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ate1904="1" showInkAnnotation="0" autoCompressPictures="0"/>
  <bookViews>
    <workbookView xWindow="3045" yWindow="7560" windowWidth="38520" windowHeight="13605" tabRatio="500" firstSheet="15" activeTab="19"/>
  </bookViews>
  <sheets>
    <sheet name="Summary " sheetId="4" r:id="rId1"/>
    <sheet name="Activity" sheetId="5" r:id="rId2"/>
    <sheet name="Cardiovascular" sheetId="6" r:id="rId3"/>
    <sheet name="Care Plan" sheetId="29" r:id="rId4"/>
    <sheet name="Education" sheetId="28" r:id="rId5"/>
    <sheet name="Gastrointestinal" sheetId="7" r:id="rId6"/>
    <sheet name="Genitourinary" sheetId="8" r:id="rId7"/>
    <sheet name="Integumentary" sheetId="9" r:id="rId8"/>
    <sheet name="Invasive Lines" sheetId="10" r:id="rId9"/>
    <sheet name="Moderate Sedation" sheetId="11" r:id="rId10"/>
    <sheet name="Musculoskeletal" sheetId="12" r:id="rId11"/>
    <sheet name="Neurological" sheetId="13" r:id="rId12"/>
    <sheet name="Nursing Admission" sheetId="14" r:id="rId13"/>
    <sheet name="Pain Assessment" sheetId="15" r:id="rId14"/>
    <sheet name="Psychosocial" sheetId="16" r:id="rId15"/>
    <sheet name="Pulmonary" sheetId="17" r:id="rId16"/>
    <sheet name="Respiratory Therapist" sheetId="18" r:id="rId17"/>
    <sheet name="Risk Assessment" sheetId="19" r:id="rId18"/>
    <sheet name="Safety" sheetId="20" r:id="rId19"/>
    <sheet name="TeleICU" sheetId="26" r:id="rId20"/>
    <sheet name="TubeDrain" sheetId="21" r:id="rId21"/>
    <sheet name="RASS" sheetId="22" r:id="rId22"/>
    <sheet name="Scores" sheetId="23" r:id="rId23"/>
    <sheet name="Events" sheetId="24" r:id="rId24"/>
    <sheet name="DELETIONS" sheetId="25" r:id="rId25"/>
    <sheet name="CHANGED" sheetId="27" r:id="rId26"/>
  </sheets>
  <calcPr calcId="125725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J161" i="5"/>
  <c r="M161" s="1"/>
  <c r="L161"/>
  <c r="J160"/>
  <c r="O160" s="1"/>
  <c r="L160"/>
  <c r="J159"/>
  <c r="Q159" s="1"/>
  <c r="O159"/>
  <c r="M159"/>
  <c r="L159"/>
  <c r="J158"/>
  <c r="M158" s="1"/>
  <c r="Q158"/>
  <c r="O158"/>
  <c r="L158"/>
  <c r="J157"/>
  <c r="M157" s="1"/>
  <c r="L157"/>
  <c r="J146"/>
  <c r="M146" s="1"/>
  <c r="L146"/>
  <c r="O146"/>
  <c r="Q146"/>
  <c r="J147"/>
  <c r="L147"/>
  <c r="M147"/>
  <c r="O147"/>
  <c r="Q147"/>
  <c r="J148"/>
  <c r="O148" s="1"/>
  <c r="L148"/>
  <c r="M148"/>
  <c r="Q148"/>
  <c r="J149"/>
  <c r="O149" s="1"/>
  <c r="L149"/>
  <c r="Q149"/>
  <c r="J150"/>
  <c r="M150" s="1"/>
  <c r="L150"/>
  <c r="O150"/>
  <c r="Q150"/>
  <c r="J151"/>
  <c r="L151"/>
  <c r="M151"/>
  <c r="O151"/>
  <c r="Q151"/>
  <c r="J152"/>
  <c r="O152" s="1"/>
  <c r="L152"/>
  <c r="M152"/>
  <c r="Q152"/>
  <c r="J153"/>
  <c r="O153" s="1"/>
  <c r="L153"/>
  <c r="Q153"/>
  <c r="J154"/>
  <c r="M154" s="1"/>
  <c r="L154"/>
  <c r="Q154"/>
  <c r="J155"/>
  <c r="L155"/>
  <c r="M155"/>
  <c r="O155"/>
  <c r="Q155"/>
  <c r="J156"/>
  <c r="O156" s="1"/>
  <c r="L156"/>
  <c r="M156"/>
  <c r="Q156"/>
  <c r="J145"/>
  <c r="M145" s="1"/>
  <c r="Q145"/>
  <c r="L145"/>
  <c r="J144"/>
  <c r="O144" s="1"/>
  <c r="L144"/>
  <c r="J143"/>
  <c r="Q143"/>
  <c r="O143"/>
  <c r="M143"/>
  <c r="L143"/>
  <c r="J142"/>
  <c r="M142" s="1"/>
  <c r="Q142"/>
  <c r="O142"/>
  <c r="L142"/>
  <c r="J141"/>
  <c r="M141" s="1"/>
  <c r="Q141"/>
  <c r="L141"/>
  <c r="J140"/>
  <c r="O140" s="1"/>
  <c r="L140"/>
  <c r="J139"/>
  <c r="Q139"/>
  <c r="O139"/>
  <c r="M139"/>
  <c r="L139"/>
  <c r="J138"/>
  <c r="M138" s="1"/>
  <c r="Q138"/>
  <c r="O138"/>
  <c r="L138"/>
  <c r="J137"/>
  <c r="M137" s="1"/>
  <c r="Q137"/>
  <c r="L137"/>
  <c r="J136"/>
  <c r="O136" s="1"/>
  <c r="L136"/>
  <c r="J135"/>
  <c r="Q135"/>
  <c r="O135"/>
  <c r="M135"/>
  <c r="L135"/>
  <c r="J134"/>
  <c r="M134" s="1"/>
  <c r="Q134"/>
  <c r="O134"/>
  <c r="L134"/>
  <c r="J133"/>
  <c r="M133" s="1"/>
  <c r="Q133"/>
  <c r="L133"/>
  <c r="J132"/>
  <c r="O132" s="1"/>
  <c r="L132"/>
  <c r="J131"/>
  <c r="Q131"/>
  <c r="O131"/>
  <c r="M131"/>
  <c r="L131"/>
  <c r="J130"/>
  <c r="M130" s="1"/>
  <c r="Q130"/>
  <c r="O130"/>
  <c r="L130"/>
  <c r="J129"/>
  <c r="M129" s="1"/>
  <c r="Q129"/>
  <c r="L129"/>
  <c r="J128"/>
  <c r="O128" s="1"/>
  <c r="L128"/>
  <c r="J127"/>
  <c r="Q127"/>
  <c r="O127"/>
  <c r="M127"/>
  <c r="L127"/>
  <c r="J126"/>
  <c r="M126" s="1"/>
  <c r="Q126"/>
  <c r="O126"/>
  <c r="L126"/>
  <c r="J125"/>
  <c r="M125" s="1"/>
  <c r="Q125"/>
  <c r="L125"/>
  <c r="J124"/>
  <c r="O124" s="1"/>
  <c r="L124"/>
  <c r="J123"/>
  <c r="Q123"/>
  <c r="O123"/>
  <c r="M123"/>
  <c r="L123"/>
  <c r="J122"/>
  <c r="M122" s="1"/>
  <c r="Q122"/>
  <c r="O122"/>
  <c r="L122"/>
  <c r="J121"/>
  <c r="M121" s="1"/>
  <c r="Q121"/>
  <c r="L121"/>
  <c r="J120"/>
  <c r="O120" s="1"/>
  <c r="L120"/>
  <c r="J119"/>
  <c r="Q119"/>
  <c r="O119"/>
  <c r="M119"/>
  <c r="L119"/>
  <c r="J118"/>
  <c r="M118" s="1"/>
  <c r="Q118"/>
  <c r="O118"/>
  <c r="L118"/>
  <c r="J117"/>
  <c r="M117" s="1"/>
  <c r="Q117"/>
  <c r="L117"/>
  <c r="J116"/>
  <c r="O116" s="1"/>
  <c r="L116"/>
  <c r="J115"/>
  <c r="Q115"/>
  <c r="O115"/>
  <c r="M115"/>
  <c r="L115"/>
  <c r="J114"/>
  <c r="M114" s="1"/>
  <c r="Q114"/>
  <c r="O114"/>
  <c r="L114"/>
  <c r="J113"/>
  <c r="M113" s="1"/>
  <c r="Q113"/>
  <c r="L113"/>
  <c r="J112"/>
  <c r="O112" s="1"/>
  <c r="L112"/>
  <c r="J111"/>
  <c r="Q111"/>
  <c r="O111"/>
  <c r="M111"/>
  <c r="L111"/>
  <c r="J110"/>
  <c r="M110" s="1"/>
  <c r="Q110"/>
  <c r="O110"/>
  <c r="L110"/>
  <c r="J109"/>
  <c r="M109" s="1"/>
  <c r="Q109"/>
  <c r="L109"/>
  <c r="J108"/>
  <c r="O108" s="1"/>
  <c r="L108"/>
  <c r="J107"/>
  <c r="Q107"/>
  <c r="O107"/>
  <c r="M107"/>
  <c r="L107"/>
  <c r="J106"/>
  <c r="M106" s="1"/>
  <c r="Q106"/>
  <c r="O106"/>
  <c r="L106"/>
  <c r="J105"/>
  <c r="M105" s="1"/>
  <c r="Q105"/>
  <c r="L105"/>
  <c r="J104"/>
  <c r="O104" s="1"/>
  <c r="L104"/>
  <c r="J103"/>
  <c r="Q103"/>
  <c r="O103"/>
  <c r="M103"/>
  <c r="L103"/>
  <c r="J102"/>
  <c r="M102" s="1"/>
  <c r="Q102"/>
  <c r="O102"/>
  <c r="L102"/>
  <c r="J101"/>
  <c r="M101" s="1"/>
  <c r="Q101"/>
  <c r="L101"/>
  <c r="J100"/>
  <c r="O100" s="1"/>
  <c r="L100"/>
  <c r="J99"/>
  <c r="Q99"/>
  <c r="O99"/>
  <c r="M99"/>
  <c r="L99"/>
  <c r="J98"/>
  <c r="M98" s="1"/>
  <c r="Q98"/>
  <c r="O98"/>
  <c r="L98"/>
  <c r="J97"/>
  <c r="M97" s="1"/>
  <c r="Q97"/>
  <c r="L97"/>
  <c r="J96"/>
  <c r="O96" s="1"/>
  <c r="L96"/>
  <c r="J95"/>
  <c r="Q95"/>
  <c r="O95"/>
  <c r="M95"/>
  <c r="L95"/>
  <c r="J94"/>
  <c r="M94" s="1"/>
  <c r="Q94"/>
  <c r="O94"/>
  <c r="L94"/>
  <c r="J93"/>
  <c r="M93" s="1"/>
  <c r="Q93"/>
  <c r="L93"/>
  <c r="J92"/>
  <c r="O92" s="1"/>
  <c r="L92"/>
  <c r="J91"/>
  <c r="Q91"/>
  <c r="O91"/>
  <c r="M91"/>
  <c r="L91"/>
  <c r="J90"/>
  <c r="M90" s="1"/>
  <c r="Q90"/>
  <c r="O90"/>
  <c r="L90"/>
  <c r="J89"/>
  <c r="M89" s="1"/>
  <c r="Q89"/>
  <c r="L89"/>
  <c r="J88"/>
  <c r="O88" s="1"/>
  <c r="L88"/>
  <c r="J87"/>
  <c r="Q87"/>
  <c r="O87"/>
  <c r="M87"/>
  <c r="L87"/>
  <c r="J86"/>
  <c r="M86" s="1"/>
  <c r="Q86"/>
  <c r="O86"/>
  <c r="L86"/>
  <c r="J85"/>
  <c r="M85" s="1"/>
  <c r="Q85"/>
  <c r="L85"/>
  <c r="J84"/>
  <c r="O84" s="1"/>
  <c r="L84"/>
  <c r="J83"/>
  <c r="Q83"/>
  <c r="O83"/>
  <c r="M83"/>
  <c r="L83"/>
  <c r="J82"/>
  <c r="M82" s="1"/>
  <c r="Q82"/>
  <c r="O82"/>
  <c r="L82"/>
  <c r="J81"/>
  <c r="M81" s="1"/>
  <c r="Q81"/>
  <c r="L81"/>
  <c r="J80"/>
  <c r="O80" s="1"/>
  <c r="L80"/>
  <c r="J79"/>
  <c r="Q79"/>
  <c r="O79"/>
  <c r="M79"/>
  <c r="L79"/>
  <c r="J78"/>
  <c r="M78" s="1"/>
  <c r="Q78"/>
  <c r="O78"/>
  <c r="L78"/>
  <c r="J77"/>
  <c r="M77" s="1"/>
  <c r="Q77"/>
  <c r="L77"/>
  <c r="J76"/>
  <c r="O76" s="1"/>
  <c r="L76"/>
  <c r="J75"/>
  <c r="Q75"/>
  <c r="O75"/>
  <c r="M75"/>
  <c r="L75"/>
  <c r="J74"/>
  <c r="M74" s="1"/>
  <c r="Q74"/>
  <c r="O74"/>
  <c r="L74"/>
  <c r="J73"/>
  <c r="M73" s="1"/>
  <c r="Q73"/>
  <c r="L73"/>
  <c r="J72"/>
  <c r="O72" s="1"/>
  <c r="L72"/>
  <c r="J71"/>
  <c r="Q71"/>
  <c r="O71"/>
  <c r="M71"/>
  <c r="L71"/>
  <c r="J70"/>
  <c r="M70" s="1"/>
  <c r="Q70"/>
  <c r="O70"/>
  <c r="L70"/>
  <c r="J69"/>
  <c r="M69" s="1"/>
  <c r="Q69"/>
  <c r="L69"/>
  <c r="J68"/>
  <c r="O68" s="1"/>
  <c r="L68"/>
  <c r="J67"/>
  <c r="Q67"/>
  <c r="O67"/>
  <c r="M67"/>
  <c r="L67"/>
  <c r="J66"/>
  <c r="M66" s="1"/>
  <c r="Q66"/>
  <c r="O66"/>
  <c r="L66"/>
  <c r="J65"/>
  <c r="M65" s="1"/>
  <c r="Q65"/>
  <c r="L65"/>
  <c r="J64"/>
  <c r="O64" s="1"/>
  <c r="L64"/>
  <c r="J63"/>
  <c r="Q63"/>
  <c r="O63"/>
  <c r="M63"/>
  <c r="L63"/>
  <c r="J62"/>
  <c r="M62" s="1"/>
  <c r="Q62"/>
  <c r="O62"/>
  <c r="L62"/>
  <c r="J61"/>
  <c r="M61" s="1"/>
  <c r="Q61"/>
  <c r="L61"/>
  <c r="J60"/>
  <c r="O60" s="1"/>
  <c r="L60"/>
  <c r="J59"/>
  <c r="Q59"/>
  <c r="O59"/>
  <c r="M59"/>
  <c r="L59"/>
  <c r="J58"/>
  <c r="M58" s="1"/>
  <c r="Q58"/>
  <c r="O58"/>
  <c r="L58"/>
  <c r="J57"/>
  <c r="M57" s="1"/>
  <c r="Q57"/>
  <c r="L57"/>
  <c r="J56"/>
  <c r="O56" s="1"/>
  <c r="L56"/>
  <c r="J55"/>
  <c r="Q55"/>
  <c r="O55"/>
  <c r="M55"/>
  <c r="L55"/>
  <c r="J54"/>
  <c r="M54" s="1"/>
  <c r="Q54"/>
  <c r="O54"/>
  <c r="L54"/>
  <c r="J53"/>
  <c r="M53" s="1"/>
  <c r="Q53"/>
  <c r="L53"/>
  <c r="J52"/>
  <c r="O52" s="1"/>
  <c r="L52"/>
  <c r="J51"/>
  <c r="Q51"/>
  <c r="O51"/>
  <c r="M51"/>
  <c r="L51"/>
  <c r="J50"/>
  <c r="M50" s="1"/>
  <c r="Q50"/>
  <c r="O50"/>
  <c r="L50"/>
  <c r="J49"/>
  <c r="M49" s="1"/>
  <c r="Q49"/>
  <c r="L49"/>
  <c r="J48"/>
  <c r="O48" s="1"/>
  <c r="L48"/>
  <c r="J47"/>
  <c r="Q47"/>
  <c r="O47"/>
  <c r="M47"/>
  <c r="L47"/>
  <c r="J46"/>
  <c r="M46" s="1"/>
  <c r="Q46"/>
  <c r="O46"/>
  <c r="L46"/>
  <c r="J45"/>
  <c r="M45" s="1"/>
  <c r="Q45"/>
  <c r="L45"/>
  <c r="J44"/>
  <c r="O44" s="1"/>
  <c r="L44"/>
  <c r="J43"/>
  <c r="Q43"/>
  <c r="O43"/>
  <c r="M43"/>
  <c r="L43"/>
  <c r="J42"/>
  <c r="M42" s="1"/>
  <c r="Q42"/>
  <c r="O42"/>
  <c r="L42"/>
  <c r="J41"/>
  <c r="M41" s="1"/>
  <c r="Q41"/>
  <c r="L41"/>
  <c r="J40"/>
  <c r="O40" s="1"/>
  <c r="L40"/>
  <c r="J39"/>
  <c r="Q39"/>
  <c r="O39"/>
  <c r="M39"/>
  <c r="L39"/>
  <c r="J38"/>
  <c r="M38" s="1"/>
  <c r="Q38"/>
  <c r="O38"/>
  <c r="L38"/>
  <c r="J37"/>
  <c r="M37" s="1"/>
  <c r="Q37"/>
  <c r="L37"/>
  <c r="J36"/>
  <c r="O36" s="1"/>
  <c r="L36"/>
  <c r="J35"/>
  <c r="Q35"/>
  <c r="O35"/>
  <c r="M35"/>
  <c r="L35"/>
  <c r="J34"/>
  <c r="M34" s="1"/>
  <c r="Q34"/>
  <c r="O34"/>
  <c r="L34"/>
  <c r="J33"/>
  <c r="M33" s="1"/>
  <c r="Q33"/>
  <c r="L33"/>
  <c r="J32"/>
  <c r="O32" s="1"/>
  <c r="L32"/>
  <c r="J31"/>
  <c r="Q31"/>
  <c r="O31"/>
  <c r="M31"/>
  <c r="L31"/>
  <c r="J30"/>
  <c r="M30" s="1"/>
  <c r="Q30"/>
  <c r="O30"/>
  <c r="L30"/>
  <c r="J29"/>
  <c r="M29" s="1"/>
  <c r="Q29"/>
  <c r="L29"/>
  <c r="J28"/>
  <c r="O28" s="1"/>
  <c r="L28"/>
  <c r="J27"/>
  <c r="Q27"/>
  <c r="O27"/>
  <c r="M27"/>
  <c r="L27"/>
  <c r="J26"/>
  <c r="M26" s="1"/>
  <c r="Q26"/>
  <c r="O26"/>
  <c r="L26"/>
  <c r="J25"/>
  <c r="M25" s="1"/>
  <c r="Q25"/>
  <c r="L25"/>
  <c r="J24"/>
  <c r="O24" s="1"/>
  <c r="L24"/>
  <c r="J23"/>
  <c r="Q23"/>
  <c r="O23"/>
  <c r="M23"/>
  <c r="L23"/>
  <c r="J22"/>
  <c r="M22" s="1"/>
  <c r="Q22"/>
  <c r="O22"/>
  <c r="L22"/>
  <c r="J21"/>
  <c r="M21" s="1"/>
  <c r="Q21"/>
  <c r="L21"/>
  <c r="J20"/>
  <c r="O20" s="1"/>
  <c r="L20"/>
  <c r="J19"/>
  <c r="Q19"/>
  <c r="O19"/>
  <c r="M19"/>
  <c r="L19"/>
  <c r="J18"/>
  <c r="M18" s="1"/>
  <c r="Q18"/>
  <c r="O18"/>
  <c r="L18"/>
  <c r="J17"/>
  <c r="M17" s="1"/>
  <c r="Q17"/>
  <c r="L17"/>
  <c r="J16"/>
  <c r="O16" s="1"/>
  <c r="L16"/>
  <c r="J15"/>
  <c r="Q15"/>
  <c r="O15"/>
  <c r="M15"/>
  <c r="L15"/>
  <c r="J14"/>
  <c r="M14" s="1"/>
  <c r="Q14"/>
  <c r="O14"/>
  <c r="L14"/>
  <c r="J13"/>
  <c r="M13" s="1"/>
  <c r="Q13"/>
  <c r="L13"/>
  <c r="J12"/>
  <c r="O12" s="1"/>
  <c r="L12"/>
  <c r="J11"/>
  <c r="Q11"/>
  <c r="O11"/>
  <c r="M11"/>
  <c r="L11"/>
  <c r="J10"/>
  <c r="M10" s="1"/>
  <c r="Q10"/>
  <c r="O10"/>
  <c r="L10"/>
  <c r="J9"/>
  <c r="M9" s="1"/>
  <c r="Q9"/>
  <c r="L9"/>
  <c r="J8"/>
  <c r="O8" s="1"/>
  <c r="L8"/>
  <c r="J7"/>
  <c r="Q7"/>
  <c r="O7"/>
  <c r="M7"/>
  <c r="L7"/>
  <c r="J6"/>
  <c r="M6" s="1"/>
  <c r="Q6"/>
  <c r="O6"/>
  <c r="L6"/>
  <c r="J5"/>
  <c r="M5" s="1"/>
  <c r="Q5"/>
  <c r="L5"/>
  <c r="J4"/>
  <c r="O4" s="1"/>
  <c r="L4"/>
  <c r="J3"/>
  <c r="Q3"/>
  <c r="O3"/>
  <c r="M3"/>
  <c r="L3"/>
  <c r="J2"/>
  <c r="M2" s="1"/>
  <c r="Q2"/>
  <c r="O2"/>
  <c r="L2"/>
  <c r="J1493" i="6"/>
  <c r="M1493" s="1"/>
  <c r="Q1493"/>
  <c r="L1493"/>
  <c r="J1492"/>
  <c r="O1492" s="1"/>
  <c r="L1492"/>
  <c r="J1491"/>
  <c r="Q1491"/>
  <c r="O1491"/>
  <c r="M1491"/>
  <c r="L1491"/>
  <c r="J1490"/>
  <c r="M1490" s="1"/>
  <c r="Q1490"/>
  <c r="O1490"/>
  <c r="L1490"/>
  <c r="J1489"/>
  <c r="M1489" s="1"/>
  <c r="Q1489"/>
  <c r="L1489"/>
  <c r="J1488"/>
  <c r="O1488" s="1"/>
  <c r="L1488"/>
  <c r="J1487"/>
  <c r="Q1487"/>
  <c r="O1487"/>
  <c r="M1487"/>
  <c r="L1487"/>
  <c r="J1486"/>
  <c r="M1486" s="1"/>
  <c r="Q1486"/>
  <c r="O1486"/>
  <c r="L1486"/>
  <c r="J1485"/>
  <c r="M1485" s="1"/>
  <c r="Q1485"/>
  <c r="L1485"/>
  <c r="J1484"/>
  <c r="O1484" s="1"/>
  <c r="L1484"/>
  <c r="J1483"/>
  <c r="Q1483"/>
  <c r="O1483"/>
  <c r="M1483"/>
  <c r="L1483"/>
  <c r="J1482"/>
  <c r="M1482" s="1"/>
  <c r="Q1482"/>
  <c r="O1482"/>
  <c r="L1482"/>
  <c r="J1481"/>
  <c r="M1481" s="1"/>
  <c r="Q1481"/>
  <c r="L1481"/>
  <c r="J1480"/>
  <c r="O1480" s="1"/>
  <c r="L1480"/>
  <c r="J1479"/>
  <c r="Q1479"/>
  <c r="O1479"/>
  <c r="M1479"/>
  <c r="L1479"/>
  <c r="J1478"/>
  <c r="M1478" s="1"/>
  <c r="Q1478"/>
  <c r="O1478"/>
  <c r="L1478"/>
  <c r="J1477"/>
  <c r="M1477" s="1"/>
  <c r="Q1477"/>
  <c r="L1477"/>
  <c r="J1476"/>
  <c r="O1476" s="1"/>
  <c r="L1476"/>
  <c r="J1475"/>
  <c r="Q1475"/>
  <c r="O1475"/>
  <c r="M1475"/>
  <c r="L1475"/>
  <c r="J1474"/>
  <c r="M1474" s="1"/>
  <c r="Q1474"/>
  <c r="O1474"/>
  <c r="L1474"/>
  <c r="J1473"/>
  <c r="M1473" s="1"/>
  <c r="Q1473"/>
  <c r="L1473"/>
  <c r="J1472"/>
  <c r="O1472" s="1"/>
  <c r="L1472"/>
  <c r="J1471"/>
  <c r="Q1471"/>
  <c r="O1471"/>
  <c r="M1471"/>
  <c r="L1471"/>
  <c r="J1470"/>
  <c r="M1470" s="1"/>
  <c r="Q1470"/>
  <c r="O1470"/>
  <c r="L1470"/>
  <c r="J1469"/>
  <c r="M1469" s="1"/>
  <c r="Q1469"/>
  <c r="L1469"/>
  <c r="J1468"/>
  <c r="O1468" s="1"/>
  <c r="L1468"/>
  <c r="J1467"/>
  <c r="Q1467"/>
  <c r="O1467"/>
  <c r="M1467"/>
  <c r="L1467"/>
  <c r="J1466"/>
  <c r="M1466" s="1"/>
  <c r="Q1466"/>
  <c r="O1466"/>
  <c r="L1466"/>
  <c r="J1465"/>
  <c r="M1465" s="1"/>
  <c r="Q1465"/>
  <c r="L1465"/>
  <c r="J1464"/>
  <c r="O1464" s="1"/>
  <c r="L1464"/>
  <c r="J1463"/>
  <c r="Q1463"/>
  <c r="O1463"/>
  <c r="M1463"/>
  <c r="L1463"/>
  <c r="J1462"/>
  <c r="M1462" s="1"/>
  <c r="Q1462"/>
  <c r="O1462"/>
  <c r="L1462"/>
  <c r="J1461"/>
  <c r="M1461" s="1"/>
  <c r="Q1461"/>
  <c r="L1461"/>
  <c r="J1460"/>
  <c r="O1460" s="1"/>
  <c r="L1460"/>
  <c r="J1459"/>
  <c r="Q1459"/>
  <c r="O1459"/>
  <c r="M1459"/>
  <c r="L1459"/>
  <c r="J1458"/>
  <c r="M1458" s="1"/>
  <c r="Q1458"/>
  <c r="O1458"/>
  <c r="L1458"/>
  <c r="J1457"/>
  <c r="M1457" s="1"/>
  <c r="Q1457"/>
  <c r="L1457"/>
  <c r="J1456"/>
  <c r="O1456" s="1"/>
  <c r="L1456"/>
  <c r="J1455"/>
  <c r="Q1455"/>
  <c r="O1455"/>
  <c r="M1455"/>
  <c r="L1455"/>
  <c r="J1454"/>
  <c r="M1454" s="1"/>
  <c r="Q1454"/>
  <c r="O1454"/>
  <c r="L1454"/>
  <c r="J1453"/>
  <c r="M1453" s="1"/>
  <c r="Q1453"/>
  <c r="L1453"/>
  <c r="J1452"/>
  <c r="O1452" s="1"/>
  <c r="L1452"/>
  <c r="J1451"/>
  <c r="Q1451"/>
  <c r="O1451"/>
  <c r="M1451"/>
  <c r="L1451"/>
  <c r="J1450"/>
  <c r="M1450" s="1"/>
  <c r="Q1450"/>
  <c r="O1450"/>
  <c r="L1450"/>
  <c r="J1449"/>
  <c r="M1449" s="1"/>
  <c r="Q1449"/>
  <c r="L1449"/>
  <c r="J1448"/>
  <c r="O1448" s="1"/>
  <c r="L1448"/>
  <c r="J1447"/>
  <c r="Q1447"/>
  <c r="O1447"/>
  <c r="M1447"/>
  <c r="L1447"/>
  <c r="J1446"/>
  <c r="M1446" s="1"/>
  <c r="Q1446"/>
  <c r="O1446"/>
  <c r="L1446"/>
  <c r="J1445"/>
  <c r="M1445" s="1"/>
  <c r="Q1445"/>
  <c r="L1445"/>
  <c r="J1444"/>
  <c r="O1444" s="1"/>
  <c r="L1444"/>
  <c r="J1443"/>
  <c r="Q1443"/>
  <c r="O1443"/>
  <c r="M1443"/>
  <c r="L1443"/>
  <c r="J1442"/>
  <c r="M1442" s="1"/>
  <c r="Q1442"/>
  <c r="O1442"/>
  <c r="L1442"/>
  <c r="J1441"/>
  <c r="M1441" s="1"/>
  <c r="Q1441"/>
  <c r="L1441"/>
  <c r="J1440"/>
  <c r="O1440" s="1"/>
  <c r="L1440"/>
  <c r="J1439"/>
  <c r="Q1439"/>
  <c r="O1439"/>
  <c r="M1439"/>
  <c r="L1439"/>
  <c r="J1438"/>
  <c r="M1438" s="1"/>
  <c r="Q1438"/>
  <c r="O1438"/>
  <c r="L1438"/>
  <c r="J1437"/>
  <c r="M1437" s="1"/>
  <c r="Q1437"/>
  <c r="L1437"/>
  <c r="J1436"/>
  <c r="O1436" s="1"/>
  <c r="L1436"/>
  <c r="J1435"/>
  <c r="Q1435"/>
  <c r="O1435"/>
  <c r="M1435"/>
  <c r="L1435"/>
  <c r="J1434"/>
  <c r="M1434" s="1"/>
  <c r="Q1434"/>
  <c r="O1434"/>
  <c r="L1434"/>
  <c r="J1433"/>
  <c r="M1433" s="1"/>
  <c r="Q1433"/>
  <c r="L1433"/>
  <c r="J1432"/>
  <c r="L1432"/>
  <c r="J1431"/>
  <c r="Q1431"/>
  <c r="O1431"/>
  <c r="M1431"/>
  <c r="L1431"/>
  <c r="J1430"/>
  <c r="M1430" s="1"/>
  <c r="Q1430"/>
  <c r="O1430"/>
  <c r="L1430"/>
  <c r="J1429"/>
  <c r="M1429" s="1"/>
  <c r="Q1429"/>
  <c r="L1429"/>
  <c r="J1428"/>
  <c r="L1428"/>
  <c r="J1427"/>
  <c r="Q1427"/>
  <c r="O1427"/>
  <c r="M1427"/>
  <c r="L1427"/>
  <c r="J1426"/>
  <c r="M1426" s="1"/>
  <c r="Q1426"/>
  <c r="O1426"/>
  <c r="L1426"/>
  <c r="J1425"/>
  <c r="M1425" s="1"/>
  <c r="Q1425"/>
  <c r="L1425"/>
  <c r="J1424"/>
  <c r="L1424"/>
  <c r="J1423"/>
  <c r="Q1423"/>
  <c r="O1423"/>
  <c r="M1423"/>
  <c r="L1423"/>
  <c r="J1422"/>
  <c r="M1422" s="1"/>
  <c r="Q1422"/>
  <c r="O1422"/>
  <c r="L1422"/>
  <c r="J1421"/>
  <c r="M1421" s="1"/>
  <c r="Q1421"/>
  <c r="L1421"/>
  <c r="J1420"/>
  <c r="L1420"/>
  <c r="J1419"/>
  <c r="Q1419"/>
  <c r="O1419"/>
  <c r="M1419"/>
  <c r="L1419"/>
  <c r="J1418"/>
  <c r="M1418" s="1"/>
  <c r="Q1418"/>
  <c r="O1418"/>
  <c r="L1418"/>
  <c r="J1417"/>
  <c r="M1417" s="1"/>
  <c r="Q1417"/>
  <c r="L1417"/>
  <c r="J1416"/>
  <c r="L1416"/>
  <c r="J1415"/>
  <c r="Q1415"/>
  <c r="O1415"/>
  <c r="M1415"/>
  <c r="L1415"/>
  <c r="J1414"/>
  <c r="M1414" s="1"/>
  <c r="Q1414"/>
  <c r="O1414"/>
  <c r="L1414"/>
  <c r="J1413"/>
  <c r="M1413" s="1"/>
  <c r="Q1413"/>
  <c r="L1413"/>
  <c r="J1412"/>
  <c r="L1412"/>
  <c r="J1411"/>
  <c r="Q1411"/>
  <c r="O1411"/>
  <c r="M1411"/>
  <c r="L1411"/>
  <c r="J1410"/>
  <c r="M1410" s="1"/>
  <c r="Q1410"/>
  <c r="O1410"/>
  <c r="L1410"/>
  <c r="J1409"/>
  <c r="M1409" s="1"/>
  <c r="Q1409"/>
  <c r="L1409"/>
  <c r="J1408"/>
  <c r="L1408"/>
  <c r="J1407"/>
  <c r="Q1407"/>
  <c r="O1407"/>
  <c r="M1407"/>
  <c r="L1407"/>
  <c r="J1406"/>
  <c r="M1406" s="1"/>
  <c r="Q1406"/>
  <c r="O1406"/>
  <c r="L1406"/>
  <c r="J1405"/>
  <c r="M1405" s="1"/>
  <c r="Q1405"/>
  <c r="L1405"/>
  <c r="J1404"/>
  <c r="L1404"/>
  <c r="J1403"/>
  <c r="Q1403"/>
  <c r="O1403"/>
  <c r="M1403"/>
  <c r="L1403"/>
  <c r="J1402"/>
  <c r="M1402" s="1"/>
  <c r="Q1402"/>
  <c r="O1402"/>
  <c r="L1402"/>
  <c r="J1401"/>
  <c r="M1401" s="1"/>
  <c r="Q1401"/>
  <c r="L1401"/>
  <c r="J1400"/>
  <c r="L1400"/>
  <c r="J1399"/>
  <c r="Q1399"/>
  <c r="O1399"/>
  <c r="M1399"/>
  <c r="L1399"/>
  <c r="J1398"/>
  <c r="M1398" s="1"/>
  <c r="Q1398"/>
  <c r="O1398"/>
  <c r="L1398"/>
  <c r="J1397"/>
  <c r="M1397" s="1"/>
  <c r="Q1397"/>
  <c r="L1397"/>
  <c r="J1396"/>
  <c r="M1396"/>
  <c r="L1396"/>
  <c r="J1395"/>
  <c r="Q1395"/>
  <c r="O1395"/>
  <c r="M1395"/>
  <c r="L1395"/>
  <c r="J1394"/>
  <c r="M1394" s="1"/>
  <c r="Q1394"/>
  <c r="O1394"/>
  <c r="L1394"/>
  <c r="J1393"/>
  <c r="Q1393"/>
  <c r="L1393"/>
  <c r="J1392"/>
  <c r="L1392"/>
  <c r="J1391"/>
  <c r="Q1391"/>
  <c r="O1391"/>
  <c r="M1391"/>
  <c r="L1391"/>
  <c r="J1390"/>
  <c r="M1390" s="1"/>
  <c r="Q1390"/>
  <c r="O1390"/>
  <c r="L1390"/>
  <c r="J1389"/>
  <c r="L1389"/>
  <c r="J1388"/>
  <c r="M1388"/>
  <c r="L1388"/>
  <c r="J1387"/>
  <c r="Q1387"/>
  <c r="O1387"/>
  <c r="M1387"/>
  <c r="L1387"/>
  <c r="J1386"/>
  <c r="M1386" s="1"/>
  <c r="Q1386"/>
  <c r="O1386"/>
  <c r="L1386"/>
  <c r="J1385"/>
  <c r="Q1385"/>
  <c r="L1385"/>
  <c r="J1384"/>
  <c r="L1384"/>
  <c r="J1383"/>
  <c r="Q1383"/>
  <c r="O1383"/>
  <c r="M1383"/>
  <c r="L1383"/>
  <c r="J1382"/>
  <c r="M1382" s="1"/>
  <c r="Q1382"/>
  <c r="O1382"/>
  <c r="L1382"/>
  <c r="J1381"/>
  <c r="L1381"/>
  <c r="J1380"/>
  <c r="M1380"/>
  <c r="L1380"/>
  <c r="J1379"/>
  <c r="Q1379"/>
  <c r="O1379"/>
  <c r="M1379"/>
  <c r="L1379"/>
  <c r="J1378"/>
  <c r="M1378" s="1"/>
  <c r="Q1378"/>
  <c r="O1378"/>
  <c r="L1378"/>
  <c r="J1377"/>
  <c r="Q1377"/>
  <c r="L1377"/>
  <c r="J1376"/>
  <c r="L1376"/>
  <c r="J1375"/>
  <c r="Q1375"/>
  <c r="O1375"/>
  <c r="M1375"/>
  <c r="L1375"/>
  <c r="J1374"/>
  <c r="M1374" s="1"/>
  <c r="Q1374"/>
  <c r="O1374"/>
  <c r="L1374"/>
  <c r="J1373"/>
  <c r="L1373"/>
  <c r="J1372"/>
  <c r="M1372"/>
  <c r="L1372"/>
  <c r="J1371"/>
  <c r="Q1371"/>
  <c r="O1371"/>
  <c r="M1371"/>
  <c r="L1371"/>
  <c r="J1370"/>
  <c r="M1370" s="1"/>
  <c r="Q1370"/>
  <c r="O1370"/>
  <c r="L1370"/>
  <c r="J1369"/>
  <c r="Q1369"/>
  <c r="L1369"/>
  <c r="J1368"/>
  <c r="L1368"/>
  <c r="J1367"/>
  <c r="Q1367"/>
  <c r="O1367"/>
  <c r="M1367"/>
  <c r="L1367"/>
  <c r="J1366"/>
  <c r="M1366" s="1"/>
  <c r="Q1366"/>
  <c r="O1366"/>
  <c r="L1366"/>
  <c r="J1365"/>
  <c r="L1365"/>
  <c r="J1364"/>
  <c r="M1364"/>
  <c r="L1364"/>
  <c r="J1363"/>
  <c r="Q1363"/>
  <c r="O1363"/>
  <c r="M1363"/>
  <c r="L1363"/>
  <c r="J1362"/>
  <c r="M1362" s="1"/>
  <c r="Q1362"/>
  <c r="O1362"/>
  <c r="L1362"/>
  <c r="J1361"/>
  <c r="Q1361"/>
  <c r="L1361"/>
  <c r="J1360"/>
  <c r="L1360"/>
  <c r="J1359"/>
  <c r="Q1359"/>
  <c r="O1359"/>
  <c r="M1359"/>
  <c r="L1359"/>
  <c r="J1358"/>
  <c r="M1358" s="1"/>
  <c r="Q1358"/>
  <c r="O1358"/>
  <c r="L1358"/>
  <c r="J1357"/>
  <c r="L1357"/>
  <c r="J1356"/>
  <c r="M1356"/>
  <c r="L1356"/>
  <c r="J1355"/>
  <c r="Q1355"/>
  <c r="O1355"/>
  <c r="M1355"/>
  <c r="L1355"/>
  <c r="J1354"/>
  <c r="M1354" s="1"/>
  <c r="Q1354"/>
  <c r="O1354"/>
  <c r="L1354"/>
  <c r="J1353"/>
  <c r="Q1353"/>
  <c r="L1353"/>
  <c r="J1352"/>
  <c r="L1352"/>
  <c r="J1351"/>
  <c r="Q1351"/>
  <c r="O1351"/>
  <c r="M1351"/>
  <c r="L1351"/>
  <c r="J1350"/>
  <c r="M1350" s="1"/>
  <c r="Q1350"/>
  <c r="O1350"/>
  <c r="L1350"/>
  <c r="J1349"/>
  <c r="O1349" s="1"/>
  <c r="M1349"/>
  <c r="L1349"/>
  <c r="J1348"/>
  <c r="Q1348" s="1"/>
  <c r="M1348"/>
  <c r="L1348"/>
  <c r="J1347"/>
  <c r="Q1347"/>
  <c r="O1347"/>
  <c r="M1347"/>
  <c r="L1347"/>
  <c r="J1346"/>
  <c r="M1346" s="1"/>
  <c r="Q1346"/>
  <c r="L1346"/>
  <c r="J1345"/>
  <c r="O1345" s="1"/>
  <c r="Q1345"/>
  <c r="L1345"/>
  <c r="J1344"/>
  <c r="Q1344" s="1"/>
  <c r="O1344"/>
  <c r="L1344"/>
  <c r="J1343"/>
  <c r="Q1343"/>
  <c r="O1343"/>
  <c r="M1343"/>
  <c r="L1343"/>
  <c r="J1342"/>
  <c r="M1342" s="1"/>
  <c r="L1342"/>
  <c r="J1341"/>
  <c r="O1341" s="1"/>
  <c r="L1341"/>
  <c r="J1340"/>
  <c r="Q1340" s="1"/>
  <c r="L1340"/>
  <c r="J1339"/>
  <c r="Q1339"/>
  <c r="O1339"/>
  <c r="M1339"/>
  <c r="L1339"/>
  <c r="J1338"/>
  <c r="M1338" s="1"/>
  <c r="Q1338"/>
  <c r="O1338"/>
  <c r="L1338"/>
  <c r="J1337"/>
  <c r="O1337" s="1"/>
  <c r="Q1337"/>
  <c r="M1337"/>
  <c r="L1337"/>
  <c r="J1336"/>
  <c r="Q1336" s="1"/>
  <c r="O1336"/>
  <c r="M1336"/>
  <c r="L1336"/>
  <c r="J1335"/>
  <c r="Q1335"/>
  <c r="O1335"/>
  <c r="M1335"/>
  <c r="L1335"/>
  <c r="J1334"/>
  <c r="M1334" s="1"/>
  <c r="O1334"/>
  <c r="L1334"/>
  <c r="J1333"/>
  <c r="O1333" s="1"/>
  <c r="M1333"/>
  <c r="L1333"/>
  <c r="J1332"/>
  <c r="Q1332" s="1"/>
  <c r="M1332"/>
  <c r="L1332"/>
  <c r="J1331"/>
  <c r="Q1331"/>
  <c r="O1331"/>
  <c r="M1331"/>
  <c r="L1331"/>
  <c r="J1330"/>
  <c r="M1330" s="1"/>
  <c r="Q1330"/>
  <c r="L1330"/>
  <c r="J1329"/>
  <c r="O1329" s="1"/>
  <c r="Q1329"/>
  <c r="L1329"/>
  <c r="J1328"/>
  <c r="Q1328" s="1"/>
  <c r="O1328"/>
  <c r="L1328"/>
  <c r="J1327"/>
  <c r="Q1327"/>
  <c r="O1327"/>
  <c r="M1327"/>
  <c r="L1327"/>
  <c r="J1326"/>
  <c r="M1326" s="1"/>
  <c r="L1326"/>
  <c r="J1325"/>
  <c r="O1325" s="1"/>
  <c r="L1325"/>
  <c r="J1324"/>
  <c r="Q1324" s="1"/>
  <c r="L1324"/>
  <c r="J1323"/>
  <c r="Q1323"/>
  <c r="O1323"/>
  <c r="M1323"/>
  <c r="L1323"/>
  <c r="J1322"/>
  <c r="M1322" s="1"/>
  <c r="Q1322"/>
  <c r="O1322"/>
  <c r="L1322"/>
  <c r="J1321"/>
  <c r="O1321" s="1"/>
  <c r="Q1321"/>
  <c r="M1321"/>
  <c r="L1321"/>
  <c r="J1320"/>
  <c r="Q1320" s="1"/>
  <c r="O1320"/>
  <c r="M1320"/>
  <c r="L1320"/>
  <c r="J1319"/>
  <c r="Q1319"/>
  <c r="O1319"/>
  <c r="M1319"/>
  <c r="L1319"/>
  <c r="J1318"/>
  <c r="M1318" s="1"/>
  <c r="O1318"/>
  <c r="L1318"/>
  <c r="J1317"/>
  <c r="O1317" s="1"/>
  <c r="M1317"/>
  <c r="L1317"/>
  <c r="J1316"/>
  <c r="Q1316" s="1"/>
  <c r="M1316"/>
  <c r="L1316"/>
  <c r="J1315"/>
  <c r="Q1315"/>
  <c r="O1315"/>
  <c r="M1315"/>
  <c r="L1315"/>
  <c r="J1314"/>
  <c r="M1314" s="1"/>
  <c r="Q1314"/>
  <c r="L1314"/>
  <c r="J1313"/>
  <c r="O1313" s="1"/>
  <c r="Q1313"/>
  <c r="L1313"/>
  <c r="J1312"/>
  <c r="Q1312" s="1"/>
  <c r="O1312"/>
  <c r="L1312"/>
  <c r="J1311"/>
  <c r="Q1311"/>
  <c r="O1311"/>
  <c r="M1311"/>
  <c r="L1311"/>
  <c r="J1310"/>
  <c r="M1310" s="1"/>
  <c r="L1310"/>
  <c r="J1309"/>
  <c r="O1309" s="1"/>
  <c r="L1309"/>
  <c r="J693"/>
  <c r="M693" s="1"/>
  <c r="L693"/>
  <c r="J1195"/>
  <c r="L1195"/>
  <c r="M1195"/>
  <c r="O1195"/>
  <c r="Q1195"/>
  <c r="J1196"/>
  <c r="O1196" s="1"/>
  <c r="L1196"/>
  <c r="M1196"/>
  <c r="Q1196"/>
  <c r="J1197"/>
  <c r="M1197" s="1"/>
  <c r="L1197"/>
  <c r="O1197"/>
  <c r="Q1197"/>
  <c r="J1198"/>
  <c r="O1198" s="1"/>
  <c r="L1198"/>
  <c r="Q1198"/>
  <c r="J1199"/>
  <c r="L1199"/>
  <c r="M1199"/>
  <c r="O1199"/>
  <c r="Q1199"/>
  <c r="J1200"/>
  <c r="O1200" s="1"/>
  <c r="L1200"/>
  <c r="M1200"/>
  <c r="Q1200"/>
  <c r="J1201"/>
  <c r="M1201" s="1"/>
  <c r="L1201"/>
  <c r="O1201"/>
  <c r="Q1201"/>
  <c r="J1202"/>
  <c r="O1202" s="1"/>
  <c r="L1202"/>
  <c r="Q1202"/>
  <c r="J1203"/>
  <c r="L1203"/>
  <c r="M1203"/>
  <c r="O1203"/>
  <c r="Q1203"/>
  <c r="J1204"/>
  <c r="O1204" s="1"/>
  <c r="L1204"/>
  <c r="M1204"/>
  <c r="Q1204"/>
  <c r="J1205"/>
  <c r="M1205" s="1"/>
  <c r="L1205"/>
  <c r="O1205"/>
  <c r="Q1205"/>
  <c r="J1206"/>
  <c r="O1206" s="1"/>
  <c r="L1206"/>
  <c r="Q1206"/>
  <c r="J1207"/>
  <c r="L1207"/>
  <c r="M1207"/>
  <c r="O1207"/>
  <c r="Q1207"/>
  <c r="J1208"/>
  <c r="O1208" s="1"/>
  <c r="L1208"/>
  <c r="M1208"/>
  <c r="Q1208"/>
  <c r="J1209"/>
  <c r="M1209" s="1"/>
  <c r="L1209"/>
  <c r="O1209"/>
  <c r="Q1209"/>
  <c r="J1210"/>
  <c r="O1210" s="1"/>
  <c r="L1210"/>
  <c r="Q1210"/>
  <c r="J1211"/>
  <c r="L1211"/>
  <c r="M1211"/>
  <c r="O1211"/>
  <c r="Q1211"/>
  <c r="J1212"/>
  <c r="O1212" s="1"/>
  <c r="L1212"/>
  <c r="M1212"/>
  <c r="Q1212"/>
  <c r="J1213"/>
  <c r="M1213" s="1"/>
  <c r="L1213"/>
  <c r="O1213"/>
  <c r="Q1213"/>
  <c r="J1214"/>
  <c r="O1214" s="1"/>
  <c r="L1214"/>
  <c r="Q1214"/>
  <c r="J1215"/>
  <c r="L1215"/>
  <c r="M1215"/>
  <c r="O1215"/>
  <c r="Q1215"/>
  <c r="J1216"/>
  <c r="O1216" s="1"/>
  <c r="L1216"/>
  <c r="M1216"/>
  <c r="Q1216"/>
  <c r="J1217"/>
  <c r="M1217" s="1"/>
  <c r="L1217"/>
  <c r="O1217"/>
  <c r="Q1217"/>
  <c r="J1218"/>
  <c r="O1218" s="1"/>
  <c r="L1218"/>
  <c r="Q1218"/>
  <c r="J1219"/>
  <c r="L1219"/>
  <c r="M1219"/>
  <c r="O1219"/>
  <c r="Q1219"/>
  <c r="J1220"/>
  <c r="O1220" s="1"/>
  <c r="L1220"/>
  <c r="M1220"/>
  <c r="Q1220"/>
  <c r="J1221"/>
  <c r="M1221" s="1"/>
  <c r="L1221"/>
  <c r="O1221"/>
  <c r="Q1221"/>
  <c r="J1222"/>
  <c r="O1222" s="1"/>
  <c r="L1222"/>
  <c r="Q1222"/>
  <c r="J1223"/>
  <c r="L1223"/>
  <c r="M1223"/>
  <c r="O1223"/>
  <c r="Q1223"/>
  <c r="J1224"/>
  <c r="O1224" s="1"/>
  <c r="L1224"/>
  <c r="M1224"/>
  <c r="Q1224"/>
  <c r="J1225"/>
  <c r="M1225" s="1"/>
  <c r="L1225"/>
  <c r="O1225"/>
  <c r="Q1225"/>
  <c r="J1226"/>
  <c r="O1226" s="1"/>
  <c r="L1226"/>
  <c r="Q1226"/>
  <c r="J1227"/>
  <c r="L1227"/>
  <c r="M1227"/>
  <c r="O1227"/>
  <c r="Q1227"/>
  <c r="J1228"/>
  <c r="O1228" s="1"/>
  <c r="L1228"/>
  <c r="M1228"/>
  <c r="Q1228"/>
  <c r="J1229"/>
  <c r="M1229" s="1"/>
  <c r="L1229"/>
  <c r="O1229"/>
  <c r="Q1229"/>
  <c r="J1230"/>
  <c r="O1230" s="1"/>
  <c r="L1230"/>
  <c r="Q1230"/>
  <c r="J1231"/>
  <c r="L1231"/>
  <c r="M1231"/>
  <c r="O1231"/>
  <c r="Q1231"/>
  <c r="J1232"/>
  <c r="O1232" s="1"/>
  <c r="L1232"/>
  <c r="M1232"/>
  <c r="Q1232"/>
  <c r="J1233"/>
  <c r="M1233" s="1"/>
  <c r="L1233"/>
  <c r="O1233"/>
  <c r="Q1233"/>
  <c r="J1234"/>
  <c r="O1234" s="1"/>
  <c r="L1234"/>
  <c r="Q1234"/>
  <c r="J1235"/>
  <c r="L1235"/>
  <c r="M1235"/>
  <c r="O1235"/>
  <c r="Q1235"/>
  <c r="J1236"/>
  <c r="O1236" s="1"/>
  <c r="L1236"/>
  <c r="M1236"/>
  <c r="Q1236"/>
  <c r="J1237"/>
  <c r="M1237" s="1"/>
  <c r="L1237"/>
  <c r="O1237"/>
  <c r="Q1237"/>
  <c r="J1238"/>
  <c r="O1238" s="1"/>
  <c r="L1238"/>
  <c r="Q1238"/>
  <c r="J1239"/>
  <c r="L1239"/>
  <c r="M1239"/>
  <c r="O1239"/>
  <c r="Q1239"/>
  <c r="J1240"/>
  <c r="O1240" s="1"/>
  <c r="L1240"/>
  <c r="M1240"/>
  <c r="Q1240"/>
  <c r="J1241"/>
  <c r="M1241" s="1"/>
  <c r="L1241"/>
  <c r="O1241"/>
  <c r="Q1241"/>
  <c r="J1242"/>
  <c r="O1242" s="1"/>
  <c r="L1242"/>
  <c r="Q1242"/>
  <c r="J1243"/>
  <c r="L1243"/>
  <c r="M1243"/>
  <c r="O1243"/>
  <c r="Q1243"/>
  <c r="J1244"/>
  <c r="O1244" s="1"/>
  <c r="L1244"/>
  <c r="M1244"/>
  <c r="Q1244"/>
  <c r="J1245"/>
  <c r="M1245" s="1"/>
  <c r="L1245"/>
  <c r="O1245"/>
  <c r="Q1245"/>
  <c r="J1246"/>
  <c r="O1246" s="1"/>
  <c r="L1246"/>
  <c r="Q1246"/>
  <c r="J1247"/>
  <c r="L1247"/>
  <c r="M1247"/>
  <c r="O1247"/>
  <c r="Q1247"/>
  <c r="J1248"/>
  <c r="O1248" s="1"/>
  <c r="L1248"/>
  <c r="M1248"/>
  <c r="Q1248"/>
  <c r="J1249"/>
  <c r="M1249" s="1"/>
  <c r="L1249"/>
  <c r="O1249"/>
  <c r="Q1249"/>
  <c r="J1250"/>
  <c r="O1250" s="1"/>
  <c r="L1250"/>
  <c r="Q1250"/>
  <c r="J1251"/>
  <c r="L1251"/>
  <c r="M1251"/>
  <c r="O1251"/>
  <c r="Q1251"/>
  <c r="J1252"/>
  <c r="O1252" s="1"/>
  <c r="L1252"/>
  <c r="M1252"/>
  <c r="Q1252"/>
  <c r="J1253"/>
  <c r="M1253" s="1"/>
  <c r="L1253"/>
  <c r="O1253"/>
  <c r="Q1253"/>
  <c r="J1254"/>
  <c r="O1254" s="1"/>
  <c r="L1254"/>
  <c r="Q1254"/>
  <c r="J1255"/>
  <c r="L1255"/>
  <c r="M1255"/>
  <c r="O1255"/>
  <c r="Q1255"/>
  <c r="J1256"/>
  <c r="O1256" s="1"/>
  <c r="L1256"/>
  <c r="M1256"/>
  <c r="Q1256"/>
  <c r="J1257"/>
  <c r="M1257" s="1"/>
  <c r="L1257"/>
  <c r="O1257"/>
  <c r="Q1257"/>
  <c r="J1258"/>
  <c r="O1258" s="1"/>
  <c r="L1258"/>
  <c r="Q1258"/>
  <c r="J1259"/>
  <c r="L1259"/>
  <c r="M1259"/>
  <c r="O1259"/>
  <c r="Q1259"/>
  <c r="J1260"/>
  <c r="O1260" s="1"/>
  <c r="L1260"/>
  <c r="M1260"/>
  <c r="Q1260"/>
  <c r="J1261"/>
  <c r="M1261" s="1"/>
  <c r="L1261"/>
  <c r="O1261"/>
  <c r="Q1261"/>
  <c r="J1262"/>
  <c r="O1262" s="1"/>
  <c r="L1262"/>
  <c r="Q1262"/>
  <c r="J1263"/>
  <c r="L1263"/>
  <c r="M1263"/>
  <c r="O1263"/>
  <c r="Q1263"/>
  <c r="J1264"/>
  <c r="O1264" s="1"/>
  <c r="L1264"/>
  <c r="M1264"/>
  <c r="Q1264"/>
  <c r="J1265"/>
  <c r="M1265" s="1"/>
  <c r="L1265"/>
  <c r="O1265"/>
  <c r="Q1265"/>
  <c r="J1266"/>
  <c r="O1266" s="1"/>
  <c r="L1266"/>
  <c r="Q1266"/>
  <c r="J1267"/>
  <c r="L1267"/>
  <c r="M1267"/>
  <c r="O1267"/>
  <c r="Q1267"/>
  <c r="J1268"/>
  <c r="O1268" s="1"/>
  <c r="L1268"/>
  <c r="M1268"/>
  <c r="Q1268"/>
  <c r="J1269"/>
  <c r="M1269" s="1"/>
  <c r="L1269"/>
  <c r="O1269"/>
  <c r="Q1269"/>
  <c r="J1270"/>
  <c r="O1270" s="1"/>
  <c r="L1270"/>
  <c r="Q1270"/>
  <c r="J1271"/>
  <c r="L1271"/>
  <c r="M1271"/>
  <c r="O1271"/>
  <c r="Q1271"/>
  <c r="J1272"/>
  <c r="O1272" s="1"/>
  <c r="L1272"/>
  <c r="M1272"/>
  <c r="Q1272"/>
  <c r="J1273"/>
  <c r="M1273" s="1"/>
  <c r="L1273"/>
  <c r="O1273"/>
  <c r="Q1273"/>
  <c r="J1274"/>
  <c r="O1274" s="1"/>
  <c r="L1274"/>
  <c r="Q1274"/>
  <c r="J1275"/>
  <c r="L1275"/>
  <c r="M1275"/>
  <c r="O1275"/>
  <c r="Q1275"/>
  <c r="J1276"/>
  <c r="O1276" s="1"/>
  <c r="L1276"/>
  <c r="M1276"/>
  <c r="Q1276"/>
  <c r="J1277"/>
  <c r="M1277" s="1"/>
  <c r="L1277"/>
  <c r="O1277"/>
  <c r="Q1277"/>
  <c r="J1278"/>
  <c r="O1278" s="1"/>
  <c r="L1278"/>
  <c r="Q1278"/>
  <c r="J1279"/>
  <c r="L1279"/>
  <c r="M1279"/>
  <c r="O1279"/>
  <c r="Q1279"/>
  <c r="J1280"/>
  <c r="O1280" s="1"/>
  <c r="L1280"/>
  <c r="M1280"/>
  <c r="Q1280"/>
  <c r="J1281"/>
  <c r="M1281" s="1"/>
  <c r="L1281"/>
  <c r="O1281"/>
  <c r="Q1281"/>
  <c r="J1282"/>
  <c r="O1282" s="1"/>
  <c r="L1282"/>
  <c r="Q1282"/>
  <c r="J1283"/>
  <c r="L1283"/>
  <c r="M1283"/>
  <c r="O1283"/>
  <c r="Q1283"/>
  <c r="J1284"/>
  <c r="O1284" s="1"/>
  <c r="L1284"/>
  <c r="M1284"/>
  <c r="Q1284"/>
  <c r="J1285"/>
  <c r="M1285" s="1"/>
  <c r="L1285"/>
  <c r="O1285"/>
  <c r="Q1285"/>
  <c r="J1286"/>
  <c r="O1286" s="1"/>
  <c r="L1286"/>
  <c r="Q1286"/>
  <c r="J1287"/>
  <c r="L1287"/>
  <c r="M1287"/>
  <c r="O1287"/>
  <c r="Q1287"/>
  <c r="J1288"/>
  <c r="O1288" s="1"/>
  <c r="L1288"/>
  <c r="M1288"/>
  <c r="Q1288"/>
  <c r="J1289"/>
  <c r="M1289" s="1"/>
  <c r="L1289"/>
  <c r="O1289"/>
  <c r="Q1289"/>
  <c r="J1290"/>
  <c r="O1290" s="1"/>
  <c r="L1290"/>
  <c r="Q1290"/>
  <c r="J1291"/>
  <c r="L1291"/>
  <c r="M1291"/>
  <c r="O1291"/>
  <c r="Q1291"/>
  <c r="J1292"/>
  <c r="O1292" s="1"/>
  <c r="L1292"/>
  <c r="M1292"/>
  <c r="Q1292"/>
  <c r="J1293"/>
  <c r="M1293" s="1"/>
  <c r="L1293"/>
  <c r="O1293"/>
  <c r="Q1293"/>
  <c r="J1294"/>
  <c r="O1294" s="1"/>
  <c r="L1294"/>
  <c r="Q1294"/>
  <c r="J1295"/>
  <c r="L1295"/>
  <c r="M1295"/>
  <c r="O1295"/>
  <c r="Q1295"/>
  <c r="J1296"/>
  <c r="O1296" s="1"/>
  <c r="L1296"/>
  <c r="M1296"/>
  <c r="Q1296"/>
  <c r="J1297"/>
  <c r="M1297" s="1"/>
  <c r="L1297"/>
  <c r="O1297"/>
  <c r="Q1297"/>
  <c r="J1298"/>
  <c r="O1298" s="1"/>
  <c r="L1298"/>
  <c r="Q1298"/>
  <c r="J1299"/>
  <c r="L1299"/>
  <c r="M1299"/>
  <c r="O1299"/>
  <c r="Q1299"/>
  <c r="J1300"/>
  <c r="O1300" s="1"/>
  <c r="L1300"/>
  <c r="M1300"/>
  <c r="Q1300"/>
  <c r="J1301"/>
  <c r="M1301" s="1"/>
  <c r="L1301"/>
  <c r="O1301"/>
  <c r="Q1301"/>
  <c r="J1302"/>
  <c r="O1302" s="1"/>
  <c r="L1302"/>
  <c r="Q1302"/>
  <c r="J1303"/>
  <c r="L1303"/>
  <c r="M1303"/>
  <c r="O1303"/>
  <c r="Q1303"/>
  <c r="J1304"/>
  <c r="O1304" s="1"/>
  <c r="L1304"/>
  <c r="M1304"/>
  <c r="Q1304"/>
  <c r="J1305"/>
  <c r="M1305" s="1"/>
  <c r="L1305"/>
  <c r="O1305"/>
  <c r="Q1305"/>
  <c r="J1306"/>
  <c r="O1306" s="1"/>
  <c r="L1306"/>
  <c r="Q1306"/>
  <c r="J1307"/>
  <c r="L1307"/>
  <c r="M1307"/>
  <c r="O1307"/>
  <c r="Q1307"/>
  <c r="J1308"/>
  <c r="O1308" s="1"/>
  <c r="L1308"/>
  <c r="M1308"/>
  <c r="Q1308"/>
  <c r="J451"/>
  <c r="O451" s="1"/>
  <c r="Q451"/>
  <c r="M451"/>
  <c r="L451"/>
  <c r="J477"/>
  <c r="M477" s="1"/>
  <c r="L477"/>
  <c r="J500"/>
  <c r="Q500"/>
  <c r="O500"/>
  <c r="M500"/>
  <c r="L500"/>
  <c r="J1135"/>
  <c r="O1135" s="1"/>
  <c r="L1135"/>
  <c r="M1135"/>
  <c r="Q1135"/>
  <c r="J1136"/>
  <c r="M1136" s="1"/>
  <c r="L1136"/>
  <c r="O1136"/>
  <c r="Q1136"/>
  <c r="J1137"/>
  <c r="O1137" s="1"/>
  <c r="L1137"/>
  <c r="Q1137"/>
  <c r="J1138"/>
  <c r="L1138"/>
  <c r="M1138"/>
  <c r="O1138"/>
  <c r="Q1138"/>
  <c r="J1139"/>
  <c r="O1139" s="1"/>
  <c r="L1139"/>
  <c r="M1139"/>
  <c r="Q1139"/>
  <c r="J1140"/>
  <c r="M1140" s="1"/>
  <c r="L1140"/>
  <c r="O1140"/>
  <c r="Q1140"/>
  <c r="J1141"/>
  <c r="O1141" s="1"/>
  <c r="L1141"/>
  <c r="Q1141"/>
  <c r="J829"/>
  <c r="Q829"/>
  <c r="O829"/>
  <c r="M829"/>
  <c r="L829"/>
  <c r="J814"/>
  <c r="O814" s="1"/>
  <c r="L814"/>
  <c r="M814"/>
  <c r="Q814"/>
  <c r="J1133"/>
  <c r="O1133" s="1"/>
  <c r="Q1133"/>
  <c r="M1133"/>
  <c r="L1133"/>
  <c r="J1132"/>
  <c r="M1132" s="1"/>
  <c r="L1132"/>
  <c r="J1131"/>
  <c r="Q1131"/>
  <c r="O1131"/>
  <c r="M1131"/>
  <c r="L1131"/>
  <c r="J1194"/>
  <c r="Q1194" s="1"/>
  <c r="O1194"/>
  <c r="L1194"/>
  <c r="J1193"/>
  <c r="O1193" s="1"/>
  <c r="Q1193"/>
  <c r="M1193"/>
  <c r="L1193"/>
  <c r="J1192"/>
  <c r="M1192" s="1"/>
  <c r="L1192"/>
  <c r="J1191"/>
  <c r="Q1191"/>
  <c r="O1191"/>
  <c r="M1191"/>
  <c r="L1191"/>
  <c r="J1190"/>
  <c r="Q1190" s="1"/>
  <c r="O1190"/>
  <c r="L1190"/>
  <c r="J1189"/>
  <c r="O1189" s="1"/>
  <c r="Q1189"/>
  <c r="M1189"/>
  <c r="L1189"/>
  <c r="J1188"/>
  <c r="M1188" s="1"/>
  <c r="L1188"/>
  <c r="J1187"/>
  <c r="Q1187"/>
  <c r="O1187"/>
  <c r="M1187"/>
  <c r="L1187"/>
  <c r="J1186"/>
  <c r="Q1186" s="1"/>
  <c r="O1186"/>
  <c r="L1186"/>
  <c r="J1185"/>
  <c r="O1185" s="1"/>
  <c r="Q1185"/>
  <c r="M1185"/>
  <c r="L1185"/>
  <c r="J1184"/>
  <c r="M1184" s="1"/>
  <c r="L1184"/>
  <c r="J1183"/>
  <c r="Q1183"/>
  <c r="O1183"/>
  <c r="M1183"/>
  <c r="L1183"/>
  <c r="J1182"/>
  <c r="Q1182" s="1"/>
  <c r="O1182"/>
  <c r="L1182"/>
  <c r="J1181"/>
  <c r="O1181" s="1"/>
  <c r="Q1181"/>
  <c r="M1181"/>
  <c r="L1181"/>
  <c r="J1180"/>
  <c r="M1180" s="1"/>
  <c r="L1180"/>
  <c r="J1179"/>
  <c r="Q1179"/>
  <c r="O1179"/>
  <c r="M1179"/>
  <c r="L1179"/>
  <c r="J1178"/>
  <c r="Q1178" s="1"/>
  <c r="O1178"/>
  <c r="L1178"/>
  <c r="J1177"/>
  <c r="O1177" s="1"/>
  <c r="Q1177"/>
  <c r="M1177"/>
  <c r="L1177"/>
  <c r="J1176"/>
  <c r="M1176" s="1"/>
  <c r="L1176"/>
  <c r="J1175"/>
  <c r="Q1175"/>
  <c r="O1175"/>
  <c r="M1175"/>
  <c r="L1175"/>
  <c r="J1174"/>
  <c r="Q1174" s="1"/>
  <c r="O1174"/>
  <c r="L1174"/>
  <c r="J1173"/>
  <c r="O1173" s="1"/>
  <c r="Q1173"/>
  <c r="M1173"/>
  <c r="L1173"/>
  <c r="J1172"/>
  <c r="M1172" s="1"/>
  <c r="L1172"/>
  <c r="J1171"/>
  <c r="Q1171"/>
  <c r="O1171"/>
  <c r="M1171"/>
  <c r="L1171"/>
  <c r="J1170"/>
  <c r="Q1170" s="1"/>
  <c r="O1170"/>
  <c r="L1170"/>
  <c r="J1169"/>
  <c r="O1169" s="1"/>
  <c r="Q1169"/>
  <c r="M1169"/>
  <c r="L1169"/>
  <c r="J1168"/>
  <c r="M1168" s="1"/>
  <c r="L1168"/>
  <c r="J1167"/>
  <c r="Q1167"/>
  <c r="O1167"/>
  <c r="M1167"/>
  <c r="L1167"/>
  <c r="J1166"/>
  <c r="Q1166" s="1"/>
  <c r="O1166"/>
  <c r="L1166"/>
  <c r="J1165"/>
  <c r="O1165" s="1"/>
  <c r="Q1165"/>
  <c r="M1165"/>
  <c r="L1165"/>
  <c r="J1164"/>
  <c r="M1164" s="1"/>
  <c r="L1164"/>
  <c r="J1163"/>
  <c r="Q1163"/>
  <c r="O1163"/>
  <c r="M1163"/>
  <c r="L1163"/>
  <c r="J1162"/>
  <c r="Q1162" s="1"/>
  <c r="O1162"/>
  <c r="L1162"/>
  <c r="J1161"/>
  <c r="O1161" s="1"/>
  <c r="Q1161"/>
  <c r="M1161"/>
  <c r="L1161"/>
  <c r="J1160"/>
  <c r="M1160" s="1"/>
  <c r="L1160"/>
  <c r="J1159"/>
  <c r="Q1159"/>
  <c r="O1159"/>
  <c r="M1159"/>
  <c r="L1159"/>
  <c r="J1158"/>
  <c r="Q1158" s="1"/>
  <c r="O1158"/>
  <c r="L1158"/>
  <c r="J1157"/>
  <c r="O1157" s="1"/>
  <c r="Q1157"/>
  <c r="M1157"/>
  <c r="L1157"/>
  <c r="J1156"/>
  <c r="M1156" s="1"/>
  <c r="L1156"/>
  <c r="J1155"/>
  <c r="Q1155"/>
  <c r="O1155"/>
  <c r="M1155"/>
  <c r="L1155"/>
  <c r="J1154"/>
  <c r="Q1154" s="1"/>
  <c r="O1154"/>
  <c r="L1154"/>
  <c r="J1153"/>
  <c r="O1153" s="1"/>
  <c r="Q1153"/>
  <c r="M1153"/>
  <c r="L1153"/>
  <c r="J1152"/>
  <c r="M1152" s="1"/>
  <c r="L1152"/>
  <c r="J1151"/>
  <c r="Q1151"/>
  <c r="O1151"/>
  <c r="M1151"/>
  <c r="L1151"/>
  <c r="J1150"/>
  <c r="Q1150" s="1"/>
  <c r="O1150"/>
  <c r="L1150"/>
  <c r="J1149"/>
  <c r="O1149" s="1"/>
  <c r="Q1149"/>
  <c r="M1149"/>
  <c r="L1149"/>
  <c r="J1148"/>
  <c r="M1148" s="1"/>
  <c r="L1148"/>
  <c r="J1147"/>
  <c r="Q1147"/>
  <c r="O1147"/>
  <c r="M1147"/>
  <c r="L1147"/>
  <c r="J1146"/>
  <c r="Q1146" s="1"/>
  <c r="O1146"/>
  <c r="L1146"/>
  <c r="J1145"/>
  <c r="O1145" s="1"/>
  <c r="Q1145"/>
  <c r="M1145"/>
  <c r="L1145"/>
  <c r="J1144"/>
  <c r="M1144" s="1"/>
  <c r="L1144"/>
  <c r="J1143"/>
  <c r="Q1143"/>
  <c r="O1143"/>
  <c r="M1143"/>
  <c r="L1143"/>
  <c r="J1142"/>
  <c r="Q1142" s="1"/>
  <c r="O1142"/>
  <c r="L1142"/>
  <c r="J1134"/>
  <c r="O1134" s="1"/>
  <c r="Q1134"/>
  <c r="M1134"/>
  <c r="L1134"/>
  <c r="J1130"/>
  <c r="M1130" s="1"/>
  <c r="L1130"/>
  <c r="J1129"/>
  <c r="Q1129"/>
  <c r="O1129"/>
  <c r="M1129"/>
  <c r="L1129"/>
  <c r="J1128"/>
  <c r="Q1128" s="1"/>
  <c r="O1128"/>
  <c r="L1128"/>
  <c r="J1127"/>
  <c r="O1127" s="1"/>
  <c r="Q1127"/>
  <c r="M1127"/>
  <c r="L1127"/>
  <c r="J1126"/>
  <c r="M1126" s="1"/>
  <c r="L1126"/>
  <c r="J1125"/>
  <c r="Q1125"/>
  <c r="O1125"/>
  <c r="M1125"/>
  <c r="L1125"/>
  <c r="J1124"/>
  <c r="Q1124" s="1"/>
  <c r="O1124"/>
  <c r="L1124"/>
  <c r="J1123"/>
  <c r="O1123" s="1"/>
  <c r="Q1123"/>
  <c r="M1123"/>
  <c r="L1123"/>
  <c r="J1122"/>
  <c r="M1122" s="1"/>
  <c r="L1122"/>
  <c r="J1121"/>
  <c r="Q1121"/>
  <c r="O1121"/>
  <c r="M1121"/>
  <c r="L1121"/>
  <c r="J1120"/>
  <c r="Q1120" s="1"/>
  <c r="O1120"/>
  <c r="L1120"/>
  <c r="J1119"/>
  <c r="O1119" s="1"/>
  <c r="Q1119"/>
  <c r="M1119"/>
  <c r="L1119"/>
  <c r="J1118"/>
  <c r="M1118" s="1"/>
  <c r="L1118"/>
  <c r="J1117"/>
  <c r="Q1117"/>
  <c r="O1117"/>
  <c r="M1117"/>
  <c r="L1117"/>
  <c r="J1116"/>
  <c r="Q1116" s="1"/>
  <c r="O1116"/>
  <c r="L1116"/>
  <c r="J1115"/>
  <c r="O1115" s="1"/>
  <c r="Q1115"/>
  <c r="M1115"/>
  <c r="L1115"/>
  <c r="J1114"/>
  <c r="M1114" s="1"/>
  <c r="L1114"/>
  <c r="J1113"/>
  <c r="Q1113"/>
  <c r="O1113"/>
  <c r="M1113"/>
  <c r="L1113"/>
  <c r="J1112"/>
  <c r="Q1112" s="1"/>
  <c r="O1112"/>
  <c r="L1112"/>
  <c r="J1111"/>
  <c r="O1111" s="1"/>
  <c r="Q1111"/>
  <c r="M1111"/>
  <c r="L1111"/>
  <c r="J1110"/>
  <c r="M1110" s="1"/>
  <c r="L1110"/>
  <c r="J1109"/>
  <c r="Q1109"/>
  <c r="O1109"/>
  <c r="M1109"/>
  <c r="L1109"/>
  <c r="J1108"/>
  <c r="Q1108" s="1"/>
  <c r="O1108"/>
  <c r="L1108"/>
  <c r="J1107"/>
  <c r="O1107" s="1"/>
  <c r="Q1107"/>
  <c r="M1107"/>
  <c r="L1107"/>
  <c r="J1106"/>
  <c r="M1106" s="1"/>
  <c r="L1106"/>
  <c r="J1105"/>
  <c r="Q1105"/>
  <c r="O1105"/>
  <c r="M1105"/>
  <c r="L1105"/>
  <c r="J1104"/>
  <c r="Q1104" s="1"/>
  <c r="O1104"/>
  <c r="L1104"/>
  <c r="J1103"/>
  <c r="O1103" s="1"/>
  <c r="Q1103"/>
  <c r="M1103"/>
  <c r="L1103"/>
  <c r="J1102"/>
  <c r="M1102" s="1"/>
  <c r="L1102"/>
  <c r="J1101"/>
  <c r="Q1101"/>
  <c r="O1101"/>
  <c r="M1101"/>
  <c r="L1101"/>
  <c r="J1100"/>
  <c r="Q1100" s="1"/>
  <c r="O1100"/>
  <c r="L1100"/>
  <c r="J1099"/>
  <c r="O1099" s="1"/>
  <c r="Q1099"/>
  <c r="M1099"/>
  <c r="L1099"/>
  <c r="J1098"/>
  <c r="M1098" s="1"/>
  <c r="L1098"/>
  <c r="J1097"/>
  <c r="Q1097"/>
  <c r="O1097"/>
  <c r="M1097"/>
  <c r="L1097"/>
  <c r="J1096"/>
  <c r="Q1096" s="1"/>
  <c r="O1096"/>
  <c r="L1096"/>
  <c r="J1095"/>
  <c r="O1095" s="1"/>
  <c r="Q1095"/>
  <c r="M1095"/>
  <c r="L1095"/>
  <c r="J1094"/>
  <c r="L1094"/>
  <c r="J1093"/>
  <c r="Q1093"/>
  <c r="O1093"/>
  <c r="M1093"/>
  <c r="L1093"/>
  <c r="J1092"/>
  <c r="Q1092" s="1"/>
  <c r="O1092"/>
  <c r="L1092"/>
  <c r="J1091"/>
  <c r="O1091" s="1"/>
  <c r="Q1091"/>
  <c r="M1091"/>
  <c r="L1091"/>
  <c r="J1090"/>
  <c r="L1090"/>
  <c r="J1089"/>
  <c r="Q1089"/>
  <c r="O1089"/>
  <c r="M1089"/>
  <c r="L1089"/>
  <c r="J1088"/>
  <c r="Q1088" s="1"/>
  <c r="O1088"/>
  <c r="L1088"/>
  <c r="J1087"/>
  <c r="O1087" s="1"/>
  <c r="Q1087"/>
  <c r="M1087"/>
  <c r="L1087"/>
  <c r="J1086"/>
  <c r="L1086"/>
  <c r="J1085"/>
  <c r="Q1085"/>
  <c r="O1085"/>
  <c r="M1085"/>
  <c r="L1085"/>
  <c r="J1084"/>
  <c r="Q1084" s="1"/>
  <c r="O1084"/>
  <c r="L1084"/>
  <c r="J1083"/>
  <c r="O1083" s="1"/>
  <c r="Q1083"/>
  <c r="M1083"/>
  <c r="L1083"/>
  <c r="J1082"/>
  <c r="L1082"/>
  <c r="J1081"/>
  <c r="Q1081"/>
  <c r="O1081"/>
  <c r="M1081"/>
  <c r="L1081"/>
  <c r="J1080"/>
  <c r="Q1080" s="1"/>
  <c r="O1080"/>
  <c r="L1080"/>
  <c r="J1079"/>
  <c r="O1079" s="1"/>
  <c r="Q1079"/>
  <c r="M1079"/>
  <c r="L1079"/>
  <c r="J1078"/>
  <c r="L1078"/>
  <c r="J1077"/>
  <c r="Q1077"/>
  <c r="O1077"/>
  <c r="M1077"/>
  <c r="L1077"/>
  <c r="J1076"/>
  <c r="Q1076" s="1"/>
  <c r="O1076"/>
  <c r="L1076"/>
  <c r="J1075"/>
  <c r="O1075" s="1"/>
  <c r="Q1075"/>
  <c r="M1075"/>
  <c r="L1075"/>
  <c r="J1074"/>
  <c r="O1074"/>
  <c r="L1074"/>
  <c r="J1073"/>
  <c r="Q1073"/>
  <c r="O1073"/>
  <c r="M1073"/>
  <c r="L1073"/>
  <c r="J1072"/>
  <c r="O1072"/>
  <c r="L1072"/>
  <c r="J1071"/>
  <c r="O1071" s="1"/>
  <c r="Q1071"/>
  <c r="M1071"/>
  <c r="L1071"/>
  <c r="J1070"/>
  <c r="O1070"/>
  <c r="L1070"/>
  <c r="J1069"/>
  <c r="Q1069"/>
  <c r="O1069"/>
  <c r="M1069"/>
  <c r="L1069"/>
  <c r="J1068"/>
  <c r="O1068"/>
  <c r="L1068"/>
  <c r="J1067"/>
  <c r="O1067" s="1"/>
  <c r="Q1067"/>
  <c r="M1067"/>
  <c r="L1067"/>
  <c r="J1066"/>
  <c r="O1066"/>
  <c r="L1066"/>
  <c r="J1065"/>
  <c r="Q1065"/>
  <c r="O1065"/>
  <c r="M1065"/>
  <c r="L1065"/>
  <c r="J1064"/>
  <c r="O1064"/>
  <c r="L1064"/>
  <c r="J1063"/>
  <c r="O1063" s="1"/>
  <c r="Q1063"/>
  <c r="M1063"/>
  <c r="L1063"/>
  <c r="J1062"/>
  <c r="O1062" s="1"/>
  <c r="L1062"/>
  <c r="J1061"/>
  <c r="Q1061"/>
  <c r="O1061"/>
  <c r="M1061"/>
  <c r="L1061"/>
  <c r="J1060"/>
  <c r="O1060" s="1"/>
  <c r="L1060"/>
  <c r="J1059"/>
  <c r="O1059" s="1"/>
  <c r="Q1059"/>
  <c r="M1059"/>
  <c r="L1059"/>
  <c r="J1058"/>
  <c r="O1058"/>
  <c r="L1058"/>
  <c r="J1057"/>
  <c r="Q1057"/>
  <c r="O1057"/>
  <c r="M1057"/>
  <c r="L1057"/>
  <c r="J1056"/>
  <c r="O1056"/>
  <c r="L1056"/>
  <c r="J1055"/>
  <c r="O1055" s="1"/>
  <c r="Q1055"/>
  <c r="M1055"/>
  <c r="L1055"/>
  <c r="J1054"/>
  <c r="O1054"/>
  <c r="L1054"/>
  <c r="J1053"/>
  <c r="Q1053"/>
  <c r="O1053"/>
  <c r="M1053"/>
  <c r="L1053"/>
  <c r="J1052"/>
  <c r="O1052"/>
  <c r="L1052"/>
  <c r="J1051"/>
  <c r="O1051" s="1"/>
  <c r="Q1051"/>
  <c r="M1051"/>
  <c r="L1051"/>
  <c r="J1050"/>
  <c r="O1050"/>
  <c r="L1050"/>
  <c r="J1049"/>
  <c r="Q1049"/>
  <c r="O1049"/>
  <c r="M1049"/>
  <c r="L1049"/>
  <c r="J1048"/>
  <c r="O1048"/>
  <c r="L1048"/>
  <c r="J1047"/>
  <c r="O1047" s="1"/>
  <c r="Q1047"/>
  <c r="M1047"/>
  <c r="L1047"/>
  <c r="J1046"/>
  <c r="O1046" s="1"/>
  <c r="L1046"/>
  <c r="J1045"/>
  <c r="Q1045"/>
  <c r="O1045"/>
  <c r="M1045"/>
  <c r="L1045"/>
  <c r="J1044"/>
  <c r="O1044" s="1"/>
  <c r="L1044"/>
  <c r="J1043"/>
  <c r="O1043" s="1"/>
  <c r="Q1043"/>
  <c r="M1043"/>
  <c r="L1043"/>
  <c r="J1042"/>
  <c r="O1042"/>
  <c r="L1042"/>
  <c r="J1041"/>
  <c r="Q1041"/>
  <c r="O1041"/>
  <c r="M1041"/>
  <c r="L1041"/>
  <c r="J1040"/>
  <c r="O1040"/>
  <c r="L1040"/>
  <c r="J1039"/>
  <c r="O1039" s="1"/>
  <c r="Q1039"/>
  <c r="M1039"/>
  <c r="L1039"/>
  <c r="J1038"/>
  <c r="O1038"/>
  <c r="L1038"/>
  <c r="J1037"/>
  <c r="Q1037"/>
  <c r="O1037"/>
  <c r="M1037"/>
  <c r="L1037"/>
  <c r="J1036"/>
  <c r="O1036"/>
  <c r="L1036"/>
  <c r="J1035"/>
  <c r="O1035" s="1"/>
  <c r="Q1035"/>
  <c r="M1035"/>
  <c r="L1035"/>
  <c r="J1034"/>
  <c r="O1034"/>
  <c r="L1034"/>
  <c r="J1033"/>
  <c r="Q1033"/>
  <c r="O1033"/>
  <c r="M1033"/>
  <c r="L1033"/>
  <c r="J1032"/>
  <c r="O1032"/>
  <c r="L1032"/>
  <c r="J1031"/>
  <c r="O1031" s="1"/>
  <c r="Q1031"/>
  <c r="M1031"/>
  <c r="L1031"/>
  <c r="J1030"/>
  <c r="O1030" s="1"/>
  <c r="L1030"/>
  <c r="J1029"/>
  <c r="Q1029"/>
  <c r="O1029"/>
  <c r="M1029"/>
  <c r="L1029"/>
  <c r="J1028"/>
  <c r="O1028" s="1"/>
  <c r="L1028"/>
  <c r="J1027"/>
  <c r="O1027" s="1"/>
  <c r="Q1027"/>
  <c r="M1027"/>
  <c r="L1027"/>
  <c r="J1026"/>
  <c r="O1026"/>
  <c r="L1026"/>
  <c r="J1025"/>
  <c r="Q1025"/>
  <c r="O1025"/>
  <c r="M1025"/>
  <c r="L1025"/>
  <c r="J1024"/>
  <c r="O1024"/>
  <c r="L1024"/>
  <c r="J1023"/>
  <c r="O1023" s="1"/>
  <c r="Q1023"/>
  <c r="M1023"/>
  <c r="L1023"/>
  <c r="J1022"/>
  <c r="O1022"/>
  <c r="L1022"/>
  <c r="J1021"/>
  <c r="Q1021"/>
  <c r="O1021"/>
  <c r="M1021"/>
  <c r="L1021"/>
  <c r="J1020"/>
  <c r="O1020"/>
  <c r="L1020"/>
  <c r="J1019"/>
  <c r="O1019" s="1"/>
  <c r="Q1019"/>
  <c r="M1019"/>
  <c r="L1019"/>
  <c r="J1018"/>
  <c r="O1018"/>
  <c r="L1018"/>
  <c r="J1017"/>
  <c r="Q1017"/>
  <c r="O1017"/>
  <c r="M1017"/>
  <c r="L1017"/>
  <c r="J1016"/>
  <c r="O1016"/>
  <c r="L1016"/>
  <c r="J1015"/>
  <c r="O1015" s="1"/>
  <c r="Q1015"/>
  <c r="M1015"/>
  <c r="L1015"/>
  <c r="J1014"/>
  <c r="O1014" s="1"/>
  <c r="L1014"/>
  <c r="J1013"/>
  <c r="Q1013"/>
  <c r="O1013"/>
  <c r="M1013"/>
  <c r="L1013"/>
  <c r="J1012"/>
  <c r="O1012" s="1"/>
  <c r="L1012"/>
  <c r="J1011"/>
  <c r="O1011" s="1"/>
  <c r="Q1011"/>
  <c r="M1011"/>
  <c r="L1011"/>
  <c r="J1010"/>
  <c r="O1010"/>
  <c r="L1010"/>
  <c r="J1009"/>
  <c r="Q1009"/>
  <c r="O1009"/>
  <c r="M1009"/>
  <c r="L1009"/>
  <c r="J1008"/>
  <c r="O1008"/>
  <c r="L1008"/>
  <c r="J1007"/>
  <c r="O1007" s="1"/>
  <c r="Q1007"/>
  <c r="M1007"/>
  <c r="L1007"/>
  <c r="J1006"/>
  <c r="O1006"/>
  <c r="L1006"/>
  <c r="J1005"/>
  <c r="Q1005"/>
  <c r="O1005"/>
  <c r="M1005"/>
  <c r="L1005"/>
  <c r="J1004"/>
  <c r="O1004"/>
  <c r="L1004"/>
  <c r="J1003"/>
  <c r="O1003" s="1"/>
  <c r="Q1003"/>
  <c r="M1003"/>
  <c r="L1003"/>
  <c r="J1002"/>
  <c r="O1002"/>
  <c r="L1002"/>
  <c r="J1001"/>
  <c r="Q1001"/>
  <c r="O1001"/>
  <c r="M1001"/>
  <c r="L1001"/>
  <c r="J1000"/>
  <c r="O1000"/>
  <c r="L1000"/>
  <c r="J999"/>
  <c r="O999" s="1"/>
  <c r="Q999"/>
  <c r="M999"/>
  <c r="L999"/>
  <c r="J998"/>
  <c r="O998" s="1"/>
  <c r="L998"/>
  <c r="J997"/>
  <c r="Q997"/>
  <c r="O997"/>
  <c r="M997"/>
  <c r="L997"/>
  <c r="J996"/>
  <c r="O996" s="1"/>
  <c r="L996"/>
  <c r="J995"/>
  <c r="O995" s="1"/>
  <c r="Q995"/>
  <c r="M995"/>
  <c r="L995"/>
  <c r="J994"/>
  <c r="O994"/>
  <c r="L994"/>
  <c r="J993"/>
  <c r="Q993"/>
  <c r="O993"/>
  <c r="M993"/>
  <c r="L993"/>
  <c r="J992"/>
  <c r="O992"/>
  <c r="L992"/>
  <c r="J991"/>
  <c r="O991" s="1"/>
  <c r="Q991"/>
  <c r="M991"/>
  <c r="L991"/>
  <c r="J990"/>
  <c r="O990"/>
  <c r="L990"/>
  <c r="J989"/>
  <c r="Q989"/>
  <c r="O989"/>
  <c r="M989"/>
  <c r="L989"/>
  <c r="J988"/>
  <c r="O988"/>
  <c r="L988"/>
  <c r="J987"/>
  <c r="O987" s="1"/>
  <c r="Q987"/>
  <c r="M987"/>
  <c r="L987"/>
  <c r="J986"/>
  <c r="O986"/>
  <c r="L986"/>
  <c r="J985"/>
  <c r="Q985"/>
  <c r="O985"/>
  <c r="M985"/>
  <c r="L985"/>
  <c r="J984"/>
  <c r="O984"/>
  <c r="L984"/>
  <c r="J983"/>
  <c r="O983" s="1"/>
  <c r="Q983"/>
  <c r="M983"/>
  <c r="L983"/>
  <c r="J982"/>
  <c r="O982" s="1"/>
  <c r="L982"/>
  <c r="J981"/>
  <c r="Q981"/>
  <c r="O981"/>
  <c r="M981"/>
  <c r="L981"/>
  <c r="J980"/>
  <c r="M980" s="1"/>
  <c r="L980"/>
  <c r="J979"/>
  <c r="O979" s="1"/>
  <c r="L979"/>
  <c r="J978"/>
  <c r="Q978" s="1"/>
  <c r="L978"/>
  <c r="J977"/>
  <c r="Q977"/>
  <c r="O977"/>
  <c r="M977"/>
  <c r="L977"/>
  <c r="J976"/>
  <c r="M976" s="1"/>
  <c r="Q976"/>
  <c r="O976"/>
  <c r="L976"/>
  <c r="J975"/>
  <c r="O975" s="1"/>
  <c r="Q975"/>
  <c r="M975"/>
  <c r="L975"/>
  <c r="J974"/>
  <c r="Q974" s="1"/>
  <c r="O974"/>
  <c r="M974"/>
  <c r="L974"/>
  <c r="J973"/>
  <c r="Q973"/>
  <c r="O973"/>
  <c r="M973"/>
  <c r="L973"/>
  <c r="J972"/>
  <c r="M972" s="1"/>
  <c r="O972"/>
  <c r="L972"/>
  <c r="J971"/>
  <c r="O971" s="1"/>
  <c r="M971"/>
  <c r="L971"/>
  <c r="J970"/>
  <c r="Q970" s="1"/>
  <c r="M970"/>
  <c r="L970"/>
  <c r="J969"/>
  <c r="Q969"/>
  <c r="O969"/>
  <c r="M969"/>
  <c r="L969"/>
  <c r="J968"/>
  <c r="M968" s="1"/>
  <c r="Q968"/>
  <c r="L968"/>
  <c r="J967"/>
  <c r="O967" s="1"/>
  <c r="Q967"/>
  <c r="L967"/>
  <c r="J966"/>
  <c r="Q966" s="1"/>
  <c r="O966"/>
  <c r="L966"/>
  <c r="J965"/>
  <c r="Q965"/>
  <c r="O965"/>
  <c r="M965"/>
  <c r="L965"/>
  <c r="J964"/>
  <c r="M964" s="1"/>
  <c r="L964"/>
  <c r="J963"/>
  <c r="M963" s="1"/>
  <c r="L963"/>
  <c r="J962"/>
  <c r="Q962"/>
  <c r="O962"/>
  <c r="M962"/>
  <c r="L962"/>
  <c r="J961"/>
  <c r="Q961" s="1"/>
  <c r="O961"/>
  <c r="L961"/>
  <c r="J960"/>
  <c r="O960" s="1"/>
  <c r="Q960"/>
  <c r="M960"/>
  <c r="L960"/>
  <c r="J959"/>
  <c r="M959" s="1"/>
  <c r="L959"/>
  <c r="J958"/>
  <c r="Q958"/>
  <c r="O958"/>
  <c r="M958"/>
  <c r="L958"/>
  <c r="J957"/>
  <c r="Q957" s="1"/>
  <c r="O957"/>
  <c r="L957"/>
  <c r="J956"/>
  <c r="O956" s="1"/>
  <c r="Q956"/>
  <c r="M956"/>
  <c r="L956"/>
  <c r="J955"/>
  <c r="M955" s="1"/>
  <c r="L955"/>
  <c r="J954"/>
  <c r="Q954"/>
  <c r="O954"/>
  <c r="M954"/>
  <c r="L954"/>
  <c r="J953"/>
  <c r="Q953" s="1"/>
  <c r="O953"/>
  <c r="L953"/>
  <c r="J952"/>
  <c r="O952" s="1"/>
  <c r="Q952"/>
  <c r="M952"/>
  <c r="L952"/>
  <c r="J951"/>
  <c r="M951" s="1"/>
  <c r="L951"/>
  <c r="J950"/>
  <c r="Q950"/>
  <c r="O950"/>
  <c r="M950"/>
  <c r="L950"/>
  <c r="J949"/>
  <c r="Q949" s="1"/>
  <c r="O949"/>
  <c r="L949"/>
  <c r="J948"/>
  <c r="O948" s="1"/>
  <c r="Q948"/>
  <c r="M948"/>
  <c r="L948"/>
  <c r="J947"/>
  <c r="M947" s="1"/>
  <c r="L947"/>
  <c r="J946"/>
  <c r="Q946"/>
  <c r="O946"/>
  <c r="M946"/>
  <c r="L946"/>
  <c r="J945"/>
  <c r="Q945" s="1"/>
  <c r="O945"/>
  <c r="L945"/>
  <c r="J944"/>
  <c r="O944" s="1"/>
  <c r="Q944"/>
  <c r="M944"/>
  <c r="L944"/>
  <c r="J943"/>
  <c r="M943" s="1"/>
  <c r="L943"/>
  <c r="J942"/>
  <c r="Q942"/>
  <c r="O942"/>
  <c r="M942"/>
  <c r="L942"/>
  <c r="J941"/>
  <c r="Q941" s="1"/>
  <c r="O941"/>
  <c r="L941"/>
  <c r="J940"/>
  <c r="O940" s="1"/>
  <c r="Q940"/>
  <c r="M940"/>
  <c r="L940"/>
  <c r="J939"/>
  <c r="M939" s="1"/>
  <c r="L939"/>
  <c r="J938"/>
  <c r="Q938"/>
  <c r="O938"/>
  <c r="M938"/>
  <c r="L938"/>
  <c r="J937"/>
  <c r="Q937" s="1"/>
  <c r="O937"/>
  <c r="L937"/>
  <c r="J936"/>
  <c r="O936" s="1"/>
  <c r="Q936"/>
  <c r="M936"/>
  <c r="L936"/>
  <c r="J935"/>
  <c r="M935" s="1"/>
  <c r="L935"/>
  <c r="J934"/>
  <c r="Q934"/>
  <c r="O934"/>
  <c r="M934"/>
  <c r="L934"/>
  <c r="J933"/>
  <c r="Q933" s="1"/>
  <c r="O933"/>
  <c r="L933"/>
  <c r="J932"/>
  <c r="O932" s="1"/>
  <c r="Q932"/>
  <c r="M932"/>
  <c r="L932"/>
  <c r="J931"/>
  <c r="M931" s="1"/>
  <c r="L931"/>
  <c r="J930"/>
  <c r="Q930"/>
  <c r="O930"/>
  <c r="M930"/>
  <c r="L930"/>
  <c r="J929"/>
  <c r="Q929" s="1"/>
  <c r="O929"/>
  <c r="L929"/>
  <c r="J928"/>
  <c r="O928" s="1"/>
  <c r="Q928"/>
  <c r="M928"/>
  <c r="L928"/>
  <c r="J927"/>
  <c r="M927" s="1"/>
  <c r="L927"/>
  <c r="J926"/>
  <c r="Q926"/>
  <c r="O926"/>
  <c r="M926"/>
  <c r="L926"/>
  <c r="J925"/>
  <c r="Q925" s="1"/>
  <c r="O925"/>
  <c r="L925"/>
  <c r="J924"/>
  <c r="O924" s="1"/>
  <c r="Q924"/>
  <c r="M924"/>
  <c r="L924"/>
  <c r="J923"/>
  <c r="M923" s="1"/>
  <c r="L923"/>
  <c r="J922"/>
  <c r="Q922"/>
  <c r="O922"/>
  <c r="M922"/>
  <c r="L922"/>
  <c r="J921"/>
  <c r="Q921" s="1"/>
  <c r="O921"/>
  <c r="L921"/>
  <c r="J920"/>
  <c r="O920" s="1"/>
  <c r="Q920"/>
  <c r="M920"/>
  <c r="L920"/>
  <c r="J919"/>
  <c r="M919" s="1"/>
  <c r="L919"/>
  <c r="J918"/>
  <c r="Q918"/>
  <c r="O918"/>
  <c r="M918"/>
  <c r="L918"/>
  <c r="J917"/>
  <c r="Q917" s="1"/>
  <c r="O917"/>
  <c r="L917"/>
  <c r="J916"/>
  <c r="O916" s="1"/>
  <c r="Q916"/>
  <c r="M916"/>
  <c r="L916"/>
  <c r="J915"/>
  <c r="M915" s="1"/>
  <c r="L915"/>
  <c r="J914"/>
  <c r="Q914"/>
  <c r="O914"/>
  <c r="M914"/>
  <c r="L914"/>
  <c r="J913"/>
  <c r="Q913" s="1"/>
  <c r="O913"/>
  <c r="L913"/>
  <c r="J912"/>
  <c r="O912" s="1"/>
  <c r="Q912"/>
  <c r="M912"/>
  <c r="L912"/>
  <c r="J911"/>
  <c r="M911" s="1"/>
  <c r="L911"/>
  <c r="J910"/>
  <c r="Q910"/>
  <c r="O910"/>
  <c r="M910"/>
  <c r="L910"/>
  <c r="J909"/>
  <c r="Q909" s="1"/>
  <c r="O909"/>
  <c r="L909"/>
  <c r="J908"/>
  <c r="O908" s="1"/>
  <c r="Q908"/>
  <c r="M908"/>
  <c r="L908"/>
  <c r="J907"/>
  <c r="M907" s="1"/>
  <c r="L907"/>
  <c r="J906"/>
  <c r="Q906"/>
  <c r="O906"/>
  <c r="M906"/>
  <c r="L906"/>
  <c r="J905"/>
  <c r="Q905" s="1"/>
  <c r="O905"/>
  <c r="L905"/>
  <c r="J904"/>
  <c r="O904" s="1"/>
  <c r="Q904"/>
  <c r="M904"/>
  <c r="L904"/>
  <c r="J903"/>
  <c r="M903" s="1"/>
  <c r="L903"/>
  <c r="J902"/>
  <c r="Q902"/>
  <c r="O902"/>
  <c r="M902"/>
  <c r="L902"/>
  <c r="J901"/>
  <c r="Q901" s="1"/>
  <c r="O901"/>
  <c r="L901"/>
  <c r="J900"/>
  <c r="O900" s="1"/>
  <c r="Q900"/>
  <c r="M900"/>
  <c r="L900"/>
  <c r="J899"/>
  <c r="M899" s="1"/>
  <c r="L899"/>
  <c r="J898"/>
  <c r="Q898"/>
  <c r="O898"/>
  <c r="M898"/>
  <c r="L898"/>
  <c r="J897"/>
  <c r="Q897" s="1"/>
  <c r="O897"/>
  <c r="L897"/>
  <c r="J896"/>
  <c r="O896" s="1"/>
  <c r="Q896"/>
  <c r="M896"/>
  <c r="L896"/>
  <c r="J895"/>
  <c r="M895" s="1"/>
  <c r="L895"/>
  <c r="J894"/>
  <c r="Q894"/>
  <c r="O894"/>
  <c r="M894"/>
  <c r="L894"/>
  <c r="J893"/>
  <c r="Q893" s="1"/>
  <c r="O893"/>
  <c r="L893"/>
  <c r="J892"/>
  <c r="O892" s="1"/>
  <c r="Q892"/>
  <c r="M892"/>
  <c r="L892"/>
  <c r="J891"/>
  <c r="M891" s="1"/>
  <c r="L891"/>
  <c r="J890"/>
  <c r="Q890"/>
  <c r="O890"/>
  <c r="M890"/>
  <c r="L890"/>
  <c r="J889"/>
  <c r="Q889" s="1"/>
  <c r="O889"/>
  <c r="L889"/>
  <c r="J888"/>
  <c r="O888" s="1"/>
  <c r="Q888"/>
  <c r="M888"/>
  <c r="L888"/>
  <c r="J887"/>
  <c r="M887" s="1"/>
  <c r="L887"/>
  <c r="J886"/>
  <c r="Q886"/>
  <c r="O886"/>
  <c r="M886"/>
  <c r="L886"/>
  <c r="J885"/>
  <c r="Q885" s="1"/>
  <c r="O885"/>
  <c r="L885"/>
  <c r="J884"/>
  <c r="O884" s="1"/>
  <c r="Q884"/>
  <c r="M884"/>
  <c r="L884"/>
  <c r="J883"/>
  <c r="M883" s="1"/>
  <c r="L883"/>
  <c r="J882"/>
  <c r="Q882"/>
  <c r="O882"/>
  <c r="M882"/>
  <c r="L882"/>
  <c r="J881"/>
  <c r="Q881" s="1"/>
  <c r="O881"/>
  <c r="L881"/>
  <c r="J880"/>
  <c r="O880" s="1"/>
  <c r="Q880"/>
  <c r="M880"/>
  <c r="L880"/>
  <c r="J879"/>
  <c r="M879" s="1"/>
  <c r="L879"/>
  <c r="J878"/>
  <c r="Q878"/>
  <c r="O878"/>
  <c r="M878"/>
  <c r="L878"/>
  <c r="J877"/>
  <c r="Q877" s="1"/>
  <c r="O877"/>
  <c r="L877"/>
  <c r="J876"/>
  <c r="O876" s="1"/>
  <c r="Q876"/>
  <c r="M876"/>
  <c r="L876"/>
  <c r="J875"/>
  <c r="M875" s="1"/>
  <c r="L875"/>
  <c r="J874"/>
  <c r="Q874"/>
  <c r="O874"/>
  <c r="M874"/>
  <c r="L874"/>
  <c r="J873"/>
  <c r="Q873" s="1"/>
  <c r="O873"/>
  <c r="L873"/>
  <c r="J872"/>
  <c r="O872" s="1"/>
  <c r="Q872"/>
  <c r="M872"/>
  <c r="L872"/>
  <c r="J871"/>
  <c r="M871" s="1"/>
  <c r="L871"/>
  <c r="J870"/>
  <c r="Q870"/>
  <c r="O870"/>
  <c r="M870"/>
  <c r="L870"/>
  <c r="J869"/>
  <c r="Q869" s="1"/>
  <c r="O869"/>
  <c r="L869"/>
  <c r="J868"/>
  <c r="O868" s="1"/>
  <c r="Q868"/>
  <c r="M868"/>
  <c r="L868"/>
  <c r="J867"/>
  <c r="M867" s="1"/>
  <c r="L867"/>
  <c r="J866"/>
  <c r="Q866"/>
  <c r="O866"/>
  <c r="M866"/>
  <c r="L866"/>
  <c r="J865"/>
  <c r="Q865" s="1"/>
  <c r="O865"/>
  <c r="L865"/>
  <c r="J864"/>
  <c r="O864" s="1"/>
  <c r="Q864"/>
  <c r="M864"/>
  <c r="L864"/>
  <c r="J863"/>
  <c r="M863" s="1"/>
  <c r="L863"/>
  <c r="J862"/>
  <c r="Q862"/>
  <c r="O862"/>
  <c r="M862"/>
  <c r="L862"/>
  <c r="J861"/>
  <c r="Q861" s="1"/>
  <c r="O861"/>
  <c r="L861"/>
  <c r="J860"/>
  <c r="O860" s="1"/>
  <c r="Q860"/>
  <c r="M860"/>
  <c r="L860"/>
  <c r="J859"/>
  <c r="M859" s="1"/>
  <c r="L859"/>
  <c r="J858"/>
  <c r="Q858"/>
  <c r="O858"/>
  <c r="M858"/>
  <c r="L858"/>
  <c r="J857"/>
  <c r="Q857" s="1"/>
  <c r="O857"/>
  <c r="L857"/>
  <c r="J856"/>
  <c r="O856" s="1"/>
  <c r="Q856"/>
  <c r="M856"/>
  <c r="L856"/>
  <c r="J855"/>
  <c r="M855" s="1"/>
  <c r="L855"/>
  <c r="J854"/>
  <c r="Q854"/>
  <c r="O854"/>
  <c r="M854"/>
  <c r="L854"/>
  <c r="J853"/>
  <c r="Q853" s="1"/>
  <c r="O853"/>
  <c r="L853"/>
  <c r="J852"/>
  <c r="O852" s="1"/>
  <c r="Q852"/>
  <c r="M852"/>
  <c r="L852"/>
  <c r="J851"/>
  <c r="M851" s="1"/>
  <c r="L851"/>
  <c r="J850"/>
  <c r="Q850"/>
  <c r="O850"/>
  <c r="M850"/>
  <c r="L850"/>
  <c r="J849"/>
  <c r="Q849" s="1"/>
  <c r="O849"/>
  <c r="L849"/>
  <c r="J848"/>
  <c r="O848" s="1"/>
  <c r="Q848"/>
  <c r="M848"/>
  <c r="L848"/>
  <c r="J847"/>
  <c r="L847"/>
  <c r="J846"/>
  <c r="Q846"/>
  <c r="O846"/>
  <c r="M846"/>
  <c r="L846"/>
  <c r="J845"/>
  <c r="Q845" s="1"/>
  <c r="O845"/>
  <c r="L845"/>
  <c r="J844"/>
  <c r="O844" s="1"/>
  <c r="Q844"/>
  <c r="M844"/>
  <c r="L844"/>
  <c r="J843"/>
  <c r="L843"/>
  <c r="J842"/>
  <c r="Q842"/>
  <c r="O842"/>
  <c r="M842"/>
  <c r="L842"/>
  <c r="J841"/>
  <c r="Q841" s="1"/>
  <c r="O841"/>
  <c r="L841"/>
  <c r="J840"/>
  <c r="O840" s="1"/>
  <c r="Q840"/>
  <c r="M840"/>
  <c r="L840"/>
  <c r="J839"/>
  <c r="L839"/>
  <c r="J838"/>
  <c r="Q838"/>
  <c r="O838"/>
  <c r="M838"/>
  <c r="L838"/>
  <c r="J837"/>
  <c r="Q837" s="1"/>
  <c r="O837"/>
  <c r="L837"/>
  <c r="J836"/>
  <c r="O836" s="1"/>
  <c r="Q836"/>
  <c r="M836"/>
  <c r="L836"/>
  <c r="J835"/>
  <c r="L835"/>
  <c r="J834"/>
  <c r="Q834"/>
  <c r="O834"/>
  <c r="M834"/>
  <c r="L834"/>
  <c r="J833"/>
  <c r="Q833" s="1"/>
  <c r="O833"/>
  <c r="L833"/>
  <c r="J832"/>
  <c r="O832" s="1"/>
  <c r="Q832"/>
  <c r="M832"/>
  <c r="L832"/>
  <c r="J831"/>
  <c r="L831"/>
  <c r="J830"/>
  <c r="Q830"/>
  <c r="O830"/>
  <c r="M830"/>
  <c r="L830"/>
  <c r="J828"/>
  <c r="Q828" s="1"/>
  <c r="O828"/>
  <c r="L828"/>
  <c r="J827"/>
  <c r="O827" s="1"/>
  <c r="Q827"/>
  <c r="M827"/>
  <c r="L827"/>
  <c r="J826"/>
  <c r="L826"/>
  <c r="J825"/>
  <c r="Q825"/>
  <c r="O825"/>
  <c r="M825"/>
  <c r="L825"/>
  <c r="J824"/>
  <c r="Q824" s="1"/>
  <c r="O824"/>
  <c r="L824"/>
  <c r="J823"/>
  <c r="O823" s="1"/>
  <c r="Q823"/>
  <c r="M823"/>
  <c r="L823"/>
  <c r="J822"/>
  <c r="L822"/>
  <c r="J821"/>
  <c r="Q821"/>
  <c r="O821"/>
  <c r="M821"/>
  <c r="L821"/>
  <c r="J820"/>
  <c r="Q820" s="1"/>
  <c r="O820"/>
  <c r="L820"/>
  <c r="J819"/>
  <c r="O819" s="1"/>
  <c r="Q819"/>
  <c r="M819"/>
  <c r="L819"/>
  <c r="J818"/>
  <c r="L818"/>
  <c r="J817"/>
  <c r="Q817"/>
  <c r="O817"/>
  <c r="M817"/>
  <c r="L817"/>
  <c r="J816"/>
  <c r="Q816" s="1"/>
  <c r="O816"/>
  <c r="L816"/>
  <c r="J815"/>
  <c r="O815" s="1"/>
  <c r="Q815"/>
  <c r="M815"/>
  <c r="L815"/>
  <c r="J813"/>
  <c r="L813"/>
  <c r="J812"/>
  <c r="Q812"/>
  <c r="O812"/>
  <c r="M812"/>
  <c r="L812"/>
  <c r="J811"/>
  <c r="Q811" s="1"/>
  <c r="O811"/>
  <c r="L811"/>
  <c r="J810"/>
  <c r="O810" s="1"/>
  <c r="Q810"/>
  <c r="M810"/>
  <c r="L810"/>
  <c r="J809"/>
  <c r="L809"/>
  <c r="J808"/>
  <c r="Q808"/>
  <c r="O808"/>
  <c r="M808"/>
  <c r="L808"/>
  <c r="J807"/>
  <c r="Q807" s="1"/>
  <c r="O807"/>
  <c r="L807"/>
  <c r="J806"/>
  <c r="O806" s="1"/>
  <c r="Q806"/>
  <c r="M806"/>
  <c r="L806"/>
  <c r="J805"/>
  <c r="L805"/>
  <c r="J804"/>
  <c r="Q804"/>
  <c r="O804"/>
  <c r="M804"/>
  <c r="L804"/>
  <c r="J803"/>
  <c r="Q803" s="1"/>
  <c r="O803"/>
  <c r="L803"/>
  <c r="J802"/>
  <c r="O802" s="1"/>
  <c r="Q802"/>
  <c r="M802"/>
  <c r="L802"/>
  <c r="J801"/>
  <c r="L801"/>
  <c r="J800"/>
  <c r="Q800"/>
  <c r="O800"/>
  <c r="M800"/>
  <c r="L800"/>
  <c r="J799"/>
  <c r="Q799" s="1"/>
  <c r="O799"/>
  <c r="L799"/>
  <c r="J798"/>
  <c r="O798" s="1"/>
  <c r="Q798"/>
  <c r="M798"/>
  <c r="L798"/>
  <c r="J797"/>
  <c r="L797"/>
  <c r="J796"/>
  <c r="Q796"/>
  <c r="O796"/>
  <c r="M796"/>
  <c r="L796"/>
  <c r="J795"/>
  <c r="Q795" s="1"/>
  <c r="O795"/>
  <c r="L795"/>
  <c r="J794"/>
  <c r="O794" s="1"/>
  <c r="Q794"/>
  <c r="M794"/>
  <c r="L794"/>
  <c r="J793"/>
  <c r="L793"/>
  <c r="J792"/>
  <c r="Q792"/>
  <c r="O792"/>
  <c r="M792"/>
  <c r="L792"/>
  <c r="J791"/>
  <c r="Q791" s="1"/>
  <c r="O791"/>
  <c r="L791"/>
  <c r="J790"/>
  <c r="O790" s="1"/>
  <c r="Q790"/>
  <c r="M790"/>
  <c r="L790"/>
  <c r="J789"/>
  <c r="L789"/>
  <c r="J788"/>
  <c r="Q788"/>
  <c r="O788"/>
  <c r="M788"/>
  <c r="L788"/>
  <c r="J787"/>
  <c r="Q787" s="1"/>
  <c r="O787"/>
  <c r="L787"/>
  <c r="J786"/>
  <c r="O786" s="1"/>
  <c r="Q786"/>
  <c r="M786"/>
  <c r="L786"/>
  <c r="J785"/>
  <c r="L785"/>
  <c r="J784"/>
  <c r="Q784"/>
  <c r="O784"/>
  <c r="M784"/>
  <c r="L784"/>
  <c r="J783"/>
  <c r="Q783" s="1"/>
  <c r="O783"/>
  <c r="L783"/>
  <c r="J782"/>
  <c r="O782" s="1"/>
  <c r="Q782"/>
  <c r="M782"/>
  <c r="L782"/>
  <c r="J781"/>
  <c r="L781"/>
  <c r="J780"/>
  <c r="Q780"/>
  <c r="O780"/>
  <c r="M780"/>
  <c r="L780"/>
  <c r="J779"/>
  <c r="Q779" s="1"/>
  <c r="O779"/>
  <c r="L779"/>
  <c r="J778"/>
  <c r="O778" s="1"/>
  <c r="Q778"/>
  <c r="M778"/>
  <c r="L778"/>
  <c r="J777"/>
  <c r="L777"/>
  <c r="J776"/>
  <c r="Q776"/>
  <c r="O776"/>
  <c r="M776"/>
  <c r="L776"/>
  <c r="J775"/>
  <c r="Q775" s="1"/>
  <c r="O775"/>
  <c r="L775"/>
  <c r="J774"/>
  <c r="O774" s="1"/>
  <c r="Q774"/>
  <c r="M774"/>
  <c r="L774"/>
  <c r="J773"/>
  <c r="L773"/>
  <c r="J772"/>
  <c r="Q772"/>
  <c r="O772"/>
  <c r="M772"/>
  <c r="L772"/>
  <c r="J771"/>
  <c r="Q771" s="1"/>
  <c r="O771"/>
  <c r="L771"/>
  <c r="J770"/>
  <c r="O770" s="1"/>
  <c r="Q770"/>
  <c r="M770"/>
  <c r="L770"/>
  <c r="J769"/>
  <c r="L769"/>
  <c r="J768"/>
  <c r="Q768"/>
  <c r="O768"/>
  <c r="M768"/>
  <c r="L768"/>
  <c r="J767"/>
  <c r="Q767" s="1"/>
  <c r="O767"/>
  <c r="L767"/>
  <c r="J766"/>
  <c r="O766" s="1"/>
  <c r="Q766"/>
  <c r="M766"/>
  <c r="L766"/>
  <c r="J765"/>
  <c r="L765"/>
  <c r="J764"/>
  <c r="Q764"/>
  <c r="O764"/>
  <c r="M764"/>
  <c r="L764"/>
  <c r="J763"/>
  <c r="Q763" s="1"/>
  <c r="O763"/>
  <c r="L763"/>
  <c r="J762"/>
  <c r="O762" s="1"/>
  <c r="Q762"/>
  <c r="M762"/>
  <c r="L762"/>
  <c r="J761"/>
  <c r="L761"/>
  <c r="J760"/>
  <c r="Q760"/>
  <c r="O760"/>
  <c r="M760"/>
  <c r="L760"/>
  <c r="J759"/>
  <c r="Q759" s="1"/>
  <c r="O759"/>
  <c r="L759"/>
  <c r="J758"/>
  <c r="O758" s="1"/>
  <c r="Q758"/>
  <c r="M758"/>
  <c r="L758"/>
  <c r="J757"/>
  <c r="L757"/>
  <c r="J756"/>
  <c r="Q756"/>
  <c r="O756"/>
  <c r="M756"/>
  <c r="L756"/>
  <c r="J755"/>
  <c r="Q755" s="1"/>
  <c r="O755"/>
  <c r="L755"/>
  <c r="J754"/>
  <c r="O754" s="1"/>
  <c r="Q754"/>
  <c r="M754"/>
  <c r="L754"/>
  <c r="J753"/>
  <c r="L753"/>
  <c r="J752"/>
  <c r="Q752"/>
  <c r="O752"/>
  <c r="M752"/>
  <c r="L752"/>
  <c r="J751"/>
  <c r="L751"/>
  <c r="J750"/>
  <c r="O750" s="1"/>
  <c r="Q750"/>
  <c r="M750"/>
  <c r="L750"/>
  <c r="J749"/>
  <c r="O749"/>
  <c r="L749"/>
  <c r="J748"/>
  <c r="Q748"/>
  <c r="O748"/>
  <c r="M748"/>
  <c r="L748"/>
  <c r="J747"/>
  <c r="O747"/>
  <c r="L747"/>
  <c r="J746"/>
  <c r="O746" s="1"/>
  <c r="Q746"/>
  <c r="M746"/>
  <c r="L746"/>
  <c r="J745"/>
  <c r="O745" s="1"/>
  <c r="L745"/>
  <c r="J744"/>
  <c r="Q744"/>
  <c r="O744"/>
  <c r="M744"/>
  <c r="L744"/>
  <c r="J743"/>
  <c r="O743" s="1"/>
  <c r="L743"/>
  <c r="J742"/>
  <c r="O742" s="1"/>
  <c r="Q742"/>
  <c r="M742"/>
  <c r="L742"/>
  <c r="J741"/>
  <c r="O741"/>
  <c r="L741"/>
  <c r="J740"/>
  <c r="Q740"/>
  <c r="O740"/>
  <c r="M740"/>
  <c r="L740"/>
  <c r="J739"/>
  <c r="O739"/>
  <c r="L739"/>
  <c r="J738"/>
  <c r="O738" s="1"/>
  <c r="Q738"/>
  <c r="M738"/>
  <c r="L738"/>
  <c r="J737"/>
  <c r="L737"/>
  <c r="J736"/>
  <c r="Q736"/>
  <c r="O736"/>
  <c r="M736"/>
  <c r="L736"/>
  <c r="J735"/>
  <c r="L735"/>
  <c r="J734"/>
  <c r="O734" s="1"/>
  <c r="Q734"/>
  <c r="M734"/>
  <c r="L734"/>
  <c r="J733"/>
  <c r="O733"/>
  <c r="L733"/>
  <c r="J732"/>
  <c r="Q732"/>
  <c r="O732"/>
  <c r="M732"/>
  <c r="L732"/>
  <c r="J731"/>
  <c r="O731"/>
  <c r="L731"/>
  <c r="J730"/>
  <c r="O730" s="1"/>
  <c r="Q730"/>
  <c r="M730"/>
  <c r="L730"/>
  <c r="J729"/>
  <c r="O729" s="1"/>
  <c r="L729"/>
  <c r="J728"/>
  <c r="Q728"/>
  <c r="O728"/>
  <c r="M728"/>
  <c r="L728"/>
  <c r="J727"/>
  <c r="O727" s="1"/>
  <c r="L727"/>
  <c r="J726"/>
  <c r="O726" s="1"/>
  <c r="Q726"/>
  <c r="M726"/>
  <c r="L726"/>
  <c r="J725"/>
  <c r="O725"/>
  <c r="L725"/>
  <c r="J724"/>
  <c r="Q724"/>
  <c r="O724"/>
  <c r="M724"/>
  <c r="L724"/>
  <c r="J723"/>
  <c r="O723"/>
  <c r="L723"/>
  <c r="J722"/>
  <c r="O722" s="1"/>
  <c r="Q722"/>
  <c r="M722"/>
  <c r="L722"/>
  <c r="J721"/>
  <c r="L721"/>
  <c r="J720"/>
  <c r="Q720"/>
  <c r="O720"/>
  <c r="M720"/>
  <c r="L720"/>
  <c r="J719"/>
  <c r="L719"/>
  <c r="J718"/>
  <c r="O718" s="1"/>
  <c r="Q718"/>
  <c r="M718"/>
  <c r="L718"/>
  <c r="J717"/>
  <c r="O717"/>
  <c r="L717"/>
  <c r="J716"/>
  <c r="Q716"/>
  <c r="O716"/>
  <c r="M716"/>
  <c r="L716"/>
  <c r="J715"/>
  <c r="O715"/>
  <c r="L715"/>
  <c r="J714"/>
  <c r="O714" s="1"/>
  <c r="Q714"/>
  <c r="M714"/>
  <c r="L714"/>
  <c r="J713"/>
  <c r="O713" s="1"/>
  <c r="L713"/>
  <c r="J712"/>
  <c r="Q712"/>
  <c r="O712"/>
  <c r="M712"/>
  <c r="L712"/>
  <c r="J711"/>
  <c r="O711" s="1"/>
  <c r="L711"/>
  <c r="J710"/>
  <c r="O710" s="1"/>
  <c r="Q710"/>
  <c r="M710"/>
  <c r="L710"/>
  <c r="J709"/>
  <c r="O709"/>
  <c r="L709"/>
  <c r="J708"/>
  <c r="Q708"/>
  <c r="O708"/>
  <c r="M708"/>
  <c r="L708"/>
  <c r="J707"/>
  <c r="O707"/>
  <c r="L707"/>
  <c r="J706"/>
  <c r="O706" s="1"/>
  <c r="Q706"/>
  <c r="M706"/>
  <c r="L706"/>
  <c r="J705"/>
  <c r="L705"/>
  <c r="J704"/>
  <c r="Q704"/>
  <c r="O704"/>
  <c r="M704"/>
  <c r="L704"/>
  <c r="J703"/>
  <c r="L703"/>
  <c r="J702"/>
  <c r="O702" s="1"/>
  <c r="Q702"/>
  <c r="M702"/>
  <c r="L702"/>
  <c r="J701"/>
  <c r="O701"/>
  <c r="L701"/>
  <c r="J700"/>
  <c r="Q700"/>
  <c r="O700"/>
  <c r="M700"/>
  <c r="L700"/>
  <c r="J699"/>
  <c r="O699"/>
  <c r="L699"/>
  <c r="J698"/>
  <c r="O698" s="1"/>
  <c r="Q698"/>
  <c r="M698"/>
  <c r="L698"/>
  <c r="J697"/>
  <c r="O697" s="1"/>
  <c r="L697"/>
  <c r="J696"/>
  <c r="Q696"/>
  <c r="O696"/>
  <c r="M696"/>
  <c r="L696"/>
  <c r="J695"/>
  <c r="O695" s="1"/>
  <c r="L695"/>
  <c r="J694"/>
  <c r="O694" s="1"/>
  <c r="Q694"/>
  <c r="M694"/>
  <c r="L694"/>
  <c r="J692"/>
  <c r="O692"/>
  <c r="L692"/>
  <c r="J691"/>
  <c r="Q691"/>
  <c r="O691"/>
  <c r="M691"/>
  <c r="L691"/>
  <c r="J690"/>
  <c r="O690"/>
  <c r="L690"/>
  <c r="J689"/>
  <c r="O689" s="1"/>
  <c r="Q689"/>
  <c r="M689"/>
  <c r="L689"/>
  <c r="J688"/>
  <c r="L688"/>
  <c r="J687"/>
  <c r="Q687"/>
  <c r="O687"/>
  <c r="M687"/>
  <c r="L687"/>
  <c r="J686"/>
  <c r="L686"/>
  <c r="J685"/>
  <c r="O685" s="1"/>
  <c r="Q685"/>
  <c r="M685"/>
  <c r="L685"/>
  <c r="J684"/>
  <c r="O684"/>
  <c r="L684"/>
  <c r="J683"/>
  <c r="Q683"/>
  <c r="O683"/>
  <c r="M683"/>
  <c r="L683"/>
  <c r="J682"/>
  <c r="M682" s="1"/>
  <c r="Q682"/>
  <c r="L682"/>
  <c r="J681"/>
  <c r="O681" s="1"/>
  <c r="Q681"/>
  <c r="L681"/>
  <c r="J680"/>
  <c r="Q680" s="1"/>
  <c r="O680"/>
  <c r="L680"/>
  <c r="J679"/>
  <c r="Q679"/>
  <c r="O679"/>
  <c r="M679"/>
  <c r="L679"/>
  <c r="J678"/>
  <c r="M678" s="1"/>
  <c r="L678"/>
  <c r="J677"/>
  <c r="O677" s="1"/>
  <c r="L677"/>
  <c r="J676"/>
  <c r="Q676" s="1"/>
  <c r="L676"/>
  <c r="J675"/>
  <c r="Q675"/>
  <c r="O675"/>
  <c r="M675"/>
  <c r="L675"/>
  <c r="J674"/>
  <c r="M674" s="1"/>
  <c r="Q674"/>
  <c r="O674"/>
  <c r="L674"/>
  <c r="J673"/>
  <c r="O673" s="1"/>
  <c r="Q673"/>
  <c r="M673"/>
  <c r="L673"/>
  <c r="J672"/>
  <c r="Q672" s="1"/>
  <c r="O672"/>
  <c r="M672"/>
  <c r="L672"/>
  <c r="J671"/>
  <c r="Q671"/>
  <c r="O671"/>
  <c r="M671"/>
  <c r="L671"/>
  <c r="J670"/>
  <c r="M670" s="1"/>
  <c r="O670"/>
  <c r="L670"/>
  <c r="J669"/>
  <c r="O669" s="1"/>
  <c r="M669"/>
  <c r="L669"/>
  <c r="J668"/>
  <c r="Q668" s="1"/>
  <c r="M668"/>
  <c r="L668"/>
  <c r="J667"/>
  <c r="Q667"/>
  <c r="O667"/>
  <c r="M667"/>
  <c r="L667"/>
  <c r="J666"/>
  <c r="M666" s="1"/>
  <c r="Q666"/>
  <c r="L666"/>
  <c r="J665"/>
  <c r="O665" s="1"/>
  <c r="Q665"/>
  <c r="L665"/>
  <c r="J664"/>
  <c r="Q664" s="1"/>
  <c r="O664"/>
  <c r="L664"/>
  <c r="J663"/>
  <c r="Q663"/>
  <c r="O663"/>
  <c r="M663"/>
  <c r="L663"/>
  <c r="J662"/>
  <c r="M662" s="1"/>
  <c r="L662"/>
  <c r="J661"/>
  <c r="O661" s="1"/>
  <c r="L661"/>
  <c r="J660"/>
  <c r="Q660" s="1"/>
  <c r="L660"/>
  <c r="J659"/>
  <c r="Q659"/>
  <c r="O659"/>
  <c r="M659"/>
  <c r="L659"/>
  <c r="J658"/>
  <c r="M658" s="1"/>
  <c r="Q658"/>
  <c r="O658"/>
  <c r="L658"/>
  <c r="J657"/>
  <c r="O657" s="1"/>
  <c r="Q657"/>
  <c r="M657"/>
  <c r="L657"/>
  <c r="J656"/>
  <c r="Q656" s="1"/>
  <c r="O656"/>
  <c r="M656"/>
  <c r="L656"/>
  <c r="J655"/>
  <c r="Q655"/>
  <c r="O655"/>
  <c r="M655"/>
  <c r="L655"/>
  <c r="J654"/>
  <c r="M654" s="1"/>
  <c r="O654"/>
  <c r="L654"/>
  <c r="J653"/>
  <c r="O653" s="1"/>
  <c r="M653"/>
  <c r="L653"/>
  <c r="J652"/>
  <c r="Q652" s="1"/>
  <c r="M652"/>
  <c r="L652"/>
  <c r="J651"/>
  <c r="Q651"/>
  <c r="O651"/>
  <c r="M651"/>
  <c r="L651"/>
  <c r="J650"/>
  <c r="M650" s="1"/>
  <c r="Q650"/>
  <c r="L650"/>
  <c r="J649"/>
  <c r="O649" s="1"/>
  <c r="Q649"/>
  <c r="L649"/>
  <c r="J648"/>
  <c r="Q648" s="1"/>
  <c r="O648"/>
  <c r="L648"/>
  <c r="J647"/>
  <c r="Q647"/>
  <c r="O647"/>
  <c r="M647"/>
  <c r="L647"/>
  <c r="J646"/>
  <c r="M646" s="1"/>
  <c r="L646"/>
  <c r="J645"/>
  <c r="O645" s="1"/>
  <c r="L645"/>
  <c r="J644"/>
  <c r="Q644" s="1"/>
  <c r="L644"/>
  <c r="J643"/>
  <c r="O643" s="1"/>
  <c r="L643"/>
  <c r="J642"/>
  <c r="Q642"/>
  <c r="O642"/>
  <c r="M642"/>
  <c r="L642"/>
  <c r="J641"/>
  <c r="M641" s="1"/>
  <c r="O641"/>
  <c r="L641"/>
  <c r="J640"/>
  <c r="O640" s="1"/>
  <c r="Q640"/>
  <c r="M640"/>
  <c r="L640"/>
  <c r="J639"/>
  <c r="O639" s="1"/>
  <c r="L639"/>
  <c r="J638"/>
  <c r="Q638"/>
  <c r="O638"/>
  <c r="M638"/>
  <c r="L638"/>
  <c r="J637"/>
  <c r="M637" s="1"/>
  <c r="O637"/>
  <c r="L637"/>
  <c r="J636"/>
  <c r="O636" s="1"/>
  <c r="Q636"/>
  <c r="M636"/>
  <c r="L636"/>
  <c r="J635"/>
  <c r="O635" s="1"/>
  <c r="L635"/>
  <c r="J634"/>
  <c r="Q634"/>
  <c r="O634"/>
  <c r="M634"/>
  <c r="L634"/>
  <c r="J633"/>
  <c r="M633" s="1"/>
  <c r="O633"/>
  <c r="L633"/>
  <c r="J632"/>
  <c r="O632" s="1"/>
  <c r="Q632"/>
  <c r="M632"/>
  <c r="L632"/>
  <c r="J631"/>
  <c r="O631" s="1"/>
  <c r="L631"/>
  <c r="J630"/>
  <c r="Q630"/>
  <c r="O630"/>
  <c r="M630"/>
  <c r="L630"/>
  <c r="J629"/>
  <c r="M629" s="1"/>
  <c r="O629"/>
  <c r="L629"/>
  <c r="J628"/>
  <c r="O628" s="1"/>
  <c r="Q628"/>
  <c r="M628"/>
  <c r="L628"/>
  <c r="J627"/>
  <c r="O627" s="1"/>
  <c r="L627"/>
  <c r="J626"/>
  <c r="Q626"/>
  <c r="O626"/>
  <c r="M626"/>
  <c r="L626"/>
  <c r="J625"/>
  <c r="M625" s="1"/>
  <c r="O625"/>
  <c r="L625"/>
  <c r="J624"/>
  <c r="O624" s="1"/>
  <c r="Q624"/>
  <c r="M624"/>
  <c r="L624"/>
  <c r="J623"/>
  <c r="O623" s="1"/>
  <c r="L623"/>
  <c r="J622"/>
  <c r="Q622"/>
  <c r="O622"/>
  <c r="M622"/>
  <c r="L622"/>
  <c r="J621"/>
  <c r="M621" s="1"/>
  <c r="O621"/>
  <c r="L621"/>
  <c r="J620"/>
  <c r="O620" s="1"/>
  <c r="Q620"/>
  <c r="M620"/>
  <c r="L620"/>
  <c r="J619"/>
  <c r="O619" s="1"/>
  <c r="L619"/>
  <c r="J618"/>
  <c r="Q618"/>
  <c r="O618"/>
  <c r="M618"/>
  <c r="L618"/>
  <c r="J617"/>
  <c r="M617" s="1"/>
  <c r="O617"/>
  <c r="L617"/>
  <c r="J616"/>
  <c r="O616" s="1"/>
  <c r="Q616"/>
  <c r="M616"/>
  <c r="L616"/>
  <c r="J615"/>
  <c r="O615" s="1"/>
  <c r="L615"/>
  <c r="J614"/>
  <c r="Q614"/>
  <c r="O614"/>
  <c r="M614"/>
  <c r="L614"/>
  <c r="J613"/>
  <c r="M613" s="1"/>
  <c r="O613"/>
  <c r="L613"/>
  <c r="J612"/>
  <c r="O612" s="1"/>
  <c r="Q612"/>
  <c r="M612"/>
  <c r="L612"/>
  <c r="J611"/>
  <c r="O611" s="1"/>
  <c r="L611"/>
  <c r="J610"/>
  <c r="Q610"/>
  <c r="O610"/>
  <c r="M610"/>
  <c r="L610"/>
  <c r="J609"/>
  <c r="M609" s="1"/>
  <c r="O609"/>
  <c r="L609"/>
  <c r="J608"/>
  <c r="O608" s="1"/>
  <c r="Q608"/>
  <c r="M608"/>
  <c r="L608"/>
  <c r="J607"/>
  <c r="O607" s="1"/>
  <c r="L607"/>
  <c r="J606"/>
  <c r="Q606"/>
  <c r="O606"/>
  <c r="M606"/>
  <c r="L606"/>
  <c r="J605"/>
  <c r="M605" s="1"/>
  <c r="O605"/>
  <c r="L605"/>
  <c r="J604"/>
  <c r="O604" s="1"/>
  <c r="Q604"/>
  <c r="M604"/>
  <c r="L604"/>
  <c r="J603"/>
  <c r="O603" s="1"/>
  <c r="L603"/>
  <c r="J602"/>
  <c r="Q602"/>
  <c r="O602"/>
  <c r="M602"/>
  <c r="L602"/>
  <c r="J601"/>
  <c r="M601" s="1"/>
  <c r="O601"/>
  <c r="L601"/>
  <c r="J600"/>
  <c r="O600" s="1"/>
  <c r="Q600"/>
  <c r="M600"/>
  <c r="L600"/>
  <c r="J599"/>
  <c r="O599" s="1"/>
  <c r="L599"/>
  <c r="J598"/>
  <c r="Q598"/>
  <c r="O598"/>
  <c r="M598"/>
  <c r="L598"/>
  <c r="J597"/>
  <c r="M597" s="1"/>
  <c r="O597"/>
  <c r="L597"/>
  <c r="J596"/>
  <c r="O596" s="1"/>
  <c r="Q596"/>
  <c r="M596"/>
  <c r="L596"/>
  <c r="J595"/>
  <c r="O595" s="1"/>
  <c r="L595"/>
  <c r="J594"/>
  <c r="Q594"/>
  <c r="O594"/>
  <c r="M594"/>
  <c r="L594"/>
  <c r="J593"/>
  <c r="M593" s="1"/>
  <c r="O593"/>
  <c r="L593"/>
  <c r="J592"/>
  <c r="O592" s="1"/>
  <c r="Q592"/>
  <c r="M592"/>
  <c r="L592"/>
  <c r="J591"/>
  <c r="O591" s="1"/>
  <c r="L591"/>
  <c r="J590"/>
  <c r="Q590"/>
  <c r="O590"/>
  <c r="M590"/>
  <c r="L590"/>
  <c r="J589"/>
  <c r="M589" s="1"/>
  <c r="O589"/>
  <c r="L589"/>
  <c r="J588"/>
  <c r="O588" s="1"/>
  <c r="Q588"/>
  <c r="M588"/>
  <c r="L588"/>
  <c r="J587"/>
  <c r="O587" s="1"/>
  <c r="L587"/>
  <c r="J586"/>
  <c r="Q586"/>
  <c r="O586"/>
  <c r="M586"/>
  <c r="L586"/>
  <c r="J585"/>
  <c r="M585" s="1"/>
  <c r="O585"/>
  <c r="L585"/>
  <c r="J584"/>
  <c r="O584" s="1"/>
  <c r="Q584"/>
  <c r="M584"/>
  <c r="L584"/>
  <c r="J583"/>
  <c r="O583" s="1"/>
  <c r="L583"/>
  <c r="J582"/>
  <c r="Q582"/>
  <c r="O582"/>
  <c r="M582"/>
  <c r="L582"/>
  <c r="J581"/>
  <c r="M581" s="1"/>
  <c r="O581"/>
  <c r="L581"/>
  <c r="J580"/>
  <c r="O580" s="1"/>
  <c r="Q580"/>
  <c r="M580"/>
  <c r="L580"/>
  <c r="J579"/>
  <c r="O579" s="1"/>
  <c r="L579"/>
  <c r="J578"/>
  <c r="Q578"/>
  <c r="O578"/>
  <c r="M578"/>
  <c r="L578"/>
  <c r="J577"/>
  <c r="M577" s="1"/>
  <c r="O577"/>
  <c r="L577"/>
  <c r="J576"/>
  <c r="O576" s="1"/>
  <c r="Q576"/>
  <c r="M576"/>
  <c r="L576"/>
  <c r="J575"/>
  <c r="O575" s="1"/>
  <c r="L575"/>
  <c r="J574"/>
  <c r="Q574"/>
  <c r="O574"/>
  <c r="M574"/>
  <c r="L574"/>
  <c r="J573"/>
  <c r="M573" s="1"/>
  <c r="O573"/>
  <c r="L573"/>
  <c r="J572"/>
  <c r="O572" s="1"/>
  <c r="Q572"/>
  <c r="M572"/>
  <c r="L572"/>
  <c r="J571"/>
  <c r="O571" s="1"/>
  <c r="L571"/>
  <c r="J570"/>
  <c r="Q570"/>
  <c r="O570"/>
  <c r="M570"/>
  <c r="L570"/>
  <c r="J569"/>
  <c r="M569" s="1"/>
  <c r="O569"/>
  <c r="L569"/>
  <c r="J568"/>
  <c r="O568" s="1"/>
  <c r="Q568"/>
  <c r="M568"/>
  <c r="L568"/>
  <c r="J567"/>
  <c r="O567" s="1"/>
  <c r="L567"/>
  <c r="J566"/>
  <c r="Q566"/>
  <c r="O566"/>
  <c r="M566"/>
  <c r="L566"/>
  <c r="J565"/>
  <c r="M565" s="1"/>
  <c r="O565"/>
  <c r="L565"/>
  <c r="J564"/>
  <c r="O564" s="1"/>
  <c r="Q564"/>
  <c r="M564"/>
  <c r="L564"/>
  <c r="J563"/>
  <c r="O563" s="1"/>
  <c r="L563"/>
  <c r="J562"/>
  <c r="Q562"/>
  <c r="O562"/>
  <c r="M562"/>
  <c r="L562"/>
  <c r="J561"/>
  <c r="M561" s="1"/>
  <c r="O561"/>
  <c r="L561"/>
  <c r="J560"/>
  <c r="O560" s="1"/>
  <c r="Q560"/>
  <c r="M560"/>
  <c r="L560"/>
  <c r="J559"/>
  <c r="O559" s="1"/>
  <c r="L559"/>
  <c r="J558"/>
  <c r="Q558"/>
  <c r="O558"/>
  <c r="M558"/>
  <c r="L558"/>
  <c r="J557"/>
  <c r="M557" s="1"/>
  <c r="O557"/>
  <c r="L557"/>
  <c r="J556"/>
  <c r="O556" s="1"/>
  <c r="Q556"/>
  <c r="M556"/>
  <c r="L556"/>
  <c r="J555"/>
  <c r="O555" s="1"/>
  <c r="L555"/>
  <c r="J554"/>
  <c r="Q554"/>
  <c r="O554"/>
  <c r="M554"/>
  <c r="L554"/>
  <c r="J553"/>
  <c r="M553" s="1"/>
  <c r="O553"/>
  <c r="L553"/>
  <c r="J552"/>
  <c r="O552" s="1"/>
  <c r="Q552"/>
  <c r="M552"/>
  <c r="L552"/>
  <c r="J551"/>
  <c r="O551" s="1"/>
  <c r="L551"/>
  <c r="J550"/>
  <c r="Q550"/>
  <c r="O550"/>
  <c r="M550"/>
  <c r="L550"/>
  <c r="J549"/>
  <c r="M549" s="1"/>
  <c r="O549"/>
  <c r="L549"/>
  <c r="J548"/>
  <c r="O548" s="1"/>
  <c r="Q548"/>
  <c r="M548"/>
  <c r="L548"/>
  <c r="J547"/>
  <c r="O547" s="1"/>
  <c r="L547"/>
  <c r="J546"/>
  <c r="Q546"/>
  <c r="O546"/>
  <c r="M546"/>
  <c r="L546"/>
  <c r="J545"/>
  <c r="M545" s="1"/>
  <c r="O545"/>
  <c r="L545"/>
  <c r="J544"/>
  <c r="O544" s="1"/>
  <c r="Q544"/>
  <c r="M544"/>
  <c r="L544"/>
  <c r="J543"/>
  <c r="O543" s="1"/>
  <c r="L543"/>
  <c r="J542"/>
  <c r="Q542"/>
  <c r="O542"/>
  <c r="M542"/>
  <c r="L542"/>
  <c r="J541"/>
  <c r="M541" s="1"/>
  <c r="O541"/>
  <c r="L541"/>
  <c r="J540"/>
  <c r="O540" s="1"/>
  <c r="Q540"/>
  <c r="M540"/>
  <c r="L540"/>
  <c r="J539"/>
  <c r="O539" s="1"/>
  <c r="L539"/>
  <c r="J538"/>
  <c r="Q538"/>
  <c r="O538"/>
  <c r="M538"/>
  <c r="L538"/>
  <c r="J537"/>
  <c r="M537" s="1"/>
  <c r="O537"/>
  <c r="L537"/>
  <c r="J536"/>
  <c r="O536" s="1"/>
  <c r="Q536"/>
  <c r="M536"/>
  <c r="L536"/>
  <c r="J535"/>
  <c r="O535" s="1"/>
  <c r="L535"/>
  <c r="J534"/>
  <c r="Q534"/>
  <c r="O534"/>
  <c r="M534"/>
  <c r="L534"/>
  <c r="J533"/>
  <c r="M533" s="1"/>
  <c r="O533"/>
  <c r="L533"/>
  <c r="J532"/>
  <c r="O532" s="1"/>
  <c r="Q532"/>
  <c r="M532"/>
  <c r="L532"/>
  <c r="J531"/>
  <c r="O531" s="1"/>
  <c r="L531"/>
  <c r="J530"/>
  <c r="Q530"/>
  <c r="O530"/>
  <c r="M530"/>
  <c r="L530"/>
  <c r="J529"/>
  <c r="M529" s="1"/>
  <c r="O529"/>
  <c r="L529"/>
  <c r="J528"/>
  <c r="O528" s="1"/>
  <c r="Q528"/>
  <c r="M528"/>
  <c r="L528"/>
  <c r="J527"/>
  <c r="O527" s="1"/>
  <c r="L527"/>
  <c r="J526"/>
  <c r="Q526"/>
  <c r="O526"/>
  <c r="M526"/>
  <c r="L526"/>
  <c r="J525"/>
  <c r="M525" s="1"/>
  <c r="O525"/>
  <c r="L525"/>
  <c r="J524"/>
  <c r="O524" s="1"/>
  <c r="Q524"/>
  <c r="M524"/>
  <c r="L524"/>
  <c r="J523"/>
  <c r="O523" s="1"/>
  <c r="L523"/>
  <c r="J522"/>
  <c r="Q522"/>
  <c r="O522"/>
  <c r="M522"/>
  <c r="L522"/>
  <c r="J521"/>
  <c r="M521" s="1"/>
  <c r="O521"/>
  <c r="L521"/>
  <c r="J520"/>
  <c r="O520" s="1"/>
  <c r="Q520"/>
  <c r="M520"/>
  <c r="L520"/>
  <c r="J519"/>
  <c r="O519" s="1"/>
  <c r="L519"/>
  <c r="J518"/>
  <c r="Q518"/>
  <c r="O518"/>
  <c r="M518"/>
  <c r="L518"/>
  <c r="J517"/>
  <c r="M517" s="1"/>
  <c r="O517"/>
  <c r="L517"/>
  <c r="J516"/>
  <c r="O516" s="1"/>
  <c r="Q516"/>
  <c r="M516"/>
  <c r="L516"/>
  <c r="J515"/>
  <c r="O515" s="1"/>
  <c r="L515"/>
  <c r="J514"/>
  <c r="Q514"/>
  <c r="O514"/>
  <c r="M514"/>
  <c r="L514"/>
  <c r="J513"/>
  <c r="M513" s="1"/>
  <c r="O513"/>
  <c r="L513"/>
  <c r="J512"/>
  <c r="O512" s="1"/>
  <c r="Q512"/>
  <c r="M512"/>
  <c r="L512"/>
  <c r="J511"/>
  <c r="O511" s="1"/>
  <c r="L511"/>
  <c r="J510"/>
  <c r="Q510"/>
  <c r="O510"/>
  <c r="M510"/>
  <c r="L510"/>
  <c r="J509"/>
  <c r="M509" s="1"/>
  <c r="O509"/>
  <c r="L509"/>
  <c r="J508"/>
  <c r="O508" s="1"/>
  <c r="Q508"/>
  <c r="M508"/>
  <c r="L508"/>
  <c r="J507"/>
  <c r="O507" s="1"/>
  <c r="L507"/>
  <c r="J506"/>
  <c r="Q506"/>
  <c r="O506"/>
  <c r="M506"/>
  <c r="L506"/>
  <c r="J505"/>
  <c r="M505" s="1"/>
  <c r="O505"/>
  <c r="L505"/>
  <c r="J504"/>
  <c r="O504" s="1"/>
  <c r="Q504"/>
  <c r="M504"/>
  <c r="L504"/>
  <c r="J503"/>
  <c r="O503" s="1"/>
  <c r="L503"/>
  <c r="J502"/>
  <c r="Q502"/>
  <c r="O502"/>
  <c r="M502"/>
  <c r="L502"/>
  <c r="J501"/>
  <c r="M501" s="1"/>
  <c r="O501"/>
  <c r="L501"/>
  <c r="J499"/>
  <c r="O499" s="1"/>
  <c r="Q499"/>
  <c r="M499"/>
  <c r="L499"/>
  <c r="J498"/>
  <c r="O498" s="1"/>
  <c r="L498"/>
  <c r="J497"/>
  <c r="Q497"/>
  <c r="O497"/>
  <c r="M497"/>
  <c r="L497"/>
  <c r="J496"/>
  <c r="M496" s="1"/>
  <c r="O496"/>
  <c r="L496"/>
  <c r="J495"/>
  <c r="O495" s="1"/>
  <c r="Q495"/>
  <c r="M495"/>
  <c r="L495"/>
  <c r="J494"/>
  <c r="O494" s="1"/>
  <c r="L494"/>
  <c r="J493"/>
  <c r="Q493"/>
  <c r="O493"/>
  <c r="M493"/>
  <c r="L493"/>
  <c r="J492"/>
  <c r="M492" s="1"/>
  <c r="O492"/>
  <c r="L492"/>
  <c r="J491"/>
  <c r="O491" s="1"/>
  <c r="Q491"/>
  <c r="M491"/>
  <c r="L491"/>
  <c r="J490"/>
  <c r="O490" s="1"/>
  <c r="L490"/>
  <c r="J489"/>
  <c r="Q489"/>
  <c r="O489"/>
  <c r="M489"/>
  <c r="L489"/>
  <c r="J488"/>
  <c r="M488" s="1"/>
  <c r="O488"/>
  <c r="L488"/>
  <c r="J487"/>
  <c r="O487" s="1"/>
  <c r="Q487"/>
  <c r="M487"/>
  <c r="L487"/>
  <c r="J486"/>
  <c r="O486" s="1"/>
  <c r="L486"/>
  <c r="J485"/>
  <c r="Q485"/>
  <c r="O485"/>
  <c r="M485"/>
  <c r="L485"/>
  <c r="J484"/>
  <c r="M484" s="1"/>
  <c r="O484"/>
  <c r="L484"/>
  <c r="J483"/>
  <c r="O483" s="1"/>
  <c r="Q483"/>
  <c r="M483"/>
  <c r="L483"/>
  <c r="J482"/>
  <c r="O482" s="1"/>
  <c r="L482"/>
  <c r="J481"/>
  <c r="Q481"/>
  <c r="O481"/>
  <c r="M481"/>
  <c r="L481"/>
  <c r="J480"/>
  <c r="M480" s="1"/>
  <c r="O480"/>
  <c r="L480"/>
  <c r="J479"/>
  <c r="O479" s="1"/>
  <c r="Q479"/>
  <c r="M479"/>
  <c r="L479"/>
  <c r="J478"/>
  <c r="O478" s="1"/>
  <c r="L478"/>
  <c r="J476"/>
  <c r="Q476"/>
  <c r="O476"/>
  <c r="M476"/>
  <c r="L476"/>
  <c r="J475"/>
  <c r="M475" s="1"/>
  <c r="O475"/>
  <c r="L475"/>
  <c r="J474"/>
  <c r="O474" s="1"/>
  <c r="Q474"/>
  <c r="M474"/>
  <c r="L474"/>
  <c r="J473"/>
  <c r="O473" s="1"/>
  <c r="L473"/>
  <c r="J472"/>
  <c r="Q472"/>
  <c r="O472"/>
  <c r="M472"/>
  <c r="L472"/>
  <c r="J471"/>
  <c r="M471" s="1"/>
  <c r="O471"/>
  <c r="L471"/>
  <c r="J470"/>
  <c r="O470" s="1"/>
  <c r="Q470"/>
  <c r="M470"/>
  <c r="L470"/>
  <c r="J469"/>
  <c r="O469" s="1"/>
  <c r="L469"/>
  <c r="J468"/>
  <c r="Q468"/>
  <c r="O468"/>
  <c r="M468"/>
  <c r="L468"/>
  <c r="J467"/>
  <c r="M467" s="1"/>
  <c r="O467"/>
  <c r="L467"/>
  <c r="J466"/>
  <c r="O466" s="1"/>
  <c r="Q466"/>
  <c r="M466"/>
  <c r="L466"/>
  <c r="J465"/>
  <c r="O465" s="1"/>
  <c r="L465"/>
  <c r="J464"/>
  <c r="Q464"/>
  <c r="O464"/>
  <c r="M464"/>
  <c r="L464"/>
  <c r="J463"/>
  <c r="M463" s="1"/>
  <c r="O463"/>
  <c r="L463"/>
  <c r="J462"/>
  <c r="O462" s="1"/>
  <c r="Q462"/>
  <c r="M462"/>
  <c r="L462"/>
  <c r="J461"/>
  <c r="O461" s="1"/>
  <c r="L461"/>
  <c r="J460"/>
  <c r="Q460"/>
  <c r="O460"/>
  <c r="M460"/>
  <c r="L460"/>
  <c r="J459"/>
  <c r="M459" s="1"/>
  <c r="O459"/>
  <c r="L459"/>
  <c r="J458"/>
  <c r="O458" s="1"/>
  <c r="Q458"/>
  <c r="M458"/>
  <c r="L458"/>
  <c r="J457"/>
  <c r="O457" s="1"/>
  <c r="L457"/>
  <c r="J456"/>
  <c r="Q456"/>
  <c r="O456"/>
  <c r="M456"/>
  <c r="L456"/>
  <c r="J455"/>
  <c r="M455" s="1"/>
  <c r="O455"/>
  <c r="L455"/>
  <c r="J454"/>
  <c r="O454" s="1"/>
  <c r="Q454"/>
  <c r="M454"/>
  <c r="L454"/>
  <c r="J453"/>
  <c r="O453" s="1"/>
  <c r="L453"/>
  <c r="J452"/>
  <c r="Q452"/>
  <c r="O452"/>
  <c r="M452"/>
  <c r="L452"/>
  <c r="J450"/>
  <c r="M450" s="1"/>
  <c r="O450"/>
  <c r="L450"/>
  <c r="J449"/>
  <c r="O449" s="1"/>
  <c r="Q449"/>
  <c r="M449"/>
  <c r="L449"/>
  <c r="J448"/>
  <c r="O448" s="1"/>
  <c r="L448"/>
  <c r="J447"/>
  <c r="Q447"/>
  <c r="O447"/>
  <c r="M447"/>
  <c r="L447"/>
  <c r="J446"/>
  <c r="M446" s="1"/>
  <c r="O446"/>
  <c r="L446"/>
  <c r="J445"/>
  <c r="O445" s="1"/>
  <c r="Q445"/>
  <c r="M445"/>
  <c r="L445"/>
  <c r="J444"/>
  <c r="O444" s="1"/>
  <c r="L444"/>
  <c r="J443"/>
  <c r="Q443"/>
  <c r="O443"/>
  <c r="M443"/>
  <c r="L443"/>
  <c r="J442"/>
  <c r="M442" s="1"/>
  <c r="O442"/>
  <c r="L442"/>
  <c r="J441"/>
  <c r="O441" s="1"/>
  <c r="Q441"/>
  <c r="M441"/>
  <c r="L441"/>
  <c r="J440"/>
  <c r="O440" s="1"/>
  <c r="L440"/>
  <c r="J439"/>
  <c r="Q439"/>
  <c r="O439"/>
  <c r="M439"/>
  <c r="L439"/>
  <c r="J438"/>
  <c r="M438" s="1"/>
  <c r="O438"/>
  <c r="L438"/>
  <c r="J437"/>
  <c r="O437" s="1"/>
  <c r="Q437"/>
  <c r="M437"/>
  <c r="L437"/>
  <c r="J436"/>
  <c r="O436" s="1"/>
  <c r="L436"/>
  <c r="J435"/>
  <c r="Q435"/>
  <c r="O435"/>
  <c r="M435"/>
  <c r="L435"/>
  <c r="J434"/>
  <c r="M434" s="1"/>
  <c r="O434"/>
  <c r="L434"/>
  <c r="J433"/>
  <c r="O433" s="1"/>
  <c r="Q433"/>
  <c r="M433"/>
  <c r="L433"/>
  <c r="J432"/>
  <c r="O432" s="1"/>
  <c r="L432"/>
  <c r="J431"/>
  <c r="Q431"/>
  <c r="O431"/>
  <c r="M431"/>
  <c r="L431"/>
  <c r="J430"/>
  <c r="M430" s="1"/>
  <c r="O430"/>
  <c r="L430"/>
  <c r="J429"/>
  <c r="O429" s="1"/>
  <c r="Q429"/>
  <c r="M429"/>
  <c r="L429"/>
  <c r="J428"/>
  <c r="O428" s="1"/>
  <c r="L428"/>
  <c r="J427"/>
  <c r="Q427"/>
  <c r="O427"/>
  <c r="M427"/>
  <c r="L427"/>
  <c r="J426"/>
  <c r="M426" s="1"/>
  <c r="O426"/>
  <c r="L426"/>
  <c r="J425"/>
  <c r="O425" s="1"/>
  <c r="Q425"/>
  <c r="M425"/>
  <c r="L425"/>
  <c r="J424"/>
  <c r="O424" s="1"/>
  <c r="L424"/>
  <c r="J423"/>
  <c r="Q423"/>
  <c r="O423"/>
  <c r="M423"/>
  <c r="L423"/>
  <c r="J422"/>
  <c r="M422" s="1"/>
  <c r="O422"/>
  <c r="L422"/>
  <c r="J421"/>
  <c r="O421" s="1"/>
  <c r="Q421"/>
  <c r="M421"/>
  <c r="L421"/>
  <c r="J420"/>
  <c r="O420" s="1"/>
  <c r="L420"/>
  <c r="J419"/>
  <c r="Q419"/>
  <c r="O419"/>
  <c r="M419"/>
  <c r="L419"/>
  <c r="J418"/>
  <c r="M418" s="1"/>
  <c r="O418"/>
  <c r="L418"/>
  <c r="J417"/>
  <c r="O417" s="1"/>
  <c r="Q417"/>
  <c r="M417"/>
  <c r="L417"/>
  <c r="J416"/>
  <c r="O416" s="1"/>
  <c r="L416"/>
  <c r="J415"/>
  <c r="Q415"/>
  <c r="O415"/>
  <c r="M415"/>
  <c r="L415"/>
  <c r="J414"/>
  <c r="M414" s="1"/>
  <c r="O414"/>
  <c r="L414"/>
  <c r="J413"/>
  <c r="O413" s="1"/>
  <c r="Q413"/>
  <c r="M413"/>
  <c r="L413"/>
  <c r="J412"/>
  <c r="O412" s="1"/>
  <c r="L412"/>
  <c r="J411"/>
  <c r="Q411"/>
  <c r="O411"/>
  <c r="M411"/>
  <c r="L411"/>
  <c r="J410"/>
  <c r="M410" s="1"/>
  <c r="O410"/>
  <c r="L410"/>
  <c r="J409"/>
  <c r="O409" s="1"/>
  <c r="Q409"/>
  <c r="M409"/>
  <c r="L409"/>
  <c r="J408"/>
  <c r="O408" s="1"/>
  <c r="L408"/>
  <c r="J407"/>
  <c r="Q407"/>
  <c r="O407"/>
  <c r="M407"/>
  <c r="L407"/>
  <c r="J406"/>
  <c r="M406" s="1"/>
  <c r="O406"/>
  <c r="L406"/>
  <c r="J405"/>
  <c r="O405" s="1"/>
  <c r="Q405"/>
  <c r="M405"/>
  <c r="L405"/>
  <c r="J404"/>
  <c r="O404" s="1"/>
  <c r="L404"/>
  <c r="J403"/>
  <c r="Q403"/>
  <c r="O403"/>
  <c r="M403"/>
  <c r="L403"/>
  <c r="J402"/>
  <c r="M402" s="1"/>
  <c r="O402"/>
  <c r="L402"/>
  <c r="J401"/>
  <c r="O401" s="1"/>
  <c r="Q401"/>
  <c r="M401"/>
  <c r="L401"/>
  <c r="J400"/>
  <c r="O400" s="1"/>
  <c r="L400"/>
  <c r="J399"/>
  <c r="Q399"/>
  <c r="O399"/>
  <c r="M399"/>
  <c r="L399"/>
  <c r="J398"/>
  <c r="M398" s="1"/>
  <c r="O398"/>
  <c r="L398"/>
  <c r="J397"/>
  <c r="O397" s="1"/>
  <c r="Q397"/>
  <c r="M397"/>
  <c r="L397"/>
  <c r="J396"/>
  <c r="O396" s="1"/>
  <c r="L396"/>
  <c r="J395"/>
  <c r="Q395"/>
  <c r="O395"/>
  <c r="M395"/>
  <c r="L395"/>
  <c r="J394"/>
  <c r="M394" s="1"/>
  <c r="O394"/>
  <c r="L394"/>
  <c r="J393"/>
  <c r="O393" s="1"/>
  <c r="Q393"/>
  <c r="M393"/>
  <c r="L393"/>
  <c r="J392"/>
  <c r="O392" s="1"/>
  <c r="L392"/>
  <c r="J391"/>
  <c r="Q391"/>
  <c r="O391"/>
  <c r="M391"/>
  <c r="L391"/>
  <c r="J390"/>
  <c r="M390" s="1"/>
  <c r="O390"/>
  <c r="L390"/>
  <c r="J389"/>
  <c r="O389" s="1"/>
  <c r="Q389"/>
  <c r="M389"/>
  <c r="L389"/>
  <c r="J388"/>
  <c r="O388" s="1"/>
  <c r="L388"/>
  <c r="J387"/>
  <c r="Q387"/>
  <c r="O387"/>
  <c r="M387"/>
  <c r="L387"/>
  <c r="J386"/>
  <c r="M386" s="1"/>
  <c r="O386"/>
  <c r="L386"/>
  <c r="J385"/>
  <c r="O385" s="1"/>
  <c r="Q385"/>
  <c r="M385"/>
  <c r="L385"/>
  <c r="J384"/>
  <c r="O384" s="1"/>
  <c r="L384"/>
  <c r="J383"/>
  <c r="Q383"/>
  <c r="O383"/>
  <c r="M383"/>
  <c r="L383"/>
  <c r="J382"/>
  <c r="M382" s="1"/>
  <c r="O382"/>
  <c r="L382"/>
  <c r="J381"/>
  <c r="O381" s="1"/>
  <c r="Q381"/>
  <c r="M381"/>
  <c r="L381"/>
  <c r="J380"/>
  <c r="O380" s="1"/>
  <c r="L380"/>
  <c r="J379"/>
  <c r="Q379"/>
  <c r="O379"/>
  <c r="M379"/>
  <c r="L379"/>
  <c r="J378"/>
  <c r="M378" s="1"/>
  <c r="O378"/>
  <c r="L378"/>
  <c r="J377"/>
  <c r="O377" s="1"/>
  <c r="Q377"/>
  <c r="M377"/>
  <c r="L377"/>
  <c r="J376"/>
  <c r="O376" s="1"/>
  <c r="L376"/>
  <c r="J375"/>
  <c r="Q375"/>
  <c r="O375"/>
  <c r="M375"/>
  <c r="L375"/>
  <c r="J374"/>
  <c r="M374" s="1"/>
  <c r="O374"/>
  <c r="L374"/>
  <c r="J373"/>
  <c r="O373" s="1"/>
  <c r="Q373"/>
  <c r="M373"/>
  <c r="L373"/>
  <c r="J372"/>
  <c r="O372" s="1"/>
  <c r="L372"/>
  <c r="J371"/>
  <c r="Q371"/>
  <c r="O371"/>
  <c r="M371"/>
  <c r="L371"/>
  <c r="J370"/>
  <c r="M370" s="1"/>
  <c r="O370"/>
  <c r="L370"/>
  <c r="J369"/>
  <c r="O369" s="1"/>
  <c r="Q369"/>
  <c r="M369"/>
  <c r="L369"/>
  <c r="J368"/>
  <c r="O368" s="1"/>
  <c r="L368"/>
  <c r="J367"/>
  <c r="Q367"/>
  <c r="O367"/>
  <c r="M367"/>
  <c r="L367"/>
  <c r="J366"/>
  <c r="M366" s="1"/>
  <c r="O366"/>
  <c r="L366"/>
  <c r="J365"/>
  <c r="O365" s="1"/>
  <c r="Q365"/>
  <c r="M365"/>
  <c r="L365"/>
  <c r="J364"/>
  <c r="O364" s="1"/>
  <c r="L364"/>
  <c r="J363"/>
  <c r="Q363"/>
  <c r="O363"/>
  <c r="M363"/>
  <c r="L363"/>
  <c r="J362"/>
  <c r="M362" s="1"/>
  <c r="O362"/>
  <c r="L362"/>
  <c r="J361"/>
  <c r="O361" s="1"/>
  <c r="Q361"/>
  <c r="M361"/>
  <c r="L361"/>
  <c r="J360"/>
  <c r="O360" s="1"/>
  <c r="L360"/>
  <c r="J359"/>
  <c r="Q359"/>
  <c r="O359"/>
  <c r="M359"/>
  <c r="L359"/>
  <c r="J358"/>
  <c r="M358" s="1"/>
  <c r="O358"/>
  <c r="L358"/>
  <c r="J357"/>
  <c r="O357" s="1"/>
  <c r="Q357"/>
  <c r="M357"/>
  <c r="L357"/>
  <c r="J356"/>
  <c r="O356" s="1"/>
  <c r="L356"/>
  <c r="J355"/>
  <c r="Q355"/>
  <c r="O355"/>
  <c r="M355"/>
  <c r="L355"/>
  <c r="J354"/>
  <c r="M354" s="1"/>
  <c r="O354"/>
  <c r="L354"/>
  <c r="J353"/>
  <c r="O353" s="1"/>
  <c r="Q353"/>
  <c r="M353"/>
  <c r="L353"/>
  <c r="J352"/>
  <c r="O352" s="1"/>
  <c r="L352"/>
  <c r="J351"/>
  <c r="Q351"/>
  <c r="O351"/>
  <c r="M351"/>
  <c r="L351"/>
  <c r="J350"/>
  <c r="M350" s="1"/>
  <c r="O350"/>
  <c r="L350"/>
  <c r="J349"/>
  <c r="O349" s="1"/>
  <c r="Q349"/>
  <c r="M349"/>
  <c r="L349"/>
  <c r="J348"/>
  <c r="O348" s="1"/>
  <c r="L348"/>
  <c r="J347"/>
  <c r="Q347"/>
  <c r="O347"/>
  <c r="M347"/>
  <c r="L347"/>
  <c r="J346"/>
  <c r="M346" s="1"/>
  <c r="O346"/>
  <c r="L346"/>
  <c r="J345"/>
  <c r="O345" s="1"/>
  <c r="Q345"/>
  <c r="M345"/>
  <c r="L345"/>
  <c r="J344"/>
  <c r="O344" s="1"/>
  <c r="L344"/>
  <c r="J343"/>
  <c r="Q343"/>
  <c r="O343"/>
  <c r="M343"/>
  <c r="L343"/>
  <c r="J342"/>
  <c r="M342" s="1"/>
  <c r="O342"/>
  <c r="L342"/>
  <c r="J341"/>
  <c r="O341" s="1"/>
  <c r="Q341"/>
  <c r="M341"/>
  <c r="L341"/>
  <c r="J340"/>
  <c r="O340" s="1"/>
  <c r="L340"/>
  <c r="J339"/>
  <c r="Q339"/>
  <c r="O339"/>
  <c r="M339"/>
  <c r="L339"/>
  <c r="J338"/>
  <c r="M338" s="1"/>
  <c r="O338"/>
  <c r="L338"/>
  <c r="J337"/>
  <c r="O337" s="1"/>
  <c r="Q337"/>
  <c r="M337"/>
  <c r="L337"/>
  <c r="J336"/>
  <c r="O336" s="1"/>
  <c r="L336"/>
  <c r="J335"/>
  <c r="Q335"/>
  <c r="O335"/>
  <c r="M335"/>
  <c r="L335"/>
  <c r="J334"/>
  <c r="M334" s="1"/>
  <c r="O334"/>
  <c r="L334"/>
  <c r="J333"/>
  <c r="O333" s="1"/>
  <c r="Q333"/>
  <c r="M333"/>
  <c r="L333"/>
  <c r="J332"/>
  <c r="O332" s="1"/>
  <c r="L332"/>
  <c r="J331"/>
  <c r="Q331"/>
  <c r="O331"/>
  <c r="M331"/>
  <c r="L331"/>
  <c r="J330"/>
  <c r="M330" s="1"/>
  <c r="O330"/>
  <c r="L330"/>
  <c r="J329"/>
  <c r="O329" s="1"/>
  <c r="Q329"/>
  <c r="M329"/>
  <c r="L329"/>
  <c r="J328"/>
  <c r="O328" s="1"/>
  <c r="L328"/>
  <c r="J327"/>
  <c r="Q327"/>
  <c r="O327"/>
  <c r="M327"/>
  <c r="L327"/>
  <c r="J326"/>
  <c r="M326" s="1"/>
  <c r="O326"/>
  <c r="L326"/>
  <c r="J325"/>
  <c r="O325" s="1"/>
  <c r="Q325"/>
  <c r="M325"/>
  <c r="L325"/>
  <c r="J324"/>
  <c r="O324" s="1"/>
  <c r="L324"/>
  <c r="J323"/>
  <c r="Q323"/>
  <c r="O323"/>
  <c r="M323"/>
  <c r="L323"/>
  <c r="J322"/>
  <c r="M322" s="1"/>
  <c r="O322"/>
  <c r="L322"/>
  <c r="J321"/>
  <c r="O321" s="1"/>
  <c r="Q321"/>
  <c r="M321"/>
  <c r="L321"/>
  <c r="J320"/>
  <c r="O320" s="1"/>
  <c r="L320"/>
  <c r="J319"/>
  <c r="Q319"/>
  <c r="O319"/>
  <c r="M319"/>
  <c r="L319"/>
  <c r="J318"/>
  <c r="M318" s="1"/>
  <c r="O318"/>
  <c r="L318"/>
  <c r="J317"/>
  <c r="O317" s="1"/>
  <c r="Q317"/>
  <c r="M317"/>
  <c r="L317"/>
  <c r="J316"/>
  <c r="O316" s="1"/>
  <c r="L316"/>
  <c r="J315"/>
  <c r="Q315"/>
  <c r="O315"/>
  <c r="M315"/>
  <c r="L315"/>
  <c r="J314"/>
  <c r="M314" s="1"/>
  <c r="O314"/>
  <c r="L314"/>
  <c r="J313"/>
  <c r="O313" s="1"/>
  <c r="Q313"/>
  <c r="M313"/>
  <c r="L313"/>
  <c r="J312"/>
  <c r="O312" s="1"/>
  <c r="L312"/>
  <c r="J311"/>
  <c r="Q311"/>
  <c r="O311"/>
  <c r="M311"/>
  <c r="L311"/>
  <c r="J310"/>
  <c r="M310" s="1"/>
  <c r="O310"/>
  <c r="L310"/>
  <c r="J309"/>
  <c r="O309" s="1"/>
  <c r="Q309"/>
  <c r="M309"/>
  <c r="L309"/>
  <c r="J308"/>
  <c r="O308" s="1"/>
  <c r="L308"/>
  <c r="J307"/>
  <c r="Q307"/>
  <c r="O307"/>
  <c r="M307"/>
  <c r="L307"/>
  <c r="J306"/>
  <c r="M306" s="1"/>
  <c r="O306"/>
  <c r="L306"/>
  <c r="J305"/>
  <c r="O305" s="1"/>
  <c r="Q305"/>
  <c r="M305"/>
  <c r="L305"/>
  <c r="J304"/>
  <c r="O304" s="1"/>
  <c r="L304"/>
  <c r="J303"/>
  <c r="Q303"/>
  <c r="O303"/>
  <c r="M303"/>
  <c r="L303"/>
  <c r="J302"/>
  <c r="M302" s="1"/>
  <c r="O302"/>
  <c r="L302"/>
  <c r="J301"/>
  <c r="O301" s="1"/>
  <c r="Q301"/>
  <c r="M301"/>
  <c r="L301"/>
  <c r="J300"/>
  <c r="O300" s="1"/>
  <c r="L300"/>
  <c r="J299"/>
  <c r="Q299"/>
  <c r="O299"/>
  <c r="M299"/>
  <c r="L299"/>
  <c r="J298"/>
  <c r="M298" s="1"/>
  <c r="O298"/>
  <c r="L298"/>
  <c r="J297"/>
  <c r="O297" s="1"/>
  <c r="Q297"/>
  <c r="M297"/>
  <c r="L297"/>
  <c r="J296"/>
  <c r="O296" s="1"/>
  <c r="L296"/>
  <c r="J295"/>
  <c r="Q295"/>
  <c r="O295"/>
  <c r="M295"/>
  <c r="L295"/>
  <c r="J294"/>
  <c r="M294" s="1"/>
  <c r="O294"/>
  <c r="L294"/>
  <c r="J293"/>
  <c r="O293" s="1"/>
  <c r="Q293"/>
  <c r="M293"/>
  <c r="L293"/>
  <c r="J292"/>
  <c r="O292" s="1"/>
  <c r="L292"/>
  <c r="J291"/>
  <c r="Q291"/>
  <c r="O291"/>
  <c r="M291"/>
  <c r="L291"/>
  <c r="J290"/>
  <c r="M290" s="1"/>
  <c r="O290"/>
  <c r="L290"/>
  <c r="J289"/>
  <c r="O289" s="1"/>
  <c r="Q289"/>
  <c r="M289"/>
  <c r="L289"/>
  <c r="J288"/>
  <c r="O288" s="1"/>
  <c r="L288"/>
  <c r="J287"/>
  <c r="Q287"/>
  <c r="O287"/>
  <c r="M287"/>
  <c r="L287"/>
  <c r="J286"/>
  <c r="M286" s="1"/>
  <c r="O286"/>
  <c r="L286"/>
  <c r="J285"/>
  <c r="O285" s="1"/>
  <c r="Q285"/>
  <c r="M285"/>
  <c r="L285"/>
  <c r="J284"/>
  <c r="O284" s="1"/>
  <c r="L284"/>
  <c r="J283"/>
  <c r="Q283"/>
  <c r="O283"/>
  <c r="M283"/>
  <c r="L283"/>
  <c r="J282"/>
  <c r="M282" s="1"/>
  <c r="O282"/>
  <c r="L282"/>
  <c r="J281"/>
  <c r="O281" s="1"/>
  <c r="Q281"/>
  <c r="M281"/>
  <c r="L281"/>
  <c r="J280"/>
  <c r="O280" s="1"/>
  <c r="L280"/>
  <c r="J279"/>
  <c r="Q279"/>
  <c r="O279"/>
  <c r="M279"/>
  <c r="L279"/>
  <c r="J278"/>
  <c r="M278" s="1"/>
  <c r="O278"/>
  <c r="L278"/>
  <c r="J277"/>
  <c r="O277" s="1"/>
  <c r="Q277"/>
  <c r="M277"/>
  <c r="L277"/>
  <c r="J276"/>
  <c r="O276" s="1"/>
  <c r="L276"/>
  <c r="J275"/>
  <c r="Q275"/>
  <c r="O275"/>
  <c r="M275"/>
  <c r="L275"/>
  <c r="J274"/>
  <c r="M274" s="1"/>
  <c r="O274"/>
  <c r="L274"/>
  <c r="J273"/>
  <c r="O273" s="1"/>
  <c r="Q273"/>
  <c r="M273"/>
  <c r="L273"/>
  <c r="J272"/>
  <c r="O272" s="1"/>
  <c r="L272"/>
  <c r="J271"/>
  <c r="Q271"/>
  <c r="O271"/>
  <c r="M271"/>
  <c r="L271"/>
  <c r="J270"/>
  <c r="M270" s="1"/>
  <c r="O270"/>
  <c r="L270"/>
  <c r="J269"/>
  <c r="O269" s="1"/>
  <c r="Q269"/>
  <c r="M269"/>
  <c r="L269"/>
  <c r="J268"/>
  <c r="O268" s="1"/>
  <c r="L268"/>
  <c r="J267"/>
  <c r="Q267"/>
  <c r="O267"/>
  <c r="M267"/>
  <c r="L267"/>
  <c r="J266"/>
  <c r="M266" s="1"/>
  <c r="O266"/>
  <c r="L266"/>
  <c r="J265"/>
  <c r="O265" s="1"/>
  <c r="Q265"/>
  <c r="M265"/>
  <c r="L265"/>
  <c r="J264"/>
  <c r="O264" s="1"/>
  <c r="L264"/>
  <c r="J263"/>
  <c r="Q263"/>
  <c r="O263"/>
  <c r="M263"/>
  <c r="L263"/>
  <c r="J262"/>
  <c r="M262" s="1"/>
  <c r="O262"/>
  <c r="L262"/>
  <c r="J261"/>
  <c r="O261" s="1"/>
  <c r="Q261"/>
  <c r="M261"/>
  <c r="L261"/>
  <c r="J260"/>
  <c r="O260" s="1"/>
  <c r="L260"/>
  <c r="J259"/>
  <c r="Q259"/>
  <c r="O259"/>
  <c r="M259"/>
  <c r="L259"/>
  <c r="J258"/>
  <c r="M258" s="1"/>
  <c r="O258"/>
  <c r="L258"/>
  <c r="J257"/>
  <c r="O257" s="1"/>
  <c r="Q257"/>
  <c r="M257"/>
  <c r="L257"/>
  <c r="J256"/>
  <c r="O256" s="1"/>
  <c r="L256"/>
  <c r="J255"/>
  <c r="Q255"/>
  <c r="O255"/>
  <c r="M255"/>
  <c r="L255"/>
  <c r="J254"/>
  <c r="M254" s="1"/>
  <c r="O254"/>
  <c r="L254"/>
  <c r="J253"/>
  <c r="O253" s="1"/>
  <c r="Q253"/>
  <c r="M253"/>
  <c r="L253"/>
  <c r="J252"/>
  <c r="L252"/>
  <c r="J251"/>
  <c r="Q251"/>
  <c r="O251"/>
  <c r="M251"/>
  <c r="L251"/>
  <c r="J250"/>
  <c r="M250" s="1"/>
  <c r="O250"/>
  <c r="L250"/>
  <c r="J249"/>
  <c r="O249" s="1"/>
  <c r="Q249"/>
  <c r="M249"/>
  <c r="L249"/>
  <c r="J248"/>
  <c r="L248"/>
  <c r="J247"/>
  <c r="Q247"/>
  <c r="O247"/>
  <c r="M247"/>
  <c r="L247"/>
  <c r="J246"/>
  <c r="M246" s="1"/>
  <c r="O246"/>
  <c r="L246"/>
  <c r="J245"/>
  <c r="O245" s="1"/>
  <c r="Q245"/>
  <c r="M245"/>
  <c r="L245"/>
  <c r="J244"/>
  <c r="L244"/>
  <c r="J243"/>
  <c r="Q243"/>
  <c r="O243"/>
  <c r="M243"/>
  <c r="L243"/>
  <c r="J242"/>
  <c r="M242" s="1"/>
  <c r="O242"/>
  <c r="L242"/>
  <c r="J241"/>
  <c r="O241" s="1"/>
  <c r="Q241"/>
  <c r="M241"/>
  <c r="L241"/>
  <c r="J240"/>
  <c r="L240"/>
  <c r="J239"/>
  <c r="Q239"/>
  <c r="O239"/>
  <c r="M239"/>
  <c r="L239"/>
  <c r="J238"/>
  <c r="M238" s="1"/>
  <c r="O238"/>
  <c r="L238"/>
  <c r="J237"/>
  <c r="O237" s="1"/>
  <c r="Q237"/>
  <c r="M237"/>
  <c r="L237"/>
  <c r="J236"/>
  <c r="L236"/>
  <c r="J235"/>
  <c r="Q235"/>
  <c r="O235"/>
  <c r="M235"/>
  <c r="L235"/>
  <c r="J234"/>
  <c r="M234" s="1"/>
  <c r="O234"/>
  <c r="L234"/>
  <c r="J233"/>
  <c r="O233" s="1"/>
  <c r="Q233"/>
  <c r="M233"/>
  <c r="L233"/>
  <c r="J232"/>
  <c r="L232"/>
  <c r="J231"/>
  <c r="Q231"/>
  <c r="O231"/>
  <c r="M231"/>
  <c r="L231"/>
  <c r="J230"/>
  <c r="M230" s="1"/>
  <c r="O230"/>
  <c r="L230"/>
  <c r="J229"/>
  <c r="O229" s="1"/>
  <c r="Q229"/>
  <c r="M229"/>
  <c r="L229"/>
  <c r="J228"/>
  <c r="L228"/>
  <c r="J227"/>
  <c r="Q227"/>
  <c r="O227"/>
  <c r="M227"/>
  <c r="L227"/>
  <c r="J226"/>
  <c r="M226" s="1"/>
  <c r="O226"/>
  <c r="L226"/>
  <c r="J225"/>
  <c r="O225" s="1"/>
  <c r="Q225"/>
  <c r="M225"/>
  <c r="L225"/>
  <c r="J224"/>
  <c r="L224"/>
  <c r="J223"/>
  <c r="Q223"/>
  <c r="O223"/>
  <c r="M223"/>
  <c r="L223"/>
  <c r="J222"/>
  <c r="M222" s="1"/>
  <c r="O222"/>
  <c r="L222"/>
  <c r="J221"/>
  <c r="O221" s="1"/>
  <c r="Q221"/>
  <c r="M221"/>
  <c r="L221"/>
  <c r="J220"/>
  <c r="L220"/>
  <c r="J219"/>
  <c r="Q219"/>
  <c r="O219"/>
  <c r="M219"/>
  <c r="L219"/>
  <c r="J218"/>
  <c r="M218" s="1"/>
  <c r="O218"/>
  <c r="L218"/>
  <c r="J217"/>
  <c r="O217" s="1"/>
  <c r="Q217"/>
  <c r="M217"/>
  <c r="L217"/>
  <c r="J216"/>
  <c r="L216"/>
  <c r="J215"/>
  <c r="Q215"/>
  <c r="O215"/>
  <c r="M215"/>
  <c r="L215"/>
  <c r="J214"/>
  <c r="M214" s="1"/>
  <c r="O214"/>
  <c r="L214"/>
  <c r="J213"/>
  <c r="O213" s="1"/>
  <c r="Q213"/>
  <c r="M213"/>
  <c r="L213"/>
  <c r="J212"/>
  <c r="L212"/>
  <c r="J211"/>
  <c r="Q211"/>
  <c r="O211"/>
  <c r="M211"/>
  <c r="L211"/>
  <c r="J210"/>
  <c r="M210" s="1"/>
  <c r="O210"/>
  <c r="L210"/>
  <c r="J209"/>
  <c r="O209" s="1"/>
  <c r="Q209"/>
  <c r="M209"/>
  <c r="L209"/>
  <c r="J208"/>
  <c r="L208"/>
  <c r="J207"/>
  <c r="Q207"/>
  <c r="O207"/>
  <c r="M207"/>
  <c r="L207"/>
  <c r="J206"/>
  <c r="M206" s="1"/>
  <c r="O206"/>
  <c r="L206"/>
  <c r="J205"/>
  <c r="O205" s="1"/>
  <c r="Q205"/>
  <c r="M205"/>
  <c r="L205"/>
  <c r="J204"/>
  <c r="L204"/>
  <c r="J203"/>
  <c r="Q203"/>
  <c r="O203"/>
  <c r="M203"/>
  <c r="L203"/>
  <c r="J202"/>
  <c r="M202" s="1"/>
  <c r="O202"/>
  <c r="L202"/>
  <c r="J201"/>
  <c r="O201" s="1"/>
  <c r="Q201"/>
  <c r="M201"/>
  <c r="L201"/>
  <c r="J200"/>
  <c r="L200"/>
  <c r="J199"/>
  <c r="Q199"/>
  <c r="O199"/>
  <c r="M199"/>
  <c r="L199"/>
  <c r="J198"/>
  <c r="M198" s="1"/>
  <c r="O198"/>
  <c r="L198"/>
  <c r="J197"/>
  <c r="O197" s="1"/>
  <c r="Q197"/>
  <c r="M197"/>
  <c r="L197"/>
  <c r="J196"/>
  <c r="L196"/>
  <c r="J195"/>
  <c r="Q195"/>
  <c r="O195"/>
  <c r="M195"/>
  <c r="L195"/>
  <c r="J194"/>
  <c r="M194" s="1"/>
  <c r="O194"/>
  <c r="L194"/>
  <c r="J193"/>
  <c r="O193" s="1"/>
  <c r="Q193"/>
  <c r="M193"/>
  <c r="L193"/>
  <c r="J192"/>
  <c r="L192"/>
  <c r="J191"/>
  <c r="Q191"/>
  <c r="O191"/>
  <c r="M191"/>
  <c r="L191"/>
  <c r="J190"/>
  <c r="M190" s="1"/>
  <c r="O190"/>
  <c r="L190"/>
  <c r="J189"/>
  <c r="O189" s="1"/>
  <c r="Q189"/>
  <c r="M189"/>
  <c r="L189"/>
  <c r="J188"/>
  <c r="L188"/>
  <c r="J187"/>
  <c r="Q187"/>
  <c r="O187"/>
  <c r="M187"/>
  <c r="L187"/>
  <c r="J186"/>
  <c r="M186" s="1"/>
  <c r="O186"/>
  <c r="L186"/>
  <c r="J185"/>
  <c r="O185" s="1"/>
  <c r="Q185"/>
  <c r="M185"/>
  <c r="L185"/>
  <c r="J184"/>
  <c r="O184" s="1"/>
  <c r="L184"/>
  <c r="J183"/>
  <c r="Q183"/>
  <c r="O183"/>
  <c r="M183"/>
  <c r="L183"/>
  <c r="J182"/>
  <c r="O182" s="1"/>
  <c r="L182"/>
  <c r="J181"/>
  <c r="O181" s="1"/>
  <c r="Q181"/>
  <c r="M181"/>
  <c r="L181"/>
  <c r="J180"/>
  <c r="O180"/>
  <c r="L180"/>
  <c r="J179"/>
  <c r="Q179"/>
  <c r="O179"/>
  <c r="M179"/>
  <c r="L179"/>
  <c r="J178"/>
  <c r="O178"/>
  <c r="L178"/>
  <c r="J177"/>
  <c r="O177" s="1"/>
  <c r="Q177"/>
  <c r="M177"/>
  <c r="L177"/>
  <c r="J176"/>
  <c r="L176"/>
  <c r="J175"/>
  <c r="Q175"/>
  <c r="O175"/>
  <c r="M175"/>
  <c r="L175"/>
  <c r="J174"/>
  <c r="L174"/>
  <c r="J173"/>
  <c r="O173" s="1"/>
  <c r="Q173"/>
  <c r="M173"/>
  <c r="L173"/>
  <c r="J172"/>
  <c r="O172"/>
  <c r="L172"/>
  <c r="J171"/>
  <c r="Q171"/>
  <c r="O171"/>
  <c r="M171"/>
  <c r="L171"/>
  <c r="J170"/>
  <c r="O170"/>
  <c r="L170"/>
  <c r="J169"/>
  <c r="O169" s="1"/>
  <c r="Q169"/>
  <c r="M169"/>
  <c r="L169"/>
  <c r="J168"/>
  <c r="O168" s="1"/>
  <c r="L168"/>
  <c r="J167"/>
  <c r="Q167"/>
  <c r="O167"/>
  <c r="M167"/>
  <c r="L167"/>
  <c r="J166"/>
  <c r="O166" s="1"/>
  <c r="L166"/>
  <c r="J165"/>
  <c r="O165" s="1"/>
  <c r="Q165"/>
  <c r="M165"/>
  <c r="L165"/>
  <c r="J164"/>
  <c r="O164"/>
  <c r="L164"/>
  <c r="J163"/>
  <c r="Q163"/>
  <c r="O163"/>
  <c r="M163"/>
  <c r="L163"/>
  <c r="J162"/>
  <c r="O162"/>
  <c r="L162"/>
  <c r="J161"/>
  <c r="O161" s="1"/>
  <c r="Q161"/>
  <c r="M161"/>
  <c r="L161"/>
  <c r="J160"/>
  <c r="L160"/>
  <c r="J159"/>
  <c r="Q159"/>
  <c r="O159"/>
  <c r="M159"/>
  <c r="L159"/>
  <c r="J158"/>
  <c r="L158"/>
  <c r="J157"/>
  <c r="O157" s="1"/>
  <c r="Q157"/>
  <c r="M157"/>
  <c r="L157"/>
  <c r="J156"/>
  <c r="O156"/>
  <c r="L156"/>
  <c r="J155"/>
  <c r="Q155"/>
  <c r="O155"/>
  <c r="M155"/>
  <c r="L155"/>
  <c r="J154"/>
  <c r="O154"/>
  <c r="L154"/>
  <c r="J153"/>
  <c r="O153" s="1"/>
  <c r="Q153"/>
  <c r="M153"/>
  <c r="L153"/>
  <c r="J152"/>
  <c r="O152" s="1"/>
  <c r="L152"/>
  <c r="J151"/>
  <c r="Q151"/>
  <c r="O151"/>
  <c r="M151"/>
  <c r="L151"/>
  <c r="J150"/>
  <c r="O150" s="1"/>
  <c r="L150"/>
  <c r="J149"/>
  <c r="O149" s="1"/>
  <c r="Q149"/>
  <c r="M149"/>
  <c r="L149"/>
  <c r="J148"/>
  <c r="O148"/>
  <c r="L148"/>
  <c r="J147"/>
  <c r="Q147"/>
  <c r="O147"/>
  <c r="M147"/>
  <c r="L147"/>
  <c r="J146"/>
  <c r="O146"/>
  <c r="L146"/>
  <c r="J145"/>
  <c r="O145" s="1"/>
  <c r="Q145"/>
  <c r="M145"/>
  <c r="L145"/>
  <c r="J144"/>
  <c r="L144"/>
  <c r="J143"/>
  <c r="Q143"/>
  <c r="O143"/>
  <c r="M143"/>
  <c r="L143"/>
  <c r="J142"/>
  <c r="L142"/>
  <c r="J141"/>
  <c r="O141" s="1"/>
  <c r="Q141"/>
  <c r="M141"/>
  <c r="L141"/>
  <c r="J140"/>
  <c r="O140"/>
  <c r="L140"/>
  <c r="J139"/>
  <c r="Q139"/>
  <c r="O139"/>
  <c r="M139"/>
  <c r="L139"/>
  <c r="J138"/>
  <c r="O138"/>
  <c r="L138"/>
  <c r="J137"/>
  <c r="O137" s="1"/>
  <c r="Q137"/>
  <c r="M137"/>
  <c r="L137"/>
  <c r="J136"/>
  <c r="O136" s="1"/>
  <c r="L136"/>
  <c r="J135"/>
  <c r="Q135"/>
  <c r="O135"/>
  <c r="M135"/>
  <c r="L135"/>
  <c r="J134"/>
  <c r="O134" s="1"/>
  <c r="L134"/>
  <c r="J133"/>
  <c r="O133" s="1"/>
  <c r="Q133"/>
  <c r="M133"/>
  <c r="L133"/>
  <c r="J132"/>
  <c r="O132"/>
  <c r="L132"/>
  <c r="J131"/>
  <c r="Q131"/>
  <c r="O131"/>
  <c r="M131"/>
  <c r="L131"/>
  <c r="J130"/>
  <c r="O130"/>
  <c r="L130"/>
  <c r="J129"/>
  <c r="O129" s="1"/>
  <c r="Q129"/>
  <c r="M129"/>
  <c r="L129"/>
  <c r="J128"/>
  <c r="L128"/>
  <c r="J127"/>
  <c r="Q127"/>
  <c r="O127"/>
  <c r="M127"/>
  <c r="L127"/>
  <c r="J126"/>
  <c r="L126"/>
  <c r="J125"/>
  <c r="O125" s="1"/>
  <c r="Q125"/>
  <c r="M125"/>
  <c r="L125"/>
  <c r="J124"/>
  <c r="O124"/>
  <c r="L124"/>
  <c r="J123"/>
  <c r="Q123"/>
  <c r="O123"/>
  <c r="M123"/>
  <c r="L123"/>
  <c r="J122"/>
  <c r="O122"/>
  <c r="L122"/>
  <c r="J121"/>
  <c r="O121" s="1"/>
  <c r="Q121"/>
  <c r="M121"/>
  <c r="L121"/>
  <c r="J120"/>
  <c r="O120" s="1"/>
  <c r="L120"/>
  <c r="J119"/>
  <c r="Q119"/>
  <c r="O119"/>
  <c r="M119"/>
  <c r="L119"/>
  <c r="J118"/>
  <c r="O118" s="1"/>
  <c r="L118"/>
  <c r="J117"/>
  <c r="O117" s="1"/>
  <c r="Q117"/>
  <c r="M117"/>
  <c r="L117"/>
  <c r="J116"/>
  <c r="O116"/>
  <c r="L116"/>
  <c r="J115"/>
  <c r="Q115"/>
  <c r="O115"/>
  <c r="M115"/>
  <c r="L115"/>
  <c r="J114"/>
  <c r="O114"/>
  <c r="L114"/>
  <c r="J113"/>
  <c r="O113" s="1"/>
  <c r="Q113"/>
  <c r="M113"/>
  <c r="L113"/>
  <c r="J112"/>
  <c r="L112"/>
  <c r="J111"/>
  <c r="Q111"/>
  <c r="O111"/>
  <c r="M111"/>
  <c r="L111"/>
  <c r="J110"/>
  <c r="L110"/>
  <c r="J109"/>
  <c r="O109" s="1"/>
  <c r="Q109"/>
  <c r="M109"/>
  <c r="L109"/>
  <c r="J108"/>
  <c r="O108"/>
  <c r="L108"/>
  <c r="J107"/>
  <c r="Q107"/>
  <c r="O107"/>
  <c r="M107"/>
  <c r="L107"/>
  <c r="J106"/>
  <c r="O106"/>
  <c r="L106"/>
  <c r="J105"/>
  <c r="O105" s="1"/>
  <c r="Q105"/>
  <c r="M105"/>
  <c r="L105"/>
  <c r="J104"/>
  <c r="O104" s="1"/>
  <c r="L104"/>
  <c r="J103"/>
  <c r="Q103"/>
  <c r="O103"/>
  <c r="M103"/>
  <c r="L103"/>
  <c r="J102"/>
  <c r="O102" s="1"/>
  <c r="L102"/>
  <c r="J101"/>
  <c r="O101" s="1"/>
  <c r="Q101"/>
  <c r="M101"/>
  <c r="L101"/>
  <c r="J100"/>
  <c r="O100"/>
  <c r="L100"/>
  <c r="J99"/>
  <c r="Q99"/>
  <c r="O99"/>
  <c r="M99"/>
  <c r="L99"/>
  <c r="J98"/>
  <c r="O98"/>
  <c r="L98"/>
  <c r="J97"/>
  <c r="O97" s="1"/>
  <c r="Q97"/>
  <c r="M97"/>
  <c r="L97"/>
  <c r="J96"/>
  <c r="L96"/>
  <c r="J95"/>
  <c r="Q95"/>
  <c r="O95"/>
  <c r="M95"/>
  <c r="L95"/>
  <c r="J94"/>
  <c r="L94"/>
  <c r="J93"/>
  <c r="O93" s="1"/>
  <c r="Q93"/>
  <c r="M93"/>
  <c r="L93"/>
  <c r="J92"/>
  <c r="O92"/>
  <c r="L92"/>
  <c r="J91"/>
  <c r="Q91"/>
  <c r="O91"/>
  <c r="M91"/>
  <c r="L91"/>
  <c r="J90"/>
  <c r="O90"/>
  <c r="L90"/>
  <c r="J89"/>
  <c r="O89" s="1"/>
  <c r="Q89"/>
  <c r="M89"/>
  <c r="L89"/>
  <c r="J88"/>
  <c r="O88" s="1"/>
  <c r="L88"/>
  <c r="J87"/>
  <c r="Q87"/>
  <c r="O87"/>
  <c r="M87"/>
  <c r="L87"/>
  <c r="J86"/>
  <c r="O86" s="1"/>
  <c r="L86"/>
  <c r="J85"/>
  <c r="O85" s="1"/>
  <c r="Q85"/>
  <c r="M85"/>
  <c r="L85"/>
  <c r="J84"/>
  <c r="O84"/>
  <c r="L84"/>
  <c r="J83"/>
  <c r="Q83"/>
  <c r="O83"/>
  <c r="M83"/>
  <c r="L83"/>
  <c r="J82"/>
  <c r="O82"/>
  <c r="L82"/>
  <c r="J81"/>
  <c r="O81" s="1"/>
  <c r="Q81"/>
  <c r="M81"/>
  <c r="L81"/>
  <c r="J80"/>
  <c r="L80"/>
  <c r="J79"/>
  <c r="Q79"/>
  <c r="O79"/>
  <c r="M79"/>
  <c r="L79"/>
  <c r="J78"/>
  <c r="L78"/>
  <c r="J77"/>
  <c r="O77" s="1"/>
  <c r="Q77"/>
  <c r="M77"/>
  <c r="L77"/>
  <c r="J76"/>
  <c r="O76"/>
  <c r="L76"/>
  <c r="J75"/>
  <c r="Q75"/>
  <c r="O75"/>
  <c r="M75"/>
  <c r="L75"/>
  <c r="J74"/>
  <c r="O74"/>
  <c r="L74"/>
  <c r="J73"/>
  <c r="O73" s="1"/>
  <c r="Q73"/>
  <c r="M73"/>
  <c r="L73"/>
  <c r="J72"/>
  <c r="O72" s="1"/>
  <c r="L72"/>
  <c r="J71"/>
  <c r="Q71"/>
  <c r="O71"/>
  <c r="M71"/>
  <c r="L71"/>
  <c r="J70"/>
  <c r="O70" s="1"/>
  <c r="L70"/>
  <c r="J69"/>
  <c r="O69" s="1"/>
  <c r="Q69"/>
  <c r="M69"/>
  <c r="L69"/>
  <c r="J68"/>
  <c r="O68"/>
  <c r="L68"/>
  <c r="J67"/>
  <c r="Q67"/>
  <c r="O67"/>
  <c r="M67"/>
  <c r="L67"/>
  <c r="J66"/>
  <c r="O66"/>
  <c r="L66"/>
  <c r="J65"/>
  <c r="O65" s="1"/>
  <c r="Q65"/>
  <c r="M65"/>
  <c r="L65"/>
  <c r="J64"/>
  <c r="L64"/>
  <c r="J63"/>
  <c r="Q63"/>
  <c r="O63"/>
  <c r="M63"/>
  <c r="L63"/>
  <c r="J62"/>
  <c r="L62"/>
  <c r="J61"/>
  <c r="O61" s="1"/>
  <c r="Q61"/>
  <c r="M61"/>
  <c r="L61"/>
  <c r="J60"/>
  <c r="O60"/>
  <c r="L60"/>
  <c r="J59"/>
  <c r="Q59"/>
  <c r="O59"/>
  <c r="M59"/>
  <c r="L59"/>
  <c r="J58"/>
  <c r="O58"/>
  <c r="L58"/>
  <c r="J57"/>
  <c r="O57" s="1"/>
  <c r="Q57"/>
  <c r="M57"/>
  <c r="L57"/>
  <c r="J56"/>
  <c r="O56" s="1"/>
  <c r="L56"/>
  <c r="J55"/>
  <c r="Q55"/>
  <c r="O55"/>
  <c r="M55"/>
  <c r="L55"/>
  <c r="J54"/>
  <c r="O54" s="1"/>
  <c r="L54"/>
  <c r="J53"/>
  <c r="O53" s="1"/>
  <c r="Q53"/>
  <c r="M53"/>
  <c r="L53"/>
  <c r="J52"/>
  <c r="O52"/>
  <c r="L52"/>
  <c r="J51"/>
  <c r="Q51"/>
  <c r="O51"/>
  <c r="M51"/>
  <c r="L51"/>
  <c r="J50"/>
  <c r="O50"/>
  <c r="L50"/>
  <c r="J49"/>
  <c r="O49" s="1"/>
  <c r="Q49"/>
  <c r="M49"/>
  <c r="L49"/>
  <c r="J48"/>
  <c r="L48"/>
  <c r="J47"/>
  <c r="Q47"/>
  <c r="O47"/>
  <c r="M47"/>
  <c r="L47"/>
  <c r="J46"/>
  <c r="L46"/>
  <c r="J45"/>
  <c r="O45" s="1"/>
  <c r="Q45"/>
  <c r="M45"/>
  <c r="L45"/>
  <c r="J44"/>
  <c r="O44"/>
  <c r="L44"/>
  <c r="J43"/>
  <c r="Q43"/>
  <c r="O43"/>
  <c r="M43"/>
  <c r="L43"/>
  <c r="J42"/>
  <c r="O42"/>
  <c r="L42"/>
  <c r="J41"/>
  <c r="O41" s="1"/>
  <c r="Q41"/>
  <c r="M41"/>
  <c r="L41"/>
  <c r="J40"/>
  <c r="O40" s="1"/>
  <c r="L40"/>
  <c r="J39"/>
  <c r="Q39"/>
  <c r="O39"/>
  <c r="M39"/>
  <c r="L39"/>
  <c r="J38"/>
  <c r="O38" s="1"/>
  <c r="L38"/>
  <c r="J37"/>
  <c r="O37" s="1"/>
  <c r="Q37"/>
  <c r="M37"/>
  <c r="L37"/>
  <c r="J36"/>
  <c r="O36"/>
  <c r="L36"/>
  <c r="J35"/>
  <c r="Q35"/>
  <c r="O35"/>
  <c r="M35"/>
  <c r="L35"/>
  <c r="J34"/>
  <c r="O34"/>
  <c r="L34"/>
  <c r="J33"/>
  <c r="O33" s="1"/>
  <c r="Q33"/>
  <c r="M33"/>
  <c r="L33"/>
  <c r="J32"/>
  <c r="L32"/>
  <c r="J31"/>
  <c r="Q31"/>
  <c r="O31"/>
  <c r="M31"/>
  <c r="L31"/>
  <c r="J30"/>
  <c r="L30"/>
  <c r="J29"/>
  <c r="O29" s="1"/>
  <c r="Q29"/>
  <c r="M29"/>
  <c r="L29"/>
  <c r="J28"/>
  <c r="Q28" s="1"/>
  <c r="O28"/>
  <c r="M28"/>
  <c r="L28"/>
  <c r="J27"/>
  <c r="Q27"/>
  <c r="O27"/>
  <c r="M27"/>
  <c r="L27"/>
  <c r="J26"/>
  <c r="M26" s="1"/>
  <c r="L26"/>
  <c r="J25"/>
  <c r="O25" s="1"/>
  <c r="L25"/>
  <c r="J24"/>
  <c r="Q24" s="1"/>
  <c r="L24"/>
  <c r="J23"/>
  <c r="Q23"/>
  <c r="O23"/>
  <c r="M23"/>
  <c r="L23"/>
  <c r="J22"/>
  <c r="M22" s="1"/>
  <c r="Q22"/>
  <c r="L22"/>
  <c r="J21"/>
  <c r="O21" s="1"/>
  <c r="Q21"/>
  <c r="L21"/>
  <c r="J20"/>
  <c r="Q20" s="1"/>
  <c r="O20"/>
  <c r="L20"/>
  <c r="J19"/>
  <c r="Q19"/>
  <c r="O19"/>
  <c r="M19"/>
  <c r="L19"/>
  <c r="J18"/>
  <c r="M18" s="1"/>
  <c r="O18"/>
  <c r="L18"/>
  <c r="J17"/>
  <c r="O17" s="1"/>
  <c r="L17"/>
  <c r="J16"/>
  <c r="Q16" s="1"/>
  <c r="L16"/>
  <c r="J15"/>
  <c r="Q15"/>
  <c r="O15"/>
  <c r="M15"/>
  <c r="L15"/>
  <c r="J14"/>
  <c r="M14" s="1"/>
  <c r="Q14"/>
  <c r="O14"/>
  <c r="L14"/>
  <c r="J13"/>
  <c r="O13" s="1"/>
  <c r="Q13"/>
  <c r="M13"/>
  <c r="L13"/>
  <c r="J12"/>
  <c r="Q12" s="1"/>
  <c r="O12"/>
  <c r="M12"/>
  <c r="L12"/>
  <c r="J11"/>
  <c r="Q11"/>
  <c r="O11"/>
  <c r="M11"/>
  <c r="L11"/>
  <c r="J10"/>
  <c r="M10" s="1"/>
  <c r="L10"/>
  <c r="J9"/>
  <c r="O9" s="1"/>
  <c r="L9"/>
  <c r="J8"/>
  <c r="Q8" s="1"/>
  <c r="L8"/>
  <c r="J7"/>
  <c r="Q7"/>
  <c r="O7"/>
  <c r="M7"/>
  <c r="L7"/>
  <c r="J6"/>
  <c r="M6" s="1"/>
  <c r="Q6"/>
  <c r="L6"/>
  <c r="J5"/>
  <c r="O5" s="1"/>
  <c r="Q5"/>
  <c r="L5"/>
  <c r="J4"/>
  <c r="Q4" s="1"/>
  <c r="O4"/>
  <c r="L4"/>
  <c r="J3"/>
  <c r="Q3"/>
  <c r="O3"/>
  <c r="M3"/>
  <c r="L3"/>
  <c r="J2"/>
  <c r="M2" s="1"/>
  <c r="O2"/>
  <c r="L2"/>
  <c r="J3" i="29"/>
  <c r="M3" s="1"/>
  <c r="L3"/>
  <c r="O3"/>
  <c r="J4"/>
  <c r="O4" s="1"/>
  <c r="L4"/>
  <c r="M4"/>
  <c r="Q4"/>
  <c r="J5"/>
  <c r="L5"/>
  <c r="M5"/>
  <c r="O5"/>
  <c r="Q5"/>
  <c r="J6"/>
  <c r="O6" s="1"/>
  <c r="L6"/>
  <c r="J7"/>
  <c r="M7" s="1"/>
  <c r="L7"/>
  <c r="J8"/>
  <c r="M8" s="1"/>
  <c r="L8"/>
  <c r="Q8"/>
  <c r="J9"/>
  <c r="L9"/>
  <c r="M9"/>
  <c r="O9"/>
  <c r="Q9"/>
  <c r="J10"/>
  <c r="O10" s="1"/>
  <c r="L10"/>
  <c r="M10"/>
  <c r="J11"/>
  <c r="M11" s="1"/>
  <c r="L11"/>
  <c r="O11"/>
  <c r="J12"/>
  <c r="O12" s="1"/>
  <c r="L12"/>
  <c r="M12"/>
  <c r="Q12"/>
  <c r="J13"/>
  <c r="L13"/>
  <c r="M13"/>
  <c r="O13"/>
  <c r="Q13"/>
  <c r="J14"/>
  <c r="O14" s="1"/>
  <c r="L14"/>
  <c r="J15"/>
  <c r="M15" s="1"/>
  <c r="L15"/>
  <c r="Q15"/>
  <c r="J16"/>
  <c r="M16" s="1"/>
  <c r="L16"/>
  <c r="O16"/>
  <c r="Q16"/>
  <c r="J17"/>
  <c r="O17" s="1"/>
  <c r="L17"/>
  <c r="M17"/>
  <c r="Q17"/>
  <c r="J18"/>
  <c r="L18"/>
  <c r="M18"/>
  <c r="O18"/>
  <c r="Q18"/>
  <c r="J19"/>
  <c r="M19" s="1"/>
  <c r="L19"/>
  <c r="Q19"/>
  <c r="J20"/>
  <c r="M20" s="1"/>
  <c r="L20"/>
  <c r="O20"/>
  <c r="Q20"/>
  <c r="J21"/>
  <c r="O21" s="1"/>
  <c r="L21"/>
  <c r="M21"/>
  <c r="Q21"/>
  <c r="J22"/>
  <c r="L22"/>
  <c r="M22"/>
  <c r="O22"/>
  <c r="Q22"/>
  <c r="J23"/>
  <c r="M23" s="1"/>
  <c r="L23"/>
  <c r="Q23"/>
  <c r="J24"/>
  <c r="M24" s="1"/>
  <c r="L24"/>
  <c r="O24"/>
  <c r="Q24"/>
  <c r="J25"/>
  <c r="O25" s="1"/>
  <c r="L25"/>
  <c r="M25"/>
  <c r="Q25"/>
  <c r="J26"/>
  <c r="L26"/>
  <c r="M26"/>
  <c r="O26"/>
  <c r="Q26"/>
  <c r="J27"/>
  <c r="M27" s="1"/>
  <c r="L27"/>
  <c r="Q27"/>
  <c r="J28"/>
  <c r="M28" s="1"/>
  <c r="L28"/>
  <c r="O28"/>
  <c r="Q28"/>
  <c r="J29"/>
  <c r="O29" s="1"/>
  <c r="L29"/>
  <c r="M29"/>
  <c r="Q29"/>
  <c r="J30"/>
  <c r="L30"/>
  <c r="M30"/>
  <c r="O30"/>
  <c r="Q30"/>
  <c r="J31"/>
  <c r="M31" s="1"/>
  <c r="L31"/>
  <c r="Q31"/>
  <c r="J32"/>
  <c r="M32" s="1"/>
  <c r="L32"/>
  <c r="O32"/>
  <c r="Q32"/>
  <c r="J33"/>
  <c r="O33" s="1"/>
  <c r="L33"/>
  <c r="M33"/>
  <c r="Q33"/>
  <c r="J34"/>
  <c r="L34"/>
  <c r="M34"/>
  <c r="O34"/>
  <c r="Q34"/>
  <c r="J35"/>
  <c r="M35" s="1"/>
  <c r="L35"/>
  <c r="Q35"/>
  <c r="J36"/>
  <c r="M36" s="1"/>
  <c r="L36"/>
  <c r="O36"/>
  <c r="Q36"/>
  <c r="J37"/>
  <c r="O37" s="1"/>
  <c r="L37"/>
  <c r="M37"/>
  <c r="Q37"/>
  <c r="J38"/>
  <c r="L38"/>
  <c r="M38"/>
  <c r="O38"/>
  <c r="Q38"/>
  <c r="J39"/>
  <c r="M39" s="1"/>
  <c r="L39"/>
  <c r="Q39"/>
  <c r="J40"/>
  <c r="M40" s="1"/>
  <c r="L40"/>
  <c r="O40"/>
  <c r="Q40"/>
  <c r="J41"/>
  <c r="O41" s="1"/>
  <c r="L41"/>
  <c r="M41"/>
  <c r="Q41"/>
  <c r="J42"/>
  <c r="L42"/>
  <c r="M42"/>
  <c r="O42"/>
  <c r="Q42"/>
  <c r="J43"/>
  <c r="M43" s="1"/>
  <c r="L43"/>
  <c r="Q43"/>
  <c r="J44"/>
  <c r="M44" s="1"/>
  <c r="L44"/>
  <c r="O44"/>
  <c r="Q44"/>
  <c r="J45"/>
  <c r="O45" s="1"/>
  <c r="L45"/>
  <c r="M45"/>
  <c r="Q45"/>
  <c r="J46"/>
  <c r="L46"/>
  <c r="M46"/>
  <c r="O46"/>
  <c r="Q46"/>
  <c r="J47"/>
  <c r="M47" s="1"/>
  <c r="L47"/>
  <c r="Q47"/>
  <c r="J48"/>
  <c r="M48" s="1"/>
  <c r="L48"/>
  <c r="O48"/>
  <c r="Q48"/>
  <c r="J49"/>
  <c r="O49" s="1"/>
  <c r="L49"/>
  <c r="M49"/>
  <c r="Q49"/>
  <c r="J50"/>
  <c r="L50"/>
  <c r="M50"/>
  <c r="O50"/>
  <c r="Q50"/>
  <c r="J51"/>
  <c r="M51" s="1"/>
  <c r="L51"/>
  <c r="Q51"/>
  <c r="J52"/>
  <c r="M52" s="1"/>
  <c r="L52"/>
  <c r="O52"/>
  <c r="Q52"/>
  <c r="J53"/>
  <c r="O53" s="1"/>
  <c r="L53"/>
  <c r="M53"/>
  <c r="Q53"/>
  <c r="J54"/>
  <c r="L54"/>
  <c r="M54"/>
  <c r="O54"/>
  <c r="Q54"/>
  <c r="J55"/>
  <c r="M55" s="1"/>
  <c r="L55"/>
  <c r="Q55"/>
  <c r="J56"/>
  <c r="M56" s="1"/>
  <c r="L56"/>
  <c r="O56"/>
  <c r="Q56"/>
  <c r="J57"/>
  <c r="O57" s="1"/>
  <c r="L57"/>
  <c r="M57"/>
  <c r="Q57"/>
  <c r="J58"/>
  <c r="L58"/>
  <c r="M58"/>
  <c r="O58"/>
  <c r="Q58"/>
  <c r="J59"/>
  <c r="M59" s="1"/>
  <c r="L59"/>
  <c r="Q59"/>
  <c r="J60"/>
  <c r="M60" s="1"/>
  <c r="L60"/>
  <c r="O60"/>
  <c r="Q60"/>
  <c r="J61"/>
  <c r="O61" s="1"/>
  <c r="L61"/>
  <c r="M61"/>
  <c r="Q61"/>
  <c r="J62"/>
  <c r="L62"/>
  <c r="M62"/>
  <c r="O62"/>
  <c r="Q62"/>
  <c r="J63"/>
  <c r="M63" s="1"/>
  <c r="L63"/>
  <c r="Q63"/>
  <c r="J64"/>
  <c r="M64" s="1"/>
  <c r="L64"/>
  <c r="O64"/>
  <c r="Q64"/>
  <c r="J65"/>
  <c r="O65" s="1"/>
  <c r="L65"/>
  <c r="M65"/>
  <c r="Q65"/>
  <c r="J66"/>
  <c r="L66"/>
  <c r="M66"/>
  <c r="O66"/>
  <c r="Q66"/>
  <c r="J67"/>
  <c r="M67" s="1"/>
  <c r="L67"/>
  <c r="Q67"/>
  <c r="J68"/>
  <c r="M68" s="1"/>
  <c r="L68"/>
  <c r="O68"/>
  <c r="Q68"/>
  <c r="J69"/>
  <c r="O69" s="1"/>
  <c r="L69"/>
  <c r="M69"/>
  <c r="Q69"/>
  <c r="J70"/>
  <c r="L70"/>
  <c r="M70"/>
  <c r="O70"/>
  <c r="Q70"/>
  <c r="J71"/>
  <c r="M71" s="1"/>
  <c r="L71"/>
  <c r="Q71"/>
  <c r="J72"/>
  <c r="M72" s="1"/>
  <c r="L72"/>
  <c r="O72"/>
  <c r="Q72"/>
  <c r="J73"/>
  <c r="O73" s="1"/>
  <c r="L73"/>
  <c r="M73"/>
  <c r="Q73"/>
  <c r="J74"/>
  <c r="L74"/>
  <c r="M74"/>
  <c r="O74"/>
  <c r="Q74"/>
  <c r="J75"/>
  <c r="M75" s="1"/>
  <c r="L75"/>
  <c r="Q75"/>
  <c r="J76"/>
  <c r="M76" s="1"/>
  <c r="L76"/>
  <c r="O76"/>
  <c r="Q76"/>
  <c r="J77"/>
  <c r="O77" s="1"/>
  <c r="L77"/>
  <c r="M77"/>
  <c r="Q77"/>
  <c r="J78"/>
  <c r="L78"/>
  <c r="M78"/>
  <c r="O78"/>
  <c r="Q78"/>
  <c r="J79"/>
  <c r="M79" s="1"/>
  <c r="L79"/>
  <c r="Q79"/>
  <c r="J80"/>
  <c r="M80" s="1"/>
  <c r="L80"/>
  <c r="O80"/>
  <c r="Q80"/>
  <c r="J81"/>
  <c r="O81" s="1"/>
  <c r="L81"/>
  <c r="M81"/>
  <c r="Q81"/>
  <c r="J82"/>
  <c r="L82"/>
  <c r="M82"/>
  <c r="O82"/>
  <c r="Q82"/>
  <c r="J83"/>
  <c r="M83" s="1"/>
  <c r="L83"/>
  <c r="Q83"/>
  <c r="J84"/>
  <c r="M84" s="1"/>
  <c r="L84"/>
  <c r="O84"/>
  <c r="Q84"/>
  <c r="J85"/>
  <c r="O85" s="1"/>
  <c r="L85"/>
  <c r="M85"/>
  <c r="Q85"/>
  <c r="J86"/>
  <c r="L86"/>
  <c r="M86"/>
  <c r="O86"/>
  <c r="Q86"/>
  <c r="J87"/>
  <c r="M87" s="1"/>
  <c r="L87"/>
  <c r="Q87"/>
  <c r="J88"/>
  <c r="M88" s="1"/>
  <c r="L88"/>
  <c r="O88"/>
  <c r="Q88"/>
  <c r="J89"/>
  <c r="O89" s="1"/>
  <c r="L89"/>
  <c r="M89"/>
  <c r="Q89"/>
  <c r="J90"/>
  <c r="L90"/>
  <c r="M90"/>
  <c r="O90"/>
  <c r="Q90"/>
  <c r="J91"/>
  <c r="M91" s="1"/>
  <c r="L91"/>
  <c r="Q91"/>
  <c r="J92"/>
  <c r="M92" s="1"/>
  <c r="L92"/>
  <c r="O92"/>
  <c r="Q92"/>
  <c r="J93"/>
  <c r="O93" s="1"/>
  <c r="L93"/>
  <c r="M93"/>
  <c r="Q93"/>
  <c r="J94"/>
  <c r="L94"/>
  <c r="M94"/>
  <c r="O94"/>
  <c r="Q94"/>
  <c r="J95"/>
  <c r="M95" s="1"/>
  <c r="L95"/>
  <c r="Q95"/>
  <c r="J96"/>
  <c r="M96" s="1"/>
  <c r="L96"/>
  <c r="O96"/>
  <c r="Q96"/>
  <c r="J97"/>
  <c r="O97" s="1"/>
  <c r="L97"/>
  <c r="M97"/>
  <c r="Q97"/>
  <c r="J98"/>
  <c r="L98"/>
  <c r="M98"/>
  <c r="O98"/>
  <c r="Q98"/>
  <c r="J99"/>
  <c r="M99" s="1"/>
  <c r="L99"/>
  <c r="Q99"/>
  <c r="J100"/>
  <c r="M100" s="1"/>
  <c r="L100"/>
  <c r="O100"/>
  <c r="Q100"/>
  <c r="J101"/>
  <c r="O101" s="1"/>
  <c r="L101"/>
  <c r="M101"/>
  <c r="Q101"/>
  <c r="J102"/>
  <c r="L102"/>
  <c r="M102"/>
  <c r="O102"/>
  <c r="Q102"/>
  <c r="J103"/>
  <c r="M103" s="1"/>
  <c r="L103"/>
  <c r="Q103"/>
  <c r="J104"/>
  <c r="M104" s="1"/>
  <c r="L104"/>
  <c r="O104"/>
  <c r="Q104"/>
  <c r="J105"/>
  <c r="O105" s="1"/>
  <c r="L105"/>
  <c r="M105"/>
  <c r="Q105"/>
  <c r="J106"/>
  <c r="L106"/>
  <c r="M106"/>
  <c r="O106"/>
  <c r="Q106"/>
  <c r="J107"/>
  <c r="M107" s="1"/>
  <c r="L107"/>
  <c r="Q107"/>
  <c r="J108"/>
  <c r="M108" s="1"/>
  <c r="L108"/>
  <c r="O108"/>
  <c r="Q108"/>
  <c r="J109"/>
  <c r="O109" s="1"/>
  <c r="L109"/>
  <c r="M109"/>
  <c r="Q109"/>
  <c r="J110"/>
  <c r="L110"/>
  <c r="M110"/>
  <c r="O110"/>
  <c r="Q110"/>
  <c r="J111"/>
  <c r="M111" s="1"/>
  <c r="L111"/>
  <c r="Q111"/>
  <c r="J112"/>
  <c r="M112" s="1"/>
  <c r="L112"/>
  <c r="O112"/>
  <c r="Q112"/>
  <c r="J113"/>
  <c r="O113" s="1"/>
  <c r="L113"/>
  <c r="M113"/>
  <c r="Q113"/>
  <c r="J114"/>
  <c r="L114"/>
  <c r="M114"/>
  <c r="O114"/>
  <c r="Q114"/>
  <c r="J115"/>
  <c r="M115" s="1"/>
  <c r="L115"/>
  <c r="Q115"/>
  <c r="J116"/>
  <c r="M116" s="1"/>
  <c r="L116"/>
  <c r="O116"/>
  <c r="Q116"/>
  <c r="J117"/>
  <c r="O117" s="1"/>
  <c r="L117"/>
  <c r="M117"/>
  <c r="Q117"/>
  <c r="J118"/>
  <c r="L118"/>
  <c r="M118"/>
  <c r="O118"/>
  <c r="Q118"/>
  <c r="J119"/>
  <c r="M119" s="1"/>
  <c r="L119"/>
  <c r="Q119"/>
  <c r="J120"/>
  <c r="M120" s="1"/>
  <c r="L120"/>
  <c r="O120"/>
  <c r="Q120"/>
  <c r="J121"/>
  <c r="O121" s="1"/>
  <c r="L121"/>
  <c r="M121"/>
  <c r="Q121"/>
  <c r="J122"/>
  <c r="L122"/>
  <c r="M122"/>
  <c r="O122"/>
  <c r="Q122"/>
  <c r="J123"/>
  <c r="M123" s="1"/>
  <c r="L123"/>
  <c r="Q123"/>
  <c r="J124"/>
  <c r="M124" s="1"/>
  <c r="L124"/>
  <c r="O124"/>
  <c r="Q124"/>
  <c r="J125"/>
  <c r="O125" s="1"/>
  <c r="L125"/>
  <c r="M125"/>
  <c r="Q125"/>
  <c r="J126"/>
  <c r="L126"/>
  <c r="M126"/>
  <c r="O126"/>
  <c r="Q126"/>
  <c r="J127"/>
  <c r="M127" s="1"/>
  <c r="L127"/>
  <c r="Q127"/>
  <c r="J128"/>
  <c r="M128" s="1"/>
  <c r="L128"/>
  <c r="O128"/>
  <c r="Q128"/>
  <c r="J129"/>
  <c r="O129" s="1"/>
  <c r="L129"/>
  <c r="M129"/>
  <c r="Q129"/>
  <c r="J130"/>
  <c r="L130"/>
  <c r="M130"/>
  <c r="O130"/>
  <c r="Q130"/>
  <c r="J131"/>
  <c r="M131" s="1"/>
  <c r="L131"/>
  <c r="Q131"/>
  <c r="J132"/>
  <c r="M132" s="1"/>
  <c r="L132"/>
  <c r="O132"/>
  <c r="Q132"/>
  <c r="J133"/>
  <c r="O133" s="1"/>
  <c r="L133"/>
  <c r="M133"/>
  <c r="Q133"/>
  <c r="J134"/>
  <c r="L134"/>
  <c r="M134"/>
  <c r="O134"/>
  <c r="Q134"/>
  <c r="J135"/>
  <c r="M135" s="1"/>
  <c r="L135"/>
  <c r="Q135"/>
  <c r="J136"/>
  <c r="M136" s="1"/>
  <c r="L136"/>
  <c r="O136"/>
  <c r="Q136"/>
  <c r="J137"/>
  <c r="O137" s="1"/>
  <c r="L137"/>
  <c r="M137"/>
  <c r="Q137"/>
  <c r="J138"/>
  <c r="L138"/>
  <c r="M138"/>
  <c r="O138"/>
  <c r="Q138"/>
  <c r="J139"/>
  <c r="M139" s="1"/>
  <c r="L139"/>
  <c r="Q139"/>
  <c r="J140"/>
  <c r="M140" s="1"/>
  <c r="L140"/>
  <c r="O140"/>
  <c r="Q140"/>
  <c r="J141"/>
  <c r="O141" s="1"/>
  <c r="L141"/>
  <c r="M141"/>
  <c r="Q141"/>
  <c r="J142"/>
  <c r="L142"/>
  <c r="M142"/>
  <c r="O142"/>
  <c r="Q142"/>
  <c r="J143"/>
  <c r="M143" s="1"/>
  <c r="L143"/>
  <c r="Q143"/>
  <c r="J144"/>
  <c r="M144" s="1"/>
  <c r="L144"/>
  <c r="O144"/>
  <c r="Q144"/>
  <c r="J145"/>
  <c r="O145" s="1"/>
  <c r="L145"/>
  <c r="M145"/>
  <c r="Q145"/>
  <c r="J146"/>
  <c r="L146"/>
  <c r="M146"/>
  <c r="O146"/>
  <c r="Q146"/>
  <c r="J147"/>
  <c r="M147" s="1"/>
  <c r="L147"/>
  <c r="Q147"/>
  <c r="J148"/>
  <c r="M148" s="1"/>
  <c r="L148"/>
  <c r="O148"/>
  <c r="Q148"/>
  <c r="J149"/>
  <c r="O149" s="1"/>
  <c r="L149"/>
  <c r="M149"/>
  <c r="Q149"/>
  <c r="J150"/>
  <c r="L150"/>
  <c r="M150"/>
  <c r="O150"/>
  <c r="Q150"/>
  <c r="J151"/>
  <c r="M151" s="1"/>
  <c r="L151"/>
  <c r="Q151"/>
  <c r="J152"/>
  <c r="M152" s="1"/>
  <c r="L152"/>
  <c r="O152"/>
  <c r="Q152"/>
  <c r="J153"/>
  <c r="O153" s="1"/>
  <c r="L153"/>
  <c r="M153"/>
  <c r="Q153"/>
  <c r="J154"/>
  <c r="L154"/>
  <c r="M154"/>
  <c r="O154"/>
  <c r="Q154"/>
  <c r="J155"/>
  <c r="M155" s="1"/>
  <c r="L155"/>
  <c r="Q155"/>
  <c r="J156"/>
  <c r="M156" s="1"/>
  <c r="L156"/>
  <c r="O156"/>
  <c r="Q156"/>
  <c r="J157"/>
  <c r="O157" s="1"/>
  <c r="L157"/>
  <c r="M157"/>
  <c r="Q157"/>
  <c r="J158"/>
  <c r="L158"/>
  <c r="M158"/>
  <c r="O158"/>
  <c r="Q158"/>
  <c r="J159"/>
  <c r="M159" s="1"/>
  <c r="L159"/>
  <c r="Q159"/>
  <c r="J160"/>
  <c r="M160" s="1"/>
  <c r="L160"/>
  <c r="O160"/>
  <c r="Q160"/>
  <c r="J161"/>
  <c r="O161" s="1"/>
  <c r="L161"/>
  <c r="M161"/>
  <c r="Q161"/>
  <c r="J162"/>
  <c r="L162"/>
  <c r="M162"/>
  <c r="O162"/>
  <c r="Q162"/>
  <c r="J163"/>
  <c r="M163" s="1"/>
  <c r="L163"/>
  <c r="Q163"/>
  <c r="J164"/>
  <c r="M164" s="1"/>
  <c r="L164"/>
  <c r="O164"/>
  <c r="Q164"/>
  <c r="J165"/>
  <c r="O165" s="1"/>
  <c r="L165"/>
  <c r="M165"/>
  <c r="Q165"/>
  <c r="J166"/>
  <c r="L166"/>
  <c r="M166"/>
  <c r="O166"/>
  <c r="Q166"/>
  <c r="J167"/>
  <c r="M167" s="1"/>
  <c r="L167"/>
  <c r="Q167"/>
  <c r="J168"/>
  <c r="M168" s="1"/>
  <c r="L168"/>
  <c r="O168"/>
  <c r="Q168"/>
  <c r="J169"/>
  <c r="O169" s="1"/>
  <c r="L169"/>
  <c r="M169"/>
  <c r="Q169"/>
  <c r="J170"/>
  <c r="L170"/>
  <c r="M170"/>
  <c r="O170"/>
  <c r="Q170"/>
  <c r="J171"/>
  <c r="M171" s="1"/>
  <c r="L171"/>
  <c r="Q171"/>
  <c r="J172"/>
  <c r="M172" s="1"/>
  <c r="L172"/>
  <c r="O172"/>
  <c r="Q172"/>
  <c r="J173"/>
  <c r="O173" s="1"/>
  <c r="L173"/>
  <c r="M173"/>
  <c r="Q173"/>
  <c r="J174"/>
  <c r="L174"/>
  <c r="M174"/>
  <c r="O174"/>
  <c r="Q174"/>
  <c r="J175"/>
  <c r="M175" s="1"/>
  <c r="L175"/>
  <c r="Q175"/>
  <c r="J176"/>
  <c r="M176" s="1"/>
  <c r="L176"/>
  <c r="O176"/>
  <c r="Q176"/>
  <c r="J177"/>
  <c r="O177" s="1"/>
  <c r="L177"/>
  <c r="M177"/>
  <c r="Q177"/>
  <c r="J178"/>
  <c r="L178"/>
  <c r="M178"/>
  <c r="O178"/>
  <c r="Q178"/>
  <c r="J179"/>
  <c r="M179" s="1"/>
  <c r="L179"/>
  <c r="Q179"/>
  <c r="J180"/>
  <c r="M180" s="1"/>
  <c r="L180"/>
  <c r="O180"/>
  <c r="Q180"/>
  <c r="J181"/>
  <c r="O181" s="1"/>
  <c r="L181"/>
  <c r="M181"/>
  <c r="Q181"/>
  <c r="J182"/>
  <c r="L182"/>
  <c r="M182"/>
  <c r="O182"/>
  <c r="Q182"/>
  <c r="J183"/>
  <c r="M183" s="1"/>
  <c r="L183"/>
  <c r="Q183"/>
  <c r="J184"/>
  <c r="M184" s="1"/>
  <c r="L184"/>
  <c r="O184"/>
  <c r="Q184"/>
  <c r="J185"/>
  <c r="O185" s="1"/>
  <c r="L185"/>
  <c r="M185"/>
  <c r="Q185"/>
  <c r="J186"/>
  <c r="L186"/>
  <c r="M186"/>
  <c r="O186"/>
  <c r="Q186"/>
  <c r="J187"/>
  <c r="M187" s="1"/>
  <c r="L187"/>
  <c r="Q187"/>
  <c r="J188"/>
  <c r="M188" s="1"/>
  <c r="L188"/>
  <c r="O188"/>
  <c r="Q188"/>
  <c r="J189"/>
  <c r="O189" s="1"/>
  <c r="L189"/>
  <c r="M189"/>
  <c r="Q189"/>
  <c r="J190"/>
  <c r="L190"/>
  <c r="M190"/>
  <c r="O190"/>
  <c r="Q190"/>
  <c r="J191"/>
  <c r="M191" s="1"/>
  <c r="L191"/>
  <c r="Q191"/>
  <c r="J192"/>
  <c r="M192" s="1"/>
  <c r="L192"/>
  <c r="O192"/>
  <c r="Q192"/>
  <c r="J193"/>
  <c r="O193" s="1"/>
  <c r="L193"/>
  <c r="M193"/>
  <c r="Q193"/>
  <c r="J194"/>
  <c r="L194"/>
  <c r="M194"/>
  <c r="O194"/>
  <c r="Q194"/>
  <c r="J195"/>
  <c r="M195" s="1"/>
  <c r="L195"/>
  <c r="Q195"/>
  <c r="J196"/>
  <c r="M196" s="1"/>
  <c r="L196"/>
  <c r="O196"/>
  <c r="Q196"/>
  <c r="J197"/>
  <c r="O197" s="1"/>
  <c r="L197"/>
  <c r="M197"/>
  <c r="Q197"/>
  <c r="J198"/>
  <c r="L198"/>
  <c r="M198"/>
  <c r="O198"/>
  <c r="Q198"/>
  <c r="J199"/>
  <c r="M199" s="1"/>
  <c r="L199"/>
  <c r="Q199"/>
  <c r="J200"/>
  <c r="M200" s="1"/>
  <c r="L200"/>
  <c r="O200"/>
  <c r="Q200"/>
  <c r="J201"/>
  <c r="O201" s="1"/>
  <c r="L201"/>
  <c r="M201"/>
  <c r="Q201"/>
  <c r="J202"/>
  <c r="L202"/>
  <c r="M202"/>
  <c r="O202"/>
  <c r="Q202"/>
  <c r="J203"/>
  <c r="M203" s="1"/>
  <c r="L203"/>
  <c r="Q203"/>
  <c r="J204"/>
  <c r="M204" s="1"/>
  <c r="L204"/>
  <c r="O204"/>
  <c r="Q204"/>
  <c r="J205"/>
  <c r="O205" s="1"/>
  <c r="L205"/>
  <c r="M205"/>
  <c r="Q205"/>
  <c r="J206"/>
  <c r="L206"/>
  <c r="M206"/>
  <c r="O206"/>
  <c r="Q206"/>
  <c r="J207"/>
  <c r="M207" s="1"/>
  <c r="L207"/>
  <c r="Q207"/>
  <c r="J208"/>
  <c r="M208" s="1"/>
  <c r="L208"/>
  <c r="O208"/>
  <c r="Q208"/>
  <c r="J209"/>
  <c r="O209" s="1"/>
  <c r="L209"/>
  <c r="M209"/>
  <c r="Q209"/>
  <c r="J210"/>
  <c r="L210"/>
  <c r="M210"/>
  <c r="O210"/>
  <c r="Q210"/>
  <c r="J211"/>
  <c r="M211" s="1"/>
  <c r="L211"/>
  <c r="Q211"/>
  <c r="J212"/>
  <c r="M212" s="1"/>
  <c r="L212"/>
  <c r="O212"/>
  <c r="Q212"/>
  <c r="J213"/>
  <c r="O213" s="1"/>
  <c r="L213"/>
  <c r="M213"/>
  <c r="Q213"/>
  <c r="J214"/>
  <c r="L214"/>
  <c r="M214"/>
  <c r="O214"/>
  <c r="Q214"/>
  <c r="J215"/>
  <c r="M215" s="1"/>
  <c r="L215"/>
  <c r="Q215"/>
  <c r="J216"/>
  <c r="M216" s="1"/>
  <c r="L216"/>
  <c r="O216"/>
  <c r="Q216"/>
  <c r="J217"/>
  <c r="O217" s="1"/>
  <c r="L217"/>
  <c r="M217"/>
  <c r="Q217"/>
  <c r="J218"/>
  <c r="L218"/>
  <c r="M218"/>
  <c r="O218"/>
  <c r="Q218"/>
  <c r="J2"/>
  <c r="O2" s="1"/>
  <c r="L2"/>
  <c r="J3" i="27"/>
  <c r="O3" s="1"/>
  <c r="Q3"/>
  <c r="M3"/>
  <c r="L3"/>
  <c r="J2"/>
  <c r="M2" s="1"/>
  <c r="O2"/>
  <c r="L2"/>
  <c r="J38" i="25"/>
  <c r="Q38"/>
  <c r="O38"/>
  <c r="M38"/>
  <c r="L38"/>
  <c r="J37"/>
  <c r="O37" s="1"/>
  <c r="L37"/>
  <c r="J36"/>
  <c r="O36" s="1"/>
  <c r="Q36"/>
  <c r="M36"/>
  <c r="L36"/>
  <c r="J35"/>
  <c r="M35" s="1"/>
  <c r="O35"/>
  <c r="L35"/>
  <c r="J34"/>
  <c r="Q34"/>
  <c r="O34"/>
  <c r="M34"/>
  <c r="L34"/>
  <c r="J33"/>
  <c r="O33" s="1"/>
  <c r="L33"/>
  <c r="J32"/>
  <c r="O32" s="1"/>
  <c r="Q32"/>
  <c r="M32"/>
  <c r="L32"/>
  <c r="J31"/>
  <c r="M31" s="1"/>
  <c r="O31"/>
  <c r="L31"/>
  <c r="J30"/>
  <c r="Q30"/>
  <c r="O30"/>
  <c r="M30"/>
  <c r="L30"/>
  <c r="J29"/>
  <c r="O29" s="1"/>
  <c r="L29"/>
  <c r="J28"/>
  <c r="O28" s="1"/>
  <c r="Q28"/>
  <c r="M28"/>
  <c r="L28"/>
  <c r="J27"/>
  <c r="M27" s="1"/>
  <c r="O27"/>
  <c r="L27"/>
  <c r="J26"/>
  <c r="Q26"/>
  <c r="O26"/>
  <c r="M26"/>
  <c r="L26"/>
  <c r="J25"/>
  <c r="O25" s="1"/>
  <c r="L25"/>
  <c r="J24"/>
  <c r="O24" s="1"/>
  <c r="Q24"/>
  <c r="M24"/>
  <c r="L24"/>
  <c r="J23"/>
  <c r="M23" s="1"/>
  <c r="O23"/>
  <c r="L23"/>
  <c r="J22"/>
  <c r="Q22"/>
  <c r="O22"/>
  <c r="M22"/>
  <c r="L22"/>
  <c r="J21"/>
  <c r="O21" s="1"/>
  <c r="L21"/>
  <c r="J20"/>
  <c r="O20" s="1"/>
  <c r="Q20"/>
  <c r="M20"/>
  <c r="L20"/>
  <c r="J19"/>
  <c r="M19" s="1"/>
  <c r="O19"/>
  <c r="L19"/>
  <c r="J18"/>
  <c r="Q18"/>
  <c r="O18"/>
  <c r="M18"/>
  <c r="L18"/>
  <c r="J17"/>
  <c r="O17" s="1"/>
  <c r="L17"/>
  <c r="J16"/>
  <c r="O16" s="1"/>
  <c r="Q16"/>
  <c r="M16"/>
  <c r="L16"/>
  <c r="J15"/>
  <c r="M15" s="1"/>
  <c r="O15"/>
  <c r="L15"/>
  <c r="J14"/>
  <c r="Q14"/>
  <c r="O14"/>
  <c r="M14"/>
  <c r="L14"/>
  <c r="J13"/>
  <c r="O13" s="1"/>
  <c r="L13"/>
  <c r="J12"/>
  <c r="O12" s="1"/>
  <c r="Q12"/>
  <c r="M12"/>
  <c r="L12"/>
  <c r="J11"/>
  <c r="M11" s="1"/>
  <c r="O11"/>
  <c r="L11"/>
  <c r="L10"/>
  <c r="J9"/>
  <c r="O9" s="1"/>
  <c r="L9"/>
  <c r="J8"/>
  <c r="O8" s="1"/>
  <c r="Q8"/>
  <c r="M8"/>
  <c r="L8"/>
  <c r="J7"/>
  <c r="M7" s="1"/>
  <c r="O7"/>
  <c r="L7"/>
  <c r="J6"/>
  <c r="Q6"/>
  <c r="O6"/>
  <c r="M6"/>
  <c r="L6"/>
  <c r="J5"/>
  <c r="O5" s="1"/>
  <c r="L5"/>
  <c r="J4"/>
  <c r="O4" s="1"/>
  <c r="Q4"/>
  <c r="M4"/>
  <c r="L4"/>
  <c r="J3"/>
  <c r="M3" s="1"/>
  <c r="O3"/>
  <c r="L3"/>
  <c r="J3" i="28"/>
  <c r="M3"/>
  <c r="O3"/>
  <c r="Q3"/>
  <c r="J4"/>
  <c r="M4"/>
  <c r="O4"/>
  <c r="Q4"/>
  <c r="J5"/>
  <c r="M5"/>
  <c r="O5"/>
  <c r="Q5"/>
  <c r="J6"/>
  <c r="M6"/>
  <c r="O6"/>
  <c r="Q6"/>
  <c r="J7"/>
  <c r="M7"/>
  <c r="O7"/>
  <c r="Q7"/>
  <c r="J8"/>
  <c r="M8"/>
  <c r="O8"/>
  <c r="Q8"/>
  <c r="J9"/>
  <c r="M9"/>
  <c r="O9"/>
  <c r="Q9"/>
  <c r="J10"/>
  <c r="M10"/>
  <c r="O10"/>
  <c r="Q10"/>
  <c r="J11"/>
  <c r="M11"/>
  <c r="O11"/>
  <c r="Q11"/>
  <c r="J12"/>
  <c r="M12"/>
  <c r="O12"/>
  <c r="Q12"/>
  <c r="J13"/>
  <c r="M13"/>
  <c r="O13"/>
  <c r="Q13"/>
  <c r="J14"/>
  <c r="M14"/>
  <c r="O14"/>
  <c r="Q14"/>
  <c r="J15"/>
  <c r="M15"/>
  <c r="O15"/>
  <c r="Q15"/>
  <c r="J16"/>
  <c r="M16"/>
  <c r="O16"/>
  <c r="Q16"/>
  <c r="J17"/>
  <c r="M17"/>
  <c r="O17"/>
  <c r="Q17"/>
  <c r="J18"/>
  <c r="M18"/>
  <c r="O18"/>
  <c r="Q18"/>
  <c r="J19"/>
  <c r="M19"/>
  <c r="O19"/>
  <c r="Q19"/>
  <c r="J20"/>
  <c r="M20"/>
  <c r="O20"/>
  <c r="Q20"/>
  <c r="J21"/>
  <c r="M21"/>
  <c r="O21"/>
  <c r="Q21"/>
  <c r="J22"/>
  <c r="M22"/>
  <c r="O22"/>
  <c r="Q22"/>
  <c r="J23"/>
  <c r="M23"/>
  <c r="O23"/>
  <c r="Q23"/>
  <c r="J24"/>
  <c r="M24"/>
  <c r="O24"/>
  <c r="Q24"/>
  <c r="J25"/>
  <c r="M25"/>
  <c r="O25"/>
  <c r="Q25"/>
  <c r="J26"/>
  <c r="M26"/>
  <c r="O26"/>
  <c r="Q26"/>
  <c r="J27"/>
  <c r="M27"/>
  <c r="O27"/>
  <c r="Q27"/>
  <c r="J28"/>
  <c r="M28"/>
  <c r="O28"/>
  <c r="Q28"/>
  <c r="J29"/>
  <c r="M29"/>
  <c r="O29"/>
  <c r="Q29"/>
  <c r="J30"/>
  <c r="M30"/>
  <c r="O30"/>
  <c r="Q30"/>
  <c r="J31"/>
  <c r="M31"/>
  <c r="O31"/>
  <c r="Q31"/>
  <c r="J32"/>
  <c r="M32"/>
  <c r="O32"/>
  <c r="Q32"/>
  <c r="J33"/>
  <c r="M33"/>
  <c r="O33"/>
  <c r="Q33"/>
  <c r="J34"/>
  <c r="M34"/>
  <c r="O34"/>
  <c r="Q34"/>
  <c r="J35"/>
  <c r="M35"/>
  <c r="O35"/>
  <c r="Q35"/>
  <c r="J36"/>
  <c r="M36"/>
  <c r="O36"/>
  <c r="Q36"/>
  <c r="J37"/>
  <c r="M37"/>
  <c r="O37"/>
  <c r="Q37"/>
  <c r="J38"/>
  <c r="M38"/>
  <c r="O38"/>
  <c r="Q38"/>
  <c r="J39"/>
  <c r="M39"/>
  <c r="O39"/>
  <c r="Q39"/>
  <c r="J40"/>
  <c r="M40"/>
  <c r="O40"/>
  <c r="Q40"/>
  <c r="J41"/>
  <c r="M41"/>
  <c r="O41"/>
  <c r="Q41"/>
  <c r="J42"/>
  <c r="M42"/>
  <c r="O42"/>
  <c r="Q42"/>
  <c r="J43"/>
  <c r="M43"/>
  <c r="O43"/>
  <c r="Q43"/>
  <c r="J44"/>
  <c r="M44"/>
  <c r="O44"/>
  <c r="Q44"/>
  <c r="J45"/>
  <c r="M45"/>
  <c r="O45"/>
  <c r="Q45"/>
  <c r="J46"/>
  <c r="M46"/>
  <c r="O46"/>
  <c r="Q46"/>
  <c r="J47"/>
  <c r="M47"/>
  <c r="O47"/>
  <c r="Q47"/>
  <c r="J48"/>
  <c r="M48"/>
  <c r="O48"/>
  <c r="Q48"/>
  <c r="J49"/>
  <c r="M49"/>
  <c r="O49"/>
  <c r="Q49"/>
  <c r="J50"/>
  <c r="M50"/>
  <c r="O50"/>
  <c r="Q50"/>
  <c r="J51"/>
  <c r="M51"/>
  <c r="O51"/>
  <c r="Q51"/>
  <c r="J52"/>
  <c r="M52"/>
  <c r="O52"/>
  <c r="Q52"/>
  <c r="J53"/>
  <c r="M53"/>
  <c r="O53"/>
  <c r="Q53"/>
  <c r="J54"/>
  <c r="M54"/>
  <c r="O54"/>
  <c r="Q54"/>
  <c r="J55"/>
  <c r="M55"/>
  <c r="O55"/>
  <c r="Q55"/>
  <c r="J56"/>
  <c r="M56"/>
  <c r="O56"/>
  <c r="Q56"/>
  <c r="J57"/>
  <c r="M57"/>
  <c r="O57"/>
  <c r="Q57"/>
  <c r="J58"/>
  <c r="M58"/>
  <c r="O58"/>
  <c r="Q58"/>
  <c r="J59"/>
  <c r="M59"/>
  <c r="O59"/>
  <c r="Q59"/>
  <c r="J60"/>
  <c r="M60"/>
  <c r="O60"/>
  <c r="Q60"/>
  <c r="J61"/>
  <c r="M61"/>
  <c r="O61"/>
  <c r="Q61"/>
  <c r="J62"/>
  <c r="M62"/>
  <c r="O62"/>
  <c r="Q62"/>
  <c r="J63"/>
  <c r="M63"/>
  <c r="O63"/>
  <c r="Q63"/>
  <c r="J64"/>
  <c r="M64"/>
  <c r="O64"/>
  <c r="Q64"/>
  <c r="J65"/>
  <c r="M65"/>
  <c r="O65"/>
  <c r="Q65"/>
  <c r="J66"/>
  <c r="M66"/>
  <c r="O66"/>
  <c r="Q66"/>
  <c r="J67"/>
  <c r="M67"/>
  <c r="O67"/>
  <c r="Q67"/>
  <c r="J68"/>
  <c r="M68"/>
  <c r="O68"/>
  <c r="Q68"/>
  <c r="J69"/>
  <c r="M69"/>
  <c r="O69"/>
  <c r="Q69"/>
  <c r="J70"/>
  <c r="M70"/>
  <c r="O70"/>
  <c r="Q70"/>
  <c r="J71"/>
  <c r="M71"/>
  <c r="O71"/>
  <c r="Q71"/>
  <c r="J72"/>
  <c r="M72"/>
  <c r="O72"/>
  <c r="Q72"/>
  <c r="J73"/>
  <c r="M73"/>
  <c r="O73"/>
  <c r="Q73"/>
  <c r="J74"/>
  <c r="M74"/>
  <c r="O74"/>
  <c r="Q74"/>
  <c r="J75"/>
  <c r="M75"/>
  <c r="O75"/>
  <c r="Q75"/>
  <c r="J76"/>
  <c r="M76"/>
  <c r="O76"/>
  <c r="Q76"/>
  <c r="J77"/>
  <c r="M77"/>
  <c r="O77"/>
  <c r="Q77"/>
  <c r="J78"/>
  <c r="M78"/>
  <c r="O78"/>
  <c r="Q78"/>
  <c r="J2"/>
  <c r="Q2"/>
  <c r="O2"/>
  <c r="M2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2"/>
  <c r="J387" i="24"/>
  <c r="O387" s="1"/>
  <c r="L387"/>
  <c r="J145"/>
  <c r="M145" s="1"/>
  <c r="L145"/>
  <c r="O145"/>
  <c r="Q145"/>
  <c r="J146"/>
  <c r="O146" s="1"/>
  <c r="L146"/>
  <c r="M146"/>
  <c r="Q146"/>
  <c r="J147"/>
  <c r="L147"/>
  <c r="M147"/>
  <c r="O147"/>
  <c r="Q147"/>
  <c r="J148"/>
  <c r="M148" s="1"/>
  <c r="L148"/>
  <c r="Q148"/>
  <c r="J113"/>
  <c r="M113" s="1"/>
  <c r="L113"/>
  <c r="O113"/>
  <c r="Q113"/>
  <c r="J114"/>
  <c r="O114" s="1"/>
  <c r="L114"/>
  <c r="M114"/>
  <c r="Q114"/>
  <c r="J115"/>
  <c r="L115"/>
  <c r="M115"/>
  <c r="O115"/>
  <c r="Q115"/>
  <c r="J116"/>
  <c r="M116" s="1"/>
  <c r="L116"/>
  <c r="Q116"/>
  <c r="J117"/>
  <c r="M117" s="1"/>
  <c r="L117"/>
  <c r="O117"/>
  <c r="Q117"/>
  <c r="J118"/>
  <c r="O118" s="1"/>
  <c r="L118"/>
  <c r="M118"/>
  <c r="Q118"/>
  <c r="J119"/>
  <c r="L119"/>
  <c r="M119"/>
  <c r="O119"/>
  <c r="Q119"/>
  <c r="J120"/>
  <c r="M120" s="1"/>
  <c r="L120"/>
  <c r="Q120"/>
  <c r="J121"/>
  <c r="M121" s="1"/>
  <c r="L121"/>
  <c r="O121"/>
  <c r="Q121"/>
  <c r="J774"/>
  <c r="M774" s="1"/>
  <c r="O774"/>
  <c r="L774"/>
  <c r="J365"/>
  <c r="Q365"/>
  <c r="O365"/>
  <c r="M365"/>
  <c r="L365"/>
  <c r="J290"/>
  <c r="O290" s="1"/>
  <c r="L290"/>
  <c r="J289"/>
  <c r="O289" s="1"/>
  <c r="Q289"/>
  <c r="M289"/>
  <c r="L289"/>
  <c r="J278"/>
  <c r="M278" s="1"/>
  <c r="O278"/>
  <c r="L278"/>
  <c r="J277"/>
  <c r="Q277"/>
  <c r="O277"/>
  <c r="M277"/>
  <c r="L277"/>
  <c r="J276"/>
  <c r="O276" s="1"/>
  <c r="L276"/>
  <c r="J275"/>
  <c r="O275" s="1"/>
  <c r="Q275"/>
  <c r="M275"/>
  <c r="L275"/>
  <c r="J274"/>
  <c r="M274" s="1"/>
  <c r="O274"/>
  <c r="L274"/>
  <c r="J283"/>
  <c r="Q283"/>
  <c r="O283"/>
  <c r="M283"/>
  <c r="L283"/>
  <c r="J282"/>
  <c r="O282" s="1"/>
  <c r="L282"/>
  <c r="J281"/>
  <c r="O281" s="1"/>
  <c r="Q281"/>
  <c r="M281"/>
  <c r="L281"/>
  <c r="J280"/>
  <c r="M280" s="1"/>
  <c r="O280"/>
  <c r="L280"/>
  <c r="J279"/>
  <c r="Q279"/>
  <c r="O279"/>
  <c r="M279"/>
  <c r="L279"/>
  <c r="J288"/>
  <c r="O288" s="1"/>
  <c r="L288"/>
  <c r="J287"/>
  <c r="O287" s="1"/>
  <c r="Q287"/>
  <c r="M287"/>
  <c r="L287"/>
  <c r="J286"/>
  <c r="M286" s="1"/>
  <c r="O286"/>
  <c r="L286"/>
  <c r="J285"/>
  <c r="Q285"/>
  <c r="O285"/>
  <c r="M285"/>
  <c r="L285"/>
  <c r="J284"/>
  <c r="O284" s="1"/>
  <c r="L284"/>
  <c r="J273"/>
  <c r="O273" s="1"/>
  <c r="Q273"/>
  <c r="M273"/>
  <c r="L273"/>
  <c r="J272"/>
  <c r="M272" s="1"/>
  <c r="O272"/>
  <c r="L272"/>
  <c r="J271"/>
  <c r="Q271"/>
  <c r="O271"/>
  <c r="M271"/>
  <c r="L271"/>
  <c r="J270"/>
  <c r="O270" s="1"/>
  <c r="L270"/>
  <c r="J269"/>
  <c r="O269" s="1"/>
  <c r="Q269"/>
  <c r="M269"/>
  <c r="L269"/>
  <c r="J268"/>
  <c r="M268" s="1"/>
  <c r="O268"/>
  <c r="L268"/>
  <c r="J267"/>
  <c r="Q267"/>
  <c r="O267"/>
  <c r="M267"/>
  <c r="L267"/>
  <c r="J266"/>
  <c r="O266" s="1"/>
  <c r="L266"/>
  <c r="J265"/>
  <c r="O265" s="1"/>
  <c r="Q265"/>
  <c r="M265"/>
  <c r="L265"/>
  <c r="J264"/>
  <c r="M264" s="1"/>
  <c r="O264"/>
  <c r="L264"/>
  <c r="J263"/>
  <c r="Q263"/>
  <c r="O263"/>
  <c r="M263"/>
  <c r="L263"/>
  <c r="J262"/>
  <c r="O262" s="1"/>
  <c r="L262"/>
  <c r="J261"/>
  <c r="O261" s="1"/>
  <c r="Q261"/>
  <c r="M261"/>
  <c r="L261"/>
  <c r="J260"/>
  <c r="M260" s="1"/>
  <c r="O260"/>
  <c r="L260"/>
  <c r="J259"/>
  <c r="Q259"/>
  <c r="O259"/>
  <c r="M259"/>
  <c r="L259"/>
  <c r="J258"/>
  <c r="O258" s="1"/>
  <c r="L258"/>
  <c r="J257"/>
  <c r="O257" s="1"/>
  <c r="Q257"/>
  <c r="M257"/>
  <c r="L257"/>
  <c r="J256"/>
  <c r="M256" s="1"/>
  <c r="O256"/>
  <c r="L256"/>
  <c r="J255"/>
  <c r="Q255"/>
  <c r="O255"/>
  <c r="M255"/>
  <c r="L255"/>
  <c r="J254"/>
  <c r="O254" s="1"/>
  <c r="L254"/>
  <c r="J253"/>
  <c r="O253" s="1"/>
  <c r="Q253"/>
  <c r="M253"/>
  <c r="L253"/>
  <c r="J252"/>
  <c r="M252" s="1"/>
  <c r="O252"/>
  <c r="L252"/>
  <c r="J251"/>
  <c r="Q251"/>
  <c r="O251"/>
  <c r="M251"/>
  <c r="L251"/>
  <c r="J250"/>
  <c r="O250" s="1"/>
  <c r="L250"/>
  <c r="J249"/>
  <c r="O249" s="1"/>
  <c r="Q249"/>
  <c r="M249"/>
  <c r="L249"/>
  <c r="J248"/>
  <c r="M248" s="1"/>
  <c r="O248"/>
  <c r="L248"/>
  <c r="J247"/>
  <c r="Q247"/>
  <c r="O247"/>
  <c r="M247"/>
  <c r="L247"/>
  <c r="J246"/>
  <c r="O246" s="1"/>
  <c r="L246"/>
  <c r="J245"/>
  <c r="O245" s="1"/>
  <c r="Q245"/>
  <c r="M245"/>
  <c r="L245"/>
  <c r="J244"/>
  <c r="M244" s="1"/>
  <c r="O244"/>
  <c r="L244"/>
  <c r="J243"/>
  <c r="Q243"/>
  <c r="O243"/>
  <c r="M243"/>
  <c r="L243"/>
  <c r="J242"/>
  <c r="O242" s="1"/>
  <c r="L242"/>
  <c r="J241"/>
  <c r="O241" s="1"/>
  <c r="Q241"/>
  <c r="M241"/>
  <c r="L241"/>
  <c r="J240"/>
  <c r="M240" s="1"/>
  <c r="O240"/>
  <c r="L240"/>
  <c r="J239"/>
  <c r="Q239"/>
  <c r="O239"/>
  <c r="M239"/>
  <c r="L239"/>
  <c r="J238"/>
  <c r="O238" s="1"/>
  <c r="L238"/>
  <c r="J237"/>
  <c r="O237" s="1"/>
  <c r="Q237"/>
  <c r="M237"/>
  <c r="L237"/>
  <c r="J236"/>
  <c r="M236" s="1"/>
  <c r="O236"/>
  <c r="L236"/>
  <c r="J227"/>
  <c r="Q227"/>
  <c r="O227"/>
  <c r="M227"/>
  <c r="L227"/>
  <c r="J226"/>
  <c r="O226" s="1"/>
  <c r="L226"/>
  <c r="J225"/>
  <c r="O225" s="1"/>
  <c r="Q225"/>
  <c r="M225"/>
  <c r="L225"/>
  <c r="J224"/>
  <c r="M224" s="1"/>
  <c r="O224"/>
  <c r="L224"/>
  <c r="J223"/>
  <c r="Q223"/>
  <c r="O223"/>
  <c r="M223"/>
  <c r="L223"/>
  <c r="J222"/>
  <c r="O222" s="1"/>
  <c r="L222"/>
  <c r="J221"/>
  <c r="O221" s="1"/>
  <c r="Q221"/>
  <c r="M221"/>
  <c r="L221"/>
  <c r="J220"/>
  <c r="M220" s="1"/>
  <c r="O220"/>
  <c r="L220"/>
  <c r="J219"/>
  <c r="Q219"/>
  <c r="O219"/>
  <c r="M219"/>
  <c r="L219"/>
  <c r="J235"/>
  <c r="O235" s="1"/>
  <c r="L235"/>
  <c r="J234"/>
  <c r="O234" s="1"/>
  <c r="Q234"/>
  <c r="M234"/>
  <c r="L234"/>
  <c r="J233"/>
  <c r="M233" s="1"/>
  <c r="O233"/>
  <c r="L233"/>
  <c r="J232"/>
  <c r="Q232"/>
  <c r="O232"/>
  <c r="M232"/>
  <c r="L232"/>
  <c r="J231"/>
  <c r="O231" s="1"/>
  <c r="L231"/>
  <c r="J230"/>
  <c r="O230" s="1"/>
  <c r="Q230"/>
  <c r="M230"/>
  <c r="L230"/>
  <c r="J229"/>
  <c r="M229" s="1"/>
  <c r="O229"/>
  <c r="L229"/>
  <c r="J228"/>
  <c r="Q228"/>
  <c r="O228"/>
  <c r="M228"/>
  <c r="L228"/>
  <c r="J811"/>
  <c r="O811" s="1"/>
  <c r="L811"/>
  <c r="J810"/>
  <c r="O810" s="1"/>
  <c r="Q810"/>
  <c r="M810"/>
  <c r="L810"/>
  <c r="J809"/>
  <c r="M809" s="1"/>
  <c r="O809"/>
  <c r="L809"/>
  <c r="J808"/>
  <c r="Q808"/>
  <c r="O808"/>
  <c r="M808"/>
  <c r="L808"/>
  <c r="J807"/>
  <c r="O807" s="1"/>
  <c r="L807"/>
  <c r="J806"/>
  <c r="O806" s="1"/>
  <c r="Q806"/>
  <c r="M806"/>
  <c r="L806"/>
  <c r="J805"/>
  <c r="M805" s="1"/>
  <c r="O805"/>
  <c r="L805"/>
  <c r="J804"/>
  <c r="Q804"/>
  <c r="O804"/>
  <c r="M804"/>
  <c r="L804"/>
  <c r="J803"/>
  <c r="O803" s="1"/>
  <c r="L803"/>
  <c r="J802"/>
  <c r="O802" s="1"/>
  <c r="Q802"/>
  <c r="M802"/>
  <c r="L802"/>
  <c r="J801"/>
  <c r="M801" s="1"/>
  <c r="O801"/>
  <c r="L801"/>
  <c r="J800"/>
  <c r="Q800"/>
  <c r="O800"/>
  <c r="M800"/>
  <c r="L800"/>
  <c r="J799"/>
  <c r="O799" s="1"/>
  <c r="L799"/>
  <c r="J798"/>
  <c r="O798" s="1"/>
  <c r="Q798"/>
  <c r="M798"/>
  <c r="L798"/>
  <c r="J797"/>
  <c r="M797" s="1"/>
  <c r="O797"/>
  <c r="L797"/>
  <c r="J796"/>
  <c r="Q796"/>
  <c r="O796"/>
  <c r="M796"/>
  <c r="L796"/>
  <c r="J795"/>
  <c r="O795" s="1"/>
  <c r="L795"/>
  <c r="J794"/>
  <c r="O794" s="1"/>
  <c r="Q794"/>
  <c r="M794"/>
  <c r="L794"/>
  <c r="J793"/>
  <c r="M793" s="1"/>
  <c r="O793"/>
  <c r="L793"/>
  <c r="J792"/>
  <c r="Q792"/>
  <c r="O792"/>
  <c r="M792"/>
  <c r="L792"/>
  <c r="J791"/>
  <c r="O791" s="1"/>
  <c r="L791"/>
  <c r="J790"/>
  <c r="O790" s="1"/>
  <c r="Q790"/>
  <c r="M790"/>
  <c r="L790"/>
  <c r="J789"/>
  <c r="M789" s="1"/>
  <c r="O789"/>
  <c r="L789"/>
  <c r="J788"/>
  <c r="Q788"/>
  <c r="O788"/>
  <c r="M788"/>
  <c r="L788"/>
  <c r="J787"/>
  <c r="O787" s="1"/>
  <c r="L787"/>
  <c r="J786"/>
  <c r="O786" s="1"/>
  <c r="Q786"/>
  <c r="M786"/>
  <c r="L786"/>
  <c r="J785"/>
  <c r="M785" s="1"/>
  <c r="O785"/>
  <c r="L785"/>
  <c r="J784"/>
  <c r="Q784"/>
  <c r="O784"/>
  <c r="M784"/>
  <c r="L784"/>
  <c r="J783"/>
  <c r="O783" s="1"/>
  <c r="L783"/>
  <c r="J782"/>
  <c r="O782" s="1"/>
  <c r="Q782"/>
  <c r="M782"/>
  <c r="L782"/>
  <c r="J781"/>
  <c r="M781" s="1"/>
  <c r="O781"/>
  <c r="L781"/>
  <c r="J780"/>
  <c r="Q780"/>
  <c r="O780"/>
  <c r="M780"/>
  <c r="L780"/>
  <c r="J779"/>
  <c r="O779" s="1"/>
  <c r="L779"/>
  <c r="J778"/>
  <c r="O778" s="1"/>
  <c r="Q778"/>
  <c r="M778"/>
  <c r="L778"/>
  <c r="J777"/>
  <c r="M777" s="1"/>
  <c r="O777"/>
  <c r="L777"/>
  <c r="J776"/>
  <c r="Q776"/>
  <c r="O776"/>
  <c r="M776"/>
  <c r="L776"/>
  <c r="J775"/>
  <c r="O775" s="1"/>
  <c r="L775"/>
  <c r="J773"/>
  <c r="O773" s="1"/>
  <c r="Q773"/>
  <c r="M773"/>
  <c r="L773"/>
  <c r="J772"/>
  <c r="M772" s="1"/>
  <c r="O772"/>
  <c r="L772"/>
  <c r="J771"/>
  <c r="Q771"/>
  <c r="O771"/>
  <c r="M771"/>
  <c r="L771"/>
  <c r="J770"/>
  <c r="O770" s="1"/>
  <c r="L770"/>
  <c r="J769"/>
  <c r="O769" s="1"/>
  <c r="Q769"/>
  <c r="M769"/>
  <c r="L769"/>
  <c r="J768"/>
  <c r="M768" s="1"/>
  <c r="O768"/>
  <c r="L768"/>
  <c r="J767"/>
  <c r="Q767"/>
  <c r="O767"/>
  <c r="M767"/>
  <c r="L767"/>
  <c r="J766"/>
  <c r="O766" s="1"/>
  <c r="L766"/>
  <c r="J765"/>
  <c r="O765" s="1"/>
  <c r="Q765"/>
  <c r="M765"/>
  <c r="L765"/>
  <c r="J764"/>
  <c r="M764" s="1"/>
  <c r="O764"/>
  <c r="L764"/>
  <c r="J763"/>
  <c r="Q763"/>
  <c r="O763"/>
  <c r="M763"/>
  <c r="L763"/>
  <c r="J762"/>
  <c r="O762" s="1"/>
  <c r="L762"/>
  <c r="J761"/>
  <c r="O761" s="1"/>
  <c r="Q761"/>
  <c r="M761"/>
  <c r="L761"/>
  <c r="J760"/>
  <c r="M760" s="1"/>
  <c r="O760"/>
  <c r="L760"/>
  <c r="J759"/>
  <c r="Q759"/>
  <c r="O759"/>
  <c r="M759"/>
  <c r="L759"/>
  <c r="J758"/>
  <c r="O758" s="1"/>
  <c r="L758"/>
  <c r="J757"/>
  <c r="O757" s="1"/>
  <c r="Q757"/>
  <c r="M757"/>
  <c r="L757"/>
  <c r="J756"/>
  <c r="M756" s="1"/>
  <c r="O756"/>
  <c r="L756"/>
  <c r="J755"/>
  <c r="Q755"/>
  <c r="O755"/>
  <c r="M755"/>
  <c r="L755"/>
  <c r="J754"/>
  <c r="O754" s="1"/>
  <c r="L754"/>
  <c r="J753"/>
  <c r="O753" s="1"/>
  <c r="Q753"/>
  <c r="M753"/>
  <c r="L753"/>
  <c r="J752"/>
  <c r="M752" s="1"/>
  <c r="O752"/>
  <c r="L752"/>
  <c r="J751"/>
  <c r="Q751"/>
  <c r="O751"/>
  <c r="M751"/>
  <c r="L751"/>
  <c r="J750"/>
  <c r="O750" s="1"/>
  <c r="L750"/>
  <c r="J749"/>
  <c r="O749" s="1"/>
  <c r="Q749"/>
  <c r="M749"/>
  <c r="L749"/>
  <c r="J748"/>
  <c r="M748" s="1"/>
  <c r="O748"/>
  <c r="L748"/>
  <c r="J747"/>
  <c r="Q747"/>
  <c r="O747"/>
  <c r="M747"/>
  <c r="L747"/>
  <c r="J746"/>
  <c r="O746" s="1"/>
  <c r="L746"/>
  <c r="J745"/>
  <c r="O745" s="1"/>
  <c r="Q745"/>
  <c r="M745"/>
  <c r="L745"/>
  <c r="J744"/>
  <c r="M744" s="1"/>
  <c r="O744"/>
  <c r="L744"/>
  <c r="J743"/>
  <c r="Q743"/>
  <c r="O743"/>
  <c r="M743"/>
  <c r="L743"/>
  <c r="J742"/>
  <c r="O742" s="1"/>
  <c r="L742"/>
  <c r="J741"/>
  <c r="O741" s="1"/>
  <c r="Q741"/>
  <c r="M741"/>
  <c r="L741"/>
  <c r="J740"/>
  <c r="M740" s="1"/>
  <c r="O740"/>
  <c r="L740"/>
  <c r="J739"/>
  <c r="Q739"/>
  <c r="O739"/>
  <c r="M739"/>
  <c r="L739"/>
  <c r="J738"/>
  <c r="O738" s="1"/>
  <c r="L738"/>
  <c r="J737"/>
  <c r="O737" s="1"/>
  <c r="Q737"/>
  <c r="M737"/>
  <c r="L737"/>
  <c r="J736"/>
  <c r="M736" s="1"/>
  <c r="O736"/>
  <c r="L736"/>
  <c r="J735"/>
  <c r="Q735"/>
  <c r="O735"/>
  <c r="M735"/>
  <c r="L735"/>
  <c r="J734"/>
  <c r="O734" s="1"/>
  <c r="L734"/>
  <c r="J733"/>
  <c r="O733" s="1"/>
  <c r="Q733"/>
  <c r="M733"/>
  <c r="L733"/>
  <c r="J732"/>
  <c r="M732" s="1"/>
  <c r="O732"/>
  <c r="L732"/>
  <c r="J731"/>
  <c r="Q731"/>
  <c r="O731"/>
  <c r="M731"/>
  <c r="L731"/>
  <c r="J730"/>
  <c r="O730" s="1"/>
  <c r="L730"/>
  <c r="J729"/>
  <c r="O729" s="1"/>
  <c r="Q729"/>
  <c r="M729"/>
  <c r="L729"/>
  <c r="J728"/>
  <c r="M728" s="1"/>
  <c r="O728"/>
  <c r="L728"/>
  <c r="J727"/>
  <c r="Q727"/>
  <c r="O727"/>
  <c r="M727"/>
  <c r="L727"/>
  <c r="J726"/>
  <c r="O726" s="1"/>
  <c r="L726"/>
  <c r="J725"/>
  <c r="O725" s="1"/>
  <c r="Q725"/>
  <c r="M725"/>
  <c r="L725"/>
  <c r="J724"/>
  <c r="M724" s="1"/>
  <c r="O724"/>
  <c r="L724"/>
  <c r="J723"/>
  <c r="Q723"/>
  <c r="O723"/>
  <c r="M723"/>
  <c r="L723"/>
  <c r="J722"/>
  <c r="O722" s="1"/>
  <c r="L722"/>
  <c r="J721"/>
  <c r="O721" s="1"/>
  <c r="Q721"/>
  <c r="M721"/>
  <c r="L721"/>
  <c r="J720"/>
  <c r="M720" s="1"/>
  <c r="O720"/>
  <c r="L720"/>
  <c r="J719"/>
  <c r="Q719"/>
  <c r="O719"/>
  <c r="M719"/>
  <c r="L719"/>
  <c r="J718"/>
  <c r="O718" s="1"/>
  <c r="L718"/>
  <c r="J717"/>
  <c r="O717" s="1"/>
  <c r="Q717"/>
  <c r="M717"/>
  <c r="L717"/>
  <c r="J716"/>
  <c r="M716" s="1"/>
  <c r="O716"/>
  <c r="L716"/>
  <c r="J715"/>
  <c r="Q715"/>
  <c r="O715"/>
  <c r="M715"/>
  <c r="L715"/>
  <c r="J714"/>
  <c r="O714" s="1"/>
  <c r="L714"/>
  <c r="J713"/>
  <c r="O713" s="1"/>
  <c r="Q713"/>
  <c r="M713"/>
  <c r="L713"/>
  <c r="J712"/>
  <c r="M712" s="1"/>
  <c r="O712"/>
  <c r="L712"/>
  <c r="J711"/>
  <c r="Q711"/>
  <c r="O711"/>
  <c r="M711"/>
  <c r="L711"/>
  <c r="J710"/>
  <c r="O710" s="1"/>
  <c r="L710"/>
  <c r="J709"/>
  <c r="O709" s="1"/>
  <c r="Q709"/>
  <c r="M709"/>
  <c r="L709"/>
  <c r="J708"/>
  <c r="M708" s="1"/>
  <c r="O708"/>
  <c r="L708"/>
  <c r="J707"/>
  <c r="Q707"/>
  <c r="O707"/>
  <c r="M707"/>
  <c r="L707"/>
  <c r="J706"/>
  <c r="L706"/>
  <c r="J705"/>
  <c r="O705" s="1"/>
  <c r="Q705"/>
  <c r="M705"/>
  <c r="L705"/>
  <c r="J704"/>
  <c r="M704" s="1"/>
  <c r="O704"/>
  <c r="L704"/>
  <c r="J703"/>
  <c r="Q703"/>
  <c r="O703"/>
  <c r="M703"/>
  <c r="L703"/>
  <c r="J702"/>
  <c r="L702"/>
  <c r="J701"/>
  <c r="O701" s="1"/>
  <c r="Q701"/>
  <c r="M701"/>
  <c r="L701"/>
  <c r="J700"/>
  <c r="M700" s="1"/>
  <c r="O700"/>
  <c r="L700"/>
  <c r="J699"/>
  <c r="Q699"/>
  <c r="O699"/>
  <c r="M699"/>
  <c r="L699"/>
  <c r="J698"/>
  <c r="L698"/>
  <c r="J697"/>
  <c r="O697" s="1"/>
  <c r="Q697"/>
  <c r="M697"/>
  <c r="L697"/>
  <c r="J696"/>
  <c r="M696" s="1"/>
  <c r="O696"/>
  <c r="L696"/>
  <c r="J695"/>
  <c r="Q695"/>
  <c r="O695"/>
  <c r="M695"/>
  <c r="L695"/>
  <c r="J694"/>
  <c r="L694"/>
  <c r="J693"/>
  <c r="O693" s="1"/>
  <c r="Q693"/>
  <c r="M693"/>
  <c r="L693"/>
  <c r="J692"/>
  <c r="M692" s="1"/>
  <c r="O692"/>
  <c r="L692"/>
  <c r="J691"/>
  <c r="Q691"/>
  <c r="O691"/>
  <c r="M691"/>
  <c r="L691"/>
  <c r="J690"/>
  <c r="L690"/>
  <c r="J689"/>
  <c r="O689" s="1"/>
  <c r="Q689"/>
  <c r="M689"/>
  <c r="L689"/>
  <c r="J688"/>
  <c r="M688" s="1"/>
  <c r="O688"/>
  <c r="L688"/>
  <c r="J687"/>
  <c r="Q687"/>
  <c r="O687"/>
  <c r="M687"/>
  <c r="L687"/>
  <c r="J686"/>
  <c r="L686"/>
  <c r="J685"/>
  <c r="O685" s="1"/>
  <c r="Q685"/>
  <c r="M685"/>
  <c r="L685"/>
  <c r="J684"/>
  <c r="M684" s="1"/>
  <c r="O684"/>
  <c r="L684"/>
  <c r="J683"/>
  <c r="Q683"/>
  <c r="O683"/>
  <c r="M683"/>
  <c r="L683"/>
  <c r="J682"/>
  <c r="L682"/>
  <c r="J681"/>
  <c r="O681" s="1"/>
  <c r="Q681"/>
  <c r="M681"/>
  <c r="L681"/>
  <c r="J680"/>
  <c r="M680" s="1"/>
  <c r="O680"/>
  <c r="L680"/>
  <c r="J679"/>
  <c r="Q679"/>
  <c r="O679"/>
  <c r="M679"/>
  <c r="L679"/>
  <c r="J678"/>
  <c r="L678"/>
  <c r="J677"/>
  <c r="O677" s="1"/>
  <c r="Q677"/>
  <c r="M677"/>
  <c r="L677"/>
  <c r="J676"/>
  <c r="M676" s="1"/>
  <c r="O676"/>
  <c r="L676"/>
  <c r="J675"/>
  <c r="Q675"/>
  <c r="O675"/>
  <c r="M675"/>
  <c r="L675"/>
  <c r="J674"/>
  <c r="L674"/>
  <c r="J673"/>
  <c r="O673" s="1"/>
  <c r="Q673"/>
  <c r="M673"/>
  <c r="L673"/>
  <c r="J672"/>
  <c r="M672" s="1"/>
  <c r="O672"/>
  <c r="L672"/>
  <c r="J671"/>
  <c r="Q671"/>
  <c r="O671"/>
  <c r="M671"/>
  <c r="L671"/>
  <c r="J670"/>
  <c r="L670"/>
  <c r="J669"/>
  <c r="O669" s="1"/>
  <c r="Q669"/>
  <c r="M669"/>
  <c r="L669"/>
  <c r="J668"/>
  <c r="M668" s="1"/>
  <c r="O668"/>
  <c r="L668"/>
  <c r="J667"/>
  <c r="Q667"/>
  <c r="O667"/>
  <c r="M667"/>
  <c r="L667"/>
  <c r="J666"/>
  <c r="L666"/>
  <c r="J665"/>
  <c r="O665" s="1"/>
  <c r="Q665"/>
  <c r="M665"/>
  <c r="L665"/>
  <c r="J664"/>
  <c r="M664" s="1"/>
  <c r="O664"/>
  <c r="L664"/>
  <c r="J663"/>
  <c r="Q663"/>
  <c r="O663"/>
  <c r="M663"/>
  <c r="L663"/>
  <c r="J662"/>
  <c r="L662"/>
  <c r="J661"/>
  <c r="O661" s="1"/>
  <c r="Q661"/>
  <c r="M661"/>
  <c r="L661"/>
  <c r="J660"/>
  <c r="M660" s="1"/>
  <c r="O660"/>
  <c r="L660"/>
  <c r="J659"/>
  <c r="Q659"/>
  <c r="O659"/>
  <c r="M659"/>
  <c r="L659"/>
  <c r="J658"/>
  <c r="L658"/>
  <c r="J657"/>
  <c r="O657" s="1"/>
  <c r="Q657"/>
  <c r="M657"/>
  <c r="L657"/>
  <c r="J656"/>
  <c r="M656" s="1"/>
  <c r="O656"/>
  <c r="L656"/>
  <c r="J655"/>
  <c r="Q655"/>
  <c r="O655"/>
  <c r="M655"/>
  <c r="L655"/>
  <c r="J654"/>
  <c r="L654"/>
  <c r="J653"/>
  <c r="O653" s="1"/>
  <c r="Q653"/>
  <c r="M653"/>
  <c r="L653"/>
  <c r="J652"/>
  <c r="O652"/>
  <c r="L652"/>
  <c r="J651"/>
  <c r="Q651"/>
  <c r="O651"/>
  <c r="M651"/>
  <c r="L651"/>
  <c r="J650"/>
  <c r="O650"/>
  <c r="L650"/>
  <c r="J649"/>
  <c r="O649" s="1"/>
  <c r="Q649"/>
  <c r="M649"/>
  <c r="L649"/>
  <c r="J648"/>
  <c r="O648"/>
  <c r="L648"/>
  <c r="J647"/>
  <c r="Q647"/>
  <c r="O647"/>
  <c r="M647"/>
  <c r="L647"/>
  <c r="J646"/>
  <c r="O646"/>
  <c r="L646"/>
  <c r="J645"/>
  <c r="O645" s="1"/>
  <c r="Q645"/>
  <c r="M645"/>
  <c r="L645"/>
  <c r="J644"/>
  <c r="O644"/>
  <c r="L644"/>
  <c r="J643"/>
  <c r="Q643"/>
  <c r="O643"/>
  <c r="M643"/>
  <c r="L643"/>
  <c r="J642"/>
  <c r="O642"/>
  <c r="L642"/>
  <c r="J641"/>
  <c r="O641" s="1"/>
  <c r="Q641"/>
  <c r="M641"/>
  <c r="L641"/>
  <c r="J640"/>
  <c r="L640"/>
  <c r="J639"/>
  <c r="Q639"/>
  <c r="O639"/>
  <c r="M639"/>
  <c r="L639"/>
  <c r="J638"/>
  <c r="L638"/>
  <c r="J637"/>
  <c r="O637" s="1"/>
  <c r="Q637"/>
  <c r="M637"/>
  <c r="L637"/>
  <c r="J636"/>
  <c r="O636"/>
  <c r="L636"/>
  <c r="J635"/>
  <c r="Q635"/>
  <c r="O635"/>
  <c r="M635"/>
  <c r="L635"/>
  <c r="J634"/>
  <c r="O634"/>
  <c r="L634"/>
  <c r="J633"/>
  <c r="O633" s="1"/>
  <c r="Q633"/>
  <c r="M633"/>
  <c r="L633"/>
  <c r="J632"/>
  <c r="O632"/>
  <c r="L632"/>
  <c r="J631"/>
  <c r="Q631"/>
  <c r="O631"/>
  <c r="M631"/>
  <c r="L631"/>
  <c r="J630"/>
  <c r="O630"/>
  <c r="L630"/>
  <c r="J629"/>
  <c r="O629" s="1"/>
  <c r="Q629"/>
  <c r="M629"/>
  <c r="L629"/>
  <c r="J628"/>
  <c r="O628"/>
  <c r="L628"/>
  <c r="J627"/>
  <c r="Q627"/>
  <c r="O627"/>
  <c r="M627"/>
  <c r="L627"/>
  <c r="J626"/>
  <c r="O626"/>
  <c r="L626"/>
  <c r="J625"/>
  <c r="O625" s="1"/>
  <c r="Q625"/>
  <c r="M625"/>
  <c r="L625"/>
  <c r="J624"/>
  <c r="L624"/>
  <c r="J623"/>
  <c r="Q623"/>
  <c r="O623"/>
  <c r="M623"/>
  <c r="L623"/>
  <c r="J622"/>
  <c r="L622"/>
  <c r="J621"/>
  <c r="O621" s="1"/>
  <c r="Q621"/>
  <c r="M621"/>
  <c r="L621"/>
  <c r="J620"/>
  <c r="O620"/>
  <c r="L620"/>
  <c r="J619"/>
  <c r="Q619"/>
  <c r="O619"/>
  <c r="M619"/>
  <c r="L619"/>
  <c r="J618"/>
  <c r="O618"/>
  <c r="L618"/>
  <c r="J617"/>
  <c r="O617" s="1"/>
  <c r="Q617"/>
  <c r="M617"/>
  <c r="L617"/>
  <c r="J616"/>
  <c r="O616"/>
  <c r="L616"/>
  <c r="J615"/>
  <c r="Q615"/>
  <c r="O615"/>
  <c r="M615"/>
  <c r="L615"/>
  <c r="J614"/>
  <c r="O614"/>
  <c r="L614"/>
  <c r="J613"/>
  <c r="O613" s="1"/>
  <c r="Q613"/>
  <c r="M613"/>
  <c r="L613"/>
  <c r="J612"/>
  <c r="O612"/>
  <c r="L612"/>
  <c r="J611"/>
  <c r="Q611"/>
  <c r="O611"/>
  <c r="M611"/>
  <c r="L611"/>
  <c r="J610"/>
  <c r="O610"/>
  <c r="L610"/>
  <c r="J609"/>
  <c r="O609" s="1"/>
  <c r="Q609"/>
  <c r="M609"/>
  <c r="L609"/>
  <c r="J608"/>
  <c r="L608"/>
  <c r="J607"/>
  <c r="Q607"/>
  <c r="O607"/>
  <c r="M607"/>
  <c r="L607"/>
  <c r="J606"/>
  <c r="L606"/>
  <c r="J605"/>
  <c r="O605" s="1"/>
  <c r="Q605"/>
  <c r="M605"/>
  <c r="L605"/>
  <c r="J604"/>
  <c r="O604"/>
  <c r="L604"/>
  <c r="J603"/>
  <c r="Q603"/>
  <c r="O603"/>
  <c r="M603"/>
  <c r="L603"/>
  <c r="J602"/>
  <c r="O602"/>
  <c r="L602"/>
  <c r="J601"/>
  <c r="O601" s="1"/>
  <c r="Q601"/>
  <c r="M601"/>
  <c r="L601"/>
  <c r="J600"/>
  <c r="O600"/>
  <c r="L600"/>
  <c r="J599"/>
  <c r="Q599"/>
  <c r="O599"/>
  <c r="M599"/>
  <c r="L599"/>
  <c r="J598"/>
  <c r="O598"/>
  <c r="L598"/>
  <c r="J597"/>
  <c r="O597" s="1"/>
  <c r="Q597"/>
  <c r="M597"/>
  <c r="L597"/>
  <c r="J596"/>
  <c r="O596"/>
  <c r="L596"/>
  <c r="J595"/>
  <c r="Q595"/>
  <c r="O595"/>
  <c r="M595"/>
  <c r="L595"/>
  <c r="J594"/>
  <c r="O594"/>
  <c r="L594"/>
  <c r="J593"/>
  <c r="O593" s="1"/>
  <c r="Q593"/>
  <c r="M593"/>
  <c r="L593"/>
  <c r="J592"/>
  <c r="L592"/>
  <c r="J591"/>
  <c r="Q591"/>
  <c r="O591"/>
  <c r="M591"/>
  <c r="L591"/>
  <c r="J590"/>
  <c r="L590"/>
  <c r="J589"/>
  <c r="O589" s="1"/>
  <c r="Q589"/>
  <c r="M589"/>
  <c r="L589"/>
  <c r="J588"/>
  <c r="O588"/>
  <c r="L588"/>
  <c r="J587"/>
  <c r="Q587"/>
  <c r="O587"/>
  <c r="M587"/>
  <c r="L587"/>
  <c r="J586"/>
  <c r="O586"/>
  <c r="L586"/>
  <c r="J585"/>
  <c r="O585" s="1"/>
  <c r="Q585"/>
  <c r="M585"/>
  <c r="L585"/>
  <c r="J584"/>
  <c r="O584"/>
  <c r="L584"/>
  <c r="J583"/>
  <c r="Q583"/>
  <c r="O583"/>
  <c r="M583"/>
  <c r="L583"/>
  <c r="J582"/>
  <c r="O582"/>
  <c r="L582"/>
  <c r="J581"/>
  <c r="O581" s="1"/>
  <c r="Q581"/>
  <c r="M581"/>
  <c r="L581"/>
  <c r="J580"/>
  <c r="O580"/>
  <c r="L580"/>
  <c r="J579"/>
  <c r="Q579"/>
  <c r="O579"/>
  <c r="M579"/>
  <c r="L579"/>
  <c r="J578"/>
  <c r="O578"/>
  <c r="L578"/>
  <c r="J577"/>
  <c r="O577" s="1"/>
  <c r="Q577"/>
  <c r="M577"/>
  <c r="L577"/>
  <c r="J576"/>
  <c r="L576"/>
  <c r="J575"/>
  <c r="Q575"/>
  <c r="O575"/>
  <c r="M575"/>
  <c r="L575"/>
  <c r="J574"/>
  <c r="L574"/>
  <c r="J573"/>
  <c r="O573" s="1"/>
  <c r="Q573"/>
  <c r="M573"/>
  <c r="L573"/>
  <c r="J572"/>
  <c r="O572"/>
  <c r="L572"/>
  <c r="J571"/>
  <c r="Q571"/>
  <c r="O571"/>
  <c r="M571"/>
  <c r="L571"/>
  <c r="J570"/>
  <c r="O570"/>
  <c r="L570"/>
  <c r="J569"/>
  <c r="O569" s="1"/>
  <c r="Q569"/>
  <c r="M569"/>
  <c r="L569"/>
  <c r="J568"/>
  <c r="O568"/>
  <c r="L568"/>
  <c r="J567"/>
  <c r="Q567"/>
  <c r="O567"/>
  <c r="M567"/>
  <c r="L567"/>
  <c r="J566"/>
  <c r="O566"/>
  <c r="L566"/>
  <c r="J565"/>
  <c r="O565" s="1"/>
  <c r="Q565"/>
  <c r="M565"/>
  <c r="L565"/>
  <c r="J564"/>
  <c r="O564"/>
  <c r="L564"/>
  <c r="J563"/>
  <c r="Q563"/>
  <c r="O563"/>
  <c r="M563"/>
  <c r="L563"/>
  <c r="J562"/>
  <c r="O562"/>
  <c r="L562"/>
  <c r="J561"/>
  <c r="O561" s="1"/>
  <c r="Q561"/>
  <c r="M561"/>
  <c r="L561"/>
  <c r="J560"/>
  <c r="L560"/>
  <c r="J559"/>
  <c r="Q559"/>
  <c r="O559"/>
  <c r="M559"/>
  <c r="L559"/>
  <c r="J558"/>
  <c r="L558"/>
  <c r="J557"/>
  <c r="O557" s="1"/>
  <c r="Q557"/>
  <c r="M557"/>
  <c r="L557"/>
  <c r="J556"/>
  <c r="O556"/>
  <c r="L556"/>
  <c r="J555"/>
  <c r="Q555"/>
  <c r="O555"/>
  <c r="M555"/>
  <c r="L555"/>
  <c r="J554"/>
  <c r="O554"/>
  <c r="L554"/>
  <c r="J553"/>
  <c r="O553" s="1"/>
  <c r="Q553"/>
  <c r="M553"/>
  <c r="L553"/>
  <c r="J552"/>
  <c r="O552"/>
  <c r="L552"/>
  <c r="J551"/>
  <c r="Q551"/>
  <c r="O551"/>
  <c r="M551"/>
  <c r="L551"/>
  <c r="J550"/>
  <c r="O550"/>
  <c r="L550"/>
  <c r="J549"/>
  <c r="O549" s="1"/>
  <c r="Q549"/>
  <c r="M549"/>
  <c r="L549"/>
  <c r="J548"/>
  <c r="O548"/>
  <c r="L548"/>
  <c r="J547"/>
  <c r="Q547"/>
  <c r="O547"/>
  <c r="M547"/>
  <c r="L547"/>
  <c r="J546"/>
  <c r="O546"/>
  <c r="L546"/>
  <c r="J545"/>
  <c r="O545" s="1"/>
  <c r="Q545"/>
  <c r="M545"/>
  <c r="L545"/>
  <c r="J544"/>
  <c r="L544"/>
  <c r="J543"/>
  <c r="Q543"/>
  <c r="O543"/>
  <c r="M543"/>
  <c r="L543"/>
  <c r="J542"/>
  <c r="L542"/>
  <c r="J541"/>
  <c r="O541" s="1"/>
  <c r="Q541"/>
  <c r="M541"/>
  <c r="L541"/>
  <c r="J540"/>
  <c r="O540"/>
  <c r="L540"/>
  <c r="J539"/>
  <c r="Q539"/>
  <c r="O539"/>
  <c r="M539"/>
  <c r="L539"/>
  <c r="J538"/>
  <c r="O538"/>
  <c r="L538"/>
  <c r="J537"/>
  <c r="O537" s="1"/>
  <c r="Q537"/>
  <c r="M537"/>
  <c r="L537"/>
  <c r="J536"/>
  <c r="O536"/>
  <c r="L536"/>
  <c r="J535"/>
  <c r="Q535"/>
  <c r="O535"/>
  <c r="M535"/>
  <c r="L535"/>
  <c r="J534"/>
  <c r="O534"/>
  <c r="L534"/>
  <c r="J533"/>
  <c r="O533" s="1"/>
  <c r="Q533"/>
  <c r="M533"/>
  <c r="L533"/>
  <c r="J532"/>
  <c r="O532"/>
  <c r="L532"/>
  <c r="J531"/>
  <c r="Q531"/>
  <c r="O531"/>
  <c r="M531"/>
  <c r="L531"/>
  <c r="J530"/>
  <c r="O530"/>
  <c r="L530"/>
  <c r="J529"/>
  <c r="O529" s="1"/>
  <c r="Q529"/>
  <c r="M529"/>
  <c r="L529"/>
  <c r="J528"/>
  <c r="L528"/>
  <c r="J527"/>
  <c r="Q527"/>
  <c r="O527"/>
  <c r="M527"/>
  <c r="L527"/>
  <c r="J526"/>
  <c r="L526"/>
  <c r="J525"/>
  <c r="O525" s="1"/>
  <c r="Q525"/>
  <c r="M525"/>
  <c r="L525"/>
  <c r="J524"/>
  <c r="O524"/>
  <c r="L524"/>
  <c r="J523"/>
  <c r="Q523"/>
  <c r="O523"/>
  <c r="M523"/>
  <c r="L523"/>
  <c r="J522"/>
  <c r="O522"/>
  <c r="L522"/>
  <c r="J521"/>
  <c r="O521" s="1"/>
  <c r="Q521"/>
  <c r="M521"/>
  <c r="L521"/>
  <c r="J520"/>
  <c r="O520"/>
  <c r="L520"/>
  <c r="J519"/>
  <c r="Q519"/>
  <c r="O519"/>
  <c r="M519"/>
  <c r="L519"/>
  <c r="J518"/>
  <c r="O518"/>
  <c r="L518"/>
  <c r="J517"/>
  <c r="O517" s="1"/>
  <c r="Q517"/>
  <c r="M517"/>
  <c r="L517"/>
  <c r="J516"/>
  <c r="O516"/>
  <c r="L516"/>
  <c r="J515"/>
  <c r="Q515"/>
  <c r="O515"/>
  <c r="M515"/>
  <c r="L515"/>
  <c r="J514"/>
  <c r="O514"/>
  <c r="L514"/>
  <c r="J513"/>
  <c r="O513" s="1"/>
  <c r="Q513"/>
  <c r="M513"/>
  <c r="L513"/>
  <c r="J512"/>
  <c r="L512"/>
  <c r="J511"/>
  <c r="Q511"/>
  <c r="O511"/>
  <c r="M511"/>
  <c r="L511"/>
  <c r="J510"/>
  <c r="L510"/>
  <c r="J509"/>
  <c r="O509" s="1"/>
  <c r="Q509"/>
  <c r="M509"/>
  <c r="L509"/>
  <c r="J508"/>
  <c r="O508"/>
  <c r="L508"/>
  <c r="J507"/>
  <c r="Q507"/>
  <c r="O507"/>
  <c r="M507"/>
  <c r="L507"/>
  <c r="J506"/>
  <c r="O506"/>
  <c r="L506"/>
  <c r="J505"/>
  <c r="O505" s="1"/>
  <c r="Q505"/>
  <c r="M505"/>
  <c r="L505"/>
  <c r="J504"/>
  <c r="O504"/>
  <c r="L504"/>
  <c r="J503"/>
  <c r="Q503"/>
  <c r="O503"/>
  <c r="M503"/>
  <c r="L503"/>
  <c r="J502"/>
  <c r="O502"/>
  <c r="L502"/>
  <c r="J501"/>
  <c r="O501" s="1"/>
  <c r="Q501"/>
  <c r="M501"/>
  <c r="L501"/>
  <c r="J500"/>
  <c r="O500"/>
  <c r="L500"/>
  <c r="J499"/>
  <c r="Q499"/>
  <c r="O499"/>
  <c r="M499"/>
  <c r="L499"/>
  <c r="J498"/>
  <c r="O498"/>
  <c r="L498"/>
  <c r="J497"/>
  <c r="O497" s="1"/>
  <c r="Q497"/>
  <c r="M497"/>
  <c r="L497"/>
  <c r="J496"/>
  <c r="L496"/>
  <c r="J495"/>
  <c r="Q495"/>
  <c r="O495"/>
  <c r="M495"/>
  <c r="L495"/>
  <c r="J494"/>
  <c r="L494"/>
  <c r="J493"/>
  <c r="O493" s="1"/>
  <c r="Q493"/>
  <c r="M493"/>
  <c r="L493"/>
  <c r="J492"/>
  <c r="O492"/>
  <c r="L492"/>
  <c r="J491"/>
  <c r="Q491"/>
  <c r="O491"/>
  <c r="M491"/>
  <c r="L491"/>
  <c r="J490"/>
  <c r="O490"/>
  <c r="L490"/>
  <c r="J489"/>
  <c r="O489" s="1"/>
  <c r="Q489"/>
  <c r="M489"/>
  <c r="L489"/>
  <c r="J488"/>
  <c r="O488"/>
  <c r="L488"/>
  <c r="J487"/>
  <c r="Q487"/>
  <c r="O487"/>
  <c r="M487"/>
  <c r="L487"/>
  <c r="J486"/>
  <c r="O486"/>
  <c r="L486"/>
  <c r="J485"/>
  <c r="O485" s="1"/>
  <c r="Q485"/>
  <c r="M485"/>
  <c r="L485"/>
  <c r="J484"/>
  <c r="O484"/>
  <c r="L484"/>
  <c r="J483"/>
  <c r="Q483"/>
  <c r="O483"/>
  <c r="M483"/>
  <c r="L483"/>
  <c r="J482"/>
  <c r="O482"/>
  <c r="L482"/>
  <c r="J481"/>
  <c r="O481" s="1"/>
  <c r="Q481"/>
  <c r="M481"/>
  <c r="L481"/>
  <c r="J480"/>
  <c r="L480"/>
  <c r="J479"/>
  <c r="Q479"/>
  <c r="O479"/>
  <c r="M479"/>
  <c r="L479"/>
  <c r="J478"/>
  <c r="L478"/>
  <c r="J477"/>
  <c r="O477" s="1"/>
  <c r="Q477"/>
  <c r="M477"/>
  <c r="L477"/>
  <c r="J476"/>
  <c r="O476"/>
  <c r="L476"/>
  <c r="J475"/>
  <c r="Q475"/>
  <c r="O475"/>
  <c r="M475"/>
  <c r="L475"/>
  <c r="J474"/>
  <c r="O474"/>
  <c r="L474"/>
  <c r="J473"/>
  <c r="O473" s="1"/>
  <c r="Q473"/>
  <c r="M473"/>
  <c r="L473"/>
  <c r="J472"/>
  <c r="O472"/>
  <c r="L472"/>
  <c r="J471"/>
  <c r="Q471"/>
  <c r="O471"/>
  <c r="M471"/>
  <c r="L471"/>
  <c r="J470"/>
  <c r="O470"/>
  <c r="L470"/>
  <c r="J469"/>
  <c r="O469" s="1"/>
  <c r="Q469"/>
  <c r="M469"/>
  <c r="L469"/>
  <c r="J468"/>
  <c r="O468"/>
  <c r="L468"/>
  <c r="J467"/>
  <c r="Q467"/>
  <c r="O467"/>
  <c r="M467"/>
  <c r="L467"/>
  <c r="J466"/>
  <c r="O466"/>
  <c r="L466"/>
  <c r="J465"/>
  <c r="O465" s="1"/>
  <c r="Q465"/>
  <c r="M465"/>
  <c r="L465"/>
  <c r="J464"/>
  <c r="L464"/>
  <c r="J463"/>
  <c r="Q463"/>
  <c r="O463"/>
  <c r="M463"/>
  <c r="L463"/>
  <c r="J462"/>
  <c r="L462"/>
  <c r="J461"/>
  <c r="O461" s="1"/>
  <c r="Q461"/>
  <c r="M461"/>
  <c r="L461"/>
  <c r="J460"/>
  <c r="O460"/>
  <c r="L460"/>
  <c r="J459"/>
  <c r="Q459"/>
  <c r="O459"/>
  <c r="M459"/>
  <c r="L459"/>
  <c r="J458"/>
  <c r="O458"/>
  <c r="L458"/>
  <c r="J457"/>
  <c r="O457" s="1"/>
  <c r="Q457"/>
  <c r="M457"/>
  <c r="L457"/>
  <c r="J456"/>
  <c r="O456"/>
  <c r="L456"/>
  <c r="J455"/>
  <c r="Q455"/>
  <c r="O455"/>
  <c r="M455"/>
  <c r="L455"/>
  <c r="J454"/>
  <c r="O454"/>
  <c r="L454"/>
  <c r="J453"/>
  <c r="O453" s="1"/>
  <c r="Q453"/>
  <c r="M453"/>
  <c r="L453"/>
  <c r="J452"/>
  <c r="O452"/>
  <c r="L452"/>
  <c r="J451"/>
  <c r="Q451"/>
  <c r="O451"/>
  <c r="M451"/>
  <c r="L451"/>
  <c r="J450"/>
  <c r="O450"/>
  <c r="L450"/>
  <c r="J449"/>
  <c r="O449" s="1"/>
  <c r="Q449"/>
  <c r="M449"/>
  <c r="L449"/>
  <c r="J448"/>
  <c r="L448"/>
  <c r="J447"/>
  <c r="Q447"/>
  <c r="O447"/>
  <c r="M447"/>
  <c r="L447"/>
  <c r="J446"/>
  <c r="M446" s="1"/>
  <c r="L446"/>
  <c r="J445"/>
  <c r="O445" s="1"/>
  <c r="L445"/>
  <c r="J444"/>
  <c r="Q444" s="1"/>
  <c r="L444"/>
  <c r="J443"/>
  <c r="Q443"/>
  <c r="O443"/>
  <c r="M443"/>
  <c r="L443"/>
  <c r="J442"/>
  <c r="M442" s="1"/>
  <c r="Q442"/>
  <c r="O442"/>
  <c r="L442"/>
  <c r="J441"/>
  <c r="O441" s="1"/>
  <c r="Q441"/>
  <c r="M441"/>
  <c r="L441"/>
  <c r="J440"/>
  <c r="Q440" s="1"/>
  <c r="O440"/>
  <c r="M440"/>
  <c r="L440"/>
  <c r="J439"/>
  <c r="Q439"/>
  <c r="O439"/>
  <c r="M439"/>
  <c r="L439"/>
  <c r="J438"/>
  <c r="M438" s="1"/>
  <c r="Q438"/>
  <c r="O438"/>
  <c r="L438"/>
  <c r="J437"/>
  <c r="O437" s="1"/>
  <c r="Q437"/>
  <c r="M437"/>
  <c r="L437"/>
  <c r="J436"/>
  <c r="Q436" s="1"/>
  <c r="O436"/>
  <c r="M436"/>
  <c r="L436"/>
  <c r="J435"/>
  <c r="Q435"/>
  <c r="O435"/>
  <c r="M435"/>
  <c r="L435"/>
  <c r="J434"/>
  <c r="M434" s="1"/>
  <c r="Q434"/>
  <c r="L434"/>
  <c r="J433"/>
  <c r="M433" s="1"/>
  <c r="Q433"/>
  <c r="L433"/>
  <c r="J432"/>
  <c r="M432" s="1"/>
  <c r="L432"/>
  <c r="J431"/>
  <c r="Q431"/>
  <c r="O431"/>
  <c r="M431"/>
  <c r="L431"/>
  <c r="J430"/>
  <c r="M430" s="1"/>
  <c r="Q430"/>
  <c r="O430"/>
  <c r="L430"/>
  <c r="J429"/>
  <c r="M429" s="1"/>
  <c r="Q429"/>
  <c r="L429"/>
  <c r="J428"/>
  <c r="M428" s="1"/>
  <c r="L428"/>
  <c r="J427"/>
  <c r="Q427"/>
  <c r="O427"/>
  <c r="M427"/>
  <c r="L427"/>
  <c r="J426"/>
  <c r="M426" s="1"/>
  <c r="Q426"/>
  <c r="O426"/>
  <c r="L426"/>
  <c r="J425"/>
  <c r="M425" s="1"/>
  <c r="Q425"/>
  <c r="L425"/>
  <c r="J424"/>
  <c r="M424" s="1"/>
  <c r="L424"/>
  <c r="J423"/>
  <c r="Q423"/>
  <c r="O423"/>
  <c r="M423"/>
  <c r="L423"/>
  <c r="J422"/>
  <c r="M422" s="1"/>
  <c r="Q422"/>
  <c r="O422"/>
  <c r="L422"/>
  <c r="J421"/>
  <c r="M421" s="1"/>
  <c r="Q421"/>
  <c r="L421"/>
  <c r="J420"/>
  <c r="M420" s="1"/>
  <c r="L420"/>
  <c r="J419"/>
  <c r="Q419"/>
  <c r="O419"/>
  <c r="M419"/>
  <c r="L419"/>
  <c r="J418"/>
  <c r="M418" s="1"/>
  <c r="Q418"/>
  <c r="O418"/>
  <c r="L418"/>
  <c r="J417"/>
  <c r="M417" s="1"/>
  <c r="Q417"/>
  <c r="L417"/>
  <c r="J416"/>
  <c r="M416" s="1"/>
  <c r="L416"/>
  <c r="J415"/>
  <c r="Q415"/>
  <c r="O415"/>
  <c r="M415"/>
  <c r="L415"/>
  <c r="J414"/>
  <c r="M414" s="1"/>
  <c r="Q414"/>
  <c r="O414"/>
  <c r="L414"/>
  <c r="J413"/>
  <c r="M413" s="1"/>
  <c r="Q413"/>
  <c r="L413"/>
  <c r="J412"/>
  <c r="M412" s="1"/>
  <c r="L412"/>
  <c r="J411"/>
  <c r="Q411"/>
  <c r="O411"/>
  <c r="M411"/>
  <c r="L411"/>
  <c r="J410"/>
  <c r="M410" s="1"/>
  <c r="Q410"/>
  <c r="O410"/>
  <c r="L410"/>
  <c r="J409"/>
  <c r="M409" s="1"/>
  <c r="Q409"/>
  <c r="L409"/>
  <c r="J408"/>
  <c r="M408" s="1"/>
  <c r="L408"/>
  <c r="J407"/>
  <c r="Q407"/>
  <c r="O407"/>
  <c r="M407"/>
  <c r="L407"/>
  <c r="J406"/>
  <c r="M406" s="1"/>
  <c r="Q406"/>
  <c r="O406"/>
  <c r="L406"/>
  <c r="J405"/>
  <c r="M405" s="1"/>
  <c r="Q405"/>
  <c r="L405"/>
  <c r="J404"/>
  <c r="M404" s="1"/>
  <c r="L404"/>
  <c r="J403"/>
  <c r="Q403"/>
  <c r="O403"/>
  <c r="M403"/>
  <c r="L403"/>
  <c r="J402"/>
  <c r="M402" s="1"/>
  <c r="Q402"/>
  <c r="O402"/>
  <c r="L402"/>
  <c r="J401"/>
  <c r="M401" s="1"/>
  <c r="Q401"/>
  <c r="L401"/>
  <c r="J400"/>
  <c r="M400" s="1"/>
  <c r="L400"/>
  <c r="J399"/>
  <c r="Q399"/>
  <c r="O399"/>
  <c r="M399"/>
  <c r="L399"/>
  <c r="J398"/>
  <c r="M398" s="1"/>
  <c r="Q398"/>
  <c r="O398"/>
  <c r="L398"/>
  <c r="J397"/>
  <c r="M397" s="1"/>
  <c r="Q397"/>
  <c r="L397"/>
  <c r="J396"/>
  <c r="M396" s="1"/>
  <c r="L396"/>
  <c r="J395"/>
  <c r="Q395"/>
  <c r="O395"/>
  <c r="M395"/>
  <c r="L395"/>
  <c r="J394"/>
  <c r="M394" s="1"/>
  <c r="Q394"/>
  <c r="O394"/>
  <c r="L394"/>
  <c r="J393"/>
  <c r="M393" s="1"/>
  <c r="Q393"/>
  <c r="L393"/>
  <c r="J392"/>
  <c r="M392" s="1"/>
  <c r="L392"/>
  <c r="J391"/>
  <c r="Q391"/>
  <c r="O391"/>
  <c r="M391"/>
  <c r="L391"/>
  <c r="J390"/>
  <c r="M390" s="1"/>
  <c r="Q390"/>
  <c r="O390"/>
  <c r="L390"/>
  <c r="J389"/>
  <c r="M389" s="1"/>
  <c r="Q389"/>
  <c r="L389"/>
  <c r="J388"/>
  <c r="M388" s="1"/>
  <c r="L388"/>
  <c r="J386"/>
  <c r="Q386"/>
  <c r="O386"/>
  <c r="M386"/>
  <c r="L386"/>
  <c r="J385"/>
  <c r="M385" s="1"/>
  <c r="Q385"/>
  <c r="O385"/>
  <c r="L385"/>
  <c r="J384"/>
  <c r="M384" s="1"/>
  <c r="Q384"/>
  <c r="L384"/>
  <c r="J383"/>
  <c r="M383" s="1"/>
  <c r="L383"/>
  <c r="J382"/>
  <c r="Q382"/>
  <c r="O382"/>
  <c r="M382"/>
  <c r="L382"/>
  <c r="J381"/>
  <c r="M381" s="1"/>
  <c r="Q381"/>
  <c r="O381"/>
  <c r="L381"/>
  <c r="J380"/>
  <c r="M380" s="1"/>
  <c r="Q380"/>
  <c r="L380"/>
  <c r="J379"/>
  <c r="M379" s="1"/>
  <c r="L379"/>
  <c r="J378"/>
  <c r="Q378"/>
  <c r="O378"/>
  <c r="M378"/>
  <c r="L378"/>
  <c r="J377"/>
  <c r="M377" s="1"/>
  <c r="Q377"/>
  <c r="O377"/>
  <c r="L377"/>
  <c r="J376"/>
  <c r="M376" s="1"/>
  <c r="Q376"/>
  <c r="L376"/>
  <c r="J375"/>
  <c r="M375" s="1"/>
  <c r="L375"/>
  <c r="J374"/>
  <c r="Q374"/>
  <c r="O374"/>
  <c r="M374"/>
  <c r="L374"/>
  <c r="J373"/>
  <c r="M373" s="1"/>
  <c r="Q373"/>
  <c r="O373"/>
  <c r="L373"/>
  <c r="J372"/>
  <c r="M372" s="1"/>
  <c r="Q372"/>
  <c r="L372"/>
  <c r="J371"/>
  <c r="M371" s="1"/>
  <c r="L371"/>
  <c r="J370"/>
  <c r="Q370"/>
  <c r="O370"/>
  <c r="M370"/>
  <c r="L370"/>
  <c r="J369"/>
  <c r="M369" s="1"/>
  <c r="Q369"/>
  <c r="O369"/>
  <c r="L369"/>
  <c r="J368"/>
  <c r="M368" s="1"/>
  <c r="Q368"/>
  <c r="L368"/>
  <c r="J367"/>
  <c r="M367" s="1"/>
  <c r="L367"/>
  <c r="J366"/>
  <c r="Q366"/>
  <c r="O366"/>
  <c r="M366"/>
  <c r="L366"/>
  <c r="J364"/>
  <c r="M364" s="1"/>
  <c r="Q364"/>
  <c r="O364"/>
  <c r="L364"/>
  <c r="J363"/>
  <c r="M363" s="1"/>
  <c r="Q363"/>
  <c r="L363"/>
  <c r="J362"/>
  <c r="M362" s="1"/>
  <c r="L362"/>
  <c r="J361"/>
  <c r="Q361"/>
  <c r="O361"/>
  <c r="M361"/>
  <c r="L361"/>
  <c r="J360"/>
  <c r="M360" s="1"/>
  <c r="Q360"/>
  <c r="O360"/>
  <c r="L360"/>
  <c r="J359"/>
  <c r="M359" s="1"/>
  <c r="Q359"/>
  <c r="L359"/>
  <c r="J358"/>
  <c r="M358" s="1"/>
  <c r="L358"/>
  <c r="J357"/>
  <c r="Q357"/>
  <c r="O357"/>
  <c r="M357"/>
  <c r="L357"/>
  <c r="J356"/>
  <c r="M356" s="1"/>
  <c r="Q356"/>
  <c r="O356"/>
  <c r="L356"/>
  <c r="J355"/>
  <c r="M355" s="1"/>
  <c r="Q355"/>
  <c r="L355"/>
  <c r="J354"/>
  <c r="M354" s="1"/>
  <c r="L354"/>
  <c r="J353"/>
  <c r="Q353"/>
  <c r="O353"/>
  <c r="M353"/>
  <c r="L353"/>
  <c r="J352"/>
  <c r="M352" s="1"/>
  <c r="Q352"/>
  <c r="O352"/>
  <c r="L352"/>
  <c r="J351"/>
  <c r="M351" s="1"/>
  <c r="Q351"/>
  <c r="L351"/>
  <c r="J350"/>
  <c r="M350" s="1"/>
  <c r="L350"/>
  <c r="J349"/>
  <c r="Q349"/>
  <c r="O349"/>
  <c r="M349"/>
  <c r="L349"/>
  <c r="J348"/>
  <c r="M348" s="1"/>
  <c r="Q348"/>
  <c r="O348"/>
  <c r="L348"/>
  <c r="J347"/>
  <c r="M347" s="1"/>
  <c r="Q347"/>
  <c r="L347"/>
  <c r="J346"/>
  <c r="M346" s="1"/>
  <c r="L346"/>
  <c r="J345"/>
  <c r="Q345"/>
  <c r="O345"/>
  <c r="M345"/>
  <c r="L345"/>
  <c r="J344"/>
  <c r="M344" s="1"/>
  <c r="Q344"/>
  <c r="O344"/>
  <c r="L344"/>
  <c r="J343"/>
  <c r="M343" s="1"/>
  <c r="Q343"/>
  <c r="L343"/>
  <c r="J342"/>
  <c r="M342" s="1"/>
  <c r="L342"/>
  <c r="J341"/>
  <c r="Q341"/>
  <c r="O341"/>
  <c r="M341"/>
  <c r="L341"/>
  <c r="J340"/>
  <c r="M340" s="1"/>
  <c r="Q340"/>
  <c r="O340"/>
  <c r="L340"/>
  <c r="J339"/>
  <c r="M339" s="1"/>
  <c r="Q339"/>
  <c r="L339"/>
  <c r="J338"/>
  <c r="M338" s="1"/>
  <c r="L338"/>
  <c r="J337"/>
  <c r="Q337"/>
  <c r="O337"/>
  <c r="M337"/>
  <c r="L337"/>
  <c r="J336"/>
  <c r="M336" s="1"/>
  <c r="Q336"/>
  <c r="O336"/>
  <c r="L336"/>
  <c r="J335"/>
  <c r="M335" s="1"/>
  <c r="Q335"/>
  <c r="L335"/>
  <c r="J334"/>
  <c r="M334" s="1"/>
  <c r="L334"/>
  <c r="J333"/>
  <c r="Q333"/>
  <c r="O333"/>
  <c r="M333"/>
  <c r="L333"/>
  <c r="J332"/>
  <c r="M332" s="1"/>
  <c r="Q332"/>
  <c r="O332"/>
  <c r="L332"/>
  <c r="J331"/>
  <c r="M331" s="1"/>
  <c r="Q331"/>
  <c r="L331"/>
  <c r="J330"/>
  <c r="M330" s="1"/>
  <c r="L330"/>
  <c r="J329"/>
  <c r="Q329"/>
  <c r="O329"/>
  <c r="M329"/>
  <c r="L329"/>
  <c r="J328"/>
  <c r="M328" s="1"/>
  <c r="Q328"/>
  <c r="O328"/>
  <c r="L328"/>
  <c r="J327"/>
  <c r="M327" s="1"/>
  <c r="Q327"/>
  <c r="L327"/>
  <c r="J326"/>
  <c r="M326" s="1"/>
  <c r="L326"/>
  <c r="J325"/>
  <c r="Q325"/>
  <c r="O325"/>
  <c r="M325"/>
  <c r="L325"/>
  <c r="J324"/>
  <c r="M324" s="1"/>
  <c r="Q324"/>
  <c r="O324"/>
  <c r="L324"/>
  <c r="J323"/>
  <c r="M323" s="1"/>
  <c r="Q323"/>
  <c r="L323"/>
  <c r="J322"/>
  <c r="M322" s="1"/>
  <c r="L322"/>
  <c r="J321"/>
  <c r="Q321"/>
  <c r="O321"/>
  <c r="M321"/>
  <c r="L321"/>
  <c r="J320"/>
  <c r="M320" s="1"/>
  <c r="Q320"/>
  <c r="O320"/>
  <c r="L320"/>
  <c r="J319"/>
  <c r="M319" s="1"/>
  <c r="Q319"/>
  <c r="L319"/>
  <c r="J318"/>
  <c r="M318" s="1"/>
  <c r="L318"/>
  <c r="J317"/>
  <c r="Q317"/>
  <c r="O317"/>
  <c r="M317"/>
  <c r="L317"/>
  <c r="J316"/>
  <c r="M316" s="1"/>
  <c r="Q316"/>
  <c r="O316"/>
  <c r="L316"/>
  <c r="J315"/>
  <c r="M315" s="1"/>
  <c r="Q315"/>
  <c r="L315"/>
  <c r="J314"/>
  <c r="M314" s="1"/>
  <c r="L314"/>
  <c r="J313"/>
  <c r="Q313"/>
  <c r="O313"/>
  <c r="M313"/>
  <c r="L313"/>
  <c r="J312"/>
  <c r="M312" s="1"/>
  <c r="Q312"/>
  <c r="O312"/>
  <c r="L312"/>
  <c r="J311"/>
  <c r="M311" s="1"/>
  <c r="Q311"/>
  <c r="L311"/>
  <c r="J310"/>
  <c r="M310" s="1"/>
  <c r="L310"/>
  <c r="J309"/>
  <c r="Q309"/>
  <c r="O309"/>
  <c r="M309"/>
  <c r="L309"/>
  <c r="J308"/>
  <c r="M308" s="1"/>
  <c r="Q308"/>
  <c r="O308"/>
  <c r="L308"/>
  <c r="J307"/>
  <c r="M307" s="1"/>
  <c r="Q307"/>
  <c r="L307"/>
  <c r="J306"/>
  <c r="M306" s="1"/>
  <c r="L306"/>
  <c r="J305"/>
  <c r="Q305"/>
  <c r="O305"/>
  <c r="M305"/>
  <c r="L305"/>
  <c r="J304"/>
  <c r="M304" s="1"/>
  <c r="Q304"/>
  <c r="O304"/>
  <c r="L304"/>
  <c r="J303"/>
  <c r="M303" s="1"/>
  <c r="Q303"/>
  <c r="L303"/>
  <c r="J302"/>
  <c r="M302" s="1"/>
  <c r="L302"/>
  <c r="J301"/>
  <c r="Q301"/>
  <c r="O301"/>
  <c r="M301"/>
  <c r="L301"/>
  <c r="J300"/>
  <c r="M300" s="1"/>
  <c r="Q300"/>
  <c r="O300"/>
  <c r="L300"/>
  <c r="J299"/>
  <c r="M299" s="1"/>
  <c r="Q299"/>
  <c r="L299"/>
  <c r="J298"/>
  <c r="M298" s="1"/>
  <c r="L298"/>
  <c r="J297"/>
  <c r="Q297"/>
  <c r="O297"/>
  <c r="M297"/>
  <c r="L297"/>
  <c r="J296"/>
  <c r="M296" s="1"/>
  <c r="Q296"/>
  <c r="O296"/>
  <c r="L296"/>
  <c r="J295"/>
  <c r="M295" s="1"/>
  <c r="Q295"/>
  <c r="L295"/>
  <c r="J294"/>
  <c r="M294" s="1"/>
  <c r="L294"/>
  <c r="J293"/>
  <c r="Q293"/>
  <c r="O293"/>
  <c r="M293"/>
  <c r="L293"/>
  <c r="J292"/>
  <c r="M292" s="1"/>
  <c r="Q292"/>
  <c r="O292"/>
  <c r="L292"/>
  <c r="J291"/>
  <c r="M291" s="1"/>
  <c r="Q291"/>
  <c r="L291"/>
  <c r="J218"/>
  <c r="M218" s="1"/>
  <c r="L218"/>
  <c r="J217"/>
  <c r="Q217"/>
  <c r="O217"/>
  <c r="M217"/>
  <c r="L217"/>
  <c r="J216"/>
  <c r="M216" s="1"/>
  <c r="Q216"/>
  <c r="O216"/>
  <c r="L216"/>
  <c r="J215"/>
  <c r="M215" s="1"/>
  <c r="Q215"/>
  <c r="L215"/>
  <c r="J214"/>
  <c r="M214" s="1"/>
  <c r="L214"/>
  <c r="J213"/>
  <c r="Q213"/>
  <c r="O213"/>
  <c r="M213"/>
  <c r="L213"/>
  <c r="J212"/>
  <c r="M212" s="1"/>
  <c r="Q212"/>
  <c r="O212"/>
  <c r="L212"/>
  <c r="J211"/>
  <c r="M211" s="1"/>
  <c r="Q211"/>
  <c r="L211"/>
  <c r="J210"/>
  <c r="M210" s="1"/>
  <c r="L210"/>
  <c r="J209"/>
  <c r="Q209"/>
  <c r="O209"/>
  <c r="M209"/>
  <c r="L209"/>
  <c r="J208"/>
  <c r="M208" s="1"/>
  <c r="Q208"/>
  <c r="O208"/>
  <c r="L208"/>
  <c r="J207"/>
  <c r="M207" s="1"/>
  <c r="Q207"/>
  <c r="L207"/>
  <c r="J206"/>
  <c r="M206" s="1"/>
  <c r="L206"/>
  <c r="J205"/>
  <c r="Q205"/>
  <c r="O205"/>
  <c r="M205"/>
  <c r="L205"/>
  <c r="J204"/>
  <c r="M204" s="1"/>
  <c r="Q204"/>
  <c r="O204"/>
  <c r="L204"/>
  <c r="J203"/>
  <c r="M203" s="1"/>
  <c r="Q203"/>
  <c r="L203"/>
  <c r="J202"/>
  <c r="M202" s="1"/>
  <c r="L202"/>
  <c r="J201"/>
  <c r="Q201"/>
  <c r="O201"/>
  <c r="M201"/>
  <c r="L201"/>
  <c r="J200"/>
  <c r="M200" s="1"/>
  <c r="Q200"/>
  <c r="O200"/>
  <c r="L200"/>
  <c r="J199"/>
  <c r="M199" s="1"/>
  <c r="Q199"/>
  <c r="L199"/>
  <c r="J198"/>
  <c r="M198" s="1"/>
  <c r="L198"/>
  <c r="J197"/>
  <c r="Q197"/>
  <c r="O197"/>
  <c r="M197"/>
  <c r="L197"/>
  <c r="J196"/>
  <c r="M196" s="1"/>
  <c r="Q196"/>
  <c r="O196"/>
  <c r="L196"/>
  <c r="J195"/>
  <c r="M195" s="1"/>
  <c r="Q195"/>
  <c r="L195"/>
  <c r="J194"/>
  <c r="M194" s="1"/>
  <c r="L194"/>
  <c r="J193"/>
  <c r="Q193"/>
  <c r="O193"/>
  <c r="M193"/>
  <c r="L193"/>
  <c r="J192"/>
  <c r="M192" s="1"/>
  <c r="Q192"/>
  <c r="O192"/>
  <c r="L192"/>
  <c r="J191"/>
  <c r="M191" s="1"/>
  <c r="Q191"/>
  <c r="L191"/>
  <c r="J190"/>
  <c r="M190" s="1"/>
  <c r="L190"/>
  <c r="J189"/>
  <c r="Q189"/>
  <c r="O189"/>
  <c r="M189"/>
  <c r="L189"/>
  <c r="J188"/>
  <c r="M188" s="1"/>
  <c r="Q188"/>
  <c r="O188"/>
  <c r="L188"/>
  <c r="J187"/>
  <c r="M187" s="1"/>
  <c r="Q187"/>
  <c r="L187"/>
  <c r="J186"/>
  <c r="M186" s="1"/>
  <c r="L186"/>
  <c r="J185"/>
  <c r="Q185"/>
  <c r="O185"/>
  <c r="M185"/>
  <c r="L185"/>
  <c r="J184"/>
  <c r="M184" s="1"/>
  <c r="Q184"/>
  <c r="O184"/>
  <c r="L184"/>
  <c r="J183"/>
  <c r="M183" s="1"/>
  <c r="Q183"/>
  <c r="L183"/>
  <c r="J182"/>
  <c r="M182" s="1"/>
  <c r="L182"/>
  <c r="J181"/>
  <c r="Q181"/>
  <c r="O181"/>
  <c r="M181"/>
  <c r="L181"/>
  <c r="J180"/>
  <c r="M180" s="1"/>
  <c r="Q180"/>
  <c r="O180"/>
  <c r="L180"/>
  <c r="J179"/>
  <c r="M179" s="1"/>
  <c r="Q179"/>
  <c r="L179"/>
  <c r="J178"/>
  <c r="M178" s="1"/>
  <c r="L178"/>
  <c r="J177"/>
  <c r="Q177"/>
  <c r="O177"/>
  <c r="M177"/>
  <c r="L177"/>
  <c r="J176"/>
  <c r="M176" s="1"/>
  <c r="Q176"/>
  <c r="O176"/>
  <c r="L176"/>
  <c r="J175"/>
  <c r="M175" s="1"/>
  <c r="Q175"/>
  <c r="L175"/>
  <c r="J174"/>
  <c r="M174" s="1"/>
  <c r="L174"/>
  <c r="J173"/>
  <c r="Q173"/>
  <c r="O173"/>
  <c r="M173"/>
  <c r="L173"/>
  <c r="J172"/>
  <c r="M172" s="1"/>
  <c r="Q172"/>
  <c r="O172"/>
  <c r="L172"/>
  <c r="J171"/>
  <c r="M171" s="1"/>
  <c r="Q171"/>
  <c r="L171"/>
  <c r="J170"/>
  <c r="M170" s="1"/>
  <c r="L170"/>
  <c r="J169"/>
  <c r="Q169"/>
  <c r="O169"/>
  <c r="M169"/>
  <c r="L169"/>
  <c r="J168"/>
  <c r="M168" s="1"/>
  <c r="Q168"/>
  <c r="O168"/>
  <c r="L168"/>
  <c r="J167"/>
  <c r="M167" s="1"/>
  <c r="Q167"/>
  <c r="L167"/>
  <c r="J166"/>
  <c r="M166" s="1"/>
  <c r="L166"/>
  <c r="J165"/>
  <c r="Q165"/>
  <c r="O165"/>
  <c r="M165"/>
  <c r="L165"/>
  <c r="J164"/>
  <c r="M164" s="1"/>
  <c r="Q164"/>
  <c r="O164"/>
  <c r="L164"/>
  <c r="J163"/>
  <c r="M163" s="1"/>
  <c r="Q163"/>
  <c r="L163"/>
  <c r="J162"/>
  <c r="M162" s="1"/>
  <c r="L162"/>
  <c r="J161"/>
  <c r="Q161"/>
  <c r="O161"/>
  <c r="M161"/>
  <c r="L161"/>
  <c r="J160"/>
  <c r="M160" s="1"/>
  <c r="Q160"/>
  <c r="O160"/>
  <c r="L160"/>
  <c r="J159"/>
  <c r="M159" s="1"/>
  <c r="Q159"/>
  <c r="L159"/>
  <c r="J158"/>
  <c r="M158" s="1"/>
  <c r="L158"/>
  <c r="J157"/>
  <c r="Q157"/>
  <c r="O157"/>
  <c r="M157"/>
  <c r="L157"/>
  <c r="J156"/>
  <c r="M156" s="1"/>
  <c r="Q156"/>
  <c r="O156"/>
  <c r="L156"/>
  <c r="J155"/>
  <c r="M155" s="1"/>
  <c r="Q155"/>
  <c r="L155"/>
  <c r="J154"/>
  <c r="M154" s="1"/>
  <c r="L154"/>
  <c r="J153"/>
  <c r="Q153"/>
  <c r="O153"/>
  <c r="M153"/>
  <c r="L153"/>
  <c r="J152"/>
  <c r="M152" s="1"/>
  <c r="Q152"/>
  <c r="O152"/>
  <c r="L152"/>
  <c r="J151"/>
  <c r="M151" s="1"/>
  <c r="Q151"/>
  <c r="L151"/>
  <c r="J150"/>
  <c r="M150" s="1"/>
  <c r="L150"/>
  <c r="J149"/>
  <c r="Q149"/>
  <c r="O149"/>
  <c r="M149"/>
  <c r="L149"/>
  <c r="J144"/>
  <c r="M144" s="1"/>
  <c r="Q144"/>
  <c r="O144"/>
  <c r="L144"/>
  <c r="J143"/>
  <c r="M143" s="1"/>
  <c r="Q143"/>
  <c r="L143"/>
  <c r="J142"/>
  <c r="M142" s="1"/>
  <c r="L142"/>
  <c r="J141"/>
  <c r="Q141"/>
  <c r="O141"/>
  <c r="M141"/>
  <c r="L141"/>
  <c r="J140"/>
  <c r="M140" s="1"/>
  <c r="Q140"/>
  <c r="O140"/>
  <c r="L140"/>
  <c r="J139"/>
  <c r="M139" s="1"/>
  <c r="Q139"/>
  <c r="L139"/>
  <c r="J138"/>
  <c r="M138" s="1"/>
  <c r="L138"/>
  <c r="J137"/>
  <c r="Q137"/>
  <c r="O137"/>
  <c r="M137"/>
  <c r="L137"/>
  <c r="J136"/>
  <c r="M136" s="1"/>
  <c r="Q136"/>
  <c r="O136"/>
  <c r="L136"/>
  <c r="J135"/>
  <c r="M135" s="1"/>
  <c r="Q135"/>
  <c r="L135"/>
  <c r="J134"/>
  <c r="M134" s="1"/>
  <c r="L134"/>
  <c r="J133"/>
  <c r="Q133"/>
  <c r="O133"/>
  <c r="M133"/>
  <c r="L133"/>
  <c r="J132"/>
  <c r="M132" s="1"/>
  <c r="Q132"/>
  <c r="O132"/>
  <c r="L132"/>
  <c r="J131"/>
  <c r="M131" s="1"/>
  <c r="Q131"/>
  <c r="L131"/>
  <c r="J130"/>
  <c r="M130" s="1"/>
  <c r="L130"/>
  <c r="J129"/>
  <c r="Q129"/>
  <c r="O129"/>
  <c r="M129"/>
  <c r="L129"/>
  <c r="J128"/>
  <c r="M128" s="1"/>
  <c r="Q128"/>
  <c r="O128"/>
  <c r="L128"/>
  <c r="J127"/>
  <c r="M127" s="1"/>
  <c r="Q127"/>
  <c r="L127"/>
  <c r="J126"/>
  <c r="M126" s="1"/>
  <c r="L126"/>
  <c r="J125"/>
  <c r="Q125"/>
  <c r="O125"/>
  <c r="M125"/>
  <c r="L125"/>
  <c r="J124"/>
  <c r="M124" s="1"/>
  <c r="Q124"/>
  <c r="O124"/>
  <c r="L124"/>
  <c r="J123"/>
  <c r="M123" s="1"/>
  <c r="Q123"/>
  <c r="L123"/>
  <c r="J122"/>
  <c r="M122" s="1"/>
  <c r="L122"/>
  <c r="J112"/>
  <c r="Q112"/>
  <c r="O112"/>
  <c r="M112"/>
  <c r="L112"/>
  <c r="J111"/>
  <c r="M111" s="1"/>
  <c r="Q111"/>
  <c r="O111"/>
  <c r="L111"/>
  <c r="J110"/>
  <c r="M110" s="1"/>
  <c r="Q110"/>
  <c r="L110"/>
  <c r="J109"/>
  <c r="M109" s="1"/>
  <c r="L109"/>
  <c r="J108"/>
  <c r="Q108"/>
  <c r="O108"/>
  <c r="M108"/>
  <c r="L108"/>
  <c r="J107"/>
  <c r="M107" s="1"/>
  <c r="Q107"/>
  <c r="O107"/>
  <c r="L107"/>
  <c r="J106"/>
  <c r="M106" s="1"/>
  <c r="Q106"/>
  <c r="L106"/>
  <c r="J105"/>
  <c r="M105" s="1"/>
  <c r="L105"/>
  <c r="J104"/>
  <c r="Q104"/>
  <c r="O104"/>
  <c r="M104"/>
  <c r="L104"/>
  <c r="J103"/>
  <c r="M103" s="1"/>
  <c r="Q103"/>
  <c r="O103"/>
  <c r="L103"/>
  <c r="J102"/>
  <c r="M102" s="1"/>
  <c r="Q102"/>
  <c r="L102"/>
  <c r="J101"/>
  <c r="M101" s="1"/>
  <c r="L101"/>
  <c r="J100"/>
  <c r="Q100"/>
  <c r="O100"/>
  <c r="M100"/>
  <c r="L100"/>
  <c r="J99"/>
  <c r="M99" s="1"/>
  <c r="Q99"/>
  <c r="O99"/>
  <c r="L99"/>
  <c r="J98"/>
  <c r="M98" s="1"/>
  <c r="Q98"/>
  <c r="L98"/>
  <c r="J97"/>
  <c r="M97" s="1"/>
  <c r="L97"/>
  <c r="J96"/>
  <c r="Q96"/>
  <c r="O96"/>
  <c r="M96"/>
  <c r="L96"/>
  <c r="J95"/>
  <c r="M95" s="1"/>
  <c r="Q95"/>
  <c r="O95"/>
  <c r="L95"/>
  <c r="J94"/>
  <c r="M94" s="1"/>
  <c r="Q94"/>
  <c r="L94"/>
  <c r="J93"/>
  <c r="M93" s="1"/>
  <c r="L93"/>
  <c r="J92"/>
  <c r="Q92"/>
  <c r="O92"/>
  <c r="M92"/>
  <c r="L92"/>
  <c r="J91"/>
  <c r="M91" s="1"/>
  <c r="Q91"/>
  <c r="O91"/>
  <c r="L91"/>
  <c r="J90"/>
  <c r="M90" s="1"/>
  <c r="Q90"/>
  <c r="L90"/>
  <c r="J89"/>
  <c r="M89" s="1"/>
  <c r="L89"/>
  <c r="J88"/>
  <c r="Q88"/>
  <c r="O88"/>
  <c r="M88"/>
  <c r="L88"/>
  <c r="J87"/>
  <c r="M87" s="1"/>
  <c r="Q87"/>
  <c r="O87"/>
  <c r="L87"/>
  <c r="J86"/>
  <c r="M86" s="1"/>
  <c r="Q86"/>
  <c r="L86"/>
  <c r="J85"/>
  <c r="M85" s="1"/>
  <c r="L85"/>
  <c r="J84"/>
  <c r="Q84"/>
  <c r="O84"/>
  <c r="M84"/>
  <c r="L84"/>
  <c r="J83"/>
  <c r="M83" s="1"/>
  <c r="Q83"/>
  <c r="O83"/>
  <c r="L83"/>
  <c r="J82"/>
  <c r="M82" s="1"/>
  <c r="Q82"/>
  <c r="L82"/>
  <c r="J81"/>
  <c r="M81" s="1"/>
  <c r="L81"/>
  <c r="J80"/>
  <c r="Q80"/>
  <c r="O80"/>
  <c r="M80"/>
  <c r="L80"/>
  <c r="J79"/>
  <c r="M79" s="1"/>
  <c r="Q79"/>
  <c r="O79"/>
  <c r="L79"/>
  <c r="J78"/>
  <c r="M78" s="1"/>
  <c r="Q78"/>
  <c r="L78"/>
  <c r="J77"/>
  <c r="M77" s="1"/>
  <c r="L77"/>
  <c r="J76"/>
  <c r="Q76"/>
  <c r="O76"/>
  <c r="M76"/>
  <c r="L76"/>
  <c r="J75"/>
  <c r="M75" s="1"/>
  <c r="Q75"/>
  <c r="O75"/>
  <c r="L75"/>
  <c r="J74"/>
  <c r="M74" s="1"/>
  <c r="Q74"/>
  <c r="L74"/>
  <c r="J73"/>
  <c r="M73" s="1"/>
  <c r="L73"/>
  <c r="J72"/>
  <c r="Q72"/>
  <c r="O72"/>
  <c r="M72"/>
  <c r="L72"/>
  <c r="J71"/>
  <c r="M71" s="1"/>
  <c r="Q71"/>
  <c r="O71"/>
  <c r="L71"/>
  <c r="J70"/>
  <c r="M70" s="1"/>
  <c r="Q70"/>
  <c r="L70"/>
  <c r="J69"/>
  <c r="M69" s="1"/>
  <c r="L69"/>
  <c r="J68"/>
  <c r="Q68"/>
  <c r="O68"/>
  <c r="M68"/>
  <c r="L68"/>
  <c r="J67"/>
  <c r="M67" s="1"/>
  <c r="Q67"/>
  <c r="O67"/>
  <c r="L67"/>
  <c r="J66"/>
  <c r="M66" s="1"/>
  <c r="Q66"/>
  <c r="L66"/>
  <c r="J65"/>
  <c r="M65" s="1"/>
  <c r="L65"/>
  <c r="J64"/>
  <c r="Q64"/>
  <c r="O64"/>
  <c r="M64"/>
  <c r="L64"/>
  <c r="J63"/>
  <c r="M63" s="1"/>
  <c r="Q63"/>
  <c r="O63"/>
  <c r="L63"/>
  <c r="J62"/>
  <c r="M62" s="1"/>
  <c r="Q62"/>
  <c r="L62"/>
  <c r="J61"/>
  <c r="M61" s="1"/>
  <c r="L61"/>
  <c r="J60"/>
  <c r="Q60"/>
  <c r="O60"/>
  <c r="M60"/>
  <c r="L60"/>
  <c r="J59"/>
  <c r="M59" s="1"/>
  <c r="Q59"/>
  <c r="O59"/>
  <c r="L59"/>
  <c r="J58"/>
  <c r="M58" s="1"/>
  <c r="Q58"/>
  <c r="L58"/>
  <c r="J57"/>
  <c r="M57" s="1"/>
  <c r="L57"/>
  <c r="J56"/>
  <c r="Q56"/>
  <c r="O56"/>
  <c r="M56"/>
  <c r="L56"/>
  <c r="J55"/>
  <c r="M55" s="1"/>
  <c r="Q55"/>
  <c r="O55"/>
  <c r="L55"/>
  <c r="J54"/>
  <c r="M54" s="1"/>
  <c r="Q54"/>
  <c r="L54"/>
  <c r="J53"/>
  <c r="M53" s="1"/>
  <c r="L53"/>
  <c r="J52"/>
  <c r="Q52"/>
  <c r="O52"/>
  <c r="M52"/>
  <c r="L52"/>
  <c r="J51"/>
  <c r="M51" s="1"/>
  <c r="Q51"/>
  <c r="O51"/>
  <c r="L51"/>
  <c r="J50"/>
  <c r="M50" s="1"/>
  <c r="Q50"/>
  <c r="L50"/>
  <c r="J49"/>
  <c r="M49" s="1"/>
  <c r="L49"/>
  <c r="J48"/>
  <c r="Q48"/>
  <c r="O48"/>
  <c r="M48"/>
  <c r="L48"/>
  <c r="J47"/>
  <c r="M47" s="1"/>
  <c r="Q47"/>
  <c r="O47"/>
  <c r="L47"/>
  <c r="J46"/>
  <c r="M46" s="1"/>
  <c r="Q46"/>
  <c r="L46"/>
  <c r="J45"/>
  <c r="M45" s="1"/>
  <c r="L45"/>
  <c r="J44"/>
  <c r="Q44"/>
  <c r="O44"/>
  <c r="M44"/>
  <c r="L44"/>
  <c r="J43"/>
  <c r="M43" s="1"/>
  <c r="Q43"/>
  <c r="O43"/>
  <c r="L43"/>
  <c r="J42"/>
  <c r="M42" s="1"/>
  <c r="Q42"/>
  <c r="L42"/>
  <c r="J41"/>
  <c r="L41"/>
  <c r="J40"/>
  <c r="Q40"/>
  <c r="O40"/>
  <c r="M40"/>
  <c r="L40"/>
  <c r="J39"/>
  <c r="M39" s="1"/>
  <c r="Q39"/>
  <c r="O39"/>
  <c r="L39"/>
  <c r="J38"/>
  <c r="M38" s="1"/>
  <c r="Q38"/>
  <c r="L38"/>
  <c r="J37"/>
  <c r="L37"/>
  <c r="J36"/>
  <c r="Q36"/>
  <c r="O36"/>
  <c r="M36"/>
  <c r="L36"/>
  <c r="J35"/>
  <c r="M35" s="1"/>
  <c r="Q35"/>
  <c r="O35"/>
  <c r="L35"/>
  <c r="J34"/>
  <c r="M34" s="1"/>
  <c r="Q34"/>
  <c r="L34"/>
  <c r="J33"/>
  <c r="L33"/>
  <c r="J32"/>
  <c r="Q32"/>
  <c r="O32"/>
  <c r="M32"/>
  <c r="L32"/>
  <c r="J31"/>
  <c r="M31" s="1"/>
  <c r="Q31"/>
  <c r="O31"/>
  <c r="L31"/>
  <c r="J30"/>
  <c r="M30" s="1"/>
  <c r="Q30"/>
  <c r="L30"/>
  <c r="J29"/>
  <c r="L29"/>
  <c r="J28"/>
  <c r="Q28"/>
  <c r="O28"/>
  <c r="M28"/>
  <c r="L28"/>
  <c r="J27"/>
  <c r="M27" s="1"/>
  <c r="Q27"/>
  <c r="O27"/>
  <c r="L27"/>
  <c r="J26"/>
  <c r="M26" s="1"/>
  <c r="Q26"/>
  <c r="L26"/>
  <c r="J25"/>
  <c r="L25"/>
  <c r="J24"/>
  <c r="Q24"/>
  <c r="O24"/>
  <c r="M24"/>
  <c r="L24"/>
  <c r="J23"/>
  <c r="M23" s="1"/>
  <c r="Q23"/>
  <c r="O23"/>
  <c r="L23"/>
  <c r="J22"/>
  <c r="M22" s="1"/>
  <c r="Q22"/>
  <c r="L22"/>
  <c r="J21"/>
  <c r="L21"/>
  <c r="J20"/>
  <c r="Q20"/>
  <c r="O20"/>
  <c r="M20"/>
  <c r="L20"/>
  <c r="J19"/>
  <c r="M19" s="1"/>
  <c r="Q19"/>
  <c r="O19"/>
  <c r="L19"/>
  <c r="J18"/>
  <c r="M18" s="1"/>
  <c r="Q18"/>
  <c r="L18"/>
  <c r="J17"/>
  <c r="L17"/>
  <c r="J16"/>
  <c r="Q16"/>
  <c r="O16"/>
  <c r="M16"/>
  <c r="L16"/>
  <c r="J15"/>
  <c r="M15" s="1"/>
  <c r="Q15"/>
  <c r="O15"/>
  <c r="L15"/>
  <c r="J14"/>
  <c r="M14" s="1"/>
  <c r="Q14"/>
  <c r="L14"/>
  <c r="J13"/>
  <c r="L13"/>
  <c r="J12"/>
  <c r="Q12"/>
  <c r="O12"/>
  <c r="M12"/>
  <c r="L12"/>
  <c r="J11"/>
  <c r="M11" s="1"/>
  <c r="Q11"/>
  <c r="O11"/>
  <c r="L11"/>
  <c r="J10"/>
  <c r="M10" s="1"/>
  <c r="Q10"/>
  <c r="L10"/>
  <c r="J9"/>
  <c r="L9"/>
  <c r="J8"/>
  <c r="Q8"/>
  <c r="O8"/>
  <c r="M8"/>
  <c r="L8"/>
  <c r="J7"/>
  <c r="M7" s="1"/>
  <c r="Q7"/>
  <c r="O7"/>
  <c r="L7"/>
  <c r="J6"/>
  <c r="M6" s="1"/>
  <c r="Q6"/>
  <c r="L6"/>
  <c r="J5"/>
  <c r="L5"/>
  <c r="J4"/>
  <c r="Q4"/>
  <c r="O4"/>
  <c r="M4"/>
  <c r="L4"/>
  <c r="J3"/>
  <c r="M3" s="1"/>
  <c r="Q3"/>
  <c r="O3"/>
  <c r="L3"/>
  <c r="J2"/>
  <c r="M2" s="1"/>
  <c r="Q2"/>
  <c r="L2"/>
  <c r="J139" i="7"/>
  <c r="L139"/>
  <c r="J140"/>
  <c r="Q140"/>
  <c r="O140"/>
  <c r="M140"/>
  <c r="L140"/>
  <c r="J138"/>
  <c r="M138" s="1"/>
  <c r="Q138"/>
  <c r="O138"/>
  <c r="L138"/>
  <c r="J689"/>
  <c r="M689" s="1"/>
  <c r="Q689"/>
  <c r="L689"/>
  <c r="J588"/>
  <c r="L588"/>
  <c r="J487"/>
  <c r="Q487"/>
  <c r="O487"/>
  <c r="M487"/>
  <c r="L487"/>
  <c r="J386"/>
  <c r="M386" s="1"/>
  <c r="Q386"/>
  <c r="O386"/>
  <c r="L386"/>
  <c r="J284"/>
  <c r="M284" s="1"/>
  <c r="Q284"/>
  <c r="L284"/>
  <c r="J616"/>
  <c r="L616"/>
  <c r="J515"/>
  <c r="Q515"/>
  <c r="O515"/>
  <c r="M515"/>
  <c r="L515"/>
  <c r="J414"/>
  <c r="M414" s="1"/>
  <c r="Q414"/>
  <c r="O414"/>
  <c r="L414"/>
  <c r="J313"/>
  <c r="M313" s="1"/>
  <c r="Q313"/>
  <c r="L313"/>
  <c r="J211"/>
  <c r="L211"/>
  <c r="J652"/>
  <c r="Q652"/>
  <c r="O652"/>
  <c r="M652"/>
  <c r="L652"/>
  <c r="J551"/>
  <c r="M551" s="1"/>
  <c r="Q551"/>
  <c r="O551"/>
  <c r="L551"/>
  <c r="J450"/>
  <c r="M450" s="1"/>
  <c r="Q450"/>
  <c r="L450"/>
  <c r="J349"/>
  <c r="L349"/>
  <c r="J247"/>
  <c r="Q247"/>
  <c r="O247"/>
  <c r="M247"/>
  <c r="L247"/>
  <c r="J95"/>
  <c r="M95" s="1"/>
  <c r="Q95"/>
  <c r="O95"/>
  <c r="L95"/>
  <c r="J89"/>
  <c r="M89" s="1"/>
  <c r="Q89"/>
  <c r="L89"/>
  <c r="J703"/>
  <c r="L703"/>
  <c r="J602"/>
  <c r="Q602"/>
  <c r="O602"/>
  <c r="M602"/>
  <c r="L602"/>
  <c r="J501"/>
  <c r="M501" s="1"/>
  <c r="Q501"/>
  <c r="O501"/>
  <c r="L501"/>
  <c r="J400"/>
  <c r="M400" s="1"/>
  <c r="Q400"/>
  <c r="L400"/>
  <c r="J298"/>
  <c r="M298"/>
  <c r="L298"/>
  <c r="J899"/>
  <c r="Q899"/>
  <c r="O899"/>
  <c r="M899"/>
  <c r="L899"/>
  <c r="J898"/>
  <c r="M898" s="1"/>
  <c r="Q898"/>
  <c r="O898"/>
  <c r="L898"/>
  <c r="J897"/>
  <c r="Q897"/>
  <c r="L897"/>
  <c r="J896"/>
  <c r="L896"/>
  <c r="J895"/>
  <c r="Q895"/>
  <c r="O895"/>
  <c r="M895"/>
  <c r="L895"/>
  <c r="J894"/>
  <c r="M894" s="1"/>
  <c r="Q894"/>
  <c r="O894"/>
  <c r="L894"/>
  <c r="J893"/>
  <c r="L893"/>
  <c r="J892"/>
  <c r="M892"/>
  <c r="L892"/>
  <c r="J891"/>
  <c r="Q891"/>
  <c r="O891"/>
  <c r="M891"/>
  <c r="L891"/>
  <c r="J890"/>
  <c r="M890" s="1"/>
  <c r="Q890"/>
  <c r="O890"/>
  <c r="L890"/>
  <c r="J889"/>
  <c r="Q889"/>
  <c r="L889"/>
  <c r="J888"/>
  <c r="L888"/>
  <c r="J887"/>
  <c r="Q887"/>
  <c r="O887"/>
  <c r="M887"/>
  <c r="L887"/>
  <c r="J886"/>
  <c r="M886" s="1"/>
  <c r="Q886"/>
  <c r="O886"/>
  <c r="L886"/>
  <c r="J885"/>
  <c r="L885"/>
  <c r="J884"/>
  <c r="M884"/>
  <c r="L884"/>
  <c r="J883"/>
  <c r="Q883"/>
  <c r="O883"/>
  <c r="M883"/>
  <c r="L883"/>
  <c r="J882"/>
  <c r="M882" s="1"/>
  <c r="Q882"/>
  <c r="O882"/>
  <c r="L882"/>
  <c r="J881"/>
  <c r="Q881"/>
  <c r="L881"/>
  <c r="J880"/>
  <c r="L880"/>
  <c r="J879"/>
  <c r="Q879"/>
  <c r="O879"/>
  <c r="M879"/>
  <c r="L879"/>
  <c r="J878"/>
  <c r="M878" s="1"/>
  <c r="Q878"/>
  <c r="O878"/>
  <c r="L878"/>
  <c r="J877"/>
  <c r="L877"/>
  <c r="J876"/>
  <c r="M876"/>
  <c r="L876"/>
  <c r="J875"/>
  <c r="Q875"/>
  <c r="O875"/>
  <c r="M875"/>
  <c r="L875"/>
  <c r="J874"/>
  <c r="M874" s="1"/>
  <c r="Q874"/>
  <c r="O874"/>
  <c r="L874"/>
  <c r="J873"/>
  <c r="Q873"/>
  <c r="L873"/>
  <c r="J872"/>
  <c r="L872"/>
  <c r="J871"/>
  <c r="Q871"/>
  <c r="O871"/>
  <c r="M871"/>
  <c r="L871"/>
  <c r="J870"/>
  <c r="M870" s="1"/>
  <c r="Q870"/>
  <c r="O870"/>
  <c r="L870"/>
  <c r="J869"/>
  <c r="L869"/>
  <c r="J868"/>
  <c r="M868"/>
  <c r="L868"/>
  <c r="J867"/>
  <c r="Q867"/>
  <c r="O867"/>
  <c r="M867"/>
  <c r="L867"/>
  <c r="J866"/>
  <c r="M866" s="1"/>
  <c r="Q866"/>
  <c r="O866"/>
  <c r="L866"/>
  <c r="J865"/>
  <c r="Q865"/>
  <c r="L865"/>
  <c r="J864"/>
  <c r="L864"/>
  <c r="J863"/>
  <c r="Q863"/>
  <c r="O863"/>
  <c r="M863"/>
  <c r="L863"/>
  <c r="J862"/>
  <c r="M862" s="1"/>
  <c r="Q862"/>
  <c r="O862"/>
  <c r="L862"/>
  <c r="J861"/>
  <c r="L861"/>
  <c r="J860"/>
  <c r="M860"/>
  <c r="L860"/>
  <c r="J859"/>
  <c r="Q859"/>
  <c r="O859"/>
  <c r="M859"/>
  <c r="L859"/>
  <c r="J858"/>
  <c r="M858" s="1"/>
  <c r="Q858"/>
  <c r="O858"/>
  <c r="L858"/>
  <c r="J857"/>
  <c r="Q857"/>
  <c r="L857"/>
  <c r="J856"/>
  <c r="L856"/>
  <c r="J855"/>
  <c r="Q855"/>
  <c r="O855"/>
  <c r="M855"/>
  <c r="L855"/>
  <c r="J854"/>
  <c r="M854" s="1"/>
  <c r="Q854"/>
  <c r="O854"/>
  <c r="L854"/>
  <c r="J853"/>
  <c r="L853"/>
  <c r="J852"/>
  <c r="M852"/>
  <c r="L852"/>
  <c r="J851"/>
  <c r="Q851"/>
  <c r="O851"/>
  <c r="M851"/>
  <c r="L851"/>
  <c r="J850"/>
  <c r="M850" s="1"/>
  <c r="Q850"/>
  <c r="O850"/>
  <c r="L850"/>
  <c r="J849"/>
  <c r="Q849"/>
  <c r="L849"/>
  <c r="J848"/>
  <c r="L848"/>
  <c r="J847"/>
  <c r="Q847"/>
  <c r="O847"/>
  <c r="M847"/>
  <c r="L847"/>
  <c r="J846"/>
  <c r="M846" s="1"/>
  <c r="Q846"/>
  <c r="O846"/>
  <c r="L846"/>
  <c r="J845"/>
  <c r="L845"/>
  <c r="J844"/>
  <c r="M844"/>
  <c r="L844"/>
  <c r="J843"/>
  <c r="Q843"/>
  <c r="O843"/>
  <c r="M843"/>
  <c r="L843"/>
  <c r="J842"/>
  <c r="M842" s="1"/>
  <c r="Q842"/>
  <c r="O842"/>
  <c r="L842"/>
  <c r="J841"/>
  <c r="Q841"/>
  <c r="L841"/>
  <c r="J840"/>
  <c r="L840"/>
  <c r="J839"/>
  <c r="Q839"/>
  <c r="O839"/>
  <c r="M839"/>
  <c r="L839"/>
  <c r="J838"/>
  <c r="M838" s="1"/>
  <c r="Q838"/>
  <c r="O838"/>
  <c r="L838"/>
  <c r="J837"/>
  <c r="L837"/>
  <c r="J836"/>
  <c r="M836"/>
  <c r="L836"/>
  <c r="J835"/>
  <c r="Q835"/>
  <c r="O835"/>
  <c r="M835"/>
  <c r="L835"/>
  <c r="J834"/>
  <c r="M834" s="1"/>
  <c r="Q834"/>
  <c r="O834"/>
  <c r="L834"/>
  <c r="J833"/>
  <c r="Q833"/>
  <c r="L833"/>
  <c r="J832"/>
  <c r="L832"/>
  <c r="J831"/>
  <c r="Q831"/>
  <c r="O831"/>
  <c r="M831"/>
  <c r="L831"/>
  <c r="J830"/>
  <c r="M830" s="1"/>
  <c r="Q830"/>
  <c r="O830"/>
  <c r="L830"/>
  <c r="J829"/>
  <c r="L829"/>
  <c r="J828"/>
  <c r="M828"/>
  <c r="L828"/>
  <c r="J827"/>
  <c r="Q827"/>
  <c r="O827"/>
  <c r="M827"/>
  <c r="L827"/>
  <c r="J826"/>
  <c r="M826" s="1"/>
  <c r="Q826"/>
  <c r="O826"/>
  <c r="L826"/>
  <c r="J825"/>
  <c r="Q825"/>
  <c r="L825"/>
  <c r="J824"/>
  <c r="L824"/>
  <c r="J823"/>
  <c r="Q823"/>
  <c r="O823"/>
  <c r="M823"/>
  <c r="L823"/>
  <c r="J822"/>
  <c r="M822" s="1"/>
  <c r="Q822"/>
  <c r="O822"/>
  <c r="L822"/>
  <c r="J821"/>
  <c r="L821"/>
  <c r="J820"/>
  <c r="M820"/>
  <c r="L820"/>
  <c r="J819"/>
  <c r="Q819"/>
  <c r="O819"/>
  <c r="M819"/>
  <c r="L819"/>
  <c r="J818"/>
  <c r="M818" s="1"/>
  <c r="Q818"/>
  <c r="O818"/>
  <c r="L818"/>
  <c r="J817"/>
  <c r="O817" s="1"/>
  <c r="Q817"/>
  <c r="L817"/>
  <c r="J816"/>
  <c r="Q816" s="1"/>
  <c r="O816"/>
  <c r="L816"/>
  <c r="J815"/>
  <c r="Q815"/>
  <c r="O815"/>
  <c r="M815"/>
  <c r="L815"/>
  <c r="J814"/>
  <c r="M814" s="1"/>
  <c r="L814"/>
  <c r="J813"/>
  <c r="O813" s="1"/>
  <c r="L813"/>
  <c r="J812"/>
  <c r="Q812" s="1"/>
  <c r="L812"/>
  <c r="J811"/>
  <c r="Q811"/>
  <c r="O811"/>
  <c r="M811"/>
  <c r="L811"/>
  <c r="J810"/>
  <c r="M810" s="1"/>
  <c r="Q810"/>
  <c r="O810"/>
  <c r="L810"/>
  <c r="J809"/>
  <c r="O809" s="1"/>
  <c r="Q809"/>
  <c r="M809"/>
  <c r="L809"/>
  <c r="J808"/>
  <c r="Q808" s="1"/>
  <c r="O808"/>
  <c r="M808"/>
  <c r="L808"/>
  <c r="J807"/>
  <c r="Q807"/>
  <c r="O807"/>
  <c r="M807"/>
  <c r="L807"/>
  <c r="J806"/>
  <c r="M806" s="1"/>
  <c r="O806"/>
  <c r="L806"/>
  <c r="J805"/>
  <c r="O805" s="1"/>
  <c r="L805"/>
  <c r="J804"/>
  <c r="Q804" s="1"/>
  <c r="L804"/>
  <c r="J803"/>
  <c r="Q803"/>
  <c r="O803"/>
  <c r="M803"/>
  <c r="L803"/>
  <c r="J802"/>
  <c r="M802" s="1"/>
  <c r="Q802"/>
  <c r="L802"/>
  <c r="J801"/>
  <c r="O801" s="1"/>
  <c r="Q801"/>
  <c r="L801"/>
  <c r="J800"/>
  <c r="Q800" s="1"/>
  <c r="O800"/>
  <c r="L800"/>
  <c r="J799"/>
  <c r="Q799"/>
  <c r="O799"/>
  <c r="M799"/>
  <c r="L799"/>
  <c r="J798"/>
  <c r="M798" s="1"/>
  <c r="L798"/>
  <c r="J797"/>
  <c r="O797" s="1"/>
  <c r="L797"/>
  <c r="J796"/>
  <c r="Q796" s="1"/>
  <c r="L796"/>
  <c r="J795"/>
  <c r="Q795"/>
  <c r="O795"/>
  <c r="M795"/>
  <c r="L795"/>
  <c r="J794"/>
  <c r="M794" s="1"/>
  <c r="Q794"/>
  <c r="O794"/>
  <c r="L794"/>
  <c r="J793"/>
  <c r="O793" s="1"/>
  <c r="Q793"/>
  <c r="M793"/>
  <c r="L793"/>
  <c r="J792"/>
  <c r="Q792" s="1"/>
  <c r="O792"/>
  <c r="M792"/>
  <c r="L792"/>
  <c r="J791"/>
  <c r="Q791"/>
  <c r="O791"/>
  <c r="M791"/>
  <c r="L791"/>
  <c r="J790"/>
  <c r="M790" s="1"/>
  <c r="O790"/>
  <c r="L790"/>
  <c r="J789"/>
  <c r="O789" s="1"/>
  <c r="M789"/>
  <c r="L789"/>
  <c r="J788"/>
  <c r="Q788" s="1"/>
  <c r="L788"/>
  <c r="J787"/>
  <c r="Q787"/>
  <c r="O787"/>
  <c r="M787"/>
  <c r="L787"/>
  <c r="J786"/>
  <c r="M786" s="1"/>
  <c r="Q786"/>
  <c r="L786"/>
  <c r="J785"/>
  <c r="O785" s="1"/>
  <c r="Q785"/>
  <c r="L785"/>
  <c r="J784"/>
  <c r="Q784" s="1"/>
  <c r="O784"/>
  <c r="L784"/>
  <c r="J783"/>
  <c r="Q783"/>
  <c r="O783"/>
  <c r="M783"/>
  <c r="L783"/>
  <c r="J782"/>
  <c r="M782" s="1"/>
  <c r="L782"/>
  <c r="J781"/>
  <c r="O781" s="1"/>
  <c r="L781"/>
  <c r="J780"/>
  <c r="Q780" s="1"/>
  <c r="L780"/>
  <c r="J779"/>
  <c r="Q779"/>
  <c r="O779"/>
  <c r="M779"/>
  <c r="L779"/>
  <c r="J778"/>
  <c r="M778" s="1"/>
  <c r="Q778"/>
  <c r="O778"/>
  <c r="L778"/>
  <c r="J777"/>
  <c r="O777" s="1"/>
  <c r="Q777"/>
  <c r="M777"/>
  <c r="L777"/>
  <c r="J776"/>
  <c r="Q776" s="1"/>
  <c r="O776"/>
  <c r="M776"/>
  <c r="L776"/>
  <c r="J775"/>
  <c r="Q775"/>
  <c r="O775"/>
  <c r="M775"/>
  <c r="L775"/>
  <c r="J774"/>
  <c r="M774" s="1"/>
  <c r="O774"/>
  <c r="L774"/>
  <c r="J773"/>
  <c r="O773" s="1"/>
  <c r="M773"/>
  <c r="L773"/>
  <c r="J772"/>
  <c r="Q772" s="1"/>
  <c r="M772"/>
  <c r="L772"/>
  <c r="J771"/>
  <c r="Q771"/>
  <c r="O771"/>
  <c r="M771"/>
  <c r="L771"/>
  <c r="J770"/>
  <c r="M770" s="1"/>
  <c r="Q770"/>
  <c r="L770"/>
  <c r="J769"/>
  <c r="O769" s="1"/>
  <c r="Q769"/>
  <c r="L769"/>
  <c r="J768"/>
  <c r="Q768" s="1"/>
  <c r="O768"/>
  <c r="L768"/>
  <c r="J767"/>
  <c r="Q767"/>
  <c r="O767"/>
  <c r="M767"/>
  <c r="L767"/>
  <c r="J766"/>
  <c r="M766" s="1"/>
  <c r="L766"/>
  <c r="J765"/>
  <c r="O765" s="1"/>
  <c r="L765"/>
  <c r="J764"/>
  <c r="Q764" s="1"/>
  <c r="L764"/>
  <c r="J763"/>
  <c r="Q763"/>
  <c r="O763"/>
  <c r="M763"/>
  <c r="L763"/>
  <c r="J762"/>
  <c r="M762" s="1"/>
  <c r="Q762"/>
  <c r="O762"/>
  <c r="L762"/>
  <c r="J761"/>
  <c r="O761" s="1"/>
  <c r="Q761"/>
  <c r="M761"/>
  <c r="L761"/>
  <c r="J760"/>
  <c r="Q760" s="1"/>
  <c r="O760"/>
  <c r="M760"/>
  <c r="L760"/>
  <c r="J759"/>
  <c r="Q759"/>
  <c r="O759"/>
  <c r="M759"/>
  <c r="L759"/>
  <c r="J758"/>
  <c r="M758" s="1"/>
  <c r="O758"/>
  <c r="L758"/>
  <c r="J757"/>
  <c r="O757" s="1"/>
  <c r="M757"/>
  <c r="L757"/>
  <c r="J756"/>
  <c r="Q756" s="1"/>
  <c r="M756"/>
  <c r="L756"/>
  <c r="J755"/>
  <c r="Q755"/>
  <c r="O755"/>
  <c r="M755"/>
  <c r="L755"/>
  <c r="J754"/>
  <c r="M754" s="1"/>
  <c r="Q754"/>
  <c r="L754"/>
  <c r="J753"/>
  <c r="O753" s="1"/>
  <c r="Q753"/>
  <c r="L753"/>
  <c r="J752"/>
  <c r="Q752" s="1"/>
  <c r="O752"/>
  <c r="L752"/>
  <c r="J751"/>
  <c r="Q751"/>
  <c r="O751"/>
  <c r="M751"/>
  <c r="L751"/>
  <c r="J750"/>
  <c r="M750" s="1"/>
  <c r="L750"/>
  <c r="J749"/>
  <c r="O749" s="1"/>
  <c r="L749"/>
  <c r="J748"/>
  <c r="Q748" s="1"/>
  <c r="L748"/>
  <c r="J747"/>
  <c r="Q747"/>
  <c r="O747"/>
  <c r="M747"/>
  <c r="L747"/>
  <c r="J746"/>
  <c r="M746" s="1"/>
  <c r="Q746"/>
  <c r="O746"/>
  <c r="L746"/>
  <c r="J745"/>
  <c r="O745" s="1"/>
  <c r="Q745"/>
  <c r="M745"/>
  <c r="L745"/>
  <c r="J744"/>
  <c r="Q744" s="1"/>
  <c r="O744"/>
  <c r="M744"/>
  <c r="L744"/>
  <c r="J743"/>
  <c r="Q743"/>
  <c r="O743"/>
  <c r="M743"/>
  <c r="L743"/>
  <c r="J742"/>
  <c r="M742" s="1"/>
  <c r="O742"/>
  <c r="L742"/>
  <c r="J741"/>
  <c r="O741" s="1"/>
  <c r="M741"/>
  <c r="L741"/>
  <c r="J740"/>
  <c r="Q740" s="1"/>
  <c r="M740"/>
  <c r="L740"/>
  <c r="J739"/>
  <c r="Q739"/>
  <c r="O739"/>
  <c r="M739"/>
  <c r="L739"/>
  <c r="J738"/>
  <c r="M738" s="1"/>
  <c r="Q738"/>
  <c r="L738"/>
  <c r="J737"/>
  <c r="O737" s="1"/>
  <c r="Q737"/>
  <c r="L737"/>
  <c r="J736"/>
  <c r="Q736" s="1"/>
  <c r="O736"/>
  <c r="L736"/>
  <c r="J735"/>
  <c r="Q735"/>
  <c r="O735"/>
  <c r="M735"/>
  <c r="L735"/>
  <c r="J734"/>
  <c r="M734" s="1"/>
  <c r="L734"/>
  <c r="J733"/>
  <c r="O733" s="1"/>
  <c r="L733"/>
  <c r="J732"/>
  <c r="Q732" s="1"/>
  <c r="L732"/>
  <c r="J731"/>
  <c r="Q731"/>
  <c r="O731"/>
  <c r="M731"/>
  <c r="L731"/>
  <c r="J730"/>
  <c r="M730" s="1"/>
  <c r="Q730"/>
  <c r="O730"/>
  <c r="L730"/>
  <c r="J729"/>
  <c r="O729" s="1"/>
  <c r="Q729"/>
  <c r="M729"/>
  <c r="L729"/>
  <c r="J728"/>
  <c r="Q728" s="1"/>
  <c r="O728"/>
  <c r="M728"/>
  <c r="L728"/>
  <c r="J727"/>
  <c r="Q727"/>
  <c r="O727"/>
  <c r="M727"/>
  <c r="L727"/>
  <c r="J726"/>
  <c r="M726" s="1"/>
  <c r="O726"/>
  <c r="L726"/>
  <c r="J725"/>
  <c r="O725" s="1"/>
  <c r="M725"/>
  <c r="L725"/>
  <c r="J724"/>
  <c r="Q724" s="1"/>
  <c r="M724"/>
  <c r="L724"/>
  <c r="J723"/>
  <c r="Q723"/>
  <c r="O723"/>
  <c r="M723"/>
  <c r="L723"/>
  <c r="J722"/>
  <c r="M722" s="1"/>
  <c r="Q722"/>
  <c r="L722"/>
  <c r="J721"/>
  <c r="O721" s="1"/>
  <c r="Q721"/>
  <c r="L721"/>
  <c r="J720"/>
  <c r="Q720" s="1"/>
  <c r="O720"/>
  <c r="L720"/>
  <c r="J719"/>
  <c r="Q719"/>
  <c r="O719"/>
  <c r="M719"/>
  <c r="L719"/>
  <c r="J718"/>
  <c r="M718" s="1"/>
  <c r="L718"/>
  <c r="J717"/>
  <c r="O717" s="1"/>
  <c r="L717"/>
  <c r="J716"/>
  <c r="Q716" s="1"/>
  <c r="L716"/>
  <c r="J715"/>
  <c r="Q715"/>
  <c r="O715"/>
  <c r="M715"/>
  <c r="L715"/>
  <c r="J714"/>
  <c r="M714" s="1"/>
  <c r="Q714"/>
  <c r="O714"/>
  <c r="L714"/>
  <c r="J713"/>
  <c r="O713" s="1"/>
  <c r="Q713"/>
  <c r="M713"/>
  <c r="L713"/>
  <c r="J712"/>
  <c r="Q712" s="1"/>
  <c r="O712"/>
  <c r="M712"/>
  <c r="L712"/>
  <c r="J711"/>
  <c r="Q711"/>
  <c r="O711"/>
  <c r="M711"/>
  <c r="L711"/>
  <c r="J710"/>
  <c r="M710" s="1"/>
  <c r="O710"/>
  <c r="L710"/>
  <c r="J709"/>
  <c r="O709" s="1"/>
  <c r="M709"/>
  <c r="L709"/>
  <c r="J708"/>
  <c r="Q708" s="1"/>
  <c r="M708"/>
  <c r="L708"/>
  <c r="J707"/>
  <c r="Q707"/>
  <c r="O707"/>
  <c r="M707"/>
  <c r="L707"/>
  <c r="J706"/>
  <c r="M706" s="1"/>
  <c r="Q706"/>
  <c r="L706"/>
  <c r="J705"/>
  <c r="O705" s="1"/>
  <c r="Q705"/>
  <c r="L705"/>
  <c r="J704"/>
  <c r="Q704" s="1"/>
  <c r="O704"/>
  <c r="L704"/>
  <c r="J702"/>
  <c r="Q702"/>
  <c r="O702"/>
  <c r="M702"/>
  <c r="L702"/>
  <c r="J701"/>
  <c r="M701" s="1"/>
  <c r="L701"/>
  <c r="J700"/>
  <c r="O700" s="1"/>
  <c r="L700"/>
  <c r="J699"/>
  <c r="Q699" s="1"/>
  <c r="L699"/>
  <c r="J698"/>
  <c r="Q698"/>
  <c r="O698"/>
  <c r="M698"/>
  <c r="L698"/>
  <c r="J697"/>
  <c r="M697" s="1"/>
  <c r="Q697"/>
  <c r="O697"/>
  <c r="L697"/>
  <c r="J696"/>
  <c r="O696" s="1"/>
  <c r="Q696"/>
  <c r="M696"/>
  <c r="L696"/>
  <c r="J695"/>
  <c r="Q695" s="1"/>
  <c r="O695"/>
  <c r="M695"/>
  <c r="L695"/>
  <c r="J694"/>
  <c r="Q694"/>
  <c r="O694"/>
  <c r="M694"/>
  <c r="L694"/>
  <c r="J693"/>
  <c r="M693" s="1"/>
  <c r="O693"/>
  <c r="L693"/>
  <c r="J692"/>
  <c r="O692" s="1"/>
  <c r="M692"/>
  <c r="L692"/>
  <c r="J691"/>
  <c r="Q691" s="1"/>
  <c r="M691"/>
  <c r="L691"/>
  <c r="J690"/>
  <c r="Q690"/>
  <c r="O690"/>
  <c r="M690"/>
  <c r="L690"/>
  <c r="J688"/>
  <c r="M688" s="1"/>
  <c r="Q688"/>
  <c r="L688"/>
  <c r="J687"/>
  <c r="O687" s="1"/>
  <c r="Q687"/>
  <c r="L687"/>
  <c r="J686"/>
  <c r="Q686" s="1"/>
  <c r="O686"/>
  <c r="L686"/>
  <c r="J685"/>
  <c r="Q685"/>
  <c r="O685"/>
  <c r="M685"/>
  <c r="L685"/>
  <c r="J684"/>
  <c r="M684" s="1"/>
  <c r="L684"/>
  <c r="J683"/>
  <c r="O683" s="1"/>
  <c r="L683"/>
  <c r="J682"/>
  <c r="Q682" s="1"/>
  <c r="L682"/>
  <c r="J681"/>
  <c r="Q681"/>
  <c r="O681"/>
  <c r="M681"/>
  <c r="L681"/>
  <c r="J680"/>
  <c r="M680" s="1"/>
  <c r="Q680"/>
  <c r="O680"/>
  <c r="L680"/>
  <c r="J679"/>
  <c r="O679" s="1"/>
  <c r="Q679"/>
  <c r="M679"/>
  <c r="L679"/>
  <c r="J678"/>
  <c r="Q678" s="1"/>
  <c r="O678"/>
  <c r="M678"/>
  <c r="L678"/>
  <c r="J677"/>
  <c r="Q677"/>
  <c r="O677"/>
  <c r="M677"/>
  <c r="L677"/>
  <c r="J676"/>
  <c r="M676" s="1"/>
  <c r="O676"/>
  <c r="L676"/>
  <c r="J675"/>
  <c r="O675" s="1"/>
  <c r="M675"/>
  <c r="L675"/>
  <c r="J674"/>
  <c r="Q674" s="1"/>
  <c r="M674"/>
  <c r="L674"/>
  <c r="J673"/>
  <c r="Q673"/>
  <c r="O673"/>
  <c r="M673"/>
  <c r="L673"/>
  <c r="J672"/>
  <c r="M672" s="1"/>
  <c r="Q672"/>
  <c r="L672"/>
  <c r="J671"/>
  <c r="O671" s="1"/>
  <c r="Q671"/>
  <c r="L671"/>
  <c r="J670"/>
  <c r="Q670" s="1"/>
  <c r="O670"/>
  <c r="L670"/>
  <c r="J669"/>
  <c r="Q669"/>
  <c r="O669"/>
  <c r="M669"/>
  <c r="L669"/>
  <c r="J668"/>
  <c r="M668" s="1"/>
  <c r="L668"/>
  <c r="J667"/>
  <c r="O667" s="1"/>
  <c r="L667"/>
  <c r="J666"/>
  <c r="Q666" s="1"/>
  <c r="L666"/>
  <c r="J665"/>
  <c r="Q665"/>
  <c r="O665"/>
  <c r="M665"/>
  <c r="L665"/>
  <c r="J664"/>
  <c r="M664" s="1"/>
  <c r="Q664"/>
  <c r="O664"/>
  <c r="L664"/>
  <c r="J663"/>
  <c r="O663" s="1"/>
  <c r="Q663"/>
  <c r="M663"/>
  <c r="L663"/>
  <c r="J662"/>
  <c r="Q662" s="1"/>
  <c r="O662"/>
  <c r="M662"/>
  <c r="L662"/>
  <c r="J661"/>
  <c r="Q661"/>
  <c r="O661"/>
  <c r="M661"/>
  <c r="L661"/>
  <c r="J660"/>
  <c r="M660" s="1"/>
  <c r="O660"/>
  <c r="L660"/>
  <c r="J659"/>
  <c r="O659" s="1"/>
  <c r="M659"/>
  <c r="L659"/>
  <c r="J658"/>
  <c r="Q658" s="1"/>
  <c r="M658"/>
  <c r="L658"/>
  <c r="J657"/>
  <c r="Q657"/>
  <c r="O657"/>
  <c r="M657"/>
  <c r="L657"/>
  <c r="J656"/>
  <c r="M656" s="1"/>
  <c r="Q656"/>
  <c r="L656"/>
  <c r="J655"/>
  <c r="O655" s="1"/>
  <c r="Q655"/>
  <c r="L655"/>
  <c r="J654"/>
  <c r="Q654" s="1"/>
  <c r="O654"/>
  <c r="L654"/>
  <c r="J653"/>
  <c r="Q653"/>
  <c r="O653"/>
  <c r="M653"/>
  <c r="L653"/>
  <c r="J651"/>
  <c r="M651" s="1"/>
  <c r="L651"/>
  <c r="J650"/>
  <c r="O650" s="1"/>
  <c r="L650"/>
  <c r="J649"/>
  <c r="Q649" s="1"/>
  <c r="L649"/>
  <c r="J648"/>
  <c r="Q648"/>
  <c r="O648"/>
  <c r="M648"/>
  <c r="L648"/>
  <c r="J647"/>
  <c r="M647" s="1"/>
  <c r="Q647"/>
  <c r="O647"/>
  <c r="L647"/>
  <c r="J646"/>
  <c r="O646" s="1"/>
  <c r="Q646"/>
  <c r="M646"/>
  <c r="L646"/>
  <c r="J645"/>
  <c r="Q645" s="1"/>
  <c r="O645"/>
  <c r="M645"/>
  <c r="L645"/>
  <c r="J644"/>
  <c r="Q644"/>
  <c r="O644"/>
  <c r="M644"/>
  <c r="L644"/>
  <c r="J643"/>
  <c r="M643" s="1"/>
  <c r="O643"/>
  <c r="L643"/>
  <c r="J642"/>
  <c r="O642" s="1"/>
  <c r="M642"/>
  <c r="L642"/>
  <c r="J641"/>
  <c r="Q641" s="1"/>
  <c r="M641"/>
  <c r="L641"/>
  <c r="J640"/>
  <c r="Q640"/>
  <c r="O640"/>
  <c r="M640"/>
  <c r="L640"/>
  <c r="J639"/>
  <c r="M639" s="1"/>
  <c r="Q639"/>
  <c r="L639"/>
  <c r="J638"/>
  <c r="O638" s="1"/>
  <c r="Q638"/>
  <c r="L638"/>
  <c r="J637"/>
  <c r="Q637" s="1"/>
  <c r="O637"/>
  <c r="L637"/>
  <c r="J636"/>
  <c r="Q636"/>
  <c r="O636"/>
  <c r="M636"/>
  <c r="L636"/>
  <c r="J635"/>
  <c r="M635" s="1"/>
  <c r="L635"/>
  <c r="J634"/>
  <c r="O634" s="1"/>
  <c r="L634"/>
  <c r="J633"/>
  <c r="Q633" s="1"/>
  <c r="L633"/>
  <c r="J632"/>
  <c r="Q632"/>
  <c r="O632"/>
  <c r="M632"/>
  <c r="L632"/>
  <c r="J631"/>
  <c r="M631" s="1"/>
  <c r="Q631"/>
  <c r="O631"/>
  <c r="L631"/>
  <c r="J630"/>
  <c r="O630" s="1"/>
  <c r="Q630"/>
  <c r="M630"/>
  <c r="L630"/>
  <c r="J629"/>
  <c r="Q629" s="1"/>
  <c r="O629"/>
  <c r="M629"/>
  <c r="L629"/>
  <c r="J628"/>
  <c r="Q628"/>
  <c r="O628"/>
  <c r="M628"/>
  <c r="L628"/>
  <c r="J627"/>
  <c r="M627" s="1"/>
  <c r="O627"/>
  <c r="L627"/>
  <c r="J626"/>
  <c r="O626" s="1"/>
  <c r="M626"/>
  <c r="L626"/>
  <c r="J625"/>
  <c r="Q625" s="1"/>
  <c r="M625"/>
  <c r="L625"/>
  <c r="J624"/>
  <c r="M624" s="1"/>
  <c r="O624"/>
  <c r="L624"/>
  <c r="J623"/>
  <c r="O623" s="1"/>
  <c r="Q623"/>
  <c r="M623"/>
  <c r="L623"/>
  <c r="J622"/>
  <c r="Q622" s="1"/>
  <c r="L622"/>
  <c r="J621"/>
  <c r="Q621"/>
  <c r="O621"/>
  <c r="M621"/>
  <c r="L621"/>
  <c r="J620"/>
  <c r="M620" s="1"/>
  <c r="O620"/>
  <c r="L620"/>
  <c r="J619"/>
  <c r="O619" s="1"/>
  <c r="Q619"/>
  <c r="M619"/>
  <c r="L619"/>
  <c r="J618"/>
  <c r="Q618" s="1"/>
  <c r="L618"/>
  <c r="J617"/>
  <c r="Q617"/>
  <c r="O617"/>
  <c r="M617"/>
  <c r="L617"/>
  <c r="J615"/>
  <c r="M615" s="1"/>
  <c r="O615"/>
  <c r="L615"/>
  <c r="J614"/>
  <c r="O614" s="1"/>
  <c r="Q614"/>
  <c r="M614"/>
  <c r="L614"/>
  <c r="J613"/>
  <c r="Q613" s="1"/>
  <c r="L613"/>
  <c r="J612"/>
  <c r="Q612"/>
  <c r="O612"/>
  <c r="M612"/>
  <c r="L612"/>
  <c r="J611"/>
  <c r="M611" s="1"/>
  <c r="O611"/>
  <c r="L611"/>
  <c r="J610"/>
  <c r="O610" s="1"/>
  <c r="Q610"/>
  <c r="M610"/>
  <c r="L610"/>
  <c r="J609"/>
  <c r="Q609" s="1"/>
  <c r="L609"/>
  <c r="J608"/>
  <c r="Q608"/>
  <c r="O608"/>
  <c r="M608"/>
  <c r="L608"/>
  <c r="J607"/>
  <c r="M607" s="1"/>
  <c r="O607"/>
  <c r="L607"/>
  <c r="J606"/>
  <c r="O606" s="1"/>
  <c r="Q606"/>
  <c r="M606"/>
  <c r="L606"/>
  <c r="J605"/>
  <c r="Q605" s="1"/>
  <c r="L605"/>
  <c r="J604"/>
  <c r="Q604"/>
  <c r="O604"/>
  <c r="M604"/>
  <c r="L604"/>
  <c r="J603"/>
  <c r="M603" s="1"/>
  <c r="O603"/>
  <c r="L603"/>
  <c r="J601"/>
  <c r="O601" s="1"/>
  <c r="Q601"/>
  <c r="M601"/>
  <c r="L601"/>
  <c r="J600"/>
  <c r="Q600" s="1"/>
  <c r="L600"/>
  <c r="J599"/>
  <c r="Q599"/>
  <c r="O599"/>
  <c r="M599"/>
  <c r="L599"/>
  <c r="J598"/>
  <c r="M598" s="1"/>
  <c r="O598"/>
  <c r="L598"/>
  <c r="J597"/>
  <c r="O597" s="1"/>
  <c r="Q597"/>
  <c r="M597"/>
  <c r="L597"/>
  <c r="J596"/>
  <c r="Q596" s="1"/>
  <c r="L596"/>
  <c r="J595"/>
  <c r="Q595"/>
  <c r="O595"/>
  <c r="M595"/>
  <c r="L595"/>
  <c r="J594"/>
  <c r="M594" s="1"/>
  <c r="O594"/>
  <c r="L594"/>
  <c r="J593"/>
  <c r="O593" s="1"/>
  <c r="Q593"/>
  <c r="M593"/>
  <c r="L593"/>
  <c r="J592"/>
  <c r="Q592" s="1"/>
  <c r="L592"/>
  <c r="J591"/>
  <c r="Q591"/>
  <c r="O591"/>
  <c r="M591"/>
  <c r="L591"/>
  <c r="J590"/>
  <c r="M590" s="1"/>
  <c r="O590"/>
  <c r="L590"/>
  <c r="J589"/>
  <c r="O589" s="1"/>
  <c r="Q589"/>
  <c r="M589"/>
  <c r="L589"/>
  <c r="J587"/>
  <c r="Q587" s="1"/>
  <c r="L587"/>
  <c r="J586"/>
  <c r="Q586"/>
  <c r="O586"/>
  <c r="M586"/>
  <c r="L586"/>
  <c r="J585"/>
  <c r="M585" s="1"/>
  <c r="O585"/>
  <c r="L585"/>
  <c r="J584"/>
  <c r="O584" s="1"/>
  <c r="Q584"/>
  <c r="M584"/>
  <c r="L584"/>
  <c r="J583"/>
  <c r="Q583" s="1"/>
  <c r="L583"/>
  <c r="J582"/>
  <c r="Q582"/>
  <c r="O582"/>
  <c r="M582"/>
  <c r="L582"/>
  <c r="J581"/>
  <c r="M581" s="1"/>
  <c r="O581"/>
  <c r="L581"/>
  <c r="J580"/>
  <c r="O580" s="1"/>
  <c r="Q580"/>
  <c r="M580"/>
  <c r="L580"/>
  <c r="J579"/>
  <c r="Q579" s="1"/>
  <c r="L579"/>
  <c r="J578"/>
  <c r="Q578"/>
  <c r="O578"/>
  <c r="M578"/>
  <c r="L578"/>
  <c r="J577"/>
  <c r="M577" s="1"/>
  <c r="O577"/>
  <c r="L577"/>
  <c r="J576"/>
  <c r="O576" s="1"/>
  <c r="Q576"/>
  <c r="M576"/>
  <c r="L576"/>
  <c r="J575"/>
  <c r="Q575" s="1"/>
  <c r="L575"/>
  <c r="J574"/>
  <c r="Q574"/>
  <c r="O574"/>
  <c r="M574"/>
  <c r="L574"/>
  <c r="J573"/>
  <c r="M573" s="1"/>
  <c r="O573"/>
  <c r="L573"/>
  <c r="J572"/>
  <c r="O572" s="1"/>
  <c r="Q572"/>
  <c r="M572"/>
  <c r="L572"/>
  <c r="J571"/>
  <c r="Q571" s="1"/>
  <c r="L571"/>
  <c r="J570"/>
  <c r="Q570"/>
  <c r="O570"/>
  <c r="M570"/>
  <c r="L570"/>
  <c r="J569"/>
  <c r="M569" s="1"/>
  <c r="O569"/>
  <c r="L569"/>
  <c r="J568"/>
  <c r="O568" s="1"/>
  <c r="Q568"/>
  <c r="M568"/>
  <c r="L568"/>
  <c r="J567"/>
  <c r="Q567" s="1"/>
  <c r="L567"/>
  <c r="J566"/>
  <c r="Q566"/>
  <c r="O566"/>
  <c r="M566"/>
  <c r="L566"/>
  <c r="J565"/>
  <c r="M565" s="1"/>
  <c r="O565"/>
  <c r="L565"/>
  <c r="J564"/>
  <c r="O564" s="1"/>
  <c r="Q564"/>
  <c r="M564"/>
  <c r="L564"/>
  <c r="J563"/>
  <c r="Q563" s="1"/>
  <c r="L563"/>
  <c r="J562"/>
  <c r="Q562"/>
  <c r="O562"/>
  <c r="M562"/>
  <c r="L562"/>
  <c r="J561"/>
  <c r="M561" s="1"/>
  <c r="O561"/>
  <c r="L561"/>
  <c r="J560"/>
  <c r="O560" s="1"/>
  <c r="Q560"/>
  <c r="M560"/>
  <c r="L560"/>
  <c r="J559"/>
  <c r="Q559" s="1"/>
  <c r="L559"/>
  <c r="J558"/>
  <c r="Q558"/>
  <c r="O558"/>
  <c r="M558"/>
  <c r="L558"/>
  <c r="J557"/>
  <c r="M557" s="1"/>
  <c r="O557"/>
  <c r="L557"/>
  <c r="J556"/>
  <c r="O556" s="1"/>
  <c r="Q556"/>
  <c r="M556"/>
  <c r="L556"/>
  <c r="J555"/>
  <c r="Q555" s="1"/>
  <c r="L555"/>
  <c r="J554"/>
  <c r="Q554"/>
  <c r="O554"/>
  <c r="M554"/>
  <c r="L554"/>
  <c r="J553"/>
  <c r="M553" s="1"/>
  <c r="O553"/>
  <c r="L553"/>
  <c r="J552"/>
  <c r="O552" s="1"/>
  <c r="Q552"/>
  <c r="M552"/>
  <c r="L552"/>
  <c r="J550"/>
  <c r="L550"/>
  <c r="J549"/>
  <c r="Q549"/>
  <c r="O549"/>
  <c r="M549"/>
  <c r="L549"/>
  <c r="J548"/>
  <c r="M548" s="1"/>
  <c r="O548"/>
  <c r="L548"/>
  <c r="J547"/>
  <c r="O547" s="1"/>
  <c r="Q547"/>
  <c r="M547"/>
  <c r="L547"/>
  <c r="J546"/>
  <c r="L546"/>
  <c r="J545"/>
  <c r="Q545"/>
  <c r="O545"/>
  <c r="M545"/>
  <c r="L545"/>
  <c r="J544"/>
  <c r="M544" s="1"/>
  <c r="O544"/>
  <c r="L544"/>
  <c r="J543"/>
  <c r="O543" s="1"/>
  <c r="Q543"/>
  <c r="M543"/>
  <c r="L543"/>
  <c r="J542"/>
  <c r="L542"/>
  <c r="J541"/>
  <c r="Q541"/>
  <c r="O541"/>
  <c r="M541"/>
  <c r="L541"/>
  <c r="J540"/>
  <c r="M540" s="1"/>
  <c r="O540"/>
  <c r="L540"/>
  <c r="J539"/>
  <c r="O539" s="1"/>
  <c r="Q539"/>
  <c r="M539"/>
  <c r="L539"/>
  <c r="J538"/>
  <c r="L538"/>
  <c r="J537"/>
  <c r="Q537"/>
  <c r="O537"/>
  <c r="M537"/>
  <c r="L537"/>
  <c r="J536"/>
  <c r="M536" s="1"/>
  <c r="O536"/>
  <c r="L536"/>
  <c r="J535"/>
  <c r="O535" s="1"/>
  <c r="Q535"/>
  <c r="M535"/>
  <c r="L535"/>
  <c r="J534"/>
  <c r="L534"/>
  <c r="J533"/>
  <c r="Q533"/>
  <c r="O533"/>
  <c r="M533"/>
  <c r="L533"/>
  <c r="J532"/>
  <c r="M532" s="1"/>
  <c r="O532"/>
  <c r="L532"/>
  <c r="J531"/>
  <c r="O531" s="1"/>
  <c r="Q531"/>
  <c r="M531"/>
  <c r="L531"/>
  <c r="J530"/>
  <c r="L530"/>
  <c r="J529"/>
  <c r="Q529"/>
  <c r="O529"/>
  <c r="M529"/>
  <c r="L529"/>
  <c r="J528"/>
  <c r="M528" s="1"/>
  <c r="O528"/>
  <c r="L528"/>
  <c r="J527"/>
  <c r="O527" s="1"/>
  <c r="Q527"/>
  <c r="M527"/>
  <c r="L527"/>
  <c r="J526"/>
  <c r="L526"/>
  <c r="J525"/>
  <c r="Q525"/>
  <c r="O525"/>
  <c r="M525"/>
  <c r="L525"/>
  <c r="J524"/>
  <c r="M524" s="1"/>
  <c r="O524"/>
  <c r="L524"/>
  <c r="J523"/>
  <c r="O523" s="1"/>
  <c r="Q523"/>
  <c r="M523"/>
  <c r="L523"/>
  <c r="J522"/>
  <c r="L522"/>
  <c r="J521"/>
  <c r="Q521"/>
  <c r="O521"/>
  <c r="M521"/>
  <c r="L521"/>
  <c r="J520"/>
  <c r="L520"/>
  <c r="J519"/>
  <c r="O519" s="1"/>
  <c r="Q519"/>
  <c r="M519"/>
  <c r="L519"/>
  <c r="J518"/>
  <c r="O518"/>
  <c r="L518"/>
  <c r="J517"/>
  <c r="Q517"/>
  <c r="O517"/>
  <c r="M517"/>
  <c r="L517"/>
  <c r="J516"/>
  <c r="O516"/>
  <c r="L516"/>
  <c r="J514"/>
  <c r="O514" s="1"/>
  <c r="Q514"/>
  <c r="M514"/>
  <c r="L514"/>
  <c r="J513"/>
  <c r="O513" s="1"/>
  <c r="L513"/>
  <c r="J512"/>
  <c r="Q512"/>
  <c r="O512"/>
  <c r="M512"/>
  <c r="L512"/>
  <c r="J511"/>
  <c r="O511" s="1"/>
  <c r="L511"/>
  <c r="J510"/>
  <c r="O510" s="1"/>
  <c r="Q510"/>
  <c r="M510"/>
  <c r="L510"/>
  <c r="J509"/>
  <c r="O509"/>
  <c r="L509"/>
  <c r="J508"/>
  <c r="Q508"/>
  <c r="O508"/>
  <c r="M508"/>
  <c r="L508"/>
  <c r="J507"/>
  <c r="O507"/>
  <c r="L507"/>
  <c r="J506"/>
  <c r="O506" s="1"/>
  <c r="Q506"/>
  <c r="M506"/>
  <c r="L506"/>
  <c r="J505"/>
  <c r="L505"/>
  <c r="J504"/>
  <c r="Q504"/>
  <c r="O504"/>
  <c r="M504"/>
  <c r="L504"/>
  <c r="J503"/>
  <c r="L503"/>
  <c r="J502"/>
  <c r="O502" s="1"/>
  <c r="Q502"/>
  <c r="M502"/>
  <c r="L502"/>
  <c r="J500"/>
  <c r="O500"/>
  <c r="L500"/>
  <c r="J499"/>
  <c r="Q499"/>
  <c r="O499"/>
  <c r="M499"/>
  <c r="L499"/>
  <c r="J498"/>
  <c r="O498"/>
  <c r="L498"/>
  <c r="J497"/>
  <c r="O497" s="1"/>
  <c r="Q497"/>
  <c r="M497"/>
  <c r="L497"/>
  <c r="J496"/>
  <c r="O496" s="1"/>
  <c r="L496"/>
  <c r="J495"/>
  <c r="Q495"/>
  <c r="O495"/>
  <c r="M495"/>
  <c r="L495"/>
  <c r="J494"/>
  <c r="O494" s="1"/>
  <c r="L494"/>
  <c r="J493"/>
  <c r="O493" s="1"/>
  <c r="Q493"/>
  <c r="M493"/>
  <c r="L493"/>
  <c r="J492"/>
  <c r="O492"/>
  <c r="L492"/>
  <c r="J491"/>
  <c r="Q491"/>
  <c r="O491"/>
  <c r="M491"/>
  <c r="L491"/>
  <c r="J490"/>
  <c r="O490"/>
  <c r="L490"/>
  <c r="J489"/>
  <c r="O489" s="1"/>
  <c r="Q489"/>
  <c r="M489"/>
  <c r="L489"/>
  <c r="J488"/>
  <c r="L488"/>
  <c r="J486"/>
  <c r="Q486"/>
  <c r="O486"/>
  <c r="M486"/>
  <c r="L486"/>
  <c r="J485"/>
  <c r="L485"/>
  <c r="J484"/>
  <c r="O484" s="1"/>
  <c r="Q484"/>
  <c r="M484"/>
  <c r="L484"/>
  <c r="J483"/>
  <c r="O483"/>
  <c r="L483"/>
  <c r="J482"/>
  <c r="Q482"/>
  <c r="O482"/>
  <c r="M482"/>
  <c r="L482"/>
  <c r="J481"/>
  <c r="O481"/>
  <c r="L481"/>
  <c r="J480"/>
  <c r="O480" s="1"/>
  <c r="Q480"/>
  <c r="M480"/>
  <c r="L480"/>
  <c r="J479"/>
  <c r="O479" s="1"/>
  <c r="L479"/>
  <c r="J478"/>
  <c r="Q478"/>
  <c r="O478"/>
  <c r="M478"/>
  <c r="L478"/>
  <c r="J477"/>
  <c r="O477" s="1"/>
  <c r="L477"/>
  <c r="J476"/>
  <c r="O476" s="1"/>
  <c r="Q476"/>
  <c r="M476"/>
  <c r="L476"/>
  <c r="J475"/>
  <c r="O475"/>
  <c r="L475"/>
  <c r="J474"/>
  <c r="Q474"/>
  <c r="O474"/>
  <c r="M474"/>
  <c r="L474"/>
  <c r="J473"/>
  <c r="O473"/>
  <c r="L473"/>
  <c r="J472"/>
  <c r="O472" s="1"/>
  <c r="Q472"/>
  <c r="M472"/>
  <c r="L472"/>
  <c r="J471"/>
  <c r="L471"/>
  <c r="J470"/>
  <c r="Q470"/>
  <c r="O470"/>
  <c r="M470"/>
  <c r="L470"/>
  <c r="J469"/>
  <c r="L469"/>
  <c r="J468"/>
  <c r="O468" s="1"/>
  <c r="Q468"/>
  <c r="M468"/>
  <c r="L468"/>
  <c r="J467"/>
  <c r="O467"/>
  <c r="L467"/>
  <c r="J466"/>
  <c r="Q466"/>
  <c r="O466"/>
  <c r="M466"/>
  <c r="L466"/>
  <c r="J465"/>
  <c r="O465"/>
  <c r="L465"/>
  <c r="J464"/>
  <c r="O464" s="1"/>
  <c r="Q464"/>
  <c r="M464"/>
  <c r="L464"/>
  <c r="J463"/>
  <c r="O463" s="1"/>
  <c r="L463"/>
  <c r="J462"/>
  <c r="Q462"/>
  <c r="O462"/>
  <c r="M462"/>
  <c r="L462"/>
  <c r="J461"/>
  <c r="O461" s="1"/>
  <c r="L461"/>
  <c r="J460"/>
  <c r="O460" s="1"/>
  <c r="Q460"/>
  <c r="M460"/>
  <c r="L460"/>
  <c r="J459"/>
  <c r="O459"/>
  <c r="L459"/>
  <c r="J458"/>
  <c r="Q458"/>
  <c r="O458"/>
  <c r="M458"/>
  <c r="L458"/>
  <c r="J457"/>
  <c r="O457"/>
  <c r="L457"/>
  <c r="J456"/>
  <c r="O456" s="1"/>
  <c r="Q456"/>
  <c r="M456"/>
  <c r="L456"/>
  <c r="J455"/>
  <c r="L455"/>
  <c r="J454"/>
  <c r="Q454"/>
  <c r="O454"/>
  <c r="M454"/>
  <c r="L454"/>
  <c r="J453"/>
  <c r="L453"/>
  <c r="J452"/>
  <c r="O452" s="1"/>
  <c r="Q452"/>
  <c r="M452"/>
  <c r="L452"/>
  <c r="J451"/>
  <c r="O451"/>
  <c r="L451"/>
  <c r="J449"/>
  <c r="Q449"/>
  <c r="O449"/>
  <c r="M449"/>
  <c r="L449"/>
  <c r="J448"/>
  <c r="O448"/>
  <c r="L448"/>
  <c r="J447"/>
  <c r="O447" s="1"/>
  <c r="Q447"/>
  <c r="M447"/>
  <c r="L447"/>
  <c r="J446"/>
  <c r="O446" s="1"/>
  <c r="L446"/>
  <c r="J445"/>
  <c r="Q445"/>
  <c r="O445"/>
  <c r="M445"/>
  <c r="L445"/>
  <c r="J444"/>
  <c r="O444" s="1"/>
  <c r="L444"/>
  <c r="J443"/>
  <c r="O443" s="1"/>
  <c r="Q443"/>
  <c r="M443"/>
  <c r="L443"/>
  <c r="J442"/>
  <c r="O442"/>
  <c r="L442"/>
  <c r="J441"/>
  <c r="Q441"/>
  <c r="O441"/>
  <c r="M441"/>
  <c r="L441"/>
  <c r="J440"/>
  <c r="O440"/>
  <c r="L440"/>
  <c r="J439"/>
  <c r="O439" s="1"/>
  <c r="Q439"/>
  <c r="M439"/>
  <c r="L439"/>
  <c r="J438"/>
  <c r="L438"/>
  <c r="J437"/>
  <c r="Q437"/>
  <c r="O437"/>
  <c r="M437"/>
  <c r="L437"/>
  <c r="J436"/>
  <c r="L436"/>
  <c r="J435"/>
  <c r="O435" s="1"/>
  <c r="Q435"/>
  <c r="M435"/>
  <c r="L435"/>
  <c r="J434"/>
  <c r="Q434" s="1"/>
  <c r="O434"/>
  <c r="L434"/>
  <c r="J433"/>
  <c r="Q433"/>
  <c r="O433"/>
  <c r="M433"/>
  <c r="L433"/>
  <c r="J432"/>
  <c r="M432" s="1"/>
  <c r="L432"/>
  <c r="J431"/>
  <c r="O431" s="1"/>
  <c r="L431"/>
  <c r="J430"/>
  <c r="Q430" s="1"/>
  <c r="L430"/>
  <c r="J429"/>
  <c r="Q429"/>
  <c r="O429"/>
  <c r="M429"/>
  <c r="L429"/>
  <c r="J428"/>
  <c r="M428" s="1"/>
  <c r="Q428"/>
  <c r="L428"/>
  <c r="J427"/>
  <c r="O427" s="1"/>
  <c r="Q427"/>
  <c r="L427"/>
  <c r="J426"/>
  <c r="Q426" s="1"/>
  <c r="O426"/>
  <c r="L426"/>
  <c r="J425"/>
  <c r="Q425"/>
  <c r="O425"/>
  <c r="M425"/>
  <c r="L425"/>
  <c r="J424"/>
  <c r="M424" s="1"/>
  <c r="O424"/>
  <c r="L424"/>
  <c r="J423"/>
  <c r="O423" s="1"/>
  <c r="M423"/>
  <c r="L423"/>
  <c r="J422"/>
  <c r="Q422" s="1"/>
  <c r="L422"/>
  <c r="J421"/>
  <c r="Q421"/>
  <c r="O421"/>
  <c r="M421"/>
  <c r="L421"/>
  <c r="J420"/>
  <c r="M420" s="1"/>
  <c r="Q420"/>
  <c r="O420"/>
  <c r="L420"/>
  <c r="J419"/>
  <c r="O419" s="1"/>
  <c r="Q419"/>
  <c r="M419"/>
  <c r="L419"/>
  <c r="J418"/>
  <c r="Q418" s="1"/>
  <c r="O418"/>
  <c r="M418"/>
  <c r="L418"/>
  <c r="J417"/>
  <c r="Q417"/>
  <c r="O417"/>
  <c r="M417"/>
  <c r="L417"/>
  <c r="J416"/>
  <c r="M416" s="1"/>
  <c r="L416"/>
  <c r="J415"/>
  <c r="O415" s="1"/>
  <c r="L415"/>
  <c r="J413"/>
  <c r="Q413" s="1"/>
  <c r="L413"/>
  <c r="J412"/>
  <c r="Q412"/>
  <c r="O412"/>
  <c r="M412"/>
  <c r="L412"/>
  <c r="J411"/>
  <c r="M411" s="1"/>
  <c r="Q411"/>
  <c r="L411"/>
  <c r="J410"/>
  <c r="O410" s="1"/>
  <c r="Q410"/>
  <c r="L410"/>
  <c r="J409"/>
  <c r="Q409" s="1"/>
  <c r="O409"/>
  <c r="L409"/>
  <c r="J408"/>
  <c r="Q408"/>
  <c r="O408"/>
  <c r="M408"/>
  <c r="L408"/>
  <c r="J407"/>
  <c r="M407" s="1"/>
  <c r="O407"/>
  <c r="L407"/>
  <c r="J406"/>
  <c r="O406" s="1"/>
  <c r="M406"/>
  <c r="L406"/>
  <c r="J405"/>
  <c r="Q405" s="1"/>
  <c r="M405"/>
  <c r="L405"/>
  <c r="J404"/>
  <c r="Q404"/>
  <c r="O404"/>
  <c r="M404"/>
  <c r="L404"/>
  <c r="J403"/>
  <c r="M403" s="1"/>
  <c r="Q403"/>
  <c r="O403"/>
  <c r="L403"/>
  <c r="J402"/>
  <c r="O402" s="1"/>
  <c r="Q402"/>
  <c r="M402"/>
  <c r="L402"/>
  <c r="J401"/>
  <c r="Q401" s="1"/>
  <c r="O401"/>
  <c r="M401"/>
  <c r="L401"/>
  <c r="J399"/>
  <c r="Q399"/>
  <c r="O399"/>
  <c r="M399"/>
  <c r="L399"/>
  <c r="J398"/>
  <c r="M398" s="1"/>
  <c r="L398"/>
  <c r="J397"/>
  <c r="O397" s="1"/>
  <c r="L397"/>
  <c r="J396"/>
  <c r="Q396" s="1"/>
  <c r="L396"/>
  <c r="J395"/>
  <c r="Q395"/>
  <c r="O395"/>
  <c r="M395"/>
  <c r="L395"/>
  <c r="J394"/>
  <c r="M394" s="1"/>
  <c r="Q394"/>
  <c r="L394"/>
  <c r="J393"/>
  <c r="O393" s="1"/>
  <c r="Q393"/>
  <c r="L393"/>
  <c r="J392"/>
  <c r="Q392" s="1"/>
  <c r="O392"/>
  <c r="L392"/>
  <c r="J391"/>
  <c r="Q391"/>
  <c r="O391"/>
  <c r="M391"/>
  <c r="L391"/>
  <c r="J390"/>
  <c r="M390" s="1"/>
  <c r="O390"/>
  <c r="L390"/>
  <c r="J389"/>
  <c r="O389" s="1"/>
  <c r="M389"/>
  <c r="L389"/>
  <c r="J388"/>
  <c r="Q388" s="1"/>
  <c r="M388"/>
  <c r="L388"/>
  <c r="J387"/>
  <c r="Q387"/>
  <c r="O387"/>
  <c r="M387"/>
  <c r="L387"/>
  <c r="J385"/>
  <c r="M385" s="1"/>
  <c r="Q385"/>
  <c r="O385"/>
  <c r="L385"/>
  <c r="J384"/>
  <c r="O384" s="1"/>
  <c r="Q384"/>
  <c r="M384"/>
  <c r="L384"/>
  <c r="J383"/>
  <c r="Q383" s="1"/>
  <c r="O383"/>
  <c r="M383"/>
  <c r="L383"/>
  <c r="J382"/>
  <c r="Q382"/>
  <c r="O382"/>
  <c r="M382"/>
  <c r="L382"/>
  <c r="J381"/>
  <c r="M381" s="1"/>
  <c r="L381"/>
  <c r="J380"/>
  <c r="O380" s="1"/>
  <c r="L380"/>
  <c r="J379"/>
  <c r="O379" s="1"/>
  <c r="Q379"/>
  <c r="M379"/>
  <c r="L379"/>
  <c r="J378"/>
  <c r="M378" s="1"/>
  <c r="O378"/>
  <c r="L378"/>
  <c r="J377"/>
  <c r="Q377"/>
  <c r="O377"/>
  <c r="M377"/>
  <c r="L377"/>
  <c r="J376"/>
  <c r="O376" s="1"/>
  <c r="L376"/>
  <c r="J375"/>
  <c r="O375" s="1"/>
  <c r="Q375"/>
  <c r="M375"/>
  <c r="L375"/>
  <c r="J374"/>
  <c r="M374" s="1"/>
  <c r="O374"/>
  <c r="L374"/>
  <c r="J373"/>
  <c r="Q373"/>
  <c r="O373"/>
  <c r="M373"/>
  <c r="L373"/>
  <c r="J372"/>
  <c r="O372" s="1"/>
  <c r="L372"/>
  <c r="J371"/>
  <c r="O371" s="1"/>
  <c r="Q371"/>
  <c r="M371"/>
  <c r="L371"/>
  <c r="J370"/>
  <c r="M370" s="1"/>
  <c r="O370"/>
  <c r="L370"/>
  <c r="J369"/>
  <c r="Q369"/>
  <c r="O369"/>
  <c r="M369"/>
  <c r="L369"/>
  <c r="J368"/>
  <c r="O368" s="1"/>
  <c r="L368"/>
  <c r="J367"/>
  <c r="O367" s="1"/>
  <c r="Q367"/>
  <c r="M367"/>
  <c r="L367"/>
  <c r="J366"/>
  <c r="M366" s="1"/>
  <c r="O366"/>
  <c r="L366"/>
  <c r="J365"/>
  <c r="Q365"/>
  <c r="O365"/>
  <c r="M365"/>
  <c r="L365"/>
  <c r="J364"/>
  <c r="O364" s="1"/>
  <c r="L364"/>
  <c r="J363"/>
  <c r="O363" s="1"/>
  <c r="Q363"/>
  <c r="M363"/>
  <c r="L363"/>
  <c r="J362"/>
  <c r="M362" s="1"/>
  <c r="O362"/>
  <c r="L362"/>
  <c r="J361"/>
  <c r="Q361"/>
  <c r="O361"/>
  <c r="M361"/>
  <c r="L361"/>
  <c r="J360"/>
  <c r="O360" s="1"/>
  <c r="L360"/>
  <c r="J359"/>
  <c r="O359" s="1"/>
  <c r="Q359"/>
  <c r="M359"/>
  <c r="L359"/>
  <c r="J358"/>
  <c r="M358" s="1"/>
  <c r="O358"/>
  <c r="L358"/>
  <c r="J357"/>
  <c r="Q357"/>
  <c r="O357"/>
  <c r="M357"/>
  <c r="L357"/>
  <c r="J356"/>
  <c r="O356" s="1"/>
  <c r="L356"/>
  <c r="J355"/>
  <c r="O355" s="1"/>
  <c r="Q355"/>
  <c r="M355"/>
  <c r="L355"/>
  <c r="J354"/>
  <c r="M354" s="1"/>
  <c r="O354"/>
  <c r="L354"/>
  <c r="J353"/>
  <c r="Q353"/>
  <c r="O353"/>
  <c r="M353"/>
  <c r="L353"/>
  <c r="J352"/>
  <c r="O352" s="1"/>
  <c r="L352"/>
  <c r="J351"/>
  <c r="O351" s="1"/>
  <c r="Q351"/>
  <c r="M351"/>
  <c r="L351"/>
  <c r="J350"/>
  <c r="M350" s="1"/>
  <c r="O350"/>
  <c r="L350"/>
  <c r="J348"/>
  <c r="Q348"/>
  <c r="O348"/>
  <c r="M348"/>
  <c r="L348"/>
  <c r="J347"/>
  <c r="O347" s="1"/>
  <c r="L347"/>
  <c r="J346"/>
  <c r="O346" s="1"/>
  <c r="Q346"/>
  <c r="M346"/>
  <c r="L346"/>
  <c r="J345"/>
  <c r="M345" s="1"/>
  <c r="O345"/>
  <c r="L345"/>
  <c r="J344"/>
  <c r="Q344"/>
  <c r="O344"/>
  <c r="M344"/>
  <c r="L344"/>
  <c r="J343"/>
  <c r="O343" s="1"/>
  <c r="L343"/>
  <c r="J342"/>
  <c r="O342" s="1"/>
  <c r="Q342"/>
  <c r="M342"/>
  <c r="L342"/>
  <c r="J341"/>
  <c r="M341" s="1"/>
  <c r="O341"/>
  <c r="L341"/>
  <c r="J340"/>
  <c r="Q340"/>
  <c r="O340"/>
  <c r="M340"/>
  <c r="L340"/>
  <c r="J339"/>
  <c r="O339" s="1"/>
  <c r="L339"/>
  <c r="J338"/>
  <c r="O338" s="1"/>
  <c r="Q338"/>
  <c r="M338"/>
  <c r="L338"/>
  <c r="J337"/>
  <c r="M337" s="1"/>
  <c r="O337"/>
  <c r="L337"/>
  <c r="J336"/>
  <c r="Q336"/>
  <c r="O336"/>
  <c r="M336"/>
  <c r="L336"/>
  <c r="J335"/>
  <c r="O335" s="1"/>
  <c r="L335"/>
  <c r="J334"/>
  <c r="O334" s="1"/>
  <c r="Q334"/>
  <c r="M334"/>
  <c r="L334"/>
  <c r="J333"/>
  <c r="M333" s="1"/>
  <c r="O333"/>
  <c r="L333"/>
  <c r="J332"/>
  <c r="Q332"/>
  <c r="O332"/>
  <c r="M332"/>
  <c r="L332"/>
  <c r="J331"/>
  <c r="O331" s="1"/>
  <c r="L331"/>
  <c r="J330"/>
  <c r="O330" s="1"/>
  <c r="Q330"/>
  <c r="M330"/>
  <c r="L330"/>
  <c r="J329"/>
  <c r="M329" s="1"/>
  <c r="O329"/>
  <c r="L329"/>
  <c r="J328"/>
  <c r="Q328"/>
  <c r="O328"/>
  <c r="M328"/>
  <c r="L328"/>
  <c r="J327"/>
  <c r="O327" s="1"/>
  <c r="L327"/>
  <c r="J326"/>
  <c r="O326" s="1"/>
  <c r="Q326"/>
  <c r="M326"/>
  <c r="L326"/>
  <c r="J325"/>
  <c r="M325" s="1"/>
  <c r="O325"/>
  <c r="L325"/>
  <c r="J324"/>
  <c r="Q324"/>
  <c r="O324"/>
  <c r="M324"/>
  <c r="L324"/>
  <c r="J323"/>
  <c r="O323" s="1"/>
  <c r="L323"/>
  <c r="J322"/>
  <c r="O322" s="1"/>
  <c r="Q322"/>
  <c r="M322"/>
  <c r="L322"/>
  <c r="J321"/>
  <c r="M321" s="1"/>
  <c r="O321"/>
  <c r="L321"/>
  <c r="J320"/>
  <c r="Q320"/>
  <c r="O320"/>
  <c r="M320"/>
  <c r="L320"/>
  <c r="J319"/>
  <c r="O319" s="1"/>
  <c r="L319"/>
  <c r="J318"/>
  <c r="O318" s="1"/>
  <c r="Q318"/>
  <c r="M318"/>
  <c r="L318"/>
  <c r="J317"/>
  <c r="M317" s="1"/>
  <c r="O317"/>
  <c r="L317"/>
  <c r="J316"/>
  <c r="Q316"/>
  <c r="O316"/>
  <c r="M316"/>
  <c r="L316"/>
  <c r="J315"/>
  <c r="O315" s="1"/>
  <c r="L315"/>
  <c r="J314"/>
  <c r="O314" s="1"/>
  <c r="Q314"/>
  <c r="M314"/>
  <c r="L314"/>
  <c r="J312"/>
  <c r="M312" s="1"/>
  <c r="O312"/>
  <c r="L312"/>
  <c r="J311"/>
  <c r="Q311"/>
  <c r="O311"/>
  <c r="M311"/>
  <c r="L311"/>
  <c r="J310"/>
  <c r="O310" s="1"/>
  <c r="L310"/>
  <c r="J309"/>
  <c r="O309" s="1"/>
  <c r="Q309"/>
  <c r="M309"/>
  <c r="L309"/>
  <c r="J308"/>
  <c r="M308" s="1"/>
  <c r="O308"/>
  <c r="L308"/>
  <c r="J307"/>
  <c r="Q307"/>
  <c r="O307"/>
  <c r="M307"/>
  <c r="L307"/>
  <c r="J306"/>
  <c r="O306" s="1"/>
  <c r="L306"/>
  <c r="J305"/>
  <c r="O305" s="1"/>
  <c r="Q305"/>
  <c r="M305"/>
  <c r="L305"/>
  <c r="J304"/>
  <c r="M304" s="1"/>
  <c r="O304"/>
  <c r="L304"/>
  <c r="J303"/>
  <c r="Q303"/>
  <c r="O303"/>
  <c r="M303"/>
  <c r="L303"/>
  <c r="J302"/>
  <c r="O302" s="1"/>
  <c r="L302"/>
  <c r="J301"/>
  <c r="O301" s="1"/>
  <c r="Q301"/>
  <c r="M301"/>
  <c r="L301"/>
  <c r="J300"/>
  <c r="M300" s="1"/>
  <c r="O300"/>
  <c r="L300"/>
  <c r="J299"/>
  <c r="Q299"/>
  <c r="O299"/>
  <c r="M299"/>
  <c r="L299"/>
  <c r="J297"/>
  <c r="O297" s="1"/>
  <c r="L297"/>
  <c r="J296"/>
  <c r="O296" s="1"/>
  <c r="Q296"/>
  <c r="M296"/>
  <c r="L296"/>
  <c r="J295"/>
  <c r="M295" s="1"/>
  <c r="O295"/>
  <c r="L295"/>
  <c r="J294"/>
  <c r="Q294"/>
  <c r="O294"/>
  <c r="M294"/>
  <c r="L294"/>
  <c r="J293"/>
  <c r="O293" s="1"/>
  <c r="L293"/>
  <c r="J292"/>
  <c r="O292" s="1"/>
  <c r="Q292"/>
  <c r="M292"/>
  <c r="L292"/>
  <c r="J291"/>
  <c r="M291" s="1"/>
  <c r="O291"/>
  <c r="L291"/>
  <c r="J290"/>
  <c r="Q290"/>
  <c r="O290"/>
  <c r="M290"/>
  <c r="L290"/>
  <c r="J289"/>
  <c r="O289" s="1"/>
  <c r="L289"/>
  <c r="J288"/>
  <c r="O288" s="1"/>
  <c r="Q288"/>
  <c r="M288"/>
  <c r="L288"/>
  <c r="J287"/>
  <c r="M287" s="1"/>
  <c r="O287"/>
  <c r="L287"/>
  <c r="J286"/>
  <c r="Q286"/>
  <c r="O286"/>
  <c r="M286"/>
  <c r="L286"/>
  <c r="J285"/>
  <c r="O285" s="1"/>
  <c r="L285"/>
  <c r="J283"/>
  <c r="O283" s="1"/>
  <c r="Q283"/>
  <c r="M283"/>
  <c r="L283"/>
  <c r="J282"/>
  <c r="M282" s="1"/>
  <c r="O282"/>
  <c r="L282"/>
  <c r="J281"/>
  <c r="Q281"/>
  <c r="O281"/>
  <c r="M281"/>
  <c r="L281"/>
  <c r="J280"/>
  <c r="O280" s="1"/>
  <c r="L280"/>
  <c r="J279"/>
  <c r="O279" s="1"/>
  <c r="Q279"/>
  <c r="M279"/>
  <c r="L279"/>
  <c r="J278"/>
  <c r="M278" s="1"/>
  <c r="O278"/>
  <c r="L278"/>
  <c r="J277"/>
  <c r="Q277"/>
  <c r="O277"/>
  <c r="M277"/>
  <c r="L277"/>
  <c r="J276"/>
  <c r="O276" s="1"/>
  <c r="L276"/>
  <c r="J275"/>
  <c r="O275" s="1"/>
  <c r="Q275"/>
  <c r="M275"/>
  <c r="L275"/>
  <c r="J274"/>
  <c r="M274" s="1"/>
  <c r="O274"/>
  <c r="L274"/>
  <c r="J273"/>
  <c r="Q273"/>
  <c r="O273"/>
  <c r="M273"/>
  <c r="L273"/>
  <c r="J272"/>
  <c r="O272" s="1"/>
  <c r="L272"/>
  <c r="J271"/>
  <c r="O271" s="1"/>
  <c r="Q271"/>
  <c r="M271"/>
  <c r="L271"/>
  <c r="J270"/>
  <c r="M270" s="1"/>
  <c r="O270"/>
  <c r="L270"/>
  <c r="J269"/>
  <c r="Q269"/>
  <c r="O269"/>
  <c r="M269"/>
  <c r="L269"/>
  <c r="J268"/>
  <c r="O268" s="1"/>
  <c r="L268"/>
  <c r="J267"/>
  <c r="O267" s="1"/>
  <c r="Q267"/>
  <c r="M267"/>
  <c r="L267"/>
  <c r="J266"/>
  <c r="M266" s="1"/>
  <c r="O266"/>
  <c r="L266"/>
  <c r="J265"/>
  <c r="Q265"/>
  <c r="O265"/>
  <c r="M265"/>
  <c r="L265"/>
  <c r="J264"/>
  <c r="O264" s="1"/>
  <c r="L264"/>
  <c r="J263"/>
  <c r="O263" s="1"/>
  <c r="Q263"/>
  <c r="M263"/>
  <c r="L263"/>
  <c r="J262"/>
  <c r="M262" s="1"/>
  <c r="O262"/>
  <c r="L262"/>
  <c r="J261"/>
  <c r="Q261"/>
  <c r="O261"/>
  <c r="M261"/>
  <c r="L261"/>
  <c r="J260"/>
  <c r="O260" s="1"/>
  <c r="L260"/>
  <c r="J259"/>
  <c r="O259" s="1"/>
  <c r="Q259"/>
  <c r="M259"/>
  <c r="L259"/>
  <c r="J258"/>
  <c r="M258" s="1"/>
  <c r="O258"/>
  <c r="L258"/>
  <c r="J257"/>
  <c r="Q257"/>
  <c r="O257"/>
  <c r="M257"/>
  <c r="L257"/>
  <c r="J256"/>
  <c r="O256" s="1"/>
  <c r="L256"/>
  <c r="J255"/>
  <c r="O255" s="1"/>
  <c r="Q255"/>
  <c r="M255"/>
  <c r="L255"/>
  <c r="J254"/>
  <c r="M254" s="1"/>
  <c r="O254"/>
  <c r="L254"/>
  <c r="L253"/>
  <c r="J253"/>
  <c r="J252"/>
  <c r="O252" s="1"/>
  <c r="Q252"/>
  <c r="M252"/>
  <c r="L252"/>
  <c r="J251"/>
  <c r="M251" s="1"/>
  <c r="O251"/>
  <c r="L251"/>
  <c r="J250"/>
  <c r="Q250"/>
  <c r="O250"/>
  <c r="M250"/>
  <c r="L250"/>
  <c r="J249"/>
  <c r="O249" s="1"/>
  <c r="L249"/>
  <c r="J248"/>
  <c r="O248" s="1"/>
  <c r="Q248"/>
  <c r="M248"/>
  <c r="L248"/>
  <c r="J246"/>
  <c r="M246" s="1"/>
  <c r="O246"/>
  <c r="L246"/>
  <c r="J245"/>
  <c r="Q245"/>
  <c r="O245"/>
  <c r="M245"/>
  <c r="L245"/>
  <c r="J244"/>
  <c r="O244" s="1"/>
  <c r="L244"/>
  <c r="J243"/>
  <c r="O243" s="1"/>
  <c r="Q243"/>
  <c r="M243"/>
  <c r="L243"/>
  <c r="J242"/>
  <c r="M242" s="1"/>
  <c r="O242"/>
  <c r="L242"/>
  <c r="J241"/>
  <c r="Q241"/>
  <c r="O241"/>
  <c r="M241"/>
  <c r="L241"/>
  <c r="J240"/>
  <c r="O240" s="1"/>
  <c r="L240"/>
  <c r="J239"/>
  <c r="O239" s="1"/>
  <c r="Q239"/>
  <c r="M239"/>
  <c r="L239"/>
  <c r="J238"/>
  <c r="M238" s="1"/>
  <c r="O238"/>
  <c r="L238"/>
  <c r="J237"/>
  <c r="Q237"/>
  <c r="O237"/>
  <c r="M237"/>
  <c r="L237"/>
  <c r="J236"/>
  <c r="O236" s="1"/>
  <c r="L236"/>
  <c r="J235"/>
  <c r="O235" s="1"/>
  <c r="Q235"/>
  <c r="M235"/>
  <c r="L235"/>
  <c r="J234"/>
  <c r="M234" s="1"/>
  <c r="O234"/>
  <c r="L234"/>
  <c r="J233"/>
  <c r="Q233"/>
  <c r="O233"/>
  <c r="M233"/>
  <c r="L233"/>
  <c r="J232"/>
  <c r="O232" s="1"/>
  <c r="L232"/>
  <c r="J231"/>
  <c r="O231" s="1"/>
  <c r="Q231"/>
  <c r="M231"/>
  <c r="L231"/>
  <c r="J230"/>
  <c r="M230" s="1"/>
  <c r="O230"/>
  <c r="L230"/>
  <c r="J229"/>
  <c r="Q229"/>
  <c r="O229"/>
  <c r="M229"/>
  <c r="L229"/>
  <c r="J228"/>
  <c r="O228" s="1"/>
  <c r="L228"/>
  <c r="J227"/>
  <c r="O227" s="1"/>
  <c r="Q227"/>
  <c r="M227"/>
  <c r="L227"/>
  <c r="J226"/>
  <c r="M226" s="1"/>
  <c r="O226"/>
  <c r="L226"/>
  <c r="J225"/>
  <c r="Q225"/>
  <c r="O225"/>
  <c r="M225"/>
  <c r="L225"/>
  <c r="J224"/>
  <c r="O224" s="1"/>
  <c r="L224"/>
  <c r="J223"/>
  <c r="O223" s="1"/>
  <c r="Q223"/>
  <c r="M223"/>
  <c r="L223"/>
  <c r="J222"/>
  <c r="M222" s="1"/>
  <c r="O222"/>
  <c r="L222"/>
  <c r="J221"/>
  <c r="Q221"/>
  <c r="O221"/>
  <c r="M221"/>
  <c r="L221"/>
  <c r="J220"/>
  <c r="O220" s="1"/>
  <c r="L220"/>
  <c r="J219"/>
  <c r="O219" s="1"/>
  <c r="Q219"/>
  <c r="M219"/>
  <c r="L219"/>
  <c r="J218"/>
  <c r="M218" s="1"/>
  <c r="O218"/>
  <c r="L218"/>
  <c r="J217"/>
  <c r="Q217"/>
  <c r="O217"/>
  <c r="M217"/>
  <c r="L217"/>
  <c r="J216"/>
  <c r="O216" s="1"/>
  <c r="L216"/>
  <c r="J215"/>
  <c r="O215" s="1"/>
  <c r="Q215"/>
  <c r="M215"/>
  <c r="L215"/>
  <c r="J214"/>
  <c r="M214" s="1"/>
  <c r="O214"/>
  <c r="L214"/>
  <c r="J213"/>
  <c r="Q213"/>
  <c r="O213"/>
  <c r="M213"/>
  <c r="L213"/>
  <c r="J212"/>
  <c r="O212" s="1"/>
  <c r="L212"/>
  <c r="J210"/>
  <c r="O210" s="1"/>
  <c r="Q210"/>
  <c r="M210"/>
  <c r="L210"/>
  <c r="J209"/>
  <c r="M209" s="1"/>
  <c r="O209"/>
  <c r="L209"/>
  <c r="J208"/>
  <c r="Q208"/>
  <c r="O208"/>
  <c r="M208"/>
  <c r="L208"/>
  <c r="J207"/>
  <c r="O207" s="1"/>
  <c r="L207"/>
  <c r="J206"/>
  <c r="O206" s="1"/>
  <c r="Q206"/>
  <c r="M206"/>
  <c r="L206"/>
  <c r="J205"/>
  <c r="M205" s="1"/>
  <c r="O205"/>
  <c r="L205"/>
  <c r="J204"/>
  <c r="Q204"/>
  <c r="O204"/>
  <c r="M204"/>
  <c r="L204"/>
  <c r="J203"/>
  <c r="O203" s="1"/>
  <c r="L203"/>
  <c r="J202"/>
  <c r="O202" s="1"/>
  <c r="Q202"/>
  <c r="M202"/>
  <c r="L202"/>
  <c r="J201"/>
  <c r="M201" s="1"/>
  <c r="O201"/>
  <c r="L201"/>
  <c r="J200"/>
  <c r="Q200"/>
  <c r="O200"/>
  <c r="M200"/>
  <c r="L200"/>
  <c r="J199"/>
  <c r="O199" s="1"/>
  <c r="L199"/>
  <c r="J198"/>
  <c r="O198" s="1"/>
  <c r="Q198"/>
  <c r="M198"/>
  <c r="L198"/>
  <c r="J197"/>
  <c r="M197" s="1"/>
  <c r="O197"/>
  <c r="L197"/>
  <c r="J196"/>
  <c r="Q196"/>
  <c r="O196"/>
  <c r="M196"/>
  <c r="L196"/>
  <c r="J195"/>
  <c r="O195" s="1"/>
  <c r="L195"/>
  <c r="J194"/>
  <c r="O194" s="1"/>
  <c r="Q194"/>
  <c r="M194"/>
  <c r="L194"/>
  <c r="J193"/>
  <c r="M193" s="1"/>
  <c r="O193"/>
  <c r="L193"/>
  <c r="J192"/>
  <c r="Q192"/>
  <c r="O192"/>
  <c r="M192"/>
  <c r="L192"/>
  <c r="J191"/>
  <c r="O191" s="1"/>
  <c r="L191"/>
  <c r="J190"/>
  <c r="O190" s="1"/>
  <c r="Q190"/>
  <c r="M190"/>
  <c r="L190"/>
  <c r="J189"/>
  <c r="M189" s="1"/>
  <c r="O189"/>
  <c r="L189"/>
  <c r="J188"/>
  <c r="Q188"/>
  <c r="O188"/>
  <c r="M188"/>
  <c r="L188"/>
  <c r="J187"/>
  <c r="O187" s="1"/>
  <c r="L187"/>
  <c r="J186"/>
  <c r="O186" s="1"/>
  <c r="Q186"/>
  <c r="M186"/>
  <c r="L186"/>
  <c r="J185"/>
  <c r="M185" s="1"/>
  <c r="O185"/>
  <c r="L185"/>
  <c r="J184"/>
  <c r="Q184"/>
  <c r="O184"/>
  <c r="M184"/>
  <c r="L184"/>
  <c r="J183"/>
  <c r="O183" s="1"/>
  <c r="L183"/>
  <c r="J182"/>
  <c r="O182" s="1"/>
  <c r="Q182"/>
  <c r="M182"/>
  <c r="L182"/>
  <c r="J181"/>
  <c r="M181" s="1"/>
  <c r="O181"/>
  <c r="L181"/>
  <c r="J180"/>
  <c r="Q180"/>
  <c r="O180"/>
  <c r="M180"/>
  <c r="L180"/>
  <c r="J179"/>
  <c r="O179" s="1"/>
  <c r="L179"/>
  <c r="J178"/>
  <c r="O178" s="1"/>
  <c r="Q178"/>
  <c r="M178"/>
  <c r="L178"/>
  <c r="J177"/>
  <c r="M177" s="1"/>
  <c r="O177"/>
  <c r="L177"/>
  <c r="J176"/>
  <c r="Q176"/>
  <c r="O176"/>
  <c r="M176"/>
  <c r="L176"/>
  <c r="J175"/>
  <c r="O175" s="1"/>
  <c r="L175"/>
  <c r="J174"/>
  <c r="O174" s="1"/>
  <c r="Q174"/>
  <c r="M174"/>
  <c r="L174"/>
  <c r="J173"/>
  <c r="M173" s="1"/>
  <c r="O173"/>
  <c r="L173"/>
  <c r="J172"/>
  <c r="Q172"/>
  <c r="O172"/>
  <c r="M172"/>
  <c r="L172"/>
  <c r="J171"/>
  <c r="O171" s="1"/>
  <c r="L171"/>
  <c r="J170"/>
  <c r="O170" s="1"/>
  <c r="Q170"/>
  <c r="M170"/>
  <c r="L170"/>
  <c r="J169"/>
  <c r="M169" s="1"/>
  <c r="O169"/>
  <c r="L169"/>
  <c r="J168"/>
  <c r="Q168"/>
  <c r="O168"/>
  <c r="M168"/>
  <c r="L168"/>
  <c r="J167"/>
  <c r="O167" s="1"/>
  <c r="L167"/>
  <c r="J166"/>
  <c r="O166" s="1"/>
  <c r="Q166"/>
  <c r="M166"/>
  <c r="L166"/>
  <c r="J165"/>
  <c r="M165" s="1"/>
  <c r="O165"/>
  <c r="L165"/>
  <c r="J164"/>
  <c r="Q164"/>
  <c r="O164"/>
  <c r="M164"/>
  <c r="L164"/>
  <c r="J163"/>
  <c r="O163" s="1"/>
  <c r="L163"/>
  <c r="J162"/>
  <c r="O162" s="1"/>
  <c r="Q162"/>
  <c r="M162"/>
  <c r="L162"/>
  <c r="J161"/>
  <c r="M161" s="1"/>
  <c r="O161"/>
  <c r="L161"/>
  <c r="J160"/>
  <c r="Q160"/>
  <c r="O160"/>
  <c r="M160"/>
  <c r="L160"/>
  <c r="J159"/>
  <c r="O159" s="1"/>
  <c r="L159"/>
  <c r="J158"/>
  <c r="O158" s="1"/>
  <c r="Q158"/>
  <c r="M158"/>
  <c r="L158"/>
  <c r="J157"/>
  <c r="M157" s="1"/>
  <c r="O157"/>
  <c r="L157"/>
  <c r="J156"/>
  <c r="Q156"/>
  <c r="O156"/>
  <c r="M156"/>
  <c r="L156"/>
  <c r="J155"/>
  <c r="O155" s="1"/>
  <c r="L155"/>
  <c r="J154"/>
  <c r="O154" s="1"/>
  <c r="Q154"/>
  <c r="M154"/>
  <c r="L154"/>
  <c r="J153"/>
  <c r="M153" s="1"/>
  <c r="O153"/>
  <c r="L153"/>
  <c r="J152"/>
  <c r="Q152"/>
  <c r="O152"/>
  <c r="M152"/>
  <c r="L152"/>
  <c r="J151"/>
  <c r="O151" s="1"/>
  <c r="L151"/>
  <c r="J150"/>
  <c r="O150" s="1"/>
  <c r="Q150"/>
  <c r="M150"/>
  <c r="L150"/>
  <c r="J149"/>
  <c r="M149" s="1"/>
  <c r="O149"/>
  <c r="L149"/>
  <c r="J148"/>
  <c r="Q148"/>
  <c r="O148"/>
  <c r="M148"/>
  <c r="L148"/>
  <c r="J147"/>
  <c r="O147" s="1"/>
  <c r="L147"/>
  <c r="J146"/>
  <c r="O146" s="1"/>
  <c r="Q146"/>
  <c r="M146"/>
  <c r="L146"/>
  <c r="J145"/>
  <c r="M145" s="1"/>
  <c r="O145"/>
  <c r="L145"/>
  <c r="J144"/>
  <c r="Q144"/>
  <c r="O144"/>
  <c r="M144"/>
  <c r="L144"/>
  <c r="J143"/>
  <c r="O143" s="1"/>
  <c r="L143"/>
  <c r="J142"/>
  <c r="O142" s="1"/>
  <c r="Q142"/>
  <c r="M142"/>
  <c r="L142"/>
  <c r="J141"/>
  <c r="M141" s="1"/>
  <c r="O141"/>
  <c r="L141"/>
  <c r="J137"/>
  <c r="Q137"/>
  <c r="O137"/>
  <c r="M137"/>
  <c r="L137"/>
  <c r="J136"/>
  <c r="O136" s="1"/>
  <c r="L136"/>
  <c r="J135"/>
  <c r="O135" s="1"/>
  <c r="Q135"/>
  <c r="M135"/>
  <c r="L135"/>
  <c r="J134"/>
  <c r="M134" s="1"/>
  <c r="O134"/>
  <c r="L134"/>
  <c r="J133"/>
  <c r="Q133"/>
  <c r="O133"/>
  <c r="M133"/>
  <c r="L133"/>
  <c r="J132"/>
  <c r="O132" s="1"/>
  <c r="L132"/>
  <c r="J131"/>
  <c r="O131" s="1"/>
  <c r="Q131"/>
  <c r="M131"/>
  <c r="L131"/>
  <c r="J130"/>
  <c r="M130" s="1"/>
  <c r="O130"/>
  <c r="L130"/>
  <c r="J129"/>
  <c r="Q129"/>
  <c r="O129"/>
  <c r="M129"/>
  <c r="L129"/>
  <c r="J128"/>
  <c r="O128" s="1"/>
  <c r="L128"/>
  <c r="J127"/>
  <c r="O127" s="1"/>
  <c r="Q127"/>
  <c r="M127"/>
  <c r="L127"/>
  <c r="J126"/>
  <c r="M126" s="1"/>
  <c r="O126"/>
  <c r="L126"/>
  <c r="J125"/>
  <c r="Q125"/>
  <c r="O125"/>
  <c r="M125"/>
  <c r="L125"/>
  <c r="J124"/>
  <c r="O124" s="1"/>
  <c r="L124"/>
  <c r="J123"/>
  <c r="O123" s="1"/>
  <c r="Q123"/>
  <c r="M123"/>
  <c r="L123"/>
  <c r="J122"/>
  <c r="M122" s="1"/>
  <c r="O122"/>
  <c r="L122"/>
  <c r="J121"/>
  <c r="Q121"/>
  <c r="O121"/>
  <c r="M121"/>
  <c r="L121"/>
  <c r="J120"/>
  <c r="O120" s="1"/>
  <c r="L120"/>
  <c r="J119"/>
  <c r="O119" s="1"/>
  <c r="Q119"/>
  <c r="M119"/>
  <c r="L119"/>
  <c r="J118"/>
  <c r="M118" s="1"/>
  <c r="O118"/>
  <c r="L118"/>
  <c r="J117"/>
  <c r="Q117"/>
  <c r="O117"/>
  <c r="M117"/>
  <c r="L117"/>
  <c r="J116"/>
  <c r="O116" s="1"/>
  <c r="L116"/>
  <c r="J115"/>
  <c r="O115" s="1"/>
  <c r="Q115"/>
  <c r="M115"/>
  <c r="L115"/>
  <c r="J114"/>
  <c r="M114" s="1"/>
  <c r="O114"/>
  <c r="L114"/>
  <c r="J113"/>
  <c r="Q113"/>
  <c r="O113"/>
  <c r="M113"/>
  <c r="L113"/>
  <c r="J112"/>
  <c r="O112" s="1"/>
  <c r="L112"/>
  <c r="J111"/>
  <c r="O111" s="1"/>
  <c r="Q111"/>
  <c r="M111"/>
  <c r="L111"/>
  <c r="J110"/>
  <c r="M110" s="1"/>
  <c r="O110"/>
  <c r="L110"/>
  <c r="J109"/>
  <c r="Q109"/>
  <c r="O109"/>
  <c r="M109"/>
  <c r="L109"/>
  <c r="J108"/>
  <c r="O108" s="1"/>
  <c r="L108"/>
  <c r="J107"/>
  <c r="O107" s="1"/>
  <c r="Q107"/>
  <c r="M107"/>
  <c r="L107"/>
  <c r="J106"/>
  <c r="M106" s="1"/>
  <c r="O106"/>
  <c r="L106"/>
  <c r="J105"/>
  <c r="Q105"/>
  <c r="O105"/>
  <c r="M105"/>
  <c r="L105"/>
  <c r="J104"/>
  <c r="O104" s="1"/>
  <c r="L104"/>
  <c r="J103"/>
  <c r="O103" s="1"/>
  <c r="Q103"/>
  <c r="M103"/>
  <c r="L103"/>
  <c r="J102"/>
  <c r="M102" s="1"/>
  <c r="O102"/>
  <c r="L102"/>
  <c r="J101"/>
  <c r="Q101"/>
  <c r="O101"/>
  <c r="M101"/>
  <c r="L101"/>
  <c r="J100"/>
  <c r="O100" s="1"/>
  <c r="L100"/>
  <c r="J99"/>
  <c r="O99" s="1"/>
  <c r="Q99"/>
  <c r="M99"/>
  <c r="L99"/>
  <c r="J98"/>
  <c r="M98" s="1"/>
  <c r="O98"/>
  <c r="L98"/>
  <c r="J97"/>
  <c r="Q97"/>
  <c r="O97"/>
  <c r="M97"/>
  <c r="L97"/>
  <c r="J96"/>
  <c r="O96" s="1"/>
  <c r="L96"/>
  <c r="J94"/>
  <c r="O94" s="1"/>
  <c r="Q94"/>
  <c r="M94"/>
  <c r="L94"/>
  <c r="J93"/>
  <c r="M93" s="1"/>
  <c r="O93"/>
  <c r="L93"/>
  <c r="J92"/>
  <c r="Q92"/>
  <c r="O92"/>
  <c r="M92"/>
  <c r="L92"/>
  <c r="J91"/>
  <c r="O91" s="1"/>
  <c r="L91"/>
  <c r="J90"/>
  <c r="O90" s="1"/>
  <c r="Q90"/>
  <c r="M90"/>
  <c r="L90"/>
  <c r="J88"/>
  <c r="M88" s="1"/>
  <c r="O88"/>
  <c r="L88"/>
  <c r="J87"/>
  <c r="Q87"/>
  <c r="O87"/>
  <c r="M87"/>
  <c r="L87"/>
  <c r="J86"/>
  <c r="O86" s="1"/>
  <c r="L86"/>
  <c r="J85"/>
  <c r="O85" s="1"/>
  <c r="Q85"/>
  <c r="M85"/>
  <c r="L85"/>
  <c r="J84"/>
  <c r="M84" s="1"/>
  <c r="O84"/>
  <c r="L84"/>
  <c r="J83"/>
  <c r="Q83"/>
  <c r="O83"/>
  <c r="M83"/>
  <c r="L83"/>
  <c r="J82"/>
  <c r="O82" s="1"/>
  <c r="L82"/>
  <c r="J81"/>
  <c r="O81" s="1"/>
  <c r="Q81"/>
  <c r="M81"/>
  <c r="L81"/>
  <c r="J80"/>
  <c r="M80" s="1"/>
  <c r="O80"/>
  <c r="L80"/>
  <c r="J79"/>
  <c r="Q79"/>
  <c r="O79"/>
  <c r="M79"/>
  <c r="L79"/>
  <c r="J78"/>
  <c r="O78" s="1"/>
  <c r="L78"/>
  <c r="J77"/>
  <c r="O77" s="1"/>
  <c r="Q77"/>
  <c r="M77"/>
  <c r="L77"/>
  <c r="J76"/>
  <c r="M76" s="1"/>
  <c r="O76"/>
  <c r="L76"/>
  <c r="J75"/>
  <c r="Q75"/>
  <c r="O75"/>
  <c r="M75"/>
  <c r="L75"/>
  <c r="J74"/>
  <c r="O74" s="1"/>
  <c r="L74"/>
  <c r="J73"/>
  <c r="O73" s="1"/>
  <c r="Q73"/>
  <c r="M73"/>
  <c r="L73"/>
  <c r="J72"/>
  <c r="M72" s="1"/>
  <c r="O72"/>
  <c r="L72"/>
  <c r="J71"/>
  <c r="Q71"/>
  <c r="O71"/>
  <c r="M71"/>
  <c r="L71"/>
  <c r="J70"/>
  <c r="O70" s="1"/>
  <c r="L70"/>
  <c r="J69"/>
  <c r="O69" s="1"/>
  <c r="Q69"/>
  <c r="M69"/>
  <c r="L69"/>
  <c r="J68"/>
  <c r="M68" s="1"/>
  <c r="O68"/>
  <c r="L68"/>
  <c r="J67"/>
  <c r="Q67"/>
  <c r="O67"/>
  <c r="M67"/>
  <c r="L67"/>
  <c r="J66"/>
  <c r="O66" s="1"/>
  <c r="L66"/>
  <c r="J65"/>
  <c r="O65" s="1"/>
  <c r="Q65"/>
  <c r="M65"/>
  <c r="L65"/>
  <c r="J64"/>
  <c r="M64" s="1"/>
  <c r="O64"/>
  <c r="L64"/>
  <c r="J63"/>
  <c r="Q63"/>
  <c r="O63"/>
  <c r="M63"/>
  <c r="L63"/>
  <c r="J62"/>
  <c r="O62" s="1"/>
  <c r="L62"/>
  <c r="J61"/>
  <c r="O61" s="1"/>
  <c r="Q61"/>
  <c r="M61"/>
  <c r="L61"/>
  <c r="J60"/>
  <c r="M60" s="1"/>
  <c r="O60"/>
  <c r="L60"/>
  <c r="J59"/>
  <c r="Q59"/>
  <c r="O59"/>
  <c r="M59"/>
  <c r="L59"/>
  <c r="J58"/>
  <c r="O58" s="1"/>
  <c r="L58"/>
  <c r="J57"/>
  <c r="O57" s="1"/>
  <c r="Q57"/>
  <c r="M57"/>
  <c r="L57"/>
  <c r="J56"/>
  <c r="M56" s="1"/>
  <c r="O56"/>
  <c r="L56"/>
  <c r="J55"/>
  <c r="Q55"/>
  <c r="O55"/>
  <c r="M55"/>
  <c r="L55"/>
  <c r="J54"/>
  <c r="O54" s="1"/>
  <c r="L54"/>
  <c r="J53"/>
  <c r="O53" s="1"/>
  <c r="Q53"/>
  <c r="M53"/>
  <c r="L53"/>
  <c r="J52"/>
  <c r="M52" s="1"/>
  <c r="O52"/>
  <c r="L52"/>
  <c r="J51"/>
  <c r="Q51"/>
  <c r="O51"/>
  <c r="M51"/>
  <c r="L51"/>
  <c r="J50"/>
  <c r="O50" s="1"/>
  <c r="L50"/>
  <c r="J49"/>
  <c r="O49" s="1"/>
  <c r="Q49"/>
  <c r="M49"/>
  <c r="L49"/>
  <c r="J48"/>
  <c r="M48" s="1"/>
  <c r="O48"/>
  <c r="L48"/>
  <c r="J47"/>
  <c r="Q47"/>
  <c r="O47"/>
  <c r="M47"/>
  <c r="L47"/>
  <c r="J46"/>
  <c r="O46" s="1"/>
  <c r="L46"/>
  <c r="J45"/>
  <c r="O45" s="1"/>
  <c r="Q45"/>
  <c r="M45"/>
  <c r="L45"/>
  <c r="J44"/>
  <c r="M44" s="1"/>
  <c r="O44"/>
  <c r="L44"/>
  <c r="J43"/>
  <c r="Q43"/>
  <c r="O43"/>
  <c r="M43"/>
  <c r="L43"/>
  <c r="J42"/>
  <c r="O42" s="1"/>
  <c r="L42"/>
  <c r="J41"/>
  <c r="O41" s="1"/>
  <c r="Q41"/>
  <c r="M41"/>
  <c r="L41"/>
  <c r="J40"/>
  <c r="M40" s="1"/>
  <c r="O40"/>
  <c r="L40"/>
  <c r="J39"/>
  <c r="Q39"/>
  <c r="O39"/>
  <c r="M39"/>
  <c r="L39"/>
  <c r="J38"/>
  <c r="O38" s="1"/>
  <c r="L38"/>
  <c r="J37"/>
  <c r="O37" s="1"/>
  <c r="Q37"/>
  <c r="M37"/>
  <c r="L37"/>
  <c r="J36"/>
  <c r="M36" s="1"/>
  <c r="O36"/>
  <c r="L36"/>
  <c r="J35"/>
  <c r="Q35"/>
  <c r="O35"/>
  <c r="M35"/>
  <c r="L35"/>
  <c r="J34"/>
  <c r="O34" s="1"/>
  <c r="L34"/>
  <c r="J33"/>
  <c r="O33" s="1"/>
  <c r="Q33"/>
  <c r="M33"/>
  <c r="L33"/>
  <c r="J32"/>
  <c r="M32" s="1"/>
  <c r="O32"/>
  <c r="L32"/>
  <c r="J31"/>
  <c r="Q31"/>
  <c r="O31"/>
  <c r="M31"/>
  <c r="L31"/>
  <c r="J30"/>
  <c r="O30" s="1"/>
  <c r="L30"/>
  <c r="J29"/>
  <c r="O29" s="1"/>
  <c r="Q29"/>
  <c r="M29"/>
  <c r="L29"/>
  <c r="J28"/>
  <c r="M28" s="1"/>
  <c r="O28"/>
  <c r="L28"/>
  <c r="J27"/>
  <c r="Q27"/>
  <c r="O27"/>
  <c r="M27"/>
  <c r="L27"/>
  <c r="J26"/>
  <c r="O26" s="1"/>
  <c r="L26"/>
  <c r="J25"/>
  <c r="O25" s="1"/>
  <c r="Q25"/>
  <c r="M25"/>
  <c r="L25"/>
  <c r="J24"/>
  <c r="M24" s="1"/>
  <c r="O24"/>
  <c r="L24"/>
  <c r="J23"/>
  <c r="Q23"/>
  <c r="O23"/>
  <c r="M23"/>
  <c r="L23"/>
  <c r="J22"/>
  <c r="O22" s="1"/>
  <c r="L22"/>
  <c r="J21"/>
  <c r="O21" s="1"/>
  <c r="Q21"/>
  <c r="M21"/>
  <c r="L21"/>
  <c r="J20"/>
  <c r="M20" s="1"/>
  <c r="O20"/>
  <c r="L20"/>
  <c r="J19"/>
  <c r="Q19"/>
  <c r="O19"/>
  <c r="M19"/>
  <c r="L19"/>
  <c r="J18"/>
  <c r="O18" s="1"/>
  <c r="L18"/>
  <c r="J17"/>
  <c r="O17" s="1"/>
  <c r="Q17"/>
  <c r="M17"/>
  <c r="L17"/>
  <c r="J16"/>
  <c r="M16" s="1"/>
  <c r="O16"/>
  <c r="L16"/>
  <c r="J15"/>
  <c r="Q15"/>
  <c r="O15"/>
  <c r="M15"/>
  <c r="L15"/>
  <c r="J14"/>
  <c r="O14" s="1"/>
  <c r="L14"/>
  <c r="J13"/>
  <c r="O13" s="1"/>
  <c r="Q13"/>
  <c r="M13"/>
  <c r="L13"/>
  <c r="J12"/>
  <c r="M12" s="1"/>
  <c r="O12"/>
  <c r="L12"/>
  <c r="J11"/>
  <c r="Q11"/>
  <c r="O11"/>
  <c r="M11"/>
  <c r="L11"/>
  <c r="J10"/>
  <c r="O10" s="1"/>
  <c r="L10"/>
  <c r="J9"/>
  <c r="O9" s="1"/>
  <c r="Q9"/>
  <c r="M9"/>
  <c r="L9"/>
  <c r="J8"/>
  <c r="M8" s="1"/>
  <c r="O8"/>
  <c r="L8"/>
  <c r="J7"/>
  <c r="Q7"/>
  <c r="O7"/>
  <c r="M7"/>
  <c r="L7"/>
  <c r="J6"/>
  <c r="O6" s="1"/>
  <c r="L6"/>
  <c r="J5"/>
  <c r="O5" s="1"/>
  <c r="Q5"/>
  <c r="M5"/>
  <c r="L5"/>
  <c r="J4"/>
  <c r="M4" s="1"/>
  <c r="O4"/>
  <c r="L4"/>
  <c r="J3"/>
  <c r="Q3"/>
  <c r="O3"/>
  <c r="M3"/>
  <c r="L3"/>
  <c r="J2"/>
  <c r="O2" s="1"/>
  <c r="L2"/>
  <c r="J370" i="8"/>
  <c r="O370" s="1"/>
  <c r="Q370"/>
  <c r="M370"/>
  <c r="L370"/>
  <c r="J369"/>
  <c r="M369" s="1"/>
  <c r="O369"/>
  <c r="L369"/>
  <c r="J368"/>
  <c r="Q368"/>
  <c r="O368"/>
  <c r="M368"/>
  <c r="L368"/>
  <c r="J367"/>
  <c r="O367" s="1"/>
  <c r="L367"/>
  <c r="J349"/>
  <c r="O349" s="1"/>
  <c r="Q349"/>
  <c r="M349"/>
  <c r="L349"/>
  <c r="J348"/>
  <c r="M348" s="1"/>
  <c r="O348"/>
  <c r="L348"/>
  <c r="J347"/>
  <c r="Q347"/>
  <c r="O347"/>
  <c r="M347"/>
  <c r="L347"/>
  <c r="J346"/>
  <c r="O346" s="1"/>
  <c r="L346"/>
  <c r="J328"/>
  <c r="O328" s="1"/>
  <c r="Q328"/>
  <c r="M328"/>
  <c r="L328"/>
  <c r="J327"/>
  <c r="M327" s="1"/>
  <c r="O327"/>
  <c r="L327"/>
  <c r="L371"/>
  <c r="J371"/>
  <c r="O371" s="1"/>
  <c r="L372"/>
  <c r="J372"/>
  <c r="O372" s="1"/>
  <c r="M372"/>
  <c r="Q372"/>
  <c r="L373"/>
  <c r="J373"/>
  <c r="Q373" s="1"/>
  <c r="O373"/>
  <c r="L374"/>
  <c r="J374"/>
  <c r="M374"/>
  <c r="O374"/>
  <c r="Q374"/>
  <c r="L375"/>
  <c r="J375"/>
  <c r="O375" s="1"/>
  <c r="L376"/>
  <c r="J376"/>
  <c r="O376" s="1"/>
  <c r="M376"/>
  <c r="Q376"/>
  <c r="L377"/>
  <c r="J377"/>
  <c r="Q377" s="1"/>
  <c r="O377"/>
  <c r="L378"/>
  <c r="J378"/>
  <c r="M378"/>
  <c r="O378"/>
  <c r="Q378"/>
  <c r="L379"/>
  <c r="J379"/>
  <c r="O379" s="1"/>
  <c r="L380"/>
  <c r="J380"/>
  <c r="O380" s="1"/>
  <c r="M380"/>
  <c r="Q380"/>
  <c r="L381"/>
  <c r="J381"/>
  <c r="Q381" s="1"/>
  <c r="O381"/>
  <c r="L382"/>
  <c r="J382"/>
  <c r="M382"/>
  <c r="O382"/>
  <c r="Q382"/>
  <c r="J158"/>
  <c r="Q158"/>
  <c r="O158"/>
  <c r="M158"/>
  <c r="L158"/>
  <c r="J156"/>
  <c r="O156" s="1"/>
  <c r="L156"/>
  <c r="J157"/>
  <c r="O157" s="1"/>
  <c r="Q157"/>
  <c r="M157"/>
  <c r="L157"/>
  <c r="J155"/>
  <c r="M155" s="1"/>
  <c r="O155"/>
  <c r="L155"/>
  <c r="J24"/>
  <c r="Q24"/>
  <c r="O24"/>
  <c r="M24"/>
  <c r="L24"/>
  <c r="J110"/>
  <c r="M110" s="1"/>
  <c r="L110"/>
  <c r="Q110"/>
  <c r="J111"/>
  <c r="M111" s="1"/>
  <c r="L111"/>
  <c r="O111"/>
  <c r="Q111"/>
  <c r="J112"/>
  <c r="O112" s="1"/>
  <c r="L112"/>
  <c r="M112"/>
  <c r="Q112"/>
  <c r="J113"/>
  <c r="L113"/>
  <c r="M113"/>
  <c r="O113"/>
  <c r="Q113"/>
  <c r="J114"/>
  <c r="M114" s="1"/>
  <c r="L114"/>
  <c r="Q114"/>
  <c r="J115"/>
  <c r="M115" s="1"/>
  <c r="L115"/>
  <c r="O115"/>
  <c r="Q115"/>
  <c r="J116"/>
  <c r="O116" s="1"/>
  <c r="L116"/>
  <c r="M116"/>
  <c r="Q116"/>
  <c r="J117"/>
  <c r="L117"/>
  <c r="M117"/>
  <c r="O117"/>
  <c r="Q117"/>
  <c r="J118"/>
  <c r="M118" s="1"/>
  <c r="L118"/>
  <c r="Q118"/>
  <c r="J119"/>
  <c r="M119" s="1"/>
  <c r="L119"/>
  <c r="O119"/>
  <c r="Q119"/>
  <c r="J60"/>
  <c r="O60" s="1"/>
  <c r="L60"/>
  <c r="M60"/>
  <c r="Q60"/>
  <c r="J257"/>
  <c r="L257"/>
  <c r="M257"/>
  <c r="O257"/>
  <c r="Q257"/>
  <c r="J263"/>
  <c r="M263" s="1"/>
  <c r="L263"/>
  <c r="Q263"/>
  <c r="J264"/>
  <c r="M264" s="1"/>
  <c r="L264"/>
  <c r="O264"/>
  <c r="Q264"/>
  <c r="J262"/>
  <c r="O262" s="1"/>
  <c r="L262"/>
  <c r="M262"/>
  <c r="Q262"/>
  <c r="J352"/>
  <c r="L352"/>
  <c r="M352"/>
  <c r="O352"/>
  <c r="Q352"/>
  <c r="J353"/>
  <c r="M353" s="1"/>
  <c r="L353"/>
  <c r="Q353"/>
  <c r="J354"/>
  <c r="M354" s="1"/>
  <c r="L354"/>
  <c r="O354"/>
  <c r="Q354"/>
  <c r="J355"/>
  <c r="O355" s="1"/>
  <c r="L355"/>
  <c r="M355"/>
  <c r="Q355"/>
  <c r="J356"/>
  <c r="L356"/>
  <c r="M356"/>
  <c r="O356"/>
  <c r="Q356"/>
  <c r="J357"/>
  <c r="M357" s="1"/>
  <c r="L357"/>
  <c r="Q357"/>
  <c r="J358"/>
  <c r="M358" s="1"/>
  <c r="L358"/>
  <c r="O358"/>
  <c r="Q358"/>
  <c r="J359"/>
  <c r="O359" s="1"/>
  <c r="L359"/>
  <c r="M359"/>
  <c r="Q359"/>
  <c r="J360"/>
  <c r="L360"/>
  <c r="M360"/>
  <c r="O360"/>
  <c r="Q360"/>
  <c r="J361"/>
  <c r="M361" s="1"/>
  <c r="L361"/>
  <c r="Q361"/>
  <c r="J362"/>
  <c r="M362" s="1"/>
  <c r="L362"/>
  <c r="O362"/>
  <c r="Q362"/>
  <c r="J363"/>
  <c r="O363" s="1"/>
  <c r="L363"/>
  <c r="M363"/>
  <c r="Q363"/>
  <c r="J364"/>
  <c r="L364"/>
  <c r="M364"/>
  <c r="O364"/>
  <c r="Q364"/>
  <c r="J365"/>
  <c r="M365" s="1"/>
  <c r="L365"/>
  <c r="Q365"/>
  <c r="J366"/>
  <c r="M366" s="1"/>
  <c r="L366"/>
  <c r="O366"/>
  <c r="Q366"/>
  <c r="J351"/>
  <c r="O351" s="1"/>
  <c r="L351"/>
  <c r="M351"/>
  <c r="Q351"/>
  <c r="J332"/>
  <c r="L332"/>
  <c r="M332"/>
  <c r="O332"/>
  <c r="Q332"/>
  <c r="J333"/>
  <c r="M333" s="1"/>
  <c r="L333"/>
  <c r="Q333"/>
  <c r="J334"/>
  <c r="M334" s="1"/>
  <c r="L334"/>
  <c r="O334"/>
  <c r="Q334"/>
  <c r="J335"/>
  <c r="O335" s="1"/>
  <c r="L335"/>
  <c r="M335"/>
  <c r="Q335"/>
  <c r="J336"/>
  <c r="L336"/>
  <c r="M336"/>
  <c r="O336"/>
  <c r="Q336"/>
  <c r="J337"/>
  <c r="M337" s="1"/>
  <c r="L337"/>
  <c r="Q337"/>
  <c r="J338"/>
  <c r="M338" s="1"/>
  <c r="L338"/>
  <c r="O338"/>
  <c r="Q338"/>
  <c r="J339"/>
  <c r="O339" s="1"/>
  <c r="L339"/>
  <c r="M339"/>
  <c r="Q339"/>
  <c r="J340"/>
  <c r="L340"/>
  <c r="M340"/>
  <c r="O340"/>
  <c r="Q340"/>
  <c r="J341"/>
  <c r="M341" s="1"/>
  <c r="L341"/>
  <c r="Q341"/>
  <c r="J342"/>
  <c r="M342" s="1"/>
  <c r="L342"/>
  <c r="O342"/>
  <c r="Q342"/>
  <c r="J343"/>
  <c r="O343" s="1"/>
  <c r="L343"/>
  <c r="M343"/>
  <c r="Q343"/>
  <c r="J344"/>
  <c r="L344"/>
  <c r="M344"/>
  <c r="O344"/>
  <c r="Q344"/>
  <c r="J345"/>
  <c r="M345" s="1"/>
  <c r="L345"/>
  <c r="Q345"/>
  <c r="J350"/>
  <c r="M350" s="1"/>
  <c r="L350"/>
  <c r="O350"/>
  <c r="Q350"/>
  <c r="J331"/>
  <c r="O331" s="1"/>
  <c r="L331"/>
  <c r="M331"/>
  <c r="Q331"/>
  <c r="J138"/>
  <c r="Q138"/>
  <c r="O138"/>
  <c r="M138"/>
  <c r="L138"/>
  <c r="J142"/>
  <c r="O142" s="1"/>
  <c r="L142"/>
  <c r="J154"/>
  <c r="O154" s="1"/>
  <c r="Q154"/>
  <c r="M154"/>
  <c r="L154"/>
  <c r="J153"/>
  <c r="M153" s="1"/>
  <c r="O153"/>
  <c r="L153"/>
  <c r="J330"/>
  <c r="Q330"/>
  <c r="O330"/>
  <c r="M330"/>
  <c r="L330"/>
  <c r="J329"/>
  <c r="O329" s="1"/>
  <c r="L329"/>
  <c r="J326"/>
  <c r="O326" s="1"/>
  <c r="Q326"/>
  <c r="M326"/>
  <c r="L326"/>
  <c r="J325"/>
  <c r="M325" s="1"/>
  <c r="O325"/>
  <c r="L325"/>
  <c r="J324"/>
  <c r="Q324"/>
  <c r="O324"/>
  <c r="M324"/>
  <c r="L324"/>
  <c r="J323"/>
  <c r="O323" s="1"/>
  <c r="L323"/>
  <c r="J322"/>
  <c r="O322" s="1"/>
  <c r="Q322"/>
  <c r="M322"/>
  <c r="L322"/>
  <c r="J321"/>
  <c r="M321" s="1"/>
  <c r="O321"/>
  <c r="L321"/>
  <c r="J320"/>
  <c r="Q320"/>
  <c r="O320"/>
  <c r="M320"/>
  <c r="L320"/>
  <c r="J319"/>
  <c r="O319" s="1"/>
  <c r="L319"/>
  <c r="J318"/>
  <c r="O318" s="1"/>
  <c r="Q318"/>
  <c r="M318"/>
  <c r="L318"/>
  <c r="J317"/>
  <c r="M317" s="1"/>
  <c r="O317"/>
  <c r="L317"/>
  <c r="J316"/>
  <c r="Q316"/>
  <c r="O316"/>
  <c r="M316"/>
  <c r="L316"/>
  <c r="J315"/>
  <c r="O315" s="1"/>
  <c r="L315"/>
  <c r="J314"/>
  <c r="O314" s="1"/>
  <c r="Q314"/>
  <c r="M314"/>
  <c r="L314"/>
  <c r="J313"/>
  <c r="M313" s="1"/>
  <c r="O313"/>
  <c r="L313"/>
  <c r="J312"/>
  <c r="Q312"/>
  <c r="O312"/>
  <c r="M312"/>
  <c r="L312"/>
  <c r="J311"/>
  <c r="O311" s="1"/>
  <c r="L311"/>
  <c r="J310"/>
  <c r="O310" s="1"/>
  <c r="Q310"/>
  <c r="M310"/>
  <c r="L310"/>
  <c r="J309"/>
  <c r="M309" s="1"/>
  <c r="O309"/>
  <c r="L309"/>
  <c r="J308"/>
  <c r="Q308"/>
  <c r="O308"/>
  <c r="M308"/>
  <c r="L308"/>
  <c r="J307"/>
  <c r="O307" s="1"/>
  <c r="L307"/>
  <c r="J306"/>
  <c r="O306" s="1"/>
  <c r="Q306"/>
  <c r="M306"/>
  <c r="L306"/>
  <c r="J305"/>
  <c r="M305" s="1"/>
  <c r="O305"/>
  <c r="L305"/>
  <c r="J304"/>
  <c r="Q304"/>
  <c r="O304"/>
  <c r="M304"/>
  <c r="L304"/>
  <c r="J303"/>
  <c r="O303" s="1"/>
  <c r="L303"/>
  <c r="J302"/>
  <c r="O302" s="1"/>
  <c r="Q302"/>
  <c r="M302"/>
  <c r="L302"/>
  <c r="J301"/>
  <c r="M301" s="1"/>
  <c r="O301"/>
  <c r="L301"/>
  <c r="J300"/>
  <c r="Q300"/>
  <c r="O300"/>
  <c r="M300"/>
  <c r="L300"/>
  <c r="J299"/>
  <c r="O299" s="1"/>
  <c r="L299"/>
  <c r="J298"/>
  <c r="O298" s="1"/>
  <c r="Q298"/>
  <c r="M298"/>
  <c r="L298"/>
  <c r="J297"/>
  <c r="M297" s="1"/>
  <c r="O297"/>
  <c r="L297"/>
  <c r="J296"/>
  <c r="Q296"/>
  <c r="O296"/>
  <c r="M296"/>
  <c r="L296"/>
  <c r="J295"/>
  <c r="O295" s="1"/>
  <c r="L295"/>
  <c r="J294"/>
  <c r="O294" s="1"/>
  <c r="Q294"/>
  <c r="M294"/>
  <c r="L294"/>
  <c r="J293"/>
  <c r="M293" s="1"/>
  <c r="O293"/>
  <c r="L293"/>
  <c r="J292"/>
  <c r="Q292"/>
  <c r="O292"/>
  <c r="M292"/>
  <c r="L292"/>
  <c r="J291"/>
  <c r="O291" s="1"/>
  <c r="L291"/>
  <c r="J290"/>
  <c r="O290" s="1"/>
  <c r="Q290"/>
  <c r="M290"/>
  <c r="L290"/>
  <c r="J289"/>
  <c r="M289" s="1"/>
  <c r="O289"/>
  <c r="L289"/>
  <c r="J288"/>
  <c r="Q288"/>
  <c r="O288"/>
  <c r="M288"/>
  <c r="L288"/>
  <c r="J287"/>
  <c r="O287" s="1"/>
  <c r="L287"/>
  <c r="J286"/>
  <c r="O286" s="1"/>
  <c r="Q286"/>
  <c r="M286"/>
  <c r="L286"/>
  <c r="J285"/>
  <c r="M285" s="1"/>
  <c r="O285"/>
  <c r="L285"/>
  <c r="J284"/>
  <c r="Q284"/>
  <c r="O284"/>
  <c r="M284"/>
  <c r="L284"/>
  <c r="J283"/>
  <c r="O283" s="1"/>
  <c r="L283"/>
  <c r="J282"/>
  <c r="O282" s="1"/>
  <c r="Q282"/>
  <c r="M282"/>
  <c r="L282"/>
  <c r="J281"/>
  <c r="M281" s="1"/>
  <c r="O281"/>
  <c r="L281"/>
  <c r="J280"/>
  <c r="Q280"/>
  <c r="O280"/>
  <c r="M280"/>
  <c r="L280"/>
  <c r="J279"/>
  <c r="O279" s="1"/>
  <c r="L279"/>
  <c r="J278"/>
  <c r="O278" s="1"/>
  <c r="Q278"/>
  <c r="M278"/>
  <c r="L278"/>
  <c r="J277"/>
  <c r="M277" s="1"/>
  <c r="O277"/>
  <c r="L277"/>
  <c r="J276"/>
  <c r="Q276"/>
  <c r="O276"/>
  <c r="M276"/>
  <c r="L276"/>
  <c r="J275"/>
  <c r="O275" s="1"/>
  <c r="L275"/>
  <c r="J274"/>
  <c r="O274" s="1"/>
  <c r="Q274"/>
  <c r="M274"/>
  <c r="L274"/>
  <c r="J273"/>
  <c r="M273" s="1"/>
  <c r="O273"/>
  <c r="L273"/>
  <c r="J272"/>
  <c r="Q272"/>
  <c r="O272"/>
  <c r="M272"/>
  <c r="L272"/>
  <c r="J271"/>
  <c r="O271" s="1"/>
  <c r="L271"/>
  <c r="J270"/>
  <c r="O270" s="1"/>
  <c r="Q270"/>
  <c r="M270"/>
  <c r="L270"/>
  <c r="J269"/>
  <c r="M269" s="1"/>
  <c r="L269"/>
  <c r="J268"/>
  <c r="Q268"/>
  <c r="O268"/>
  <c r="M268"/>
  <c r="L268"/>
  <c r="J267"/>
  <c r="Q267" s="1"/>
  <c r="O267"/>
  <c r="L267"/>
  <c r="J266"/>
  <c r="O266" s="1"/>
  <c r="Q266"/>
  <c r="M266"/>
  <c r="L266"/>
  <c r="J265"/>
  <c r="M265" s="1"/>
  <c r="L265"/>
  <c r="J261"/>
  <c r="Q261"/>
  <c r="O261"/>
  <c r="M261"/>
  <c r="L261"/>
  <c r="J260"/>
  <c r="Q260" s="1"/>
  <c r="O260"/>
  <c r="L260"/>
  <c r="J259"/>
  <c r="O259" s="1"/>
  <c r="Q259"/>
  <c r="M259"/>
  <c r="L259"/>
  <c r="J258"/>
  <c r="M258" s="1"/>
  <c r="L258"/>
  <c r="J256"/>
  <c r="Q256"/>
  <c r="O256"/>
  <c r="M256"/>
  <c r="L256"/>
  <c r="J255"/>
  <c r="Q255" s="1"/>
  <c r="O255"/>
  <c r="L255"/>
  <c r="J254"/>
  <c r="O254" s="1"/>
  <c r="Q254"/>
  <c r="M254"/>
  <c r="L254"/>
  <c r="J253"/>
  <c r="M253" s="1"/>
  <c r="L253"/>
  <c r="J252"/>
  <c r="Q252"/>
  <c r="O252"/>
  <c r="M252"/>
  <c r="L252"/>
  <c r="J251"/>
  <c r="Q251" s="1"/>
  <c r="O251"/>
  <c r="L251"/>
  <c r="J250"/>
  <c r="O250" s="1"/>
  <c r="Q250"/>
  <c r="M250"/>
  <c r="L250"/>
  <c r="J249"/>
  <c r="M249" s="1"/>
  <c r="L249"/>
  <c r="J248"/>
  <c r="Q248"/>
  <c r="O248"/>
  <c r="M248"/>
  <c r="L248"/>
  <c r="J247"/>
  <c r="Q247" s="1"/>
  <c r="O247"/>
  <c r="L247"/>
  <c r="J246"/>
  <c r="O246" s="1"/>
  <c r="Q246"/>
  <c r="M246"/>
  <c r="L246"/>
  <c r="J245"/>
  <c r="M245" s="1"/>
  <c r="L245"/>
  <c r="J244"/>
  <c r="Q244"/>
  <c r="O244"/>
  <c r="M244"/>
  <c r="L244"/>
  <c r="J243"/>
  <c r="Q243" s="1"/>
  <c r="O243"/>
  <c r="L243"/>
  <c r="J242"/>
  <c r="O242" s="1"/>
  <c r="Q242"/>
  <c r="M242"/>
  <c r="L242"/>
  <c r="J241"/>
  <c r="M241" s="1"/>
  <c r="L241"/>
  <c r="J240"/>
  <c r="Q240"/>
  <c r="O240"/>
  <c r="M240"/>
  <c r="L240"/>
  <c r="J239"/>
  <c r="Q239" s="1"/>
  <c r="O239"/>
  <c r="L239"/>
  <c r="J238"/>
  <c r="O238" s="1"/>
  <c r="Q238"/>
  <c r="M238"/>
  <c r="L238"/>
  <c r="J237"/>
  <c r="M237" s="1"/>
  <c r="L237"/>
  <c r="J236"/>
  <c r="Q236"/>
  <c r="O236"/>
  <c r="M236"/>
  <c r="L236"/>
  <c r="J235"/>
  <c r="Q235" s="1"/>
  <c r="O235"/>
  <c r="L235"/>
  <c r="J234"/>
  <c r="O234" s="1"/>
  <c r="Q234"/>
  <c r="M234"/>
  <c r="L234"/>
  <c r="J233"/>
  <c r="M233" s="1"/>
  <c r="L233"/>
  <c r="J232"/>
  <c r="Q232"/>
  <c r="O232"/>
  <c r="M232"/>
  <c r="L232"/>
  <c r="J231"/>
  <c r="Q231" s="1"/>
  <c r="O231"/>
  <c r="L231"/>
  <c r="J230"/>
  <c r="O230" s="1"/>
  <c r="Q230"/>
  <c r="M230"/>
  <c r="L230"/>
  <c r="J229"/>
  <c r="M229" s="1"/>
  <c r="L229"/>
  <c r="J228"/>
  <c r="Q228"/>
  <c r="O228"/>
  <c r="M228"/>
  <c r="L228"/>
  <c r="J227"/>
  <c r="Q227" s="1"/>
  <c r="O227"/>
  <c r="L227"/>
  <c r="J226"/>
  <c r="O226" s="1"/>
  <c r="Q226"/>
  <c r="M226"/>
  <c r="L226"/>
  <c r="J225"/>
  <c r="M225" s="1"/>
  <c r="L225"/>
  <c r="J224"/>
  <c r="Q224"/>
  <c r="O224"/>
  <c r="M224"/>
  <c r="L224"/>
  <c r="J223"/>
  <c r="Q223" s="1"/>
  <c r="O223"/>
  <c r="L223"/>
  <c r="J222"/>
  <c r="O222" s="1"/>
  <c r="Q222"/>
  <c r="M222"/>
  <c r="L222"/>
  <c r="J221"/>
  <c r="M221" s="1"/>
  <c r="L221"/>
  <c r="J220"/>
  <c r="Q220"/>
  <c r="O220"/>
  <c r="M220"/>
  <c r="L220"/>
  <c r="J219"/>
  <c r="Q219" s="1"/>
  <c r="O219"/>
  <c r="L219"/>
  <c r="J218"/>
  <c r="O218" s="1"/>
  <c r="Q218"/>
  <c r="M218"/>
  <c r="L218"/>
  <c r="J217"/>
  <c r="M217" s="1"/>
  <c r="L217"/>
  <c r="J216"/>
  <c r="Q216"/>
  <c r="O216"/>
  <c r="M216"/>
  <c r="L216"/>
  <c r="J215"/>
  <c r="Q215" s="1"/>
  <c r="O215"/>
  <c r="L215"/>
  <c r="J214"/>
  <c r="O214" s="1"/>
  <c r="Q214"/>
  <c r="M214"/>
  <c r="L214"/>
  <c r="J213"/>
  <c r="M213" s="1"/>
  <c r="L213"/>
  <c r="J212"/>
  <c r="Q212"/>
  <c r="O212"/>
  <c r="M212"/>
  <c r="L212"/>
  <c r="J211"/>
  <c r="Q211" s="1"/>
  <c r="O211"/>
  <c r="L211"/>
  <c r="J210"/>
  <c r="O210" s="1"/>
  <c r="Q210"/>
  <c r="M210"/>
  <c r="L210"/>
  <c r="J209"/>
  <c r="M209" s="1"/>
  <c r="L209"/>
  <c r="J208"/>
  <c r="Q208"/>
  <c r="O208"/>
  <c r="M208"/>
  <c r="L208"/>
  <c r="J207"/>
  <c r="Q207" s="1"/>
  <c r="O207"/>
  <c r="L207"/>
  <c r="J206"/>
  <c r="O206" s="1"/>
  <c r="Q206"/>
  <c r="M206"/>
  <c r="L206"/>
  <c r="J205"/>
  <c r="M205" s="1"/>
  <c r="L205"/>
  <c r="J204"/>
  <c r="Q204"/>
  <c r="O204"/>
  <c r="M204"/>
  <c r="L204"/>
  <c r="J203"/>
  <c r="Q203" s="1"/>
  <c r="O203"/>
  <c r="L203"/>
  <c r="J202"/>
  <c r="O202" s="1"/>
  <c r="Q202"/>
  <c r="M202"/>
  <c r="L202"/>
  <c r="J201"/>
  <c r="M201" s="1"/>
  <c r="L201"/>
  <c r="J200"/>
  <c r="Q200"/>
  <c r="O200"/>
  <c r="M200"/>
  <c r="L200"/>
  <c r="J199"/>
  <c r="Q199" s="1"/>
  <c r="O199"/>
  <c r="L199"/>
  <c r="J198"/>
  <c r="O198" s="1"/>
  <c r="Q198"/>
  <c r="M198"/>
  <c r="L198"/>
  <c r="J197"/>
  <c r="M197" s="1"/>
  <c r="L197"/>
  <c r="J196"/>
  <c r="Q196"/>
  <c r="O196"/>
  <c r="M196"/>
  <c r="L196"/>
  <c r="J195"/>
  <c r="Q195" s="1"/>
  <c r="O195"/>
  <c r="L195"/>
  <c r="J194"/>
  <c r="O194" s="1"/>
  <c r="Q194"/>
  <c r="M194"/>
  <c r="L194"/>
  <c r="J193"/>
  <c r="M193" s="1"/>
  <c r="L193"/>
  <c r="J192"/>
  <c r="Q192"/>
  <c r="O192"/>
  <c r="M192"/>
  <c r="L192"/>
  <c r="J191"/>
  <c r="Q191" s="1"/>
  <c r="O191"/>
  <c r="L191"/>
  <c r="J190"/>
  <c r="O190" s="1"/>
  <c r="Q190"/>
  <c r="M190"/>
  <c r="L190"/>
  <c r="J189"/>
  <c r="M189" s="1"/>
  <c r="L189"/>
  <c r="J188"/>
  <c r="Q188"/>
  <c r="O188"/>
  <c r="M188"/>
  <c r="L188"/>
  <c r="J187"/>
  <c r="Q187" s="1"/>
  <c r="O187"/>
  <c r="L187"/>
  <c r="J186"/>
  <c r="O186" s="1"/>
  <c r="Q186"/>
  <c r="M186"/>
  <c r="L186"/>
  <c r="J185"/>
  <c r="M185" s="1"/>
  <c r="L185"/>
  <c r="J184"/>
  <c r="Q184"/>
  <c r="O184"/>
  <c r="M184"/>
  <c r="L184"/>
  <c r="J183"/>
  <c r="Q183" s="1"/>
  <c r="O183"/>
  <c r="L183"/>
  <c r="J182"/>
  <c r="O182" s="1"/>
  <c r="Q182"/>
  <c r="M182"/>
  <c r="L182"/>
  <c r="J181"/>
  <c r="M181" s="1"/>
  <c r="L181"/>
  <c r="J180"/>
  <c r="Q180"/>
  <c r="O180"/>
  <c r="M180"/>
  <c r="L180"/>
  <c r="J179"/>
  <c r="Q179" s="1"/>
  <c r="O179"/>
  <c r="L179"/>
  <c r="J178"/>
  <c r="O178" s="1"/>
  <c r="Q178"/>
  <c r="M178"/>
  <c r="L178"/>
  <c r="J177"/>
  <c r="M177" s="1"/>
  <c r="L177"/>
  <c r="J176"/>
  <c r="Q176"/>
  <c r="O176"/>
  <c r="M176"/>
  <c r="L176"/>
  <c r="J175"/>
  <c r="Q175" s="1"/>
  <c r="O175"/>
  <c r="L175"/>
  <c r="J174"/>
  <c r="O174" s="1"/>
  <c r="Q174"/>
  <c r="M174"/>
  <c r="L174"/>
  <c r="J173"/>
  <c r="M173" s="1"/>
  <c r="L173"/>
  <c r="J172"/>
  <c r="Q172"/>
  <c r="O172"/>
  <c r="M172"/>
  <c r="L172"/>
  <c r="J171"/>
  <c r="Q171" s="1"/>
  <c r="O171"/>
  <c r="L171"/>
  <c r="J170"/>
  <c r="O170" s="1"/>
  <c r="Q170"/>
  <c r="M170"/>
  <c r="L170"/>
  <c r="J169"/>
  <c r="M169" s="1"/>
  <c r="L169"/>
  <c r="J168"/>
  <c r="Q168"/>
  <c r="O168"/>
  <c r="M168"/>
  <c r="L168"/>
  <c r="J167"/>
  <c r="Q167" s="1"/>
  <c r="O167"/>
  <c r="L167"/>
  <c r="J166"/>
  <c r="O166" s="1"/>
  <c r="Q166"/>
  <c r="M166"/>
  <c r="L166"/>
  <c r="J165"/>
  <c r="M165" s="1"/>
  <c r="L165"/>
  <c r="J164"/>
  <c r="Q164"/>
  <c r="O164"/>
  <c r="M164"/>
  <c r="L164"/>
  <c r="J163"/>
  <c r="Q163" s="1"/>
  <c r="O163"/>
  <c r="L163"/>
  <c r="J162"/>
  <c r="O162" s="1"/>
  <c r="Q162"/>
  <c r="M162"/>
  <c r="L162"/>
  <c r="J161"/>
  <c r="M161" s="1"/>
  <c r="L161"/>
  <c r="J160"/>
  <c r="Q160"/>
  <c r="O160"/>
  <c r="M160"/>
  <c r="L160"/>
  <c r="J159"/>
  <c r="Q159" s="1"/>
  <c r="O159"/>
  <c r="L159"/>
  <c r="J152"/>
  <c r="O152" s="1"/>
  <c r="Q152"/>
  <c r="M152"/>
  <c r="L152"/>
  <c r="J151"/>
  <c r="M151" s="1"/>
  <c r="L151"/>
  <c r="J150"/>
  <c r="Q150"/>
  <c r="O150"/>
  <c r="M150"/>
  <c r="L150"/>
  <c r="J149"/>
  <c r="Q149" s="1"/>
  <c r="O149"/>
  <c r="L149"/>
  <c r="J148"/>
  <c r="O148" s="1"/>
  <c r="Q148"/>
  <c r="M148"/>
  <c r="L148"/>
  <c r="J147"/>
  <c r="M147" s="1"/>
  <c r="L147"/>
  <c r="J146"/>
  <c r="Q146"/>
  <c r="O146"/>
  <c r="M146"/>
  <c r="L146"/>
  <c r="J145"/>
  <c r="Q145" s="1"/>
  <c r="O145"/>
  <c r="L145"/>
  <c r="J144"/>
  <c r="O144" s="1"/>
  <c r="Q144"/>
  <c r="M144"/>
  <c r="L144"/>
  <c r="J143"/>
  <c r="M143" s="1"/>
  <c r="L143"/>
  <c r="J141"/>
  <c r="Q141"/>
  <c r="O141"/>
  <c r="M141"/>
  <c r="L141"/>
  <c r="J140"/>
  <c r="Q140" s="1"/>
  <c r="O140"/>
  <c r="L140"/>
  <c r="J139"/>
  <c r="O139" s="1"/>
  <c r="Q139"/>
  <c r="M139"/>
  <c r="L139"/>
  <c r="J137"/>
  <c r="M137" s="1"/>
  <c r="L137"/>
  <c r="J136"/>
  <c r="Q136"/>
  <c r="O136"/>
  <c r="M136"/>
  <c r="L136"/>
  <c r="J135"/>
  <c r="Q135" s="1"/>
  <c r="O135"/>
  <c r="L135"/>
  <c r="J134"/>
  <c r="O134" s="1"/>
  <c r="Q134"/>
  <c r="M134"/>
  <c r="L134"/>
  <c r="J133"/>
  <c r="M133" s="1"/>
  <c r="L133"/>
  <c r="J132"/>
  <c r="Q132"/>
  <c r="O132"/>
  <c r="M132"/>
  <c r="L132"/>
  <c r="J131"/>
  <c r="Q131" s="1"/>
  <c r="O131"/>
  <c r="L131"/>
  <c r="J130"/>
  <c r="O130" s="1"/>
  <c r="Q130"/>
  <c r="M130"/>
  <c r="L130"/>
  <c r="J129"/>
  <c r="M129" s="1"/>
  <c r="L129"/>
  <c r="J128"/>
  <c r="Q128"/>
  <c r="O128"/>
  <c r="M128"/>
  <c r="L128"/>
  <c r="J127"/>
  <c r="Q127" s="1"/>
  <c r="O127"/>
  <c r="L127"/>
  <c r="J126"/>
  <c r="O126" s="1"/>
  <c r="Q126"/>
  <c r="M126"/>
  <c r="L126"/>
  <c r="J125"/>
  <c r="M125" s="1"/>
  <c r="L125"/>
  <c r="J124"/>
  <c r="Q124"/>
  <c r="O124"/>
  <c r="M124"/>
  <c r="L124"/>
  <c r="J123"/>
  <c r="Q123" s="1"/>
  <c r="O123"/>
  <c r="L123"/>
  <c r="J122"/>
  <c r="O122" s="1"/>
  <c r="Q122"/>
  <c r="M122"/>
  <c r="L122"/>
  <c r="J121"/>
  <c r="M121" s="1"/>
  <c r="L121"/>
  <c r="J120"/>
  <c r="Q120"/>
  <c r="O120"/>
  <c r="M120"/>
  <c r="L120"/>
  <c r="J109"/>
  <c r="Q109" s="1"/>
  <c r="O109"/>
  <c r="L109"/>
  <c r="J108"/>
  <c r="O108" s="1"/>
  <c r="Q108"/>
  <c r="M108"/>
  <c r="L108"/>
  <c r="J107"/>
  <c r="M107" s="1"/>
  <c r="L107"/>
  <c r="J106"/>
  <c r="Q106"/>
  <c r="O106"/>
  <c r="M106"/>
  <c r="L106"/>
  <c r="J105"/>
  <c r="Q105" s="1"/>
  <c r="O105"/>
  <c r="L105"/>
  <c r="J104"/>
  <c r="O104" s="1"/>
  <c r="Q104"/>
  <c r="M104"/>
  <c r="L104"/>
  <c r="J103"/>
  <c r="M103" s="1"/>
  <c r="L103"/>
  <c r="J102"/>
  <c r="Q102"/>
  <c r="O102"/>
  <c r="M102"/>
  <c r="L102"/>
  <c r="J101"/>
  <c r="Q101" s="1"/>
  <c r="O101"/>
  <c r="L101"/>
  <c r="J100"/>
  <c r="O100" s="1"/>
  <c r="Q100"/>
  <c r="M100"/>
  <c r="L100"/>
  <c r="J99"/>
  <c r="M99" s="1"/>
  <c r="L99"/>
  <c r="J98"/>
  <c r="Q98"/>
  <c r="O98"/>
  <c r="M98"/>
  <c r="L98"/>
  <c r="J97"/>
  <c r="Q97" s="1"/>
  <c r="O97"/>
  <c r="L97"/>
  <c r="J96"/>
  <c r="O96" s="1"/>
  <c r="Q96"/>
  <c r="M96"/>
  <c r="L96"/>
  <c r="J95"/>
  <c r="M95" s="1"/>
  <c r="L95"/>
  <c r="J94"/>
  <c r="Q94"/>
  <c r="O94"/>
  <c r="M94"/>
  <c r="L94"/>
  <c r="J93"/>
  <c r="Q93" s="1"/>
  <c r="O93"/>
  <c r="L93"/>
  <c r="J92"/>
  <c r="O92" s="1"/>
  <c r="Q92"/>
  <c r="M92"/>
  <c r="L92"/>
  <c r="J91"/>
  <c r="M91" s="1"/>
  <c r="L91"/>
  <c r="J90"/>
  <c r="Q90"/>
  <c r="O90"/>
  <c r="M90"/>
  <c r="L90"/>
  <c r="J89"/>
  <c r="Q89" s="1"/>
  <c r="O89"/>
  <c r="L89"/>
  <c r="J88"/>
  <c r="O88" s="1"/>
  <c r="Q88"/>
  <c r="M88"/>
  <c r="L88"/>
  <c r="J87"/>
  <c r="M87" s="1"/>
  <c r="L87"/>
  <c r="J86"/>
  <c r="Q86"/>
  <c r="O86"/>
  <c r="M86"/>
  <c r="L86"/>
  <c r="J85"/>
  <c r="Q85" s="1"/>
  <c r="O85"/>
  <c r="L85"/>
  <c r="J84"/>
  <c r="O84" s="1"/>
  <c r="Q84"/>
  <c r="M84"/>
  <c r="L84"/>
  <c r="J83"/>
  <c r="M83" s="1"/>
  <c r="L83"/>
  <c r="J82"/>
  <c r="Q82"/>
  <c r="O82"/>
  <c r="M82"/>
  <c r="L82"/>
  <c r="J81"/>
  <c r="Q81" s="1"/>
  <c r="O81"/>
  <c r="L81"/>
  <c r="J80"/>
  <c r="O80" s="1"/>
  <c r="Q80"/>
  <c r="M80"/>
  <c r="L80"/>
  <c r="J79"/>
  <c r="M79" s="1"/>
  <c r="L79"/>
  <c r="J78"/>
  <c r="Q78"/>
  <c r="O78"/>
  <c r="M78"/>
  <c r="L78"/>
  <c r="J77"/>
  <c r="Q77" s="1"/>
  <c r="O77"/>
  <c r="L77"/>
  <c r="J76"/>
  <c r="O76" s="1"/>
  <c r="Q76"/>
  <c r="M76"/>
  <c r="L76"/>
  <c r="J75"/>
  <c r="M75" s="1"/>
  <c r="L75"/>
  <c r="J74"/>
  <c r="Q74"/>
  <c r="O74"/>
  <c r="M74"/>
  <c r="L74"/>
  <c r="J73"/>
  <c r="Q73" s="1"/>
  <c r="O73"/>
  <c r="L73"/>
  <c r="J72"/>
  <c r="O72" s="1"/>
  <c r="Q72"/>
  <c r="M72"/>
  <c r="L72"/>
  <c r="J71"/>
  <c r="M71" s="1"/>
  <c r="L71"/>
  <c r="J70"/>
  <c r="Q70"/>
  <c r="O70"/>
  <c r="M70"/>
  <c r="L70"/>
  <c r="J69"/>
  <c r="Q69" s="1"/>
  <c r="O69"/>
  <c r="L69"/>
  <c r="J68"/>
  <c r="O68" s="1"/>
  <c r="Q68"/>
  <c r="M68"/>
  <c r="L68"/>
  <c r="J67"/>
  <c r="M67" s="1"/>
  <c r="L67"/>
  <c r="J66"/>
  <c r="Q66"/>
  <c r="O66"/>
  <c r="M66"/>
  <c r="L66"/>
  <c r="J65"/>
  <c r="Q65" s="1"/>
  <c r="O65"/>
  <c r="L65"/>
  <c r="J64"/>
  <c r="O64" s="1"/>
  <c r="Q64"/>
  <c r="M64"/>
  <c r="L64"/>
  <c r="J63"/>
  <c r="M63" s="1"/>
  <c r="L63"/>
  <c r="J62"/>
  <c r="Q62"/>
  <c r="O62"/>
  <c r="M62"/>
  <c r="L62"/>
  <c r="J61"/>
  <c r="Q61" s="1"/>
  <c r="O61"/>
  <c r="L61"/>
  <c r="J59"/>
  <c r="O59" s="1"/>
  <c r="Q59"/>
  <c r="M59"/>
  <c r="L59"/>
  <c r="J58"/>
  <c r="M58" s="1"/>
  <c r="L58"/>
  <c r="J57"/>
  <c r="Q57"/>
  <c r="O57"/>
  <c r="M57"/>
  <c r="L57"/>
  <c r="J56"/>
  <c r="Q56" s="1"/>
  <c r="O56"/>
  <c r="L56"/>
  <c r="J55"/>
  <c r="O55" s="1"/>
  <c r="Q55"/>
  <c r="M55"/>
  <c r="L55"/>
  <c r="J54"/>
  <c r="M54" s="1"/>
  <c r="L54"/>
  <c r="J53"/>
  <c r="Q53"/>
  <c r="O53"/>
  <c r="M53"/>
  <c r="L53"/>
  <c r="J52"/>
  <c r="Q52" s="1"/>
  <c r="O52"/>
  <c r="L52"/>
  <c r="J51"/>
  <c r="O51" s="1"/>
  <c r="Q51"/>
  <c r="M51"/>
  <c r="L51"/>
  <c r="J50"/>
  <c r="M50" s="1"/>
  <c r="L50"/>
  <c r="J49"/>
  <c r="Q49"/>
  <c r="O49"/>
  <c r="M49"/>
  <c r="L49"/>
  <c r="J48"/>
  <c r="Q48" s="1"/>
  <c r="O48"/>
  <c r="L48"/>
  <c r="J47"/>
  <c r="O47" s="1"/>
  <c r="Q47"/>
  <c r="M47"/>
  <c r="L47"/>
  <c r="J46"/>
  <c r="M46" s="1"/>
  <c r="L46"/>
  <c r="J45"/>
  <c r="Q45"/>
  <c r="O45"/>
  <c r="M45"/>
  <c r="L45"/>
  <c r="J44"/>
  <c r="Q44" s="1"/>
  <c r="O44"/>
  <c r="L44"/>
  <c r="J43"/>
  <c r="O43" s="1"/>
  <c r="Q43"/>
  <c r="M43"/>
  <c r="L43"/>
  <c r="J42"/>
  <c r="M42" s="1"/>
  <c r="L42"/>
  <c r="J41"/>
  <c r="Q41"/>
  <c r="O41"/>
  <c r="M41"/>
  <c r="L41"/>
  <c r="J40"/>
  <c r="Q40" s="1"/>
  <c r="O40"/>
  <c r="L40"/>
  <c r="J39"/>
  <c r="O39" s="1"/>
  <c r="Q39"/>
  <c r="M39"/>
  <c r="L39"/>
  <c r="J38"/>
  <c r="M38" s="1"/>
  <c r="L38"/>
  <c r="J37"/>
  <c r="Q37"/>
  <c r="O37"/>
  <c r="M37"/>
  <c r="L37"/>
  <c r="J36"/>
  <c r="Q36" s="1"/>
  <c r="O36"/>
  <c r="L36"/>
  <c r="J35"/>
  <c r="O35" s="1"/>
  <c r="Q35"/>
  <c r="M35"/>
  <c r="L35"/>
  <c r="J34"/>
  <c r="M34" s="1"/>
  <c r="L34"/>
  <c r="J33"/>
  <c r="Q33"/>
  <c r="O33"/>
  <c r="M33"/>
  <c r="L33"/>
  <c r="J32"/>
  <c r="Q32" s="1"/>
  <c r="O32"/>
  <c r="L32"/>
  <c r="J31"/>
  <c r="O31" s="1"/>
  <c r="Q31"/>
  <c r="M31"/>
  <c r="L31"/>
  <c r="J30"/>
  <c r="M30" s="1"/>
  <c r="L30"/>
  <c r="J29"/>
  <c r="Q29"/>
  <c r="O29"/>
  <c r="M29"/>
  <c r="L29"/>
  <c r="J28"/>
  <c r="Q28" s="1"/>
  <c r="O28"/>
  <c r="L28"/>
  <c r="J27"/>
  <c r="O27" s="1"/>
  <c r="Q27"/>
  <c r="M27"/>
  <c r="L27"/>
  <c r="J26"/>
  <c r="M26" s="1"/>
  <c r="L26"/>
  <c r="J25"/>
  <c r="Q25"/>
  <c r="O25"/>
  <c r="M25"/>
  <c r="L25"/>
  <c r="J23"/>
  <c r="Q23" s="1"/>
  <c r="O23"/>
  <c r="L23"/>
  <c r="J22"/>
  <c r="O22" s="1"/>
  <c r="Q22"/>
  <c r="M22"/>
  <c r="L22"/>
  <c r="J21"/>
  <c r="M21" s="1"/>
  <c r="L21"/>
  <c r="J20"/>
  <c r="Q20"/>
  <c r="O20"/>
  <c r="M20"/>
  <c r="L20"/>
  <c r="J19"/>
  <c r="Q19" s="1"/>
  <c r="O19"/>
  <c r="L19"/>
  <c r="J18"/>
  <c r="O18" s="1"/>
  <c r="Q18"/>
  <c r="M18"/>
  <c r="L18"/>
  <c r="J17"/>
  <c r="M17" s="1"/>
  <c r="L17"/>
  <c r="J16"/>
  <c r="Q16"/>
  <c r="O16"/>
  <c r="M16"/>
  <c r="L16"/>
  <c r="J15"/>
  <c r="Q15" s="1"/>
  <c r="O15"/>
  <c r="L15"/>
  <c r="J14"/>
  <c r="O14" s="1"/>
  <c r="Q14"/>
  <c r="M14"/>
  <c r="L14"/>
  <c r="J13"/>
  <c r="M13" s="1"/>
  <c r="L13"/>
  <c r="J12"/>
  <c r="Q12"/>
  <c r="O12"/>
  <c r="M12"/>
  <c r="L12"/>
  <c r="J11"/>
  <c r="Q11" s="1"/>
  <c r="O11"/>
  <c r="L11"/>
  <c r="J10"/>
  <c r="O10" s="1"/>
  <c r="Q10"/>
  <c r="M10"/>
  <c r="L10"/>
  <c r="J9"/>
  <c r="M9" s="1"/>
  <c r="L9"/>
  <c r="J8"/>
  <c r="Q8"/>
  <c r="O8"/>
  <c r="M8"/>
  <c r="L8"/>
  <c r="J7"/>
  <c r="Q7" s="1"/>
  <c r="O7"/>
  <c r="L7"/>
  <c r="J6"/>
  <c r="O6" s="1"/>
  <c r="Q6"/>
  <c r="M6"/>
  <c r="L6"/>
  <c r="J5"/>
  <c r="M5" s="1"/>
  <c r="L5"/>
  <c r="J4"/>
  <c r="Q4"/>
  <c r="O4"/>
  <c r="M4"/>
  <c r="L4"/>
  <c r="J3"/>
  <c r="Q3" s="1"/>
  <c r="O3"/>
  <c r="L3"/>
  <c r="J2"/>
  <c r="O2" s="1"/>
  <c r="Q2"/>
  <c r="M2"/>
  <c r="L2"/>
  <c r="J1266" i="9"/>
  <c r="M1266" s="1"/>
  <c r="L1266"/>
  <c r="J1062"/>
  <c r="Q1062"/>
  <c r="O1062"/>
  <c r="M1062"/>
  <c r="L1062"/>
  <c r="J858"/>
  <c r="Q858" s="1"/>
  <c r="O858"/>
  <c r="L858"/>
  <c r="J654"/>
  <c r="O654" s="1"/>
  <c r="Q654"/>
  <c r="M654"/>
  <c r="L654"/>
  <c r="J450"/>
  <c r="M450" s="1"/>
  <c r="L450"/>
  <c r="J245"/>
  <c r="Q245"/>
  <c r="O245"/>
  <c r="M245"/>
  <c r="L245"/>
  <c r="J1185"/>
  <c r="Q1185" s="1"/>
  <c r="O1185"/>
  <c r="L1185"/>
  <c r="J981"/>
  <c r="O981" s="1"/>
  <c r="Q981"/>
  <c r="M981"/>
  <c r="L981"/>
  <c r="J777"/>
  <c r="M777" s="1"/>
  <c r="L777"/>
  <c r="J573"/>
  <c r="Q573"/>
  <c r="O573"/>
  <c r="M573"/>
  <c r="L573"/>
  <c r="J369"/>
  <c r="Q369" s="1"/>
  <c r="O369"/>
  <c r="L369"/>
  <c r="J164"/>
  <c r="O164" s="1"/>
  <c r="Q164"/>
  <c r="M164"/>
  <c r="L164"/>
  <c r="J1995"/>
  <c r="M1995" s="1"/>
  <c r="L1995"/>
  <c r="J1157"/>
  <c r="Q1157"/>
  <c r="O1157"/>
  <c r="M1157"/>
  <c r="L1157"/>
  <c r="J1156"/>
  <c r="Q1156" s="1"/>
  <c r="O1156"/>
  <c r="L1156"/>
  <c r="J1155"/>
  <c r="O1155" s="1"/>
  <c r="Q1155"/>
  <c r="M1155"/>
  <c r="L1155"/>
  <c r="J953"/>
  <c r="M953" s="1"/>
  <c r="L953"/>
  <c r="J952"/>
  <c r="Q952"/>
  <c r="O952"/>
  <c r="M952"/>
  <c r="L952"/>
  <c r="J951"/>
  <c r="Q951" s="1"/>
  <c r="O951"/>
  <c r="L951"/>
  <c r="J749"/>
  <c r="O749" s="1"/>
  <c r="Q749"/>
  <c r="M749"/>
  <c r="L749"/>
  <c r="J748"/>
  <c r="M748" s="1"/>
  <c r="L748"/>
  <c r="J747"/>
  <c r="Q747"/>
  <c r="O747"/>
  <c r="M747"/>
  <c r="L747"/>
  <c r="J545"/>
  <c r="Q545" s="1"/>
  <c r="O545"/>
  <c r="L545"/>
  <c r="J544"/>
  <c r="O544" s="1"/>
  <c r="Q544"/>
  <c r="M544"/>
  <c r="L544"/>
  <c r="J543"/>
  <c r="M543" s="1"/>
  <c r="L543"/>
  <c r="J341"/>
  <c r="Q341"/>
  <c r="O341"/>
  <c r="M341"/>
  <c r="L341"/>
  <c r="J340"/>
  <c r="Q340" s="1"/>
  <c r="O340"/>
  <c r="L340"/>
  <c r="J339"/>
  <c r="O339" s="1"/>
  <c r="Q339"/>
  <c r="M339"/>
  <c r="L339"/>
  <c r="J134"/>
  <c r="M134" s="1"/>
  <c r="L134"/>
  <c r="J135"/>
  <c r="Q135"/>
  <c r="O135"/>
  <c r="M135"/>
  <c r="L135"/>
  <c r="J136"/>
  <c r="Q136" s="1"/>
  <c r="O136"/>
  <c r="L136"/>
  <c r="J1150"/>
  <c r="O1150" s="1"/>
  <c r="Q1150"/>
  <c r="M1150"/>
  <c r="L1150"/>
  <c r="J946"/>
  <c r="M946" s="1"/>
  <c r="L946"/>
  <c r="J742"/>
  <c r="Q742"/>
  <c r="O742"/>
  <c r="M742"/>
  <c r="L742"/>
  <c r="J538"/>
  <c r="Q538" s="1"/>
  <c r="O538"/>
  <c r="L538"/>
  <c r="J334"/>
  <c r="O334" s="1"/>
  <c r="Q334"/>
  <c r="M334"/>
  <c r="L334"/>
  <c r="J129"/>
  <c r="M129" s="1"/>
  <c r="L129"/>
  <c r="J3162"/>
  <c r="Q3162"/>
  <c r="O3162"/>
  <c r="M3162"/>
  <c r="L3162"/>
  <c r="J2925"/>
  <c r="Q2925" s="1"/>
  <c r="O2925"/>
  <c r="L2925"/>
  <c r="J2688"/>
  <c r="O2688" s="1"/>
  <c r="Q2688"/>
  <c r="M2688"/>
  <c r="L2688"/>
  <c r="J2451"/>
  <c r="M2451" s="1"/>
  <c r="L2451"/>
  <c r="J2213"/>
  <c r="Q2213"/>
  <c r="O2213"/>
  <c r="M2213"/>
  <c r="L2213"/>
  <c r="J3221"/>
  <c r="Q3221" s="1"/>
  <c r="O3221"/>
  <c r="L3221"/>
  <c r="J3220"/>
  <c r="O3220" s="1"/>
  <c r="Q3220"/>
  <c r="M3220"/>
  <c r="L3220"/>
  <c r="J3219"/>
  <c r="M3219" s="1"/>
  <c r="L3219"/>
  <c r="J3218"/>
  <c r="Q3218"/>
  <c r="O3218"/>
  <c r="M3218"/>
  <c r="L3218"/>
  <c r="J3217"/>
  <c r="Q3217" s="1"/>
  <c r="O3217"/>
  <c r="L3217"/>
  <c r="J3216"/>
  <c r="O3216" s="1"/>
  <c r="Q3216"/>
  <c r="M3216"/>
  <c r="L3216"/>
  <c r="J3215"/>
  <c r="L3215"/>
  <c r="J3214"/>
  <c r="Q3214"/>
  <c r="O3214"/>
  <c r="M3214"/>
  <c r="L3214"/>
  <c r="J3213"/>
  <c r="Q3213" s="1"/>
  <c r="O3213"/>
  <c r="L3213"/>
  <c r="J3212"/>
  <c r="O3212" s="1"/>
  <c r="Q3212"/>
  <c r="M3212"/>
  <c r="L3212"/>
  <c r="J3211"/>
  <c r="L3211"/>
  <c r="J3210"/>
  <c r="Q3210"/>
  <c r="O3210"/>
  <c r="M3210"/>
  <c r="L3210"/>
  <c r="J3209"/>
  <c r="Q3209" s="1"/>
  <c r="O3209"/>
  <c r="L3209"/>
  <c r="J3208"/>
  <c r="O3208" s="1"/>
  <c r="Q3208"/>
  <c r="M3208"/>
  <c r="L3208"/>
  <c r="J3207"/>
  <c r="L3207"/>
  <c r="J3206"/>
  <c r="Q3206"/>
  <c r="O3206"/>
  <c r="M3206"/>
  <c r="L3206"/>
  <c r="J3205"/>
  <c r="Q3205" s="1"/>
  <c r="O3205"/>
  <c r="L3205"/>
  <c r="J3204"/>
  <c r="O3204" s="1"/>
  <c r="Q3204"/>
  <c r="M3204"/>
  <c r="L3204"/>
  <c r="J3203"/>
  <c r="L3203"/>
  <c r="J3202"/>
  <c r="Q3202"/>
  <c r="O3202"/>
  <c r="M3202"/>
  <c r="L3202"/>
  <c r="J3201"/>
  <c r="Q3201" s="1"/>
  <c r="O3201"/>
  <c r="L3201"/>
  <c r="J3200"/>
  <c r="O3200" s="1"/>
  <c r="Q3200"/>
  <c r="M3200"/>
  <c r="L3200"/>
  <c r="J3199"/>
  <c r="L3199"/>
  <c r="J3198"/>
  <c r="Q3198"/>
  <c r="O3198"/>
  <c r="M3198"/>
  <c r="L3198"/>
  <c r="J3197"/>
  <c r="Q3197" s="1"/>
  <c r="O3197"/>
  <c r="L3197"/>
  <c r="J3196"/>
  <c r="O3196" s="1"/>
  <c r="Q3196"/>
  <c r="M3196"/>
  <c r="L3196"/>
  <c r="J3195"/>
  <c r="L3195"/>
  <c r="J3194"/>
  <c r="Q3194"/>
  <c r="O3194"/>
  <c r="M3194"/>
  <c r="L3194"/>
  <c r="J3193"/>
  <c r="Q3193" s="1"/>
  <c r="O3193"/>
  <c r="L3193"/>
  <c r="J3192"/>
  <c r="O3192" s="1"/>
  <c r="Q3192"/>
  <c r="M3192"/>
  <c r="L3192"/>
  <c r="J3191"/>
  <c r="L3191"/>
  <c r="J3190"/>
  <c r="Q3190"/>
  <c r="O3190"/>
  <c r="M3190"/>
  <c r="L3190"/>
  <c r="J3189"/>
  <c r="Q3189" s="1"/>
  <c r="O3189"/>
  <c r="L3189"/>
  <c r="J3188"/>
  <c r="O3188" s="1"/>
  <c r="Q3188"/>
  <c r="M3188"/>
  <c r="L3188"/>
  <c r="J3187"/>
  <c r="L3187"/>
  <c r="J3186"/>
  <c r="Q3186"/>
  <c r="O3186"/>
  <c r="M3186"/>
  <c r="L3186"/>
  <c r="J3185"/>
  <c r="Q3185" s="1"/>
  <c r="O3185"/>
  <c r="L3185"/>
  <c r="J3184"/>
  <c r="O3184" s="1"/>
  <c r="Q3184"/>
  <c r="M3184"/>
  <c r="L3184"/>
  <c r="J3183"/>
  <c r="L3183"/>
  <c r="J3182"/>
  <c r="Q3182"/>
  <c r="O3182"/>
  <c r="M3182"/>
  <c r="L3182"/>
  <c r="J3181"/>
  <c r="Q3181" s="1"/>
  <c r="O3181"/>
  <c r="L3181"/>
  <c r="J3180"/>
  <c r="O3180" s="1"/>
  <c r="Q3180"/>
  <c r="M3180"/>
  <c r="L3180"/>
  <c r="J3179"/>
  <c r="L3179"/>
  <c r="J3178"/>
  <c r="Q3178"/>
  <c r="O3178"/>
  <c r="M3178"/>
  <c r="L3178"/>
  <c r="J3177"/>
  <c r="Q3177" s="1"/>
  <c r="O3177"/>
  <c r="L3177"/>
  <c r="J3176"/>
  <c r="O3176" s="1"/>
  <c r="Q3176"/>
  <c r="M3176"/>
  <c r="L3176"/>
  <c r="J3175"/>
  <c r="L3175"/>
  <c r="J3174"/>
  <c r="Q3174"/>
  <c r="O3174"/>
  <c r="M3174"/>
  <c r="L3174"/>
  <c r="J3173"/>
  <c r="Q3173" s="1"/>
  <c r="O3173"/>
  <c r="L3173"/>
  <c r="J3172"/>
  <c r="O3172" s="1"/>
  <c r="Q3172"/>
  <c r="M3172"/>
  <c r="L3172"/>
  <c r="J3171"/>
  <c r="L3171"/>
  <c r="J3170"/>
  <c r="Q3170"/>
  <c r="O3170"/>
  <c r="M3170"/>
  <c r="L3170"/>
  <c r="J3169"/>
  <c r="Q3169" s="1"/>
  <c r="O3169"/>
  <c r="L3169"/>
  <c r="J3168"/>
  <c r="O3168" s="1"/>
  <c r="Q3168"/>
  <c r="M3168"/>
  <c r="L3168"/>
  <c r="J3167"/>
  <c r="L3167"/>
  <c r="J3166"/>
  <c r="Q3166"/>
  <c r="O3166"/>
  <c r="M3166"/>
  <c r="L3166"/>
  <c r="J3165"/>
  <c r="Q3165" s="1"/>
  <c r="O3165"/>
  <c r="L3165"/>
  <c r="J3164"/>
  <c r="O3164" s="1"/>
  <c r="Q3164"/>
  <c r="M3164"/>
  <c r="L3164"/>
  <c r="J3163"/>
  <c r="L3163"/>
  <c r="J3161"/>
  <c r="Q3161"/>
  <c r="O3161"/>
  <c r="M3161"/>
  <c r="L3161"/>
  <c r="J3160"/>
  <c r="Q3160" s="1"/>
  <c r="O3160"/>
  <c r="L3160"/>
  <c r="J3159"/>
  <c r="O3159" s="1"/>
  <c r="Q3159"/>
  <c r="M3159"/>
  <c r="L3159"/>
  <c r="J3158"/>
  <c r="L3158"/>
  <c r="J3157"/>
  <c r="Q3157"/>
  <c r="O3157"/>
  <c r="M3157"/>
  <c r="L3157"/>
  <c r="J3156"/>
  <c r="O3156"/>
  <c r="L3156"/>
  <c r="J3155"/>
  <c r="O3155" s="1"/>
  <c r="Q3155"/>
  <c r="M3155"/>
  <c r="L3155"/>
  <c r="J3154"/>
  <c r="L3154"/>
  <c r="J3153"/>
  <c r="Q3153"/>
  <c r="O3153"/>
  <c r="M3153"/>
  <c r="L3153"/>
  <c r="J3152"/>
  <c r="L3152"/>
  <c r="J3151"/>
  <c r="O3151" s="1"/>
  <c r="Q3151"/>
  <c r="M3151"/>
  <c r="L3151"/>
  <c r="J3150"/>
  <c r="O3150"/>
  <c r="L3150"/>
  <c r="J3149"/>
  <c r="Q3149"/>
  <c r="O3149"/>
  <c r="M3149"/>
  <c r="L3149"/>
  <c r="J3148"/>
  <c r="O3148"/>
  <c r="L3148"/>
  <c r="J3147"/>
  <c r="O3147" s="1"/>
  <c r="Q3147"/>
  <c r="M3147"/>
  <c r="L3147"/>
  <c r="J3146"/>
  <c r="L3146"/>
  <c r="J3145"/>
  <c r="Q3145"/>
  <c r="O3145"/>
  <c r="M3145"/>
  <c r="L3145"/>
  <c r="J3144"/>
  <c r="L3144"/>
  <c r="J3143"/>
  <c r="O3143" s="1"/>
  <c r="Q3143"/>
  <c r="M3143"/>
  <c r="L3143"/>
  <c r="J3142"/>
  <c r="O3142"/>
  <c r="L3142"/>
  <c r="J3141"/>
  <c r="Q3141"/>
  <c r="O3141"/>
  <c r="M3141"/>
  <c r="L3141"/>
  <c r="J3140"/>
  <c r="O3140"/>
  <c r="L3140"/>
  <c r="J3139"/>
  <c r="O3139" s="1"/>
  <c r="Q3139"/>
  <c r="M3139"/>
  <c r="L3139"/>
  <c r="J3138"/>
  <c r="L3138"/>
  <c r="J3137"/>
  <c r="Q3137"/>
  <c r="O3137"/>
  <c r="M3137"/>
  <c r="L3137"/>
  <c r="J3136"/>
  <c r="L3136"/>
  <c r="J3135"/>
  <c r="O3135" s="1"/>
  <c r="Q3135"/>
  <c r="M3135"/>
  <c r="L3135"/>
  <c r="J3134"/>
  <c r="O3134"/>
  <c r="L3134"/>
  <c r="J3133"/>
  <c r="Q3133"/>
  <c r="O3133"/>
  <c r="M3133"/>
  <c r="L3133"/>
  <c r="J3132"/>
  <c r="O3132"/>
  <c r="L3132"/>
  <c r="J3131"/>
  <c r="O3131" s="1"/>
  <c r="Q3131"/>
  <c r="M3131"/>
  <c r="L3131"/>
  <c r="J3130"/>
  <c r="L3130"/>
  <c r="J3129"/>
  <c r="Q3129"/>
  <c r="O3129"/>
  <c r="M3129"/>
  <c r="L3129"/>
  <c r="J3128"/>
  <c r="L3128"/>
  <c r="J3127"/>
  <c r="O3127" s="1"/>
  <c r="Q3127"/>
  <c r="M3127"/>
  <c r="L3127"/>
  <c r="J3126"/>
  <c r="O3126"/>
  <c r="L3126"/>
  <c r="J3125"/>
  <c r="Q3125"/>
  <c r="O3125"/>
  <c r="M3125"/>
  <c r="L3125"/>
  <c r="J3124"/>
  <c r="O3124"/>
  <c r="L3124"/>
  <c r="J3123"/>
  <c r="O3123" s="1"/>
  <c r="Q3123"/>
  <c r="M3123"/>
  <c r="L3123"/>
  <c r="J3122"/>
  <c r="L3122"/>
  <c r="J3121"/>
  <c r="Q3121"/>
  <c r="O3121"/>
  <c r="M3121"/>
  <c r="L3121"/>
  <c r="J3120"/>
  <c r="L3120"/>
  <c r="J3119"/>
  <c r="O3119" s="1"/>
  <c r="Q3119"/>
  <c r="M3119"/>
  <c r="L3119"/>
  <c r="J3118"/>
  <c r="O3118"/>
  <c r="L3118"/>
  <c r="J3117"/>
  <c r="Q3117"/>
  <c r="O3117"/>
  <c r="M3117"/>
  <c r="L3117"/>
  <c r="J3116"/>
  <c r="O3116"/>
  <c r="L3116"/>
  <c r="J3115"/>
  <c r="O3115" s="1"/>
  <c r="Q3115"/>
  <c r="M3115"/>
  <c r="L3115"/>
  <c r="J3114"/>
  <c r="L3114"/>
  <c r="J3113"/>
  <c r="Q3113"/>
  <c r="O3113"/>
  <c r="M3113"/>
  <c r="L3113"/>
  <c r="J3112"/>
  <c r="L3112"/>
  <c r="J3111"/>
  <c r="O3111" s="1"/>
  <c r="Q3111"/>
  <c r="M3111"/>
  <c r="L3111"/>
  <c r="J3110"/>
  <c r="O3110"/>
  <c r="L3110"/>
  <c r="J3109"/>
  <c r="Q3109"/>
  <c r="O3109"/>
  <c r="M3109"/>
  <c r="L3109"/>
  <c r="J3108"/>
  <c r="O3108"/>
  <c r="L3108"/>
  <c r="J3107"/>
  <c r="O3107" s="1"/>
  <c r="Q3107"/>
  <c r="M3107"/>
  <c r="L3107"/>
  <c r="J3106"/>
  <c r="L3106"/>
  <c r="J3105"/>
  <c r="Q3105"/>
  <c r="O3105"/>
  <c r="M3105"/>
  <c r="L3105"/>
  <c r="J3104"/>
  <c r="L3104"/>
  <c r="J3103"/>
  <c r="O3103" s="1"/>
  <c r="Q3103"/>
  <c r="M3103"/>
  <c r="L3103"/>
  <c r="J3102"/>
  <c r="O3102"/>
  <c r="L3102"/>
  <c r="J3101"/>
  <c r="Q3101"/>
  <c r="O3101"/>
  <c r="M3101"/>
  <c r="L3101"/>
  <c r="J3100"/>
  <c r="O3100"/>
  <c r="L3100"/>
  <c r="J3099"/>
  <c r="O3099" s="1"/>
  <c r="Q3099"/>
  <c r="M3099"/>
  <c r="L3099"/>
  <c r="J3098"/>
  <c r="L3098"/>
  <c r="J3097"/>
  <c r="Q3097"/>
  <c r="O3097"/>
  <c r="M3097"/>
  <c r="L3097"/>
  <c r="J3096"/>
  <c r="L3096"/>
  <c r="J3095"/>
  <c r="O3095" s="1"/>
  <c r="Q3095"/>
  <c r="M3095"/>
  <c r="L3095"/>
  <c r="J3094"/>
  <c r="O3094"/>
  <c r="L3094"/>
  <c r="J3093"/>
  <c r="Q3093"/>
  <c r="O3093"/>
  <c r="M3093"/>
  <c r="L3093"/>
  <c r="J3092"/>
  <c r="O3092"/>
  <c r="L3092"/>
  <c r="J3091"/>
  <c r="O3091" s="1"/>
  <c r="Q3091"/>
  <c r="M3091"/>
  <c r="L3091"/>
  <c r="J3090"/>
  <c r="L3090"/>
  <c r="J3089"/>
  <c r="Q3089"/>
  <c r="O3089"/>
  <c r="M3089"/>
  <c r="L3089"/>
  <c r="J3088"/>
  <c r="L3088"/>
  <c r="J3087"/>
  <c r="O3087" s="1"/>
  <c r="Q3087"/>
  <c r="M3087"/>
  <c r="L3087"/>
  <c r="J3086"/>
  <c r="O3086"/>
  <c r="L3086"/>
  <c r="J3085"/>
  <c r="Q3085"/>
  <c r="O3085"/>
  <c r="M3085"/>
  <c r="L3085"/>
  <c r="J3084"/>
  <c r="O3084"/>
  <c r="L3084"/>
  <c r="J3083"/>
  <c r="O3083" s="1"/>
  <c r="Q3083"/>
  <c r="M3083"/>
  <c r="L3083"/>
  <c r="J3082"/>
  <c r="L3082"/>
  <c r="J3081"/>
  <c r="Q3081"/>
  <c r="O3081"/>
  <c r="M3081"/>
  <c r="L3081"/>
  <c r="J3080"/>
  <c r="L3080"/>
  <c r="J3079"/>
  <c r="O3079" s="1"/>
  <c r="Q3079"/>
  <c r="M3079"/>
  <c r="L3079"/>
  <c r="J3078"/>
  <c r="O3078"/>
  <c r="L3078"/>
  <c r="J3077"/>
  <c r="Q3077"/>
  <c r="O3077"/>
  <c r="M3077"/>
  <c r="L3077"/>
  <c r="J3076"/>
  <c r="O3076"/>
  <c r="L3076"/>
  <c r="J3075"/>
  <c r="O3075" s="1"/>
  <c r="Q3075"/>
  <c r="M3075"/>
  <c r="L3075"/>
  <c r="J3074"/>
  <c r="L3074"/>
  <c r="J3073"/>
  <c r="Q3073"/>
  <c r="O3073"/>
  <c r="M3073"/>
  <c r="L3073"/>
  <c r="J3072"/>
  <c r="L3072"/>
  <c r="J3071"/>
  <c r="O3071" s="1"/>
  <c r="Q3071"/>
  <c r="M3071"/>
  <c r="L3071"/>
  <c r="J3070"/>
  <c r="O3070"/>
  <c r="L3070"/>
  <c r="J3069"/>
  <c r="Q3069"/>
  <c r="O3069"/>
  <c r="M3069"/>
  <c r="L3069"/>
  <c r="J3068"/>
  <c r="O3068"/>
  <c r="L3068"/>
  <c r="J3067"/>
  <c r="O3067" s="1"/>
  <c r="Q3067"/>
  <c r="M3067"/>
  <c r="L3067"/>
  <c r="J3066"/>
  <c r="L3066"/>
  <c r="J3065"/>
  <c r="Q3065"/>
  <c r="O3065"/>
  <c r="M3065"/>
  <c r="L3065"/>
  <c r="J3064"/>
  <c r="L3064"/>
  <c r="J3063"/>
  <c r="O3063" s="1"/>
  <c r="Q3063"/>
  <c r="M3063"/>
  <c r="L3063"/>
  <c r="J3062"/>
  <c r="O3062"/>
  <c r="L3062"/>
  <c r="J3061"/>
  <c r="Q3061"/>
  <c r="O3061"/>
  <c r="M3061"/>
  <c r="L3061"/>
  <c r="J3060"/>
  <c r="O3060"/>
  <c r="L3060"/>
  <c r="J3059"/>
  <c r="O3059" s="1"/>
  <c r="Q3059"/>
  <c r="M3059"/>
  <c r="L3059"/>
  <c r="J3058"/>
  <c r="L3058"/>
  <c r="J3057"/>
  <c r="Q3057"/>
  <c r="O3057"/>
  <c r="M3057"/>
  <c r="L3057"/>
  <c r="J3056"/>
  <c r="L3056"/>
  <c r="J3055"/>
  <c r="O3055" s="1"/>
  <c r="Q3055"/>
  <c r="M3055"/>
  <c r="L3055"/>
  <c r="J3054"/>
  <c r="O3054"/>
  <c r="L3054"/>
  <c r="J3053"/>
  <c r="Q3053"/>
  <c r="O3053"/>
  <c r="M3053"/>
  <c r="L3053"/>
  <c r="J3052"/>
  <c r="O3052"/>
  <c r="L3052"/>
  <c r="J3051"/>
  <c r="O3051" s="1"/>
  <c r="Q3051"/>
  <c r="M3051"/>
  <c r="L3051"/>
  <c r="J3050"/>
  <c r="L3050"/>
  <c r="J3049"/>
  <c r="Q3049"/>
  <c r="O3049"/>
  <c r="M3049"/>
  <c r="L3049"/>
  <c r="J3048"/>
  <c r="L3048"/>
  <c r="J3047"/>
  <c r="O3047" s="1"/>
  <c r="Q3047"/>
  <c r="M3047"/>
  <c r="L3047"/>
  <c r="J3046"/>
  <c r="O3046"/>
  <c r="L3046"/>
  <c r="J3045"/>
  <c r="Q3045"/>
  <c r="O3045"/>
  <c r="M3045"/>
  <c r="L3045"/>
  <c r="J3044"/>
  <c r="O3044"/>
  <c r="L3044"/>
  <c r="J3043"/>
  <c r="O3043" s="1"/>
  <c r="Q3043"/>
  <c r="M3043"/>
  <c r="L3043"/>
  <c r="J3042"/>
  <c r="L3042"/>
  <c r="J3041"/>
  <c r="Q3041"/>
  <c r="O3041"/>
  <c r="M3041"/>
  <c r="L3041"/>
  <c r="J3040"/>
  <c r="L3040"/>
  <c r="J3039"/>
  <c r="O3039" s="1"/>
  <c r="Q3039"/>
  <c r="M3039"/>
  <c r="L3039"/>
  <c r="J3038"/>
  <c r="O3038"/>
  <c r="L3038"/>
  <c r="J3037"/>
  <c r="Q3037"/>
  <c r="O3037"/>
  <c r="M3037"/>
  <c r="L3037"/>
  <c r="J3036"/>
  <c r="O3036"/>
  <c r="L3036"/>
  <c r="J3035"/>
  <c r="O3035" s="1"/>
  <c r="Q3035"/>
  <c r="M3035"/>
  <c r="L3035"/>
  <c r="J3034"/>
  <c r="L3034"/>
  <c r="J3033"/>
  <c r="Q3033"/>
  <c r="O3033"/>
  <c r="M3033"/>
  <c r="L3033"/>
  <c r="J3032"/>
  <c r="L3032"/>
  <c r="J3031"/>
  <c r="O3031" s="1"/>
  <c r="Q3031"/>
  <c r="M3031"/>
  <c r="L3031"/>
  <c r="J3030"/>
  <c r="O3030"/>
  <c r="L3030"/>
  <c r="J3029"/>
  <c r="Q3029"/>
  <c r="O3029"/>
  <c r="M3029"/>
  <c r="L3029"/>
  <c r="J3028"/>
  <c r="O3028"/>
  <c r="L3028"/>
  <c r="J3027"/>
  <c r="O3027" s="1"/>
  <c r="Q3027"/>
  <c r="M3027"/>
  <c r="L3027"/>
  <c r="J3026"/>
  <c r="L3026"/>
  <c r="J3025"/>
  <c r="Q3025"/>
  <c r="O3025"/>
  <c r="M3025"/>
  <c r="L3025"/>
  <c r="J3024"/>
  <c r="L3024"/>
  <c r="J3023"/>
  <c r="O3023" s="1"/>
  <c r="Q3023"/>
  <c r="M3023"/>
  <c r="L3023"/>
  <c r="J3022"/>
  <c r="O3022"/>
  <c r="L3022"/>
  <c r="J3021"/>
  <c r="Q3021"/>
  <c r="O3021"/>
  <c r="M3021"/>
  <c r="L3021"/>
  <c r="J3020"/>
  <c r="O3020"/>
  <c r="L3020"/>
  <c r="J3019"/>
  <c r="O3019" s="1"/>
  <c r="Q3019"/>
  <c r="M3019"/>
  <c r="L3019"/>
  <c r="J3018"/>
  <c r="L3018"/>
  <c r="J3017"/>
  <c r="Q3017"/>
  <c r="O3017"/>
  <c r="M3017"/>
  <c r="L3017"/>
  <c r="J3016"/>
  <c r="L3016"/>
  <c r="J3015"/>
  <c r="O3015" s="1"/>
  <c r="Q3015"/>
  <c r="M3015"/>
  <c r="L3015"/>
  <c r="J3014"/>
  <c r="O3014"/>
  <c r="L3014"/>
  <c r="J3013"/>
  <c r="Q3013"/>
  <c r="O3013"/>
  <c r="M3013"/>
  <c r="L3013"/>
  <c r="J3012"/>
  <c r="O3012"/>
  <c r="L3012"/>
  <c r="J3011"/>
  <c r="O3011" s="1"/>
  <c r="Q3011"/>
  <c r="M3011"/>
  <c r="L3011"/>
  <c r="J3010"/>
  <c r="L3010"/>
  <c r="J3009"/>
  <c r="Q3009"/>
  <c r="O3009"/>
  <c r="M3009"/>
  <c r="L3009"/>
  <c r="J3008"/>
  <c r="L3008"/>
  <c r="J3007"/>
  <c r="O3007" s="1"/>
  <c r="Q3007"/>
  <c r="M3007"/>
  <c r="L3007"/>
  <c r="J3006"/>
  <c r="O3006"/>
  <c r="L3006"/>
  <c r="J3005"/>
  <c r="Q3005"/>
  <c r="O3005"/>
  <c r="M3005"/>
  <c r="L3005"/>
  <c r="J3004"/>
  <c r="O3004"/>
  <c r="L3004"/>
  <c r="J3003"/>
  <c r="O3003" s="1"/>
  <c r="Q3003"/>
  <c r="M3003"/>
  <c r="L3003"/>
  <c r="J3002"/>
  <c r="L3002"/>
  <c r="J3001"/>
  <c r="Q3001"/>
  <c r="O3001"/>
  <c r="M3001"/>
  <c r="L3001"/>
  <c r="J3000"/>
  <c r="L3000"/>
  <c r="J2999"/>
  <c r="O2999" s="1"/>
  <c r="Q2999"/>
  <c r="M2999"/>
  <c r="L2999"/>
  <c r="J2998"/>
  <c r="O2998"/>
  <c r="L2998"/>
  <c r="J2997"/>
  <c r="Q2997"/>
  <c r="O2997"/>
  <c r="M2997"/>
  <c r="L2997"/>
  <c r="J2996"/>
  <c r="O2996"/>
  <c r="L2996"/>
  <c r="J2995"/>
  <c r="O2995" s="1"/>
  <c r="Q2995"/>
  <c r="M2995"/>
  <c r="L2995"/>
  <c r="J2994"/>
  <c r="L2994"/>
  <c r="J2993"/>
  <c r="Q2993"/>
  <c r="O2993"/>
  <c r="M2993"/>
  <c r="L2993"/>
  <c r="J2992"/>
  <c r="L2992"/>
  <c r="J2991"/>
  <c r="O2991" s="1"/>
  <c r="Q2991"/>
  <c r="M2991"/>
  <c r="L2991"/>
  <c r="J2990"/>
  <c r="O2990"/>
  <c r="L2990"/>
  <c r="J2989"/>
  <c r="Q2989"/>
  <c r="O2989"/>
  <c r="M2989"/>
  <c r="L2989"/>
  <c r="J2988"/>
  <c r="O2988"/>
  <c r="L2988"/>
  <c r="J2987"/>
  <c r="O2987" s="1"/>
  <c r="Q2987"/>
  <c r="M2987"/>
  <c r="L2987"/>
  <c r="J2986"/>
  <c r="L2986"/>
  <c r="J2985"/>
  <c r="Q2985"/>
  <c r="O2985"/>
  <c r="M2985"/>
  <c r="L2985"/>
  <c r="J2984"/>
  <c r="L2984"/>
  <c r="J2983"/>
  <c r="O2983" s="1"/>
  <c r="Q2983"/>
  <c r="M2983"/>
  <c r="L2983"/>
  <c r="J2982"/>
  <c r="O2982"/>
  <c r="L2982"/>
  <c r="J2981"/>
  <c r="Q2981"/>
  <c r="O2981"/>
  <c r="M2981"/>
  <c r="L2981"/>
  <c r="J2980"/>
  <c r="O2980"/>
  <c r="L2980"/>
  <c r="J2979"/>
  <c r="O2979" s="1"/>
  <c r="Q2979"/>
  <c r="M2979"/>
  <c r="L2979"/>
  <c r="J2978"/>
  <c r="L2978"/>
  <c r="J2977"/>
  <c r="Q2977"/>
  <c r="O2977"/>
  <c r="M2977"/>
  <c r="L2977"/>
  <c r="J2976"/>
  <c r="L2976"/>
  <c r="J2975"/>
  <c r="O2975" s="1"/>
  <c r="Q2975"/>
  <c r="M2975"/>
  <c r="L2975"/>
  <c r="J2974"/>
  <c r="O2974"/>
  <c r="L2974"/>
  <c r="J2973"/>
  <c r="Q2973"/>
  <c r="O2973"/>
  <c r="M2973"/>
  <c r="L2973"/>
  <c r="J2972"/>
  <c r="O2972"/>
  <c r="L2972"/>
  <c r="J2971"/>
  <c r="O2971" s="1"/>
  <c r="Q2971"/>
  <c r="M2971"/>
  <c r="L2971"/>
  <c r="J2970"/>
  <c r="L2970"/>
  <c r="J2969"/>
  <c r="Q2969"/>
  <c r="O2969"/>
  <c r="M2969"/>
  <c r="L2969"/>
  <c r="J2968"/>
  <c r="L2968"/>
  <c r="J2967"/>
  <c r="O2967" s="1"/>
  <c r="Q2967"/>
  <c r="M2967"/>
  <c r="L2967"/>
  <c r="J2966"/>
  <c r="O2966"/>
  <c r="L2966"/>
  <c r="J2965"/>
  <c r="Q2965"/>
  <c r="O2965"/>
  <c r="M2965"/>
  <c r="L2965"/>
  <c r="J2964"/>
  <c r="O2964"/>
  <c r="L2964"/>
  <c r="J2963"/>
  <c r="O2963" s="1"/>
  <c r="Q2963"/>
  <c r="M2963"/>
  <c r="L2963"/>
  <c r="J2962"/>
  <c r="L2962"/>
  <c r="J2961"/>
  <c r="Q2961"/>
  <c r="O2961"/>
  <c r="M2961"/>
  <c r="L2961"/>
  <c r="J2960"/>
  <c r="L2960"/>
  <c r="J2959"/>
  <c r="O2959" s="1"/>
  <c r="Q2959"/>
  <c r="M2959"/>
  <c r="L2959"/>
  <c r="J2958"/>
  <c r="O2958"/>
  <c r="L2958"/>
  <c r="J2957"/>
  <c r="Q2957"/>
  <c r="O2957"/>
  <c r="M2957"/>
  <c r="L2957"/>
  <c r="J2956"/>
  <c r="O2956"/>
  <c r="L2956"/>
  <c r="J2955"/>
  <c r="O2955" s="1"/>
  <c r="Q2955"/>
  <c r="M2955"/>
  <c r="L2955"/>
  <c r="J2954"/>
  <c r="L2954"/>
  <c r="J2953"/>
  <c r="Q2953"/>
  <c r="O2953"/>
  <c r="M2953"/>
  <c r="L2953"/>
  <c r="J2952"/>
  <c r="L2952"/>
  <c r="J2951"/>
  <c r="O2951" s="1"/>
  <c r="Q2951"/>
  <c r="M2951"/>
  <c r="L2951"/>
  <c r="J2950"/>
  <c r="O2950"/>
  <c r="L2950"/>
  <c r="J2949"/>
  <c r="Q2949"/>
  <c r="O2949"/>
  <c r="M2949"/>
  <c r="L2949"/>
  <c r="J2948"/>
  <c r="O2948"/>
  <c r="L2948"/>
  <c r="J2947"/>
  <c r="O2947" s="1"/>
  <c r="Q2947"/>
  <c r="M2947"/>
  <c r="L2947"/>
  <c r="J2946"/>
  <c r="L2946"/>
  <c r="J2945"/>
  <c r="Q2945"/>
  <c r="O2945"/>
  <c r="M2945"/>
  <c r="L2945"/>
  <c r="J2944"/>
  <c r="L2944"/>
  <c r="J2943"/>
  <c r="O2943" s="1"/>
  <c r="Q2943"/>
  <c r="M2943"/>
  <c r="L2943"/>
  <c r="J2942"/>
  <c r="O2942"/>
  <c r="L2942"/>
  <c r="J2941"/>
  <c r="Q2941"/>
  <c r="O2941"/>
  <c r="M2941"/>
  <c r="L2941"/>
  <c r="J2940"/>
  <c r="O2940"/>
  <c r="L2940"/>
  <c r="J2939"/>
  <c r="O2939" s="1"/>
  <c r="Q2939"/>
  <c r="M2939"/>
  <c r="L2939"/>
  <c r="J2938"/>
  <c r="L2938"/>
  <c r="J2937"/>
  <c r="Q2937"/>
  <c r="O2937"/>
  <c r="M2937"/>
  <c r="L2937"/>
  <c r="J2936"/>
  <c r="L2936"/>
  <c r="J2935"/>
  <c r="O2935" s="1"/>
  <c r="Q2935"/>
  <c r="M2935"/>
  <c r="L2935"/>
  <c r="J2934"/>
  <c r="O2934"/>
  <c r="L2934"/>
  <c r="J2933"/>
  <c r="Q2933"/>
  <c r="O2933"/>
  <c r="M2933"/>
  <c r="L2933"/>
  <c r="J2932"/>
  <c r="O2932"/>
  <c r="L2932"/>
  <c r="J2931"/>
  <c r="O2931" s="1"/>
  <c r="Q2931"/>
  <c r="M2931"/>
  <c r="L2931"/>
  <c r="J2930"/>
  <c r="L2930"/>
  <c r="J2929"/>
  <c r="Q2929"/>
  <c r="O2929"/>
  <c r="M2929"/>
  <c r="L2929"/>
  <c r="J2928"/>
  <c r="L2928"/>
  <c r="J2927"/>
  <c r="O2927" s="1"/>
  <c r="Q2927"/>
  <c r="M2927"/>
  <c r="L2927"/>
  <c r="J2926"/>
  <c r="O2926"/>
  <c r="L2926"/>
  <c r="J2924"/>
  <c r="Q2924"/>
  <c r="O2924"/>
  <c r="M2924"/>
  <c r="L2924"/>
  <c r="J2923"/>
  <c r="O2923"/>
  <c r="L2923"/>
  <c r="J2922"/>
  <c r="O2922" s="1"/>
  <c r="Q2922"/>
  <c r="M2922"/>
  <c r="L2922"/>
  <c r="J2921"/>
  <c r="L2921"/>
  <c r="J2920"/>
  <c r="Q2920"/>
  <c r="O2920"/>
  <c r="M2920"/>
  <c r="L2920"/>
  <c r="J2919"/>
  <c r="L2919"/>
  <c r="J2918"/>
  <c r="O2918" s="1"/>
  <c r="Q2918"/>
  <c r="M2918"/>
  <c r="L2918"/>
  <c r="J2917"/>
  <c r="O2917"/>
  <c r="L2917"/>
  <c r="J2916"/>
  <c r="Q2916"/>
  <c r="O2916"/>
  <c r="M2916"/>
  <c r="L2916"/>
  <c r="J2915"/>
  <c r="O2915"/>
  <c r="L2915"/>
  <c r="J2914"/>
  <c r="O2914" s="1"/>
  <c r="Q2914"/>
  <c r="M2914"/>
  <c r="L2914"/>
  <c r="J2913"/>
  <c r="L2913"/>
  <c r="J2912"/>
  <c r="Q2912"/>
  <c r="O2912"/>
  <c r="M2912"/>
  <c r="L2912"/>
  <c r="J2911"/>
  <c r="L2911"/>
  <c r="J2910"/>
  <c r="O2910" s="1"/>
  <c r="Q2910"/>
  <c r="M2910"/>
  <c r="L2910"/>
  <c r="J2909"/>
  <c r="O2909"/>
  <c r="L2909"/>
  <c r="J2908"/>
  <c r="Q2908"/>
  <c r="O2908"/>
  <c r="M2908"/>
  <c r="L2908"/>
  <c r="J2907"/>
  <c r="O2907"/>
  <c r="L2907"/>
  <c r="J2906"/>
  <c r="O2906" s="1"/>
  <c r="Q2906"/>
  <c r="M2906"/>
  <c r="L2906"/>
  <c r="J2905"/>
  <c r="L2905"/>
  <c r="J2904"/>
  <c r="Q2904"/>
  <c r="O2904"/>
  <c r="M2904"/>
  <c r="L2904"/>
  <c r="J2903"/>
  <c r="L2903"/>
  <c r="J2902"/>
  <c r="O2902" s="1"/>
  <c r="Q2902"/>
  <c r="M2902"/>
  <c r="L2902"/>
  <c r="J2901"/>
  <c r="O2901"/>
  <c r="L2901"/>
  <c r="J2900"/>
  <c r="Q2900"/>
  <c r="O2900"/>
  <c r="M2900"/>
  <c r="L2900"/>
  <c r="J2899"/>
  <c r="O2899"/>
  <c r="L2899"/>
  <c r="J2898"/>
  <c r="O2898" s="1"/>
  <c r="Q2898"/>
  <c r="M2898"/>
  <c r="L2898"/>
  <c r="J2897"/>
  <c r="L2897"/>
  <c r="J2896"/>
  <c r="Q2896"/>
  <c r="O2896"/>
  <c r="M2896"/>
  <c r="L2896"/>
  <c r="J2895"/>
  <c r="L2895"/>
  <c r="J2894"/>
  <c r="O2894" s="1"/>
  <c r="Q2894"/>
  <c r="M2894"/>
  <c r="L2894"/>
  <c r="J2893"/>
  <c r="O2893"/>
  <c r="L2893"/>
  <c r="J2892"/>
  <c r="Q2892"/>
  <c r="O2892"/>
  <c r="M2892"/>
  <c r="L2892"/>
  <c r="J2891"/>
  <c r="O2891"/>
  <c r="L2891"/>
  <c r="J2890"/>
  <c r="O2890" s="1"/>
  <c r="Q2890"/>
  <c r="M2890"/>
  <c r="L2890"/>
  <c r="J2889"/>
  <c r="L2889"/>
  <c r="J2888"/>
  <c r="Q2888"/>
  <c r="O2888"/>
  <c r="M2888"/>
  <c r="L2888"/>
  <c r="J2887"/>
  <c r="L2887"/>
  <c r="J2886"/>
  <c r="O2886" s="1"/>
  <c r="Q2886"/>
  <c r="M2886"/>
  <c r="L2886"/>
  <c r="J2885"/>
  <c r="O2885"/>
  <c r="L2885"/>
  <c r="J2884"/>
  <c r="Q2884"/>
  <c r="O2884"/>
  <c r="M2884"/>
  <c r="L2884"/>
  <c r="J2883"/>
  <c r="O2883"/>
  <c r="L2883"/>
  <c r="J2882"/>
  <c r="O2882" s="1"/>
  <c r="Q2882"/>
  <c r="M2882"/>
  <c r="L2882"/>
  <c r="J2881"/>
  <c r="L2881"/>
  <c r="J2880"/>
  <c r="Q2880"/>
  <c r="O2880"/>
  <c r="M2880"/>
  <c r="L2880"/>
  <c r="J2879"/>
  <c r="L2879"/>
  <c r="J2878"/>
  <c r="O2878" s="1"/>
  <c r="Q2878"/>
  <c r="M2878"/>
  <c r="L2878"/>
  <c r="J2877"/>
  <c r="O2877"/>
  <c r="L2877"/>
  <c r="J2876"/>
  <c r="Q2876"/>
  <c r="O2876"/>
  <c r="M2876"/>
  <c r="L2876"/>
  <c r="J2875"/>
  <c r="O2875"/>
  <c r="L2875"/>
  <c r="J2874"/>
  <c r="O2874" s="1"/>
  <c r="Q2874"/>
  <c r="M2874"/>
  <c r="L2874"/>
  <c r="J2873"/>
  <c r="L2873"/>
  <c r="J2872"/>
  <c r="Q2872"/>
  <c r="O2872"/>
  <c r="M2872"/>
  <c r="L2872"/>
  <c r="J2871"/>
  <c r="L2871"/>
  <c r="J2870"/>
  <c r="O2870" s="1"/>
  <c r="Q2870"/>
  <c r="M2870"/>
  <c r="L2870"/>
  <c r="J2869"/>
  <c r="O2869"/>
  <c r="L2869"/>
  <c r="J2868"/>
  <c r="Q2868"/>
  <c r="O2868"/>
  <c r="M2868"/>
  <c r="L2868"/>
  <c r="J2867"/>
  <c r="O2867"/>
  <c r="L2867"/>
  <c r="J2866"/>
  <c r="O2866" s="1"/>
  <c r="Q2866"/>
  <c r="M2866"/>
  <c r="L2866"/>
  <c r="J2865"/>
  <c r="L2865"/>
  <c r="J2864"/>
  <c r="Q2864"/>
  <c r="O2864"/>
  <c r="M2864"/>
  <c r="L2864"/>
  <c r="J2863"/>
  <c r="L2863"/>
  <c r="J2862"/>
  <c r="O2862" s="1"/>
  <c r="Q2862"/>
  <c r="M2862"/>
  <c r="L2862"/>
  <c r="J2861"/>
  <c r="O2861"/>
  <c r="L2861"/>
  <c r="J2860"/>
  <c r="Q2860"/>
  <c r="O2860"/>
  <c r="M2860"/>
  <c r="L2860"/>
  <c r="J2859"/>
  <c r="O2859"/>
  <c r="L2859"/>
  <c r="J2858"/>
  <c r="O2858" s="1"/>
  <c r="Q2858"/>
  <c r="M2858"/>
  <c r="L2858"/>
  <c r="J2857"/>
  <c r="L2857"/>
  <c r="J2856"/>
  <c r="Q2856"/>
  <c r="O2856"/>
  <c r="M2856"/>
  <c r="L2856"/>
  <c r="J2855"/>
  <c r="L2855"/>
  <c r="J2854"/>
  <c r="O2854" s="1"/>
  <c r="Q2854"/>
  <c r="M2854"/>
  <c r="L2854"/>
  <c r="J2853"/>
  <c r="O2853"/>
  <c r="L2853"/>
  <c r="J2852"/>
  <c r="Q2852"/>
  <c r="O2852"/>
  <c r="M2852"/>
  <c r="L2852"/>
  <c r="J2851"/>
  <c r="O2851"/>
  <c r="L2851"/>
  <c r="J2850"/>
  <c r="O2850" s="1"/>
  <c r="Q2850"/>
  <c r="M2850"/>
  <c r="L2850"/>
  <c r="J2849"/>
  <c r="L2849"/>
  <c r="J2848"/>
  <c r="Q2848"/>
  <c r="O2848"/>
  <c r="M2848"/>
  <c r="L2848"/>
  <c r="J2847"/>
  <c r="L2847"/>
  <c r="J2846"/>
  <c r="O2846" s="1"/>
  <c r="Q2846"/>
  <c r="M2846"/>
  <c r="L2846"/>
  <c r="J2845"/>
  <c r="O2845"/>
  <c r="L2845"/>
  <c r="J2844"/>
  <c r="Q2844"/>
  <c r="O2844"/>
  <c r="M2844"/>
  <c r="L2844"/>
  <c r="J2843"/>
  <c r="O2843"/>
  <c r="L2843"/>
  <c r="J2842"/>
  <c r="O2842" s="1"/>
  <c r="Q2842"/>
  <c r="M2842"/>
  <c r="L2842"/>
  <c r="J2841"/>
  <c r="L2841"/>
  <c r="J2840"/>
  <c r="Q2840"/>
  <c r="O2840"/>
  <c r="M2840"/>
  <c r="L2840"/>
  <c r="J2839"/>
  <c r="L2839"/>
  <c r="J2838"/>
  <c r="O2838" s="1"/>
  <c r="Q2838"/>
  <c r="M2838"/>
  <c r="L2838"/>
  <c r="J2837"/>
  <c r="O2837"/>
  <c r="L2837"/>
  <c r="J2836"/>
  <c r="Q2836"/>
  <c r="O2836"/>
  <c r="M2836"/>
  <c r="L2836"/>
  <c r="J2835"/>
  <c r="O2835"/>
  <c r="L2835"/>
  <c r="J2834"/>
  <c r="O2834" s="1"/>
  <c r="Q2834"/>
  <c r="M2834"/>
  <c r="L2834"/>
  <c r="J2833"/>
  <c r="L2833"/>
  <c r="J2832"/>
  <c r="Q2832"/>
  <c r="O2832"/>
  <c r="M2832"/>
  <c r="L2832"/>
  <c r="J2831"/>
  <c r="L2831"/>
  <c r="J2830"/>
  <c r="O2830" s="1"/>
  <c r="Q2830"/>
  <c r="M2830"/>
  <c r="L2830"/>
  <c r="J2829"/>
  <c r="O2829"/>
  <c r="L2829"/>
  <c r="J2828"/>
  <c r="Q2828"/>
  <c r="O2828"/>
  <c r="M2828"/>
  <c r="L2828"/>
  <c r="J2827"/>
  <c r="O2827"/>
  <c r="L2827"/>
  <c r="J2826"/>
  <c r="O2826" s="1"/>
  <c r="Q2826"/>
  <c r="M2826"/>
  <c r="L2826"/>
  <c r="J2825"/>
  <c r="L2825"/>
  <c r="J2824"/>
  <c r="Q2824"/>
  <c r="O2824"/>
  <c r="M2824"/>
  <c r="L2824"/>
  <c r="J2823"/>
  <c r="L2823"/>
  <c r="J2822"/>
  <c r="O2822" s="1"/>
  <c r="Q2822"/>
  <c r="M2822"/>
  <c r="L2822"/>
  <c r="J2821"/>
  <c r="O2821"/>
  <c r="L2821"/>
  <c r="J2820"/>
  <c r="Q2820"/>
  <c r="O2820"/>
  <c r="M2820"/>
  <c r="L2820"/>
  <c r="J2819"/>
  <c r="O2819"/>
  <c r="L2819"/>
  <c r="J2818"/>
  <c r="O2818" s="1"/>
  <c r="Q2818"/>
  <c r="M2818"/>
  <c r="L2818"/>
  <c r="J2817"/>
  <c r="L2817"/>
  <c r="J2816"/>
  <c r="Q2816"/>
  <c r="O2816"/>
  <c r="M2816"/>
  <c r="L2816"/>
  <c r="J2815"/>
  <c r="L2815"/>
  <c r="J2814"/>
  <c r="O2814" s="1"/>
  <c r="Q2814"/>
  <c r="M2814"/>
  <c r="L2814"/>
  <c r="J2813"/>
  <c r="O2813"/>
  <c r="L2813"/>
  <c r="J2812"/>
  <c r="Q2812"/>
  <c r="O2812"/>
  <c r="M2812"/>
  <c r="L2812"/>
  <c r="J2811"/>
  <c r="O2811"/>
  <c r="L2811"/>
  <c r="J2810"/>
  <c r="O2810" s="1"/>
  <c r="Q2810"/>
  <c r="M2810"/>
  <c r="L2810"/>
  <c r="J2809"/>
  <c r="L2809"/>
  <c r="J2808"/>
  <c r="Q2808"/>
  <c r="O2808"/>
  <c r="M2808"/>
  <c r="L2808"/>
  <c r="J2807"/>
  <c r="L2807"/>
  <c r="J2806"/>
  <c r="O2806" s="1"/>
  <c r="Q2806"/>
  <c r="M2806"/>
  <c r="L2806"/>
  <c r="J2805"/>
  <c r="O2805"/>
  <c r="L2805"/>
  <c r="J2804"/>
  <c r="Q2804"/>
  <c r="O2804"/>
  <c r="M2804"/>
  <c r="L2804"/>
  <c r="J2803"/>
  <c r="O2803"/>
  <c r="L2803"/>
  <c r="J2802"/>
  <c r="O2802" s="1"/>
  <c r="Q2802"/>
  <c r="M2802"/>
  <c r="L2802"/>
  <c r="J2801"/>
  <c r="L2801"/>
  <c r="J2800"/>
  <c r="Q2800"/>
  <c r="O2800"/>
  <c r="M2800"/>
  <c r="L2800"/>
  <c r="J2799"/>
  <c r="L2799"/>
  <c r="J2798"/>
  <c r="O2798" s="1"/>
  <c r="Q2798"/>
  <c r="M2798"/>
  <c r="L2798"/>
  <c r="J2797"/>
  <c r="O2797"/>
  <c r="L2797"/>
  <c r="J2796"/>
  <c r="Q2796"/>
  <c r="O2796"/>
  <c r="M2796"/>
  <c r="L2796"/>
  <c r="J2795"/>
  <c r="O2795"/>
  <c r="L2795"/>
  <c r="J2794"/>
  <c r="O2794" s="1"/>
  <c r="Q2794"/>
  <c r="M2794"/>
  <c r="L2794"/>
  <c r="J2793"/>
  <c r="L2793"/>
  <c r="J2792"/>
  <c r="Q2792"/>
  <c r="O2792"/>
  <c r="M2792"/>
  <c r="L2792"/>
  <c r="J2791"/>
  <c r="L2791"/>
  <c r="J2790"/>
  <c r="O2790" s="1"/>
  <c r="Q2790"/>
  <c r="M2790"/>
  <c r="L2790"/>
  <c r="J2789"/>
  <c r="O2789"/>
  <c r="L2789"/>
  <c r="J2788"/>
  <c r="Q2788"/>
  <c r="O2788"/>
  <c r="M2788"/>
  <c r="L2788"/>
  <c r="J2787"/>
  <c r="O2787"/>
  <c r="L2787"/>
  <c r="J2786"/>
  <c r="O2786" s="1"/>
  <c r="Q2786"/>
  <c r="M2786"/>
  <c r="L2786"/>
  <c r="J2785"/>
  <c r="L2785"/>
  <c r="J2784"/>
  <c r="Q2784"/>
  <c r="O2784"/>
  <c r="M2784"/>
  <c r="L2784"/>
  <c r="J2783"/>
  <c r="L2783"/>
  <c r="J2782"/>
  <c r="O2782" s="1"/>
  <c r="Q2782"/>
  <c r="M2782"/>
  <c r="L2782"/>
  <c r="J2781"/>
  <c r="O2781"/>
  <c r="L2781"/>
  <c r="J2780"/>
  <c r="Q2780"/>
  <c r="O2780"/>
  <c r="M2780"/>
  <c r="L2780"/>
  <c r="J2779"/>
  <c r="O2779"/>
  <c r="L2779"/>
  <c r="J2778"/>
  <c r="O2778" s="1"/>
  <c r="Q2778"/>
  <c r="M2778"/>
  <c r="L2778"/>
  <c r="J2777"/>
  <c r="L2777"/>
  <c r="J2776"/>
  <c r="Q2776"/>
  <c r="O2776"/>
  <c r="M2776"/>
  <c r="L2776"/>
  <c r="J2775"/>
  <c r="L2775"/>
  <c r="J2774"/>
  <c r="O2774" s="1"/>
  <c r="Q2774"/>
  <c r="M2774"/>
  <c r="L2774"/>
  <c r="J2773"/>
  <c r="O2773"/>
  <c r="L2773"/>
  <c r="J2772"/>
  <c r="Q2772"/>
  <c r="O2772"/>
  <c r="M2772"/>
  <c r="L2772"/>
  <c r="J2771"/>
  <c r="O2771"/>
  <c r="L2771"/>
  <c r="J2770"/>
  <c r="O2770" s="1"/>
  <c r="Q2770"/>
  <c r="M2770"/>
  <c r="L2770"/>
  <c r="J2769"/>
  <c r="L2769"/>
  <c r="J2768"/>
  <c r="Q2768"/>
  <c r="O2768"/>
  <c r="M2768"/>
  <c r="L2768"/>
  <c r="J2767"/>
  <c r="L2767"/>
  <c r="J2766"/>
  <c r="O2766" s="1"/>
  <c r="Q2766"/>
  <c r="M2766"/>
  <c r="L2766"/>
  <c r="J2765"/>
  <c r="O2765"/>
  <c r="L2765"/>
  <c r="J2764"/>
  <c r="Q2764"/>
  <c r="O2764"/>
  <c r="M2764"/>
  <c r="L2764"/>
  <c r="J2763"/>
  <c r="O2763"/>
  <c r="L2763"/>
  <c r="J2762"/>
  <c r="O2762" s="1"/>
  <c r="Q2762"/>
  <c r="M2762"/>
  <c r="L2762"/>
  <c r="J2761"/>
  <c r="L2761"/>
  <c r="J2760"/>
  <c r="Q2760"/>
  <c r="O2760"/>
  <c r="M2760"/>
  <c r="L2760"/>
  <c r="J2759"/>
  <c r="L2759"/>
  <c r="J2758"/>
  <c r="O2758" s="1"/>
  <c r="Q2758"/>
  <c r="M2758"/>
  <c r="L2758"/>
  <c r="J2757"/>
  <c r="O2757"/>
  <c r="L2757"/>
  <c r="J2756"/>
  <c r="Q2756"/>
  <c r="O2756"/>
  <c r="M2756"/>
  <c r="L2756"/>
  <c r="J2755"/>
  <c r="O2755"/>
  <c r="L2755"/>
  <c r="J2754"/>
  <c r="O2754" s="1"/>
  <c r="Q2754"/>
  <c r="M2754"/>
  <c r="L2754"/>
  <c r="J2753"/>
  <c r="L2753"/>
  <c r="J2752"/>
  <c r="Q2752"/>
  <c r="O2752"/>
  <c r="M2752"/>
  <c r="L2752"/>
  <c r="J2751"/>
  <c r="L2751"/>
  <c r="J2750"/>
  <c r="O2750" s="1"/>
  <c r="Q2750"/>
  <c r="M2750"/>
  <c r="L2750"/>
  <c r="J2749"/>
  <c r="O2749"/>
  <c r="L2749"/>
  <c r="J2748"/>
  <c r="Q2748"/>
  <c r="O2748"/>
  <c r="M2748"/>
  <c r="L2748"/>
  <c r="J2747"/>
  <c r="O2747"/>
  <c r="L2747"/>
  <c r="J2746"/>
  <c r="O2746" s="1"/>
  <c r="Q2746"/>
  <c r="M2746"/>
  <c r="L2746"/>
  <c r="J2745"/>
  <c r="L2745"/>
  <c r="J2744"/>
  <c r="Q2744"/>
  <c r="O2744"/>
  <c r="M2744"/>
  <c r="L2744"/>
  <c r="J2743"/>
  <c r="L2743"/>
  <c r="J2742"/>
  <c r="O2742" s="1"/>
  <c r="Q2742"/>
  <c r="M2742"/>
  <c r="L2742"/>
  <c r="J2741"/>
  <c r="O2741"/>
  <c r="L2741"/>
  <c r="J2740"/>
  <c r="Q2740"/>
  <c r="O2740"/>
  <c r="M2740"/>
  <c r="L2740"/>
  <c r="J2739"/>
  <c r="O2739"/>
  <c r="L2739"/>
  <c r="J2738"/>
  <c r="O2738" s="1"/>
  <c r="Q2738"/>
  <c r="M2738"/>
  <c r="L2738"/>
  <c r="J2737"/>
  <c r="L2737"/>
  <c r="J2736"/>
  <c r="Q2736"/>
  <c r="O2736"/>
  <c r="M2736"/>
  <c r="L2736"/>
  <c r="J2735"/>
  <c r="L2735"/>
  <c r="J2734"/>
  <c r="O2734" s="1"/>
  <c r="Q2734"/>
  <c r="M2734"/>
  <c r="L2734"/>
  <c r="J2733"/>
  <c r="O2733"/>
  <c r="L2733"/>
  <c r="J2732"/>
  <c r="Q2732"/>
  <c r="O2732"/>
  <c r="M2732"/>
  <c r="L2732"/>
  <c r="J2731"/>
  <c r="O2731"/>
  <c r="L2731"/>
  <c r="J2730"/>
  <c r="O2730" s="1"/>
  <c r="Q2730"/>
  <c r="M2730"/>
  <c r="L2730"/>
  <c r="J2729"/>
  <c r="L2729"/>
  <c r="J2728"/>
  <c r="Q2728"/>
  <c r="O2728"/>
  <c r="M2728"/>
  <c r="L2728"/>
  <c r="J2727"/>
  <c r="L2727"/>
  <c r="J2726"/>
  <c r="O2726" s="1"/>
  <c r="Q2726"/>
  <c r="M2726"/>
  <c r="L2726"/>
  <c r="J2725"/>
  <c r="O2725"/>
  <c r="L2725"/>
  <c r="J2724"/>
  <c r="Q2724"/>
  <c r="O2724"/>
  <c r="M2724"/>
  <c r="L2724"/>
  <c r="J2723"/>
  <c r="O2723"/>
  <c r="L2723"/>
  <c r="J2722"/>
  <c r="O2722" s="1"/>
  <c r="Q2722"/>
  <c r="M2722"/>
  <c r="L2722"/>
  <c r="J2721"/>
  <c r="L2721"/>
  <c r="J2720"/>
  <c r="Q2720"/>
  <c r="O2720"/>
  <c r="M2720"/>
  <c r="L2720"/>
  <c r="J2719"/>
  <c r="L2719"/>
  <c r="J2718"/>
  <c r="O2718" s="1"/>
  <c r="Q2718"/>
  <c r="M2718"/>
  <c r="L2718"/>
  <c r="J2717"/>
  <c r="O2717"/>
  <c r="L2717"/>
  <c r="J2716"/>
  <c r="Q2716"/>
  <c r="O2716"/>
  <c r="M2716"/>
  <c r="L2716"/>
  <c r="J2715"/>
  <c r="O2715"/>
  <c r="L2715"/>
  <c r="J2714"/>
  <c r="O2714" s="1"/>
  <c r="Q2714"/>
  <c r="M2714"/>
  <c r="L2714"/>
  <c r="J2713"/>
  <c r="L2713"/>
  <c r="J2712"/>
  <c r="Q2712"/>
  <c r="O2712"/>
  <c r="M2712"/>
  <c r="L2712"/>
  <c r="J2711"/>
  <c r="L2711"/>
  <c r="J2710"/>
  <c r="O2710" s="1"/>
  <c r="Q2710"/>
  <c r="M2710"/>
  <c r="L2710"/>
  <c r="J2709"/>
  <c r="O2709"/>
  <c r="L2709"/>
  <c r="J2708"/>
  <c r="Q2708"/>
  <c r="O2708"/>
  <c r="M2708"/>
  <c r="L2708"/>
  <c r="J2707"/>
  <c r="M2707" s="1"/>
  <c r="Q2707"/>
  <c r="O2707"/>
  <c r="L2707"/>
  <c r="J2706"/>
  <c r="O2706" s="1"/>
  <c r="Q2706"/>
  <c r="L2706"/>
  <c r="J2705"/>
  <c r="Q2705" s="1"/>
  <c r="O2705"/>
  <c r="L2705"/>
  <c r="J2704"/>
  <c r="Q2704"/>
  <c r="O2704"/>
  <c r="M2704"/>
  <c r="L2704"/>
  <c r="J2703"/>
  <c r="M2703" s="1"/>
  <c r="L2703"/>
  <c r="J2702"/>
  <c r="O2702" s="1"/>
  <c r="M2702"/>
  <c r="L2702"/>
  <c r="J2701"/>
  <c r="Q2701" s="1"/>
  <c r="M2701"/>
  <c r="L2701"/>
  <c r="J2700"/>
  <c r="Q2700"/>
  <c r="O2700"/>
  <c r="M2700"/>
  <c r="L2700"/>
  <c r="J2699"/>
  <c r="M2699" s="1"/>
  <c r="Q2699"/>
  <c r="O2699"/>
  <c r="L2699"/>
  <c r="J2698"/>
  <c r="O2698" s="1"/>
  <c r="Q2698"/>
  <c r="M2698"/>
  <c r="L2698"/>
  <c r="J2697"/>
  <c r="Q2697" s="1"/>
  <c r="O2697"/>
  <c r="L2697"/>
  <c r="J2696"/>
  <c r="Q2696"/>
  <c r="O2696"/>
  <c r="M2696"/>
  <c r="L2696"/>
  <c r="J2695"/>
  <c r="M2695" s="1"/>
  <c r="L2695"/>
  <c r="J2694"/>
  <c r="O2694" s="1"/>
  <c r="L2694"/>
  <c r="J2693"/>
  <c r="Q2693" s="1"/>
  <c r="L2693"/>
  <c r="J2692"/>
  <c r="Q2692"/>
  <c r="O2692"/>
  <c r="M2692"/>
  <c r="L2692"/>
  <c r="J2691"/>
  <c r="M2691" s="1"/>
  <c r="Q2691"/>
  <c r="O2691"/>
  <c r="L2691"/>
  <c r="J2690"/>
  <c r="O2690" s="1"/>
  <c r="Q2690"/>
  <c r="L2690"/>
  <c r="J2689"/>
  <c r="Q2689" s="1"/>
  <c r="O2689"/>
  <c r="L2689"/>
  <c r="J2687"/>
  <c r="Q2687"/>
  <c r="O2687"/>
  <c r="M2687"/>
  <c r="L2687"/>
  <c r="J2686"/>
  <c r="M2686" s="1"/>
  <c r="O2686"/>
  <c r="L2686"/>
  <c r="J2685"/>
  <c r="O2685" s="1"/>
  <c r="M2685"/>
  <c r="L2685"/>
  <c r="J2684"/>
  <c r="Q2684" s="1"/>
  <c r="M2684"/>
  <c r="L2684"/>
  <c r="J2683"/>
  <c r="Q2683"/>
  <c r="O2683"/>
  <c r="M2683"/>
  <c r="L2683"/>
  <c r="J2682"/>
  <c r="M2682" s="1"/>
  <c r="Q2682"/>
  <c r="O2682"/>
  <c r="L2682"/>
  <c r="J2681"/>
  <c r="O2681" s="1"/>
  <c r="Q2681"/>
  <c r="M2681"/>
  <c r="L2681"/>
  <c r="J2680"/>
  <c r="Q2680" s="1"/>
  <c r="O2680"/>
  <c r="M2680"/>
  <c r="L2680"/>
  <c r="J2679"/>
  <c r="Q2679"/>
  <c r="O2679"/>
  <c r="M2679"/>
  <c r="L2679"/>
  <c r="J2678"/>
  <c r="M2678" s="1"/>
  <c r="L2678"/>
  <c r="J2677"/>
  <c r="O2677" s="1"/>
  <c r="L2677"/>
  <c r="J2676"/>
  <c r="Q2676" s="1"/>
  <c r="L2676"/>
  <c r="J2675"/>
  <c r="Q2675"/>
  <c r="O2675"/>
  <c r="M2675"/>
  <c r="L2675"/>
  <c r="J2674"/>
  <c r="M2674" s="1"/>
  <c r="Q2674"/>
  <c r="L2674"/>
  <c r="J2673"/>
  <c r="O2673" s="1"/>
  <c r="Q2673"/>
  <c r="L2673"/>
  <c r="J2672"/>
  <c r="Q2672" s="1"/>
  <c r="O2672"/>
  <c r="L2672"/>
  <c r="J2671"/>
  <c r="Q2671"/>
  <c r="O2671"/>
  <c r="M2671"/>
  <c r="L2671"/>
  <c r="J2670"/>
  <c r="M2670" s="1"/>
  <c r="O2670"/>
  <c r="L2670"/>
  <c r="J2669"/>
  <c r="O2669" s="1"/>
  <c r="M2669"/>
  <c r="L2669"/>
  <c r="J2668"/>
  <c r="Q2668" s="1"/>
  <c r="M2668"/>
  <c r="L2668"/>
  <c r="J2667"/>
  <c r="Q2667"/>
  <c r="O2667"/>
  <c r="M2667"/>
  <c r="L2667"/>
  <c r="J2666"/>
  <c r="M2666" s="1"/>
  <c r="Q2666"/>
  <c r="O2666"/>
  <c r="L2666"/>
  <c r="J2665"/>
  <c r="Q2665"/>
  <c r="O2665"/>
  <c r="M2665"/>
  <c r="L2665"/>
  <c r="J2664"/>
  <c r="M2664" s="1"/>
  <c r="L2664"/>
  <c r="J2663"/>
  <c r="O2663" s="1"/>
  <c r="Q2663"/>
  <c r="M2663"/>
  <c r="L2663"/>
  <c r="J2662"/>
  <c r="Q2662" s="1"/>
  <c r="O2662"/>
  <c r="L2662"/>
  <c r="J2661"/>
  <c r="Q2661"/>
  <c r="O2661"/>
  <c r="M2661"/>
  <c r="L2661"/>
  <c r="J2660"/>
  <c r="M2660" s="1"/>
  <c r="L2660"/>
  <c r="J2659"/>
  <c r="O2659" s="1"/>
  <c r="Q2659"/>
  <c r="M2659"/>
  <c r="L2659"/>
  <c r="J2658"/>
  <c r="Q2658" s="1"/>
  <c r="O2658"/>
  <c r="L2658"/>
  <c r="J2657"/>
  <c r="Q2657"/>
  <c r="O2657"/>
  <c r="M2657"/>
  <c r="L2657"/>
  <c r="J2656"/>
  <c r="M2656" s="1"/>
  <c r="L2656"/>
  <c r="J2655"/>
  <c r="O2655" s="1"/>
  <c r="Q2655"/>
  <c r="M2655"/>
  <c r="L2655"/>
  <c r="J2654"/>
  <c r="Q2654" s="1"/>
  <c r="O2654"/>
  <c r="L2654"/>
  <c r="J2653"/>
  <c r="Q2653"/>
  <c r="O2653"/>
  <c r="M2653"/>
  <c r="L2653"/>
  <c r="J2652"/>
  <c r="M2652" s="1"/>
  <c r="L2652"/>
  <c r="J2651"/>
  <c r="O2651" s="1"/>
  <c r="Q2651"/>
  <c r="M2651"/>
  <c r="L2651"/>
  <c r="J2650"/>
  <c r="Q2650" s="1"/>
  <c r="O2650"/>
  <c r="L2650"/>
  <c r="J2649"/>
  <c r="Q2649"/>
  <c r="O2649"/>
  <c r="M2649"/>
  <c r="L2649"/>
  <c r="J2648"/>
  <c r="M2648" s="1"/>
  <c r="L2648"/>
  <c r="J2647"/>
  <c r="O2647" s="1"/>
  <c r="Q2647"/>
  <c r="M2647"/>
  <c r="L2647"/>
  <c r="J2646"/>
  <c r="Q2646" s="1"/>
  <c r="O2646"/>
  <c r="L2646"/>
  <c r="J2645"/>
  <c r="Q2645"/>
  <c r="O2645"/>
  <c r="M2645"/>
  <c r="L2645"/>
  <c r="J2644"/>
  <c r="M2644" s="1"/>
  <c r="L2644"/>
  <c r="J2643"/>
  <c r="O2643" s="1"/>
  <c r="Q2643"/>
  <c r="M2643"/>
  <c r="L2643"/>
  <c r="J2642"/>
  <c r="Q2642" s="1"/>
  <c r="O2642"/>
  <c r="L2642"/>
  <c r="J2641"/>
  <c r="Q2641"/>
  <c r="O2641"/>
  <c r="M2641"/>
  <c r="L2641"/>
  <c r="J2640"/>
  <c r="M2640" s="1"/>
  <c r="L2640"/>
  <c r="J2639"/>
  <c r="O2639" s="1"/>
  <c r="Q2639"/>
  <c r="M2639"/>
  <c r="L2639"/>
  <c r="J2638"/>
  <c r="Q2638" s="1"/>
  <c r="O2638"/>
  <c r="L2638"/>
  <c r="J2637"/>
  <c r="Q2637"/>
  <c r="O2637"/>
  <c r="M2637"/>
  <c r="L2637"/>
  <c r="J2636"/>
  <c r="M2636" s="1"/>
  <c r="L2636"/>
  <c r="J2635"/>
  <c r="O2635" s="1"/>
  <c r="Q2635"/>
  <c r="M2635"/>
  <c r="L2635"/>
  <c r="J2634"/>
  <c r="Q2634" s="1"/>
  <c r="O2634"/>
  <c r="L2634"/>
  <c r="J2633"/>
  <c r="Q2633"/>
  <c r="O2633"/>
  <c r="M2633"/>
  <c r="L2633"/>
  <c r="J2632"/>
  <c r="M2632" s="1"/>
  <c r="L2632"/>
  <c r="J2631"/>
  <c r="O2631" s="1"/>
  <c r="Q2631"/>
  <c r="M2631"/>
  <c r="L2631"/>
  <c r="J2630"/>
  <c r="Q2630" s="1"/>
  <c r="O2630"/>
  <c r="L2630"/>
  <c r="J2629"/>
  <c r="Q2629"/>
  <c r="O2629"/>
  <c r="M2629"/>
  <c r="L2629"/>
  <c r="J2628"/>
  <c r="M2628" s="1"/>
  <c r="L2628"/>
  <c r="J2627"/>
  <c r="O2627" s="1"/>
  <c r="Q2627"/>
  <c r="M2627"/>
  <c r="L2627"/>
  <c r="J2626"/>
  <c r="Q2626" s="1"/>
  <c r="O2626"/>
  <c r="L2626"/>
  <c r="J2625"/>
  <c r="Q2625"/>
  <c r="O2625"/>
  <c r="M2625"/>
  <c r="L2625"/>
  <c r="J2624"/>
  <c r="M2624" s="1"/>
  <c r="L2624"/>
  <c r="J2623"/>
  <c r="O2623" s="1"/>
  <c r="Q2623"/>
  <c r="M2623"/>
  <c r="L2623"/>
  <c r="J2622"/>
  <c r="Q2622" s="1"/>
  <c r="O2622"/>
  <c r="L2622"/>
  <c r="J2621"/>
  <c r="Q2621"/>
  <c r="O2621"/>
  <c r="M2621"/>
  <c r="L2621"/>
  <c r="J2620"/>
  <c r="M2620" s="1"/>
  <c r="L2620"/>
  <c r="J2619"/>
  <c r="O2619" s="1"/>
  <c r="Q2619"/>
  <c r="M2619"/>
  <c r="L2619"/>
  <c r="J2618"/>
  <c r="Q2618" s="1"/>
  <c r="O2618"/>
  <c r="L2618"/>
  <c r="J2617"/>
  <c r="Q2617"/>
  <c r="O2617"/>
  <c r="M2617"/>
  <c r="L2617"/>
  <c r="J2616"/>
  <c r="M2616" s="1"/>
  <c r="L2616"/>
  <c r="J2615"/>
  <c r="O2615" s="1"/>
  <c r="Q2615"/>
  <c r="M2615"/>
  <c r="L2615"/>
  <c r="J2614"/>
  <c r="Q2614" s="1"/>
  <c r="O2614"/>
  <c r="L2614"/>
  <c r="J2613"/>
  <c r="Q2613"/>
  <c r="O2613"/>
  <c r="M2613"/>
  <c r="L2613"/>
  <c r="J2612"/>
  <c r="M2612" s="1"/>
  <c r="L2612"/>
  <c r="J2611"/>
  <c r="O2611" s="1"/>
  <c r="Q2611"/>
  <c r="M2611"/>
  <c r="L2611"/>
  <c r="J2610"/>
  <c r="Q2610" s="1"/>
  <c r="O2610"/>
  <c r="L2610"/>
  <c r="J2609"/>
  <c r="Q2609"/>
  <c r="O2609"/>
  <c r="M2609"/>
  <c r="L2609"/>
  <c r="J2608"/>
  <c r="M2608" s="1"/>
  <c r="L2608"/>
  <c r="J2607"/>
  <c r="O2607" s="1"/>
  <c r="Q2607"/>
  <c r="M2607"/>
  <c r="L2607"/>
  <c r="J2606"/>
  <c r="Q2606" s="1"/>
  <c r="O2606"/>
  <c r="L2606"/>
  <c r="J2605"/>
  <c r="Q2605"/>
  <c r="O2605"/>
  <c r="M2605"/>
  <c r="L2605"/>
  <c r="J2604"/>
  <c r="M2604" s="1"/>
  <c r="L2604"/>
  <c r="J2603"/>
  <c r="O2603" s="1"/>
  <c r="Q2603"/>
  <c r="M2603"/>
  <c r="L2603"/>
  <c r="J2602"/>
  <c r="Q2602" s="1"/>
  <c r="O2602"/>
  <c r="L2602"/>
  <c r="J2601"/>
  <c r="Q2601"/>
  <c r="O2601"/>
  <c r="M2601"/>
  <c r="L2601"/>
  <c r="J2600"/>
  <c r="M2600" s="1"/>
  <c r="L2600"/>
  <c r="J2599"/>
  <c r="O2599" s="1"/>
  <c r="Q2599"/>
  <c r="M2599"/>
  <c r="L2599"/>
  <c r="J2598"/>
  <c r="Q2598" s="1"/>
  <c r="O2598"/>
  <c r="L2598"/>
  <c r="J2597"/>
  <c r="Q2597"/>
  <c r="O2597"/>
  <c r="M2597"/>
  <c r="L2597"/>
  <c r="J2596"/>
  <c r="M2596" s="1"/>
  <c r="L2596"/>
  <c r="J2595"/>
  <c r="O2595" s="1"/>
  <c r="Q2595"/>
  <c r="M2595"/>
  <c r="L2595"/>
  <c r="J2594"/>
  <c r="Q2594" s="1"/>
  <c r="O2594"/>
  <c r="L2594"/>
  <c r="J2593"/>
  <c r="Q2593"/>
  <c r="O2593"/>
  <c r="M2593"/>
  <c r="L2593"/>
  <c r="J2592"/>
  <c r="M2592" s="1"/>
  <c r="L2592"/>
  <c r="J2591"/>
  <c r="O2591" s="1"/>
  <c r="Q2591"/>
  <c r="M2591"/>
  <c r="L2591"/>
  <c r="J2590"/>
  <c r="Q2590" s="1"/>
  <c r="O2590"/>
  <c r="L2590"/>
  <c r="J2589"/>
  <c r="Q2589"/>
  <c r="O2589"/>
  <c r="M2589"/>
  <c r="L2589"/>
  <c r="J2588"/>
  <c r="M2588" s="1"/>
  <c r="L2588"/>
  <c r="J2587"/>
  <c r="O2587" s="1"/>
  <c r="Q2587"/>
  <c r="M2587"/>
  <c r="L2587"/>
  <c r="J2586"/>
  <c r="Q2586" s="1"/>
  <c r="O2586"/>
  <c r="L2586"/>
  <c r="J2585"/>
  <c r="Q2585"/>
  <c r="O2585"/>
  <c r="M2585"/>
  <c r="L2585"/>
  <c r="J2584"/>
  <c r="M2584" s="1"/>
  <c r="L2584"/>
  <c r="J2583"/>
  <c r="O2583" s="1"/>
  <c r="Q2583"/>
  <c r="M2583"/>
  <c r="L2583"/>
  <c r="J2582"/>
  <c r="Q2582" s="1"/>
  <c r="O2582"/>
  <c r="L2582"/>
  <c r="J2581"/>
  <c r="Q2581"/>
  <c r="O2581"/>
  <c r="M2581"/>
  <c r="L2581"/>
  <c r="J2580"/>
  <c r="M2580" s="1"/>
  <c r="L2580"/>
  <c r="J2579"/>
  <c r="O2579" s="1"/>
  <c r="Q2579"/>
  <c r="M2579"/>
  <c r="L2579"/>
  <c r="J2578"/>
  <c r="Q2578" s="1"/>
  <c r="O2578"/>
  <c r="L2578"/>
  <c r="J2577"/>
  <c r="Q2577"/>
  <c r="O2577"/>
  <c r="M2577"/>
  <c r="L2577"/>
  <c r="J2576"/>
  <c r="M2576" s="1"/>
  <c r="L2576"/>
  <c r="J2575"/>
  <c r="O2575" s="1"/>
  <c r="Q2575"/>
  <c r="M2575"/>
  <c r="L2575"/>
  <c r="J2574"/>
  <c r="Q2574" s="1"/>
  <c r="O2574"/>
  <c r="L2574"/>
  <c r="J2573"/>
  <c r="Q2573"/>
  <c r="O2573"/>
  <c r="M2573"/>
  <c r="L2573"/>
  <c r="J2572"/>
  <c r="M2572" s="1"/>
  <c r="L2572"/>
  <c r="J2571"/>
  <c r="O2571" s="1"/>
  <c r="Q2571"/>
  <c r="M2571"/>
  <c r="L2571"/>
  <c r="J2570"/>
  <c r="Q2570" s="1"/>
  <c r="O2570"/>
  <c r="L2570"/>
  <c r="J2569"/>
  <c r="Q2569"/>
  <c r="O2569"/>
  <c r="M2569"/>
  <c r="L2569"/>
  <c r="J2568"/>
  <c r="M2568" s="1"/>
  <c r="L2568"/>
  <c r="J2567"/>
  <c r="O2567" s="1"/>
  <c r="Q2567"/>
  <c r="M2567"/>
  <c r="L2567"/>
  <c r="J2566"/>
  <c r="Q2566" s="1"/>
  <c r="O2566"/>
  <c r="L2566"/>
  <c r="J2565"/>
  <c r="Q2565"/>
  <c r="O2565"/>
  <c r="M2565"/>
  <c r="L2565"/>
  <c r="J2564"/>
  <c r="M2564" s="1"/>
  <c r="L2564"/>
  <c r="J2563"/>
  <c r="O2563" s="1"/>
  <c r="Q2563"/>
  <c r="M2563"/>
  <c r="L2563"/>
  <c r="J2562"/>
  <c r="Q2562" s="1"/>
  <c r="O2562"/>
  <c r="L2562"/>
  <c r="J2561"/>
  <c r="Q2561"/>
  <c r="O2561"/>
  <c r="M2561"/>
  <c r="L2561"/>
  <c r="J2560"/>
  <c r="M2560" s="1"/>
  <c r="L2560"/>
  <c r="J2559"/>
  <c r="O2559" s="1"/>
  <c r="Q2559"/>
  <c r="M2559"/>
  <c r="L2559"/>
  <c r="J2558"/>
  <c r="Q2558" s="1"/>
  <c r="O2558"/>
  <c r="L2558"/>
  <c r="J2557"/>
  <c r="Q2557"/>
  <c r="O2557"/>
  <c r="M2557"/>
  <c r="L2557"/>
  <c r="J2556"/>
  <c r="M2556" s="1"/>
  <c r="L2556"/>
  <c r="J2555"/>
  <c r="O2555" s="1"/>
  <c r="Q2555"/>
  <c r="M2555"/>
  <c r="L2555"/>
  <c r="J2554"/>
  <c r="Q2554" s="1"/>
  <c r="O2554"/>
  <c r="L2554"/>
  <c r="J2553"/>
  <c r="Q2553"/>
  <c r="O2553"/>
  <c r="M2553"/>
  <c r="L2553"/>
  <c r="J2552"/>
  <c r="M2552" s="1"/>
  <c r="L2552"/>
  <c r="J2551"/>
  <c r="O2551" s="1"/>
  <c r="Q2551"/>
  <c r="M2551"/>
  <c r="L2551"/>
  <c r="J2550"/>
  <c r="Q2550" s="1"/>
  <c r="O2550"/>
  <c r="L2550"/>
  <c r="J2549"/>
  <c r="Q2549"/>
  <c r="O2549"/>
  <c r="M2549"/>
  <c r="L2549"/>
  <c r="J2548"/>
  <c r="M2548" s="1"/>
  <c r="L2548"/>
  <c r="J2547"/>
  <c r="O2547" s="1"/>
  <c r="Q2547"/>
  <c r="M2547"/>
  <c r="L2547"/>
  <c r="J2546"/>
  <c r="Q2546" s="1"/>
  <c r="O2546"/>
  <c r="L2546"/>
  <c r="J2545"/>
  <c r="Q2545"/>
  <c r="O2545"/>
  <c r="M2545"/>
  <c r="L2545"/>
  <c r="J2544"/>
  <c r="M2544" s="1"/>
  <c r="L2544"/>
  <c r="J2543"/>
  <c r="O2543" s="1"/>
  <c r="Q2543"/>
  <c r="M2543"/>
  <c r="L2543"/>
  <c r="J2542"/>
  <c r="Q2542" s="1"/>
  <c r="O2542"/>
  <c r="L2542"/>
  <c r="J2541"/>
  <c r="Q2541"/>
  <c r="O2541"/>
  <c r="M2541"/>
  <c r="L2541"/>
  <c r="J2540"/>
  <c r="M2540" s="1"/>
  <c r="L2540"/>
  <c r="J2539"/>
  <c r="O2539" s="1"/>
  <c r="Q2539"/>
  <c r="M2539"/>
  <c r="L2539"/>
  <c r="J2538"/>
  <c r="Q2538" s="1"/>
  <c r="O2538"/>
  <c r="L2538"/>
  <c r="J2537"/>
  <c r="Q2537"/>
  <c r="O2537"/>
  <c r="M2537"/>
  <c r="L2537"/>
  <c r="J2536"/>
  <c r="M2536" s="1"/>
  <c r="L2536"/>
  <c r="J2535"/>
  <c r="O2535" s="1"/>
  <c r="Q2535"/>
  <c r="M2535"/>
  <c r="L2535"/>
  <c r="J2534"/>
  <c r="Q2534" s="1"/>
  <c r="O2534"/>
  <c r="L2534"/>
  <c r="J2533"/>
  <c r="Q2533"/>
  <c r="O2533"/>
  <c r="M2533"/>
  <c r="L2533"/>
  <c r="J2532"/>
  <c r="M2532" s="1"/>
  <c r="L2532"/>
  <c r="J2531"/>
  <c r="O2531" s="1"/>
  <c r="Q2531"/>
  <c r="M2531"/>
  <c r="L2531"/>
  <c r="J2530"/>
  <c r="Q2530" s="1"/>
  <c r="O2530"/>
  <c r="L2530"/>
  <c r="J2529"/>
  <c r="Q2529"/>
  <c r="O2529"/>
  <c r="M2529"/>
  <c r="L2529"/>
  <c r="J2528"/>
  <c r="M2528" s="1"/>
  <c r="L2528"/>
  <c r="J2527"/>
  <c r="O2527" s="1"/>
  <c r="Q2527"/>
  <c r="M2527"/>
  <c r="L2527"/>
  <c r="J2526"/>
  <c r="Q2526" s="1"/>
  <c r="O2526"/>
  <c r="L2526"/>
  <c r="J2525"/>
  <c r="Q2525"/>
  <c r="O2525"/>
  <c r="M2525"/>
  <c r="L2525"/>
  <c r="J2524"/>
  <c r="M2524" s="1"/>
  <c r="L2524"/>
  <c r="J2523"/>
  <c r="O2523" s="1"/>
  <c r="Q2523"/>
  <c r="M2523"/>
  <c r="L2523"/>
  <c r="J2522"/>
  <c r="Q2522" s="1"/>
  <c r="O2522"/>
  <c r="L2522"/>
  <c r="J2521"/>
  <c r="Q2521"/>
  <c r="O2521"/>
  <c r="M2521"/>
  <c r="L2521"/>
  <c r="J2520"/>
  <c r="M2520" s="1"/>
  <c r="L2520"/>
  <c r="J2519"/>
  <c r="O2519" s="1"/>
  <c r="Q2519"/>
  <c r="M2519"/>
  <c r="L2519"/>
  <c r="J2518"/>
  <c r="Q2518" s="1"/>
  <c r="O2518"/>
  <c r="L2518"/>
  <c r="J2517"/>
  <c r="Q2517"/>
  <c r="O2517"/>
  <c r="M2517"/>
  <c r="L2517"/>
  <c r="J2516"/>
  <c r="M2516" s="1"/>
  <c r="L2516"/>
  <c r="J2515"/>
  <c r="O2515" s="1"/>
  <c r="Q2515"/>
  <c r="M2515"/>
  <c r="L2515"/>
  <c r="J2514"/>
  <c r="Q2514" s="1"/>
  <c r="O2514"/>
  <c r="L2514"/>
  <c r="J2513"/>
  <c r="Q2513"/>
  <c r="O2513"/>
  <c r="M2513"/>
  <c r="L2513"/>
  <c r="J2512"/>
  <c r="M2512" s="1"/>
  <c r="L2512"/>
  <c r="J2511"/>
  <c r="O2511" s="1"/>
  <c r="Q2511"/>
  <c r="M2511"/>
  <c r="L2511"/>
  <c r="J2510"/>
  <c r="Q2510" s="1"/>
  <c r="O2510"/>
  <c r="L2510"/>
  <c r="J2509"/>
  <c r="Q2509"/>
  <c r="O2509"/>
  <c r="M2509"/>
  <c r="L2509"/>
  <c r="J2508"/>
  <c r="M2508" s="1"/>
  <c r="L2508"/>
  <c r="J2507"/>
  <c r="O2507" s="1"/>
  <c r="Q2507"/>
  <c r="M2507"/>
  <c r="L2507"/>
  <c r="J2506"/>
  <c r="Q2506" s="1"/>
  <c r="O2506"/>
  <c r="L2506"/>
  <c r="J2505"/>
  <c r="Q2505"/>
  <c r="O2505"/>
  <c r="M2505"/>
  <c r="L2505"/>
  <c r="J2504"/>
  <c r="M2504" s="1"/>
  <c r="L2504"/>
  <c r="J2503"/>
  <c r="O2503" s="1"/>
  <c r="Q2503"/>
  <c r="M2503"/>
  <c r="L2503"/>
  <c r="J2502"/>
  <c r="Q2502" s="1"/>
  <c r="O2502"/>
  <c r="L2502"/>
  <c r="J2501"/>
  <c r="Q2501"/>
  <c r="O2501"/>
  <c r="M2501"/>
  <c r="L2501"/>
  <c r="J2500"/>
  <c r="M2500" s="1"/>
  <c r="L2500"/>
  <c r="J2499"/>
  <c r="O2499" s="1"/>
  <c r="Q2499"/>
  <c r="M2499"/>
  <c r="L2499"/>
  <c r="J2498"/>
  <c r="Q2498" s="1"/>
  <c r="O2498"/>
  <c r="L2498"/>
  <c r="J2497"/>
  <c r="Q2497"/>
  <c r="O2497"/>
  <c r="M2497"/>
  <c r="L2497"/>
  <c r="J2496"/>
  <c r="M2496" s="1"/>
  <c r="L2496"/>
  <c r="J2495"/>
  <c r="O2495" s="1"/>
  <c r="Q2495"/>
  <c r="M2495"/>
  <c r="L2495"/>
  <c r="J2494"/>
  <c r="Q2494" s="1"/>
  <c r="O2494"/>
  <c r="L2494"/>
  <c r="J2493"/>
  <c r="Q2493"/>
  <c r="O2493"/>
  <c r="M2493"/>
  <c r="L2493"/>
  <c r="J2492"/>
  <c r="M2492" s="1"/>
  <c r="L2492"/>
  <c r="J2491"/>
  <c r="O2491" s="1"/>
  <c r="Q2491"/>
  <c r="M2491"/>
  <c r="L2491"/>
  <c r="J2490"/>
  <c r="Q2490" s="1"/>
  <c r="O2490"/>
  <c r="L2490"/>
  <c r="J2489"/>
  <c r="Q2489"/>
  <c r="O2489"/>
  <c r="M2489"/>
  <c r="L2489"/>
  <c r="J2488"/>
  <c r="M2488" s="1"/>
  <c r="L2488"/>
  <c r="J2487"/>
  <c r="O2487" s="1"/>
  <c r="Q2487"/>
  <c r="M2487"/>
  <c r="L2487"/>
  <c r="J2486"/>
  <c r="Q2486" s="1"/>
  <c r="O2486"/>
  <c r="L2486"/>
  <c r="J2485"/>
  <c r="Q2485"/>
  <c r="O2485"/>
  <c r="M2485"/>
  <c r="L2485"/>
  <c r="J2484"/>
  <c r="M2484" s="1"/>
  <c r="L2484"/>
  <c r="J2483"/>
  <c r="O2483" s="1"/>
  <c r="Q2483"/>
  <c r="M2483"/>
  <c r="L2483"/>
  <c r="J2482"/>
  <c r="Q2482" s="1"/>
  <c r="O2482"/>
  <c r="L2482"/>
  <c r="J2481"/>
  <c r="Q2481"/>
  <c r="O2481"/>
  <c r="M2481"/>
  <c r="L2481"/>
  <c r="J2480"/>
  <c r="M2480" s="1"/>
  <c r="L2480"/>
  <c r="J2479"/>
  <c r="O2479" s="1"/>
  <c r="Q2479"/>
  <c r="M2479"/>
  <c r="L2479"/>
  <c r="J2478"/>
  <c r="Q2478" s="1"/>
  <c r="O2478"/>
  <c r="L2478"/>
  <c r="J2477"/>
  <c r="Q2477"/>
  <c r="O2477"/>
  <c r="M2477"/>
  <c r="L2477"/>
  <c r="J2476"/>
  <c r="M2476" s="1"/>
  <c r="L2476"/>
  <c r="J2475"/>
  <c r="O2475" s="1"/>
  <c r="Q2475"/>
  <c r="M2475"/>
  <c r="L2475"/>
  <c r="J2474"/>
  <c r="Q2474" s="1"/>
  <c r="O2474"/>
  <c r="L2474"/>
  <c r="J2473"/>
  <c r="Q2473"/>
  <c r="O2473"/>
  <c r="M2473"/>
  <c r="L2473"/>
  <c r="J2472"/>
  <c r="M2472" s="1"/>
  <c r="L2472"/>
  <c r="J2471"/>
  <c r="O2471" s="1"/>
  <c r="Q2471"/>
  <c r="M2471"/>
  <c r="L2471"/>
  <c r="J2470"/>
  <c r="Q2470" s="1"/>
  <c r="O2470"/>
  <c r="L2470"/>
  <c r="J2469"/>
  <c r="Q2469"/>
  <c r="O2469"/>
  <c r="M2469"/>
  <c r="L2469"/>
  <c r="J2468"/>
  <c r="M2468" s="1"/>
  <c r="L2468"/>
  <c r="J2467"/>
  <c r="O2467" s="1"/>
  <c r="Q2467"/>
  <c r="M2467"/>
  <c r="L2467"/>
  <c r="J2466"/>
  <c r="Q2466" s="1"/>
  <c r="O2466"/>
  <c r="L2466"/>
  <c r="J2465"/>
  <c r="Q2465"/>
  <c r="O2465"/>
  <c r="M2465"/>
  <c r="L2465"/>
  <c r="J2464"/>
  <c r="M2464" s="1"/>
  <c r="L2464"/>
  <c r="J2463"/>
  <c r="O2463" s="1"/>
  <c r="Q2463"/>
  <c r="M2463"/>
  <c r="L2463"/>
  <c r="J2462"/>
  <c r="Q2462" s="1"/>
  <c r="O2462"/>
  <c r="L2462"/>
  <c r="J2461"/>
  <c r="Q2461"/>
  <c r="O2461"/>
  <c r="M2461"/>
  <c r="L2461"/>
  <c r="J2460"/>
  <c r="M2460" s="1"/>
  <c r="L2460"/>
  <c r="J2459"/>
  <c r="O2459" s="1"/>
  <c r="Q2459"/>
  <c r="M2459"/>
  <c r="L2459"/>
  <c r="J2458"/>
  <c r="Q2458" s="1"/>
  <c r="O2458"/>
  <c r="L2458"/>
  <c r="J2457"/>
  <c r="Q2457"/>
  <c r="O2457"/>
  <c r="M2457"/>
  <c r="L2457"/>
  <c r="J2456"/>
  <c r="M2456" s="1"/>
  <c r="L2456"/>
  <c r="J2455"/>
  <c r="O2455" s="1"/>
  <c r="Q2455"/>
  <c r="M2455"/>
  <c r="L2455"/>
  <c r="J2454"/>
  <c r="Q2454" s="1"/>
  <c r="O2454"/>
  <c r="L2454"/>
  <c r="J2453"/>
  <c r="Q2453"/>
  <c r="O2453"/>
  <c r="M2453"/>
  <c r="L2453"/>
  <c r="J2452"/>
  <c r="M2452" s="1"/>
  <c r="L2452"/>
  <c r="J2450"/>
  <c r="O2450" s="1"/>
  <c r="Q2450"/>
  <c r="M2450"/>
  <c r="L2450"/>
  <c r="J2449"/>
  <c r="Q2449" s="1"/>
  <c r="O2449"/>
  <c r="L2449"/>
  <c r="J2448"/>
  <c r="Q2448"/>
  <c r="O2448"/>
  <c r="M2448"/>
  <c r="L2448"/>
  <c r="J2447"/>
  <c r="M2447" s="1"/>
  <c r="L2447"/>
  <c r="J2446"/>
  <c r="O2446" s="1"/>
  <c r="Q2446"/>
  <c r="M2446"/>
  <c r="L2446"/>
  <c r="J2445"/>
  <c r="Q2445" s="1"/>
  <c r="O2445"/>
  <c r="L2445"/>
  <c r="J2444"/>
  <c r="Q2444"/>
  <c r="O2444"/>
  <c r="M2444"/>
  <c r="L2444"/>
  <c r="J2443"/>
  <c r="M2443" s="1"/>
  <c r="L2443"/>
  <c r="J2442"/>
  <c r="O2442" s="1"/>
  <c r="Q2442"/>
  <c r="M2442"/>
  <c r="L2442"/>
  <c r="J2441"/>
  <c r="Q2441" s="1"/>
  <c r="O2441"/>
  <c r="L2441"/>
  <c r="J2440"/>
  <c r="Q2440"/>
  <c r="O2440"/>
  <c r="M2440"/>
  <c r="L2440"/>
  <c r="J2439"/>
  <c r="M2439" s="1"/>
  <c r="L2439"/>
  <c r="J2438"/>
  <c r="O2438" s="1"/>
  <c r="Q2438"/>
  <c r="M2438"/>
  <c r="L2438"/>
  <c r="J2437"/>
  <c r="Q2437" s="1"/>
  <c r="O2437"/>
  <c r="L2437"/>
  <c r="J2436"/>
  <c r="Q2436"/>
  <c r="O2436"/>
  <c r="M2436"/>
  <c r="L2436"/>
  <c r="J2435"/>
  <c r="M2435" s="1"/>
  <c r="L2435"/>
  <c r="J2434"/>
  <c r="O2434" s="1"/>
  <c r="Q2434"/>
  <c r="M2434"/>
  <c r="L2434"/>
  <c r="J2433"/>
  <c r="Q2433" s="1"/>
  <c r="O2433"/>
  <c r="L2433"/>
  <c r="J2432"/>
  <c r="Q2432"/>
  <c r="O2432"/>
  <c r="M2432"/>
  <c r="L2432"/>
  <c r="J2431"/>
  <c r="L2431"/>
  <c r="J2430"/>
  <c r="O2430" s="1"/>
  <c r="Q2430"/>
  <c r="M2430"/>
  <c r="L2430"/>
  <c r="J2429"/>
  <c r="Q2429" s="1"/>
  <c r="O2429"/>
  <c r="L2429"/>
  <c r="J2428"/>
  <c r="Q2428"/>
  <c r="O2428"/>
  <c r="M2428"/>
  <c r="L2428"/>
  <c r="J2427"/>
  <c r="L2427"/>
  <c r="J2426"/>
  <c r="O2426" s="1"/>
  <c r="Q2426"/>
  <c r="M2426"/>
  <c r="L2426"/>
  <c r="J2425"/>
  <c r="Q2425" s="1"/>
  <c r="O2425"/>
  <c r="L2425"/>
  <c r="J2424"/>
  <c r="Q2424"/>
  <c r="O2424"/>
  <c r="M2424"/>
  <c r="L2424"/>
  <c r="J2423"/>
  <c r="L2423"/>
  <c r="J2422"/>
  <c r="O2422" s="1"/>
  <c r="Q2422"/>
  <c r="M2422"/>
  <c r="L2422"/>
  <c r="J2421"/>
  <c r="Q2421" s="1"/>
  <c r="O2421"/>
  <c r="L2421"/>
  <c r="J2420"/>
  <c r="Q2420"/>
  <c r="O2420"/>
  <c r="M2420"/>
  <c r="L2420"/>
  <c r="J2419"/>
  <c r="L2419"/>
  <c r="J2418"/>
  <c r="O2418" s="1"/>
  <c r="Q2418"/>
  <c r="M2418"/>
  <c r="L2418"/>
  <c r="J2417"/>
  <c r="Q2417" s="1"/>
  <c r="O2417"/>
  <c r="L2417"/>
  <c r="J2416"/>
  <c r="Q2416"/>
  <c r="O2416"/>
  <c r="M2416"/>
  <c r="L2416"/>
  <c r="J2415"/>
  <c r="L2415"/>
  <c r="J2414"/>
  <c r="O2414" s="1"/>
  <c r="Q2414"/>
  <c r="M2414"/>
  <c r="L2414"/>
  <c r="J2413"/>
  <c r="Q2413" s="1"/>
  <c r="O2413"/>
  <c r="L2413"/>
  <c r="J2412"/>
  <c r="Q2412"/>
  <c r="O2412"/>
  <c r="M2412"/>
  <c r="L2412"/>
  <c r="J2411"/>
  <c r="L2411"/>
  <c r="J2410"/>
  <c r="O2410" s="1"/>
  <c r="Q2410"/>
  <c r="M2410"/>
  <c r="L2410"/>
  <c r="J2409"/>
  <c r="Q2409" s="1"/>
  <c r="O2409"/>
  <c r="L2409"/>
  <c r="J2408"/>
  <c r="Q2408"/>
  <c r="O2408"/>
  <c r="M2408"/>
  <c r="L2408"/>
  <c r="J2407"/>
  <c r="L2407"/>
  <c r="J2406"/>
  <c r="O2406" s="1"/>
  <c r="Q2406"/>
  <c r="M2406"/>
  <c r="L2406"/>
  <c r="J2405"/>
  <c r="Q2405" s="1"/>
  <c r="O2405"/>
  <c r="L2405"/>
  <c r="J2404"/>
  <c r="Q2404"/>
  <c r="O2404"/>
  <c r="M2404"/>
  <c r="L2404"/>
  <c r="J2403"/>
  <c r="L2403"/>
  <c r="J2402"/>
  <c r="O2402" s="1"/>
  <c r="Q2402"/>
  <c r="M2402"/>
  <c r="L2402"/>
  <c r="J2401"/>
  <c r="Q2401" s="1"/>
  <c r="O2401"/>
  <c r="L2401"/>
  <c r="J2400"/>
  <c r="Q2400"/>
  <c r="O2400"/>
  <c r="M2400"/>
  <c r="L2400"/>
  <c r="J2399"/>
  <c r="L2399"/>
  <c r="J2398"/>
  <c r="O2398" s="1"/>
  <c r="Q2398"/>
  <c r="M2398"/>
  <c r="L2398"/>
  <c r="J2397"/>
  <c r="Q2397" s="1"/>
  <c r="O2397"/>
  <c r="L2397"/>
  <c r="J2396"/>
  <c r="Q2396"/>
  <c r="O2396"/>
  <c r="M2396"/>
  <c r="L2396"/>
  <c r="J2395"/>
  <c r="L2395"/>
  <c r="J2394"/>
  <c r="O2394" s="1"/>
  <c r="Q2394"/>
  <c r="M2394"/>
  <c r="L2394"/>
  <c r="J2393"/>
  <c r="L2393"/>
  <c r="J2392"/>
  <c r="Q2392"/>
  <c r="O2392"/>
  <c r="M2392"/>
  <c r="L2392"/>
  <c r="J2391"/>
  <c r="L2391"/>
  <c r="J2390"/>
  <c r="O2390" s="1"/>
  <c r="Q2390"/>
  <c r="M2390"/>
  <c r="L2390"/>
  <c r="J2389"/>
  <c r="O2389"/>
  <c r="L2389"/>
  <c r="J2388"/>
  <c r="Q2388"/>
  <c r="O2388"/>
  <c r="M2388"/>
  <c r="L2388"/>
  <c r="J2387"/>
  <c r="O2387"/>
  <c r="L2387"/>
  <c r="J2386"/>
  <c r="O2386" s="1"/>
  <c r="Q2386"/>
  <c r="M2386"/>
  <c r="L2386"/>
  <c r="J2385"/>
  <c r="L2385"/>
  <c r="J2384"/>
  <c r="Q2384"/>
  <c r="O2384"/>
  <c r="M2384"/>
  <c r="L2384"/>
  <c r="J2383"/>
  <c r="L2383"/>
  <c r="J2382"/>
  <c r="O2382" s="1"/>
  <c r="Q2382"/>
  <c r="M2382"/>
  <c r="L2382"/>
  <c r="J2381"/>
  <c r="O2381"/>
  <c r="L2381"/>
  <c r="J2380"/>
  <c r="Q2380"/>
  <c r="O2380"/>
  <c r="M2380"/>
  <c r="L2380"/>
  <c r="J2379"/>
  <c r="O2379"/>
  <c r="L2379"/>
  <c r="J2378"/>
  <c r="O2378" s="1"/>
  <c r="Q2378"/>
  <c r="M2378"/>
  <c r="L2378"/>
  <c r="J2377"/>
  <c r="L2377"/>
  <c r="J2376"/>
  <c r="Q2376"/>
  <c r="O2376"/>
  <c r="M2376"/>
  <c r="L2376"/>
  <c r="J2375"/>
  <c r="L2375"/>
  <c r="J2374"/>
  <c r="O2374" s="1"/>
  <c r="Q2374"/>
  <c r="M2374"/>
  <c r="L2374"/>
  <c r="J2373"/>
  <c r="O2373"/>
  <c r="L2373"/>
  <c r="J2372"/>
  <c r="Q2372"/>
  <c r="O2372"/>
  <c r="M2372"/>
  <c r="L2372"/>
  <c r="J2371"/>
  <c r="O2371"/>
  <c r="L2371"/>
  <c r="J2370"/>
  <c r="O2370" s="1"/>
  <c r="Q2370"/>
  <c r="M2370"/>
  <c r="L2370"/>
  <c r="J2369"/>
  <c r="L2369"/>
  <c r="J2368"/>
  <c r="Q2368"/>
  <c r="O2368"/>
  <c r="M2368"/>
  <c r="L2368"/>
  <c r="J2367"/>
  <c r="L2367"/>
  <c r="J2366"/>
  <c r="O2366" s="1"/>
  <c r="Q2366"/>
  <c r="M2366"/>
  <c r="L2366"/>
  <c r="J2365"/>
  <c r="O2365"/>
  <c r="L2365"/>
  <c r="J2364"/>
  <c r="Q2364"/>
  <c r="O2364"/>
  <c r="M2364"/>
  <c r="L2364"/>
  <c r="J2363"/>
  <c r="O2363"/>
  <c r="L2363"/>
  <c r="J2362"/>
  <c r="O2362" s="1"/>
  <c r="Q2362"/>
  <c r="M2362"/>
  <c r="L2362"/>
  <c r="J2361"/>
  <c r="L2361"/>
  <c r="J2360"/>
  <c r="Q2360"/>
  <c r="O2360"/>
  <c r="M2360"/>
  <c r="L2360"/>
  <c r="J2359"/>
  <c r="L2359"/>
  <c r="J2358"/>
  <c r="O2358" s="1"/>
  <c r="Q2358"/>
  <c r="M2358"/>
  <c r="L2358"/>
  <c r="J2357"/>
  <c r="O2357"/>
  <c r="L2357"/>
  <c r="J2356"/>
  <c r="Q2356"/>
  <c r="O2356"/>
  <c r="M2356"/>
  <c r="L2356"/>
  <c r="J2355"/>
  <c r="O2355"/>
  <c r="L2355"/>
  <c r="J2354"/>
  <c r="O2354" s="1"/>
  <c r="Q2354"/>
  <c r="M2354"/>
  <c r="L2354"/>
  <c r="J2353"/>
  <c r="L2353"/>
  <c r="J2352"/>
  <c r="Q2352"/>
  <c r="O2352"/>
  <c r="M2352"/>
  <c r="L2352"/>
  <c r="J2351"/>
  <c r="L2351"/>
  <c r="J2350"/>
  <c r="O2350" s="1"/>
  <c r="Q2350"/>
  <c r="M2350"/>
  <c r="L2350"/>
  <c r="J2349"/>
  <c r="O2349"/>
  <c r="L2349"/>
  <c r="J2348"/>
  <c r="Q2348"/>
  <c r="O2348"/>
  <c r="M2348"/>
  <c r="L2348"/>
  <c r="J2347"/>
  <c r="O2347"/>
  <c r="L2347"/>
  <c r="J2346"/>
  <c r="O2346" s="1"/>
  <c r="Q2346"/>
  <c r="M2346"/>
  <c r="L2346"/>
  <c r="J2345"/>
  <c r="L2345"/>
  <c r="J2344"/>
  <c r="Q2344"/>
  <c r="O2344"/>
  <c r="M2344"/>
  <c r="L2344"/>
  <c r="J2343"/>
  <c r="L2343"/>
  <c r="J2342"/>
  <c r="O2342" s="1"/>
  <c r="Q2342"/>
  <c r="M2342"/>
  <c r="L2342"/>
  <c r="J2341"/>
  <c r="O2341"/>
  <c r="L2341"/>
  <c r="J2340"/>
  <c r="Q2340"/>
  <c r="O2340"/>
  <c r="M2340"/>
  <c r="L2340"/>
  <c r="J2339"/>
  <c r="O2339"/>
  <c r="L2339"/>
  <c r="J2338"/>
  <c r="O2338" s="1"/>
  <c r="Q2338"/>
  <c r="M2338"/>
  <c r="L2338"/>
  <c r="J2337"/>
  <c r="L2337"/>
  <c r="J2336"/>
  <c r="Q2336"/>
  <c r="O2336"/>
  <c r="M2336"/>
  <c r="L2336"/>
  <c r="J2335"/>
  <c r="L2335"/>
  <c r="J2334"/>
  <c r="O2334" s="1"/>
  <c r="Q2334"/>
  <c r="M2334"/>
  <c r="L2334"/>
  <c r="J2333"/>
  <c r="O2333"/>
  <c r="L2333"/>
  <c r="J2332"/>
  <c r="Q2332"/>
  <c r="O2332"/>
  <c r="M2332"/>
  <c r="L2332"/>
  <c r="J2331"/>
  <c r="O2331"/>
  <c r="L2331"/>
  <c r="J2330"/>
  <c r="O2330" s="1"/>
  <c r="Q2330"/>
  <c r="M2330"/>
  <c r="L2330"/>
  <c r="J2329"/>
  <c r="L2329"/>
  <c r="J2328"/>
  <c r="Q2328"/>
  <c r="O2328"/>
  <c r="M2328"/>
  <c r="L2328"/>
  <c r="J2327"/>
  <c r="L2327"/>
  <c r="J2326"/>
  <c r="O2326" s="1"/>
  <c r="Q2326"/>
  <c r="M2326"/>
  <c r="L2326"/>
  <c r="J2325"/>
  <c r="O2325"/>
  <c r="L2325"/>
  <c r="J2324"/>
  <c r="Q2324"/>
  <c r="O2324"/>
  <c r="M2324"/>
  <c r="L2324"/>
  <c r="J2323"/>
  <c r="O2323"/>
  <c r="L2323"/>
  <c r="J2322"/>
  <c r="O2322" s="1"/>
  <c r="Q2322"/>
  <c r="M2322"/>
  <c r="L2322"/>
  <c r="J2321"/>
  <c r="L2321"/>
  <c r="J2320"/>
  <c r="Q2320"/>
  <c r="O2320"/>
  <c r="M2320"/>
  <c r="L2320"/>
  <c r="J2319"/>
  <c r="L2319"/>
  <c r="J2318"/>
  <c r="O2318" s="1"/>
  <c r="Q2318"/>
  <c r="M2318"/>
  <c r="L2318"/>
  <c r="J2317"/>
  <c r="O2317"/>
  <c r="L2317"/>
  <c r="J2316"/>
  <c r="Q2316"/>
  <c r="O2316"/>
  <c r="M2316"/>
  <c r="L2316"/>
  <c r="J2315"/>
  <c r="O2315"/>
  <c r="L2315"/>
  <c r="J2314"/>
  <c r="O2314" s="1"/>
  <c r="Q2314"/>
  <c r="M2314"/>
  <c r="L2314"/>
  <c r="J2313"/>
  <c r="L2313"/>
  <c r="J2312"/>
  <c r="Q2312"/>
  <c r="O2312"/>
  <c r="M2312"/>
  <c r="L2312"/>
  <c r="J2311"/>
  <c r="L2311"/>
  <c r="J2310"/>
  <c r="O2310" s="1"/>
  <c r="Q2310"/>
  <c r="M2310"/>
  <c r="L2310"/>
  <c r="J2309"/>
  <c r="O2309"/>
  <c r="L2309"/>
  <c r="J2308"/>
  <c r="Q2308"/>
  <c r="O2308"/>
  <c r="M2308"/>
  <c r="L2308"/>
  <c r="J2307"/>
  <c r="O2307"/>
  <c r="L2307"/>
  <c r="J2306"/>
  <c r="O2306" s="1"/>
  <c r="Q2306"/>
  <c r="M2306"/>
  <c r="L2306"/>
  <c r="J2305"/>
  <c r="L2305"/>
  <c r="J2304"/>
  <c r="Q2304"/>
  <c r="O2304"/>
  <c r="M2304"/>
  <c r="L2304"/>
  <c r="J2303"/>
  <c r="L2303"/>
  <c r="J2302"/>
  <c r="O2302" s="1"/>
  <c r="Q2302"/>
  <c r="M2302"/>
  <c r="L2302"/>
  <c r="J2301"/>
  <c r="O2301"/>
  <c r="L2301"/>
  <c r="J2300"/>
  <c r="Q2300"/>
  <c r="O2300"/>
  <c r="M2300"/>
  <c r="L2300"/>
  <c r="J2299"/>
  <c r="O2299"/>
  <c r="L2299"/>
  <c r="J2298"/>
  <c r="O2298" s="1"/>
  <c r="Q2298"/>
  <c r="M2298"/>
  <c r="L2298"/>
  <c r="J2297"/>
  <c r="L2297"/>
  <c r="J2296"/>
  <c r="Q2296"/>
  <c r="O2296"/>
  <c r="M2296"/>
  <c r="L2296"/>
  <c r="J2295"/>
  <c r="L2295"/>
  <c r="J2294"/>
  <c r="O2294" s="1"/>
  <c r="Q2294"/>
  <c r="M2294"/>
  <c r="L2294"/>
  <c r="J2293"/>
  <c r="O2293"/>
  <c r="L2293"/>
  <c r="J2292"/>
  <c r="Q2292"/>
  <c r="O2292"/>
  <c r="M2292"/>
  <c r="L2292"/>
  <c r="J2291"/>
  <c r="O2291"/>
  <c r="L2291"/>
  <c r="J2290"/>
  <c r="O2290" s="1"/>
  <c r="Q2290"/>
  <c r="M2290"/>
  <c r="L2290"/>
  <c r="J2289"/>
  <c r="L2289"/>
  <c r="J2288"/>
  <c r="Q2288"/>
  <c r="O2288"/>
  <c r="M2288"/>
  <c r="L2288"/>
  <c r="J2287"/>
  <c r="L2287"/>
  <c r="J2286"/>
  <c r="O2286" s="1"/>
  <c r="Q2286"/>
  <c r="M2286"/>
  <c r="L2286"/>
  <c r="J2285"/>
  <c r="O2285"/>
  <c r="L2285"/>
  <c r="J2284"/>
  <c r="Q2284"/>
  <c r="O2284"/>
  <c r="M2284"/>
  <c r="L2284"/>
  <c r="J2283"/>
  <c r="O2283"/>
  <c r="L2283"/>
  <c r="J2282"/>
  <c r="O2282" s="1"/>
  <c r="Q2282"/>
  <c r="M2282"/>
  <c r="L2282"/>
  <c r="J2281"/>
  <c r="L2281"/>
  <c r="J2280"/>
  <c r="Q2280"/>
  <c r="O2280"/>
  <c r="M2280"/>
  <c r="L2280"/>
  <c r="J2279"/>
  <c r="L2279"/>
  <c r="J2278"/>
  <c r="O2278" s="1"/>
  <c r="Q2278"/>
  <c r="M2278"/>
  <c r="L2278"/>
  <c r="J2277"/>
  <c r="O2277"/>
  <c r="L2277"/>
  <c r="J2276"/>
  <c r="Q2276"/>
  <c r="O2276"/>
  <c r="M2276"/>
  <c r="L2276"/>
  <c r="J2275"/>
  <c r="O2275"/>
  <c r="L2275"/>
  <c r="J2274"/>
  <c r="O2274" s="1"/>
  <c r="Q2274"/>
  <c r="M2274"/>
  <c r="L2274"/>
  <c r="J2273"/>
  <c r="L2273"/>
  <c r="J2272"/>
  <c r="Q2272"/>
  <c r="O2272"/>
  <c r="M2272"/>
  <c r="L2272"/>
  <c r="J2271"/>
  <c r="L2271"/>
  <c r="J2270"/>
  <c r="O2270" s="1"/>
  <c r="Q2270"/>
  <c r="M2270"/>
  <c r="L2270"/>
  <c r="J2269"/>
  <c r="O2269"/>
  <c r="L2269"/>
  <c r="J2268"/>
  <c r="Q2268"/>
  <c r="O2268"/>
  <c r="M2268"/>
  <c r="L2268"/>
  <c r="J2267"/>
  <c r="O2267"/>
  <c r="L2267"/>
  <c r="J2266"/>
  <c r="O2266" s="1"/>
  <c r="Q2266"/>
  <c r="M2266"/>
  <c r="L2266"/>
  <c r="J2265"/>
  <c r="L2265"/>
  <c r="J2264"/>
  <c r="Q2264"/>
  <c r="O2264"/>
  <c r="M2264"/>
  <c r="L2264"/>
  <c r="J2263"/>
  <c r="L2263"/>
  <c r="J2262"/>
  <c r="O2262" s="1"/>
  <c r="Q2262"/>
  <c r="M2262"/>
  <c r="L2262"/>
  <c r="J2261"/>
  <c r="O2261"/>
  <c r="L2261"/>
  <c r="J2260"/>
  <c r="Q2260"/>
  <c r="O2260"/>
  <c r="M2260"/>
  <c r="L2260"/>
  <c r="J2259"/>
  <c r="O2259"/>
  <c r="L2259"/>
  <c r="J2258"/>
  <c r="O2258" s="1"/>
  <c r="Q2258"/>
  <c r="M2258"/>
  <c r="L2258"/>
  <c r="J2257"/>
  <c r="L2257"/>
  <c r="J2256"/>
  <c r="Q2256"/>
  <c r="O2256"/>
  <c r="M2256"/>
  <c r="L2256"/>
  <c r="J2255"/>
  <c r="L2255"/>
  <c r="J2254"/>
  <c r="O2254" s="1"/>
  <c r="Q2254"/>
  <c r="M2254"/>
  <c r="L2254"/>
  <c r="J2253"/>
  <c r="O2253"/>
  <c r="L2253"/>
  <c r="J2252"/>
  <c r="Q2252"/>
  <c r="O2252"/>
  <c r="M2252"/>
  <c r="L2252"/>
  <c r="J2251"/>
  <c r="O2251"/>
  <c r="L2251"/>
  <c r="J2250"/>
  <c r="O2250" s="1"/>
  <c r="Q2250"/>
  <c r="M2250"/>
  <c r="L2250"/>
  <c r="J2249"/>
  <c r="L2249"/>
  <c r="J2248"/>
  <c r="Q2248"/>
  <c r="O2248"/>
  <c r="M2248"/>
  <c r="L2248"/>
  <c r="J2247"/>
  <c r="L2247"/>
  <c r="J2246"/>
  <c r="O2246" s="1"/>
  <c r="Q2246"/>
  <c r="M2246"/>
  <c r="L2246"/>
  <c r="J2245"/>
  <c r="O2245"/>
  <c r="L2245"/>
  <c r="J2244"/>
  <c r="Q2244"/>
  <c r="O2244"/>
  <c r="M2244"/>
  <c r="L2244"/>
  <c r="J2243"/>
  <c r="O2243"/>
  <c r="L2243"/>
  <c r="J2242"/>
  <c r="O2242" s="1"/>
  <c r="Q2242"/>
  <c r="M2242"/>
  <c r="L2242"/>
  <c r="J2241"/>
  <c r="L2241"/>
  <c r="J2240"/>
  <c r="Q2240"/>
  <c r="O2240"/>
  <c r="M2240"/>
  <c r="L2240"/>
  <c r="J2239"/>
  <c r="L2239"/>
  <c r="J2238"/>
  <c r="O2238" s="1"/>
  <c r="Q2238"/>
  <c r="M2238"/>
  <c r="L2238"/>
  <c r="J2237"/>
  <c r="O2237"/>
  <c r="L2237"/>
  <c r="J2236"/>
  <c r="Q2236"/>
  <c r="O2236"/>
  <c r="M2236"/>
  <c r="L2236"/>
  <c r="J2235"/>
  <c r="O2235"/>
  <c r="L2235"/>
  <c r="J2234"/>
  <c r="O2234" s="1"/>
  <c r="Q2234"/>
  <c r="M2234"/>
  <c r="L2234"/>
  <c r="J2233"/>
  <c r="L2233"/>
  <c r="J2232"/>
  <c r="Q2232"/>
  <c r="O2232"/>
  <c r="M2232"/>
  <c r="L2232"/>
  <c r="J2231"/>
  <c r="L2231"/>
  <c r="J2230"/>
  <c r="O2230" s="1"/>
  <c r="Q2230"/>
  <c r="M2230"/>
  <c r="L2230"/>
  <c r="J2229"/>
  <c r="O2229"/>
  <c r="L2229"/>
  <c r="J2228"/>
  <c r="Q2228"/>
  <c r="O2228"/>
  <c r="M2228"/>
  <c r="L2228"/>
  <c r="J2227"/>
  <c r="O2227"/>
  <c r="L2227"/>
  <c r="J2226"/>
  <c r="O2226" s="1"/>
  <c r="Q2226"/>
  <c r="M2226"/>
  <c r="L2226"/>
  <c r="J2225"/>
  <c r="L2225"/>
  <c r="J2224"/>
  <c r="Q2224"/>
  <c r="O2224"/>
  <c r="M2224"/>
  <c r="L2224"/>
  <c r="J2223"/>
  <c r="L2223"/>
  <c r="J2222"/>
  <c r="O2222" s="1"/>
  <c r="Q2222"/>
  <c r="M2222"/>
  <c r="L2222"/>
  <c r="J2221"/>
  <c r="O2221"/>
  <c r="L2221"/>
  <c r="J2220"/>
  <c r="Q2220"/>
  <c r="O2220"/>
  <c r="M2220"/>
  <c r="L2220"/>
  <c r="J2219"/>
  <c r="O2219"/>
  <c r="L2219"/>
  <c r="J2218"/>
  <c r="O2218" s="1"/>
  <c r="Q2218"/>
  <c r="M2218"/>
  <c r="L2218"/>
  <c r="J2217"/>
  <c r="L2217"/>
  <c r="J2216"/>
  <c r="Q2216"/>
  <c r="O2216"/>
  <c r="M2216"/>
  <c r="L2216"/>
  <c r="J2215"/>
  <c r="L2215"/>
  <c r="J2214"/>
  <c r="O2214" s="1"/>
  <c r="Q2214"/>
  <c r="M2214"/>
  <c r="L2214"/>
  <c r="J2212"/>
  <c r="O2212"/>
  <c r="L2212"/>
  <c r="J2211"/>
  <c r="Q2211"/>
  <c r="O2211"/>
  <c r="M2211"/>
  <c r="L2211"/>
  <c r="J2210"/>
  <c r="O2210"/>
  <c r="L2210"/>
  <c r="J2209"/>
  <c r="O2209" s="1"/>
  <c r="Q2209"/>
  <c r="M2209"/>
  <c r="L2209"/>
  <c r="J2208"/>
  <c r="L2208"/>
  <c r="J2207"/>
  <c r="Q2207"/>
  <c r="O2207"/>
  <c r="M2207"/>
  <c r="L2207"/>
  <c r="J2206"/>
  <c r="L2206"/>
  <c r="J2205"/>
  <c r="O2205" s="1"/>
  <c r="Q2205"/>
  <c r="M2205"/>
  <c r="L2205"/>
  <c r="J2204"/>
  <c r="O2204"/>
  <c r="L2204"/>
  <c r="J2203"/>
  <c r="Q2203"/>
  <c r="O2203"/>
  <c r="M2203"/>
  <c r="L2203"/>
  <c r="J2202"/>
  <c r="O2202"/>
  <c r="L2202"/>
  <c r="J2201"/>
  <c r="O2201" s="1"/>
  <c r="Q2201"/>
  <c r="M2201"/>
  <c r="L2201"/>
  <c r="J2200"/>
  <c r="L2200"/>
  <c r="J2199"/>
  <c r="Q2199"/>
  <c r="O2199"/>
  <c r="M2199"/>
  <c r="L2199"/>
  <c r="J2198"/>
  <c r="L2198"/>
  <c r="J2197"/>
  <c r="O2197" s="1"/>
  <c r="Q2197"/>
  <c r="M2197"/>
  <c r="L2197"/>
  <c r="J2196"/>
  <c r="O2196"/>
  <c r="L2196"/>
  <c r="J2195"/>
  <c r="Q2195"/>
  <c r="O2195"/>
  <c r="M2195"/>
  <c r="L2195"/>
  <c r="J2194"/>
  <c r="O2194"/>
  <c r="L2194"/>
  <c r="J2193"/>
  <c r="O2193" s="1"/>
  <c r="Q2193"/>
  <c r="M2193"/>
  <c r="L2193"/>
  <c r="J2192"/>
  <c r="L2192"/>
  <c r="J2191"/>
  <c r="Q2191"/>
  <c r="O2191"/>
  <c r="M2191"/>
  <c r="L2191"/>
  <c r="J2190"/>
  <c r="L2190"/>
  <c r="J2189"/>
  <c r="O2189" s="1"/>
  <c r="Q2189"/>
  <c r="M2189"/>
  <c r="L2189"/>
  <c r="J2188"/>
  <c r="O2188"/>
  <c r="L2188"/>
  <c r="J2187"/>
  <c r="Q2187"/>
  <c r="O2187"/>
  <c r="M2187"/>
  <c r="L2187"/>
  <c r="J2186"/>
  <c r="O2186"/>
  <c r="L2186"/>
  <c r="J2185"/>
  <c r="O2185" s="1"/>
  <c r="Q2185"/>
  <c r="M2185"/>
  <c r="L2185"/>
  <c r="J2184"/>
  <c r="L2184"/>
  <c r="J2183"/>
  <c r="Q2183"/>
  <c r="O2183"/>
  <c r="M2183"/>
  <c r="L2183"/>
  <c r="J2182"/>
  <c r="L2182"/>
  <c r="J2181"/>
  <c r="O2181" s="1"/>
  <c r="Q2181"/>
  <c r="M2181"/>
  <c r="L2181"/>
  <c r="J2180"/>
  <c r="O2180"/>
  <c r="L2180"/>
  <c r="J2179"/>
  <c r="Q2179"/>
  <c r="O2179"/>
  <c r="M2179"/>
  <c r="L2179"/>
  <c r="J2178"/>
  <c r="O2178"/>
  <c r="L2178"/>
  <c r="J2177"/>
  <c r="O2177" s="1"/>
  <c r="Q2177"/>
  <c r="M2177"/>
  <c r="L2177"/>
  <c r="J2176"/>
  <c r="L2176"/>
  <c r="J2175"/>
  <c r="Q2175"/>
  <c r="O2175"/>
  <c r="M2175"/>
  <c r="L2175"/>
  <c r="J2174"/>
  <c r="L2174"/>
  <c r="J2173"/>
  <c r="O2173" s="1"/>
  <c r="Q2173"/>
  <c r="M2173"/>
  <c r="L2173"/>
  <c r="J2172"/>
  <c r="O2172"/>
  <c r="L2172"/>
  <c r="J2171"/>
  <c r="Q2171"/>
  <c r="O2171"/>
  <c r="M2171"/>
  <c r="L2171"/>
  <c r="J2170"/>
  <c r="O2170"/>
  <c r="L2170"/>
  <c r="J2169"/>
  <c r="O2169" s="1"/>
  <c r="Q2169"/>
  <c r="M2169"/>
  <c r="L2169"/>
  <c r="J2168"/>
  <c r="L2168"/>
  <c r="J2167"/>
  <c r="Q2167"/>
  <c r="O2167"/>
  <c r="M2167"/>
  <c r="L2167"/>
  <c r="J2166"/>
  <c r="L2166"/>
  <c r="J2165"/>
  <c r="O2165" s="1"/>
  <c r="Q2165"/>
  <c r="M2165"/>
  <c r="L2165"/>
  <c r="J2164"/>
  <c r="O2164"/>
  <c r="L2164"/>
  <c r="J2163"/>
  <c r="Q2163"/>
  <c r="O2163"/>
  <c r="M2163"/>
  <c r="L2163"/>
  <c r="J2162"/>
  <c r="O2162"/>
  <c r="L2162"/>
  <c r="J2161"/>
  <c r="O2161" s="1"/>
  <c r="Q2161"/>
  <c r="M2161"/>
  <c r="L2161"/>
  <c r="J2160"/>
  <c r="L2160"/>
  <c r="J2159"/>
  <c r="Q2159"/>
  <c r="O2159"/>
  <c r="M2159"/>
  <c r="L2159"/>
  <c r="J2158"/>
  <c r="L2158"/>
  <c r="J2157"/>
  <c r="O2157" s="1"/>
  <c r="Q2157"/>
  <c r="M2157"/>
  <c r="L2157"/>
  <c r="J2156"/>
  <c r="O2156"/>
  <c r="L2156"/>
  <c r="J2155"/>
  <c r="Q2155"/>
  <c r="O2155"/>
  <c r="M2155"/>
  <c r="L2155"/>
  <c r="J2154"/>
  <c r="O2154"/>
  <c r="L2154"/>
  <c r="J2153"/>
  <c r="O2153" s="1"/>
  <c r="Q2153"/>
  <c r="M2153"/>
  <c r="L2153"/>
  <c r="J2152"/>
  <c r="L2152"/>
  <c r="J2151"/>
  <c r="Q2151"/>
  <c r="O2151"/>
  <c r="M2151"/>
  <c r="L2151"/>
  <c r="J2150"/>
  <c r="L2150"/>
  <c r="J2149"/>
  <c r="O2149" s="1"/>
  <c r="Q2149"/>
  <c r="M2149"/>
  <c r="L2149"/>
  <c r="J2148"/>
  <c r="O2148"/>
  <c r="L2148"/>
  <c r="J2147"/>
  <c r="Q2147"/>
  <c r="O2147"/>
  <c r="M2147"/>
  <c r="L2147"/>
  <c r="J2146"/>
  <c r="O2146"/>
  <c r="L2146"/>
  <c r="J2145"/>
  <c r="O2145" s="1"/>
  <c r="Q2145"/>
  <c r="M2145"/>
  <c r="L2145"/>
  <c r="J2144"/>
  <c r="L2144"/>
  <c r="J2143"/>
  <c r="Q2143"/>
  <c r="O2143"/>
  <c r="M2143"/>
  <c r="L2143"/>
  <c r="J2142"/>
  <c r="L2142"/>
  <c r="J2141"/>
  <c r="O2141" s="1"/>
  <c r="Q2141"/>
  <c r="M2141"/>
  <c r="L2141"/>
  <c r="J2140"/>
  <c r="O2140"/>
  <c r="L2140"/>
  <c r="J2139"/>
  <c r="Q2139"/>
  <c r="O2139"/>
  <c r="M2139"/>
  <c r="L2139"/>
  <c r="J2138"/>
  <c r="O2138"/>
  <c r="L2138"/>
  <c r="J2137"/>
  <c r="O2137" s="1"/>
  <c r="Q2137"/>
  <c r="M2137"/>
  <c r="L2137"/>
  <c r="J2136"/>
  <c r="L2136"/>
  <c r="J2135"/>
  <c r="Q2135"/>
  <c r="O2135"/>
  <c r="M2135"/>
  <c r="L2135"/>
  <c r="J2134"/>
  <c r="L2134"/>
  <c r="J2133"/>
  <c r="O2133" s="1"/>
  <c r="Q2133"/>
  <c r="M2133"/>
  <c r="L2133"/>
  <c r="J2132"/>
  <c r="O2132"/>
  <c r="L2132"/>
  <c r="J2131"/>
  <c r="Q2131"/>
  <c r="O2131"/>
  <c r="M2131"/>
  <c r="L2131"/>
  <c r="J2130"/>
  <c r="O2130"/>
  <c r="L2130"/>
  <c r="J2129"/>
  <c r="O2129" s="1"/>
  <c r="Q2129"/>
  <c r="M2129"/>
  <c r="L2129"/>
  <c r="J2128"/>
  <c r="L2128"/>
  <c r="J2127"/>
  <c r="Q2127"/>
  <c r="O2127"/>
  <c r="M2127"/>
  <c r="L2127"/>
  <c r="J2126"/>
  <c r="L2126"/>
  <c r="J2125"/>
  <c r="O2125" s="1"/>
  <c r="Q2125"/>
  <c r="M2125"/>
  <c r="L2125"/>
  <c r="J2124"/>
  <c r="O2124"/>
  <c r="L2124"/>
  <c r="J2123"/>
  <c r="Q2123"/>
  <c r="O2123"/>
  <c r="M2123"/>
  <c r="L2123"/>
  <c r="J2122"/>
  <c r="O2122"/>
  <c r="L2122"/>
  <c r="J2121"/>
  <c r="O2121" s="1"/>
  <c r="Q2121"/>
  <c r="M2121"/>
  <c r="L2121"/>
  <c r="J2120"/>
  <c r="L2120"/>
  <c r="J2119"/>
  <c r="Q2119"/>
  <c r="O2119"/>
  <c r="M2119"/>
  <c r="L2119"/>
  <c r="J2118"/>
  <c r="M2118" s="1"/>
  <c r="O2118"/>
  <c r="L2118"/>
  <c r="J2117"/>
  <c r="O2117" s="1"/>
  <c r="M2117"/>
  <c r="L2117"/>
  <c r="J2116"/>
  <c r="Q2116" s="1"/>
  <c r="L2116"/>
  <c r="J2115"/>
  <c r="Q2115"/>
  <c r="O2115"/>
  <c r="M2115"/>
  <c r="L2115"/>
  <c r="J2114"/>
  <c r="M2114" s="1"/>
  <c r="Q2114"/>
  <c r="O2114"/>
  <c r="L2114"/>
  <c r="J2113"/>
  <c r="O2113" s="1"/>
  <c r="Q2113"/>
  <c r="L2113"/>
  <c r="J2112"/>
  <c r="Q2112" s="1"/>
  <c r="O2112"/>
  <c r="L2112"/>
  <c r="J2111"/>
  <c r="Q2111"/>
  <c r="O2111"/>
  <c r="M2111"/>
  <c r="L2111"/>
  <c r="J2110"/>
  <c r="M2110" s="1"/>
  <c r="L2110"/>
  <c r="J2109"/>
  <c r="O2109" s="1"/>
  <c r="L2109"/>
  <c r="J2108"/>
  <c r="Q2108" s="1"/>
  <c r="L2108"/>
  <c r="J2107"/>
  <c r="Q2107"/>
  <c r="O2107"/>
  <c r="M2107"/>
  <c r="L2107"/>
  <c r="J2106"/>
  <c r="M2106" s="1"/>
  <c r="Q2106"/>
  <c r="O2106"/>
  <c r="L2106"/>
  <c r="J2105"/>
  <c r="O2105" s="1"/>
  <c r="Q2105"/>
  <c r="M2105"/>
  <c r="L2105"/>
  <c r="J2104"/>
  <c r="Q2104" s="1"/>
  <c r="O2104"/>
  <c r="M2104"/>
  <c r="L2104"/>
  <c r="J2103"/>
  <c r="Q2103"/>
  <c r="O2103"/>
  <c r="M2103"/>
  <c r="L2103"/>
  <c r="J2102"/>
  <c r="M2102" s="1"/>
  <c r="O2102"/>
  <c r="L2102"/>
  <c r="J2101"/>
  <c r="O2101" s="1"/>
  <c r="M2101"/>
  <c r="L2101"/>
  <c r="J2100"/>
  <c r="Q2100" s="1"/>
  <c r="M2100"/>
  <c r="L2100"/>
  <c r="J2099"/>
  <c r="Q2099"/>
  <c r="O2099"/>
  <c r="M2099"/>
  <c r="L2099"/>
  <c r="J2098"/>
  <c r="M2098" s="1"/>
  <c r="Q2098"/>
  <c r="L2098"/>
  <c r="J2097"/>
  <c r="O2097" s="1"/>
  <c r="Q2097"/>
  <c r="L2097"/>
  <c r="J2096"/>
  <c r="Q2096" s="1"/>
  <c r="O2096"/>
  <c r="L2096"/>
  <c r="J2095"/>
  <c r="Q2095"/>
  <c r="O2095"/>
  <c r="M2095"/>
  <c r="L2095"/>
  <c r="J2094"/>
  <c r="M2094" s="1"/>
  <c r="L2094"/>
  <c r="J2093"/>
  <c r="O2093" s="1"/>
  <c r="L2093"/>
  <c r="J2092"/>
  <c r="Q2092" s="1"/>
  <c r="L2092"/>
  <c r="J2091"/>
  <c r="Q2091"/>
  <c r="O2091"/>
  <c r="M2091"/>
  <c r="L2091"/>
  <c r="J2090"/>
  <c r="M2090" s="1"/>
  <c r="Q2090"/>
  <c r="O2090"/>
  <c r="L2090"/>
  <c r="J2089"/>
  <c r="O2089" s="1"/>
  <c r="Q2089"/>
  <c r="M2089"/>
  <c r="L2089"/>
  <c r="J2088"/>
  <c r="Q2088" s="1"/>
  <c r="O2088"/>
  <c r="M2088"/>
  <c r="L2088"/>
  <c r="J2087"/>
  <c r="Q2087"/>
  <c r="O2087"/>
  <c r="M2087"/>
  <c r="L2087"/>
  <c r="J2086"/>
  <c r="M2086" s="1"/>
  <c r="O2086"/>
  <c r="L2086"/>
  <c r="J2085"/>
  <c r="O2085" s="1"/>
  <c r="M2085"/>
  <c r="L2085"/>
  <c r="J2084"/>
  <c r="Q2084" s="1"/>
  <c r="M2084"/>
  <c r="L2084"/>
  <c r="J2083"/>
  <c r="Q2083"/>
  <c r="O2083"/>
  <c r="M2083"/>
  <c r="L2083"/>
  <c r="J2082"/>
  <c r="M2082" s="1"/>
  <c r="Q2082"/>
  <c r="L2082"/>
  <c r="J2081"/>
  <c r="O2081" s="1"/>
  <c r="Q2081"/>
  <c r="L2081"/>
  <c r="J2080"/>
  <c r="Q2080" s="1"/>
  <c r="O2080"/>
  <c r="L2080"/>
  <c r="J2079"/>
  <c r="Q2079"/>
  <c r="O2079"/>
  <c r="M2079"/>
  <c r="L2079"/>
  <c r="J2078"/>
  <c r="M2078" s="1"/>
  <c r="L2078"/>
  <c r="J2077"/>
  <c r="O2077" s="1"/>
  <c r="L2077"/>
  <c r="J2076"/>
  <c r="M2076" s="1"/>
  <c r="L2076"/>
  <c r="J2075"/>
  <c r="Q2075"/>
  <c r="O2075"/>
  <c r="M2075"/>
  <c r="L2075"/>
  <c r="J2074"/>
  <c r="Q2074" s="1"/>
  <c r="O2074"/>
  <c r="L2074"/>
  <c r="J2073"/>
  <c r="O2073" s="1"/>
  <c r="Q2073"/>
  <c r="M2073"/>
  <c r="L2073"/>
  <c r="J2072"/>
  <c r="M2072" s="1"/>
  <c r="L2072"/>
  <c r="J2071"/>
  <c r="Q2071"/>
  <c r="O2071"/>
  <c r="M2071"/>
  <c r="L2071"/>
  <c r="J2070"/>
  <c r="Q2070" s="1"/>
  <c r="O2070"/>
  <c r="L2070"/>
  <c r="J2069"/>
  <c r="O2069" s="1"/>
  <c r="Q2069"/>
  <c r="M2069"/>
  <c r="L2069"/>
  <c r="J2068"/>
  <c r="M2068" s="1"/>
  <c r="L2068"/>
  <c r="J2067"/>
  <c r="Q2067"/>
  <c r="O2067"/>
  <c r="M2067"/>
  <c r="L2067"/>
  <c r="J2066"/>
  <c r="Q2066" s="1"/>
  <c r="O2066"/>
  <c r="L2066"/>
  <c r="J2065"/>
  <c r="O2065" s="1"/>
  <c r="Q2065"/>
  <c r="M2065"/>
  <c r="L2065"/>
  <c r="J2064"/>
  <c r="M2064" s="1"/>
  <c r="L2064"/>
  <c r="J2063"/>
  <c r="Q2063"/>
  <c r="O2063"/>
  <c r="M2063"/>
  <c r="L2063"/>
  <c r="J2062"/>
  <c r="Q2062" s="1"/>
  <c r="O2062"/>
  <c r="L2062"/>
  <c r="J2061"/>
  <c r="O2061" s="1"/>
  <c r="Q2061"/>
  <c r="M2061"/>
  <c r="L2061"/>
  <c r="J2060"/>
  <c r="M2060" s="1"/>
  <c r="L2060"/>
  <c r="J2059"/>
  <c r="Q2059"/>
  <c r="O2059"/>
  <c r="M2059"/>
  <c r="L2059"/>
  <c r="J2058"/>
  <c r="Q2058" s="1"/>
  <c r="O2058"/>
  <c r="L2058"/>
  <c r="J2057"/>
  <c r="O2057" s="1"/>
  <c r="Q2057"/>
  <c r="M2057"/>
  <c r="L2057"/>
  <c r="J2056"/>
  <c r="M2056" s="1"/>
  <c r="L2056"/>
  <c r="J2055"/>
  <c r="Q2055"/>
  <c r="O2055"/>
  <c r="M2055"/>
  <c r="L2055"/>
  <c r="J2054"/>
  <c r="Q2054" s="1"/>
  <c r="O2054"/>
  <c r="L2054"/>
  <c r="J2053"/>
  <c r="O2053" s="1"/>
  <c r="Q2053"/>
  <c r="M2053"/>
  <c r="L2053"/>
  <c r="J2052"/>
  <c r="M2052" s="1"/>
  <c r="L2052"/>
  <c r="J2051"/>
  <c r="Q2051"/>
  <c r="O2051"/>
  <c r="M2051"/>
  <c r="L2051"/>
  <c r="J2050"/>
  <c r="Q2050" s="1"/>
  <c r="O2050"/>
  <c r="L2050"/>
  <c r="J2049"/>
  <c r="O2049" s="1"/>
  <c r="Q2049"/>
  <c r="M2049"/>
  <c r="L2049"/>
  <c r="J2048"/>
  <c r="M2048" s="1"/>
  <c r="L2048"/>
  <c r="J2047"/>
  <c r="Q2047"/>
  <c r="O2047"/>
  <c r="M2047"/>
  <c r="L2047"/>
  <c r="J2046"/>
  <c r="Q2046" s="1"/>
  <c r="O2046"/>
  <c r="L2046"/>
  <c r="J2045"/>
  <c r="O2045" s="1"/>
  <c r="Q2045"/>
  <c r="M2045"/>
  <c r="L2045"/>
  <c r="J2044"/>
  <c r="M2044" s="1"/>
  <c r="L2044"/>
  <c r="J2043"/>
  <c r="Q2043"/>
  <c r="O2043"/>
  <c r="M2043"/>
  <c r="L2043"/>
  <c r="J2042"/>
  <c r="Q2042" s="1"/>
  <c r="O2042"/>
  <c r="L2042"/>
  <c r="J2041"/>
  <c r="O2041" s="1"/>
  <c r="Q2041"/>
  <c r="M2041"/>
  <c r="L2041"/>
  <c r="J2040"/>
  <c r="M2040" s="1"/>
  <c r="L2040"/>
  <c r="J2039"/>
  <c r="Q2039"/>
  <c r="O2039"/>
  <c r="M2039"/>
  <c r="L2039"/>
  <c r="J2038"/>
  <c r="Q2038" s="1"/>
  <c r="O2038"/>
  <c r="L2038"/>
  <c r="J2037"/>
  <c r="O2037" s="1"/>
  <c r="Q2037"/>
  <c r="M2037"/>
  <c r="L2037"/>
  <c r="J2036"/>
  <c r="M2036" s="1"/>
  <c r="L2036"/>
  <c r="J2035"/>
  <c r="Q2035"/>
  <c r="O2035"/>
  <c r="M2035"/>
  <c r="L2035"/>
  <c r="J2034"/>
  <c r="Q2034" s="1"/>
  <c r="O2034"/>
  <c r="L2034"/>
  <c r="J2033"/>
  <c r="O2033" s="1"/>
  <c r="Q2033"/>
  <c r="M2033"/>
  <c r="L2033"/>
  <c r="J2032"/>
  <c r="M2032" s="1"/>
  <c r="L2032"/>
  <c r="J2031"/>
  <c r="Q2031"/>
  <c r="O2031"/>
  <c r="M2031"/>
  <c r="L2031"/>
  <c r="J2030"/>
  <c r="Q2030" s="1"/>
  <c r="O2030"/>
  <c r="L2030"/>
  <c r="J2029"/>
  <c r="O2029" s="1"/>
  <c r="Q2029"/>
  <c r="M2029"/>
  <c r="L2029"/>
  <c r="J2028"/>
  <c r="M2028" s="1"/>
  <c r="L2028"/>
  <c r="J2027"/>
  <c r="Q2027"/>
  <c r="O2027"/>
  <c r="M2027"/>
  <c r="L2027"/>
  <c r="J2026"/>
  <c r="Q2026" s="1"/>
  <c r="O2026"/>
  <c r="L2026"/>
  <c r="J2025"/>
  <c r="O2025" s="1"/>
  <c r="Q2025"/>
  <c r="M2025"/>
  <c r="L2025"/>
  <c r="J2024"/>
  <c r="M2024" s="1"/>
  <c r="L2024"/>
  <c r="J2023"/>
  <c r="Q2023"/>
  <c r="O2023"/>
  <c r="M2023"/>
  <c r="L2023"/>
  <c r="J2022"/>
  <c r="Q2022" s="1"/>
  <c r="O2022"/>
  <c r="L2022"/>
  <c r="J2021"/>
  <c r="O2021" s="1"/>
  <c r="Q2021"/>
  <c r="M2021"/>
  <c r="L2021"/>
  <c r="J2020"/>
  <c r="M2020" s="1"/>
  <c r="L2020"/>
  <c r="J2019"/>
  <c r="Q2019"/>
  <c r="O2019"/>
  <c r="M2019"/>
  <c r="L2019"/>
  <c r="J2018"/>
  <c r="Q2018" s="1"/>
  <c r="O2018"/>
  <c r="L2018"/>
  <c r="J2017"/>
  <c r="O2017" s="1"/>
  <c r="Q2017"/>
  <c r="M2017"/>
  <c r="L2017"/>
  <c r="J2016"/>
  <c r="M2016" s="1"/>
  <c r="L2016"/>
  <c r="J2015"/>
  <c r="Q2015"/>
  <c r="O2015"/>
  <c r="M2015"/>
  <c r="L2015"/>
  <c r="J2014"/>
  <c r="Q2014" s="1"/>
  <c r="O2014"/>
  <c r="L2014"/>
  <c r="J2013"/>
  <c r="O2013" s="1"/>
  <c r="Q2013"/>
  <c r="M2013"/>
  <c r="L2013"/>
  <c r="J2012"/>
  <c r="M2012" s="1"/>
  <c r="L2012"/>
  <c r="J2011"/>
  <c r="Q2011"/>
  <c r="O2011"/>
  <c r="M2011"/>
  <c r="L2011"/>
  <c r="J2010"/>
  <c r="Q2010" s="1"/>
  <c r="O2010"/>
  <c r="L2010"/>
  <c r="J2009"/>
  <c r="O2009" s="1"/>
  <c r="Q2009"/>
  <c r="M2009"/>
  <c r="L2009"/>
  <c r="J2008"/>
  <c r="M2008" s="1"/>
  <c r="L2008"/>
  <c r="J2007"/>
  <c r="Q2007"/>
  <c r="O2007"/>
  <c r="M2007"/>
  <c r="L2007"/>
  <c r="J2006"/>
  <c r="Q2006" s="1"/>
  <c r="O2006"/>
  <c r="L2006"/>
  <c r="J2005"/>
  <c r="O2005" s="1"/>
  <c r="Q2005"/>
  <c r="M2005"/>
  <c r="L2005"/>
  <c r="J2004"/>
  <c r="M2004" s="1"/>
  <c r="L2004"/>
  <c r="J2003"/>
  <c r="Q2003"/>
  <c r="O2003"/>
  <c r="M2003"/>
  <c r="L2003"/>
  <c r="J2002"/>
  <c r="Q2002" s="1"/>
  <c r="O2002"/>
  <c r="L2002"/>
  <c r="J2001"/>
  <c r="O2001" s="1"/>
  <c r="Q2001"/>
  <c r="M2001"/>
  <c r="L2001"/>
  <c r="J2000"/>
  <c r="M2000" s="1"/>
  <c r="L2000"/>
  <c r="J1999"/>
  <c r="Q1999"/>
  <c r="O1999"/>
  <c r="M1999"/>
  <c r="L1999"/>
  <c r="J1998"/>
  <c r="Q1998" s="1"/>
  <c r="O1998"/>
  <c r="L1998"/>
  <c r="J1997"/>
  <c r="O1997" s="1"/>
  <c r="Q1997"/>
  <c r="M1997"/>
  <c r="L1997"/>
  <c r="J1996"/>
  <c r="M1996" s="1"/>
  <c r="L1996"/>
  <c r="J1994"/>
  <c r="Q1994"/>
  <c r="O1994"/>
  <c r="M1994"/>
  <c r="L1994"/>
  <c r="J1993"/>
  <c r="Q1993" s="1"/>
  <c r="O1993"/>
  <c r="L1993"/>
  <c r="J1992"/>
  <c r="O1992" s="1"/>
  <c r="Q1992"/>
  <c r="M1992"/>
  <c r="L1992"/>
  <c r="J1991"/>
  <c r="M1991" s="1"/>
  <c r="L1991"/>
  <c r="J1990"/>
  <c r="Q1990"/>
  <c r="O1990"/>
  <c r="M1990"/>
  <c r="L1990"/>
  <c r="J1989"/>
  <c r="Q1989" s="1"/>
  <c r="O1989"/>
  <c r="L1989"/>
  <c r="J1988"/>
  <c r="O1988" s="1"/>
  <c r="Q1988"/>
  <c r="M1988"/>
  <c r="L1988"/>
  <c r="J1987"/>
  <c r="M1987" s="1"/>
  <c r="L1987"/>
  <c r="J1986"/>
  <c r="Q1986"/>
  <c r="O1986"/>
  <c r="M1986"/>
  <c r="L1986"/>
  <c r="J1985"/>
  <c r="Q1985" s="1"/>
  <c r="O1985"/>
  <c r="L1985"/>
  <c r="J1984"/>
  <c r="O1984" s="1"/>
  <c r="Q1984"/>
  <c r="M1984"/>
  <c r="L1984"/>
  <c r="J1983"/>
  <c r="M1983" s="1"/>
  <c r="L1983"/>
  <c r="J1982"/>
  <c r="Q1982"/>
  <c r="O1982"/>
  <c r="M1982"/>
  <c r="L1982"/>
  <c r="J1981"/>
  <c r="Q1981" s="1"/>
  <c r="O1981"/>
  <c r="L1981"/>
  <c r="J1980"/>
  <c r="O1980" s="1"/>
  <c r="Q1980"/>
  <c r="M1980"/>
  <c r="L1980"/>
  <c r="J1979"/>
  <c r="M1979" s="1"/>
  <c r="L1979"/>
  <c r="J1978"/>
  <c r="Q1978"/>
  <c r="O1978"/>
  <c r="M1978"/>
  <c r="L1978"/>
  <c r="J1977"/>
  <c r="Q1977" s="1"/>
  <c r="O1977"/>
  <c r="L1977"/>
  <c r="J1976"/>
  <c r="O1976" s="1"/>
  <c r="Q1976"/>
  <c r="M1976"/>
  <c r="L1976"/>
  <c r="J1975"/>
  <c r="M1975" s="1"/>
  <c r="L1975"/>
  <c r="J1974"/>
  <c r="Q1974"/>
  <c r="O1974"/>
  <c r="M1974"/>
  <c r="L1974"/>
  <c r="J1973"/>
  <c r="Q1973" s="1"/>
  <c r="O1973"/>
  <c r="L1973"/>
  <c r="J1972"/>
  <c r="O1972" s="1"/>
  <c r="Q1972"/>
  <c r="M1972"/>
  <c r="L1972"/>
  <c r="J1971"/>
  <c r="M1971" s="1"/>
  <c r="L1971"/>
  <c r="J1970"/>
  <c r="Q1970"/>
  <c r="O1970"/>
  <c r="M1970"/>
  <c r="L1970"/>
  <c r="J1969"/>
  <c r="Q1969" s="1"/>
  <c r="O1969"/>
  <c r="L1969"/>
  <c r="J1968"/>
  <c r="O1968" s="1"/>
  <c r="Q1968"/>
  <c r="M1968"/>
  <c r="L1968"/>
  <c r="J1967"/>
  <c r="M1967" s="1"/>
  <c r="L1967"/>
  <c r="J1966"/>
  <c r="Q1966"/>
  <c r="O1966"/>
  <c r="M1966"/>
  <c r="L1966"/>
  <c r="J1965"/>
  <c r="Q1965" s="1"/>
  <c r="O1965"/>
  <c r="L1965"/>
  <c r="J1964"/>
  <c r="O1964" s="1"/>
  <c r="Q1964"/>
  <c r="M1964"/>
  <c r="L1964"/>
  <c r="J1963"/>
  <c r="M1963" s="1"/>
  <c r="L1963"/>
  <c r="J1962"/>
  <c r="Q1962"/>
  <c r="O1962"/>
  <c r="M1962"/>
  <c r="L1962"/>
  <c r="J1961"/>
  <c r="Q1961" s="1"/>
  <c r="O1961"/>
  <c r="L1961"/>
  <c r="J1960"/>
  <c r="O1960" s="1"/>
  <c r="Q1960"/>
  <c r="M1960"/>
  <c r="L1960"/>
  <c r="J1959"/>
  <c r="M1959" s="1"/>
  <c r="L1959"/>
  <c r="J1958"/>
  <c r="Q1958"/>
  <c r="O1958"/>
  <c r="M1958"/>
  <c r="L1958"/>
  <c r="J1957"/>
  <c r="Q1957" s="1"/>
  <c r="O1957"/>
  <c r="L1957"/>
  <c r="J1956"/>
  <c r="O1956" s="1"/>
  <c r="Q1956"/>
  <c r="M1956"/>
  <c r="L1956"/>
  <c r="J1955"/>
  <c r="M1955" s="1"/>
  <c r="L1955"/>
  <c r="J1954"/>
  <c r="Q1954"/>
  <c r="O1954"/>
  <c r="M1954"/>
  <c r="L1954"/>
  <c r="J1953"/>
  <c r="Q1953" s="1"/>
  <c r="O1953"/>
  <c r="L1953"/>
  <c r="J1952"/>
  <c r="O1952" s="1"/>
  <c r="Q1952"/>
  <c r="M1952"/>
  <c r="L1952"/>
  <c r="J1951"/>
  <c r="M1951" s="1"/>
  <c r="L1951"/>
  <c r="J1950"/>
  <c r="Q1950"/>
  <c r="O1950"/>
  <c r="M1950"/>
  <c r="L1950"/>
  <c r="J1949"/>
  <c r="Q1949" s="1"/>
  <c r="O1949"/>
  <c r="L1949"/>
  <c r="J1948"/>
  <c r="O1948" s="1"/>
  <c r="Q1948"/>
  <c r="M1948"/>
  <c r="L1948"/>
  <c r="J1947"/>
  <c r="M1947" s="1"/>
  <c r="L1947"/>
  <c r="J1946"/>
  <c r="Q1946"/>
  <c r="O1946"/>
  <c r="M1946"/>
  <c r="L1946"/>
  <c r="J1945"/>
  <c r="Q1945" s="1"/>
  <c r="O1945"/>
  <c r="L1945"/>
  <c r="J1944"/>
  <c r="O1944" s="1"/>
  <c r="Q1944"/>
  <c r="M1944"/>
  <c r="L1944"/>
  <c r="J1943"/>
  <c r="M1943" s="1"/>
  <c r="L1943"/>
  <c r="J1942"/>
  <c r="Q1942"/>
  <c r="O1942"/>
  <c r="M1942"/>
  <c r="L1942"/>
  <c r="J1941"/>
  <c r="Q1941" s="1"/>
  <c r="O1941"/>
  <c r="L1941"/>
  <c r="J1940"/>
  <c r="O1940" s="1"/>
  <c r="Q1940"/>
  <c r="M1940"/>
  <c r="L1940"/>
  <c r="J1939"/>
  <c r="M1939" s="1"/>
  <c r="L1939"/>
  <c r="J1938"/>
  <c r="Q1938"/>
  <c r="O1938"/>
  <c r="M1938"/>
  <c r="L1938"/>
  <c r="J1937"/>
  <c r="Q1937" s="1"/>
  <c r="O1937"/>
  <c r="L1937"/>
  <c r="J1936"/>
  <c r="O1936" s="1"/>
  <c r="Q1936"/>
  <c r="M1936"/>
  <c r="L1936"/>
  <c r="J1935"/>
  <c r="M1935" s="1"/>
  <c r="L1935"/>
  <c r="J1934"/>
  <c r="Q1934"/>
  <c r="O1934"/>
  <c r="M1934"/>
  <c r="L1934"/>
  <c r="J1933"/>
  <c r="Q1933" s="1"/>
  <c r="O1933"/>
  <c r="L1933"/>
  <c r="J1932"/>
  <c r="O1932" s="1"/>
  <c r="Q1932"/>
  <c r="M1932"/>
  <c r="L1932"/>
  <c r="J1931"/>
  <c r="M1931" s="1"/>
  <c r="L1931"/>
  <c r="J1930"/>
  <c r="Q1930"/>
  <c r="O1930"/>
  <c r="M1930"/>
  <c r="L1930"/>
  <c r="J1929"/>
  <c r="Q1929" s="1"/>
  <c r="O1929"/>
  <c r="L1929"/>
  <c r="J1928"/>
  <c r="O1928" s="1"/>
  <c r="Q1928"/>
  <c r="M1928"/>
  <c r="L1928"/>
  <c r="J1927"/>
  <c r="M1927" s="1"/>
  <c r="L1927"/>
  <c r="J1926"/>
  <c r="Q1926"/>
  <c r="O1926"/>
  <c r="M1926"/>
  <c r="L1926"/>
  <c r="J1925"/>
  <c r="Q1925" s="1"/>
  <c r="O1925"/>
  <c r="L1925"/>
  <c r="J1924"/>
  <c r="O1924" s="1"/>
  <c r="Q1924"/>
  <c r="M1924"/>
  <c r="L1924"/>
  <c r="J1923"/>
  <c r="M1923" s="1"/>
  <c r="L1923"/>
  <c r="J1922"/>
  <c r="Q1922"/>
  <c r="O1922"/>
  <c r="M1922"/>
  <c r="L1922"/>
  <c r="J1921"/>
  <c r="Q1921" s="1"/>
  <c r="O1921"/>
  <c r="L1921"/>
  <c r="J1920"/>
  <c r="O1920" s="1"/>
  <c r="Q1920"/>
  <c r="M1920"/>
  <c r="L1920"/>
  <c r="J1919"/>
  <c r="M1919" s="1"/>
  <c r="L1919"/>
  <c r="J1918"/>
  <c r="Q1918"/>
  <c r="O1918"/>
  <c r="M1918"/>
  <c r="L1918"/>
  <c r="J1917"/>
  <c r="Q1917" s="1"/>
  <c r="O1917"/>
  <c r="L1917"/>
  <c r="J1916"/>
  <c r="O1916" s="1"/>
  <c r="Q1916"/>
  <c r="M1916"/>
  <c r="L1916"/>
  <c r="J1915"/>
  <c r="M1915" s="1"/>
  <c r="L1915"/>
  <c r="J1914"/>
  <c r="Q1914"/>
  <c r="O1914"/>
  <c r="M1914"/>
  <c r="L1914"/>
  <c r="J1913"/>
  <c r="Q1913" s="1"/>
  <c r="O1913"/>
  <c r="L1913"/>
  <c r="J1912"/>
  <c r="O1912" s="1"/>
  <c r="Q1912"/>
  <c r="M1912"/>
  <c r="L1912"/>
  <c r="J1911"/>
  <c r="M1911" s="1"/>
  <c r="L1911"/>
  <c r="J1910"/>
  <c r="Q1910"/>
  <c r="O1910"/>
  <c r="M1910"/>
  <c r="L1910"/>
  <c r="J1909"/>
  <c r="Q1909" s="1"/>
  <c r="O1909"/>
  <c r="L1909"/>
  <c r="J1908"/>
  <c r="O1908" s="1"/>
  <c r="Q1908"/>
  <c r="M1908"/>
  <c r="L1908"/>
  <c r="J1907"/>
  <c r="M1907" s="1"/>
  <c r="L1907"/>
  <c r="J1906"/>
  <c r="Q1906"/>
  <c r="O1906"/>
  <c r="M1906"/>
  <c r="L1906"/>
  <c r="J1905"/>
  <c r="Q1905" s="1"/>
  <c r="O1905"/>
  <c r="L1905"/>
  <c r="J1904"/>
  <c r="O1904" s="1"/>
  <c r="Q1904"/>
  <c r="M1904"/>
  <c r="L1904"/>
  <c r="J1903"/>
  <c r="M1903" s="1"/>
  <c r="L1903"/>
  <c r="J1902"/>
  <c r="Q1902"/>
  <c r="O1902"/>
  <c r="M1902"/>
  <c r="L1902"/>
  <c r="J1901"/>
  <c r="Q1901" s="1"/>
  <c r="O1901"/>
  <c r="L1901"/>
  <c r="J1900"/>
  <c r="O1900" s="1"/>
  <c r="Q1900"/>
  <c r="M1900"/>
  <c r="L1900"/>
  <c r="J1899"/>
  <c r="M1899" s="1"/>
  <c r="L1899"/>
  <c r="J1898"/>
  <c r="Q1898"/>
  <c r="O1898"/>
  <c r="M1898"/>
  <c r="L1898"/>
  <c r="J1897"/>
  <c r="Q1897" s="1"/>
  <c r="O1897"/>
  <c r="L1897"/>
  <c r="J1896"/>
  <c r="O1896" s="1"/>
  <c r="Q1896"/>
  <c r="M1896"/>
  <c r="L1896"/>
  <c r="J1895"/>
  <c r="M1895" s="1"/>
  <c r="L1895"/>
  <c r="J1894"/>
  <c r="Q1894"/>
  <c r="O1894"/>
  <c r="M1894"/>
  <c r="L1894"/>
  <c r="J1893"/>
  <c r="Q1893" s="1"/>
  <c r="O1893"/>
  <c r="L1893"/>
  <c r="J1892"/>
  <c r="O1892" s="1"/>
  <c r="Q1892"/>
  <c r="M1892"/>
  <c r="L1892"/>
  <c r="J1891"/>
  <c r="M1891" s="1"/>
  <c r="L1891"/>
  <c r="J1890"/>
  <c r="Q1890"/>
  <c r="O1890"/>
  <c r="M1890"/>
  <c r="L1890"/>
  <c r="J1889"/>
  <c r="Q1889" s="1"/>
  <c r="O1889"/>
  <c r="L1889"/>
  <c r="J1888"/>
  <c r="O1888" s="1"/>
  <c r="Q1888"/>
  <c r="M1888"/>
  <c r="L1888"/>
  <c r="J1887"/>
  <c r="M1887" s="1"/>
  <c r="L1887"/>
  <c r="J1886"/>
  <c r="Q1886"/>
  <c r="O1886"/>
  <c r="M1886"/>
  <c r="L1886"/>
  <c r="J1885"/>
  <c r="Q1885" s="1"/>
  <c r="O1885"/>
  <c r="L1885"/>
  <c r="J1884"/>
  <c r="O1884" s="1"/>
  <c r="Q1884"/>
  <c r="M1884"/>
  <c r="L1884"/>
  <c r="J1883"/>
  <c r="M1883" s="1"/>
  <c r="L1883"/>
  <c r="J1882"/>
  <c r="Q1882"/>
  <c r="O1882"/>
  <c r="M1882"/>
  <c r="L1882"/>
  <c r="J1881"/>
  <c r="Q1881" s="1"/>
  <c r="O1881"/>
  <c r="L1881"/>
  <c r="J1880"/>
  <c r="O1880" s="1"/>
  <c r="Q1880"/>
  <c r="M1880"/>
  <c r="L1880"/>
  <c r="J1879"/>
  <c r="M1879" s="1"/>
  <c r="L1879"/>
  <c r="J1878"/>
  <c r="Q1878"/>
  <c r="O1878"/>
  <c r="M1878"/>
  <c r="L1878"/>
  <c r="J1877"/>
  <c r="Q1877" s="1"/>
  <c r="O1877"/>
  <c r="L1877"/>
  <c r="J1876"/>
  <c r="O1876" s="1"/>
  <c r="Q1876"/>
  <c r="M1876"/>
  <c r="L1876"/>
  <c r="J1875"/>
  <c r="M1875" s="1"/>
  <c r="L1875"/>
  <c r="J1874"/>
  <c r="Q1874"/>
  <c r="O1874"/>
  <c r="M1874"/>
  <c r="L1874"/>
  <c r="J1873"/>
  <c r="Q1873" s="1"/>
  <c r="O1873"/>
  <c r="L1873"/>
  <c r="J1872"/>
  <c r="O1872" s="1"/>
  <c r="Q1872"/>
  <c r="M1872"/>
  <c r="L1872"/>
  <c r="J1871"/>
  <c r="M1871" s="1"/>
  <c r="L1871"/>
  <c r="J1870"/>
  <c r="Q1870"/>
  <c r="O1870"/>
  <c r="M1870"/>
  <c r="L1870"/>
  <c r="J1869"/>
  <c r="Q1869" s="1"/>
  <c r="O1869"/>
  <c r="L1869"/>
  <c r="J1868"/>
  <c r="O1868" s="1"/>
  <c r="Q1868"/>
  <c r="M1868"/>
  <c r="L1868"/>
  <c r="J1867"/>
  <c r="M1867" s="1"/>
  <c r="L1867"/>
  <c r="J1866"/>
  <c r="Q1866"/>
  <c r="O1866"/>
  <c r="M1866"/>
  <c r="L1866"/>
  <c r="J1865"/>
  <c r="Q1865" s="1"/>
  <c r="O1865"/>
  <c r="L1865"/>
  <c r="J1864"/>
  <c r="O1864" s="1"/>
  <c r="Q1864"/>
  <c r="M1864"/>
  <c r="L1864"/>
  <c r="J1863"/>
  <c r="M1863" s="1"/>
  <c r="L1863"/>
  <c r="J1862"/>
  <c r="Q1862"/>
  <c r="O1862"/>
  <c r="M1862"/>
  <c r="L1862"/>
  <c r="J1861"/>
  <c r="Q1861" s="1"/>
  <c r="O1861"/>
  <c r="L1861"/>
  <c r="J1860"/>
  <c r="O1860" s="1"/>
  <c r="Q1860"/>
  <c r="M1860"/>
  <c r="L1860"/>
  <c r="J1859"/>
  <c r="M1859" s="1"/>
  <c r="L1859"/>
  <c r="J1858"/>
  <c r="Q1858"/>
  <c r="O1858"/>
  <c r="M1858"/>
  <c r="L1858"/>
  <c r="J1857"/>
  <c r="Q1857" s="1"/>
  <c r="O1857"/>
  <c r="L1857"/>
  <c r="J1856"/>
  <c r="O1856" s="1"/>
  <c r="Q1856"/>
  <c r="M1856"/>
  <c r="L1856"/>
  <c r="J1855"/>
  <c r="M1855" s="1"/>
  <c r="L1855"/>
  <c r="J1854"/>
  <c r="Q1854"/>
  <c r="O1854"/>
  <c r="M1854"/>
  <c r="L1854"/>
  <c r="J1853"/>
  <c r="Q1853" s="1"/>
  <c r="O1853"/>
  <c r="L1853"/>
  <c r="J1852"/>
  <c r="O1852" s="1"/>
  <c r="Q1852"/>
  <c r="M1852"/>
  <c r="L1852"/>
  <c r="J1851"/>
  <c r="M1851" s="1"/>
  <c r="L1851"/>
  <c r="J1850"/>
  <c r="Q1850"/>
  <c r="O1850"/>
  <c r="M1850"/>
  <c r="L1850"/>
  <c r="J1849"/>
  <c r="Q1849" s="1"/>
  <c r="O1849"/>
  <c r="L1849"/>
  <c r="J1848"/>
  <c r="O1848" s="1"/>
  <c r="Q1848"/>
  <c r="M1848"/>
  <c r="L1848"/>
  <c r="J1847"/>
  <c r="M1847" s="1"/>
  <c r="L1847"/>
  <c r="J1846"/>
  <c r="Q1846"/>
  <c r="O1846"/>
  <c r="M1846"/>
  <c r="L1846"/>
  <c r="J1845"/>
  <c r="Q1845" s="1"/>
  <c r="O1845"/>
  <c r="L1845"/>
  <c r="J1844"/>
  <c r="O1844" s="1"/>
  <c r="Q1844"/>
  <c r="M1844"/>
  <c r="L1844"/>
  <c r="J1843"/>
  <c r="M1843" s="1"/>
  <c r="L1843"/>
  <c r="J1842"/>
  <c r="Q1842"/>
  <c r="O1842"/>
  <c r="M1842"/>
  <c r="L1842"/>
  <c r="J1841"/>
  <c r="Q1841" s="1"/>
  <c r="O1841"/>
  <c r="L1841"/>
  <c r="J1840"/>
  <c r="O1840" s="1"/>
  <c r="Q1840"/>
  <c r="M1840"/>
  <c r="L1840"/>
  <c r="J1839"/>
  <c r="M1839" s="1"/>
  <c r="L1839"/>
  <c r="J1838"/>
  <c r="Q1838"/>
  <c r="O1838"/>
  <c r="M1838"/>
  <c r="L1838"/>
  <c r="J1837"/>
  <c r="Q1837" s="1"/>
  <c r="O1837"/>
  <c r="L1837"/>
  <c r="J1836"/>
  <c r="O1836" s="1"/>
  <c r="Q1836"/>
  <c r="M1836"/>
  <c r="L1836"/>
  <c r="J1835"/>
  <c r="M1835" s="1"/>
  <c r="L1835"/>
  <c r="J1834"/>
  <c r="Q1834"/>
  <c r="O1834"/>
  <c r="M1834"/>
  <c r="L1834"/>
  <c r="J1833"/>
  <c r="Q1833" s="1"/>
  <c r="O1833"/>
  <c r="L1833"/>
  <c r="J1832"/>
  <c r="O1832" s="1"/>
  <c r="Q1832"/>
  <c r="M1832"/>
  <c r="L1832"/>
  <c r="J1831"/>
  <c r="M1831" s="1"/>
  <c r="L1831"/>
  <c r="J1830"/>
  <c r="Q1830"/>
  <c r="O1830"/>
  <c r="M1830"/>
  <c r="L1830"/>
  <c r="J1829"/>
  <c r="Q1829" s="1"/>
  <c r="O1829"/>
  <c r="L1829"/>
  <c r="J1828"/>
  <c r="O1828" s="1"/>
  <c r="Q1828"/>
  <c r="M1828"/>
  <c r="L1828"/>
  <c r="J1827"/>
  <c r="M1827" s="1"/>
  <c r="L1827"/>
  <c r="J1826"/>
  <c r="Q1826"/>
  <c r="O1826"/>
  <c r="M1826"/>
  <c r="L1826"/>
  <c r="J1825"/>
  <c r="Q1825" s="1"/>
  <c r="O1825"/>
  <c r="L1825"/>
  <c r="J1824"/>
  <c r="O1824" s="1"/>
  <c r="Q1824"/>
  <c r="M1824"/>
  <c r="L1824"/>
  <c r="J1823"/>
  <c r="M1823" s="1"/>
  <c r="L1823"/>
  <c r="J1822"/>
  <c r="Q1822"/>
  <c r="O1822"/>
  <c r="M1822"/>
  <c r="L1822"/>
  <c r="J1821"/>
  <c r="Q1821" s="1"/>
  <c r="O1821"/>
  <c r="L1821"/>
  <c r="J1820"/>
  <c r="O1820" s="1"/>
  <c r="Q1820"/>
  <c r="M1820"/>
  <c r="L1820"/>
  <c r="J1819"/>
  <c r="M1819" s="1"/>
  <c r="L1819"/>
  <c r="J1818"/>
  <c r="Q1818"/>
  <c r="O1818"/>
  <c r="M1818"/>
  <c r="L1818"/>
  <c r="J1817"/>
  <c r="Q1817" s="1"/>
  <c r="O1817"/>
  <c r="L1817"/>
  <c r="J1816"/>
  <c r="O1816" s="1"/>
  <c r="Q1816"/>
  <c r="M1816"/>
  <c r="L1816"/>
  <c r="J1815"/>
  <c r="M1815" s="1"/>
  <c r="L1815"/>
  <c r="J1814"/>
  <c r="Q1814"/>
  <c r="O1814"/>
  <c r="M1814"/>
  <c r="L1814"/>
  <c r="J1813"/>
  <c r="Q1813" s="1"/>
  <c r="O1813"/>
  <c r="L1813"/>
  <c r="J1812"/>
  <c r="O1812" s="1"/>
  <c r="Q1812"/>
  <c r="M1812"/>
  <c r="L1812"/>
  <c r="J1811"/>
  <c r="M1811" s="1"/>
  <c r="L1811"/>
  <c r="J1810"/>
  <c r="Q1810"/>
  <c r="O1810"/>
  <c r="M1810"/>
  <c r="L1810"/>
  <c r="J1809"/>
  <c r="Q1809" s="1"/>
  <c r="O1809"/>
  <c r="L1809"/>
  <c r="J1808"/>
  <c r="O1808" s="1"/>
  <c r="Q1808"/>
  <c r="M1808"/>
  <c r="L1808"/>
  <c r="J1807"/>
  <c r="M1807" s="1"/>
  <c r="L1807"/>
  <c r="J1806"/>
  <c r="Q1806"/>
  <c r="O1806"/>
  <c r="M1806"/>
  <c r="L1806"/>
  <c r="J1805"/>
  <c r="Q1805" s="1"/>
  <c r="O1805"/>
  <c r="L1805"/>
  <c r="J1804"/>
  <c r="O1804" s="1"/>
  <c r="Q1804"/>
  <c r="M1804"/>
  <c r="L1804"/>
  <c r="J1803"/>
  <c r="M1803" s="1"/>
  <c r="L1803"/>
  <c r="J1802"/>
  <c r="Q1802"/>
  <c r="O1802"/>
  <c r="M1802"/>
  <c r="L1802"/>
  <c r="J1801"/>
  <c r="Q1801" s="1"/>
  <c r="O1801"/>
  <c r="L1801"/>
  <c r="J1800"/>
  <c r="O1800" s="1"/>
  <c r="Q1800"/>
  <c r="M1800"/>
  <c r="L1800"/>
  <c r="J1799"/>
  <c r="M1799" s="1"/>
  <c r="L1799"/>
  <c r="J1798"/>
  <c r="Q1798"/>
  <c r="O1798"/>
  <c r="M1798"/>
  <c r="L1798"/>
  <c r="J1797"/>
  <c r="Q1797" s="1"/>
  <c r="O1797"/>
  <c r="L1797"/>
  <c r="J1796"/>
  <c r="O1796" s="1"/>
  <c r="Q1796"/>
  <c r="M1796"/>
  <c r="L1796"/>
  <c r="J1795"/>
  <c r="M1795" s="1"/>
  <c r="L1795"/>
  <c r="J1794"/>
  <c r="Q1794"/>
  <c r="O1794"/>
  <c r="M1794"/>
  <c r="L1794"/>
  <c r="J1793"/>
  <c r="Q1793" s="1"/>
  <c r="O1793"/>
  <c r="L1793"/>
  <c r="J1792"/>
  <c r="O1792" s="1"/>
  <c r="Q1792"/>
  <c r="M1792"/>
  <c r="L1792"/>
  <c r="J1791"/>
  <c r="M1791" s="1"/>
  <c r="L1791"/>
  <c r="J1790"/>
  <c r="Q1790"/>
  <c r="O1790"/>
  <c r="M1790"/>
  <c r="L1790"/>
  <c r="J1789"/>
  <c r="Q1789" s="1"/>
  <c r="O1789"/>
  <c r="L1789"/>
  <c r="J1788"/>
  <c r="O1788" s="1"/>
  <c r="Q1788"/>
  <c r="M1788"/>
  <c r="L1788"/>
  <c r="J1787"/>
  <c r="M1787" s="1"/>
  <c r="L1787"/>
  <c r="J1786"/>
  <c r="Q1786"/>
  <c r="O1786"/>
  <c r="M1786"/>
  <c r="L1786"/>
  <c r="J1785"/>
  <c r="Q1785" s="1"/>
  <c r="O1785"/>
  <c r="L1785"/>
  <c r="J1784"/>
  <c r="O1784" s="1"/>
  <c r="Q1784"/>
  <c r="M1784"/>
  <c r="L1784"/>
  <c r="J1783"/>
  <c r="M1783" s="1"/>
  <c r="L1783"/>
  <c r="J1782"/>
  <c r="Q1782"/>
  <c r="O1782"/>
  <c r="M1782"/>
  <c r="L1782"/>
  <c r="J1781"/>
  <c r="Q1781" s="1"/>
  <c r="O1781"/>
  <c r="L1781"/>
  <c r="J1780"/>
  <c r="O1780" s="1"/>
  <c r="Q1780"/>
  <c r="M1780"/>
  <c r="L1780"/>
  <c r="J1779"/>
  <c r="M1779" s="1"/>
  <c r="L1779"/>
  <c r="J1778"/>
  <c r="Q1778"/>
  <c r="O1778"/>
  <c r="M1778"/>
  <c r="L1778"/>
  <c r="J1777"/>
  <c r="Q1777" s="1"/>
  <c r="O1777"/>
  <c r="L1777"/>
  <c r="J1776"/>
  <c r="O1776" s="1"/>
  <c r="Q1776"/>
  <c r="M1776"/>
  <c r="L1776"/>
  <c r="J1775"/>
  <c r="M1775" s="1"/>
  <c r="L1775"/>
  <c r="J1774"/>
  <c r="Q1774"/>
  <c r="O1774"/>
  <c r="M1774"/>
  <c r="L1774"/>
  <c r="J1773"/>
  <c r="Q1773" s="1"/>
  <c r="O1773"/>
  <c r="L1773"/>
  <c r="J1772"/>
  <c r="O1772" s="1"/>
  <c r="Q1772"/>
  <c r="M1772"/>
  <c r="L1772"/>
  <c r="J1771"/>
  <c r="M1771" s="1"/>
  <c r="L1771"/>
  <c r="J1770"/>
  <c r="Q1770"/>
  <c r="O1770"/>
  <c r="M1770"/>
  <c r="L1770"/>
  <c r="J1769"/>
  <c r="Q1769" s="1"/>
  <c r="O1769"/>
  <c r="L1769"/>
  <c r="J1768"/>
  <c r="O1768" s="1"/>
  <c r="Q1768"/>
  <c r="M1768"/>
  <c r="L1768"/>
  <c r="J1767"/>
  <c r="M1767" s="1"/>
  <c r="L1767"/>
  <c r="J1766"/>
  <c r="Q1766"/>
  <c r="O1766"/>
  <c r="M1766"/>
  <c r="L1766"/>
  <c r="J1765"/>
  <c r="Q1765" s="1"/>
  <c r="O1765"/>
  <c r="L1765"/>
  <c r="J1764"/>
  <c r="O1764" s="1"/>
  <c r="Q1764"/>
  <c r="M1764"/>
  <c r="L1764"/>
  <c r="J1763"/>
  <c r="M1763" s="1"/>
  <c r="L1763"/>
  <c r="J1762"/>
  <c r="Q1762"/>
  <c r="O1762"/>
  <c r="M1762"/>
  <c r="L1762"/>
  <c r="J1761"/>
  <c r="Q1761" s="1"/>
  <c r="O1761"/>
  <c r="L1761"/>
  <c r="J1760"/>
  <c r="O1760" s="1"/>
  <c r="Q1760"/>
  <c r="M1760"/>
  <c r="L1760"/>
  <c r="J1759"/>
  <c r="M1759" s="1"/>
  <c r="L1759"/>
  <c r="J1758"/>
  <c r="Q1758"/>
  <c r="O1758"/>
  <c r="M1758"/>
  <c r="L1758"/>
  <c r="J1757"/>
  <c r="Q1757" s="1"/>
  <c r="O1757"/>
  <c r="L1757"/>
  <c r="J1756"/>
  <c r="O1756" s="1"/>
  <c r="Q1756"/>
  <c r="M1756"/>
  <c r="L1756"/>
  <c r="J1755"/>
  <c r="M1755" s="1"/>
  <c r="L1755"/>
  <c r="J1754"/>
  <c r="Q1754"/>
  <c r="O1754"/>
  <c r="M1754"/>
  <c r="L1754"/>
  <c r="J1753"/>
  <c r="Q1753" s="1"/>
  <c r="O1753"/>
  <c r="L1753"/>
  <c r="J1752"/>
  <c r="O1752" s="1"/>
  <c r="Q1752"/>
  <c r="M1752"/>
  <c r="L1752"/>
  <c r="J1751"/>
  <c r="M1751" s="1"/>
  <c r="L1751"/>
  <c r="J1750"/>
  <c r="Q1750"/>
  <c r="O1750"/>
  <c r="M1750"/>
  <c r="L1750"/>
  <c r="J1749"/>
  <c r="Q1749" s="1"/>
  <c r="O1749"/>
  <c r="L1749"/>
  <c r="J1748"/>
  <c r="O1748" s="1"/>
  <c r="Q1748"/>
  <c r="M1748"/>
  <c r="L1748"/>
  <c r="J1747"/>
  <c r="M1747" s="1"/>
  <c r="L1747"/>
  <c r="J1746"/>
  <c r="Q1746"/>
  <c r="O1746"/>
  <c r="M1746"/>
  <c r="L1746"/>
  <c r="J1745"/>
  <c r="Q1745" s="1"/>
  <c r="O1745"/>
  <c r="L1745"/>
  <c r="J1744"/>
  <c r="O1744" s="1"/>
  <c r="Q1744"/>
  <c r="M1744"/>
  <c r="L1744"/>
  <c r="J1743"/>
  <c r="M1743" s="1"/>
  <c r="L1743"/>
  <c r="J1742"/>
  <c r="Q1742"/>
  <c r="O1742"/>
  <c r="M1742"/>
  <c r="L1742"/>
  <c r="J1741"/>
  <c r="Q1741" s="1"/>
  <c r="O1741"/>
  <c r="L1741"/>
  <c r="J1740"/>
  <c r="O1740" s="1"/>
  <c r="Q1740"/>
  <c r="M1740"/>
  <c r="L1740"/>
  <c r="J1739"/>
  <c r="M1739" s="1"/>
  <c r="L1739"/>
  <c r="J1738"/>
  <c r="Q1738"/>
  <c r="O1738"/>
  <c r="M1738"/>
  <c r="L1738"/>
  <c r="J1737"/>
  <c r="Q1737" s="1"/>
  <c r="O1737"/>
  <c r="L1737"/>
  <c r="J1736"/>
  <c r="O1736" s="1"/>
  <c r="Q1736"/>
  <c r="M1736"/>
  <c r="L1736"/>
  <c r="J1735"/>
  <c r="M1735" s="1"/>
  <c r="L1735"/>
  <c r="J1734"/>
  <c r="Q1734"/>
  <c r="O1734"/>
  <c r="M1734"/>
  <c r="L1734"/>
  <c r="J1733"/>
  <c r="Q1733" s="1"/>
  <c r="O1733"/>
  <c r="L1733"/>
  <c r="J1732"/>
  <c r="O1732" s="1"/>
  <c r="Q1732"/>
  <c r="M1732"/>
  <c r="L1732"/>
  <c r="J1731"/>
  <c r="M1731" s="1"/>
  <c r="L1731"/>
  <c r="J1730"/>
  <c r="Q1730"/>
  <c r="O1730"/>
  <c r="M1730"/>
  <c r="L1730"/>
  <c r="J1729"/>
  <c r="Q1729" s="1"/>
  <c r="O1729"/>
  <c r="L1729"/>
  <c r="J1728"/>
  <c r="O1728" s="1"/>
  <c r="Q1728"/>
  <c r="M1728"/>
  <c r="L1728"/>
  <c r="J1727"/>
  <c r="M1727" s="1"/>
  <c r="L1727"/>
  <c r="J1726"/>
  <c r="Q1726"/>
  <c r="O1726"/>
  <c r="M1726"/>
  <c r="L1726"/>
  <c r="J1725"/>
  <c r="Q1725" s="1"/>
  <c r="O1725"/>
  <c r="L1725"/>
  <c r="J1724"/>
  <c r="O1724" s="1"/>
  <c r="Q1724"/>
  <c r="M1724"/>
  <c r="L1724"/>
  <c r="J1723"/>
  <c r="M1723" s="1"/>
  <c r="L1723"/>
  <c r="J1722"/>
  <c r="Q1722"/>
  <c r="O1722"/>
  <c r="M1722"/>
  <c r="L1722"/>
  <c r="J1721"/>
  <c r="Q1721" s="1"/>
  <c r="O1721"/>
  <c r="L1721"/>
  <c r="J1720"/>
  <c r="O1720" s="1"/>
  <c r="Q1720"/>
  <c r="M1720"/>
  <c r="L1720"/>
  <c r="J1719"/>
  <c r="M1719" s="1"/>
  <c r="L1719"/>
  <c r="J1718"/>
  <c r="Q1718"/>
  <c r="O1718"/>
  <c r="M1718"/>
  <c r="L1718"/>
  <c r="J1717"/>
  <c r="Q1717" s="1"/>
  <c r="O1717"/>
  <c r="L1717"/>
  <c r="J1716"/>
  <c r="O1716" s="1"/>
  <c r="Q1716"/>
  <c r="M1716"/>
  <c r="L1716"/>
  <c r="J1715"/>
  <c r="M1715" s="1"/>
  <c r="L1715"/>
  <c r="J1714"/>
  <c r="Q1714"/>
  <c r="O1714"/>
  <c r="M1714"/>
  <c r="L1714"/>
  <c r="J1713"/>
  <c r="Q1713" s="1"/>
  <c r="O1713"/>
  <c r="L1713"/>
  <c r="J1712"/>
  <c r="O1712" s="1"/>
  <c r="Q1712"/>
  <c r="M1712"/>
  <c r="L1712"/>
  <c r="J1711"/>
  <c r="M1711" s="1"/>
  <c r="L1711"/>
  <c r="J1710"/>
  <c r="Q1710"/>
  <c r="O1710"/>
  <c r="M1710"/>
  <c r="L1710"/>
  <c r="J1709"/>
  <c r="Q1709" s="1"/>
  <c r="O1709"/>
  <c r="L1709"/>
  <c r="J1708"/>
  <c r="O1708" s="1"/>
  <c r="Q1708"/>
  <c r="M1708"/>
  <c r="L1708"/>
  <c r="J1707"/>
  <c r="M1707" s="1"/>
  <c r="L1707"/>
  <c r="J1706"/>
  <c r="Q1706"/>
  <c r="O1706"/>
  <c r="M1706"/>
  <c r="L1706"/>
  <c r="J1705"/>
  <c r="Q1705" s="1"/>
  <c r="O1705"/>
  <c r="L1705"/>
  <c r="J1704"/>
  <c r="O1704" s="1"/>
  <c r="Q1704"/>
  <c r="M1704"/>
  <c r="L1704"/>
  <c r="J1703"/>
  <c r="M1703" s="1"/>
  <c r="L1703"/>
  <c r="J1702"/>
  <c r="Q1702"/>
  <c r="O1702"/>
  <c r="M1702"/>
  <c r="L1702"/>
  <c r="J1701"/>
  <c r="Q1701" s="1"/>
  <c r="O1701"/>
  <c r="L1701"/>
  <c r="J1700"/>
  <c r="O1700" s="1"/>
  <c r="Q1700"/>
  <c r="M1700"/>
  <c r="L1700"/>
  <c r="J1699"/>
  <c r="M1699" s="1"/>
  <c r="L1699"/>
  <c r="J1698"/>
  <c r="Q1698"/>
  <c r="O1698"/>
  <c r="M1698"/>
  <c r="L1698"/>
  <c r="J1697"/>
  <c r="Q1697" s="1"/>
  <c r="O1697"/>
  <c r="L1697"/>
  <c r="J1696"/>
  <c r="O1696" s="1"/>
  <c r="Q1696"/>
  <c r="M1696"/>
  <c r="L1696"/>
  <c r="J1695"/>
  <c r="M1695" s="1"/>
  <c r="L1695"/>
  <c r="J1694"/>
  <c r="Q1694"/>
  <c r="O1694"/>
  <c r="M1694"/>
  <c r="L1694"/>
  <c r="J1693"/>
  <c r="Q1693" s="1"/>
  <c r="O1693"/>
  <c r="L1693"/>
  <c r="J1692"/>
  <c r="O1692" s="1"/>
  <c r="Q1692"/>
  <c r="M1692"/>
  <c r="L1692"/>
  <c r="J1691"/>
  <c r="M1691" s="1"/>
  <c r="L1691"/>
  <c r="J1690"/>
  <c r="Q1690"/>
  <c r="O1690"/>
  <c r="M1690"/>
  <c r="L1690"/>
  <c r="J1689"/>
  <c r="Q1689" s="1"/>
  <c r="O1689"/>
  <c r="L1689"/>
  <c r="J1688"/>
  <c r="O1688" s="1"/>
  <c r="Q1688"/>
  <c r="M1688"/>
  <c r="L1688"/>
  <c r="J1687"/>
  <c r="M1687" s="1"/>
  <c r="L1687"/>
  <c r="J1686"/>
  <c r="Q1686"/>
  <c r="O1686"/>
  <c r="M1686"/>
  <c r="L1686"/>
  <c r="J1685"/>
  <c r="Q1685" s="1"/>
  <c r="O1685"/>
  <c r="L1685"/>
  <c r="J1684"/>
  <c r="O1684" s="1"/>
  <c r="Q1684"/>
  <c r="M1684"/>
  <c r="L1684"/>
  <c r="J1683"/>
  <c r="M1683" s="1"/>
  <c r="L1683"/>
  <c r="J1682"/>
  <c r="Q1682"/>
  <c r="O1682"/>
  <c r="M1682"/>
  <c r="L1682"/>
  <c r="J1681"/>
  <c r="Q1681" s="1"/>
  <c r="O1681"/>
  <c r="L1681"/>
  <c r="J1680"/>
  <c r="O1680" s="1"/>
  <c r="Q1680"/>
  <c r="M1680"/>
  <c r="L1680"/>
  <c r="J1679"/>
  <c r="M1679" s="1"/>
  <c r="L1679"/>
  <c r="J1678"/>
  <c r="Q1678"/>
  <c r="O1678"/>
  <c r="M1678"/>
  <c r="L1678"/>
  <c r="J1677"/>
  <c r="Q1677" s="1"/>
  <c r="O1677"/>
  <c r="L1677"/>
  <c r="J1676"/>
  <c r="O1676" s="1"/>
  <c r="Q1676"/>
  <c r="M1676"/>
  <c r="L1676"/>
  <c r="J1675"/>
  <c r="M1675" s="1"/>
  <c r="L1675"/>
  <c r="J1674"/>
  <c r="Q1674"/>
  <c r="O1674"/>
  <c r="M1674"/>
  <c r="L1674"/>
  <c r="J1673"/>
  <c r="Q1673" s="1"/>
  <c r="O1673"/>
  <c r="L1673"/>
  <c r="J1672"/>
  <c r="O1672" s="1"/>
  <c r="Q1672"/>
  <c r="M1672"/>
  <c r="L1672"/>
  <c r="J1671"/>
  <c r="M1671" s="1"/>
  <c r="L1671"/>
  <c r="J1670"/>
  <c r="Q1670"/>
  <c r="O1670"/>
  <c r="M1670"/>
  <c r="L1670"/>
  <c r="J1669"/>
  <c r="Q1669" s="1"/>
  <c r="O1669"/>
  <c r="L1669"/>
  <c r="J1668"/>
  <c r="O1668" s="1"/>
  <c r="Q1668"/>
  <c r="M1668"/>
  <c r="L1668"/>
  <c r="J1667"/>
  <c r="M1667" s="1"/>
  <c r="L1667"/>
  <c r="J1666"/>
  <c r="Q1666"/>
  <c r="O1666"/>
  <c r="M1666"/>
  <c r="L1666"/>
  <c r="J1665"/>
  <c r="Q1665" s="1"/>
  <c r="O1665"/>
  <c r="L1665"/>
  <c r="J1664"/>
  <c r="O1664" s="1"/>
  <c r="Q1664"/>
  <c r="M1664"/>
  <c r="L1664"/>
  <c r="J1663"/>
  <c r="M1663" s="1"/>
  <c r="L1663"/>
  <c r="J1662"/>
  <c r="Q1662"/>
  <c r="O1662"/>
  <c r="M1662"/>
  <c r="L1662"/>
  <c r="J1661"/>
  <c r="Q1661" s="1"/>
  <c r="O1661"/>
  <c r="L1661"/>
  <c r="J1660"/>
  <c r="O1660" s="1"/>
  <c r="Q1660"/>
  <c r="M1660"/>
  <c r="L1660"/>
  <c r="J1659"/>
  <c r="M1659" s="1"/>
  <c r="L1659"/>
  <c r="J1658"/>
  <c r="Q1658"/>
  <c r="O1658"/>
  <c r="M1658"/>
  <c r="L1658"/>
  <c r="J1657"/>
  <c r="Q1657" s="1"/>
  <c r="O1657"/>
  <c r="L1657"/>
  <c r="J1656"/>
  <c r="O1656" s="1"/>
  <c r="Q1656"/>
  <c r="M1656"/>
  <c r="L1656"/>
  <c r="J1655"/>
  <c r="M1655" s="1"/>
  <c r="L1655"/>
  <c r="J1654"/>
  <c r="Q1654"/>
  <c r="O1654"/>
  <c r="M1654"/>
  <c r="L1654"/>
  <c r="J1653"/>
  <c r="Q1653" s="1"/>
  <c r="O1653"/>
  <c r="L1653"/>
  <c r="J1652"/>
  <c r="O1652" s="1"/>
  <c r="Q1652"/>
  <c r="M1652"/>
  <c r="L1652"/>
  <c r="J1651"/>
  <c r="M1651" s="1"/>
  <c r="L1651"/>
  <c r="J1650"/>
  <c r="Q1650"/>
  <c r="O1650"/>
  <c r="M1650"/>
  <c r="L1650"/>
  <c r="J1649"/>
  <c r="Q1649" s="1"/>
  <c r="O1649"/>
  <c r="L1649"/>
  <c r="J1648"/>
  <c r="O1648" s="1"/>
  <c r="Q1648"/>
  <c r="M1648"/>
  <c r="L1648"/>
  <c r="J1647"/>
  <c r="M1647" s="1"/>
  <c r="L1647"/>
  <c r="J1646"/>
  <c r="Q1646"/>
  <c r="O1646"/>
  <c r="M1646"/>
  <c r="L1646"/>
  <c r="J1645"/>
  <c r="Q1645" s="1"/>
  <c r="O1645"/>
  <c r="L1645"/>
  <c r="J1644"/>
  <c r="O1644" s="1"/>
  <c r="Q1644"/>
  <c r="M1644"/>
  <c r="L1644"/>
  <c r="J1643"/>
  <c r="M1643" s="1"/>
  <c r="L1643"/>
  <c r="J1642"/>
  <c r="Q1642"/>
  <c r="O1642"/>
  <c r="M1642"/>
  <c r="L1642"/>
  <c r="J1641"/>
  <c r="Q1641" s="1"/>
  <c r="O1641"/>
  <c r="L1641"/>
  <c r="J1640"/>
  <c r="O1640" s="1"/>
  <c r="Q1640"/>
  <c r="M1640"/>
  <c r="L1640"/>
  <c r="J1639"/>
  <c r="M1639" s="1"/>
  <c r="L1639"/>
  <c r="J1638"/>
  <c r="Q1638"/>
  <c r="O1638"/>
  <c r="M1638"/>
  <c r="L1638"/>
  <c r="J1637"/>
  <c r="Q1637" s="1"/>
  <c r="O1637"/>
  <c r="L1637"/>
  <c r="J1636"/>
  <c r="O1636" s="1"/>
  <c r="Q1636"/>
  <c r="M1636"/>
  <c r="L1636"/>
  <c r="J1635"/>
  <c r="M1635" s="1"/>
  <c r="L1635"/>
  <c r="J1634"/>
  <c r="Q1634"/>
  <c r="O1634"/>
  <c r="M1634"/>
  <c r="L1634"/>
  <c r="J1633"/>
  <c r="Q1633" s="1"/>
  <c r="O1633"/>
  <c r="L1633"/>
  <c r="J1632"/>
  <c r="O1632" s="1"/>
  <c r="Q1632"/>
  <c r="M1632"/>
  <c r="L1632"/>
  <c r="J1631"/>
  <c r="M1631" s="1"/>
  <c r="L1631"/>
  <c r="J1630"/>
  <c r="Q1630"/>
  <c r="O1630"/>
  <c r="M1630"/>
  <c r="L1630"/>
  <c r="J1629"/>
  <c r="Q1629" s="1"/>
  <c r="O1629"/>
  <c r="L1629"/>
  <c r="J1628"/>
  <c r="O1628" s="1"/>
  <c r="Q1628"/>
  <c r="M1628"/>
  <c r="L1628"/>
  <c r="J1627"/>
  <c r="M1627" s="1"/>
  <c r="L1627"/>
  <c r="J1626"/>
  <c r="Q1626"/>
  <c r="O1626"/>
  <c r="M1626"/>
  <c r="L1626"/>
  <c r="J1625"/>
  <c r="Q1625" s="1"/>
  <c r="O1625"/>
  <c r="L1625"/>
  <c r="J1624"/>
  <c r="O1624" s="1"/>
  <c r="Q1624"/>
  <c r="M1624"/>
  <c r="L1624"/>
  <c r="J1623"/>
  <c r="M1623" s="1"/>
  <c r="L1623"/>
  <c r="J1622"/>
  <c r="Q1622"/>
  <c r="O1622"/>
  <c r="M1622"/>
  <c r="L1622"/>
  <c r="J1621"/>
  <c r="Q1621" s="1"/>
  <c r="O1621"/>
  <c r="L1621"/>
  <c r="J1620"/>
  <c r="O1620" s="1"/>
  <c r="Q1620"/>
  <c r="M1620"/>
  <c r="L1620"/>
  <c r="J1619"/>
  <c r="M1619" s="1"/>
  <c r="L1619"/>
  <c r="J1618"/>
  <c r="Q1618"/>
  <c r="O1618"/>
  <c r="M1618"/>
  <c r="L1618"/>
  <c r="J1617"/>
  <c r="Q1617" s="1"/>
  <c r="O1617"/>
  <c r="L1617"/>
  <c r="J1616"/>
  <c r="O1616" s="1"/>
  <c r="Q1616"/>
  <c r="M1616"/>
  <c r="L1616"/>
  <c r="J1615"/>
  <c r="M1615" s="1"/>
  <c r="L1615"/>
  <c r="J1614"/>
  <c r="Q1614"/>
  <c r="O1614"/>
  <c r="M1614"/>
  <c r="L1614"/>
  <c r="J1613"/>
  <c r="Q1613" s="1"/>
  <c r="O1613"/>
  <c r="L1613"/>
  <c r="J1612"/>
  <c r="O1612" s="1"/>
  <c r="Q1612"/>
  <c r="M1612"/>
  <c r="L1612"/>
  <c r="J1611"/>
  <c r="M1611" s="1"/>
  <c r="L1611"/>
  <c r="J1610"/>
  <c r="Q1610"/>
  <c r="O1610"/>
  <c r="M1610"/>
  <c r="L1610"/>
  <c r="J1609"/>
  <c r="Q1609" s="1"/>
  <c r="O1609"/>
  <c r="L1609"/>
  <c r="J1608"/>
  <c r="O1608" s="1"/>
  <c r="Q1608"/>
  <c r="M1608"/>
  <c r="L1608"/>
  <c r="J1607"/>
  <c r="M1607" s="1"/>
  <c r="L1607"/>
  <c r="J1606"/>
  <c r="Q1606"/>
  <c r="O1606"/>
  <c r="M1606"/>
  <c r="L1606"/>
  <c r="J1605"/>
  <c r="Q1605" s="1"/>
  <c r="O1605"/>
  <c r="L1605"/>
  <c r="J1604"/>
  <c r="O1604" s="1"/>
  <c r="Q1604"/>
  <c r="M1604"/>
  <c r="L1604"/>
  <c r="J1603"/>
  <c r="M1603" s="1"/>
  <c r="L1603"/>
  <c r="J1602"/>
  <c r="Q1602"/>
  <c r="O1602"/>
  <c r="M1602"/>
  <c r="L1602"/>
  <c r="J1601"/>
  <c r="Q1601" s="1"/>
  <c r="O1601"/>
  <c r="L1601"/>
  <c r="J1600"/>
  <c r="O1600" s="1"/>
  <c r="Q1600"/>
  <c r="M1600"/>
  <c r="L1600"/>
  <c r="J1599"/>
  <c r="M1599" s="1"/>
  <c r="L1599"/>
  <c r="J1598"/>
  <c r="Q1598"/>
  <c r="O1598"/>
  <c r="M1598"/>
  <c r="L1598"/>
  <c r="J1597"/>
  <c r="Q1597" s="1"/>
  <c r="O1597"/>
  <c r="L1597"/>
  <c r="J1596"/>
  <c r="O1596" s="1"/>
  <c r="Q1596"/>
  <c r="M1596"/>
  <c r="L1596"/>
  <c r="J1595"/>
  <c r="M1595" s="1"/>
  <c r="L1595"/>
  <c r="J1594"/>
  <c r="Q1594"/>
  <c r="O1594"/>
  <c r="M1594"/>
  <c r="L1594"/>
  <c r="J1593"/>
  <c r="Q1593" s="1"/>
  <c r="O1593"/>
  <c r="L1593"/>
  <c r="J1592"/>
  <c r="O1592" s="1"/>
  <c r="Q1592"/>
  <c r="M1592"/>
  <c r="L1592"/>
  <c r="J1591"/>
  <c r="M1591" s="1"/>
  <c r="L1591"/>
  <c r="J1590"/>
  <c r="Q1590"/>
  <c r="O1590"/>
  <c r="M1590"/>
  <c r="L1590"/>
  <c r="J1589"/>
  <c r="Q1589" s="1"/>
  <c r="O1589"/>
  <c r="L1589"/>
  <c r="J1588"/>
  <c r="O1588" s="1"/>
  <c r="Q1588"/>
  <c r="M1588"/>
  <c r="L1588"/>
  <c r="J1587"/>
  <c r="M1587" s="1"/>
  <c r="L1587"/>
  <c r="J1586"/>
  <c r="Q1586"/>
  <c r="O1586"/>
  <c r="M1586"/>
  <c r="L1586"/>
  <c r="J1585"/>
  <c r="Q1585" s="1"/>
  <c r="O1585"/>
  <c r="L1585"/>
  <c r="J1584"/>
  <c r="O1584" s="1"/>
  <c r="Q1584"/>
  <c r="M1584"/>
  <c r="L1584"/>
  <c r="J1583"/>
  <c r="M1583" s="1"/>
  <c r="L1583"/>
  <c r="J1582"/>
  <c r="Q1582"/>
  <c r="O1582"/>
  <c r="M1582"/>
  <c r="L1582"/>
  <c r="J1581"/>
  <c r="Q1581" s="1"/>
  <c r="O1581"/>
  <c r="L1581"/>
  <c r="J1580"/>
  <c r="O1580" s="1"/>
  <c r="Q1580"/>
  <c r="M1580"/>
  <c r="L1580"/>
  <c r="J1579"/>
  <c r="M1579" s="1"/>
  <c r="L1579"/>
  <c r="J1578"/>
  <c r="Q1578"/>
  <c r="O1578"/>
  <c r="M1578"/>
  <c r="L1578"/>
  <c r="J1577"/>
  <c r="Q1577" s="1"/>
  <c r="O1577"/>
  <c r="L1577"/>
  <c r="J1576"/>
  <c r="O1576" s="1"/>
  <c r="Q1576"/>
  <c r="M1576"/>
  <c r="L1576"/>
  <c r="J1575"/>
  <c r="M1575" s="1"/>
  <c r="L1575"/>
  <c r="J1574"/>
  <c r="Q1574"/>
  <c r="O1574"/>
  <c r="M1574"/>
  <c r="L1574"/>
  <c r="J1573"/>
  <c r="Q1573" s="1"/>
  <c r="O1573"/>
  <c r="L1573"/>
  <c r="J1572"/>
  <c r="O1572" s="1"/>
  <c r="Q1572"/>
  <c r="M1572"/>
  <c r="L1572"/>
  <c r="J1571"/>
  <c r="M1571" s="1"/>
  <c r="L1571"/>
  <c r="J1570"/>
  <c r="Q1570"/>
  <c r="O1570"/>
  <c r="M1570"/>
  <c r="L1570"/>
  <c r="J1569"/>
  <c r="Q1569" s="1"/>
  <c r="O1569"/>
  <c r="L1569"/>
  <c r="J1568"/>
  <c r="O1568" s="1"/>
  <c r="Q1568"/>
  <c r="M1568"/>
  <c r="L1568"/>
  <c r="J1567"/>
  <c r="M1567" s="1"/>
  <c r="L1567"/>
  <c r="J1566"/>
  <c r="Q1566"/>
  <c r="O1566"/>
  <c r="M1566"/>
  <c r="L1566"/>
  <c r="J1565"/>
  <c r="Q1565" s="1"/>
  <c r="O1565"/>
  <c r="L1565"/>
  <c r="J1564"/>
  <c r="O1564" s="1"/>
  <c r="Q1564"/>
  <c r="M1564"/>
  <c r="L1564"/>
  <c r="J1563"/>
  <c r="M1563" s="1"/>
  <c r="L1563"/>
  <c r="J1562"/>
  <c r="Q1562"/>
  <c r="O1562"/>
  <c r="M1562"/>
  <c r="L1562"/>
  <c r="J1561"/>
  <c r="Q1561" s="1"/>
  <c r="O1561"/>
  <c r="L1561"/>
  <c r="J1560"/>
  <c r="O1560" s="1"/>
  <c r="Q1560"/>
  <c r="M1560"/>
  <c r="L1560"/>
  <c r="J1559"/>
  <c r="M1559" s="1"/>
  <c r="L1559"/>
  <c r="J1558"/>
  <c r="Q1558"/>
  <c r="O1558"/>
  <c r="M1558"/>
  <c r="L1558"/>
  <c r="J1557"/>
  <c r="Q1557" s="1"/>
  <c r="O1557"/>
  <c r="L1557"/>
  <c r="J1556"/>
  <c r="O1556" s="1"/>
  <c r="Q1556"/>
  <c r="M1556"/>
  <c r="L1556"/>
  <c r="J1555"/>
  <c r="M1555" s="1"/>
  <c r="L1555"/>
  <c r="J1554"/>
  <c r="Q1554"/>
  <c r="O1554"/>
  <c r="M1554"/>
  <c r="L1554"/>
  <c r="J1553"/>
  <c r="Q1553" s="1"/>
  <c r="O1553"/>
  <c r="L1553"/>
  <c r="J1552"/>
  <c r="O1552" s="1"/>
  <c r="Q1552"/>
  <c r="M1552"/>
  <c r="L1552"/>
  <c r="J1551"/>
  <c r="M1551" s="1"/>
  <c r="L1551"/>
  <c r="J1550"/>
  <c r="Q1550"/>
  <c r="O1550"/>
  <c r="M1550"/>
  <c r="L1550"/>
  <c r="J1549"/>
  <c r="Q1549" s="1"/>
  <c r="O1549"/>
  <c r="L1549"/>
  <c r="J1548"/>
  <c r="O1548" s="1"/>
  <c r="Q1548"/>
  <c r="M1548"/>
  <c r="L1548"/>
  <c r="J1547"/>
  <c r="M1547" s="1"/>
  <c r="L1547"/>
  <c r="J1546"/>
  <c r="Q1546"/>
  <c r="O1546"/>
  <c r="M1546"/>
  <c r="L1546"/>
  <c r="J1545"/>
  <c r="Q1545" s="1"/>
  <c r="O1545"/>
  <c r="L1545"/>
  <c r="J1544"/>
  <c r="O1544" s="1"/>
  <c r="Q1544"/>
  <c r="M1544"/>
  <c r="L1544"/>
  <c r="J1543"/>
  <c r="M1543" s="1"/>
  <c r="L1543"/>
  <c r="J1542"/>
  <c r="Q1542"/>
  <c r="O1542"/>
  <c r="M1542"/>
  <c r="L1542"/>
  <c r="J1541"/>
  <c r="Q1541" s="1"/>
  <c r="O1541"/>
  <c r="L1541"/>
  <c r="J1540"/>
  <c r="O1540" s="1"/>
  <c r="Q1540"/>
  <c r="M1540"/>
  <c r="L1540"/>
  <c r="J1539"/>
  <c r="M1539" s="1"/>
  <c r="L1539"/>
  <c r="J1538"/>
  <c r="Q1538"/>
  <c r="O1538"/>
  <c r="M1538"/>
  <c r="L1538"/>
  <c r="J1537"/>
  <c r="Q1537" s="1"/>
  <c r="O1537"/>
  <c r="L1537"/>
  <c r="J1536"/>
  <c r="O1536" s="1"/>
  <c r="Q1536"/>
  <c r="M1536"/>
  <c r="L1536"/>
  <c r="J1535"/>
  <c r="M1535" s="1"/>
  <c r="L1535"/>
  <c r="J1534"/>
  <c r="Q1534"/>
  <c r="O1534"/>
  <c r="M1534"/>
  <c r="L1534"/>
  <c r="J1533"/>
  <c r="Q1533" s="1"/>
  <c r="O1533"/>
  <c r="L1533"/>
  <c r="J1532"/>
  <c r="O1532" s="1"/>
  <c r="Q1532"/>
  <c r="M1532"/>
  <c r="L1532"/>
  <c r="J1531"/>
  <c r="M1531" s="1"/>
  <c r="L1531"/>
  <c r="J1530"/>
  <c r="Q1530"/>
  <c r="O1530"/>
  <c r="M1530"/>
  <c r="L1530"/>
  <c r="J1529"/>
  <c r="Q1529" s="1"/>
  <c r="O1529"/>
  <c r="L1529"/>
  <c r="J1528"/>
  <c r="O1528" s="1"/>
  <c r="Q1528"/>
  <c r="M1528"/>
  <c r="L1528"/>
  <c r="J1527"/>
  <c r="M1527" s="1"/>
  <c r="L1527"/>
  <c r="J1526"/>
  <c r="Q1526"/>
  <c r="O1526"/>
  <c r="M1526"/>
  <c r="L1526"/>
  <c r="J1525"/>
  <c r="Q1525" s="1"/>
  <c r="O1525"/>
  <c r="L1525"/>
  <c r="J1524"/>
  <c r="O1524" s="1"/>
  <c r="Q1524"/>
  <c r="M1524"/>
  <c r="L1524"/>
  <c r="J1523"/>
  <c r="M1523" s="1"/>
  <c r="L1523"/>
  <c r="J1522"/>
  <c r="Q1522"/>
  <c r="O1522"/>
  <c r="M1522"/>
  <c r="L1522"/>
  <c r="J1521"/>
  <c r="Q1521" s="1"/>
  <c r="O1521"/>
  <c r="L1521"/>
  <c r="J1520"/>
  <c r="O1520" s="1"/>
  <c r="Q1520"/>
  <c r="M1520"/>
  <c r="L1520"/>
  <c r="J1519"/>
  <c r="M1519" s="1"/>
  <c r="L1519"/>
  <c r="J1518"/>
  <c r="Q1518"/>
  <c r="O1518"/>
  <c r="M1518"/>
  <c r="L1518"/>
  <c r="J1517"/>
  <c r="Q1517" s="1"/>
  <c r="O1517"/>
  <c r="L1517"/>
  <c r="J1516"/>
  <c r="O1516" s="1"/>
  <c r="Q1516"/>
  <c r="M1516"/>
  <c r="L1516"/>
  <c r="J1515"/>
  <c r="M1515" s="1"/>
  <c r="L1515"/>
  <c r="J1514"/>
  <c r="Q1514"/>
  <c r="O1514"/>
  <c r="M1514"/>
  <c r="L1514"/>
  <c r="J1513"/>
  <c r="Q1513" s="1"/>
  <c r="O1513"/>
  <c r="L1513"/>
  <c r="J1512"/>
  <c r="O1512" s="1"/>
  <c r="Q1512"/>
  <c r="M1512"/>
  <c r="L1512"/>
  <c r="J1511"/>
  <c r="M1511" s="1"/>
  <c r="L1511"/>
  <c r="J1510"/>
  <c r="Q1510"/>
  <c r="O1510"/>
  <c r="M1510"/>
  <c r="L1510"/>
  <c r="J1509"/>
  <c r="Q1509" s="1"/>
  <c r="O1509"/>
  <c r="L1509"/>
  <c r="J1508"/>
  <c r="O1508" s="1"/>
  <c r="Q1508"/>
  <c r="M1508"/>
  <c r="L1508"/>
  <c r="J1507"/>
  <c r="M1507" s="1"/>
  <c r="L1507"/>
  <c r="J1506"/>
  <c r="Q1506"/>
  <c r="O1506"/>
  <c r="M1506"/>
  <c r="L1506"/>
  <c r="J1505"/>
  <c r="Q1505" s="1"/>
  <c r="O1505"/>
  <c r="L1505"/>
  <c r="J1504"/>
  <c r="O1504" s="1"/>
  <c r="Q1504"/>
  <c r="M1504"/>
  <c r="L1504"/>
  <c r="J1503"/>
  <c r="M1503" s="1"/>
  <c r="L1503"/>
  <c r="J1502"/>
  <c r="Q1502"/>
  <c r="O1502"/>
  <c r="M1502"/>
  <c r="L1502"/>
  <c r="J1501"/>
  <c r="Q1501" s="1"/>
  <c r="O1501"/>
  <c r="L1501"/>
  <c r="J1500"/>
  <c r="O1500" s="1"/>
  <c r="Q1500"/>
  <c r="M1500"/>
  <c r="L1500"/>
  <c r="J1499"/>
  <c r="M1499" s="1"/>
  <c r="L1499"/>
  <c r="J1498"/>
  <c r="Q1498"/>
  <c r="O1498"/>
  <c r="M1498"/>
  <c r="L1498"/>
  <c r="J1497"/>
  <c r="Q1497" s="1"/>
  <c r="O1497"/>
  <c r="L1497"/>
  <c r="J1496"/>
  <c r="O1496" s="1"/>
  <c r="Q1496"/>
  <c r="M1496"/>
  <c r="L1496"/>
  <c r="J1495"/>
  <c r="M1495" s="1"/>
  <c r="L1495"/>
  <c r="J1494"/>
  <c r="Q1494"/>
  <c r="O1494"/>
  <c r="M1494"/>
  <c r="L1494"/>
  <c r="J1493"/>
  <c r="Q1493" s="1"/>
  <c r="O1493"/>
  <c r="L1493"/>
  <c r="J1492"/>
  <c r="O1492" s="1"/>
  <c r="Q1492"/>
  <c r="M1492"/>
  <c r="L1492"/>
  <c r="J1491"/>
  <c r="M1491" s="1"/>
  <c r="L1491"/>
  <c r="J1490"/>
  <c r="Q1490"/>
  <c r="O1490"/>
  <c r="M1490"/>
  <c r="L1490"/>
  <c r="J1489"/>
  <c r="Q1489" s="1"/>
  <c r="O1489"/>
  <c r="L1489"/>
  <c r="J1488"/>
  <c r="O1488" s="1"/>
  <c r="Q1488"/>
  <c r="M1488"/>
  <c r="L1488"/>
  <c r="J1487"/>
  <c r="M1487" s="1"/>
  <c r="L1487"/>
  <c r="J1486"/>
  <c r="Q1486"/>
  <c r="O1486"/>
  <c r="M1486"/>
  <c r="L1486"/>
  <c r="J1485"/>
  <c r="Q1485" s="1"/>
  <c r="O1485"/>
  <c r="L1485"/>
  <c r="J1484"/>
  <c r="O1484" s="1"/>
  <c r="Q1484"/>
  <c r="M1484"/>
  <c r="L1484"/>
  <c r="J1483"/>
  <c r="M1483" s="1"/>
  <c r="L1483"/>
  <c r="J1482"/>
  <c r="Q1482"/>
  <c r="O1482"/>
  <c r="M1482"/>
  <c r="L1482"/>
  <c r="J1481"/>
  <c r="Q1481" s="1"/>
  <c r="O1481"/>
  <c r="L1481"/>
  <c r="J1480"/>
  <c r="O1480" s="1"/>
  <c r="Q1480"/>
  <c r="M1480"/>
  <c r="L1480"/>
  <c r="J1479"/>
  <c r="M1479" s="1"/>
  <c r="L1479"/>
  <c r="J1478"/>
  <c r="Q1478"/>
  <c r="O1478"/>
  <c r="M1478"/>
  <c r="L1478"/>
  <c r="J1477"/>
  <c r="Q1477" s="1"/>
  <c r="O1477"/>
  <c r="L1477"/>
  <c r="J1476"/>
  <c r="O1476" s="1"/>
  <c r="Q1476"/>
  <c r="M1476"/>
  <c r="L1476"/>
  <c r="J1475"/>
  <c r="M1475" s="1"/>
  <c r="L1475"/>
  <c r="J1474"/>
  <c r="Q1474"/>
  <c r="O1474"/>
  <c r="M1474"/>
  <c r="L1474"/>
  <c r="J1473"/>
  <c r="Q1473" s="1"/>
  <c r="O1473"/>
  <c r="L1473"/>
  <c r="J1472"/>
  <c r="O1472" s="1"/>
  <c r="Q1472"/>
  <c r="M1472"/>
  <c r="L1472"/>
  <c r="J1471"/>
  <c r="M1471" s="1"/>
  <c r="L1471"/>
  <c r="J1470"/>
  <c r="Q1470"/>
  <c r="O1470"/>
  <c r="M1470"/>
  <c r="L1470"/>
  <c r="J1469"/>
  <c r="Q1469" s="1"/>
  <c r="O1469"/>
  <c r="L1469"/>
  <c r="J1468"/>
  <c r="O1468" s="1"/>
  <c r="Q1468"/>
  <c r="M1468"/>
  <c r="L1468"/>
  <c r="J1467"/>
  <c r="M1467" s="1"/>
  <c r="L1467"/>
  <c r="J1466"/>
  <c r="Q1466"/>
  <c r="O1466"/>
  <c r="M1466"/>
  <c r="L1466"/>
  <c r="J1465"/>
  <c r="Q1465" s="1"/>
  <c r="O1465"/>
  <c r="L1465"/>
  <c r="J1464"/>
  <c r="O1464" s="1"/>
  <c r="Q1464"/>
  <c r="M1464"/>
  <c r="L1464"/>
  <c r="J1463"/>
  <c r="M1463" s="1"/>
  <c r="L1463"/>
  <c r="J1462"/>
  <c r="Q1462"/>
  <c r="O1462"/>
  <c r="M1462"/>
  <c r="L1462"/>
  <c r="J1461"/>
  <c r="Q1461" s="1"/>
  <c r="O1461"/>
  <c r="L1461"/>
  <c r="J1460"/>
  <c r="O1460" s="1"/>
  <c r="Q1460"/>
  <c r="M1460"/>
  <c r="L1460"/>
  <c r="J1459"/>
  <c r="M1459" s="1"/>
  <c r="L1459"/>
  <c r="J1458"/>
  <c r="Q1458"/>
  <c r="O1458"/>
  <c r="M1458"/>
  <c r="L1458"/>
  <c r="J1457"/>
  <c r="Q1457" s="1"/>
  <c r="O1457"/>
  <c r="L1457"/>
  <c r="J1456"/>
  <c r="O1456" s="1"/>
  <c r="Q1456"/>
  <c r="M1456"/>
  <c r="L1456"/>
  <c r="J1455"/>
  <c r="M1455" s="1"/>
  <c r="L1455"/>
  <c r="J1454"/>
  <c r="Q1454"/>
  <c r="O1454"/>
  <c r="M1454"/>
  <c r="L1454"/>
  <c r="J1453"/>
  <c r="Q1453" s="1"/>
  <c r="O1453"/>
  <c r="L1453"/>
  <c r="J1452"/>
  <c r="O1452" s="1"/>
  <c r="Q1452"/>
  <c r="M1452"/>
  <c r="L1452"/>
  <c r="J1451"/>
  <c r="M1451" s="1"/>
  <c r="L1451"/>
  <c r="J1450"/>
  <c r="Q1450"/>
  <c r="O1450"/>
  <c r="M1450"/>
  <c r="L1450"/>
  <c r="J1449"/>
  <c r="Q1449" s="1"/>
  <c r="O1449"/>
  <c r="L1449"/>
  <c r="J1448"/>
  <c r="O1448" s="1"/>
  <c r="Q1448"/>
  <c r="M1448"/>
  <c r="L1448"/>
  <c r="J1447"/>
  <c r="M1447" s="1"/>
  <c r="L1447"/>
  <c r="J1446"/>
  <c r="Q1446"/>
  <c r="O1446"/>
  <c r="M1446"/>
  <c r="L1446"/>
  <c r="J1445"/>
  <c r="Q1445" s="1"/>
  <c r="O1445"/>
  <c r="L1445"/>
  <c r="J1444"/>
  <c r="O1444" s="1"/>
  <c r="Q1444"/>
  <c r="M1444"/>
  <c r="L1444"/>
  <c r="J1443"/>
  <c r="M1443" s="1"/>
  <c r="L1443"/>
  <c r="J1442"/>
  <c r="Q1442"/>
  <c r="O1442"/>
  <c r="M1442"/>
  <c r="L1442"/>
  <c r="J1441"/>
  <c r="Q1441" s="1"/>
  <c r="O1441"/>
  <c r="L1441"/>
  <c r="J1440"/>
  <c r="O1440" s="1"/>
  <c r="Q1440"/>
  <c r="M1440"/>
  <c r="L1440"/>
  <c r="J1439"/>
  <c r="M1439" s="1"/>
  <c r="L1439"/>
  <c r="J1438"/>
  <c r="Q1438"/>
  <c r="O1438"/>
  <c r="M1438"/>
  <c r="L1438"/>
  <c r="J1437"/>
  <c r="Q1437" s="1"/>
  <c r="O1437"/>
  <c r="L1437"/>
  <c r="J1436"/>
  <c r="O1436" s="1"/>
  <c r="Q1436"/>
  <c r="M1436"/>
  <c r="L1436"/>
  <c r="J1435"/>
  <c r="M1435" s="1"/>
  <c r="L1435"/>
  <c r="J1434"/>
  <c r="Q1434"/>
  <c r="O1434"/>
  <c r="M1434"/>
  <c r="L1434"/>
  <c r="J1433"/>
  <c r="Q1433" s="1"/>
  <c r="O1433"/>
  <c r="L1433"/>
  <c r="J1432"/>
  <c r="O1432" s="1"/>
  <c r="Q1432"/>
  <c r="M1432"/>
  <c r="L1432"/>
  <c r="J1431"/>
  <c r="M1431" s="1"/>
  <c r="L1431"/>
  <c r="J1430"/>
  <c r="Q1430"/>
  <c r="O1430"/>
  <c r="M1430"/>
  <c r="L1430"/>
  <c r="J1429"/>
  <c r="Q1429" s="1"/>
  <c r="O1429"/>
  <c r="L1429"/>
  <c r="J1428"/>
  <c r="O1428" s="1"/>
  <c r="Q1428"/>
  <c r="M1428"/>
  <c r="L1428"/>
  <c r="J1427"/>
  <c r="M1427" s="1"/>
  <c r="L1427"/>
  <c r="J1426"/>
  <c r="Q1426"/>
  <c r="O1426"/>
  <c r="M1426"/>
  <c r="L1426"/>
  <c r="J1425"/>
  <c r="Q1425" s="1"/>
  <c r="O1425"/>
  <c r="L1425"/>
  <c r="J1424"/>
  <c r="O1424" s="1"/>
  <c r="Q1424"/>
  <c r="M1424"/>
  <c r="L1424"/>
  <c r="J1423"/>
  <c r="M1423" s="1"/>
  <c r="L1423"/>
  <c r="J1422"/>
  <c r="Q1422"/>
  <c r="O1422"/>
  <c r="M1422"/>
  <c r="L1422"/>
  <c r="J1421"/>
  <c r="Q1421" s="1"/>
  <c r="O1421"/>
  <c r="L1421"/>
  <c r="J1420"/>
  <c r="O1420" s="1"/>
  <c r="Q1420"/>
  <c r="M1420"/>
  <c r="L1420"/>
  <c r="J1419"/>
  <c r="M1419" s="1"/>
  <c r="L1419"/>
  <c r="J1418"/>
  <c r="Q1418"/>
  <c r="O1418"/>
  <c r="M1418"/>
  <c r="L1418"/>
  <c r="J1417"/>
  <c r="Q1417" s="1"/>
  <c r="O1417"/>
  <c r="L1417"/>
  <c r="J1416"/>
  <c r="O1416" s="1"/>
  <c r="Q1416"/>
  <c r="M1416"/>
  <c r="L1416"/>
  <c r="J1415"/>
  <c r="M1415" s="1"/>
  <c r="L1415"/>
  <c r="J1414"/>
  <c r="Q1414"/>
  <c r="O1414"/>
  <c r="M1414"/>
  <c r="L1414"/>
  <c r="J1413"/>
  <c r="Q1413" s="1"/>
  <c r="O1413"/>
  <c r="L1413"/>
  <c r="J1412"/>
  <c r="O1412" s="1"/>
  <c r="Q1412"/>
  <c r="M1412"/>
  <c r="L1412"/>
  <c r="J1411"/>
  <c r="M1411" s="1"/>
  <c r="L1411"/>
  <c r="J1410"/>
  <c r="Q1410"/>
  <c r="O1410"/>
  <c r="M1410"/>
  <c r="L1410"/>
  <c r="J1409"/>
  <c r="Q1409" s="1"/>
  <c r="O1409"/>
  <c r="L1409"/>
  <c r="J1408"/>
  <c r="O1408" s="1"/>
  <c r="Q1408"/>
  <c r="M1408"/>
  <c r="L1408"/>
  <c r="J1407"/>
  <c r="M1407" s="1"/>
  <c r="L1407"/>
  <c r="J1406"/>
  <c r="Q1406"/>
  <c r="O1406"/>
  <c r="M1406"/>
  <c r="L1406"/>
  <c r="J1405"/>
  <c r="Q1405" s="1"/>
  <c r="O1405"/>
  <c r="L1405"/>
  <c r="J1404"/>
  <c r="O1404" s="1"/>
  <c r="Q1404"/>
  <c r="M1404"/>
  <c r="L1404"/>
  <c r="J1403"/>
  <c r="M1403" s="1"/>
  <c r="L1403"/>
  <c r="J1402"/>
  <c r="Q1402"/>
  <c r="O1402"/>
  <c r="M1402"/>
  <c r="L1402"/>
  <c r="J1401"/>
  <c r="Q1401" s="1"/>
  <c r="O1401"/>
  <c r="L1401"/>
  <c r="J1400"/>
  <c r="O1400" s="1"/>
  <c r="Q1400"/>
  <c r="M1400"/>
  <c r="L1400"/>
  <c r="J1399"/>
  <c r="M1399" s="1"/>
  <c r="L1399"/>
  <c r="J1398"/>
  <c r="Q1398"/>
  <c r="O1398"/>
  <c r="M1398"/>
  <c r="L1398"/>
  <c r="J1397"/>
  <c r="Q1397" s="1"/>
  <c r="O1397"/>
  <c r="L1397"/>
  <c r="J1396"/>
  <c r="O1396" s="1"/>
  <c r="Q1396"/>
  <c r="M1396"/>
  <c r="L1396"/>
  <c r="J1395"/>
  <c r="L1395"/>
  <c r="J1394"/>
  <c r="Q1394"/>
  <c r="O1394"/>
  <c r="M1394"/>
  <c r="L1394"/>
  <c r="J1393"/>
  <c r="Q1393" s="1"/>
  <c r="O1393"/>
  <c r="L1393"/>
  <c r="J1392"/>
  <c r="O1392" s="1"/>
  <c r="Q1392"/>
  <c r="M1392"/>
  <c r="L1392"/>
  <c r="J1391"/>
  <c r="L1391"/>
  <c r="J1390"/>
  <c r="Q1390"/>
  <c r="O1390"/>
  <c r="M1390"/>
  <c r="L1390"/>
  <c r="J1389"/>
  <c r="Q1389" s="1"/>
  <c r="O1389"/>
  <c r="L1389"/>
  <c r="J1388"/>
  <c r="O1388" s="1"/>
  <c r="Q1388"/>
  <c r="M1388"/>
  <c r="L1388"/>
  <c r="J1387"/>
  <c r="L1387"/>
  <c r="J1386"/>
  <c r="Q1386"/>
  <c r="O1386"/>
  <c r="M1386"/>
  <c r="L1386"/>
  <c r="J1385"/>
  <c r="Q1385" s="1"/>
  <c r="O1385"/>
  <c r="L1385"/>
  <c r="J1384"/>
  <c r="O1384" s="1"/>
  <c r="Q1384"/>
  <c r="M1384"/>
  <c r="L1384"/>
  <c r="J1383"/>
  <c r="L1383"/>
  <c r="J1382"/>
  <c r="Q1382"/>
  <c r="O1382"/>
  <c r="M1382"/>
  <c r="L1382"/>
  <c r="J1381"/>
  <c r="Q1381" s="1"/>
  <c r="O1381"/>
  <c r="L1381"/>
  <c r="J1380"/>
  <c r="O1380" s="1"/>
  <c r="Q1380"/>
  <c r="M1380"/>
  <c r="L1380"/>
  <c r="J1379"/>
  <c r="L1379"/>
  <c r="J1378"/>
  <c r="Q1378"/>
  <c r="O1378"/>
  <c r="M1378"/>
  <c r="L1378"/>
  <c r="J1377"/>
  <c r="Q1377" s="1"/>
  <c r="O1377"/>
  <c r="L1377"/>
  <c r="J1376"/>
  <c r="O1376" s="1"/>
  <c r="Q1376"/>
  <c r="M1376"/>
  <c r="L1376"/>
  <c r="J1375"/>
  <c r="L1375"/>
  <c r="J1374"/>
  <c r="Q1374"/>
  <c r="O1374"/>
  <c r="M1374"/>
  <c r="L1374"/>
  <c r="J1373"/>
  <c r="Q1373" s="1"/>
  <c r="O1373"/>
  <c r="L1373"/>
  <c r="J1372"/>
  <c r="O1372" s="1"/>
  <c r="Q1372"/>
  <c r="M1372"/>
  <c r="L1372"/>
  <c r="J1371"/>
  <c r="L1371"/>
  <c r="J1370"/>
  <c r="Q1370"/>
  <c r="O1370"/>
  <c r="M1370"/>
  <c r="L1370"/>
  <c r="J1369"/>
  <c r="Q1369" s="1"/>
  <c r="O1369"/>
  <c r="L1369"/>
  <c r="J1368"/>
  <c r="O1368" s="1"/>
  <c r="Q1368"/>
  <c r="M1368"/>
  <c r="L1368"/>
  <c r="J1367"/>
  <c r="L1367"/>
  <c r="J1366"/>
  <c r="Q1366"/>
  <c r="O1366"/>
  <c r="M1366"/>
  <c r="L1366"/>
  <c r="J1365"/>
  <c r="Q1365" s="1"/>
  <c r="O1365"/>
  <c r="L1365"/>
  <c r="J1364"/>
  <c r="O1364" s="1"/>
  <c r="Q1364"/>
  <c r="M1364"/>
  <c r="L1364"/>
  <c r="J1363"/>
  <c r="L1363"/>
  <c r="J1362"/>
  <c r="Q1362"/>
  <c r="O1362"/>
  <c r="M1362"/>
  <c r="L1362"/>
  <c r="J1361"/>
  <c r="Q1361" s="1"/>
  <c r="O1361"/>
  <c r="L1361"/>
  <c r="J1360"/>
  <c r="O1360" s="1"/>
  <c r="Q1360"/>
  <c r="M1360"/>
  <c r="L1360"/>
  <c r="J1359"/>
  <c r="L1359"/>
  <c r="J1358"/>
  <c r="Q1358"/>
  <c r="O1358"/>
  <c r="M1358"/>
  <c r="L1358"/>
  <c r="J1357"/>
  <c r="Q1357" s="1"/>
  <c r="O1357"/>
  <c r="L1357"/>
  <c r="J1356"/>
  <c r="O1356" s="1"/>
  <c r="Q1356"/>
  <c r="M1356"/>
  <c r="L1356"/>
  <c r="J1355"/>
  <c r="L1355"/>
  <c r="J1354"/>
  <c r="Q1354"/>
  <c r="O1354"/>
  <c r="M1354"/>
  <c r="L1354"/>
  <c r="J1353"/>
  <c r="Q1353" s="1"/>
  <c r="O1353"/>
  <c r="L1353"/>
  <c r="J1352"/>
  <c r="O1352" s="1"/>
  <c r="Q1352"/>
  <c r="M1352"/>
  <c r="L1352"/>
  <c r="J1351"/>
  <c r="L1351"/>
  <c r="J1350"/>
  <c r="Q1350"/>
  <c r="O1350"/>
  <c r="M1350"/>
  <c r="L1350"/>
  <c r="J1349"/>
  <c r="Q1349" s="1"/>
  <c r="O1349"/>
  <c r="L1349"/>
  <c r="J1348"/>
  <c r="O1348" s="1"/>
  <c r="Q1348"/>
  <c r="M1348"/>
  <c r="L1348"/>
  <c r="J1347"/>
  <c r="L1347"/>
  <c r="J1346"/>
  <c r="Q1346"/>
  <c r="O1346"/>
  <c r="M1346"/>
  <c r="L1346"/>
  <c r="J1345"/>
  <c r="Q1345" s="1"/>
  <c r="O1345"/>
  <c r="L1345"/>
  <c r="J1344"/>
  <c r="O1344" s="1"/>
  <c r="Q1344"/>
  <c r="M1344"/>
  <c r="L1344"/>
  <c r="J1343"/>
  <c r="L1343"/>
  <c r="J1342"/>
  <c r="Q1342"/>
  <c r="O1342"/>
  <c r="M1342"/>
  <c r="L1342"/>
  <c r="J1341"/>
  <c r="Q1341" s="1"/>
  <c r="O1341"/>
  <c r="L1341"/>
  <c r="J1340"/>
  <c r="O1340" s="1"/>
  <c r="Q1340"/>
  <c r="M1340"/>
  <c r="L1340"/>
  <c r="J1339"/>
  <c r="L1339"/>
  <c r="J1338"/>
  <c r="Q1338"/>
  <c r="O1338"/>
  <c r="M1338"/>
  <c r="L1338"/>
  <c r="J1337"/>
  <c r="Q1337" s="1"/>
  <c r="O1337"/>
  <c r="L1337"/>
  <c r="J1336"/>
  <c r="O1336" s="1"/>
  <c r="Q1336"/>
  <c r="M1336"/>
  <c r="L1336"/>
  <c r="J1335"/>
  <c r="L1335"/>
  <c r="J1334"/>
  <c r="Q1334"/>
  <c r="O1334"/>
  <c r="M1334"/>
  <c r="L1334"/>
  <c r="J1333"/>
  <c r="Q1333" s="1"/>
  <c r="O1333"/>
  <c r="L1333"/>
  <c r="J1332"/>
  <c r="O1332" s="1"/>
  <c r="Q1332"/>
  <c r="M1332"/>
  <c r="L1332"/>
  <c r="J1331"/>
  <c r="L1331"/>
  <c r="J1330"/>
  <c r="Q1330"/>
  <c r="O1330"/>
  <c r="M1330"/>
  <c r="L1330"/>
  <c r="J1329"/>
  <c r="Q1329" s="1"/>
  <c r="O1329"/>
  <c r="L1329"/>
  <c r="J1328"/>
  <c r="O1328" s="1"/>
  <c r="Q1328"/>
  <c r="M1328"/>
  <c r="L1328"/>
  <c r="J1327"/>
  <c r="L1327"/>
  <c r="J1326"/>
  <c r="Q1326"/>
  <c r="O1326"/>
  <c r="M1326"/>
  <c r="L1326"/>
  <c r="J1325"/>
  <c r="Q1325" s="1"/>
  <c r="O1325"/>
  <c r="L1325"/>
  <c r="J1324"/>
  <c r="O1324" s="1"/>
  <c r="Q1324"/>
  <c r="M1324"/>
  <c r="L1324"/>
  <c r="J1323"/>
  <c r="L1323"/>
  <c r="J1322"/>
  <c r="Q1322"/>
  <c r="O1322"/>
  <c r="M1322"/>
  <c r="L1322"/>
  <c r="J1321"/>
  <c r="Q1321" s="1"/>
  <c r="O1321"/>
  <c r="L1321"/>
  <c r="J1320"/>
  <c r="O1320" s="1"/>
  <c r="Q1320"/>
  <c r="M1320"/>
  <c r="L1320"/>
  <c r="J1319"/>
  <c r="L1319"/>
  <c r="J1318"/>
  <c r="Q1318"/>
  <c r="O1318"/>
  <c r="M1318"/>
  <c r="L1318"/>
  <c r="J1317"/>
  <c r="Q1317" s="1"/>
  <c r="O1317"/>
  <c r="L1317"/>
  <c r="J1316"/>
  <c r="O1316" s="1"/>
  <c r="Q1316"/>
  <c r="M1316"/>
  <c r="L1316"/>
  <c r="J1315"/>
  <c r="L1315"/>
  <c r="J1314"/>
  <c r="Q1314"/>
  <c r="O1314"/>
  <c r="M1314"/>
  <c r="L1314"/>
  <c r="J1313"/>
  <c r="Q1313" s="1"/>
  <c r="O1313"/>
  <c r="L1313"/>
  <c r="J1312"/>
  <c r="O1312" s="1"/>
  <c r="Q1312"/>
  <c r="M1312"/>
  <c r="L1312"/>
  <c r="J1311"/>
  <c r="L1311"/>
  <c r="J1310"/>
  <c r="Q1310"/>
  <c r="O1310"/>
  <c r="M1310"/>
  <c r="L1310"/>
  <c r="J1309"/>
  <c r="Q1309" s="1"/>
  <c r="O1309"/>
  <c r="L1309"/>
  <c r="J1308"/>
  <c r="O1308" s="1"/>
  <c r="Q1308"/>
  <c r="M1308"/>
  <c r="L1308"/>
  <c r="J1307"/>
  <c r="L1307"/>
  <c r="J1306"/>
  <c r="Q1306"/>
  <c r="O1306"/>
  <c r="M1306"/>
  <c r="L1306"/>
  <c r="J1305"/>
  <c r="Q1305" s="1"/>
  <c r="O1305"/>
  <c r="L1305"/>
  <c r="J1304"/>
  <c r="O1304" s="1"/>
  <c r="Q1304"/>
  <c r="M1304"/>
  <c r="L1304"/>
  <c r="J1303"/>
  <c r="L1303"/>
  <c r="J1302"/>
  <c r="Q1302"/>
  <c r="O1302"/>
  <c r="M1302"/>
  <c r="L1302"/>
  <c r="J1301"/>
  <c r="Q1301" s="1"/>
  <c r="O1301"/>
  <c r="L1301"/>
  <c r="J1300"/>
  <c r="O1300" s="1"/>
  <c r="Q1300"/>
  <c r="M1300"/>
  <c r="L1300"/>
  <c r="J1299"/>
  <c r="L1299"/>
  <c r="J1298"/>
  <c r="Q1298"/>
  <c r="O1298"/>
  <c r="M1298"/>
  <c r="L1298"/>
  <c r="J1297"/>
  <c r="Q1297" s="1"/>
  <c r="O1297"/>
  <c r="L1297"/>
  <c r="J1296"/>
  <c r="O1296" s="1"/>
  <c r="Q1296"/>
  <c r="M1296"/>
  <c r="L1296"/>
  <c r="J1295"/>
  <c r="L1295"/>
  <c r="J1294"/>
  <c r="Q1294"/>
  <c r="O1294"/>
  <c r="M1294"/>
  <c r="L1294"/>
  <c r="J1293"/>
  <c r="Q1293" s="1"/>
  <c r="O1293"/>
  <c r="L1293"/>
  <c r="J1292"/>
  <c r="O1292" s="1"/>
  <c r="Q1292"/>
  <c r="M1292"/>
  <c r="L1292"/>
  <c r="J1291"/>
  <c r="L1291"/>
  <c r="J1290"/>
  <c r="Q1290"/>
  <c r="O1290"/>
  <c r="M1290"/>
  <c r="L1290"/>
  <c r="J1289"/>
  <c r="Q1289" s="1"/>
  <c r="O1289"/>
  <c r="L1289"/>
  <c r="J1288"/>
  <c r="O1288" s="1"/>
  <c r="Q1288"/>
  <c r="M1288"/>
  <c r="L1288"/>
  <c r="J1287"/>
  <c r="L1287"/>
  <c r="J1286"/>
  <c r="Q1286"/>
  <c r="O1286"/>
  <c r="M1286"/>
  <c r="L1286"/>
  <c r="J1285"/>
  <c r="Q1285" s="1"/>
  <c r="O1285"/>
  <c r="L1285"/>
  <c r="J1284"/>
  <c r="O1284" s="1"/>
  <c r="Q1284"/>
  <c r="M1284"/>
  <c r="L1284"/>
  <c r="J1283"/>
  <c r="L1283"/>
  <c r="J1282"/>
  <c r="Q1282"/>
  <c r="O1282"/>
  <c r="M1282"/>
  <c r="L1282"/>
  <c r="J1281"/>
  <c r="Q1281" s="1"/>
  <c r="O1281"/>
  <c r="L1281"/>
  <c r="J1280"/>
  <c r="O1280" s="1"/>
  <c r="Q1280"/>
  <c r="M1280"/>
  <c r="L1280"/>
  <c r="J1279"/>
  <c r="L1279"/>
  <c r="J1278"/>
  <c r="Q1278"/>
  <c r="O1278"/>
  <c r="M1278"/>
  <c r="L1278"/>
  <c r="J1277"/>
  <c r="Q1277" s="1"/>
  <c r="O1277"/>
  <c r="L1277"/>
  <c r="J1276"/>
  <c r="O1276" s="1"/>
  <c r="Q1276"/>
  <c r="M1276"/>
  <c r="L1276"/>
  <c r="J1275"/>
  <c r="L1275"/>
  <c r="J1274"/>
  <c r="Q1274"/>
  <c r="O1274"/>
  <c r="M1274"/>
  <c r="L1274"/>
  <c r="J1273"/>
  <c r="Q1273" s="1"/>
  <c r="O1273"/>
  <c r="L1273"/>
  <c r="J1272"/>
  <c r="O1272" s="1"/>
  <c r="Q1272"/>
  <c r="M1272"/>
  <c r="L1272"/>
  <c r="J1271"/>
  <c r="L1271"/>
  <c r="J1270"/>
  <c r="Q1270"/>
  <c r="O1270"/>
  <c r="M1270"/>
  <c r="L1270"/>
  <c r="J1269"/>
  <c r="Q1269" s="1"/>
  <c r="O1269"/>
  <c r="L1269"/>
  <c r="J1268"/>
  <c r="O1268" s="1"/>
  <c r="Q1268"/>
  <c r="M1268"/>
  <c r="L1268"/>
  <c r="J1267"/>
  <c r="L1267"/>
  <c r="J1265"/>
  <c r="Q1265"/>
  <c r="O1265"/>
  <c r="M1265"/>
  <c r="L1265"/>
  <c r="J1264"/>
  <c r="Q1264" s="1"/>
  <c r="O1264"/>
  <c r="L1264"/>
  <c r="J1263"/>
  <c r="O1263" s="1"/>
  <c r="Q1263"/>
  <c r="M1263"/>
  <c r="L1263"/>
  <c r="J1262"/>
  <c r="L1262"/>
  <c r="J1261"/>
  <c r="Q1261"/>
  <c r="O1261"/>
  <c r="M1261"/>
  <c r="L1261"/>
  <c r="J1260"/>
  <c r="Q1260" s="1"/>
  <c r="O1260"/>
  <c r="L1260"/>
  <c r="J1259"/>
  <c r="O1259" s="1"/>
  <c r="Q1259"/>
  <c r="M1259"/>
  <c r="L1259"/>
  <c r="J1258"/>
  <c r="L1258"/>
  <c r="J1257"/>
  <c r="Q1257"/>
  <c r="O1257"/>
  <c r="M1257"/>
  <c r="L1257"/>
  <c r="J1256"/>
  <c r="Q1256" s="1"/>
  <c r="O1256"/>
  <c r="L1256"/>
  <c r="J1255"/>
  <c r="O1255" s="1"/>
  <c r="Q1255"/>
  <c r="M1255"/>
  <c r="L1255"/>
  <c r="J1254"/>
  <c r="L1254"/>
  <c r="J1253"/>
  <c r="Q1253"/>
  <c r="O1253"/>
  <c r="M1253"/>
  <c r="L1253"/>
  <c r="J1252"/>
  <c r="Q1252" s="1"/>
  <c r="O1252"/>
  <c r="L1252"/>
  <c r="J1251"/>
  <c r="O1251" s="1"/>
  <c r="Q1251"/>
  <c r="M1251"/>
  <c r="L1251"/>
  <c r="J1250"/>
  <c r="L1250"/>
  <c r="J1249"/>
  <c r="Q1249"/>
  <c r="O1249"/>
  <c r="M1249"/>
  <c r="L1249"/>
  <c r="J1248"/>
  <c r="Q1248" s="1"/>
  <c r="O1248"/>
  <c r="L1248"/>
  <c r="J1247"/>
  <c r="O1247" s="1"/>
  <c r="Q1247"/>
  <c r="M1247"/>
  <c r="L1247"/>
  <c r="J1246"/>
  <c r="L1246"/>
  <c r="J1245"/>
  <c r="Q1245"/>
  <c r="O1245"/>
  <c r="M1245"/>
  <c r="L1245"/>
  <c r="J1244"/>
  <c r="Q1244" s="1"/>
  <c r="O1244"/>
  <c r="L1244"/>
  <c r="J1243"/>
  <c r="O1243" s="1"/>
  <c r="Q1243"/>
  <c r="M1243"/>
  <c r="L1243"/>
  <c r="J1242"/>
  <c r="L1242"/>
  <c r="J1241"/>
  <c r="Q1241"/>
  <c r="O1241"/>
  <c r="M1241"/>
  <c r="L1241"/>
  <c r="J1240"/>
  <c r="Q1240" s="1"/>
  <c r="O1240"/>
  <c r="L1240"/>
  <c r="J1239"/>
  <c r="O1239" s="1"/>
  <c r="Q1239"/>
  <c r="M1239"/>
  <c r="L1239"/>
  <c r="J1238"/>
  <c r="L1238"/>
  <c r="J1237"/>
  <c r="Q1237"/>
  <c r="O1237"/>
  <c r="M1237"/>
  <c r="L1237"/>
  <c r="J1236"/>
  <c r="Q1236" s="1"/>
  <c r="O1236"/>
  <c r="L1236"/>
  <c r="J1235"/>
  <c r="O1235" s="1"/>
  <c r="Q1235"/>
  <c r="M1235"/>
  <c r="L1235"/>
  <c r="J1234"/>
  <c r="L1234"/>
  <c r="J1233"/>
  <c r="Q1233"/>
  <c r="O1233"/>
  <c r="M1233"/>
  <c r="L1233"/>
  <c r="J1232"/>
  <c r="Q1232" s="1"/>
  <c r="O1232"/>
  <c r="L1232"/>
  <c r="J1231"/>
  <c r="O1231" s="1"/>
  <c r="Q1231"/>
  <c r="M1231"/>
  <c r="L1231"/>
  <c r="J1230"/>
  <c r="L1230"/>
  <c r="J1229"/>
  <c r="Q1229"/>
  <c r="O1229"/>
  <c r="M1229"/>
  <c r="L1229"/>
  <c r="J1228"/>
  <c r="Q1228" s="1"/>
  <c r="O1228"/>
  <c r="L1228"/>
  <c r="J1227"/>
  <c r="O1227" s="1"/>
  <c r="Q1227"/>
  <c r="M1227"/>
  <c r="L1227"/>
  <c r="J1226"/>
  <c r="L1226"/>
  <c r="J1225"/>
  <c r="Q1225"/>
  <c r="O1225"/>
  <c r="M1225"/>
  <c r="L1225"/>
  <c r="J1224"/>
  <c r="Q1224" s="1"/>
  <c r="O1224"/>
  <c r="L1224"/>
  <c r="J1223"/>
  <c r="O1223" s="1"/>
  <c r="Q1223"/>
  <c r="M1223"/>
  <c r="L1223"/>
  <c r="J1222"/>
  <c r="L1222"/>
  <c r="J1221"/>
  <c r="Q1221"/>
  <c r="O1221"/>
  <c r="M1221"/>
  <c r="L1221"/>
  <c r="J1220"/>
  <c r="Q1220" s="1"/>
  <c r="O1220"/>
  <c r="L1220"/>
  <c r="J1219"/>
  <c r="O1219" s="1"/>
  <c r="Q1219"/>
  <c r="M1219"/>
  <c r="L1219"/>
  <c r="J1218"/>
  <c r="L1218"/>
  <c r="J1217"/>
  <c r="Q1217"/>
  <c r="O1217"/>
  <c r="M1217"/>
  <c r="L1217"/>
  <c r="J1216"/>
  <c r="O1216"/>
  <c r="L1216"/>
  <c r="J1215"/>
  <c r="O1215" s="1"/>
  <c r="Q1215"/>
  <c r="M1215"/>
  <c r="L1215"/>
  <c r="J1214"/>
  <c r="O1214" s="1"/>
  <c r="L1214"/>
  <c r="J1213"/>
  <c r="Q1213"/>
  <c r="O1213"/>
  <c r="M1213"/>
  <c r="L1213"/>
  <c r="J1212"/>
  <c r="O1212" s="1"/>
  <c r="L1212"/>
  <c r="J1211"/>
  <c r="O1211" s="1"/>
  <c r="Q1211"/>
  <c r="M1211"/>
  <c r="L1211"/>
  <c r="J1210"/>
  <c r="O1210"/>
  <c r="L1210"/>
  <c r="J1209"/>
  <c r="Q1209"/>
  <c r="O1209"/>
  <c r="M1209"/>
  <c r="L1209"/>
  <c r="J1208"/>
  <c r="O1208"/>
  <c r="L1208"/>
  <c r="J1207"/>
  <c r="O1207" s="1"/>
  <c r="Q1207"/>
  <c r="M1207"/>
  <c r="L1207"/>
  <c r="J1206"/>
  <c r="L1206"/>
  <c r="J1205"/>
  <c r="Q1205"/>
  <c r="O1205"/>
  <c r="M1205"/>
  <c r="L1205"/>
  <c r="J1204"/>
  <c r="L1204"/>
  <c r="J1203"/>
  <c r="O1203" s="1"/>
  <c r="Q1203"/>
  <c r="M1203"/>
  <c r="L1203"/>
  <c r="J1202"/>
  <c r="O1202"/>
  <c r="L1202"/>
  <c r="J1201"/>
  <c r="Q1201"/>
  <c r="O1201"/>
  <c r="M1201"/>
  <c r="L1201"/>
  <c r="J1200"/>
  <c r="O1200"/>
  <c r="L1200"/>
  <c r="J1199"/>
  <c r="O1199" s="1"/>
  <c r="Q1199"/>
  <c r="M1199"/>
  <c r="L1199"/>
  <c r="J1198"/>
  <c r="O1198" s="1"/>
  <c r="L1198"/>
  <c r="J1197"/>
  <c r="Q1197"/>
  <c r="O1197"/>
  <c r="M1197"/>
  <c r="L1197"/>
  <c r="J1196"/>
  <c r="O1196" s="1"/>
  <c r="L1196"/>
  <c r="J1195"/>
  <c r="O1195" s="1"/>
  <c r="Q1195"/>
  <c r="M1195"/>
  <c r="L1195"/>
  <c r="J1194"/>
  <c r="O1194"/>
  <c r="L1194"/>
  <c r="J1193"/>
  <c r="Q1193"/>
  <c r="O1193"/>
  <c r="M1193"/>
  <c r="L1193"/>
  <c r="J1192"/>
  <c r="O1192"/>
  <c r="L1192"/>
  <c r="J1191"/>
  <c r="O1191" s="1"/>
  <c r="Q1191"/>
  <c r="M1191"/>
  <c r="L1191"/>
  <c r="J1190"/>
  <c r="L1190"/>
  <c r="J1189"/>
  <c r="Q1189"/>
  <c r="O1189"/>
  <c r="M1189"/>
  <c r="L1189"/>
  <c r="J1188"/>
  <c r="L1188"/>
  <c r="J1187"/>
  <c r="O1187" s="1"/>
  <c r="Q1187"/>
  <c r="M1187"/>
  <c r="L1187"/>
  <c r="J1186"/>
  <c r="O1186"/>
  <c r="L1186"/>
  <c r="J1184"/>
  <c r="Q1184"/>
  <c r="O1184"/>
  <c r="M1184"/>
  <c r="L1184"/>
  <c r="J1183"/>
  <c r="O1183"/>
  <c r="L1183"/>
  <c r="J1182"/>
  <c r="O1182" s="1"/>
  <c r="Q1182"/>
  <c r="M1182"/>
  <c r="L1182"/>
  <c r="J1181"/>
  <c r="O1181" s="1"/>
  <c r="L1181"/>
  <c r="J1180"/>
  <c r="Q1180"/>
  <c r="O1180"/>
  <c r="M1180"/>
  <c r="L1180"/>
  <c r="J1179"/>
  <c r="O1179" s="1"/>
  <c r="L1179"/>
  <c r="J1178"/>
  <c r="O1178" s="1"/>
  <c r="Q1178"/>
  <c r="M1178"/>
  <c r="L1178"/>
  <c r="J1177"/>
  <c r="O1177"/>
  <c r="L1177"/>
  <c r="J1176"/>
  <c r="Q1176"/>
  <c r="O1176"/>
  <c r="M1176"/>
  <c r="L1176"/>
  <c r="J1175"/>
  <c r="O1175"/>
  <c r="L1175"/>
  <c r="J1174"/>
  <c r="O1174" s="1"/>
  <c r="Q1174"/>
  <c r="M1174"/>
  <c r="L1174"/>
  <c r="J1173"/>
  <c r="L1173"/>
  <c r="J1172"/>
  <c r="Q1172"/>
  <c r="O1172"/>
  <c r="M1172"/>
  <c r="L1172"/>
  <c r="J1171"/>
  <c r="L1171"/>
  <c r="J1170"/>
  <c r="O1170" s="1"/>
  <c r="Q1170"/>
  <c r="M1170"/>
  <c r="L1170"/>
  <c r="J1169"/>
  <c r="O1169"/>
  <c r="L1169"/>
  <c r="J1168"/>
  <c r="Q1168"/>
  <c r="O1168"/>
  <c r="M1168"/>
  <c r="L1168"/>
  <c r="J1167"/>
  <c r="O1167"/>
  <c r="L1167"/>
  <c r="J1166"/>
  <c r="O1166" s="1"/>
  <c r="Q1166"/>
  <c r="M1166"/>
  <c r="L1166"/>
  <c r="J1165"/>
  <c r="O1165" s="1"/>
  <c r="L1165"/>
  <c r="J1164"/>
  <c r="Q1164"/>
  <c r="O1164"/>
  <c r="M1164"/>
  <c r="L1164"/>
  <c r="J1163"/>
  <c r="O1163" s="1"/>
  <c r="L1163"/>
  <c r="J1162"/>
  <c r="O1162" s="1"/>
  <c r="Q1162"/>
  <c r="M1162"/>
  <c r="L1162"/>
  <c r="J1161"/>
  <c r="O1161"/>
  <c r="L1161"/>
  <c r="J1160"/>
  <c r="Q1160"/>
  <c r="O1160"/>
  <c r="M1160"/>
  <c r="L1160"/>
  <c r="J1159"/>
  <c r="O1159"/>
  <c r="L1159"/>
  <c r="J1158"/>
  <c r="O1158" s="1"/>
  <c r="Q1158"/>
  <c r="M1158"/>
  <c r="L1158"/>
  <c r="J1154"/>
  <c r="L1154"/>
  <c r="J1153"/>
  <c r="Q1153"/>
  <c r="O1153"/>
  <c r="M1153"/>
  <c r="L1153"/>
  <c r="J1152"/>
  <c r="L1152"/>
  <c r="J1151"/>
  <c r="O1151" s="1"/>
  <c r="Q1151"/>
  <c r="M1151"/>
  <c r="L1151"/>
  <c r="J1149"/>
  <c r="O1149"/>
  <c r="L1149"/>
  <c r="J1148"/>
  <c r="Q1148"/>
  <c r="O1148"/>
  <c r="M1148"/>
  <c r="L1148"/>
  <c r="J1147"/>
  <c r="O1147"/>
  <c r="L1147"/>
  <c r="J1146"/>
  <c r="O1146" s="1"/>
  <c r="Q1146"/>
  <c r="M1146"/>
  <c r="L1146"/>
  <c r="J1145"/>
  <c r="O1145" s="1"/>
  <c r="L1145"/>
  <c r="J1144"/>
  <c r="Q1144"/>
  <c r="O1144"/>
  <c r="M1144"/>
  <c r="L1144"/>
  <c r="J1143"/>
  <c r="O1143" s="1"/>
  <c r="L1143"/>
  <c r="J1142"/>
  <c r="O1142" s="1"/>
  <c r="Q1142"/>
  <c r="M1142"/>
  <c r="L1142"/>
  <c r="J1141"/>
  <c r="O1141"/>
  <c r="L1141"/>
  <c r="J1140"/>
  <c r="Q1140"/>
  <c r="O1140"/>
  <c r="M1140"/>
  <c r="L1140"/>
  <c r="J1139"/>
  <c r="O1139"/>
  <c r="L1139"/>
  <c r="J1138"/>
  <c r="O1138" s="1"/>
  <c r="Q1138"/>
  <c r="M1138"/>
  <c r="L1138"/>
  <c r="J1137"/>
  <c r="L1137"/>
  <c r="J1136"/>
  <c r="Q1136"/>
  <c r="O1136"/>
  <c r="M1136"/>
  <c r="L1136"/>
  <c r="J1135"/>
  <c r="L1135"/>
  <c r="J1134"/>
  <c r="O1134" s="1"/>
  <c r="Q1134"/>
  <c r="M1134"/>
  <c r="L1134"/>
  <c r="J1133"/>
  <c r="O1133"/>
  <c r="L1133"/>
  <c r="J1132"/>
  <c r="Q1132"/>
  <c r="O1132"/>
  <c r="M1132"/>
  <c r="L1132"/>
  <c r="J1131"/>
  <c r="O1131"/>
  <c r="L1131"/>
  <c r="J1130"/>
  <c r="O1130" s="1"/>
  <c r="Q1130"/>
  <c r="M1130"/>
  <c r="L1130"/>
  <c r="J1129"/>
  <c r="O1129" s="1"/>
  <c r="L1129"/>
  <c r="J1128"/>
  <c r="Q1128"/>
  <c r="O1128"/>
  <c r="M1128"/>
  <c r="L1128"/>
  <c r="J1127"/>
  <c r="O1127" s="1"/>
  <c r="L1127"/>
  <c r="J1126"/>
  <c r="O1126" s="1"/>
  <c r="Q1126"/>
  <c r="M1126"/>
  <c r="L1126"/>
  <c r="J1125"/>
  <c r="O1125"/>
  <c r="L1125"/>
  <c r="J1124"/>
  <c r="Q1124"/>
  <c r="O1124"/>
  <c r="M1124"/>
  <c r="L1124"/>
  <c r="J1123"/>
  <c r="O1123"/>
  <c r="L1123"/>
  <c r="J1122"/>
  <c r="O1122" s="1"/>
  <c r="Q1122"/>
  <c r="M1122"/>
  <c r="L1122"/>
  <c r="J1121"/>
  <c r="L1121"/>
  <c r="J1120"/>
  <c r="Q1120"/>
  <c r="O1120"/>
  <c r="M1120"/>
  <c r="L1120"/>
  <c r="J1119"/>
  <c r="L1119"/>
  <c r="J1118"/>
  <c r="O1118" s="1"/>
  <c r="Q1118"/>
  <c r="M1118"/>
  <c r="L1118"/>
  <c r="J1117"/>
  <c r="O1117"/>
  <c r="L1117"/>
  <c r="J1116"/>
  <c r="Q1116"/>
  <c r="O1116"/>
  <c r="M1116"/>
  <c r="L1116"/>
  <c r="J1115"/>
  <c r="O1115"/>
  <c r="L1115"/>
  <c r="J1114"/>
  <c r="O1114" s="1"/>
  <c r="Q1114"/>
  <c r="M1114"/>
  <c r="L1114"/>
  <c r="J1113"/>
  <c r="O1113" s="1"/>
  <c r="L1113"/>
  <c r="J1112"/>
  <c r="Q1112"/>
  <c r="O1112"/>
  <c r="M1112"/>
  <c r="L1112"/>
  <c r="J1111"/>
  <c r="O1111" s="1"/>
  <c r="L1111"/>
  <c r="J1110"/>
  <c r="O1110" s="1"/>
  <c r="Q1110"/>
  <c r="M1110"/>
  <c r="L1110"/>
  <c r="J1109"/>
  <c r="O1109"/>
  <c r="L1109"/>
  <c r="J1108"/>
  <c r="Q1108"/>
  <c r="O1108"/>
  <c r="M1108"/>
  <c r="L1108"/>
  <c r="J1107"/>
  <c r="O1107"/>
  <c r="L1107"/>
  <c r="J1106"/>
  <c r="O1106" s="1"/>
  <c r="Q1106"/>
  <c r="M1106"/>
  <c r="L1106"/>
  <c r="J1105"/>
  <c r="L1105"/>
  <c r="J1104"/>
  <c r="Q1104"/>
  <c r="O1104"/>
  <c r="M1104"/>
  <c r="L1104"/>
  <c r="J1103"/>
  <c r="L1103"/>
  <c r="J1102"/>
  <c r="O1102" s="1"/>
  <c r="Q1102"/>
  <c r="M1102"/>
  <c r="L1102"/>
  <c r="J1101"/>
  <c r="O1101"/>
  <c r="L1101"/>
  <c r="J1100"/>
  <c r="Q1100"/>
  <c r="O1100"/>
  <c r="M1100"/>
  <c r="L1100"/>
  <c r="J1099"/>
  <c r="O1099"/>
  <c r="L1099"/>
  <c r="J1098"/>
  <c r="O1098" s="1"/>
  <c r="Q1098"/>
  <c r="M1098"/>
  <c r="L1098"/>
  <c r="J1097"/>
  <c r="O1097" s="1"/>
  <c r="L1097"/>
  <c r="J1096"/>
  <c r="Q1096"/>
  <c r="O1096"/>
  <c r="M1096"/>
  <c r="L1096"/>
  <c r="J1095"/>
  <c r="O1095" s="1"/>
  <c r="L1095"/>
  <c r="J1094"/>
  <c r="O1094" s="1"/>
  <c r="Q1094"/>
  <c r="M1094"/>
  <c r="L1094"/>
  <c r="J1093"/>
  <c r="O1093"/>
  <c r="L1093"/>
  <c r="J1092"/>
  <c r="Q1092"/>
  <c r="O1092"/>
  <c r="M1092"/>
  <c r="L1092"/>
  <c r="J1091"/>
  <c r="O1091"/>
  <c r="L1091"/>
  <c r="J1090"/>
  <c r="O1090" s="1"/>
  <c r="Q1090"/>
  <c r="M1090"/>
  <c r="L1090"/>
  <c r="J1089"/>
  <c r="L1089"/>
  <c r="J1088"/>
  <c r="Q1088"/>
  <c r="O1088"/>
  <c r="M1088"/>
  <c r="L1088"/>
  <c r="J1087"/>
  <c r="L1087"/>
  <c r="J1086"/>
  <c r="O1086" s="1"/>
  <c r="Q1086"/>
  <c r="M1086"/>
  <c r="L1086"/>
  <c r="J1085"/>
  <c r="O1085"/>
  <c r="L1085"/>
  <c r="J1084"/>
  <c r="Q1084"/>
  <c r="O1084"/>
  <c r="M1084"/>
  <c r="L1084"/>
  <c r="J1083"/>
  <c r="O1083"/>
  <c r="L1083"/>
  <c r="J1082"/>
  <c r="O1082" s="1"/>
  <c r="Q1082"/>
  <c r="M1082"/>
  <c r="L1082"/>
  <c r="J1081"/>
  <c r="O1081" s="1"/>
  <c r="L1081"/>
  <c r="J1080"/>
  <c r="Q1080"/>
  <c r="O1080"/>
  <c r="M1080"/>
  <c r="L1080"/>
  <c r="J1079"/>
  <c r="O1079" s="1"/>
  <c r="L1079"/>
  <c r="J1078"/>
  <c r="O1078" s="1"/>
  <c r="Q1078"/>
  <c r="M1078"/>
  <c r="L1078"/>
  <c r="J1077"/>
  <c r="O1077"/>
  <c r="L1077"/>
  <c r="J1076"/>
  <c r="Q1076"/>
  <c r="O1076"/>
  <c r="M1076"/>
  <c r="L1076"/>
  <c r="J1075"/>
  <c r="O1075"/>
  <c r="L1075"/>
  <c r="J1074"/>
  <c r="O1074" s="1"/>
  <c r="Q1074"/>
  <c r="M1074"/>
  <c r="L1074"/>
  <c r="J1073"/>
  <c r="L1073"/>
  <c r="J1072"/>
  <c r="Q1072"/>
  <c r="O1072"/>
  <c r="M1072"/>
  <c r="L1072"/>
  <c r="J1071"/>
  <c r="L1071"/>
  <c r="J1070"/>
  <c r="O1070" s="1"/>
  <c r="Q1070"/>
  <c r="M1070"/>
  <c r="L1070"/>
  <c r="J1069"/>
  <c r="O1069"/>
  <c r="L1069"/>
  <c r="J1068"/>
  <c r="Q1068"/>
  <c r="O1068"/>
  <c r="M1068"/>
  <c r="L1068"/>
  <c r="J1067"/>
  <c r="O1067"/>
  <c r="L1067"/>
  <c r="J1066"/>
  <c r="O1066" s="1"/>
  <c r="Q1066"/>
  <c r="M1066"/>
  <c r="L1066"/>
  <c r="J1065"/>
  <c r="O1065" s="1"/>
  <c r="L1065"/>
  <c r="J1064"/>
  <c r="Q1064"/>
  <c r="O1064"/>
  <c r="M1064"/>
  <c r="L1064"/>
  <c r="J1063"/>
  <c r="O1063" s="1"/>
  <c r="L1063"/>
  <c r="J1061"/>
  <c r="O1061" s="1"/>
  <c r="Q1061"/>
  <c r="M1061"/>
  <c r="L1061"/>
  <c r="J1060"/>
  <c r="O1060"/>
  <c r="L1060"/>
  <c r="J1059"/>
  <c r="Q1059"/>
  <c r="O1059"/>
  <c r="M1059"/>
  <c r="L1059"/>
  <c r="J1058"/>
  <c r="O1058"/>
  <c r="L1058"/>
  <c r="J1057"/>
  <c r="O1057" s="1"/>
  <c r="Q1057"/>
  <c r="M1057"/>
  <c r="L1057"/>
  <c r="J1056"/>
  <c r="L1056"/>
  <c r="J1055"/>
  <c r="Q1055"/>
  <c r="O1055"/>
  <c r="M1055"/>
  <c r="L1055"/>
  <c r="J1054"/>
  <c r="L1054"/>
  <c r="J1053"/>
  <c r="O1053" s="1"/>
  <c r="Q1053"/>
  <c r="M1053"/>
  <c r="L1053"/>
  <c r="J1052"/>
  <c r="O1052"/>
  <c r="L1052"/>
  <c r="J1051"/>
  <c r="Q1051"/>
  <c r="O1051"/>
  <c r="M1051"/>
  <c r="L1051"/>
  <c r="J1050"/>
  <c r="O1050"/>
  <c r="L1050"/>
  <c r="J1049"/>
  <c r="O1049" s="1"/>
  <c r="Q1049"/>
  <c r="M1049"/>
  <c r="L1049"/>
  <c r="J1048"/>
  <c r="O1048" s="1"/>
  <c r="L1048"/>
  <c r="J1047"/>
  <c r="Q1047"/>
  <c r="O1047"/>
  <c r="M1047"/>
  <c r="L1047"/>
  <c r="J1046"/>
  <c r="O1046" s="1"/>
  <c r="L1046"/>
  <c r="J1045"/>
  <c r="O1045" s="1"/>
  <c r="Q1045"/>
  <c r="M1045"/>
  <c r="L1045"/>
  <c r="J1044"/>
  <c r="O1044"/>
  <c r="L1044"/>
  <c r="J1043"/>
  <c r="Q1043"/>
  <c r="O1043"/>
  <c r="M1043"/>
  <c r="L1043"/>
  <c r="J1042"/>
  <c r="O1042"/>
  <c r="L1042"/>
  <c r="J1041"/>
  <c r="O1041" s="1"/>
  <c r="Q1041"/>
  <c r="M1041"/>
  <c r="L1041"/>
  <c r="J1040"/>
  <c r="L1040"/>
  <c r="J1039"/>
  <c r="Q1039"/>
  <c r="O1039"/>
  <c r="M1039"/>
  <c r="L1039"/>
  <c r="J1038"/>
  <c r="L1038"/>
  <c r="J1037"/>
  <c r="O1037" s="1"/>
  <c r="Q1037"/>
  <c r="M1037"/>
  <c r="L1037"/>
  <c r="J1036"/>
  <c r="O1036"/>
  <c r="L1036"/>
  <c r="J1035"/>
  <c r="Q1035"/>
  <c r="O1035"/>
  <c r="M1035"/>
  <c r="L1035"/>
  <c r="J1034"/>
  <c r="O1034"/>
  <c r="L1034"/>
  <c r="J1033"/>
  <c r="O1033" s="1"/>
  <c r="Q1033"/>
  <c r="M1033"/>
  <c r="L1033"/>
  <c r="J1032"/>
  <c r="O1032" s="1"/>
  <c r="L1032"/>
  <c r="J1031"/>
  <c r="Q1031"/>
  <c r="O1031"/>
  <c r="M1031"/>
  <c r="L1031"/>
  <c r="J1030"/>
  <c r="O1030" s="1"/>
  <c r="L1030"/>
  <c r="J1029"/>
  <c r="O1029" s="1"/>
  <c r="Q1029"/>
  <c r="M1029"/>
  <c r="L1029"/>
  <c r="J1028"/>
  <c r="O1028"/>
  <c r="L1028"/>
  <c r="J1027"/>
  <c r="Q1027"/>
  <c r="O1027"/>
  <c r="M1027"/>
  <c r="L1027"/>
  <c r="J1026"/>
  <c r="O1026"/>
  <c r="L1026"/>
  <c r="J1025"/>
  <c r="O1025" s="1"/>
  <c r="Q1025"/>
  <c r="M1025"/>
  <c r="L1025"/>
  <c r="J1024"/>
  <c r="L1024"/>
  <c r="J1023"/>
  <c r="Q1023"/>
  <c r="O1023"/>
  <c r="M1023"/>
  <c r="L1023"/>
  <c r="J1022"/>
  <c r="L1022"/>
  <c r="J1021"/>
  <c r="O1021" s="1"/>
  <c r="Q1021"/>
  <c r="M1021"/>
  <c r="L1021"/>
  <c r="J1020"/>
  <c r="O1020"/>
  <c r="L1020"/>
  <c r="J1019"/>
  <c r="Q1019"/>
  <c r="O1019"/>
  <c r="M1019"/>
  <c r="L1019"/>
  <c r="J1018"/>
  <c r="O1018"/>
  <c r="L1018"/>
  <c r="J1017"/>
  <c r="O1017" s="1"/>
  <c r="Q1017"/>
  <c r="M1017"/>
  <c r="L1017"/>
  <c r="J1016"/>
  <c r="O1016" s="1"/>
  <c r="L1016"/>
  <c r="J1015"/>
  <c r="Q1015"/>
  <c r="O1015"/>
  <c r="M1015"/>
  <c r="L1015"/>
  <c r="J1014"/>
  <c r="O1014" s="1"/>
  <c r="L1014"/>
  <c r="J1013"/>
  <c r="O1013" s="1"/>
  <c r="Q1013"/>
  <c r="M1013"/>
  <c r="L1013"/>
  <c r="J1012"/>
  <c r="O1012"/>
  <c r="L1012"/>
  <c r="J1011"/>
  <c r="Q1011"/>
  <c r="O1011"/>
  <c r="M1011"/>
  <c r="L1011"/>
  <c r="J1010"/>
  <c r="O1010"/>
  <c r="L1010"/>
  <c r="J1009"/>
  <c r="O1009" s="1"/>
  <c r="Q1009"/>
  <c r="M1009"/>
  <c r="L1009"/>
  <c r="J1008"/>
  <c r="L1008"/>
  <c r="J1007"/>
  <c r="Q1007"/>
  <c r="O1007"/>
  <c r="M1007"/>
  <c r="L1007"/>
  <c r="J1006"/>
  <c r="L1006"/>
  <c r="J1005"/>
  <c r="O1005" s="1"/>
  <c r="Q1005"/>
  <c r="M1005"/>
  <c r="L1005"/>
  <c r="J1004"/>
  <c r="O1004"/>
  <c r="L1004"/>
  <c r="J1003"/>
  <c r="Q1003"/>
  <c r="O1003"/>
  <c r="M1003"/>
  <c r="L1003"/>
  <c r="J1002"/>
  <c r="O1002"/>
  <c r="L1002"/>
  <c r="J1001"/>
  <c r="O1001" s="1"/>
  <c r="Q1001"/>
  <c r="M1001"/>
  <c r="L1001"/>
  <c r="J1000"/>
  <c r="O1000" s="1"/>
  <c r="L1000"/>
  <c r="J999"/>
  <c r="Q999"/>
  <c r="O999"/>
  <c r="M999"/>
  <c r="L999"/>
  <c r="J998"/>
  <c r="O998" s="1"/>
  <c r="L998"/>
  <c r="J997"/>
  <c r="O997" s="1"/>
  <c r="Q997"/>
  <c r="M997"/>
  <c r="L997"/>
  <c r="J996"/>
  <c r="O996"/>
  <c r="L996"/>
  <c r="J995"/>
  <c r="Q995"/>
  <c r="O995"/>
  <c r="M995"/>
  <c r="L995"/>
  <c r="J994"/>
  <c r="O994"/>
  <c r="L994"/>
  <c r="J993"/>
  <c r="O993" s="1"/>
  <c r="Q993"/>
  <c r="M993"/>
  <c r="L993"/>
  <c r="J992"/>
  <c r="L992"/>
  <c r="J991"/>
  <c r="Q991"/>
  <c r="O991"/>
  <c r="M991"/>
  <c r="L991"/>
  <c r="J990"/>
  <c r="L990"/>
  <c r="J989"/>
  <c r="O989" s="1"/>
  <c r="Q989"/>
  <c r="M989"/>
  <c r="L989"/>
  <c r="J988"/>
  <c r="O988"/>
  <c r="L988"/>
  <c r="J987"/>
  <c r="Q987"/>
  <c r="O987"/>
  <c r="M987"/>
  <c r="L987"/>
  <c r="J986"/>
  <c r="O986"/>
  <c r="L986"/>
  <c r="J985"/>
  <c r="O985" s="1"/>
  <c r="Q985"/>
  <c r="M985"/>
  <c r="L985"/>
  <c r="J984"/>
  <c r="O984" s="1"/>
  <c r="L984"/>
  <c r="J983"/>
  <c r="Q983"/>
  <c r="O983"/>
  <c r="M983"/>
  <c r="L983"/>
  <c r="J982"/>
  <c r="O982" s="1"/>
  <c r="L982"/>
  <c r="J980"/>
  <c r="O980" s="1"/>
  <c r="Q980"/>
  <c r="M980"/>
  <c r="L980"/>
  <c r="J979"/>
  <c r="O979"/>
  <c r="L979"/>
  <c r="J978"/>
  <c r="Q978"/>
  <c r="O978"/>
  <c r="M978"/>
  <c r="L978"/>
  <c r="J977"/>
  <c r="O977"/>
  <c r="L977"/>
  <c r="J976"/>
  <c r="O976" s="1"/>
  <c r="Q976"/>
  <c r="M976"/>
  <c r="L976"/>
  <c r="J975"/>
  <c r="L975"/>
  <c r="J974"/>
  <c r="Q974"/>
  <c r="O974"/>
  <c r="M974"/>
  <c r="L974"/>
  <c r="J973"/>
  <c r="L973"/>
  <c r="J972"/>
  <c r="O972" s="1"/>
  <c r="Q972"/>
  <c r="M972"/>
  <c r="L972"/>
  <c r="J971"/>
  <c r="O971"/>
  <c r="L971"/>
  <c r="J970"/>
  <c r="Q970"/>
  <c r="O970"/>
  <c r="M970"/>
  <c r="L970"/>
  <c r="J969"/>
  <c r="O969"/>
  <c r="L969"/>
  <c r="J968"/>
  <c r="O968" s="1"/>
  <c r="Q968"/>
  <c r="M968"/>
  <c r="L968"/>
  <c r="J967"/>
  <c r="O967" s="1"/>
  <c r="L967"/>
  <c r="J966"/>
  <c r="Q966"/>
  <c r="O966"/>
  <c r="M966"/>
  <c r="L966"/>
  <c r="J965"/>
  <c r="O965" s="1"/>
  <c r="L965"/>
  <c r="J964"/>
  <c r="O964" s="1"/>
  <c r="Q964"/>
  <c r="M964"/>
  <c r="L964"/>
  <c r="J963"/>
  <c r="O963"/>
  <c r="L963"/>
  <c r="J962"/>
  <c r="Q962"/>
  <c r="O962"/>
  <c r="M962"/>
  <c r="L962"/>
  <c r="J961"/>
  <c r="O961"/>
  <c r="L961"/>
  <c r="J960"/>
  <c r="O960" s="1"/>
  <c r="Q960"/>
  <c r="M960"/>
  <c r="L960"/>
  <c r="J959"/>
  <c r="L959"/>
  <c r="J958"/>
  <c r="Q958"/>
  <c r="O958"/>
  <c r="M958"/>
  <c r="L958"/>
  <c r="J957"/>
  <c r="L957"/>
  <c r="J956"/>
  <c r="O956" s="1"/>
  <c r="Q956"/>
  <c r="M956"/>
  <c r="L956"/>
  <c r="J955"/>
  <c r="O955"/>
  <c r="L955"/>
  <c r="J954"/>
  <c r="Q954"/>
  <c r="O954"/>
  <c r="M954"/>
  <c r="L954"/>
  <c r="J950"/>
  <c r="O950"/>
  <c r="L950"/>
  <c r="J949"/>
  <c r="O949" s="1"/>
  <c r="Q949"/>
  <c r="M949"/>
  <c r="L949"/>
  <c r="J948"/>
  <c r="O948" s="1"/>
  <c r="L948"/>
  <c r="J947"/>
  <c r="Q947"/>
  <c r="O947"/>
  <c r="M947"/>
  <c r="L947"/>
  <c r="J945"/>
  <c r="O945" s="1"/>
  <c r="L945"/>
  <c r="J944"/>
  <c r="O944" s="1"/>
  <c r="Q944"/>
  <c r="M944"/>
  <c r="L944"/>
  <c r="J943"/>
  <c r="O943"/>
  <c r="L943"/>
  <c r="J942"/>
  <c r="Q942"/>
  <c r="O942"/>
  <c r="M942"/>
  <c r="L942"/>
  <c r="J941"/>
  <c r="O941"/>
  <c r="L941"/>
  <c r="J940"/>
  <c r="O940" s="1"/>
  <c r="Q940"/>
  <c r="M940"/>
  <c r="L940"/>
  <c r="J939"/>
  <c r="L939"/>
  <c r="J938"/>
  <c r="Q938"/>
  <c r="O938"/>
  <c r="M938"/>
  <c r="L938"/>
  <c r="J937"/>
  <c r="L937"/>
  <c r="J936"/>
  <c r="O936" s="1"/>
  <c r="Q936"/>
  <c r="M936"/>
  <c r="L936"/>
  <c r="J935"/>
  <c r="O935"/>
  <c r="L935"/>
  <c r="J934"/>
  <c r="Q934"/>
  <c r="O934"/>
  <c r="M934"/>
  <c r="L934"/>
  <c r="J933"/>
  <c r="O933"/>
  <c r="L933"/>
  <c r="J932"/>
  <c r="O932" s="1"/>
  <c r="Q932"/>
  <c r="M932"/>
  <c r="L932"/>
  <c r="J931"/>
  <c r="Q931" s="1"/>
  <c r="M931"/>
  <c r="L931"/>
  <c r="J930"/>
  <c r="Q930"/>
  <c r="O930"/>
  <c r="M930"/>
  <c r="L930"/>
  <c r="J929"/>
  <c r="M929" s="1"/>
  <c r="Q929"/>
  <c r="L929"/>
  <c r="J928"/>
  <c r="O928" s="1"/>
  <c r="Q928"/>
  <c r="L928"/>
  <c r="J927"/>
  <c r="Q927" s="1"/>
  <c r="O927"/>
  <c r="L927"/>
  <c r="J926"/>
  <c r="Q926"/>
  <c r="O926"/>
  <c r="M926"/>
  <c r="L926"/>
  <c r="J925"/>
  <c r="M925" s="1"/>
  <c r="L925"/>
  <c r="J924"/>
  <c r="O924" s="1"/>
  <c r="L924"/>
  <c r="J923"/>
  <c r="Q923" s="1"/>
  <c r="L923"/>
  <c r="J922"/>
  <c r="Q922"/>
  <c r="O922"/>
  <c r="M922"/>
  <c r="L922"/>
  <c r="J921"/>
  <c r="M921" s="1"/>
  <c r="Q921"/>
  <c r="O921"/>
  <c r="L921"/>
  <c r="J920"/>
  <c r="O920" s="1"/>
  <c r="Q920"/>
  <c r="M920"/>
  <c r="L920"/>
  <c r="J919"/>
  <c r="Q919" s="1"/>
  <c r="O919"/>
  <c r="M919"/>
  <c r="L919"/>
  <c r="J918"/>
  <c r="Q918"/>
  <c r="O918"/>
  <c r="M918"/>
  <c r="L918"/>
  <c r="J917"/>
  <c r="M917" s="1"/>
  <c r="O917"/>
  <c r="L917"/>
  <c r="J916"/>
  <c r="O916" s="1"/>
  <c r="M916"/>
  <c r="L916"/>
  <c r="J915"/>
  <c r="Q915" s="1"/>
  <c r="M915"/>
  <c r="L915"/>
  <c r="J914"/>
  <c r="Q914"/>
  <c r="O914"/>
  <c r="M914"/>
  <c r="L914"/>
  <c r="J913"/>
  <c r="M913" s="1"/>
  <c r="Q913"/>
  <c r="L913"/>
  <c r="J912"/>
  <c r="O912" s="1"/>
  <c r="Q912"/>
  <c r="L912"/>
  <c r="J911"/>
  <c r="Q911" s="1"/>
  <c r="O911"/>
  <c r="L911"/>
  <c r="J910"/>
  <c r="Q910"/>
  <c r="O910"/>
  <c r="M910"/>
  <c r="L910"/>
  <c r="J909"/>
  <c r="M909" s="1"/>
  <c r="L909"/>
  <c r="J908"/>
  <c r="O908" s="1"/>
  <c r="L908"/>
  <c r="J907"/>
  <c r="Q907" s="1"/>
  <c r="L907"/>
  <c r="J906"/>
  <c r="Q906"/>
  <c r="O906"/>
  <c r="M906"/>
  <c r="L906"/>
  <c r="J905"/>
  <c r="M905" s="1"/>
  <c r="Q905"/>
  <c r="O905"/>
  <c r="L905"/>
  <c r="J904"/>
  <c r="O904" s="1"/>
  <c r="Q904"/>
  <c r="M904"/>
  <c r="L904"/>
  <c r="J903"/>
  <c r="Q903" s="1"/>
  <c r="O903"/>
  <c r="M903"/>
  <c r="L903"/>
  <c r="J902"/>
  <c r="Q902"/>
  <c r="O902"/>
  <c r="M902"/>
  <c r="L902"/>
  <c r="J901"/>
  <c r="M901" s="1"/>
  <c r="O901"/>
  <c r="L901"/>
  <c r="J900"/>
  <c r="O900" s="1"/>
  <c r="M900"/>
  <c r="L900"/>
  <c r="J899"/>
  <c r="Q899" s="1"/>
  <c r="M899"/>
  <c r="L899"/>
  <c r="J898"/>
  <c r="Q898"/>
  <c r="O898"/>
  <c r="M898"/>
  <c r="L898"/>
  <c r="J897"/>
  <c r="M897" s="1"/>
  <c r="Q897"/>
  <c r="L897"/>
  <c r="J896"/>
  <c r="O896" s="1"/>
  <c r="Q896"/>
  <c r="L896"/>
  <c r="J895"/>
  <c r="Q895" s="1"/>
  <c r="O895"/>
  <c r="L895"/>
  <c r="J894"/>
  <c r="Q894"/>
  <c r="O894"/>
  <c r="M894"/>
  <c r="L894"/>
  <c r="J893"/>
  <c r="M893" s="1"/>
  <c r="L893"/>
  <c r="J892"/>
  <c r="O892" s="1"/>
  <c r="L892"/>
  <c r="J891"/>
  <c r="Q891" s="1"/>
  <c r="L891"/>
  <c r="J890"/>
  <c r="Q890"/>
  <c r="O890"/>
  <c r="M890"/>
  <c r="L890"/>
  <c r="J889"/>
  <c r="M889" s="1"/>
  <c r="Q889"/>
  <c r="O889"/>
  <c r="L889"/>
  <c r="J888"/>
  <c r="O888" s="1"/>
  <c r="Q888"/>
  <c r="M888"/>
  <c r="L888"/>
  <c r="J887"/>
  <c r="Q887" s="1"/>
  <c r="O887"/>
  <c r="M887"/>
  <c r="L887"/>
  <c r="J886"/>
  <c r="Q886"/>
  <c r="O886"/>
  <c r="M886"/>
  <c r="L886"/>
  <c r="J885"/>
  <c r="M885" s="1"/>
  <c r="O885"/>
  <c r="L885"/>
  <c r="J884"/>
  <c r="O884" s="1"/>
  <c r="M884"/>
  <c r="L884"/>
  <c r="J883"/>
  <c r="Q883" s="1"/>
  <c r="M883"/>
  <c r="L883"/>
  <c r="J882"/>
  <c r="Q882"/>
  <c r="O882"/>
  <c r="M882"/>
  <c r="L882"/>
  <c r="J881"/>
  <c r="M881" s="1"/>
  <c r="Q881"/>
  <c r="L881"/>
  <c r="J880"/>
  <c r="O880" s="1"/>
  <c r="Q880"/>
  <c r="L880"/>
  <c r="J879"/>
  <c r="Q879" s="1"/>
  <c r="O879"/>
  <c r="L879"/>
  <c r="J878"/>
  <c r="Q878"/>
  <c r="O878"/>
  <c r="M878"/>
  <c r="L878"/>
  <c r="J877"/>
  <c r="M877" s="1"/>
  <c r="L877"/>
  <c r="J876"/>
  <c r="O876" s="1"/>
  <c r="L876"/>
  <c r="J875"/>
  <c r="Q875" s="1"/>
  <c r="L875"/>
  <c r="J874"/>
  <c r="Q874"/>
  <c r="O874"/>
  <c r="M874"/>
  <c r="L874"/>
  <c r="J873"/>
  <c r="M873" s="1"/>
  <c r="Q873"/>
  <c r="O873"/>
  <c r="L873"/>
  <c r="J872"/>
  <c r="O872" s="1"/>
  <c r="Q872"/>
  <c r="M872"/>
  <c r="L872"/>
  <c r="J871"/>
  <c r="Q871" s="1"/>
  <c r="O871"/>
  <c r="M871"/>
  <c r="L871"/>
  <c r="J870"/>
  <c r="Q870"/>
  <c r="O870"/>
  <c r="M870"/>
  <c r="L870"/>
  <c r="J869"/>
  <c r="M869" s="1"/>
  <c r="O869"/>
  <c r="L869"/>
  <c r="J868"/>
  <c r="O868" s="1"/>
  <c r="M868"/>
  <c r="L868"/>
  <c r="J867"/>
  <c r="Q867" s="1"/>
  <c r="M867"/>
  <c r="L867"/>
  <c r="J866"/>
  <c r="Q866"/>
  <c r="O866"/>
  <c r="M866"/>
  <c r="L866"/>
  <c r="J865"/>
  <c r="M865" s="1"/>
  <c r="Q865"/>
  <c r="L865"/>
  <c r="J864"/>
  <c r="O864" s="1"/>
  <c r="Q864"/>
  <c r="L864"/>
  <c r="J863"/>
  <c r="Q863" s="1"/>
  <c r="O863"/>
  <c r="L863"/>
  <c r="J862"/>
  <c r="Q862"/>
  <c r="O862"/>
  <c r="M862"/>
  <c r="L862"/>
  <c r="J861"/>
  <c r="M861" s="1"/>
  <c r="L861"/>
  <c r="J860"/>
  <c r="O860" s="1"/>
  <c r="L860"/>
  <c r="J859"/>
  <c r="Q859" s="1"/>
  <c r="L859"/>
  <c r="J857"/>
  <c r="Q857"/>
  <c r="O857"/>
  <c r="M857"/>
  <c r="L857"/>
  <c r="J856"/>
  <c r="M856" s="1"/>
  <c r="Q856"/>
  <c r="O856"/>
  <c r="L856"/>
  <c r="J855"/>
  <c r="O855" s="1"/>
  <c r="Q855"/>
  <c r="M855"/>
  <c r="L855"/>
  <c r="J854"/>
  <c r="Q854" s="1"/>
  <c r="O854"/>
  <c r="M854"/>
  <c r="L854"/>
  <c r="J853"/>
  <c r="Q853"/>
  <c r="O853"/>
  <c r="M853"/>
  <c r="L853"/>
  <c r="J852"/>
  <c r="M852" s="1"/>
  <c r="O852"/>
  <c r="L852"/>
  <c r="J851"/>
  <c r="O851" s="1"/>
  <c r="M851"/>
  <c r="L851"/>
  <c r="J850"/>
  <c r="Q850" s="1"/>
  <c r="M850"/>
  <c r="L850"/>
  <c r="J849"/>
  <c r="Q849"/>
  <c r="O849"/>
  <c r="M849"/>
  <c r="L849"/>
  <c r="J848"/>
  <c r="M848" s="1"/>
  <c r="Q848"/>
  <c r="L848"/>
  <c r="J847"/>
  <c r="O847" s="1"/>
  <c r="Q847"/>
  <c r="L847"/>
  <c r="J846"/>
  <c r="Q846" s="1"/>
  <c r="O846"/>
  <c r="L846"/>
  <c r="J845"/>
  <c r="Q845"/>
  <c r="O845"/>
  <c r="M845"/>
  <c r="L845"/>
  <c r="J844"/>
  <c r="M844" s="1"/>
  <c r="L844"/>
  <c r="J843"/>
  <c r="O843" s="1"/>
  <c r="L843"/>
  <c r="J842"/>
  <c r="Q842" s="1"/>
  <c r="L842"/>
  <c r="J841"/>
  <c r="Q841"/>
  <c r="O841"/>
  <c r="M841"/>
  <c r="L841"/>
  <c r="J840"/>
  <c r="M840" s="1"/>
  <c r="Q840"/>
  <c r="O840"/>
  <c r="L840"/>
  <c r="J839"/>
  <c r="O839" s="1"/>
  <c r="Q839"/>
  <c r="M839"/>
  <c r="L839"/>
  <c r="J838"/>
  <c r="Q838" s="1"/>
  <c r="O838"/>
  <c r="M838"/>
  <c r="L838"/>
  <c r="J837"/>
  <c r="Q837"/>
  <c r="O837"/>
  <c r="M837"/>
  <c r="L837"/>
  <c r="J836"/>
  <c r="M836" s="1"/>
  <c r="O836"/>
  <c r="L836"/>
  <c r="J835"/>
  <c r="O835" s="1"/>
  <c r="M835"/>
  <c r="L835"/>
  <c r="J834"/>
  <c r="Q834" s="1"/>
  <c r="M834"/>
  <c r="L834"/>
  <c r="J833"/>
  <c r="Q833"/>
  <c r="O833"/>
  <c r="M833"/>
  <c r="L833"/>
  <c r="J832"/>
  <c r="M832" s="1"/>
  <c r="Q832"/>
  <c r="L832"/>
  <c r="J831"/>
  <c r="O831" s="1"/>
  <c r="Q831"/>
  <c r="L831"/>
  <c r="J830"/>
  <c r="Q830" s="1"/>
  <c r="O830"/>
  <c r="L830"/>
  <c r="J829"/>
  <c r="Q829"/>
  <c r="O829"/>
  <c r="M829"/>
  <c r="L829"/>
  <c r="J828"/>
  <c r="M828" s="1"/>
  <c r="L828"/>
  <c r="J827"/>
  <c r="O827" s="1"/>
  <c r="L827"/>
  <c r="J826"/>
  <c r="Q826" s="1"/>
  <c r="L826"/>
  <c r="J825"/>
  <c r="Q825"/>
  <c r="O825"/>
  <c r="M825"/>
  <c r="L825"/>
  <c r="J824"/>
  <c r="M824" s="1"/>
  <c r="Q824"/>
  <c r="O824"/>
  <c r="L824"/>
  <c r="J823"/>
  <c r="O823" s="1"/>
  <c r="Q823"/>
  <c r="M823"/>
  <c r="L823"/>
  <c r="J822"/>
  <c r="Q822" s="1"/>
  <c r="O822"/>
  <c r="M822"/>
  <c r="L822"/>
  <c r="J821"/>
  <c r="Q821"/>
  <c r="O821"/>
  <c r="M821"/>
  <c r="L821"/>
  <c r="J820"/>
  <c r="M820" s="1"/>
  <c r="O820"/>
  <c r="L820"/>
  <c r="J819"/>
  <c r="O819" s="1"/>
  <c r="M819"/>
  <c r="L819"/>
  <c r="J818"/>
  <c r="Q818" s="1"/>
  <c r="M818"/>
  <c r="L818"/>
  <c r="J817"/>
  <c r="Q817"/>
  <c r="O817"/>
  <c r="M817"/>
  <c r="L817"/>
  <c r="J816"/>
  <c r="M816" s="1"/>
  <c r="Q816"/>
  <c r="L816"/>
  <c r="J815"/>
  <c r="O815" s="1"/>
  <c r="Q815"/>
  <c r="L815"/>
  <c r="J814"/>
  <c r="Q814" s="1"/>
  <c r="O814"/>
  <c r="L814"/>
  <c r="J813"/>
  <c r="Q813"/>
  <c r="O813"/>
  <c r="M813"/>
  <c r="L813"/>
  <c r="J812"/>
  <c r="M812" s="1"/>
  <c r="L812"/>
  <c r="J811"/>
  <c r="O811" s="1"/>
  <c r="L811"/>
  <c r="J810"/>
  <c r="Q810" s="1"/>
  <c r="L810"/>
  <c r="J809"/>
  <c r="Q809"/>
  <c r="O809"/>
  <c r="M809"/>
  <c r="L809"/>
  <c r="J808"/>
  <c r="M808" s="1"/>
  <c r="Q808"/>
  <c r="O808"/>
  <c r="L808"/>
  <c r="J807"/>
  <c r="O807" s="1"/>
  <c r="Q807"/>
  <c r="M807"/>
  <c r="L807"/>
  <c r="J806"/>
  <c r="Q806" s="1"/>
  <c r="O806"/>
  <c r="M806"/>
  <c r="L806"/>
  <c r="J805"/>
  <c r="Q805"/>
  <c r="O805"/>
  <c r="M805"/>
  <c r="L805"/>
  <c r="J804"/>
  <c r="M804" s="1"/>
  <c r="O804"/>
  <c r="L804"/>
  <c r="J803"/>
  <c r="O803" s="1"/>
  <c r="M803"/>
  <c r="L803"/>
  <c r="J802"/>
  <c r="Q802" s="1"/>
  <c r="M802"/>
  <c r="L802"/>
  <c r="J801"/>
  <c r="Q801"/>
  <c r="O801"/>
  <c r="M801"/>
  <c r="L801"/>
  <c r="J800"/>
  <c r="M800" s="1"/>
  <c r="Q800"/>
  <c r="L800"/>
  <c r="J799"/>
  <c r="O799" s="1"/>
  <c r="Q799"/>
  <c r="L799"/>
  <c r="J798"/>
  <c r="Q798" s="1"/>
  <c r="O798"/>
  <c r="L798"/>
  <c r="J797"/>
  <c r="Q797"/>
  <c r="O797"/>
  <c r="M797"/>
  <c r="L797"/>
  <c r="J796"/>
  <c r="M796" s="1"/>
  <c r="L796"/>
  <c r="J795"/>
  <c r="O795" s="1"/>
  <c r="L795"/>
  <c r="J794"/>
  <c r="Q794" s="1"/>
  <c r="L794"/>
  <c r="J793"/>
  <c r="Q793"/>
  <c r="O793"/>
  <c r="M793"/>
  <c r="L793"/>
  <c r="J792"/>
  <c r="M792" s="1"/>
  <c r="Q792"/>
  <c r="O792"/>
  <c r="L792"/>
  <c r="J791"/>
  <c r="O791" s="1"/>
  <c r="Q791"/>
  <c r="M791"/>
  <c r="L791"/>
  <c r="J790"/>
  <c r="Q790" s="1"/>
  <c r="O790"/>
  <c r="M790"/>
  <c r="L790"/>
  <c r="J789"/>
  <c r="Q789"/>
  <c r="O789"/>
  <c r="M789"/>
  <c r="L789"/>
  <c r="J788"/>
  <c r="M788" s="1"/>
  <c r="O788"/>
  <c r="L788"/>
  <c r="J787"/>
  <c r="O787" s="1"/>
  <c r="M787"/>
  <c r="L787"/>
  <c r="J786"/>
  <c r="Q786" s="1"/>
  <c r="M786"/>
  <c r="L786"/>
  <c r="J785"/>
  <c r="Q785"/>
  <c r="O785"/>
  <c r="M785"/>
  <c r="L785"/>
  <c r="J784"/>
  <c r="M784" s="1"/>
  <c r="Q784"/>
  <c r="L784"/>
  <c r="J783"/>
  <c r="O783" s="1"/>
  <c r="Q783"/>
  <c r="L783"/>
  <c r="J782"/>
  <c r="Q782" s="1"/>
  <c r="O782"/>
  <c r="L782"/>
  <c r="J781"/>
  <c r="Q781"/>
  <c r="O781"/>
  <c r="M781"/>
  <c r="L781"/>
  <c r="J780"/>
  <c r="M780" s="1"/>
  <c r="L780"/>
  <c r="J779"/>
  <c r="O779" s="1"/>
  <c r="L779"/>
  <c r="J778"/>
  <c r="Q778" s="1"/>
  <c r="L778"/>
  <c r="J776"/>
  <c r="Q776"/>
  <c r="O776"/>
  <c r="M776"/>
  <c r="L776"/>
  <c r="J775"/>
  <c r="M775" s="1"/>
  <c r="Q775"/>
  <c r="O775"/>
  <c r="L775"/>
  <c r="J774"/>
  <c r="O774" s="1"/>
  <c r="Q774"/>
  <c r="M774"/>
  <c r="L774"/>
  <c r="J773"/>
  <c r="Q773" s="1"/>
  <c r="O773"/>
  <c r="M773"/>
  <c r="L773"/>
  <c r="J772"/>
  <c r="Q772"/>
  <c r="O772"/>
  <c r="M772"/>
  <c r="L772"/>
  <c r="J771"/>
  <c r="M771" s="1"/>
  <c r="O771"/>
  <c r="L771"/>
  <c r="J770"/>
  <c r="O770" s="1"/>
  <c r="M770"/>
  <c r="L770"/>
  <c r="J769"/>
  <c r="Q769" s="1"/>
  <c r="M769"/>
  <c r="L769"/>
  <c r="J768"/>
  <c r="Q768"/>
  <c r="O768"/>
  <c r="M768"/>
  <c r="L768"/>
  <c r="J767"/>
  <c r="M767" s="1"/>
  <c r="Q767"/>
  <c r="L767"/>
  <c r="J766"/>
  <c r="O766" s="1"/>
  <c r="Q766"/>
  <c r="L766"/>
  <c r="J765"/>
  <c r="Q765" s="1"/>
  <c r="O765"/>
  <c r="L765"/>
  <c r="J764"/>
  <c r="Q764"/>
  <c r="O764"/>
  <c r="M764"/>
  <c r="L764"/>
  <c r="J763"/>
  <c r="M763" s="1"/>
  <c r="L763"/>
  <c r="J762"/>
  <c r="O762" s="1"/>
  <c r="L762"/>
  <c r="J761"/>
  <c r="Q761"/>
  <c r="O761"/>
  <c r="M761"/>
  <c r="L761"/>
  <c r="J760"/>
  <c r="M760" s="1"/>
  <c r="O760"/>
  <c r="L760"/>
  <c r="J759"/>
  <c r="O759" s="1"/>
  <c r="Q759"/>
  <c r="M759"/>
  <c r="L759"/>
  <c r="J758"/>
  <c r="O758" s="1"/>
  <c r="L758"/>
  <c r="J757"/>
  <c r="Q757"/>
  <c r="O757"/>
  <c r="M757"/>
  <c r="L757"/>
  <c r="J756"/>
  <c r="M756" s="1"/>
  <c r="O756"/>
  <c r="L756"/>
  <c r="J755"/>
  <c r="O755" s="1"/>
  <c r="Q755"/>
  <c r="M755"/>
  <c r="L755"/>
  <c r="J754"/>
  <c r="O754" s="1"/>
  <c r="L754"/>
  <c r="J753"/>
  <c r="Q753"/>
  <c r="O753"/>
  <c r="M753"/>
  <c r="L753"/>
  <c r="J752"/>
  <c r="M752" s="1"/>
  <c r="O752"/>
  <c r="L752"/>
  <c r="J751"/>
  <c r="O751" s="1"/>
  <c r="Q751"/>
  <c r="M751"/>
  <c r="L751"/>
  <c r="J750"/>
  <c r="O750" s="1"/>
  <c r="L750"/>
  <c r="J746"/>
  <c r="Q746"/>
  <c r="O746"/>
  <c r="M746"/>
  <c r="L746"/>
  <c r="J745"/>
  <c r="M745" s="1"/>
  <c r="O745"/>
  <c r="L745"/>
  <c r="J744"/>
  <c r="O744" s="1"/>
  <c r="Q744"/>
  <c r="M744"/>
  <c r="L744"/>
  <c r="J743"/>
  <c r="O743" s="1"/>
  <c r="L743"/>
  <c r="J741"/>
  <c r="Q741"/>
  <c r="O741"/>
  <c r="M741"/>
  <c r="L741"/>
  <c r="J740"/>
  <c r="M740" s="1"/>
  <c r="O740"/>
  <c r="L740"/>
  <c r="J739"/>
  <c r="O739" s="1"/>
  <c r="Q739"/>
  <c r="M739"/>
  <c r="L739"/>
  <c r="J738"/>
  <c r="O738" s="1"/>
  <c r="L738"/>
  <c r="J737"/>
  <c r="Q737"/>
  <c r="O737"/>
  <c r="M737"/>
  <c r="L737"/>
  <c r="J736"/>
  <c r="M736" s="1"/>
  <c r="O736"/>
  <c r="L736"/>
  <c r="J735"/>
  <c r="O735" s="1"/>
  <c r="Q735"/>
  <c r="M735"/>
  <c r="L735"/>
  <c r="J734"/>
  <c r="O734" s="1"/>
  <c r="L734"/>
  <c r="J733"/>
  <c r="Q733"/>
  <c r="O733"/>
  <c r="M733"/>
  <c r="L733"/>
  <c r="J732"/>
  <c r="M732" s="1"/>
  <c r="O732"/>
  <c r="L732"/>
  <c r="J731"/>
  <c r="O731" s="1"/>
  <c r="Q731"/>
  <c r="M731"/>
  <c r="L731"/>
  <c r="J730"/>
  <c r="O730" s="1"/>
  <c r="L730"/>
  <c r="J729"/>
  <c r="Q729"/>
  <c r="O729"/>
  <c r="M729"/>
  <c r="L729"/>
  <c r="J728"/>
  <c r="M728" s="1"/>
  <c r="O728"/>
  <c r="L728"/>
  <c r="J727"/>
  <c r="O727" s="1"/>
  <c r="Q727"/>
  <c r="M727"/>
  <c r="L727"/>
  <c r="J726"/>
  <c r="O726" s="1"/>
  <c r="L726"/>
  <c r="J725"/>
  <c r="Q725"/>
  <c r="O725"/>
  <c r="M725"/>
  <c r="L725"/>
  <c r="J724"/>
  <c r="M724" s="1"/>
  <c r="O724"/>
  <c r="L724"/>
  <c r="J723"/>
  <c r="O723" s="1"/>
  <c r="Q723"/>
  <c r="M723"/>
  <c r="L723"/>
  <c r="J722"/>
  <c r="O722" s="1"/>
  <c r="L722"/>
  <c r="J721"/>
  <c r="Q721"/>
  <c r="O721"/>
  <c r="M721"/>
  <c r="L721"/>
  <c r="J720"/>
  <c r="M720" s="1"/>
  <c r="O720"/>
  <c r="L720"/>
  <c r="J719"/>
  <c r="O719" s="1"/>
  <c r="Q719"/>
  <c r="M719"/>
  <c r="L719"/>
  <c r="J718"/>
  <c r="O718" s="1"/>
  <c r="L718"/>
  <c r="J717"/>
  <c r="Q717"/>
  <c r="O717"/>
  <c r="M717"/>
  <c r="L717"/>
  <c r="J716"/>
  <c r="M716" s="1"/>
  <c r="O716"/>
  <c r="L716"/>
  <c r="J715"/>
  <c r="O715" s="1"/>
  <c r="Q715"/>
  <c r="M715"/>
  <c r="L715"/>
  <c r="J714"/>
  <c r="O714" s="1"/>
  <c r="L714"/>
  <c r="J713"/>
  <c r="Q713"/>
  <c r="O713"/>
  <c r="M713"/>
  <c r="L713"/>
  <c r="J712"/>
  <c r="M712" s="1"/>
  <c r="O712"/>
  <c r="L712"/>
  <c r="J711"/>
  <c r="O711" s="1"/>
  <c r="Q711"/>
  <c r="M711"/>
  <c r="L711"/>
  <c r="J710"/>
  <c r="O710" s="1"/>
  <c r="L710"/>
  <c r="J709"/>
  <c r="Q709"/>
  <c r="O709"/>
  <c r="M709"/>
  <c r="L709"/>
  <c r="J708"/>
  <c r="M708" s="1"/>
  <c r="O708"/>
  <c r="L708"/>
  <c r="J707"/>
  <c r="O707" s="1"/>
  <c r="Q707"/>
  <c r="M707"/>
  <c r="L707"/>
  <c r="J706"/>
  <c r="O706" s="1"/>
  <c r="L706"/>
  <c r="J705"/>
  <c r="Q705"/>
  <c r="O705"/>
  <c r="M705"/>
  <c r="L705"/>
  <c r="J704"/>
  <c r="M704" s="1"/>
  <c r="O704"/>
  <c r="L704"/>
  <c r="J703"/>
  <c r="O703" s="1"/>
  <c r="Q703"/>
  <c r="M703"/>
  <c r="L703"/>
  <c r="J702"/>
  <c r="O702" s="1"/>
  <c r="L702"/>
  <c r="J701"/>
  <c r="Q701"/>
  <c r="O701"/>
  <c r="M701"/>
  <c r="L701"/>
  <c r="J700"/>
  <c r="M700" s="1"/>
  <c r="O700"/>
  <c r="L700"/>
  <c r="J699"/>
  <c r="O699" s="1"/>
  <c r="Q699"/>
  <c r="M699"/>
  <c r="L699"/>
  <c r="J698"/>
  <c r="O698" s="1"/>
  <c r="L698"/>
  <c r="J697"/>
  <c r="Q697"/>
  <c r="O697"/>
  <c r="M697"/>
  <c r="L697"/>
  <c r="J696"/>
  <c r="M696" s="1"/>
  <c r="O696"/>
  <c r="L696"/>
  <c r="J695"/>
  <c r="O695" s="1"/>
  <c r="Q695"/>
  <c r="M695"/>
  <c r="L695"/>
  <c r="J694"/>
  <c r="O694" s="1"/>
  <c r="L694"/>
  <c r="J693"/>
  <c r="Q693"/>
  <c r="O693"/>
  <c r="M693"/>
  <c r="L693"/>
  <c r="J692"/>
  <c r="M692" s="1"/>
  <c r="O692"/>
  <c r="L692"/>
  <c r="J691"/>
  <c r="O691" s="1"/>
  <c r="Q691"/>
  <c r="M691"/>
  <c r="L691"/>
  <c r="J690"/>
  <c r="O690" s="1"/>
  <c r="L690"/>
  <c r="J689"/>
  <c r="Q689"/>
  <c r="O689"/>
  <c r="M689"/>
  <c r="L689"/>
  <c r="J688"/>
  <c r="M688" s="1"/>
  <c r="O688"/>
  <c r="L688"/>
  <c r="J687"/>
  <c r="O687" s="1"/>
  <c r="Q687"/>
  <c r="M687"/>
  <c r="L687"/>
  <c r="J686"/>
  <c r="O686" s="1"/>
  <c r="L686"/>
  <c r="J685"/>
  <c r="Q685"/>
  <c r="O685"/>
  <c r="M685"/>
  <c r="L685"/>
  <c r="J684"/>
  <c r="M684" s="1"/>
  <c r="O684"/>
  <c r="L684"/>
  <c r="J683"/>
  <c r="O683" s="1"/>
  <c r="Q683"/>
  <c r="M683"/>
  <c r="L683"/>
  <c r="J682"/>
  <c r="O682" s="1"/>
  <c r="L682"/>
  <c r="J681"/>
  <c r="Q681"/>
  <c r="O681"/>
  <c r="M681"/>
  <c r="L681"/>
  <c r="J680"/>
  <c r="M680" s="1"/>
  <c r="O680"/>
  <c r="L680"/>
  <c r="J679"/>
  <c r="O679" s="1"/>
  <c r="Q679"/>
  <c r="M679"/>
  <c r="L679"/>
  <c r="J678"/>
  <c r="O678" s="1"/>
  <c r="L678"/>
  <c r="J677"/>
  <c r="Q677"/>
  <c r="O677"/>
  <c r="M677"/>
  <c r="L677"/>
  <c r="J676"/>
  <c r="M676" s="1"/>
  <c r="O676"/>
  <c r="L676"/>
  <c r="J675"/>
  <c r="O675" s="1"/>
  <c r="Q675"/>
  <c r="M675"/>
  <c r="L675"/>
  <c r="J674"/>
  <c r="O674" s="1"/>
  <c r="L674"/>
  <c r="J673"/>
  <c r="Q673"/>
  <c r="O673"/>
  <c r="M673"/>
  <c r="L673"/>
  <c r="J672"/>
  <c r="M672" s="1"/>
  <c r="O672"/>
  <c r="L672"/>
  <c r="J671"/>
  <c r="O671" s="1"/>
  <c r="Q671"/>
  <c r="M671"/>
  <c r="L671"/>
  <c r="J670"/>
  <c r="O670" s="1"/>
  <c r="L670"/>
  <c r="J669"/>
  <c r="Q669"/>
  <c r="O669"/>
  <c r="M669"/>
  <c r="L669"/>
  <c r="J668"/>
  <c r="M668" s="1"/>
  <c r="O668"/>
  <c r="L668"/>
  <c r="J667"/>
  <c r="O667" s="1"/>
  <c r="Q667"/>
  <c r="M667"/>
  <c r="L667"/>
  <c r="J666"/>
  <c r="O666" s="1"/>
  <c r="L666"/>
  <c r="J665"/>
  <c r="Q665"/>
  <c r="O665"/>
  <c r="M665"/>
  <c r="L665"/>
  <c r="J664"/>
  <c r="M664" s="1"/>
  <c r="O664"/>
  <c r="L664"/>
  <c r="J663"/>
  <c r="O663" s="1"/>
  <c r="Q663"/>
  <c r="M663"/>
  <c r="L663"/>
  <c r="J662"/>
  <c r="O662" s="1"/>
  <c r="L662"/>
  <c r="J661"/>
  <c r="Q661"/>
  <c r="O661"/>
  <c r="M661"/>
  <c r="L661"/>
  <c r="J660"/>
  <c r="M660" s="1"/>
  <c r="O660"/>
  <c r="L660"/>
  <c r="J659"/>
  <c r="O659" s="1"/>
  <c r="Q659"/>
  <c r="M659"/>
  <c r="L659"/>
  <c r="J658"/>
  <c r="O658" s="1"/>
  <c r="L658"/>
  <c r="J657"/>
  <c r="Q657"/>
  <c r="O657"/>
  <c r="M657"/>
  <c r="L657"/>
  <c r="J656"/>
  <c r="M656" s="1"/>
  <c r="O656"/>
  <c r="L656"/>
  <c r="J655"/>
  <c r="O655" s="1"/>
  <c r="Q655"/>
  <c r="M655"/>
  <c r="L655"/>
  <c r="J653"/>
  <c r="O653" s="1"/>
  <c r="L653"/>
  <c r="J652"/>
  <c r="Q652"/>
  <c r="O652"/>
  <c r="M652"/>
  <c r="L652"/>
  <c r="J651"/>
  <c r="M651" s="1"/>
  <c r="O651"/>
  <c r="L651"/>
  <c r="J650"/>
  <c r="O650" s="1"/>
  <c r="Q650"/>
  <c r="M650"/>
  <c r="L650"/>
  <c r="J649"/>
  <c r="O649" s="1"/>
  <c r="L649"/>
  <c r="J648"/>
  <c r="Q648"/>
  <c r="O648"/>
  <c r="M648"/>
  <c r="L648"/>
  <c r="J647"/>
  <c r="M647" s="1"/>
  <c r="O647"/>
  <c r="L647"/>
  <c r="J646"/>
  <c r="O646" s="1"/>
  <c r="Q646"/>
  <c r="M646"/>
  <c r="L646"/>
  <c r="J645"/>
  <c r="O645" s="1"/>
  <c r="L645"/>
  <c r="J644"/>
  <c r="Q644"/>
  <c r="O644"/>
  <c r="M644"/>
  <c r="L644"/>
  <c r="J643"/>
  <c r="M643" s="1"/>
  <c r="O643"/>
  <c r="L643"/>
  <c r="J642"/>
  <c r="O642" s="1"/>
  <c r="Q642"/>
  <c r="M642"/>
  <c r="L642"/>
  <c r="J641"/>
  <c r="O641" s="1"/>
  <c r="L641"/>
  <c r="J640"/>
  <c r="Q640"/>
  <c r="O640"/>
  <c r="M640"/>
  <c r="L640"/>
  <c r="J639"/>
  <c r="M639" s="1"/>
  <c r="O639"/>
  <c r="L639"/>
  <c r="J638"/>
  <c r="O638" s="1"/>
  <c r="Q638"/>
  <c r="M638"/>
  <c r="L638"/>
  <c r="J637"/>
  <c r="O637" s="1"/>
  <c r="L637"/>
  <c r="J636"/>
  <c r="Q636"/>
  <c r="O636"/>
  <c r="M636"/>
  <c r="L636"/>
  <c r="J635"/>
  <c r="M635" s="1"/>
  <c r="O635"/>
  <c r="L635"/>
  <c r="J634"/>
  <c r="O634" s="1"/>
  <c r="Q634"/>
  <c r="M634"/>
  <c r="L634"/>
  <c r="J633"/>
  <c r="O633" s="1"/>
  <c r="L633"/>
  <c r="J632"/>
  <c r="Q632"/>
  <c r="O632"/>
  <c r="M632"/>
  <c r="L632"/>
  <c r="J631"/>
  <c r="M631" s="1"/>
  <c r="O631"/>
  <c r="L631"/>
  <c r="J630"/>
  <c r="O630" s="1"/>
  <c r="Q630"/>
  <c r="M630"/>
  <c r="L630"/>
  <c r="J629"/>
  <c r="O629" s="1"/>
  <c r="L629"/>
  <c r="J628"/>
  <c r="Q628"/>
  <c r="O628"/>
  <c r="M628"/>
  <c r="L628"/>
  <c r="J627"/>
  <c r="M627" s="1"/>
  <c r="O627"/>
  <c r="L627"/>
  <c r="J626"/>
  <c r="O626" s="1"/>
  <c r="Q626"/>
  <c r="M626"/>
  <c r="L626"/>
  <c r="J625"/>
  <c r="O625" s="1"/>
  <c r="L625"/>
  <c r="J624"/>
  <c r="Q624"/>
  <c r="O624"/>
  <c r="M624"/>
  <c r="L624"/>
  <c r="J623"/>
  <c r="M623" s="1"/>
  <c r="O623"/>
  <c r="L623"/>
  <c r="J622"/>
  <c r="O622" s="1"/>
  <c r="Q622"/>
  <c r="M622"/>
  <c r="L622"/>
  <c r="J621"/>
  <c r="O621" s="1"/>
  <c r="L621"/>
  <c r="J620"/>
  <c r="Q620"/>
  <c r="O620"/>
  <c r="M620"/>
  <c r="L620"/>
  <c r="J619"/>
  <c r="M619" s="1"/>
  <c r="O619"/>
  <c r="L619"/>
  <c r="J618"/>
  <c r="O618" s="1"/>
  <c r="Q618"/>
  <c r="M618"/>
  <c r="L618"/>
  <c r="J617"/>
  <c r="O617" s="1"/>
  <c r="L617"/>
  <c r="J616"/>
  <c r="Q616"/>
  <c r="O616"/>
  <c r="M616"/>
  <c r="L616"/>
  <c r="J615"/>
  <c r="M615" s="1"/>
  <c r="O615"/>
  <c r="L615"/>
  <c r="J614"/>
  <c r="O614" s="1"/>
  <c r="Q614"/>
  <c r="M614"/>
  <c r="L614"/>
  <c r="J613"/>
  <c r="O613" s="1"/>
  <c r="L613"/>
  <c r="J612"/>
  <c r="Q612"/>
  <c r="O612"/>
  <c r="M612"/>
  <c r="L612"/>
  <c r="J611"/>
  <c r="M611" s="1"/>
  <c r="O611"/>
  <c r="L611"/>
  <c r="J610"/>
  <c r="O610" s="1"/>
  <c r="Q610"/>
  <c r="M610"/>
  <c r="L610"/>
  <c r="J609"/>
  <c r="O609" s="1"/>
  <c r="L609"/>
  <c r="J608"/>
  <c r="Q608"/>
  <c r="O608"/>
  <c r="M608"/>
  <c r="L608"/>
  <c r="J607"/>
  <c r="M607" s="1"/>
  <c r="O607"/>
  <c r="L607"/>
  <c r="J606"/>
  <c r="O606" s="1"/>
  <c r="Q606"/>
  <c r="M606"/>
  <c r="L606"/>
  <c r="J605"/>
  <c r="O605" s="1"/>
  <c r="L605"/>
  <c r="J604"/>
  <c r="Q604"/>
  <c r="O604"/>
  <c r="M604"/>
  <c r="L604"/>
  <c r="J603"/>
  <c r="M603" s="1"/>
  <c r="O603"/>
  <c r="L603"/>
  <c r="J602"/>
  <c r="O602" s="1"/>
  <c r="Q602"/>
  <c r="M602"/>
  <c r="L602"/>
  <c r="J601"/>
  <c r="O601" s="1"/>
  <c r="L601"/>
  <c r="J600"/>
  <c r="Q600"/>
  <c r="O600"/>
  <c r="M600"/>
  <c r="L600"/>
  <c r="J599"/>
  <c r="M599" s="1"/>
  <c r="O599"/>
  <c r="L599"/>
  <c r="J598"/>
  <c r="O598" s="1"/>
  <c r="Q598"/>
  <c r="M598"/>
  <c r="L598"/>
  <c r="J597"/>
  <c r="O597" s="1"/>
  <c r="L597"/>
  <c r="J596"/>
  <c r="Q596"/>
  <c r="O596"/>
  <c r="M596"/>
  <c r="L596"/>
  <c r="J595"/>
  <c r="M595" s="1"/>
  <c r="O595"/>
  <c r="L595"/>
  <c r="J594"/>
  <c r="O594" s="1"/>
  <c r="Q594"/>
  <c r="M594"/>
  <c r="L594"/>
  <c r="J593"/>
  <c r="O593" s="1"/>
  <c r="L593"/>
  <c r="J592"/>
  <c r="Q592"/>
  <c r="O592"/>
  <c r="M592"/>
  <c r="L592"/>
  <c r="J591"/>
  <c r="M591" s="1"/>
  <c r="O591"/>
  <c r="L591"/>
  <c r="J590"/>
  <c r="O590" s="1"/>
  <c r="Q590"/>
  <c r="M590"/>
  <c r="L590"/>
  <c r="J589"/>
  <c r="O589" s="1"/>
  <c r="L589"/>
  <c r="J588"/>
  <c r="Q588"/>
  <c r="O588"/>
  <c r="M588"/>
  <c r="L588"/>
  <c r="J587"/>
  <c r="M587" s="1"/>
  <c r="O587"/>
  <c r="L587"/>
  <c r="J586"/>
  <c r="O586" s="1"/>
  <c r="Q586"/>
  <c r="M586"/>
  <c r="L586"/>
  <c r="J585"/>
  <c r="O585" s="1"/>
  <c r="L585"/>
  <c r="J584"/>
  <c r="Q584"/>
  <c r="O584"/>
  <c r="M584"/>
  <c r="L584"/>
  <c r="J583"/>
  <c r="M583" s="1"/>
  <c r="O583"/>
  <c r="L583"/>
  <c r="J582"/>
  <c r="O582" s="1"/>
  <c r="Q582"/>
  <c r="M582"/>
  <c r="L582"/>
  <c r="J581"/>
  <c r="O581" s="1"/>
  <c r="L581"/>
  <c r="J580"/>
  <c r="Q580"/>
  <c r="O580"/>
  <c r="M580"/>
  <c r="L580"/>
  <c r="J579"/>
  <c r="M579" s="1"/>
  <c r="O579"/>
  <c r="L579"/>
  <c r="J578"/>
  <c r="O578" s="1"/>
  <c r="Q578"/>
  <c r="M578"/>
  <c r="L578"/>
  <c r="J577"/>
  <c r="O577" s="1"/>
  <c r="L577"/>
  <c r="J576"/>
  <c r="Q576"/>
  <c r="O576"/>
  <c r="M576"/>
  <c r="L576"/>
  <c r="J575"/>
  <c r="M575" s="1"/>
  <c r="O575"/>
  <c r="L575"/>
  <c r="J574"/>
  <c r="O574" s="1"/>
  <c r="Q574"/>
  <c r="M574"/>
  <c r="L574"/>
  <c r="J572"/>
  <c r="O572" s="1"/>
  <c r="L572"/>
  <c r="J571"/>
  <c r="Q571"/>
  <c r="O571"/>
  <c r="M571"/>
  <c r="L571"/>
  <c r="J570"/>
  <c r="M570" s="1"/>
  <c r="O570"/>
  <c r="L570"/>
  <c r="J569"/>
  <c r="O569" s="1"/>
  <c r="Q569"/>
  <c r="M569"/>
  <c r="L569"/>
  <c r="J568"/>
  <c r="O568" s="1"/>
  <c r="L568"/>
  <c r="J567"/>
  <c r="Q567"/>
  <c r="O567"/>
  <c r="M567"/>
  <c r="L567"/>
  <c r="J566"/>
  <c r="M566" s="1"/>
  <c r="O566"/>
  <c r="L566"/>
  <c r="J565"/>
  <c r="O565" s="1"/>
  <c r="Q565"/>
  <c r="M565"/>
  <c r="L565"/>
  <c r="J564"/>
  <c r="O564" s="1"/>
  <c r="L564"/>
  <c r="J563"/>
  <c r="Q563"/>
  <c r="O563"/>
  <c r="M563"/>
  <c r="L563"/>
  <c r="J562"/>
  <c r="M562" s="1"/>
  <c r="O562"/>
  <c r="L562"/>
  <c r="J561"/>
  <c r="O561" s="1"/>
  <c r="Q561"/>
  <c r="M561"/>
  <c r="L561"/>
  <c r="J560"/>
  <c r="O560" s="1"/>
  <c r="L560"/>
  <c r="J559"/>
  <c r="Q559"/>
  <c r="O559"/>
  <c r="M559"/>
  <c r="L559"/>
  <c r="J558"/>
  <c r="M558" s="1"/>
  <c r="O558"/>
  <c r="L558"/>
  <c r="J557"/>
  <c r="O557" s="1"/>
  <c r="Q557"/>
  <c r="M557"/>
  <c r="L557"/>
  <c r="J556"/>
  <c r="O556" s="1"/>
  <c r="L556"/>
  <c r="J555"/>
  <c r="Q555"/>
  <c r="O555"/>
  <c r="M555"/>
  <c r="L555"/>
  <c r="J554"/>
  <c r="M554" s="1"/>
  <c r="O554"/>
  <c r="L554"/>
  <c r="J553"/>
  <c r="O553" s="1"/>
  <c r="Q553"/>
  <c r="M553"/>
  <c r="L553"/>
  <c r="J552"/>
  <c r="O552" s="1"/>
  <c r="L552"/>
  <c r="J551"/>
  <c r="Q551"/>
  <c r="O551"/>
  <c r="M551"/>
  <c r="L551"/>
  <c r="J550"/>
  <c r="M550" s="1"/>
  <c r="O550"/>
  <c r="L550"/>
  <c r="J549"/>
  <c r="O549" s="1"/>
  <c r="Q549"/>
  <c r="M549"/>
  <c r="L549"/>
  <c r="J548"/>
  <c r="O548" s="1"/>
  <c r="L548"/>
  <c r="J547"/>
  <c r="Q547"/>
  <c r="O547"/>
  <c r="M547"/>
  <c r="L547"/>
  <c r="J546"/>
  <c r="M546" s="1"/>
  <c r="O546"/>
  <c r="L546"/>
  <c r="J542"/>
  <c r="O542" s="1"/>
  <c r="Q542"/>
  <c r="M542"/>
  <c r="L542"/>
  <c r="J541"/>
  <c r="O541" s="1"/>
  <c r="L541"/>
  <c r="J540"/>
  <c r="Q540"/>
  <c r="O540"/>
  <c r="M540"/>
  <c r="L540"/>
  <c r="J539"/>
  <c r="M539" s="1"/>
  <c r="O539"/>
  <c r="L539"/>
  <c r="J537"/>
  <c r="O537" s="1"/>
  <c r="Q537"/>
  <c r="M537"/>
  <c r="L537"/>
  <c r="J536"/>
  <c r="O536" s="1"/>
  <c r="L536"/>
  <c r="J535"/>
  <c r="Q535"/>
  <c r="O535"/>
  <c r="M535"/>
  <c r="L535"/>
  <c r="J534"/>
  <c r="M534" s="1"/>
  <c r="O534"/>
  <c r="L534"/>
  <c r="J533"/>
  <c r="O533" s="1"/>
  <c r="Q533"/>
  <c r="M533"/>
  <c r="L533"/>
  <c r="J532"/>
  <c r="O532" s="1"/>
  <c r="L532"/>
  <c r="J531"/>
  <c r="Q531"/>
  <c r="O531"/>
  <c r="M531"/>
  <c r="L531"/>
  <c r="J530"/>
  <c r="M530" s="1"/>
  <c r="O530"/>
  <c r="L530"/>
  <c r="J529"/>
  <c r="O529" s="1"/>
  <c r="Q529"/>
  <c r="M529"/>
  <c r="L529"/>
  <c r="J528"/>
  <c r="O528" s="1"/>
  <c r="L528"/>
  <c r="J527"/>
  <c r="Q527"/>
  <c r="O527"/>
  <c r="M527"/>
  <c r="L527"/>
  <c r="J526"/>
  <c r="M526" s="1"/>
  <c r="O526"/>
  <c r="L526"/>
  <c r="J525"/>
  <c r="O525" s="1"/>
  <c r="Q525"/>
  <c r="M525"/>
  <c r="L525"/>
  <c r="J524"/>
  <c r="O524" s="1"/>
  <c r="L524"/>
  <c r="J523"/>
  <c r="Q523"/>
  <c r="O523"/>
  <c r="M523"/>
  <c r="L523"/>
  <c r="J522"/>
  <c r="M522" s="1"/>
  <c r="O522"/>
  <c r="L522"/>
  <c r="J521"/>
  <c r="O521" s="1"/>
  <c r="Q521"/>
  <c r="M521"/>
  <c r="L521"/>
  <c r="J520"/>
  <c r="O520" s="1"/>
  <c r="L520"/>
  <c r="J519"/>
  <c r="Q519"/>
  <c r="O519"/>
  <c r="M519"/>
  <c r="L519"/>
  <c r="J518"/>
  <c r="M518" s="1"/>
  <c r="O518"/>
  <c r="L518"/>
  <c r="J517"/>
  <c r="O517" s="1"/>
  <c r="Q517"/>
  <c r="M517"/>
  <c r="L517"/>
  <c r="J516"/>
  <c r="O516" s="1"/>
  <c r="L516"/>
  <c r="J515"/>
  <c r="Q515"/>
  <c r="O515"/>
  <c r="M515"/>
  <c r="L515"/>
  <c r="J514"/>
  <c r="M514" s="1"/>
  <c r="O514"/>
  <c r="L514"/>
  <c r="J513"/>
  <c r="O513" s="1"/>
  <c r="Q513"/>
  <c r="M513"/>
  <c r="L513"/>
  <c r="J512"/>
  <c r="O512" s="1"/>
  <c r="L512"/>
  <c r="J511"/>
  <c r="Q511"/>
  <c r="O511"/>
  <c r="M511"/>
  <c r="L511"/>
  <c r="J510"/>
  <c r="M510" s="1"/>
  <c r="O510"/>
  <c r="L510"/>
  <c r="J509"/>
  <c r="O509" s="1"/>
  <c r="Q509"/>
  <c r="M509"/>
  <c r="L509"/>
  <c r="J508"/>
  <c r="O508" s="1"/>
  <c r="L508"/>
  <c r="J507"/>
  <c r="Q507"/>
  <c r="O507"/>
  <c r="M507"/>
  <c r="L507"/>
  <c r="J506"/>
  <c r="M506" s="1"/>
  <c r="O506"/>
  <c r="L506"/>
  <c r="J505"/>
  <c r="O505" s="1"/>
  <c r="Q505"/>
  <c r="M505"/>
  <c r="L505"/>
  <c r="J504"/>
  <c r="O504" s="1"/>
  <c r="L504"/>
  <c r="J503"/>
  <c r="Q503"/>
  <c r="O503"/>
  <c r="M503"/>
  <c r="L503"/>
  <c r="J502"/>
  <c r="M502" s="1"/>
  <c r="O502"/>
  <c r="L502"/>
  <c r="J501"/>
  <c r="O501" s="1"/>
  <c r="Q501"/>
  <c r="M501"/>
  <c r="L501"/>
  <c r="J500"/>
  <c r="O500" s="1"/>
  <c r="L500"/>
  <c r="J499"/>
  <c r="Q499"/>
  <c r="O499"/>
  <c r="M499"/>
  <c r="L499"/>
  <c r="J498"/>
  <c r="M498" s="1"/>
  <c r="O498"/>
  <c r="L498"/>
  <c r="J497"/>
  <c r="O497" s="1"/>
  <c r="Q497"/>
  <c r="M497"/>
  <c r="L497"/>
  <c r="J496"/>
  <c r="O496" s="1"/>
  <c r="L496"/>
  <c r="J495"/>
  <c r="Q495"/>
  <c r="O495"/>
  <c r="M495"/>
  <c r="L495"/>
  <c r="J494"/>
  <c r="M494" s="1"/>
  <c r="O494"/>
  <c r="L494"/>
  <c r="J493"/>
  <c r="O493" s="1"/>
  <c r="Q493"/>
  <c r="M493"/>
  <c r="L493"/>
  <c r="J492"/>
  <c r="O492" s="1"/>
  <c r="L492"/>
  <c r="J491"/>
  <c r="Q491"/>
  <c r="O491"/>
  <c r="M491"/>
  <c r="L491"/>
  <c r="J490"/>
  <c r="M490" s="1"/>
  <c r="O490"/>
  <c r="L490"/>
  <c r="J489"/>
  <c r="O489" s="1"/>
  <c r="Q489"/>
  <c r="M489"/>
  <c r="L489"/>
  <c r="J488"/>
  <c r="O488" s="1"/>
  <c r="L488"/>
  <c r="J487"/>
  <c r="Q487"/>
  <c r="O487"/>
  <c r="M487"/>
  <c r="L487"/>
  <c r="J486"/>
  <c r="M486" s="1"/>
  <c r="O486"/>
  <c r="L486"/>
  <c r="J485"/>
  <c r="O485" s="1"/>
  <c r="Q485"/>
  <c r="M485"/>
  <c r="L485"/>
  <c r="J484"/>
  <c r="O484" s="1"/>
  <c r="L484"/>
  <c r="J483"/>
  <c r="Q483"/>
  <c r="O483"/>
  <c r="M483"/>
  <c r="L483"/>
  <c r="J482"/>
  <c r="M482" s="1"/>
  <c r="O482"/>
  <c r="L482"/>
  <c r="J481"/>
  <c r="O481" s="1"/>
  <c r="Q481"/>
  <c r="M481"/>
  <c r="L481"/>
  <c r="J480"/>
  <c r="O480" s="1"/>
  <c r="L480"/>
  <c r="J479"/>
  <c r="Q479"/>
  <c r="O479"/>
  <c r="M479"/>
  <c r="L479"/>
  <c r="J478"/>
  <c r="M478" s="1"/>
  <c r="O478"/>
  <c r="L478"/>
  <c r="J477"/>
  <c r="O477" s="1"/>
  <c r="Q477"/>
  <c r="M477"/>
  <c r="L477"/>
  <c r="J476"/>
  <c r="O476" s="1"/>
  <c r="L476"/>
  <c r="J475"/>
  <c r="Q475"/>
  <c r="O475"/>
  <c r="M475"/>
  <c r="L475"/>
  <c r="J474"/>
  <c r="M474" s="1"/>
  <c r="O474"/>
  <c r="L474"/>
  <c r="J473"/>
  <c r="O473" s="1"/>
  <c r="Q473"/>
  <c r="M473"/>
  <c r="L473"/>
  <c r="J472"/>
  <c r="O472" s="1"/>
  <c r="L472"/>
  <c r="J471"/>
  <c r="Q471"/>
  <c r="O471"/>
  <c r="M471"/>
  <c r="L471"/>
  <c r="J470"/>
  <c r="M470" s="1"/>
  <c r="O470"/>
  <c r="L470"/>
  <c r="J469"/>
  <c r="O469" s="1"/>
  <c r="Q469"/>
  <c r="M469"/>
  <c r="L469"/>
  <c r="J468"/>
  <c r="O468" s="1"/>
  <c r="L468"/>
  <c r="J467"/>
  <c r="Q467"/>
  <c r="O467"/>
  <c r="M467"/>
  <c r="L467"/>
  <c r="J466"/>
  <c r="M466" s="1"/>
  <c r="O466"/>
  <c r="L466"/>
  <c r="J465"/>
  <c r="O465" s="1"/>
  <c r="Q465"/>
  <c r="M465"/>
  <c r="L465"/>
  <c r="J464"/>
  <c r="O464" s="1"/>
  <c r="L464"/>
  <c r="J463"/>
  <c r="Q463"/>
  <c r="O463"/>
  <c r="M463"/>
  <c r="L463"/>
  <c r="J462"/>
  <c r="M462" s="1"/>
  <c r="O462"/>
  <c r="L462"/>
  <c r="J461"/>
  <c r="O461" s="1"/>
  <c r="Q461"/>
  <c r="M461"/>
  <c r="L461"/>
  <c r="J460"/>
  <c r="O460" s="1"/>
  <c r="L460"/>
  <c r="J459"/>
  <c r="Q459"/>
  <c r="O459"/>
  <c r="M459"/>
  <c r="L459"/>
  <c r="J458"/>
  <c r="M458" s="1"/>
  <c r="O458"/>
  <c r="L458"/>
  <c r="J457"/>
  <c r="O457" s="1"/>
  <c r="Q457"/>
  <c r="M457"/>
  <c r="L457"/>
  <c r="J456"/>
  <c r="O456" s="1"/>
  <c r="L456"/>
  <c r="J455"/>
  <c r="Q455"/>
  <c r="O455"/>
  <c r="M455"/>
  <c r="L455"/>
  <c r="J454"/>
  <c r="M454" s="1"/>
  <c r="O454"/>
  <c r="L454"/>
  <c r="J453"/>
  <c r="O453" s="1"/>
  <c r="Q453"/>
  <c r="M453"/>
  <c r="L453"/>
  <c r="J452"/>
  <c r="O452" s="1"/>
  <c r="L452"/>
  <c r="J451"/>
  <c r="Q451"/>
  <c r="O451"/>
  <c r="M451"/>
  <c r="L451"/>
  <c r="J449"/>
  <c r="M449" s="1"/>
  <c r="O449"/>
  <c r="L449"/>
  <c r="J448"/>
  <c r="O448" s="1"/>
  <c r="Q448"/>
  <c r="M448"/>
  <c r="L448"/>
  <c r="J447"/>
  <c r="O447" s="1"/>
  <c r="L447"/>
  <c r="J446"/>
  <c r="Q446"/>
  <c r="O446"/>
  <c r="M446"/>
  <c r="L446"/>
  <c r="J445"/>
  <c r="M445" s="1"/>
  <c r="O445"/>
  <c r="L445"/>
  <c r="J444"/>
  <c r="O444" s="1"/>
  <c r="Q444"/>
  <c r="M444"/>
  <c r="L444"/>
  <c r="J443"/>
  <c r="O443" s="1"/>
  <c r="L443"/>
  <c r="J442"/>
  <c r="Q442"/>
  <c r="O442"/>
  <c r="M442"/>
  <c r="L442"/>
  <c r="J441"/>
  <c r="M441" s="1"/>
  <c r="O441"/>
  <c r="L441"/>
  <c r="J440"/>
  <c r="O440" s="1"/>
  <c r="Q440"/>
  <c r="M440"/>
  <c r="L440"/>
  <c r="J439"/>
  <c r="O439" s="1"/>
  <c r="L439"/>
  <c r="J438"/>
  <c r="Q438"/>
  <c r="O438"/>
  <c r="M438"/>
  <c r="L438"/>
  <c r="J437"/>
  <c r="M437" s="1"/>
  <c r="O437"/>
  <c r="L437"/>
  <c r="J436"/>
  <c r="O436" s="1"/>
  <c r="Q436"/>
  <c r="M436"/>
  <c r="L436"/>
  <c r="J435"/>
  <c r="O435" s="1"/>
  <c r="L435"/>
  <c r="J434"/>
  <c r="Q434"/>
  <c r="O434"/>
  <c r="M434"/>
  <c r="L434"/>
  <c r="J433"/>
  <c r="M433" s="1"/>
  <c r="O433"/>
  <c r="L433"/>
  <c r="J432"/>
  <c r="O432" s="1"/>
  <c r="Q432"/>
  <c r="M432"/>
  <c r="L432"/>
  <c r="J431"/>
  <c r="O431" s="1"/>
  <c r="L431"/>
  <c r="J430"/>
  <c r="Q430"/>
  <c r="O430"/>
  <c r="M430"/>
  <c r="L430"/>
  <c r="J429"/>
  <c r="M429" s="1"/>
  <c r="O429"/>
  <c r="L429"/>
  <c r="J428"/>
  <c r="O428" s="1"/>
  <c r="Q428"/>
  <c r="M428"/>
  <c r="L428"/>
  <c r="J427"/>
  <c r="O427" s="1"/>
  <c r="L427"/>
  <c r="J426"/>
  <c r="Q426"/>
  <c r="O426"/>
  <c r="M426"/>
  <c r="L426"/>
  <c r="J425"/>
  <c r="M425" s="1"/>
  <c r="O425"/>
  <c r="L425"/>
  <c r="J424"/>
  <c r="O424" s="1"/>
  <c r="Q424"/>
  <c r="M424"/>
  <c r="L424"/>
  <c r="J423"/>
  <c r="O423" s="1"/>
  <c r="L423"/>
  <c r="J422"/>
  <c r="Q422"/>
  <c r="O422"/>
  <c r="M422"/>
  <c r="L422"/>
  <c r="J421"/>
  <c r="M421" s="1"/>
  <c r="O421"/>
  <c r="L421"/>
  <c r="J420"/>
  <c r="O420" s="1"/>
  <c r="Q420"/>
  <c r="M420"/>
  <c r="L420"/>
  <c r="J419"/>
  <c r="O419" s="1"/>
  <c r="L419"/>
  <c r="J418"/>
  <c r="Q418"/>
  <c r="O418"/>
  <c r="M418"/>
  <c r="L418"/>
  <c r="J417"/>
  <c r="M417" s="1"/>
  <c r="O417"/>
  <c r="L417"/>
  <c r="J416"/>
  <c r="O416" s="1"/>
  <c r="Q416"/>
  <c r="M416"/>
  <c r="L416"/>
  <c r="J415"/>
  <c r="O415" s="1"/>
  <c r="L415"/>
  <c r="J414"/>
  <c r="Q414"/>
  <c r="O414"/>
  <c r="M414"/>
  <c r="L414"/>
  <c r="J413"/>
  <c r="M413" s="1"/>
  <c r="O413"/>
  <c r="L413"/>
  <c r="J412"/>
  <c r="O412" s="1"/>
  <c r="Q412"/>
  <c r="M412"/>
  <c r="L412"/>
  <c r="J411"/>
  <c r="O411" s="1"/>
  <c r="L411"/>
  <c r="J410"/>
  <c r="Q410"/>
  <c r="O410"/>
  <c r="M410"/>
  <c r="L410"/>
  <c r="J409"/>
  <c r="M409" s="1"/>
  <c r="O409"/>
  <c r="L409"/>
  <c r="J408"/>
  <c r="O408" s="1"/>
  <c r="Q408"/>
  <c r="M408"/>
  <c r="L408"/>
  <c r="J407"/>
  <c r="O407" s="1"/>
  <c r="L407"/>
  <c r="J406"/>
  <c r="Q406"/>
  <c r="O406"/>
  <c r="M406"/>
  <c r="L406"/>
  <c r="J405"/>
  <c r="M405" s="1"/>
  <c r="O405"/>
  <c r="L405"/>
  <c r="J404"/>
  <c r="O404" s="1"/>
  <c r="Q404"/>
  <c r="M404"/>
  <c r="L404"/>
  <c r="J403"/>
  <c r="O403" s="1"/>
  <c r="L403"/>
  <c r="J402"/>
  <c r="Q402"/>
  <c r="O402"/>
  <c r="M402"/>
  <c r="L402"/>
  <c r="J401"/>
  <c r="M401" s="1"/>
  <c r="O401"/>
  <c r="L401"/>
  <c r="J400"/>
  <c r="O400" s="1"/>
  <c r="Q400"/>
  <c r="M400"/>
  <c r="L400"/>
  <c r="J399"/>
  <c r="O399" s="1"/>
  <c r="L399"/>
  <c r="J398"/>
  <c r="Q398"/>
  <c r="O398"/>
  <c r="M398"/>
  <c r="L398"/>
  <c r="J397"/>
  <c r="M397" s="1"/>
  <c r="O397"/>
  <c r="L397"/>
  <c r="J396"/>
  <c r="O396" s="1"/>
  <c r="Q396"/>
  <c r="M396"/>
  <c r="L396"/>
  <c r="J395"/>
  <c r="O395" s="1"/>
  <c r="L395"/>
  <c r="J394"/>
  <c r="Q394"/>
  <c r="O394"/>
  <c r="M394"/>
  <c r="L394"/>
  <c r="J393"/>
  <c r="M393" s="1"/>
  <c r="O393"/>
  <c r="L393"/>
  <c r="J392"/>
  <c r="O392" s="1"/>
  <c r="Q392"/>
  <c r="M392"/>
  <c r="L392"/>
  <c r="J391"/>
  <c r="O391" s="1"/>
  <c r="L391"/>
  <c r="J390"/>
  <c r="Q390"/>
  <c r="O390"/>
  <c r="M390"/>
  <c r="L390"/>
  <c r="J389"/>
  <c r="M389" s="1"/>
  <c r="O389"/>
  <c r="L389"/>
  <c r="J388"/>
  <c r="O388" s="1"/>
  <c r="Q388"/>
  <c r="M388"/>
  <c r="L388"/>
  <c r="J387"/>
  <c r="O387" s="1"/>
  <c r="L387"/>
  <c r="J386"/>
  <c r="Q386"/>
  <c r="O386"/>
  <c r="M386"/>
  <c r="L386"/>
  <c r="J385"/>
  <c r="M385" s="1"/>
  <c r="O385"/>
  <c r="L385"/>
  <c r="J384"/>
  <c r="O384" s="1"/>
  <c r="Q384"/>
  <c r="M384"/>
  <c r="L384"/>
  <c r="J383"/>
  <c r="O383" s="1"/>
  <c r="L383"/>
  <c r="J382"/>
  <c r="Q382"/>
  <c r="O382"/>
  <c r="M382"/>
  <c r="L382"/>
  <c r="J381"/>
  <c r="M381" s="1"/>
  <c r="O381"/>
  <c r="L381"/>
  <c r="J380"/>
  <c r="O380" s="1"/>
  <c r="Q380"/>
  <c r="M380"/>
  <c r="L380"/>
  <c r="J379"/>
  <c r="O379" s="1"/>
  <c r="L379"/>
  <c r="J378"/>
  <c r="Q378"/>
  <c r="O378"/>
  <c r="M378"/>
  <c r="L378"/>
  <c r="J377"/>
  <c r="M377" s="1"/>
  <c r="O377"/>
  <c r="L377"/>
  <c r="J376"/>
  <c r="O376" s="1"/>
  <c r="Q376"/>
  <c r="M376"/>
  <c r="L376"/>
  <c r="J375"/>
  <c r="O375" s="1"/>
  <c r="L375"/>
  <c r="J374"/>
  <c r="Q374"/>
  <c r="O374"/>
  <c r="M374"/>
  <c r="L374"/>
  <c r="J373"/>
  <c r="M373" s="1"/>
  <c r="O373"/>
  <c r="L373"/>
  <c r="J372"/>
  <c r="O372" s="1"/>
  <c r="Q372"/>
  <c r="M372"/>
  <c r="L372"/>
  <c r="J371"/>
  <c r="O371" s="1"/>
  <c r="L371"/>
  <c r="J370"/>
  <c r="Q370"/>
  <c r="O370"/>
  <c r="M370"/>
  <c r="L370"/>
  <c r="J368"/>
  <c r="M368" s="1"/>
  <c r="O368"/>
  <c r="L368"/>
  <c r="J367"/>
  <c r="O367" s="1"/>
  <c r="Q367"/>
  <c r="M367"/>
  <c r="L367"/>
  <c r="J366"/>
  <c r="O366" s="1"/>
  <c r="L366"/>
  <c r="J365"/>
  <c r="Q365"/>
  <c r="O365"/>
  <c r="M365"/>
  <c r="L365"/>
  <c r="J364"/>
  <c r="M364" s="1"/>
  <c r="O364"/>
  <c r="L364"/>
  <c r="J363"/>
  <c r="O363" s="1"/>
  <c r="Q363"/>
  <c r="M363"/>
  <c r="L363"/>
  <c r="J362"/>
  <c r="O362" s="1"/>
  <c r="L362"/>
  <c r="J361"/>
  <c r="Q361"/>
  <c r="O361"/>
  <c r="M361"/>
  <c r="L361"/>
  <c r="J360"/>
  <c r="M360" s="1"/>
  <c r="O360"/>
  <c r="L360"/>
  <c r="J359"/>
  <c r="O359" s="1"/>
  <c r="Q359"/>
  <c r="M359"/>
  <c r="L359"/>
  <c r="J358"/>
  <c r="O358" s="1"/>
  <c r="L358"/>
  <c r="J357"/>
  <c r="Q357"/>
  <c r="O357"/>
  <c r="M357"/>
  <c r="L357"/>
  <c r="J356"/>
  <c r="M356" s="1"/>
  <c r="O356"/>
  <c r="L356"/>
  <c r="J355"/>
  <c r="O355" s="1"/>
  <c r="Q355"/>
  <c r="M355"/>
  <c r="L355"/>
  <c r="J354"/>
  <c r="O354" s="1"/>
  <c r="L354"/>
  <c r="J353"/>
  <c r="Q353"/>
  <c r="O353"/>
  <c r="M353"/>
  <c r="L353"/>
  <c r="J352"/>
  <c r="M352" s="1"/>
  <c r="O352"/>
  <c r="L352"/>
  <c r="J351"/>
  <c r="O351" s="1"/>
  <c r="Q351"/>
  <c r="M351"/>
  <c r="L351"/>
  <c r="J350"/>
  <c r="O350" s="1"/>
  <c r="L350"/>
  <c r="J349"/>
  <c r="Q349"/>
  <c r="O349"/>
  <c r="M349"/>
  <c r="L349"/>
  <c r="J348"/>
  <c r="M348" s="1"/>
  <c r="O348"/>
  <c r="L348"/>
  <c r="J347"/>
  <c r="O347" s="1"/>
  <c r="Q347"/>
  <c r="M347"/>
  <c r="L347"/>
  <c r="J346"/>
  <c r="O346" s="1"/>
  <c r="L346"/>
  <c r="J345"/>
  <c r="Q345"/>
  <c r="O345"/>
  <c r="M345"/>
  <c r="L345"/>
  <c r="J344"/>
  <c r="M344" s="1"/>
  <c r="O344"/>
  <c r="L344"/>
  <c r="J343"/>
  <c r="O343" s="1"/>
  <c r="Q343"/>
  <c r="M343"/>
  <c r="L343"/>
  <c r="J342"/>
  <c r="O342" s="1"/>
  <c r="L342"/>
  <c r="J338"/>
  <c r="Q338"/>
  <c r="O338"/>
  <c r="M338"/>
  <c r="L338"/>
  <c r="J337"/>
  <c r="M337" s="1"/>
  <c r="O337"/>
  <c r="L337"/>
  <c r="J336"/>
  <c r="O336" s="1"/>
  <c r="Q336"/>
  <c r="M336"/>
  <c r="L336"/>
  <c r="J335"/>
  <c r="O335" s="1"/>
  <c r="L335"/>
  <c r="J333"/>
  <c r="Q333"/>
  <c r="O333"/>
  <c r="M333"/>
  <c r="L333"/>
  <c r="J332"/>
  <c r="M332" s="1"/>
  <c r="O332"/>
  <c r="L332"/>
  <c r="J331"/>
  <c r="O331" s="1"/>
  <c r="Q331"/>
  <c r="M331"/>
  <c r="L331"/>
  <c r="J330"/>
  <c r="O330" s="1"/>
  <c r="L330"/>
  <c r="J329"/>
  <c r="Q329"/>
  <c r="O329"/>
  <c r="M329"/>
  <c r="L329"/>
  <c r="J328"/>
  <c r="M328" s="1"/>
  <c r="O328"/>
  <c r="L328"/>
  <c r="J327"/>
  <c r="O327" s="1"/>
  <c r="Q327"/>
  <c r="M327"/>
  <c r="L327"/>
  <c r="J326"/>
  <c r="O326" s="1"/>
  <c r="L326"/>
  <c r="J325"/>
  <c r="Q325"/>
  <c r="O325"/>
  <c r="M325"/>
  <c r="L325"/>
  <c r="J324"/>
  <c r="M324" s="1"/>
  <c r="O324"/>
  <c r="L324"/>
  <c r="J323"/>
  <c r="O323" s="1"/>
  <c r="Q323"/>
  <c r="M323"/>
  <c r="L323"/>
  <c r="J322"/>
  <c r="O322" s="1"/>
  <c r="L322"/>
  <c r="J321"/>
  <c r="Q321"/>
  <c r="O321"/>
  <c r="M321"/>
  <c r="L321"/>
  <c r="J320"/>
  <c r="M320" s="1"/>
  <c r="O320"/>
  <c r="L320"/>
  <c r="J319"/>
  <c r="O319" s="1"/>
  <c r="Q319"/>
  <c r="M319"/>
  <c r="L319"/>
  <c r="J318"/>
  <c r="O318" s="1"/>
  <c r="L318"/>
  <c r="J317"/>
  <c r="Q317"/>
  <c r="O317"/>
  <c r="M317"/>
  <c r="L317"/>
  <c r="J316"/>
  <c r="M316" s="1"/>
  <c r="O316"/>
  <c r="L316"/>
  <c r="J315"/>
  <c r="O315" s="1"/>
  <c r="Q315"/>
  <c r="M315"/>
  <c r="L315"/>
  <c r="J314"/>
  <c r="O314" s="1"/>
  <c r="L314"/>
  <c r="J313"/>
  <c r="Q313"/>
  <c r="O313"/>
  <c r="M313"/>
  <c r="L313"/>
  <c r="J312"/>
  <c r="M312" s="1"/>
  <c r="O312"/>
  <c r="L312"/>
  <c r="J311"/>
  <c r="O311" s="1"/>
  <c r="Q311"/>
  <c r="M311"/>
  <c r="L311"/>
  <c r="J310"/>
  <c r="O310" s="1"/>
  <c r="L310"/>
  <c r="J309"/>
  <c r="Q309"/>
  <c r="O309"/>
  <c r="M309"/>
  <c r="L309"/>
  <c r="J308"/>
  <c r="M308" s="1"/>
  <c r="O308"/>
  <c r="L308"/>
  <c r="J307"/>
  <c r="O307" s="1"/>
  <c r="Q307"/>
  <c r="M307"/>
  <c r="L307"/>
  <c r="J306"/>
  <c r="O306" s="1"/>
  <c r="L306"/>
  <c r="J305"/>
  <c r="Q305"/>
  <c r="O305"/>
  <c r="M305"/>
  <c r="L305"/>
  <c r="J304"/>
  <c r="M304" s="1"/>
  <c r="O304"/>
  <c r="L304"/>
  <c r="J303"/>
  <c r="O303" s="1"/>
  <c r="Q303"/>
  <c r="M303"/>
  <c r="L303"/>
  <c r="J302"/>
  <c r="O302" s="1"/>
  <c r="L302"/>
  <c r="J301"/>
  <c r="Q301"/>
  <c r="O301"/>
  <c r="M301"/>
  <c r="L301"/>
  <c r="J300"/>
  <c r="M300" s="1"/>
  <c r="O300"/>
  <c r="L300"/>
  <c r="J299"/>
  <c r="O299" s="1"/>
  <c r="Q299"/>
  <c r="M299"/>
  <c r="L299"/>
  <c r="J298"/>
  <c r="O298" s="1"/>
  <c r="L298"/>
  <c r="J297"/>
  <c r="Q297"/>
  <c r="O297"/>
  <c r="M297"/>
  <c r="L297"/>
  <c r="J296"/>
  <c r="M296" s="1"/>
  <c r="O296"/>
  <c r="L296"/>
  <c r="J295"/>
  <c r="O295" s="1"/>
  <c r="Q295"/>
  <c r="M295"/>
  <c r="L295"/>
  <c r="J294"/>
  <c r="O294" s="1"/>
  <c r="L294"/>
  <c r="J293"/>
  <c r="Q293"/>
  <c r="O293"/>
  <c r="M293"/>
  <c r="L293"/>
  <c r="J292"/>
  <c r="M292" s="1"/>
  <c r="O292"/>
  <c r="L292"/>
  <c r="J291"/>
  <c r="O291" s="1"/>
  <c r="Q291"/>
  <c r="M291"/>
  <c r="L291"/>
  <c r="J290"/>
  <c r="O290" s="1"/>
  <c r="L290"/>
  <c r="J289"/>
  <c r="Q289"/>
  <c r="O289"/>
  <c r="M289"/>
  <c r="L289"/>
  <c r="J288"/>
  <c r="M288" s="1"/>
  <c r="O288"/>
  <c r="L288"/>
  <c r="J287"/>
  <c r="O287" s="1"/>
  <c r="Q287"/>
  <c r="M287"/>
  <c r="L287"/>
  <c r="J286"/>
  <c r="O286" s="1"/>
  <c r="L286"/>
  <c r="J285"/>
  <c r="Q285"/>
  <c r="O285"/>
  <c r="M285"/>
  <c r="L285"/>
  <c r="J284"/>
  <c r="M284" s="1"/>
  <c r="O284"/>
  <c r="L284"/>
  <c r="J283"/>
  <c r="O283" s="1"/>
  <c r="Q283"/>
  <c r="M283"/>
  <c r="L283"/>
  <c r="J282"/>
  <c r="O282" s="1"/>
  <c r="L282"/>
  <c r="J281"/>
  <c r="Q281"/>
  <c r="O281"/>
  <c r="M281"/>
  <c r="L281"/>
  <c r="J280"/>
  <c r="M280" s="1"/>
  <c r="O280"/>
  <c r="L280"/>
  <c r="J279"/>
  <c r="O279" s="1"/>
  <c r="Q279"/>
  <c r="M279"/>
  <c r="L279"/>
  <c r="J278"/>
  <c r="O278" s="1"/>
  <c r="L278"/>
  <c r="J277"/>
  <c r="Q277"/>
  <c r="O277"/>
  <c r="M277"/>
  <c r="L277"/>
  <c r="J276"/>
  <c r="M276" s="1"/>
  <c r="O276"/>
  <c r="L276"/>
  <c r="J275"/>
  <c r="O275" s="1"/>
  <c r="Q275"/>
  <c r="M275"/>
  <c r="L275"/>
  <c r="J274"/>
  <c r="O274" s="1"/>
  <c r="L274"/>
  <c r="J273"/>
  <c r="Q273"/>
  <c r="O273"/>
  <c r="M273"/>
  <c r="L273"/>
  <c r="J272"/>
  <c r="M272" s="1"/>
  <c r="O272"/>
  <c r="L272"/>
  <c r="J271"/>
  <c r="O271" s="1"/>
  <c r="Q271"/>
  <c r="M271"/>
  <c r="L271"/>
  <c r="J270"/>
  <c r="O270" s="1"/>
  <c r="L270"/>
  <c r="J269"/>
  <c r="Q269"/>
  <c r="O269"/>
  <c r="M269"/>
  <c r="L269"/>
  <c r="J268"/>
  <c r="M268" s="1"/>
  <c r="O268"/>
  <c r="L268"/>
  <c r="J267"/>
  <c r="O267" s="1"/>
  <c r="Q267"/>
  <c r="M267"/>
  <c r="L267"/>
  <c r="J266"/>
  <c r="O266" s="1"/>
  <c r="L266"/>
  <c r="J265"/>
  <c r="Q265"/>
  <c r="O265"/>
  <c r="M265"/>
  <c r="L265"/>
  <c r="J264"/>
  <c r="M264" s="1"/>
  <c r="O264"/>
  <c r="L264"/>
  <c r="J263"/>
  <c r="O263" s="1"/>
  <c r="Q263"/>
  <c r="M263"/>
  <c r="L263"/>
  <c r="J262"/>
  <c r="O262" s="1"/>
  <c r="L262"/>
  <c r="J261"/>
  <c r="Q261"/>
  <c r="O261"/>
  <c r="M261"/>
  <c r="L261"/>
  <c r="J260"/>
  <c r="M260" s="1"/>
  <c r="O260"/>
  <c r="L260"/>
  <c r="J259"/>
  <c r="O259" s="1"/>
  <c r="Q259"/>
  <c r="M259"/>
  <c r="L259"/>
  <c r="J258"/>
  <c r="O258" s="1"/>
  <c r="L258"/>
  <c r="J257"/>
  <c r="Q257"/>
  <c r="O257"/>
  <c r="M257"/>
  <c r="L257"/>
  <c r="J256"/>
  <c r="M256" s="1"/>
  <c r="O256"/>
  <c r="L256"/>
  <c r="J255"/>
  <c r="O255" s="1"/>
  <c r="Q255"/>
  <c r="M255"/>
  <c r="L255"/>
  <c r="J254"/>
  <c r="O254" s="1"/>
  <c r="L254"/>
  <c r="J253"/>
  <c r="Q253"/>
  <c r="O253"/>
  <c r="M253"/>
  <c r="L253"/>
  <c r="J252"/>
  <c r="M252" s="1"/>
  <c r="O252"/>
  <c r="L252"/>
  <c r="J251"/>
  <c r="O251" s="1"/>
  <c r="Q251"/>
  <c r="M251"/>
  <c r="L251"/>
  <c r="J250"/>
  <c r="O250" s="1"/>
  <c r="L250"/>
  <c r="J249"/>
  <c r="Q249"/>
  <c r="O249"/>
  <c r="M249"/>
  <c r="L249"/>
  <c r="J248"/>
  <c r="M248" s="1"/>
  <c r="O248"/>
  <c r="L248"/>
  <c r="J247"/>
  <c r="O247" s="1"/>
  <c r="Q247"/>
  <c r="M247"/>
  <c r="L247"/>
  <c r="J246"/>
  <c r="O246" s="1"/>
  <c r="L246"/>
  <c r="J244"/>
  <c r="Q244"/>
  <c r="O244"/>
  <c r="M244"/>
  <c r="L244"/>
  <c r="J243"/>
  <c r="M243" s="1"/>
  <c r="O243"/>
  <c r="L243"/>
  <c r="J242"/>
  <c r="O242" s="1"/>
  <c r="Q242"/>
  <c r="M242"/>
  <c r="L242"/>
  <c r="J241"/>
  <c r="O241" s="1"/>
  <c r="L241"/>
  <c r="J240"/>
  <c r="Q240"/>
  <c r="O240"/>
  <c r="M240"/>
  <c r="L240"/>
  <c r="J239"/>
  <c r="M239" s="1"/>
  <c r="O239"/>
  <c r="L239"/>
  <c r="J238"/>
  <c r="O238" s="1"/>
  <c r="Q238"/>
  <c r="M238"/>
  <c r="L238"/>
  <c r="J237"/>
  <c r="O237" s="1"/>
  <c r="L237"/>
  <c r="J236"/>
  <c r="Q236"/>
  <c r="O236"/>
  <c r="M236"/>
  <c r="L236"/>
  <c r="J235"/>
  <c r="M235" s="1"/>
  <c r="O235"/>
  <c r="L235"/>
  <c r="J234"/>
  <c r="O234" s="1"/>
  <c r="Q234"/>
  <c r="M234"/>
  <c r="L234"/>
  <c r="J233"/>
  <c r="O233" s="1"/>
  <c r="L233"/>
  <c r="J232"/>
  <c r="Q232"/>
  <c r="O232"/>
  <c r="M232"/>
  <c r="L232"/>
  <c r="J231"/>
  <c r="M231" s="1"/>
  <c r="O231"/>
  <c r="L231"/>
  <c r="J230"/>
  <c r="O230" s="1"/>
  <c r="Q230"/>
  <c r="M230"/>
  <c r="L230"/>
  <c r="J229"/>
  <c r="O229" s="1"/>
  <c r="L229"/>
  <c r="J228"/>
  <c r="Q228"/>
  <c r="O228"/>
  <c r="M228"/>
  <c r="L228"/>
  <c r="J227"/>
  <c r="M227" s="1"/>
  <c r="O227"/>
  <c r="L227"/>
  <c r="J226"/>
  <c r="O226" s="1"/>
  <c r="Q226"/>
  <c r="M226"/>
  <c r="L226"/>
  <c r="J225"/>
  <c r="O225" s="1"/>
  <c r="L225"/>
  <c r="J224"/>
  <c r="Q224"/>
  <c r="O224"/>
  <c r="M224"/>
  <c r="L224"/>
  <c r="J223"/>
  <c r="M223" s="1"/>
  <c r="O223"/>
  <c r="L223"/>
  <c r="J222"/>
  <c r="O222" s="1"/>
  <c r="Q222"/>
  <c r="M222"/>
  <c r="L222"/>
  <c r="J221"/>
  <c r="O221" s="1"/>
  <c r="L221"/>
  <c r="J220"/>
  <c r="Q220"/>
  <c r="O220"/>
  <c r="M220"/>
  <c r="L220"/>
  <c r="J219"/>
  <c r="M219" s="1"/>
  <c r="O219"/>
  <c r="L219"/>
  <c r="J218"/>
  <c r="O218" s="1"/>
  <c r="Q218"/>
  <c r="M218"/>
  <c r="L218"/>
  <c r="J217"/>
  <c r="O217" s="1"/>
  <c r="L217"/>
  <c r="J216"/>
  <c r="Q216"/>
  <c r="O216"/>
  <c r="M216"/>
  <c r="L216"/>
  <c r="J215"/>
  <c r="M215" s="1"/>
  <c r="O215"/>
  <c r="L215"/>
  <c r="J214"/>
  <c r="O214" s="1"/>
  <c r="Q214"/>
  <c r="M214"/>
  <c r="L214"/>
  <c r="J213"/>
  <c r="O213" s="1"/>
  <c r="L213"/>
  <c r="J212"/>
  <c r="Q212"/>
  <c r="O212"/>
  <c r="M212"/>
  <c r="L212"/>
  <c r="J211"/>
  <c r="M211" s="1"/>
  <c r="O211"/>
  <c r="L211"/>
  <c r="J210"/>
  <c r="O210" s="1"/>
  <c r="Q210"/>
  <c r="M210"/>
  <c r="L210"/>
  <c r="J209"/>
  <c r="O209" s="1"/>
  <c r="L209"/>
  <c r="J208"/>
  <c r="Q208"/>
  <c r="O208"/>
  <c r="M208"/>
  <c r="L208"/>
  <c r="J207"/>
  <c r="M207" s="1"/>
  <c r="O207"/>
  <c r="L207"/>
  <c r="J206"/>
  <c r="O206" s="1"/>
  <c r="Q206"/>
  <c r="M206"/>
  <c r="L206"/>
  <c r="J205"/>
  <c r="O205" s="1"/>
  <c r="L205"/>
  <c r="J204"/>
  <c r="Q204"/>
  <c r="O204"/>
  <c r="M204"/>
  <c r="L204"/>
  <c r="J203"/>
  <c r="M203" s="1"/>
  <c r="O203"/>
  <c r="L203"/>
  <c r="J202"/>
  <c r="O202" s="1"/>
  <c r="Q202"/>
  <c r="M202"/>
  <c r="L202"/>
  <c r="J201"/>
  <c r="O201" s="1"/>
  <c r="L201"/>
  <c r="J200"/>
  <c r="Q200"/>
  <c r="O200"/>
  <c r="M200"/>
  <c r="L200"/>
  <c r="J199"/>
  <c r="M199" s="1"/>
  <c r="O199"/>
  <c r="L199"/>
  <c r="J198"/>
  <c r="O198" s="1"/>
  <c r="Q198"/>
  <c r="M198"/>
  <c r="L198"/>
  <c r="J197"/>
  <c r="O197" s="1"/>
  <c r="L197"/>
  <c r="J196"/>
  <c r="Q196"/>
  <c r="O196"/>
  <c r="M196"/>
  <c r="L196"/>
  <c r="J195"/>
  <c r="M195" s="1"/>
  <c r="O195"/>
  <c r="L195"/>
  <c r="J194"/>
  <c r="O194" s="1"/>
  <c r="Q194"/>
  <c r="M194"/>
  <c r="L194"/>
  <c r="J193"/>
  <c r="O193" s="1"/>
  <c r="L193"/>
  <c r="J192"/>
  <c r="Q192"/>
  <c r="O192"/>
  <c r="M192"/>
  <c r="L192"/>
  <c r="J191"/>
  <c r="M191" s="1"/>
  <c r="O191"/>
  <c r="L191"/>
  <c r="J190"/>
  <c r="O190" s="1"/>
  <c r="Q190"/>
  <c r="M190"/>
  <c r="L190"/>
  <c r="J189"/>
  <c r="O189" s="1"/>
  <c r="L189"/>
  <c r="J188"/>
  <c r="Q188"/>
  <c r="O188"/>
  <c r="M188"/>
  <c r="L188"/>
  <c r="J187"/>
  <c r="M187" s="1"/>
  <c r="O187"/>
  <c r="L187"/>
  <c r="J186"/>
  <c r="O186" s="1"/>
  <c r="Q186"/>
  <c r="M186"/>
  <c r="L186"/>
  <c r="J185"/>
  <c r="O185" s="1"/>
  <c r="L185"/>
  <c r="J184"/>
  <c r="Q184"/>
  <c r="O184"/>
  <c r="M184"/>
  <c r="L184"/>
  <c r="J183"/>
  <c r="M183" s="1"/>
  <c r="O183"/>
  <c r="L183"/>
  <c r="J182"/>
  <c r="O182" s="1"/>
  <c r="Q182"/>
  <c r="M182"/>
  <c r="L182"/>
  <c r="J181"/>
  <c r="O181" s="1"/>
  <c r="L181"/>
  <c r="J180"/>
  <c r="Q180"/>
  <c r="O180"/>
  <c r="M180"/>
  <c r="L180"/>
  <c r="J179"/>
  <c r="M179" s="1"/>
  <c r="O179"/>
  <c r="L179"/>
  <c r="J178"/>
  <c r="O178" s="1"/>
  <c r="Q178"/>
  <c r="M178"/>
  <c r="L178"/>
  <c r="J177"/>
  <c r="O177" s="1"/>
  <c r="L177"/>
  <c r="J176"/>
  <c r="Q176"/>
  <c r="O176"/>
  <c r="M176"/>
  <c r="L176"/>
  <c r="J175"/>
  <c r="M175" s="1"/>
  <c r="O175"/>
  <c r="L175"/>
  <c r="J174"/>
  <c r="O174" s="1"/>
  <c r="Q174"/>
  <c r="M174"/>
  <c r="L174"/>
  <c r="J173"/>
  <c r="O173" s="1"/>
  <c r="L173"/>
  <c r="J172"/>
  <c r="Q172"/>
  <c r="O172"/>
  <c r="M172"/>
  <c r="L172"/>
  <c r="J171"/>
  <c r="M171" s="1"/>
  <c r="O171"/>
  <c r="L171"/>
  <c r="J170"/>
  <c r="O170" s="1"/>
  <c r="Q170"/>
  <c r="M170"/>
  <c r="L170"/>
  <c r="J169"/>
  <c r="O169" s="1"/>
  <c r="L169"/>
  <c r="J168"/>
  <c r="Q168"/>
  <c r="O168"/>
  <c r="M168"/>
  <c r="L168"/>
  <c r="J167"/>
  <c r="M167" s="1"/>
  <c r="O167"/>
  <c r="L167"/>
  <c r="J166"/>
  <c r="O166" s="1"/>
  <c r="Q166"/>
  <c r="M166"/>
  <c r="L166"/>
  <c r="J165"/>
  <c r="O165" s="1"/>
  <c r="L165"/>
  <c r="J163"/>
  <c r="Q163"/>
  <c r="O163"/>
  <c r="M163"/>
  <c r="L163"/>
  <c r="J162"/>
  <c r="M162" s="1"/>
  <c r="O162"/>
  <c r="L162"/>
  <c r="J161"/>
  <c r="O161" s="1"/>
  <c r="Q161"/>
  <c r="M161"/>
  <c r="L161"/>
  <c r="J160"/>
  <c r="O160" s="1"/>
  <c r="L160"/>
  <c r="J159"/>
  <c r="Q159"/>
  <c r="O159"/>
  <c r="M159"/>
  <c r="L159"/>
  <c r="J158"/>
  <c r="M158" s="1"/>
  <c r="O158"/>
  <c r="L158"/>
  <c r="J157"/>
  <c r="O157" s="1"/>
  <c r="Q157"/>
  <c r="M157"/>
  <c r="L157"/>
  <c r="J156"/>
  <c r="O156" s="1"/>
  <c r="L156"/>
  <c r="J155"/>
  <c r="Q155"/>
  <c r="O155"/>
  <c r="M155"/>
  <c r="L155"/>
  <c r="J154"/>
  <c r="M154" s="1"/>
  <c r="O154"/>
  <c r="L154"/>
  <c r="J153"/>
  <c r="O153" s="1"/>
  <c r="Q153"/>
  <c r="M153"/>
  <c r="L153"/>
  <c r="J152"/>
  <c r="O152" s="1"/>
  <c r="L152"/>
  <c r="J151"/>
  <c r="Q151"/>
  <c r="O151"/>
  <c r="M151"/>
  <c r="L151"/>
  <c r="J150"/>
  <c r="M150" s="1"/>
  <c r="O150"/>
  <c r="L150"/>
  <c r="J149"/>
  <c r="O149" s="1"/>
  <c r="Q149"/>
  <c r="M149"/>
  <c r="L149"/>
  <c r="J148"/>
  <c r="O148" s="1"/>
  <c r="L148"/>
  <c r="J147"/>
  <c r="Q147"/>
  <c r="O147"/>
  <c r="M147"/>
  <c r="L147"/>
  <c r="J146"/>
  <c r="M146" s="1"/>
  <c r="O146"/>
  <c r="L146"/>
  <c r="J145"/>
  <c r="O145" s="1"/>
  <c r="Q145"/>
  <c r="M145"/>
  <c r="L145"/>
  <c r="J144"/>
  <c r="O144" s="1"/>
  <c r="L144"/>
  <c r="J143"/>
  <c r="Q143"/>
  <c r="O143"/>
  <c r="M143"/>
  <c r="L143"/>
  <c r="J142"/>
  <c r="M142" s="1"/>
  <c r="O142"/>
  <c r="L142"/>
  <c r="J141"/>
  <c r="O141" s="1"/>
  <c r="Q141"/>
  <c r="M141"/>
  <c r="L141"/>
  <c r="J140"/>
  <c r="O140" s="1"/>
  <c r="L140"/>
  <c r="J139"/>
  <c r="Q139"/>
  <c r="O139"/>
  <c r="M139"/>
  <c r="L139"/>
  <c r="J138"/>
  <c r="M138" s="1"/>
  <c r="O138"/>
  <c r="L138"/>
  <c r="J137"/>
  <c r="O137" s="1"/>
  <c r="Q137"/>
  <c r="M137"/>
  <c r="L137"/>
  <c r="J133"/>
  <c r="O133" s="1"/>
  <c r="L133"/>
  <c r="J132"/>
  <c r="Q132"/>
  <c r="O132"/>
  <c r="M132"/>
  <c r="L132"/>
  <c r="J131"/>
  <c r="M131" s="1"/>
  <c r="O131"/>
  <c r="L131"/>
  <c r="J130"/>
  <c r="O130" s="1"/>
  <c r="Q130"/>
  <c r="M130"/>
  <c r="L130"/>
  <c r="J128"/>
  <c r="O128" s="1"/>
  <c r="L128"/>
  <c r="J127"/>
  <c r="Q127"/>
  <c r="O127"/>
  <c r="M127"/>
  <c r="L127"/>
  <c r="J126"/>
  <c r="M126" s="1"/>
  <c r="O126"/>
  <c r="L126"/>
  <c r="J125"/>
  <c r="O125" s="1"/>
  <c r="Q125"/>
  <c r="M125"/>
  <c r="L125"/>
  <c r="J124"/>
  <c r="O124" s="1"/>
  <c r="L124"/>
  <c r="J123"/>
  <c r="Q123"/>
  <c r="O123"/>
  <c r="M123"/>
  <c r="L123"/>
  <c r="J122"/>
  <c r="M122" s="1"/>
  <c r="O122"/>
  <c r="L122"/>
  <c r="J121"/>
  <c r="O121" s="1"/>
  <c r="Q121"/>
  <c r="M121"/>
  <c r="L121"/>
  <c r="J120"/>
  <c r="O120" s="1"/>
  <c r="L120"/>
  <c r="J119"/>
  <c r="Q119"/>
  <c r="O119"/>
  <c r="M119"/>
  <c r="L119"/>
  <c r="J118"/>
  <c r="M118" s="1"/>
  <c r="O118"/>
  <c r="L118"/>
  <c r="J117"/>
  <c r="O117" s="1"/>
  <c r="Q117"/>
  <c r="M117"/>
  <c r="L117"/>
  <c r="J116"/>
  <c r="O116" s="1"/>
  <c r="L116"/>
  <c r="J115"/>
  <c r="Q115"/>
  <c r="O115"/>
  <c r="M115"/>
  <c r="L115"/>
  <c r="J114"/>
  <c r="M114" s="1"/>
  <c r="O114"/>
  <c r="L114"/>
  <c r="J113"/>
  <c r="O113" s="1"/>
  <c r="Q113"/>
  <c r="M113"/>
  <c r="L113"/>
  <c r="J112"/>
  <c r="O112" s="1"/>
  <c r="L112"/>
  <c r="J111"/>
  <c r="Q111"/>
  <c r="O111"/>
  <c r="M111"/>
  <c r="L111"/>
  <c r="J110"/>
  <c r="M110" s="1"/>
  <c r="O110"/>
  <c r="L110"/>
  <c r="J109"/>
  <c r="O109" s="1"/>
  <c r="Q109"/>
  <c r="M109"/>
  <c r="L109"/>
  <c r="J108"/>
  <c r="O108" s="1"/>
  <c r="L108"/>
  <c r="J107"/>
  <c r="Q107"/>
  <c r="O107"/>
  <c r="M107"/>
  <c r="L107"/>
  <c r="J106"/>
  <c r="M106" s="1"/>
  <c r="O106"/>
  <c r="L106"/>
  <c r="J105"/>
  <c r="O105" s="1"/>
  <c r="Q105"/>
  <c r="M105"/>
  <c r="L105"/>
  <c r="J104"/>
  <c r="O104" s="1"/>
  <c r="L104"/>
  <c r="J103"/>
  <c r="Q103"/>
  <c r="O103"/>
  <c r="M103"/>
  <c r="L103"/>
  <c r="J102"/>
  <c r="M102" s="1"/>
  <c r="O102"/>
  <c r="L102"/>
  <c r="J101"/>
  <c r="O101" s="1"/>
  <c r="Q101"/>
  <c r="M101"/>
  <c r="L101"/>
  <c r="J100"/>
  <c r="O100" s="1"/>
  <c r="L100"/>
  <c r="J99"/>
  <c r="Q99"/>
  <c r="O99"/>
  <c r="M99"/>
  <c r="L99"/>
  <c r="J98"/>
  <c r="M98" s="1"/>
  <c r="O98"/>
  <c r="L98"/>
  <c r="J97"/>
  <c r="O97" s="1"/>
  <c r="Q97"/>
  <c r="M97"/>
  <c r="L97"/>
  <c r="J96"/>
  <c r="O96" s="1"/>
  <c r="L96"/>
  <c r="J95"/>
  <c r="Q95"/>
  <c r="O95"/>
  <c r="M95"/>
  <c r="L95"/>
  <c r="J94"/>
  <c r="M94" s="1"/>
  <c r="O94"/>
  <c r="L94"/>
  <c r="J93"/>
  <c r="O93" s="1"/>
  <c r="Q93"/>
  <c r="M93"/>
  <c r="L93"/>
  <c r="J92"/>
  <c r="O92" s="1"/>
  <c r="L92"/>
  <c r="J91"/>
  <c r="Q91"/>
  <c r="O91"/>
  <c r="M91"/>
  <c r="L91"/>
  <c r="J90"/>
  <c r="M90" s="1"/>
  <c r="O90"/>
  <c r="L90"/>
  <c r="J89"/>
  <c r="O89" s="1"/>
  <c r="Q89"/>
  <c r="M89"/>
  <c r="L89"/>
  <c r="J88"/>
  <c r="O88" s="1"/>
  <c r="L88"/>
  <c r="J87"/>
  <c r="Q87"/>
  <c r="O87"/>
  <c r="M87"/>
  <c r="L87"/>
  <c r="J86"/>
  <c r="M86" s="1"/>
  <c r="O86"/>
  <c r="L86"/>
  <c r="J85"/>
  <c r="O85" s="1"/>
  <c r="Q85"/>
  <c r="M85"/>
  <c r="L85"/>
  <c r="J84"/>
  <c r="O84" s="1"/>
  <c r="L84"/>
  <c r="J83"/>
  <c r="Q83"/>
  <c r="O83"/>
  <c r="M83"/>
  <c r="L83"/>
  <c r="J82"/>
  <c r="M82" s="1"/>
  <c r="O82"/>
  <c r="L82"/>
  <c r="J81"/>
  <c r="O81" s="1"/>
  <c r="Q81"/>
  <c r="M81"/>
  <c r="L81"/>
  <c r="J80"/>
  <c r="O80" s="1"/>
  <c r="L80"/>
  <c r="J79"/>
  <c r="Q79"/>
  <c r="O79"/>
  <c r="M79"/>
  <c r="L79"/>
  <c r="J78"/>
  <c r="M78" s="1"/>
  <c r="O78"/>
  <c r="L78"/>
  <c r="J77"/>
  <c r="O77" s="1"/>
  <c r="Q77"/>
  <c r="M77"/>
  <c r="L77"/>
  <c r="J76"/>
  <c r="O76" s="1"/>
  <c r="L76"/>
  <c r="J75"/>
  <c r="Q75"/>
  <c r="O75"/>
  <c r="M75"/>
  <c r="L75"/>
  <c r="J74"/>
  <c r="M74" s="1"/>
  <c r="O74"/>
  <c r="L74"/>
  <c r="J73"/>
  <c r="O73" s="1"/>
  <c r="Q73"/>
  <c r="M73"/>
  <c r="L73"/>
  <c r="J72"/>
  <c r="O72" s="1"/>
  <c r="L72"/>
  <c r="J71"/>
  <c r="Q71"/>
  <c r="O71"/>
  <c r="M71"/>
  <c r="L71"/>
  <c r="J70"/>
  <c r="M70" s="1"/>
  <c r="O70"/>
  <c r="L70"/>
  <c r="J69"/>
  <c r="O69" s="1"/>
  <c r="Q69"/>
  <c r="M69"/>
  <c r="L69"/>
  <c r="J68"/>
  <c r="O68" s="1"/>
  <c r="L68"/>
  <c r="J67"/>
  <c r="Q67"/>
  <c r="O67"/>
  <c r="M67"/>
  <c r="L67"/>
  <c r="J66"/>
  <c r="M66" s="1"/>
  <c r="O66"/>
  <c r="L66"/>
  <c r="J65"/>
  <c r="O65" s="1"/>
  <c r="Q65"/>
  <c r="M65"/>
  <c r="L65"/>
  <c r="J64"/>
  <c r="O64" s="1"/>
  <c r="L64"/>
  <c r="J63"/>
  <c r="Q63"/>
  <c r="O63"/>
  <c r="M63"/>
  <c r="L63"/>
  <c r="J62"/>
  <c r="M62" s="1"/>
  <c r="O62"/>
  <c r="L62"/>
  <c r="J61"/>
  <c r="O61" s="1"/>
  <c r="Q61"/>
  <c r="M61"/>
  <c r="L61"/>
  <c r="J60"/>
  <c r="O60" s="1"/>
  <c r="L60"/>
  <c r="J59"/>
  <c r="Q59"/>
  <c r="O59"/>
  <c r="M59"/>
  <c r="L59"/>
  <c r="J58"/>
  <c r="M58" s="1"/>
  <c r="O58"/>
  <c r="L58"/>
  <c r="J57"/>
  <c r="O57" s="1"/>
  <c r="Q57"/>
  <c r="M57"/>
  <c r="L57"/>
  <c r="J56"/>
  <c r="O56" s="1"/>
  <c r="L56"/>
  <c r="J55"/>
  <c r="Q55"/>
  <c r="O55"/>
  <c r="M55"/>
  <c r="L55"/>
  <c r="J54"/>
  <c r="M54" s="1"/>
  <c r="O54"/>
  <c r="L54"/>
  <c r="J53"/>
  <c r="O53" s="1"/>
  <c r="Q53"/>
  <c r="M53"/>
  <c r="L53"/>
  <c r="J52"/>
  <c r="O52" s="1"/>
  <c r="L52"/>
  <c r="J51"/>
  <c r="Q51"/>
  <c r="O51"/>
  <c r="M51"/>
  <c r="L51"/>
  <c r="J50"/>
  <c r="M50" s="1"/>
  <c r="O50"/>
  <c r="L50"/>
  <c r="J49"/>
  <c r="O49" s="1"/>
  <c r="Q49"/>
  <c r="M49"/>
  <c r="L49"/>
  <c r="J48"/>
  <c r="O48" s="1"/>
  <c r="L48"/>
  <c r="J47"/>
  <c r="Q47"/>
  <c r="O47"/>
  <c r="M47"/>
  <c r="L47"/>
  <c r="J46"/>
  <c r="M46" s="1"/>
  <c r="O46"/>
  <c r="L46"/>
  <c r="J45"/>
  <c r="O45" s="1"/>
  <c r="Q45"/>
  <c r="M45"/>
  <c r="L45"/>
  <c r="J44"/>
  <c r="O44" s="1"/>
  <c r="L44"/>
  <c r="J43"/>
  <c r="Q43"/>
  <c r="O43"/>
  <c r="M43"/>
  <c r="L43"/>
  <c r="J42"/>
  <c r="M42" s="1"/>
  <c r="O42"/>
  <c r="L42"/>
  <c r="J41"/>
  <c r="O41" s="1"/>
  <c r="Q41"/>
  <c r="M41"/>
  <c r="L41"/>
  <c r="J40"/>
  <c r="O40" s="1"/>
  <c r="L40"/>
  <c r="J39"/>
  <c r="Q39"/>
  <c r="O39"/>
  <c r="M39"/>
  <c r="L39"/>
  <c r="J38"/>
  <c r="M38" s="1"/>
  <c r="O38"/>
  <c r="L38"/>
  <c r="J37"/>
  <c r="O37" s="1"/>
  <c r="Q37"/>
  <c r="M37"/>
  <c r="L37"/>
  <c r="J36"/>
  <c r="O36" s="1"/>
  <c r="L36"/>
  <c r="J35"/>
  <c r="Q35"/>
  <c r="O35"/>
  <c r="M35"/>
  <c r="L35"/>
  <c r="J34"/>
  <c r="M34" s="1"/>
  <c r="O34"/>
  <c r="L34"/>
  <c r="J33"/>
  <c r="O33" s="1"/>
  <c r="Q33"/>
  <c r="M33"/>
  <c r="L33"/>
  <c r="J32"/>
  <c r="O32" s="1"/>
  <c r="L32"/>
  <c r="J31"/>
  <c r="Q31"/>
  <c r="O31"/>
  <c r="M31"/>
  <c r="L31"/>
  <c r="J30"/>
  <c r="M30" s="1"/>
  <c r="O30"/>
  <c r="L30"/>
  <c r="J29"/>
  <c r="O29" s="1"/>
  <c r="Q29"/>
  <c r="M29"/>
  <c r="L29"/>
  <c r="J28"/>
  <c r="O28" s="1"/>
  <c r="L28"/>
  <c r="J27"/>
  <c r="Q27"/>
  <c r="O27"/>
  <c r="M27"/>
  <c r="L27"/>
  <c r="J26"/>
  <c r="M26" s="1"/>
  <c r="O26"/>
  <c r="L26"/>
  <c r="J25"/>
  <c r="O25" s="1"/>
  <c r="Q25"/>
  <c r="M25"/>
  <c r="L25"/>
  <c r="J24"/>
  <c r="O24" s="1"/>
  <c r="L24"/>
  <c r="J23"/>
  <c r="Q23"/>
  <c r="O23"/>
  <c r="M23"/>
  <c r="L23"/>
  <c r="J22"/>
  <c r="M22" s="1"/>
  <c r="O22"/>
  <c r="L22"/>
  <c r="J21"/>
  <c r="O21" s="1"/>
  <c r="Q21"/>
  <c r="M21"/>
  <c r="L21"/>
  <c r="J20"/>
  <c r="O20" s="1"/>
  <c r="L20"/>
  <c r="J19"/>
  <c r="Q19"/>
  <c r="O19"/>
  <c r="M19"/>
  <c r="L19"/>
  <c r="J18"/>
  <c r="M18" s="1"/>
  <c r="O18"/>
  <c r="L18"/>
  <c r="J17"/>
  <c r="O17" s="1"/>
  <c r="Q17"/>
  <c r="M17"/>
  <c r="L17"/>
  <c r="J16"/>
  <c r="O16" s="1"/>
  <c r="L16"/>
  <c r="J15"/>
  <c r="Q15"/>
  <c r="O15"/>
  <c r="M15"/>
  <c r="L15"/>
  <c r="J14"/>
  <c r="M14" s="1"/>
  <c r="O14"/>
  <c r="L14"/>
  <c r="J13"/>
  <c r="O13" s="1"/>
  <c r="Q13"/>
  <c r="M13"/>
  <c r="L13"/>
  <c r="J12"/>
  <c r="O12" s="1"/>
  <c r="L12"/>
  <c r="J11"/>
  <c r="Q11"/>
  <c r="O11"/>
  <c r="M11"/>
  <c r="L11"/>
  <c r="J10"/>
  <c r="M10" s="1"/>
  <c r="O10"/>
  <c r="L10"/>
  <c r="J9"/>
  <c r="O9" s="1"/>
  <c r="Q9"/>
  <c r="M9"/>
  <c r="L9"/>
  <c r="J8"/>
  <c r="O8" s="1"/>
  <c r="L8"/>
  <c r="J7"/>
  <c r="Q7"/>
  <c r="O7"/>
  <c r="M7"/>
  <c r="L7"/>
  <c r="J6"/>
  <c r="M6" s="1"/>
  <c r="O6"/>
  <c r="L6"/>
  <c r="J5"/>
  <c r="O5" s="1"/>
  <c r="Q5"/>
  <c r="M5"/>
  <c r="L5"/>
  <c r="J4"/>
  <c r="O4" s="1"/>
  <c r="L4"/>
  <c r="J3"/>
  <c r="Q3"/>
  <c r="O3"/>
  <c r="M3"/>
  <c r="L3"/>
  <c r="J2"/>
  <c r="M2" s="1"/>
  <c r="O2"/>
  <c r="L2"/>
  <c r="J1533" i="10"/>
  <c r="M1533" s="1"/>
  <c r="L1533"/>
  <c r="O1533"/>
  <c r="Q1533"/>
  <c r="J1534"/>
  <c r="M1534" s="1"/>
  <c r="L1534"/>
  <c r="Q1534"/>
  <c r="J1535"/>
  <c r="L1535"/>
  <c r="M1535"/>
  <c r="O1535"/>
  <c r="Q1535"/>
  <c r="J1536"/>
  <c r="O1536" s="1"/>
  <c r="L1536"/>
  <c r="M1536"/>
  <c r="Q1536"/>
  <c r="J1537"/>
  <c r="M1537" s="1"/>
  <c r="L1537"/>
  <c r="O1537"/>
  <c r="Q1537"/>
  <c r="J1538"/>
  <c r="M1538" s="1"/>
  <c r="L1538"/>
  <c r="Q1538"/>
  <c r="J1539"/>
  <c r="L1539"/>
  <c r="M1539"/>
  <c r="O1539"/>
  <c r="Q1539"/>
  <c r="J1540"/>
  <c r="O1540" s="1"/>
  <c r="L1540"/>
  <c r="M1540"/>
  <c r="Q1540"/>
  <c r="J1541"/>
  <c r="M1541" s="1"/>
  <c r="L1541"/>
  <c r="O1541"/>
  <c r="Q1541"/>
  <c r="J1542"/>
  <c r="M1542" s="1"/>
  <c r="L1542"/>
  <c r="Q1542"/>
  <c r="J1543"/>
  <c r="L1543"/>
  <c r="M1543"/>
  <c r="O1543"/>
  <c r="Q1543"/>
  <c r="J1544"/>
  <c r="O1544" s="1"/>
  <c r="L1544"/>
  <c r="M1544"/>
  <c r="Q1544"/>
  <c r="J1545"/>
  <c r="M1545" s="1"/>
  <c r="L1545"/>
  <c r="O1545"/>
  <c r="Q1545"/>
  <c r="J1546"/>
  <c r="M1546" s="1"/>
  <c r="L1546"/>
  <c r="Q1546"/>
  <c r="J1547"/>
  <c r="L1547"/>
  <c r="M1547"/>
  <c r="O1547"/>
  <c r="Q1547"/>
  <c r="J1548"/>
  <c r="O1548" s="1"/>
  <c r="L1548"/>
  <c r="M1548"/>
  <c r="Q1548"/>
  <c r="J1549"/>
  <c r="M1549" s="1"/>
  <c r="L1549"/>
  <c r="O1549"/>
  <c r="Q1549"/>
  <c r="J1550"/>
  <c r="M1550" s="1"/>
  <c r="L1550"/>
  <c r="Q1550"/>
  <c r="J1551"/>
  <c r="L1551"/>
  <c r="M1551"/>
  <c r="O1551"/>
  <c r="Q1551"/>
  <c r="J1552"/>
  <c r="O1552" s="1"/>
  <c r="L1552"/>
  <c r="M1552"/>
  <c r="Q1552"/>
  <c r="J1553"/>
  <c r="M1553" s="1"/>
  <c r="L1553"/>
  <c r="O1553"/>
  <c r="Q1553"/>
  <c r="J1554"/>
  <c r="L1554"/>
  <c r="J1555"/>
  <c r="L1555"/>
  <c r="M1555"/>
  <c r="O1555"/>
  <c r="Q1555"/>
  <c r="J1556"/>
  <c r="O1556" s="1"/>
  <c r="L1556"/>
  <c r="M1556"/>
  <c r="Q1556"/>
  <c r="J1557"/>
  <c r="M1557" s="1"/>
  <c r="L1557"/>
  <c r="O1557"/>
  <c r="Q1557"/>
  <c r="J1558"/>
  <c r="L1558"/>
  <c r="J1559"/>
  <c r="L1559"/>
  <c r="M1559"/>
  <c r="O1559"/>
  <c r="Q1559"/>
  <c r="J1560"/>
  <c r="O1560" s="1"/>
  <c r="L1560"/>
  <c r="M1560"/>
  <c r="Q1560"/>
  <c r="J1561"/>
  <c r="M1561" s="1"/>
  <c r="L1561"/>
  <c r="O1561"/>
  <c r="Q1561"/>
  <c r="J1562"/>
  <c r="L1562"/>
  <c r="J1563"/>
  <c r="L1563"/>
  <c r="M1563"/>
  <c r="O1563"/>
  <c r="Q1563"/>
  <c r="J1564"/>
  <c r="O1564" s="1"/>
  <c r="L1564"/>
  <c r="M1564"/>
  <c r="Q1564"/>
  <c r="J1565"/>
  <c r="M1565" s="1"/>
  <c r="L1565"/>
  <c r="O1565"/>
  <c r="Q1565"/>
  <c r="J1566"/>
  <c r="L1566"/>
  <c r="J1567"/>
  <c r="L1567"/>
  <c r="M1567"/>
  <c r="O1567"/>
  <c r="Q1567"/>
  <c r="J1568"/>
  <c r="O1568" s="1"/>
  <c r="L1568"/>
  <c r="M1568"/>
  <c r="Q1568"/>
  <c r="J1569"/>
  <c r="M1569" s="1"/>
  <c r="L1569"/>
  <c r="O1569"/>
  <c r="Q1569"/>
  <c r="J1570"/>
  <c r="L1570"/>
  <c r="J1571"/>
  <c r="L1571"/>
  <c r="M1571"/>
  <c r="O1571"/>
  <c r="Q1571"/>
  <c r="J1572"/>
  <c r="O1572" s="1"/>
  <c r="L1572"/>
  <c r="M1572"/>
  <c r="Q1572"/>
  <c r="J1573"/>
  <c r="M1573" s="1"/>
  <c r="L1573"/>
  <c r="O1573"/>
  <c r="Q1573"/>
  <c r="J1418"/>
  <c r="L1418"/>
  <c r="J1356"/>
  <c r="Q1356"/>
  <c r="O1356"/>
  <c r="M1356"/>
  <c r="L1356"/>
  <c r="J1293"/>
  <c r="M1293" s="1"/>
  <c r="O1293"/>
  <c r="L1293"/>
  <c r="J1246"/>
  <c r="O1246" s="1"/>
  <c r="Q1246"/>
  <c r="M1246"/>
  <c r="L1246"/>
  <c r="J1172"/>
  <c r="L1172"/>
  <c r="J1098"/>
  <c r="Q1098"/>
  <c r="O1098"/>
  <c r="M1098"/>
  <c r="L1098"/>
  <c r="J1024"/>
  <c r="M1024" s="1"/>
  <c r="O1024"/>
  <c r="L1024"/>
  <c r="J950"/>
  <c r="O950" s="1"/>
  <c r="Q950"/>
  <c r="M950"/>
  <c r="L950"/>
  <c r="J852"/>
  <c r="L852"/>
  <c r="J722"/>
  <c r="Q722"/>
  <c r="O722"/>
  <c r="M722"/>
  <c r="L722"/>
  <c r="J592"/>
  <c r="M592" s="1"/>
  <c r="O592"/>
  <c r="L592"/>
  <c r="J462"/>
  <c r="O462" s="1"/>
  <c r="Q462"/>
  <c r="M462"/>
  <c r="L462"/>
  <c r="J331"/>
  <c r="L331"/>
  <c r="J221"/>
  <c r="Q221"/>
  <c r="O221"/>
  <c r="M221"/>
  <c r="L221"/>
  <c r="J143"/>
  <c r="M143" s="1"/>
  <c r="O143"/>
  <c r="L143"/>
  <c r="J64"/>
  <c r="O64" s="1"/>
  <c r="Q64"/>
  <c r="M64"/>
  <c r="L64"/>
  <c r="J1421"/>
  <c r="L1421"/>
  <c r="J1422"/>
  <c r="L1422"/>
  <c r="M1422"/>
  <c r="O1422"/>
  <c r="Q1422"/>
  <c r="J1423"/>
  <c r="O1423" s="1"/>
  <c r="L1423"/>
  <c r="M1423"/>
  <c r="Q1423"/>
  <c r="J1424"/>
  <c r="M1424" s="1"/>
  <c r="L1424"/>
  <c r="O1424"/>
  <c r="Q1424"/>
  <c r="J1425"/>
  <c r="L1425"/>
  <c r="J1426"/>
  <c r="L1426"/>
  <c r="M1426"/>
  <c r="O1426"/>
  <c r="Q1426"/>
  <c r="J1427"/>
  <c r="O1427" s="1"/>
  <c r="L1427"/>
  <c r="M1427"/>
  <c r="Q1427"/>
  <c r="J1428"/>
  <c r="M1428" s="1"/>
  <c r="L1428"/>
  <c r="O1428"/>
  <c r="Q1428"/>
  <c r="J1429"/>
  <c r="L1429"/>
  <c r="J1430"/>
  <c r="L1430"/>
  <c r="M1430"/>
  <c r="O1430"/>
  <c r="Q1430"/>
  <c r="J1431"/>
  <c r="O1431" s="1"/>
  <c r="L1431"/>
  <c r="M1431"/>
  <c r="Q1431"/>
  <c r="J1432"/>
  <c r="M1432" s="1"/>
  <c r="L1432"/>
  <c r="O1432"/>
  <c r="Q1432"/>
  <c r="J1433"/>
  <c r="L1433"/>
  <c r="J1434"/>
  <c r="L1434"/>
  <c r="M1434"/>
  <c r="O1434"/>
  <c r="Q1434"/>
  <c r="J1435"/>
  <c r="O1435" s="1"/>
  <c r="L1435"/>
  <c r="M1435"/>
  <c r="Q1435"/>
  <c r="J1436"/>
  <c r="M1436" s="1"/>
  <c r="L1436"/>
  <c r="O1436"/>
  <c r="Q1436"/>
  <c r="J1437"/>
  <c r="L1437"/>
  <c r="J1438"/>
  <c r="L1438"/>
  <c r="M1438"/>
  <c r="O1438"/>
  <c r="Q1438"/>
  <c r="J1439"/>
  <c r="O1439" s="1"/>
  <c r="L1439"/>
  <c r="M1439"/>
  <c r="Q1439"/>
  <c r="J1440"/>
  <c r="M1440" s="1"/>
  <c r="L1440"/>
  <c r="O1440"/>
  <c r="Q1440"/>
  <c r="J1441"/>
  <c r="L1441"/>
  <c r="J1442"/>
  <c r="L1442"/>
  <c r="M1442"/>
  <c r="O1442"/>
  <c r="Q1442"/>
  <c r="J1443"/>
  <c r="O1443" s="1"/>
  <c r="L1443"/>
  <c r="M1443"/>
  <c r="Q1443"/>
  <c r="J1444"/>
  <c r="M1444" s="1"/>
  <c r="L1444"/>
  <c r="O1444"/>
  <c r="Q1444"/>
  <c r="J1445"/>
  <c r="L1445"/>
  <c r="J1446"/>
  <c r="L1446"/>
  <c r="M1446"/>
  <c r="O1446"/>
  <c r="Q1446"/>
  <c r="J1447"/>
  <c r="O1447" s="1"/>
  <c r="L1447"/>
  <c r="M1447"/>
  <c r="Q1447"/>
  <c r="J1448"/>
  <c r="M1448" s="1"/>
  <c r="L1448"/>
  <c r="O1448"/>
  <c r="Q1448"/>
  <c r="J1449"/>
  <c r="L1449"/>
  <c r="J1450"/>
  <c r="L1450"/>
  <c r="M1450"/>
  <c r="O1450"/>
  <c r="Q1450"/>
  <c r="J1451"/>
  <c r="O1451" s="1"/>
  <c r="L1451"/>
  <c r="M1451"/>
  <c r="Q1451"/>
  <c r="J1452"/>
  <c r="M1452" s="1"/>
  <c r="L1452"/>
  <c r="O1452"/>
  <c r="Q1452"/>
  <c r="J1453"/>
  <c r="L1453"/>
  <c r="J1454"/>
  <c r="L1454"/>
  <c r="M1454"/>
  <c r="O1454"/>
  <c r="Q1454"/>
  <c r="J1455"/>
  <c r="O1455" s="1"/>
  <c r="L1455"/>
  <c r="M1455"/>
  <c r="Q1455"/>
  <c r="J1456"/>
  <c r="M1456" s="1"/>
  <c r="L1456"/>
  <c r="O1456"/>
  <c r="Q1456"/>
  <c r="J1457"/>
  <c r="L1457"/>
  <c r="J1458"/>
  <c r="L1458"/>
  <c r="M1458"/>
  <c r="O1458"/>
  <c r="Q1458"/>
  <c r="J1459"/>
  <c r="O1459" s="1"/>
  <c r="L1459"/>
  <c r="M1459"/>
  <c r="Q1459"/>
  <c r="J1460"/>
  <c r="M1460" s="1"/>
  <c r="L1460"/>
  <c r="O1460"/>
  <c r="Q1460"/>
  <c r="J1461"/>
  <c r="L1461"/>
  <c r="J1462"/>
  <c r="L1462"/>
  <c r="M1462"/>
  <c r="O1462"/>
  <c r="Q1462"/>
  <c r="J1463"/>
  <c r="O1463" s="1"/>
  <c r="L1463"/>
  <c r="M1463"/>
  <c r="Q1463"/>
  <c r="J1464"/>
  <c r="M1464" s="1"/>
  <c r="L1464"/>
  <c r="O1464"/>
  <c r="Q1464"/>
  <c r="J1465"/>
  <c r="L1465"/>
  <c r="J1466"/>
  <c r="L1466"/>
  <c r="M1466"/>
  <c r="O1466"/>
  <c r="Q1466"/>
  <c r="J1467"/>
  <c r="O1467" s="1"/>
  <c r="L1467"/>
  <c r="M1467"/>
  <c r="Q1467"/>
  <c r="J1468"/>
  <c r="M1468" s="1"/>
  <c r="L1468"/>
  <c r="O1468"/>
  <c r="Q1468"/>
  <c r="J1469"/>
  <c r="L1469"/>
  <c r="J1470"/>
  <c r="L1470"/>
  <c r="M1470"/>
  <c r="O1470"/>
  <c r="Q1470"/>
  <c r="J1471"/>
  <c r="O1471" s="1"/>
  <c r="L1471"/>
  <c r="M1471"/>
  <c r="Q1471"/>
  <c r="J1472"/>
  <c r="M1472" s="1"/>
  <c r="L1472"/>
  <c r="O1472"/>
  <c r="Q1472"/>
  <c r="J1473"/>
  <c r="L1473"/>
  <c r="J1474"/>
  <c r="L1474"/>
  <c r="M1474"/>
  <c r="O1474"/>
  <c r="Q1474"/>
  <c r="J1475"/>
  <c r="O1475" s="1"/>
  <c r="L1475"/>
  <c r="M1475"/>
  <c r="Q1475"/>
  <c r="J1476"/>
  <c r="M1476" s="1"/>
  <c r="L1476"/>
  <c r="O1476"/>
  <c r="Q1476"/>
  <c r="J1477"/>
  <c r="L1477"/>
  <c r="J1478"/>
  <c r="L1478"/>
  <c r="M1478"/>
  <c r="O1478"/>
  <c r="Q1478"/>
  <c r="J1479"/>
  <c r="O1479" s="1"/>
  <c r="L1479"/>
  <c r="M1479"/>
  <c r="Q1479"/>
  <c r="J1480"/>
  <c r="M1480" s="1"/>
  <c r="L1480"/>
  <c r="O1480"/>
  <c r="Q1480"/>
  <c r="J1481"/>
  <c r="L1481"/>
  <c r="J1482"/>
  <c r="L1482"/>
  <c r="M1482"/>
  <c r="O1482"/>
  <c r="Q1482"/>
  <c r="J1483"/>
  <c r="O1483" s="1"/>
  <c r="L1483"/>
  <c r="M1483"/>
  <c r="Q1483"/>
  <c r="J1484"/>
  <c r="M1484" s="1"/>
  <c r="L1484"/>
  <c r="O1484"/>
  <c r="Q1484"/>
  <c r="J1485"/>
  <c r="L1485"/>
  <c r="J1486"/>
  <c r="L1486"/>
  <c r="M1486"/>
  <c r="O1486"/>
  <c r="Q1486"/>
  <c r="J1487"/>
  <c r="O1487" s="1"/>
  <c r="L1487"/>
  <c r="M1487"/>
  <c r="Q1487"/>
  <c r="J1488"/>
  <c r="M1488" s="1"/>
  <c r="L1488"/>
  <c r="O1488"/>
  <c r="Q1488"/>
  <c r="J1489"/>
  <c r="L1489"/>
  <c r="J1490"/>
  <c r="L1490"/>
  <c r="M1490"/>
  <c r="O1490"/>
  <c r="Q1490"/>
  <c r="J1491"/>
  <c r="O1491" s="1"/>
  <c r="L1491"/>
  <c r="M1491"/>
  <c r="Q1491"/>
  <c r="J1492"/>
  <c r="M1492" s="1"/>
  <c r="L1492"/>
  <c r="O1492"/>
  <c r="Q1492"/>
  <c r="J1493"/>
  <c r="L1493"/>
  <c r="J1494"/>
  <c r="L1494"/>
  <c r="M1494"/>
  <c r="O1494"/>
  <c r="Q1494"/>
  <c r="J1495"/>
  <c r="O1495" s="1"/>
  <c r="L1495"/>
  <c r="M1495"/>
  <c r="Q1495"/>
  <c r="J1496"/>
  <c r="M1496" s="1"/>
  <c r="L1496"/>
  <c r="O1496"/>
  <c r="Q1496"/>
  <c r="J1497"/>
  <c r="L1497"/>
  <c r="J1498"/>
  <c r="L1498"/>
  <c r="M1498"/>
  <c r="O1498"/>
  <c r="Q1498"/>
  <c r="J1499"/>
  <c r="O1499" s="1"/>
  <c r="L1499"/>
  <c r="M1499"/>
  <c r="Q1499"/>
  <c r="J1500"/>
  <c r="M1500" s="1"/>
  <c r="L1500"/>
  <c r="O1500"/>
  <c r="Q1500"/>
  <c r="J1501"/>
  <c r="L1501"/>
  <c r="J1502"/>
  <c r="L1502"/>
  <c r="M1502"/>
  <c r="O1502"/>
  <c r="Q1502"/>
  <c r="J1503"/>
  <c r="O1503" s="1"/>
  <c r="L1503"/>
  <c r="M1503"/>
  <c r="Q1503"/>
  <c r="J1504"/>
  <c r="M1504" s="1"/>
  <c r="L1504"/>
  <c r="O1504"/>
  <c r="Q1504"/>
  <c r="J1505"/>
  <c r="L1505"/>
  <c r="J1506"/>
  <c r="L1506"/>
  <c r="M1506"/>
  <c r="O1506"/>
  <c r="Q1506"/>
  <c r="J1507"/>
  <c r="O1507" s="1"/>
  <c r="L1507"/>
  <c r="M1507"/>
  <c r="Q1507"/>
  <c r="J1508"/>
  <c r="M1508" s="1"/>
  <c r="L1508"/>
  <c r="O1508"/>
  <c r="Q1508"/>
  <c r="J1509"/>
  <c r="L1509"/>
  <c r="J1510"/>
  <c r="L1510"/>
  <c r="M1510"/>
  <c r="O1510"/>
  <c r="Q1510"/>
  <c r="J1511"/>
  <c r="O1511" s="1"/>
  <c r="L1511"/>
  <c r="M1511"/>
  <c r="Q1511"/>
  <c r="J1512"/>
  <c r="M1512" s="1"/>
  <c r="L1512"/>
  <c r="O1512"/>
  <c r="Q1512"/>
  <c r="J1513"/>
  <c r="L1513"/>
  <c r="J1514"/>
  <c r="L1514"/>
  <c r="M1514"/>
  <c r="O1514"/>
  <c r="Q1514"/>
  <c r="J1515"/>
  <c r="O1515" s="1"/>
  <c r="L1515"/>
  <c r="M1515"/>
  <c r="Q1515"/>
  <c r="J1516"/>
  <c r="M1516" s="1"/>
  <c r="L1516"/>
  <c r="O1516"/>
  <c r="Q1516"/>
  <c r="J1517"/>
  <c r="L1517"/>
  <c r="J1518"/>
  <c r="L1518"/>
  <c r="M1518"/>
  <c r="O1518"/>
  <c r="Q1518"/>
  <c r="J1519"/>
  <c r="O1519" s="1"/>
  <c r="L1519"/>
  <c r="M1519"/>
  <c r="Q1519"/>
  <c r="J1520"/>
  <c r="M1520" s="1"/>
  <c r="L1520"/>
  <c r="O1520"/>
  <c r="Q1520"/>
  <c r="J1521"/>
  <c r="L1521"/>
  <c r="J1522"/>
  <c r="L1522"/>
  <c r="M1522"/>
  <c r="O1522"/>
  <c r="Q1522"/>
  <c r="J1523"/>
  <c r="O1523" s="1"/>
  <c r="L1523"/>
  <c r="M1523"/>
  <c r="Q1523"/>
  <c r="J1524"/>
  <c r="M1524" s="1"/>
  <c r="L1524"/>
  <c r="O1524"/>
  <c r="Q1524"/>
  <c r="J1525"/>
  <c r="L1525"/>
  <c r="J1526"/>
  <c r="L1526"/>
  <c r="M1526"/>
  <c r="O1526"/>
  <c r="Q1526"/>
  <c r="J1527"/>
  <c r="O1527" s="1"/>
  <c r="L1527"/>
  <c r="M1527"/>
  <c r="Q1527"/>
  <c r="J1528"/>
  <c r="M1528" s="1"/>
  <c r="L1528"/>
  <c r="O1528"/>
  <c r="Q1528"/>
  <c r="J1529"/>
  <c r="L1529"/>
  <c r="J1530"/>
  <c r="L1530"/>
  <c r="M1530"/>
  <c r="O1530"/>
  <c r="Q1530"/>
  <c r="J1531"/>
  <c r="O1531" s="1"/>
  <c r="L1531"/>
  <c r="M1531"/>
  <c r="Q1531"/>
  <c r="J1532"/>
  <c r="M1532" s="1"/>
  <c r="L1532"/>
  <c r="O1532"/>
  <c r="Q1532"/>
  <c r="J1380"/>
  <c r="L1380"/>
  <c r="J1379"/>
  <c r="Q1379"/>
  <c r="O1379"/>
  <c r="M1379"/>
  <c r="L1379"/>
  <c r="J1378"/>
  <c r="M1378" s="1"/>
  <c r="O1378"/>
  <c r="L1378"/>
  <c r="J1377"/>
  <c r="O1377" s="1"/>
  <c r="Q1377"/>
  <c r="M1377"/>
  <c r="L1377"/>
  <c r="J1376"/>
  <c r="L1376"/>
  <c r="J1313"/>
  <c r="L1313"/>
  <c r="M1313"/>
  <c r="O1313"/>
  <c r="Q1313"/>
  <c r="J1314"/>
  <c r="O1314" s="1"/>
  <c r="L1314"/>
  <c r="M1314"/>
  <c r="Q1314"/>
  <c r="J1315"/>
  <c r="M1315" s="1"/>
  <c r="L1315"/>
  <c r="O1315"/>
  <c r="Q1315"/>
  <c r="J1316"/>
  <c r="Q1316" s="1"/>
  <c r="L1316"/>
  <c r="J1317"/>
  <c r="L1317"/>
  <c r="M1317"/>
  <c r="O1317"/>
  <c r="Q1317"/>
  <c r="J1375"/>
  <c r="M1375" s="1"/>
  <c r="O1375"/>
  <c r="L1375"/>
  <c r="J1374"/>
  <c r="O1374" s="1"/>
  <c r="Q1374"/>
  <c r="M1374"/>
  <c r="L1374"/>
  <c r="J1373"/>
  <c r="L1373"/>
  <c r="J1372"/>
  <c r="Q1372"/>
  <c r="O1372"/>
  <c r="M1372"/>
  <c r="L1372"/>
  <c r="J1371"/>
  <c r="M1371" s="1"/>
  <c r="O1371"/>
  <c r="L1371"/>
  <c r="J1312"/>
  <c r="O1312" s="1"/>
  <c r="Q1312"/>
  <c r="M1312"/>
  <c r="L1312"/>
  <c r="J1311"/>
  <c r="L1311"/>
  <c r="J1310"/>
  <c r="Q1310"/>
  <c r="O1310"/>
  <c r="M1310"/>
  <c r="L1310"/>
  <c r="J1309"/>
  <c r="M1309" s="1"/>
  <c r="O1309"/>
  <c r="L1309"/>
  <c r="J1308"/>
  <c r="O1308" s="1"/>
  <c r="Q1308"/>
  <c r="M1308"/>
  <c r="L1308"/>
  <c r="J884"/>
  <c r="L884"/>
  <c r="J883"/>
  <c r="Q883"/>
  <c r="O883"/>
  <c r="M883"/>
  <c r="L883"/>
  <c r="J882"/>
  <c r="M882" s="1"/>
  <c r="O882"/>
  <c r="L882"/>
  <c r="J881"/>
  <c r="O881" s="1"/>
  <c r="Q881"/>
  <c r="M881"/>
  <c r="L881"/>
  <c r="J880"/>
  <c r="L880"/>
  <c r="J754"/>
  <c r="Q754"/>
  <c r="O754"/>
  <c r="M754"/>
  <c r="L754"/>
  <c r="J753"/>
  <c r="M753" s="1"/>
  <c r="O753"/>
  <c r="L753"/>
  <c r="J752"/>
  <c r="O752" s="1"/>
  <c r="Q752"/>
  <c r="M752"/>
  <c r="L752"/>
  <c r="J751"/>
  <c r="L751"/>
  <c r="J750"/>
  <c r="Q750"/>
  <c r="O750"/>
  <c r="M750"/>
  <c r="L750"/>
  <c r="J624"/>
  <c r="M624" s="1"/>
  <c r="O624"/>
  <c r="L624"/>
  <c r="J623"/>
  <c r="O623" s="1"/>
  <c r="Q623"/>
  <c r="M623"/>
  <c r="L623"/>
  <c r="J622"/>
  <c r="L622"/>
  <c r="J621"/>
  <c r="Q621"/>
  <c r="O621"/>
  <c r="M621"/>
  <c r="L621"/>
  <c r="J620"/>
  <c r="M620" s="1"/>
  <c r="O620"/>
  <c r="L620"/>
  <c r="J494"/>
  <c r="O494" s="1"/>
  <c r="Q494"/>
  <c r="M494"/>
  <c r="L494"/>
  <c r="J493"/>
  <c r="L493"/>
  <c r="J492"/>
  <c r="Q492"/>
  <c r="O492"/>
  <c r="M492"/>
  <c r="L492"/>
  <c r="J491"/>
  <c r="M491" s="1"/>
  <c r="O491"/>
  <c r="L491"/>
  <c r="J490"/>
  <c r="O490" s="1"/>
  <c r="Q490"/>
  <c r="M490"/>
  <c r="L490"/>
  <c r="J360"/>
  <c r="L360"/>
  <c r="Q360"/>
  <c r="J361"/>
  <c r="L361"/>
  <c r="M361"/>
  <c r="O361"/>
  <c r="Q361"/>
  <c r="J362"/>
  <c r="O362" s="1"/>
  <c r="L362"/>
  <c r="M362"/>
  <c r="Q362"/>
  <c r="J363"/>
  <c r="M363" s="1"/>
  <c r="L363"/>
  <c r="O363"/>
  <c r="Q363"/>
  <c r="J364"/>
  <c r="L364"/>
  <c r="Q364"/>
  <c r="J149"/>
  <c r="Q149"/>
  <c r="O149"/>
  <c r="M149"/>
  <c r="L149"/>
  <c r="J70"/>
  <c r="M70" s="1"/>
  <c r="O70"/>
  <c r="L70"/>
  <c r="J1361"/>
  <c r="O1361" s="1"/>
  <c r="Q1361"/>
  <c r="M1361"/>
  <c r="L1361"/>
  <c r="J1297"/>
  <c r="L1297"/>
  <c r="J851"/>
  <c r="Q851"/>
  <c r="O851"/>
  <c r="M851"/>
  <c r="L851"/>
  <c r="J721"/>
  <c r="M721" s="1"/>
  <c r="O721"/>
  <c r="L721"/>
  <c r="J591"/>
  <c r="O591" s="1"/>
  <c r="Q591"/>
  <c r="M591"/>
  <c r="L591"/>
  <c r="J461"/>
  <c r="L461"/>
  <c r="J330"/>
  <c r="Q330"/>
  <c r="O330"/>
  <c r="M330"/>
  <c r="L330"/>
  <c r="J1370"/>
  <c r="M1370" s="1"/>
  <c r="O1370"/>
  <c r="L1370"/>
  <c r="J1306"/>
  <c r="O1306" s="1"/>
  <c r="Q1306"/>
  <c r="M1306"/>
  <c r="L1306"/>
  <c r="J850"/>
  <c r="L850"/>
  <c r="J720"/>
  <c r="Q720"/>
  <c r="O720"/>
  <c r="M720"/>
  <c r="L720"/>
  <c r="J590"/>
  <c r="M590" s="1"/>
  <c r="O590"/>
  <c r="L590"/>
  <c r="J460"/>
  <c r="O460" s="1"/>
  <c r="Q460"/>
  <c r="M460"/>
  <c r="L460"/>
  <c r="J329"/>
  <c r="L329"/>
  <c r="J1369"/>
  <c r="Q1369"/>
  <c r="O1369"/>
  <c r="M1369"/>
  <c r="L1369"/>
  <c r="J1368"/>
  <c r="O1368" s="1"/>
  <c r="L1368"/>
  <c r="J1367"/>
  <c r="O1367" s="1"/>
  <c r="Q1367"/>
  <c r="M1367"/>
  <c r="L1367"/>
  <c r="J1366"/>
  <c r="O1366"/>
  <c r="L1366"/>
  <c r="J1365"/>
  <c r="Q1365"/>
  <c r="O1365"/>
  <c r="M1365"/>
  <c r="L1365"/>
  <c r="J1305"/>
  <c r="O1305"/>
  <c r="L1305"/>
  <c r="J1303"/>
  <c r="O1303" s="1"/>
  <c r="Q1303"/>
  <c r="M1303"/>
  <c r="L1303"/>
  <c r="J1302"/>
  <c r="L1302"/>
  <c r="J1304"/>
  <c r="Q1304"/>
  <c r="O1304"/>
  <c r="M1304"/>
  <c r="L1304"/>
  <c r="J1301"/>
  <c r="L1301"/>
  <c r="J1364"/>
  <c r="O1364" s="1"/>
  <c r="Q1364"/>
  <c r="M1364"/>
  <c r="L1364"/>
  <c r="J1300"/>
  <c r="O1300"/>
  <c r="L1300"/>
  <c r="J1363"/>
  <c r="Q1363"/>
  <c r="O1363"/>
  <c r="M1363"/>
  <c r="L1363"/>
  <c r="J1299"/>
  <c r="O1299"/>
  <c r="L1299"/>
  <c r="J1355"/>
  <c r="O1355" s="1"/>
  <c r="Q1355"/>
  <c r="M1355"/>
  <c r="L1355"/>
  <c r="J1291"/>
  <c r="O1291" s="1"/>
  <c r="L1291"/>
  <c r="J1362"/>
  <c r="Q1362"/>
  <c r="O1362"/>
  <c r="M1362"/>
  <c r="L1362"/>
  <c r="J1360"/>
  <c r="O1360" s="1"/>
  <c r="L1360"/>
  <c r="J1359"/>
  <c r="O1359" s="1"/>
  <c r="Q1359"/>
  <c r="M1359"/>
  <c r="L1359"/>
  <c r="J1358"/>
  <c r="O1358"/>
  <c r="L1358"/>
  <c r="J1357"/>
  <c r="Q1357"/>
  <c r="O1357"/>
  <c r="M1357"/>
  <c r="L1357"/>
  <c r="J1354"/>
  <c r="O1354"/>
  <c r="L1354"/>
  <c r="J1353"/>
  <c r="O1353" s="1"/>
  <c r="Q1353"/>
  <c r="M1353"/>
  <c r="L1353"/>
  <c r="J1352"/>
  <c r="L1352"/>
  <c r="J1351"/>
  <c r="Q1351"/>
  <c r="O1351"/>
  <c r="M1351"/>
  <c r="L1351"/>
  <c r="J1350"/>
  <c r="L1350"/>
  <c r="J1349"/>
  <c r="O1349" s="1"/>
  <c r="Q1349"/>
  <c r="M1349"/>
  <c r="L1349"/>
  <c r="J1348"/>
  <c r="O1348"/>
  <c r="L1348"/>
  <c r="J1347"/>
  <c r="Q1347"/>
  <c r="O1347"/>
  <c r="M1347"/>
  <c r="L1347"/>
  <c r="J1346"/>
  <c r="O1346"/>
  <c r="L1346"/>
  <c r="J1345"/>
  <c r="O1345" s="1"/>
  <c r="Q1345"/>
  <c r="M1345"/>
  <c r="L1345"/>
  <c r="J1344"/>
  <c r="O1344" s="1"/>
  <c r="L1344"/>
  <c r="J1343"/>
  <c r="Q1343"/>
  <c r="O1343"/>
  <c r="M1343"/>
  <c r="L1343"/>
  <c r="J1342"/>
  <c r="O1342" s="1"/>
  <c r="L1342"/>
  <c r="J1341"/>
  <c r="O1341" s="1"/>
  <c r="Q1341"/>
  <c r="M1341"/>
  <c r="L1341"/>
  <c r="J1340"/>
  <c r="O1340"/>
  <c r="L1340"/>
  <c r="J1339"/>
  <c r="Q1339"/>
  <c r="O1339"/>
  <c r="M1339"/>
  <c r="L1339"/>
  <c r="J1338"/>
  <c r="O1338"/>
  <c r="L1338"/>
  <c r="J1337"/>
  <c r="O1337" s="1"/>
  <c r="Q1337"/>
  <c r="M1337"/>
  <c r="L1337"/>
  <c r="J1336"/>
  <c r="L1336"/>
  <c r="J1335"/>
  <c r="Q1335"/>
  <c r="O1335"/>
  <c r="M1335"/>
  <c r="L1335"/>
  <c r="J1334"/>
  <c r="L1334"/>
  <c r="J1333"/>
  <c r="O1333" s="1"/>
  <c r="Q1333"/>
  <c r="M1333"/>
  <c r="L1333"/>
  <c r="J1332"/>
  <c r="O1332"/>
  <c r="L1332"/>
  <c r="J1331"/>
  <c r="Q1331"/>
  <c r="O1331"/>
  <c r="M1331"/>
  <c r="L1331"/>
  <c r="J1330"/>
  <c r="O1330"/>
  <c r="L1330"/>
  <c r="J1329"/>
  <c r="O1329" s="1"/>
  <c r="Q1329"/>
  <c r="M1329"/>
  <c r="L1329"/>
  <c r="J1328"/>
  <c r="O1328" s="1"/>
  <c r="L1328"/>
  <c r="J1327"/>
  <c r="Q1327"/>
  <c r="O1327"/>
  <c r="M1327"/>
  <c r="L1327"/>
  <c r="J1326"/>
  <c r="O1326" s="1"/>
  <c r="L1326"/>
  <c r="J1325"/>
  <c r="O1325" s="1"/>
  <c r="Q1325"/>
  <c r="M1325"/>
  <c r="L1325"/>
  <c r="J1324"/>
  <c r="O1324"/>
  <c r="L1324"/>
  <c r="J1323"/>
  <c r="Q1323"/>
  <c r="O1323"/>
  <c r="M1323"/>
  <c r="L1323"/>
  <c r="J1322"/>
  <c r="O1322"/>
  <c r="L1322"/>
  <c r="J1321"/>
  <c r="O1321" s="1"/>
  <c r="Q1321"/>
  <c r="M1321"/>
  <c r="L1321"/>
  <c r="J1320"/>
  <c r="L1320"/>
  <c r="J1319"/>
  <c r="Q1319"/>
  <c r="O1319"/>
  <c r="M1319"/>
  <c r="L1319"/>
  <c r="J1318"/>
  <c r="L1318"/>
  <c r="J1270"/>
  <c r="O1270" s="1"/>
  <c r="Q1270"/>
  <c r="M1270"/>
  <c r="L1270"/>
  <c r="J1298"/>
  <c r="O1298"/>
  <c r="L1298"/>
  <c r="J730"/>
  <c r="Q730"/>
  <c r="O730"/>
  <c r="M730"/>
  <c r="L730"/>
  <c r="J860"/>
  <c r="O860"/>
  <c r="L860"/>
  <c r="J600"/>
  <c r="O600" s="1"/>
  <c r="Q600"/>
  <c r="M600"/>
  <c r="L600"/>
  <c r="J470"/>
  <c r="O470" s="1"/>
  <c r="L470"/>
  <c r="J339"/>
  <c r="Q339"/>
  <c r="O339"/>
  <c r="M339"/>
  <c r="L339"/>
  <c r="J879"/>
  <c r="O879" s="1"/>
  <c r="L879"/>
  <c r="J749"/>
  <c r="O749" s="1"/>
  <c r="Q749"/>
  <c r="M749"/>
  <c r="L749"/>
  <c r="J619"/>
  <c r="O619"/>
  <c r="L619"/>
  <c r="J489"/>
  <c r="Q489"/>
  <c r="O489"/>
  <c r="M489"/>
  <c r="L489"/>
  <c r="J358"/>
  <c r="O358"/>
  <c r="L358"/>
  <c r="J1251"/>
  <c r="O1251" s="1"/>
  <c r="Q1251"/>
  <c r="M1251"/>
  <c r="L1251"/>
  <c r="J1177"/>
  <c r="L1177"/>
  <c r="J1103"/>
  <c r="Q1103"/>
  <c r="O1103"/>
  <c r="M1103"/>
  <c r="L1103"/>
  <c r="J1029"/>
  <c r="L1029"/>
  <c r="J954"/>
  <c r="O954" s="1"/>
  <c r="Q954"/>
  <c r="M954"/>
  <c r="L954"/>
  <c r="J1420"/>
  <c r="O1420"/>
  <c r="L1420"/>
  <c r="J1419"/>
  <c r="Q1419"/>
  <c r="O1419"/>
  <c r="M1419"/>
  <c r="L1419"/>
  <c r="J1417"/>
  <c r="O1417"/>
  <c r="L1417"/>
  <c r="J1416"/>
  <c r="O1416" s="1"/>
  <c r="Q1416"/>
  <c r="M1416"/>
  <c r="L1416"/>
  <c r="J1415"/>
  <c r="O1415" s="1"/>
  <c r="L1415"/>
  <c r="J1414"/>
  <c r="Q1414"/>
  <c r="O1414"/>
  <c r="M1414"/>
  <c r="L1414"/>
  <c r="J1413"/>
  <c r="O1413" s="1"/>
  <c r="L1413"/>
  <c r="J1412"/>
  <c r="O1412" s="1"/>
  <c r="Q1412"/>
  <c r="M1412"/>
  <c r="L1412"/>
  <c r="J1411"/>
  <c r="O1411"/>
  <c r="L1411"/>
  <c r="J1410"/>
  <c r="Q1410"/>
  <c r="O1410"/>
  <c r="M1410"/>
  <c r="L1410"/>
  <c r="J1409"/>
  <c r="O1409"/>
  <c r="L1409"/>
  <c r="J1408"/>
  <c r="O1408" s="1"/>
  <c r="Q1408"/>
  <c r="M1408"/>
  <c r="L1408"/>
  <c r="J1407"/>
  <c r="L1407"/>
  <c r="J1406"/>
  <c r="Q1406"/>
  <c r="O1406"/>
  <c r="M1406"/>
  <c r="L1406"/>
  <c r="J1405"/>
  <c r="L1405"/>
  <c r="J1404"/>
  <c r="O1404" s="1"/>
  <c r="Q1404"/>
  <c r="M1404"/>
  <c r="L1404"/>
  <c r="J1403"/>
  <c r="O1403"/>
  <c r="L1403"/>
  <c r="J1402"/>
  <c r="Q1402"/>
  <c r="O1402"/>
  <c r="M1402"/>
  <c r="L1402"/>
  <c r="J1401"/>
  <c r="O1401"/>
  <c r="L1401"/>
  <c r="J1400"/>
  <c r="O1400" s="1"/>
  <c r="Q1400"/>
  <c r="M1400"/>
  <c r="L1400"/>
  <c r="J1399"/>
  <c r="O1399" s="1"/>
  <c r="L1399"/>
  <c r="J1398"/>
  <c r="Q1398"/>
  <c r="O1398"/>
  <c r="M1398"/>
  <c r="L1398"/>
  <c r="J1397"/>
  <c r="O1397" s="1"/>
  <c r="L1397"/>
  <c r="J1396"/>
  <c r="O1396" s="1"/>
  <c r="Q1396"/>
  <c r="M1396"/>
  <c r="L1396"/>
  <c r="J1395"/>
  <c r="O1395"/>
  <c r="L1395"/>
  <c r="J1394"/>
  <c r="Q1394"/>
  <c r="O1394"/>
  <c r="M1394"/>
  <c r="L1394"/>
  <c r="J1393"/>
  <c r="O1393"/>
  <c r="L1393"/>
  <c r="J1392"/>
  <c r="O1392" s="1"/>
  <c r="Q1392"/>
  <c r="M1392"/>
  <c r="L1392"/>
  <c r="J1391"/>
  <c r="L1391"/>
  <c r="J1390"/>
  <c r="Q1390"/>
  <c r="O1390"/>
  <c r="M1390"/>
  <c r="L1390"/>
  <c r="J1389"/>
  <c r="L1389"/>
  <c r="J1388"/>
  <c r="O1388" s="1"/>
  <c r="Q1388"/>
  <c r="M1388"/>
  <c r="L1388"/>
  <c r="J1387"/>
  <c r="O1387"/>
  <c r="L1387"/>
  <c r="J1386"/>
  <c r="Q1386"/>
  <c r="O1386"/>
  <c r="M1386"/>
  <c r="L1386"/>
  <c r="J1385"/>
  <c r="O1385"/>
  <c r="L1385"/>
  <c r="J1384"/>
  <c r="O1384" s="1"/>
  <c r="Q1384"/>
  <c r="M1384"/>
  <c r="L1384"/>
  <c r="J1383"/>
  <c r="O1383" s="1"/>
  <c r="L1383"/>
  <c r="J1382"/>
  <c r="Q1382"/>
  <c r="O1382"/>
  <c r="M1382"/>
  <c r="L1382"/>
  <c r="J1381"/>
  <c r="O1381" s="1"/>
  <c r="L1381"/>
  <c r="J1307"/>
  <c r="O1307" s="1"/>
  <c r="Q1307"/>
  <c r="M1307"/>
  <c r="L1307"/>
  <c r="J1296"/>
  <c r="O1296"/>
  <c r="L1296"/>
  <c r="J1295"/>
  <c r="Q1295"/>
  <c r="O1295"/>
  <c r="M1295"/>
  <c r="L1295"/>
  <c r="J1294"/>
  <c r="O1294"/>
  <c r="L1294"/>
  <c r="J1292"/>
  <c r="O1292" s="1"/>
  <c r="Q1292"/>
  <c r="M1292"/>
  <c r="L1292"/>
  <c r="J1290"/>
  <c r="L1290"/>
  <c r="J1289"/>
  <c r="Q1289"/>
  <c r="O1289"/>
  <c r="M1289"/>
  <c r="L1289"/>
  <c r="J1288"/>
  <c r="L1288"/>
  <c r="J1287"/>
  <c r="O1287" s="1"/>
  <c r="Q1287"/>
  <c r="M1287"/>
  <c r="L1287"/>
  <c r="J1286"/>
  <c r="O1286"/>
  <c r="L1286"/>
  <c r="J1285"/>
  <c r="Q1285"/>
  <c r="O1285"/>
  <c r="M1285"/>
  <c r="L1285"/>
  <c r="J1284"/>
  <c r="O1284"/>
  <c r="L1284"/>
  <c r="J1283"/>
  <c r="O1283" s="1"/>
  <c r="Q1283"/>
  <c r="M1283"/>
  <c r="L1283"/>
  <c r="J1282"/>
  <c r="O1282" s="1"/>
  <c r="L1282"/>
  <c r="J1281"/>
  <c r="Q1281"/>
  <c r="O1281"/>
  <c r="M1281"/>
  <c r="L1281"/>
  <c r="J1280"/>
  <c r="O1280" s="1"/>
  <c r="L1280"/>
  <c r="J1279"/>
  <c r="O1279" s="1"/>
  <c r="Q1279"/>
  <c r="M1279"/>
  <c r="L1279"/>
  <c r="J1278"/>
  <c r="O1278"/>
  <c r="L1278"/>
  <c r="J1277"/>
  <c r="Q1277"/>
  <c r="O1277"/>
  <c r="M1277"/>
  <c r="L1277"/>
  <c r="J1276"/>
  <c r="O1276"/>
  <c r="L1276"/>
  <c r="J1275"/>
  <c r="O1275" s="1"/>
  <c r="Q1275"/>
  <c r="M1275"/>
  <c r="L1275"/>
  <c r="J1274"/>
  <c r="L1274"/>
  <c r="J1273"/>
  <c r="Q1273"/>
  <c r="O1273"/>
  <c r="M1273"/>
  <c r="L1273"/>
  <c r="J1272"/>
  <c r="L1272"/>
  <c r="J1271"/>
  <c r="O1271" s="1"/>
  <c r="Q1271"/>
  <c r="M1271"/>
  <c r="L1271"/>
  <c r="J1269"/>
  <c r="O1269"/>
  <c r="L1269"/>
  <c r="J1268"/>
  <c r="Q1268"/>
  <c r="O1268"/>
  <c r="M1268"/>
  <c r="L1268"/>
  <c r="J1267"/>
  <c r="O1267"/>
  <c r="L1267"/>
  <c r="J1266"/>
  <c r="O1266" s="1"/>
  <c r="Q1266"/>
  <c r="M1266"/>
  <c r="L1266"/>
  <c r="J1265"/>
  <c r="O1265" s="1"/>
  <c r="L1265"/>
  <c r="J1264"/>
  <c r="Q1264"/>
  <c r="O1264"/>
  <c r="M1264"/>
  <c r="L1264"/>
  <c r="J1263"/>
  <c r="O1263" s="1"/>
  <c r="L1263"/>
  <c r="J1262"/>
  <c r="O1262" s="1"/>
  <c r="Q1262"/>
  <c r="M1262"/>
  <c r="L1262"/>
  <c r="J1261"/>
  <c r="O1261"/>
  <c r="L1261"/>
  <c r="J1260"/>
  <c r="Q1260"/>
  <c r="O1260"/>
  <c r="M1260"/>
  <c r="L1260"/>
  <c r="J1259"/>
  <c r="O1259"/>
  <c r="L1259"/>
  <c r="J1258"/>
  <c r="O1258" s="1"/>
  <c r="Q1258"/>
  <c r="M1258"/>
  <c r="L1258"/>
  <c r="J1257"/>
  <c r="L1257"/>
  <c r="J1256"/>
  <c r="Q1256"/>
  <c r="O1256"/>
  <c r="M1256"/>
  <c r="L1256"/>
  <c r="J1255"/>
  <c r="L1255"/>
  <c r="J1254"/>
  <c r="O1254" s="1"/>
  <c r="Q1254"/>
  <c r="M1254"/>
  <c r="L1254"/>
  <c r="J1253"/>
  <c r="O1253"/>
  <c r="L1253"/>
  <c r="J1252"/>
  <c r="Q1252"/>
  <c r="O1252"/>
  <c r="M1252"/>
  <c r="L1252"/>
  <c r="J1250"/>
  <c r="O1250"/>
  <c r="L1250"/>
  <c r="J1249"/>
  <c r="O1249" s="1"/>
  <c r="M1249"/>
  <c r="L1249"/>
  <c r="J1248"/>
  <c r="Q1248" s="1"/>
  <c r="M1248"/>
  <c r="L1248"/>
  <c r="J1247"/>
  <c r="Q1247"/>
  <c r="O1247"/>
  <c r="M1247"/>
  <c r="L1247"/>
  <c r="J1245"/>
  <c r="M1245" s="1"/>
  <c r="Q1245"/>
  <c r="O1245"/>
  <c r="L1245"/>
  <c r="J1244"/>
  <c r="O1244" s="1"/>
  <c r="Q1244"/>
  <c r="M1244"/>
  <c r="L1244"/>
  <c r="J1243"/>
  <c r="Q1243" s="1"/>
  <c r="O1243"/>
  <c r="M1243"/>
  <c r="L1243"/>
  <c r="J1242"/>
  <c r="Q1242"/>
  <c r="O1242"/>
  <c r="M1242"/>
  <c r="L1242"/>
  <c r="J1241"/>
  <c r="M1241" s="1"/>
  <c r="L1241"/>
  <c r="J1240"/>
  <c r="O1240" s="1"/>
  <c r="L1240"/>
  <c r="J1239"/>
  <c r="Q1239" s="1"/>
  <c r="L1239"/>
  <c r="J1238"/>
  <c r="Q1238"/>
  <c r="O1238"/>
  <c r="M1238"/>
  <c r="L1238"/>
  <c r="J1237"/>
  <c r="M1237" s="1"/>
  <c r="Q1237"/>
  <c r="L1237"/>
  <c r="J1236"/>
  <c r="O1236" s="1"/>
  <c r="Q1236"/>
  <c r="L1236"/>
  <c r="J1235"/>
  <c r="Q1235" s="1"/>
  <c r="O1235"/>
  <c r="L1235"/>
  <c r="J1234"/>
  <c r="Q1234"/>
  <c r="O1234"/>
  <c r="M1234"/>
  <c r="L1234"/>
  <c r="J1233"/>
  <c r="M1233" s="1"/>
  <c r="O1233"/>
  <c r="L1233"/>
  <c r="J1232"/>
  <c r="O1232" s="1"/>
  <c r="M1232"/>
  <c r="L1232"/>
  <c r="J1231"/>
  <c r="Q1231" s="1"/>
  <c r="M1231"/>
  <c r="L1231"/>
  <c r="J1230"/>
  <c r="Q1230"/>
  <c r="O1230"/>
  <c r="M1230"/>
  <c r="L1230"/>
  <c r="J1229"/>
  <c r="M1229" s="1"/>
  <c r="Q1229"/>
  <c r="O1229"/>
  <c r="L1229"/>
  <c r="J1228"/>
  <c r="O1228" s="1"/>
  <c r="Q1228"/>
  <c r="M1228"/>
  <c r="L1228"/>
  <c r="J1227"/>
  <c r="Q1227" s="1"/>
  <c r="O1227"/>
  <c r="M1227"/>
  <c r="L1227"/>
  <c r="J1226"/>
  <c r="Q1226"/>
  <c r="O1226"/>
  <c r="M1226"/>
  <c r="L1226"/>
  <c r="J1225"/>
  <c r="M1225" s="1"/>
  <c r="L1225"/>
  <c r="J1224"/>
  <c r="O1224" s="1"/>
  <c r="L1224"/>
  <c r="J1223"/>
  <c r="Q1223" s="1"/>
  <c r="L1223"/>
  <c r="J1222"/>
  <c r="Q1222"/>
  <c r="O1222"/>
  <c r="M1222"/>
  <c r="L1222"/>
  <c r="J1221"/>
  <c r="M1221" s="1"/>
  <c r="Q1221"/>
  <c r="L1221"/>
  <c r="J1220"/>
  <c r="O1220" s="1"/>
  <c r="Q1220"/>
  <c r="L1220"/>
  <c r="J1219"/>
  <c r="Q1219" s="1"/>
  <c r="O1219"/>
  <c r="L1219"/>
  <c r="J1218"/>
  <c r="Q1218"/>
  <c r="O1218"/>
  <c r="M1218"/>
  <c r="L1218"/>
  <c r="J1217"/>
  <c r="M1217" s="1"/>
  <c r="O1217"/>
  <c r="L1217"/>
  <c r="J1216"/>
  <c r="O1216" s="1"/>
  <c r="M1216"/>
  <c r="L1216"/>
  <c r="J1215"/>
  <c r="Q1215" s="1"/>
  <c r="M1215"/>
  <c r="L1215"/>
  <c r="J1214"/>
  <c r="Q1214"/>
  <c r="O1214"/>
  <c r="M1214"/>
  <c r="L1214"/>
  <c r="J1213"/>
  <c r="M1213" s="1"/>
  <c r="Q1213"/>
  <c r="O1213"/>
  <c r="L1213"/>
  <c r="J1212"/>
  <c r="O1212" s="1"/>
  <c r="Q1212"/>
  <c r="M1212"/>
  <c r="L1212"/>
  <c r="J1211"/>
  <c r="Q1211" s="1"/>
  <c r="O1211"/>
  <c r="M1211"/>
  <c r="L1211"/>
  <c r="J1210"/>
  <c r="Q1210"/>
  <c r="O1210"/>
  <c r="M1210"/>
  <c r="L1210"/>
  <c r="J1209"/>
  <c r="M1209" s="1"/>
  <c r="L1209"/>
  <c r="J1208"/>
  <c r="O1208" s="1"/>
  <c r="L1208"/>
  <c r="J1207"/>
  <c r="Q1207" s="1"/>
  <c r="L1207"/>
  <c r="J1206"/>
  <c r="Q1206"/>
  <c r="O1206"/>
  <c r="M1206"/>
  <c r="L1206"/>
  <c r="J1205"/>
  <c r="M1205" s="1"/>
  <c r="Q1205"/>
  <c r="L1205"/>
  <c r="J1204"/>
  <c r="O1204" s="1"/>
  <c r="Q1204"/>
  <c r="L1204"/>
  <c r="J1203"/>
  <c r="Q1203" s="1"/>
  <c r="O1203"/>
  <c r="L1203"/>
  <c r="J1202"/>
  <c r="Q1202"/>
  <c r="O1202"/>
  <c r="M1202"/>
  <c r="L1202"/>
  <c r="J1201"/>
  <c r="M1201" s="1"/>
  <c r="O1201"/>
  <c r="L1201"/>
  <c r="J1200"/>
  <c r="O1200" s="1"/>
  <c r="M1200"/>
  <c r="L1200"/>
  <c r="J1199"/>
  <c r="Q1199" s="1"/>
  <c r="M1199"/>
  <c r="L1199"/>
  <c r="J1198"/>
  <c r="Q1198"/>
  <c r="O1198"/>
  <c r="M1198"/>
  <c r="L1198"/>
  <c r="J1197"/>
  <c r="M1197" s="1"/>
  <c r="Q1197"/>
  <c r="O1197"/>
  <c r="L1197"/>
  <c r="J1196"/>
  <c r="O1196" s="1"/>
  <c r="Q1196"/>
  <c r="M1196"/>
  <c r="L1196"/>
  <c r="J1195"/>
  <c r="Q1195" s="1"/>
  <c r="O1195"/>
  <c r="M1195"/>
  <c r="L1195"/>
  <c r="J1194"/>
  <c r="Q1194"/>
  <c r="O1194"/>
  <c r="M1194"/>
  <c r="L1194"/>
  <c r="J1193"/>
  <c r="M1193" s="1"/>
  <c r="L1193"/>
  <c r="J1192"/>
  <c r="O1192" s="1"/>
  <c r="L1192"/>
  <c r="J1191"/>
  <c r="Q1191" s="1"/>
  <c r="L1191"/>
  <c r="J1190"/>
  <c r="Q1190"/>
  <c r="O1190"/>
  <c r="M1190"/>
  <c r="L1190"/>
  <c r="J1189"/>
  <c r="M1189" s="1"/>
  <c r="Q1189"/>
  <c r="L1189"/>
  <c r="J1188"/>
  <c r="O1188" s="1"/>
  <c r="Q1188"/>
  <c r="L1188"/>
  <c r="J1187"/>
  <c r="Q1187" s="1"/>
  <c r="O1187"/>
  <c r="L1187"/>
  <c r="J1186"/>
  <c r="Q1186"/>
  <c r="O1186"/>
  <c r="M1186"/>
  <c r="L1186"/>
  <c r="J1185"/>
  <c r="M1185" s="1"/>
  <c r="O1185"/>
  <c r="L1185"/>
  <c r="J1184"/>
  <c r="O1184" s="1"/>
  <c r="M1184"/>
  <c r="L1184"/>
  <c r="J1183"/>
  <c r="Q1183" s="1"/>
  <c r="M1183"/>
  <c r="L1183"/>
  <c r="J1182"/>
  <c r="Q1182"/>
  <c r="O1182"/>
  <c r="M1182"/>
  <c r="L1182"/>
  <c r="J1181"/>
  <c r="M1181" s="1"/>
  <c r="Q1181"/>
  <c r="O1181"/>
  <c r="L1181"/>
  <c r="J1180"/>
  <c r="O1180" s="1"/>
  <c r="Q1180"/>
  <c r="M1180"/>
  <c r="L1180"/>
  <c r="J1179"/>
  <c r="Q1179" s="1"/>
  <c r="O1179"/>
  <c r="M1179"/>
  <c r="L1179"/>
  <c r="J1178"/>
  <c r="Q1178"/>
  <c r="O1178"/>
  <c r="M1178"/>
  <c r="L1178"/>
  <c r="J1176"/>
  <c r="M1176" s="1"/>
  <c r="L1176"/>
  <c r="J1175"/>
  <c r="O1175" s="1"/>
  <c r="L1175"/>
  <c r="J1174"/>
  <c r="Q1174" s="1"/>
  <c r="L1174"/>
  <c r="J1173"/>
  <c r="Q1173"/>
  <c r="O1173"/>
  <c r="M1173"/>
  <c r="L1173"/>
  <c r="J1171"/>
  <c r="M1171" s="1"/>
  <c r="Q1171"/>
  <c r="L1171"/>
  <c r="J1170"/>
  <c r="O1170" s="1"/>
  <c r="Q1170"/>
  <c r="L1170"/>
  <c r="J1169"/>
  <c r="Q1169" s="1"/>
  <c r="O1169"/>
  <c r="L1169"/>
  <c r="J1168"/>
  <c r="Q1168"/>
  <c r="O1168"/>
  <c r="M1168"/>
  <c r="L1168"/>
  <c r="J1167"/>
  <c r="M1167" s="1"/>
  <c r="O1167"/>
  <c r="L1167"/>
  <c r="J1166"/>
  <c r="O1166" s="1"/>
  <c r="M1166"/>
  <c r="L1166"/>
  <c r="J1165"/>
  <c r="Q1165" s="1"/>
  <c r="M1165"/>
  <c r="L1165"/>
  <c r="J1164"/>
  <c r="Q1164"/>
  <c r="O1164"/>
  <c r="M1164"/>
  <c r="L1164"/>
  <c r="J1163"/>
  <c r="M1163" s="1"/>
  <c r="Q1163"/>
  <c r="O1163"/>
  <c r="L1163"/>
  <c r="J1162"/>
  <c r="O1162" s="1"/>
  <c r="Q1162"/>
  <c r="M1162"/>
  <c r="L1162"/>
  <c r="J1161"/>
  <c r="Q1161" s="1"/>
  <c r="O1161"/>
  <c r="M1161"/>
  <c r="L1161"/>
  <c r="J1160"/>
  <c r="Q1160"/>
  <c r="O1160"/>
  <c r="M1160"/>
  <c r="L1160"/>
  <c r="J1159"/>
  <c r="M1159" s="1"/>
  <c r="L1159"/>
  <c r="J1158"/>
  <c r="O1158" s="1"/>
  <c r="L1158"/>
  <c r="J1157"/>
  <c r="Q1157" s="1"/>
  <c r="L1157"/>
  <c r="J1156"/>
  <c r="Q1156"/>
  <c r="O1156"/>
  <c r="M1156"/>
  <c r="L1156"/>
  <c r="J1155"/>
  <c r="M1155" s="1"/>
  <c r="Q1155"/>
  <c r="L1155"/>
  <c r="J1154"/>
  <c r="O1154" s="1"/>
  <c r="Q1154"/>
  <c r="L1154"/>
  <c r="J1153"/>
  <c r="Q1153" s="1"/>
  <c r="O1153"/>
  <c r="L1153"/>
  <c r="J1152"/>
  <c r="Q1152"/>
  <c r="O1152"/>
  <c r="M1152"/>
  <c r="L1152"/>
  <c r="J1151"/>
  <c r="M1151" s="1"/>
  <c r="O1151"/>
  <c r="L1151"/>
  <c r="J1150"/>
  <c r="O1150" s="1"/>
  <c r="M1150"/>
  <c r="L1150"/>
  <c r="J1149"/>
  <c r="Q1149" s="1"/>
  <c r="M1149"/>
  <c r="L1149"/>
  <c r="J1148"/>
  <c r="Q1148"/>
  <c r="O1148"/>
  <c r="M1148"/>
  <c r="L1148"/>
  <c r="J1147"/>
  <c r="M1147" s="1"/>
  <c r="Q1147"/>
  <c r="O1147"/>
  <c r="L1147"/>
  <c r="J1146"/>
  <c r="O1146" s="1"/>
  <c r="Q1146"/>
  <c r="M1146"/>
  <c r="L1146"/>
  <c r="J1145"/>
  <c r="Q1145" s="1"/>
  <c r="O1145"/>
  <c r="M1145"/>
  <c r="L1145"/>
  <c r="J1144"/>
  <c r="Q1144"/>
  <c r="O1144"/>
  <c r="M1144"/>
  <c r="L1144"/>
  <c r="J1143"/>
  <c r="M1143" s="1"/>
  <c r="L1143"/>
  <c r="J1142"/>
  <c r="O1142" s="1"/>
  <c r="L1142"/>
  <c r="J1141"/>
  <c r="Q1141" s="1"/>
  <c r="L1141"/>
  <c r="J1140"/>
  <c r="Q1140"/>
  <c r="O1140"/>
  <c r="M1140"/>
  <c r="L1140"/>
  <c r="J1139"/>
  <c r="M1139" s="1"/>
  <c r="Q1139"/>
  <c r="L1139"/>
  <c r="J1138"/>
  <c r="O1138" s="1"/>
  <c r="Q1138"/>
  <c r="L1138"/>
  <c r="J1137"/>
  <c r="Q1137" s="1"/>
  <c r="O1137"/>
  <c r="L1137"/>
  <c r="J1136"/>
  <c r="Q1136"/>
  <c r="O1136"/>
  <c r="M1136"/>
  <c r="L1136"/>
  <c r="J1135"/>
  <c r="M1135" s="1"/>
  <c r="O1135"/>
  <c r="L1135"/>
  <c r="J1134"/>
  <c r="O1134" s="1"/>
  <c r="M1134"/>
  <c r="L1134"/>
  <c r="J1133"/>
  <c r="Q1133" s="1"/>
  <c r="M1133"/>
  <c r="L1133"/>
  <c r="J1132"/>
  <c r="Q1132"/>
  <c r="O1132"/>
  <c r="M1132"/>
  <c r="L1132"/>
  <c r="J1131"/>
  <c r="M1131" s="1"/>
  <c r="Q1131"/>
  <c r="O1131"/>
  <c r="L1131"/>
  <c r="J1130"/>
  <c r="O1130" s="1"/>
  <c r="Q1130"/>
  <c r="M1130"/>
  <c r="L1130"/>
  <c r="J1129"/>
  <c r="Q1129" s="1"/>
  <c r="O1129"/>
  <c r="M1129"/>
  <c r="L1129"/>
  <c r="J1128"/>
  <c r="Q1128"/>
  <c r="O1128"/>
  <c r="M1128"/>
  <c r="L1128"/>
  <c r="J1127"/>
  <c r="M1127" s="1"/>
  <c r="L1127"/>
  <c r="J1126"/>
  <c r="O1126" s="1"/>
  <c r="L1126"/>
  <c r="J1125"/>
  <c r="Q1125" s="1"/>
  <c r="L1125"/>
  <c r="J1124"/>
  <c r="Q1124"/>
  <c r="O1124"/>
  <c r="M1124"/>
  <c r="L1124"/>
  <c r="J1123"/>
  <c r="M1123" s="1"/>
  <c r="Q1123"/>
  <c r="L1123"/>
  <c r="J1122"/>
  <c r="O1122" s="1"/>
  <c r="Q1122"/>
  <c r="L1122"/>
  <c r="J1121"/>
  <c r="Q1121" s="1"/>
  <c r="O1121"/>
  <c r="L1121"/>
  <c r="J1120"/>
  <c r="Q1120"/>
  <c r="O1120"/>
  <c r="M1120"/>
  <c r="L1120"/>
  <c r="J1119"/>
  <c r="M1119" s="1"/>
  <c r="O1119"/>
  <c r="L1119"/>
  <c r="J1118"/>
  <c r="O1118" s="1"/>
  <c r="M1118"/>
  <c r="L1118"/>
  <c r="J1117"/>
  <c r="Q1117" s="1"/>
  <c r="M1117"/>
  <c r="L1117"/>
  <c r="J1116"/>
  <c r="Q1116"/>
  <c r="O1116"/>
  <c r="M1116"/>
  <c r="L1116"/>
  <c r="J1115"/>
  <c r="M1115" s="1"/>
  <c r="Q1115"/>
  <c r="O1115"/>
  <c r="L1115"/>
  <c r="J1114"/>
  <c r="O1114" s="1"/>
  <c r="Q1114"/>
  <c r="M1114"/>
  <c r="L1114"/>
  <c r="J1113"/>
  <c r="Q1113" s="1"/>
  <c r="O1113"/>
  <c r="M1113"/>
  <c r="L1113"/>
  <c r="J1112"/>
  <c r="Q1112"/>
  <c r="O1112"/>
  <c r="M1112"/>
  <c r="L1112"/>
  <c r="J1111"/>
  <c r="M1111" s="1"/>
  <c r="L1111"/>
  <c r="J1110"/>
  <c r="O1110" s="1"/>
  <c r="L1110"/>
  <c r="J1109"/>
  <c r="Q1109" s="1"/>
  <c r="L1109"/>
  <c r="J1108"/>
  <c r="Q1108"/>
  <c r="O1108"/>
  <c r="M1108"/>
  <c r="L1108"/>
  <c r="J1107"/>
  <c r="M1107" s="1"/>
  <c r="Q1107"/>
  <c r="L1107"/>
  <c r="J1106"/>
  <c r="O1106" s="1"/>
  <c r="Q1106"/>
  <c r="L1106"/>
  <c r="J1105"/>
  <c r="Q1105" s="1"/>
  <c r="O1105"/>
  <c r="L1105"/>
  <c r="J1104"/>
  <c r="Q1104"/>
  <c r="O1104"/>
  <c r="M1104"/>
  <c r="L1104"/>
  <c r="J1102"/>
  <c r="M1102" s="1"/>
  <c r="O1102"/>
  <c r="L1102"/>
  <c r="J1101"/>
  <c r="O1101" s="1"/>
  <c r="M1101"/>
  <c r="L1101"/>
  <c r="J1100"/>
  <c r="Q1100" s="1"/>
  <c r="M1100"/>
  <c r="L1100"/>
  <c r="J1099"/>
  <c r="Q1099"/>
  <c r="O1099"/>
  <c r="M1099"/>
  <c r="L1099"/>
  <c r="J1097"/>
  <c r="M1097" s="1"/>
  <c r="Q1097"/>
  <c r="O1097"/>
  <c r="L1097"/>
  <c r="J1096"/>
  <c r="O1096" s="1"/>
  <c r="Q1096"/>
  <c r="M1096"/>
  <c r="L1096"/>
  <c r="J1095"/>
  <c r="Q1095" s="1"/>
  <c r="O1095"/>
  <c r="M1095"/>
  <c r="L1095"/>
  <c r="J1094"/>
  <c r="Q1094"/>
  <c r="O1094"/>
  <c r="M1094"/>
  <c r="L1094"/>
  <c r="J1093"/>
  <c r="M1093" s="1"/>
  <c r="L1093"/>
  <c r="J1092"/>
  <c r="O1092" s="1"/>
  <c r="L1092"/>
  <c r="J1091"/>
  <c r="Q1091" s="1"/>
  <c r="L1091"/>
  <c r="J1090"/>
  <c r="Q1090"/>
  <c r="O1090"/>
  <c r="M1090"/>
  <c r="L1090"/>
  <c r="J1089"/>
  <c r="M1089" s="1"/>
  <c r="Q1089"/>
  <c r="L1089"/>
  <c r="J1088"/>
  <c r="O1088" s="1"/>
  <c r="Q1088"/>
  <c r="L1088"/>
  <c r="J1087"/>
  <c r="Q1087" s="1"/>
  <c r="O1087"/>
  <c r="L1087"/>
  <c r="J1086"/>
  <c r="Q1086"/>
  <c r="O1086"/>
  <c r="M1086"/>
  <c r="L1086"/>
  <c r="J1085"/>
  <c r="M1085" s="1"/>
  <c r="O1085"/>
  <c r="L1085"/>
  <c r="J1084"/>
  <c r="O1084" s="1"/>
  <c r="M1084"/>
  <c r="L1084"/>
  <c r="J1083"/>
  <c r="Q1083" s="1"/>
  <c r="M1083"/>
  <c r="L1083"/>
  <c r="J1082"/>
  <c r="M1082" s="1"/>
  <c r="O1082"/>
  <c r="L1082"/>
  <c r="J1081"/>
  <c r="Q1081"/>
  <c r="O1081"/>
  <c r="M1081"/>
  <c r="L1081"/>
  <c r="J1080"/>
  <c r="O1080" s="1"/>
  <c r="L1080"/>
  <c r="J1079"/>
  <c r="O1079" s="1"/>
  <c r="Q1079"/>
  <c r="M1079"/>
  <c r="L1079"/>
  <c r="J1078"/>
  <c r="M1078" s="1"/>
  <c r="O1078"/>
  <c r="L1078"/>
  <c r="J1077"/>
  <c r="Q1077"/>
  <c r="O1077"/>
  <c r="M1077"/>
  <c r="L1077"/>
  <c r="J1076"/>
  <c r="O1076" s="1"/>
  <c r="L1076"/>
  <c r="J1075"/>
  <c r="O1075" s="1"/>
  <c r="Q1075"/>
  <c r="M1075"/>
  <c r="L1075"/>
  <c r="J1074"/>
  <c r="M1074" s="1"/>
  <c r="O1074"/>
  <c r="L1074"/>
  <c r="J1073"/>
  <c r="Q1073"/>
  <c r="O1073"/>
  <c r="M1073"/>
  <c r="L1073"/>
  <c r="J1072"/>
  <c r="O1072" s="1"/>
  <c r="L1072"/>
  <c r="J1071"/>
  <c r="O1071" s="1"/>
  <c r="Q1071"/>
  <c r="M1071"/>
  <c r="L1071"/>
  <c r="J1070"/>
  <c r="M1070" s="1"/>
  <c r="O1070"/>
  <c r="L1070"/>
  <c r="J1069"/>
  <c r="Q1069"/>
  <c r="O1069"/>
  <c r="M1069"/>
  <c r="L1069"/>
  <c r="J1068"/>
  <c r="O1068" s="1"/>
  <c r="L1068"/>
  <c r="J1067"/>
  <c r="O1067" s="1"/>
  <c r="Q1067"/>
  <c r="M1067"/>
  <c r="L1067"/>
  <c r="J1066"/>
  <c r="M1066" s="1"/>
  <c r="O1066"/>
  <c r="L1066"/>
  <c r="J1065"/>
  <c r="Q1065"/>
  <c r="O1065"/>
  <c r="M1065"/>
  <c r="L1065"/>
  <c r="J1064"/>
  <c r="O1064" s="1"/>
  <c r="L1064"/>
  <c r="J1063"/>
  <c r="O1063" s="1"/>
  <c r="Q1063"/>
  <c r="M1063"/>
  <c r="L1063"/>
  <c r="J1062"/>
  <c r="M1062" s="1"/>
  <c r="O1062"/>
  <c r="L1062"/>
  <c r="J1061"/>
  <c r="Q1061"/>
  <c r="O1061"/>
  <c r="M1061"/>
  <c r="L1061"/>
  <c r="J1060"/>
  <c r="O1060" s="1"/>
  <c r="L1060"/>
  <c r="J1059"/>
  <c r="O1059" s="1"/>
  <c r="Q1059"/>
  <c r="M1059"/>
  <c r="L1059"/>
  <c r="J1058"/>
  <c r="M1058" s="1"/>
  <c r="O1058"/>
  <c r="L1058"/>
  <c r="J1057"/>
  <c r="Q1057"/>
  <c r="O1057"/>
  <c r="M1057"/>
  <c r="L1057"/>
  <c r="J1056"/>
  <c r="O1056" s="1"/>
  <c r="L1056"/>
  <c r="J1055"/>
  <c r="O1055" s="1"/>
  <c r="Q1055"/>
  <c r="M1055"/>
  <c r="L1055"/>
  <c r="J1054"/>
  <c r="M1054" s="1"/>
  <c r="O1054"/>
  <c r="L1054"/>
  <c r="J1053"/>
  <c r="Q1053"/>
  <c r="O1053"/>
  <c r="M1053"/>
  <c r="L1053"/>
  <c r="J1052"/>
  <c r="O1052" s="1"/>
  <c r="L1052"/>
  <c r="J1051"/>
  <c r="O1051" s="1"/>
  <c r="Q1051"/>
  <c r="M1051"/>
  <c r="L1051"/>
  <c r="J1050"/>
  <c r="M1050" s="1"/>
  <c r="O1050"/>
  <c r="L1050"/>
  <c r="J1049"/>
  <c r="Q1049"/>
  <c r="O1049"/>
  <c r="M1049"/>
  <c r="L1049"/>
  <c r="J1048"/>
  <c r="O1048" s="1"/>
  <c r="L1048"/>
  <c r="J1047"/>
  <c r="O1047" s="1"/>
  <c r="Q1047"/>
  <c r="M1047"/>
  <c r="L1047"/>
  <c r="J1046"/>
  <c r="M1046" s="1"/>
  <c r="O1046"/>
  <c r="L1046"/>
  <c r="J1045"/>
  <c r="Q1045"/>
  <c r="O1045"/>
  <c r="M1045"/>
  <c r="L1045"/>
  <c r="J1044"/>
  <c r="O1044" s="1"/>
  <c r="L1044"/>
  <c r="J1043"/>
  <c r="O1043" s="1"/>
  <c r="Q1043"/>
  <c r="M1043"/>
  <c r="L1043"/>
  <c r="J1042"/>
  <c r="M1042" s="1"/>
  <c r="O1042"/>
  <c r="L1042"/>
  <c r="J1041"/>
  <c r="Q1041"/>
  <c r="O1041"/>
  <c r="M1041"/>
  <c r="L1041"/>
  <c r="J1040"/>
  <c r="O1040" s="1"/>
  <c r="L1040"/>
  <c r="J1039"/>
  <c r="O1039" s="1"/>
  <c r="Q1039"/>
  <c r="M1039"/>
  <c r="L1039"/>
  <c r="J1038"/>
  <c r="M1038" s="1"/>
  <c r="O1038"/>
  <c r="L1038"/>
  <c r="J1037"/>
  <c r="Q1037"/>
  <c r="O1037"/>
  <c r="M1037"/>
  <c r="L1037"/>
  <c r="J1036"/>
  <c r="O1036" s="1"/>
  <c r="L1036"/>
  <c r="J1035"/>
  <c r="O1035" s="1"/>
  <c r="Q1035"/>
  <c r="M1035"/>
  <c r="L1035"/>
  <c r="J1034"/>
  <c r="M1034" s="1"/>
  <c r="O1034"/>
  <c r="L1034"/>
  <c r="J1033"/>
  <c r="Q1033"/>
  <c r="O1033"/>
  <c r="M1033"/>
  <c r="L1033"/>
  <c r="J1032"/>
  <c r="O1032" s="1"/>
  <c r="L1032"/>
  <c r="J1031"/>
  <c r="O1031" s="1"/>
  <c r="Q1031"/>
  <c r="M1031"/>
  <c r="L1031"/>
  <c r="J1030"/>
  <c r="M1030" s="1"/>
  <c r="O1030"/>
  <c r="L1030"/>
  <c r="J1028"/>
  <c r="Q1028"/>
  <c r="O1028"/>
  <c r="M1028"/>
  <c r="L1028"/>
  <c r="J1027"/>
  <c r="O1027" s="1"/>
  <c r="L1027"/>
  <c r="J1026"/>
  <c r="O1026" s="1"/>
  <c r="Q1026"/>
  <c r="M1026"/>
  <c r="L1026"/>
  <c r="J1025"/>
  <c r="M1025" s="1"/>
  <c r="O1025"/>
  <c r="L1025"/>
  <c r="J1023"/>
  <c r="Q1023"/>
  <c r="O1023"/>
  <c r="M1023"/>
  <c r="L1023"/>
  <c r="J1022"/>
  <c r="O1022" s="1"/>
  <c r="L1022"/>
  <c r="J1021"/>
  <c r="O1021" s="1"/>
  <c r="Q1021"/>
  <c r="M1021"/>
  <c r="L1021"/>
  <c r="J1020"/>
  <c r="M1020" s="1"/>
  <c r="O1020"/>
  <c r="L1020"/>
  <c r="J1019"/>
  <c r="Q1019"/>
  <c r="O1019"/>
  <c r="M1019"/>
  <c r="L1019"/>
  <c r="J1018"/>
  <c r="O1018" s="1"/>
  <c r="L1018"/>
  <c r="J1017"/>
  <c r="O1017" s="1"/>
  <c r="Q1017"/>
  <c r="M1017"/>
  <c r="L1017"/>
  <c r="J1016"/>
  <c r="M1016" s="1"/>
  <c r="O1016"/>
  <c r="L1016"/>
  <c r="J1015"/>
  <c r="Q1015"/>
  <c r="O1015"/>
  <c r="M1015"/>
  <c r="L1015"/>
  <c r="J1014"/>
  <c r="O1014" s="1"/>
  <c r="L1014"/>
  <c r="J1013"/>
  <c r="O1013" s="1"/>
  <c r="Q1013"/>
  <c r="M1013"/>
  <c r="L1013"/>
  <c r="J1012"/>
  <c r="M1012" s="1"/>
  <c r="O1012"/>
  <c r="L1012"/>
  <c r="J1011"/>
  <c r="Q1011"/>
  <c r="O1011"/>
  <c r="M1011"/>
  <c r="L1011"/>
  <c r="J1010"/>
  <c r="O1010" s="1"/>
  <c r="L1010"/>
  <c r="J1009"/>
  <c r="O1009" s="1"/>
  <c r="Q1009"/>
  <c r="M1009"/>
  <c r="L1009"/>
  <c r="J1008"/>
  <c r="M1008" s="1"/>
  <c r="O1008"/>
  <c r="L1008"/>
  <c r="J1007"/>
  <c r="Q1007"/>
  <c r="O1007"/>
  <c r="M1007"/>
  <c r="L1007"/>
  <c r="J1006"/>
  <c r="O1006" s="1"/>
  <c r="L1006"/>
  <c r="J1005"/>
  <c r="O1005" s="1"/>
  <c r="Q1005"/>
  <c r="M1005"/>
  <c r="L1005"/>
  <c r="J1004"/>
  <c r="M1004" s="1"/>
  <c r="O1004"/>
  <c r="L1004"/>
  <c r="J1003"/>
  <c r="Q1003"/>
  <c r="O1003"/>
  <c r="M1003"/>
  <c r="L1003"/>
  <c r="J1002"/>
  <c r="O1002" s="1"/>
  <c r="L1002"/>
  <c r="J1001"/>
  <c r="O1001" s="1"/>
  <c r="Q1001"/>
  <c r="M1001"/>
  <c r="L1001"/>
  <c r="J1000"/>
  <c r="M1000" s="1"/>
  <c r="O1000"/>
  <c r="L1000"/>
  <c r="J999"/>
  <c r="Q999"/>
  <c r="O999"/>
  <c r="M999"/>
  <c r="L999"/>
  <c r="J998"/>
  <c r="O998" s="1"/>
  <c r="L998"/>
  <c r="J997"/>
  <c r="O997" s="1"/>
  <c r="Q997"/>
  <c r="M997"/>
  <c r="L997"/>
  <c r="J996"/>
  <c r="M996" s="1"/>
  <c r="O996"/>
  <c r="L996"/>
  <c r="J995"/>
  <c r="Q995"/>
  <c r="O995"/>
  <c r="M995"/>
  <c r="L995"/>
  <c r="J994"/>
  <c r="O994" s="1"/>
  <c r="L994"/>
  <c r="J993"/>
  <c r="O993" s="1"/>
  <c r="Q993"/>
  <c r="M993"/>
  <c r="L993"/>
  <c r="J992"/>
  <c r="M992" s="1"/>
  <c r="O992"/>
  <c r="L992"/>
  <c r="J991"/>
  <c r="Q991"/>
  <c r="O991"/>
  <c r="M991"/>
  <c r="L991"/>
  <c r="J990"/>
  <c r="O990" s="1"/>
  <c r="L990"/>
  <c r="J989"/>
  <c r="O989" s="1"/>
  <c r="Q989"/>
  <c r="M989"/>
  <c r="L989"/>
  <c r="J988"/>
  <c r="M988" s="1"/>
  <c r="O988"/>
  <c r="L988"/>
  <c r="J987"/>
  <c r="Q987"/>
  <c r="O987"/>
  <c r="M987"/>
  <c r="L987"/>
  <c r="J986"/>
  <c r="O986" s="1"/>
  <c r="L986"/>
  <c r="J985"/>
  <c r="O985" s="1"/>
  <c r="Q985"/>
  <c r="M985"/>
  <c r="L985"/>
  <c r="J984"/>
  <c r="M984" s="1"/>
  <c r="O984"/>
  <c r="L984"/>
  <c r="J983"/>
  <c r="Q983"/>
  <c r="O983"/>
  <c r="M983"/>
  <c r="L983"/>
  <c r="J982"/>
  <c r="O982" s="1"/>
  <c r="L982"/>
  <c r="J981"/>
  <c r="O981" s="1"/>
  <c r="Q981"/>
  <c r="M981"/>
  <c r="L981"/>
  <c r="J980"/>
  <c r="M980" s="1"/>
  <c r="O980"/>
  <c r="L980"/>
  <c r="J979"/>
  <c r="Q979"/>
  <c r="O979"/>
  <c r="M979"/>
  <c r="L979"/>
  <c r="J978"/>
  <c r="O978" s="1"/>
  <c r="L978"/>
  <c r="J977"/>
  <c r="O977" s="1"/>
  <c r="Q977"/>
  <c r="M977"/>
  <c r="L977"/>
  <c r="J976"/>
  <c r="M976" s="1"/>
  <c r="O976"/>
  <c r="L976"/>
  <c r="J975"/>
  <c r="Q975"/>
  <c r="O975"/>
  <c r="M975"/>
  <c r="L975"/>
  <c r="J974"/>
  <c r="O974" s="1"/>
  <c r="L974"/>
  <c r="J973"/>
  <c r="O973" s="1"/>
  <c r="Q973"/>
  <c r="M973"/>
  <c r="L973"/>
  <c r="J972"/>
  <c r="M972" s="1"/>
  <c r="O972"/>
  <c r="L972"/>
  <c r="J971"/>
  <c r="Q971"/>
  <c r="O971"/>
  <c r="M971"/>
  <c r="L971"/>
  <c r="J970"/>
  <c r="O970" s="1"/>
  <c r="L970"/>
  <c r="J969"/>
  <c r="O969" s="1"/>
  <c r="Q969"/>
  <c r="M969"/>
  <c r="L969"/>
  <c r="J968"/>
  <c r="M968" s="1"/>
  <c r="O968"/>
  <c r="L968"/>
  <c r="J967"/>
  <c r="Q967"/>
  <c r="O967"/>
  <c r="M967"/>
  <c r="L967"/>
  <c r="J966"/>
  <c r="O966" s="1"/>
  <c r="L966"/>
  <c r="J965"/>
  <c r="O965" s="1"/>
  <c r="Q965"/>
  <c r="M965"/>
  <c r="L965"/>
  <c r="J964"/>
  <c r="M964" s="1"/>
  <c r="O964"/>
  <c r="L964"/>
  <c r="J963"/>
  <c r="Q963"/>
  <c r="O963"/>
  <c r="M963"/>
  <c r="L963"/>
  <c r="J962"/>
  <c r="O962" s="1"/>
  <c r="L962"/>
  <c r="J961"/>
  <c r="O961" s="1"/>
  <c r="Q961"/>
  <c r="M961"/>
  <c r="L961"/>
  <c r="J960"/>
  <c r="M960" s="1"/>
  <c r="O960"/>
  <c r="L960"/>
  <c r="J959"/>
  <c r="Q959"/>
  <c r="O959"/>
  <c r="M959"/>
  <c r="L959"/>
  <c r="J958"/>
  <c r="O958" s="1"/>
  <c r="L958"/>
  <c r="J957"/>
  <c r="O957" s="1"/>
  <c r="Q957"/>
  <c r="M957"/>
  <c r="L957"/>
  <c r="J956"/>
  <c r="M956" s="1"/>
  <c r="O956"/>
  <c r="L956"/>
  <c r="J955"/>
  <c r="Q955"/>
  <c r="O955"/>
  <c r="M955"/>
  <c r="L955"/>
  <c r="J953"/>
  <c r="O953" s="1"/>
  <c r="L953"/>
  <c r="J952"/>
  <c r="O952" s="1"/>
  <c r="Q952"/>
  <c r="M952"/>
  <c r="L952"/>
  <c r="J951"/>
  <c r="M951" s="1"/>
  <c r="O951"/>
  <c r="L951"/>
  <c r="J949"/>
  <c r="Q949"/>
  <c r="O949"/>
  <c r="M949"/>
  <c r="L949"/>
  <c r="J948"/>
  <c r="O948" s="1"/>
  <c r="L948"/>
  <c r="J947"/>
  <c r="O947" s="1"/>
  <c r="Q947"/>
  <c r="M947"/>
  <c r="L947"/>
  <c r="J946"/>
  <c r="M946" s="1"/>
  <c r="O946"/>
  <c r="L946"/>
  <c r="J945"/>
  <c r="Q945"/>
  <c r="O945"/>
  <c r="M945"/>
  <c r="L945"/>
  <c r="J944"/>
  <c r="O944" s="1"/>
  <c r="L944"/>
  <c r="J943"/>
  <c r="O943" s="1"/>
  <c r="Q943"/>
  <c r="M943"/>
  <c r="L943"/>
  <c r="J942"/>
  <c r="M942" s="1"/>
  <c r="O942"/>
  <c r="L942"/>
  <c r="J941"/>
  <c r="Q941"/>
  <c r="O941"/>
  <c r="M941"/>
  <c r="L941"/>
  <c r="J940"/>
  <c r="O940" s="1"/>
  <c r="L940"/>
  <c r="J939"/>
  <c r="O939" s="1"/>
  <c r="Q939"/>
  <c r="M939"/>
  <c r="L939"/>
  <c r="J938"/>
  <c r="M938" s="1"/>
  <c r="O938"/>
  <c r="L938"/>
  <c r="J937"/>
  <c r="Q937"/>
  <c r="O937"/>
  <c r="M937"/>
  <c r="L937"/>
  <c r="J936"/>
  <c r="O936" s="1"/>
  <c r="L936"/>
  <c r="J935"/>
  <c r="O935" s="1"/>
  <c r="Q935"/>
  <c r="M935"/>
  <c r="L935"/>
  <c r="J934"/>
  <c r="M934" s="1"/>
  <c r="O934"/>
  <c r="L934"/>
  <c r="J933"/>
  <c r="Q933"/>
  <c r="O933"/>
  <c r="M933"/>
  <c r="L933"/>
  <c r="J932"/>
  <c r="O932" s="1"/>
  <c r="L932"/>
  <c r="J931"/>
  <c r="O931" s="1"/>
  <c r="Q931"/>
  <c r="M931"/>
  <c r="L931"/>
  <c r="J930"/>
  <c r="M930" s="1"/>
  <c r="O930"/>
  <c r="L930"/>
  <c r="J929"/>
  <c r="Q929"/>
  <c r="O929"/>
  <c r="M929"/>
  <c r="L929"/>
  <c r="J928"/>
  <c r="O928" s="1"/>
  <c r="L928"/>
  <c r="J927"/>
  <c r="O927" s="1"/>
  <c r="Q927"/>
  <c r="M927"/>
  <c r="L927"/>
  <c r="J926"/>
  <c r="M926" s="1"/>
  <c r="O926"/>
  <c r="L926"/>
  <c r="J925"/>
  <c r="Q925"/>
  <c r="O925"/>
  <c r="M925"/>
  <c r="L925"/>
  <c r="J924"/>
  <c r="O924" s="1"/>
  <c r="L924"/>
  <c r="J923"/>
  <c r="O923" s="1"/>
  <c r="Q923"/>
  <c r="M923"/>
  <c r="L923"/>
  <c r="J922"/>
  <c r="M922" s="1"/>
  <c r="O922"/>
  <c r="L922"/>
  <c r="J921"/>
  <c r="Q921"/>
  <c r="O921"/>
  <c r="M921"/>
  <c r="L921"/>
  <c r="J920"/>
  <c r="O920" s="1"/>
  <c r="L920"/>
  <c r="J919"/>
  <c r="O919" s="1"/>
  <c r="Q919"/>
  <c r="M919"/>
  <c r="L919"/>
  <c r="J918"/>
  <c r="M918" s="1"/>
  <c r="O918"/>
  <c r="L918"/>
  <c r="J917"/>
  <c r="Q917"/>
  <c r="O917"/>
  <c r="M917"/>
  <c r="L917"/>
  <c r="J916"/>
  <c r="O916" s="1"/>
  <c r="L916"/>
  <c r="J915"/>
  <c r="O915" s="1"/>
  <c r="Q915"/>
  <c r="M915"/>
  <c r="L915"/>
  <c r="J914"/>
  <c r="M914" s="1"/>
  <c r="O914"/>
  <c r="L914"/>
  <c r="J913"/>
  <c r="Q913"/>
  <c r="O913"/>
  <c r="M913"/>
  <c r="L913"/>
  <c r="J912"/>
  <c r="O912" s="1"/>
  <c r="L912"/>
  <c r="J911"/>
  <c r="O911" s="1"/>
  <c r="Q911"/>
  <c r="M911"/>
  <c r="L911"/>
  <c r="J910"/>
  <c r="M910" s="1"/>
  <c r="O910"/>
  <c r="L910"/>
  <c r="J909"/>
  <c r="Q909"/>
  <c r="O909"/>
  <c r="M909"/>
  <c r="L909"/>
  <c r="J908"/>
  <c r="O908" s="1"/>
  <c r="L908"/>
  <c r="J907"/>
  <c r="O907" s="1"/>
  <c r="Q907"/>
  <c r="M907"/>
  <c r="L907"/>
  <c r="J906"/>
  <c r="M906" s="1"/>
  <c r="O906"/>
  <c r="L906"/>
  <c r="J905"/>
  <c r="Q905"/>
  <c r="O905"/>
  <c r="M905"/>
  <c r="L905"/>
  <c r="J904"/>
  <c r="O904" s="1"/>
  <c r="L904"/>
  <c r="J903"/>
  <c r="O903" s="1"/>
  <c r="Q903"/>
  <c r="M903"/>
  <c r="L903"/>
  <c r="J902"/>
  <c r="M902" s="1"/>
  <c r="O902"/>
  <c r="L902"/>
  <c r="J901"/>
  <c r="Q901"/>
  <c r="O901"/>
  <c r="M901"/>
  <c r="L901"/>
  <c r="J900"/>
  <c r="O900" s="1"/>
  <c r="L900"/>
  <c r="J899"/>
  <c r="O899" s="1"/>
  <c r="Q899"/>
  <c r="M899"/>
  <c r="L899"/>
  <c r="J898"/>
  <c r="M898" s="1"/>
  <c r="O898"/>
  <c r="L898"/>
  <c r="J897"/>
  <c r="Q897"/>
  <c r="O897"/>
  <c r="M897"/>
  <c r="L897"/>
  <c r="J896"/>
  <c r="O896" s="1"/>
  <c r="L896"/>
  <c r="J895"/>
  <c r="O895" s="1"/>
  <c r="Q895"/>
  <c r="M895"/>
  <c r="L895"/>
  <c r="J894"/>
  <c r="M894" s="1"/>
  <c r="O894"/>
  <c r="L894"/>
  <c r="J893"/>
  <c r="Q893"/>
  <c r="O893"/>
  <c r="M893"/>
  <c r="L893"/>
  <c r="J892"/>
  <c r="O892" s="1"/>
  <c r="L892"/>
  <c r="J891"/>
  <c r="O891" s="1"/>
  <c r="Q891"/>
  <c r="M891"/>
  <c r="L891"/>
  <c r="J890"/>
  <c r="M890" s="1"/>
  <c r="O890"/>
  <c r="L890"/>
  <c r="J889"/>
  <c r="Q889"/>
  <c r="O889"/>
  <c r="M889"/>
  <c r="L889"/>
  <c r="J888"/>
  <c r="O888" s="1"/>
  <c r="L888"/>
  <c r="J887"/>
  <c r="O887" s="1"/>
  <c r="Q887"/>
  <c r="M887"/>
  <c r="L887"/>
  <c r="J886"/>
  <c r="M886" s="1"/>
  <c r="O886"/>
  <c r="L886"/>
  <c r="J885"/>
  <c r="Q885"/>
  <c r="O885"/>
  <c r="M885"/>
  <c r="L885"/>
  <c r="J878"/>
  <c r="O878" s="1"/>
  <c r="L878"/>
  <c r="J877"/>
  <c r="O877" s="1"/>
  <c r="Q877"/>
  <c r="M877"/>
  <c r="L877"/>
  <c r="J876"/>
  <c r="M876" s="1"/>
  <c r="O876"/>
  <c r="L876"/>
  <c r="J875"/>
  <c r="Q875"/>
  <c r="O875"/>
  <c r="M875"/>
  <c r="L875"/>
  <c r="J874"/>
  <c r="O874" s="1"/>
  <c r="L874"/>
  <c r="J873"/>
  <c r="O873" s="1"/>
  <c r="Q873"/>
  <c r="M873"/>
  <c r="L873"/>
  <c r="J872"/>
  <c r="M872" s="1"/>
  <c r="O872"/>
  <c r="L872"/>
  <c r="J871"/>
  <c r="Q871"/>
  <c r="O871"/>
  <c r="M871"/>
  <c r="L871"/>
  <c r="J870"/>
  <c r="O870" s="1"/>
  <c r="L870"/>
  <c r="J869"/>
  <c r="O869" s="1"/>
  <c r="Q869"/>
  <c r="M869"/>
  <c r="L869"/>
  <c r="J868"/>
  <c r="M868" s="1"/>
  <c r="O868"/>
  <c r="L868"/>
  <c r="J867"/>
  <c r="Q867"/>
  <c r="O867"/>
  <c r="M867"/>
  <c r="L867"/>
  <c r="J866"/>
  <c r="O866" s="1"/>
  <c r="L866"/>
  <c r="J865"/>
  <c r="O865" s="1"/>
  <c r="Q865"/>
  <c r="M865"/>
  <c r="L865"/>
  <c r="J864"/>
  <c r="M864" s="1"/>
  <c r="O864"/>
  <c r="L864"/>
  <c r="J863"/>
  <c r="Q863"/>
  <c r="O863"/>
  <c r="M863"/>
  <c r="L863"/>
  <c r="J862"/>
  <c r="O862" s="1"/>
  <c r="L862"/>
  <c r="J861"/>
  <c r="O861" s="1"/>
  <c r="Q861"/>
  <c r="M861"/>
  <c r="L861"/>
  <c r="J859"/>
  <c r="M859" s="1"/>
  <c r="O859"/>
  <c r="L859"/>
  <c r="J858"/>
  <c r="Q858"/>
  <c r="O858"/>
  <c r="M858"/>
  <c r="L858"/>
  <c r="J857"/>
  <c r="O857" s="1"/>
  <c r="L857"/>
  <c r="J856"/>
  <c r="O856" s="1"/>
  <c r="Q856"/>
  <c r="M856"/>
  <c r="L856"/>
  <c r="J855"/>
  <c r="M855" s="1"/>
  <c r="O855"/>
  <c r="L855"/>
  <c r="J854"/>
  <c r="Q854"/>
  <c r="O854"/>
  <c r="M854"/>
  <c r="L854"/>
  <c r="J853"/>
  <c r="O853" s="1"/>
  <c r="L853"/>
  <c r="J849"/>
  <c r="O849" s="1"/>
  <c r="Q849"/>
  <c r="M849"/>
  <c r="L849"/>
  <c r="J848"/>
  <c r="M848" s="1"/>
  <c r="O848"/>
  <c r="L848"/>
  <c r="J847"/>
  <c r="Q847"/>
  <c r="O847"/>
  <c r="M847"/>
  <c r="L847"/>
  <c r="J846"/>
  <c r="O846" s="1"/>
  <c r="L846"/>
  <c r="J845"/>
  <c r="O845" s="1"/>
  <c r="Q845"/>
  <c r="M845"/>
  <c r="L845"/>
  <c r="J844"/>
  <c r="M844" s="1"/>
  <c r="O844"/>
  <c r="L844"/>
  <c r="J843"/>
  <c r="Q843"/>
  <c r="O843"/>
  <c r="M843"/>
  <c r="L843"/>
  <c r="J842"/>
  <c r="O842" s="1"/>
  <c r="L842"/>
  <c r="J841"/>
  <c r="O841" s="1"/>
  <c r="Q841"/>
  <c r="M841"/>
  <c r="L841"/>
  <c r="J840"/>
  <c r="M840" s="1"/>
  <c r="O840"/>
  <c r="L840"/>
  <c r="J839"/>
  <c r="Q839"/>
  <c r="O839"/>
  <c r="M839"/>
  <c r="L839"/>
  <c r="J838"/>
  <c r="O838" s="1"/>
  <c r="L838"/>
  <c r="J837"/>
  <c r="O837" s="1"/>
  <c r="Q837"/>
  <c r="M837"/>
  <c r="L837"/>
  <c r="J836"/>
  <c r="M836" s="1"/>
  <c r="O836"/>
  <c r="L836"/>
  <c r="J835"/>
  <c r="Q835"/>
  <c r="O835"/>
  <c r="M835"/>
  <c r="L835"/>
  <c r="J834"/>
  <c r="O834" s="1"/>
  <c r="L834"/>
  <c r="J833"/>
  <c r="O833" s="1"/>
  <c r="Q833"/>
  <c r="M833"/>
  <c r="L833"/>
  <c r="J832"/>
  <c r="M832" s="1"/>
  <c r="O832"/>
  <c r="L832"/>
  <c r="J831"/>
  <c r="Q831"/>
  <c r="O831"/>
  <c r="M831"/>
  <c r="L831"/>
  <c r="J830"/>
  <c r="O830" s="1"/>
  <c r="L830"/>
  <c r="J829"/>
  <c r="O829" s="1"/>
  <c r="Q829"/>
  <c r="M829"/>
  <c r="L829"/>
  <c r="J828"/>
  <c r="M828" s="1"/>
  <c r="O828"/>
  <c r="L828"/>
  <c r="J827"/>
  <c r="Q827"/>
  <c r="O827"/>
  <c r="M827"/>
  <c r="L827"/>
  <c r="J826"/>
  <c r="O826" s="1"/>
  <c r="L826"/>
  <c r="J825"/>
  <c r="O825" s="1"/>
  <c r="Q825"/>
  <c r="M825"/>
  <c r="L825"/>
  <c r="J824"/>
  <c r="M824" s="1"/>
  <c r="O824"/>
  <c r="L824"/>
  <c r="J823"/>
  <c r="Q823"/>
  <c r="O823"/>
  <c r="M823"/>
  <c r="L823"/>
  <c r="J822"/>
  <c r="O822" s="1"/>
  <c r="L822"/>
  <c r="J821"/>
  <c r="O821" s="1"/>
  <c r="Q821"/>
  <c r="M821"/>
  <c r="L821"/>
  <c r="J820"/>
  <c r="M820" s="1"/>
  <c r="O820"/>
  <c r="L820"/>
  <c r="J819"/>
  <c r="Q819"/>
  <c r="O819"/>
  <c r="M819"/>
  <c r="L819"/>
  <c r="J818"/>
  <c r="O818" s="1"/>
  <c r="L818"/>
  <c r="J817"/>
  <c r="O817" s="1"/>
  <c r="Q817"/>
  <c r="M817"/>
  <c r="L817"/>
  <c r="J816"/>
  <c r="M816" s="1"/>
  <c r="O816"/>
  <c r="L816"/>
  <c r="J815"/>
  <c r="Q815"/>
  <c r="O815"/>
  <c r="M815"/>
  <c r="L815"/>
  <c r="J814"/>
  <c r="O814" s="1"/>
  <c r="L814"/>
  <c r="J813"/>
  <c r="O813" s="1"/>
  <c r="Q813"/>
  <c r="M813"/>
  <c r="L813"/>
  <c r="J812"/>
  <c r="M812" s="1"/>
  <c r="O812"/>
  <c r="L812"/>
  <c r="J811"/>
  <c r="Q811"/>
  <c r="O811"/>
  <c r="M811"/>
  <c r="L811"/>
  <c r="J810"/>
  <c r="O810" s="1"/>
  <c r="L810"/>
  <c r="J809"/>
  <c r="O809" s="1"/>
  <c r="Q809"/>
  <c r="M809"/>
  <c r="L809"/>
  <c r="J808"/>
  <c r="M808" s="1"/>
  <c r="O808"/>
  <c r="L808"/>
  <c r="J807"/>
  <c r="Q807"/>
  <c r="O807"/>
  <c r="M807"/>
  <c r="L807"/>
  <c r="J806"/>
  <c r="O806" s="1"/>
  <c r="L806"/>
  <c r="J805"/>
  <c r="O805" s="1"/>
  <c r="Q805"/>
  <c r="M805"/>
  <c r="L805"/>
  <c r="J804"/>
  <c r="M804" s="1"/>
  <c r="O804"/>
  <c r="L804"/>
  <c r="J803"/>
  <c r="Q803"/>
  <c r="O803"/>
  <c r="M803"/>
  <c r="L803"/>
  <c r="J802"/>
  <c r="O802" s="1"/>
  <c r="L802"/>
  <c r="J801"/>
  <c r="O801" s="1"/>
  <c r="Q801"/>
  <c r="M801"/>
  <c r="L801"/>
  <c r="J800"/>
  <c r="M800" s="1"/>
  <c r="O800"/>
  <c r="L800"/>
  <c r="J799"/>
  <c r="Q799"/>
  <c r="O799"/>
  <c r="M799"/>
  <c r="L799"/>
  <c r="J798"/>
  <c r="O798" s="1"/>
  <c r="L798"/>
  <c r="J797"/>
  <c r="O797" s="1"/>
  <c r="Q797"/>
  <c r="M797"/>
  <c r="L797"/>
  <c r="J796"/>
  <c r="M796" s="1"/>
  <c r="O796"/>
  <c r="L796"/>
  <c r="J795"/>
  <c r="Q795"/>
  <c r="O795"/>
  <c r="M795"/>
  <c r="L795"/>
  <c r="J794"/>
  <c r="O794" s="1"/>
  <c r="L794"/>
  <c r="J793"/>
  <c r="O793" s="1"/>
  <c r="Q793"/>
  <c r="M793"/>
  <c r="L793"/>
  <c r="J792"/>
  <c r="M792" s="1"/>
  <c r="O792"/>
  <c r="L792"/>
  <c r="J791"/>
  <c r="Q791"/>
  <c r="O791"/>
  <c r="M791"/>
  <c r="L791"/>
  <c r="J790"/>
  <c r="O790" s="1"/>
  <c r="L790"/>
  <c r="J789"/>
  <c r="O789" s="1"/>
  <c r="Q789"/>
  <c r="M789"/>
  <c r="L789"/>
  <c r="J788"/>
  <c r="M788" s="1"/>
  <c r="O788"/>
  <c r="L788"/>
  <c r="J787"/>
  <c r="Q787"/>
  <c r="O787"/>
  <c r="M787"/>
  <c r="L787"/>
  <c r="J786"/>
  <c r="O786" s="1"/>
  <c r="L786"/>
  <c r="J785"/>
  <c r="O785" s="1"/>
  <c r="Q785"/>
  <c r="M785"/>
  <c r="L785"/>
  <c r="J784"/>
  <c r="M784" s="1"/>
  <c r="O784"/>
  <c r="L784"/>
  <c r="J783"/>
  <c r="Q783"/>
  <c r="O783"/>
  <c r="M783"/>
  <c r="L783"/>
  <c r="J782"/>
  <c r="O782" s="1"/>
  <c r="L782"/>
  <c r="J781"/>
  <c r="O781" s="1"/>
  <c r="Q781"/>
  <c r="M781"/>
  <c r="L781"/>
  <c r="J780"/>
  <c r="M780" s="1"/>
  <c r="O780"/>
  <c r="L780"/>
  <c r="J779"/>
  <c r="Q779"/>
  <c r="O779"/>
  <c r="M779"/>
  <c r="L779"/>
  <c r="J778"/>
  <c r="O778" s="1"/>
  <c r="L778"/>
  <c r="J777"/>
  <c r="O777" s="1"/>
  <c r="Q777"/>
  <c r="M777"/>
  <c r="L777"/>
  <c r="J776"/>
  <c r="M776" s="1"/>
  <c r="O776"/>
  <c r="L776"/>
  <c r="J775"/>
  <c r="Q775"/>
  <c r="O775"/>
  <c r="M775"/>
  <c r="L775"/>
  <c r="J774"/>
  <c r="O774" s="1"/>
  <c r="L774"/>
  <c r="J773"/>
  <c r="O773" s="1"/>
  <c r="Q773"/>
  <c r="M773"/>
  <c r="L773"/>
  <c r="J772"/>
  <c r="M772" s="1"/>
  <c r="O772"/>
  <c r="L772"/>
  <c r="J771"/>
  <c r="Q771"/>
  <c r="O771"/>
  <c r="M771"/>
  <c r="L771"/>
  <c r="J770"/>
  <c r="O770" s="1"/>
  <c r="L770"/>
  <c r="J769"/>
  <c r="O769" s="1"/>
  <c r="Q769"/>
  <c r="M769"/>
  <c r="L769"/>
  <c r="J768"/>
  <c r="M768" s="1"/>
  <c r="O768"/>
  <c r="L768"/>
  <c r="J767"/>
  <c r="Q767"/>
  <c r="O767"/>
  <c r="M767"/>
  <c r="L767"/>
  <c r="J766"/>
  <c r="O766" s="1"/>
  <c r="L766"/>
  <c r="J765"/>
  <c r="O765" s="1"/>
  <c r="Q765"/>
  <c r="M765"/>
  <c r="L765"/>
  <c r="J764"/>
  <c r="M764" s="1"/>
  <c r="O764"/>
  <c r="L764"/>
  <c r="J763"/>
  <c r="Q763"/>
  <c r="O763"/>
  <c r="M763"/>
  <c r="L763"/>
  <c r="J762"/>
  <c r="O762" s="1"/>
  <c r="L762"/>
  <c r="J761"/>
  <c r="O761" s="1"/>
  <c r="Q761"/>
  <c r="M761"/>
  <c r="L761"/>
  <c r="J760"/>
  <c r="M760" s="1"/>
  <c r="O760"/>
  <c r="L760"/>
  <c r="J759"/>
  <c r="Q759"/>
  <c r="O759"/>
  <c r="M759"/>
  <c r="L759"/>
  <c r="J758"/>
  <c r="O758" s="1"/>
  <c r="L758"/>
  <c r="J757"/>
  <c r="O757" s="1"/>
  <c r="Q757"/>
  <c r="M757"/>
  <c r="L757"/>
  <c r="J756"/>
  <c r="M756" s="1"/>
  <c r="O756"/>
  <c r="L756"/>
  <c r="J755"/>
  <c r="Q755"/>
  <c r="O755"/>
  <c r="M755"/>
  <c r="L755"/>
  <c r="J748"/>
  <c r="O748" s="1"/>
  <c r="L748"/>
  <c r="J747"/>
  <c r="O747" s="1"/>
  <c r="Q747"/>
  <c r="M747"/>
  <c r="L747"/>
  <c r="J746"/>
  <c r="M746" s="1"/>
  <c r="O746"/>
  <c r="L746"/>
  <c r="J745"/>
  <c r="Q745"/>
  <c r="O745"/>
  <c r="M745"/>
  <c r="L745"/>
  <c r="J744"/>
  <c r="O744" s="1"/>
  <c r="L744"/>
  <c r="J743"/>
  <c r="O743" s="1"/>
  <c r="Q743"/>
  <c r="M743"/>
  <c r="L743"/>
  <c r="J742"/>
  <c r="M742" s="1"/>
  <c r="O742"/>
  <c r="L742"/>
  <c r="J741"/>
  <c r="Q741"/>
  <c r="O741"/>
  <c r="M741"/>
  <c r="L741"/>
  <c r="J740"/>
  <c r="O740" s="1"/>
  <c r="L740"/>
  <c r="J739"/>
  <c r="O739" s="1"/>
  <c r="Q739"/>
  <c r="M739"/>
  <c r="L739"/>
  <c r="J738"/>
  <c r="M738" s="1"/>
  <c r="O738"/>
  <c r="L738"/>
  <c r="J737"/>
  <c r="Q737"/>
  <c r="O737"/>
  <c r="M737"/>
  <c r="L737"/>
  <c r="J736"/>
  <c r="O736" s="1"/>
  <c r="L736"/>
  <c r="J735"/>
  <c r="O735" s="1"/>
  <c r="Q735"/>
  <c r="M735"/>
  <c r="L735"/>
  <c r="J734"/>
  <c r="M734" s="1"/>
  <c r="O734"/>
  <c r="L734"/>
  <c r="J733"/>
  <c r="Q733"/>
  <c r="O733"/>
  <c r="M733"/>
  <c r="L733"/>
  <c r="J732"/>
  <c r="O732" s="1"/>
  <c r="L732"/>
  <c r="J731"/>
  <c r="O731" s="1"/>
  <c r="Q731"/>
  <c r="M731"/>
  <c r="L731"/>
  <c r="J729"/>
  <c r="M729" s="1"/>
  <c r="O729"/>
  <c r="L729"/>
  <c r="J728"/>
  <c r="Q728"/>
  <c r="O728"/>
  <c r="M728"/>
  <c r="L728"/>
  <c r="J727"/>
  <c r="O727" s="1"/>
  <c r="L727"/>
  <c r="J726"/>
  <c r="O726" s="1"/>
  <c r="Q726"/>
  <c r="M726"/>
  <c r="L726"/>
  <c r="J725"/>
  <c r="M725" s="1"/>
  <c r="O725"/>
  <c r="L725"/>
  <c r="J724"/>
  <c r="Q724"/>
  <c r="O724"/>
  <c r="M724"/>
  <c r="L724"/>
  <c r="J723"/>
  <c r="O723" s="1"/>
  <c r="L723"/>
  <c r="J719"/>
  <c r="O719" s="1"/>
  <c r="Q719"/>
  <c r="M719"/>
  <c r="L719"/>
  <c r="J718"/>
  <c r="M718" s="1"/>
  <c r="O718"/>
  <c r="L718"/>
  <c r="J717"/>
  <c r="Q717"/>
  <c r="O717"/>
  <c r="M717"/>
  <c r="L717"/>
  <c r="J716"/>
  <c r="O716" s="1"/>
  <c r="L716"/>
  <c r="J715"/>
  <c r="O715" s="1"/>
  <c r="Q715"/>
  <c r="M715"/>
  <c r="L715"/>
  <c r="J714"/>
  <c r="M714" s="1"/>
  <c r="O714"/>
  <c r="L714"/>
  <c r="J713"/>
  <c r="Q713"/>
  <c r="O713"/>
  <c r="M713"/>
  <c r="L713"/>
  <c r="J712"/>
  <c r="O712" s="1"/>
  <c r="L712"/>
  <c r="J711"/>
  <c r="O711" s="1"/>
  <c r="Q711"/>
  <c r="M711"/>
  <c r="L711"/>
  <c r="J710"/>
  <c r="M710" s="1"/>
  <c r="O710"/>
  <c r="L710"/>
  <c r="J709"/>
  <c r="Q709"/>
  <c r="O709"/>
  <c r="M709"/>
  <c r="L709"/>
  <c r="J708"/>
  <c r="O708" s="1"/>
  <c r="L708"/>
  <c r="J707"/>
  <c r="O707" s="1"/>
  <c r="Q707"/>
  <c r="M707"/>
  <c r="L707"/>
  <c r="J706"/>
  <c r="M706" s="1"/>
  <c r="O706"/>
  <c r="L706"/>
  <c r="J705"/>
  <c r="Q705"/>
  <c r="O705"/>
  <c r="M705"/>
  <c r="L705"/>
  <c r="J704"/>
  <c r="O704" s="1"/>
  <c r="L704"/>
  <c r="J703"/>
  <c r="O703" s="1"/>
  <c r="Q703"/>
  <c r="M703"/>
  <c r="L703"/>
  <c r="J702"/>
  <c r="M702" s="1"/>
  <c r="O702"/>
  <c r="L702"/>
  <c r="J701"/>
  <c r="Q701"/>
  <c r="O701"/>
  <c r="M701"/>
  <c r="L701"/>
  <c r="J700"/>
  <c r="O700" s="1"/>
  <c r="L700"/>
  <c r="J699"/>
  <c r="O699" s="1"/>
  <c r="Q699"/>
  <c r="M699"/>
  <c r="L699"/>
  <c r="J698"/>
  <c r="M698" s="1"/>
  <c r="O698"/>
  <c r="L698"/>
  <c r="J697"/>
  <c r="Q697"/>
  <c r="O697"/>
  <c r="M697"/>
  <c r="L697"/>
  <c r="J696"/>
  <c r="O696" s="1"/>
  <c r="L696"/>
  <c r="J695"/>
  <c r="O695" s="1"/>
  <c r="Q695"/>
  <c r="M695"/>
  <c r="L695"/>
  <c r="J694"/>
  <c r="M694" s="1"/>
  <c r="O694"/>
  <c r="L694"/>
  <c r="J693"/>
  <c r="Q693"/>
  <c r="O693"/>
  <c r="M693"/>
  <c r="L693"/>
  <c r="J692"/>
  <c r="O692" s="1"/>
  <c r="L692"/>
  <c r="J691"/>
  <c r="O691" s="1"/>
  <c r="Q691"/>
  <c r="M691"/>
  <c r="L691"/>
  <c r="J690"/>
  <c r="M690" s="1"/>
  <c r="O690"/>
  <c r="L690"/>
  <c r="J689"/>
  <c r="Q689"/>
  <c r="O689"/>
  <c r="M689"/>
  <c r="L689"/>
  <c r="J688"/>
  <c r="O688" s="1"/>
  <c r="L688"/>
  <c r="J687"/>
  <c r="O687" s="1"/>
  <c r="Q687"/>
  <c r="M687"/>
  <c r="L687"/>
  <c r="J686"/>
  <c r="M686" s="1"/>
  <c r="O686"/>
  <c r="L686"/>
  <c r="J685"/>
  <c r="Q685"/>
  <c r="O685"/>
  <c r="M685"/>
  <c r="L685"/>
  <c r="J684"/>
  <c r="O684" s="1"/>
  <c r="L684"/>
  <c r="J683"/>
  <c r="O683" s="1"/>
  <c r="Q683"/>
  <c r="M683"/>
  <c r="L683"/>
  <c r="J682"/>
  <c r="M682" s="1"/>
  <c r="O682"/>
  <c r="L682"/>
  <c r="J681"/>
  <c r="Q681"/>
  <c r="O681"/>
  <c r="M681"/>
  <c r="L681"/>
  <c r="J680"/>
  <c r="O680" s="1"/>
  <c r="L680"/>
  <c r="J679"/>
  <c r="O679" s="1"/>
  <c r="Q679"/>
  <c r="M679"/>
  <c r="L679"/>
  <c r="J678"/>
  <c r="M678" s="1"/>
  <c r="O678"/>
  <c r="L678"/>
  <c r="J677"/>
  <c r="Q677"/>
  <c r="O677"/>
  <c r="M677"/>
  <c r="L677"/>
  <c r="J676"/>
  <c r="O676" s="1"/>
  <c r="L676"/>
  <c r="J675"/>
  <c r="O675" s="1"/>
  <c r="Q675"/>
  <c r="M675"/>
  <c r="L675"/>
  <c r="J674"/>
  <c r="M674" s="1"/>
  <c r="O674"/>
  <c r="L674"/>
  <c r="J673"/>
  <c r="Q673"/>
  <c r="O673"/>
  <c r="M673"/>
  <c r="L673"/>
  <c r="J672"/>
  <c r="O672" s="1"/>
  <c r="L672"/>
  <c r="J671"/>
  <c r="O671" s="1"/>
  <c r="Q671"/>
  <c r="M671"/>
  <c r="L671"/>
  <c r="J670"/>
  <c r="M670" s="1"/>
  <c r="O670"/>
  <c r="L670"/>
  <c r="J669"/>
  <c r="Q669"/>
  <c r="O669"/>
  <c r="M669"/>
  <c r="L669"/>
  <c r="J668"/>
  <c r="O668" s="1"/>
  <c r="L668"/>
  <c r="J667"/>
  <c r="O667" s="1"/>
  <c r="Q667"/>
  <c r="M667"/>
  <c r="L667"/>
  <c r="J666"/>
  <c r="M666" s="1"/>
  <c r="O666"/>
  <c r="L666"/>
  <c r="J665"/>
  <c r="Q665"/>
  <c r="O665"/>
  <c r="M665"/>
  <c r="L665"/>
  <c r="J664"/>
  <c r="O664" s="1"/>
  <c r="L664"/>
  <c r="J663"/>
  <c r="O663" s="1"/>
  <c r="Q663"/>
  <c r="M663"/>
  <c r="L663"/>
  <c r="J662"/>
  <c r="M662" s="1"/>
  <c r="O662"/>
  <c r="L662"/>
  <c r="J661"/>
  <c r="Q661"/>
  <c r="O661"/>
  <c r="M661"/>
  <c r="L661"/>
  <c r="J660"/>
  <c r="O660" s="1"/>
  <c r="L660"/>
  <c r="J659"/>
  <c r="O659" s="1"/>
  <c r="Q659"/>
  <c r="M659"/>
  <c r="L659"/>
  <c r="J658"/>
  <c r="M658" s="1"/>
  <c r="O658"/>
  <c r="L658"/>
  <c r="J657"/>
  <c r="Q657"/>
  <c r="O657"/>
  <c r="M657"/>
  <c r="L657"/>
  <c r="J656"/>
  <c r="O656" s="1"/>
  <c r="L656"/>
  <c r="J655"/>
  <c r="O655" s="1"/>
  <c r="Q655"/>
  <c r="M655"/>
  <c r="L655"/>
  <c r="J654"/>
  <c r="M654" s="1"/>
  <c r="O654"/>
  <c r="L654"/>
  <c r="J653"/>
  <c r="Q653"/>
  <c r="O653"/>
  <c r="M653"/>
  <c r="L653"/>
  <c r="J652"/>
  <c r="O652" s="1"/>
  <c r="L652"/>
  <c r="J651"/>
  <c r="O651" s="1"/>
  <c r="Q651"/>
  <c r="M651"/>
  <c r="L651"/>
  <c r="J650"/>
  <c r="M650" s="1"/>
  <c r="O650"/>
  <c r="L650"/>
  <c r="J649"/>
  <c r="Q649"/>
  <c r="O649"/>
  <c r="M649"/>
  <c r="L649"/>
  <c r="J648"/>
  <c r="O648" s="1"/>
  <c r="L648"/>
  <c r="J647"/>
  <c r="O647" s="1"/>
  <c r="Q647"/>
  <c r="M647"/>
  <c r="L647"/>
  <c r="J646"/>
  <c r="M646" s="1"/>
  <c r="O646"/>
  <c r="L646"/>
  <c r="J645"/>
  <c r="Q645"/>
  <c r="O645"/>
  <c r="M645"/>
  <c r="L645"/>
  <c r="J644"/>
  <c r="O644" s="1"/>
  <c r="L644"/>
  <c r="J643"/>
  <c r="O643" s="1"/>
  <c r="Q643"/>
  <c r="M643"/>
  <c r="L643"/>
  <c r="J642"/>
  <c r="M642" s="1"/>
  <c r="O642"/>
  <c r="L642"/>
  <c r="J641"/>
  <c r="Q641"/>
  <c r="O641"/>
  <c r="M641"/>
  <c r="L641"/>
  <c r="J640"/>
  <c r="O640" s="1"/>
  <c r="L640"/>
  <c r="J639"/>
  <c r="O639" s="1"/>
  <c r="Q639"/>
  <c r="M639"/>
  <c r="L639"/>
  <c r="J638"/>
  <c r="M638" s="1"/>
  <c r="O638"/>
  <c r="L638"/>
  <c r="J637"/>
  <c r="Q637"/>
  <c r="O637"/>
  <c r="M637"/>
  <c r="L637"/>
  <c r="J636"/>
  <c r="O636" s="1"/>
  <c r="L636"/>
  <c r="J635"/>
  <c r="O635" s="1"/>
  <c r="Q635"/>
  <c r="M635"/>
  <c r="L635"/>
  <c r="J634"/>
  <c r="M634" s="1"/>
  <c r="O634"/>
  <c r="L634"/>
  <c r="J633"/>
  <c r="Q633"/>
  <c r="O633"/>
  <c r="M633"/>
  <c r="L633"/>
  <c r="J632"/>
  <c r="O632" s="1"/>
  <c r="L632"/>
  <c r="J631"/>
  <c r="O631" s="1"/>
  <c r="Q631"/>
  <c r="M631"/>
  <c r="L631"/>
  <c r="J630"/>
  <c r="M630" s="1"/>
  <c r="O630"/>
  <c r="L630"/>
  <c r="J629"/>
  <c r="Q629"/>
  <c r="O629"/>
  <c r="M629"/>
  <c r="L629"/>
  <c r="J628"/>
  <c r="O628" s="1"/>
  <c r="L628"/>
  <c r="J627"/>
  <c r="O627" s="1"/>
  <c r="Q627"/>
  <c r="M627"/>
  <c r="L627"/>
  <c r="J626"/>
  <c r="M626" s="1"/>
  <c r="O626"/>
  <c r="L626"/>
  <c r="J625"/>
  <c r="Q625"/>
  <c r="O625"/>
  <c r="M625"/>
  <c r="L625"/>
  <c r="J618"/>
  <c r="O618" s="1"/>
  <c r="L618"/>
  <c r="J617"/>
  <c r="O617" s="1"/>
  <c r="Q617"/>
  <c r="M617"/>
  <c r="L617"/>
  <c r="J616"/>
  <c r="M616" s="1"/>
  <c r="O616"/>
  <c r="L616"/>
  <c r="J615"/>
  <c r="Q615"/>
  <c r="O615"/>
  <c r="M615"/>
  <c r="L615"/>
  <c r="J614"/>
  <c r="O614" s="1"/>
  <c r="L614"/>
  <c r="J613"/>
  <c r="O613" s="1"/>
  <c r="Q613"/>
  <c r="M613"/>
  <c r="L613"/>
  <c r="J612"/>
  <c r="M612" s="1"/>
  <c r="O612"/>
  <c r="L612"/>
  <c r="J611"/>
  <c r="Q611"/>
  <c r="O611"/>
  <c r="M611"/>
  <c r="L611"/>
  <c r="J610"/>
  <c r="O610" s="1"/>
  <c r="L610"/>
  <c r="J609"/>
  <c r="O609" s="1"/>
  <c r="Q609"/>
  <c r="M609"/>
  <c r="L609"/>
  <c r="J608"/>
  <c r="M608" s="1"/>
  <c r="O608"/>
  <c r="L608"/>
  <c r="J607"/>
  <c r="Q607"/>
  <c r="O607"/>
  <c r="M607"/>
  <c r="L607"/>
  <c r="J606"/>
  <c r="O606" s="1"/>
  <c r="L606"/>
  <c r="J605"/>
  <c r="O605" s="1"/>
  <c r="Q605"/>
  <c r="M605"/>
  <c r="L605"/>
  <c r="J604"/>
  <c r="M604" s="1"/>
  <c r="O604"/>
  <c r="L604"/>
  <c r="J603"/>
  <c r="Q603"/>
  <c r="O603"/>
  <c r="M603"/>
  <c r="L603"/>
  <c r="J602"/>
  <c r="O602" s="1"/>
  <c r="L602"/>
  <c r="J601"/>
  <c r="O601" s="1"/>
  <c r="Q601"/>
  <c r="M601"/>
  <c r="L601"/>
  <c r="J599"/>
  <c r="M599" s="1"/>
  <c r="O599"/>
  <c r="L599"/>
  <c r="J598"/>
  <c r="Q598"/>
  <c r="O598"/>
  <c r="M598"/>
  <c r="L598"/>
  <c r="J597"/>
  <c r="O597" s="1"/>
  <c r="L597"/>
  <c r="J596"/>
  <c r="O596" s="1"/>
  <c r="Q596"/>
  <c r="M596"/>
  <c r="L596"/>
  <c r="J595"/>
  <c r="M595" s="1"/>
  <c r="O595"/>
  <c r="L595"/>
  <c r="J594"/>
  <c r="Q594"/>
  <c r="O594"/>
  <c r="M594"/>
  <c r="L594"/>
  <c r="J593"/>
  <c r="O593" s="1"/>
  <c r="L593"/>
  <c r="J589"/>
  <c r="O589" s="1"/>
  <c r="Q589"/>
  <c r="M589"/>
  <c r="L589"/>
  <c r="J588"/>
  <c r="M588" s="1"/>
  <c r="O588"/>
  <c r="L588"/>
  <c r="J587"/>
  <c r="Q587"/>
  <c r="O587"/>
  <c r="M587"/>
  <c r="L587"/>
  <c r="J586"/>
  <c r="O586" s="1"/>
  <c r="L586"/>
  <c r="J585"/>
  <c r="O585" s="1"/>
  <c r="Q585"/>
  <c r="M585"/>
  <c r="L585"/>
  <c r="J584"/>
  <c r="M584" s="1"/>
  <c r="O584"/>
  <c r="L584"/>
  <c r="J583"/>
  <c r="Q583"/>
  <c r="O583"/>
  <c r="M583"/>
  <c r="L583"/>
  <c r="J582"/>
  <c r="O582" s="1"/>
  <c r="L582"/>
  <c r="J581"/>
  <c r="O581" s="1"/>
  <c r="Q581"/>
  <c r="M581"/>
  <c r="L581"/>
  <c r="J580"/>
  <c r="M580" s="1"/>
  <c r="O580"/>
  <c r="L580"/>
  <c r="J579"/>
  <c r="Q579"/>
  <c r="O579"/>
  <c r="M579"/>
  <c r="L579"/>
  <c r="J578"/>
  <c r="O578" s="1"/>
  <c r="L578"/>
  <c r="J577"/>
  <c r="O577" s="1"/>
  <c r="Q577"/>
  <c r="M577"/>
  <c r="L577"/>
  <c r="J576"/>
  <c r="M576" s="1"/>
  <c r="O576"/>
  <c r="L576"/>
  <c r="J575"/>
  <c r="Q575"/>
  <c r="O575"/>
  <c r="M575"/>
  <c r="L575"/>
  <c r="J574"/>
  <c r="O574" s="1"/>
  <c r="L574"/>
  <c r="J573"/>
  <c r="O573" s="1"/>
  <c r="Q573"/>
  <c r="M573"/>
  <c r="L573"/>
  <c r="J572"/>
  <c r="M572" s="1"/>
  <c r="O572"/>
  <c r="L572"/>
  <c r="J571"/>
  <c r="Q571"/>
  <c r="O571"/>
  <c r="M571"/>
  <c r="L571"/>
  <c r="J570"/>
  <c r="O570" s="1"/>
  <c r="L570"/>
  <c r="J569"/>
  <c r="O569" s="1"/>
  <c r="Q569"/>
  <c r="M569"/>
  <c r="L569"/>
  <c r="J568"/>
  <c r="M568" s="1"/>
  <c r="O568"/>
  <c r="L568"/>
  <c r="J567"/>
  <c r="Q567"/>
  <c r="O567"/>
  <c r="M567"/>
  <c r="L567"/>
  <c r="J566"/>
  <c r="O566" s="1"/>
  <c r="L566"/>
  <c r="J565"/>
  <c r="O565" s="1"/>
  <c r="Q565"/>
  <c r="M565"/>
  <c r="L565"/>
  <c r="J564"/>
  <c r="M564" s="1"/>
  <c r="O564"/>
  <c r="L564"/>
  <c r="J563"/>
  <c r="Q563"/>
  <c r="O563"/>
  <c r="M563"/>
  <c r="L563"/>
  <c r="J562"/>
  <c r="O562" s="1"/>
  <c r="L562"/>
  <c r="J561"/>
  <c r="O561" s="1"/>
  <c r="Q561"/>
  <c r="M561"/>
  <c r="L561"/>
  <c r="J560"/>
  <c r="M560" s="1"/>
  <c r="O560"/>
  <c r="L560"/>
  <c r="J559"/>
  <c r="Q559"/>
  <c r="O559"/>
  <c r="M559"/>
  <c r="L559"/>
  <c r="J558"/>
  <c r="O558" s="1"/>
  <c r="L558"/>
  <c r="J557"/>
  <c r="O557" s="1"/>
  <c r="Q557"/>
  <c r="M557"/>
  <c r="L557"/>
  <c r="J556"/>
  <c r="M556" s="1"/>
  <c r="O556"/>
  <c r="L556"/>
  <c r="J555"/>
  <c r="Q555"/>
  <c r="O555"/>
  <c r="M555"/>
  <c r="L555"/>
  <c r="J554"/>
  <c r="O554" s="1"/>
  <c r="L554"/>
  <c r="J553"/>
  <c r="O553" s="1"/>
  <c r="Q553"/>
  <c r="M553"/>
  <c r="L553"/>
  <c r="J552"/>
  <c r="M552" s="1"/>
  <c r="O552"/>
  <c r="L552"/>
  <c r="J551"/>
  <c r="Q551"/>
  <c r="O551"/>
  <c r="M551"/>
  <c r="L551"/>
  <c r="J550"/>
  <c r="O550" s="1"/>
  <c r="L550"/>
  <c r="J549"/>
  <c r="O549" s="1"/>
  <c r="Q549"/>
  <c r="M549"/>
  <c r="L549"/>
  <c r="J548"/>
  <c r="M548" s="1"/>
  <c r="O548"/>
  <c r="L548"/>
  <c r="J547"/>
  <c r="Q547"/>
  <c r="O547"/>
  <c r="M547"/>
  <c r="L547"/>
  <c r="J546"/>
  <c r="O546" s="1"/>
  <c r="L546"/>
  <c r="J545"/>
  <c r="O545" s="1"/>
  <c r="Q545"/>
  <c r="M545"/>
  <c r="L545"/>
  <c r="J544"/>
  <c r="M544" s="1"/>
  <c r="O544"/>
  <c r="L544"/>
  <c r="J543"/>
  <c r="Q543"/>
  <c r="O543"/>
  <c r="M543"/>
  <c r="L543"/>
  <c r="J542"/>
  <c r="O542" s="1"/>
  <c r="L542"/>
  <c r="J541"/>
  <c r="O541" s="1"/>
  <c r="Q541"/>
  <c r="M541"/>
  <c r="L541"/>
  <c r="J540"/>
  <c r="M540" s="1"/>
  <c r="O540"/>
  <c r="L540"/>
  <c r="J539"/>
  <c r="Q539"/>
  <c r="O539"/>
  <c r="M539"/>
  <c r="L539"/>
  <c r="J538"/>
  <c r="O538" s="1"/>
  <c r="L538"/>
  <c r="J537"/>
  <c r="O537" s="1"/>
  <c r="Q537"/>
  <c r="M537"/>
  <c r="L537"/>
  <c r="J536"/>
  <c r="M536" s="1"/>
  <c r="O536"/>
  <c r="L536"/>
  <c r="J535"/>
  <c r="Q535"/>
  <c r="O535"/>
  <c r="M535"/>
  <c r="L535"/>
  <c r="J534"/>
  <c r="O534" s="1"/>
  <c r="L534"/>
  <c r="J533"/>
  <c r="O533" s="1"/>
  <c r="Q533"/>
  <c r="M533"/>
  <c r="L533"/>
  <c r="J532"/>
  <c r="M532" s="1"/>
  <c r="O532"/>
  <c r="L532"/>
  <c r="J531"/>
  <c r="Q531"/>
  <c r="O531"/>
  <c r="M531"/>
  <c r="L531"/>
  <c r="J530"/>
  <c r="O530" s="1"/>
  <c r="L530"/>
  <c r="J529"/>
  <c r="O529" s="1"/>
  <c r="Q529"/>
  <c r="M529"/>
  <c r="L529"/>
  <c r="J528"/>
  <c r="M528" s="1"/>
  <c r="O528"/>
  <c r="L528"/>
  <c r="J527"/>
  <c r="Q527"/>
  <c r="O527"/>
  <c r="M527"/>
  <c r="L527"/>
  <c r="J526"/>
  <c r="O526" s="1"/>
  <c r="L526"/>
  <c r="J525"/>
  <c r="O525" s="1"/>
  <c r="Q525"/>
  <c r="M525"/>
  <c r="L525"/>
  <c r="J524"/>
  <c r="M524" s="1"/>
  <c r="O524"/>
  <c r="L524"/>
  <c r="J523"/>
  <c r="Q523"/>
  <c r="O523"/>
  <c r="M523"/>
  <c r="L523"/>
  <c r="J522"/>
  <c r="O522" s="1"/>
  <c r="L522"/>
  <c r="J521"/>
  <c r="O521" s="1"/>
  <c r="Q521"/>
  <c r="M521"/>
  <c r="L521"/>
  <c r="J520"/>
  <c r="M520" s="1"/>
  <c r="O520"/>
  <c r="L520"/>
  <c r="J519"/>
  <c r="Q519"/>
  <c r="O519"/>
  <c r="M519"/>
  <c r="L519"/>
  <c r="J518"/>
  <c r="O518" s="1"/>
  <c r="L518"/>
  <c r="J517"/>
  <c r="O517" s="1"/>
  <c r="Q517"/>
  <c r="M517"/>
  <c r="L517"/>
  <c r="J516"/>
  <c r="M516" s="1"/>
  <c r="O516"/>
  <c r="L516"/>
  <c r="J515"/>
  <c r="Q515"/>
  <c r="O515"/>
  <c r="M515"/>
  <c r="L515"/>
  <c r="J514"/>
  <c r="O514" s="1"/>
  <c r="L514"/>
  <c r="J513"/>
  <c r="O513" s="1"/>
  <c r="Q513"/>
  <c r="M513"/>
  <c r="L513"/>
  <c r="J512"/>
  <c r="M512" s="1"/>
  <c r="O512"/>
  <c r="L512"/>
  <c r="J511"/>
  <c r="Q511"/>
  <c r="O511"/>
  <c r="M511"/>
  <c r="L511"/>
  <c r="J510"/>
  <c r="O510" s="1"/>
  <c r="L510"/>
  <c r="J509"/>
  <c r="O509" s="1"/>
  <c r="Q509"/>
  <c r="M509"/>
  <c r="L509"/>
  <c r="J508"/>
  <c r="M508" s="1"/>
  <c r="O508"/>
  <c r="L508"/>
  <c r="J507"/>
  <c r="Q507"/>
  <c r="O507"/>
  <c r="M507"/>
  <c r="L507"/>
  <c r="J506"/>
  <c r="O506" s="1"/>
  <c r="L506"/>
  <c r="J505"/>
  <c r="O505" s="1"/>
  <c r="Q505"/>
  <c r="M505"/>
  <c r="L505"/>
  <c r="J504"/>
  <c r="M504" s="1"/>
  <c r="O504"/>
  <c r="L504"/>
  <c r="J503"/>
  <c r="Q503"/>
  <c r="O503"/>
  <c r="M503"/>
  <c r="L503"/>
  <c r="J502"/>
  <c r="O502" s="1"/>
  <c r="L502"/>
  <c r="J501"/>
  <c r="O501" s="1"/>
  <c r="Q501"/>
  <c r="M501"/>
  <c r="L501"/>
  <c r="J500"/>
  <c r="M500" s="1"/>
  <c r="O500"/>
  <c r="L500"/>
  <c r="J499"/>
  <c r="Q499"/>
  <c r="O499"/>
  <c r="M499"/>
  <c r="L499"/>
  <c r="J498"/>
  <c r="O498" s="1"/>
  <c r="L498"/>
  <c r="J497"/>
  <c r="O497" s="1"/>
  <c r="Q497"/>
  <c r="M497"/>
  <c r="L497"/>
  <c r="J496"/>
  <c r="M496" s="1"/>
  <c r="O496"/>
  <c r="L496"/>
  <c r="J495"/>
  <c r="Q495"/>
  <c r="O495"/>
  <c r="M495"/>
  <c r="L495"/>
  <c r="J488"/>
  <c r="O488" s="1"/>
  <c r="L488"/>
  <c r="J487"/>
  <c r="O487" s="1"/>
  <c r="Q487"/>
  <c r="M487"/>
  <c r="L487"/>
  <c r="J486"/>
  <c r="M486" s="1"/>
  <c r="O486"/>
  <c r="L486"/>
  <c r="J485"/>
  <c r="Q485"/>
  <c r="O485"/>
  <c r="M485"/>
  <c r="L485"/>
  <c r="J484"/>
  <c r="O484" s="1"/>
  <c r="L484"/>
  <c r="J483"/>
  <c r="O483" s="1"/>
  <c r="Q483"/>
  <c r="M483"/>
  <c r="L483"/>
  <c r="J482"/>
  <c r="M482" s="1"/>
  <c r="O482"/>
  <c r="L482"/>
  <c r="J481"/>
  <c r="Q481"/>
  <c r="O481"/>
  <c r="M481"/>
  <c r="L481"/>
  <c r="J480"/>
  <c r="O480" s="1"/>
  <c r="L480"/>
  <c r="J479"/>
  <c r="O479" s="1"/>
  <c r="Q479"/>
  <c r="M479"/>
  <c r="L479"/>
  <c r="J478"/>
  <c r="M478" s="1"/>
  <c r="O478"/>
  <c r="L478"/>
  <c r="J477"/>
  <c r="Q477"/>
  <c r="O477"/>
  <c r="M477"/>
  <c r="L477"/>
  <c r="J476"/>
  <c r="O476" s="1"/>
  <c r="L476"/>
  <c r="J475"/>
  <c r="O475" s="1"/>
  <c r="Q475"/>
  <c r="M475"/>
  <c r="L475"/>
  <c r="J474"/>
  <c r="M474" s="1"/>
  <c r="O474"/>
  <c r="L474"/>
  <c r="J473"/>
  <c r="Q473"/>
  <c r="O473"/>
  <c r="M473"/>
  <c r="L473"/>
  <c r="J472"/>
  <c r="O472" s="1"/>
  <c r="L472"/>
  <c r="J471"/>
  <c r="O471" s="1"/>
  <c r="Q471"/>
  <c r="M471"/>
  <c r="L471"/>
  <c r="J469"/>
  <c r="M469" s="1"/>
  <c r="O469"/>
  <c r="L469"/>
  <c r="J468"/>
  <c r="Q468"/>
  <c r="O468"/>
  <c r="M468"/>
  <c r="L468"/>
  <c r="J467"/>
  <c r="O467" s="1"/>
  <c r="L467"/>
  <c r="J466"/>
  <c r="O466" s="1"/>
  <c r="Q466"/>
  <c r="M466"/>
  <c r="L466"/>
  <c r="J465"/>
  <c r="M465" s="1"/>
  <c r="O465"/>
  <c r="L465"/>
  <c r="J464"/>
  <c r="Q464"/>
  <c r="O464"/>
  <c r="M464"/>
  <c r="L464"/>
  <c r="J463"/>
  <c r="O463" s="1"/>
  <c r="L463"/>
  <c r="J459"/>
  <c r="O459" s="1"/>
  <c r="Q459"/>
  <c r="M459"/>
  <c r="L459"/>
  <c r="J458"/>
  <c r="M458" s="1"/>
  <c r="O458"/>
  <c r="L458"/>
  <c r="J457"/>
  <c r="Q457"/>
  <c r="O457"/>
  <c r="M457"/>
  <c r="L457"/>
  <c r="J456"/>
  <c r="O456" s="1"/>
  <c r="L456"/>
  <c r="J455"/>
  <c r="O455" s="1"/>
  <c r="Q455"/>
  <c r="M455"/>
  <c r="L455"/>
  <c r="J454"/>
  <c r="M454" s="1"/>
  <c r="O454"/>
  <c r="L454"/>
  <c r="J453"/>
  <c r="Q453"/>
  <c r="O453"/>
  <c r="M453"/>
  <c r="L453"/>
  <c r="J452"/>
  <c r="O452" s="1"/>
  <c r="L452"/>
  <c r="J451"/>
  <c r="O451" s="1"/>
  <c r="Q451"/>
  <c r="M451"/>
  <c r="L451"/>
  <c r="J450"/>
  <c r="M450" s="1"/>
  <c r="O450"/>
  <c r="L450"/>
  <c r="J449"/>
  <c r="Q449"/>
  <c r="O449"/>
  <c r="M449"/>
  <c r="L449"/>
  <c r="J448"/>
  <c r="O448" s="1"/>
  <c r="L448"/>
  <c r="J447"/>
  <c r="O447" s="1"/>
  <c r="Q447"/>
  <c r="M447"/>
  <c r="L447"/>
  <c r="J446"/>
  <c r="M446" s="1"/>
  <c r="O446"/>
  <c r="L446"/>
  <c r="J445"/>
  <c r="Q445"/>
  <c r="O445"/>
  <c r="M445"/>
  <c r="L445"/>
  <c r="J444"/>
  <c r="O444" s="1"/>
  <c r="L444"/>
  <c r="J443"/>
  <c r="O443" s="1"/>
  <c r="Q443"/>
  <c r="M443"/>
  <c r="L443"/>
  <c r="J442"/>
  <c r="M442" s="1"/>
  <c r="O442"/>
  <c r="L442"/>
  <c r="J441"/>
  <c r="Q441"/>
  <c r="O441"/>
  <c r="M441"/>
  <c r="L441"/>
  <c r="J440"/>
  <c r="O440" s="1"/>
  <c r="L440"/>
  <c r="J439"/>
  <c r="O439" s="1"/>
  <c r="Q439"/>
  <c r="M439"/>
  <c r="L439"/>
  <c r="J438"/>
  <c r="M438" s="1"/>
  <c r="O438"/>
  <c r="L438"/>
  <c r="J437"/>
  <c r="Q437"/>
  <c r="O437"/>
  <c r="M437"/>
  <c r="L437"/>
  <c r="J436"/>
  <c r="O436" s="1"/>
  <c r="L436"/>
  <c r="J435"/>
  <c r="O435" s="1"/>
  <c r="Q435"/>
  <c r="M435"/>
  <c r="L435"/>
  <c r="J434"/>
  <c r="M434" s="1"/>
  <c r="O434"/>
  <c r="L434"/>
  <c r="J433"/>
  <c r="Q433"/>
  <c r="O433"/>
  <c r="M433"/>
  <c r="L433"/>
  <c r="J432"/>
  <c r="O432" s="1"/>
  <c r="L432"/>
  <c r="J431"/>
  <c r="O431" s="1"/>
  <c r="Q431"/>
  <c r="M431"/>
  <c r="L431"/>
  <c r="J430"/>
  <c r="M430" s="1"/>
  <c r="O430"/>
  <c r="L430"/>
  <c r="J429"/>
  <c r="Q429"/>
  <c r="O429"/>
  <c r="M429"/>
  <c r="L429"/>
  <c r="J428"/>
  <c r="O428" s="1"/>
  <c r="L428"/>
  <c r="J427"/>
  <c r="O427" s="1"/>
  <c r="Q427"/>
  <c r="M427"/>
  <c r="L427"/>
  <c r="J426"/>
  <c r="M426" s="1"/>
  <c r="O426"/>
  <c r="L426"/>
  <c r="J425"/>
  <c r="Q425"/>
  <c r="O425"/>
  <c r="M425"/>
  <c r="L425"/>
  <c r="J424"/>
  <c r="O424" s="1"/>
  <c r="L424"/>
  <c r="J423"/>
  <c r="O423" s="1"/>
  <c r="Q423"/>
  <c r="M423"/>
  <c r="L423"/>
  <c r="J422"/>
  <c r="M422" s="1"/>
  <c r="O422"/>
  <c r="L422"/>
  <c r="J421"/>
  <c r="Q421"/>
  <c r="O421"/>
  <c r="M421"/>
  <c r="L421"/>
  <c r="J420"/>
  <c r="O420" s="1"/>
  <c r="L420"/>
  <c r="J419"/>
  <c r="O419" s="1"/>
  <c r="Q419"/>
  <c r="M419"/>
  <c r="L419"/>
  <c r="J418"/>
  <c r="M418" s="1"/>
  <c r="O418"/>
  <c r="L418"/>
  <c r="J417"/>
  <c r="Q417"/>
  <c r="O417"/>
  <c r="M417"/>
  <c r="L417"/>
  <c r="J416"/>
  <c r="O416" s="1"/>
  <c r="L416"/>
  <c r="J415"/>
  <c r="O415" s="1"/>
  <c r="Q415"/>
  <c r="M415"/>
  <c r="L415"/>
  <c r="J414"/>
  <c r="M414" s="1"/>
  <c r="O414"/>
  <c r="L414"/>
  <c r="J413"/>
  <c r="Q413"/>
  <c r="O413"/>
  <c r="M413"/>
  <c r="L413"/>
  <c r="J412"/>
  <c r="O412" s="1"/>
  <c r="L412"/>
  <c r="J411"/>
  <c r="O411" s="1"/>
  <c r="Q411"/>
  <c r="M411"/>
  <c r="L411"/>
  <c r="J410"/>
  <c r="M410" s="1"/>
  <c r="O410"/>
  <c r="L410"/>
  <c r="J409"/>
  <c r="Q409"/>
  <c r="O409"/>
  <c r="M409"/>
  <c r="L409"/>
  <c r="J408"/>
  <c r="O408" s="1"/>
  <c r="L408"/>
  <c r="J407"/>
  <c r="O407" s="1"/>
  <c r="Q407"/>
  <c r="M407"/>
  <c r="L407"/>
  <c r="J406"/>
  <c r="M406" s="1"/>
  <c r="O406"/>
  <c r="L406"/>
  <c r="J405"/>
  <c r="Q405"/>
  <c r="O405"/>
  <c r="M405"/>
  <c r="L405"/>
  <c r="J404"/>
  <c r="O404" s="1"/>
  <c r="L404"/>
  <c r="J403"/>
  <c r="O403" s="1"/>
  <c r="Q403"/>
  <c r="M403"/>
  <c r="L403"/>
  <c r="J402"/>
  <c r="M402" s="1"/>
  <c r="O402"/>
  <c r="L402"/>
  <c r="J401"/>
  <c r="Q401"/>
  <c r="O401"/>
  <c r="M401"/>
  <c r="L401"/>
  <c r="J400"/>
  <c r="O400" s="1"/>
  <c r="L400"/>
  <c r="J399"/>
  <c r="O399" s="1"/>
  <c r="Q399"/>
  <c r="M399"/>
  <c r="L399"/>
  <c r="J398"/>
  <c r="M398" s="1"/>
  <c r="O398"/>
  <c r="L398"/>
  <c r="J397"/>
  <c r="Q397"/>
  <c r="O397"/>
  <c r="M397"/>
  <c r="L397"/>
  <c r="J396"/>
  <c r="O396" s="1"/>
  <c r="L396"/>
  <c r="J395"/>
  <c r="O395" s="1"/>
  <c r="Q395"/>
  <c r="M395"/>
  <c r="L395"/>
  <c r="J394"/>
  <c r="M394" s="1"/>
  <c r="O394"/>
  <c r="L394"/>
  <c r="J393"/>
  <c r="Q393"/>
  <c r="O393"/>
  <c r="M393"/>
  <c r="L393"/>
  <c r="J392"/>
  <c r="O392" s="1"/>
  <c r="L392"/>
  <c r="J391"/>
  <c r="O391" s="1"/>
  <c r="Q391"/>
  <c r="M391"/>
  <c r="L391"/>
  <c r="J390"/>
  <c r="M390" s="1"/>
  <c r="O390"/>
  <c r="L390"/>
  <c r="J389"/>
  <c r="Q389"/>
  <c r="O389"/>
  <c r="M389"/>
  <c r="L389"/>
  <c r="J388"/>
  <c r="O388" s="1"/>
  <c r="L388"/>
  <c r="J387"/>
  <c r="O387" s="1"/>
  <c r="Q387"/>
  <c r="M387"/>
  <c r="L387"/>
  <c r="J386"/>
  <c r="M386" s="1"/>
  <c r="O386"/>
  <c r="L386"/>
  <c r="J385"/>
  <c r="Q385"/>
  <c r="O385"/>
  <c r="M385"/>
  <c r="L385"/>
  <c r="J384"/>
  <c r="O384" s="1"/>
  <c r="L384"/>
  <c r="J383"/>
  <c r="O383" s="1"/>
  <c r="Q383"/>
  <c r="M383"/>
  <c r="L383"/>
  <c r="J382"/>
  <c r="M382" s="1"/>
  <c r="O382"/>
  <c r="L382"/>
  <c r="J381"/>
  <c r="Q381"/>
  <c r="O381"/>
  <c r="M381"/>
  <c r="L381"/>
  <c r="J380"/>
  <c r="O380" s="1"/>
  <c r="L380"/>
  <c r="J379"/>
  <c r="O379" s="1"/>
  <c r="Q379"/>
  <c r="M379"/>
  <c r="L379"/>
  <c r="J378"/>
  <c r="M378" s="1"/>
  <c r="O378"/>
  <c r="L378"/>
  <c r="J377"/>
  <c r="Q377"/>
  <c r="O377"/>
  <c r="M377"/>
  <c r="L377"/>
  <c r="J376"/>
  <c r="O376" s="1"/>
  <c r="L376"/>
  <c r="J375"/>
  <c r="O375" s="1"/>
  <c r="Q375"/>
  <c r="M375"/>
  <c r="L375"/>
  <c r="J374"/>
  <c r="M374" s="1"/>
  <c r="O374"/>
  <c r="L374"/>
  <c r="J373"/>
  <c r="Q373"/>
  <c r="O373"/>
  <c r="M373"/>
  <c r="L373"/>
  <c r="J372"/>
  <c r="O372" s="1"/>
  <c r="L372"/>
  <c r="J371"/>
  <c r="O371" s="1"/>
  <c r="Q371"/>
  <c r="M371"/>
  <c r="L371"/>
  <c r="J370"/>
  <c r="M370" s="1"/>
  <c r="O370"/>
  <c r="L370"/>
  <c r="J369"/>
  <c r="Q369"/>
  <c r="O369"/>
  <c r="M369"/>
  <c r="L369"/>
  <c r="J368"/>
  <c r="O368" s="1"/>
  <c r="L368"/>
  <c r="J367"/>
  <c r="O367" s="1"/>
  <c r="Q367"/>
  <c r="M367"/>
  <c r="L367"/>
  <c r="J366"/>
  <c r="M366" s="1"/>
  <c r="O366"/>
  <c r="L366"/>
  <c r="J365"/>
  <c r="Q365"/>
  <c r="O365"/>
  <c r="M365"/>
  <c r="L365"/>
  <c r="J359"/>
  <c r="O359" s="1"/>
  <c r="L359"/>
  <c r="J357"/>
  <c r="O357" s="1"/>
  <c r="Q357"/>
  <c r="M357"/>
  <c r="L357"/>
  <c r="J356"/>
  <c r="M356" s="1"/>
  <c r="O356"/>
  <c r="L356"/>
  <c r="J355"/>
  <c r="Q355"/>
  <c r="O355"/>
  <c r="M355"/>
  <c r="L355"/>
  <c r="J354"/>
  <c r="O354" s="1"/>
  <c r="L354"/>
  <c r="J353"/>
  <c r="O353" s="1"/>
  <c r="Q353"/>
  <c r="M353"/>
  <c r="L353"/>
  <c r="J352"/>
  <c r="M352" s="1"/>
  <c r="O352"/>
  <c r="L352"/>
  <c r="J351"/>
  <c r="Q351"/>
  <c r="O351"/>
  <c r="M351"/>
  <c r="L351"/>
  <c r="J350"/>
  <c r="O350" s="1"/>
  <c r="L350"/>
  <c r="J349"/>
  <c r="O349" s="1"/>
  <c r="Q349"/>
  <c r="M349"/>
  <c r="L349"/>
  <c r="J348"/>
  <c r="M348" s="1"/>
  <c r="O348"/>
  <c r="L348"/>
  <c r="J347"/>
  <c r="Q347"/>
  <c r="O347"/>
  <c r="M347"/>
  <c r="L347"/>
  <c r="J346"/>
  <c r="O346" s="1"/>
  <c r="L346"/>
  <c r="J345"/>
  <c r="O345" s="1"/>
  <c r="Q345"/>
  <c r="M345"/>
  <c r="L345"/>
  <c r="J344"/>
  <c r="M344" s="1"/>
  <c r="O344"/>
  <c r="L344"/>
  <c r="J343"/>
  <c r="Q343"/>
  <c r="O343"/>
  <c r="M343"/>
  <c r="L343"/>
  <c r="J342"/>
  <c r="O342" s="1"/>
  <c r="L342"/>
  <c r="J341"/>
  <c r="O341" s="1"/>
  <c r="Q341"/>
  <c r="M341"/>
  <c r="L341"/>
  <c r="J340"/>
  <c r="M340" s="1"/>
  <c r="O340"/>
  <c r="L340"/>
  <c r="J338"/>
  <c r="Q338"/>
  <c r="O338"/>
  <c r="M338"/>
  <c r="L338"/>
  <c r="J337"/>
  <c r="O337" s="1"/>
  <c r="L337"/>
  <c r="J336"/>
  <c r="O336" s="1"/>
  <c r="Q336"/>
  <c r="M336"/>
  <c r="L336"/>
  <c r="J335"/>
  <c r="M335" s="1"/>
  <c r="O335"/>
  <c r="L335"/>
  <c r="J334"/>
  <c r="Q334"/>
  <c r="O334"/>
  <c r="M334"/>
  <c r="L334"/>
  <c r="J333"/>
  <c r="O333" s="1"/>
  <c r="L333"/>
  <c r="J332"/>
  <c r="O332" s="1"/>
  <c r="Q332"/>
  <c r="M332"/>
  <c r="L332"/>
  <c r="J328"/>
  <c r="M328" s="1"/>
  <c r="O328"/>
  <c r="L328"/>
  <c r="J327"/>
  <c r="Q327"/>
  <c r="O327"/>
  <c r="M327"/>
  <c r="L327"/>
  <c r="J326"/>
  <c r="O326" s="1"/>
  <c r="L326"/>
  <c r="J325"/>
  <c r="O325" s="1"/>
  <c r="Q325"/>
  <c r="M325"/>
  <c r="L325"/>
  <c r="J324"/>
  <c r="M324" s="1"/>
  <c r="O324"/>
  <c r="L324"/>
  <c r="J323"/>
  <c r="Q323"/>
  <c r="O323"/>
  <c r="M323"/>
  <c r="L323"/>
  <c r="J322"/>
  <c r="O322" s="1"/>
  <c r="L322"/>
  <c r="J321"/>
  <c r="O321" s="1"/>
  <c r="Q321"/>
  <c r="M321"/>
  <c r="L321"/>
  <c r="J320"/>
  <c r="M320" s="1"/>
  <c r="O320"/>
  <c r="L320"/>
  <c r="J319"/>
  <c r="Q319"/>
  <c r="O319"/>
  <c r="M319"/>
  <c r="L319"/>
  <c r="J318"/>
  <c r="O318" s="1"/>
  <c r="L318"/>
  <c r="J317"/>
  <c r="O317" s="1"/>
  <c r="Q317"/>
  <c r="M317"/>
  <c r="L317"/>
  <c r="J316"/>
  <c r="M316" s="1"/>
  <c r="O316"/>
  <c r="L316"/>
  <c r="J315"/>
  <c r="Q315"/>
  <c r="O315"/>
  <c r="M315"/>
  <c r="L315"/>
  <c r="J314"/>
  <c r="O314" s="1"/>
  <c r="L314"/>
  <c r="J313"/>
  <c r="O313" s="1"/>
  <c r="Q313"/>
  <c r="M313"/>
  <c r="L313"/>
  <c r="J312"/>
  <c r="M312" s="1"/>
  <c r="O312"/>
  <c r="L312"/>
  <c r="J311"/>
  <c r="Q311"/>
  <c r="O311"/>
  <c r="M311"/>
  <c r="L311"/>
  <c r="J310"/>
  <c r="O310" s="1"/>
  <c r="L310"/>
  <c r="J309"/>
  <c r="O309" s="1"/>
  <c r="Q309"/>
  <c r="M309"/>
  <c r="L309"/>
  <c r="J308"/>
  <c r="M308" s="1"/>
  <c r="O308"/>
  <c r="L308"/>
  <c r="J307"/>
  <c r="Q307"/>
  <c r="O307"/>
  <c r="M307"/>
  <c r="L307"/>
  <c r="J306"/>
  <c r="O306" s="1"/>
  <c r="L306"/>
  <c r="J305"/>
  <c r="O305" s="1"/>
  <c r="Q305"/>
  <c r="M305"/>
  <c r="L305"/>
  <c r="J304"/>
  <c r="M304" s="1"/>
  <c r="O304"/>
  <c r="L304"/>
  <c r="J303"/>
  <c r="Q303"/>
  <c r="O303"/>
  <c r="M303"/>
  <c r="L303"/>
  <c r="J302"/>
  <c r="O302" s="1"/>
  <c r="L302"/>
  <c r="J301"/>
  <c r="O301" s="1"/>
  <c r="Q301"/>
  <c r="M301"/>
  <c r="L301"/>
  <c r="J300"/>
  <c r="M300" s="1"/>
  <c r="O300"/>
  <c r="L300"/>
  <c r="J299"/>
  <c r="Q299"/>
  <c r="O299"/>
  <c r="M299"/>
  <c r="L299"/>
  <c r="J298"/>
  <c r="O298" s="1"/>
  <c r="L298"/>
  <c r="J297"/>
  <c r="O297" s="1"/>
  <c r="Q297"/>
  <c r="M297"/>
  <c r="L297"/>
  <c r="J296"/>
  <c r="M296" s="1"/>
  <c r="O296"/>
  <c r="L296"/>
  <c r="J295"/>
  <c r="Q295"/>
  <c r="O295"/>
  <c r="M295"/>
  <c r="L295"/>
  <c r="J294"/>
  <c r="O294" s="1"/>
  <c r="L294"/>
  <c r="J293"/>
  <c r="O293" s="1"/>
  <c r="Q293"/>
  <c r="M293"/>
  <c r="L293"/>
  <c r="J292"/>
  <c r="M292" s="1"/>
  <c r="O292"/>
  <c r="L292"/>
  <c r="J291"/>
  <c r="Q291"/>
  <c r="O291"/>
  <c r="M291"/>
  <c r="L291"/>
  <c r="J290"/>
  <c r="O290" s="1"/>
  <c r="L290"/>
  <c r="J289"/>
  <c r="O289" s="1"/>
  <c r="Q289"/>
  <c r="M289"/>
  <c r="L289"/>
  <c r="J288"/>
  <c r="M288" s="1"/>
  <c r="O288"/>
  <c r="L288"/>
  <c r="J287"/>
  <c r="Q287"/>
  <c r="O287"/>
  <c r="M287"/>
  <c r="L287"/>
  <c r="J286"/>
  <c r="O286" s="1"/>
  <c r="L286"/>
  <c r="J285"/>
  <c r="O285" s="1"/>
  <c r="Q285"/>
  <c r="M285"/>
  <c r="L285"/>
  <c r="J284"/>
  <c r="M284" s="1"/>
  <c r="O284"/>
  <c r="L284"/>
  <c r="J283"/>
  <c r="Q283"/>
  <c r="O283"/>
  <c r="M283"/>
  <c r="L283"/>
  <c r="J282"/>
  <c r="O282" s="1"/>
  <c r="L282"/>
  <c r="J281"/>
  <c r="O281" s="1"/>
  <c r="Q281"/>
  <c r="M281"/>
  <c r="L281"/>
  <c r="J280"/>
  <c r="M280" s="1"/>
  <c r="O280"/>
  <c r="L280"/>
  <c r="J279"/>
  <c r="Q279"/>
  <c r="O279"/>
  <c r="M279"/>
  <c r="L279"/>
  <c r="J278"/>
  <c r="O278" s="1"/>
  <c r="L278"/>
  <c r="J277"/>
  <c r="O277" s="1"/>
  <c r="Q277"/>
  <c r="M277"/>
  <c r="L277"/>
  <c r="J276"/>
  <c r="M276" s="1"/>
  <c r="O276"/>
  <c r="L276"/>
  <c r="J275"/>
  <c r="Q275"/>
  <c r="O275"/>
  <c r="M275"/>
  <c r="L275"/>
  <c r="J274"/>
  <c r="O274" s="1"/>
  <c r="L274"/>
  <c r="J273"/>
  <c r="O273" s="1"/>
  <c r="Q273"/>
  <c r="M273"/>
  <c r="L273"/>
  <c r="J272"/>
  <c r="M272" s="1"/>
  <c r="O272"/>
  <c r="L272"/>
  <c r="J271"/>
  <c r="Q271"/>
  <c r="O271"/>
  <c r="M271"/>
  <c r="L271"/>
  <c r="J270"/>
  <c r="O270" s="1"/>
  <c r="L270"/>
  <c r="J269"/>
  <c r="O269" s="1"/>
  <c r="Q269"/>
  <c r="M269"/>
  <c r="L269"/>
  <c r="J268"/>
  <c r="M268" s="1"/>
  <c r="O268"/>
  <c r="L268"/>
  <c r="J267"/>
  <c r="Q267"/>
  <c r="O267"/>
  <c r="M267"/>
  <c r="L267"/>
  <c r="J266"/>
  <c r="O266" s="1"/>
  <c r="L266"/>
  <c r="J265"/>
  <c r="O265" s="1"/>
  <c r="Q265"/>
  <c r="M265"/>
  <c r="L265"/>
  <c r="J264"/>
  <c r="M264" s="1"/>
  <c r="O264"/>
  <c r="L264"/>
  <c r="J263"/>
  <c r="Q263"/>
  <c r="O263"/>
  <c r="M263"/>
  <c r="L263"/>
  <c r="J262"/>
  <c r="O262" s="1"/>
  <c r="L262"/>
  <c r="J261"/>
  <c r="O261" s="1"/>
  <c r="Q261"/>
  <c r="M261"/>
  <c r="L261"/>
  <c r="J260"/>
  <c r="M260" s="1"/>
  <c r="O260"/>
  <c r="L260"/>
  <c r="J259"/>
  <c r="Q259"/>
  <c r="O259"/>
  <c r="M259"/>
  <c r="L259"/>
  <c r="J258"/>
  <c r="O258" s="1"/>
  <c r="L258"/>
  <c r="J257"/>
  <c r="O257" s="1"/>
  <c r="Q257"/>
  <c r="M257"/>
  <c r="L257"/>
  <c r="J256"/>
  <c r="M256" s="1"/>
  <c r="O256"/>
  <c r="L256"/>
  <c r="J255"/>
  <c r="Q255"/>
  <c r="O255"/>
  <c r="M255"/>
  <c r="L255"/>
  <c r="J254"/>
  <c r="O254" s="1"/>
  <c r="L254"/>
  <c r="J253"/>
  <c r="O253" s="1"/>
  <c r="Q253"/>
  <c r="M253"/>
  <c r="L253"/>
  <c r="J252"/>
  <c r="M252" s="1"/>
  <c r="O252"/>
  <c r="L252"/>
  <c r="J251"/>
  <c r="Q251"/>
  <c r="O251"/>
  <c r="M251"/>
  <c r="L251"/>
  <c r="J250"/>
  <c r="O250" s="1"/>
  <c r="L250"/>
  <c r="J249"/>
  <c r="O249" s="1"/>
  <c r="Q249"/>
  <c r="M249"/>
  <c r="L249"/>
  <c r="J248"/>
  <c r="M248" s="1"/>
  <c r="O248"/>
  <c r="L248"/>
  <c r="J247"/>
  <c r="Q247"/>
  <c r="O247"/>
  <c r="M247"/>
  <c r="L247"/>
  <c r="J246"/>
  <c r="O246" s="1"/>
  <c r="L246"/>
  <c r="J245"/>
  <c r="O245" s="1"/>
  <c r="Q245"/>
  <c r="M245"/>
  <c r="L245"/>
  <c r="J244"/>
  <c r="M244" s="1"/>
  <c r="O244"/>
  <c r="L244"/>
  <c r="J243"/>
  <c r="Q243"/>
  <c r="O243"/>
  <c r="M243"/>
  <c r="L243"/>
  <c r="J242"/>
  <c r="O242" s="1"/>
  <c r="L242"/>
  <c r="J241"/>
  <c r="O241" s="1"/>
  <c r="Q241"/>
  <c r="M241"/>
  <c r="L241"/>
  <c r="J240"/>
  <c r="M240" s="1"/>
  <c r="O240"/>
  <c r="L240"/>
  <c r="J239"/>
  <c r="Q239"/>
  <c r="O239"/>
  <c r="M239"/>
  <c r="L239"/>
  <c r="J238"/>
  <c r="O238" s="1"/>
  <c r="L238"/>
  <c r="J237"/>
  <c r="O237" s="1"/>
  <c r="Q237"/>
  <c r="M237"/>
  <c r="L237"/>
  <c r="J236"/>
  <c r="M236" s="1"/>
  <c r="O236"/>
  <c r="L236"/>
  <c r="J235"/>
  <c r="Q235"/>
  <c r="O235"/>
  <c r="M235"/>
  <c r="L235"/>
  <c r="J234"/>
  <c r="O234" s="1"/>
  <c r="L234"/>
  <c r="J233"/>
  <c r="O233" s="1"/>
  <c r="Q233"/>
  <c r="M233"/>
  <c r="L233"/>
  <c r="J232"/>
  <c r="M232" s="1"/>
  <c r="O232"/>
  <c r="L232"/>
  <c r="J231"/>
  <c r="Q231"/>
  <c r="O231"/>
  <c r="M231"/>
  <c r="L231"/>
  <c r="J230"/>
  <c r="O230" s="1"/>
  <c r="L230"/>
  <c r="J229"/>
  <c r="O229" s="1"/>
  <c r="Q229"/>
  <c r="M229"/>
  <c r="L229"/>
  <c r="J228"/>
  <c r="M228" s="1"/>
  <c r="O228"/>
  <c r="L228"/>
  <c r="J227"/>
  <c r="Q227"/>
  <c r="O227"/>
  <c r="M227"/>
  <c r="L227"/>
  <c r="J226"/>
  <c r="O226" s="1"/>
  <c r="L226"/>
  <c r="J225"/>
  <c r="O225" s="1"/>
  <c r="Q225"/>
  <c r="M225"/>
  <c r="L225"/>
  <c r="J224"/>
  <c r="M224" s="1"/>
  <c r="O224"/>
  <c r="L224"/>
  <c r="J223"/>
  <c r="Q223"/>
  <c r="O223"/>
  <c r="M223"/>
  <c r="L223"/>
  <c r="J222"/>
  <c r="O222" s="1"/>
  <c r="L222"/>
  <c r="J220"/>
  <c r="O220" s="1"/>
  <c r="Q220"/>
  <c r="M220"/>
  <c r="L220"/>
  <c r="J219"/>
  <c r="M219" s="1"/>
  <c r="O219"/>
  <c r="L219"/>
  <c r="J218"/>
  <c r="Q218"/>
  <c r="O218"/>
  <c r="M218"/>
  <c r="L218"/>
  <c r="J217"/>
  <c r="O217" s="1"/>
  <c r="L217"/>
  <c r="J216"/>
  <c r="O216" s="1"/>
  <c r="Q216"/>
  <c r="M216"/>
  <c r="L216"/>
  <c r="J215"/>
  <c r="M215" s="1"/>
  <c r="O215"/>
  <c r="L215"/>
  <c r="J214"/>
  <c r="Q214"/>
  <c r="O214"/>
  <c r="M214"/>
  <c r="L214"/>
  <c r="J213"/>
  <c r="O213" s="1"/>
  <c r="L213"/>
  <c r="J212"/>
  <c r="O212" s="1"/>
  <c r="Q212"/>
  <c r="M212"/>
  <c r="L212"/>
  <c r="J211"/>
  <c r="M211" s="1"/>
  <c r="O211"/>
  <c r="L211"/>
  <c r="J210"/>
  <c r="Q210"/>
  <c r="O210"/>
  <c r="M210"/>
  <c r="L210"/>
  <c r="J209"/>
  <c r="O209" s="1"/>
  <c r="L209"/>
  <c r="J208"/>
  <c r="O208" s="1"/>
  <c r="Q208"/>
  <c r="M208"/>
  <c r="L208"/>
  <c r="J207"/>
  <c r="M207" s="1"/>
  <c r="O207"/>
  <c r="L207"/>
  <c r="J206"/>
  <c r="Q206"/>
  <c r="O206"/>
  <c r="M206"/>
  <c r="L206"/>
  <c r="J205"/>
  <c r="O205" s="1"/>
  <c r="L205"/>
  <c r="J204"/>
  <c r="O204" s="1"/>
  <c r="Q204"/>
  <c r="M204"/>
  <c r="L204"/>
  <c r="J203"/>
  <c r="M203" s="1"/>
  <c r="O203"/>
  <c r="L203"/>
  <c r="J202"/>
  <c r="Q202"/>
  <c r="O202"/>
  <c r="M202"/>
  <c r="L202"/>
  <c r="J201"/>
  <c r="O201" s="1"/>
  <c r="L201"/>
  <c r="J200"/>
  <c r="O200" s="1"/>
  <c r="Q200"/>
  <c r="M200"/>
  <c r="L200"/>
  <c r="J199"/>
  <c r="M199" s="1"/>
  <c r="O199"/>
  <c r="L199"/>
  <c r="J198"/>
  <c r="Q198"/>
  <c r="O198"/>
  <c r="M198"/>
  <c r="L198"/>
  <c r="J197"/>
  <c r="O197" s="1"/>
  <c r="L197"/>
  <c r="J196"/>
  <c r="O196" s="1"/>
  <c r="Q196"/>
  <c r="M196"/>
  <c r="L196"/>
  <c r="J195"/>
  <c r="M195" s="1"/>
  <c r="O195"/>
  <c r="L195"/>
  <c r="J194"/>
  <c r="Q194"/>
  <c r="O194"/>
  <c r="M194"/>
  <c r="L194"/>
  <c r="J193"/>
  <c r="O193" s="1"/>
  <c r="L193"/>
  <c r="J192"/>
  <c r="O192" s="1"/>
  <c r="Q192"/>
  <c r="M192"/>
  <c r="L192"/>
  <c r="J191"/>
  <c r="M191" s="1"/>
  <c r="O191"/>
  <c r="L191"/>
  <c r="J190"/>
  <c r="Q190"/>
  <c r="O190"/>
  <c r="M190"/>
  <c r="L190"/>
  <c r="J189"/>
  <c r="O189" s="1"/>
  <c r="L189"/>
  <c r="J188"/>
  <c r="O188" s="1"/>
  <c r="Q188"/>
  <c r="M188"/>
  <c r="L188"/>
  <c r="J187"/>
  <c r="M187" s="1"/>
  <c r="O187"/>
  <c r="L187"/>
  <c r="J186"/>
  <c r="Q186"/>
  <c r="O186"/>
  <c r="M186"/>
  <c r="L186"/>
  <c r="J185"/>
  <c r="O185" s="1"/>
  <c r="L185"/>
  <c r="J184"/>
  <c r="O184" s="1"/>
  <c r="Q184"/>
  <c r="M184"/>
  <c r="L184"/>
  <c r="J183"/>
  <c r="M183" s="1"/>
  <c r="O183"/>
  <c r="L183"/>
  <c r="J182"/>
  <c r="Q182"/>
  <c r="O182"/>
  <c r="M182"/>
  <c r="L182"/>
  <c r="J181"/>
  <c r="O181" s="1"/>
  <c r="L181"/>
  <c r="J180"/>
  <c r="O180" s="1"/>
  <c r="Q180"/>
  <c r="M180"/>
  <c r="L180"/>
  <c r="J179"/>
  <c r="M179" s="1"/>
  <c r="O179"/>
  <c r="L179"/>
  <c r="J178"/>
  <c r="Q178"/>
  <c r="O178"/>
  <c r="M178"/>
  <c r="L178"/>
  <c r="J177"/>
  <c r="O177" s="1"/>
  <c r="L177"/>
  <c r="J176"/>
  <c r="O176" s="1"/>
  <c r="Q176"/>
  <c r="M176"/>
  <c r="L176"/>
  <c r="J175"/>
  <c r="M175" s="1"/>
  <c r="O175"/>
  <c r="L175"/>
  <c r="J174"/>
  <c r="Q174"/>
  <c r="O174"/>
  <c r="M174"/>
  <c r="L174"/>
  <c r="J173"/>
  <c r="O173" s="1"/>
  <c r="L173"/>
  <c r="J172"/>
  <c r="O172" s="1"/>
  <c r="Q172"/>
  <c r="M172"/>
  <c r="L172"/>
  <c r="J171"/>
  <c r="M171" s="1"/>
  <c r="O171"/>
  <c r="L171"/>
  <c r="J170"/>
  <c r="Q170"/>
  <c r="O170"/>
  <c r="M170"/>
  <c r="L170"/>
  <c r="J169"/>
  <c r="O169" s="1"/>
  <c r="L169"/>
  <c r="J168"/>
  <c r="O168" s="1"/>
  <c r="Q168"/>
  <c r="M168"/>
  <c r="L168"/>
  <c r="J167"/>
  <c r="M167" s="1"/>
  <c r="O167"/>
  <c r="L167"/>
  <c r="J166"/>
  <c r="Q166"/>
  <c r="O166"/>
  <c r="M166"/>
  <c r="L166"/>
  <c r="J165"/>
  <c r="O165" s="1"/>
  <c r="L165"/>
  <c r="J164"/>
  <c r="O164" s="1"/>
  <c r="Q164"/>
  <c r="M164"/>
  <c r="L164"/>
  <c r="J163"/>
  <c r="M163" s="1"/>
  <c r="O163"/>
  <c r="L163"/>
  <c r="J162"/>
  <c r="Q162"/>
  <c r="O162"/>
  <c r="M162"/>
  <c r="L162"/>
  <c r="J161"/>
  <c r="O161" s="1"/>
  <c r="L161"/>
  <c r="J160"/>
  <c r="O160" s="1"/>
  <c r="Q160"/>
  <c r="M160"/>
  <c r="L160"/>
  <c r="J159"/>
  <c r="M159" s="1"/>
  <c r="O159"/>
  <c r="L159"/>
  <c r="J158"/>
  <c r="Q158"/>
  <c r="O158"/>
  <c r="M158"/>
  <c r="L158"/>
  <c r="J157"/>
  <c r="O157" s="1"/>
  <c r="L157"/>
  <c r="J156"/>
  <c r="O156" s="1"/>
  <c r="Q156"/>
  <c r="M156"/>
  <c r="L156"/>
  <c r="J155"/>
  <c r="M155" s="1"/>
  <c r="O155"/>
  <c r="L155"/>
  <c r="J154"/>
  <c r="Q154"/>
  <c r="O154"/>
  <c r="M154"/>
  <c r="L154"/>
  <c r="J153"/>
  <c r="O153" s="1"/>
  <c r="L153"/>
  <c r="J152"/>
  <c r="O152" s="1"/>
  <c r="Q152"/>
  <c r="M152"/>
  <c r="L152"/>
  <c r="J151"/>
  <c r="M151" s="1"/>
  <c r="O151"/>
  <c r="L151"/>
  <c r="J150"/>
  <c r="Q150"/>
  <c r="O150"/>
  <c r="M150"/>
  <c r="L150"/>
  <c r="J148"/>
  <c r="O148" s="1"/>
  <c r="L148"/>
  <c r="J147"/>
  <c r="O147" s="1"/>
  <c r="Q147"/>
  <c r="M147"/>
  <c r="L147"/>
  <c r="J146"/>
  <c r="M146" s="1"/>
  <c r="O146"/>
  <c r="L146"/>
  <c r="J145"/>
  <c r="Q145"/>
  <c r="O145"/>
  <c r="M145"/>
  <c r="L145"/>
  <c r="J144"/>
  <c r="O144" s="1"/>
  <c r="L144"/>
  <c r="J142"/>
  <c r="O142" s="1"/>
  <c r="Q142"/>
  <c r="M142"/>
  <c r="L142"/>
  <c r="J141"/>
  <c r="M141" s="1"/>
  <c r="O141"/>
  <c r="L141"/>
  <c r="J140"/>
  <c r="Q140"/>
  <c r="O140"/>
  <c r="M140"/>
  <c r="L140"/>
  <c r="J139"/>
  <c r="O139" s="1"/>
  <c r="L139"/>
  <c r="J138"/>
  <c r="O138" s="1"/>
  <c r="Q138"/>
  <c r="M138"/>
  <c r="L138"/>
  <c r="J137"/>
  <c r="M137" s="1"/>
  <c r="O137"/>
  <c r="L137"/>
  <c r="J136"/>
  <c r="Q136"/>
  <c r="O136"/>
  <c r="M136"/>
  <c r="L136"/>
  <c r="J135"/>
  <c r="O135" s="1"/>
  <c r="L135"/>
  <c r="J134"/>
  <c r="O134" s="1"/>
  <c r="Q134"/>
  <c r="M134"/>
  <c r="L134"/>
  <c r="J133"/>
  <c r="M133" s="1"/>
  <c r="O133"/>
  <c r="L133"/>
  <c r="J132"/>
  <c r="Q132"/>
  <c r="O132"/>
  <c r="M132"/>
  <c r="L132"/>
  <c r="J131"/>
  <c r="O131" s="1"/>
  <c r="L131"/>
  <c r="J130"/>
  <c r="O130" s="1"/>
  <c r="Q130"/>
  <c r="M130"/>
  <c r="L130"/>
  <c r="J129"/>
  <c r="M129" s="1"/>
  <c r="O129"/>
  <c r="L129"/>
  <c r="J128"/>
  <c r="Q128"/>
  <c r="O128"/>
  <c r="M128"/>
  <c r="L128"/>
  <c r="J127"/>
  <c r="O127" s="1"/>
  <c r="L127"/>
  <c r="J126"/>
  <c r="O126" s="1"/>
  <c r="Q126"/>
  <c r="M126"/>
  <c r="L126"/>
  <c r="J125"/>
  <c r="M125" s="1"/>
  <c r="O125"/>
  <c r="L125"/>
  <c r="J124"/>
  <c r="Q124"/>
  <c r="O124"/>
  <c r="M124"/>
  <c r="L124"/>
  <c r="J123"/>
  <c r="O123" s="1"/>
  <c r="L123"/>
  <c r="J122"/>
  <c r="O122" s="1"/>
  <c r="Q122"/>
  <c r="M122"/>
  <c r="L122"/>
  <c r="J121"/>
  <c r="M121" s="1"/>
  <c r="O121"/>
  <c r="L121"/>
  <c r="J120"/>
  <c r="Q120"/>
  <c r="O120"/>
  <c r="M120"/>
  <c r="L120"/>
  <c r="J119"/>
  <c r="O119" s="1"/>
  <c r="L119"/>
  <c r="J118"/>
  <c r="O118" s="1"/>
  <c r="Q118"/>
  <c r="M118"/>
  <c r="L118"/>
  <c r="J117"/>
  <c r="M117" s="1"/>
  <c r="O117"/>
  <c r="L117"/>
  <c r="J116"/>
  <c r="Q116"/>
  <c r="O116"/>
  <c r="M116"/>
  <c r="L116"/>
  <c r="J115"/>
  <c r="O115" s="1"/>
  <c r="L115"/>
  <c r="J114"/>
  <c r="O114" s="1"/>
  <c r="Q114"/>
  <c r="M114"/>
  <c r="L114"/>
  <c r="J113"/>
  <c r="M113" s="1"/>
  <c r="O113"/>
  <c r="L113"/>
  <c r="J112"/>
  <c r="Q112"/>
  <c r="O112"/>
  <c r="M112"/>
  <c r="L112"/>
  <c r="J111"/>
  <c r="O111" s="1"/>
  <c r="L111"/>
  <c r="J110"/>
  <c r="O110" s="1"/>
  <c r="Q110"/>
  <c r="M110"/>
  <c r="L110"/>
  <c r="J109"/>
  <c r="M109" s="1"/>
  <c r="O109"/>
  <c r="L109"/>
  <c r="J108"/>
  <c r="Q108"/>
  <c r="O108"/>
  <c r="M108"/>
  <c r="L108"/>
  <c r="J107"/>
  <c r="O107" s="1"/>
  <c r="L107"/>
  <c r="J106"/>
  <c r="O106" s="1"/>
  <c r="Q106"/>
  <c r="M106"/>
  <c r="L106"/>
  <c r="J105"/>
  <c r="M105" s="1"/>
  <c r="O105"/>
  <c r="L105"/>
  <c r="J104"/>
  <c r="Q104"/>
  <c r="O104"/>
  <c r="M104"/>
  <c r="L104"/>
  <c r="J103"/>
  <c r="O103" s="1"/>
  <c r="L103"/>
  <c r="J102"/>
  <c r="O102" s="1"/>
  <c r="Q102"/>
  <c r="M102"/>
  <c r="L102"/>
  <c r="J101"/>
  <c r="M101" s="1"/>
  <c r="O101"/>
  <c r="L101"/>
  <c r="J100"/>
  <c r="Q100"/>
  <c r="O100"/>
  <c r="M100"/>
  <c r="L100"/>
  <c r="J99"/>
  <c r="O99" s="1"/>
  <c r="L99"/>
  <c r="J98"/>
  <c r="O98" s="1"/>
  <c r="Q98"/>
  <c r="M98"/>
  <c r="L98"/>
  <c r="J97"/>
  <c r="M97" s="1"/>
  <c r="O97"/>
  <c r="L97"/>
  <c r="J96"/>
  <c r="Q96"/>
  <c r="O96"/>
  <c r="M96"/>
  <c r="L96"/>
  <c r="J95"/>
  <c r="O95" s="1"/>
  <c r="L95"/>
  <c r="J94"/>
  <c r="O94" s="1"/>
  <c r="Q94"/>
  <c r="M94"/>
  <c r="L94"/>
  <c r="J93"/>
  <c r="M93" s="1"/>
  <c r="O93"/>
  <c r="L93"/>
  <c r="J92"/>
  <c r="Q92"/>
  <c r="O92"/>
  <c r="M92"/>
  <c r="L92"/>
  <c r="J91"/>
  <c r="O91" s="1"/>
  <c r="L91"/>
  <c r="J90"/>
  <c r="O90" s="1"/>
  <c r="Q90"/>
  <c r="M90"/>
  <c r="L90"/>
  <c r="J89"/>
  <c r="M89" s="1"/>
  <c r="O89"/>
  <c r="L89"/>
  <c r="J88"/>
  <c r="Q88"/>
  <c r="O88"/>
  <c r="M88"/>
  <c r="L88"/>
  <c r="J87"/>
  <c r="O87" s="1"/>
  <c r="L87"/>
  <c r="J86"/>
  <c r="O86" s="1"/>
  <c r="Q86"/>
  <c r="M86"/>
  <c r="L86"/>
  <c r="J85"/>
  <c r="M85" s="1"/>
  <c r="O85"/>
  <c r="L85"/>
  <c r="J84"/>
  <c r="Q84"/>
  <c r="O84"/>
  <c r="M84"/>
  <c r="L84"/>
  <c r="J83"/>
  <c r="O83" s="1"/>
  <c r="L83"/>
  <c r="J82"/>
  <c r="O82" s="1"/>
  <c r="Q82"/>
  <c r="M82"/>
  <c r="L82"/>
  <c r="J81"/>
  <c r="M81" s="1"/>
  <c r="O81"/>
  <c r="L81"/>
  <c r="J80"/>
  <c r="Q80"/>
  <c r="O80"/>
  <c r="M80"/>
  <c r="L80"/>
  <c r="J79"/>
  <c r="O79" s="1"/>
  <c r="L79"/>
  <c r="J78"/>
  <c r="O78" s="1"/>
  <c r="Q78"/>
  <c r="M78"/>
  <c r="L78"/>
  <c r="J77"/>
  <c r="M77" s="1"/>
  <c r="O77"/>
  <c r="L77"/>
  <c r="J76"/>
  <c r="Q76"/>
  <c r="O76"/>
  <c r="M76"/>
  <c r="L76"/>
  <c r="J75"/>
  <c r="O75" s="1"/>
  <c r="L75"/>
  <c r="J74"/>
  <c r="O74" s="1"/>
  <c r="Q74"/>
  <c r="M74"/>
  <c r="L74"/>
  <c r="J73"/>
  <c r="M73" s="1"/>
  <c r="O73"/>
  <c r="L73"/>
  <c r="J72"/>
  <c r="Q72"/>
  <c r="O72"/>
  <c r="M72"/>
  <c r="L72"/>
  <c r="J71"/>
  <c r="O71" s="1"/>
  <c r="L71"/>
  <c r="J69"/>
  <c r="O69" s="1"/>
  <c r="Q69"/>
  <c r="M69"/>
  <c r="L69"/>
  <c r="J68"/>
  <c r="M68" s="1"/>
  <c r="O68"/>
  <c r="L68"/>
  <c r="J67"/>
  <c r="Q67"/>
  <c r="O67"/>
  <c r="M67"/>
  <c r="L67"/>
  <c r="J66"/>
  <c r="O66" s="1"/>
  <c r="L66"/>
  <c r="J65"/>
  <c r="O65" s="1"/>
  <c r="Q65"/>
  <c r="M65"/>
  <c r="L65"/>
  <c r="J63"/>
  <c r="M63" s="1"/>
  <c r="O63"/>
  <c r="L63"/>
  <c r="J62"/>
  <c r="Q62"/>
  <c r="O62"/>
  <c r="M62"/>
  <c r="L62"/>
  <c r="J61"/>
  <c r="O61" s="1"/>
  <c r="L61"/>
  <c r="J60"/>
  <c r="O60" s="1"/>
  <c r="Q60"/>
  <c r="M60"/>
  <c r="L60"/>
  <c r="J59"/>
  <c r="M59" s="1"/>
  <c r="O59"/>
  <c r="L59"/>
  <c r="J58"/>
  <c r="Q58"/>
  <c r="O58"/>
  <c r="M58"/>
  <c r="L58"/>
  <c r="J57"/>
  <c r="O57" s="1"/>
  <c r="L57"/>
  <c r="J56"/>
  <c r="O56" s="1"/>
  <c r="Q56"/>
  <c r="M56"/>
  <c r="L56"/>
  <c r="J55"/>
  <c r="M55" s="1"/>
  <c r="O55"/>
  <c r="L55"/>
  <c r="J54"/>
  <c r="Q54"/>
  <c r="O54"/>
  <c r="M54"/>
  <c r="L54"/>
  <c r="J53"/>
  <c r="O53" s="1"/>
  <c r="L53"/>
  <c r="J52"/>
  <c r="O52" s="1"/>
  <c r="Q52"/>
  <c r="M52"/>
  <c r="L52"/>
  <c r="J51"/>
  <c r="M51" s="1"/>
  <c r="O51"/>
  <c r="L51"/>
  <c r="J50"/>
  <c r="Q50"/>
  <c r="O50"/>
  <c r="M50"/>
  <c r="L50"/>
  <c r="J49"/>
  <c r="O49" s="1"/>
  <c r="L49"/>
  <c r="J48"/>
  <c r="O48" s="1"/>
  <c r="Q48"/>
  <c r="M48"/>
  <c r="L48"/>
  <c r="J47"/>
  <c r="M47" s="1"/>
  <c r="O47"/>
  <c r="L47"/>
  <c r="J46"/>
  <c r="Q46"/>
  <c r="O46"/>
  <c r="M46"/>
  <c r="L46"/>
  <c r="J45"/>
  <c r="O45" s="1"/>
  <c r="L45"/>
  <c r="J44"/>
  <c r="O44" s="1"/>
  <c r="Q44"/>
  <c r="M44"/>
  <c r="L44"/>
  <c r="J43"/>
  <c r="M43" s="1"/>
  <c r="O43"/>
  <c r="L43"/>
  <c r="J42"/>
  <c r="Q42"/>
  <c r="O42"/>
  <c r="M42"/>
  <c r="L42"/>
  <c r="J41"/>
  <c r="O41" s="1"/>
  <c r="L41"/>
  <c r="J40"/>
  <c r="O40" s="1"/>
  <c r="Q40"/>
  <c r="M40"/>
  <c r="L40"/>
  <c r="J39"/>
  <c r="M39" s="1"/>
  <c r="O39"/>
  <c r="L39"/>
  <c r="J38"/>
  <c r="Q38"/>
  <c r="O38"/>
  <c r="M38"/>
  <c r="L38"/>
  <c r="J37"/>
  <c r="O37" s="1"/>
  <c r="L37"/>
  <c r="J36"/>
  <c r="O36" s="1"/>
  <c r="Q36"/>
  <c r="M36"/>
  <c r="L36"/>
  <c r="J35"/>
  <c r="M35" s="1"/>
  <c r="O35"/>
  <c r="L35"/>
  <c r="J34"/>
  <c r="Q34"/>
  <c r="O34"/>
  <c r="M34"/>
  <c r="L34"/>
  <c r="J33"/>
  <c r="O33" s="1"/>
  <c r="L33"/>
  <c r="J32"/>
  <c r="O32" s="1"/>
  <c r="Q32"/>
  <c r="M32"/>
  <c r="L32"/>
  <c r="J31"/>
  <c r="M31" s="1"/>
  <c r="O31"/>
  <c r="L31"/>
  <c r="J30"/>
  <c r="Q30"/>
  <c r="O30"/>
  <c r="M30"/>
  <c r="L30"/>
  <c r="J29"/>
  <c r="O29" s="1"/>
  <c r="L29"/>
  <c r="J28"/>
  <c r="O28" s="1"/>
  <c r="Q28"/>
  <c r="M28"/>
  <c r="L28"/>
  <c r="J27"/>
  <c r="M27" s="1"/>
  <c r="O27"/>
  <c r="L27"/>
  <c r="J26"/>
  <c r="Q26"/>
  <c r="O26"/>
  <c r="M26"/>
  <c r="L26"/>
  <c r="J25"/>
  <c r="O25" s="1"/>
  <c r="L25"/>
  <c r="J24"/>
  <c r="O24" s="1"/>
  <c r="Q24"/>
  <c r="M24"/>
  <c r="L24"/>
  <c r="J23"/>
  <c r="M23" s="1"/>
  <c r="O23"/>
  <c r="L23"/>
  <c r="J22"/>
  <c r="Q22"/>
  <c r="O22"/>
  <c r="M22"/>
  <c r="L22"/>
  <c r="J21"/>
  <c r="O21" s="1"/>
  <c r="L21"/>
  <c r="J20"/>
  <c r="O20" s="1"/>
  <c r="Q20"/>
  <c r="M20"/>
  <c r="L20"/>
  <c r="J19"/>
  <c r="M19" s="1"/>
  <c r="O19"/>
  <c r="L19"/>
  <c r="J18"/>
  <c r="Q18"/>
  <c r="O18"/>
  <c r="M18"/>
  <c r="L18"/>
  <c r="J17"/>
  <c r="O17" s="1"/>
  <c r="L17"/>
  <c r="J16"/>
  <c r="O16" s="1"/>
  <c r="Q16"/>
  <c r="M16"/>
  <c r="L16"/>
  <c r="J15"/>
  <c r="M15" s="1"/>
  <c r="O15"/>
  <c r="L15"/>
  <c r="J14"/>
  <c r="Q14"/>
  <c r="O14"/>
  <c r="M14"/>
  <c r="L14"/>
  <c r="J13"/>
  <c r="O13" s="1"/>
  <c r="L13"/>
  <c r="J12"/>
  <c r="O12" s="1"/>
  <c r="Q12"/>
  <c r="M12"/>
  <c r="L12"/>
  <c r="J11"/>
  <c r="M11" s="1"/>
  <c r="O11"/>
  <c r="L11"/>
  <c r="J10"/>
  <c r="Q10"/>
  <c r="O10"/>
  <c r="M10"/>
  <c r="L10"/>
  <c r="J9"/>
  <c r="O9" s="1"/>
  <c r="L9"/>
  <c r="J8"/>
  <c r="O8" s="1"/>
  <c r="Q8"/>
  <c r="M8"/>
  <c r="L8"/>
  <c r="J7"/>
  <c r="M7" s="1"/>
  <c r="O7"/>
  <c r="L7"/>
  <c r="J6"/>
  <c r="Q6"/>
  <c r="O6"/>
  <c r="M6"/>
  <c r="L6"/>
  <c r="J5"/>
  <c r="O5" s="1"/>
  <c r="L5"/>
  <c r="J4"/>
  <c r="O4" s="1"/>
  <c r="Q4"/>
  <c r="M4"/>
  <c r="L4"/>
  <c r="J3"/>
  <c r="M3" s="1"/>
  <c r="O3"/>
  <c r="L3"/>
  <c r="J2"/>
  <c r="Q2"/>
  <c r="O2"/>
  <c r="M2"/>
  <c r="L2"/>
  <c r="J47" i="11"/>
  <c r="O47" s="1"/>
  <c r="L47"/>
  <c r="J55"/>
  <c r="M55" s="1"/>
  <c r="L55"/>
  <c r="O55"/>
  <c r="Q55"/>
  <c r="J56"/>
  <c r="O56" s="1"/>
  <c r="L56"/>
  <c r="M56"/>
  <c r="Q56"/>
  <c r="J57"/>
  <c r="L57"/>
  <c r="M57"/>
  <c r="O57"/>
  <c r="Q57"/>
  <c r="J58"/>
  <c r="M58" s="1"/>
  <c r="L58"/>
  <c r="Q58"/>
  <c r="J59"/>
  <c r="M59" s="1"/>
  <c r="L59"/>
  <c r="O59"/>
  <c r="Q59"/>
  <c r="J60"/>
  <c r="O60" s="1"/>
  <c r="L60"/>
  <c r="M60"/>
  <c r="Q60"/>
  <c r="J62"/>
  <c r="Q62"/>
  <c r="O62"/>
  <c r="M62"/>
  <c r="L62"/>
  <c r="J61"/>
  <c r="O61" s="1"/>
  <c r="L61"/>
  <c r="J54"/>
  <c r="O54" s="1"/>
  <c r="Q54"/>
  <c r="M54"/>
  <c r="L54"/>
  <c r="J53"/>
  <c r="M53" s="1"/>
  <c r="O53"/>
  <c r="L53"/>
  <c r="J52"/>
  <c r="Q52"/>
  <c r="O52"/>
  <c r="M52"/>
  <c r="L52"/>
  <c r="J51"/>
  <c r="O51" s="1"/>
  <c r="L51"/>
  <c r="J50"/>
  <c r="O50" s="1"/>
  <c r="Q50"/>
  <c r="M50"/>
  <c r="L50"/>
  <c r="J49"/>
  <c r="M49" s="1"/>
  <c r="O49"/>
  <c r="L49"/>
  <c r="J48"/>
  <c r="Q48"/>
  <c r="O48"/>
  <c r="M48"/>
  <c r="L48"/>
  <c r="J46"/>
  <c r="O46" s="1"/>
  <c r="L46"/>
  <c r="J45"/>
  <c r="O45" s="1"/>
  <c r="Q45"/>
  <c r="M45"/>
  <c r="L45"/>
  <c r="J44"/>
  <c r="M44" s="1"/>
  <c r="O44"/>
  <c r="L44"/>
  <c r="J43"/>
  <c r="Q43"/>
  <c r="O43"/>
  <c r="M43"/>
  <c r="L43"/>
  <c r="J42"/>
  <c r="O42" s="1"/>
  <c r="L42"/>
  <c r="J41"/>
  <c r="O41" s="1"/>
  <c r="Q41"/>
  <c r="M41"/>
  <c r="L41"/>
  <c r="J40"/>
  <c r="M40" s="1"/>
  <c r="O40"/>
  <c r="L40"/>
  <c r="J39"/>
  <c r="Q39"/>
  <c r="O39"/>
  <c r="M39"/>
  <c r="L39"/>
  <c r="J38"/>
  <c r="O38" s="1"/>
  <c r="L38"/>
  <c r="J37"/>
  <c r="O37" s="1"/>
  <c r="Q37"/>
  <c r="M37"/>
  <c r="L37"/>
  <c r="J36"/>
  <c r="M36" s="1"/>
  <c r="O36"/>
  <c r="L36"/>
  <c r="J35"/>
  <c r="Q35"/>
  <c r="O35"/>
  <c r="M35"/>
  <c r="L35"/>
  <c r="J34"/>
  <c r="O34" s="1"/>
  <c r="L34"/>
  <c r="J33"/>
  <c r="O33" s="1"/>
  <c r="Q33"/>
  <c r="M33"/>
  <c r="L33"/>
  <c r="J32"/>
  <c r="M32" s="1"/>
  <c r="O32"/>
  <c r="L32"/>
  <c r="J31"/>
  <c r="Q31"/>
  <c r="O31"/>
  <c r="M31"/>
  <c r="L31"/>
  <c r="J30"/>
  <c r="O30" s="1"/>
  <c r="L30"/>
  <c r="J29"/>
  <c r="O29" s="1"/>
  <c r="Q29"/>
  <c r="M29"/>
  <c r="L29"/>
  <c r="J28"/>
  <c r="M28" s="1"/>
  <c r="O28"/>
  <c r="L28"/>
  <c r="J27"/>
  <c r="Q27"/>
  <c r="O27"/>
  <c r="M27"/>
  <c r="L27"/>
  <c r="J26"/>
  <c r="O26" s="1"/>
  <c r="L26"/>
  <c r="J25"/>
  <c r="O25" s="1"/>
  <c r="Q25"/>
  <c r="M25"/>
  <c r="L25"/>
  <c r="J24"/>
  <c r="M24" s="1"/>
  <c r="O24"/>
  <c r="L24"/>
  <c r="J23"/>
  <c r="Q23"/>
  <c r="O23"/>
  <c r="M23"/>
  <c r="L23"/>
  <c r="J22"/>
  <c r="O22" s="1"/>
  <c r="L22"/>
  <c r="J21"/>
  <c r="O21" s="1"/>
  <c r="Q21"/>
  <c r="M21"/>
  <c r="L21"/>
  <c r="J20"/>
  <c r="M20" s="1"/>
  <c r="O20"/>
  <c r="L20"/>
  <c r="J19"/>
  <c r="Q19"/>
  <c r="O19"/>
  <c r="M19"/>
  <c r="L19"/>
  <c r="J18"/>
  <c r="O18" s="1"/>
  <c r="L18"/>
  <c r="J17"/>
  <c r="O17" s="1"/>
  <c r="Q17"/>
  <c r="M17"/>
  <c r="L17"/>
  <c r="J16"/>
  <c r="M16" s="1"/>
  <c r="O16"/>
  <c r="L16"/>
  <c r="J15"/>
  <c r="Q15"/>
  <c r="O15"/>
  <c r="M15"/>
  <c r="L15"/>
  <c r="J14"/>
  <c r="O14" s="1"/>
  <c r="L14"/>
  <c r="J13"/>
  <c r="O13" s="1"/>
  <c r="Q13"/>
  <c r="M13"/>
  <c r="L13"/>
  <c r="J12"/>
  <c r="M12" s="1"/>
  <c r="O12"/>
  <c r="L12"/>
  <c r="J11"/>
  <c r="Q11"/>
  <c r="O11"/>
  <c r="M11"/>
  <c r="L11"/>
  <c r="J10"/>
  <c r="O10" s="1"/>
  <c r="L10"/>
  <c r="J9"/>
  <c r="O9" s="1"/>
  <c r="Q9"/>
  <c r="M9"/>
  <c r="L9"/>
  <c r="J8"/>
  <c r="M8" s="1"/>
  <c r="O8"/>
  <c r="L8"/>
  <c r="J7"/>
  <c r="Q7"/>
  <c r="O7"/>
  <c r="M7"/>
  <c r="L7"/>
  <c r="J6"/>
  <c r="O6" s="1"/>
  <c r="L6"/>
  <c r="J5"/>
  <c r="O5" s="1"/>
  <c r="Q5"/>
  <c r="M5"/>
  <c r="L5"/>
  <c r="J4"/>
  <c r="M4" s="1"/>
  <c r="O4"/>
  <c r="L4"/>
  <c r="J3"/>
  <c r="Q3"/>
  <c r="O3"/>
  <c r="M3"/>
  <c r="L3"/>
  <c r="J2"/>
  <c r="O2" s="1"/>
  <c r="L2"/>
  <c r="J372" i="12"/>
  <c r="M372" s="1"/>
  <c r="J373"/>
  <c r="O373" s="1"/>
  <c r="J374"/>
  <c r="J375"/>
  <c r="Q375" s="1"/>
  <c r="J376"/>
  <c r="M376" s="1"/>
  <c r="J377"/>
  <c r="O377" s="1"/>
  <c r="J378"/>
  <c r="J379"/>
  <c r="Q379" s="1"/>
  <c r="J380"/>
  <c r="M380" s="1"/>
  <c r="J381"/>
  <c r="O381" s="1"/>
  <c r="J382"/>
  <c r="J383"/>
  <c r="Q383" s="1"/>
  <c r="J384"/>
  <c r="M384" s="1"/>
  <c r="J385"/>
  <c r="O385" s="1"/>
  <c r="J386"/>
  <c r="J387"/>
  <c r="Q387" s="1"/>
  <c r="J388"/>
  <c r="M388" s="1"/>
  <c r="J389"/>
  <c r="O389" s="1"/>
  <c r="J390"/>
  <c r="J391"/>
  <c r="Q391" s="1"/>
  <c r="J392"/>
  <c r="M392" s="1"/>
  <c r="J393"/>
  <c r="O393" s="1"/>
  <c r="J394"/>
  <c r="J395"/>
  <c r="Q395" s="1"/>
  <c r="J396"/>
  <c r="M396" s="1"/>
  <c r="J397"/>
  <c r="O397" s="1"/>
  <c r="O372"/>
  <c r="Q372"/>
  <c r="M373"/>
  <c r="Q373"/>
  <c r="M374"/>
  <c r="O374"/>
  <c r="Q374"/>
  <c r="M375"/>
  <c r="O376"/>
  <c r="Q376"/>
  <c r="M377"/>
  <c r="Q377"/>
  <c r="M378"/>
  <c r="O378"/>
  <c r="Q378"/>
  <c r="M379"/>
  <c r="O380"/>
  <c r="Q380"/>
  <c r="M381"/>
  <c r="Q381"/>
  <c r="M382"/>
  <c r="O382"/>
  <c r="Q382"/>
  <c r="M383"/>
  <c r="O384"/>
  <c r="Q384"/>
  <c r="M385"/>
  <c r="Q385"/>
  <c r="M386"/>
  <c r="O386"/>
  <c r="Q386"/>
  <c r="M387"/>
  <c r="O388"/>
  <c r="Q388"/>
  <c r="M389"/>
  <c r="Q389"/>
  <c r="M390"/>
  <c r="O390"/>
  <c r="Q390"/>
  <c r="M391"/>
  <c r="O392"/>
  <c r="Q392"/>
  <c r="M393"/>
  <c r="Q393"/>
  <c r="M394"/>
  <c r="O394"/>
  <c r="Q394"/>
  <c r="M395"/>
  <c r="O396"/>
  <c r="Q396"/>
  <c r="M397"/>
  <c r="Q397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J371"/>
  <c r="Q371"/>
  <c r="O371"/>
  <c r="M371"/>
  <c r="L371"/>
  <c r="J370"/>
  <c r="O370" s="1"/>
  <c r="L370"/>
  <c r="J369"/>
  <c r="O369" s="1"/>
  <c r="Q369"/>
  <c r="M369"/>
  <c r="L369"/>
  <c r="J368"/>
  <c r="M368" s="1"/>
  <c r="O368"/>
  <c r="L368"/>
  <c r="J367"/>
  <c r="Q367"/>
  <c r="O367"/>
  <c r="M367"/>
  <c r="L367"/>
  <c r="J366"/>
  <c r="O366" s="1"/>
  <c r="L366"/>
  <c r="J365"/>
  <c r="O365" s="1"/>
  <c r="Q365"/>
  <c r="M365"/>
  <c r="L365"/>
  <c r="J364"/>
  <c r="M364" s="1"/>
  <c r="O364"/>
  <c r="L364"/>
  <c r="J363"/>
  <c r="Q363"/>
  <c r="O363"/>
  <c r="M363"/>
  <c r="L363"/>
  <c r="J362"/>
  <c r="O362" s="1"/>
  <c r="L362"/>
  <c r="J361"/>
  <c r="O361" s="1"/>
  <c r="Q361"/>
  <c r="M361"/>
  <c r="L361"/>
  <c r="J360"/>
  <c r="M360" s="1"/>
  <c r="O360"/>
  <c r="L360"/>
  <c r="J359"/>
  <c r="Q359"/>
  <c r="O359"/>
  <c r="M359"/>
  <c r="L359"/>
  <c r="J358"/>
  <c r="O358" s="1"/>
  <c r="L358"/>
  <c r="J357"/>
  <c r="O357" s="1"/>
  <c r="Q357"/>
  <c r="M357"/>
  <c r="L357"/>
  <c r="J356"/>
  <c r="M356" s="1"/>
  <c r="O356"/>
  <c r="L356"/>
  <c r="J355"/>
  <c r="Q355"/>
  <c r="O355"/>
  <c r="M355"/>
  <c r="L355"/>
  <c r="J354"/>
  <c r="O354" s="1"/>
  <c r="L354"/>
  <c r="J353"/>
  <c r="O353" s="1"/>
  <c r="Q353"/>
  <c r="M353"/>
  <c r="L353"/>
  <c r="J352"/>
  <c r="M352" s="1"/>
  <c r="O352"/>
  <c r="L352"/>
  <c r="J351"/>
  <c r="Q351"/>
  <c r="O351"/>
  <c r="M351"/>
  <c r="L351"/>
  <c r="J350"/>
  <c r="O350" s="1"/>
  <c r="L350"/>
  <c r="J349"/>
  <c r="O349" s="1"/>
  <c r="Q349"/>
  <c r="M349"/>
  <c r="L349"/>
  <c r="J348"/>
  <c r="M348" s="1"/>
  <c r="O348"/>
  <c r="L348"/>
  <c r="J347"/>
  <c r="Q347"/>
  <c r="O347"/>
  <c r="M347"/>
  <c r="L347"/>
  <c r="J346"/>
  <c r="O346" s="1"/>
  <c r="L346"/>
  <c r="J345"/>
  <c r="O345" s="1"/>
  <c r="Q345"/>
  <c r="M345"/>
  <c r="L345"/>
  <c r="J344"/>
  <c r="M344" s="1"/>
  <c r="O344"/>
  <c r="L344"/>
  <c r="J343"/>
  <c r="Q343"/>
  <c r="O343"/>
  <c r="M343"/>
  <c r="L343"/>
  <c r="J342"/>
  <c r="O342" s="1"/>
  <c r="L342"/>
  <c r="J341"/>
  <c r="O341" s="1"/>
  <c r="Q341"/>
  <c r="M341"/>
  <c r="L341"/>
  <c r="J340"/>
  <c r="M340" s="1"/>
  <c r="O340"/>
  <c r="L340"/>
  <c r="J339"/>
  <c r="Q339"/>
  <c r="O339"/>
  <c r="M339"/>
  <c r="L339"/>
  <c r="J338"/>
  <c r="O338" s="1"/>
  <c r="L338"/>
  <c r="J337"/>
  <c r="O337" s="1"/>
  <c r="Q337"/>
  <c r="M337"/>
  <c r="L337"/>
  <c r="J336"/>
  <c r="M336" s="1"/>
  <c r="O336"/>
  <c r="L336"/>
  <c r="J335"/>
  <c r="Q335"/>
  <c r="O335"/>
  <c r="M335"/>
  <c r="L335"/>
  <c r="J334"/>
  <c r="O334" s="1"/>
  <c r="L334"/>
  <c r="J333"/>
  <c r="O333" s="1"/>
  <c r="Q333"/>
  <c r="M333"/>
  <c r="L333"/>
  <c r="J332"/>
  <c r="M332" s="1"/>
  <c r="O332"/>
  <c r="L332"/>
  <c r="J331"/>
  <c r="Q331"/>
  <c r="O331"/>
  <c r="M331"/>
  <c r="L331"/>
  <c r="J330"/>
  <c r="O330" s="1"/>
  <c r="L330"/>
  <c r="J329"/>
  <c r="O329" s="1"/>
  <c r="Q329"/>
  <c r="M329"/>
  <c r="L329"/>
  <c r="J328"/>
  <c r="M328" s="1"/>
  <c r="O328"/>
  <c r="L328"/>
  <c r="J327"/>
  <c r="Q327"/>
  <c r="O327"/>
  <c r="M327"/>
  <c r="L327"/>
  <c r="J326"/>
  <c r="O326" s="1"/>
  <c r="L326"/>
  <c r="J325"/>
  <c r="O325" s="1"/>
  <c r="Q325"/>
  <c r="M325"/>
  <c r="L325"/>
  <c r="J324"/>
  <c r="M324" s="1"/>
  <c r="O324"/>
  <c r="L324"/>
  <c r="J323"/>
  <c r="Q323"/>
  <c r="O323"/>
  <c r="M323"/>
  <c r="L323"/>
  <c r="J322"/>
  <c r="O322" s="1"/>
  <c r="L322"/>
  <c r="J321"/>
  <c r="O321" s="1"/>
  <c r="Q321"/>
  <c r="M321"/>
  <c r="L321"/>
  <c r="J320"/>
  <c r="M320" s="1"/>
  <c r="O320"/>
  <c r="L320"/>
  <c r="J319"/>
  <c r="Q319"/>
  <c r="O319"/>
  <c r="M319"/>
  <c r="L319"/>
  <c r="J318"/>
  <c r="O318" s="1"/>
  <c r="L318"/>
  <c r="J317"/>
  <c r="O317" s="1"/>
  <c r="Q317"/>
  <c r="M317"/>
  <c r="L317"/>
  <c r="J316"/>
  <c r="M316" s="1"/>
  <c r="O316"/>
  <c r="L316"/>
  <c r="J315"/>
  <c r="Q315"/>
  <c r="O315"/>
  <c r="M315"/>
  <c r="L315"/>
  <c r="J314"/>
  <c r="O314" s="1"/>
  <c r="L314"/>
  <c r="J313"/>
  <c r="O313" s="1"/>
  <c r="Q313"/>
  <c r="M313"/>
  <c r="L313"/>
  <c r="J312"/>
  <c r="M312" s="1"/>
  <c r="O312"/>
  <c r="L312"/>
  <c r="J311"/>
  <c r="Q311"/>
  <c r="O311"/>
  <c r="M311"/>
  <c r="L311"/>
  <c r="J310"/>
  <c r="O310" s="1"/>
  <c r="L310"/>
  <c r="J309"/>
  <c r="O309" s="1"/>
  <c r="Q309"/>
  <c r="M309"/>
  <c r="L309"/>
  <c r="J308"/>
  <c r="M308" s="1"/>
  <c r="O308"/>
  <c r="L308"/>
  <c r="J307"/>
  <c r="Q307"/>
  <c r="O307"/>
  <c r="M307"/>
  <c r="L307"/>
  <c r="J306"/>
  <c r="O306" s="1"/>
  <c r="L306"/>
  <c r="J305"/>
  <c r="O305" s="1"/>
  <c r="Q305"/>
  <c r="M305"/>
  <c r="L305"/>
  <c r="J304"/>
  <c r="M304" s="1"/>
  <c r="O304"/>
  <c r="L304"/>
  <c r="J303"/>
  <c r="Q303"/>
  <c r="O303"/>
  <c r="M303"/>
  <c r="L303"/>
  <c r="J302"/>
  <c r="O302" s="1"/>
  <c r="L302"/>
  <c r="J301"/>
  <c r="O301" s="1"/>
  <c r="Q301"/>
  <c r="M301"/>
  <c r="L301"/>
  <c r="J300"/>
  <c r="M300" s="1"/>
  <c r="O300"/>
  <c r="L300"/>
  <c r="J299"/>
  <c r="Q299"/>
  <c r="O299"/>
  <c r="M299"/>
  <c r="L299"/>
  <c r="J298"/>
  <c r="O298" s="1"/>
  <c r="L298"/>
  <c r="J297"/>
  <c r="O297" s="1"/>
  <c r="Q297"/>
  <c r="M297"/>
  <c r="L297"/>
  <c r="J296"/>
  <c r="M296" s="1"/>
  <c r="O296"/>
  <c r="L296"/>
  <c r="J295"/>
  <c r="Q295"/>
  <c r="O295"/>
  <c r="M295"/>
  <c r="L295"/>
  <c r="J294"/>
  <c r="O294" s="1"/>
  <c r="L294"/>
  <c r="J293"/>
  <c r="O293" s="1"/>
  <c r="Q293"/>
  <c r="M293"/>
  <c r="L293"/>
  <c r="J292"/>
  <c r="M292" s="1"/>
  <c r="O292"/>
  <c r="L292"/>
  <c r="J291"/>
  <c r="Q291"/>
  <c r="O291"/>
  <c r="M291"/>
  <c r="L291"/>
  <c r="J290"/>
  <c r="O290" s="1"/>
  <c r="L290"/>
  <c r="J289"/>
  <c r="O289" s="1"/>
  <c r="Q289"/>
  <c r="M289"/>
  <c r="L289"/>
  <c r="J288"/>
  <c r="M288" s="1"/>
  <c r="O288"/>
  <c r="L288"/>
  <c r="J287"/>
  <c r="Q287"/>
  <c r="O287"/>
  <c r="M287"/>
  <c r="L287"/>
  <c r="J286"/>
  <c r="O286" s="1"/>
  <c r="L286"/>
  <c r="J285"/>
  <c r="O285" s="1"/>
  <c r="Q285"/>
  <c r="M285"/>
  <c r="L285"/>
  <c r="J284"/>
  <c r="M284" s="1"/>
  <c r="O284"/>
  <c r="L284"/>
  <c r="J283"/>
  <c r="Q283"/>
  <c r="O283"/>
  <c r="M283"/>
  <c r="L283"/>
  <c r="J282"/>
  <c r="O282" s="1"/>
  <c r="L282"/>
  <c r="J281"/>
  <c r="O281" s="1"/>
  <c r="Q281"/>
  <c r="M281"/>
  <c r="L281"/>
  <c r="J280"/>
  <c r="M280" s="1"/>
  <c r="O280"/>
  <c r="L280"/>
  <c r="J279"/>
  <c r="Q279"/>
  <c r="O279"/>
  <c r="M279"/>
  <c r="L279"/>
  <c r="J278"/>
  <c r="O278" s="1"/>
  <c r="L278"/>
  <c r="J277"/>
  <c r="O277" s="1"/>
  <c r="Q277"/>
  <c r="M277"/>
  <c r="L277"/>
  <c r="J276"/>
  <c r="M276" s="1"/>
  <c r="O276"/>
  <c r="L276"/>
  <c r="J275"/>
  <c r="Q275"/>
  <c r="O275"/>
  <c r="M275"/>
  <c r="L275"/>
  <c r="J274"/>
  <c r="O274" s="1"/>
  <c r="L274"/>
  <c r="J273"/>
  <c r="O273" s="1"/>
  <c r="Q273"/>
  <c r="M273"/>
  <c r="L273"/>
  <c r="J272"/>
  <c r="M272" s="1"/>
  <c r="O272"/>
  <c r="L272"/>
  <c r="J271"/>
  <c r="Q271"/>
  <c r="O271"/>
  <c r="M271"/>
  <c r="L271"/>
  <c r="J270"/>
  <c r="O270" s="1"/>
  <c r="L270"/>
  <c r="J269"/>
  <c r="O269" s="1"/>
  <c r="Q269"/>
  <c r="M269"/>
  <c r="L269"/>
  <c r="J268"/>
  <c r="M268" s="1"/>
  <c r="O268"/>
  <c r="L268"/>
  <c r="J267"/>
  <c r="Q267"/>
  <c r="O267"/>
  <c r="M267"/>
  <c r="L267"/>
  <c r="J266"/>
  <c r="O266" s="1"/>
  <c r="L266"/>
  <c r="J265"/>
  <c r="O265" s="1"/>
  <c r="Q265"/>
  <c r="M265"/>
  <c r="L265"/>
  <c r="J264"/>
  <c r="M264" s="1"/>
  <c r="O264"/>
  <c r="L264"/>
  <c r="J263"/>
  <c r="Q263"/>
  <c r="O263"/>
  <c r="M263"/>
  <c r="L263"/>
  <c r="J262"/>
  <c r="O262" s="1"/>
  <c r="L262"/>
  <c r="J261"/>
  <c r="O261" s="1"/>
  <c r="Q261"/>
  <c r="M261"/>
  <c r="L261"/>
  <c r="J260"/>
  <c r="M260" s="1"/>
  <c r="O260"/>
  <c r="L260"/>
  <c r="J259"/>
  <c r="Q259"/>
  <c r="O259"/>
  <c r="M259"/>
  <c r="L259"/>
  <c r="J258"/>
  <c r="O258" s="1"/>
  <c r="L258"/>
  <c r="J257"/>
  <c r="O257" s="1"/>
  <c r="Q257"/>
  <c r="M257"/>
  <c r="L257"/>
  <c r="J256"/>
  <c r="M256" s="1"/>
  <c r="O256"/>
  <c r="L256"/>
  <c r="J255"/>
  <c r="Q255"/>
  <c r="O255"/>
  <c r="M255"/>
  <c r="L255"/>
  <c r="J254"/>
  <c r="O254" s="1"/>
  <c r="L254"/>
  <c r="J253"/>
  <c r="O253" s="1"/>
  <c r="Q253"/>
  <c r="M253"/>
  <c r="L253"/>
  <c r="J252"/>
  <c r="M252" s="1"/>
  <c r="O252"/>
  <c r="L252"/>
  <c r="J251"/>
  <c r="Q251"/>
  <c r="O251"/>
  <c r="M251"/>
  <c r="L251"/>
  <c r="J250"/>
  <c r="O250" s="1"/>
  <c r="L250"/>
  <c r="J249"/>
  <c r="O249" s="1"/>
  <c r="Q249"/>
  <c r="M249"/>
  <c r="L249"/>
  <c r="J248"/>
  <c r="M248" s="1"/>
  <c r="O248"/>
  <c r="L248"/>
  <c r="J247"/>
  <c r="Q247"/>
  <c r="O247"/>
  <c r="M247"/>
  <c r="L247"/>
  <c r="J246"/>
  <c r="O246" s="1"/>
  <c r="L246"/>
  <c r="J245"/>
  <c r="O245" s="1"/>
  <c r="Q245"/>
  <c r="M245"/>
  <c r="L245"/>
  <c r="J244"/>
  <c r="M244" s="1"/>
  <c r="O244"/>
  <c r="L244"/>
  <c r="J243"/>
  <c r="Q243"/>
  <c r="O243"/>
  <c r="M243"/>
  <c r="L243"/>
  <c r="J242"/>
  <c r="O242" s="1"/>
  <c r="L242"/>
  <c r="J241"/>
  <c r="O241" s="1"/>
  <c r="Q241"/>
  <c r="M241"/>
  <c r="L241"/>
  <c r="J240"/>
  <c r="M240" s="1"/>
  <c r="O240"/>
  <c r="L240"/>
  <c r="J239"/>
  <c r="Q239"/>
  <c r="O239"/>
  <c r="M239"/>
  <c r="L239"/>
  <c r="J238"/>
  <c r="O238" s="1"/>
  <c r="L238"/>
  <c r="J237"/>
  <c r="O237" s="1"/>
  <c r="Q237"/>
  <c r="M237"/>
  <c r="L237"/>
  <c r="J236"/>
  <c r="M236" s="1"/>
  <c r="O236"/>
  <c r="L236"/>
  <c r="J235"/>
  <c r="Q235"/>
  <c r="O235"/>
  <c r="M235"/>
  <c r="L235"/>
  <c r="J234"/>
  <c r="O234" s="1"/>
  <c r="L234"/>
  <c r="J233"/>
  <c r="O233" s="1"/>
  <c r="Q233"/>
  <c r="M233"/>
  <c r="L233"/>
  <c r="J232"/>
  <c r="M232" s="1"/>
  <c r="O232"/>
  <c r="L232"/>
  <c r="J231"/>
  <c r="Q231"/>
  <c r="O231"/>
  <c r="M231"/>
  <c r="L231"/>
  <c r="J230"/>
  <c r="O230" s="1"/>
  <c r="L230"/>
  <c r="J229"/>
  <c r="O229" s="1"/>
  <c r="Q229"/>
  <c r="M229"/>
  <c r="L229"/>
  <c r="J228"/>
  <c r="M228" s="1"/>
  <c r="O228"/>
  <c r="L228"/>
  <c r="J227"/>
  <c r="Q227"/>
  <c r="O227"/>
  <c r="M227"/>
  <c r="L227"/>
  <c r="J226"/>
  <c r="O226" s="1"/>
  <c r="L226"/>
  <c r="J225"/>
  <c r="O225" s="1"/>
  <c r="Q225"/>
  <c r="M225"/>
  <c r="L225"/>
  <c r="J224"/>
  <c r="M224" s="1"/>
  <c r="O224"/>
  <c r="L224"/>
  <c r="J223"/>
  <c r="Q223"/>
  <c r="O223"/>
  <c r="M223"/>
  <c r="L223"/>
  <c r="J222"/>
  <c r="O222" s="1"/>
  <c r="L222"/>
  <c r="J221"/>
  <c r="O221" s="1"/>
  <c r="Q221"/>
  <c r="M221"/>
  <c r="L221"/>
  <c r="J220"/>
  <c r="M220" s="1"/>
  <c r="O220"/>
  <c r="L220"/>
  <c r="J219"/>
  <c r="Q219"/>
  <c r="O219"/>
  <c r="M219"/>
  <c r="L219"/>
  <c r="J218"/>
  <c r="O218" s="1"/>
  <c r="L218"/>
  <c r="J217"/>
  <c r="O217" s="1"/>
  <c r="Q217"/>
  <c r="M217"/>
  <c r="L217"/>
  <c r="J216"/>
  <c r="M216" s="1"/>
  <c r="O216"/>
  <c r="L216"/>
  <c r="J215"/>
  <c r="Q215"/>
  <c r="O215"/>
  <c r="M215"/>
  <c r="L215"/>
  <c r="J214"/>
  <c r="O214" s="1"/>
  <c r="L214"/>
  <c r="J213"/>
  <c r="O213" s="1"/>
  <c r="Q213"/>
  <c r="M213"/>
  <c r="L213"/>
  <c r="J212"/>
  <c r="M212" s="1"/>
  <c r="O212"/>
  <c r="L212"/>
  <c r="J211"/>
  <c r="Q211"/>
  <c r="O211"/>
  <c r="M211"/>
  <c r="L211"/>
  <c r="J210"/>
  <c r="O210" s="1"/>
  <c r="L210"/>
  <c r="J209"/>
  <c r="O209" s="1"/>
  <c r="Q209"/>
  <c r="M209"/>
  <c r="L209"/>
  <c r="J208"/>
  <c r="M208" s="1"/>
  <c r="O208"/>
  <c r="L208"/>
  <c r="J207"/>
  <c r="Q207"/>
  <c r="O207"/>
  <c r="M207"/>
  <c r="L207"/>
  <c r="J206"/>
  <c r="O206" s="1"/>
  <c r="L206"/>
  <c r="J205"/>
  <c r="O205" s="1"/>
  <c r="Q205"/>
  <c r="M205"/>
  <c r="L205"/>
  <c r="J204"/>
  <c r="M204" s="1"/>
  <c r="O204"/>
  <c r="L204"/>
  <c r="J203"/>
  <c r="Q203"/>
  <c r="O203"/>
  <c r="M203"/>
  <c r="L203"/>
  <c r="J202"/>
  <c r="O202" s="1"/>
  <c r="L202"/>
  <c r="J201"/>
  <c r="O201" s="1"/>
  <c r="Q201"/>
  <c r="M201"/>
  <c r="L201"/>
  <c r="J200"/>
  <c r="M200" s="1"/>
  <c r="O200"/>
  <c r="L200"/>
  <c r="J199"/>
  <c r="Q199"/>
  <c r="O199"/>
  <c r="M199"/>
  <c r="L199"/>
  <c r="J198"/>
  <c r="O198" s="1"/>
  <c r="L198"/>
  <c r="J197"/>
  <c r="O197" s="1"/>
  <c r="Q197"/>
  <c r="M197"/>
  <c r="L197"/>
  <c r="J196"/>
  <c r="M196" s="1"/>
  <c r="O196"/>
  <c r="L196"/>
  <c r="J195"/>
  <c r="Q195"/>
  <c r="O195"/>
  <c r="M195"/>
  <c r="L195"/>
  <c r="J194"/>
  <c r="O194" s="1"/>
  <c r="L194"/>
  <c r="J193"/>
  <c r="O193" s="1"/>
  <c r="Q193"/>
  <c r="M193"/>
  <c r="L193"/>
  <c r="J192"/>
  <c r="M192" s="1"/>
  <c r="O192"/>
  <c r="L192"/>
  <c r="J191"/>
  <c r="Q191"/>
  <c r="O191"/>
  <c r="M191"/>
  <c r="L191"/>
  <c r="J190"/>
  <c r="O190" s="1"/>
  <c r="L190"/>
  <c r="J189"/>
  <c r="O189" s="1"/>
  <c r="Q189"/>
  <c r="M189"/>
  <c r="L189"/>
  <c r="J188"/>
  <c r="M188" s="1"/>
  <c r="O188"/>
  <c r="L188"/>
  <c r="J187"/>
  <c r="Q187"/>
  <c r="O187"/>
  <c r="M187"/>
  <c r="L187"/>
  <c r="J186"/>
  <c r="O186" s="1"/>
  <c r="L186"/>
  <c r="J185"/>
  <c r="O185" s="1"/>
  <c r="Q185"/>
  <c r="M185"/>
  <c r="L185"/>
  <c r="J184"/>
  <c r="M184" s="1"/>
  <c r="O184"/>
  <c r="L184"/>
  <c r="J183"/>
  <c r="Q183"/>
  <c r="O183"/>
  <c r="M183"/>
  <c r="L183"/>
  <c r="J182"/>
  <c r="O182" s="1"/>
  <c r="L182"/>
  <c r="J181"/>
  <c r="O181" s="1"/>
  <c r="Q181"/>
  <c r="M181"/>
  <c r="L181"/>
  <c r="J180"/>
  <c r="M180" s="1"/>
  <c r="O180"/>
  <c r="L180"/>
  <c r="J179"/>
  <c r="Q179"/>
  <c r="O179"/>
  <c r="M179"/>
  <c r="L179"/>
  <c r="J178"/>
  <c r="O178" s="1"/>
  <c r="L178"/>
  <c r="J177"/>
  <c r="O177" s="1"/>
  <c r="Q177"/>
  <c r="M177"/>
  <c r="L177"/>
  <c r="J176"/>
  <c r="M176" s="1"/>
  <c r="O176"/>
  <c r="L176"/>
  <c r="J175"/>
  <c r="Q175"/>
  <c r="O175"/>
  <c r="M175"/>
  <c r="L175"/>
  <c r="J174"/>
  <c r="O174" s="1"/>
  <c r="L174"/>
  <c r="J173"/>
  <c r="O173" s="1"/>
  <c r="Q173"/>
  <c r="M173"/>
  <c r="L173"/>
  <c r="J172"/>
  <c r="M172" s="1"/>
  <c r="O172"/>
  <c r="L172"/>
  <c r="J171"/>
  <c r="Q171"/>
  <c r="O171"/>
  <c r="M171"/>
  <c r="L171"/>
  <c r="J170"/>
  <c r="O170" s="1"/>
  <c r="L170"/>
  <c r="J169"/>
  <c r="O169" s="1"/>
  <c r="Q169"/>
  <c r="M169"/>
  <c r="L169"/>
  <c r="J168"/>
  <c r="M168" s="1"/>
  <c r="O168"/>
  <c r="L168"/>
  <c r="J167"/>
  <c r="Q167"/>
  <c r="O167"/>
  <c r="M167"/>
  <c r="L167"/>
  <c r="J166"/>
  <c r="O166" s="1"/>
  <c r="L166"/>
  <c r="J165"/>
  <c r="O165" s="1"/>
  <c r="Q165"/>
  <c r="M165"/>
  <c r="L165"/>
  <c r="J164"/>
  <c r="M164" s="1"/>
  <c r="O164"/>
  <c r="L164"/>
  <c r="J163"/>
  <c r="Q163"/>
  <c r="O163"/>
  <c r="M163"/>
  <c r="L163"/>
  <c r="J162"/>
  <c r="O162" s="1"/>
  <c r="L162"/>
  <c r="J161"/>
  <c r="O161" s="1"/>
  <c r="Q161"/>
  <c r="M161"/>
  <c r="L161"/>
  <c r="J160"/>
  <c r="M160" s="1"/>
  <c r="O160"/>
  <c r="L160"/>
  <c r="J159"/>
  <c r="Q159"/>
  <c r="O159"/>
  <c r="M159"/>
  <c r="L159"/>
  <c r="J158"/>
  <c r="O158" s="1"/>
  <c r="L158"/>
  <c r="J157"/>
  <c r="O157" s="1"/>
  <c r="Q157"/>
  <c r="M157"/>
  <c r="L157"/>
  <c r="J156"/>
  <c r="M156" s="1"/>
  <c r="O156"/>
  <c r="L156"/>
  <c r="J155"/>
  <c r="Q155"/>
  <c r="O155"/>
  <c r="M155"/>
  <c r="L155"/>
  <c r="J154"/>
  <c r="O154" s="1"/>
  <c r="L154"/>
  <c r="J153"/>
  <c r="O153" s="1"/>
  <c r="Q153"/>
  <c r="M153"/>
  <c r="L153"/>
  <c r="J152"/>
  <c r="M152" s="1"/>
  <c r="O152"/>
  <c r="L152"/>
  <c r="J151"/>
  <c r="Q151"/>
  <c r="O151"/>
  <c r="M151"/>
  <c r="L151"/>
  <c r="J150"/>
  <c r="O150" s="1"/>
  <c r="L150"/>
  <c r="J149"/>
  <c r="O149" s="1"/>
  <c r="Q149"/>
  <c r="M149"/>
  <c r="L149"/>
  <c r="J148"/>
  <c r="M148" s="1"/>
  <c r="O148"/>
  <c r="L148"/>
  <c r="J147"/>
  <c r="Q147"/>
  <c r="O147"/>
  <c r="M147"/>
  <c r="L147"/>
  <c r="J146"/>
  <c r="O146" s="1"/>
  <c r="L146"/>
  <c r="J145"/>
  <c r="O145" s="1"/>
  <c r="Q145"/>
  <c r="M145"/>
  <c r="L145"/>
  <c r="J144"/>
  <c r="M144" s="1"/>
  <c r="O144"/>
  <c r="L144"/>
  <c r="J143"/>
  <c r="Q143"/>
  <c r="O143"/>
  <c r="M143"/>
  <c r="L143"/>
  <c r="J142"/>
  <c r="O142" s="1"/>
  <c r="L142"/>
  <c r="J141"/>
  <c r="O141" s="1"/>
  <c r="Q141"/>
  <c r="M141"/>
  <c r="L141"/>
  <c r="J140"/>
  <c r="M140" s="1"/>
  <c r="O140"/>
  <c r="L140"/>
  <c r="J139"/>
  <c r="Q139"/>
  <c r="O139"/>
  <c r="M139"/>
  <c r="L139"/>
  <c r="J138"/>
  <c r="O138" s="1"/>
  <c r="L138"/>
  <c r="J137"/>
  <c r="O137" s="1"/>
  <c r="Q137"/>
  <c r="M137"/>
  <c r="L137"/>
  <c r="J136"/>
  <c r="M136" s="1"/>
  <c r="O136"/>
  <c r="L136"/>
  <c r="J135"/>
  <c r="Q135"/>
  <c r="O135"/>
  <c r="M135"/>
  <c r="L135"/>
  <c r="J134"/>
  <c r="O134" s="1"/>
  <c r="L134"/>
  <c r="J133"/>
  <c r="O133" s="1"/>
  <c r="Q133"/>
  <c r="M133"/>
  <c r="L133"/>
  <c r="J132"/>
  <c r="M132" s="1"/>
  <c r="O132"/>
  <c r="L132"/>
  <c r="J131"/>
  <c r="Q131"/>
  <c r="O131"/>
  <c r="M131"/>
  <c r="L131"/>
  <c r="J130"/>
  <c r="O130" s="1"/>
  <c r="L130"/>
  <c r="J129"/>
  <c r="O129" s="1"/>
  <c r="Q129"/>
  <c r="M129"/>
  <c r="L129"/>
  <c r="J128"/>
  <c r="M128" s="1"/>
  <c r="O128"/>
  <c r="L128"/>
  <c r="J127"/>
  <c r="Q127"/>
  <c r="O127"/>
  <c r="M127"/>
  <c r="L127"/>
  <c r="J126"/>
  <c r="O126" s="1"/>
  <c r="L126"/>
  <c r="J125"/>
  <c r="O125" s="1"/>
  <c r="Q125"/>
  <c r="M125"/>
  <c r="L125"/>
  <c r="J124"/>
  <c r="M124" s="1"/>
  <c r="O124"/>
  <c r="L124"/>
  <c r="J123"/>
  <c r="Q123"/>
  <c r="O123"/>
  <c r="M123"/>
  <c r="L123"/>
  <c r="J122"/>
  <c r="O122" s="1"/>
  <c r="L122"/>
  <c r="J121"/>
  <c r="O121" s="1"/>
  <c r="Q121"/>
  <c r="M121"/>
  <c r="L121"/>
  <c r="J120"/>
  <c r="M120" s="1"/>
  <c r="O120"/>
  <c r="L120"/>
  <c r="J119"/>
  <c r="Q119"/>
  <c r="O119"/>
  <c r="M119"/>
  <c r="L119"/>
  <c r="J118"/>
  <c r="O118" s="1"/>
  <c r="L118"/>
  <c r="J117"/>
  <c r="O117" s="1"/>
  <c r="Q117"/>
  <c r="M117"/>
  <c r="L117"/>
  <c r="J116"/>
  <c r="M116" s="1"/>
  <c r="O116"/>
  <c r="L116"/>
  <c r="J115"/>
  <c r="Q115"/>
  <c r="O115"/>
  <c r="M115"/>
  <c r="L115"/>
  <c r="J114"/>
  <c r="O114" s="1"/>
  <c r="L114"/>
  <c r="J113"/>
  <c r="O113" s="1"/>
  <c r="Q113"/>
  <c r="M113"/>
  <c r="L113"/>
  <c r="J112"/>
  <c r="M112" s="1"/>
  <c r="O112"/>
  <c r="L112"/>
  <c r="J111"/>
  <c r="Q111"/>
  <c r="O111"/>
  <c r="M111"/>
  <c r="L111"/>
  <c r="J110"/>
  <c r="O110" s="1"/>
  <c r="L110"/>
  <c r="J109"/>
  <c r="O109" s="1"/>
  <c r="Q109"/>
  <c r="M109"/>
  <c r="L109"/>
  <c r="J108"/>
  <c r="M108" s="1"/>
  <c r="O108"/>
  <c r="L108"/>
  <c r="J107"/>
  <c r="Q107"/>
  <c r="O107"/>
  <c r="M107"/>
  <c r="L107"/>
  <c r="J106"/>
  <c r="O106" s="1"/>
  <c r="L106"/>
  <c r="J105"/>
  <c r="O105" s="1"/>
  <c r="Q105"/>
  <c r="M105"/>
  <c r="L105"/>
  <c r="J104"/>
  <c r="M104" s="1"/>
  <c r="O104"/>
  <c r="L104"/>
  <c r="J103"/>
  <c r="Q103"/>
  <c r="O103"/>
  <c r="M103"/>
  <c r="L103"/>
  <c r="J102"/>
  <c r="O102" s="1"/>
  <c r="L102"/>
  <c r="J101"/>
  <c r="O101" s="1"/>
  <c r="Q101"/>
  <c r="M101"/>
  <c r="L101"/>
  <c r="J100"/>
  <c r="M100" s="1"/>
  <c r="O100"/>
  <c r="L100"/>
  <c r="J99"/>
  <c r="Q99"/>
  <c r="O99"/>
  <c r="M99"/>
  <c r="L99"/>
  <c r="J98"/>
  <c r="O98" s="1"/>
  <c r="L98"/>
  <c r="J97"/>
  <c r="O97" s="1"/>
  <c r="Q97"/>
  <c r="M97"/>
  <c r="L97"/>
  <c r="J96"/>
  <c r="M96" s="1"/>
  <c r="O96"/>
  <c r="L96"/>
  <c r="J95"/>
  <c r="Q95"/>
  <c r="O95"/>
  <c r="M95"/>
  <c r="L95"/>
  <c r="J94"/>
  <c r="O94" s="1"/>
  <c r="L94"/>
  <c r="J93"/>
  <c r="O93" s="1"/>
  <c r="Q93"/>
  <c r="M93"/>
  <c r="L93"/>
  <c r="J92"/>
  <c r="M92" s="1"/>
  <c r="O92"/>
  <c r="L92"/>
  <c r="J91"/>
  <c r="Q91"/>
  <c r="O91"/>
  <c r="M91"/>
  <c r="L91"/>
  <c r="J90"/>
  <c r="O90" s="1"/>
  <c r="L90"/>
  <c r="J89"/>
  <c r="O89" s="1"/>
  <c r="Q89"/>
  <c r="M89"/>
  <c r="L89"/>
  <c r="J88"/>
  <c r="M88" s="1"/>
  <c r="O88"/>
  <c r="L88"/>
  <c r="J87"/>
  <c r="Q87"/>
  <c r="O87"/>
  <c r="M87"/>
  <c r="L87"/>
  <c r="J86"/>
  <c r="O86" s="1"/>
  <c r="L86"/>
  <c r="J85"/>
  <c r="O85" s="1"/>
  <c r="Q85"/>
  <c r="M85"/>
  <c r="L85"/>
  <c r="J84"/>
  <c r="M84" s="1"/>
  <c r="O84"/>
  <c r="L84"/>
  <c r="J83"/>
  <c r="Q83"/>
  <c r="O83"/>
  <c r="M83"/>
  <c r="L83"/>
  <c r="J82"/>
  <c r="O82" s="1"/>
  <c r="L82"/>
  <c r="J81"/>
  <c r="O81" s="1"/>
  <c r="Q81"/>
  <c r="M81"/>
  <c r="L81"/>
  <c r="J80"/>
  <c r="M80" s="1"/>
  <c r="O80"/>
  <c r="L80"/>
  <c r="J79"/>
  <c r="Q79"/>
  <c r="O79"/>
  <c r="M79"/>
  <c r="L79"/>
  <c r="J78"/>
  <c r="O78" s="1"/>
  <c r="L78"/>
  <c r="J77"/>
  <c r="O77" s="1"/>
  <c r="Q77"/>
  <c r="M77"/>
  <c r="L77"/>
  <c r="J76"/>
  <c r="M76" s="1"/>
  <c r="O76"/>
  <c r="L76"/>
  <c r="J75"/>
  <c r="Q75"/>
  <c r="O75"/>
  <c r="M75"/>
  <c r="L75"/>
  <c r="J74"/>
  <c r="O74" s="1"/>
  <c r="L74"/>
  <c r="J73"/>
  <c r="O73" s="1"/>
  <c r="Q73"/>
  <c r="M73"/>
  <c r="L73"/>
  <c r="J72"/>
  <c r="M72" s="1"/>
  <c r="O72"/>
  <c r="L72"/>
  <c r="J71"/>
  <c r="Q71"/>
  <c r="O71"/>
  <c r="M71"/>
  <c r="L71"/>
  <c r="J70"/>
  <c r="O70" s="1"/>
  <c r="L70"/>
  <c r="J69"/>
  <c r="O69" s="1"/>
  <c r="Q69"/>
  <c r="M69"/>
  <c r="L69"/>
  <c r="J68"/>
  <c r="M68" s="1"/>
  <c r="O68"/>
  <c r="L68"/>
  <c r="J67"/>
  <c r="Q67"/>
  <c r="O67"/>
  <c r="M67"/>
  <c r="L67"/>
  <c r="J66"/>
  <c r="O66" s="1"/>
  <c r="L66"/>
  <c r="J65"/>
  <c r="O65" s="1"/>
  <c r="Q65"/>
  <c r="M65"/>
  <c r="L65"/>
  <c r="J64"/>
  <c r="M64" s="1"/>
  <c r="O64"/>
  <c r="L64"/>
  <c r="J63"/>
  <c r="Q63"/>
  <c r="O63"/>
  <c r="M63"/>
  <c r="L63"/>
  <c r="J62"/>
  <c r="O62" s="1"/>
  <c r="L62"/>
  <c r="J61"/>
  <c r="O61" s="1"/>
  <c r="Q61"/>
  <c r="M61"/>
  <c r="L61"/>
  <c r="J60"/>
  <c r="M60" s="1"/>
  <c r="O60"/>
  <c r="L60"/>
  <c r="J59"/>
  <c r="Q59"/>
  <c r="O59"/>
  <c r="M59"/>
  <c r="L59"/>
  <c r="J58"/>
  <c r="O58" s="1"/>
  <c r="L58"/>
  <c r="J57"/>
  <c r="O57" s="1"/>
  <c r="Q57"/>
  <c r="M57"/>
  <c r="L57"/>
  <c r="J56"/>
  <c r="M56" s="1"/>
  <c r="O56"/>
  <c r="L56"/>
  <c r="J55"/>
  <c r="Q55"/>
  <c r="O55"/>
  <c r="M55"/>
  <c r="L55"/>
  <c r="J54"/>
  <c r="O54" s="1"/>
  <c r="L54"/>
  <c r="J53"/>
  <c r="O53" s="1"/>
  <c r="Q53"/>
  <c r="M53"/>
  <c r="L53"/>
  <c r="J52"/>
  <c r="M52" s="1"/>
  <c r="O52"/>
  <c r="L52"/>
  <c r="J51"/>
  <c r="Q51"/>
  <c r="O51"/>
  <c r="M51"/>
  <c r="L51"/>
  <c r="J50"/>
  <c r="O50" s="1"/>
  <c r="L50"/>
  <c r="J49"/>
  <c r="O49" s="1"/>
  <c r="Q49"/>
  <c r="M49"/>
  <c r="L49"/>
  <c r="J48"/>
  <c r="M48" s="1"/>
  <c r="O48"/>
  <c r="L48"/>
  <c r="J47"/>
  <c r="Q47"/>
  <c r="O47"/>
  <c r="M47"/>
  <c r="L47"/>
  <c r="J46"/>
  <c r="O46" s="1"/>
  <c r="L46"/>
  <c r="J45"/>
  <c r="O45" s="1"/>
  <c r="Q45"/>
  <c r="M45"/>
  <c r="L45"/>
  <c r="J44"/>
  <c r="M44" s="1"/>
  <c r="O44"/>
  <c r="L44"/>
  <c r="J43"/>
  <c r="Q43"/>
  <c r="O43"/>
  <c r="M43"/>
  <c r="L43"/>
  <c r="J42"/>
  <c r="O42" s="1"/>
  <c r="L42"/>
  <c r="J41"/>
  <c r="O41" s="1"/>
  <c r="Q41"/>
  <c r="M41"/>
  <c r="L41"/>
  <c r="J40"/>
  <c r="M40" s="1"/>
  <c r="O40"/>
  <c r="L40"/>
  <c r="J39"/>
  <c r="Q39"/>
  <c r="O39"/>
  <c r="M39"/>
  <c r="L39"/>
  <c r="J38"/>
  <c r="O38" s="1"/>
  <c r="L38"/>
  <c r="J37"/>
  <c r="O37" s="1"/>
  <c r="Q37"/>
  <c r="M37"/>
  <c r="L37"/>
  <c r="J36"/>
  <c r="M36" s="1"/>
  <c r="O36"/>
  <c r="L36"/>
  <c r="J35"/>
  <c r="Q35"/>
  <c r="O35"/>
  <c r="M35"/>
  <c r="L35"/>
  <c r="J34"/>
  <c r="O34" s="1"/>
  <c r="L34"/>
  <c r="J33"/>
  <c r="O33" s="1"/>
  <c r="Q33"/>
  <c r="M33"/>
  <c r="L33"/>
  <c r="J32"/>
  <c r="M32" s="1"/>
  <c r="O32"/>
  <c r="L32"/>
  <c r="J31"/>
  <c r="Q31"/>
  <c r="O31"/>
  <c r="M31"/>
  <c r="L31"/>
  <c r="J30"/>
  <c r="O30" s="1"/>
  <c r="L30"/>
  <c r="J29"/>
  <c r="O29" s="1"/>
  <c r="Q29"/>
  <c r="M29"/>
  <c r="L29"/>
  <c r="J28"/>
  <c r="M28" s="1"/>
  <c r="O28"/>
  <c r="L28"/>
  <c r="J27"/>
  <c r="Q27"/>
  <c r="O27"/>
  <c r="M27"/>
  <c r="L27"/>
  <c r="J26"/>
  <c r="O26" s="1"/>
  <c r="L26"/>
  <c r="J25"/>
  <c r="O25" s="1"/>
  <c r="Q25"/>
  <c r="M25"/>
  <c r="L25"/>
  <c r="J24"/>
  <c r="M24" s="1"/>
  <c r="O24"/>
  <c r="L24"/>
  <c r="J23"/>
  <c r="Q23"/>
  <c r="O23"/>
  <c r="M23"/>
  <c r="L23"/>
  <c r="J22"/>
  <c r="O22" s="1"/>
  <c r="L22"/>
  <c r="J21"/>
  <c r="O21" s="1"/>
  <c r="Q21"/>
  <c r="M21"/>
  <c r="L21"/>
  <c r="J20"/>
  <c r="M20" s="1"/>
  <c r="O20"/>
  <c r="L20"/>
  <c r="J19"/>
  <c r="Q19"/>
  <c r="O19"/>
  <c r="M19"/>
  <c r="L19"/>
  <c r="J18"/>
  <c r="O18" s="1"/>
  <c r="L18"/>
  <c r="J17"/>
  <c r="O17" s="1"/>
  <c r="Q17"/>
  <c r="M17"/>
  <c r="L17"/>
  <c r="J16"/>
  <c r="M16" s="1"/>
  <c r="O16"/>
  <c r="L16"/>
  <c r="J15"/>
  <c r="Q15"/>
  <c r="O15"/>
  <c r="M15"/>
  <c r="L15"/>
  <c r="J14"/>
  <c r="O14" s="1"/>
  <c r="L14"/>
  <c r="J13"/>
  <c r="O13" s="1"/>
  <c r="Q13"/>
  <c r="M13"/>
  <c r="L13"/>
  <c r="J12"/>
  <c r="M12" s="1"/>
  <c r="O12"/>
  <c r="L12"/>
  <c r="J11"/>
  <c r="Q11"/>
  <c r="O11"/>
  <c r="M11"/>
  <c r="L11"/>
  <c r="J10"/>
  <c r="O10" s="1"/>
  <c r="L10"/>
  <c r="J9"/>
  <c r="O9" s="1"/>
  <c r="Q9"/>
  <c r="M9"/>
  <c r="L9"/>
  <c r="J8"/>
  <c r="M8" s="1"/>
  <c r="O8"/>
  <c r="L8"/>
  <c r="J7"/>
  <c r="Q7"/>
  <c r="O7"/>
  <c r="M7"/>
  <c r="L7"/>
  <c r="J6"/>
  <c r="O6" s="1"/>
  <c r="L6"/>
  <c r="J5"/>
  <c r="O5" s="1"/>
  <c r="Q5"/>
  <c r="M5"/>
  <c r="L5"/>
  <c r="J4"/>
  <c r="M4" s="1"/>
  <c r="O4"/>
  <c r="L4"/>
  <c r="J3"/>
  <c r="Q3"/>
  <c r="O3"/>
  <c r="M3"/>
  <c r="L3"/>
  <c r="J2"/>
  <c r="O2" s="1"/>
  <c r="L2"/>
  <c r="J510" i="13"/>
  <c r="O510" s="1"/>
  <c r="Q510"/>
  <c r="M510"/>
  <c r="L510"/>
  <c r="J511"/>
  <c r="M511" s="1"/>
  <c r="O511"/>
  <c r="L511"/>
  <c r="J197"/>
  <c r="Q197"/>
  <c r="O197"/>
  <c r="M197"/>
  <c r="L197"/>
  <c r="J196"/>
  <c r="O196" s="1"/>
  <c r="L196"/>
  <c r="J195"/>
  <c r="O195" s="1"/>
  <c r="Q195"/>
  <c r="M195"/>
  <c r="L195"/>
  <c r="J194"/>
  <c r="M194" s="1"/>
  <c r="O194"/>
  <c r="L194"/>
  <c r="J193"/>
  <c r="Q193"/>
  <c r="O193"/>
  <c r="M193"/>
  <c r="L193"/>
  <c r="J192"/>
  <c r="O192" s="1"/>
  <c r="L192"/>
  <c r="J191"/>
  <c r="O191" s="1"/>
  <c r="Q191"/>
  <c r="M191"/>
  <c r="L191"/>
  <c r="J190"/>
  <c r="M190" s="1"/>
  <c r="O190"/>
  <c r="L190"/>
  <c r="J189"/>
  <c r="Q189"/>
  <c r="O189"/>
  <c r="M189"/>
  <c r="L189"/>
  <c r="J188"/>
  <c r="O188" s="1"/>
  <c r="L188"/>
  <c r="J187"/>
  <c r="O187" s="1"/>
  <c r="Q187"/>
  <c r="M187"/>
  <c r="L187"/>
  <c r="J186"/>
  <c r="M186" s="1"/>
  <c r="O186"/>
  <c r="L186"/>
  <c r="J179"/>
  <c r="Q179"/>
  <c r="O179"/>
  <c r="M179"/>
  <c r="L179"/>
  <c r="J178"/>
  <c r="O178" s="1"/>
  <c r="L178"/>
  <c r="J177"/>
  <c r="O177" s="1"/>
  <c r="Q177"/>
  <c r="M177"/>
  <c r="L177"/>
  <c r="J176"/>
  <c r="M176" s="1"/>
  <c r="O176"/>
  <c r="L176"/>
  <c r="J175"/>
  <c r="Q175"/>
  <c r="O175"/>
  <c r="M175"/>
  <c r="L175"/>
  <c r="J174"/>
  <c r="O174" s="1"/>
  <c r="L174"/>
  <c r="J414"/>
  <c r="O414" s="1"/>
  <c r="Q414"/>
  <c r="M414"/>
  <c r="L414"/>
  <c r="J294"/>
  <c r="M294" s="1"/>
  <c r="O294"/>
  <c r="L294"/>
  <c r="J423"/>
  <c r="Q423"/>
  <c r="O423"/>
  <c r="M423"/>
  <c r="L423"/>
  <c r="J308"/>
  <c r="O308" s="1"/>
  <c r="L308"/>
  <c r="J358"/>
  <c r="O358" s="1"/>
  <c r="Q358"/>
  <c r="M358"/>
  <c r="L358"/>
  <c r="J238"/>
  <c r="M238" s="1"/>
  <c r="O238"/>
  <c r="L238"/>
  <c r="J352"/>
  <c r="Q352"/>
  <c r="O352"/>
  <c r="M352"/>
  <c r="L352"/>
  <c r="J232"/>
  <c r="O232" s="1"/>
  <c r="L232"/>
  <c r="J435"/>
  <c r="O435" s="1"/>
  <c r="Q435"/>
  <c r="M435"/>
  <c r="L435"/>
  <c r="J315"/>
  <c r="M315" s="1"/>
  <c r="O315"/>
  <c r="L315"/>
  <c r="J557"/>
  <c r="Q557"/>
  <c r="O557"/>
  <c r="M557"/>
  <c r="L557"/>
  <c r="J556"/>
  <c r="O556" s="1"/>
  <c r="L556"/>
  <c r="J555"/>
  <c r="O555" s="1"/>
  <c r="Q555"/>
  <c r="M555"/>
  <c r="L555"/>
  <c r="J554"/>
  <c r="M554" s="1"/>
  <c r="O554"/>
  <c r="L554"/>
  <c r="J553"/>
  <c r="Q553"/>
  <c r="O553"/>
  <c r="M553"/>
  <c r="L553"/>
  <c r="J552"/>
  <c r="O552" s="1"/>
  <c r="L552"/>
  <c r="J551"/>
  <c r="O551" s="1"/>
  <c r="Q551"/>
  <c r="M551"/>
  <c r="L551"/>
  <c r="J550"/>
  <c r="M550" s="1"/>
  <c r="O550"/>
  <c r="L550"/>
  <c r="J549"/>
  <c r="Q549"/>
  <c r="O549"/>
  <c r="M549"/>
  <c r="L549"/>
  <c r="J548"/>
  <c r="O548" s="1"/>
  <c r="L548"/>
  <c r="J547"/>
  <c r="O547" s="1"/>
  <c r="Q547"/>
  <c r="M547"/>
  <c r="L547"/>
  <c r="J546"/>
  <c r="M546" s="1"/>
  <c r="O546"/>
  <c r="L546"/>
  <c r="J545"/>
  <c r="Q545"/>
  <c r="O545"/>
  <c r="M545"/>
  <c r="L545"/>
  <c r="J544"/>
  <c r="O544" s="1"/>
  <c r="L544"/>
  <c r="J543"/>
  <c r="O543" s="1"/>
  <c r="Q543"/>
  <c r="M543"/>
  <c r="L543"/>
  <c r="J542"/>
  <c r="M542" s="1"/>
  <c r="O542"/>
  <c r="L542"/>
  <c r="J541"/>
  <c r="Q541"/>
  <c r="O541"/>
  <c r="M541"/>
  <c r="L541"/>
  <c r="J540"/>
  <c r="O540" s="1"/>
  <c r="L540"/>
  <c r="J539"/>
  <c r="O539" s="1"/>
  <c r="Q539"/>
  <c r="M539"/>
  <c r="L539"/>
  <c r="J538"/>
  <c r="M538" s="1"/>
  <c r="O538"/>
  <c r="L538"/>
  <c r="J537"/>
  <c r="Q537"/>
  <c r="O537"/>
  <c r="M537"/>
  <c r="L537"/>
  <c r="J536"/>
  <c r="O536" s="1"/>
  <c r="L536"/>
  <c r="J535"/>
  <c r="O535" s="1"/>
  <c r="Q535"/>
  <c r="M535"/>
  <c r="L535"/>
  <c r="J534"/>
  <c r="M534" s="1"/>
  <c r="O534"/>
  <c r="L534"/>
  <c r="J533"/>
  <c r="Q533"/>
  <c r="O533"/>
  <c r="M533"/>
  <c r="L533"/>
  <c r="J532"/>
  <c r="O532" s="1"/>
  <c r="L532"/>
  <c r="J531"/>
  <c r="O531" s="1"/>
  <c r="Q531"/>
  <c r="M531"/>
  <c r="L531"/>
  <c r="J530"/>
  <c r="M530" s="1"/>
  <c r="O530"/>
  <c r="L530"/>
  <c r="J529"/>
  <c r="Q529"/>
  <c r="O529"/>
  <c r="M529"/>
  <c r="L529"/>
  <c r="J528"/>
  <c r="O528" s="1"/>
  <c r="L528"/>
  <c r="J527"/>
  <c r="O527" s="1"/>
  <c r="Q527"/>
  <c r="M527"/>
  <c r="L527"/>
  <c r="J526"/>
  <c r="M526" s="1"/>
  <c r="O526"/>
  <c r="L526"/>
  <c r="J525"/>
  <c r="Q525"/>
  <c r="O525"/>
  <c r="M525"/>
  <c r="L525"/>
  <c r="J524"/>
  <c r="O524" s="1"/>
  <c r="L524"/>
  <c r="J523"/>
  <c r="O523" s="1"/>
  <c r="Q523"/>
  <c r="M523"/>
  <c r="L523"/>
  <c r="J522"/>
  <c r="M522" s="1"/>
  <c r="O522"/>
  <c r="L522"/>
  <c r="J521"/>
  <c r="Q521"/>
  <c r="O521"/>
  <c r="M521"/>
  <c r="L521"/>
  <c r="J520"/>
  <c r="O520" s="1"/>
  <c r="L520"/>
  <c r="J519"/>
  <c r="O519" s="1"/>
  <c r="Q519"/>
  <c r="M519"/>
  <c r="L519"/>
  <c r="J518"/>
  <c r="M518" s="1"/>
  <c r="O518"/>
  <c r="L518"/>
  <c r="J517"/>
  <c r="Q517"/>
  <c r="O517"/>
  <c r="M517"/>
  <c r="L517"/>
  <c r="J516"/>
  <c r="O516" s="1"/>
  <c r="L516"/>
  <c r="J515"/>
  <c r="O515" s="1"/>
  <c r="Q515"/>
  <c r="M515"/>
  <c r="L515"/>
  <c r="J514"/>
  <c r="M514" s="1"/>
  <c r="O514"/>
  <c r="L514"/>
  <c r="J513"/>
  <c r="Q513"/>
  <c r="O513"/>
  <c r="M513"/>
  <c r="L513"/>
  <c r="J512"/>
  <c r="O512" s="1"/>
  <c r="L512"/>
  <c r="J509"/>
  <c r="O509" s="1"/>
  <c r="Q509"/>
  <c r="M509"/>
  <c r="L509"/>
  <c r="J508"/>
  <c r="M508" s="1"/>
  <c r="O508"/>
  <c r="L508"/>
  <c r="J507"/>
  <c r="Q507"/>
  <c r="O507"/>
  <c r="M507"/>
  <c r="L507"/>
  <c r="J506"/>
  <c r="O506" s="1"/>
  <c r="L506"/>
  <c r="J505"/>
  <c r="O505" s="1"/>
  <c r="Q505"/>
  <c r="M505"/>
  <c r="L505"/>
  <c r="J504"/>
  <c r="M504" s="1"/>
  <c r="O504"/>
  <c r="L504"/>
  <c r="J503"/>
  <c r="Q503"/>
  <c r="O503"/>
  <c r="M503"/>
  <c r="L503"/>
  <c r="J502"/>
  <c r="O502" s="1"/>
  <c r="L502"/>
  <c r="J501"/>
  <c r="O501" s="1"/>
  <c r="Q501"/>
  <c r="M501"/>
  <c r="L501"/>
  <c r="J500"/>
  <c r="M500" s="1"/>
  <c r="O500"/>
  <c r="L500"/>
  <c r="J499"/>
  <c r="Q499"/>
  <c r="O499"/>
  <c r="M499"/>
  <c r="L499"/>
  <c r="J498"/>
  <c r="O498" s="1"/>
  <c r="L498"/>
  <c r="J497"/>
  <c r="O497" s="1"/>
  <c r="Q497"/>
  <c r="M497"/>
  <c r="L497"/>
  <c r="J496"/>
  <c r="M496" s="1"/>
  <c r="O496"/>
  <c r="L496"/>
  <c r="J495"/>
  <c r="Q495"/>
  <c r="O495"/>
  <c r="M495"/>
  <c r="L495"/>
  <c r="J494"/>
  <c r="O494" s="1"/>
  <c r="L494"/>
  <c r="J493"/>
  <c r="O493" s="1"/>
  <c r="Q493"/>
  <c r="M493"/>
  <c r="L493"/>
  <c r="J492"/>
  <c r="M492" s="1"/>
  <c r="O492"/>
  <c r="L492"/>
  <c r="J491"/>
  <c r="Q491"/>
  <c r="O491"/>
  <c r="M491"/>
  <c r="L491"/>
  <c r="J490"/>
  <c r="O490" s="1"/>
  <c r="L490"/>
  <c r="J489"/>
  <c r="O489" s="1"/>
  <c r="Q489"/>
  <c r="M489"/>
  <c r="L489"/>
  <c r="J488"/>
  <c r="M488" s="1"/>
  <c r="O488"/>
  <c r="L488"/>
  <c r="J487"/>
  <c r="Q487"/>
  <c r="O487"/>
  <c r="M487"/>
  <c r="L487"/>
  <c r="J486"/>
  <c r="L486"/>
  <c r="J485"/>
  <c r="O485" s="1"/>
  <c r="Q485"/>
  <c r="M485"/>
  <c r="L485"/>
  <c r="J484"/>
  <c r="M484" s="1"/>
  <c r="O484"/>
  <c r="L484"/>
  <c r="J483"/>
  <c r="Q483"/>
  <c r="O483"/>
  <c r="M483"/>
  <c r="L483"/>
  <c r="J482"/>
  <c r="L482"/>
  <c r="J481"/>
  <c r="O481" s="1"/>
  <c r="Q481"/>
  <c r="M481"/>
  <c r="L481"/>
  <c r="J480"/>
  <c r="M480" s="1"/>
  <c r="O480"/>
  <c r="L480"/>
  <c r="J479"/>
  <c r="Q479"/>
  <c r="O479"/>
  <c r="M479"/>
  <c r="L479"/>
  <c r="J478"/>
  <c r="L478"/>
  <c r="J477"/>
  <c r="O477" s="1"/>
  <c r="Q477"/>
  <c r="M477"/>
  <c r="L477"/>
  <c r="J476"/>
  <c r="M476" s="1"/>
  <c r="O476"/>
  <c r="L476"/>
  <c r="J475"/>
  <c r="Q475"/>
  <c r="O475"/>
  <c r="M475"/>
  <c r="L475"/>
  <c r="J474"/>
  <c r="L474"/>
  <c r="J473"/>
  <c r="O473" s="1"/>
  <c r="Q473"/>
  <c r="M473"/>
  <c r="L473"/>
  <c r="J472"/>
  <c r="M472" s="1"/>
  <c r="O472"/>
  <c r="L472"/>
  <c r="J471"/>
  <c r="Q471"/>
  <c r="O471"/>
  <c r="M471"/>
  <c r="L471"/>
  <c r="J470"/>
  <c r="L470"/>
  <c r="J469"/>
  <c r="O469" s="1"/>
  <c r="Q469"/>
  <c r="M469"/>
  <c r="L469"/>
  <c r="J468"/>
  <c r="M468" s="1"/>
  <c r="O468"/>
  <c r="L468"/>
  <c r="J467"/>
  <c r="Q467"/>
  <c r="O467"/>
  <c r="M467"/>
  <c r="L467"/>
  <c r="J466"/>
  <c r="L466"/>
  <c r="J465"/>
  <c r="O465" s="1"/>
  <c r="Q465"/>
  <c r="M465"/>
  <c r="L465"/>
  <c r="J464"/>
  <c r="M464" s="1"/>
  <c r="O464"/>
  <c r="L464"/>
  <c r="J463"/>
  <c r="Q463"/>
  <c r="O463"/>
  <c r="M463"/>
  <c r="L463"/>
  <c r="J462"/>
  <c r="L462"/>
  <c r="J461"/>
  <c r="O461" s="1"/>
  <c r="Q461"/>
  <c r="M461"/>
  <c r="L461"/>
  <c r="J460"/>
  <c r="M460" s="1"/>
  <c r="O460"/>
  <c r="L460"/>
  <c r="J459"/>
  <c r="Q459"/>
  <c r="O459"/>
  <c r="M459"/>
  <c r="L459"/>
  <c r="J458"/>
  <c r="L458"/>
  <c r="J457"/>
  <c r="O457" s="1"/>
  <c r="Q457"/>
  <c r="M457"/>
  <c r="L457"/>
  <c r="J456"/>
  <c r="M456" s="1"/>
  <c r="O456"/>
  <c r="L456"/>
  <c r="J455"/>
  <c r="Q455"/>
  <c r="O455"/>
  <c r="M455"/>
  <c r="L455"/>
  <c r="J454"/>
  <c r="L454"/>
  <c r="J453"/>
  <c r="O453" s="1"/>
  <c r="Q453"/>
  <c r="M453"/>
  <c r="L453"/>
  <c r="J452"/>
  <c r="M452" s="1"/>
  <c r="O452"/>
  <c r="L452"/>
  <c r="J451"/>
  <c r="Q451"/>
  <c r="O451"/>
  <c r="M451"/>
  <c r="L451"/>
  <c r="J450"/>
  <c r="L450"/>
  <c r="J449"/>
  <c r="O449" s="1"/>
  <c r="Q449"/>
  <c r="M449"/>
  <c r="L449"/>
  <c r="J448"/>
  <c r="M448" s="1"/>
  <c r="O448"/>
  <c r="L448"/>
  <c r="J447"/>
  <c r="Q447"/>
  <c r="O447"/>
  <c r="M447"/>
  <c r="L447"/>
  <c r="J446"/>
  <c r="L446"/>
  <c r="J445"/>
  <c r="O445" s="1"/>
  <c r="Q445"/>
  <c r="M445"/>
  <c r="L445"/>
  <c r="J444"/>
  <c r="M444" s="1"/>
  <c r="O444"/>
  <c r="L444"/>
  <c r="J443"/>
  <c r="Q443"/>
  <c r="O443"/>
  <c r="M443"/>
  <c r="L443"/>
  <c r="J442"/>
  <c r="L442"/>
  <c r="J441"/>
  <c r="O441" s="1"/>
  <c r="Q441"/>
  <c r="M441"/>
  <c r="L441"/>
  <c r="J440"/>
  <c r="M440" s="1"/>
  <c r="O440"/>
  <c r="L440"/>
  <c r="J439"/>
  <c r="Q439"/>
  <c r="O439"/>
  <c r="M439"/>
  <c r="L439"/>
  <c r="J438"/>
  <c r="L438"/>
  <c r="J437"/>
  <c r="O437" s="1"/>
  <c r="Q437"/>
  <c r="M437"/>
  <c r="L437"/>
  <c r="J436"/>
  <c r="M436" s="1"/>
  <c r="O436"/>
  <c r="L436"/>
  <c r="J434"/>
  <c r="Q434"/>
  <c r="O434"/>
  <c r="M434"/>
  <c r="L434"/>
  <c r="J433"/>
  <c r="L433"/>
  <c r="J432"/>
  <c r="O432" s="1"/>
  <c r="Q432"/>
  <c r="M432"/>
  <c r="L432"/>
  <c r="J431"/>
  <c r="M431" s="1"/>
  <c r="O431"/>
  <c r="L431"/>
  <c r="J430"/>
  <c r="Q430"/>
  <c r="O430"/>
  <c r="M430"/>
  <c r="L430"/>
  <c r="J429"/>
  <c r="L429"/>
  <c r="J428"/>
  <c r="O428" s="1"/>
  <c r="Q428"/>
  <c r="M428"/>
  <c r="L428"/>
  <c r="J427"/>
  <c r="M427" s="1"/>
  <c r="O427"/>
  <c r="L427"/>
  <c r="J426"/>
  <c r="Q426"/>
  <c r="O426"/>
  <c r="M426"/>
  <c r="L426"/>
  <c r="J425"/>
  <c r="L425"/>
  <c r="J424"/>
  <c r="O424" s="1"/>
  <c r="Q424"/>
  <c r="M424"/>
  <c r="L424"/>
  <c r="J422"/>
  <c r="M422" s="1"/>
  <c r="O422"/>
  <c r="L422"/>
  <c r="J421"/>
  <c r="Q421"/>
  <c r="O421"/>
  <c r="M421"/>
  <c r="L421"/>
  <c r="J420"/>
  <c r="L420"/>
  <c r="J419"/>
  <c r="O419" s="1"/>
  <c r="Q419"/>
  <c r="M419"/>
  <c r="L419"/>
  <c r="J418"/>
  <c r="M418" s="1"/>
  <c r="O418"/>
  <c r="L418"/>
  <c r="J417"/>
  <c r="Q417"/>
  <c r="O417"/>
  <c r="M417"/>
  <c r="L417"/>
  <c r="J416"/>
  <c r="L416"/>
  <c r="J415"/>
  <c r="O415" s="1"/>
  <c r="Q415"/>
  <c r="M415"/>
  <c r="L415"/>
  <c r="J413"/>
  <c r="M413" s="1"/>
  <c r="O413"/>
  <c r="L413"/>
  <c r="J412"/>
  <c r="Q412"/>
  <c r="O412"/>
  <c r="M412"/>
  <c r="L412"/>
  <c r="J411"/>
  <c r="L411"/>
  <c r="J410"/>
  <c r="O410" s="1"/>
  <c r="Q410"/>
  <c r="M410"/>
  <c r="L410"/>
  <c r="J409"/>
  <c r="M409" s="1"/>
  <c r="O409"/>
  <c r="L409"/>
  <c r="J408"/>
  <c r="Q408"/>
  <c r="O408"/>
  <c r="M408"/>
  <c r="L408"/>
  <c r="J407"/>
  <c r="L407"/>
  <c r="J406"/>
  <c r="O406" s="1"/>
  <c r="Q406"/>
  <c r="M406"/>
  <c r="L406"/>
  <c r="J405"/>
  <c r="M405" s="1"/>
  <c r="O405"/>
  <c r="L405"/>
  <c r="J404"/>
  <c r="Q404"/>
  <c r="O404"/>
  <c r="M404"/>
  <c r="L404"/>
  <c r="J403"/>
  <c r="L403"/>
  <c r="J402"/>
  <c r="O402" s="1"/>
  <c r="Q402"/>
  <c r="M402"/>
  <c r="L402"/>
  <c r="J401"/>
  <c r="M401" s="1"/>
  <c r="O401"/>
  <c r="L401"/>
  <c r="J400"/>
  <c r="Q400"/>
  <c r="O400"/>
  <c r="M400"/>
  <c r="L400"/>
  <c r="J399"/>
  <c r="L399"/>
  <c r="J398"/>
  <c r="O398" s="1"/>
  <c r="Q398"/>
  <c r="M398"/>
  <c r="L398"/>
  <c r="J397"/>
  <c r="M397" s="1"/>
  <c r="O397"/>
  <c r="L397"/>
  <c r="J396"/>
  <c r="Q396"/>
  <c r="O396"/>
  <c r="M396"/>
  <c r="L396"/>
  <c r="J395"/>
  <c r="L395"/>
  <c r="J394"/>
  <c r="O394" s="1"/>
  <c r="Q394"/>
  <c r="M394"/>
  <c r="L394"/>
  <c r="J393"/>
  <c r="M393" s="1"/>
  <c r="O393"/>
  <c r="L393"/>
  <c r="J392"/>
  <c r="Q392"/>
  <c r="O392"/>
  <c r="M392"/>
  <c r="L392"/>
  <c r="J391"/>
  <c r="L391"/>
  <c r="J390"/>
  <c r="O390" s="1"/>
  <c r="Q390"/>
  <c r="M390"/>
  <c r="L390"/>
  <c r="J389"/>
  <c r="M389" s="1"/>
  <c r="O389"/>
  <c r="L389"/>
  <c r="J388"/>
  <c r="Q388"/>
  <c r="O388"/>
  <c r="M388"/>
  <c r="L388"/>
  <c r="J387"/>
  <c r="L387"/>
  <c r="J386"/>
  <c r="O386" s="1"/>
  <c r="Q386"/>
  <c r="M386"/>
  <c r="L386"/>
  <c r="J385"/>
  <c r="M385" s="1"/>
  <c r="O385"/>
  <c r="L385"/>
  <c r="J384"/>
  <c r="Q384"/>
  <c r="O384"/>
  <c r="M384"/>
  <c r="L384"/>
  <c r="J383"/>
  <c r="L383"/>
  <c r="J382"/>
  <c r="O382" s="1"/>
  <c r="Q382"/>
  <c r="M382"/>
  <c r="L382"/>
  <c r="J381"/>
  <c r="M381" s="1"/>
  <c r="O381"/>
  <c r="L381"/>
  <c r="J380"/>
  <c r="Q380"/>
  <c r="O380"/>
  <c r="M380"/>
  <c r="L380"/>
  <c r="J379"/>
  <c r="L379"/>
  <c r="J378"/>
  <c r="O378" s="1"/>
  <c r="Q378"/>
  <c r="M378"/>
  <c r="L378"/>
  <c r="J377"/>
  <c r="M377" s="1"/>
  <c r="O377"/>
  <c r="L377"/>
  <c r="J376"/>
  <c r="Q376"/>
  <c r="O376"/>
  <c r="M376"/>
  <c r="L376"/>
  <c r="J375"/>
  <c r="L375"/>
  <c r="J374"/>
  <c r="O374" s="1"/>
  <c r="Q374"/>
  <c r="M374"/>
  <c r="L374"/>
  <c r="J373"/>
  <c r="M373" s="1"/>
  <c r="O373"/>
  <c r="L373"/>
  <c r="J372"/>
  <c r="Q372"/>
  <c r="O372"/>
  <c r="M372"/>
  <c r="L372"/>
  <c r="J371"/>
  <c r="L371"/>
  <c r="J370"/>
  <c r="O370" s="1"/>
  <c r="Q370"/>
  <c r="M370"/>
  <c r="L370"/>
  <c r="J369"/>
  <c r="M369" s="1"/>
  <c r="O369"/>
  <c r="L369"/>
  <c r="J368"/>
  <c r="Q368"/>
  <c r="O368"/>
  <c r="M368"/>
  <c r="L368"/>
  <c r="J367"/>
  <c r="L367"/>
  <c r="J366"/>
  <c r="O366" s="1"/>
  <c r="Q366"/>
  <c r="M366"/>
  <c r="L366"/>
  <c r="J365"/>
  <c r="M365" s="1"/>
  <c r="O365"/>
  <c r="L365"/>
  <c r="J364"/>
  <c r="Q364"/>
  <c r="O364"/>
  <c r="M364"/>
  <c r="L364"/>
  <c r="J363"/>
  <c r="L363"/>
  <c r="J362"/>
  <c r="O362" s="1"/>
  <c r="Q362"/>
  <c r="M362"/>
  <c r="L362"/>
  <c r="J361"/>
  <c r="M361" s="1"/>
  <c r="O361"/>
  <c r="L361"/>
  <c r="J360"/>
  <c r="Q360"/>
  <c r="O360"/>
  <c r="M360"/>
  <c r="L360"/>
  <c r="J359"/>
  <c r="L359"/>
  <c r="J357"/>
  <c r="O357" s="1"/>
  <c r="Q357"/>
  <c r="M357"/>
  <c r="L357"/>
  <c r="J356"/>
  <c r="M356" s="1"/>
  <c r="O356"/>
  <c r="L356"/>
  <c r="J355"/>
  <c r="Q355"/>
  <c r="O355"/>
  <c r="M355"/>
  <c r="L355"/>
  <c r="J354"/>
  <c r="L354"/>
  <c r="J353"/>
  <c r="O353" s="1"/>
  <c r="Q353"/>
  <c r="M353"/>
  <c r="L353"/>
  <c r="J351"/>
  <c r="M351" s="1"/>
  <c r="O351"/>
  <c r="L351"/>
  <c r="J350"/>
  <c r="Q350"/>
  <c r="O350"/>
  <c r="M350"/>
  <c r="L350"/>
  <c r="J349"/>
  <c r="L349"/>
  <c r="J348"/>
  <c r="O348" s="1"/>
  <c r="Q348"/>
  <c r="M348"/>
  <c r="L348"/>
  <c r="J347"/>
  <c r="M347" s="1"/>
  <c r="O347"/>
  <c r="L347"/>
  <c r="J346"/>
  <c r="Q346"/>
  <c r="O346"/>
  <c r="M346"/>
  <c r="L346"/>
  <c r="J345"/>
  <c r="L345"/>
  <c r="J344"/>
  <c r="O344" s="1"/>
  <c r="Q344"/>
  <c r="M344"/>
  <c r="L344"/>
  <c r="J343"/>
  <c r="M343" s="1"/>
  <c r="O343"/>
  <c r="L343"/>
  <c r="J342"/>
  <c r="Q342"/>
  <c r="O342"/>
  <c r="M342"/>
  <c r="L342"/>
  <c r="J341"/>
  <c r="L341"/>
  <c r="J340"/>
  <c r="O340" s="1"/>
  <c r="Q340"/>
  <c r="M340"/>
  <c r="L340"/>
  <c r="J339"/>
  <c r="M339" s="1"/>
  <c r="O339"/>
  <c r="L339"/>
  <c r="J338"/>
  <c r="Q338"/>
  <c r="O338"/>
  <c r="M338"/>
  <c r="L338"/>
  <c r="J337"/>
  <c r="L337"/>
  <c r="J336"/>
  <c r="O336" s="1"/>
  <c r="Q336"/>
  <c r="M336"/>
  <c r="L336"/>
  <c r="J335"/>
  <c r="M335" s="1"/>
  <c r="O335"/>
  <c r="L335"/>
  <c r="J334"/>
  <c r="Q334"/>
  <c r="O334"/>
  <c r="M334"/>
  <c r="L334"/>
  <c r="J333"/>
  <c r="L333"/>
  <c r="J332"/>
  <c r="O332" s="1"/>
  <c r="Q332"/>
  <c r="M332"/>
  <c r="L332"/>
  <c r="J331"/>
  <c r="M331" s="1"/>
  <c r="O331"/>
  <c r="L331"/>
  <c r="J330"/>
  <c r="Q330"/>
  <c r="O330"/>
  <c r="M330"/>
  <c r="L330"/>
  <c r="J329"/>
  <c r="L329"/>
  <c r="J328"/>
  <c r="O328" s="1"/>
  <c r="Q328"/>
  <c r="M328"/>
  <c r="L328"/>
  <c r="J327"/>
  <c r="M327" s="1"/>
  <c r="O327"/>
  <c r="L327"/>
  <c r="J326"/>
  <c r="Q326"/>
  <c r="O326"/>
  <c r="M326"/>
  <c r="L326"/>
  <c r="J325"/>
  <c r="L325"/>
  <c r="J324"/>
  <c r="O324" s="1"/>
  <c r="Q324"/>
  <c r="M324"/>
  <c r="L324"/>
  <c r="J323"/>
  <c r="M323" s="1"/>
  <c r="O323"/>
  <c r="L323"/>
  <c r="J322"/>
  <c r="Q322"/>
  <c r="O322"/>
  <c r="M322"/>
  <c r="L322"/>
  <c r="J321"/>
  <c r="L321"/>
  <c r="J320"/>
  <c r="O320" s="1"/>
  <c r="Q320"/>
  <c r="M320"/>
  <c r="L320"/>
  <c r="J319"/>
  <c r="M319" s="1"/>
  <c r="O319"/>
  <c r="L319"/>
  <c r="J318"/>
  <c r="Q318"/>
  <c r="O318"/>
  <c r="M318"/>
  <c r="L318"/>
  <c r="J317"/>
  <c r="L317"/>
  <c r="J316"/>
  <c r="O316" s="1"/>
  <c r="Q316"/>
  <c r="M316"/>
  <c r="L316"/>
  <c r="J314"/>
  <c r="M314" s="1"/>
  <c r="O314"/>
  <c r="L314"/>
  <c r="J313"/>
  <c r="Q313"/>
  <c r="O313"/>
  <c r="M313"/>
  <c r="L313"/>
  <c r="J312"/>
  <c r="L312"/>
  <c r="J311"/>
  <c r="O311" s="1"/>
  <c r="Q311"/>
  <c r="M311"/>
  <c r="L311"/>
  <c r="J310"/>
  <c r="M310" s="1"/>
  <c r="O310"/>
  <c r="L310"/>
  <c r="J309"/>
  <c r="Q309"/>
  <c r="O309"/>
  <c r="M309"/>
  <c r="L309"/>
  <c r="J307"/>
  <c r="L307"/>
  <c r="J306"/>
  <c r="O306" s="1"/>
  <c r="Q306"/>
  <c r="M306"/>
  <c r="L306"/>
  <c r="J305"/>
  <c r="M305" s="1"/>
  <c r="O305"/>
  <c r="L305"/>
  <c r="J304"/>
  <c r="Q304"/>
  <c r="O304"/>
  <c r="M304"/>
  <c r="L304"/>
  <c r="J303"/>
  <c r="L303"/>
  <c r="J302"/>
  <c r="O302" s="1"/>
  <c r="Q302"/>
  <c r="M302"/>
  <c r="L302"/>
  <c r="J301"/>
  <c r="M301" s="1"/>
  <c r="O301"/>
  <c r="L301"/>
  <c r="J300"/>
  <c r="Q300"/>
  <c r="O300"/>
  <c r="M300"/>
  <c r="L300"/>
  <c r="J299"/>
  <c r="L299"/>
  <c r="J298"/>
  <c r="O298" s="1"/>
  <c r="Q298"/>
  <c r="M298"/>
  <c r="L298"/>
  <c r="J297"/>
  <c r="M297" s="1"/>
  <c r="O297"/>
  <c r="L297"/>
  <c r="J296"/>
  <c r="Q296"/>
  <c r="O296"/>
  <c r="M296"/>
  <c r="L296"/>
  <c r="J295"/>
  <c r="L295"/>
  <c r="J293"/>
  <c r="O293" s="1"/>
  <c r="Q293"/>
  <c r="M293"/>
  <c r="L293"/>
  <c r="J292"/>
  <c r="M292" s="1"/>
  <c r="O292"/>
  <c r="L292"/>
  <c r="J291"/>
  <c r="Q291"/>
  <c r="O291"/>
  <c r="M291"/>
  <c r="L291"/>
  <c r="J290"/>
  <c r="L290"/>
  <c r="J289"/>
  <c r="O289" s="1"/>
  <c r="Q289"/>
  <c r="M289"/>
  <c r="L289"/>
  <c r="J288"/>
  <c r="M288" s="1"/>
  <c r="O288"/>
  <c r="L288"/>
  <c r="J287"/>
  <c r="Q287"/>
  <c r="O287"/>
  <c r="M287"/>
  <c r="L287"/>
  <c r="J286"/>
  <c r="L286"/>
  <c r="J285"/>
  <c r="O285" s="1"/>
  <c r="Q285"/>
  <c r="M285"/>
  <c r="L285"/>
  <c r="J284"/>
  <c r="M284" s="1"/>
  <c r="O284"/>
  <c r="L284"/>
  <c r="J283"/>
  <c r="Q283"/>
  <c r="O283"/>
  <c r="M283"/>
  <c r="L283"/>
  <c r="J282"/>
  <c r="L282"/>
  <c r="J281"/>
  <c r="O281" s="1"/>
  <c r="Q281"/>
  <c r="M281"/>
  <c r="L281"/>
  <c r="J280"/>
  <c r="M280" s="1"/>
  <c r="O280"/>
  <c r="L280"/>
  <c r="J279"/>
  <c r="Q279"/>
  <c r="O279"/>
  <c r="M279"/>
  <c r="L279"/>
  <c r="J278"/>
  <c r="L278"/>
  <c r="J277"/>
  <c r="O277" s="1"/>
  <c r="Q277"/>
  <c r="M277"/>
  <c r="L277"/>
  <c r="J276"/>
  <c r="M276" s="1"/>
  <c r="O276"/>
  <c r="L276"/>
  <c r="J275"/>
  <c r="Q275"/>
  <c r="O275"/>
  <c r="M275"/>
  <c r="L275"/>
  <c r="J274"/>
  <c r="L274"/>
  <c r="J273"/>
  <c r="O273" s="1"/>
  <c r="Q273"/>
  <c r="M273"/>
  <c r="L273"/>
  <c r="J272"/>
  <c r="M272" s="1"/>
  <c r="O272"/>
  <c r="L272"/>
  <c r="J271"/>
  <c r="Q271"/>
  <c r="O271"/>
  <c r="M271"/>
  <c r="L271"/>
  <c r="J270"/>
  <c r="L270"/>
  <c r="J269"/>
  <c r="O269" s="1"/>
  <c r="Q269"/>
  <c r="M269"/>
  <c r="L269"/>
  <c r="J268"/>
  <c r="M268" s="1"/>
  <c r="O268"/>
  <c r="L268"/>
  <c r="J267"/>
  <c r="Q267"/>
  <c r="O267"/>
  <c r="M267"/>
  <c r="L267"/>
  <c r="J266"/>
  <c r="L266"/>
  <c r="J265"/>
  <c r="O265" s="1"/>
  <c r="Q265"/>
  <c r="M265"/>
  <c r="L265"/>
  <c r="J264"/>
  <c r="M264" s="1"/>
  <c r="O264"/>
  <c r="L264"/>
  <c r="J263"/>
  <c r="Q263"/>
  <c r="O263"/>
  <c r="M263"/>
  <c r="L263"/>
  <c r="J262"/>
  <c r="L262"/>
  <c r="J261"/>
  <c r="O261" s="1"/>
  <c r="Q261"/>
  <c r="M261"/>
  <c r="L261"/>
  <c r="J260"/>
  <c r="M260" s="1"/>
  <c r="O260"/>
  <c r="L260"/>
  <c r="J259"/>
  <c r="Q259"/>
  <c r="O259"/>
  <c r="M259"/>
  <c r="L259"/>
  <c r="J258"/>
  <c r="L258"/>
  <c r="J257"/>
  <c r="O257" s="1"/>
  <c r="Q257"/>
  <c r="M257"/>
  <c r="L257"/>
  <c r="J256"/>
  <c r="M256" s="1"/>
  <c r="O256"/>
  <c r="L256"/>
  <c r="J255"/>
  <c r="Q255"/>
  <c r="O255"/>
  <c r="M255"/>
  <c r="L255"/>
  <c r="J254"/>
  <c r="L254"/>
  <c r="J253"/>
  <c r="O253" s="1"/>
  <c r="Q253"/>
  <c r="M253"/>
  <c r="L253"/>
  <c r="J252"/>
  <c r="M252" s="1"/>
  <c r="O252"/>
  <c r="L252"/>
  <c r="J251"/>
  <c r="Q251"/>
  <c r="O251"/>
  <c r="M251"/>
  <c r="L251"/>
  <c r="J250"/>
  <c r="L250"/>
  <c r="J249"/>
  <c r="O249" s="1"/>
  <c r="Q249"/>
  <c r="M249"/>
  <c r="L249"/>
  <c r="J248"/>
  <c r="M248" s="1"/>
  <c r="O248"/>
  <c r="L248"/>
  <c r="J247"/>
  <c r="Q247"/>
  <c r="O247"/>
  <c r="M247"/>
  <c r="L247"/>
  <c r="J246"/>
  <c r="L246"/>
  <c r="J245"/>
  <c r="O245" s="1"/>
  <c r="Q245"/>
  <c r="M245"/>
  <c r="L245"/>
  <c r="J244"/>
  <c r="M244" s="1"/>
  <c r="O244"/>
  <c r="L244"/>
  <c r="J243"/>
  <c r="Q243"/>
  <c r="O243"/>
  <c r="M243"/>
  <c r="L243"/>
  <c r="J242"/>
  <c r="L242"/>
  <c r="J241"/>
  <c r="O241" s="1"/>
  <c r="Q241"/>
  <c r="M241"/>
  <c r="L241"/>
  <c r="J240"/>
  <c r="M240" s="1"/>
  <c r="O240"/>
  <c r="L240"/>
  <c r="J239"/>
  <c r="Q239"/>
  <c r="O239"/>
  <c r="M239"/>
  <c r="L239"/>
  <c r="J237"/>
  <c r="L237"/>
  <c r="J236"/>
  <c r="O236" s="1"/>
  <c r="Q236"/>
  <c r="M236"/>
  <c r="L236"/>
  <c r="J235"/>
  <c r="O235"/>
  <c r="L235"/>
  <c r="J234"/>
  <c r="Q234"/>
  <c r="O234"/>
  <c r="M234"/>
  <c r="L234"/>
  <c r="J233"/>
  <c r="O233"/>
  <c r="L233"/>
  <c r="J231"/>
  <c r="O231" s="1"/>
  <c r="Q231"/>
  <c r="M231"/>
  <c r="L231"/>
  <c r="J230"/>
  <c r="L230"/>
  <c r="J229"/>
  <c r="Q229"/>
  <c r="O229"/>
  <c r="M229"/>
  <c r="L229"/>
  <c r="J228"/>
  <c r="L228"/>
  <c r="J227"/>
  <c r="O227" s="1"/>
  <c r="Q227"/>
  <c r="M227"/>
  <c r="L227"/>
  <c r="J226"/>
  <c r="O226"/>
  <c r="L226"/>
  <c r="J225"/>
  <c r="Q225"/>
  <c r="O225"/>
  <c r="M225"/>
  <c r="L225"/>
  <c r="J224"/>
  <c r="O224"/>
  <c r="L224"/>
  <c r="J223"/>
  <c r="O223" s="1"/>
  <c r="Q223"/>
  <c r="M223"/>
  <c r="L223"/>
  <c r="J222"/>
  <c r="L222"/>
  <c r="J221"/>
  <c r="Q221"/>
  <c r="O221"/>
  <c r="M221"/>
  <c r="L221"/>
  <c r="J220"/>
  <c r="L220"/>
  <c r="J219"/>
  <c r="O219" s="1"/>
  <c r="Q219"/>
  <c r="M219"/>
  <c r="L219"/>
  <c r="J218"/>
  <c r="O218"/>
  <c r="L218"/>
  <c r="J217"/>
  <c r="Q217"/>
  <c r="O217"/>
  <c r="M217"/>
  <c r="L217"/>
  <c r="J216"/>
  <c r="O216"/>
  <c r="L216"/>
  <c r="J215"/>
  <c r="O215" s="1"/>
  <c r="Q215"/>
  <c r="M215"/>
  <c r="L215"/>
  <c r="J214"/>
  <c r="L214"/>
  <c r="J213"/>
  <c r="Q213"/>
  <c r="O213"/>
  <c r="M213"/>
  <c r="L213"/>
  <c r="J212"/>
  <c r="L212"/>
  <c r="J211"/>
  <c r="O211" s="1"/>
  <c r="Q211"/>
  <c r="M211"/>
  <c r="L211"/>
  <c r="J210"/>
  <c r="O210"/>
  <c r="L210"/>
  <c r="J209"/>
  <c r="Q209"/>
  <c r="O209"/>
  <c r="M209"/>
  <c r="L209"/>
  <c r="J208"/>
  <c r="O208"/>
  <c r="L208"/>
  <c r="J207"/>
  <c r="O207" s="1"/>
  <c r="Q207"/>
  <c r="M207"/>
  <c r="L207"/>
  <c r="J206"/>
  <c r="L206"/>
  <c r="J205"/>
  <c r="Q205"/>
  <c r="O205"/>
  <c r="M205"/>
  <c r="L205"/>
  <c r="J204"/>
  <c r="L204"/>
  <c r="J203"/>
  <c r="O203" s="1"/>
  <c r="Q203"/>
  <c r="M203"/>
  <c r="L203"/>
  <c r="J202"/>
  <c r="O202"/>
  <c r="L202"/>
  <c r="J201"/>
  <c r="Q201"/>
  <c r="O201"/>
  <c r="M201"/>
  <c r="L201"/>
  <c r="J200"/>
  <c r="O200"/>
  <c r="L200"/>
  <c r="J199"/>
  <c r="O199" s="1"/>
  <c r="Q199"/>
  <c r="M199"/>
  <c r="L199"/>
  <c r="J198"/>
  <c r="L198"/>
  <c r="J185"/>
  <c r="Q185"/>
  <c r="O185"/>
  <c r="M185"/>
  <c r="L185"/>
  <c r="J184"/>
  <c r="L184"/>
  <c r="J183"/>
  <c r="O183" s="1"/>
  <c r="Q183"/>
  <c r="M183"/>
  <c r="L183"/>
  <c r="J182"/>
  <c r="O182"/>
  <c r="L182"/>
  <c r="J181"/>
  <c r="Q181"/>
  <c r="O181"/>
  <c r="M181"/>
  <c r="L181"/>
  <c r="J180"/>
  <c r="O180"/>
  <c r="L180"/>
  <c r="J173"/>
  <c r="O173" s="1"/>
  <c r="Q173"/>
  <c r="M173"/>
  <c r="L173"/>
  <c r="J172"/>
  <c r="L172"/>
  <c r="J171"/>
  <c r="Q171"/>
  <c r="O171"/>
  <c r="M171"/>
  <c r="L171"/>
  <c r="J170"/>
  <c r="L170"/>
  <c r="J169"/>
  <c r="O169" s="1"/>
  <c r="Q169"/>
  <c r="M169"/>
  <c r="L169"/>
  <c r="J168"/>
  <c r="O168"/>
  <c r="L168"/>
  <c r="J167"/>
  <c r="Q167"/>
  <c r="O167"/>
  <c r="M167"/>
  <c r="L167"/>
  <c r="J166"/>
  <c r="O166"/>
  <c r="L166"/>
  <c r="J165"/>
  <c r="O165" s="1"/>
  <c r="Q165"/>
  <c r="M165"/>
  <c r="L165"/>
  <c r="J164"/>
  <c r="L164"/>
  <c r="J163"/>
  <c r="Q163"/>
  <c r="O163"/>
  <c r="M163"/>
  <c r="L163"/>
  <c r="J162"/>
  <c r="L162"/>
  <c r="J161"/>
  <c r="O161" s="1"/>
  <c r="Q161"/>
  <c r="M161"/>
  <c r="L161"/>
  <c r="J160"/>
  <c r="O160"/>
  <c r="L160"/>
  <c r="J159"/>
  <c r="Q159"/>
  <c r="O159"/>
  <c r="M159"/>
  <c r="L159"/>
  <c r="J158"/>
  <c r="O158"/>
  <c r="L158"/>
  <c r="J157"/>
  <c r="O157" s="1"/>
  <c r="Q157"/>
  <c r="M157"/>
  <c r="L157"/>
  <c r="J156"/>
  <c r="L156"/>
  <c r="J155"/>
  <c r="Q155"/>
  <c r="O155"/>
  <c r="M155"/>
  <c r="L155"/>
  <c r="J154"/>
  <c r="L154"/>
  <c r="J153"/>
  <c r="O153" s="1"/>
  <c r="Q153"/>
  <c r="M153"/>
  <c r="L153"/>
  <c r="J152"/>
  <c r="O152"/>
  <c r="L152"/>
  <c r="J151"/>
  <c r="Q151"/>
  <c r="O151"/>
  <c r="M151"/>
  <c r="L151"/>
  <c r="J150"/>
  <c r="O150"/>
  <c r="L150"/>
  <c r="J149"/>
  <c r="O149" s="1"/>
  <c r="Q149"/>
  <c r="M149"/>
  <c r="L149"/>
  <c r="J148"/>
  <c r="L148"/>
  <c r="J147"/>
  <c r="Q147"/>
  <c r="O147"/>
  <c r="M147"/>
  <c r="L147"/>
  <c r="J146"/>
  <c r="L146"/>
  <c r="J145"/>
  <c r="O145" s="1"/>
  <c r="Q145"/>
  <c r="M145"/>
  <c r="L145"/>
  <c r="J144"/>
  <c r="O144"/>
  <c r="L144"/>
  <c r="J143"/>
  <c r="Q143"/>
  <c r="O143"/>
  <c r="M143"/>
  <c r="L143"/>
  <c r="J142"/>
  <c r="O142"/>
  <c r="L142"/>
  <c r="J141"/>
  <c r="O141" s="1"/>
  <c r="Q141"/>
  <c r="M141"/>
  <c r="L141"/>
  <c r="J140"/>
  <c r="L140"/>
  <c r="J139"/>
  <c r="Q139"/>
  <c r="O139"/>
  <c r="M139"/>
  <c r="L139"/>
  <c r="J138"/>
  <c r="L138"/>
  <c r="J137"/>
  <c r="O137" s="1"/>
  <c r="Q137"/>
  <c r="M137"/>
  <c r="L137"/>
  <c r="J136"/>
  <c r="O136"/>
  <c r="L136"/>
  <c r="J135"/>
  <c r="Q135"/>
  <c r="O135"/>
  <c r="M135"/>
  <c r="L135"/>
  <c r="J134"/>
  <c r="O134"/>
  <c r="L134"/>
  <c r="J133"/>
  <c r="O133" s="1"/>
  <c r="Q133"/>
  <c r="M133"/>
  <c r="L133"/>
  <c r="J132"/>
  <c r="L132"/>
  <c r="J131"/>
  <c r="Q131"/>
  <c r="O131"/>
  <c r="M131"/>
  <c r="L131"/>
  <c r="J130"/>
  <c r="L130"/>
  <c r="J129"/>
  <c r="O129" s="1"/>
  <c r="Q129"/>
  <c r="M129"/>
  <c r="L129"/>
  <c r="J128"/>
  <c r="O128"/>
  <c r="L128"/>
  <c r="J127"/>
  <c r="Q127"/>
  <c r="O127"/>
  <c r="M127"/>
  <c r="L127"/>
  <c r="J126"/>
  <c r="O126"/>
  <c r="L126"/>
  <c r="J125"/>
  <c r="O125" s="1"/>
  <c r="Q125"/>
  <c r="M125"/>
  <c r="L125"/>
  <c r="J124"/>
  <c r="L124"/>
  <c r="J123"/>
  <c r="Q123"/>
  <c r="O123"/>
  <c r="M123"/>
  <c r="L123"/>
  <c r="J122"/>
  <c r="L122"/>
  <c r="J121"/>
  <c r="O121" s="1"/>
  <c r="Q121"/>
  <c r="M121"/>
  <c r="L121"/>
  <c r="J120"/>
  <c r="O120"/>
  <c r="L120"/>
  <c r="J119"/>
  <c r="Q119"/>
  <c r="O119"/>
  <c r="M119"/>
  <c r="L119"/>
  <c r="J118"/>
  <c r="O118"/>
  <c r="L118"/>
  <c r="J117"/>
  <c r="O117" s="1"/>
  <c r="Q117"/>
  <c r="M117"/>
  <c r="L117"/>
  <c r="J116"/>
  <c r="L116"/>
  <c r="J115"/>
  <c r="Q115"/>
  <c r="O115"/>
  <c r="M115"/>
  <c r="L115"/>
  <c r="J114"/>
  <c r="L114"/>
  <c r="J113"/>
  <c r="O113" s="1"/>
  <c r="Q113"/>
  <c r="M113"/>
  <c r="L113"/>
  <c r="J112"/>
  <c r="O112"/>
  <c r="L112"/>
  <c r="J111"/>
  <c r="Q111"/>
  <c r="O111"/>
  <c r="M111"/>
  <c r="L111"/>
  <c r="J110"/>
  <c r="O110"/>
  <c r="L110"/>
  <c r="J109"/>
  <c r="O109" s="1"/>
  <c r="Q109"/>
  <c r="M109"/>
  <c r="L109"/>
  <c r="J108"/>
  <c r="L108"/>
  <c r="J107"/>
  <c r="Q107"/>
  <c r="O107"/>
  <c r="M107"/>
  <c r="L107"/>
  <c r="J106"/>
  <c r="L106"/>
  <c r="J105"/>
  <c r="O105" s="1"/>
  <c r="Q105"/>
  <c r="M105"/>
  <c r="L105"/>
  <c r="J104"/>
  <c r="O104"/>
  <c r="L104"/>
  <c r="J103"/>
  <c r="Q103"/>
  <c r="O103"/>
  <c r="M103"/>
  <c r="L103"/>
  <c r="J102"/>
  <c r="O102"/>
  <c r="L102"/>
  <c r="J101"/>
  <c r="O101" s="1"/>
  <c r="Q101"/>
  <c r="M101"/>
  <c r="L101"/>
  <c r="J100"/>
  <c r="L100"/>
  <c r="J99"/>
  <c r="Q99"/>
  <c r="O99"/>
  <c r="M99"/>
  <c r="L99"/>
  <c r="J98"/>
  <c r="L98"/>
  <c r="J97"/>
  <c r="O97" s="1"/>
  <c r="Q97"/>
  <c r="M97"/>
  <c r="L97"/>
  <c r="J96"/>
  <c r="O96"/>
  <c r="L96"/>
  <c r="J95"/>
  <c r="Q95"/>
  <c r="O95"/>
  <c r="M95"/>
  <c r="L95"/>
  <c r="J94"/>
  <c r="O94"/>
  <c r="L94"/>
  <c r="J93"/>
  <c r="O93" s="1"/>
  <c r="Q93"/>
  <c r="M93"/>
  <c r="L93"/>
  <c r="J92"/>
  <c r="L92"/>
  <c r="J91"/>
  <c r="Q91"/>
  <c r="O91"/>
  <c r="M91"/>
  <c r="L91"/>
  <c r="J90"/>
  <c r="L90"/>
  <c r="J89"/>
  <c r="O89" s="1"/>
  <c r="Q89"/>
  <c r="M89"/>
  <c r="L89"/>
  <c r="J88"/>
  <c r="O88"/>
  <c r="L88"/>
  <c r="J87"/>
  <c r="Q87"/>
  <c r="O87"/>
  <c r="M87"/>
  <c r="L87"/>
  <c r="J86"/>
  <c r="O86"/>
  <c r="L86"/>
  <c r="J85"/>
  <c r="O85" s="1"/>
  <c r="Q85"/>
  <c r="M85"/>
  <c r="L85"/>
  <c r="J84"/>
  <c r="L84"/>
  <c r="J83"/>
  <c r="Q83"/>
  <c r="O83"/>
  <c r="M83"/>
  <c r="L83"/>
  <c r="J82"/>
  <c r="L82"/>
  <c r="J81"/>
  <c r="O81" s="1"/>
  <c r="Q81"/>
  <c r="M81"/>
  <c r="L81"/>
  <c r="J80"/>
  <c r="O80"/>
  <c r="L80"/>
  <c r="J79"/>
  <c r="Q79"/>
  <c r="O79"/>
  <c r="M79"/>
  <c r="L79"/>
  <c r="J78"/>
  <c r="O78"/>
  <c r="L78"/>
  <c r="J77"/>
  <c r="O77" s="1"/>
  <c r="Q77"/>
  <c r="M77"/>
  <c r="L77"/>
  <c r="J76"/>
  <c r="L76"/>
  <c r="J75"/>
  <c r="Q75"/>
  <c r="O75"/>
  <c r="M75"/>
  <c r="L75"/>
  <c r="J74"/>
  <c r="L74"/>
  <c r="J73"/>
  <c r="O73" s="1"/>
  <c r="Q73"/>
  <c r="M73"/>
  <c r="L73"/>
  <c r="J72"/>
  <c r="O72"/>
  <c r="L72"/>
  <c r="J71"/>
  <c r="Q71"/>
  <c r="O71"/>
  <c r="M71"/>
  <c r="L71"/>
  <c r="J70"/>
  <c r="O70"/>
  <c r="L70"/>
  <c r="J69"/>
  <c r="O69" s="1"/>
  <c r="Q69"/>
  <c r="M69"/>
  <c r="L69"/>
  <c r="J68"/>
  <c r="L68"/>
  <c r="J67"/>
  <c r="Q67"/>
  <c r="O67"/>
  <c r="M67"/>
  <c r="L67"/>
  <c r="J66"/>
  <c r="L66"/>
  <c r="J65"/>
  <c r="O65" s="1"/>
  <c r="Q65"/>
  <c r="M65"/>
  <c r="L65"/>
  <c r="J64"/>
  <c r="O64"/>
  <c r="L64"/>
  <c r="J63"/>
  <c r="Q63"/>
  <c r="O63"/>
  <c r="M63"/>
  <c r="L63"/>
  <c r="J62"/>
  <c r="O62"/>
  <c r="L62"/>
  <c r="J61"/>
  <c r="O61" s="1"/>
  <c r="Q61"/>
  <c r="M61"/>
  <c r="L61"/>
  <c r="J60"/>
  <c r="L60"/>
  <c r="J59"/>
  <c r="Q59"/>
  <c r="O59"/>
  <c r="M59"/>
  <c r="L59"/>
  <c r="J58"/>
  <c r="L58"/>
  <c r="J57"/>
  <c r="O57" s="1"/>
  <c r="Q57"/>
  <c r="M57"/>
  <c r="L57"/>
  <c r="J56"/>
  <c r="O56"/>
  <c r="L56"/>
  <c r="J55"/>
  <c r="Q55"/>
  <c r="O55"/>
  <c r="M55"/>
  <c r="L55"/>
  <c r="J54"/>
  <c r="O54"/>
  <c r="L54"/>
  <c r="J53"/>
  <c r="O53" s="1"/>
  <c r="Q53"/>
  <c r="M53"/>
  <c r="L53"/>
  <c r="J52"/>
  <c r="L52"/>
  <c r="J51"/>
  <c r="Q51"/>
  <c r="O51"/>
  <c r="M51"/>
  <c r="L51"/>
  <c r="J50"/>
  <c r="L50"/>
  <c r="J49"/>
  <c r="O49" s="1"/>
  <c r="Q49"/>
  <c r="M49"/>
  <c r="L49"/>
  <c r="J48"/>
  <c r="O48"/>
  <c r="L48"/>
  <c r="J47"/>
  <c r="Q47"/>
  <c r="O47"/>
  <c r="M47"/>
  <c r="L47"/>
  <c r="J46"/>
  <c r="O46"/>
  <c r="L46"/>
  <c r="J45"/>
  <c r="O45" s="1"/>
  <c r="Q45"/>
  <c r="M45"/>
  <c r="L45"/>
  <c r="J44"/>
  <c r="L44"/>
  <c r="J43"/>
  <c r="Q43"/>
  <c r="O43"/>
  <c r="M43"/>
  <c r="L43"/>
  <c r="J42"/>
  <c r="L42"/>
  <c r="J41"/>
  <c r="O41" s="1"/>
  <c r="Q41"/>
  <c r="M41"/>
  <c r="L41"/>
  <c r="J40"/>
  <c r="O40"/>
  <c r="L40"/>
  <c r="J39"/>
  <c r="Q39"/>
  <c r="O39"/>
  <c r="M39"/>
  <c r="L39"/>
  <c r="J38"/>
  <c r="O38"/>
  <c r="L38"/>
  <c r="J37"/>
  <c r="O37" s="1"/>
  <c r="Q37"/>
  <c r="M37"/>
  <c r="L37"/>
  <c r="J36"/>
  <c r="L36"/>
  <c r="J35"/>
  <c r="Q35"/>
  <c r="O35"/>
  <c r="M35"/>
  <c r="L35"/>
  <c r="J34"/>
  <c r="L34"/>
  <c r="J33"/>
  <c r="O33" s="1"/>
  <c r="Q33"/>
  <c r="M33"/>
  <c r="L33"/>
  <c r="J32"/>
  <c r="O32"/>
  <c r="L32"/>
  <c r="J31"/>
  <c r="Q31"/>
  <c r="O31"/>
  <c r="M31"/>
  <c r="L31"/>
  <c r="J30"/>
  <c r="O30"/>
  <c r="L30"/>
  <c r="J29"/>
  <c r="O29" s="1"/>
  <c r="Q29"/>
  <c r="M29"/>
  <c r="L29"/>
  <c r="J28"/>
  <c r="L28"/>
  <c r="J27"/>
  <c r="Q27"/>
  <c r="O27"/>
  <c r="M27"/>
  <c r="L27"/>
  <c r="J26"/>
  <c r="L26"/>
  <c r="J25"/>
  <c r="O25" s="1"/>
  <c r="Q25"/>
  <c r="M25"/>
  <c r="L25"/>
  <c r="J24"/>
  <c r="O24"/>
  <c r="L24"/>
  <c r="J23"/>
  <c r="Q23"/>
  <c r="O23"/>
  <c r="M23"/>
  <c r="L23"/>
  <c r="J22"/>
  <c r="O22"/>
  <c r="L22"/>
  <c r="J21"/>
  <c r="O21" s="1"/>
  <c r="Q21"/>
  <c r="M21"/>
  <c r="L21"/>
  <c r="J20"/>
  <c r="L20"/>
  <c r="J19"/>
  <c r="Q19"/>
  <c r="O19"/>
  <c r="M19"/>
  <c r="L19"/>
  <c r="J18"/>
  <c r="L18"/>
  <c r="J17"/>
  <c r="O17" s="1"/>
  <c r="Q17"/>
  <c r="M17"/>
  <c r="L17"/>
  <c r="J16"/>
  <c r="O16"/>
  <c r="L16"/>
  <c r="J15"/>
  <c r="Q15"/>
  <c r="O15"/>
  <c r="M15"/>
  <c r="L15"/>
  <c r="J14"/>
  <c r="O14"/>
  <c r="L14"/>
  <c r="J13"/>
  <c r="O13" s="1"/>
  <c r="Q13"/>
  <c r="M13"/>
  <c r="L13"/>
  <c r="J12"/>
  <c r="L12"/>
  <c r="J11"/>
  <c r="Q11"/>
  <c r="O11"/>
  <c r="M11"/>
  <c r="L11"/>
  <c r="J10"/>
  <c r="L10"/>
  <c r="J9"/>
  <c r="O9" s="1"/>
  <c r="Q9"/>
  <c r="M9"/>
  <c r="L9"/>
  <c r="J8"/>
  <c r="O8"/>
  <c r="L8"/>
  <c r="J7"/>
  <c r="Q7"/>
  <c r="O7"/>
  <c r="M7"/>
  <c r="L7"/>
  <c r="J6"/>
  <c r="O6"/>
  <c r="L6"/>
  <c r="J5"/>
  <c r="O5" s="1"/>
  <c r="Q5"/>
  <c r="M5"/>
  <c r="L5"/>
  <c r="J4"/>
  <c r="L4"/>
  <c r="J3"/>
  <c r="Q3"/>
  <c r="O3"/>
  <c r="M3"/>
  <c r="L3"/>
  <c r="J2"/>
  <c r="L2"/>
  <c r="J488" i="14"/>
  <c r="M488" s="1"/>
  <c r="L488"/>
  <c r="O488"/>
  <c r="Q488"/>
  <c r="J489"/>
  <c r="O489" s="1"/>
  <c r="L489"/>
  <c r="Q489"/>
  <c r="J490"/>
  <c r="L490"/>
  <c r="M490"/>
  <c r="O490"/>
  <c r="Q490"/>
  <c r="J491"/>
  <c r="O491" s="1"/>
  <c r="L491"/>
  <c r="M491"/>
  <c r="J487"/>
  <c r="O487" s="1"/>
  <c r="Q487"/>
  <c r="M487"/>
  <c r="L487"/>
  <c r="J486"/>
  <c r="L486"/>
  <c r="J485"/>
  <c r="Q485"/>
  <c r="O485"/>
  <c r="M485"/>
  <c r="L485"/>
  <c r="J484"/>
  <c r="L484"/>
  <c r="J483"/>
  <c r="O483" s="1"/>
  <c r="Q483"/>
  <c r="M483"/>
  <c r="L483"/>
  <c r="J482"/>
  <c r="O482"/>
  <c r="L482"/>
  <c r="J481"/>
  <c r="Q481"/>
  <c r="O481"/>
  <c r="M481"/>
  <c r="L481"/>
  <c r="J480"/>
  <c r="O480"/>
  <c r="L480"/>
  <c r="J479"/>
  <c r="M479" s="1"/>
  <c r="L479"/>
  <c r="O479"/>
  <c r="Q479"/>
  <c r="J478"/>
  <c r="L478"/>
  <c r="J477"/>
  <c r="Q477"/>
  <c r="O477"/>
  <c r="M477"/>
  <c r="L477"/>
  <c r="J476"/>
  <c r="L476"/>
  <c r="J475"/>
  <c r="O475" s="1"/>
  <c r="Q475"/>
  <c r="M475"/>
  <c r="L475"/>
  <c r="J474"/>
  <c r="O474"/>
  <c r="L474"/>
  <c r="J473"/>
  <c r="Q473"/>
  <c r="O473"/>
  <c r="M473"/>
  <c r="L473"/>
  <c r="J472"/>
  <c r="O472"/>
  <c r="L472"/>
  <c r="J471"/>
  <c r="O471" s="1"/>
  <c r="Q471"/>
  <c r="M471"/>
  <c r="L471"/>
  <c r="J470"/>
  <c r="L470"/>
  <c r="J469"/>
  <c r="Q469"/>
  <c r="O469"/>
  <c r="M469"/>
  <c r="L469"/>
  <c r="J468"/>
  <c r="L468"/>
  <c r="J457"/>
  <c r="M457" s="1"/>
  <c r="L457"/>
  <c r="O457"/>
  <c r="Q457"/>
  <c r="J458"/>
  <c r="O458" s="1"/>
  <c r="L458"/>
  <c r="Q458"/>
  <c r="J459"/>
  <c r="L459"/>
  <c r="M459"/>
  <c r="O459"/>
  <c r="Q459"/>
  <c r="J460"/>
  <c r="O460" s="1"/>
  <c r="L460"/>
  <c r="J461"/>
  <c r="M461" s="1"/>
  <c r="L461"/>
  <c r="O461"/>
  <c r="Q461"/>
  <c r="J462"/>
  <c r="O462" s="1"/>
  <c r="L462"/>
  <c r="M462"/>
  <c r="J463"/>
  <c r="L463"/>
  <c r="M463"/>
  <c r="O463"/>
  <c r="Q463"/>
  <c r="J464"/>
  <c r="O464" s="1"/>
  <c r="L464"/>
  <c r="Q464"/>
  <c r="J465"/>
  <c r="M465" s="1"/>
  <c r="L465"/>
  <c r="O465"/>
  <c r="Q465"/>
  <c r="J466"/>
  <c r="O466" s="1"/>
  <c r="L466"/>
  <c r="Q466"/>
  <c r="J467"/>
  <c r="L467"/>
  <c r="M467"/>
  <c r="O467"/>
  <c r="Q467"/>
  <c r="J439"/>
  <c r="O439" s="1"/>
  <c r="L439"/>
  <c r="J440"/>
  <c r="M440" s="1"/>
  <c r="L440"/>
  <c r="O440"/>
  <c r="Q440"/>
  <c r="J441"/>
  <c r="O441" s="1"/>
  <c r="L441"/>
  <c r="J442"/>
  <c r="L442"/>
  <c r="M442"/>
  <c r="O442"/>
  <c r="Q442"/>
  <c r="J443"/>
  <c r="O443" s="1"/>
  <c r="L443"/>
  <c r="M443"/>
  <c r="Q443"/>
  <c r="J444"/>
  <c r="M444" s="1"/>
  <c r="L444"/>
  <c r="O444"/>
  <c r="Q444"/>
  <c r="J445"/>
  <c r="O445" s="1"/>
  <c r="L445"/>
  <c r="Q445"/>
  <c r="J446"/>
  <c r="L446"/>
  <c r="M446"/>
  <c r="O446"/>
  <c r="Q446"/>
  <c r="J447"/>
  <c r="O447" s="1"/>
  <c r="L447"/>
  <c r="M447"/>
  <c r="J448"/>
  <c r="M448" s="1"/>
  <c r="L448"/>
  <c r="O448"/>
  <c r="Q448"/>
  <c r="J449"/>
  <c r="O449" s="1"/>
  <c r="L449"/>
  <c r="M449"/>
  <c r="J450"/>
  <c r="L450"/>
  <c r="M450"/>
  <c r="O450"/>
  <c r="Q450"/>
  <c r="J451"/>
  <c r="O451" s="1"/>
  <c r="L451"/>
  <c r="M451"/>
  <c r="Q451"/>
  <c r="J452"/>
  <c r="M452" s="1"/>
  <c r="L452"/>
  <c r="O452"/>
  <c r="Q452"/>
  <c r="J453"/>
  <c r="O453" s="1"/>
  <c r="L453"/>
  <c r="Q453"/>
  <c r="J454"/>
  <c r="L454"/>
  <c r="M454"/>
  <c r="O454"/>
  <c r="Q454"/>
  <c r="J455"/>
  <c r="O455" s="1"/>
  <c r="L455"/>
  <c r="J456"/>
  <c r="M456" s="1"/>
  <c r="L456"/>
  <c r="O456"/>
  <c r="Q456"/>
  <c r="J438"/>
  <c r="L438"/>
  <c r="J437"/>
  <c r="Q437"/>
  <c r="O437"/>
  <c r="M437"/>
  <c r="L437"/>
  <c r="J436"/>
  <c r="L436"/>
  <c r="J420"/>
  <c r="O420" s="1"/>
  <c r="M420"/>
  <c r="Q420"/>
  <c r="J421"/>
  <c r="O421" s="1"/>
  <c r="M421"/>
  <c r="Q421"/>
  <c r="J422"/>
  <c r="O422" s="1"/>
  <c r="M422"/>
  <c r="Q422"/>
  <c r="J423"/>
  <c r="O423" s="1"/>
  <c r="M423"/>
  <c r="Q423"/>
  <c r="J424"/>
  <c r="O424" s="1"/>
  <c r="M424"/>
  <c r="Q424"/>
  <c r="J425"/>
  <c r="O425" s="1"/>
  <c r="M425"/>
  <c r="Q425"/>
  <c r="J426"/>
  <c r="O426" s="1"/>
  <c r="M426"/>
  <c r="Q426"/>
  <c r="J427"/>
  <c r="O427" s="1"/>
  <c r="M427"/>
  <c r="Q427"/>
  <c r="J428"/>
  <c r="O428" s="1"/>
  <c r="M428"/>
  <c r="Q428"/>
  <c r="J429"/>
  <c r="O429" s="1"/>
  <c r="M429"/>
  <c r="Q429"/>
  <c r="J430"/>
  <c r="O430" s="1"/>
  <c r="M430"/>
  <c r="Q430"/>
  <c r="J431"/>
  <c r="O431" s="1"/>
  <c r="M431"/>
  <c r="Q431"/>
  <c r="J432"/>
  <c r="O432" s="1"/>
  <c r="M432"/>
  <c r="Q432"/>
  <c r="J433"/>
  <c r="O433" s="1"/>
  <c r="M433"/>
  <c r="Q433"/>
  <c r="J434"/>
  <c r="O434" s="1"/>
  <c r="M434"/>
  <c r="Q434"/>
  <c r="J435"/>
  <c r="O435" s="1"/>
  <c r="M435"/>
  <c r="Q435"/>
  <c r="L435"/>
  <c r="L434"/>
  <c r="L433"/>
  <c r="L432"/>
  <c r="L431"/>
  <c r="L430"/>
  <c r="L429"/>
  <c r="L428"/>
  <c r="L427"/>
  <c r="L426"/>
  <c r="L425"/>
  <c r="L424"/>
  <c r="L423"/>
  <c r="L422"/>
  <c r="L421"/>
  <c r="L420"/>
  <c r="J418"/>
  <c r="O418" s="1"/>
  <c r="Q418"/>
  <c r="M418"/>
  <c r="L418"/>
  <c r="J407"/>
  <c r="O407"/>
  <c r="L407"/>
  <c r="J408"/>
  <c r="Q408"/>
  <c r="O408"/>
  <c r="M408"/>
  <c r="L408"/>
  <c r="J409"/>
  <c r="O409"/>
  <c r="L409"/>
  <c r="J406"/>
  <c r="O406" s="1"/>
  <c r="Q406"/>
  <c r="M406"/>
  <c r="L406"/>
  <c r="J419"/>
  <c r="L419"/>
  <c r="J417"/>
  <c r="Q417"/>
  <c r="O417"/>
  <c r="M417"/>
  <c r="L417"/>
  <c r="J416"/>
  <c r="L416"/>
  <c r="J415"/>
  <c r="O415" s="1"/>
  <c r="Q415"/>
  <c r="M415"/>
  <c r="L415"/>
  <c r="J414"/>
  <c r="O414"/>
  <c r="L414"/>
  <c r="J413"/>
  <c r="Q413"/>
  <c r="O413"/>
  <c r="M413"/>
  <c r="L413"/>
  <c r="J412"/>
  <c r="O412"/>
  <c r="L412"/>
  <c r="J411"/>
  <c r="O411" s="1"/>
  <c r="Q411"/>
  <c r="M411"/>
  <c r="L411"/>
  <c r="J410"/>
  <c r="L410"/>
  <c r="J405"/>
  <c r="Q405"/>
  <c r="O405"/>
  <c r="M405"/>
  <c r="L405"/>
  <c r="J404"/>
  <c r="L404"/>
  <c r="J403"/>
  <c r="O403" s="1"/>
  <c r="Q403"/>
  <c r="M403"/>
  <c r="L403"/>
  <c r="J402"/>
  <c r="O402"/>
  <c r="L402"/>
  <c r="J401"/>
  <c r="Q401"/>
  <c r="O401"/>
  <c r="M401"/>
  <c r="L401"/>
  <c r="J400"/>
  <c r="O400"/>
  <c r="L400"/>
  <c r="J399"/>
  <c r="O399" s="1"/>
  <c r="Q399"/>
  <c r="M399"/>
  <c r="L399"/>
  <c r="J398"/>
  <c r="L398"/>
  <c r="J397"/>
  <c r="Q397"/>
  <c r="O397"/>
  <c r="M397"/>
  <c r="L397"/>
  <c r="J396"/>
  <c r="L396"/>
  <c r="J395"/>
  <c r="O395" s="1"/>
  <c r="Q395"/>
  <c r="M395"/>
  <c r="L395"/>
  <c r="J394"/>
  <c r="O394"/>
  <c r="L394"/>
  <c r="J393"/>
  <c r="Q393"/>
  <c r="O393"/>
  <c r="M393"/>
  <c r="L393"/>
  <c r="J392"/>
  <c r="O392"/>
  <c r="L392"/>
  <c r="J391"/>
  <c r="O391" s="1"/>
  <c r="Q391"/>
  <c r="M391"/>
  <c r="L391"/>
  <c r="J390"/>
  <c r="L390"/>
  <c r="J389"/>
  <c r="Q389"/>
  <c r="O389"/>
  <c r="M389"/>
  <c r="L389"/>
  <c r="J388"/>
  <c r="L388"/>
  <c r="J387"/>
  <c r="O387" s="1"/>
  <c r="Q387"/>
  <c r="M387"/>
  <c r="L387"/>
  <c r="J386"/>
  <c r="O386"/>
  <c r="L386"/>
  <c r="J385"/>
  <c r="Q385"/>
  <c r="O385"/>
  <c r="M385"/>
  <c r="L385"/>
  <c r="J384"/>
  <c r="O384"/>
  <c r="L384"/>
  <c r="J383"/>
  <c r="O383" s="1"/>
  <c r="Q383"/>
  <c r="M383"/>
  <c r="L383"/>
  <c r="J382"/>
  <c r="L382"/>
  <c r="J381"/>
  <c r="Q381"/>
  <c r="O381"/>
  <c r="M381"/>
  <c r="L381"/>
  <c r="J380"/>
  <c r="L380"/>
  <c r="J379"/>
  <c r="O379" s="1"/>
  <c r="Q379"/>
  <c r="M379"/>
  <c r="L379"/>
  <c r="J378"/>
  <c r="O378"/>
  <c r="L378"/>
  <c r="J377"/>
  <c r="Q377"/>
  <c r="O377"/>
  <c r="M377"/>
  <c r="L377"/>
  <c r="J376"/>
  <c r="O376"/>
  <c r="L376"/>
  <c r="J375"/>
  <c r="O375" s="1"/>
  <c r="Q375"/>
  <c r="M375"/>
  <c r="L375"/>
  <c r="J374"/>
  <c r="L374"/>
  <c r="J373"/>
  <c r="Q373"/>
  <c r="O373"/>
  <c r="M373"/>
  <c r="L373"/>
  <c r="J372"/>
  <c r="L372"/>
  <c r="J371"/>
  <c r="O371" s="1"/>
  <c r="Q371"/>
  <c r="M371"/>
  <c r="L371"/>
  <c r="J370"/>
  <c r="O370"/>
  <c r="L370"/>
  <c r="J369"/>
  <c r="Q369"/>
  <c r="O369"/>
  <c r="M369"/>
  <c r="L369"/>
  <c r="J368"/>
  <c r="O368"/>
  <c r="L368"/>
  <c r="J367"/>
  <c r="O367" s="1"/>
  <c r="Q367"/>
  <c r="M367"/>
  <c r="L367"/>
  <c r="J366"/>
  <c r="L366"/>
  <c r="J365"/>
  <c r="Q365"/>
  <c r="O365"/>
  <c r="M365"/>
  <c r="L365"/>
  <c r="J364"/>
  <c r="L364"/>
  <c r="J363"/>
  <c r="O363" s="1"/>
  <c r="Q363"/>
  <c r="M363"/>
  <c r="L363"/>
  <c r="J362"/>
  <c r="O362"/>
  <c r="L362"/>
  <c r="J361"/>
  <c r="Q361"/>
  <c r="O361"/>
  <c r="M361"/>
  <c r="L361"/>
  <c r="J360"/>
  <c r="O360"/>
  <c r="L360"/>
  <c r="J359"/>
  <c r="O359" s="1"/>
  <c r="Q359"/>
  <c r="M359"/>
  <c r="L359"/>
  <c r="J358"/>
  <c r="L358"/>
  <c r="J357"/>
  <c r="Q357"/>
  <c r="O357"/>
  <c r="M357"/>
  <c r="L357"/>
  <c r="J356"/>
  <c r="L356"/>
  <c r="J355"/>
  <c r="O355" s="1"/>
  <c r="Q355"/>
  <c r="M355"/>
  <c r="L355"/>
  <c r="J354"/>
  <c r="O354"/>
  <c r="L354"/>
  <c r="J353"/>
  <c r="Q353"/>
  <c r="O353"/>
  <c r="M353"/>
  <c r="L353"/>
  <c r="J352"/>
  <c r="O352"/>
  <c r="L352"/>
  <c r="J351"/>
  <c r="O351" s="1"/>
  <c r="Q351"/>
  <c r="M351"/>
  <c r="L351"/>
  <c r="J350"/>
  <c r="L350"/>
  <c r="J349"/>
  <c r="Q349"/>
  <c r="O349"/>
  <c r="M349"/>
  <c r="L349"/>
  <c r="J348"/>
  <c r="L348"/>
  <c r="J347"/>
  <c r="O347" s="1"/>
  <c r="Q347"/>
  <c r="M347"/>
  <c r="L347"/>
  <c r="J346"/>
  <c r="O346"/>
  <c r="L346"/>
  <c r="J345"/>
  <c r="Q345"/>
  <c r="O345"/>
  <c r="M345"/>
  <c r="L345"/>
  <c r="J344"/>
  <c r="O344"/>
  <c r="L344"/>
  <c r="J343"/>
  <c r="O343" s="1"/>
  <c r="Q343"/>
  <c r="M343"/>
  <c r="L343"/>
  <c r="J342"/>
  <c r="L342"/>
  <c r="J341"/>
  <c r="Q341"/>
  <c r="O341"/>
  <c r="M341"/>
  <c r="L341"/>
  <c r="J340"/>
  <c r="L340"/>
  <c r="J339"/>
  <c r="O339" s="1"/>
  <c r="Q339"/>
  <c r="M339"/>
  <c r="L339"/>
  <c r="J338"/>
  <c r="O338"/>
  <c r="L338"/>
  <c r="J337"/>
  <c r="Q337"/>
  <c r="O337"/>
  <c r="M337"/>
  <c r="L337"/>
  <c r="J336"/>
  <c r="O336"/>
  <c r="L336"/>
  <c r="J335"/>
  <c r="O335" s="1"/>
  <c r="Q335"/>
  <c r="M335"/>
  <c r="L335"/>
  <c r="J334"/>
  <c r="L334"/>
  <c r="J333"/>
  <c r="Q333"/>
  <c r="O333"/>
  <c r="M333"/>
  <c r="L333"/>
  <c r="J332"/>
  <c r="L332"/>
  <c r="J331"/>
  <c r="O331" s="1"/>
  <c r="Q331"/>
  <c r="M331"/>
  <c r="L331"/>
  <c r="J330"/>
  <c r="O330"/>
  <c r="L330"/>
  <c r="J329"/>
  <c r="Q329"/>
  <c r="O329"/>
  <c r="M329"/>
  <c r="L329"/>
  <c r="J328"/>
  <c r="O328"/>
  <c r="L328"/>
  <c r="J327"/>
  <c r="O327" s="1"/>
  <c r="Q327"/>
  <c r="M327"/>
  <c r="L327"/>
  <c r="J326"/>
  <c r="L326"/>
  <c r="J325"/>
  <c r="Q325"/>
  <c r="O325"/>
  <c r="M325"/>
  <c r="L325"/>
  <c r="J324"/>
  <c r="L324"/>
  <c r="J323"/>
  <c r="O323" s="1"/>
  <c r="Q323"/>
  <c r="M323"/>
  <c r="L323"/>
  <c r="J322"/>
  <c r="O322"/>
  <c r="L322"/>
  <c r="J321"/>
  <c r="Q321"/>
  <c r="O321"/>
  <c r="M321"/>
  <c r="L321"/>
  <c r="J320"/>
  <c r="O320"/>
  <c r="L320"/>
  <c r="J319"/>
  <c r="O319" s="1"/>
  <c r="Q319"/>
  <c r="M319"/>
  <c r="L319"/>
  <c r="J318"/>
  <c r="L318"/>
  <c r="J317"/>
  <c r="Q317"/>
  <c r="O317"/>
  <c r="M317"/>
  <c r="L317"/>
  <c r="J316"/>
  <c r="L316"/>
  <c r="J315"/>
  <c r="O315" s="1"/>
  <c r="Q315"/>
  <c r="M315"/>
  <c r="L315"/>
  <c r="J314"/>
  <c r="O314"/>
  <c r="L314"/>
  <c r="J313"/>
  <c r="Q313"/>
  <c r="O313"/>
  <c r="M313"/>
  <c r="L313"/>
  <c r="J312"/>
  <c r="O312"/>
  <c r="L312"/>
  <c r="J311"/>
  <c r="O311" s="1"/>
  <c r="Q311"/>
  <c r="M311"/>
  <c r="L311"/>
  <c r="J310"/>
  <c r="L310"/>
  <c r="J309"/>
  <c r="Q309"/>
  <c r="O309"/>
  <c r="M309"/>
  <c r="L309"/>
  <c r="J308"/>
  <c r="L308"/>
  <c r="J307"/>
  <c r="O307" s="1"/>
  <c r="Q307"/>
  <c r="M307"/>
  <c r="L307"/>
  <c r="J306"/>
  <c r="O306"/>
  <c r="L306"/>
  <c r="J305"/>
  <c r="Q305"/>
  <c r="O305"/>
  <c r="M305"/>
  <c r="L305"/>
  <c r="J304"/>
  <c r="O304"/>
  <c r="L304"/>
  <c r="J303"/>
  <c r="O303" s="1"/>
  <c r="Q303"/>
  <c r="M303"/>
  <c r="L303"/>
  <c r="J302"/>
  <c r="L302"/>
  <c r="J301"/>
  <c r="Q301"/>
  <c r="O301"/>
  <c r="M301"/>
  <c r="L301"/>
  <c r="J300"/>
  <c r="L300"/>
  <c r="J299"/>
  <c r="O299" s="1"/>
  <c r="Q299"/>
  <c r="M299"/>
  <c r="L299"/>
  <c r="J298"/>
  <c r="O298"/>
  <c r="L298"/>
  <c r="J297"/>
  <c r="Q297"/>
  <c r="O297"/>
  <c r="M297"/>
  <c r="L297"/>
  <c r="J296"/>
  <c r="O296"/>
  <c r="L296"/>
  <c r="J295"/>
  <c r="O295" s="1"/>
  <c r="Q295"/>
  <c r="M295"/>
  <c r="L295"/>
  <c r="J294"/>
  <c r="L294"/>
  <c r="J293"/>
  <c r="Q293"/>
  <c r="O293"/>
  <c r="M293"/>
  <c r="L293"/>
  <c r="J292"/>
  <c r="L292"/>
  <c r="J291"/>
  <c r="O291" s="1"/>
  <c r="Q291"/>
  <c r="M291"/>
  <c r="L291"/>
  <c r="J290"/>
  <c r="O290"/>
  <c r="L290"/>
  <c r="J289"/>
  <c r="Q289"/>
  <c r="O289"/>
  <c r="M289"/>
  <c r="L289"/>
  <c r="J288"/>
  <c r="O288"/>
  <c r="L288"/>
  <c r="J287"/>
  <c r="O287" s="1"/>
  <c r="Q287"/>
  <c r="M287"/>
  <c r="L287"/>
  <c r="J286"/>
  <c r="L286"/>
  <c r="J285"/>
  <c r="Q285"/>
  <c r="O285"/>
  <c r="M285"/>
  <c r="L285"/>
  <c r="J284"/>
  <c r="L284"/>
  <c r="J283"/>
  <c r="O283" s="1"/>
  <c r="Q283"/>
  <c r="M283"/>
  <c r="L283"/>
  <c r="J282"/>
  <c r="O282"/>
  <c r="L282"/>
  <c r="J281"/>
  <c r="Q281"/>
  <c r="O281"/>
  <c r="M281"/>
  <c r="L281"/>
  <c r="J280"/>
  <c r="O280"/>
  <c r="L280"/>
  <c r="J279"/>
  <c r="O279" s="1"/>
  <c r="Q279"/>
  <c r="M279"/>
  <c r="L279"/>
  <c r="J278"/>
  <c r="L278"/>
  <c r="J277"/>
  <c r="Q277"/>
  <c r="O277"/>
  <c r="M277"/>
  <c r="L277"/>
  <c r="J276"/>
  <c r="L276"/>
  <c r="J275"/>
  <c r="O275" s="1"/>
  <c r="Q275"/>
  <c r="M275"/>
  <c r="L275"/>
  <c r="J274"/>
  <c r="O274"/>
  <c r="L274"/>
  <c r="J273"/>
  <c r="Q273"/>
  <c r="O273"/>
  <c r="M273"/>
  <c r="L273"/>
  <c r="J272"/>
  <c r="O272"/>
  <c r="L272"/>
  <c r="J271"/>
  <c r="O271" s="1"/>
  <c r="Q271"/>
  <c r="M271"/>
  <c r="L271"/>
  <c r="J270"/>
  <c r="L270"/>
  <c r="J269"/>
  <c r="Q269"/>
  <c r="O269"/>
  <c r="M269"/>
  <c r="L269"/>
  <c r="J268"/>
  <c r="L268"/>
  <c r="J267"/>
  <c r="O267" s="1"/>
  <c r="Q267"/>
  <c r="M267"/>
  <c r="L267"/>
  <c r="J266"/>
  <c r="O266"/>
  <c r="L266"/>
  <c r="J265"/>
  <c r="Q265"/>
  <c r="O265"/>
  <c r="M265"/>
  <c r="L265"/>
  <c r="J264"/>
  <c r="O264"/>
  <c r="L264"/>
  <c r="J263"/>
  <c r="O263" s="1"/>
  <c r="Q263"/>
  <c r="M263"/>
  <c r="L263"/>
  <c r="J262"/>
  <c r="L262"/>
  <c r="J261"/>
  <c r="Q261"/>
  <c r="O261"/>
  <c r="M261"/>
  <c r="L261"/>
  <c r="J260"/>
  <c r="L260"/>
  <c r="J259"/>
  <c r="O259" s="1"/>
  <c r="Q259"/>
  <c r="M259"/>
  <c r="L259"/>
  <c r="J258"/>
  <c r="O258"/>
  <c r="L258"/>
  <c r="J257"/>
  <c r="Q257"/>
  <c r="O257"/>
  <c r="M257"/>
  <c r="L257"/>
  <c r="J256"/>
  <c r="O256"/>
  <c r="L256"/>
  <c r="J255"/>
  <c r="O255" s="1"/>
  <c r="Q255"/>
  <c r="M255"/>
  <c r="L255"/>
  <c r="J254"/>
  <c r="L254"/>
  <c r="J253"/>
  <c r="Q253"/>
  <c r="O253"/>
  <c r="M253"/>
  <c r="L253"/>
  <c r="J252"/>
  <c r="L252"/>
  <c r="J251"/>
  <c r="O251" s="1"/>
  <c r="Q251"/>
  <c r="M251"/>
  <c r="L251"/>
  <c r="J250"/>
  <c r="O250"/>
  <c r="L250"/>
  <c r="J249"/>
  <c r="Q249"/>
  <c r="O249"/>
  <c r="M249"/>
  <c r="L249"/>
  <c r="J248"/>
  <c r="O248"/>
  <c r="L248"/>
  <c r="J247"/>
  <c r="O247" s="1"/>
  <c r="Q247"/>
  <c r="M247"/>
  <c r="L247"/>
  <c r="J246"/>
  <c r="L246"/>
  <c r="J245"/>
  <c r="Q245"/>
  <c r="O245"/>
  <c r="M245"/>
  <c r="L245"/>
  <c r="J244"/>
  <c r="L244"/>
  <c r="J243"/>
  <c r="O243" s="1"/>
  <c r="Q243"/>
  <c r="M243"/>
  <c r="L243"/>
  <c r="J242"/>
  <c r="O242"/>
  <c r="L242"/>
  <c r="J241"/>
  <c r="Q241"/>
  <c r="O241"/>
  <c r="M241"/>
  <c r="L241"/>
  <c r="J240"/>
  <c r="O240"/>
  <c r="L240"/>
  <c r="J239"/>
  <c r="O239" s="1"/>
  <c r="Q239"/>
  <c r="M239"/>
  <c r="L239"/>
  <c r="J238"/>
  <c r="L238"/>
  <c r="J237"/>
  <c r="Q237"/>
  <c r="O237"/>
  <c r="M237"/>
  <c r="L237"/>
  <c r="J236"/>
  <c r="L236"/>
  <c r="J235"/>
  <c r="O235" s="1"/>
  <c r="Q235"/>
  <c r="M235"/>
  <c r="L235"/>
  <c r="J234"/>
  <c r="O234"/>
  <c r="L234"/>
  <c r="J233"/>
  <c r="Q233"/>
  <c r="O233"/>
  <c r="M233"/>
  <c r="L233"/>
  <c r="J232"/>
  <c r="O232"/>
  <c r="L232"/>
  <c r="J231"/>
  <c r="O231" s="1"/>
  <c r="Q231"/>
  <c r="M231"/>
  <c r="L231"/>
  <c r="J230"/>
  <c r="L230"/>
  <c r="J229"/>
  <c r="Q229"/>
  <c r="O229"/>
  <c r="M229"/>
  <c r="L229"/>
  <c r="J228"/>
  <c r="L228"/>
  <c r="J227"/>
  <c r="O227" s="1"/>
  <c r="Q227"/>
  <c r="M227"/>
  <c r="L227"/>
  <c r="J226"/>
  <c r="O226"/>
  <c r="L226"/>
  <c r="J225"/>
  <c r="Q225"/>
  <c r="O225"/>
  <c r="M225"/>
  <c r="L225"/>
  <c r="J224"/>
  <c r="O224"/>
  <c r="L224"/>
  <c r="J223"/>
  <c r="O223" s="1"/>
  <c r="Q223"/>
  <c r="M223"/>
  <c r="L223"/>
  <c r="J222"/>
  <c r="L222"/>
  <c r="J221"/>
  <c r="Q221"/>
  <c r="O221"/>
  <c r="M221"/>
  <c r="L221"/>
  <c r="J220"/>
  <c r="L220"/>
  <c r="J219"/>
  <c r="O219" s="1"/>
  <c r="Q219"/>
  <c r="M219"/>
  <c r="L219"/>
  <c r="J218"/>
  <c r="O218"/>
  <c r="L218"/>
  <c r="J217"/>
  <c r="Q217"/>
  <c r="O217"/>
  <c r="M217"/>
  <c r="L217"/>
  <c r="J216"/>
  <c r="O216"/>
  <c r="L216"/>
  <c r="J215"/>
  <c r="O215" s="1"/>
  <c r="Q215"/>
  <c r="M215"/>
  <c r="L215"/>
  <c r="J214"/>
  <c r="L214"/>
  <c r="J213"/>
  <c r="Q213"/>
  <c r="O213"/>
  <c r="M213"/>
  <c r="L213"/>
  <c r="J212"/>
  <c r="L212"/>
  <c r="J211"/>
  <c r="O211" s="1"/>
  <c r="Q211"/>
  <c r="M211"/>
  <c r="L211"/>
  <c r="J210"/>
  <c r="O210"/>
  <c r="L210"/>
  <c r="J209"/>
  <c r="Q209"/>
  <c r="O209"/>
  <c r="M209"/>
  <c r="L209"/>
  <c r="J208"/>
  <c r="O208"/>
  <c r="L208"/>
  <c r="J207"/>
  <c r="O207" s="1"/>
  <c r="Q207"/>
  <c r="M207"/>
  <c r="L207"/>
  <c r="J206"/>
  <c r="L206"/>
  <c r="J205"/>
  <c r="Q205"/>
  <c r="O205"/>
  <c r="M205"/>
  <c r="L205"/>
  <c r="J204"/>
  <c r="L204"/>
  <c r="J203"/>
  <c r="O203" s="1"/>
  <c r="Q203"/>
  <c r="M203"/>
  <c r="L203"/>
  <c r="J202"/>
  <c r="O202"/>
  <c r="L202"/>
  <c r="J201"/>
  <c r="Q201"/>
  <c r="O201"/>
  <c r="M201"/>
  <c r="L201"/>
  <c r="J200"/>
  <c r="O200"/>
  <c r="L200"/>
  <c r="J199"/>
  <c r="O199" s="1"/>
  <c r="Q199"/>
  <c r="M199"/>
  <c r="L199"/>
  <c r="J198"/>
  <c r="L198"/>
  <c r="J197"/>
  <c r="Q197"/>
  <c r="O197"/>
  <c r="M197"/>
  <c r="L197"/>
  <c r="J196"/>
  <c r="L196"/>
  <c r="J195"/>
  <c r="O195" s="1"/>
  <c r="Q195"/>
  <c r="M195"/>
  <c r="L195"/>
  <c r="J194"/>
  <c r="O194"/>
  <c r="L194"/>
  <c r="J193"/>
  <c r="Q193"/>
  <c r="O193"/>
  <c r="M193"/>
  <c r="L193"/>
  <c r="J192"/>
  <c r="O192"/>
  <c r="L192"/>
  <c r="J191"/>
  <c r="O191" s="1"/>
  <c r="Q191"/>
  <c r="M191"/>
  <c r="L191"/>
  <c r="J190"/>
  <c r="L190"/>
  <c r="J189"/>
  <c r="Q189"/>
  <c r="O189"/>
  <c r="M189"/>
  <c r="L189"/>
  <c r="J188"/>
  <c r="L188"/>
  <c r="J187"/>
  <c r="O187" s="1"/>
  <c r="Q187"/>
  <c r="M187"/>
  <c r="L187"/>
  <c r="J186"/>
  <c r="O186"/>
  <c r="L186"/>
  <c r="J185"/>
  <c r="Q185"/>
  <c r="O185"/>
  <c r="M185"/>
  <c r="L185"/>
  <c r="J184"/>
  <c r="O184"/>
  <c r="L184"/>
  <c r="J183"/>
  <c r="O183" s="1"/>
  <c r="Q183"/>
  <c r="M183"/>
  <c r="L183"/>
  <c r="J182"/>
  <c r="L182"/>
  <c r="J181"/>
  <c r="Q181"/>
  <c r="O181"/>
  <c r="M181"/>
  <c r="L181"/>
  <c r="J180"/>
  <c r="L180"/>
  <c r="J179"/>
  <c r="O179" s="1"/>
  <c r="Q179"/>
  <c r="M179"/>
  <c r="L179"/>
  <c r="J178"/>
  <c r="O178"/>
  <c r="L178"/>
  <c r="J177"/>
  <c r="Q177"/>
  <c r="O177"/>
  <c r="M177"/>
  <c r="L177"/>
  <c r="J176"/>
  <c r="O176"/>
  <c r="L176"/>
  <c r="J175"/>
  <c r="O175" s="1"/>
  <c r="Q175"/>
  <c r="M175"/>
  <c r="L175"/>
  <c r="J174"/>
  <c r="L174"/>
  <c r="J173"/>
  <c r="Q173"/>
  <c r="O173"/>
  <c r="M173"/>
  <c r="L173"/>
  <c r="J172"/>
  <c r="L172"/>
  <c r="J171"/>
  <c r="O171" s="1"/>
  <c r="Q171"/>
  <c r="M171"/>
  <c r="L171"/>
  <c r="J170"/>
  <c r="O170"/>
  <c r="L170"/>
  <c r="J169"/>
  <c r="Q169"/>
  <c r="O169"/>
  <c r="M169"/>
  <c r="L169"/>
  <c r="J168"/>
  <c r="O168"/>
  <c r="L168"/>
  <c r="J167"/>
  <c r="O167" s="1"/>
  <c r="Q167"/>
  <c r="M167"/>
  <c r="L167"/>
  <c r="J166"/>
  <c r="L166"/>
  <c r="J165"/>
  <c r="Q165"/>
  <c r="O165"/>
  <c r="M165"/>
  <c r="L165"/>
  <c r="J164"/>
  <c r="L164"/>
  <c r="J163"/>
  <c r="O163" s="1"/>
  <c r="Q163"/>
  <c r="M163"/>
  <c r="L163"/>
  <c r="J162"/>
  <c r="O162"/>
  <c r="L162"/>
  <c r="J161"/>
  <c r="Q161"/>
  <c r="O161"/>
  <c r="M161"/>
  <c r="L161"/>
  <c r="J160"/>
  <c r="O160"/>
  <c r="L160"/>
  <c r="J159"/>
  <c r="O159" s="1"/>
  <c r="Q159"/>
  <c r="M159"/>
  <c r="L159"/>
  <c r="J158"/>
  <c r="L158"/>
  <c r="J157"/>
  <c r="Q157"/>
  <c r="O157"/>
  <c r="M157"/>
  <c r="L157"/>
  <c r="J156"/>
  <c r="L156"/>
  <c r="J155"/>
  <c r="O155" s="1"/>
  <c r="Q155"/>
  <c r="M155"/>
  <c r="L155"/>
  <c r="J154"/>
  <c r="O154"/>
  <c r="L154"/>
  <c r="J153"/>
  <c r="Q153"/>
  <c r="O153"/>
  <c r="M153"/>
  <c r="L153"/>
  <c r="J152"/>
  <c r="O152"/>
  <c r="L152"/>
  <c r="J151"/>
  <c r="O151" s="1"/>
  <c r="Q151"/>
  <c r="M151"/>
  <c r="L151"/>
  <c r="J150"/>
  <c r="L150"/>
  <c r="J149"/>
  <c r="Q149"/>
  <c r="O149"/>
  <c r="M149"/>
  <c r="L149"/>
  <c r="J148"/>
  <c r="L148"/>
  <c r="J147"/>
  <c r="O147" s="1"/>
  <c r="Q147"/>
  <c r="M147"/>
  <c r="L147"/>
  <c r="J146"/>
  <c r="O146"/>
  <c r="L146"/>
  <c r="J145"/>
  <c r="Q145"/>
  <c r="O145"/>
  <c r="M145"/>
  <c r="L145"/>
  <c r="J144"/>
  <c r="O144"/>
  <c r="L144"/>
  <c r="J143"/>
  <c r="O143" s="1"/>
  <c r="Q143"/>
  <c r="M143"/>
  <c r="L143"/>
  <c r="J142"/>
  <c r="L142"/>
  <c r="J141"/>
  <c r="Q141"/>
  <c r="O141"/>
  <c r="M141"/>
  <c r="L141"/>
  <c r="J140"/>
  <c r="L140"/>
  <c r="J139"/>
  <c r="O139" s="1"/>
  <c r="Q139"/>
  <c r="M139"/>
  <c r="L139"/>
  <c r="J138"/>
  <c r="O138"/>
  <c r="L138"/>
  <c r="J137"/>
  <c r="Q137"/>
  <c r="O137"/>
  <c r="M137"/>
  <c r="L137"/>
  <c r="J136"/>
  <c r="O136"/>
  <c r="L136"/>
  <c r="J135"/>
  <c r="O135" s="1"/>
  <c r="Q135"/>
  <c r="M135"/>
  <c r="L135"/>
  <c r="J134"/>
  <c r="L134"/>
  <c r="J133"/>
  <c r="Q133"/>
  <c r="O133"/>
  <c r="M133"/>
  <c r="L133"/>
  <c r="J132"/>
  <c r="L132"/>
  <c r="J131"/>
  <c r="O131" s="1"/>
  <c r="Q131"/>
  <c r="M131"/>
  <c r="L131"/>
  <c r="J130"/>
  <c r="O130"/>
  <c r="L130"/>
  <c r="J129"/>
  <c r="Q129"/>
  <c r="O129"/>
  <c r="M129"/>
  <c r="L129"/>
  <c r="J128"/>
  <c r="O128"/>
  <c r="L128"/>
  <c r="J127"/>
  <c r="O127" s="1"/>
  <c r="Q127"/>
  <c r="M127"/>
  <c r="L127"/>
  <c r="J126"/>
  <c r="L126"/>
  <c r="J125"/>
  <c r="Q125"/>
  <c r="O125"/>
  <c r="M125"/>
  <c r="L125"/>
  <c r="J124"/>
  <c r="L124"/>
  <c r="J123"/>
  <c r="O123" s="1"/>
  <c r="Q123"/>
  <c r="M123"/>
  <c r="L123"/>
  <c r="J122"/>
  <c r="O122"/>
  <c r="L122"/>
  <c r="J121"/>
  <c r="Q121"/>
  <c r="O121"/>
  <c r="M121"/>
  <c r="L121"/>
  <c r="J120"/>
  <c r="O120"/>
  <c r="L120"/>
  <c r="J119"/>
  <c r="O119" s="1"/>
  <c r="Q119"/>
  <c r="M119"/>
  <c r="L119"/>
  <c r="J118"/>
  <c r="L118"/>
  <c r="J117"/>
  <c r="Q117"/>
  <c r="O117"/>
  <c r="M117"/>
  <c r="L117"/>
  <c r="J116"/>
  <c r="L116"/>
  <c r="J115"/>
  <c r="O115" s="1"/>
  <c r="Q115"/>
  <c r="M115"/>
  <c r="L115"/>
  <c r="J114"/>
  <c r="O114"/>
  <c r="L114"/>
  <c r="J113"/>
  <c r="Q113"/>
  <c r="O113"/>
  <c r="M113"/>
  <c r="L113"/>
  <c r="J112"/>
  <c r="O112"/>
  <c r="L112"/>
  <c r="J111"/>
  <c r="O111" s="1"/>
  <c r="Q111"/>
  <c r="M111"/>
  <c r="L111"/>
  <c r="J110"/>
  <c r="L110"/>
  <c r="J109"/>
  <c r="Q109"/>
  <c r="O109"/>
  <c r="M109"/>
  <c r="L109"/>
  <c r="J108"/>
  <c r="L108"/>
  <c r="J107"/>
  <c r="O107" s="1"/>
  <c r="Q107"/>
  <c r="M107"/>
  <c r="L107"/>
  <c r="J106"/>
  <c r="O106"/>
  <c r="L106"/>
  <c r="J105"/>
  <c r="Q105"/>
  <c r="O105"/>
  <c r="M105"/>
  <c r="L105"/>
  <c r="J104"/>
  <c r="O104"/>
  <c r="L104"/>
  <c r="J103"/>
  <c r="O103" s="1"/>
  <c r="Q103"/>
  <c r="M103"/>
  <c r="L103"/>
  <c r="J102"/>
  <c r="L102"/>
  <c r="J101"/>
  <c r="Q101"/>
  <c r="O101"/>
  <c r="M101"/>
  <c r="L101"/>
  <c r="J100"/>
  <c r="L100"/>
  <c r="J99"/>
  <c r="O99" s="1"/>
  <c r="Q99"/>
  <c r="M99"/>
  <c r="L99"/>
  <c r="J98"/>
  <c r="O98"/>
  <c r="L98"/>
  <c r="J97"/>
  <c r="Q97"/>
  <c r="O97"/>
  <c r="M97"/>
  <c r="L97"/>
  <c r="J96"/>
  <c r="O96"/>
  <c r="L96"/>
  <c r="J95"/>
  <c r="O95" s="1"/>
  <c r="Q95"/>
  <c r="M95"/>
  <c r="L95"/>
  <c r="J94"/>
  <c r="L94"/>
  <c r="J93"/>
  <c r="Q93"/>
  <c r="O93"/>
  <c r="M93"/>
  <c r="L93"/>
  <c r="J92"/>
  <c r="L92"/>
  <c r="J91"/>
  <c r="O91" s="1"/>
  <c r="Q91"/>
  <c r="M91"/>
  <c r="L91"/>
  <c r="J90"/>
  <c r="O90"/>
  <c r="L90"/>
  <c r="J89"/>
  <c r="Q89"/>
  <c r="O89"/>
  <c r="M89"/>
  <c r="L89"/>
  <c r="J88"/>
  <c r="O88"/>
  <c r="L88"/>
  <c r="J87"/>
  <c r="O87" s="1"/>
  <c r="Q87"/>
  <c r="M87"/>
  <c r="L87"/>
  <c r="J86"/>
  <c r="L86"/>
  <c r="J85"/>
  <c r="Q85"/>
  <c r="O85"/>
  <c r="M85"/>
  <c r="L85"/>
  <c r="J84"/>
  <c r="L84"/>
  <c r="J83"/>
  <c r="O83" s="1"/>
  <c r="Q83"/>
  <c r="M83"/>
  <c r="L83"/>
  <c r="J82"/>
  <c r="O82"/>
  <c r="L82"/>
  <c r="J81"/>
  <c r="Q81"/>
  <c r="O81"/>
  <c r="M81"/>
  <c r="L81"/>
  <c r="J80"/>
  <c r="O80"/>
  <c r="L80"/>
  <c r="J79"/>
  <c r="O79" s="1"/>
  <c r="Q79"/>
  <c r="M79"/>
  <c r="L79"/>
  <c r="J78"/>
  <c r="L78"/>
  <c r="J77"/>
  <c r="Q77"/>
  <c r="O77"/>
  <c r="M77"/>
  <c r="L77"/>
  <c r="J76"/>
  <c r="L76"/>
  <c r="J75"/>
  <c r="O75" s="1"/>
  <c r="Q75"/>
  <c r="M75"/>
  <c r="L75"/>
  <c r="J74"/>
  <c r="O74"/>
  <c r="L74"/>
  <c r="J73"/>
  <c r="Q73"/>
  <c r="O73"/>
  <c r="M73"/>
  <c r="L73"/>
  <c r="J72"/>
  <c r="O72"/>
  <c r="L72"/>
  <c r="J71"/>
  <c r="O71" s="1"/>
  <c r="Q71"/>
  <c r="M71"/>
  <c r="L71"/>
  <c r="J70"/>
  <c r="L70"/>
  <c r="J69"/>
  <c r="Q69"/>
  <c r="O69"/>
  <c r="M69"/>
  <c r="L69"/>
  <c r="J68"/>
  <c r="L68"/>
  <c r="J67"/>
  <c r="O67" s="1"/>
  <c r="Q67"/>
  <c r="M67"/>
  <c r="L67"/>
  <c r="J66"/>
  <c r="O66"/>
  <c r="L66"/>
  <c r="J65"/>
  <c r="Q65"/>
  <c r="O65"/>
  <c r="M65"/>
  <c r="L65"/>
  <c r="J64"/>
  <c r="O64"/>
  <c r="L64"/>
  <c r="J63"/>
  <c r="O63" s="1"/>
  <c r="Q63"/>
  <c r="M63"/>
  <c r="L63"/>
  <c r="J62"/>
  <c r="L62"/>
  <c r="J61"/>
  <c r="Q61"/>
  <c r="O61"/>
  <c r="M61"/>
  <c r="L61"/>
  <c r="J60"/>
  <c r="L60"/>
  <c r="J59"/>
  <c r="O59" s="1"/>
  <c r="Q59"/>
  <c r="M59"/>
  <c r="L59"/>
  <c r="J58"/>
  <c r="O58"/>
  <c r="L58"/>
  <c r="J57"/>
  <c r="Q57"/>
  <c r="O57"/>
  <c r="M57"/>
  <c r="L57"/>
  <c r="J56"/>
  <c r="O56"/>
  <c r="L56"/>
  <c r="J55"/>
  <c r="O55" s="1"/>
  <c r="Q55"/>
  <c r="M55"/>
  <c r="L55"/>
  <c r="J54"/>
  <c r="L54"/>
  <c r="J53"/>
  <c r="Q53"/>
  <c r="O53"/>
  <c r="M53"/>
  <c r="L53"/>
  <c r="J52"/>
  <c r="L52"/>
  <c r="J51"/>
  <c r="O51" s="1"/>
  <c r="Q51"/>
  <c r="M51"/>
  <c r="L51"/>
  <c r="J50"/>
  <c r="O50"/>
  <c r="L50"/>
  <c r="J49"/>
  <c r="Q49"/>
  <c r="O49"/>
  <c r="M49"/>
  <c r="L49"/>
  <c r="J48"/>
  <c r="O48"/>
  <c r="L48"/>
  <c r="J47"/>
  <c r="O47" s="1"/>
  <c r="Q47"/>
  <c r="M47"/>
  <c r="L47"/>
  <c r="J46"/>
  <c r="L46"/>
  <c r="J45"/>
  <c r="Q45"/>
  <c r="O45"/>
  <c r="M45"/>
  <c r="L45"/>
  <c r="J44"/>
  <c r="L44"/>
  <c r="J43"/>
  <c r="O43" s="1"/>
  <c r="Q43"/>
  <c r="M43"/>
  <c r="L43"/>
  <c r="J42"/>
  <c r="O42"/>
  <c r="L42"/>
  <c r="J41"/>
  <c r="Q41"/>
  <c r="O41"/>
  <c r="M41"/>
  <c r="L41"/>
  <c r="J40"/>
  <c r="O40"/>
  <c r="L40"/>
  <c r="J39"/>
  <c r="O39" s="1"/>
  <c r="Q39"/>
  <c r="M39"/>
  <c r="L39"/>
  <c r="J38"/>
  <c r="L38"/>
  <c r="J37"/>
  <c r="Q37"/>
  <c r="O37"/>
  <c r="M37"/>
  <c r="L37"/>
  <c r="J36"/>
  <c r="L36"/>
  <c r="J35"/>
  <c r="O35" s="1"/>
  <c r="Q35"/>
  <c r="M35"/>
  <c r="L35"/>
  <c r="J34"/>
  <c r="O34"/>
  <c r="L34"/>
  <c r="J33"/>
  <c r="Q33"/>
  <c r="O33"/>
  <c r="M33"/>
  <c r="L33"/>
  <c r="J32"/>
  <c r="O32"/>
  <c r="L32"/>
  <c r="J31"/>
  <c r="O31" s="1"/>
  <c r="Q31"/>
  <c r="M31"/>
  <c r="L31"/>
  <c r="J30"/>
  <c r="L30"/>
  <c r="J29"/>
  <c r="Q29"/>
  <c r="O29"/>
  <c r="M29"/>
  <c r="L29"/>
  <c r="J28"/>
  <c r="L28"/>
  <c r="J27"/>
  <c r="O27" s="1"/>
  <c r="Q27"/>
  <c r="M27"/>
  <c r="L27"/>
  <c r="J26"/>
  <c r="O26"/>
  <c r="L26"/>
  <c r="J25"/>
  <c r="Q25"/>
  <c r="O25"/>
  <c r="M25"/>
  <c r="L25"/>
  <c r="J24"/>
  <c r="O24"/>
  <c r="L24"/>
  <c r="J23"/>
  <c r="O23" s="1"/>
  <c r="Q23"/>
  <c r="M23"/>
  <c r="L23"/>
  <c r="J22"/>
  <c r="L22"/>
  <c r="J21"/>
  <c r="Q21"/>
  <c r="O21"/>
  <c r="M21"/>
  <c r="L21"/>
  <c r="J20"/>
  <c r="L20"/>
  <c r="J19"/>
  <c r="O19" s="1"/>
  <c r="Q19"/>
  <c r="M19"/>
  <c r="L19"/>
  <c r="J18"/>
  <c r="O18"/>
  <c r="L18"/>
  <c r="J17"/>
  <c r="Q17"/>
  <c r="O17"/>
  <c r="M17"/>
  <c r="L17"/>
  <c r="J16"/>
  <c r="O16"/>
  <c r="L16"/>
  <c r="J15"/>
  <c r="O15" s="1"/>
  <c r="Q15"/>
  <c r="M15"/>
  <c r="L15"/>
  <c r="J14"/>
  <c r="L14"/>
  <c r="J13"/>
  <c r="Q13"/>
  <c r="O13"/>
  <c r="M13"/>
  <c r="L13"/>
  <c r="J12"/>
  <c r="L12"/>
  <c r="J11"/>
  <c r="O11" s="1"/>
  <c r="Q11"/>
  <c r="M11"/>
  <c r="L11"/>
  <c r="J10"/>
  <c r="O10"/>
  <c r="L10"/>
  <c r="J9"/>
  <c r="Q9"/>
  <c r="O9"/>
  <c r="M9"/>
  <c r="L9"/>
  <c r="J8"/>
  <c r="O8"/>
  <c r="L8"/>
  <c r="J7"/>
  <c r="O7" s="1"/>
  <c r="Q7"/>
  <c r="M7"/>
  <c r="L7"/>
  <c r="J6"/>
  <c r="L6"/>
  <c r="J5"/>
  <c r="Q5"/>
  <c r="O5"/>
  <c r="M5"/>
  <c r="L5"/>
  <c r="J4"/>
  <c r="L4"/>
  <c r="J3"/>
  <c r="O3" s="1"/>
  <c r="Q3"/>
  <c r="M3"/>
  <c r="L3"/>
  <c r="J2"/>
  <c r="O2"/>
  <c r="L2"/>
  <c r="J1646" i="15"/>
  <c r="Q1646"/>
  <c r="O1646"/>
  <c r="M1646"/>
  <c r="L1646"/>
  <c r="J1407"/>
  <c r="O1407"/>
  <c r="L1407"/>
  <c r="J1168"/>
  <c r="O1168" s="1"/>
  <c r="Q1168"/>
  <c r="M1168"/>
  <c r="L1168"/>
  <c r="J929"/>
  <c r="L929"/>
  <c r="J689"/>
  <c r="Q689"/>
  <c r="O689"/>
  <c r="M689"/>
  <c r="L689"/>
  <c r="J449"/>
  <c r="L449"/>
  <c r="J1688"/>
  <c r="O1688" s="1"/>
  <c r="Q1688"/>
  <c r="M1688"/>
  <c r="L1688"/>
  <c r="J1687"/>
  <c r="O1687"/>
  <c r="L1687"/>
  <c r="J1449"/>
  <c r="Q1449"/>
  <c r="O1449"/>
  <c r="M1449"/>
  <c r="L1449"/>
  <c r="J1448"/>
  <c r="O1448"/>
  <c r="L1448"/>
  <c r="J1210"/>
  <c r="O1210" s="1"/>
  <c r="Q1210"/>
  <c r="M1210"/>
  <c r="L1210"/>
  <c r="J1209"/>
  <c r="L1209"/>
  <c r="J971"/>
  <c r="Q971"/>
  <c r="O971"/>
  <c r="M971"/>
  <c r="L971"/>
  <c r="J970"/>
  <c r="L970"/>
  <c r="J731"/>
  <c r="O731" s="1"/>
  <c r="Q731"/>
  <c r="M731"/>
  <c r="L731"/>
  <c r="J730"/>
  <c r="O730"/>
  <c r="L730"/>
  <c r="J490"/>
  <c r="Q490"/>
  <c r="O490"/>
  <c r="M490"/>
  <c r="L490"/>
  <c r="J489"/>
  <c r="O489"/>
  <c r="L489"/>
  <c r="J312"/>
  <c r="M312" s="1"/>
  <c r="L312"/>
  <c r="O312"/>
  <c r="Q312"/>
  <c r="J313"/>
  <c r="O313" s="1"/>
  <c r="L313"/>
  <c r="M313"/>
  <c r="J314"/>
  <c r="L314"/>
  <c r="M314"/>
  <c r="O314"/>
  <c r="Q314"/>
  <c r="J315"/>
  <c r="O315" s="1"/>
  <c r="L315"/>
  <c r="Q315"/>
  <c r="J316"/>
  <c r="M316" s="1"/>
  <c r="L316"/>
  <c r="O316"/>
  <c r="Q316"/>
  <c r="J317"/>
  <c r="O317" s="1"/>
  <c r="L317"/>
  <c r="Q317"/>
  <c r="J318"/>
  <c r="L318"/>
  <c r="M318"/>
  <c r="O318"/>
  <c r="Q318"/>
  <c r="J319"/>
  <c r="O319" s="1"/>
  <c r="L319"/>
  <c r="J320"/>
  <c r="M320" s="1"/>
  <c r="L320"/>
  <c r="O320"/>
  <c r="Q320"/>
  <c r="J321"/>
  <c r="O321" s="1"/>
  <c r="L321"/>
  <c r="J252"/>
  <c r="L252"/>
  <c r="M252"/>
  <c r="O252"/>
  <c r="Q252"/>
  <c r="J253"/>
  <c r="O253" s="1"/>
  <c r="L253"/>
  <c r="M253"/>
  <c r="Q253"/>
  <c r="J254"/>
  <c r="M254" s="1"/>
  <c r="L254"/>
  <c r="O254"/>
  <c r="Q254"/>
  <c r="J255"/>
  <c r="O255" s="1"/>
  <c r="L255"/>
  <c r="Q255"/>
  <c r="J256"/>
  <c r="L256"/>
  <c r="M256"/>
  <c r="O256"/>
  <c r="Q256"/>
  <c r="J257"/>
  <c r="O257" s="1"/>
  <c r="L257"/>
  <c r="M257"/>
  <c r="J258"/>
  <c r="M258" s="1"/>
  <c r="L258"/>
  <c r="O258"/>
  <c r="Q258"/>
  <c r="J259"/>
  <c r="O259" s="1"/>
  <c r="L259"/>
  <c r="M259"/>
  <c r="J260"/>
  <c r="L260"/>
  <c r="M260"/>
  <c r="O260"/>
  <c r="Q260"/>
  <c r="J261"/>
  <c r="O261" s="1"/>
  <c r="L261"/>
  <c r="Q261"/>
  <c r="J205"/>
  <c r="M205" s="1"/>
  <c r="L205"/>
  <c r="O205"/>
  <c r="Q205"/>
  <c r="J206"/>
  <c r="O206" s="1"/>
  <c r="L206"/>
  <c r="Q206"/>
  <c r="J207"/>
  <c r="L207"/>
  <c r="M207"/>
  <c r="O207"/>
  <c r="Q207"/>
  <c r="J208"/>
  <c r="O208" s="1"/>
  <c r="L208"/>
  <c r="J209"/>
  <c r="M209" s="1"/>
  <c r="L209"/>
  <c r="O209"/>
  <c r="Q209"/>
  <c r="J210"/>
  <c r="O210" s="1"/>
  <c r="L210"/>
  <c r="J211"/>
  <c r="L211"/>
  <c r="M211"/>
  <c r="O211"/>
  <c r="Q211"/>
  <c r="J212"/>
  <c r="O212" s="1"/>
  <c r="L212"/>
  <c r="M212"/>
  <c r="Q212"/>
  <c r="J213"/>
  <c r="M213" s="1"/>
  <c r="L213"/>
  <c r="O213"/>
  <c r="Q213"/>
  <c r="J214"/>
  <c r="O214" s="1"/>
  <c r="L214"/>
  <c r="Q214"/>
  <c r="J204"/>
  <c r="Q204"/>
  <c r="O204"/>
  <c r="M204"/>
  <c r="L204"/>
  <c r="J203"/>
  <c r="M203" s="1"/>
  <c r="O203"/>
  <c r="L203"/>
  <c r="J202"/>
  <c r="O202" s="1"/>
  <c r="M202"/>
  <c r="L202"/>
  <c r="J175"/>
  <c r="Q175" s="1"/>
  <c r="M175"/>
  <c r="L175"/>
  <c r="J193"/>
  <c r="Q193"/>
  <c r="O193"/>
  <c r="M193"/>
  <c r="L193"/>
  <c r="J251"/>
  <c r="M251" s="1"/>
  <c r="Q251"/>
  <c r="O251"/>
  <c r="L251"/>
  <c r="J250"/>
  <c r="O250" s="1"/>
  <c r="Q250"/>
  <c r="L250"/>
  <c r="J249"/>
  <c r="Q249" s="1"/>
  <c r="O249"/>
  <c r="L249"/>
  <c r="J240"/>
  <c r="Q240"/>
  <c r="O240"/>
  <c r="M240"/>
  <c r="L240"/>
  <c r="J224"/>
  <c r="M224" s="1"/>
  <c r="L224"/>
  <c r="J311"/>
  <c r="O311" s="1"/>
  <c r="L311"/>
  <c r="J310"/>
  <c r="Q310" s="1"/>
  <c r="L310"/>
  <c r="J309"/>
  <c r="Q309"/>
  <c r="O309"/>
  <c r="M309"/>
  <c r="L309"/>
  <c r="J274"/>
  <c r="M274" s="1"/>
  <c r="Q274"/>
  <c r="O274"/>
  <c r="L274"/>
  <c r="J301"/>
  <c r="M301" s="1"/>
  <c r="L301"/>
  <c r="Q301"/>
  <c r="J141"/>
  <c r="M141" s="1"/>
  <c r="L141"/>
  <c r="O141"/>
  <c r="Q141"/>
  <c r="J142"/>
  <c r="L142"/>
  <c r="M142"/>
  <c r="O142"/>
  <c r="Q142"/>
  <c r="J143"/>
  <c r="O143" s="1"/>
  <c r="L143"/>
  <c r="M143"/>
  <c r="Q143"/>
  <c r="J144"/>
  <c r="M144" s="1"/>
  <c r="L144"/>
  <c r="O144"/>
  <c r="Q144"/>
  <c r="J145"/>
  <c r="L145"/>
  <c r="M145"/>
  <c r="O145"/>
  <c r="Q145"/>
  <c r="J146"/>
  <c r="L146"/>
  <c r="M146"/>
  <c r="O146"/>
  <c r="Q146"/>
  <c r="J147"/>
  <c r="O147" s="1"/>
  <c r="L147"/>
  <c r="Q147"/>
  <c r="J148"/>
  <c r="M148" s="1"/>
  <c r="L148"/>
  <c r="Q148"/>
  <c r="J149"/>
  <c r="M149" s="1"/>
  <c r="L149"/>
  <c r="O149"/>
  <c r="Q149"/>
  <c r="J150"/>
  <c r="L150"/>
  <c r="M150"/>
  <c r="O150"/>
  <c r="Q150"/>
  <c r="J151"/>
  <c r="O151" s="1"/>
  <c r="L151"/>
  <c r="M151"/>
  <c r="Q151"/>
  <c r="J152"/>
  <c r="M152" s="1"/>
  <c r="L152"/>
  <c r="O152"/>
  <c r="Q152"/>
  <c r="J153"/>
  <c r="L153"/>
  <c r="M153"/>
  <c r="O153"/>
  <c r="Q153"/>
  <c r="J154"/>
  <c r="L154"/>
  <c r="M154"/>
  <c r="O154"/>
  <c r="Q154"/>
  <c r="J155"/>
  <c r="O155" s="1"/>
  <c r="L155"/>
  <c r="Q155"/>
  <c r="J156"/>
  <c r="M156" s="1"/>
  <c r="L156"/>
  <c r="Q156"/>
  <c r="J157"/>
  <c r="M157" s="1"/>
  <c r="L157"/>
  <c r="O157"/>
  <c r="Q157"/>
  <c r="J158"/>
  <c r="L158"/>
  <c r="M158"/>
  <c r="O158"/>
  <c r="Q158"/>
  <c r="J159"/>
  <c r="O159" s="1"/>
  <c r="L159"/>
  <c r="M159"/>
  <c r="Q159"/>
  <c r="J160"/>
  <c r="M160" s="1"/>
  <c r="L160"/>
  <c r="O160"/>
  <c r="Q160"/>
  <c r="J161"/>
  <c r="L161"/>
  <c r="M161"/>
  <c r="O161"/>
  <c r="Q161"/>
  <c r="J83"/>
  <c r="L83"/>
  <c r="M83"/>
  <c r="O83"/>
  <c r="Q83"/>
  <c r="J84"/>
  <c r="O84" s="1"/>
  <c r="L84"/>
  <c r="Q84"/>
  <c r="J85"/>
  <c r="M85" s="1"/>
  <c r="L85"/>
  <c r="Q85"/>
  <c r="J86"/>
  <c r="M86" s="1"/>
  <c r="L86"/>
  <c r="O86"/>
  <c r="Q86"/>
  <c r="J87"/>
  <c r="L87"/>
  <c r="M87"/>
  <c r="O87"/>
  <c r="Q87"/>
  <c r="J88"/>
  <c r="O88" s="1"/>
  <c r="L88"/>
  <c r="M88"/>
  <c r="Q88"/>
  <c r="J89"/>
  <c r="M89" s="1"/>
  <c r="L89"/>
  <c r="O89"/>
  <c r="Q89"/>
  <c r="J90"/>
  <c r="L90"/>
  <c r="M90"/>
  <c r="O90"/>
  <c r="Q90"/>
  <c r="J91"/>
  <c r="L91"/>
  <c r="M91"/>
  <c r="O91"/>
  <c r="Q91"/>
  <c r="J92"/>
  <c r="O92" s="1"/>
  <c r="L92"/>
  <c r="Q92"/>
  <c r="J93"/>
  <c r="M93" s="1"/>
  <c r="L93"/>
  <c r="Q93"/>
  <c r="J94"/>
  <c r="M94" s="1"/>
  <c r="L94"/>
  <c r="O94"/>
  <c r="Q94"/>
  <c r="J95"/>
  <c r="L95"/>
  <c r="M95"/>
  <c r="O95"/>
  <c r="Q95"/>
  <c r="J96"/>
  <c r="O96" s="1"/>
  <c r="L96"/>
  <c r="M96"/>
  <c r="Q96"/>
  <c r="J97"/>
  <c r="M97" s="1"/>
  <c r="L97"/>
  <c r="O97"/>
  <c r="Q97"/>
  <c r="J98"/>
  <c r="L98"/>
  <c r="M98"/>
  <c r="O98"/>
  <c r="Q98"/>
  <c r="J99"/>
  <c r="L99"/>
  <c r="M99"/>
  <c r="O99"/>
  <c r="Q99"/>
  <c r="J100"/>
  <c r="O100" s="1"/>
  <c r="L100"/>
  <c r="Q100"/>
  <c r="J101"/>
  <c r="M101" s="1"/>
  <c r="L101"/>
  <c r="Q101"/>
  <c r="J102"/>
  <c r="M102" s="1"/>
  <c r="L102"/>
  <c r="O102"/>
  <c r="Q102"/>
  <c r="J103"/>
  <c r="L103"/>
  <c r="M103"/>
  <c r="O103"/>
  <c r="Q103"/>
  <c r="J104"/>
  <c r="O104" s="1"/>
  <c r="L104"/>
  <c r="M104"/>
  <c r="Q104"/>
  <c r="J105"/>
  <c r="M105" s="1"/>
  <c r="L105"/>
  <c r="O105"/>
  <c r="Q105"/>
  <c r="J106"/>
  <c r="L106"/>
  <c r="M106"/>
  <c r="O106"/>
  <c r="Q106"/>
  <c r="J11"/>
  <c r="L11"/>
  <c r="M11"/>
  <c r="O11"/>
  <c r="Q11"/>
  <c r="J12"/>
  <c r="O12" s="1"/>
  <c r="L12"/>
  <c r="Q12"/>
  <c r="J13"/>
  <c r="M13" s="1"/>
  <c r="L13"/>
  <c r="Q13"/>
  <c r="J14"/>
  <c r="M14" s="1"/>
  <c r="L14"/>
  <c r="O14"/>
  <c r="Q14"/>
  <c r="J15"/>
  <c r="L15"/>
  <c r="M15"/>
  <c r="O15"/>
  <c r="Q15"/>
  <c r="J134"/>
  <c r="O134" s="1"/>
  <c r="L134"/>
  <c r="M134"/>
  <c r="Q134"/>
  <c r="J135"/>
  <c r="M135" s="1"/>
  <c r="L135"/>
  <c r="O135"/>
  <c r="Q135"/>
  <c r="J136"/>
  <c r="L136"/>
  <c r="M136"/>
  <c r="O136"/>
  <c r="Q136"/>
  <c r="J137"/>
  <c r="L137"/>
  <c r="M137"/>
  <c r="O137"/>
  <c r="Q137"/>
  <c r="J138"/>
  <c r="O138" s="1"/>
  <c r="L138"/>
  <c r="Q138"/>
  <c r="J139"/>
  <c r="M139" s="1"/>
  <c r="L139"/>
  <c r="Q139"/>
  <c r="J140"/>
  <c r="M140" s="1"/>
  <c r="L140"/>
  <c r="O140"/>
  <c r="Q140"/>
  <c r="J1827"/>
  <c r="Q1827"/>
  <c r="O1827"/>
  <c r="M1827"/>
  <c r="L1827"/>
  <c r="J1826"/>
  <c r="M1826" s="1"/>
  <c r="Q1826"/>
  <c r="O1826"/>
  <c r="L1826"/>
  <c r="J1825"/>
  <c r="O1825" s="1"/>
  <c r="Q1825"/>
  <c r="M1825"/>
  <c r="L1825"/>
  <c r="J1824"/>
  <c r="Q1824" s="1"/>
  <c r="O1824"/>
  <c r="M1824"/>
  <c r="L1824"/>
  <c r="J1823"/>
  <c r="Q1823"/>
  <c r="O1823"/>
  <c r="M1823"/>
  <c r="L1823"/>
  <c r="J1822"/>
  <c r="M1822" s="1"/>
  <c r="L1822"/>
  <c r="J1821"/>
  <c r="O1821" s="1"/>
  <c r="L1821"/>
  <c r="J1820"/>
  <c r="Q1820" s="1"/>
  <c r="L1820"/>
  <c r="J1819"/>
  <c r="Q1819"/>
  <c r="O1819"/>
  <c r="M1819"/>
  <c r="L1819"/>
  <c r="J1818"/>
  <c r="M1818" s="1"/>
  <c r="Q1818"/>
  <c r="L1818"/>
  <c r="J1817"/>
  <c r="O1817" s="1"/>
  <c r="Q1817"/>
  <c r="L1817"/>
  <c r="J1816"/>
  <c r="Q1816" s="1"/>
  <c r="O1816"/>
  <c r="L1816"/>
  <c r="J1815"/>
  <c r="Q1815"/>
  <c r="O1815"/>
  <c r="M1815"/>
  <c r="L1815"/>
  <c r="J1814"/>
  <c r="M1814" s="1"/>
  <c r="O1814"/>
  <c r="L1814"/>
  <c r="J1813"/>
  <c r="O1813" s="1"/>
  <c r="M1813"/>
  <c r="L1813"/>
  <c r="J1812"/>
  <c r="Q1812" s="1"/>
  <c r="M1812"/>
  <c r="L1812"/>
  <c r="J1811"/>
  <c r="Q1811"/>
  <c r="O1811"/>
  <c r="M1811"/>
  <c r="L1811"/>
  <c r="J1810"/>
  <c r="M1810" s="1"/>
  <c r="Q1810"/>
  <c r="O1810"/>
  <c r="L1810"/>
  <c r="J1809"/>
  <c r="O1809" s="1"/>
  <c r="Q1809"/>
  <c r="M1809"/>
  <c r="L1809"/>
  <c r="J1808"/>
  <c r="Q1808" s="1"/>
  <c r="O1808"/>
  <c r="M1808"/>
  <c r="L1808"/>
  <c r="J1807"/>
  <c r="Q1807"/>
  <c r="O1807"/>
  <c r="M1807"/>
  <c r="L1807"/>
  <c r="J1806"/>
  <c r="M1806" s="1"/>
  <c r="L1806"/>
  <c r="J1805"/>
  <c r="O1805" s="1"/>
  <c r="L1805"/>
  <c r="J1804"/>
  <c r="M1804" s="1"/>
  <c r="L1804"/>
  <c r="J1803"/>
  <c r="O1803" s="1"/>
  <c r="Q1803"/>
  <c r="M1803"/>
  <c r="L1803"/>
  <c r="J1802"/>
  <c r="Q1802" s="1"/>
  <c r="O1802"/>
  <c r="L1802"/>
  <c r="J1801"/>
  <c r="Q1801"/>
  <c r="O1801"/>
  <c r="M1801"/>
  <c r="L1801"/>
  <c r="J1800"/>
  <c r="M1800" s="1"/>
  <c r="L1800"/>
  <c r="J1799"/>
  <c r="O1799" s="1"/>
  <c r="Q1799"/>
  <c r="M1799"/>
  <c r="L1799"/>
  <c r="J1798"/>
  <c r="Q1798" s="1"/>
  <c r="O1798"/>
  <c r="L1798"/>
  <c r="J1797"/>
  <c r="Q1797"/>
  <c r="O1797"/>
  <c r="M1797"/>
  <c r="L1797"/>
  <c r="J1796"/>
  <c r="M1796" s="1"/>
  <c r="L1796"/>
  <c r="J1795"/>
  <c r="O1795" s="1"/>
  <c r="Q1795"/>
  <c r="M1795"/>
  <c r="L1795"/>
  <c r="J1794"/>
  <c r="Q1794" s="1"/>
  <c r="O1794"/>
  <c r="L1794"/>
  <c r="J1793"/>
  <c r="Q1793"/>
  <c r="O1793"/>
  <c r="M1793"/>
  <c r="L1793"/>
  <c r="J1792"/>
  <c r="M1792" s="1"/>
  <c r="L1792"/>
  <c r="J1791"/>
  <c r="O1791" s="1"/>
  <c r="Q1791"/>
  <c r="M1791"/>
  <c r="L1791"/>
  <c r="J1790"/>
  <c r="Q1790" s="1"/>
  <c r="O1790"/>
  <c r="L1790"/>
  <c r="J1789"/>
  <c r="Q1789"/>
  <c r="O1789"/>
  <c r="M1789"/>
  <c r="L1789"/>
  <c r="J1788"/>
  <c r="M1788" s="1"/>
  <c r="L1788"/>
  <c r="J1787"/>
  <c r="O1787" s="1"/>
  <c r="Q1787"/>
  <c r="M1787"/>
  <c r="L1787"/>
  <c r="J1786"/>
  <c r="Q1786" s="1"/>
  <c r="O1786"/>
  <c r="L1786"/>
  <c r="J1785"/>
  <c r="Q1785"/>
  <c r="O1785"/>
  <c r="M1785"/>
  <c r="L1785"/>
  <c r="J1784"/>
  <c r="M1784" s="1"/>
  <c r="L1784"/>
  <c r="J1783"/>
  <c r="O1783" s="1"/>
  <c r="Q1783"/>
  <c r="M1783"/>
  <c r="L1783"/>
  <c r="J1782"/>
  <c r="Q1782" s="1"/>
  <c r="O1782"/>
  <c r="L1782"/>
  <c r="J1781"/>
  <c r="Q1781"/>
  <c r="O1781"/>
  <c r="M1781"/>
  <c r="L1781"/>
  <c r="J1780"/>
  <c r="M1780" s="1"/>
  <c r="L1780"/>
  <c r="J1779"/>
  <c r="O1779" s="1"/>
  <c r="Q1779"/>
  <c r="M1779"/>
  <c r="L1779"/>
  <c r="J1778"/>
  <c r="Q1778" s="1"/>
  <c r="O1778"/>
  <c r="L1778"/>
  <c r="J1777"/>
  <c r="Q1777"/>
  <c r="O1777"/>
  <c r="M1777"/>
  <c r="L1777"/>
  <c r="J1776"/>
  <c r="M1776" s="1"/>
  <c r="L1776"/>
  <c r="J1775"/>
  <c r="O1775" s="1"/>
  <c r="Q1775"/>
  <c r="M1775"/>
  <c r="L1775"/>
  <c r="J1774"/>
  <c r="Q1774" s="1"/>
  <c r="O1774"/>
  <c r="L1774"/>
  <c r="J1773"/>
  <c r="Q1773"/>
  <c r="O1773"/>
  <c r="M1773"/>
  <c r="L1773"/>
  <c r="J1772"/>
  <c r="M1772" s="1"/>
  <c r="L1772"/>
  <c r="J1771"/>
  <c r="O1771" s="1"/>
  <c r="Q1771"/>
  <c r="M1771"/>
  <c r="L1771"/>
  <c r="J1770"/>
  <c r="Q1770" s="1"/>
  <c r="O1770"/>
  <c r="L1770"/>
  <c r="J1769"/>
  <c r="Q1769"/>
  <c r="O1769"/>
  <c r="M1769"/>
  <c r="L1769"/>
  <c r="J1768"/>
  <c r="M1768" s="1"/>
  <c r="L1768"/>
  <c r="J1767"/>
  <c r="O1767" s="1"/>
  <c r="Q1767"/>
  <c r="M1767"/>
  <c r="L1767"/>
  <c r="J1766"/>
  <c r="Q1766" s="1"/>
  <c r="O1766"/>
  <c r="L1766"/>
  <c r="J1765"/>
  <c r="Q1765"/>
  <c r="O1765"/>
  <c r="M1765"/>
  <c r="L1765"/>
  <c r="J1764"/>
  <c r="M1764" s="1"/>
  <c r="L1764"/>
  <c r="J1763"/>
  <c r="O1763" s="1"/>
  <c r="Q1763"/>
  <c r="M1763"/>
  <c r="L1763"/>
  <c r="J1762"/>
  <c r="Q1762" s="1"/>
  <c r="O1762"/>
  <c r="L1762"/>
  <c r="J1761"/>
  <c r="Q1761"/>
  <c r="O1761"/>
  <c r="M1761"/>
  <c r="L1761"/>
  <c r="J1760"/>
  <c r="M1760" s="1"/>
  <c r="L1760"/>
  <c r="J1759"/>
  <c r="O1759" s="1"/>
  <c r="Q1759"/>
  <c r="M1759"/>
  <c r="L1759"/>
  <c r="J1758"/>
  <c r="Q1758" s="1"/>
  <c r="O1758"/>
  <c r="L1758"/>
  <c r="J1757"/>
  <c r="Q1757"/>
  <c r="O1757"/>
  <c r="M1757"/>
  <c r="L1757"/>
  <c r="J1756"/>
  <c r="M1756" s="1"/>
  <c r="L1756"/>
  <c r="J1755"/>
  <c r="O1755" s="1"/>
  <c r="Q1755"/>
  <c r="M1755"/>
  <c r="L1755"/>
  <c r="J1754"/>
  <c r="Q1754" s="1"/>
  <c r="O1754"/>
  <c r="L1754"/>
  <c r="J1753"/>
  <c r="Q1753"/>
  <c r="O1753"/>
  <c r="M1753"/>
  <c r="L1753"/>
  <c r="J1752"/>
  <c r="M1752" s="1"/>
  <c r="L1752"/>
  <c r="J1751"/>
  <c r="O1751" s="1"/>
  <c r="Q1751"/>
  <c r="M1751"/>
  <c r="L1751"/>
  <c r="J1750"/>
  <c r="Q1750" s="1"/>
  <c r="O1750"/>
  <c r="L1750"/>
  <c r="J1749"/>
  <c r="Q1749"/>
  <c r="O1749"/>
  <c r="M1749"/>
  <c r="L1749"/>
  <c r="J1748"/>
  <c r="M1748" s="1"/>
  <c r="L1748"/>
  <c r="J1747"/>
  <c r="O1747" s="1"/>
  <c r="Q1747"/>
  <c r="M1747"/>
  <c r="L1747"/>
  <c r="J1746"/>
  <c r="Q1746" s="1"/>
  <c r="O1746"/>
  <c r="L1746"/>
  <c r="J1745"/>
  <c r="Q1745"/>
  <c r="O1745"/>
  <c r="M1745"/>
  <c r="L1745"/>
  <c r="J1744"/>
  <c r="M1744" s="1"/>
  <c r="L1744"/>
  <c r="J1743"/>
  <c r="O1743" s="1"/>
  <c r="Q1743"/>
  <c r="M1743"/>
  <c r="L1743"/>
  <c r="J1742"/>
  <c r="Q1742" s="1"/>
  <c r="O1742"/>
  <c r="L1742"/>
  <c r="J1741"/>
  <c r="Q1741"/>
  <c r="O1741"/>
  <c r="M1741"/>
  <c r="L1741"/>
  <c r="J1740"/>
  <c r="M1740" s="1"/>
  <c r="L1740"/>
  <c r="J1739"/>
  <c r="O1739" s="1"/>
  <c r="Q1739"/>
  <c r="M1739"/>
  <c r="L1739"/>
  <c r="J1738"/>
  <c r="Q1738" s="1"/>
  <c r="O1738"/>
  <c r="L1738"/>
  <c r="J1737"/>
  <c r="Q1737"/>
  <c r="O1737"/>
  <c r="M1737"/>
  <c r="L1737"/>
  <c r="J1736"/>
  <c r="M1736" s="1"/>
  <c r="L1736"/>
  <c r="J1735"/>
  <c r="O1735" s="1"/>
  <c r="Q1735"/>
  <c r="M1735"/>
  <c r="L1735"/>
  <c r="J1734"/>
  <c r="Q1734" s="1"/>
  <c r="O1734"/>
  <c r="L1734"/>
  <c r="J1733"/>
  <c r="Q1733"/>
  <c r="O1733"/>
  <c r="M1733"/>
  <c r="L1733"/>
  <c r="J1732"/>
  <c r="M1732" s="1"/>
  <c r="L1732"/>
  <c r="J1731"/>
  <c r="O1731" s="1"/>
  <c r="Q1731"/>
  <c r="M1731"/>
  <c r="L1731"/>
  <c r="J1730"/>
  <c r="Q1730" s="1"/>
  <c r="O1730"/>
  <c r="L1730"/>
  <c r="J1729"/>
  <c r="Q1729"/>
  <c r="O1729"/>
  <c r="M1729"/>
  <c r="L1729"/>
  <c r="J1728"/>
  <c r="M1728" s="1"/>
  <c r="L1728"/>
  <c r="J1727"/>
  <c r="O1727" s="1"/>
  <c r="Q1727"/>
  <c r="M1727"/>
  <c r="L1727"/>
  <c r="J1726"/>
  <c r="Q1726" s="1"/>
  <c r="O1726"/>
  <c r="L1726"/>
  <c r="J1725"/>
  <c r="Q1725"/>
  <c r="O1725"/>
  <c r="M1725"/>
  <c r="L1725"/>
  <c r="J1724"/>
  <c r="M1724" s="1"/>
  <c r="L1724"/>
  <c r="J1723"/>
  <c r="O1723" s="1"/>
  <c r="Q1723"/>
  <c r="M1723"/>
  <c r="L1723"/>
  <c r="J1722"/>
  <c r="Q1722" s="1"/>
  <c r="O1722"/>
  <c r="L1722"/>
  <c r="J1721"/>
  <c r="Q1721"/>
  <c r="O1721"/>
  <c r="M1721"/>
  <c r="L1721"/>
  <c r="J1720"/>
  <c r="M1720" s="1"/>
  <c r="L1720"/>
  <c r="J1719"/>
  <c r="O1719" s="1"/>
  <c r="Q1719"/>
  <c r="M1719"/>
  <c r="L1719"/>
  <c r="J1718"/>
  <c r="Q1718" s="1"/>
  <c r="O1718"/>
  <c r="L1718"/>
  <c r="J1717"/>
  <c r="Q1717"/>
  <c r="O1717"/>
  <c r="M1717"/>
  <c r="L1717"/>
  <c r="J1716"/>
  <c r="M1716" s="1"/>
  <c r="L1716"/>
  <c r="J1715"/>
  <c r="O1715" s="1"/>
  <c r="Q1715"/>
  <c r="M1715"/>
  <c r="L1715"/>
  <c r="J1714"/>
  <c r="Q1714" s="1"/>
  <c r="O1714"/>
  <c r="L1714"/>
  <c r="J1713"/>
  <c r="Q1713"/>
  <c r="O1713"/>
  <c r="M1713"/>
  <c r="L1713"/>
  <c r="J1712"/>
  <c r="M1712" s="1"/>
  <c r="L1712"/>
  <c r="J1711"/>
  <c r="O1711" s="1"/>
  <c r="Q1711"/>
  <c r="M1711"/>
  <c r="L1711"/>
  <c r="J1710"/>
  <c r="Q1710" s="1"/>
  <c r="O1710"/>
  <c r="L1710"/>
  <c r="J1709"/>
  <c r="Q1709"/>
  <c r="O1709"/>
  <c r="M1709"/>
  <c r="L1709"/>
  <c r="J1708"/>
  <c r="M1708" s="1"/>
  <c r="L1708"/>
  <c r="J1707"/>
  <c r="O1707" s="1"/>
  <c r="Q1707"/>
  <c r="M1707"/>
  <c r="L1707"/>
  <c r="J1706"/>
  <c r="Q1706" s="1"/>
  <c r="O1706"/>
  <c r="L1706"/>
  <c r="J1705"/>
  <c r="Q1705"/>
  <c r="O1705"/>
  <c r="M1705"/>
  <c r="L1705"/>
  <c r="J1704"/>
  <c r="M1704" s="1"/>
  <c r="L1704"/>
  <c r="J1703"/>
  <c r="O1703" s="1"/>
  <c r="Q1703"/>
  <c r="M1703"/>
  <c r="L1703"/>
  <c r="J1702"/>
  <c r="Q1702" s="1"/>
  <c r="O1702"/>
  <c r="L1702"/>
  <c r="J1701"/>
  <c r="Q1701"/>
  <c r="O1701"/>
  <c r="M1701"/>
  <c r="L1701"/>
  <c r="J1700"/>
  <c r="M1700" s="1"/>
  <c r="L1700"/>
  <c r="J1699"/>
  <c r="O1699" s="1"/>
  <c r="Q1699"/>
  <c r="M1699"/>
  <c r="L1699"/>
  <c r="J1698"/>
  <c r="Q1698" s="1"/>
  <c r="O1698"/>
  <c r="L1698"/>
  <c r="J1697"/>
  <c r="Q1697"/>
  <c r="O1697"/>
  <c r="M1697"/>
  <c r="L1697"/>
  <c r="J1696"/>
  <c r="M1696" s="1"/>
  <c r="L1696"/>
  <c r="J1695"/>
  <c r="O1695" s="1"/>
  <c r="Q1695"/>
  <c r="M1695"/>
  <c r="L1695"/>
  <c r="J1694"/>
  <c r="Q1694" s="1"/>
  <c r="O1694"/>
  <c r="L1694"/>
  <c r="J1693"/>
  <c r="Q1693"/>
  <c r="O1693"/>
  <c r="M1693"/>
  <c r="L1693"/>
  <c r="J1692"/>
  <c r="M1692" s="1"/>
  <c r="L1692"/>
  <c r="J1691"/>
  <c r="O1691" s="1"/>
  <c r="Q1691"/>
  <c r="M1691"/>
  <c r="L1691"/>
  <c r="J1690"/>
  <c r="Q1690" s="1"/>
  <c r="O1690"/>
  <c r="L1690"/>
  <c r="J1689"/>
  <c r="Q1689"/>
  <c r="O1689"/>
  <c r="M1689"/>
  <c r="L1689"/>
  <c r="J1686"/>
  <c r="M1686" s="1"/>
  <c r="L1686"/>
  <c r="J1685"/>
  <c r="O1685" s="1"/>
  <c r="Q1685"/>
  <c r="M1685"/>
  <c r="L1685"/>
  <c r="J1684"/>
  <c r="Q1684" s="1"/>
  <c r="O1684"/>
  <c r="L1684"/>
  <c r="J1683"/>
  <c r="Q1683"/>
  <c r="O1683"/>
  <c r="M1683"/>
  <c r="L1683"/>
  <c r="J1682"/>
  <c r="M1682" s="1"/>
  <c r="L1682"/>
  <c r="J1681"/>
  <c r="O1681" s="1"/>
  <c r="Q1681"/>
  <c r="M1681"/>
  <c r="L1681"/>
  <c r="J1680"/>
  <c r="Q1680" s="1"/>
  <c r="O1680"/>
  <c r="L1680"/>
  <c r="J1679"/>
  <c r="Q1679"/>
  <c r="O1679"/>
  <c r="M1679"/>
  <c r="L1679"/>
  <c r="J1678"/>
  <c r="M1678" s="1"/>
  <c r="L1678"/>
  <c r="J1677"/>
  <c r="O1677" s="1"/>
  <c r="Q1677"/>
  <c r="M1677"/>
  <c r="L1677"/>
  <c r="J1676"/>
  <c r="Q1676" s="1"/>
  <c r="O1676"/>
  <c r="L1676"/>
  <c r="J1675"/>
  <c r="Q1675"/>
  <c r="O1675"/>
  <c r="M1675"/>
  <c r="L1675"/>
  <c r="J1674"/>
  <c r="M1674" s="1"/>
  <c r="L1674"/>
  <c r="J1673"/>
  <c r="O1673" s="1"/>
  <c r="Q1673"/>
  <c r="M1673"/>
  <c r="L1673"/>
  <c r="J1672"/>
  <c r="Q1672" s="1"/>
  <c r="O1672"/>
  <c r="L1672"/>
  <c r="J1671"/>
  <c r="Q1671"/>
  <c r="O1671"/>
  <c r="M1671"/>
  <c r="L1671"/>
  <c r="J1670"/>
  <c r="M1670" s="1"/>
  <c r="L1670"/>
  <c r="J1669"/>
  <c r="O1669" s="1"/>
  <c r="Q1669"/>
  <c r="M1669"/>
  <c r="L1669"/>
  <c r="J1668"/>
  <c r="Q1668" s="1"/>
  <c r="O1668"/>
  <c r="L1668"/>
  <c r="J1667"/>
  <c r="Q1667"/>
  <c r="O1667"/>
  <c r="M1667"/>
  <c r="L1667"/>
  <c r="J1666"/>
  <c r="M1666" s="1"/>
  <c r="L1666"/>
  <c r="J1665"/>
  <c r="O1665" s="1"/>
  <c r="Q1665"/>
  <c r="M1665"/>
  <c r="L1665"/>
  <c r="J1664"/>
  <c r="Q1664" s="1"/>
  <c r="O1664"/>
  <c r="L1664"/>
  <c r="J1663"/>
  <c r="Q1663"/>
  <c r="O1663"/>
  <c r="M1663"/>
  <c r="L1663"/>
  <c r="J1662"/>
  <c r="M1662" s="1"/>
  <c r="L1662"/>
  <c r="J1661"/>
  <c r="O1661" s="1"/>
  <c r="Q1661"/>
  <c r="M1661"/>
  <c r="L1661"/>
  <c r="J1660"/>
  <c r="Q1660" s="1"/>
  <c r="O1660"/>
  <c r="L1660"/>
  <c r="J1659"/>
  <c r="Q1659"/>
  <c r="O1659"/>
  <c r="M1659"/>
  <c r="L1659"/>
  <c r="J1658"/>
  <c r="M1658" s="1"/>
  <c r="L1658"/>
  <c r="J1657"/>
  <c r="O1657" s="1"/>
  <c r="Q1657"/>
  <c r="M1657"/>
  <c r="L1657"/>
  <c r="J1656"/>
  <c r="Q1656" s="1"/>
  <c r="O1656"/>
  <c r="L1656"/>
  <c r="J1655"/>
  <c r="Q1655"/>
  <c r="O1655"/>
  <c r="M1655"/>
  <c r="L1655"/>
  <c r="J1654"/>
  <c r="M1654" s="1"/>
  <c r="L1654"/>
  <c r="J1653"/>
  <c r="O1653" s="1"/>
  <c r="Q1653"/>
  <c r="M1653"/>
  <c r="L1653"/>
  <c r="J1652"/>
  <c r="Q1652" s="1"/>
  <c r="O1652"/>
  <c r="L1652"/>
  <c r="J1651"/>
  <c r="Q1651"/>
  <c r="O1651"/>
  <c r="M1651"/>
  <c r="L1651"/>
  <c r="J1650"/>
  <c r="M1650" s="1"/>
  <c r="L1650"/>
  <c r="J1649"/>
  <c r="O1649" s="1"/>
  <c r="Q1649"/>
  <c r="M1649"/>
  <c r="L1649"/>
  <c r="J1648"/>
  <c r="Q1648" s="1"/>
  <c r="O1648"/>
  <c r="L1648"/>
  <c r="J1647"/>
  <c r="Q1647"/>
  <c r="O1647"/>
  <c r="M1647"/>
  <c r="L1647"/>
  <c r="J1645"/>
  <c r="M1645" s="1"/>
  <c r="L1645"/>
  <c r="J1644"/>
  <c r="O1644" s="1"/>
  <c r="Q1644"/>
  <c r="M1644"/>
  <c r="L1644"/>
  <c r="J1643"/>
  <c r="Q1643" s="1"/>
  <c r="O1643"/>
  <c r="L1643"/>
  <c r="J1642"/>
  <c r="Q1642"/>
  <c r="O1642"/>
  <c r="M1642"/>
  <c r="L1642"/>
  <c r="J1641"/>
  <c r="M1641" s="1"/>
  <c r="L1641"/>
  <c r="J1640"/>
  <c r="O1640" s="1"/>
  <c r="Q1640"/>
  <c r="M1640"/>
  <c r="L1640"/>
  <c r="J1639"/>
  <c r="Q1639" s="1"/>
  <c r="O1639"/>
  <c r="L1639"/>
  <c r="J1638"/>
  <c r="Q1638"/>
  <c r="O1638"/>
  <c r="M1638"/>
  <c r="L1638"/>
  <c r="J1637"/>
  <c r="M1637" s="1"/>
  <c r="L1637"/>
  <c r="J1636"/>
  <c r="O1636" s="1"/>
  <c r="Q1636"/>
  <c r="M1636"/>
  <c r="L1636"/>
  <c r="J1635"/>
  <c r="Q1635" s="1"/>
  <c r="O1635"/>
  <c r="L1635"/>
  <c r="J1634"/>
  <c r="Q1634"/>
  <c r="O1634"/>
  <c r="M1634"/>
  <c r="L1634"/>
  <c r="J1633"/>
  <c r="M1633" s="1"/>
  <c r="L1633"/>
  <c r="J1632"/>
  <c r="O1632" s="1"/>
  <c r="Q1632"/>
  <c r="M1632"/>
  <c r="L1632"/>
  <c r="J1631"/>
  <c r="Q1631" s="1"/>
  <c r="O1631"/>
  <c r="L1631"/>
  <c r="J1630"/>
  <c r="Q1630"/>
  <c r="O1630"/>
  <c r="M1630"/>
  <c r="L1630"/>
  <c r="J1629"/>
  <c r="M1629" s="1"/>
  <c r="L1629"/>
  <c r="J1628"/>
  <c r="O1628" s="1"/>
  <c r="Q1628"/>
  <c r="M1628"/>
  <c r="L1628"/>
  <c r="J1627"/>
  <c r="Q1627" s="1"/>
  <c r="O1627"/>
  <c r="L1627"/>
  <c r="J1626"/>
  <c r="Q1626"/>
  <c r="O1626"/>
  <c r="M1626"/>
  <c r="L1626"/>
  <c r="J1625"/>
  <c r="M1625" s="1"/>
  <c r="L1625"/>
  <c r="J1624"/>
  <c r="O1624" s="1"/>
  <c r="Q1624"/>
  <c r="M1624"/>
  <c r="L1624"/>
  <c r="J1623"/>
  <c r="Q1623" s="1"/>
  <c r="O1623"/>
  <c r="L1623"/>
  <c r="J1622"/>
  <c r="Q1622"/>
  <c r="O1622"/>
  <c r="M1622"/>
  <c r="L1622"/>
  <c r="J1621"/>
  <c r="M1621" s="1"/>
  <c r="L1621"/>
  <c r="J1620"/>
  <c r="O1620" s="1"/>
  <c r="Q1620"/>
  <c r="M1620"/>
  <c r="L1620"/>
  <c r="J1619"/>
  <c r="Q1619" s="1"/>
  <c r="O1619"/>
  <c r="L1619"/>
  <c r="J1618"/>
  <c r="Q1618"/>
  <c r="O1618"/>
  <c r="M1618"/>
  <c r="L1618"/>
  <c r="J1617"/>
  <c r="M1617" s="1"/>
  <c r="L1617"/>
  <c r="J1616"/>
  <c r="O1616" s="1"/>
  <c r="Q1616"/>
  <c r="M1616"/>
  <c r="L1616"/>
  <c r="J1615"/>
  <c r="Q1615" s="1"/>
  <c r="O1615"/>
  <c r="L1615"/>
  <c r="J1614"/>
  <c r="Q1614"/>
  <c r="O1614"/>
  <c r="M1614"/>
  <c r="L1614"/>
  <c r="J1613"/>
  <c r="M1613" s="1"/>
  <c r="L1613"/>
  <c r="J1612"/>
  <c r="O1612" s="1"/>
  <c r="Q1612"/>
  <c r="M1612"/>
  <c r="L1612"/>
  <c r="J1611"/>
  <c r="Q1611" s="1"/>
  <c r="O1611"/>
  <c r="L1611"/>
  <c r="J1610"/>
  <c r="Q1610"/>
  <c r="O1610"/>
  <c r="M1610"/>
  <c r="L1610"/>
  <c r="J1609"/>
  <c r="M1609" s="1"/>
  <c r="L1609"/>
  <c r="J1608"/>
  <c r="O1608" s="1"/>
  <c r="Q1608"/>
  <c r="M1608"/>
  <c r="L1608"/>
  <c r="J1607"/>
  <c r="Q1607" s="1"/>
  <c r="O1607"/>
  <c r="L1607"/>
  <c r="J1606"/>
  <c r="Q1606"/>
  <c r="O1606"/>
  <c r="M1606"/>
  <c r="L1606"/>
  <c r="J1605"/>
  <c r="M1605" s="1"/>
  <c r="L1605"/>
  <c r="J1604"/>
  <c r="O1604" s="1"/>
  <c r="Q1604"/>
  <c r="M1604"/>
  <c r="L1604"/>
  <c r="J1603"/>
  <c r="Q1603" s="1"/>
  <c r="O1603"/>
  <c r="L1603"/>
  <c r="J1602"/>
  <c r="Q1602"/>
  <c r="O1602"/>
  <c r="M1602"/>
  <c r="L1602"/>
  <c r="J1601"/>
  <c r="M1601" s="1"/>
  <c r="L1601"/>
  <c r="J1600"/>
  <c r="O1600" s="1"/>
  <c r="Q1600"/>
  <c r="M1600"/>
  <c r="L1600"/>
  <c r="J1599"/>
  <c r="Q1599" s="1"/>
  <c r="O1599"/>
  <c r="L1599"/>
  <c r="J1598"/>
  <c r="Q1598"/>
  <c r="O1598"/>
  <c r="M1598"/>
  <c r="L1598"/>
  <c r="J1597"/>
  <c r="M1597" s="1"/>
  <c r="L1597"/>
  <c r="J1596"/>
  <c r="O1596" s="1"/>
  <c r="Q1596"/>
  <c r="M1596"/>
  <c r="L1596"/>
  <c r="J1595"/>
  <c r="Q1595" s="1"/>
  <c r="O1595"/>
  <c r="L1595"/>
  <c r="J1594"/>
  <c r="Q1594"/>
  <c r="O1594"/>
  <c r="M1594"/>
  <c r="L1594"/>
  <c r="J1593"/>
  <c r="M1593" s="1"/>
  <c r="L1593"/>
  <c r="J1592"/>
  <c r="O1592" s="1"/>
  <c r="Q1592"/>
  <c r="M1592"/>
  <c r="L1592"/>
  <c r="J1591"/>
  <c r="Q1591" s="1"/>
  <c r="O1591"/>
  <c r="L1591"/>
  <c r="J1590"/>
  <c r="Q1590"/>
  <c r="O1590"/>
  <c r="M1590"/>
  <c r="L1590"/>
  <c r="J1589"/>
  <c r="M1589" s="1"/>
  <c r="L1589"/>
  <c r="J1588"/>
  <c r="O1588" s="1"/>
  <c r="Q1588"/>
  <c r="M1588"/>
  <c r="L1588"/>
  <c r="J1587"/>
  <c r="Q1587" s="1"/>
  <c r="O1587"/>
  <c r="L1587"/>
  <c r="J1586"/>
  <c r="Q1586"/>
  <c r="O1586"/>
  <c r="M1586"/>
  <c r="L1586"/>
  <c r="J1585"/>
  <c r="L1585"/>
  <c r="J1584"/>
  <c r="O1584" s="1"/>
  <c r="Q1584"/>
  <c r="M1584"/>
  <c r="L1584"/>
  <c r="J1583"/>
  <c r="Q1583" s="1"/>
  <c r="O1583"/>
  <c r="L1583"/>
  <c r="J1582"/>
  <c r="Q1582"/>
  <c r="O1582"/>
  <c r="M1582"/>
  <c r="L1582"/>
  <c r="J1581"/>
  <c r="L1581"/>
  <c r="J1580"/>
  <c r="O1580" s="1"/>
  <c r="Q1580"/>
  <c r="M1580"/>
  <c r="L1580"/>
  <c r="J1579"/>
  <c r="Q1579" s="1"/>
  <c r="O1579"/>
  <c r="L1579"/>
  <c r="J1578"/>
  <c r="Q1578"/>
  <c r="O1578"/>
  <c r="M1578"/>
  <c r="L1578"/>
  <c r="J1577"/>
  <c r="L1577"/>
  <c r="J1576"/>
  <c r="O1576" s="1"/>
  <c r="Q1576"/>
  <c r="M1576"/>
  <c r="L1576"/>
  <c r="J1575"/>
  <c r="Q1575" s="1"/>
  <c r="O1575"/>
  <c r="L1575"/>
  <c r="J1574"/>
  <c r="Q1574"/>
  <c r="O1574"/>
  <c r="M1574"/>
  <c r="L1574"/>
  <c r="J1573"/>
  <c r="L1573"/>
  <c r="J1572"/>
  <c r="O1572" s="1"/>
  <c r="Q1572"/>
  <c r="M1572"/>
  <c r="L1572"/>
  <c r="J1571"/>
  <c r="Q1571" s="1"/>
  <c r="O1571"/>
  <c r="L1571"/>
  <c r="J1570"/>
  <c r="Q1570"/>
  <c r="O1570"/>
  <c r="M1570"/>
  <c r="L1570"/>
  <c r="J1569"/>
  <c r="L1569"/>
  <c r="J1568"/>
  <c r="O1568" s="1"/>
  <c r="Q1568"/>
  <c r="M1568"/>
  <c r="L1568"/>
  <c r="J1567"/>
  <c r="Q1567" s="1"/>
  <c r="O1567"/>
  <c r="L1567"/>
  <c r="J1566"/>
  <c r="Q1566"/>
  <c r="O1566"/>
  <c r="M1566"/>
  <c r="L1566"/>
  <c r="J1565"/>
  <c r="L1565"/>
  <c r="J1564"/>
  <c r="O1564" s="1"/>
  <c r="Q1564"/>
  <c r="M1564"/>
  <c r="L1564"/>
  <c r="J1563"/>
  <c r="Q1563" s="1"/>
  <c r="O1563"/>
  <c r="L1563"/>
  <c r="J1562"/>
  <c r="Q1562"/>
  <c r="O1562"/>
  <c r="M1562"/>
  <c r="L1562"/>
  <c r="J1561"/>
  <c r="L1561"/>
  <c r="J1560"/>
  <c r="O1560" s="1"/>
  <c r="Q1560"/>
  <c r="M1560"/>
  <c r="L1560"/>
  <c r="J1559"/>
  <c r="Q1559" s="1"/>
  <c r="O1559"/>
  <c r="L1559"/>
  <c r="J1558"/>
  <c r="Q1558"/>
  <c r="O1558"/>
  <c r="M1558"/>
  <c r="L1558"/>
  <c r="J1557"/>
  <c r="L1557"/>
  <c r="J1556"/>
  <c r="O1556" s="1"/>
  <c r="Q1556"/>
  <c r="M1556"/>
  <c r="L1556"/>
  <c r="J1555"/>
  <c r="Q1555" s="1"/>
  <c r="O1555"/>
  <c r="L1555"/>
  <c r="J1554"/>
  <c r="Q1554"/>
  <c r="O1554"/>
  <c r="M1554"/>
  <c r="L1554"/>
  <c r="J1553"/>
  <c r="L1553"/>
  <c r="J1552"/>
  <c r="O1552" s="1"/>
  <c r="Q1552"/>
  <c r="M1552"/>
  <c r="L1552"/>
  <c r="J1551"/>
  <c r="Q1551" s="1"/>
  <c r="O1551"/>
  <c r="L1551"/>
  <c r="J1550"/>
  <c r="Q1550"/>
  <c r="O1550"/>
  <c r="M1550"/>
  <c r="L1550"/>
  <c r="J1549"/>
  <c r="L1549"/>
  <c r="J1548"/>
  <c r="O1548" s="1"/>
  <c r="Q1548"/>
  <c r="M1548"/>
  <c r="L1548"/>
  <c r="J1547"/>
  <c r="Q1547" s="1"/>
  <c r="O1547"/>
  <c r="L1547"/>
  <c r="J1546"/>
  <c r="Q1546"/>
  <c r="O1546"/>
  <c r="M1546"/>
  <c r="L1546"/>
  <c r="J1545"/>
  <c r="L1545"/>
  <c r="J1544"/>
  <c r="O1544" s="1"/>
  <c r="Q1544"/>
  <c r="M1544"/>
  <c r="L1544"/>
  <c r="J1543"/>
  <c r="Q1543" s="1"/>
  <c r="O1543"/>
  <c r="L1543"/>
  <c r="J1542"/>
  <c r="Q1542"/>
  <c r="O1542"/>
  <c r="M1542"/>
  <c r="L1542"/>
  <c r="J1541"/>
  <c r="L1541"/>
  <c r="J1540"/>
  <c r="O1540" s="1"/>
  <c r="Q1540"/>
  <c r="M1540"/>
  <c r="L1540"/>
  <c r="J1539"/>
  <c r="O1539"/>
  <c r="L1539"/>
  <c r="J1538"/>
  <c r="Q1538"/>
  <c r="O1538"/>
  <c r="M1538"/>
  <c r="L1538"/>
  <c r="J1537"/>
  <c r="O1537"/>
  <c r="L1537"/>
  <c r="J1536"/>
  <c r="O1536" s="1"/>
  <c r="Q1536"/>
  <c r="M1536"/>
  <c r="L1536"/>
  <c r="J1535"/>
  <c r="L1535"/>
  <c r="J1534"/>
  <c r="Q1534"/>
  <c r="O1534"/>
  <c r="M1534"/>
  <c r="L1534"/>
  <c r="J1533"/>
  <c r="L1533"/>
  <c r="J1532"/>
  <c r="O1532" s="1"/>
  <c r="Q1532"/>
  <c r="M1532"/>
  <c r="L1532"/>
  <c r="J1531"/>
  <c r="O1531"/>
  <c r="L1531"/>
  <c r="J1530"/>
  <c r="Q1530"/>
  <c r="O1530"/>
  <c r="M1530"/>
  <c r="L1530"/>
  <c r="J1529"/>
  <c r="O1529"/>
  <c r="L1529"/>
  <c r="J1528"/>
  <c r="O1528" s="1"/>
  <c r="Q1528"/>
  <c r="M1528"/>
  <c r="L1528"/>
  <c r="J1527"/>
  <c r="L1527"/>
  <c r="J1526"/>
  <c r="Q1526"/>
  <c r="O1526"/>
  <c r="M1526"/>
  <c r="L1526"/>
  <c r="J1525"/>
  <c r="L1525"/>
  <c r="J1524"/>
  <c r="O1524" s="1"/>
  <c r="Q1524"/>
  <c r="M1524"/>
  <c r="L1524"/>
  <c r="J1523"/>
  <c r="O1523"/>
  <c r="L1523"/>
  <c r="J1522"/>
  <c r="Q1522"/>
  <c r="O1522"/>
  <c r="M1522"/>
  <c r="L1522"/>
  <c r="J1521"/>
  <c r="O1521"/>
  <c r="L1521"/>
  <c r="J1520"/>
  <c r="O1520" s="1"/>
  <c r="Q1520"/>
  <c r="M1520"/>
  <c r="L1520"/>
  <c r="J1519"/>
  <c r="L1519"/>
  <c r="J1518"/>
  <c r="Q1518"/>
  <c r="O1518"/>
  <c r="M1518"/>
  <c r="L1518"/>
  <c r="J1517"/>
  <c r="L1517"/>
  <c r="J1516"/>
  <c r="O1516" s="1"/>
  <c r="Q1516"/>
  <c r="M1516"/>
  <c r="L1516"/>
  <c r="J1515"/>
  <c r="O1515"/>
  <c r="L1515"/>
  <c r="J1514"/>
  <c r="Q1514"/>
  <c r="O1514"/>
  <c r="M1514"/>
  <c r="L1514"/>
  <c r="J1513"/>
  <c r="O1513"/>
  <c r="L1513"/>
  <c r="J1512"/>
  <c r="O1512" s="1"/>
  <c r="Q1512"/>
  <c r="M1512"/>
  <c r="L1512"/>
  <c r="J1511"/>
  <c r="L1511"/>
  <c r="J1510"/>
  <c r="Q1510"/>
  <c r="O1510"/>
  <c r="M1510"/>
  <c r="L1510"/>
  <c r="J1509"/>
  <c r="L1509"/>
  <c r="J1508"/>
  <c r="O1508" s="1"/>
  <c r="Q1508"/>
  <c r="M1508"/>
  <c r="L1508"/>
  <c r="J1507"/>
  <c r="O1507"/>
  <c r="L1507"/>
  <c r="J1506"/>
  <c r="Q1506"/>
  <c r="O1506"/>
  <c r="M1506"/>
  <c r="L1506"/>
  <c r="J1505"/>
  <c r="O1505"/>
  <c r="L1505"/>
  <c r="J1504"/>
  <c r="O1504" s="1"/>
  <c r="Q1504"/>
  <c r="M1504"/>
  <c r="L1504"/>
  <c r="J1503"/>
  <c r="L1503"/>
  <c r="J1502"/>
  <c r="Q1502"/>
  <c r="O1502"/>
  <c r="M1502"/>
  <c r="L1502"/>
  <c r="J1501"/>
  <c r="L1501"/>
  <c r="J1500"/>
  <c r="O1500" s="1"/>
  <c r="Q1500"/>
  <c r="M1500"/>
  <c r="L1500"/>
  <c r="J1499"/>
  <c r="O1499"/>
  <c r="L1499"/>
  <c r="J1498"/>
  <c r="Q1498"/>
  <c r="O1498"/>
  <c r="M1498"/>
  <c r="L1498"/>
  <c r="J1497"/>
  <c r="O1497"/>
  <c r="L1497"/>
  <c r="J1496"/>
  <c r="O1496" s="1"/>
  <c r="Q1496"/>
  <c r="M1496"/>
  <c r="L1496"/>
  <c r="J1495"/>
  <c r="L1495"/>
  <c r="J1494"/>
  <c r="Q1494"/>
  <c r="O1494"/>
  <c r="M1494"/>
  <c r="L1494"/>
  <c r="J1493"/>
  <c r="L1493"/>
  <c r="J1492"/>
  <c r="O1492" s="1"/>
  <c r="Q1492"/>
  <c r="M1492"/>
  <c r="L1492"/>
  <c r="J1491"/>
  <c r="O1491"/>
  <c r="L1491"/>
  <c r="J1490"/>
  <c r="Q1490"/>
  <c r="O1490"/>
  <c r="M1490"/>
  <c r="L1490"/>
  <c r="J1489"/>
  <c r="O1489"/>
  <c r="L1489"/>
  <c r="J1488"/>
  <c r="O1488" s="1"/>
  <c r="Q1488"/>
  <c r="M1488"/>
  <c r="L1488"/>
  <c r="J1487"/>
  <c r="L1487"/>
  <c r="J1486"/>
  <c r="Q1486"/>
  <c r="O1486"/>
  <c r="M1486"/>
  <c r="L1486"/>
  <c r="J1485"/>
  <c r="L1485"/>
  <c r="J1484"/>
  <c r="O1484" s="1"/>
  <c r="Q1484"/>
  <c r="M1484"/>
  <c r="L1484"/>
  <c r="J1483"/>
  <c r="O1483"/>
  <c r="L1483"/>
  <c r="J1482"/>
  <c r="Q1482"/>
  <c r="O1482"/>
  <c r="M1482"/>
  <c r="L1482"/>
  <c r="J1481"/>
  <c r="O1481"/>
  <c r="L1481"/>
  <c r="J1480"/>
  <c r="O1480" s="1"/>
  <c r="Q1480"/>
  <c r="M1480"/>
  <c r="L1480"/>
  <c r="J1479"/>
  <c r="L1479"/>
  <c r="J1478"/>
  <c r="Q1478"/>
  <c r="O1478"/>
  <c r="M1478"/>
  <c r="L1478"/>
  <c r="J1477"/>
  <c r="L1477"/>
  <c r="J1476"/>
  <c r="O1476" s="1"/>
  <c r="Q1476"/>
  <c r="M1476"/>
  <c r="L1476"/>
  <c r="J1475"/>
  <c r="O1475"/>
  <c r="L1475"/>
  <c r="J1474"/>
  <c r="Q1474"/>
  <c r="O1474"/>
  <c r="M1474"/>
  <c r="L1474"/>
  <c r="J1473"/>
  <c r="O1473"/>
  <c r="L1473"/>
  <c r="J1472"/>
  <c r="O1472" s="1"/>
  <c r="Q1472"/>
  <c r="M1472"/>
  <c r="L1472"/>
  <c r="J1471"/>
  <c r="L1471"/>
  <c r="J1470"/>
  <c r="Q1470"/>
  <c r="O1470"/>
  <c r="M1470"/>
  <c r="L1470"/>
  <c r="J1469"/>
  <c r="L1469"/>
  <c r="J1468"/>
  <c r="O1468" s="1"/>
  <c r="Q1468"/>
  <c r="M1468"/>
  <c r="L1468"/>
  <c r="J1467"/>
  <c r="O1467"/>
  <c r="L1467"/>
  <c r="J1466"/>
  <c r="Q1466"/>
  <c r="O1466"/>
  <c r="M1466"/>
  <c r="L1466"/>
  <c r="J1465"/>
  <c r="O1465"/>
  <c r="L1465"/>
  <c r="J1464"/>
  <c r="O1464" s="1"/>
  <c r="Q1464"/>
  <c r="M1464"/>
  <c r="L1464"/>
  <c r="J1463"/>
  <c r="L1463"/>
  <c r="J1462"/>
  <c r="Q1462"/>
  <c r="O1462"/>
  <c r="M1462"/>
  <c r="L1462"/>
  <c r="J1461"/>
  <c r="L1461"/>
  <c r="J1460"/>
  <c r="O1460" s="1"/>
  <c r="Q1460"/>
  <c r="M1460"/>
  <c r="L1460"/>
  <c r="J1459"/>
  <c r="O1459"/>
  <c r="L1459"/>
  <c r="J1458"/>
  <c r="Q1458"/>
  <c r="O1458"/>
  <c r="M1458"/>
  <c r="L1458"/>
  <c r="J1457"/>
  <c r="O1457"/>
  <c r="L1457"/>
  <c r="J1456"/>
  <c r="O1456" s="1"/>
  <c r="Q1456"/>
  <c r="M1456"/>
  <c r="L1456"/>
  <c r="J1455"/>
  <c r="L1455"/>
  <c r="J1454"/>
  <c r="Q1454"/>
  <c r="O1454"/>
  <c r="M1454"/>
  <c r="L1454"/>
  <c r="J1453"/>
  <c r="L1453"/>
  <c r="J1452"/>
  <c r="O1452" s="1"/>
  <c r="Q1452"/>
  <c r="M1452"/>
  <c r="L1452"/>
  <c r="J1451"/>
  <c r="O1451"/>
  <c r="L1451"/>
  <c r="J1450"/>
  <c r="Q1450"/>
  <c r="O1450"/>
  <c r="M1450"/>
  <c r="L1450"/>
  <c r="J1447"/>
  <c r="O1447"/>
  <c r="L1447"/>
  <c r="J1446"/>
  <c r="O1446" s="1"/>
  <c r="Q1446"/>
  <c r="M1446"/>
  <c r="L1446"/>
  <c r="J1445"/>
  <c r="L1445"/>
  <c r="J1444"/>
  <c r="Q1444"/>
  <c r="O1444"/>
  <c r="M1444"/>
  <c r="L1444"/>
  <c r="J1443"/>
  <c r="L1443"/>
  <c r="J1442"/>
  <c r="O1442" s="1"/>
  <c r="Q1442"/>
  <c r="M1442"/>
  <c r="L1442"/>
  <c r="J1441"/>
  <c r="O1441"/>
  <c r="L1441"/>
  <c r="J1440"/>
  <c r="Q1440"/>
  <c r="O1440"/>
  <c r="M1440"/>
  <c r="L1440"/>
  <c r="J1439"/>
  <c r="O1439"/>
  <c r="L1439"/>
  <c r="J1438"/>
  <c r="O1438" s="1"/>
  <c r="Q1438"/>
  <c r="M1438"/>
  <c r="L1438"/>
  <c r="J1437"/>
  <c r="L1437"/>
  <c r="J1436"/>
  <c r="Q1436"/>
  <c r="O1436"/>
  <c r="M1436"/>
  <c r="L1436"/>
  <c r="J1435"/>
  <c r="L1435"/>
  <c r="J1434"/>
  <c r="O1434" s="1"/>
  <c r="Q1434"/>
  <c r="M1434"/>
  <c r="L1434"/>
  <c r="J1433"/>
  <c r="O1433"/>
  <c r="L1433"/>
  <c r="J1432"/>
  <c r="Q1432"/>
  <c r="O1432"/>
  <c r="M1432"/>
  <c r="L1432"/>
  <c r="J1431"/>
  <c r="O1431"/>
  <c r="L1431"/>
  <c r="J1430"/>
  <c r="O1430" s="1"/>
  <c r="Q1430"/>
  <c r="M1430"/>
  <c r="L1430"/>
  <c r="J1429"/>
  <c r="L1429"/>
  <c r="J1428"/>
  <c r="Q1428"/>
  <c r="O1428"/>
  <c r="M1428"/>
  <c r="L1428"/>
  <c r="J1427"/>
  <c r="L1427"/>
  <c r="J1426"/>
  <c r="O1426" s="1"/>
  <c r="Q1426"/>
  <c r="M1426"/>
  <c r="L1426"/>
  <c r="J1425"/>
  <c r="O1425"/>
  <c r="L1425"/>
  <c r="J1424"/>
  <c r="Q1424"/>
  <c r="O1424"/>
  <c r="M1424"/>
  <c r="L1424"/>
  <c r="J1423"/>
  <c r="O1423"/>
  <c r="L1423"/>
  <c r="J1422"/>
  <c r="O1422" s="1"/>
  <c r="Q1422"/>
  <c r="M1422"/>
  <c r="L1422"/>
  <c r="J1421"/>
  <c r="L1421"/>
  <c r="J1420"/>
  <c r="Q1420"/>
  <c r="O1420"/>
  <c r="M1420"/>
  <c r="L1420"/>
  <c r="J1419"/>
  <c r="L1419"/>
  <c r="J1418"/>
  <c r="O1418" s="1"/>
  <c r="Q1418"/>
  <c r="M1418"/>
  <c r="L1418"/>
  <c r="J1417"/>
  <c r="O1417"/>
  <c r="L1417"/>
  <c r="J1416"/>
  <c r="Q1416"/>
  <c r="O1416"/>
  <c r="M1416"/>
  <c r="L1416"/>
  <c r="J1415"/>
  <c r="O1415"/>
  <c r="L1415"/>
  <c r="J1414"/>
  <c r="O1414" s="1"/>
  <c r="Q1414"/>
  <c r="M1414"/>
  <c r="L1414"/>
  <c r="J1413"/>
  <c r="L1413"/>
  <c r="J1412"/>
  <c r="Q1412"/>
  <c r="O1412"/>
  <c r="M1412"/>
  <c r="L1412"/>
  <c r="J1411"/>
  <c r="L1411"/>
  <c r="J1410"/>
  <c r="O1410" s="1"/>
  <c r="Q1410"/>
  <c r="M1410"/>
  <c r="L1410"/>
  <c r="J1409"/>
  <c r="O1409"/>
  <c r="L1409"/>
  <c r="J1408"/>
  <c r="Q1408"/>
  <c r="O1408"/>
  <c r="M1408"/>
  <c r="L1408"/>
  <c r="J1406"/>
  <c r="O1406"/>
  <c r="L1406"/>
  <c r="J1405"/>
  <c r="O1405" s="1"/>
  <c r="Q1405"/>
  <c r="M1405"/>
  <c r="L1405"/>
  <c r="J1404"/>
  <c r="L1404"/>
  <c r="J1403"/>
  <c r="Q1403"/>
  <c r="O1403"/>
  <c r="M1403"/>
  <c r="L1403"/>
  <c r="J1402"/>
  <c r="L1402"/>
  <c r="J1401"/>
  <c r="O1401" s="1"/>
  <c r="Q1401"/>
  <c r="M1401"/>
  <c r="L1401"/>
  <c r="J1400"/>
  <c r="O1400"/>
  <c r="L1400"/>
  <c r="J1399"/>
  <c r="Q1399"/>
  <c r="O1399"/>
  <c r="M1399"/>
  <c r="L1399"/>
  <c r="J1398"/>
  <c r="O1398"/>
  <c r="L1398"/>
  <c r="J1397"/>
  <c r="O1397" s="1"/>
  <c r="Q1397"/>
  <c r="M1397"/>
  <c r="L1397"/>
  <c r="J1396"/>
  <c r="L1396"/>
  <c r="J1395"/>
  <c r="Q1395"/>
  <c r="O1395"/>
  <c r="M1395"/>
  <c r="L1395"/>
  <c r="J1394"/>
  <c r="L1394"/>
  <c r="J1393"/>
  <c r="O1393" s="1"/>
  <c r="Q1393"/>
  <c r="M1393"/>
  <c r="L1393"/>
  <c r="J1392"/>
  <c r="O1392"/>
  <c r="L1392"/>
  <c r="J1391"/>
  <c r="Q1391"/>
  <c r="O1391"/>
  <c r="M1391"/>
  <c r="L1391"/>
  <c r="J1390"/>
  <c r="O1390"/>
  <c r="L1390"/>
  <c r="J1389"/>
  <c r="O1389" s="1"/>
  <c r="Q1389"/>
  <c r="M1389"/>
  <c r="L1389"/>
  <c r="J1388"/>
  <c r="L1388"/>
  <c r="J1387"/>
  <c r="Q1387"/>
  <c r="O1387"/>
  <c r="M1387"/>
  <c r="L1387"/>
  <c r="J1386"/>
  <c r="L1386"/>
  <c r="J1385"/>
  <c r="O1385" s="1"/>
  <c r="Q1385"/>
  <c r="M1385"/>
  <c r="L1385"/>
  <c r="J1384"/>
  <c r="O1384"/>
  <c r="L1384"/>
  <c r="J1383"/>
  <c r="Q1383"/>
  <c r="O1383"/>
  <c r="M1383"/>
  <c r="L1383"/>
  <c r="J1382"/>
  <c r="O1382"/>
  <c r="L1382"/>
  <c r="J1381"/>
  <c r="O1381" s="1"/>
  <c r="Q1381"/>
  <c r="M1381"/>
  <c r="L1381"/>
  <c r="J1380"/>
  <c r="L1380"/>
  <c r="J1379"/>
  <c r="Q1379"/>
  <c r="O1379"/>
  <c r="M1379"/>
  <c r="L1379"/>
  <c r="J1378"/>
  <c r="L1378"/>
  <c r="J1377"/>
  <c r="O1377" s="1"/>
  <c r="Q1377"/>
  <c r="M1377"/>
  <c r="L1377"/>
  <c r="J1376"/>
  <c r="O1376"/>
  <c r="L1376"/>
  <c r="J1375"/>
  <c r="Q1375"/>
  <c r="O1375"/>
  <c r="M1375"/>
  <c r="L1375"/>
  <c r="J1374"/>
  <c r="O1374"/>
  <c r="L1374"/>
  <c r="J1373"/>
  <c r="O1373" s="1"/>
  <c r="Q1373"/>
  <c r="M1373"/>
  <c r="L1373"/>
  <c r="J1372"/>
  <c r="L1372"/>
  <c r="J1371"/>
  <c r="Q1371"/>
  <c r="O1371"/>
  <c r="M1371"/>
  <c r="L1371"/>
  <c r="J1370"/>
  <c r="L1370"/>
  <c r="J1369"/>
  <c r="O1369" s="1"/>
  <c r="Q1369"/>
  <c r="M1369"/>
  <c r="L1369"/>
  <c r="J1368"/>
  <c r="O1368"/>
  <c r="L1368"/>
  <c r="J1367"/>
  <c r="Q1367"/>
  <c r="O1367"/>
  <c r="M1367"/>
  <c r="L1367"/>
  <c r="J1366"/>
  <c r="O1366"/>
  <c r="L1366"/>
  <c r="J1365"/>
  <c r="O1365" s="1"/>
  <c r="Q1365"/>
  <c r="M1365"/>
  <c r="L1365"/>
  <c r="J1364"/>
  <c r="L1364"/>
  <c r="J1363"/>
  <c r="Q1363"/>
  <c r="O1363"/>
  <c r="M1363"/>
  <c r="L1363"/>
  <c r="J1362"/>
  <c r="L1362"/>
  <c r="J1361"/>
  <c r="O1361" s="1"/>
  <c r="Q1361"/>
  <c r="M1361"/>
  <c r="L1361"/>
  <c r="J1360"/>
  <c r="O1360"/>
  <c r="L1360"/>
  <c r="J1359"/>
  <c r="Q1359"/>
  <c r="O1359"/>
  <c r="M1359"/>
  <c r="L1359"/>
  <c r="J1358"/>
  <c r="O1358"/>
  <c r="L1358"/>
  <c r="J1357"/>
  <c r="O1357" s="1"/>
  <c r="Q1357"/>
  <c r="M1357"/>
  <c r="L1357"/>
  <c r="J1356"/>
  <c r="L1356"/>
  <c r="J1355"/>
  <c r="Q1355"/>
  <c r="O1355"/>
  <c r="M1355"/>
  <c r="L1355"/>
  <c r="J1354"/>
  <c r="L1354"/>
  <c r="J1353"/>
  <c r="O1353" s="1"/>
  <c r="Q1353"/>
  <c r="M1353"/>
  <c r="L1353"/>
  <c r="J1352"/>
  <c r="O1352"/>
  <c r="L1352"/>
  <c r="J1351"/>
  <c r="Q1351"/>
  <c r="O1351"/>
  <c r="M1351"/>
  <c r="L1351"/>
  <c r="J1350"/>
  <c r="O1350"/>
  <c r="L1350"/>
  <c r="J1349"/>
  <c r="O1349" s="1"/>
  <c r="Q1349"/>
  <c r="M1349"/>
  <c r="L1349"/>
  <c r="J1348"/>
  <c r="L1348"/>
  <c r="J1347"/>
  <c r="Q1347"/>
  <c r="O1347"/>
  <c r="M1347"/>
  <c r="L1347"/>
  <c r="J1346"/>
  <c r="L1346"/>
  <c r="J1345"/>
  <c r="O1345" s="1"/>
  <c r="Q1345"/>
  <c r="M1345"/>
  <c r="L1345"/>
  <c r="J1344"/>
  <c r="O1344"/>
  <c r="L1344"/>
  <c r="J1343"/>
  <c r="Q1343"/>
  <c r="O1343"/>
  <c r="M1343"/>
  <c r="L1343"/>
  <c r="J1342"/>
  <c r="O1342"/>
  <c r="L1342"/>
  <c r="J1341"/>
  <c r="O1341" s="1"/>
  <c r="Q1341"/>
  <c r="M1341"/>
  <c r="L1341"/>
  <c r="J1340"/>
  <c r="L1340"/>
  <c r="J1339"/>
  <c r="Q1339"/>
  <c r="O1339"/>
  <c r="M1339"/>
  <c r="L1339"/>
  <c r="J1338"/>
  <c r="L1338"/>
  <c r="J1337"/>
  <c r="O1337" s="1"/>
  <c r="Q1337"/>
  <c r="M1337"/>
  <c r="L1337"/>
  <c r="J1336"/>
  <c r="O1336"/>
  <c r="L1336"/>
  <c r="J1335"/>
  <c r="Q1335"/>
  <c r="O1335"/>
  <c r="M1335"/>
  <c r="L1335"/>
  <c r="J1334"/>
  <c r="O1334"/>
  <c r="L1334"/>
  <c r="J1333"/>
  <c r="O1333" s="1"/>
  <c r="Q1333"/>
  <c r="M1333"/>
  <c r="L1333"/>
  <c r="J1332"/>
  <c r="L1332"/>
  <c r="J1331"/>
  <c r="Q1331"/>
  <c r="O1331"/>
  <c r="M1331"/>
  <c r="L1331"/>
  <c r="J1330"/>
  <c r="L1330"/>
  <c r="J1329"/>
  <c r="O1329" s="1"/>
  <c r="Q1329"/>
  <c r="M1329"/>
  <c r="L1329"/>
  <c r="J1328"/>
  <c r="O1328"/>
  <c r="L1328"/>
  <c r="J1327"/>
  <c r="Q1327"/>
  <c r="O1327"/>
  <c r="M1327"/>
  <c r="L1327"/>
  <c r="J1326"/>
  <c r="O1326"/>
  <c r="L1326"/>
  <c r="J1325"/>
  <c r="O1325" s="1"/>
  <c r="Q1325"/>
  <c r="M1325"/>
  <c r="L1325"/>
  <c r="J1324"/>
  <c r="L1324"/>
  <c r="J1323"/>
  <c r="Q1323"/>
  <c r="O1323"/>
  <c r="M1323"/>
  <c r="L1323"/>
  <c r="J1322"/>
  <c r="L1322"/>
  <c r="J1321"/>
  <c r="O1321" s="1"/>
  <c r="Q1321"/>
  <c r="M1321"/>
  <c r="L1321"/>
  <c r="J1320"/>
  <c r="O1320"/>
  <c r="L1320"/>
  <c r="J1319"/>
  <c r="Q1319"/>
  <c r="O1319"/>
  <c r="M1319"/>
  <c r="L1319"/>
  <c r="J1318"/>
  <c r="O1318"/>
  <c r="L1318"/>
  <c r="J1317"/>
  <c r="O1317" s="1"/>
  <c r="Q1317"/>
  <c r="M1317"/>
  <c r="L1317"/>
  <c r="J1316"/>
  <c r="L1316"/>
  <c r="J1315"/>
  <c r="Q1315"/>
  <c r="O1315"/>
  <c r="M1315"/>
  <c r="L1315"/>
  <c r="J1314"/>
  <c r="L1314"/>
  <c r="J1313"/>
  <c r="O1313" s="1"/>
  <c r="Q1313"/>
  <c r="M1313"/>
  <c r="L1313"/>
  <c r="J1312"/>
  <c r="O1312"/>
  <c r="L1312"/>
  <c r="J1311"/>
  <c r="Q1311"/>
  <c r="O1311"/>
  <c r="M1311"/>
  <c r="L1311"/>
  <c r="J1310"/>
  <c r="O1310"/>
  <c r="L1310"/>
  <c r="J1309"/>
  <c r="O1309" s="1"/>
  <c r="Q1309"/>
  <c r="M1309"/>
  <c r="L1309"/>
  <c r="J1308"/>
  <c r="L1308"/>
  <c r="J1307"/>
  <c r="Q1307"/>
  <c r="O1307"/>
  <c r="M1307"/>
  <c r="L1307"/>
  <c r="J1306"/>
  <c r="L1306"/>
  <c r="J1305"/>
  <c r="O1305" s="1"/>
  <c r="Q1305"/>
  <c r="M1305"/>
  <c r="L1305"/>
  <c r="J1304"/>
  <c r="O1304"/>
  <c r="L1304"/>
  <c r="J1303"/>
  <c r="Q1303"/>
  <c r="O1303"/>
  <c r="M1303"/>
  <c r="L1303"/>
  <c r="J1302"/>
  <c r="O1302"/>
  <c r="L1302"/>
  <c r="J1301"/>
  <c r="O1301" s="1"/>
  <c r="Q1301"/>
  <c r="M1301"/>
  <c r="L1301"/>
  <c r="J1300"/>
  <c r="L1300"/>
  <c r="J1299"/>
  <c r="Q1299"/>
  <c r="O1299"/>
  <c r="M1299"/>
  <c r="L1299"/>
  <c r="J1298"/>
  <c r="L1298"/>
  <c r="J1297"/>
  <c r="O1297" s="1"/>
  <c r="Q1297"/>
  <c r="M1297"/>
  <c r="L1297"/>
  <c r="J1296"/>
  <c r="O1296"/>
  <c r="L1296"/>
  <c r="J1295"/>
  <c r="Q1295"/>
  <c r="O1295"/>
  <c r="M1295"/>
  <c r="L1295"/>
  <c r="J1294"/>
  <c r="O1294"/>
  <c r="L1294"/>
  <c r="J1293"/>
  <c r="O1293" s="1"/>
  <c r="Q1293"/>
  <c r="M1293"/>
  <c r="L1293"/>
  <c r="J1292"/>
  <c r="L1292"/>
  <c r="J1291"/>
  <c r="Q1291"/>
  <c r="O1291"/>
  <c r="M1291"/>
  <c r="L1291"/>
  <c r="J1290"/>
  <c r="L1290"/>
  <c r="J1289"/>
  <c r="O1289" s="1"/>
  <c r="Q1289"/>
  <c r="M1289"/>
  <c r="L1289"/>
  <c r="J1288"/>
  <c r="O1288"/>
  <c r="L1288"/>
  <c r="J1287"/>
  <c r="Q1287"/>
  <c r="O1287"/>
  <c r="M1287"/>
  <c r="L1287"/>
  <c r="J1286"/>
  <c r="O1286"/>
  <c r="L1286"/>
  <c r="J1285"/>
  <c r="O1285" s="1"/>
  <c r="Q1285"/>
  <c r="M1285"/>
  <c r="L1285"/>
  <c r="J1284"/>
  <c r="L1284"/>
  <c r="J1283"/>
  <c r="Q1283"/>
  <c r="O1283"/>
  <c r="M1283"/>
  <c r="L1283"/>
  <c r="J1282"/>
  <c r="L1282"/>
  <c r="J1281"/>
  <c r="O1281" s="1"/>
  <c r="Q1281"/>
  <c r="M1281"/>
  <c r="L1281"/>
  <c r="J1280"/>
  <c r="O1280"/>
  <c r="L1280"/>
  <c r="J1279"/>
  <c r="Q1279"/>
  <c r="O1279"/>
  <c r="M1279"/>
  <c r="L1279"/>
  <c r="J1278"/>
  <c r="O1278"/>
  <c r="L1278"/>
  <c r="J1277"/>
  <c r="O1277" s="1"/>
  <c r="Q1277"/>
  <c r="M1277"/>
  <c r="L1277"/>
  <c r="J1276"/>
  <c r="L1276"/>
  <c r="J1275"/>
  <c r="Q1275"/>
  <c r="O1275"/>
  <c r="M1275"/>
  <c r="L1275"/>
  <c r="J1274"/>
  <c r="L1274"/>
  <c r="J1273"/>
  <c r="O1273" s="1"/>
  <c r="Q1273"/>
  <c r="M1273"/>
  <c r="L1273"/>
  <c r="J1272"/>
  <c r="O1272"/>
  <c r="L1272"/>
  <c r="J1271"/>
  <c r="Q1271"/>
  <c r="O1271"/>
  <c r="M1271"/>
  <c r="L1271"/>
  <c r="J1270"/>
  <c r="O1270"/>
  <c r="L1270"/>
  <c r="J1269"/>
  <c r="O1269" s="1"/>
  <c r="Q1269"/>
  <c r="M1269"/>
  <c r="L1269"/>
  <c r="J1268"/>
  <c r="L1268"/>
  <c r="J1267"/>
  <c r="Q1267"/>
  <c r="O1267"/>
  <c r="M1267"/>
  <c r="L1267"/>
  <c r="J1266"/>
  <c r="L1266"/>
  <c r="J1265"/>
  <c r="O1265" s="1"/>
  <c r="Q1265"/>
  <c r="M1265"/>
  <c r="L1265"/>
  <c r="J1264"/>
  <c r="O1264"/>
  <c r="L1264"/>
  <c r="J1263"/>
  <c r="Q1263"/>
  <c r="O1263"/>
  <c r="M1263"/>
  <c r="L1263"/>
  <c r="J1262"/>
  <c r="O1262"/>
  <c r="L1262"/>
  <c r="J1261"/>
  <c r="O1261" s="1"/>
  <c r="Q1261"/>
  <c r="M1261"/>
  <c r="L1261"/>
  <c r="J1260"/>
  <c r="L1260"/>
  <c r="J1259"/>
  <c r="Q1259"/>
  <c r="O1259"/>
  <c r="M1259"/>
  <c r="L1259"/>
  <c r="J1258"/>
  <c r="L1258"/>
  <c r="J1257"/>
  <c r="O1257" s="1"/>
  <c r="Q1257"/>
  <c r="M1257"/>
  <c r="L1257"/>
  <c r="J1256"/>
  <c r="O1256"/>
  <c r="L1256"/>
  <c r="J1255"/>
  <c r="Q1255"/>
  <c r="O1255"/>
  <c r="M1255"/>
  <c r="L1255"/>
  <c r="J1254"/>
  <c r="O1254"/>
  <c r="L1254"/>
  <c r="J1253"/>
  <c r="O1253" s="1"/>
  <c r="Q1253"/>
  <c r="M1253"/>
  <c r="L1253"/>
  <c r="J1252"/>
  <c r="L1252"/>
  <c r="J1251"/>
  <c r="Q1251"/>
  <c r="O1251"/>
  <c r="M1251"/>
  <c r="L1251"/>
  <c r="J1250"/>
  <c r="L1250"/>
  <c r="J1249"/>
  <c r="O1249" s="1"/>
  <c r="Q1249"/>
  <c r="M1249"/>
  <c r="L1249"/>
  <c r="J1248"/>
  <c r="O1248"/>
  <c r="L1248"/>
  <c r="J1247"/>
  <c r="Q1247"/>
  <c r="O1247"/>
  <c r="M1247"/>
  <c r="L1247"/>
  <c r="J1246"/>
  <c r="O1246"/>
  <c r="L1246"/>
  <c r="J1245"/>
  <c r="O1245" s="1"/>
  <c r="Q1245"/>
  <c r="M1245"/>
  <c r="L1245"/>
  <c r="J1244"/>
  <c r="L1244"/>
  <c r="J1243"/>
  <c r="Q1243"/>
  <c r="O1243"/>
  <c r="M1243"/>
  <c r="L1243"/>
  <c r="J1242"/>
  <c r="L1242"/>
  <c r="J1241"/>
  <c r="O1241" s="1"/>
  <c r="Q1241"/>
  <c r="M1241"/>
  <c r="L1241"/>
  <c r="J1240"/>
  <c r="O1240"/>
  <c r="L1240"/>
  <c r="J1239"/>
  <c r="Q1239"/>
  <c r="O1239"/>
  <c r="M1239"/>
  <c r="L1239"/>
  <c r="J1238"/>
  <c r="O1238"/>
  <c r="L1238"/>
  <c r="J1237"/>
  <c r="O1237" s="1"/>
  <c r="Q1237"/>
  <c r="M1237"/>
  <c r="L1237"/>
  <c r="J1236"/>
  <c r="L1236"/>
  <c r="J1235"/>
  <c r="Q1235"/>
  <c r="O1235"/>
  <c r="M1235"/>
  <c r="L1235"/>
  <c r="J1234"/>
  <c r="L1234"/>
  <c r="J1233"/>
  <c r="O1233" s="1"/>
  <c r="Q1233"/>
  <c r="M1233"/>
  <c r="L1233"/>
  <c r="J1232"/>
  <c r="O1232"/>
  <c r="L1232"/>
  <c r="J1231"/>
  <c r="Q1231"/>
  <c r="O1231"/>
  <c r="M1231"/>
  <c r="L1231"/>
  <c r="J1230"/>
  <c r="O1230"/>
  <c r="L1230"/>
  <c r="J1229"/>
  <c r="O1229" s="1"/>
  <c r="Q1229"/>
  <c r="M1229"/>
  <c r="L1229"/>
  <c r="J1228"/>
  <c r="L1228"/>
  <c r="J1227"/>
  <c r="Q1227"/>
  <c r="O1227"/>
  <c r="M1227"/>
  <c r="L1227"/>
  <c r="J1226"/>
  <c r="L1226"/>
  <c r="J1225"/>
  <c r="O1225" s="1"/>
  <c r="Q1225"/>
  <c r="M1225"/>
  <c r="L1225"/>
  <c r="J1224"/>
  <c r="O1224"/>
  <c r="L1224"/>
  <c r="J1223"/>
  <c r="Q1223"/>
  <c r="O1223"/>
  <c r="M1223"/>
  <c r="L1223"/>
  <c r="J1222"/>
  <c r="O1222"/>
  <c r="L1222"/>
  <c r="J1221"/>
  <c r="O1221" s="1"/>
  <c r="Q1221"/>
  <c r="M1221"/>
  <c r="L1221"/>
  <c r="J1220"/>
  <c r="L1220"/>
  <c r="J1219"/>
  <c r="Q1219"/>
  <c r="O1219"/>
  <c r="M1219"/>
  <c r="L1219"/>
  <c r="J1218"/>
  <c r="L1218"/>
  <c r="J1217"/>
  <c r="O1217" s="1"/>
  <c r="Q1217"/>
  <c r="M1217"/>
  <c r="L1217"/>
  <c r="J1216"/>
  <c r="O1216"/>
  <c r="L1216"/>
  <c r="J1215"/>
  <c r="Q1215"/>
  <c r="O1215"/>
  <c r="M1215"/>
  <c r="L1215"/>
  <c r="J1214"/>
  <c r="O1214"/>
  <c r="L1214"/>
  <c r="J1213"/>
  <c r="O1213" s="1"/>
  <c r="Q1213"/>
  <c r="M1213"/>
  <c r="L1213"/>
  <c r="J1212"/>
  <c r="L1212"/>
  <c r="J1211"/>
  <c r="Q1211"/>
  <c r="O1211"/>
  <c r="M1211"/>
  <c r="L1211"/>
  <c r="J1208"/>
  <c r="L1208"/>
  <c r="J1207"/>
  <c r="O1207" s="1"/>
  <c r="Q1207"/>
  <c r="M1207"/>
  <c r="L1207"/>
  <c r="J1206"/>
  <c r="O1206"/>
  <c r="L1206"/>
  <c r="J1205"/>
  <c r="Q1205"/>
  <c r="O1205"/>
  <c r="M1205"/>
  <c r="L1205"/>
  <c r="J1204"/>
  <c r="O1204"/>
  <c r="L1204"/>
  <c r="J1203"/>
  <c r="O1203" s="1"/>
  <c r="Q1203"/>
  <c r="M1203"/>
  <c r="L1203"/>
  <c r="J1202"/>
  <c r="L1202"/>
  <c r="J1201"/>
  <c r="Q1201"/>
  <c r="O1201"/>
  <c r="M1201"/>
  <c r="L1201"/>
  <c r="J1200"/>
  <c r="L1200"/>
  <c r="J1199"/>
  <c r="O1199" s="1"/>
  <c r="Q1199"/>
  <c r="M1199"/>
  <c r="L1199"/>
  <c r="J1198"/>
  <c r="O1198"/>
  <c r="L1198"/>
  <c r="J1197"/>
  <c r="Q1197"/>
  <c r="O1197"/>
  <c r="M1197"/>
  <c r="L1197"/>
  <c r="J1196"/>
  <c r="O1196"/>
  <c r="L1196"/>
  <c r="J1195"/>
  <c r="O1195" s="1"/>
  <c r="Q1195"/>
  <c r="M1195"/>
  <c r="L1195"/>
  <c r="J1194"/>
  <c r="L1194"/>
  <c r="J1193"/>
  <c r="Q1193"/>
  <c r="O1193"/>
  <c r="M1193"/>
  <c r="L1193"/>
  <c r="J1192"/>
  <c r="L1192"/>
  <c r="J1191"/>
  <c r="O1191" s="1"/>
  <c r="Q1191"/>
  <c r="M1191"/>
  <c r="L1191"/>
  <c r="J1190"/>
  <c r="O1190"/>
  <c r="L1190"/>
  <c r="J1189"/>
  <c r="Q1189"/>
  <c r="O1189"/>
  <c r="M1189"/>
  <c r="L1189"/>
  <c r="J1188"/>
  <c r="O1188"/>
  <c r="L1188"/>
  <c r="J1187"/>
  <c r="O1187" s="1"/>
  <c r="Q1187"/>
  <c r="M1187"/>
  <c r="L1187"/>
  <c r="J1186"/>
  <c r="L1186"/>
  <c r="J1185"/>
  <c r="Q1185"/>
  <c r="O1185"/>
  <c r="M1185"/>
  <c r="L1185"/>
  <c r="J1184"/>
  <c r="L1184"/>
  <c r="J1183"/>
  <c r="O1183" s="1"/>
  <c r="Q1183"/>
  <c r="M1183"/>
  <c r="L1183"/>
  <c r="J1182"/>
  <c r="O1182"/>
  <c r="L1182"/>
  <c r="J1181"/>
  <c r="Q1181"/>
  <c r="O1181"/>
  <c r="M1181"/>
  <c r="L1181"/>
  <c r="J1180"/>
  <c r="O1180"/>
  <c r="L1180"/>
  <c r="J1179"/>
  <c r="O1179" s="1"/>
  <c r="Q1179"/>
  <c r="M1179"/>
  <c r="L1179"/>
  <c r="J1178"/>
  <c r="L1178"/>
  <c r="J1177"/>
  <c r="Q1177"/>
  <c r="O1177"/>
  <c r="M1177"/>
  <c r="L1177"/>
  <c r="J1176"/>
  <c r="L1176"/>
  <c r="J1175"/>
  <c r="O1175" s="1"/>
  <c r="Q1175"/>
  <c r="M1175"/>
  <c r="L1175"/>
  <c r="J1174"/>
  <c r="O1174"/>
  <c r="L1174"/>
  <c r="J1173"/>
  <c r="Q1173"/>
  <c r="O1173"/>
  <c r="M1173"/>
  <c r="L1173"/>
  <c r="J1172"/>
  <c r="O1172"/>
  <c r="L1172"/>
  <c r="J1171"/>
  <c r="O1171" s="1"/>
  <c r="Q1171"/>
  <c r="M1171"/>
  <c r="L1171"/>
  <c r="J1170"/>
  <c r="L1170"/>
  <c r="J1169"/>
  <c r="Q1169"/>
  <c r="O1169"/>
  <c r="M1169"/>
  <c r="L1169"/>
  <c r="J1167"/>
  <c r="L1167"/>
  <c r="J1166"/>
  <c r="O1166" s="1"/>
  <c r="Q1166"/>
  <c r="M1166"/>
  <c r="L1166"/>
  <c r="J1165"/>
  <c r="O1165"/>
  <c r="L1165"/>
  <c r="J1164"/>
  <c r="Q1164"/>
  <c r="O1164"/>
  <c r="M1164"/>
  <c r="L1164"/>
  <c r="J1163"/>
  <c r="O1163"/>
  <c r="L1163"/>
  <c r="J1162"/>
  <c r="O1162" s="1"/>
  <c r="Q1162"/>
  <c r="M1162"/>
  <c r="L1162"/>
  <c r="J1161"/>
  <c r="L1161"/>
  <c r="J1160"/>
  <c r="Q1160"/>
  <c r="O1160"/>
  <c r="M1160"/>
  <c r="L1160"/>
  <c r="J1159"/>
  <c r="L1159"/>
  <c r="J1158"/>
  <c r="O1158" s="1"/>
  <c r="Q1158"/>
  <c r="M1158"/>
  <c r="L1158"/>
  <c r="J1157"/>
  <c r="O1157"/>
  <c r="L1157"/>
  <c r="J1156"/>
  <c r="Q1156"/>
  <c r="O1156"/>
  <c r="M1156"/>
  <c r="L1156"/>
  <c r="J1155"/>
  <c r="O1155"/>
  <c r="L1155"/>
  <c r="J1154"/>
  <c r="O1154" s="1"/>
  <c r="Q1154"/>
  <c r="M1154"/>
  <c r="L1154"/>
  <c r="J1153"/>
  <c r="L1153"/>
  <c r="J1152"/>
  <c r="Q1152"/>
  <c r="O1152"/>
  <c r="M1152"/>
  <c r="L1152"/>
  <c r="J1151"/>
  <c r="L1151"/>
  <c r="J1150"/>
  <c r="O1150" s="1"/>
  <c r="Q1150"/>
  <c r="M1150"/>
  <c r="L1150"/>
  <c r="J1149"/>
  <c r="O1149"/>
  <c r="L1149"/>
  <c r="J1148"/>
  <c r="Q1148"/>
  <c r="O1148"/>
  <c r="M1148"/>
  <c r="L1148"/>
  <c r="J1147"/>
  <c r="O1147"/>
  <c r="L1147"/>
  <c r="J1146"/>
  <c r="O1146" s="1"/>
  <c r="Q1146"/>
  <c r="M1146"/>
  <c r="L1146"/>
  <c r="J1145"/>
  <c r="L1145"/>
  <c r="J1144"/>
  <c r="Q1144"/>
  <c r="O1144"/>
  <c r="M1144"/>
  <c r="L1144"/>
  <c r="J1143"/>
  <c r="L1143"/>
  <c r="J1142"/>
  <c r="O1142" s="1"/>
  <c r="Q1142"/>
  <c r="M1142"/>
  <c r="L1142"/>
  <c r="J1141"/>
  <c r="O1141"/>
  <c r="L1141"/>
  <c r="J1140"/>
  <c r="Q1140"/>
  <c r="O1140"/>
  <c r="M1140"/>
  <c r="L1140"/>
  <c r="J1139"/>
  <c r="O1139"/>
  <c r="L1139"/>
  <c r="J1138"/>
  <c r="O1138" s="1"/>
  <c r="Q1138"/>
  <c r="M1138"/>
  <c r="L1138"/>
  <c r="J1137"/>
  <c r="L1137"/>
  <c r="J1136"/>
  <c r="Q1136"/>
  <c r="O1136"/>
  <c r="M1136"/>
  <c r="L1136"/>
  <c r="J1135"/>
  <c r="L1135"/>
  <c r="J1134"/>
  <c r="O1134" s="1"/>
  <c r="Q1134"/>
  <c r="M1134"/>
  <c r="L1134"/>
  <c r="J1133"/>
  <c r="O1133"/>
  <c r="L1133"/>
  <c r="J1132"/>
  <c r="Q1132"/>
  <c r="O1132"/>
  <c r="M1132"/>
  <c r="L1132"/>
  <c r="J1131"/>
  <c r="O1131"/>
  <c r="L1131"/>
  <c r="J1130"/>
  <c r="O1130" s="1"/>
  <c r="Q1130"/>
  <c r="M1130"/>
  <c r="L1130"/>
  <c r="J1129"/>
  <c r="L1129"/>
  <c r="J1128"/>
  <c r="Q1128"/>
  <c r="O1128"/>
  <c r="M1128"/>
  <c r="L1128"/>
  <c r="J1127"/>
  <c r="L1127"/>
  <c r="J1126"/>
  <c r="O1126" s="1"/>
  <c r="Q1126"/>
  <c r="M1126"/>
  <c r="L1126"/>
  <c r="J1125"/>
  <c r="O1125"/>
  <c r="L1125"/>
  <c r="J1124"/>
  <c r="Q1124"/>
  <c r="O1124"/>
  <c r="M1124"/>
  <c r="L1124"/>
  <c r="J1123"/>
  <c r="O1123"/>
  <c r="L1123"/>
  <c r="J1122"/>
  <c r="O1122" s="1"/>
  <c r="Q1122"/>
  <c r="M1122"/>
  <c r="L1122"/>
  <c r="J1121"/>
  <c r="L1121"/>
  <c r="J1120"/>
  <c r="Q1120"/>
  <c r="O1120"/>
  <c r="M1120"/>
  <c r="L1120"/>
  <c r="J1119"/>
  <c r="L1119"/>
  <c r="J1118"/>
  <c r="O1118" s="1"/>
  <c r="Q1118"/>
  <c r="M1118"/>
  <c r="L1118"/>
  <c r="J1117"/>
  <c r="O1117"/>
  <c r="L1117"/>
  <c r="J1116"/>
  <c r="Q1116"/>
  <c r="O1116"/>
  <c r="M1116"/>
  <c r="L1116"/>
  <c r="J1115"/>
  <c r="O1115"/>
  <c r="L1115"/>
  <c r="J1114"/>
  <c r="O1114" s="1"/>
  <c r="Q1114"/>
  <c r="M1114"/>
  <c r="L1114"/>
  <c r="J1113"/>
  <c r="L1113"/>
  <c r="J1112"/>
  <c r="Q1112"/>
  <c r="O1112"/>
  <c r="M1112"/>
  <c r="L1112"/>
  <c r="J1111"/>
  <c r="L1111"/>
  <c r="J1110"/>
  <c r="O1110" s="1"/>
  <c r="Q1110"/>
  <c r="M1110"/>
  <c r="L1110"/>
  <c r="J1109"/>
  <c r="O1109"/>
  <c r="L1109"/>
  <c r="J1108"/>
  <c r="Q1108"/>
  <c r="O1108"/>
  <c r="M1108"/>
  <c r="L1108"/>
  <c r="J1107"/>
  <c r="O1107"/>
  <c r="L1107"/>
  <c r="J1106"/>
  <c r="O1106" s="1"/>
  <c r="Q1106"/>
  <c r="M1106"/>
  <c r="L1106"/>
  <c r="J1105"/>
  <c r="L1105"/>
  <c r="J1104"/>
  <c r="Q1104"/>
  <c r="O1104"/>
  <c r="M1104"/>
  <c r="L1104"/>
  <c r="J1103"/>
  <c r="L1103"/>
  <c r="J1102"/>
  <c r="O1102" s="1"/>
  <c r="Q1102"/>
  <c r="M1102"/>
  <c r="L1102"/>
  <c r="J1101"/>
  <c r="O1101"/>
  <c r="L1101"/>
  <c r="J1100"/>
  <c r="Q1100"/>
  <c r="O1100"/>
  <c r="M1100"/>
  <c r="L1100"/>
  <c r="J1099"/>
  <c r="O1099"/>
  <c r="L1099"/>
  <c r="J1098"/>
  <c r="O1098" s="1"/>
  <c r="Q1098"/>
  <c r="M1098"/>
  <c r="L1098"/>
  <c r="J1097"/>
  <c r="L1097"/>
  <c r="J1096"/>
  <c r="Q1096"/>
  <c r="O1096"/>
  <c r="M1096"/>
  <c r="L1096"/>
  <c r="J1095"/>
  <c r="L1095"/>
  <c r="J1094"/>
  <c r="O1094" s="1"/>
  <c r="Q1094"/>
  <c r="M1094"/>
  <c r="L1094"/>
  <c r="J1093"/>
  <c r="O1093"/>
  <c r="L1093"/>
  <c r="J1092"/>
  <c r="Q1092"/>
  <c r="O1092"/>
  <c r="M1092"/>
  <c r="L1092"/>
  <c r="J1091"/>
  <c r="O1091"/>
  <c r="L1091"/>
  <c r="J1090"/>
  <c r="O1090" s="1"/>
  <c r="Q1090"/>
  <c r="M1090"/>
  <c r="L1090"/>
  <c r="J1089"/>
  <c r="L1089"/>
  <c r="J1088"/>
  <c r="Q1088"/>
  <c r="O1088"/>
  <c r="M1088"/>
  <c r="L1088"/>
  <c r="J1087"/>
  <c r="L1087"/>
  <c r="J1086"/>
  <c r="O1086" s="1"/>
  <c r="Q1086"/>
  <c r="M1086"/>
  <c r="L1086"/>
  <c r="J1085"/>
  <c r="O1085"/>
  <c r="L1085"/>
  <c r="J1084"/>
  <c r="Q1084"/>
  <c r="O1084"/>
  <c r="M1084"/>
  <c r="L1084"/>
  <c r="J1083"/>
  <c r="O1083"/>
  <c r="L1083"/>
  <c r="J1082"/>
  <c r="O1082" s="1"/>
  <c r="Q1082"/>
  <c r="M1082"/>
  <c r="L1082"/>
  <c r="J1081"/>
  <c r="L1081"/>
  <c r="J1080"/>
  <c r="Q1080"/>
  <c r="O1080"/>
  <c r="M1080"/>
  <c r="L1080"/>
  <c r="J1079"/>
  <c r="L1079"/>
  <c r="J1078"/>
  <c r="O1078" s="1"/>
  <c r="Q1078"/>
  <c r="M1078"/>
  <c r="L1078"/>
  <c r="J1077"/>
  <c r="O1077"/>
  <c r="L1077"/>
  <c r="J1076"/>
  <c r="Q1076"/>
  <c r="O1076"/>
  <c r="M1076"/>
  <c r="L1076"/>
  <c r="J1075"/>
  <c r="O1075"/>
  <c r="L1075"/>
  <c r="J1074"/>
  <c r="O1074" s="1"/>
  <c r="Q1074"/>
  <c r="M1074"/>
  <c r="L1074"/>
  <c r="J1073"/>
  <c r="L1073"/>
  <c r="J1072"/>
  <c r="Q1072"/>
  <c r="O1072"/>
  <c r="M1072"/>
  <c r="L1072"/>
  <c r="J1071"/>
  <c r="L1071"/>
  <c r="J1070"/>
  <c r="O1070" s="1"/>
  <c r="Q1070"/>
  <c r="M1070"/>
  <c r="L1070"/>
  <c r="J1069"/>
  <c r="O1069"/>
  <c r="L1069"/>
  <c r="J1068"/>
  <c r="Q1068"/>
  <c r="O1068"/>
  <c r="M1068"/>
  <c r="L1068"/>
  <c r="J1067"/>
  <c r="O1067"/>
  <c r="L1067"/>
  <c r="J1066"/>
  <c r="O1066" s="1"/>
  <c r="Q1066"/>
  <c r="M1066"/>
  <c r="L1066"/>
  <c r="J1065"/>
  <c r="L1065"/>
  <c r="J1064"/>
  <c r="Q1064"/>
  <c r="O1064"/>
  <c r="M1064"/>
  <c r="L1064"/>
  <c r="J1063"/>
  <c r="L1063"/>
  <c r="J1062"/>
  <c r="O1062" s="1"/>
  <c r="Q1062"/>
  <c r="M1062"/>
  <c r="L1062"/>
  <c r="J1061"/>
  <c r="O1061"/>
  <c r="L1061"/>
  <c r="J1060"/>
  <c r="Q1060"/>
  <c r="O1060"/>
  <c r="M1060"/>
  <c r="L1060"/>
  <c r="J1059"/>
  <c r="O1059"/>
  <c r="L1059"/>
  <c r="J1058"/>
  <c r="O1058" s="1"/>
  <c r="Q1058"/>
  <c r="M1058"/>
  <c r="L1058"/>
  <c r="J1057"/>
  <c r="L1057"/>
  <c r="J1056"/>
  <c r="Q1056"/>
  <c r="O1056"/>
  <c r="M1056"/>
  <c r="L1056"/>
  <c r="J1055"/>
  <c r="L1055"/>
  <c r="J1054"/>
  <c r="O1054" s="1"/>
  <c r="Q1054"/>
  <c r="M1054"/>
  <c r="L1054"/>
  <c r="J1053"/>
  <c r="O1053"/>
  <c r="L1053"/>
  <c r="J1052"/>
  <c r="Q1052"/>
  <c r="O1052"/>
  <c r="M1052"/>
  <c r="L1052"/>
  <c r="J1051"/>
  <c r="O1051"/>
  <c r="L1051"/>
  <c r="J1050"/>
  <c r="O1050" s="1"/>
  <c r="Q1050"/>
  <c r="M1050"/>
  <c r="L1050"/>
  <c r="J1049"/>
  <c r="L1049"/>
  <c r="J1048"/>
  <c r="Q1048"/>
  <c r="O1048"/>
  <c r="M1048"/>
  <c r="L1048"/>
  <c r="J1047"/>
  <c r="L1047"/>
  <c r="J1046"/>
  <c r="O1046" s="1"/>
  <c r="Q1046"/>
  <c r="M1046"/>
  <c r="L1046"/>
  <c r="J1045"/>
  <c r="O1045"/>
  <c r="L1045"/>
  <c r="J1044"/>
  <c r="Q1044"/>
  <c r="O1044"/>
  <c r="M1044"/>
  <c r="L1044"/>
  <c r="J1043"/>
  <c r="O1043"/>
  <c r="L1043"/>
  <c r="J1042"/>
  <c r="O1042" s="1"/>
  <c r="Q1042"/>
  <c r="M1042"/>
  <c r="L1042"/>
  <c r="J1041"/>
  <c r="L1041"/>
  <c r="J1040"/>
  <c r="Q1040"/>
  <c r="O1040"/>
  <c r="M1040"/>
  <c r="L1040"/>
  <c r="J1039"/>
  <c r="L1039"/>
  <c r="J1038"/>
  <c r="O1038" s="1"/>
  <c r="Q1038"/>
  <c r="M1038"/>
  <c r="L1038"/>
  <c r="J1037"/>
  <c r="O1037"/>
  <c r="L1037"/>
  <c r="J1036"/>
  <c r="Q1036"/>
  <c r="O1036"/>
  <c r="M1036"/>
  <c r="L1036"/>
  <c r="J1035"/>
  <c r="O1035"/>
  <c r="L1035"/>
  <c r="J1034"/>
  <c r="O1034" s="1"/>
  <c r="Q1034"/>
  <c r="M1034"/>
  <c r="L1034"/>
  <c r="J1033"/>
  <c r="L1033"/>
  <c r="J1032"/>
  <c r="Q1032"/>
  <c r="O1032"/>
  <c r="M1032"/>
  <c r="L1032"/>
  <c r="J1031"/>
  <c r="L1031"/>
  <c r="J1030"/>
  <c r="O1030" s="1"/>
  <c r="Q1030"/>
  <c r="M1030"/>
  <c r="L1030"/>
  <c r="J1029"/>
  <c r="O1029"/>
  <c r="L1029"/>
  <c r="J1028"/>
  <c r="Q1028"/>
  <c r="O1028"/>
  <c r="M1028"/>
  <c r="L1028"/>
  <c r="J1027"/>
  <c r="O1027"/>
  <c r="L1027"/>
  <c r="J1026"/>
  <c r="O1026" s="1"/>
  <c r="Q1026"/>
  <c r="M1026"/>
  <c r="L1026"/>
  <c r="J1025"/>
  <c r="L1025"/>
  <c r="J1024"/>
  <c r="Q1024"/>
  <c r="O1024"/>
  <c r="M1024"/>
  <c r="L1024"/>
  <c r="J1023"/>
  <c r="L1023"/>
  <c r="J1022"/>
  <c r="O1022" s="1"/>
  <c r="Q1022"/>
  <c r="M1022"/>
  <c r="L1022"/>
  <c r="J1021"/>
  <c r="O1021"/>
  <c r="L1021"/>
  <c r="J1020"/>
  <c r="Q1020"/>
  <c r="O1020"/>
  <c r="M1020"/>
  <c r="L1020"/>
  <c r="J1019"/>
  <c r="O1019"/>
  <c r="L1019"/>
  <c r="J1018"/>
  <c r="O1018" s="1"/>
  <c r="Q1018"/>
  <c r="M1018"/>
  <c r="L1018"/>
  <c r="J1017"/>
  <c r="L1017"/>
  <c r="J1016"/>
  <c r="Q1016"/>
  <c r="O1016"/>
  <c r="M1016"/>
  <c r="L1016"/>
  <c r="J1015"/>
  <c r="L1015"/>
  <c r="J1014"/>
  <c r="O1014" s="1"/>
  <c r="Q1014"/>
  <c r="M1014"/>
  <c r="L1014"/>
  <c r="J1013"/>
  <c r="O1013"/>
  <c r="L1013"/>
  <c r="J1012"/>
  <c r="Q1012"/>
  <c r="O1012"/>
  <c r="M1012"/>
  <c r="L1012"/>
  <c r="J1011"/>
  <c r="O1011"/>
  <c r="L1011"/>
  <c r="J1010"/>
  <c r="O1010" s="1"/>
  <c r="Q1010"/>
  <c r="M1010"/>
  <c r="L1010"/>
  <c r="J1009"/>
  <c r="L1009"/>
  <c r="J1008"/>
  <c r="Q1008"/>
  <c r="O1008"/>
  <c r="M1008"/>
  <c r="L1008"/>
  <c r="J1007"/>
  <c r="L1007"/>
  <c r="J1006"/>
  <c r="O1006" s="1"/>
  <c r="Q1006"/>
  <c r="M1006"/>
  <c r="L1006"/>
  <c r="J1005"/>
  <c r="O1005"/>
  <c r="L1005"/>
  <c r="J1004"/>
  <c r="Q1004"/>
  <c r="O1004"/>
  <c r="M1004"/>
  <c r="L1004"/>
  <c r="J1003"/>
  <c r="O1003"/>
  <c r="L1003"/>
  <c r="J1002"/>
  <c r="O1002" s="1"/>
  <c r="Q1002"/>
  <c r="M1002"/>
  <c r="L1002"/>
  <c r="J1001"/>
  <c r="L1001"/>
  <c r="J1000"/>
  <c r="Q1000"/>
  <c r="O1000"/>
  <c r="M1000"/>
  <c r="L1000"/>
  <c r="J999"/>
  <c r="L999"/>
  <c r="J998"/>
  <c r="O998" s="1"/>
  <c r="Q998"/>
  <c r="M998"/>
  <c r="L998"/>
  <c r="J997"/>
  <c r="O997"/>
  <c r="L997"/>
  <c r="J996"/>
  <c r="Q996"/>
  <c r="O996"/>
  <c r="M996"/>
  <c r="L996"/>
  <c r="J995"/>
  <c r="O995"/>
  <c r="L995"/>
  <c r="J994"/>
  <c r="O994" s="1"/>
  <c r="Q994"/>
  <c r="M994"/>
  <c r="L994"/>
  <c r="J993"/>
  <c r="L993"/>
  <c r="J992"/>
  <c r="Q992"/>
  <c r="O992"/>
  <c r="M992"/>
  <c r="L992"/>
  <c r="J991"/>
  <c r="L991"/>
  <c r="J990"/>
  <c r="O990" s="1"/>
  <c r="Q990"/>
  <c r="M990"/>
  <c r="L990"/>
  <c r="J989"/>
  <c r="O989"/>
  <c r="L989"/>
  <c r="J988"/>
  <c r="Q988"/>
  <c r="O988"/>
  <c r="M988"/>
  <c r="L988"/>
  <c r="J987"/>
  <c r="O987"/>
  <c r="L987"/>
  <c r="J986"/>
  <c r="O986" s="1"/>
  <c r="Q986"/>
  <c r="M986"/>
  <c r="L986"/>
  <c r="J985"/>
  <c r="L985"/>
  <c r="J984"/>
  <c r="Q984"/>
  <c r="O984"/>
  <c r="M984"/>
  <c r="L984"/>
  <c r="J983"/>
  <c r="L983"/>
  <c r="J982"/>
  <c r="O982" s="1"/>
  <c r="Q982"/>
  <c r="M982"/>
  <c r="L982"/>
  <c r="J981"/>
  <c r="O981"/>
  <c r="L981"/>
  <c r="J980"/>
  <c r="Q980"/>
  <c r="O980"/>
  <c r="M980"/>
  <c r="L980"/>
  <c r="J979"/>
  <c r="O979"/>
  <c r="L979"/>
  <c r="J978"/>
  <c r="O978" s="1"/>
  <c r="Q978"/>
  <c r="M978"/>
  <c r="L978"/>
  <c r="J977"/>
  <c r="L977"/>
  <c r="J976"/>
  <c r="Q976"/>
  <c r="O976"/>
  <c r="M976"/>
  <c r="L976"/>
  <c r="J975"/>
  <c r="L975"/>
  <c r="J974"/>
  <c r="O974" s="1"/>
  <c r="Q974"/>
  <c r="M974"/>
  <c r="L974"/>
  <c r="J973"/>
  <c r="O973"/>
  <c r="L973"/>
  <c r="J972"/>
  <c r="Q972"/>
  <c r="O972"/>
  <c r="M972"/>
  <c r="L972"/>
  <c r="J969"/>
  <c r="O969"/>
  <c r="L969"/>
  <c r="J968"/>
  <c r="O968" s="1"/>
  <c r="Q968"/>
  <c r="M968"/>
  <c r="L968"/>
  <c r="J967"/>
  <c r="L967"/>
  <c r="J966"/>
  <c r="Q966"/>
  <c r="O966"/>
  <c r="M966"/>
  <c r="L966"/>
  <c r="J965"/>
  <c r="L965"/>
  <c r="J964"/>
  <c r="O964" s="1"/>
  <c r="Q964"/>
  <c r="M964"/>
  <c r="L964"/>
  <c r="J963"/>
  <c r="O963"/>
  <c r="L963"/>
  <c r="J962"/>
  <c r="Q962"/>
  <c r="O962"/>
  <c r="M962"/>
  <c r="L962"/>
  <c r="J961"/>
  <c r="O961"/>
  <c r="L961"/>
  <c r="J960"/>
  <c r="O960" s="1"/>
  <c r="Q960"/>
  <c r="M960"/>
  <c r="L960"/>
  <c r="J959"/>
  <c r="L959"/>
  <c r="J958"/>
  <c r="Q958"/>
  <c r="O958"/>
  <c r="M958"/>
  <c r="L958"/>
  <c r="J957"/>
  <c r="L957"/>
  <c r="J956"/>
  <c r="O956" s="1"/>
  <c r="Q956"/>
  <c r="M956"/>
  <c r="L956"/>
  <c r="J955"/>
  <c r="O955"/>
  <c r="L955"/>
  <c r="J954"/>
  <c r="Q954"/>
  <c r="O954"/>
  <c r="M954"/>
  <c r="L954"/>
  <c r="J953"/>
  <c r="O953"/>
  <c r="L953"/>
  <c r="J952"/>
  <c r="O952" s="1"/>
  <c r="Q952"/>
  <c r="M952"/>
  <c r="L952"/>
  <c r="J951"/>
  <c r="L951"/>
  <c r="J950"/>
  <c r="Q950"/>
  <c r="O950"/>
  <c r="M950"/>
  <c r="L950"/>
  <c r="J949"/>
  <c r="L949"/>
  <c r="J948"/>
  <c r="O948" s="1"/>
  <c r="Q948"/>
  <c r="M948"/>
  <c r="L948"/>
  <c r="J947"/>
  <c r="O947"/>
  <c r="L947"/>
  <c r="J946"/>
  <c r="Q946"/>
  <c r="O946"/>
  <c r="M946"/>
  <c r="L946"/>
  <c r="J945"/>
  <c r="O945"/>
  <c r="L945"/>
  <c r="J944"/>
  <c r="O944" s="1"/>
  <c r="Q944"/>
  <c r="M944"/>
  <c r="L944"/>
  <c r="J943"/>
  <c r="L943"/>
  <c r="J942"/>
  <c r="Q942"/>
  <c r="O942"/>
  <c r="M942"/>
  <c r="L942"/>
  <c r="J941"/>
  <c r="L941"/>
  <c r="J940"/>
  <c r="O940" s="1"/>
  <c r="Q940"/>
  <c r="M940"/>
  <c r="L940"/>
  <c r="J939"/>
  <c r="O939"/>
  <c r="L939"/>
  <c r="J938"/>
  <c r="Q938"/>
  <c r="O938"/>
  <c r="M938"/>
  <c r="L938"/>
  <c r="J937"/>
  <c r="O937"/>
  <c r="L937"/>
  <c r="J936"/>
  <c r="O936" s="1"/>
  <c r="Q936"/>
  <c r="M936"/>
  <c r="L936"/>
  <c r="J935"/>
  <c r="L935"/>
  <c r="J934"/>
  <c r="Q934"/>
  <c r="O934"/>
  <c r="M934"/>
  <c r="L934"/>
  <c r="J933"/>
  <c r="L933"/>
  <c r="J932"/>
  <c r="O932" s="1"/>
  <c r="Q932"/>
  <c r="M932"/>
  <c r="L932"/>
  <c r="J931"/>
  <c r="O931"/>
  <c r="L931"/>
  <c r="J930"/>
  <c r="Q930"/>
  <c r="O930"/>
  <c r="M930"/>
  <c r="L930"/>
  <c r="J928"/>
  <c r="O928"/>
  <c r="L928"/>
  <c r="J927"/>
  <c r="O927" s="1"/>
  <c r="Q927"/>
  <c r="M927"/>
  <c r="L927"/>
  <c r="J926"/>
  <c r="L926"/>
  <c r="J925"/>
  <c r="Q925"/>
  <c r="O925"/>
  <c r="M925"/>
  <c r="L925"/>
  <c r="J924"/>
  <c r="L924"/>
  <c r="J923"/>
  <c r="O923" s="1"/>
  <c r="Q923"/>
  <c r="M923"/>
  <c r="L923"/>
  <c r="J922"/>
  <c r="O922"/>
  <c r="L922"/>
  <c r="J921"/>
  <c r="Q921"/>
  <c r="O921"/>
  <c r="M921"/>
  <c r="L921"/>
  <c r="J920"/>
  <c r="O920"/>
  <c r="L920"/>
  <c r="J919"/>
  <c r="O919" s="1"/>
  <c r="Q919"/>
  <c r="M919"/>
  <c r="L919"/>
  <c r="J918"/>
  <c r="L918"/>
  <c r="J917"/>
  <c r="Q917"/>
  <c r="O917"/>
  <c r="M917"/>
  <c r="L917"/>
  <c r="J916"/>
  <c r="L916"/>
  <c r="J915"/>
  <c r="O915" s="1"/>
  <c r="Q915"/>
  <c r="M915"/>
  <c r="L915"/>
  <c r="J914"/>
  <c r="O914"/>
  <c r="L914"/>
  <c r="J913"/>
  <c r="Q913"/>
  <c r="O913"/>
  <c r="M913"/>
  <c r="L913"/>
  <c r="J912"/>
  <c r="O912"/>
  <c r="L912"/>
  <c r="J911"/>
  <c r="O911" s="1"/>
  <c r="Q911"/>
  <c r="M911"/>
  <c r="L911"/>
  <c r="J910"/>
  <c r="L910"/>
  <c r="J909"/>
  <c r="Q909"/>
  <c r="O909"/>
  <c r="M909"/>
  <c r="L909"/>
  <c r="J908"/>
  <c r="L908"/>
  <c r="J907"/>
  <c r="O907" s="1"/>
  <c r="Q907"/>
  <c r="M907"/>
  <c r="L907"/>
  <c r="J906"/>
  <c r="O906"/>
  <c r="L906"/>
  <c r="J905"/>
  <c r="Q905"/>
  <c r="O905"/>
  <c r="M905"/>
  <c r="L905"/>
  <c r="J904"/>
  <c r="O904"/>
  <c r="L904"/>
  <c r="J903"/>
  <c r="O903" s="1"/>
  <c r="Q903"/>
  <c r="M903"/>
  <c r="L903"/>
  <c r="J902"/>
  <c r="L902"/>
  <c r="J901"/>
  <c r="Q901"/>
  <c r="O901"/>
  <c r="M901"/>
  <c r="L901"/>
  <c r="J900"/>
  <c r="L900"/>
  <c r="J899"/>
  <c r="O899" s="1"/>
  <c r="Q899"/>
  <c r="M899"/>
  <c r="L899"/>
  <c r="J898"/>
  <c r="O898"/>
  <c r="L898"/>
  <c r="J897"/>
  <c r="Q897"/>
  <c r="O897"/>
  <c r="M897"/>
  <c r="L897"/>
  <c r="J896"/>
  <c r="O896"/>
  <c r="L896"/>
  <c r="J895"/>
  <c r="O895" s="1"/>
  <c r="Q895"/>
  <c r="M895"/>
  <c r="L895"/>
  <c r="J894"/>
  <c r="L894"/>
  <c r="J893"/>
  <c r="Q893"/>
  <c r="O893"/>
  <c r="M893"/>
  <c r="L893"/>
  <c r="J892"/>
  <c r="L892"/>
  <c r="J891"/>
  <c r="O891" s="1"/>
  <c r="Q891"/>
  <c r="M891"/>
  <c r="L891"/>
  <c r="J890"/>
  <c r="O890"/>
  <c r="L890"/>
  <c r="J889"/>
  <c r="Q889"/>
  <c r="O889"/>
  <c r="M889"/>
  <c r="L889"/>
  <c r="J888"/>
  <c r="O888"/>
  <c r="L888"/>
  <c r="J887"/>
  <c r="O887" s="1"/>
  <c r="Q887"/>
  <c r="M887"/>
  <c r="L887"/>
  <c r="J886"/>
  <c r="L886"/>
  <c r="J885"/>
  <c r="Q885"/>
  <c r="O885"/>
  <c r="M885"/>
  <c r="L885"/>
  <c r="J884"/>
  <c r="L884"/>
  <c r="J883"/>
  <c r="O883" s="1"/>
  <c r="Q883"/>
  <c r="M883"/>
  <c r="L883"/>
  <c r="J882"/>
  <c r="O882"/>
  <c r="L882"/>
  <c r="J881"/>
  <c r="Q881"/>
  <c r="O881"/>
  <c r="M881"/>
  <c r="L881"/>
  <c r="J880"/>
  <c r="O880"/>
  <c r="L880"/>
  <c r="J879"/>
  <c r="O879" s="1"/>
  <c r="Q879"/>
  <c r="M879"/>
  <c r="L879"/>
  <c r="J878"/>
  <c r="L878"/>
  <c r="J877"/>
  <c r="Q877"/>
  <c r="O877"/>
  <c r="M877"/>
  <c r="L877"/>
  <c r="J876"/>
  <c r="L876"/>
  <c r="J875"/>
  <c r="O875" s="1"/>
  <c r="Q875"/>
  <c r="M875"/>
  <c r="L875"/>
  <c r="J874"/>
  <c r="O874"/>
  <c r="L874"/>
  <c r="J873"/>
  <c r="Q873"/>
  <c r="O873"/>
  <c r="M873"/>
  <c r="L873"/>
  <c r="J872"/>
  <c r="O872"/>
  <c r="L872"/>
  <c r="J871"/>
  <c r="O871" s="1"/>
  <c r="Q871"/>
  <c r="M871"/>
  <c r="L871"/>
  <c r="J870"/>
  <c r="L870"/>
  <c r="J869"/>
  <c r="Q869"/>
  <c r="O869"/>
  <c r="M869"/>
  <c r="L869"/>
  <c r="J868"/>
  <c r="L868"/>
  <c r="J867"/>
  <c r="O867" s="1"/>
  <c r="Q867"/>
  <c r="M867"/>
  <c r="L867"/>
  <c r="J866"/>
  <c r="O866"/>
  <c r="L866"/>
  <c r="J865"/>
  <c r="Q865"/>
  <c r="O865"/>
  <c r="M865"/>
  <c r="L865"/>
  <c r="J864"/>
  <c r="O864"/>
  <c r="L864"/>
  <c r="J863"/>
  <c r="O863" s="1"/>
  <c r="Q863"/>
  <c r="M863"/>
  <c r="L863"/>
  <c r="J862"/>
  <c r="L862"/>
  <c r="J861"/>
  <c r="Q861"/>
  <c r="O861"/>
  <c r="M861"/>
  <c r="L861"/>
  <c r="J860"/>
  <c r="L860"/>
  <c r="J859"/>
  <c r="O859" s="1"/>
  <c r="Q859"/>
  <c r="M859"/>
  <c r="L859"/>
  <c r="J858"/>
  <c r="O858"/>
  <c r="L858"/>
  <c r="J857"/>
  <c r="Q857"/>
  <c r="O857"/>
  <c r="M857"/>
  <c r="L857"/>
  <c r="J856"/>
  <c r="O856"/>
  <c r="L856"/>
  <c r="J855"/>
  <c r="O855" s="1"/>
  <c r="Q855"/>
  <c r="M855"/>
  <c r="L855"/>
  <c r="J854"/>
  <c r="L854"/>
  <c r="J853"/>
  <c r="Q853"/>
  <c r="O853"/>
  <c r="M853"/>
  <c r="L853"/>
  <c r="J852"/>
  <c r="L852"/>
  <c r="J851"/>
  <c r="O851" s="1"/>
  <c r="Q851"/>
  <c r="M851"/>
  <c r="L851"/>
  <c r="J850"/>
  <c r="O850"/>
  <c r="L850"/>
  <c r="J849"/>
  <c r="Q849"/>
  <c r="O849"/>
  <c r="M849"/>
  <c r="L849"/>
  <c r="J848"/>
  <c r="O848"/>
  <c r="L848"/>
  <c r="J847"/>
  <c r="O847" s="1"/>
  <c r="Q847"/>
  <c r="M847"/>
  <c r="L847"/>
  <c r="J846"/>
  <c r="L846"/>
  <c r="J845"/>
  <c r="Q845"/>
  <c r="O845"/>
  <c r="M845"/>
  <c r="L845"/>
  <c r="J844"/>
  <c r="L844"/>
  <c r="J843"/>
  <c r="O843" s="1"/>
  <c r="Q843"/>
  <c r="M843"/>
  <c r="L843"/>
  <c r="J842"/>
  <c r="O842"/>
  <c r="L842"/>
  <c r="J841"/>
  <c r="Q841"/>
  <c r="O841"/>
  <c r="M841"/>
  <c r="L841"/>
  <c r="J840"/>
  <c r="O840"/>
  <c r="L840"/>
  <c r="J839"/>
  <c r="O839" s="1"/>
  <c r="Q839"/>
  <c r="M839"/>
  <c r="L839"/>
  <c r="J838"/>
  <c r="L838"/>
  <c r="J837"/>
  <c r="Q837"/>
  <c r="O837"/>
  <c r="M837"/>
  <c r="L837"/>
  <c r="J836"/>
  <c r="L836"/>
  <c r="J835"/>
  <c r="O835" s="1"/>
  <c r="Q835"/>
  <c r="M835"/>
  <c r="L835"/>
  <c r="J834"/>
  <c r="O834"/>
  <c r="L834"/>
  <c r="J833"/>
  <c r="Q833"/>
  <c r="O833"/>
  <c r="M833"/>
  <c r="L833"/>
  <c r="J832"/>
  <c r="O832"/>
  <c r="L832"/>
  <c r="J831"/>
  <c r="O831" s="1"/>
  <c r="Q831"/>
  <c r="M831"/>
  <c r="L831"/>
  <c r="J830"/>
  <c r="L830"/>
  <c r="J829"/>
  <c r="Q829"/>
  <c r="O829"/>
  <c r="M829"/>
  <c r="L829"/>
  <c r="J828"/>
  <c r="L828"/>
  <c r="J827"/>
  <c r="O827" s="1"/>
  <c r="Q827"/>
  <c r="M827"/>
  <c r="L827"/>
  <c r="J826"/>
  <c r="O826"/>
  <c r="L826"/>
  <c r="J825"/>
  <c r="Q825"/>
  <c r="O825"/>
  <c r="M825"/>
  <c r="L825"/>
  <c r="J824"/>
  <c r="O824"/>
  <c r="L824"/>
  <c r="J823"/>
  <c r="O823" s="1"/>
  <c r="Q823"/>
  <c r="M823"/>
  <c r="L823"/>
  <c r="J822"/>
  <c r="L822"/>
  <c r="J821"/>
  <c r="Q821"/>
  <c r="O821"/>
  <c r="M821"/>
  <c r="L821"/>
  <c r="J820"/>
  <c r="L820"/>
  <c r="J819"/>
  <c r="O819" s="1"/>
  <c r="Q819"/>
  <c r="M819"/>
  <c r="L819"/>
  <c r="J818"/>
  <c r="O818"/>
  <c r="L818"/>
  <c r="J817"/>
  <c r="Q817"/>
  <c r="O817"/>
  <c r="M817"/>
  <c r="L817"/>
  <c r="J816"/>
  <c r="O816"/>
  <c r="L816"/>
  <c r="J815"/>
  <c r="O815" s="1"/>
  <c r="Q815"/>
  <c r="M815"/>
  <c r="L815"/>
  <c r="J814"/>
  <c r="L814"/>
  <c r="J813"/>
  <c r="Q813"/>
  <c r="O813"/>
  <c r="M813"/>
  <c r="L813"/>
  <c r="J812"/>
  <c r="L812"/>
  <c r="J811"/>
  <c r="O811" s="1"/>
  <c r="Q811"/>
  <c r="M811"/>
  <c r="L811"/>
  <c r="J810"/>
  <c r="O810"/>
  <c r="L810"/>
  <c r="J809"/>
  <c r="Q809"/>
  <c r="O809"/>
  <c r="M809"/>
  <c r="L809"/>
  <c r="J808"/>
  <c r="O808"/>
  <c r="L808"/>
  <c r="J807"/>
  <c r="O807" s="1"/>
  <c r="Q807"/>
  <c r="M807"/>
  <c r="L807"/>
  <c r="J806"/>
  <c r="L806"/>
  <c r="J805"/>
  <c r="Q805"/>
  <c r="O805"/>
  <c r="M805"/>
  <c r="L805"/>
  <c r="J804"/>
  <c r="L804"/>
  <c r="J803"/>
  <c r="O803" s="1"/>
  <c r="Q803"/>
  <c r="M803"/>
  <c r="L803"/>
  <c r="J802"/>
  <c r="O802"/>
  <c r="L802"/>
  <c r="J801"/>
  <c r="Q801"/>
  <c r="O801"/>
  <c r="M801"/>
  <c r="L801"/>
  <c r="J800"/>
  <c r="O800"/>
  <c r="L800"/>
  <c r="J799"/>
  <c r="O799" s="1"/>
  <c r="Q799"/>
  <c r="M799"/>
  <c r="L799"/>
  <c r="J798"/>
  <c r="L798"/>
  <c r="J797"/>
  <c r="Q797"/>
  <c r="O797"/>
  <c r="M797"/>
  <c r="L797"/>
  <c r="J796"/>
  <c r="L796"/>
  <c r="J795"/>
  <c r="O795" s="1"/>
  <c r="Q795"/>
  <c r="M795"/>
  <c r="L795"/>
  <c r="J794"/>
  <c r="O794"/>
  <c r="L794"/>
  <c r="J793"/>
  <c r="Q793"/>
  <c r="O793"/>
  <c r="M793"/>
  <c r="L793"/>
  <c r="J792"/>
  <c r="O792"/>
  <c r="L792"/>
  <c r="J791"/>
  <c r="O791" s="1"/>
  <c r="Q791"/>
  <c r="M791"/>
  <c r="L791"/>
  <c r="J790"/>
  <c r="L790"/>
  <c r="J789"/>
  <c r="Q789"/>
  <c r="O789"/>
  <c r="M789"/>
  <c r="L789"/>
  <c r="J788"/>
  <c r="L788"/>
  <c r="J787"/>
  <c r="O787" s="1"/>
  <c r="Q787"/>
  <c r="M787"/>
  <c r="L787"/>
  <c r="J786"/>
  <c r="O786"/>
  <c r="L786"/>
  <c r="J785"/>
  <c r="Q785"/>
  <c r="O785"/>
  <c r="M785"/>
  <c r="L785"/>
  <c r="J784"/>
  <c r="O784"/>
  <c r="L784"/>
  <c r="J783"/>
  <c r="O783" s="1"/>
  <c r="Q783"/>
  <c r="M783"/>
  <c r="L783"/>
  <c r="J782"/>
  <c r="L782"/>
  <c r="J781"/>
  <c r="Q781"/>
  <c r="O781"/>
  <c r="M781"/>
  <c r="L781"/>
  <c r="J780"/>
  <c r="L780"/>
  <c r="J779"/>
  <c r="O779" s="1"/>
  <c r="Q779"/>
  <c r="M779"/>
  <c r="L779"/>
  <c r="J778"/>
  <c r="O778"/>
  <c r="L778"/>
  <c r="J777"/>
  <c r="Q777"/>
  <c r="O777"/>
  <c r="M777"/>
  <c r="L777"/>
  <c r="J776"/>
  <c r="O776"/>
  <c r="L776"/>
  <c r="J775"/>
  <c r="O775" s="1"/>
  <c r="Q775"/>
  <c r="M775"/>
  <c r="L775"/>
  <c r="J774"/>
  <c r="L774"/>
  <c r="J773"/>
  <c r="Q773"/>
  <c r="O773"/>
  <c r="M773"/>
  <c r="L773"/>
  <c r="J772"/>
  <c r="L772"/>
  <c r="J771"/>
  <c r="O771" s="1"/>
  <c r="Q771"/>
  <c r="M771"/>
  <c r="L771"/>
  <c r="J770"/>
  <c r="O770"/>
  <c r="L770"/>
  <c r="J769"/>
  <c r="Q769"/>
  <c r="O769"/>
  <c r="M769"/>
  <c r="L769"/>
  <c r="J768"/>
  <c r="O768"/>
  <c r="L768"/>
  <c r="J767"/>
  <c r="O767" s="1"/>
  <c r="Q767"/>
  <c r="M767"/>
  <c r="L767"/>
  <c r="J766"/>
  <c r="L766"/>
  <c r="J765"/>
  <c r="Q765"/>
  <c r="O765"/>
  <c r="M765"/>
  <c r="L765"/>
  <c r="J764"/>
  <c r="L764"/>
  <c r="J763"/>
  <c r="O763" s="1"/>
  <c r="Q763"/>
  <c r="M763"/>
  <c r="L763"/>
  <c r="J762"/>
  <c r="O762"/>
  <c r="L762"/>
  <c r="J761"/>
  <c r="Q761"/>
  <c r="O761"/>
  <c r="M761"/>
  <c r="L761"/>
  <c r="J760"/>
  <c r="O760"/>
  <c r="L760"/>
  <c r="J759"/>
  <c r="O759" s="1"/>
  <c r="Q759"/>
  <c r="M759"/>
  <c r="L759"/>
  <c r="J758"/>
  <c r="L758"/>
  <c r="J757"/>
  <c r="Q757"/>
  <c r="O757"/>
  <c r="M757"/>
  <c r="L757"/>
  <c r="J756"/>
  <c r="L756"/>
  <c r="J755"/>
  <c r="O755" s="1"/>
  <c r="Q755"/>
  <c r="M755"/>
  <c r="L755"/>
  <c r="J754"/>
  <c r="O754"/>
  <c r="L754"/>
  <c r="J753"/>
  <c r="Q753"/>
  <c r="O753"/>
  <c r="M753"/>
  <c r="L753"/>
  <c r="J752"/>
  <c r="O752"/>
  <c r="L752"/>
  <c r="J751"/>
  <c r="O751" s="1"/>
  <c r="Q751"/>
  <c r="M751"/>
  <c r="L751"/>
  <c r="J750"/>
  <c r="L750"/>
  <c r="J749"/>
  <c r="Q749"/>
  <c r="O749"/>
  <c r="M749"/>
  <c r="L749"/>
  <c r="J748"/>
  <c r="L748"/>
  <c r="J747"/>
  <c r="O747" s="1"/>
  <c r="Q747"/>
  <c r="M747"/>
  <c r="L747"/>
  <c r="J746"/>
  <c r="O746"/>
  <c r="L746"/>
  <c r="J745"/>
  <c r="Q745"/>
  <c r="O745"/>
  <c r="M745"/>
  <c r="L745"/>
  <c r="J744"/>
  <c r="O744"/>
  <c r="L744"/>
  <c r="J743"/>
  <c r="O743" s="1"/>
  <c r="Q743"/>
  <c r="M743"/>
  <c r="L743"/>
  <c r="J742"/>
  <c r="L742"/>
  <c r="J741"/>
  <c r="Q741"/>
  <c r="O741"/>
  <c r="M741"/>
  <c r="L741"/>
  <c r="J740"/>
  <c r="L740"/>
  <c r="J739"/>
  <c r="O739" s="1"/>
  <c r="Q739"/>
  <c r="M739"/>
  <c r="L739"/>
  <c r="J738"/>
  <c r="O738"/>
  <c r="L738"/>
  <c r="J737"/>
  <c r="Q737"/>
  <c r="O737"/>
  <c r="M737"/>
  <c r="L737"/>
  <c r="J736"/>
  <c r="O736"/>
  <c r="L736"/>
  <c r="J735"/>
  <c r="O735" s="1"/>
  <c r="Q735"/>
  <c r="M735"/>
  <c r="L735"/>
  <c r="J734"/>
  <c r="L734"/>
  <c r="J733"/>
  <c r="Q733"/>
  <c r="O733"/>
  <c r="M733"/>
  <c r="L733"/>
  <c r="J732"/>
  <c r="L732"/>
  <c r="J729"/>
  <c r="O729" s="1"/>
  <c r="Q729"/>
  <c r="M729"/>
  <c r="L729"/>
  <c r="J728"/>
  <c r="O728"/>
  <c r="L728"/>
  <c r="J727"/>
  <c r="Q727"/>
  <c r="O727"/>
  <c r="M727"/>
  <c r="L727"/>
  <c r="J726"/>
  <c r="O726"/>
  <c r="L726"/>
  <c r="J725"/>
  <c r="O725" s="1"/>
  <c r="Q725"/>
  <c r="M725"/>
  <c r="L725"/>
  <c r="J724"/>
  <c r="L724"/>
  <c r="J723"/>
  <c r="Q723"/>
  <c r="O723"/>
  <c r="M723"/>
  <c r="L723"/>
  <c r="J722"/>
  <c r="L722"/>
  <c r="J721"/>
  <c r="O721" s="1"/>
  <c r="Q721"/>
  <c r="M721"/>
  <c r="L721"/>
  <c r="J720"/>
  <c r="O720"/>
  <c r="L720"/>
  <c r="J719"/>
  <c r="Q719"/>
  <c r="O719"/>
  <c r="M719"/>
  <c r="L719"/>
  <c r="J718"/>
  <c r="O718"/>
  <c r="L718"/>
  <c r="J717"/>
  <c r="O717" s="1"/>
  <c r="Q717"/>
  <c r="M717"/>
  <c r="L717"/>
  <c r="J716"/>
  <c r="L716"/>
  <c r="J715"/>
  <c r="Q715"/>
  <c r="O715"/>
  <c r="M715"/>
  <c r="L715"/>
  <c r="J714"/>
  <c r="L714"/>
  <c r="J713"/>
  <c r="O713" s="1"/>
  <c r="Q713"/>
  <c r="M713"/>
  <c r="L713"/>
  <c r="J712"/>
  <c r="O712"/>
  <c r="L712"/>
  <c r="J711"/>
  <c r="Q711"/>
  <c r="O711"/>
  <c r="M711"/>
  <c r="L711"/>
  <c r="J710"/>
  <c r="O710"/>
  <c r="L710"/>
  <c r="J709"/>
  <c r="O709" s="1"/>
  <c r="Q709"/>
  <c r="M709"/>
  <c r="L709"/>
  <c r="J708"/>
  <c r="L708"/>
  <c r="J707"/>
  <c r="Q707"/>
  <c r="O707"/>
  <c r="M707"/>
  <c r="L707"/>
  <c r="J706"/>
  <c r="L706"/>
  <c r="J705"/>
  <c r="O705" s="1"/>
  <c r="Q705"/>
  <c r="M705"/>
  <c r="L705"/>
  <c r="J704"/>
  <c r="O704"/>
  <c r="L704"/>
  <c r="J703"/>
  <c r="Q703"/>
  <c r="O703"/>
  <c r="M703"/>
  <c r="L703"/>
  <c r="J702"/>
  <c r="O702"/>
  <c r="L702"/>
  <c r="J701"/>
  <c r="O701" s="1"/>
  <c r="Q701"/>
  <c r="M701"/>
  <c r="L701"/>
  <c r="J700"/>
  <c r="L700"/>
  <c r="J699"/>
  <c r="Q699"/>
  <c r="O699"/>
  <c r="M699"/>
  <c r="L699"/>
  <c r="J698"/>
  <c r="L698"/>
  <c r="J697"/>
  <c r="O697" s="1"/>
  <c r="Q697"/>
  <c r="M697"/>
  <c r="L697"/>
  <c r="J696"/>
  <c r="O696"/>
  <c r="L696"/>
  <c r="J695"/>
  <c r="Q695"/>
  <c r="O695"/>
  <c r="M695"/>
  <c r="L695"/>
  <c r="J694"/>
  <c r="O694"/>
  <c r="L694"/>
  <c r="J693"/>
  <c r="O693" s="1"/>
  <c r="Q693"/>
  <c r="M693"/>
  <c r="L693"/>
  <c r="J692"/>
  <c r="L692"/>
  <c r="J691"/>
  <c r="Q691"/>
  <c r="O691"/>
  <c r="M691"/>
  <c r="L691"/>
  <c r="J690"/>
  <c r="L690"/>
  <c r="J688"/>
  <c r="O688" s="1"/>
  <c r="Q688"/>
  <c r="M688"/>
  <c r="L688"/>
  <c r="J687"/>
  <c r="O687"/>
  <c r="L687"/>
  <c r="J686"/>
  <c r="Q686"/>
  <c r="O686"/>
  <c r="M686"/>
  <c r="L686"/>
  <c r="J685"/>
  <c r="O685"/>
  <c r="L685"/>
  <c r="J684"/>
  <c r="O684" s="1"/>
  <c r="Q684"/>
  <c r="M684"/>
  <c r="L684"/>
  <c r="J683"/>
  <c r="L683"/>
  <c r="J682"/>
  <c r="Q682"/>
  <c r="O682"/>
  <c r="M682"/>
  <c r="L682"/>
  <c r="J681"/>
  <c r="M681" s="1"/>
  <c r="L681"/>
  <c r="J680"/>
  <c r="O680" s="1"/>
  <c r="L680"/>
  <c r="J679"/>
  <c r="Q679" s="1"/>
  <c r="L679"/>
  <c r="J678"/>
  <c r="Q678"/>
  <c r="O678"/>
  <c r="M678"/>
  <c r="L678"/>
  <c r="J677"/>
  <c r="M677" s="1"/>
  <c r="Q677"/>
  <c r="L677"/>
  <c r="J676"/>
  <c r="O676" s="1"/>
  <c r="Q676"/>
  <c r="L676"/>
  <c r="J675"/>
  <c r="Q675" s="1"/>
  <c r="O675"/>
  <c r="L675"/>
  <c r="J674"/>
  <c r="Q674"/>
  <c r="O674"/>
  <c r="M674"/>
  <c r="L674"/>
  <c r="J673"/>
  <c r="M673" s="1"/>
  <c r="L673"/>
  <c r="J672"/>
  <c r="O672" s="1"/>
  <c r="L672"/>
  <c r="J671"/>
  <c r="Q671" s="1"/>
  <c r="L671"/>
  <c r="J670"/>
  <c r="Q670"/>
  <c r="O670"/>
  <c r="M670"/>
  <c r="L670"/>
  <c r="J669"/>
  <c r="M669" s="1"/>
  <c r="Q669"/>
  <c r="O669"/>
  <c r="L669"/>
  <c r="J668"/>
  <c r="O668" s="1"/>
  <c r="Q668"/>
  <c r="M668"/>
  <c r="L668"/>
  <c r="J667"/>
  <c r="Q667" s="1"/>
  <c r="O667"/>
  <c r="M667"/>
  <c r="L667"/>
  <c r="J666"/>
  <c r="Q666"/>
  <c r="O666"/>
  <c r="M666"/>
  <c r="L666"/>
  <c r="J665"/>
  <c r="M665" s="1"/>
  <c r="L665"/>
  <c r="J664"/>
  <c r="O664" s="1"/>
  <c r="L664"/>
  <c r="J663"/>
  <c r="Q663" s="1"/>
  <c r="L663"/>
  <c r="J662"/>
  <c r="Q662"/>
  <c r="O662"/>
  <c r="M662"/>
  <c r="L662"/>
  <c r="J661"/>
  <c r="M661" s="1"/>
  <c r="Q661"/>
  <c r="L661"/>
  <c r="J660"/>
  <c r="O660" s="1"/>
  <c r="Q660"/>
  <c r="L660"/>
  <c r="J659"/>
  <c r="Q659" s="1"/>
  <c r="O659"/>
  <c r="L659"/>
  <c r="J658"/>
  <c r="Q658"/>
  <c r="O658"/>
  <c r="M658"/>
  <c r="L658"/>
  <c r="J657"/>
  <c r="M657" s="1"/>
  <c r="O657"/>
  <c r="L657"/>
  <c r="J656"/>
  <c r="O656" s="1"/>
  <c r="M656"/>
  <c r="L656"/>
  <c r="J655"/>
  <c r="Q655" s="1"/>
  <c r="L655"/>
  <c r="J654"/>
  <c r="Q654"/>
  <c r="O654"/>
  <c r="M654"/>
  <c r="L654"/>
  <c r="J653"/>
  <c r="M653" s="1"/>
  <c r="Q653"/>
  <c r="O653"/>
  <c r="L653"/>
  <c r="J652"/>
  <c r="O652" s="1"/>
  <c r="Q652"/>
  <c r="M652"/>
  <c r="L652"/>
  <c r="J651"/>
  <c r="Q651" s="1"/>
  <c r="O651"/>
  <c r="M651"/>
  <c r="L651"/>
  <c r="J650"/>
  <c r="Q650"/>
  <c r="O650"/>
  <c r="M650"/>
  <c r="L650"/>
  <c r="J649"/>
  <c r="M649" s="1"/>
  <c r="L649"/>
  <c r="J648"/>
  <c r="O648" s="1"/>
  <c r="L648"/>
  <c r="J647"/>
  <c r="Q647" s="1"/>
  <c r="L647"/>
  <c r="J646"/>
  <c r="Q646"/>
  <c r="O646"/>
  <c r="M646"/>
  <c r="L646"/>
  <c r="J645"/>
  <c r="M645" s="1"/>
  <c r="Q645"/>
  <c r="L645"/>
  <c r="J644"/>
  <c r="O644" s="1"/>
  <c r="Q644"/>
  <c r="L644"/>
  <c r="J643"/>
  <c r="Q643" s="1"/>
  <c r="O643"/>
  <c r="L643"/>
  <c r="J642"/>
  <c r="Q642"/>
  <c r="O642"/>
  <c r="M642"/>
  <c r="L642"/>
  <c r="J641"/>
  <c r="M641" s="1"/>
  <c r="O641"/>
  <c r="L641"/>
  <c r="J640"/>
  <c r="O640" s="1"/>
  <c r="M640"/>
  <c r="L640"/>
  <c r="J639"/>
  <c r="Q639" s="1"/>
  <c r="L639"/>
  <c r="J638"/>
  <c r="Q638"/>
  <c r="O638"/>
  <c r="M638"/>
  <c r="L638"/>
  <c r="J637"/>
  <c r="M637" s="1"/>
  <c r="Q637"/>
  <c r="O637"/>
  <c r="L637"/>
  <c r="J636"/>
  <c r="O636" s="1"/>
  <c r="Q636"/>
  <c r="M636"/>
  <c r="L636"/>
  <c r="J635"/>
  <c r="Q635" s="1"/>
  <c r="O635"/>
  <c r="M635"/>
  <c r="L635"/>
  <c r="J634"/>
  <c r="Q634"/>
  <c r="O634"/>
  <c r="M634"/>
  <c r="L634"/>
  <c r="J633"/>
  <c r="M633" s="1"/>
  <c r="L633"/>
  <c r="J632"/>
  <c r="O632" s="1"/>
  <c r="L632"/>
  <c r="J631"/>
  <c r="Q631" s="1"/>
  <c r="L631"/>
  <c r="J630"/>
  <c r="Q630"/>
  <c r="O630"/>
  <c r="M630"/>
  <c r="L630"/>
  <c r="J629"/>
  <c r="M629" s="1"/>
  <c r="Q629"/>
  <c r="L629"/>
  <c r="J628"/>
  <c r="O628" s="1"/>
  <c r="Q628"/>
  <c r="L628"/>
  <c r="J627"/>
  <c r="Q627" s="1"/>
  <c r="O627"/>
  <c r="L627"/>
  <c r="J626"/>
  <c r="Q626"/>
  <c r="O626"/>
  <c r="M626"/>
  <c r="L626"/>
  <c r="J625"/>
  <c r="M625" s="1"/>
  <c r="O625"/>
  <c r="L625"/>
  <c r="J624"/>
  <c r="O624" s="1"/>
  <c r="M624"/>
  <c r="L624"/>
  <c r="J623"/>
  <c r="Q623" s="1"/>
  <c r="M623"/>
  <c r="L623"/>
  <c r="J622"/>
  <c r="Q622"/>
  <c r="O622"/>
  <c r="M622"/>
  <c r="L622"/>
  <c r="J621"/>
  <c r="M621" s="1"/>
  <c r="Q621"/>
  <c r="O621"/>
  <c r="L621"/>
  <c r="J620"/>
  <c r="O620" s="1"/>
  <c r="Q620"/>
  <c r="M620"/>
  <c r="L620"/>
  <c r="J619"/>
  <c r="Q619" s="1"/>
  <c r="O619"/>
  <c r="M619"/>
  <c r="L619"/>
  <c r="J618"/>
  <c r="Q618"/>
  <c r="O618"/>
  <c r="M618"/>
  <c r="L618"/>
  <c r="J617"/>
  <c r="M617" s="1"/>
  <c r="L617"/>
  <c r="J616"/>
  <c r="O616" s="1"/>
  <c r="L616"/>
  <c r="J615"/>
  <c r="Q615" s="1"/>
  <c r="L615"/>
  <c r="J614"/>
  <c r="Q614"/>
  <c r="O614"/>
  <c r="M614"/>
  <c r="L614"/>
  <c r="J613"/>
  <c r="M613" s="1"/>
  <c r="Q613"/>
  <c r="L613"/>
  <c r="J612"/>
  <c r="O612" s="1"/>
  <c r="Q612"/>
  <c r="L612"/>
  <c r="J611"/>
  <c r="Q611" s="1"/>
  <c r="O611"/>
  <c r="L611"/>
  <c r="J610"/>
  <c r="Q610"/>
  <c r="O610"/>
  <c r="M610"/>
  <c r="L610"/>
  <c r="J609"/>
  <c r="M609" s="1"/>
  <c r="O609"/>
  <c r="L609"/>
  <c r="J608"/>
  <c r="O608" s="1"/>
  <c r="M608"/>
  <c r="L608"/>
  <c r="J607"/>
  <c r="Q607" s="1"/>
  <c r="M607"/>
  <c r="L607"/>
  <c r="J606"/>
  <c r="Q606"/>
  <c r="O606"/>
  <c r="M606"/>
  <c r="L606"/>
  <c r="J605"/>
  <c r="M605" s="1"/>
  <c r="Q605"/>
  <c r="O605"/>
  <c r="L605"/>
  <c r="J604"/>
  <c r="O604" s="1"/>
  <c r="Q604"/>
  <c r="M604"/>
  <c r="L604"/>
  <c r="J603"/>
  <c r="Q603" s="1"/>
  <c r="O603"/>
  <c r="M603"/>
  <c r="L603"/>
  <c r="J602"/>
  <c r="Q602"/>
  <c r="O602"/>
  <c r="M602"/>
  <c r="L602"/>
  <c r="J601"/>
  <c r="M601" s="1"/>
  <c r="L601"/>
  <c r="J600"/>
  <c r="O600" s="1"/>
  <c r="L600"/>
  <c r="J599"/>
  <c r="Q599" s="1"/>
  <c r="L599"/>
  <c r="J598"/>
  <c r="Q598" s="1"/>
  <c r="L598"/>
  <c r="J597"/>
  <c r="O597" s="1"/>
  <c r="Q597"/>
  <c r="M597"/>
  <c r="L597"/>
  <c r="J596"/>
  <c r="M596" s="1"/>
  <c r="O596"/>
  <c r="L596"/>
  <c r="J595"/>
  <c r="Q595"/>
  <c r="O595"/>
  <c r="M595"/>
  <c r="L595"/>
  <c r="J594"/>
  <c r="Q594" s="1"/>
  <c r="L594"/>
  <c r="J593"/>
  <c r="O593" s="1"/>
  <c r="Q593"/>
  <c r="M593"/>
  <c r="L593"/>
  <c r="J592"/>
  <c r="M592" s="1"/>
  <c r="O592"/>
  <c r="L592"/>
  <c r="J591"/>
  <c r="Q591"/>
  <c r="O591"/>
  <c r="M591"/>
  <c r="L591"/>
  <c r="J590"/>
  <c r="Q590" s="1"/>
  <c r="L590"/>
  <c r="J589"/>
  <c r="O589" s="1"/>
  <c r="Q589"/>
  <c r="M589"/>
  <c r="L589"/>
  <c r="J588"/>
  <c r="M588" s="1"/>
  <c r="O588"/>
  <c r="L588"/>
  <c r="J587"/>
  <c r="Q587"/>
  <c r="O587"/>
  <c r="M587"/>
  <c r="L587"/>
  <c r="J586"/>
  <c r="Q586" s="1"/>
  <c r="L586"/>
  <c r="J585"/>
  <c r="O585" s="1"/>
  <c r="Q585"/>
  <c r="M585"/>
  <c r="L585"/>
  <c r="J584"/>
  <c r="M584" s="1"/>
  <c r="O584"/>
  <c r="L584"/>
  <c r="J583"/>
  <c r="Q583"/>
  <c r="O583"/>
  <c r="M583"/>
  <c r="L583"/>
  <c r="J582"/>
  <c r="Q582" s="1"/>
  <c r="L582"/>
  <c r="J581"/>
  <c r="O581" s="1"/>
  <c r="Q581"/>
  <c r="M581"/>
  <c r="L581"/>
  <c r="J580"/>
  <c r="M580" s="1"/>
  <c r="O580"/>
  <c r="L580"/>
  <c r="J579"/>
  <c r="Q579"/>
  <c r="O579"/>
  <c r="M579"/>
  <c r="L579"/>
  <c r="J578"/>
  <c r="Q578" s="1"/>
  <c r="L578"/>
  <c r="J577"/>
  <c r="O577" s="1"/>
  <c r="Q577"/>
  <c r="M577"/>
  <c r="L577"/>
  <c r="J576"/>
  <c r="M576" s="1"/>
  <c r="O576"/>
  <c r="L576"/>
  <c r="J575"/>
  <c r="Q575"/>
  <c r="O575"/>
  <c r="M575"/>
  <c r="L575"/>
  <c r="J574"/>
  <c r="Q574" s="1"/>
  <c r="L574"/>
  <c r="J573"/>
  <c r="O573" s="1"/>
  <c r="Q573"/>
  <c r="M573"/>
  <c r="L573"/>
  <c r="J572"/>
  <c r="M572" s="1"/>
  <c r="O572"/>
  <c r="L572"/>
  <c r="J571"/>
  <c r="Q571"/>
  <c r="O571"/>
  <c r="M571"/>
  <c r="L571"/>
  <c r="J570"/>
  <c r="Q570" s="1"/>
  <c r="L570"/>
  <c r="J569"/>
  <c r="O569" s="1"/>
  <c r="Q569"/>
  <c r="M569"/>
  <c r="L569"/>
  <c r="J568"/>
  <c r="M568" s="1"/>
  <c r="O568"/>
  <c r="L568"/>
  <c r="J567"/>
  <c r="Q567"/>
  <c r="O567"/>
  <c r="M567"/>
  <c r="L567"/>
  <c r="J566"/>
  <c r="Q566" s="1"/>
  <c r="L566"/>
  <c r="J565"/>
  <c r="O565" s="1"/>
  <c r="Q565"/>
  <c r="M565"/>
  <c r="L565"/>
  <c r="J564"/>
  <c r="M564" s="1"/>
  <c r="O564"/>
  <c r="L564"/>
  <c r="J563"/>
  <c r="Q563"/>
  <c r="O563"/>
  <c r="M563"/>
  <c r="L563"/>
  <c r="J562"/>
  <c r="Q562" s="1"/>
  <c r="L562"/>
  <c r="J561"/>
  <c r="O561" s="1"/>
  <c r="Q561"/>
  <c r="M561"/>
  <c r="L561"/>
  <c r="J560"/>
  <c r="M560" s="1"/>
  <c r="O560"/>
  <c r="L560"/>
  <c r="J559"/>
  <c r="Q559"/>
  <c r="O559"/>
  <c r="M559"/>
  <c r="L559"/>
  <c r="J558"/>
  <c r="Q558" s="1"/>
  <c r="L558"/>
  <c r="J557"/>
  <c r="O557" s="1"/>
  <c r="Q557"/>
  <c r="M557"/>
  <c r="L557"/>
  <c r="J556"/>
  <c r="M556" s="1"/>
  <c r="O556"/>
  <c r="L556"/>
  <c r="J555"/>
  <c r="Q555"/>
  <c r="O555"/>
  <c r="M555"/>
  <c r="L555"/>
  <c r="J554"/>
  <c r="Q554" s="1"/>
  <c r="L554"/>
  <c r="J553"/>
  <c r="O553" s="1"/>
  <c r="Q553"/>
  <c r="M553"/>
  <c r="L553"/>
  <c r="J552"/>
  <c r="M552" s="1"/>
  <c r="O552"/>
  <c r="L552"/>
  <c r="J551"/>
  <c r="Q551"/>
  <c r="O551"/>
  <c r="M551"/>
  <c r="L551"/>
  <c r="J550"/>
  <c r="Q550" s="1"/>
  <c r="L550"/>
  <c r="J549"/>
  <c r="O549" s="1"/>
  <c r="Q549"/>
  <c r="M549"/>
  <c r="L549"/>
  <c r="J548"/>
  <c r="M548" s="1"/>
  <c r="O548"/>
  <c r="L548"/>
  <c r="J547"/>
  <c r="Q547"/>
  <c r="O547"/>
  <c r="M547"/>
  <c r="L547"/>
  <c r="J546"/>
  <c r="Q546" s="1"/>
  <c r="L546"/>
  <c r="J545"/>
  <c r="O545" s="1"/>
  <c r="Q545"/>
  <c r="M545"/>
  <c r="L545"/>
  <c r="J544"/>
  <c r="M544" s="1"/>
  <c r="O544"/>
  <c r="L544"/>
  <c r="J543"/>
  <c r="Q543"/>
  <c r="O543"/>
  <c r="M543"/>
  <c r="L543"/>
  <c r="J542"/>
  <c r="Q542" s="1"/>
  <c r="L542"/>
  <c r="J541"/>
  <c r="O541" s="1"/>
  <c r="Q541"/>
  <c r="M541"/>
  <c r="L541"/>
  <c r="J540"/>
  <c r="M540" s="1"/>
  <c r="O540"/>
  <c r="L540"/>
  <c r="J539"/>
  <c r="Q539"/>
  <c r="O539"/>
  <c r="M539"/>
  <c r="L539"/>
  <c r="J538"/>
  <c r="Q538" s="1"/>
  <c r="L538"/>
  <c r="J537"/>
  <c r="O537" s="1"/>
  <c r="Q537"/>
  <c r="M537"/>
  <c r="L537"/>
  <c r="J536"/>
  <c r="M536" s="1"/>
  <c r="O536"/>
  <c r="L536"/>
  <c r="J535"/>
  <c r="Q535"/>
  <c r="O535"/>
  <c r="M535"/>
  <c r="L535"/>
  <c r="J534"/>
  <c r="Q534" s="1"/>
  <c r="L534"/>
  <c r="J533"/>
  <c r="O533" s="1"/>
  <c r="Q533"/>
  <c r="M533"/>
  <c r="L533"/>
  <c r="J532"/>
  <c r="M532" s="1"/>
  <c r="O532"/>
  <c r="L532"/>
  <c r="J531"/>
  <c r="Q531"/>
  <c r="O531"/>
  <c r="M531"/>
  <c r="L531"/>
  <c r="J530"/>
  <c r="Q530" s="1"/>
  <c r="L530"/>
  <c r="J529"/>
  <c r="O529" s="1"/>
  <c r="Q529"/>
  <c r="M529"/>
  <c r="L529"/>
  <c r="J528"/>
  <c r="M528" s="1"/>
  <c r="O528"/>
  <c r="L528"/>
  <c r="J527"/>
  <c r="Q527"/>
  <c r="O527"/>
  <c r="M527"/>
  <c r="L527"/>
  <c r="J526"/>
  <c r="Q526" s="1"/>
  <c r="L526"/>
  <c r="J525"/>
  <c r="O525" s="1"/>
  <c r="Q525"/>
  <c r="M525"/>
  <c r="L525"/>
  <c r="J524"/>
  <c r="M524" s="1"/>
  <c r="O524"/>
  <c r="L524"/>
  <c r="J523"/>
  <c r="Q523"/>
  <c r="O523"/>
  <c r="M523"/>
  <c r="L523"/>
  <c r="J522"/>
  <c r="Q522" s="1"/>
  <c r="L522"/>
  <c r="J521"/>
  <c r="O521" s="1"/>
  <c r="Q521"/>
  <c r="M521"/>
  <c r="L521"/>
  <c r="J520"/>
  <c r="M520" s="1"/>
  <c r="O520"/>
  <c r="L520"/>
  <c r="J519"/>
  <c r="Q519"/>
  <c r="O519"/>
  <c r="M519"/>
  <c r="L519"/>
  <c r="J518"/>
  <c r="Q518" s="1"/>
  <c r="L518"/>
  <c r="J517"/>
  <c r="O517" s="1"/>
  <c r="Q517"/>
  <c r="M517"/>
  <c r="L517"/>
  <c r="J516"/>
  <c r="M516" s="1"/>
  <c r="O516"/>
  <c r="L516"/>
  <c r="J515"/>
  <c r="Q515"/>
  <c r="O515"/>
  <c r="M515"/>
  <c r="L515"/>
  <c r="J514"/>
  <c r="Q514" s="1"/>
  <c r="L514"/>
  <c r="J513"/>
  <c r="O513" s="1"/>
  <c r="Q513"/>
  <c r="M513"/>
  <c r="L513"/>
  <c r="J512"/>
  <c r="M512" s="1"/>
  <c r="O512"/>
  <c r="L512"/>
  <c r="J511"/>
  <c r="Q511"/>
  <c r="O511"/>
  <c r="M511"/>
  <c r="L511"/>
  <c r="J510"/>
  <c r="Q510" s="1"/>
  <c r="L510"/>
  <c r="J509"/>
  <c r="O509" s="1"/>
  <c r="Q509"/>
  <c r="M509"/>
  <c r="L509"/>
  <c r="J508"/>
  <c r="M508" s="1"/>
  <c r="O508"/>
  <c r="L508"/>
  <c r="J507"/>
  <c r="Q507"/>
  <c r="O507"/>
  <c r="M507"/>
  <c r="L507"/>
  <c r="J506"/>
  <c r="Q506" s="1"/>
  <c r="L506"/>
  <c r="J505"/>
  <c r="O505" s="1"/>
  <c r="Q505"/>
  <c r="M505"/>
  <c r="L505"/>
  <c r="J504"/>
  <c r="M504" s="1"/>
  <c r="O504"/>
  <c r="L504"/>
  <c r="J503"/>
  <c r="Q503"/>
  <c r="O503"/>
  <c r="M503"/>
  <c r="L503"/>
  <c r="J502"/>
  <c r="Q502" s="1"/>
  <c r="L502"/>
  <c r="J501"/>
  <c r="O501" s="1"/>
  <c r="Q501"/>
  <c r="M501"/>
  <c r="L501"/>
  <c r="J500"/>
  <c r="M500" s="1"/>
  <c r="O500"/>
  <c r="L500"/>
  <c r="J499"/>
  <c r="Q499"/>
  <c r="O499"/>
  <c r="M499"/>
  <c r="L499"/>
  <c r="J498"/>
  <c r="Q498" s="1"/>
  <c r="L498"/>
  <c r="J497"/>
  <c r="O497" s="1"/>
  <c r="Q497"/>
  <c r="M497"/>
  <c r="L497"/>
  <c r="J496"/>
  <c r="M496" s="1"/>
  <c r="O496"/>
  <c r="L496"/>
  <c r="J495"/>
  <c r="Q495"/>
  <c r="O495"/>
  <c r="M495"/>
  <c r="L495"/>
  <c r="J494"/>
  <c r="Q494" s="1"/>
  <c r="L494"/>
  <c r="J493"/>
  <c r="O493" s="1"/>
  <c r="Q493"/>
  <c r="M493"/>
  <c r="L493"/>
  <c r="J492"/>
  <c r="M492" s="1"/>
  <c r="O492"/>
  <c r="L492"/>
  <c r="J491"/>
  <c r="Q491"/>
  <c r="O491"/>
  <c r="M491"/>
  <c r="L491"/>
  <c r="J488"/>
  <c r="Q488" s="1"/>
  <c r="L488"/>
  <c r="J487"/>
  <c r="O487" s="1"/>
  <c r="Q487"/>
  <c r="M487"/>
  <c r="L487"/>
  <c r="J486"/>
  <c r="M486" s="1"/>
  <c r="O486"/>
  <c r="L486"/>
  <c r="J485"/>
  <c r="Q485"/>
  <c r="O485"/>
  <c r="M485"/>
  <c r="L485"/>
  <c r="J484"/>
  <c r="Q484" s="1"/>
  <c r="L484"/>
  <c r="J483"/>
  <c r="O483" s="1"/>
  <c r="Q483"/>
  <c r="M483"/>
  <c r="L483"/>
  <c r="J482"/>
  <c r="M482" s="1"/>
  <c r="O482"/>
  <c r="L482"/>
  <c r="J481"/>
  <c r="Q481"/>
  <c r="O481"/>
  <c r="M481"/>
  <c r="L481"/>
  <c r="J480"/>
  <c r="Q480" s="1"/>
  <c r="L480"/>
  <c r="J479"/>
  <c r="O479" s="1"/>
  <c r="Q479"/>
  <c r="M479"/>
  <c r="L479"/>
  <c r="J478"/>
  <c r="M478" s="1"/>
  <c r="O478"/>
  <c r="L478"/>
  <c r="J477"/>
  <c r="Q477"/>
  <c r="O477"/>
  <c r="M477"/>
  <c r="L477"/>
  <c r="J476"/>
  <c r="Q476" s="1"/>
  <c r="L476"/>
  <c r="J475"/>
  <c r="O475" s="1"/>
  <c r="Q475"/>
  <c r="M475"/>
  <c r="L475"/>
  <c r="J474"/>
  <c r="M474" s="1"/>
  <c r="O474"/>
  <c r="L474"/>
  <c r="J473"/>
  <c r="Q473"/>
  <c r="O473"/>
  <c r="M473"/>
  <c r="L473"/>
  <c r="J472"/>
  <c r="Q472" s="1"/>
  <c r="L472"/>
  <c r="J471"/>
  <c r="O471" s="1"/>
  <c r="Q471"/>
  <c r="M471"/>
  <c r="L471"/>
  <c r="J470"/>
  <c r="M470" s="1"/>
  <c r="O470"/>
  <c r="L470"/>
  <c r="J469"/>
  <c r="Q469"/>
  <c r="O469"/>
  <c r="M469"/>
  <c r="L469"/>
  <c r="J468"/>
  <c r="Q468" s="1"/>
  <c r="L468"/>
  <c r="J467"/>
  <c r="O467" s="1"/>
  <c r="Q467"/>
  <c r="M467"/>
  <c r="L467"/>
  <c r="J466"/>
  <c r="M466" s="1"/>
  <c r="O466"/>
  <c r="L466"/>
  <c r="J465"/>
  <c r="Q465"/>
  <c r="O465"/>
  <c r="M465"/>
  <c r="L465"/>
  <c r="J464"/>
  <c r="Q464" s="1"/>
  <c r="L464"/>
  <c r="J463"/>
  <c r="O463" s="1"/>
  <c r="Q463"/>
  <c r="M463"/>
  <c r="L463"/>
  <c r="J462"/>
  <c r="M462" s="1"/>
  <c r="O462"/>
  <c r="L462"/>
  <c r="J461"/>
  <c r="Q461"/>
  <c r="O461"/>
  <c r="M461"/>
  <c r="L461"/>
  <c r="J460"/>
  <c r="Q460" s="1"/>
  <c r="L460"/>
  <c r="J459"/>
  <c r="O459" s="1"/>
  <c r="Q459"/>
  <c r="M459"/>
  <c r="L459"/>
  <c r="J458"/>
  <c r="M458" s="1"/>
  <c r="O458"/>
  <c r="L458"/>
  <c r="J457"/>
  <c r="Q457"/>
  <c r="O457"/>
  <c r="M457"/>
  <c r="L457"/>
  <c r="J456"/>
  <c r="Q456" s="1"/>
  <c r="L456"/>
  <c r="J455"/>
  <c r="O455" s="1"/>
  <c r="Q455"/>
  <c r="M455"/>
  <c r="L455"/>
  <c r="J454"/>
  <c r="M454" s="1"/>
  <c r="O454"/>
  <c r="L454"/>
  <c r="J453"/>
  <c r="Q453"/>
  <c r="O453"/>
  <c r="M453"/>
  <c r="L453"/>
  <c r="J452"/>
  <c r="Q452" s="1"/>
  <c r="L452"/>
  <c r="J451"/>
  <c r="O451" s="1"/>
  <c r="Q451"/>
  <c r="M451"/>
  <c r="L451"/>
  <c r="J450"/>
  <c r="M450" s="1"/>
  <c r="O450"/>
  <c r="L450"/>
  <c r="J448"/>
  <c r="Q448"/>
  <c r="O448"/>
  <c r="M448"/>
  <c r="L448"/>
  <c r="J447"/>
  <c r="Q447" s="1"/>
  <c r="L447"/>
  <c r="J446"/>
  <c r="O446" s="1"/>
  <c r="Q446"/>
  <c r="M446"/>
  <c r="L446"/>
  <c r="J445"/>
  <c r="M445" s="1"/>
  <c r="O445"/>
  <c r="L445"/>
  <c r="J444"/>
  <c r="Q444"/>
  <c r="O444"/>
  <c r="M444"/>
  <c r="L444"/>
  <c r="J443"/>
  <c r="Q443" s="1"/>
  <c r="L443"/>
  <c r="J442"/>
  <c r="O442" s="1"/>
  <c r="Q442"/>
  <c r="M442"/>
  <c r="L442"/>
  <c r="J441"/>
  <c r="M441" s="1"/>
  <c r="O441"/>
  <c r="L441"/>
  <c r="J440"/>
  <c r="Q440"/>
  <c r="O440"/>
  <c r="M440"/>
  <c r="L440"/>
  <c r="J439"/>
  <c r="Q439" s="1"/>
  <c r="L439"/>
  <c r="J438"/>
  <c r="O438" s="1"/>
  <c r="Q438"/>
  <c r="M438"/>
  <c r="L438"/>
  <c r="J437"/>
  <c r="M437" s="1"/>
  <c r="O437"/>
  <c r="L437"/>
  <c r="J436"/>
  <c r="Q436"/>
  <c r="O436"/>
  <c r="M436"/>
  <c r="L436"/>
  <c r="J435"/>
  <c r="Q435" s="1"/>
  <c r="L435"/>
  <c r="J434"/>
  <c r="O434" s="1"/>
  <c r="Q434"/>
  <c r="M434"/>
  <c r="L434"/>
  <c r="J433"/>
  <c r="M433" s="1"/>
  <c r="O433"/>
  <c r="L433"/>
  <c r="J432"/>
  <c r="Q432"/>
  <c r="O432"/>
  <c r="M432"/>
  <c r="L432"/>
  <c r="J431"/>
  <c r="Q431" s="1"/>
  <c r="L431"/>
  <c r="J430"/>
  <c r="O430" s="1"/>
  <c r="Q430"/>
  <c r="M430"/>
  <c r="L430"/>
  <c r="J429"/>
  <c r="M429" s="1"/>
  <c r="O429"/>
  <c r="L429"/>
  <c r="J428"/>
  <c r="Q428"/>
  <c r="O428"/>
  <c r="M428"/>
  <c r="L428"/>
  <c r="J427"/>
  <c r="Q427" s="1"/>
  <c r="L427"/>
  <c r="J426"/>
  <c r="O426" s="1"/>
  <c r="Q426"/>
  <c r="M426"/>
  <c r="L426"/>
  <c r="J425"/>
  <c r="M425" s="1"/>
  <c r="O425"/>
  <c r="L425"/>
  <c r="J424"/>
  <c r="Q424"/>
  <c r="O424"/>
  <c r="M424"/>
  <c r="L424"/>
  <c r="J423"/>
  <c r="Q423" s="1"/>
  <c r="L423"/>
  <c r="J422"/>
  <c r="O422" s="1"/>
  <c r="Q422"/>
  <c r="M422"/>
  <c r="L422"/>
  <c r="J421"/>
  <c r="M421" s="1"/>
  <c r="O421"/>
  <c r="L421"/>
  <c r="J420"/>
  <c r="Q420"/>
  <c r="O420"/>
  <c r="M420"/>
  <c r="L420"/>
  <c r="J419"/>
  <c r="Q419" s="1"/>
  <c r="L419"/>
  <c r="J418"/>
  <c r="O418" s="1"/>
  <c r="Q418"/>
  <c r="M418"/>
  <c r="L418"/>
  <c r="J417"/>
  <c r="M417" s="1"/>
  <c r="O417"/>
  <c r="L417"/>
  <c r="J416"/>
  <c r="Q416"/>
  <c r="O416"/>
  <c r="M416"/>
  <c r="L416"/>
  <c r="J415"/>
  <c r="Q415" s="1"/>
  <c r="L415"/>
  <c r="J414"/>
  <c r="O414" s="1"/>
  <c r="Q414"/>
  <c r="M414"/>
  <c r="L414"/>
  <c r="J413"/>
  <c r="M413" s="1"/>
  <c r="O413"/>
  <c r="L413"/>
  <c r="J412"/>
  <c r="Q412"/>
  <c r="O412"/>
  <c r="M412"/>
  <c r="L412"/>
  <c r="J411"/>
  <c r="Q411" s="1"/>
  <c r="L411"/>
  <c r="J410"/>
  <c r="O410" s="1"/>
  <c r="Q410"/>
  <c r="M410"/>
  <c r="L410"/>
  <c r="J409"/>
  <c r="M409" s="1"/>
  <c r="O409"/>
  <c r="L409"/>
  <c r="J408"/>
  <c r="Q408"/>
  <c r="O408"/>
  <c r="M408"/>
  <c r="L408"/>
  <c r="J407"/>
  <c r="Q407" s="1"/>
  <c r="L407"/>
  <c r="J406"/>
  <c r="O406" s="1"/>
  <c r="Q406"/>
  <c r="M406"/>
  <c r="L406"/>
  <c r="J405"/>
  <c r="M405" s="1"/>
  <c r="O405"/>
  <c r="L405"/>
  <c r="J404"/>
  <c r="Q404"/>
  <c r="O404"/>
  <c r="M404"/>
  <c r="L404"/>
  <c r="J403"/>
  <c r="Q403" s="1"/>
  <c r="L403"/>
  <c r="J402"/>
  <c r="O402" s="1"/>
  <c r="Q402"/>
  <c r="M402"/>
  <c r="L402"/>
  <c r="J401"/>
  <c r="M401" s="1"/>
  <c r="O401"/>
  <c r="L401"/>
  <c r="J400"/>
  <c r="Q400"/>
  <c r="O400"/>
  <c r="M400"/>
  <c r="L400"/>
  <c r="J399"/>
  <c r="Q399" s="1"/>
  <c r="L399"/>
  <c r="J398"/>
  <c r="O398" s="1"/>
  <c r="Q398"/>
  <c r="M398"/>
  <c r="L398"/>
  <c r="J397"/>
  <c r="M397" s="1"/>
  <c r="O397"/>
  <c r="L397"/>
  <c r="J396"/>
  <c r="Q396"/>
  <c r="O396"/>
  <c r="M396"/>
  <c r="L396"/>
  <c r="J395"/>
  <c r="Q395" s="1"/>
  <c r="L395"/>
  <c r="J394"/>
  <c r="O394" s="1"/>
  <c r="Q394"/>
  <c r="M394"/>
  <c r="L394"/>
  <c r="J393"/>
  <c r="M393" s="1"/>
  <c r="O393"/>
  <c r="L393"/>
  <c r="J392"/>
  <c r="Q392"/>
  <c r="O392"/>
  <c r="M392"/>
  <c r="L392"/>
  <c r="J391"/>
  <c r="Q391" s="1"/>
  <c r="L391"/>
  <c r="J390"/>
  <c r="O390" s="1"/>
  <c r="Q390"/>
  <c r="M390"/>
  <c r="L390"/>
  <c r="J389"/>
  <c r="M389" s="1"/>
  <c r="O389"/>
  <c r="L389"/>
  <c r="J388"/>
  <c r="Q388"/>
  <c r="O388"/>
  <c r="M388"/>
  <c r="L388"/>
  <c r="J387"/>
  <c r="Q387" s="1"/>
  <c r="L387"/>
  <c r="J386"/>
  <c r="O386" s="1"/>
  <c r="Q386"/>
  <c r="M386"/>
  <c r="L386"/>
  <c r="J385"/>
  <c r="M385" s="1"/>
  <c r="O385"/>
  <c r="L385"/>
  <c r="J384"/>
  <c r="Q384"/>
  <c r="O384"/>
  <c r="M384"/>
  <c r="L384"/>
  <c r="J383"/>
  <c r="Q383" s="1"/>
  <c r="L383"/>
  <c r="J382"/>
  <c r="O382" s="1"/>
  <c r="Q382"/>
  <c r="M382"/>
  <c r="L382"/>
  <c r="J381"/>
  <c r="M381" s="1"/>
  <c r="O381"/>
  <c r="L381"/>
  <c r="J380"/>
  <c r="Q380"/>
  <c r="O380"/>
  <c r="M380"/>
  <c r="L380"/>
  <c r="J379"/>
  <c r="Q379" s="1"/>
  <c r="L379"/>
  <c r="J378"/>
  <c r="O378" s="1"/>
  <c r="Q378"/>
  <c r="M378"/>
  <c r="L378"/>
  <c r="J377"/>
  <c r="M377" s="1"/>
  <c r="O377"/>
  <c r="L377"/>
  <c r="J376"/>
  <c r="Q376"/>
  <c r="O376"/>
  <c r="M376"/>
  <c r="L376"/>
  <c r="J375"/>
  <c r="Q375" s="1"/>
  <c r="L375"/>
  <c r="J374"/>
  <c r="O374" s="1"/>
  <c r="Q374"/>
  <c r="M374"/>
  <c r="L374"/>
  <c r="J373"/>
  <c r="M373" s="1"/>
  <c r="O373"/>
  <c r="L373"/>
  <c r="J372"/>
  <c r="Q372"/>
  <c r="O372"/>
  <c r="M372"/>
  <c r="L372"/>
  <c r="J371"/>
  <c r="Q371" s="1"/>
  <c r="L371"/>
  <c r="J370"/>
  <c r="O370" s="1"/>
  <c r="Q370"/>
  <c r="M370"/>
  <c r="L370"/>
  <c r="J369"/>
  <c r="M369" s="1"/>
  <c r="O369"/>
  <c r="L369"/>
  <c r="J368"/>
  <c r="Q368"/>
  <c r="O368"/>
  <c r="M368"/>
  <c r="L368"/>
  <c r="J367"/>
  <c r="Q367" s="1"/>
  <c r="L367"/>
  <c r="J366"/>
  <c r="O366" s="1"/>
  <c r="Q366"/>
  <c r="M366"/>
  <c r="L366"/>
  <c r="J365"/>
  <c r="M365" s="1"/>
  <c r="O365"/>
  <c r="L365"/>
  <c r="J364"/>
  <c r="Q364"/>
  <c r="O364"/>
  <c r="M364"/>
  <c r="L364"/>
  <c r="J363"/>
  <c r="Q363" s="1"/>
  <c r="L363"/>
  <c r="J362"/>
  <c r="O362" s="1"/>
  <c r="Q362"/>
  <c r="M362"/>
  <c r="L362"/>
  <c r="J361"/>
  <c r="M361" s="1"/>
  <c r="O361"/>
  <c r="L361"/>
  <c r="J360"/>
  <c r="Q360"/>
  <c r="O360"/>
  <c r="M360"/>
  <c r="L360"/>
  <c r="J359"/>
  <c r="Q359" s="1"/>
  <c r="L359"/>
  <c r="J358"/>
  <c r="O358" s="1"/>
  <c r="Q358"/>
  <c r="M358"/>
  <c r="L358"/>
  <c r="J357"/>
  <c r="M357" s="1"/>
  <c r="O357"/>
  <c r="L357"/>
  <c r="J356"/>
  <c r="Q356"/>
  <c r="O356"/>
  <c r="M356"/>
  <c r="L356"/>
  <c r="J355"/>
  <c r="Q355" s="1"/>
  <c r="L355"/>
  <c r="J354"/>
  <c r="O354" s="1"/>
  <c r="Q354"/>
  <c r="M354"/>
  <c r="L354"/>
  <c r="J353"/>
  <c r="M353" s="1"/>
  <c r="O353"/>
  <c r="L353"/>
  <c r="J352"/>
  <c r="Q352"/>
  <c r="O352"/>
  <c r="M352"/>
  <c r="L352"/>
  <c r="J351"/>
  <c r="Q351" s="1"/>
  <c r="L351"/>
  <c r="J350"/>
  <c r="O350" s="1"/>
  <c r="Q350"/>
  <c r="M350"/>
  <c r="L350"/>
  <c r="J349"/>
  <c r="M349" s="1"/>
  <c r="O349"/>
  <c r="L349"/>
  <c r="J348"/>
  <c r="Q348"/>
  <c r="O348"/>
  <c r="M348"/>
  <c r="L348"/>
  <c r="J347"/>
  <c r="Q347" s="1"/>
  <c r="L347"/>
  <c r="J346"/>
  <c r="O346" s="1"/>
  <c r="Q346"/>
  <c r="M346"/>
  <c r="L346"/>
  <c r="J345"/>
  <c r="M345" s="1"/>
  <c r="O345"/>
  <c r="L345"/>
  <c r="J344"/>
  <c r="Q344"/>
  <c r="O344"/>
  <c r="M344"/>
  <c r="L344"/>
  <c r="J343"/>
  <c r="Q343" s="1"/>
  <c r="L343"/>
  <c r="J342"/>
  <c r="O342" s="1"/>
  <c r="Q342"/>
  <c r="M342"/>
  <c r="L342"/>
  <c r="J341"/>
  <c r="M341" s="1"/>
  <c r="O341"/>
  <c r="L341"/>
  <c r="J340"/>
  <c r="Q340"/>
  <c r="O340"/>
  <c r="M340"/>
  <c r="L340"/>
  <c r="J339"/>
  <c r="Q339" s="1"/>
  <c r="L339"/>
  <c r="J338"/>
  <c r="O338" s="1"/>
  <c r="Q338"/>
  <c r="M338"/>
  <c r="L338"/>
  <c r="J337"/>
  <c r="M337" s="1"/>
  <c r="O337"/>
  <c r="L337"/>
  <c r="J336"/>
  <c r="Q336"/>
  <c r="O336"/>
  <c r="M336"/>
  <c r="L336"/>
  <c r="J335"/>
  <c r="Q335" s="1"/>
  <c r="L335"/>
  <c r="J334"/>
  <c r="O334" s="1"/>
  <c r="Q334"/>
  <c r="M334"/>
  <c r="L334"/>
  <c r="J333"/>
  <c r="M333" s="1"/>
  <c r="O333"/>
  <c r="L333"/>
  <c r="J332"/>
  <c r="Q332"/>
  <c r="O332"/>
  <c r="M332"/>
  <c r="L332"/>
  <c r="J331"/>
  <c r="Q331" s="1"/>
  <c r="L331"/>
  <c r="J330"/>
  <c r="O330" s="1"/>
  <c r="Q330"/>
  <c r="M330"/>
  <c r="L330"/>
  <c r="J329"/>
  <c r="M329" s="1"/>
  <c r="O329"/>
  <c r="L329"/>
  <c r="J328"/>
  <c r="Q328"/>
  <c r="O328"/>
  <c r="M328"/>
  <c r="L328"/>
  <c r="J327"/>
  <c r="Q327" s="1"/>
  <c r="L327"/>
  <c r="J326"/>
  <c r="O326" s="1"/>
  <c r="Q326"/>
  <c r="M326"/>
  <c r="L326"/>
  <c r="J325"/>
  <c r="M325" s="1"/>
  <c r="O325"/>
  <c r="L325"/>
  <c r="J324"/>
  <c r="Q324"/>
  <c r="O324"/>
  <c r="M324"/>
  <c r="L324"/>
  <c r="J323"/>
  <c r="Q323" s="1"/>
  <c r="L323"/>
  <c r="J322"/>
  <c r="O322" s="1"/>
  <c r="Q322"/>
  <c r="M322"/>
  <c r="L322"/>
  <c r="J308"/>
  <c r="M308" s="1"/>
  <c r="O308"/>
  <c r="L308"/>
  <c r="J307"/>
  <c r="Q307"/>
  <c r="O307"/>
  <c r="M307"/>
  <c r="L307"/>
  <c r="J306"/>
  <c r="Q306" s="1"/>
  <c r="L306"/>
  <c r="J305"/>
  <c r="O305" s="1"/>
  <c r="Q305"/>
  <c r="M305"/>
  <c r="L305"/>
  <c r="J304"/>
  <c r="M304" s="1"/>
  <c r="O304"/>
  <c r="L304"/>
  <c r="J303"/>
  <c r="Q303"/>
  <c r="O303"/>
  <c r="M303"/>
  <c r="L303"/>
  <c r="J302"/>
  <c r="Q302" s="1"/>
  <c r="L302"/>
  <c r="J300"/>
  <c r="O300" s="1"/>
  <c r="Q300"/>
  <c r="M300"/>
  <c r="L300"/>
  <c r="J299"/>
  <c r="M299" s="1"/>
  <c r="O299"/>
  <c r="L299"/>
  <c r="J298"/>
  <c r="Q298"/>
  <c r="O298"/>
  <c r="M298"/>
  <c r="L298"/>
  <c r="J297"/>
  <c r="Q297" s="1"/>
  <c r="L297"/>
  <c r="J296"/>
  <c r="O296" s="1"/>
  <c r="Q296"/>
  <c r="M296"/>
  <c r="L296"/>
  <c r="J295"/>
  <c r="M295" s="1"/>
  <c r="O295"/>
  <c r="L295"/>
  <c r="J294"/>
  <c r="Q294"/>
  <c r="O294"/>
  <c r="M294"/>
  <c r="L294"/>
  <c r="J293"/>
  <c r="Q293" s="1"/>
  <c r="L293"/>
  <c r="J292"/>
  <c r="O292" s="1"/>
  <c r="Q292"/>
  <c r="M292"/>
  <c r="L292"/>
  <c r="J291"/>
  <c r="M291" s="1"/>
  <c r="O291"/>
  <c r="L291"/>
  <c r="J290"/>
  <c r="Q290"/>
  <c r="O290"/>
  <c r="M290"/>
  <c r="L290"/>
  <c r="J289"/>
  <c r="Q289" s="1"/>
  <c r="L289"/>
  <c r="J288"/>
  <c r="O288" s="1"/>
  <c r="Q288"/>
  <c r="M288"/>
  <c r="L288"/>
  <c r="J287"/>
  <c r="M287" s="1"/>
  <c r="O287"/>
  <c r="L287"/>
  <c r="J286"/>
  <c r="Q286"/>
  <c r="O286"/>
  <c r="M286"/>
  <c r="L286"/>
  <c r="J285"/>
  <c r="Q285" s="1"/>
  <c r="L285"/>
  <c r="J284"/>
  <c r="O284" s="1"/>
  <c r="Q284"/>
  <c r="M284"/>
  <c r="L284"/>
  <c r="J283"/>
  <c r="M283" s="1"/>
  <c r="O283"/>
  <c r="L283"/>
  <c r="J282"/>
  <c r="Q282"/>
  <c r="O282"/>
  <c r="M282"/>
  <c r="L282"/>
  <c r="J281"/>
  <c r="Q281" s="1"/>
  <c r="L281"/>
  <c r="J280"/>
  <c r="O280" s="1"/>
  <c r="Q280"/>
  <c r="M280"/>
  <c r="L280"/>
  <c r="J279"/>
  <c r="M279" s="1"/>
  <c r="O279"/>
  <c r="L279"/>
  <c r="J278"/>
  <c r="Q278"/>
  <c r="O278"/>
  <c r="M278"/>
  <c r="L278"/>
  <c r="J277"/>
  <c r="Q277" s="1"/>
  <c r="L277"/>
  <c r="J276"/>
  <c r="O276" s="1"/>
  <c r="Q276"/>
  <c r="M276"/>
  <c r="L276"/>
  <c r="J275"/>
  <c r="M275" s="1"/>
  <c r="O275"/>
  <c r="L275"/>
  <c r="J273"/>
  <c r="Q273"/>
  <c r="O273"/>
  <c r="M273"/>
  <c r="L273"/>
  <c r="J272"/>
  <c r="Q272" s="1"/>
  <c r="L272"/>
  <c r="J271"/>
  <c r="O271" s="1"/>
  <c r="Q271"/>
  <c r="M271"/>
  <c r="L271"/>
  <c r="J270"/>
  <c r="M270" s="1"/>
  <c r="O270"/>
  <c r="L270"/>
  <c r="J269"/>
  <c r="Q269"/>
  <c r="O269"/>
  <c r="M269"/>
  <c r="L269"/>
  <c r="J268"/>
  <c r="Q268" s="1"/>
  <c r="L268"/>
  <c r="J267"/>
  <c r="O267" s="1"/>
  <c r="Q267"/>
  <c r="M267"/>
  <c r="L267"/>
  <c r="J266"/>
  <c r="M266" s="1"/>
  <c r="O266"/>
  <c r="L266"/>
  <c r="J265"/>
  <c r="Q265"/>
  <c r="O265"/>
  <c r="M265"/>
  <c r="L265"/>
  <c r="J264"/>
  <c r="Q264" s="1"/>
  <c r="L264"/>
  <c r="J263"/>
  <c r="O263" s="1"/>
  <c r="Q263"/>
  <c r="M263"/>
  <c r="L263"/>
  <c r="J262"/>
  <c r="M262" s="1"/>
  <c r="O262"/>
  <c r="L262"/>
  <c r="J248"/>
  <c r="Q248"/>
  <c r="O248"/>
  <c r="M248"/>
  <c r="L248"/>
  <c r="J247"/>
  <c r="Q247" s="1"/>
  <c r="L247"/>
  <c r="J246"/>
  <c r="O246" s="1"/>
  <c r="Q246"/>
  <c r="M246"/>
  <c r="L246"/>
  <c r="J245"/>
  <c r="M245" s="1"/>
  <c r="O245"/>
  <c r="L245"/>
  <c r="J244"/>
  <c r="Q244"/>
  <c r="O244"/>
  <c r="M244"/>
  <c r="L244"/>
  <c r="J243"/>
  <c r="Q243" s="1"/>
  <c r="L243"/>
  <c r="J242"/>
  <c r="O242" s="1"/>
  <c r="Q242"/>
  <c r="M242"/>
  <c r="L242"/>
  <c r="J241"/>
  <c r="M241" s="1"/>
  <c r="O241"/>
  <c r="L241"/>
  <c r="J239"/>
  <c r="Q239"/>
  <c r="O239"/>
  <c r="M239"/>
  <c r="L239"/>
  <c r="J238"/>
  <c r="Q238" s="1"/>
  <c r="L238"/>
  <c r="J237"/>
  <c r="O237" s="1"/>
  <c r="Q237"/>
  <c r="M237"/>
  <c r="L237"/>
  <c r="J236"/>
  <c r="M236" s="1"/>
  <c r="O236"/>
  <c r="L236"/>
  <c r="J235"/>
  <c r="Q235"/>
  <c r="O235"/>
  <c r="M235"/>
  <c r="L235"/>
  <c r="J234"/>
  <c r="Q234" s="1"/>
  <c r="L234"/>
  <c r="J233"/>
  <c r="O233" s="1"/>
  <c r="Q233"/>
  <c r="M233"/>
  <c r="L233"/>
  <c r="J232"/>
  <c r="M232" s="1"/>
  <c r="O232"/>
  <c r="L232"/>
  <c r="J231"/>
  <c r="Q231"/>
  <c r="O231"/>
  <c r="M231"/>
  <c r="L231"/>
  <c r="J230"/>
  <c r="Q230" s="1"/>
  <c r="L230"/>
  <c r="J229"/>
  <c r="O229" s="1"/>
  <c r="Q229"/>
  <c r="M229"/>
  <c r="L229"/>
  <c r="J228"/>
  <c r="M228" s="1"/>
  <c r="O228"/>
  <c r="L228"/>
  <c r="J227"/>
  <c r="Q227"/>
  <c r="O227"/>
  <c r="M227"/>
  <c r="L227"/>
  <c r="J226"/>
  <c r="Q226" s="1"/>
  <c r="L226"/>
  <c r="J225"/>
  <c r="O225" s="1"/>
  <c r="Q225"/>
  <c r="M225"/>
  <c r="L225"/>
  <c r="J223"/>
  <c r="M223" s="1"/>
  <c r="O223"/>
  <c r="L223"/>
  <c r="J222"/>
  <c r="Q222"/>
  <c r="O222"/>
  <c r="M222"/>
  <c r="L222"/>
  <c r="J221"/>
  <c r="Q221" s="1"/>
  <c r="L221"/>
  <c r="J220"/>
  <c r="O220" s="1"/>
  <c r="Q220"/>
  <c r="M220"/>
  <c r="L220"/>
  <c r="J219"/>
  <c r="M219" s="1"/>
  <c r="O219"/>
  <c r="L219"/>
  <c r="J218"/>
  <c r="Q218"/>
  <c r="O218"/>
  <c r="M218"/>
  <c r="L218"/>
  <c r="J217"/>
  <c r="Q217" s="1"/>
  <c r="L217"/>
  <c r="J216"/>
  <c r="O216" s="1"/>
  <c r="Q216"/>
  <c r="M216"/>
  <c r="L216"/>
  <c r="J215"/>
  <c r="M215" s="1"/>
  <c r="O215"/>
  <c r="L215"/>
  <c r="J201"/>
  <c r="Q201"/>
  <c r="O201"/>
  <c r="M201"/>
  <c r="L201"/>
  <c r="J200"/>
  <c r="Q200" s="1"/>
  <c r="L200"/>
  <c r="J199"/>
  <c r="O199" s="1"/>
  <c r="Q199"/>
  <c r="M199"/>
  <c r="L199"/>
  <c r="J198"/>
  <c r="M198" s="1"/>
  <c r="O198"/>
  <c r="L198"/>
  <c r="J197"/>
  <c r="Q197"/>
  <c r="O197"/>
  <c r="M197"/>
  <c r="L197"/>
  <c r="J196"/>
  <c r="Q196" s="1"/>
  <c r="L196"/>
  <c r="J195"/>
  <c r="O195" s="1"/>
  <c r="Q195"/>
  <c r="M195"/>
  <c r="L195"/>
  <c r="J194"/>
  <c r="M194" s="1"/>
  <c r="O194"/>
  <c r="L194"/>
  <c r="J192"/>
  <c r="Q192"/>
  <c r="O192"/>
  <c r="M192"/>
  <c r="L192"/>
  <c r="J191"/>
  <c r="Q191" s="1"/>
  <c r="L191"/>
  <c r="J190"/>
  <c r="O190" s="1"/>
  <c r="Q190"/>
  <c r="M190"/>
  <c r="L190"/>
  <c r="J189"/>
  <c r="M189" s="1"/>
  <c r="O189"/>
  <c r="L189"/>
  <c r="J188"/>
  <c r="Q188"/>
  <c r="O188"/>
  <c r="M188"/>
  <c r="L188"/>
  <c r="J187"/>
  <c r="Q187" s="1"/>
  <c r="L187"/>
  <c r="J186"/>
  <c r="O186" s="1"/>
  <c r="Q186"/>
  <c r="M186"/>
  <c r="L186"/>
  <c r="J185"/>
  <c r="M185" s="1"/>
  <c r="O185"/>
  <c r="L185"/>
  <c r="J184"/>
  <c r="Q184"/>
  <c r="O184"/>
  <c r="M184"/>
  <c r="L184"/>
  <c r="J183"/>
  <c r="Q183" s="1"/>
  <c r="L183"/>
  <c r="J182"/>
  <c r="O182" s="1"/>
  <c r="Q182"/>
  <c r="M182"/>
  <c r="L182"/>
  <c r="J181"/>
  <c r="M181" s="1"/>
  <c r="O181"/>
  <c r="L181"/>
  <c r="J180"/>
  <c r="Q180"/>
  <c r="O180"/>
  <c r="M180"/>
  <c r="L180"/>
  <c r="J179"/>
  <c r="Q179" s="1"/>
  <c r="L179"/>
  <c r="J178"/>
  <c r="O178" s="1"/>
  <c r="Q178"/>
  <c r="M178"/>
  <c r="L178"/>
  <c r="J177"/>
  <c r="M177" s="1"/>
  <c r="O177"/>
  <c r="L177"/>
  <c r="J176"/>
  <c r="Q176"/>
  <c r="O176"/>
  <c r="M176"/>
  <c r="L176"/>
  <c r="J174"/>
  <c r="Q174" s="1"/>
  <c r="L174"/>
  <c r="J173"/>
  <c r="O173" s="1"/>
  <c r="Q173"/>
  <c r="M173"/>
  <c r="L173"/>
  <c r="J172"/>
  <c r="M172" s="1"/>
  <c r="O172"/>
  <c r="L172"/>
  <c r="J171"/>
  <c r="Q171"/>
  <c r="O171"/>
  <c r="M171"/>
  <c r="L171"/>
  <c r="J170"/>
  <c r="Q170" s="1"/>
  <c r="L170"/>
  <c r="J169"/>
  <c r="O169" s="1"/>
  <c r="Q169"/>
  <c r="M169"/>
  <c r="L169"/>
  <c r="J168"/>
  <c r="M168" s="1"/>
  <c r="O168"/>
  <c r="L168"/>
  <c r="J167"/>
  <c r="Q167"/>
  <c r="O167"/>
  <c r="M167"/>
  <c r="L167"/>
  <c r="J166"/>
  <c r="Q166" s="1"/>
  <c r="L166"/>
  <c r="J165"/>
  <c r="O165" s="1"/>
  <c r="Q165"/>
  <c r="M165"/>
  <c r="L165"/>
  <c r="J164"/>
  <c r="M164" s="1"/>
  <c r="O164"/>
  <c r="L164"/>
  <c r="J163"/>
  <c r="Q163"/>
  <c r="O163"/>
  <c r="M163"/>
  <c r="L163"/>
  <c r="J162"/>
  <c r="Q162" s="1"/>
  <c r="L162"/>
  <c r="J133"/>
  <c r="O133" s="1"/>
  <c r="Q133"/>
  <c r="M133"/>
  <c r="L133"/>
  <c r="J132"/>
  <c r="M132" s="1"/>
  <c r="O132"/>
  <c r="L132"/>
  <c r="J131"/>
  <c r="Q131"/>
  <c r="O131"/>
  <c r="M131"/>
  <c r="L131"/>
  <c r="J130"/>
  <c r="Q130" s="1"/>
  <c r="L130"/>
  <c r="J129"/>
  <c r="O129" s="1"/>
  <c r="Q129"/>
  <c r="M129"/>
  <c r="L129"/>
  <c r="J128"/>
  <c r="M128" s="1"/>
  <c r="O128"/>
  <c r="L128"/>
  <c r="J127"/>
  <c r="Q127"/>
  <c r="O127"/>
  <c r="M127"/>
  <c r="L127"/>
  <c r="J126"/>
  <c r="Q126" s="1"/>
  <c r="L126"/>
  <c r="J125"/>
  <c r="O125" s="1"/>
  <c r="Q125"/>
  <c r="M125"/>
  <c r="L125"/>
  <c r="J124"/>
  <c r="M124" s="1"/>
  <c r="O124"/>
  <c r="L124"/>
  <c r="J123"/>
  <c r="Q123"/>
  <c r="O123"/>
  <c r="M123"/>
  <c r="L123"/>
  <c r="J122"/>
  <c r="Q122" s="1"/>
  <c r="L122"/>
  <c r="J121"/>
  <c r="O121" s="1"/>
  <c r="Q121"/>
  <c r="M121"/>
  <c r="L121"/>
  <c r="J120"/>
  <c r="M120" s="1"/>
  <c r="O120"/>
  <c r="L120"/>
  <c r="J119"/>
  <c r="Q119"/>
  <c r="O119"/>
  <c r="M119"/>
  <c r="L119"/>
  <c r="J118"/>
  <c r="Q118" s="1"/>
  <c r="L118"/>
  <c r="J117"/>
  <c r="O117" s="1"/>
  <c r="Q117"/>
  <c r="M117"/>
  <c r="L117"/>
  <c r="J116"/>
  <c r="M116" s="1"/>
  <c r="O116"/>
  <c r="L116"/>
  <c r="J115"/>
  <c r="Q115"/>
  <c r="O115"/>
  <c r="M115"/>
  <c r="L115"/>
  <c r="J114"/>
  <c r="Q114" s="1"/>
  <c r="L114"/>
  <c r="J113"/>
  <c r="O113" s="1"/>
  <c r="Q113"/>
  <c r="M113"/>
  <c r="L113"/>
  <c r="J112"/>
  <c r="M112" s="1"/>
  <c r="O112"/>
  <c r="L112"/>
  <c r="J111"/>
  <c r="Q111"/>
  <c r="O111"/>
  <c r="M111"/>
  <c r="L111"/>
  <c r="J110"/>
  <c r="Q110" s="1"/>
  <c r="L110"/>
  <c r="J109"/>
  <c r="O109" s="1"/>
  <c r="Q109"/>
  <c r="M109"/>
  <c r="L109"/>
  <c r="J108"/>
  <c r="M108" s="1"/>
  <c r="O108"/>
  <c r="L108"/>
  <c r="J107"/>
  <c r="Q107"/>
  <c r="O107"/>
  <c r="M107"/>
  <c r="L107"/>
  <c r="J82"/>
  <c r="Q82" s="1"/>
  <c r="L82"/>
  <c r="J81"/>
  <c r="O81" s="1"/>
  <c r="Q81"/>
  <c r="M81"/>
  <c r="L81"/>
  <c r="J80"/>
  <c r="M80" s="1"/>
  <c r="O80"/>
  <c r="L80"/>
  <c r="J79"/>
  <c r="Q79"/>
  <c r="O79"/>
  <c r="M79"/>
  <c r="L79"/>
  <c r="J78"/>
  <c r="Q78" s="1"/>
  <c r="L78"/>
  <c r="J77"/>
  <c r="O77" s="1"/>
  <c r="Q77"/>
  <c r="M77"/>
  <c r="L77"/>
  <c r="J76"/>
  <c r="M76" s="1"/>
  <c r="O76"/>
  <c r="L76"/>
  <c r="J75"/>
  <c r="Q75"/>
  <c r="O75"/>
  <c r="M75"/>
  <c r="L75"/>
  <c r="J74"/>
  <c r="Q74" s="1"/>
  <c r="L74"/>
  <c r="J73"/>
  <c r="O73" s="1"/>
  <c r="Q73"/>
  <c r="M73"/>
  <c r="L73"/>
  <c r="J72"/>
  <c r="M72" s="1"/>
  <c r="O72"/>
  <c r="L72"/>
  <c r="J71"/>
  <c r="Q71"/>
  <c r="O71"/>
  <c r="M71"/>
  <c r="L71"/>
  <c r="J70"/>
  <c r="Q70" s="1"/>
  <c r="L70"/>
  <c r="J69"/>
  <c r="O69" s="1"/>
  <c r="Q69"/>
  <c r="M69"/>
  <c r="L69"/>
  <c r="J68"/>
  <c r="M68" s="1"/>
  <c r="O68"/>
  <c r="L68"/>
  <c r="J67"/>
  <c r="Q67"/>
  <c r="O67"/>
  <c r="M67"/>
  <c r="L67"/>
  <c r="J66"/>
  <c r="Q66" s="1"/>
  <c r="L66"/>
  <c r="J65"/>
  <c r="O65" s="1"/>
  <c r="Q65"/>
  <c r="M65"/>
  <c r="L65"/>
  <c r="J64"/>
  <c r="M64" s="1"/>
  <c r="O64"/>
  <c r="L64"/>
  <c r="J63"/>
  <c r="Q63"/>
  <c r="O63"/>
  <c r="M63"/>
  <c r="L63"/>
  <c r="J62"/>
  <c r="Q62" s="1"/>
  <c r="L62"/>
  <c r="J61"/>
  <c r="O61" s="1"/>
  <c r="Q61"/>
  <c r="M61"/>
  <c r="L61"/>
  <c r="J60"/>
  <c r="M60" s="1"/>
  <c r="O60"/>
  <c r="L60"/>
  <c r="J59"/>
  <c r="Q59"/>
  <c r="O59"/>
  <c r="M59"/>
  <c r="L59"/>
  <c r="J58"/>
  <c r="Q58" s="1"/>
  <c r="L58"/>
  <c r="J57"/>
  <c r="O57" s="1"/>
  <c r="Q57"/>
  <c r="M57"/>
  <c r="L57"/>
  <c r="J56"/>
  <c r="M56" s="1"/>
  <c r="O56"/>
  <c r="L56"/>
  <c r="J55"/>
  <c r="Q55"/>
  <c r="O55"/>
  <c r="M55"/>
  <c r="L55"/>
  <c r="J54"/>
  <c r="Q54" s="1"/>
  <c r="L54"/>
  <c r="J53"/>
  <c r="O53" s="1"/>
  <c r="Q53"/>
  <c r="M53"/>
  <c r="L53"/>
  <c r="J52"/>
  <c r="M52" s="1"/>
  <c r="O52"/>
  <c r="L52"/>
  <c r="J51"/>
  <c r="Q51"/>
  <c r="O51"/>
  <c r="M51"/>
  <c r="L51"/>
  <c r="J50"/>
  <c r="Q50" s="1"/>
  <c r="L50"/>
  <c r="J49"/>
  <c r="O49" s="1"/>
  <c r="Q49"/>
  <c r="M49"/>
  <c r="L49"/>
  <c r="J48"/>
  <c r="M48" s="1"/>
  <c r="O48"/>
  <c r="L48"/>
  <c r="J47"/>
  <c r="Q47"/>
  <c r="O47"/>
  <c r="M47"/>
  <c r="L47"/>
  <c r="J46"/>
  <c r="Q46" s="1"/>
  <c r="L46"/>
  <c r="J45"/>
  <c r="O45" s="1"/>
  <c r="Q45"/>
  <c r="M45"/>
  <c r="L45"/>
  <c r="J44"/>
  <c r="M44" s="1"/>
  <c r="O44"/>
  <c r="L44"/>
  <c r="J43"/>
  <c r="Q43"/>
  <c r="O43"/>
  <c r="M43"/>
  <c r="L43"/>
  <c r="J42"/>
  <c r="Q42" s="1"/>
  <c r="L42"/>
  <c r="J41"/>
  <c r="O41" s="1"/>
  <c r="Q41"/>
  <c r="M41"/>
  <c r="L41"/>
  <c r="J40"/>
  <c r="M40" s="1"/>
  <c r="O40"/>
  <c r="L40"/>
  <c r="J39"/>
  <c r="Q39"/>
  <c r="O39"/>
  <c r="M39"/>
  <c r="L39"/>
  <c r="J38"/>
  <c r="Q38" s="1"/>
  <c r="L38"/>
  <c r="J37"/>
  <c r="O37" s="1"/>
  <c r="Q37"/>
  <c r="M37"/>
  <c r="L37"/>
  <c r="J36"/>
  <c r="M36" s="1"/>
  <c r="O36"/>
  <c r="L36"/>
  <c r="J35"/>
  <c r="Q35"/>
  <c r="O35"/>
  <c r="M35"/>
  <c r="L35"/>
  <c r="J34"/>
  <c r="Q34" s="1"/>
  <c r="L34"/>
  <c r="J33"/>
  <c r="O33" s="1"/>
  <c r="Q33"/>
  <c r="M33"/>
  <c r="L33"/>
  <c r="J32"/>
  <c r="M32" s="1"/>
  <c r="O32"/>
  <c r="L32"/>
  <c r="J31"/>
  <c r="Q31"/>
  <c r="O31"/>
  <c r="M31"/>
  <c r="L31"/>
  <c r="J30"/>
  <c r="Q30" s="1"/>
  <c r="L30"/>
  <c r="J29"/>
  <c r="O29" s="1"/>
  <c r="Q29"/>
  <c r="M29"/>
  <c r="L29"/>
  <c r="J28"/>
  <c r="M28" s="1"/>
  <c r="O28"/>
  <c r="L28"/>
  <c r="J27"/>
  <c r="Q27"/>
  <c r="O27"/>
  <c r="M27"/>
  <c r="L27"/>
  <c r="J26"/>
  <c r="Q26" s="1"/>
  <c r="L26"/>
  <c r="J25"/>
  <c r="O25" s="1"/>
  <c r="Q25"/>
  <c r="M25"/>
  <c r="L25"/>
  <c r="J24"/>
  <c r="M24" s="1"/>
  <c r="O24"/>
  <c r="L24"/>
  <c r="J23"/>
  <c r="Q23"/>
  <c r="O23"/>
  <c r="M23"/>
  <c r="L23"/>
  <c r="J22"/>
  <c r="Q22" s="1"/>
  <c r="L22"/>
  <c r="J21"/>
  <c r="O21" s="1"/>
  <c r="Q21"/>
  <c r="M21"/>
  <c r="L21"/>
  <c r="J20"/>
  <c r="M20" s="1"/>
  <c r="O20"/>
  <c r="L20"/>
  <c r="J19"/>
  <c r="Q19"/>
  <c r="O19"/>
  <c r="M19"/>
  <c r="L19"/>
  <c r="J18"/>
  <c r="Q18" s="1"/>
  <c r="L18"/>
  <c r="J17"/>
  <c r="O17" s="1"/>
  <c r="Q17"/>
  <c r="M17"/>
  <c r="L17"/>
  <c r="J16"/>
  <c r="M16" s="1"/>
  <c r="O16"/>
  <c r="L16"/>
  <c r="J10"/>
  <c r="Q10"/>
  <c r="O10"/>
  <c r="M10"/>
  <c r="L10"/>
  <c r="J9"/>
  <c r="Q9" s="1"/>
  <c r="L9"/>
  <c r="J8"/>
  <c r="O8" s="1"/>
  <c r="Q8"/>
  <c r="M8"/>
  <c r="L8"/>
  <c r="J7"/>
  <c r="M7" s="1"/>
  <c r="O7"/>
  <c r="L7"/>
  <c r="J6"/>
  <c r="Q6"/>
  <c r="O6"/>
  <c r="M6"/>
  <c r="L6"/>
  <c r="J5"/>
  <c r="Q5" s="1"/>
  <c r="L5"/>
  <c r="J4"/>
  <c r="O4" s="1"/>
  <c r="Q4"/>
  <c r="M4"/>
  <c r="L4"/>
  <c r="J3"/>
  <c r="M3" s="1"/>
  <c r="O3"/>
  <c r="L3"/>
  <c r="J2"/>
  <c r="Q2"/>
  <c r="O2"/>
  <c r="M2"/>
  <c r="L2"/>
  <c r="J59" i="16"/>
  <c r="M59" s="1"/>
  <c r="J60"/>
  <c r="M60" s="1"/>
  <c r="J61"/>
  <c r="M61" s="1"/>
  <c r="J62"/>
  <c r="M62" s="1"/>
  <c r="J63"/>
  <c r="M63" s="1"/>
  <c r="J64"/>
  <c r="M64" s="1"/>
  <c r="J65"/>
  <c r="M65" s="1"/>
  <c r="J66"/>
  <c r="M66" s="1"/>
  <c r="J67"/>
  <c r="M67" s="1"/>
  <c r="J68"/>
  <c r="M68" s="1"/>
  <c r="J69"/>
  <c r="M69" s="1"/>
  <c r="J70"/>
  <c r="M70" s="1"/>
  <c r="J71"/>
  <c r="M71" s="1"/>
  <c r="J72"/>
  <c r="M72" s="1"/>
  <c r="J73"/>
  <c r="M73" s="1"/>
  <c r="J74"/>
  <c r="M74" s="1"/>
  <c r="J75"/>
  <c r="M75" s="1"/>
  <c r="J76"/>
  <c r="M76" s="1"/>
  <c r="J77"/>
  <c r="M77" s="1"/>
  <c r="J58"/>
  <c r="M58" s="1"/>
  <c r="J57"/>
  <c r="Q57" s="1"/>
  <c r="L57"/>
  <c r="J56"/>
  <c r="O56" s="1"/>
  <c r="Q56"/>
  <c r="M56"/>
  <c r="L56"/>
  <c r="J55"/>
  <c r="M55" s="1"/>
  <c r="O55"/>
  <c r="L55"/>
  <c r="J54"/>
  <c r="Q54"/>
  <c r="O54"/>
  <c r="M54"/>
  <c r="L54"/>
  <c r="J53"/>
  <c r="Q53" s="1"/>
  <c r="L53"/>
  <c r="J52"/>
  <c r="O52" s="1"/>
  <c r="Q52"/>
  <c r="M52"/>
  <c r="L52"/>
  <c r="J51"/>
  <c r="M51" s="1"/>
  <c r="O51"/>
  <c r="L51"/>
  <c r="J50"/>
  <c r="Q50"/>
  <c r="O50"/>
  <c r="M50"/>
  <c r="L50"/>
  <c r="J49"/>
  <c r="Q49" s="1"/>
  <c r="L49"/>
  <c r="J48"/>
  <c r="O48" s="1"/>
  <c r="Q48"/>
  <c r="M48"/>
  <c r="L48"/>
  <c r="J47"/>
  <c r="M47" s="1"/>
  <c r="O47"/>
  <c r="L47"/>
  <c r="J46"/>
  <c r="Q46"/>
  <c r="O46"/>
  <c r="M46"/>
  <c r="L46"/>
  <c r="J45"/>
  <c r="Q45" s="1"/>
  <c r="L45"/>
  <c r="J44"/>
  <c r="O44" s="1"/>
  <c r="Q44"/>
  <c r="M44"/>
  <c r="L44"/>
  <c r="J43"/>
  <c r="M43" s="1"/>
  <c r="O43"/>
  <c r="L43"/>
  <c r="J42"/>
  <c r="Q42"/>
  <c r="O42"/>
  <c r="M42"/>
  <c r="L42"/>
  <c r="J41"/>
  <c r="Q41" s="1"/>
  <c r="L41"/>
  <c r="J40"/>
  <c r="O40" s="1"/>
  <c r="Q40"/>
  <c r="M40"/>
  <c r="L40"/>
  <c r="J39"/>
  <c r="M39" s="1"/>
  <c r="O39"/>
  <c r="L39"/>
  <c r="J38"/>
  <c r="Q38"/>
  <c r="O38"/>
  <c r="M38"/>
  <c r="L38"/>
  <c r="J37"/>
  <c r="Q37" s="1"/>
  <c r="L37"/>
  <c r="J36"/>
  <c r="O36" s="1"/>
  <c r="Q36"/>
  <c r="M36"/>
  <c r="L36"/>
  <c r="J35"/>
  <c r="M35" s="1"/>
  <c r="O35"/>
  <c r="L35"/>
  <c r="J34"/>
  <c r="Q34"/>
  <c r="O34"/>
  <c r="M34"/>
  <c r="L34"/>
  <c r="J33"/>
  <c r="Q33" s="1"/>
  <c r="L33"/>
  <c r="J32"/>
  <c r="O32" s="1"/>
  <c r="Q32"/>
  <c r="M32"/>
  <c r="L32"/>
  <c r="J31"/>
  <c r="M31" s="1"/>
  <c r="O31"/>
  <c r="L31"/>
  <c r="J30"/>
  <c r="Q30"/>
  <c r="O30"/>
  <c r="M30"/>
  <c r="L30"/>
  <c r="J29"/>
  <c r="Q29" s="1"/>
  <c r="L29"/>
  <c r="J28"/>
  <c r="O28" s="1"/>
  <c r="Q28"/>
  <c r="M28"/>
  <c r="L28"/>
  <c r="J27"/>
  <c r="M27" s="1"/>
  <c r="O27"/>
  <c r="L27"/>
  <c r="J26"/>
  <c r="Q26"/>
  <c r="O26"/>
  <c r="M26"/>
  <c r="L26"/>
  <c r="J25"/>
  <c r="Q25" s="1"/>
  <c r="L25"/>
  <c r="J24"/>
  <c r="O24" s="1"/>
  <c r="Q24"/>
  <c r="M24"/>
  <c r="L24"/>
  <c r="J23"/>
  <c r="M23" s="1"/>
  <c r="O23"/>
  <c r="L23"/>
  <c r="J22"/>
  <c r="Q22"/>
  <c r="O22"/>
  <c r="M22"/>
  <c r="L22"/>
  <c r="J21"/>
  <c r="Q21" s="1"/>
  <c r="L21"/>
  <c r="J20"/>
  <c r="O20" s="1"/>
  <c r="Q20"/>
  <c r="M20"/>
  <c r="L20"/>
  <c r="J19"/>
  <c r="M19" s="1"/>
  <c r="O19"/>
  <c r="L19"/>
  <c r="J18"/>
  <c r="Q18"/>
  <c r="O18"/>
  <c r="M18"/>
  <c r="L18"/>
  <c r="J17"/>
  <c r="Q17" s="1"/>
  <c r="L17"/>
  <c r="J16"/>
  <c r="O16" s="1"/>
  <c r="Q16"/>
  <c r="M16"/>
  <c r="L16"/>
  <c r="J15"/>
  <c r="M15" s="1"/>
  <c r="O15"/>
  <c r="L15"/>
  <c r="J14"/>
  <c r="Q14"/>
  <c r="O14"/>
  <c r="M14"/>
  <c r="L14"/>
  <c r="J13"/>
  <c r="Q13" s="1"/>
  <c r="L13"/>
  <c r="J12"/>
  <c r="O12" s="1"/>
  <c r="Q12"/>
  <c r="M12"/>
  <c r="L12"/>
  <c r="J11"/>
  <c r="M11" s="1"/>
  <c r="O11"/>
  <c r="L11"/>
  <c r="J10"/>
  <c r="Q10"/>
  <c r="O10"/>
  <c r="M10"/>
  <c r="L10"/>
  <c r="J9"/>
  <c r="Q9" s="1"/>
  <c r="L9"/>
  <c r="J8"/>
  <c r="O8" s="1"/>
  <c r="Q8"/>
  <c r="M8"/>
  <c r="L8"/>
  <c r="J7"/>
  <c r="M7" s="1"/>
  <c r="O7"/>
  <c r="L7"/>
  <c r="J6"/>
  <c r="Q6"/>
  <c r="O6"/>
  <c r="M6"/>
  <c r="L6"/>
  <c r="J5"/>
  <c r="Q5" s="1"/>
  <c r="L5"/>
  <c r="J4"/>
  <c r="O4" s="1"/>
  <c r="Q4"/>
  <c r="M4"/>
  <c r="L4"/>
  <c r="J3"/>
  <c r="M3" s="1"/>
  <c r="O3"/>
  <c r="L3"/>
  <c r="J2"/>
  <c r="Q2"/>
  <c r="O2"/>
  <c r="M2"/>
  <c r="L2"/>
  <c r="L956" i="17"/>
  <c r="J956"/>
  <c r="O956" s="1"/>
  <c r="M956"/>
  <c r="Q956"/>
  <c r="L957"/>
  <c r="J957"/>
  <c r="Q957" s="1"/>
  <c r="O957"/>
  <c r="L958"/>
  <c r="J958"/>
  <c r="M958"/>
  <c r="O958"/>
  <c r="Q958"/>
  <c r="L959"/>
  <c r="J959"/>
  <c r="M959" s="1"/>
  <c r="L960"/>
  <c r="J960"/>
  <c r="O960" s="1"/>
  <c r="M960"/>
  <c r="Q960"/>
  <c r="L961"/>
  <c r="J961"/>
  <c r="Q961" s="1"/>
  <c r="O961"/>
  <c r="L962"/>
  <c r="J962"/>
  <c r="M962"/>
  <c r="O962"/>
  <c r="Q962"/>
  <c r="L963"/>
  <c r="J963"/>
  <c r="M963" s="1"/>
  <c r="J721"/>
  <c r="O721" s="1"/>
  <c r="L721"/>
  <c r="Q721"/>
  <c r="J722"/>
  <c r="M722" s="1"/>
  <c r="L722"/>
  <c r="O722"/>
  <c r="Q722"/>
  <c r="J1042"/>
  <c r="M1042" s="1"/>
  <c r="O1042"/>
  <c r="L1042"/>
  <c r="J1041"/>
  <c r="Q1041"/>
  <c r="O1041"/>
  <c r="M1041"/>
  <c r="L1041"/>
  <c r="J670"/>
  <c r="Q670" s="1"/>
  <c r="L670"/>
  <c r="J669"/>
  <c r="O669" s="1"/>
  <c r="Q669"/>
  <c r="M669"/>
  <c r="L669"/>
  <c r="J593"/>
  <c r="M593" s="1"/>
  <c r="O593"/>
  <c r="L593"/>
  <c r="J592"/>
  <c r="Q592"/>
  <c r="O592"/>
  <c r="M592"/>
  <c r="L592"/>
  <c r="J516"/>
  <c r="Q516" s="1"/>
  <c r="L516"/>
  <c r="J515"/>
  <c r="O515" s="1"/>
  <c r="Q515"/>
  <c r="M515"/>
  <c r="L515"/>
  <c r="J439"/>
  <c r="M439" s="1"/>
  <c r="O439"/>
  <c r="L439"/>
  <c r="J438"/>
  <c r="Q438"/>
  <c r="O438"/>
  <c r="M438"/>
  <c r="L438"/>
  <c r="J362"/>
  <c r="Q362" s="1"/>
  <c r="L362"/>
  <c r="J361"/>
  <c r="O361" s="1"/>
  <c r="Q361"/>
  <c r="M361"/>
  <c r="L361"/>
  <c r="J285"/>
  <c r="M285" s="1"/>
  <c r="O285"/>
  <c r="L285"/>
  <c r="J284"/>
  <c r="Q284"/>
  <c r="O284"/>
  <c r="M284"/>
  <c r="L284"/>
  <c r="J207"/>
  <c r="O207" s="1"/>
  <c r="L207"/>
  <c r="Q207"/>
  <c r="J208"/>
  <c r="M208" s="1"/>
  <c r="L208"/>
  <c r="O208"/>
  <c r="Q208"/>
  <c r="J718"/>
  <c r="M718" s="1"/>
  <c r="O718"/>
  <c r="L718"/>
  <c r="J719"/>
  <c r="Q719"/>
  <c r="O719"/>
  <c r="M719"/>
  <c r="L719"/>
  <c r="J717"/>
  <c r="Q717" s="1"/>
  <c r="L717"/>
  <c r="J716"/>
  <c r="O716" s="1"/>
  <c r="Q716"/>
  <c r="M716"/>
  <c r="L716"/>
  <c r="J715"/>
  <c r="M715" s="1"/>
  <c r="O715"/>
  <c r="L715"/>
  <c r="J1040"/>
  <c r="Q1040"/>
  <c r="O1040"/>
  <c r="M1040"/>
  <c r="L1040"/>
  <c r="J1039"/>
  <c r="Q1039" s="1"/>
  <c r="L1039"/>
  <c r="J1038"/>
  <c r="O1038" s="1"/>
  <c r="Q1038"/>
  <c r="M1038"/>
  <c r="L1038"/>
  <c r="J1037"/>
  <c r="M1037" s="1"/>
  <c r="O1037"/>
  <c r="L1037"/>
  <c r="J1036"/>
  <c r="Q1036"/>
  <c r="O1036"/>
  <c r="M1036"/>
  <c r="L1036"/>
  <c r="J1035"/>
  <c r="Q1035" s="1"/>
  <c r="L1035"/>
  <c r="J1034"/>
  <c r="O1034" s="1"/>
  <c r="Q1034"/>
  <c r="M1034"/>
  <c r="L1034"/>
  <c r="J1033"/>
  <c r="M1033" s="1"/>
  <c r="O1033"/>
  <c r="L1033"/>
  <c r="J1032"/>
  <c r="Q1032"/>
  <c r="O1032"/>
  <c r="M1032"/>
  <c r="L1032"/>
  <c r="J1031"/>
  <c r="Q1031" s="1"/>
  <c r="L1031"/>
  <c r="J1030"/>
  <c r="O1030" s="1"/>
  <c r="Q1030"/>
  <c r="M1030"/>
  <c r="L1030"/>
  <c r="J1029"/>
  <c r="M1029" s="1"/>
  <c r="O1029"/>
  <c r="L1029"/>
  <c r="J1028"/>
  <c r="Q1028"/>
  <c r="O1028"/>
  <c r="M1028"/>
  <c r="L1028"/>
  <c r="J1027"/>
  <c r="Q1027" s="1"/>
  <c r="L1027"/>
  <c r="J1026"/>
  <c r="O1026" s="1"/>
  <c r="Q1026"/>
  <c r="M1026"/>
  <c r="L1026"/>
  <c r="J1025"/>
  <c r="M1025" s="1"/>
  <c r="O1025"/>
  <c r="L1025"/>
  <c r="J1024"/>
  <c r="Q1024"/>
  <c r="O1024"/>
  <c r="M1024"/>
  <c r="L1024"/>
  <c r="J1023"/>
  <c r="Q1023" s="1"/>
  <c r="L1023"/>
  <c r="J1022"/>
  <c r="O1022" s="1"/>
  <c r="Q1022"/>
  <c r="M1022"/>
  <c r="L1022"/>
  <c r="J1021"/>
  <c r="M1021" s="1"/>
  <c r="O1021"/>
  <c r="L1021"/>
  <c r="J1020"/>
  <c r="Q1020"/>
  <c r="O1020"/>
  <c r="M1020"/>
  <c r="L1020"/>
  <c r="J1019"/>
  <c r="Q1019" s="1"/>
  <c r="L1019"/>
  <c r="J1018"/>
  <c r="O1018" s="1"/>
  <c r="Q1018"/>
  <c r="M1018"/>
  <c r="L1018"/>
  <c r="J1017"/>
  <c r="M1017" s="1"/>
  <c r="O1017"/>
  <c r="L1017"/>
  <c r="J1016"/>
  <c r="Q1016"/>
  <c r="O1016"/>
  <c r="M1016"/>
  <c r="L1016"/>
  <c r="J1015"/>
  <c r="Q1015" s="1"/>
  <c r="L1015"/>
  <c r="J1014"/>
  <c r="O1014" s="1"/>
  <c r="Q1014"/>
  <c r="M1014"/>
  <c r="L1014"/>
  <c r="J1013"/>
  <c r="M1013" s="1"/>
  <c r="O1013"/>
  <c r="L1013"/>
  <c r="J1012"/>
  <c r="Q1012"/>
  <c r="O1012"/>
  <c r="M1012"/>
  <c r="L1012"/>
  <c r="J1011"/>
  <c r="Q1011" s="1"/>
  <c r="L1011"/>
  <c r="J1010"/>
  <c r="O1010" s="1"/>
  <c r="Q1010"/>
  <c r="M1010"/>
  <c r="L1010"/>
  <c r="J1009"/>
  <c r="M1009" s="1"/>
  <c r="O1009"/>
  <c r="L1009"/>
  <c r="J1008"/>
  <c r="Q1008"/>
  <c r="O1008"/>
  <c r="M1008"/>
  <c r="L1008"/>
  <c r="J1007"/>
  <c r="Q1007" s="1"/>
  <c r="L1007"/>
  <c r="J1006"/>
  <c r="O1006" s="1"/>
  <c r="Q1006"/>
  <c r="M1006"/>
  <c r="L1006"/>
  <c r="J1005"/>
  <c r="M1005" s="1"/>
  <c r="O1005"/>
  <c r="L1005"/>
  <c r="J1004"/>
  <c r="Q1004"/>
  <c r="O1004"/>
  <c r="M1004"/>
  <c r="L1004"/>
  <c r="J1003"/>
  <c r="Q1003" s="1"/>
  <c r="L1003"/>
  <c r="J1002"/>
  <c r="O1002" s="1"/>
  <c r="Q1002"/>
  <c r="M1002"/>
  <c r="L1002"/>
  <c r="J1001"/>
  <c r="M1001" s="1"/>
  <c r="O1001"/>
  <c r="L1001"/>
  <c r="J1000"/>
  <c r="Q1000"/>
  <c r="O1000"/>
  <c r="M1000"/>
  <c r="L1000"/>
  <c r="J999"/>
  <c r="Q999" s="1"/>
  <c r="L999"/>
  <c r="J998"/>
  <c r="O998" s="1"/>
  <c r="Q998"/>
  <c r="M998"/>
  <c r="L998"/>
  <c r="J997"/>
  <c r="M997" s="1"/>
  <c r="O997"/>
  <c r="L997"/>
  <c r="J996"/>
  <c r="Q996"/>
  <c r="O996"/>
  <c r="M996"/>
  <c r="L996"/>
  <c r="J995"/>
  <c r="Q995" s="1"/>
  <c r="L995"/>
  <c r="J994"/>
  <c r="O994" s="1"/>
  <c r="Q994"/>
  <c r="M994"/>
  <c r="L994"/>
  <c r="J993"/>
  <c r="M993" s="1"/>
  <c r="O993"/>
  <c r="L993"/>
  <c r="J992"/>
  <c r="Q992"/>
  <c r="O992"/>
  <c r="M992"/>
  <c r="L992"/>
  <c r="J991"/>
  <c r="Q991" s="1"/>
  <c r="L991"/>
  <c r="J990"/>
  <c r="O990" s="1"/>
  <c r="Q990"/>
  <c r="M990"/>
  <c r="L990"/>
  <c r="J989"/>
  <c r="M989" s="1"/>
  <c r="O989"/>
  <c r="L989"/>
  <c r="J988"/>
  <c r="Q988"/>
  <c r="O988"/>
  <c r="M988"/>
  <c r="L988"/>
  <c r="J987"/>
  <c r="Q987" s="1"/>
  <c r="L987"/>
  <c r="J986"/>
  <c r="O986" s="1"/>
  <c r="Q986"/>
  <c r="M986"/>
  <c r="L986"/>
  <c r="J985"/>
  <c r="M985" s="1"/>
  <c r="O985"/>
  <c r="L985"/>
  <c r="J984"/>
  <c r="Q984"/>
  <c r="O984"/>
  <c r="M984"/>
  <c r="L984"/>
  <c r="J983"/>
  <c r="Q983" s="1"/>
  <c r="L983"/>
  <c r="J982"/>
  <c r="O982" s="1"/>
  <c r="Q982"/>
  <c r="M982"/>
  <c r="L982"/>
  <c r="J981"/>
  <c r="M981" s="1"/>
  <c r="O981"/>
  <c r="L981"/>
  <c r="J980"/>
  <c r="Q980"/>
  <c r="O980"/>
  <c r="M980"/>
  <c r="L980"/>
  <c r="J979"/>
  <c r="Q979" s="1"/>
  <c r="L979"/>
  <c r="J978"/>
  <c r="O978" s="1"/>
  <c r="Q978"/>
  <c r="M978"/>
  <c r="L978"/>
  <c r="J977"/>
  <c r="M977" s="1"/>
  <c r="O977"/>
  <c r="L977"/>
  <c r="J976"/>
  <c r="Q976"/>
  <c r="O976"/>
  <c r="M976"/>
  <c r="L976"/>
  <c r="J975"/>
  <c r="Q975" s="1"/>
  <c r="L975"/>
  <c r="J974"/>
  <c r="O974" s="1"/>
  <c r="Q974"/>
  <c r="M974"/>
  <c r="L974"/>
  <c r="J973"/>
  <c r="M973" s="1"/>
  <c r="O973"/>
  <c r="L973"/>
  <c r="J972"/>
  <c r="Q972"/>
  <c r="O972"/>
  <c r="M972"/>
  <c r="L972"/>
  <c r="J971"/>
  <c r="Q971" s="1"/>
  <c r="L971"/>
  <c r="J970"/>
  <c r="O970" s="1"/>
  <c r="Q970"/>
  <c r="M970"/>
  <c r="L970"/>
  <c r="J969"/>
  <c r="M969" s="1"/>
  <c r="O969"/>
  <c r="L969"/>
  <c r="J968"/>
  <c r="Q968"/>
  <c r="O968"/>
  <c r="M968"/>
  <c r="L968"/>
  <c r="J967"/>
  <c r="Q967" s="1"/>
  <c r="L967"/>
  <c r="J966"/>
  <c r="O966" s="1"/>
  <c r="Q966"/>
  <c r="M966"/>
  <c r="L966"/>
  <c r="J912"/>
  <c r="M912" s="1"/>
  <c r="O912"/>
  <c r="L912"/>
  <c r="J620"/>
  <c r="Q620"/>
  <c r="O620"/>
  <c r="M620"/>
  <c r="L620"/>
  <c r="J619"/>
  <c r="Q619" s="1"/>
  <c r="L619"/>
  <c r="J543"/>
  <c r="O543" s="1"/>
  <c r="Q543"/>
  <c r="M543"/>
  <c r="L543"/>
  <c r="J542"/>
  <c r="M542" s="1"/>
  <c r="O542"/>
  <c r="L542"/>
  <c r="J466"/>
  <c r="Q466"/>
  <c r="O466"/>
  <c r="M466"/>
  <c r="L466"/>
  <c r="J465"/>
  <c r="Q465" s="1"/>
  <c r="L465"/>
  <c r="J389"/>
  <c r="O389" s="1"/>
  <c r="Q389"/>
  <c r="M389"/>
  <c r="L389"/>
  <c r="J388"/>
  <c r="M388" s="1"/>
  <c r="O388"/>
  <c r="L388"/>
  <c r="J312"/>
  <c r="Q312"/>
  <c r="O312"/>
  <c r="M312"/>
  <c r="L312"/>
  <c r="J311"/>
  <c r="Q311" s="1"/>
  <c r="L311"/>
  <c r="J235"/>
  <c r="O235" s="1"/>
  <c r="Q235"/>
  <c r="M235"/>
  <c r="L235"/>
  <c r="J234"/>
  <c r="M234" s="1"/>
  <c r="O234"/>
  <c r="L234"/>
  <c r="J157"/>
  <c r="Q157"/>
  <c r="O157"/>
  <c r="M157"/>
  <c r="L157"/>
  <c r="J156"/>
  <c r="Q156" s="1"/>
  <c r="L156"/>
  <c r="J668"/>
  <c r="O668" s="1"/>
  <c r="Q668"/>
  <c r="M668"/>
  <c r="L668"/>
  <c r="J591"/>
  <c r="M591" s="1"/>
  <c r="O591"/>
  <c r="L591"/>
  <c r="J514"/>
  <c r="Q514"/>
  <c r="O514"/>
  <c r="M514"/>
  <c r="L514"/>
  <c r="J437"/>
  <c r="Q437" s="1"/>
  <c r="L437"/>
  <c r="J360"/>
  <c r="O360" s="1"/>
  <c r="Q360"/>
  <c r="M360"/>
  <c r="L360"/>
  <c r="J283"/>
  <c r="M283" s="1"/>
  <c r="O283"/>
  <c r="L283"/>
  <c r="J205"/>
  <c r="Q205"/>
  <c r="O205"/>
  <c r="M205"/>
  <c r="L205"/>
  <c r="J965"/>
  <c r="Q965" s="1"/>
  <c r="L965"/>
  <c r="J964"/>
  <c r="O964" s="1"/>
  <c r="Q964"/>
  <c r="M964"/>
  <c r="L964"/>
  <c r="J955"/>
  <c r="M955" s="1"/>
  <c r="O955"/>
  <c r="L955"/>
  <c r="J954"/>
  <c r="Q954"/>
  <c r="O954"/>
  <c r="M954"/>
  <c r="L954"/>
  <c r="J953"/>
  <c r="Q953" s="1"/>
  <c r="L953"/>
  <c r="J952"/>
  <c r="O952" s="1"/>
  <c r="Q952"/>
  <c r="M952"/>
  <c r="L952"/>
  <c r="J951"/>
  <c r="M951" s="1"/>
  <c r="O951"/>
  <c r="L951"/>
  <c r="J950"/>
  <c r="Q950"/>
  <c r="O950"/>
  <c r="M950"/>
  <c r="L950"/>
  <c r="J949"/>
  <c r="Q949" s="1"/>
  <c r="L949"/>
  <c r="J948"/>
  <c r="O948" s="1"/>
  <c r="Q948"/>
  <c r="M948"/>
  <c r="L948"/>
  <c r="J947"/>
  <c r="M947" s="1"/>
  <c r="O947"/>
  <c r="L947"/>
  <c r="J946"/>
  <c r="Q946"/>
  <c r="O946"/>
  <c r="M946"/>
  <c r="L946"/>
  <c r="J945"/>
  <c r="Q945" s="1"/>
  <c r="L945"/>
  <c r="J944"/>
  <c r="O944" s="1"/>
  <c r="Q944"/>
  <c r="M944"/>
  <c r="L944"/>
  <c r="J943"/>
  <c r="M943" s="1"/>
  <c r="O943"/>
  <c r="L943"/>
  <c r="J942"/>
  <c r="Q942"/>
  <c r="O942"/>
  <c r="M942"/>
  <c r="L942"/>
  <c r="J941"/>
  <c r="Q941" s="1"/>
  <c r="L941"/>
  <c r="J940"/>
  <c r="O940" s="1"/>
  <c r="Q940"/>
  <c r="M940"/>
  <c r="L940"/>
  <c r="J939"/>
  <c r="M939" s="1"/>
  <c r="O939"/>
  <c r="L939"/>
  <c r="J938"/>
  <c r="Q938"/>
  <c r="O938"/>
  <c r="M938"/>
  <c r="L938"/>
  <c r="J937"/>
  <c r="Q937" s="1"/>
  <c r="L937"/>
  <c r="J936"/>
  <c r="O936" s="1"/>
  <c r="Q936"/>
  <c r="M936"/>
  <c r="L936"/>
  <c r="J935"/>
  <c r="M935" s="1"/>
  <c r="O935"/>
  <c r="L935"/>
  <c r="J934"/>
  <c r="Q934"/>
  <c r="O934"/>
  <c r="M934"/>
  <c r="L934"/>
  <c r="J933"/>
  <c r="Q933" s="1"/>
  <c r="L933"/>
  <c r="J932"/>
  <c r="O932" s="1"/>
  <c r="Q932"/>
  <c r="M932"/>
  <c r="L932"/>
  <c r="J931"/>
  <c r="M931" s="1"/>
  <c r="O931"/>
  <c r="L931"/>
  <c r="J930"/>
  <c r="Q930"/>
  <c r="O930"/>
  <c r="M930"/>
  <c r="L930"/>
  <c r="J929"/>
  <c r="Q929" s="1"/>
  <c r="L929"/>
  <c r="J928"/>
  <c r="O928" s="1"/>
  <c r="Q928"/>
  <c r="M928"/>
  <c r="L928"/>
  <c r="J927"/>
  <c r="M927" s="1"/>
  <c r="O927"/>
  <c r="L927"/>
  <c r="J926"/>
  <c r="Q926"/>
  <c r="O926"/>
  <c r="M926"/>
  <c r="L926"/>
  <c r="J925"/>
  <c r="Q925" s="1"/>
  <c r="L925"/>
  <c r="J924"/>
  <c r="O924" s="1"/>
  <c r="Q924"/>
  <c r="M924"/>
  <c r="L924"/>
  <c r="J923"/>
  <c r="M923" s="1"/>
  <c r="O923"/>
  <c r="L923"/>
  <c r="J922"/>
  <c r="Q922"/>
  <c r="O922"/>
  <c r="M922"/>
  <c r="L922"/>
  <c r="J921"/>
  <c r="Q921" s="1"/>
  <c r="L921"/>
  <c r="J920"/>
  <c r="M920" s="1"/>
  <c r="L920"/>
  <c r="J919"/>
  <c r="Q919" s="1"/>
  <c r="O919"/>
  <c r="M919"/>
  <c r="L919"/>
  <c r="J918"/>
  <c r="Q918"/>
  <c r="O918"/>
  <c r="M918"/>
  <c r="L918"/>
  <c r="J917"/>
  <c r="M917" s="1"/>
  <c r="Q917"/>
  <c r="L917"/>
  <c r="J916"/>
  <c r="L916"/>
  <c r="J915"/>
  <c r="Q915" s="1"/>
  <c r="O915"/>
  <c r="M915"/>
  <c r="L915"/>
  <c r="J914"/>
  <c r="Q914"/>
  <c r="O914"/>
  <c r="M914"/>
  <c r="L914"/>
  <c r="J913"/>
  <c r="M913" s="1"/>
  <c r="Q913"/>
  <c r="L913"/>
  <c r="J911"/>
  <c r="L911"/>
  <c r="J910"/>
  <c r="Q910" s="1"/>
  <c r="O910"/>
  <c r="M910"/>
  <c r="L910"/>
  <c r="J909"/>
  <c r="Q909"/>
  <c r="O909"/>
  <c r="M909"/>
  <c r="L909"/>
  <c r="J908"/>
  <c r="M908" s="1"/>
  <c r="Q908"/>
  <c r="L908"/>
  <c r="J907"/>
  <c r="L907"/>
  <c r="J906"/>
  <c r="Q906" s="1"/>
  <c r="O906"/>
  <c r="M906"/>
  <c r="L906"/>
  <c r="J905"/>
  <c r="Q905"/>
  <c r="O905"/>
  <c r="M905"/>
  <c r="L905"/>
  <c r="J904"/>
  <c r="M904" s="1"/>
  <c r="Q904"/>
  <c r="L904"/>
  <c r="J903"/>
  <c r="L903"/>
  <c r="J902"/>
  <c r="Q902" s="1"/>
  <c r="O902"/>
  <c r="M902"/>
  <c r="L902"/>
  <c r="J901"/>
  <c r="Q901"/>
  <c r="O901"/>
  <c r="M901"/>
  <c r="L901"/>
  <c r="J900"/>
  <c r="M900" s="1"/>
  <c r="Q900"/>
  <c r="L900"/>
  <c r="J899"/>
  <c r="L899"/>
  <c r="J898"/>
  <c r="Q898" s="1"/>
  <c r="O898"/>
  <c r="M898"/>
  <c r="L898"/>
  <c r="J897"/>
  <c r="Q897"/>
  <c r="O897"/>
  <c r="M897"/>
  <c r="L897"/>
  <c r="J896"/>
  <c r="M896" s="1"/>
  <c r="Q896"/>
  <c r="L896"/>
  <c r="J895"/>
  <c r="L895"/>
  <c r="J894"/>
  <c r="Q894" s="1"/>
  <c r="O894"/>
  <c r="M894"/>
  <c r="L894"/>
  <c r="J893"/>
  <c r="Q893"/>
  <c r="O893"/>
  <c r="M893"/>
  <c r="L893"/>
  <c r="J892"/>
  <c r="M892" s="1"/>
  <c r="Q892"/>
  <c r="L892"/>
  <c r="J891"/>
  <c r="L891"/>
  <c r="J890"/>
  <c r="Q890" s="1"/>
  <c r="O890"/>
  <c r="M890"/>
  <c r="L890"/>
  <c r="J889"/>
  <c r="Q889"/>
  <c r="O889"/>
  <c r="M889"/>
  <c r="L889"/>
  <c r="J888"/>
  <c r="M888" s="1"/>
  <c r="Q888"/>
  <c r="L888"/>
  <c r="J887"/>
  <c r="L887"/>
  <c r="J886"/>
  <c r="Q886" s="1"/>
  <c r="O886"/>
  <c r="M886"/>
  <c r="L886"/>
  <c r="J885"/>
  <c r="Q885"/>
  <c r="O885"/>
  <c r="M885"/>
  <c r="L885"/>
  <c r="J884"/>
  <c r="M884" s="1"/>
  <c r="Q884"/>
  <c r="L884"/>
  <c r="J883"/>
  <c r="L883"/>
  <c r="J882"/>
  <c r="Q882" s="1"/>
  <c r="O882"/>
  <c r="M882"/>
  <c r="L882"/>
  <c r="J881"/>
  <c r="Q881"/>
  <c r="O881"/>
  <c r="M881"/>
  <c r="L881"/>
  <c r="J880"/>
  <c r="M880" s="1"/>
  <c r="Q880"/>
  <c r="L880"/>
  <c r="J879"/>
  <c r="L879"/>
  <c r="J878"/>
  <c r="Q878" s="1"/>
  <c r="O878"/>
  <c r="M878"/>
  <c r="L878"/>
  <c r="J877"/>
  <c r="Q877"/>
  <c r="O877"/>
  <c r="M877"/>
  <c r="L877"/>
  <c r="J876"/>
  <c r="M876" s="1"/>
  <c r="Q876"/>
  <c r="L876"/>
  <c r="J875"/>
  <c r="L875"/>
  <c r="J874"/>
  <c r="Q874" s="1"/>
  <c r="O874"/>
  <c r="M874"/>
  <c r="L874"/>
  <c r="J873"/>
  <c r="Q873"/>
  <c r="O873"/>
  <c r="M873"/>
  <c r="L873"/>
  <c r="J872"/>
  <c r="M872" s="1"/>
  <c r="Q872"/>
  <c r="L872"/>
  <c r="J871"/>
  <c r="L871"/>
  <c r="J870"/>
  <c r="Q870" s="1"/>
  <c r="O870"/>
  <c r="M870"/>
  <c r="L870"/>
  <c r="J869"/>
  <c r="Q869"/>
  <c r="O869"/>
  <c r="M869"/>
  <c r="L869"/>
  <c r="J868"/>
  <c r="M868" s="1"/>
  <c r="Q868"/>
  <c r="L868"/>
  <c r="J867"/>
  <c r="L867"/>
  <c r="J866"/>
  <c r="Q866" s="1"/>
  <c r="O866"/>
  <c r="M866"/>
  <c r="L866"/>
  <c r="J865"/>
  <c r="Q865"/>
  <c r="O865"/>
  <c r="M865"/>
  <c r="L865"/>
  <c r="J864"/>
  <c r="M864" s="1"/>
  <c r="Q864"/>
  <c r="L864"/>
  <c r="J863"/>
  <c r="L863"/>
  <c r="J862"/>
  <c r="Q862" s="1"/>
  <c r="O862"/>
  <c r="M862"/>
  <c r="L862"/>
  <c r="J861"/>
  <c r="Q861"/>
  <c r="O861"/>
  <c r="M861"/>
  <c r="L861"/>
  <c r="J860"/>
  <c r="M860" s="1"/>
  <c r="Q860"/>
  <c r="L860"/>
  <c r="J859"/>
  <c r="L859"/>
  <c r="J858"/>
  <c r="Q858" s="1"/>
  <c r="O858"/>
  <c r="M858"/>
  <c r="L858"/>
  <c r="J857"/>
  <c r="Q857"/>
  <c r="O857"/>
  <c r="M857"/>
  <c r="L857"/>
  <c r="J856"/>
  <c r="M856" s="1"/>
  <c r="Q856"/>
  <c r="L856"/>
  <c r="J855"/>
  <c r="L855"/>
  <c r="J854"/>
  <c r="Q854" s="1"/>
  <c r="O854"/>
  <c r="M854"/>
  <c r="L854"/>
  <c r="J853"/>
  <c r="Q853"/>
  <c r="O853"/>
  <c r="M853"/>
  <c r="L853"/>
  <c r="J852"/>
  <c r="M852" s="1"/>
  <c r="Q852"/>
  <c r="L852"/>
  <c r="J851"/>
  <c r="L851"/>
  <c r="J850"/>
  <c r="Q850" s="1"/>
  <c r="O850"/>
  <c r="M850"/>
  <c r="L850"/>
  <c r="J849"/>
  <c r="Q849"/>
  <c r="O849"/>
  <c r="M849"/>
  <c r="L849"/>
  <c r="J848"/>
  <c r="M848" s="1"/>
  <c r="Q848"/>
  <c r="L848"/>
  <c r="J847"/>
  <c r="L847"/>
  <c r="J846"/>
  <c r="Q846" s="1"/>
  <c r="O846"/>
  <c r="M846"/>
  <c r="L846"/>
  <c r="J845"/>
  <c r="Q845"/>
  <c r="O845"/>
  <c r="M845"/>
  <c r="L845"/>
  <c r="J844"/>
  <c r="M844" s="1"/>
  <c r="Q844"/>
  <c r="L844"/>
  <c r="J843"/>
  <c r="L843"/>
  <c r="J842"/>
  <c r="Q842" s="1"/>
  <c r="O842"/>
  <c r="M842"/>
  <c r="L842"/>
  <c r="J841"/>
  <c r="Q841"/>
  <c r="O841"/>
  <c r="M841"/>
  <c r="L841"/>
  <c r="J840"/>
  <c r="M840" s="1"/>
  <c r="Q840"/>
  <c r="L840"/>
  <c r="J839"/>
  <c r="L839"/>
  <c r="J838"/>
  <c r="Q838" s="1"/>
  <c r="O838"/>
  <c r="M838"/>
  <c r="L838"/>
  <c r="J837"/>
  <c r="Q837"/>
  <c r="O837"/>
  <c r="M837"/>
  <c r="L837"/>
  <c r="J836"/>
  <c r="M836" s="1"/>
  <c r="Q836"/>
  <c r="L836"/>
  <c r="J835"/>
  <c r="L835"/>
  <c r="J834"/>
  <c r="Q834" s="1"/>
  <c r="O834"/>
  <c r="M834"/>
  <c r="L834"/>
  <c r="J833"/>
  <c r="Q833"/>
  <c r="O833"/>
  <c r="M833"/>
  <c r="L833"/>
  <c r="J832"/>
  <c r="M832" s="1"/>
  <c r="Q832"/>
  <c r="L832"/>
  <c r="J831"/>
  <c r="L831"/>
  <c r="J830"/>
  <c r="Q830" s="1"/>
  <c r="O830"/>
  <c r="M830"/>
  <c r="L830"/>
  <c r="J829"/>
  <c r="Q829"/>
  <c r="O829"/>
  <c r="M829"/>
  <c r="L829"/>
  <c r="J828"/>
  <c r="M828" s="1"/>
  <c r="Q828"/>
  <c r="L828"/>
  <c r="J827"/>
  <c r="L827"/>
  <c r="J826"/>
  <c r="Q826" s="1"/>
  <c r="O826"/>
  <c r="M826"/>
  <c r="L826"/>
  <c r="J825"/>
  <c r="Q825"/>
  <c r="O825"/>
  <c r="M825"/>
  <c r="L825"/>
  <c r="J824"/>
  <c r="M824" s="1"/>
  <c r="Q824"/>
  <c r="L824"/>
  <c r="J823"/>
  <c r="L823"/>
  <c r="J822"/>
  <c r="Q822" s="1"/>
  <c r="O822"/>
  <c r="M822"/>
  <c r="L822"/>
  <c r="J821"/>
  <c r="Q821"/>
  <c r="O821"/>
  <c r="M821"/>
  <c r="L821"/>
  <c r="J820"/>
  <c r="M820" s="1"/>
  <c r="Q820"/>
  <c r="L820"/>
  <c r="J819"/>
  <c r="L819"/>
  <c r="J818"/>
  <c r="Q818" s="1"/>
  <c r="O818"/>
  <c r="M818"/>
  <c r="L818"/>
  <c r="J817"/>
  <c r="Q817"/>
  <c r="O817"/>
  <c r="M817"/>
  <c r="L817"/>
  <c r="J816"/>
  <c r="M816" s="1"/>
  <c r="Q816"/>
  <c r="L816"/>
  <c r="J815"/>
  <c r="L815"/>
  <c r="J814"/>
  <c r="Q814" s="1"/>
  <c r="O814"/>
  <c r="M814"/>
  <c r="L814"/>
  <c r="J813"/>
  <c r="Q813"/>
  <c r="O813"/>
  <c r="M813"/>
  <c r="L813"/>
  <c r="J812"/>
  <c r="M812" s="1"/>
  <c r="Q812"/>
  <c r="L812"/>
  <c r="J811"/>
  <c r="L811"/>
  <c r="J810"/>
  <c r="Q810" s="1"/>
  <c r="O810"/>
  <c r="M810"/>
  <c r="L810"/>
  <c r="J809"/>
  <c r="Q809"/>
  <c r="O809"/>
  <c r="M809"/>
  <c r="L809"/>
  <c r="J808"/>
  <c r="M808" s="1"/>
  <c r="Q808"/>
  <c r="L808"/>
  <c r="J807"/>
  <c r="L807"/>
  <c r="J806"/>
  <c r="Q806" s="1"/>
  <c r="O806"/>
  <c r="M806"/>
  <c r="L806"/>
  <c r="J805"/>
  <c r="Q805"/>
  <c r="O805"/>
  <c r="M805"/>
  <c r="L805"/>
  <c r="J804"/>
  <c r="M804" s="1"/>
  <c r="Q804"/>
  <c r="L804"/>
  <c r="J803"/>
  <c r="L803"/>
  <c r="J802"/>
  <c r="Q802" s="1"/>
  <c r="O802"/>
  <c r="M802"/>
  <c r="L802"/>
  <c r="J801"/>
  <c r="Q801"/>
  <c r="O801"/>
  <c r="M801"/>
  <c r="L801"/>
  <c r="J800"/>
  <c r="M800" s="1"/>
  <c r="Q800"/>
  <c r="L800"/>
  <c r="J799"/>
  <c r="L799"/>
  <c r="J798"/>
  <c r="Q798" s="1"/>
  <c r="O798"/>
  <c r="M798"/>
  <c r="L798"/>
  <c r="J797"/>
  <c r="Q797"/>
  <c r="O797"/>
  <c r="M797"/>
  <c r="L797"/>
  <c r="J796"/>
  <c r="M796" s="1"/>
  <c r="Q796"/>
  <c r="L796"/>
  <c r="J795"/>
  <c r="L795"/>
  <c r="J794"/>
  <c r="Q794" s="1"/>
  <c r="O794"/>
  <c r="M794"/>
  <c r="L794"/>
  <c r="J793"/>
  <c r="Q793"/>
  <c r="O793"/>
  <c r="M793"/>
  <c r="L793"/>
  <c r="J792"/>
  <c r="M792" s="1"/>
  <c r="Q792"/>
  <c r="L792"/>
  <c r="J791"/>
  <c r="L791"/>
  <c r="J790"/>
  <c r="Q790" s="1"/>
  <c r="O790"/>
  <c r="M790"/>
  <c r="L790"/>
  <c r="J789"/>
  <c r="Q789"/>
  <c r="O789"/>
  <c r="M789"/>
  <c r="L789"/>
  <c r="J788"/>
  <c r="M788" s="1"/>
  <c r="Q788"/>
  <c r="L788"/>
  <c r="J787"/>
  <c r="L787"/>
  <c r="J786"/>
  <c r="Q786" s="1"/>
  <c r="O786"/>
  <c r="M786"/>
  <c r="L786"/>
  <c r="J785"/>
  <c r="Q785"/>
  <c r="O785"/>
  <c r="M785"/>
  <c r="L785"/>
  <c r="J784"/>
  <c r="M784" s="1"/>
  <c r="Q784"/>
  <c r="L784"/>
  <c r="J783"/>
  <c r="L783"/>
  <c r="J782"/>
  <c r="Q782" s="1"/>
  <c r="O782"/>
  <c r="M782"/>
  <c r="L782"/>
  <c r="J781"/>
  <c r="Q781"/>
  <c r="O781"/>
  <c r="M781"/>
  <c r="L781"/>
  <c r="J780"/>
  <c r="M780" s="1"/>
  <c r="Q780"/>
  <c r="L780"/>
  <c r="J779"/>
  <c r="L779"/>
  <c r="J778"/>
  <c r="Q778" s="1"/>
  <c r="O778"/>
  <c r="M778"/>
  <c r="L778"/>
  <c r="J777"/>
  <c r="Q777"/>
  <c r="O777"/>
  <c r="M777"/>
  <c r="L777"/>
  <c r="J776"/>
  <c r="M776" s="1"/>
  <c r="Q776"/>
  <c r="L776"/>
  <c r="J775"/>
  <c r="L775"/>
  <c r="J774"/>
  <c r="Q774" s="1"/>
  <c r="O774"/>
  <c r="M774"/>
  <c r="L774"/>
  <c r="J773"/>
  <c r="Q773"/>
  <c r="O773"/>
  <c r="M773"/>
  <c r="L773"/>
  <c r="J772"/>
  <c r="M772" s="1"/>
  <c r="Q772"/>
  <c r="L772"/>
  <c r="J771"/>
  <c r="L771"/>
  <c r="J770"/>
  <c r="Q770" s="1"/>
  <c r="O770"/>
  <c r="M770"/>
  <c r="L770"/>
  <c r="J769"/>
  <c r="Q769"/>
  <c r="O769"/>
  <c r="M769"/>
  <c r="L769"/>
  <c r="J768"/>
  <c r="L768"/>
  <c r="J767"/>
  <c r="M767"/>
  <c r="L767"/>
  <c r="J766"/>
  <c r="Q766" s="1"/>
  <c r="O766"/>
  <c r="M766"/>
  <c r="L766"/>
  <c r="J765"/>
  <c r="Q765"/>
  <c r="O765"/>
  <c r="M765"/>
  <c r="L765"/>
  <c r="J764"/>
  <c r="Q764"/>
  <c r="L764"/>
  <c r="J763"/>
  <c r="M763"/>
  <c r="L763"/>
  <c r="J762"/>
  <c r="Q762" s="1"/>
  <c r="O762"/>
  <c r="M762"/>
  <c r="L762"/>
  <c r="J761"/>
  <c r="Q761"/>
  <c r="O761"/>
  <c r="M761"/>
  <c r="L761"/>
  <c r="J760"/>
  <c r="Q760"/>
  <c r="L760"/>
  <c r="J759"/>
  <c r="L759"/>
  <c r="J758"/>
  <c r="Q758" s="1"/>
  <c r="O758"/>
  <c r="M758"/>
  <c r="L758"/>
  <c r="J757"/>
  <c r="Q757"/>
  <c r="O757"/>
  <c r="M757"/>
  <c r="L757"/>
  <c r="J756"/>
  <c r="L756"/>
  <c r="J755"/>
  <c r="L755"/>
  <c r="J754"/>
  <c r="Q754" s="1"/>
  <c r="O754"/>
  <c r="M754"/>
  <c r="L754"/>
  <c r="J753"/>
  <c r="Q753"/>
  <c r="O753"/>
  <c r="M753"/>
  <c r="L753"/>
  <c r="J752"/>
  <c r="L752"/>
  <c r="J751"/>
  <c r="M751"/>
  <c r="L751"/>
  <c r="J750"/>
  <c r="Q750" s="1"/>
  <c r="O750"/>
  <c r="M750"/>
  <c r="L750"/>
  <c r="J749"/>
  <c r="Q749"/>
  <c r="O749"/>
  <c r="M749"/>
  <c r="L749"/>
  <c r="J748"/>
  <c r="Q748"/>
  <c r="L748"/>
  <c r="J747"/>
  <c r="M747"/>
  <c r="L747"/>
  <c r="J746"/>
  <c r="Q746" s="1"/>
  <c r="O746"/>
  <c r="M746"/>
  <c r="L746"/>
  <c r="J745"/>
  <c r="Q745"/>
  <c r="O745"/>
  <c r="M745"/>
  <c r="L745"/>
  <c r="J744"/>
  <c r="Q744"/>
  <c r="L744"/>
  <c r="J743"/>
  <c r="L743"/>
  <c r="J742"/>
  <c r="Q742" s="1"/>
  <c r="O742"/>
  <c r="M742"/>
  <c r="L742"/>
  <c r="J741"/>
  <c r="Q741"/>
  <c r="O741"/>
  <c r="M741"/>
  <c r="L741"/>
  <c r="J740"/>
  <c r="L740"/>
  <c r="J739"/>
  <c r="L739"/>
  <c r="J738"/>
  <c r="Q738" s="1"/>
  <c r="O738"/>
  <c r="M738"/>
  <c r="L738"/>
  <c r="J737"/>
  <c r="Q737"/>
  <c r="O737"/>
  <c r="M737"/>
  <c r="L737"/>
  <c r="J736"/>
  <c r="L736"/>
  <c r="J735"/>
  <c r="M735"/>
  <c r="L735"/>
  <c r="J734"/>
  <c r="Q734" s="1"/>
  <c r="O734"/>
  <c r="M734"/>
  <c r="L734"/>
  <c r="J733"/>
  <c r="Q733"/>
  <c r="O733"/>
  <c r="M733"/>
  <c r="L733"/>
  <c r="J732"/>
  <c r="Q732"/>
  <c r="L732"/>
  <c r="J731"/>
  <c r="M731"/>
  <c r="L731"/>
  <c r="J730"/>
  <c r="Q730" s="1"/>
  <c r="O730"/>
  <c r="M730"/>
  <c r="L730"/>
  <c r="J729"/>
  <c r="Q729"/>
  <c r="O729"/>
  <c r="M729"/>
  <c r="L729"/>
  <c r="J728"/>
  <c r="Q728"/>
  <c r="L728"/>
  <c r="J727"/>
  <c r="L727"/>
  <c r="J726"/>
  <c r="Q726" s="1"/>
  <c r="O726"/>
  <c r="M726"/>
  <c r="L726"/>
  <c r="J725"/>
  <c r="Q725"/>
  <c r="O725"/>
  <c r="M725"/>
  <c r="L725"/>
  <c r="J724"/>
  <c r="L724"/>
  <c r="J723"/>
  <c r="L723"/>
  <c r="J720"/>
  <c r="Q720" s="1"/>
  <c r="O720"/>
  <c r="M720"/>
  <c r="L720"/>
  <c r="J714"/>
  <c r="Q714"/>
  <c r="O714"/>
  <c r="M714"/>
  <c r="L714"/>
  <c r="J713"/>
  <c r="L713"/>
  <c r="J712"/>
  <c r="M712"/>
  <c r="L712"/>
  <c r="J711"/>
  <c r="Q711" s="1"/>
  <c r="O711"/>
  <c r="M711"/>
  <c r="L711"/>
  <c r="J710"/>
  <c r="Q710"/>
  <c r="O710"/>
  <c r="M710"/>
  <c r="L710"/>
  <c r="J709"/>
  <c r="Q709"/>
  <c r="L709"/>
  <c r="J708"/>
  <c r="M708"/>
  <c r="L708"/>
  <c r="J707"/>
  <c r="Q707" s="1"/>
  <c r="O707"/>
  <c r="M707"/>
  <c r="L707"/>
  <c r="J706"/>
  <c r="Q706"/>
  <c r="O706"/>
  <c r="M706"/>
  <c r="L706"/>
  <c r="J705"/>
  <c r="Q705"/>
  <c r="L705"/>
  <c r="J704"/>
  <c r="L704"/>
  <c r="J703"/>
  <c r="Q703" s="1"/>
  <c r="O703"/>
  <c r="M703"/>
  <c r="L703"/>
  <c r="J702"/>
  <c r="Q702"/>
  <c r="O702"/>
  <c r="M702"/>
  <c r="L702"/>
  <c r="J701"/>
  <c r="L701"/>
  <c r="J700"/>
  <c r="L700"/>
  <c r="J699"/>
  <c r="Q699" s="1"/>
  <c r="O699"/>
  <c r="M699"/>
  <c r="L699"/>
  <c r="J698"/>
  <c r="Q698"/>
  <c r="O698"/>
  <c r="M698"/>
  <c r="L698"/>
  <c r="J697"/>
  <c r="L697"/>
  <c r="J696"/>
  <c r="M696"/>
  <c r="L696"/>
  <c r="J695"/>
  <c r="Q695" s="1"/>
  <c r="O695"/>
  <c r="M695"/>
  <c r="L695"/>
  <c r="J694"/>
  <c r="Q694"/>
  <c r="O694"/>
  <c r="M694"/>
  <c r="L694"/>
  <c r="J693"/>
  <c r="Q693"/>
  <c r="L693"/>
  <c r="J692"/>
  <c r="M692"/>
  <c r="L692"/>
  <c r="J691"/>
  <c r="Q691" s="1"/>
  <c r="O691"/>
  <c r="M691"/>
  <c r="L691"/>
  <c r="J690"/>
  <c r="Q690"/>
  <c r="O690"/>
  <c r="M690"/>
  <c r="L690"/>
  <c r="J689"/>
  <c r="Q689"/>
  <c r="L689"/>
  <c r="J688"/>
  <c r="L688"/>
  <c r="J687"/>
  <c r="Q687" s="1"/>
  <c r="O687"/>
  <c r="M687"/>
  <c r="L687"/>
  <c r="J686"/>
  <c r="Q686"/>
  <c r="O686"/>
  <c r="M686"/>
  <c r="L686"/>
  <c r="J685"/>
  <c r="L685"/>
  <c r="J684"/>
  <c r="L684"/>
  <c r="J683"/>
  <c r="Q683" s="1"/>
  <c r="O683"/>
  <c r="M683"/>
  <c r="L683"/>
  <c r="J682"/>
  <c r="Q682"/>
  <c r="O682"/>
  <c r="M682"/>
  <c r="L682"/>
  <c r="J681"/>
  <c r="Q681" s="1"/>
  <c r="L681"/>
  <c r="J680"/>
  <c r="M680"/>
  <c r="L680"/>
  <c r="J679"/>
  <c r="Q679" s="1"/>
  <c r="O679"/>
  <c r="M679"/>
  <c r="L679"/>
  <c r="J678"/>
  <c r="Q678"/>
  <c r="O678"/>
  <c r="M678"/>
  <c r="L678"/>
  <c r="J677"/>
  <c r="Q677"/>
  <c r="L677"/>
  <c r="J676"/>
  <c r="M676"/>
  <c r="L676"/>
  <c r="J675"/>
  <c r="Q675" s="1"/>
  <c r="O675"/>
  <c r="M675"/>
  <c r="L675"/>
  <c r="J674"/>
  <c r="Q674"/>
  <c r="O674"/>
  <c r="M674"/>
  <c r="L674"/>
  <c r="J673"/>
  <c r="Q673"/>
  <c r="L673"/>
  <c r="J672"/>
  <c r="L672"/>
  <c r="J671"/>
  <c r="Q671" s="1"/>
  <c r="O671"/>
  <c r="M671"/>
  <c r="L671"/>
  <c r="J667"/>
  <c r="Q667"/>
  <c r="O667"/>
  <c r="M667"/>
  <c r="L667"/>
  <c r="J666"/>
  <c r="L666"/>
  <c r="J665"/>
  <c r="M665" s="1"/>
  <c r="L665"/>
  <c r="J664"/>
  <c r="Q664" s="1"/>
  <c r="O664"/>
  <c r="M664"/>
  <c r="L664"/>
  <c r="J663"/>
  <c r="Q663"/>
  <c r="O663"/>
  <c r="M663"/>
  <c r="L663"/>
  <c r="J662"/>
  <c r="Q662" s="1"/>
  <c r="L662"/>
  <c r="J661"/>
  <c r="M661"/>
  <c r="L661"/>
  <c r="J660"/>
  <c r="Q660" s="1"/>
  <c r="O660"/>
  <c r="M660"/>
  <c r="L660"/>
  <c r="J659"/>
  <c r="Q659"/>
  <c r="O659"/>
  <c r="M659"/>
  <c r="L659"/>
  <c r="J658"/>
  <c r="Q658"/>
  <c r="L658"/>
  <c r="J657"/>
  <c r="M657"/>
  <c r="L657"/>
  <c r="J656"/>
  <c r="Q656" s="1"/>
  <c r="O656"/>
  <c r="M656"/>
  <c r="L656"/>
  <c r="J655"/>
  <c r="Q655"/>
  <c r="O655"/>
  <c r="M655"/>
  <c r="L655"/>
  <c r="J654"/>
  <c r="Q654"/>
  <c r="L654"/>
  <c r="J653"/>
  <c r="L653"/>
  <c r="J652"/>
  <c r="Q652" s="1"/>
  <c r="O652"/>
  <c r="M652"/>
  <c r="L652"/>
  <c r="J651"/>
  <c r="Q651"/>
  <c r="O651"/>
  <c r="M651"/>
  <c r="L651"/>
  <c r="J650"/>
  <c r="L650"/>
  <c r="J649"/>
  <c r="L649"/>
  <c r="J648"/>
  <c r="Q648" s="1"/>
  <c r="O648"/>
  <c r="M648"/>
  <c r="L648"/>
  <c r="J647"/>
  <c r="Q647"/>
  <c r="O647"/>
  <c r="M647"/>
  <c r="L647"/>
  <c r="J646"/>
  <c r="Q646" s="1"/>
  <c r="L646"/>
  <c r="J645"/>
  <c r="M645"/>
  <c r="L645"/>
  <c r="J644"/>
  <c r="Q644" s="1"/>
  <c r="O644"/>
  <c r="M644"/>
  <c r="L644"/>
  <c r="J643"/>
  <c r="Q643"/>
  <c r="O643"/>
  <c r="M643"/>
  <c r="L643"/>
  <c r="J642"/>
  <c r="Q642"/>
  <c r="L642"/>
  <c r="J641"/>
  <c r="M641"/>
  <c r="L641"/>
  <c r="J640"/>
  <c r="Q640" s="1"/>
  <c r="O640"/>
  <c r="M640"/>
  <c r="L640"/>
  <c r="J639"/>
  <c r="Q639"/>
  <c r="O639"/>
  <c r="M639"/>
  <c r="L639"/>
  <c r="J638"/>
  <c r="Q638"/>
  <c r="L638"/>
  <c r="J637"/>
  <c r="L637"/>
  <c r="J636"/>
  <c r="Q636" s="1"/>
  <c r="O636"/>
  <c r="M636"/>
  <c r="L636"/>
  <c r="J635"/>
  <c r="Q635"/>
  <c r="O635"/>
  <c r="M635"/>
  <c r="L635"/>
  <c r="J634"/>
  <c r="L634"/>
  <c r="J633"/>
  <c r="L633"/>
  <c r="J632"/>
  <c r="Q632" s="1"/>
  <c r="O632"/>
  <c r="M632"/>
  <c r="L632"/>
  <c r="J631"/>
  <c r="Q631"/>
  <c r="O631"/>
  <c r="M631"/>
  <c r="L631"/>
  <c r="J630"/>
  <c r="L630"/>
  <c r="J629"/>
  <c r="M629"/>
  <c r="L629"/>
  <c r="J628"/>
  <c r="Q628" s="1"/>
  <c r="O628"/>
  <c r="M628"/>
  <c r="L628"/>
  <c r="J627"/>
  <c r="Q627"/>
  <c r="O627"/>
  <c r="M627"/>
  <c r="L627"/>
  <c r="J626"/>
  <c r="Q626"/>
  <c r="L626"/>
  <c r="J625"/>
  <c r="M625"/>
  <c r="L625"/>
  <c r="J624"/>
  <c r="Q624" s="1"/>
  <c r="O624"/>
  <c r="M624"/>
  <c r="L624"/>
  <c r="J623"/>
  <c r="Q623"/>
  <c r="O623"/>
  <c r="M623"/>
  <c r="L623"/>
  <c r="J622"/>
  <c r="Q622"/>
  <c r="L622"/>
  <c r="J621"/>
  <c r="L621"/>
  <c r="J618"/>
  <c r="Q618" s="1"/>
  <c r="O618"/>
  <c r="M618"/>
  <c r="L618"/>
  <c r="J617"/>
  <c r="Q617"/>
  <c r="O617"/>
  <c r="M617"/>
  <c r="L617"/>
  <c r="J616"/>
  <c r="L616"/>
  <c r="J615"/>
  <c r="L615"/>
  <c r="J614"/>
  <c r="Q614" s="1"/>
  <c r="O614"/>
  <c r="M614"/>
  <c r="L614"/>
  <c r="J613"/>
  <c r="Q613"/>
  <c r="O613"/>
  <c r="M613"/>
  <c r="L613"/>
  <c r="J612"/>
  <c r="L612"/>
  <c r="J611"/>
  <c r="M611"/>
  <c r="L611"/>
  <c r="J610"/>
  <c r="Q610" s="1"/>
  <c r="O610"/>
  <c r="M610"/>
  <c r="L610"/>
  <c r="J609"/>
  <c r="Q609"/>
  <c r="O609"/>
  <c r="M609"/>
  <c r="L609"/>
  <c r="J608"/>
  <c r="Q608"/>
  <c r="L608"/>
  <c r="J607"/>
  <c r="M607"/>
  <c r="L607"/>
  <c r="J606"/>
  <c r="Q606" s="1"/>
  <c r="O606"/>
  <c r="M606"/>
  <c r="L606"/>
  <c r="J605"/>
  <c r="Q605"/>
  <c r="O605"/>
  <c r="M605"/>
  <c r="L605"/>
  <c r="J604"/>
  <c r="Q604"/>
  <c r="L604"/>
  <c r="J603"/>
  <c r="L603"/>
  <c r="J602"/>
  <c r="Q602" s="1"/>
  <c r="O602"/>
  <c r="M602"/>
  <c r="L602"/>
  <c r="J601"/>
  <c r="Q601"/>
  <c r="O601"/>
  <c r="M601"/>
  <c r="L601"/>
  <c r="J600"/>
  <c r="L600"/>
  <c r="J599"/>
  <c r="M599" s="1"/>
  <c r="L599"/>
  <c r="J598"/>
  <c r="Q598" s="1"/>
  <c r="O598"/>
  <c r="M598"/>
  <c r="L598"/>
  <c r="J597"/>
  <c r="Q597"/>
  <c r="O597"/>
  <c r="M597"/>
  <c r="L597"/>
  <c r="J596"/>
  <c r="Q596" s="1"/>
  <c r="L596"/>
  <c r="J595"/>
  <c r="M595"/>
  <c r="L595"/>
  <c r="J594"/>
  <c r="Q594" s="1"/>
  <c r="O594"/>
  <c r="M594"/>
  <c r="L594"/>
  <c r="J590"/>
  <c r="Q590"/>
  <c r="O590"/>
  <c r="M590"/>
  <c r="L590"/>
  <c r="J589"/>
  <c r="Q589"/>
  <c r="L589"/>
  <c r="J588"/>
  <c r="M588"/>
  <c r="L588"/>
  <c r="J587"/>
  <c r="Q587" s="1"/>
  <c r="O587"/>
  <c r="M587"/>
  <c r="L587"/>
  <c r="J586"/>
  <c r="Q586"/>
  <c r="O586"/>
  <c r="M586"/>
  <c r="L586"/>
  <c r="J585"/>
  <c r="Q585"/>
  <c r="L585"/>
  <c r="J584"/>
  <c r="L584"/>
  <c r="J583"/>
  <c r="Q583" s="1"/>
  <c r="O583"/>
  <c r="M583"/>
  <c r="L583"/>
  <c r="J582"/>
  <c r="Q582"/>
  <c r="O582"/>
  <c r="M582"/>
  <c r="L582"/>
  <c r="J581"/>
  <c r="L581"/>
  <c r="J580"/>
  <c r="L580"/>
  <c r="J579"/>
  <c r="Q579" s="1"/>
  <c r="O579"/>
  <c r="M579"/>
  <c r="L579"/>
  <c r="J578"/>
  <c r="Q578"/>
  <c r="O578"/>
  <c r="M578"/>
  <c r="L578"/>
  <c r="J577"/>
  <c r="L577"/>
  <c r="J576"/>
  <c r="M576"/>
  <c r="L576"/>
  <c r="J575"/>
  <c r="Q575" s="1"/>
  <c r="O575"/>
  <c r="M575"/>
  <c r="L575"/>
  <c r="J574"/>
  <c r="Q574"/>
  <c r="O574"/>
  <c r="M574"/>
  <c r="L574"/>
  <c r="J573"/>
  <c r="Q573"/>
  <c r="L573"/>
  <c r="J572"/>
  <c r="M572"/>
  <c r="L572"/>
  <c r="J571"/>
  <c r="Q571" s="1"/>
  <c r="O571"/>
  <c r="M571"/>
  <c r="L571"/>
  <c r="J570"/>
  <c r="Q570"/>
  <c r="O570"/>
  <c r="M570"/>
  <c r="L570"/>
  <c r="J569"/>
  <c r="Q569"/>
  <c r="L569"/>
  <c r="J568"/>
  <c r="L568"/>
  <c r="J567"/>
  <c r="Q567" s="1"/>
  <c r="O567"/>
  <c r="M567"/>
  <c r="L567"/>
  <c r="J566"/>
  <c r="Q566"/>
  <c r="O566"/>
  <c r="M566"/>
  <c r="L566"/>
  <c r="J565"/>
  <c r="L565"/>
  <c r="J564"/>
  <c r="L564"/>
  <c r="J563"/>
  <c r="Q563" s="1"/>
  <c r="O563"/>
  <c r="M563"/>
  <c r="L563"/>
  <c r="J562"/>
  <c r="Q562"/>
  <c r="O562"/>
  <c r="M562"/>
  <c r="L562"/>
  <c r="J561"/>
  <c r="L561"/>
  <c r="J560"/>
  <c r="M560"/>
  <c r="L560"/>
  <c r="J559"/>
  <c r="Q559" s="1"/>
  <c r="O559"/>
  <c r="M559"/>
  <c r="L559"/>
  <c r="J558"/>
  <c r="Q558"/>
  <c r="O558"/>
  <c r="M558"/>
  <c r="L558"/>
  <c r="J557"/>
  <c r="Q557"/>
  <c r="L557"/>
  <c r="J556"/>
  <c r="M556"/>
  <c r="L556"/>
  <c r="J555"/>
  <c r="Q555" s="1"/>
  <c r="O555"/>
  <c r="M555"/>
  <c r="L555"/>
  <c r="J554"/>
  <c r="Q554"/>
  <c r="O554"/>
  <c r="M554"/>
  <c r="L554"/>
  <c r="J553"/>
  <c r="Q553"/>
  <c r="L553"/>
  <c r="J552"/>
  <c r="L552"/>
  <c r="J551"/>
  <c r="Q551" s="1"/>
  <c r="O551"/>
  <c r="M551"/>
  <c r="L551"/>
  <c r="J550"/>
  <c r="Q550"/>
  <c r="O550"/>
  <c r="M550"/>
  <c r="L550"/>
  <c r="J549"/>
  <c r="L549"/>
  <c r="J548"/>
  <c r="M548" s="1"/>
  <c r="L548"/>
  <c r="J547"/>
  <c r="Q547" s="1"/>
  <c r="O547"/>
  <c r="M547"/>
  <c r="L547"/>
  <c r="J546"/>
  <c r="Q546"/>
  <c r="O546"/>
  <c r="M546"/>
  <c r="L546"/>
  <c r="J545"/>
  <c r="Q545" s="1"/>
  <c r="L545"/>
  <c r="J544"/>
  <c r="M544"/>
  <c r="L544"/>
  <c r="J541"/>
  <c r="Q541" s="1"/>
  <c r="O541"/>
  <c r="M541"/>
  <c r="L541"/>
  <c r="J540"/>
  <c r="Q540"/>
  <c r="O540"/>
  <c r="M540"/>
  <c r="L540"/>
  <c r="J539"/>
  <c r="Q539"/>
  <c r="L539"/>
  <c r="J538"/>
  <c r="M538"/>
  <c r="L538"/>
  <c r="J537"/>
  <c r="Q537" s="1"/>
  <c r="O537"/>
  <c r="M537"/>
  <c r="L537"/>
  <c r="J536"/>
  <c r="Q536"/>
  <c r="O536"/>
  <c r="M536"/>
  <c r="L536"/>
  <c r="J535"/>
  <c r="Q535"/>
  <c r="L535"/>
  <c r="J534"/>
  <c r="L534"/>
  <c r="J533"/>
  <c r="Q533" s="1"/>
  <c r="O533"/>
  <c r="M533"/>
  <c r="L533"/>
  <c r="J532"/>
  <c r="Q532"/>
  <c r="O532"/>
  <c r="M532"/>
  <c r="L532"/>
  <c r="J531"/>
  <c r="L531"/>
  <c r="J530"/>
  <c r="M530" s="1"/>
  <c r="L530"/>
  <c r="J529"/>
  <c r="Q529" s="1"/>
  <c r="O529"/>
  <c r="M529"/>
  <c r="L529"/>
  <c r="J528"/>
  <c r="Q528"/>
  <c r="O528"/>
  <c r="M528"/>
  <c r="L528"/>
  <c r="J527"/>
  <c r="Q527" s="1"/>
  <c r="L527"/>
  <c r="J526"/>
  <c r="M526"/>
  <c r="L526"/>
  <c r="J525"/>
  <c r="Q525" s="1"/>
  <c r="O525"/>
  <c r="M525"/>
  <c r="L525"/>
  <c r="J524"/>
  <c r="Q524"/>
  <c r="O524"/>
  <c r="M524"/>
  <c r="L524"/>
  <c r="J523"/>
  <c r="Q523"/>
  <c r="L523"/>
  <c r="J522"/>
  <c r="M522"/>
  <c r="L522"/>
  <c r="J521"/>
  <c r="Q521" s="1"/>
  <c r="O521"/>
  <c r="M521"/>
  <c r="L521"/>
  <c r="J520"/>
  <c r="Q520"/>
  <c r="O520"/>
  <c r="M520"/>
  <c r="L520"/>
  <c r="J519"/>
  <c r="Q519"/>
  <c r="L519"/>
  <c r="J518"/>
  <c r="L518"/>
  <c r="J517"/>
  <c r="Q517" s="1"/>
  <c r="O517"/>
  <c r="M517"/>
  <c r="L517"/>
  <c r="J513"/>
  <c r="Q513"/>
  <c r="O513"/>
  <c r="M513"/>
  <c r="L513"/>
  <c r="J512"/>
  <c r="L512"/>
  <c r="J511"/>
  <c r="L511"/>
  <c r="J510"/>
  <c r="Q510" s="1"/>
  <c r="O510"/>
  <c r="M510"/>
  <c r="L510"/>
  <c r="J509"/>
  <c r="Q509"/>
  <c r="O509"/>
  <c r="M509"/>
  <c r="L509"/>
  <c r="J508"/>
  <c r="L508"/>
  <c r="J507"/>
  <c r="M507"/>
  <c r="L507"/>
  <c r="J506"/>
  <c r="Q506" s="1"/>
  <c r="O506"/>
  <c r="M506"/>
  <c r="L506"/>
  <c r="J505"/>
  <c r="Q505"/>
  <c r="O505"/>
  <c r="M505"/>
  <c r="L505"/>
  <c r="J504"/>
  <c r="Q504"/>
  <c r="L504"/>
  <c r="J503"/>
  <c r="M503"/>
  <c r="L503"/>
  <c r="J502"/>
  <c r="Q502" s="1"/>
  <c r="O502"/>
  <c r="M502"/>
  <c r="L502"/>
  <c r="J501"/>
  <c r="Q501"/>
  <c r="O501"/>
  <c r="M501"/>
  <c r="L501"/>
  <c r="J500"/>
  <c r="Q500"/>
  <c r="L500"/>
  <c r="J499"/>
  <c r="L499"/>
  <c r="J498"/>
  <c r="Q498" s="1"/>
  <c r="O498"/>
  <c r="M498"/>
  <c r="L498"/>
  <c r="J497"/>
  <c r="Q497"/>
  <c r="O497"/>
  <c r="M497"/>
  <c r="L497"/>
  <c r="J496"/>
  <c r="L496"/>
  <c r="J495"/>
  <c r="L495"/>
  <c r="J494"/>
  <c r="Q494" s="1"/>
  <c r="O494"/>
  <c r="M494"/>
  <c r="L494"/>
  <c r="J493"/>
  <c r="Q493"/>
  <c r="O493"/>
  <c r="M493"/>
  <c r="L493"/>
  <c r="J492"/>
  <c r="L492"/>
  <c r="J491"/>
  <c r="M491"/>
  <c r="L491"/>
  <c r="J490"/>
  <c r="Q490" s="1"/>
  <c r="O490"/>
  <c r="M490"/>
  <c r="L490"/>
  <c r="J489"/>
  <c r="Q489"/>
  <c r="O489"/>
  <c r="M489"/>
  <c r="L489"/>
  <c r="J488"/>
  <c r="Q488"/>
  <c r="L488"/>
  <c r="J487"/>
  <c r="M487"/>
  <c r="L487"/>
  <c r="J486"/>
  <c r="Q486" s="1"/>
  <c r="O486"/>
  <c r="M486"/>
  <c r="L486"/>
  <c r="J485"/>
  <c r="Q485"/>
  <c r="O485"/>
  <c r="M485"/>
  <c r="L485"/>
  <c r="J484"/>
  <c r="Q484"/>
  <c r="L484"/>
  <c r="J483"/>
  <c r="L483"/>
  <c r="J482"/>
  <c r="Q482" s="1"/>
  <c r="O482"/>
  <c r="M482"/>
  <c r="L482"/>
  <c r="J481"/>
  <c r="Q481"/>
  <c r="O481"/>
  <c r="M481"/>
  <c r="L481"/>
  <c r="J480"/>
  <c r="L480"/>
  <c r="J479"/>
  <c r="M479" s="1"/>
  <c r="L479"/>
  <c r="J478"/>
  <c r="Q478" s="1"/>
  <c r="O478"/>
  <c r="M478"/>
  <c r="L478"/>
  <c r="J477"/>
  <c r="Q477"/>
  <c r="O477"/>
  <c r="M477"/>
  <c r="L477"/>
  <c r="J476"/>
  <c r="Q476" s="1"/>
  <c r="L476"/>
  <c r="J475"/>
  <c r="M475"/>
  <c r="L475"/>
  <c r="J474"/>
  <c r="Q474" s="1"/>
  <c r="O474"/>
  <c r="M474"/>
  <c r="L474"/>
  <c r="J473"/>
  <c r="Q473"/>
  <c r="O473"/>
  <c r="M473"/>
  <c r="L473"/>
  <c r="J472"/>
  <c r="Q472"/>
  <c r="L472"/>
  <c r="J471"/>
  <c r="M471"/>
  <c r="L471"/>
  <c r="J470"/>
  <c r="Q470" s="1"/>
  <c r="O470"/>
  <c r="M470"/>
  <c r="L470"/>
  <c r="J469"/>
  <c r="Q469"/>
  <c r="O469"/>
  <c r="M469"/>
  <c r="L469"/>
  <c r="J468"/>
  <c r="Q468"/>
  <c r="L468"/>
  <c r="J467"/>
  <c r="L467"/>
  <c r="J464"/>
  <c r="Q464" s="1"/>
  <c r="O464"/>
  <c r="M464"/>
  <c r="L464"/>
  <c r="J463"/>
  <c r="Q463"/>
  <c r="O463"/>
  <c r="M463"/>
  <c r="L463"/>
  <c r="J462"/>
  <c r="L462"/>
  <c r="J461"/>
  <c r="L461"/>
  <c r="J460"/>
  <c r="Q460" s="1"/>
  <c r="O460"/>
  <c r="M460"/>
  <c r="L460"/>
  <c r="J459"/>
  <c r="Q459"/>
  <c r="O459"/>
  <c r="M459"/>
  <c r="L459"/>
  <c r="J458"/>
  <c r="L458"/>
  <c r="J457"/>
  <c r="M457"/>
  <c r="L457"/>
  <c r="J456"/>
  <c r="Q456" s="1"/>
  <c r="O456"/>
  <c r="M456"/>
  <c r="L456"/>
  <c r="J455"/>
  <c r="Q455"/>
  <c r="O455"/>
  <c r="M455"/>
  <c r="L455"/>
  <c r="J454"/>
  <c r="Q454"/>
  <c r="L454"/>
  <c r="J453"/>
  <c r="M453"/>
  <c r="L453"/>
  <c r="J452"/>
  <c r="Q452" s="1"/>
  <c r="O452"/>
  <c r="M452"/>
  <c r="L452"/>
  <c r="J451"/>
  <c r="Q451"/>
  <c r="O451"/>
  <c r="M451"/>
  <c r="L451"/>
  <c r="J450"/>
  <c r="Q450"/>
  <c r="L450"/>
  <c r="J449"/>
  <c r="L449"/>
  <c r="J448"/>
  <c r="Q448" s="1"/>
  <c r="O448"/>
  <c r="M448"/>
  <c r="L448"/>
  <c r="J447"/>
  <c r="Q447"/>
  <c r="O447"/>
  <c r="M447"/>
  <c r="L447"/>
  <c r="J446"/>
  <c r="L446"/>
  <c r="J445"/>
  <c r="M445" s="1"/>
  <c r="L445"/>
  <c r="J444"/>
  <c r="Q444" s="1"/>
  <c r="O444"/>
  <c r="M444"/>
  <c r="L444"/>
  <c r="J443"/>
  <c r="Q443"/>
  <c r="O443"/>
  <c r="M443"/>
  <c r="L443"/>
  <c r="J442"/>
  <c r="Q442" s="1"/>
  <c r="L442"/>
  <c r="J441"/>
  <c r="M441"/>
  <c r="L441"/>
  <c r="J440"/>
  <c r="Q440" s="1"/>
  <c r="O440"/>
  <c r="M440"/>
  <c r="L440"/>
  <c r="J436"/>
  <c r="Q436"/>
  <c r="O436"/>
  <c r="M436"/>
  <c r="L436"/>
  <c r="J435"/>
  <c r="Q435"/>
  <c r="L435"/>
  <c r="J434"/>
  <c r="M434"/>
  <c r="L434"/>
  <c r="J433"/>
  <c r="Q433" s="1"/>
  <c r="O433"/>
  <c r="M433"/>
  <c r="L433"/>
  <c r="J432"/>
  <c r="Q432"/>
  <c r="O432"/>
  <c r="M432"/>
  <c r="L432"/>
  <c r="J431"/>
  <c r="Q431"/>
  <c r="L431"/>
  <c r="J430"/>
  <c r="L430"/>
  <c r="J429"/>
  <c r="Q429" s="1"/>
  <c r="O429"/>
  <c r="M429"/>
  <c r="L429"/>
  <c r="J428"/>
  <c r="Q428"/>
  <c r="O428"/>
  <c r="M428"/>
  <c r="L428"/>
  <c r="J427"/>
  <c r="L427"/>
  <c r="J426"/>
  <c r="L426"/>
  <c r="J425"/>
  <c r="Q425" s="1"/>
  <c r="O425"/>
  <c r="M425"/>
  <c r="L425"/>
  <c r="J424"/>
  <c r="Q424"/>
  <c r="O424"/>
  <c r="M424"/>
  <c r="L424"/>
  <c r="J423"/>
  <c r="Q423" s="1"/>
  <c r="L423"/>
  <c r="J422"/>
  <c r="M422"/>
  <c r="L422"/>
  <c r="J421"/>
  <c r="Q421" s="1"/>
  <c r="O421"/>
  <c r="M421"/>
  <c r="L421"/>
  <c r="J420"/>
  <c r="Q420"/>
  <c r="O420"/>
  <c r="M420"/>
  <c r="L420"/>
  <c r="J419"/>
  <c r="Q419"/>
  <c r="L419"/>
  <c r="J418"/>
  <c r="M418"/>
  <c r="L418"/>
  <c r="J417"/>
  <c r="Q417" s="1"/>
  <c r="O417"/>
  <c r="M417"/>
  <c r="L417"/>
  <c r="J416"/>
  <c r="Q416"/>
  <c r="O416"/>
  <c r="M416"/>
  <c r="L416"/>
  <c r="J415"/>
  <c r="Q415"/>
  <c r="L415"/>
  <c r="J414"/>
  <c r="L414"/>
  <c r="J413"/>
  <c r="Q413" s="1"/>
  <c r="O413"/>
  <c r="M413"/>
  <c r="L413"/>
  <c r="J412"/>
  <c r="Q412"/>
  <c r="O412"/>
  <c r="M412"/>
  <c r="L412"/>
  <c r="J411"/>
  <c r="L411"/>
  <c r="J410"/>
  <c r="L410"/>
  <c r="J409"/>
  <c r="Q409" s="1"/>
  <c r="O409"/>
  <c r="M409"/>
  <c r="L409"/>
  <c r="J408"/>
  <c r="Q408"/>
  <c r="O408"/>
  <c r="M408"/>
  <c r="L408"/>
  <c r="J407"/>
  <c r="L407"/>
  <c r="J406"/>
  <c r="M406"/>
  <c r="L406"/>
  <c r="J405"/>
  <c r="Q405" s="1"/>
  <c r="O405"/>
  <c r="M405"/>
  <c r="L405"/>
  <c r="J404"/>
  <c r="Q404"/>
  <c r="O404"/>
  <c r="M404"/>
  <c r="L404"/>
  <c r="J403"/>
  <c r="Q403"/>
  <c r="L403"/>
  <c r="J402"/>
  <c r="M402"/>
  <c r="L402"/>
  <c r="J401"/>
  <c r="Q401" s="1"/>
  <c r="O401"/>
  <c r="M401"/>
  <c r="L401"/>
  <c r="J400"/>
  <c r="Q400"/>
  <c r="O400"/>
  <c r="M400"/>
  <c r="L400"/>
  <c r="J399"/>
  <c r="Q399"/>
  <c r="L399"/>
  <c r="J398"/>
  <c r="L398"/>
  <c r="J397"/>
  <c r="Q397" s="1"/>
  <c r="O397"/>
  <c r="M397"/>
  <c r="L397"/>
  <c r="J396"/>
  <c r="Q396"/>
  <c r="O396"/>
  <c r="M396"/>
  <c r="L396"/>
  <c r="J395"/>
  <c r="L395"/>
  <c r="J394"/>
  <c r="L394"/>
  <c r="J393"/>
  <c r="Q393" s="1"/>
  <c r="O393"/>
  <c r="M393"/>
  <c r="L393"/>
  <c r="J392"/>
  <c r="Q392"/>
  <c r="O392"/>
  <c r="M392"/>
  <c r="L392"/>
  <c r="J391"/>
  <c r="Q391" s="1"/>
  <c r="L391"/>
  <c r="J390"/>
  <c r="M390"/>
  <c r="L390"/>
  <c r="J387"/>
  <c r="Q387" s="1"/>
  <c r="O387"/>
  <c r="M387"/>
  <c r="L387"/>
  <c r="J386"/>
  <c r="Q386"/>
  <c r="O386"/>
  <c r="M386"/>
  <c r="L386"/>
  <c r="J385"/>
  <c r="Q385"/>
  <c r="L385"/>
  <c r="J384"/>
  <c r="M384"/>
  <c r="L384"/>
  <c r="J383"/>
  <c r="Q383" s="1"/>
  <c r="O383"/>
  <c r="M383"/>
  <c r="L383"/>
  <c r="J382"/>
  <c r="Q382"/>
  <c r="O382"/>
  <c r="M382"/>
  <c r="L382"/>
  <c r="J381"/>
  <c r="Q381"/>
  <c r="L381"/>
  <c r="J380"/>
  <c r="L380"/>
  <c r="J379"/>
  <c r="Q379" s="1"/>
  <c r="O379"/>
  <c r="M379"/>
  <c r="L379"/>
  <c r="J378"/>
  <c r="Q378"/>
  <c r="O378"/>
  <c r="M378"/>
  <c r="L378"/>
  <c r="J377"/>
  <c r="L377"/>
  <c r="J376"/>
  <c r="L376"/>
  <c r="J375"/>
  <c r="Q375" s="1"/>
  <c r="O375"/>
  <c r="M375"/>
  <c r="L375"/>
  <c r="J374"/>
  <c r="Q374"/>
  <c r="O374"/>
  <c r="M374"/>
  <c r="L374"/>
  <c r="J373"/>
  <c r="L373"/>
  <c r="J372"/>
  <c r="M372"/>
  <c r="L372"/>
  <c r="J371"/>
  <c r="Q371" s="1"/>
  <c r="O371"/>
  <c r="M371"/>
  <c r="L371"/>
  <c r="J370"/>
  <c r="Q370"/>
  <c r="O370"/>
  <c r="M370"/>
  <c r="L370"/>
  <c r="J369"/>
  <c r="Q369"/>
  <c r="L369"/>
  <c r="J368"/>
  <c r="M368"/>
  <c r="L368"/>
  <c r="J367"/>
  <c r="Q367" s="1"/>
  <c r="O367"/>
  <c r="M367"/>
  <c r="L367"/>
  <c r="J366"/>
  <c r="Q366"/>
  <c r="O366"/>
  <c r="M366"/>
  <c r="L366"/>
  <c r="J365"/>
  <c r="Q365"/>
  <c r="L365"/>
  <c r="J364"/>
  <c r="L364"/>
  <c r="J363"/>
  <c r="Q363" s="1"/>
  <c r="O363"/>
  <c r="M363"/>
  <c r="L363"/>
  <c r="J359"/>
  <c r="Q359"/>
  <c r="O359"/>
  <c r="M359"/>
  <c r="L359"/>
  <c r="J358"/>
  <c r="L358"/>
  <c r="J357"/>
  <c r="M357" s="1"/>
  <c r="L357"/>
  <c r="J356"/>
  <c r="Q356" s="1"/>
  <c r="O356"/>
  <c r="M356"/>
  <c r="L356"/>
  <c r="J355"/>
  <c r="Q355"/>
  <c r="O355"/>
  <c r="M355"/>
  <c r="L355"/>
  <c r="J354"/>
  <c r="Q354" s="1"/>
  <c r="L354"/>
  <c r="J353"/>
  <c r="M353"/>
  <c r="L353"/>
  <c r="J352"/>
  <c r="Q352" s="1"/>
  <c r="O352"/>
  <c r="M352"/>
  <c r="L352"/>
  <c r="J351"/>
  <c r="Q351"/>
  <c r="O351"/>
  <c r="M351"/>
  <c r="L351"/>
  <c r="J350"/>
  <c r="Q350"/>
  <c r="L350"/>
  <c r="J349"/>
  <c r="M349"/>
  <c r="L349"/>
  <c r="J348"/>
  <c r="Q348" s="1"/>
  <c r="O348"/>
  <c r="M348"/>
  <c r="L348"/>
  <c r="J347"/>
  <c r="Q347"/>
  <c r="O347"/>
  <c r="M347"/>
  <c r="L347"/>
  <c r="J346"/>
  <c r="Q346"/>
  <c r="L346"/>
  <c r="J345"/>
  <c r="L345"/>
  <c r="J344"/>
  <c r="Q344" s="1"/>
  <c r="O344"/>
  <c r="M344"/>
  <c r="L344"/>
  <c r="J343"/>
  <c r="Q343"/>
  <c r="O343"/>
  <c r="M343"/>
  <c r="L343"/>
  <c r="J342"/>
  <c r="L342"/>
  <c r="J341"/>
  <c r="L341"/>
  <c r="J340"/>
  <c r="Q340" s="1"/>
  <c r="O340"/>
  <c r="M340"/>
  <c r="L340"/>
  <c r="J339"/>
  <c r="Q339"/>
  <c r="O339"/>
  <c r="M339"/>
  <c r="L339"/>
  <c r="J338"/>
  <c r="L338"/>
  <c r="J337"/>
  <c r="M337"/>
  <c r="L337"/>
  <c r="J336"/>
  <c r="Q336" s="1"/>
  <c r="O336"/>
  <c r="M336"/>
  <c r="L336"/>
  <c r="J335"/>
  <c r="Q335"/>
  <c r="O335"/>
  <c r="M335"/>
  <c r="L335"/>
  <c r="J334"/>
  <c r="Q334"/>
  <c r="L334"/>
  <c r="J333"/>
  <c r="M333"/>
  <c r="L333"/>
  <c r="J332"/>
  <c r="Q332" s="1"/>
  <c r="O332"/>
  <c r="M332"/>
  <c r="L332"/>
  <c r="J331"/>
  <c r="Q331"/>
  <c r="O331"/>
  <c r="M331"/>
  <c r="L331"/>
  <c r="J330"/>
  <c r="Q330"/>
  <c r="L330"/>
  <c r="J329"/>
  <c r="L329"/>
  <c r="J328"/>
  <c r="Q328" s="1"/>
  <c r="O328"/>
  <c r="M328"/>
  <c r="L328"/>
  <c r="J327"/>
  <c r="Q327"/>
  <c r="O327"/>
  <c r="M327"/>
  <c r="L327"/>
  <c r="J326"/>
  <c r="L326"/>
  <c r="J325"/>
  <c r="L325"/>
  <c r="J324"/>
  <c r="Q324" s="1"/>
  <c r="O324"/>
  <c r="M324"/>
  <c r="L324"/>
  <c r="J323"/>
  <c r="Q323"/>
  <c r="O323"/>
  <c r="M323"/>
  <c r="L323"/>
  <c r="J322"/>
  <c r="L322"/>
  <c r="J321"/>
  <c r="M321"/>
  <c r="L321"/>
  <c r="J320"/>
  <c r="Q320" s="1"/>
  <c r="O320"/>
  <c r="M320"/>
  <c r="L320"/>
  <c r="J319"/>
  <c r="Q319"/>
  <c r="O319"/>
  <c r="M319"/>
  <c r="L319"/>
  <c r="J318"/>
  <c r="Q318"/>
  <c r="L318"/>
  <c r="J317"/>
  <c r="M317"/>
  <c r="L317"/>
  <c r="J316"/>
  <c r="Q316" s="1"/>
  <c r="O316"/>
  <c r="M316"/>
  <c r="L316"/>
  <c r="J315"/>
  <c r="Q315"/>
  <c r="O315"/>
  <c r="M315"/>
  <c r="L315"/>
  <c r="J314"/>
  <c r="Q314"/>
  <c r="L314"/>
  <c r="J313"/>
  <c r="L313"/>
  <c r="J310"/>
  <c r="Q310" s="1"/>
  <c r="O310"/>
  <c r="M310"/>
  <c r="L310"/>
  <c r="J309"/>
  <c r="Q309"/>
  <c r="O309"/>
  <c r="M309"/>
  <c r="L309"/>
  <c r="J308"/>
  <c r="L308"/>
  <c r="J307"/>
  <c r="L307"/>
  <c r="J306"/>
  <c r="Q306" s="1"/>
  <c r="O306"/>
  <c r="M306"/>
  <c r="L306"/>
  <c r="J305"/>
  <c r="Q305"/>
  <c r="O305"/>
  <c r="M305"/>
  <c r="L305"/>
  <c r="J304"/>
  <c r="L304"/>
  <c r="J303"/>
  <c r="M303"/>
  <c r="L303"/>
  <c r="J302"/>
  <c r="Q302" s="1"/>
  <c r="O302"/>
  <c r="M302"/>
  <c r="L302"/>
  <c r="J301"/>
  <c r="Q301"/>
  <c r="O301"/>
  <c r="M301"/>
  <c r="L301"/>
  <c r="J300"/>
  <c r="Q300"/>
  <c r="L300"/>
  <c r="J299"/>
  <c r="M299"/>
  <c r="L299"/>
  <c r="J298"/>
  <c r="Q298" s="1"/>
  <c r="O298"/>
  <c r="M298"/>
  <c r="L298"/>
  <c r="J297"/>
  <c r="Q297"/>
  <c r="O297"/>
  <c r="M297"/>
  <c r="L297"/>
  <c r="J296"/>
  <c r="Q296"/>
  <c r="L296"/>
  <c r="J295"/>
  <c r="L295"/>
  <c r="J294"/>
  <c r="Q294" s="1"/>
  <c r="O294"/>
  <c r="M294"/>
  <c r="L294"/>
  <c r="J293"/>
  <c r="Q293"/>
  <c r="O293"/>
  <c r="M293"/>
  <c r="L293"/>
  <c r="J292"/>
  <c r="L292"/>
  <c r="J291"/>
  <c r="L291"/>
  <c r="J290"/>
  <c r="Q290" s="1"/>
  <c r="O290"/>
  <c r="M290"/>
  <c r="L290"/>
  <c r="J289"/>
  <c r="Q289"/>
  <c r="O289"/>
  <c r="M289"/>
  <c r="L289"/>
  <c r="J288"/>
  <c r="L288"/>
  <c r="J287"/>
  <c r="M287"/>
  <c r="L287"/>
  <c r="J286"/>
  <c r="Q286" s="1"/>
  <c r="O286"/>
  <c r="M286"/>
  <c r="L286"/>
  <c r="J282"/>
  <c r="Q282"/>
  <c r="O282"/>
  <c r="M282"/>
  <c r="L282"/>
  <c r="J281"/>
  <c r="Q281"/>
  <c r="L281"/>
  <c r="J280"/>
  <c r="M280"/>
  <c r="L280"/>
  <c r="J279"/>
  <c r="Q279" s="1"/>
  <c r="O279"/>
  <c r="M279"/>
  <c r="L279"/>
  <c r="J278"/>
  <c r="Q278"/>
  <c r="O278"/>
  <c r="M278"/>
  <c r="L278"/>
  <c r="J277"/>
  <c r="Q277"/>
  <c r="L277"/>
  <c r="J276"/>
  <c r="L276"/>
  <c r="J275"/>
  <c r="Q275" s="1"/>
  <c r="O275"/>
  <c r="M275"/>
  <c r="L275"/>
  <c r="J274"/>
  <c r="Q274"/>
  <c r="O274"/>
  <c r="M274"/>
  <c r="L274"/>
  <c r="J273"/>
  <c r="L273"/>
  <c r="J272"/>
  <c r="L272"/>
  <c r="J271"/>
  <c r="Q271" s="1"/>
  <c r="O271"/>
  <c r="M271"/>
  <c r="L271"/>
  <c r="J270"/>
  <c r="Q270"/>
  <c r="O270"/>
  <c r="M270"/>
  <c r="L270"/>
  <c r="J269"/>
  <c r="L269"/>
  <c r="J268"/>
  <c r="M268"/>
  <c r="L268"/>
  <c r="J267"/>
  <c r="Q267" s="1"/>
  <c r="O267"/>
  <c r="M267"/>
  <c r="L267"/>
  <c r="J266"/>
  <c r="Q266"/>
  <c r="O266"/>
  <c r="M266"/>
  <c r="L266"/>
  <c r="J265"/>
  <c r="Q265"/>
  <c r="L265"/>
  <c r="J264"/>
  <c r="M264"/>
  <c r="L264"/>
  <c r="J263"/>
  <c r="Q263" s="1"/>
  <c r="O263"/>
  <c r="M263"/>
  <c r="L263"/>
  <c r="J262"/>
  <c r="Q262"/>
  <c r="O262"/>
  <c r="M262"/>
  <c r="L262"/>
  <c r="J261"/>
  <c r="Q261"/>
  <c r="L261"/>
  <c r="J260"/>
  <c r="L260"/>
  <c r="J259"/>
  <c r="Q259" s="1"/>
  <c r="O259"/>
  <c r="M259"/>
  <c r="L259"/>
  <c r="J258"/>
  <c r="Q258"/>
  <c r="O258"/>
  <c r="M258"/>
  <c r="L258"/>
  <c r="J257"/>
  <c r="L257"/>
  <c r="J256"/>
  <c r="L256"/>
  <c r="J255"/>
  <c r="Q255" s="1"/>
  <c r="O255"/>
  <c r="M255"/>
  <c r="L255"/>
  <c r="J254"/>
  <c r="Q254"/>
  <c r="O254"/>
  <c r="M254"/>
  <c r="L254"/>
  <c r="J253"/>
  <c r="L253"/>
  <c r="J252"/>
  <c r="M252"/>
  <c r="L252"/>
  <c r="J251"/>
  <c r="Q251" s="1"/>
  <c r="O251"/>
  <c r="M251"/>
  <c r="L251"/>
  <c r="J250"/>
  <c r="Q250"/>
  <c r="O250"/>
  <c r="M250"/>
  <c r="L250"/>
  <c r="J249"/>
  <c r="Q249"/>
  <c r="L249"/>
  <c r="J248"/>
  <c r="M248"/>
  <c r="L248"/>
  <c r="J247"/>
  <c r="Q247" s="1"/>
  <c r="O247"/>
  <c r="M247"/>
  <c r="L247"/>
  <c r="J246"/>
  <c r="Q246"/>
  <c r="O246"/>
  <c r="M246"/>
  <c r="L246"/>
  <c r="J245"/>
  <c r="Q245"/>
  <c r="L245"/>
  <c r="J244"/>
  <c r="L244"/>
  <c r="J243"/>
  <c r="Q243" s="1"/>
  <c r="O243"/>
  <c r="M243"/>
  <c r="L243"/>
  <c r="J242"/>
  <c r="Q242"/>
  <c r="O242"/>
  <c r="M242"/>
  <c r="L242"/>
  <c r="J241"/>
  <c r="L241"/>
  <c r="J240"/>
  <c r="M240" s="1"/>
  <c r="L240"/>
  <c r="J239"/>
  <c r="Q239" s="1"/>
  <c r="O239"/>
  <c r="M239"/>
  <c r="L239"/>
  <c r="J238"/>
  <c r="Q238"/>
  <c r="O238"/>
  <c r="M238"/>
  <c r="L238"/>
  <c r="J237"/>
  <c r="Q237" s="1"/>
  <c r="L237"/>
  <c r="J236"/>
  <c r="M236"/>
  <c r="L236"/>
  <c r="J233"/>
  <c r="Q233" s="1"/>
  <c r="O233"/>
  <c r="M233"/>
  <c r="L233"/>
  <c r="J232"/>
  <c r="Q232"/>
  <c r="O232"/>
  <c r="M232"/>
  <c r="L232"/>
  <c r="J231"/>
  <c r="Q231"/>
  <c r="L231"/>
  <c r="J230"/>
  <c r="M230"/>
  <c r="L230"/>
  <c r="J229"/>
  <c r="Q229" s="1"/>
  <c r="O229"/>
  <c r="M229"/>
  <c r="L229"/>
  <c r="J228"/>
  <c r="Q228"/>
  <c r="O228"/>
  <c r="M228"/>
  <c r="L228"/>
  <c r="J227"/>
  <c r="Q227"/>
  <c r="L227"/>
  <c r="J226"/>
  <c r="L226"/>
  <c r="J225"/>
  <c r="Q225" s="1"/>
  <c r="O225"/>
  <c r="M225"/>
  <c r="L225"/>
  <c r="J224"/>
  <c r="Q224"/>
  <c r="O224"/>
  <c r="M224"/>
  <c r="L224"/>
  <c r="J223"/>
  <c r="L223"/>
  <c r="J222"/>
  <c r="M222" s="1"/>
  <c r="L222"/>
  <c r="J221"/>
  <c r="Q221" s="1"/>
  <c r="O221"/>
  <c r="M221"/>
  <c r="L221"/>
  <c r="J220"/>
  <c r="Q220"/>
  <c r="O220"/>
  <c r="M220"/>
  <c r="L220"/>
  <c r="J219"/>
  <c r="Q219" s="1"/>
  <c r="L219"/>
  <c r="J218"/>
  <c r="M218"/>
  <c r="L218"/>
  <c r="J217"/>
  <c r="Q217" s="1"/>
  <c r="O217"/>
  <c r="M217"/>
  <c r="L217"/>
  <c r="J216"/>
  <c r="Q216"/>
  <c r="O216"/>
  <c r="M216"/>
  <c r="L216"/>
  <c r="J215"/>
  <c r="Q215"/>
  <c r="L215"/>
  <c r="J214"/>
  <c r="M214"/>
  <c r="L214"/>
  <c r="J213"/>
  <c r="Q213" s="1"/>
  <c r="O213"/>
  <c r="M213"/>
  <c r="L213"/>
  <c r="J212"/>
  <c r="Q212"/>
  <c r="O212"/>
  <c r="M212"/>
  <c r="L212"/>
  <c r="J211"/>
  <c r="Q211"/>
  <c r="L211"/>
  <c r="J210"/>
  <c r="L210"/>
  <c r="J209"/>
  <c r="Q209" s="1"/>
  <c r="O209"/>
  <c r="M209"/>
  <c r="L209"/>
  <c r="J206"/>
  <c r="Q206"/>
  <c r="O206"/>
  <c r="M206"/>
  <c r="L206"/>
  <c r="J204"/>
  <c r="L204"/>
  <c r="J203"/>
  <c r="L203"/>
  <c r="J202"/>
  <c r="Q202" s="1"/>
  <c r="O202"/>
  <c r="M202"/>
  <c r="L202"/>
  <c r="J201"/>
  <c r="Q201"/>
  <c r="O201"/>
  <c r="M201"/>
  <c r="L201"/>
  <c r="J200"/>
  <c r="L200"/>
  <c r="J199"/>
  <c r="M199"/>
  <c r="L199"/>
  <c r="J198"/>
  <c r="Q198" s="1"/>
  <c r="O198"/>
  <c r="M198"/>
  <c r="L198"/>
  <c r="J197"/>
  <c r="Q197"/>
  <c r="O197"/>
  <c r="M197"/>
  <c r="L197"/>
  <c r="J196"/>
  <c r="Q196"/>
  <c r="L196"/>
  <c r="J195"/>
  <c r="M195"/>
  <c r="L195"/>
  <c r="J194"/>
  <c r="Q194" s="1"/>
  <c r="O194"/>
  <c r="M194"/>
  <c r="L194"/>
  <c r="J193"/>
  <c r="Q193"/>
  <c r="O193"/>
  <c r="M193"/>
  <c r="L193"/>
  <c r="J192"/>
  <c r="Q192"/>
  <c r="L192"/>
  <c r="J191"/>
  <c r="L191"/>
  <c r="J190"/>
  <c r="Q190" s="1"/>
  <c r="O190"/>
  <c r="M190"/>
  <c r="L190"/>
  <c r="J189"/>
  <c r="Q189"/>
  <c r="O189"/>
  <c r="M189"/>
  <c r="L189"/>
  <c r="J188"/>
  <c r="L188"/>
  <c r="J187"/>
  <c r="M187" s="1"/>
  <c r="L187"/>
  <c r="J186"/>
  <c r="Q186" s="1"/>
  <c r="O186"/>
  <c r="M186"/>
  <c r="L186"/>
  <c r="J185"/>
  <c r="Q185"/>
  <c r="O185"/>
  <c r="M185"/>
  <c r="L185"/>
  <c r="J184"/>
  <c r="L184"/>
  <c r="J183"/>
  <c r="M183"/>
  <c r="L183"/>
  <c r="J182"/>
  <c r="Q182" s="1"/>
  <c r="O182"/>
  <c r="M182"/>
  <c r="L182"/>
  <c r="J181"/>
  <c r="Q181"/>
  <c r="O181"/>
  <c r="M181"/>
  <c r="L181"/>
  <c r="J180"/>
  <c r="Q180"/>
  <c r="L180"/>
  <c r="J179"/>
  <c r="M179"/>
  <c r="L179"/>
  <c r="J178"/>
  <c r="Q178" s="1"/>
  <c r="O178"/>
  <c r="M178"/>
  <c r="L178"/>
  <c r="J177"/>
  <c r="Q177"/>
  <c r="O177"/>
  <c r="M177"/>
  <c r="L177"/>
  <c r="J176"/>
  <c r="Q176"/>
  <c r="L176"/>
  <c r="J175"/>
  <c r="L175"/>
  <c r="J174"/>
  <c r="Q174" s="1"/>
  <c r="O174"/>
  <c r="M174"/>
  <c r="L174"/>
  <c r="J173"/>
  <c r="Q173"/>
  <c r="O173"/>
  <c r="M173"/>
  <c r="L173"/>
  <c r="J172"/>
  <c r="L172"/>
  <c r="J171"/>
  <c r="M171" s="1"/>
  <c r="L171"/>
  <c r="J170"/>
  <c r="Q170" s="1"/>
  <c r="O170"/>
  <c r="M170"/>
  <c r="L170"/>
  <c r="J169"/>
  <c r="Q169"/>
  <c r="O169"/>
  <c r="M169"/>
  <c r="L169"/>
  <c r="J168"/>
  <c r="Q168" s="1"/>
  <c r="L168"/>
  <c r="J167"/>
  <c r="M167"/>
  <c r="L167"/>
  <c r="J166"/>
  <c r="Q166" s="1"/>
  <c r="O166"/>
  <c r="M166"/>
  <c r="L166"/>
  <c r="J165"/>
  <c r="Q165"/>
  <c r="O165"/>
  <c r="M165"/>
  <c r="L165"/>
  <c r="J164"/>
  <c r="Q164"/>
  <c r="L164"/>
  <c r="J163"/>
  <c r="M163"/>
  <c r="L163"/>
  <c r="J162"/>
  <c r="Q162" s="1"/>
  <c r="O162"/>
  <c r="M162"/>
  <c r="L162"/>
  <c r="J161"/>
  <c r="Q161"/>
  <c r="O161"/>
  <c r="M161"/>
  <c r="L161"/>
  <c r="J160"/>
  <c r="Q160"/>
  <c r="L160"/>
  <c r="J159"/>
  <c r="L159"/>
  <c r="J158"/>
  <c r="Q158" s="1"/>
  <c r="O158"/>
  <c r="M158"/>
  <c r="L158"/>
  <c r="J155"/>
  <c r="Q155"/>
  <c r="O155"/>
  <c r="M155"/>
  <c r="L155"/>
  <c r="J154"/>
  <c r="L154"/>
  <c r="J153"/>
  <c r="L153"/>
  <c r="J152"/>
  <c r="Q152" s="1"/>
  <c r="O152"/>
  <c r="M152"/>
  <c r="L152"/>
  <c r="J151"/>
  <c r="Q151"/>
  <c r="O151"/>
  <c r="M151"/>
  <c r="L151"/>
  <c r="J150"/>
  <c r="L150"/>
  <c r="J149"/>
  <c r="M149"/>
  <c r="L149"/>
  <c r="J148"/>
  <c r="Q148" s="1"/>
  <c r="O148"/>
  <c r="M148"/>
  <c r="L148"/>
  <c r="J147"/>
  <c r="Q147"/>
  <c r="O147"/>
  <c r="M147"/>
  <c r="L147"/>
  <c r="J146"/>
  <c r="Q146"/>
  <c r="L146"/>
  <c r="J145"/>
  <c r="M145"/>
  <c r="L145"/>
  <c r="J144"/>
  <c r="Q144" s="1"/>
  <c r="O144"/>
  <c r="M144"/>
  <c r="L144"/>
  <c r="J143"/>
  <c r="Q143"/>
  <c r="O143"/>
  <c r="M143"/>
  <c r="L143"/>
  <c r="J142"/>
  <c r="Q142"/>
  <c r="L142"/>
  <c r="J141"/>
  <c r="L141"/>
  <c r="J140"/>
  <c r="Q140" s="1"/>
  <c r="O140"/>
  <c r="M140"/>
  <c r="L140"/>
  <c r="J139"/>
  <c r="Q139"/>
  <c r="O139"/>
  <c r="M139"/>
  <c r="L139"/>
  <c r="J138"/>
  <c r="L138"/>
  <c r="J137"/>
  <c r="M137" s="1"/>
  <c r="L137"/>
  <c r="J136"/>
  <c r="Q136" s="1"/>
  <c r="O136"/>
  <c r="M136"/>
  <c r="L136"/>
  <c r="J135"/>
  <c r="Q135"/>
  <c r="O135"/>
  <c r="M135"/>
  <c r="L135"/>
  <c r="J134"/>
  <c r="Q134" s="1"/>
  <c r="L134"/>
  <c r="J133"/>
  <c r="M133"/>
  <c r="L133"/>
  <c r="J132"/>
  <c r="Q132" s="1"/>
  <c r="O132"/>
  <c r="M132"/>
  <c r="L132"/>
  <c r="J131"/>
  <c r="Q131"/>
  <c r="O131"/>
  <c r="M131"/>
  <c r="L131"/>
  <c r="J130"/>
  <c r="Q130"/>
  <c r="L130"/>
  <c r="J129"/>
  <c r="M129"/>
  <c r="L129"/>
  <c r="J128"/>
  <c r="Q128" s="1"/>
  <c r="O128"/>
  <c r="M128"/>
  <c r="L128"/>
  <c r="J127"/>
  <c r="Q127"/>
  <c r="O127"/>
  <c r="M127"/>
  <c r="L127"/>
  <c r="J126"/>
  <c r="Q126"/>
  <c r="L126"/>
  <c r="J125"/>
  <c r="L125"/>
  <c r="J124"/>
  <c r="Q124" s="1"/>
  <c r="O124"/>
  <c r="M124"/>
  <c r="L124"/>
  <c r="J123"/>
  <c r="Q123"/>
  <c r="O123"/>
  <c r="M123"/>
  <c r="L123"/>
  <c r="J122"/>
  <c r="L122"/>
  <c r="J121"/>
  <c r="L121"/>
  <c r="J120"/>
  <c r="Q120" s="1"/>
  <c r="O120"/>
  <c r="M120"/>
  <c r="L120"/>
  <c r="J119"/>
  <c r="Q119"/>
  <c r="O119"/>
  <c r="M119"/>
  <c r="L119"/>
  <c r="J118"/>
  <c r="Q118" s="1"/>
  <c r="L118"/>
  <c r="J117"/>
  <c r="M117"/>
  <c r="L117"/>
  <c r="J116"/>
  <c r="Q116" s="1"/>
  <c r="O116"/>
  <c r="M116"/>
  <c r="L116"/>
  <c r="J115"/>
  <c r="Q115"/>
  <c r="O115"/>
  <c r="M115"/>
  <c r="L115"/>
  <c r="J114"/>
  <c r="Q114"/>
  <c r="L114"/>
  <c r="J113"/>
  <c r="M113"/>
  <c r="L113"/>
  <c r="J112"/>
  <c r="Q112" s="1"/>
  <c r="O112"/>
  <c r="M112"/>
  <c r="L112"/>
  <c r="J111"/>
  <c r="Q111"/>
  <c r="O111"/>
  <c r="M111"/>
  <c r="L111"/>
  <c r="J110"/>
  <c r="Q110"/>
  <c r="L110"/>
  <c r="J109"/>
  <c r="L109"/>
  <c r="J108"/>
  <c r="Q108" s="1"/>
  <c r="O108"/>
  <c r="M108"/>
  <c r="L108"/>
  <c r="J107"/>
  <c r="Q107"/>
  <c r="O107"/>
  <c r="M107"/>
  <c r="L107"/>
  <c r="J106"/>
  <c r="L106"/>
  <c r="J105"/>
  <c r="L105"/>
  <c r="J104"/>
  <c r="Q104" s="1"/>
  <c r="O104"/>
  <c r="M104"/>
  <c r="L104"/>
  <c r="J103"/>
  <c r="Q103"/>
  <c r="O103"/>
  <c r="M103"/>
  <c r="L103"/>
  <c r="J102"/>
  <c r="L102"/>
  <c r="J101"/>
  <c r="M101"/>
  <c r="L101"/>
  <c r="J100"/>
  <c r="Q100" s="1"/>
  <c r="O100"/>
  <c r="M100"/>
  <c r="L100"/>
  <c r="J99"/>
  <c r="Q99"/>
  <c r="O99"/>
  <c r="M99"/>
  <c r="L99"/>
  <c r="J98"/>
  <c r="Q98"/>
  <c r="L98"/>
  <c r="J97"/>
  <c r="M97"/>
  <c r="L97"/>
  <c r="J96"/>
  <c r="Q96" s="1"/>
  <c r="O96"/>
  <c r="M96"/>
  <c r="L96"/>
  <c r="J95"/>
  <c r="Q95"/>
  <c r="O95"/>
  <c r="M95"/>
  <c r="L95"/>
  <c r="J94"/>
  <c r="Q94"/>
  <c r="L94"/>
  <c r="J93"/>
  <c r="L93"/>
  <c r="J92"/>
  <c r="Q92" s="1"/>
  <c r="O92"/>
  <c r="M92"/>
  <c r="L92"/>
  <c r="J91"/>
  <c r="Q91"/>
  <c r="O91"/>
  <c r="M91"/>
  <c r="L91"/>
  <c r="J90"/>
  <c r="L90"/>
  <c r="J89"/>
  <c r="M89" s="1"/>
  <c r="L89"/>
  <c r="J88"/>
  <c r="Q88" s="1"/>
  <c r="O88"/>
  <c r="M88"/>
  <c r="L88"/>
  <c r="J87"/>
  <c r="Q87"/>
  <c r="O87"/>
  <c r="M87"/>
  <c r="L87"/>
  <c r="J86"/>
  <c r="L86"/>
  <c r="J85"/>
  <c r="M85"/>
  <c r="L85"/>
  <c r="J84"/>
  <c r="Q84" s="1"/>
  <c r="O84"/>
  <c r="M84"/>
  <c r="L84"/>
  <c r="J83"/>
  <c r="Q83"/>
  <c r="O83"/>
  <c r="M83"/>
  <c r="L83"/>
  <c r="J82"/>
  <c r="Q82"/>
  <c r="L82"/>
  <c r="J81"/>
  <c r="M81"/>
  <c r="L81"/>
  <c r="J80"/>
  <c r="Q80" s="1"/>
  <c r="O80"/>
  <c r="M80"/>
  <c r="L80"/>
  <c r="J79"/>
  <c r="Q79"/>
  <c r="O79"/>
  <c r="M79"/>
  <c r="L79"/>
  <c r="J78"/>
  <c r="Q78"/>
  <c r="L78"/>
  <c r="J77"/>
  <c r="L77"/>
  <c r="J76"/>
  <c r="Q76" s="1"/>
  <c r="O76"/>
  <c r="M76"/>
  <c r="L76"/>
  <c r="J75"/>
  <c r="Q75"/>
  <c r="O75"/>
  <c r="M75"/>
  <c r="L75"/>
  <c r="J74"/>
  <c r="L74"/>
  <c r="J73"/>
  <c r="L73"/>
  <c r="J72"/>
  <c r="Q72" s="1"/>
  <c r="O72"/>
  <c r="M72"/>
  <c r="L72"/>
  <c r="J71"/>
  <c r="Q71"/>
  <c r="O71"/>
  <c r="M71"/>
  <c r="L71"/>
  <c r="J70"/>
  <c r="L70"/>
  <c r="J69"/>
  <c r="M69"/>
  <c r="L69"/>
  <c r="J68"/>
  <c r="Q68" s="1"/>
  <c r="O68"/>
  <c r="M68"/>
  <c r="L68"/>
  <c r="J67"/>
  <c r="Q67"/>
  <c r="O67"/>
  <c r="M67"/>
  <c r="L67"/>
  <c r="J66"/>
  <c r="Q66"/>
  <c r="L66"/>
  <c r="J65"/>
  <c r="M65"/>
  <c r="L65"/>
  <c r="J64"/>
  <c r="Q64" s="1"/>
  <c r="O64"/>
  <c r="M64"/>
  <c r="L64"/>
  <c r="J63"/>
  <c r="Q63"/>
  <c r="O63"/>
  <c r="M63"/>
  <c r="L63"/>
  <c r="J62"/>
  <c r="Q62"/>
  <c r="L62"/>
  <c r="J61"/>
  <c r="L61"/>
  <c r="J60"/>
  <c r="Q60" s="1"/>
  <c r="O60"/>
  <c r="M60"/>
  <c r="L60"/>
  <c r="J59"/>
  <c r="Q59"/>
  <c r="O59"/>
  <c r="M59"/>
  <c r="L59"/>
  <c r="J58"/>
  <c r="L58"/>
  <c r="J57"/>
  <c r="L57"/>
  <c r="J56"/>
  <c r="Q56" s="1"/>
  <c r="O56"/>
  <c r="M56"/>
  <c r="L56"/>
  <c r="J55"/>
  <c r="Q55"/>
  <c r="O55"/>
  <c r="M55"/>
  <c r="L55"/>
  <c r="J54"/>
  <c r="L54"/>
  <c r="J53"/>
  <c r="M53"/>
  <c r="L53"/>
  <c r="J52"/>
  <c r="Q52" s="1"/>
  <c r="O52"/>
  <c r="M52"/>
  <c r="L52"/>
  <c r="J51"/>
  <c r="Q51"/>
  <c r="O51"/>
  <c r="M51"/>
  <c r="L51"/>
  <c r="J50"/>
  <c r="Q50"/>
  <c r="L50"/>
  <c r="J49"/>
  <c r="M49"/>
  <c r="L49"/>
  <c r="J48"/>
  <c r="Q48" s="1"/>
  <c r="O48"/>
  <c r="M48"/>
  <c r="L48"/>
  <c r="J47"/>
  <c r="Q47"/>
  <c r="O47"/>
  <c r="M47"/>
  <c r="L47"/>
  <c r="J46"/>
  <c r="Q46"/>
  <c r="L46"/>
  <c r="J45"/>
  <c r="L45"/>
  <c r="J44"/>
  <c r="Q44" s="1"/>
  <c r="O44"/>
  <c r="M44"/>
  <c r="L44"/>
  <c r="J43"/>
  <c r="Q43"/>
  <c r="O43"/>
  <c r="M43"/>
  <c r="L43"/>
  <c r="J42"/>
  <c r="L42"/>
  <c r="J41"/>
  <c r="L41"/>
  <c r="J40"/>
  <c r="Q40" s="1"/>
  <c r="O40"/>
  <c r="M40"/>
  <c r="L40"/>
  <c r="J39"/>
  <c r="Q39"/>
  <c r="O39"/>
  <c r="M39"/>
  <c r="L39"/>
  <c r="J38"/>
  <c r="L38"/>
  <c r="J37"/>
  <c r="M37"/>
  <c r="L37"/>
  <c r="J36"/>
  <c r="Q36" s="1"/>
  <c r="O36"/>
  <c r="M36"/>
  <c r="L36"/>
  <c r="J35"/>
  <c r="Q35"/>
  <c r="O35"/>
  <c r="M35"/>
  <c r="L35"/>
  <c r="J34"/>
  <c r="Q34"/>
  <c r="L34"/>
  <c r="J33"/>
  <c r="M33"/>
  <c r="L33"/>
  <c r="J32"/>
  <c r="Q32" s="1"/>
  <c r="O32"/>
  <c r="M32"/>
  <c r="L32"/>
  <c r="J31"/>
  <c r="Q31"/>
  <c r="O31"/>
  <c r="M31"/>
  <c r="L31"/>
  <c r="J30"/>
  <c r="Q30"/>
  <c r="L30"/>
  <c r="J29"/>
  <c r="L29"/>
  <c r="J28"/>
  <c r="Q28" s="1"/>
  <c r="O28"/>
  <c r="M28"/>
  <c r="L28"/>
  <c r="J27"/>
  <c r="Q27"/>
  <c r="O27"/>
  <c r="M27"/>
  <c r="L27"/>
  <c r="J26"/>
  <c r="L26"/>
  <c r="J25"/>
  <c r="L25"/>
  <c r="J24"/>
  <c r="Q24" s="1"/>
  <c r="O24"/>
  <c r="M24"/>
  <c r="L24"/>
  <c r="J23"/>
  <c r="Q23"/>
  <c r="O23"/>
  <c r="M23"/>
  <c r="L23"/>
  <c r="J22"/>
  <c r="L22"/>
  <c r="J21"/>
  <c r="M21"/>
  <c r="L21"/>
  <c r="J20"/>
  <c r="Q20" s="1"/>
  <c r="O20"/>
  <c r="M20"/>
  <c r="L20"/>
  <c r="J19"/>
  <c r="Q19"/>
  <c r="O19"/>
  <c r="M19"/>
  <c r="L19"/>
  <c r="J18"/>
  <c r="Q18"/>
  <c r="L18"/>
  <c r="J17"/>
  <c r="M17"/>
  <c r="L17"/>
  <c r="J16"/>
  <c r="Q16" s="1"/>
  <c r="O16"/>
  <c r="M16"/>
  <c r="L16"/>
  <c r="J15"/>
  <c r="Q15"/>
  <c r="O15"/>
  <c r="M15"/>
  <c r="L15"/>
  <c r="J14"/>
  <c r="Q14"/>
  <c r="L14"/>
  <c r="J13"/>
  <c r="L13"/>
  <c r="J12"/>
  <c r="Q12" s="1"/>
  <c r="O12"/>
  <c r="M12"/>
  <c r="L12"/>
  <c r="J11"/>
  <c r="Q11"/>
  <c r="O11"/>
  <c r="M11"/>
  <c r="L11"/>
  <c r="J10"/>
  <c r="L10"/>
  <c r="J9"/>
  <c r="L9"/>
  <c r="J8"/>
  <c r="Q8" s="1"/>
  <c r="O8"/>
  <c r="M8"/>
  <c r="L8"/>
  <c r="J7"/>
  <c r="Q7"/>
  <c r="O7"/>
  <c r="M7"/>
  <c r="L7"/>
  <c r="J6"/>
  <c r="L6"/>
  <c r="J5"/>
  <c r="M5"/>
  <c r="L5"/>
  <c r="J4"/>
  <c r="Q4" s="1"/>
  <c r="O4"/>
  <c r="M4"/>
  <c r="L4"/>
  <c r="J3"/>
  <c r="Q3"/>
  <c r="O3"/>
  <c r="M3"/>
  <c r="L3"/>
  <c r="J2"/>
  <c r="Q2"/>
  <c r="L2"/>
  <c r="J17" i="22"/>
  <c r="M17"/>
  <c r="L17"/>
  <c r="J16"/>
  <c r="Q16" s="1"/>
  <c r="O16"/>
  <c r="M16"/>
  <c r="L16"/>
  <c r="J15"/>
  <c r="Q15"/>
  <c r="O15"/>
  <c r="M15"/>
  <c r="L15"/>
  <c r="J14"/>
  <c r="Q14"/>
  <c r="L14"/>
  <c r="J13"/>
  <c r="L13"/>
  <c r="J12"/>
  <c r="Q12" s="1"/>
  <c r="O12"/>
  <c r="M12"/>
  <c r="L12"/>
  <c r="J11"/>
  <c r="Q11"/>
  <c r="O11"/>
  <c r="M11"/>
  <c r="L11"/>
  <c r="J10"/>
  <c r="L10"/>
  <c r="J9"/>
  <c r="L9"/>
  <c r="J8"/>
  <c r="Q8" s="1"/>
  <c r="O8"/>
  <c r="M8"/>
  <c r="L8"/>
  <c r="J7"/>
  <c r="Q7"/>
  <c r="O7"/>
  <c r="M7"/>
  <c r="L7"/>
  <c r="J6"/>
  <c r="L6"/>
  <c r="J5"/>
  <c r="M5"/>
  <c r="L5"/>
  <c r="J4"/>
  <c r="Q4" s="1"/>
  <c r="O4"/>
  <c r="M4"/>
  <c r="L4"/>
  <c r="J3"/>
  <c r="Q3"/>
  <c r="O3"/>
  <c r="M3"/>
  <c r="L3"/>
  <c r="J2"/>
  <c r="Q2"/>
  <c r="L2"/>
  <c r="J117" i="18"/>
  <c r="M117"/>
  <c r="L117"/>
  <c r="J116"/>
  <c r="Q116" s="1"/>
  <c r="O116"/>
  <c r="M116"/>
  <c r="L116"/>
  <c r="J596"/>
  <c r="Q596"/>
  <c r="O596"/>
  <c r="M596"/>
  <c r="L596"/>
  <c r="J595"/>
  <c r="Q595"/>
  <c r="L595"/>
  <c r="J594"/>
  <c r="L594"/>
  <c r="J593"/>
  <c r="Q593" s="1"/>
  <c r="O593"/>
  <c r="M593"/>
  <c r="L593"/>
  <c r="J592"/>
  <c r="Q592"/>
  <c r="O592"/>
  <c r="M592"/>
  <c r="L592"/>
  <c r="J591"/>
  <c r="L591"/>
  <c r="J590"/>
  <c r="L590"/>
  <c r="J589"/>
  <c r="Q589" s="1"/>
  <c r="O589"/>
  <c r="M589"/>
  <c r="L589"/>
  <c r="J588"/>
  <c r="Q588"/>
  <c r="O588"/>
  <c r="M588"/>
  <c r="L588"/>
  <c r="J587"/>
  <c r="L587"/>
  <c r="J586"/>
  <c r="M586"/>
  <c r="L586"/>
  <c r="J585"/>
  <c r="Q585" s="1"/>
  <c r="O585"/>
  <c r="M585"/>
  <c r="L585"/>
  <c r="J584"/>
  <c r="Q584"/>
  <c r="O584"/>
  <c r="M584"/>
  <c r="L584"/>
  <c r="J583"/>
  <c r="Q583"/>
  <c r="L583"/>
  <c r="J582"/>
  <c r="M582"/>
  <c r="L582"/>
  <c r="J581"/>
  <c r="Q581" s="1"/>
  <c r="O581"/>
  <c r="M581"/>
  <c r="L581"/>
  <c r="J580"/>
  <c r="Q580"/>
  <c r="O580"/>
  <c r="M580"/>
  <c r="L580"/>
  <c r="J579"/>
  <c r="Q579"/>
  <c r="L579"/>
  <c r="J578"/>
  <c r="L578"/>
  <c r="J577"/>
  <c r="Q577" s="1"/>
  <c r="O577"/>
  <c r="M577"/>
  <c r="L577"/>
  <c r="J576"/>
  <c r="Q576"/>
  <c r="O576"/>
  <c r="M576"/>
  <c r="L576"/>
  <c r="J575"/>
  <c r="L575"/>
  <c r="J574"/>
  <c r="L574"/>
  <c r="J573"/>
  <c r="Q573" s="1"/>
  <c r="O573"/>
  <c r="M573"/>
  <c r="L573"/>
  <c r="J572"/>
  <c r="Q572"/>
  <c r="O572"/>
  <c r="M572"/>
  <c r="L572"/>
  <c r="J571"/>
  <c r="L571"/>
  <c r="J570"/>
  <c r="M570"/>
  <c r="L570"/>
  <c r="J569"/>
  <c r="Q569" s="1"/>
  <c r="O569"/>
  <c r="M569"/>
  <c r="L569"/>
  <c r="J568"/>
  <c r="Q568"/>
  <c r="O568"/>
  <c r="M568"/>
  <c r="L568"/>
  <c r="J567"/>
  <c r="Q567"/>
  <c r="L567"/>
  <c r="J566"/>
  <c r="M566"/>
  <c r="L566"/>
  <c r="J565"/>
  <c r="Q565" s="1"/>
  <c r="O565"/>
  <c r="M565"/>
  <c r="L565"/>
  <c r="J564"/>
  <c r="Q564"/>
  <c r="O564"/>
  <c r="M564"/>
  <c r="L564"/>
  <c r="J563"/>
  <c r="Q563"/>
  <c r="L563"/>
  <c r="J562"/>
  <c r="L562"/>
  <c r="J561"/>
  <c r="Q561" s="1"/>
  <c r="O561"/>
  <c r="M561"/>
  <c r="L561"/>
  <c r="J560"/>
  <c r="Q560"/>
  <c r="O560"/>
  <c r="M560"/>
  <c r="L560"/>
  <c r="J559"/>
  <c r="L559"/>
  <c r="J558"/>
  <c r="L558"/>
  <c r="J557"/>
  <c r="Q557" s="1"/>
  <c r="O557"/>
  <c r="M557"/>
  <c r="L557"/>
  <c r="J556"/>
  <c r="Q556"/>
  <c r="O556"/>
  <c r="M556"/>
  <c r="L556"/>
  <c r="J555"/>
  <c r="L555"/>
  <c r="J554"/>
  <c r="M554"/>
  <c r="L554"/>
  <c r="J553"/>
  <c r="Q553" s="1"/>
  <c r="O553"/>
  <c r="M553"/>
  <c r="L553"/>
  <c r="J552"/>
  <c r="Q552"/>
  <c r="O552"/>
  <c r="M552"/>
  <c r="L552"/>
  <c r="J551"/>
  <c r="Q551"/>
  <c r="L551"/>
  <c r="J550"/>
  <c r="M550"/>
  <c r="L550"/>
  <c r="J549"/>
  <c r="Q549" s="1"/>
  <c r="O549"/>
  <c r="M549"/>
  <c r="L549"/>
  <c r="J548"/>
  <c r="Q548"/>
  <c r="O548"/>
  <c r="M548"/>
  <c r="L548"/>
  <c r="J547"/>
  <c r="Q547"/>
  <c r="L547"/>
  <c r="J546"/>
  <c r="L546"/>
  <c r="J545"/>
  <c r="Q545" s="1"/>
  <c r="O545"/>
  <c r="M545"/>
  <c r="L545"/>
  <c r="J544"/>
  <c r="Q544"/>
  <c r="O544"/>
  <c r="M544"/>
  <c r="L544"/>
  <c r="J543"/>
  <c r="L543"/>
  <c r="J542"/>
  <c r="L542"/>
  <c r="J541"/>
  <c r="Q541" s="1"/>
  <c r="O541"/>
  <c r="M541"/>
  <c r="L541"/>
  <c r="J540"/>
  <c r="Q540"/>
  <c r="O540"/>
  <c r="M540"/>
  <c r="L540"/>
  <c r="J539"/>
  <c r="Q539" s="1"/>
  <c r="L539"/>
  <c r="J538"/>
  <c r="M538"/>
  <c r="L538"/>
  <c r="J537"/>
  <c r="Q537" s="1"/>
  <c r="O537"/>
  <c r="M537"/>
  <c r="L537"/>
  <c r="J536"/>
  <c r="Q536"/>
  <c r="O536"/>
  <c r="M536"/>
  <c r="L536"/>
  <c r="J535"/>
  <c r="Q535"/>
  <c r="L535"/>
  <c r="J534"/>
  <c r="M534"/>
  <c r="L534"/>
  <c r="J533"/>
  <c r="Q533" s="1"/>
  <c r="O533"/>
  <c r="M533"/>
  <c r="L533"/>
  <c r="J532"/>
  <c r="Q532"/>
  <c r="O532"/>
  <c r="M532"/>
  <c r="L532"/>
  <c r="J531"/>
  <c r="Q531"/>
  <c r="L531"/>
  <c r="J530"/>
  <c r="L530"/>
  <c r="J529"/>
  <c r="Q529" s="1"/>
  <c r="O529"/>
  <c r="M529"/>
  <c r="L529"/>
  <c r="J528"/>
  <c r="Q528"/>
  <c r="O528"/>
  <c r="M528"/>
  <c r="L528"/>
  <c r="J527"/>
  <c r="L527"/>
  <c r="J526"/>
  <c r="L526"/>
  <c r="J525"/>
  <c r="Q525" s="1"/>
  <c r="O525"/>
  <c r="M525"/>
  <c r="L525"/>
  <c r="J524"/>
  <c r="Q524"/>
  <c r="O524"/>
  <c r="M524"/>
  <c r="L524"/>
  <c r="J523"/>
  <c r="L523"/>
  <c r="J522"/>
  <c r="M522"/>
  <c r="L522"/>
  <c r="J521"/>
  <c r="Q521" s="1"/>
  <c r="O521"/>
  <c r="M521"/>
  <c r="L521"/>
  <c r="J520"/>
  <c r="Q520"/>
  <c r="O520"/>
  <c r="M520"/>
  <c r="L520"/>
  <c r="J519"/>
  <c r="Q519"/>
  <c r="L519"/>
  <c r="J518"/>
  <c r="M518"/>
  <c r="L518"/>
  <c r="J517"/>
  <c r="Q517" s="1"/>
  <c r="O517"/>
  <c r="M517"/>
  <c r="L517"/>
  <c r="J516"/>
  <c r="Q516"/>
  <c r="O516"/>
  <c r="M516"/>
  <c r="L516"/>
  <c r="J515"/>
  <c r="Q515"/>
  <c r="L515"/>
  <c r="J514"/>
  <c r="L514"/>
  <c r="J513"/>
  <c r="Q513" s="1"/>
  <c r="O513"/>
  <c r="M513"/>
  <c r="L513"/>
  <c r="J512"/>
  <c r="Q512"/>
  <c r="O512"/>
  <c r="M512"/>
  <c r="L512"/>
  <c r="J511"/>
  <c r="L511"/>
  <c r="J510"/>
  <c r="L510"/>
  <c r="J509"/>
  <c r="Q509" s="1"/>
  <c r="O509"/>
  <c r="M509"/>
  <c r="L509"/>
  <c r="J508"/>
  <c r="Q508"/>
  <c r="O508"/>
  <c r="M508"/>
  <c r="L508"/>
  <c r="J507"/>
  <c r="L507"/>
  <c r="J506"/>
  <c r="M506"/>
  <c r="L506"/>
  <c r="J505"/>
  <c r="Q505" s="1"/>
  <c r="O505"/>
  <c r="M505"/>
  <c r="L505"/>
  <c r="J504"/>
  <c r="Q504"/>
  <c r="O504"/>
  <c r="M504"/>
  <c r="L504"/>
  <c r="J503"/>
  <c r="Q503"/>
  <c r="L503"/>
  <c r="J502"/>
  <c r="M502"/>
  <c r="L502"/>
  <c r="J501"/>
  <c r="Q501" s="1"/>
  <c r="O501"/>
  <c r="M501"/>
  <c r="L501"/>
  <c r="J500"/>
  <c r="Q500"/>
  <c r="O500"/>
  <c r="M500"/>
  <c r="L500"/>
  <c r="J499"/>
  <c r="Q499"/>
  <c r="L499"/>
  <c r="J498"/>
  <c r="L498"/>
  <c r="J497"/>
  <c r="Q497" s="1"/>
  <c r="O497"/>
  <c r="M497"/>
  <c r="L497"/>
  <c r="J496"/>
  <c r="Q496"/>
  <c r="O496"/>
  <c r="M496"/>
  <c r="L496"/>
  <c r="J495"/>
  <c r="L495"/>
  <c r="J494"/>
  <c r="L494"/>
  <c r="J493"/>
  <c r="Q493" s="1"/>
  <c r="O493"/>
  <c r="M493"/>
  <c r="L493"/>
  <c r="J492"/>
  <c r="Q492"/>
  <c r="O492"/>
  <c r="M492"/>
  <c r="L492"/>
  <c r="J491"/>
  <c r="Q491" s="1"/>
  <c r="L491"/>
  <c r="J490"/>
  <c r="M490"/>
  <c r="L490"/>
  <c r="J489"/>
  <c r="Q489" s="1"/>
  <c r="O489"/>
  <c r="M489"/>
  <c r="L489"/>
  <c r="J488"/>
  <c r="Q488"/>
  <c r="O488"/>
  <c r="M488"/>
  <c r="L488"/>
  <c r="J487"/>
  <c r="Q487"/>
  <c r="L487"/>
  <c r="J486"/>
  <c r="M486"/>
  <c r="L486"/>
  <c r="J485"/>
  <c r="Q485" s="1"/>
  <c r="O485"/>
  <c r="M485"/>
  <c r="L485"/>
  <c r="J484"/>
  <c r="Q484"/>
  <c r="O484"/>
  <c r="M484"/>
  <c r="L484"/>
  <c r="J483"/>
  <c r="Q483"/>
  <c r="L483"/>
  <c r="J482"/>
  <c r="L482"/>
  <c r="J481"/>
  <c r="Q481" s="1"/>
  <c r="O481"/>
  <c r="M481"/>
  <c r="L481"/>
  <c r="J480"/>
  <c r="Q480"/>
  <c r="O480"/>
  <c r="M480"/>
  <c r="L480"/>
  <c r="J479"/>
  <c r="L479"/>
  <c r="J478"/>
  <c r="L478"/>
  <c r="J477"/>
  <c r="Q477" s="1"/>
  <c r="O477"/>
  <c r="M477"/>
  <c r="L477"/>
  <c r="J476"/>
  <c r="Q476"/>
  <c r="O476"/>
  <c r="M476"/>
  <c r="L476"/>
  <c r="J475"/>
  <c r="L475"/>
  <c r="J474"/>
  <c r="M474"/>
  <c r="L474"/>
  <c r="J473"/>
  <c r="Q473" s="1"/>
  <c r="O473"/>
  <c r="M473"/>
  <c r="L473"/>
  <c r="J472"/>
  <c r="Q472"/>
  <c r="O472"/>
  <c r="M472"/>
  <c r="L472"/>
  <c r="J471"/>
  <c r="Q471"/>
  <c r="L471"/>
  <c r="J470"/>
  <c r="M470"/>
  <c r="L470"/>
  <c r="J469"/>
  <c r="Q469" s="1"/>
  <c r="O469"/>
  <c r="M469"/>
  <c r="L469"/>
  <c r="J468"/>
  <c r="Q468"/>
  <c r="O468"/>
  <c r="M468"/>
  <c r="L468"/>
  <c r="J467"/>
  <c r="Q467"/>
  <c r="L467"/>
  <c r="J466"/>
  <c r="L466"/>
  <c r="J465"/>
  <c r="Q465" s="1"/>
  <c r="O465"/>
  <c r="M465"/>
  <c r="L465"/>
  <c r="J464"/>
  <c r="Q464"/>
  <c r="O464"/>
  <c r="M464"/>
  <c r="L464"/>
  <c r="J463"/>
  <c r="L463"/>
  <c r="J462"/>
  <c r="L462"/>
  <c r="J461"/>
  <c r="Q461" s="1"/>
  <c r="O461"/>
  <c r="M461"/>
  <c r="L461"/>
  <c r="J460"/>
  <c r="Q460"/>
  <c r="O460"/>
  <c r="M460"/>
  <c r="L460"/>
  <c r="J459"/>
  <c r="L459"/>
  <c r="J458"/>
  <c r="M458"/>
  <c r="L458"/>
  <c r="J457"/>
  <c r="Q457" s="1"/>
  <c r="O457"/>
  <c r="M457"/>
  <c r="L457"/>
  <c r="J456"/>
  <c r="Q456"/>
  <c r="O456"/>
  <c r="M456"/>
  <c r="L456"/>
  <c r="J455"/>
  <c r="Q455"/>
  <c r="L455"/>
  <c r="J454"/>
  <c r="M454"/>
  <c r="L454"/>
  <c r="J453"/>
  <c r="Q453" s="1"/>
  <c r="O453"/>
  <c r="M453"/>
  <c r="L453"/>
  <c r="J452"/>
  <c r="Q452"/>
  <c r="O452"/>
  <c r="M452"/>
  <c r="L452"/>
  <c r="J451"/>
  <c r="Q451"/>
  <c r="L451"/>
  <c r="J450"/>
  <c r="L450"/>
  <c r="J449"/>
  <c r="Q449" s="1"/>
  <c r="O449"/>
  <c r="M449"/>
  <c r="L449"/>
  <c r="J448"/>
  <c r="Q448"/>
  <c r="O448"/>
  <c r="M448"/>
  <c r="L448"/>
  <c r="J447"/>
  <c r="L447"/>
  <c r="J446"/>
  <c r="M446" s="1"/>
  <c r="L446"/>
  <c r="J445"/>
  <c r="Q445" s="1"/>
  <c r="O445"/>
  <c r="M445"/>
  <c r="L445"/>
  <c r="J444"/>
  <c r="Q444"/>
  <c r="O444"/>
  <c r="M444"/>
  <c r="L444"/>
  <c r="J443"/>
  <c r="Q443" s="1"/>
  <c r="L443"/>
  <c r="J442"/>
  <c r="M442"/>
  <c r="L442"/>
  <c r="J441"/>
  <c r="Q441" s="1"/>
  <c r="O441"/>
  <c r="M441"/>
  <c r="L441"/>
  <c r="J440"/>
  <c r="Q440"/>
  <c r="O440"/>
  <c r="M440"/>
  <c r="L440"/>
  <c r="J439"/>
  <c r="Q439"/>
  <c r="L439"/>
  <c r="J438"/>
  <c r="M438"/>
  <c r="L438"/>
  <c r="J437"/>
  <c r="Q437" s="1"/>
  <c r="O437"/>
  <c r="M437"/>
  <c r="L437"/>
  <c r="J436"/>
  <c r="Q436"/>
  <c r="O436"/>
  <c r="M436"/>
  <c r="L436"/>
  <c r="J435"/>
  <c r="Q435"/>
  <c r="L435"/>
  <c r="J434"/>
  <c r="L434"/>
  <c r="J433"/>
  <c r="Q433" s="1"/>
  <c r="O433"/>
  <c r="M433"/>
  <c r="L433"/>
  <c r="J432"/>
  <c r="Q432"/>
  <c r="O432"/>
  <c r="M432"/>
  <c r="L432"/>
  <c r="J431"/>
  <c r="L431"/>
  <c r="J430"/>
  <c r="L430"/>
  <c r="J429"/>
  <c r="Q429" s="1"/>
  <c r="O429"/>
  <c r="M429"/>
  <c r="L429"/>
  <c r="J428"/>
  <c r="Q428"/>
  <c r="O428"/>
  <c r="M428"/>
  <c r="L428"/>
  <c r="J427"/>
  <c r="L427"/>
  <c r="J426"/>
  <c r="M426"/>
  <c r="L426"/>
  <c r="J425"/>
  <c r="Q425" s="1"/>
  <c r="O425"/>
  <c r="M425"/>
  <c r="L425"/>
  <c r="J424"/>
  <c r="Q424"/>
  <c r="O424"/>
  <c r="M424"/>
  <c r="L424"/>
  <c r="J423"/>
  <c r="Q423"/>
  <c r="L423"/>
  <c r="J422"/>
  <c r="M422"/>
  <c r="L422"/>
  <c r="J421"/>
  <c r="Q421" s="1"/>
  <c r="O421"/>
  <c r="M421"/>
  <c r="L421"/>
  <c r="J420"/>
  <c r="Q420"/>
  <c r="O420"/>
  <c r="M420"/>
  <c r="L420"/>
  <c r="J419"/>
  <c r="Q419"/>
  <c r="L419"/>
  <c r="J418"/>
  <c r="L418"/>
  <c r="J417"/>
  <c r="Q417" s="1"/>
  <c r="O417"/>
  <c r="M417"/>
  <c r="L417"/>
  <c r="J416"/>
  <c r="Q416"/>
  <c r="O416"/>
  <c r="M416"/>
  <c r="L416"/>
  <c r="J415"/>
  <c r="L415"/>
  <c r="J414"/>
  <c r="M414" s="1"/>
  <c r="L414"/>
  <c r="J413"/>
  <c r="Q413" s="1"/>
  <c r="O413"/>
  <c r="M413"/>
  <c r="L413"/>
  <c r="J412"/>
  <c r="Q412"/>
  <c r="O412"/>
  <c r="M412"/>
  <c r="L412"/>
  <c r="J411"/>
  <c r="Q411" s="1"/>
  <c r="L411"/>
  <c r="J410"/>
  <c r="M410"/>
  <c r="L410"/>
  <c r="J409"/>
  <c r="Q409" s="1"/>
  <c r="O409"/>
  <c r="M409"/>
  <c r="L409"/>
  <c r="J408"/>
  <c r="Q408"/>
  <c r="O408"/>
  <c r="M408"/>
  <c r="L408"/>
  <c r="J407"/>
  <c r="Q407"/>
  <c r="L407"/>
  <c r="J406"/>
  <c r="M406"/>
  <c r="L406"/>
  <c r="J405"/>
  <c r="Q405" s="1"/>
  <c r="O405"/>
  <c r="M405"/>
  <c r="L405"/>
  <c r="J404"/>
  <c r="Q404"/>
  <c r="O404"/>
  <c r="M404"/>
  <c r="L404"/>
  <c r="J403"/>
  <c r="Q403"/>
  <c r="L403"/>
  <c r="J402"/>
  <c r="L402"/>
  <c r="J401"/>
  <c r="Q401" s="1"/>
  <c r="O401"/>
  <c r="M401"/>
  <c r="L401"/>
  <c r="J400"/>
  <c r="Q400"/>
  <c r="O400"/>
  <c r="M400"/>
  <c r="L400"/>
  <c r="J399"/>
  <c r="L399"/>
  <c r="J398"/>
  <c r="M398" s="1"/>
  <c r="L398"/>
  <c r="J397"/>
  <c r="Q397" s="1"/>
  <c r="O397"/>
  <c r="M397"/>
  <c r="L397"/>
  <c r="J396"/>
  <c r="Q396"/>
  <c r="O396"/>
  <c r="M396"/>
  <c r="L396"/>
  <c r="J395"/>
  <c r="Q395" s="1"/>
  <c r="L395"/>
  <c r="J394"/>
  <c r="M394"/>
  <c r="L394"/>
  <c r="J393"/>
  <c r="Q393" s="1"/>
  <c r="O393"/>
  <c r="M393"/>
  <c r="L393"/>
  <c r="J392"/>
  <c r="Q392"/>
  <c r="O392"/>
  <c r="M392"/>
  <c r="L392"/>
  <c r="J391"/>
  <c r="Q391"/>
  <c r="L391"/>
  <c r="J390"/>
  <c r="M390"/>
  <c r="L390"/>
  <c r="J389"/>
  <c r="Q389" s="1"/>
  <c r="O389"/>
  <c r="M389"/>
  <c r="L389"/>
  <c r="J388"/>
  <c r="Q388"/>
  <c r="O388"/>
  <c r="M388"/>
  <c r="L388"/>
  <c r="J387"/>
  <c r="Q387"/>
  <c r="L387"/>
  <c r="J386"/>
  <c r="L386"/>
  <c r="J385"/>
  <c r="Q385" s="1"/>
  <c r="O385"/>
  <c r="M385"/>
  <c r="L385"/>
  <c r="J384"/>
  <c r="Q384"/>
  <c r="O384"/>
  <c r="M384"/>
  <c r="L384"/>
  <c r="J383"/>
  <c r="L383"/>
  <c r="J382"/>
  <c r="L382"/>
  <c r="J381"/>
  <c r="Q381" s="1"/>
  <c r="O381"/>
  <c r="M381"/>
  <c r="L381"/>
  <c r="J380"/>
  <c r="Q380"/>
  <c r="O380"/>
  <c r="M380"/>
  <c r="L380"/>
  <c r="J379"/>
  <c r="L379"/>
  <c r="J378"/>
  <c r="M378"/>
  <c r="L378"/>
  <c r="J377"/>
  <c r="Q377" s="1"/>
  <c r="O377"/>
  <c r="M377"/>
  <c r="L377"/>
  <c r="J376"/>
  <c r="Q376"/>
  <c r="O376"/>
  <c r="M376"/>
  <c r="L376"/>
  <c r="J375"/>
  <c r="Q375"/>
  <c r="L375"/>
  <c r="J374"/>
  <c r="M374"/>
  <c r="L374"/>
  <c r="J373"/>
  <c r="Q373" s="1"/>
  <c r="O373"/>
  <c r="M373"/>
  <c r="L373"/>
  <c r="J372"/>
  <c r="Q372"/>
  <c r="O372"/>
  <c r="M372"/>
  <c r="L372"/>
  <c r="J371"/>
  <c r="Q371"/>
  <c r="L371"/>
  <c r="J370"/>
  <c r="L370"/>
  <c r="J369"/>
  <c r="Q369" s="1"/>
  <c r="O369"/>
  <c r="M369"/>
  <c r="L369"/>
  <c r="J368"/>
  <c r="Q368"/>
  <c r="O368"/>
  <c r="M368"/>
  <c r="L368"/>
  <c r="J367"/>
  <c r="L367"/>
  <c r="J366"/>
  <c r="L366"/>
  <c r="J365"/>
  <c r="Q365" s="1"/>
  <c r="O365"/>
  <c r="M365"/>
  <c r="L365"/>
  <c r="J364"/>
  <c r="Q364"/>
  <c r="O364"/>
  <c r="M364"/>
  <c r="L364"/>
  <c r="J363"/>
  <c r="L363"/>
  <c r="J362"/>
  <c r="M362"/>
  <c r="L362"/>
  <c r="J361"/>
  <c r="Q361" s="1"/>
  <c r="O361"/>
  <c r="M361"/>
  <c r="L361"/>
  <c r="J360"/>
  <c r="Q360"/>
  <c r="O360"/>
  <c r="M360"/>
  <c r="L360"/>
  <c r="J359"/>
  <c r="Q359"/>
  <c r="L359"/>
  <c r="J358"/>
  <c r="M358"/>
  <c r="L358"/>
  <c r="J357"/>
  <c r="Q357" s="1"/>
  <c r="O357"/>
  <c r="M357"/>
  <c r="L357"/>
  <c r="J356"/>
  <c r="Q356"/>
  <c r="O356"/>
  <c r="M356"/>
  <c r="L356"/>
  <c r="J355"/>
  <c r="Q355"/>
  <c r="L355"/>
  <c r="J354"/>
  <c r="L354"/>
  <c r="J353"/>
  <c r="Q353" s="1"/>
  <c r="O353"/>
  <c r="M353"/>
  <c r="L353"/>
  <c r="J352"/>
  <c r="Q352"/>
  <c r="O352"/>
  <c r="M352"/>
  <c r="L352"/>
  <c r="J351"/>
  <c r="L351"/>
  <c r="J350"/>
  <c r="L350"/>
  <c r="J349"/>
  <c r="Q349" s="1"/>
  <c r="O349"/>
  <c r="M349"/>
  <c r="L349"/>
  <c r="J348"/>
  <c r="Q348"/>
  <c r="O348"/>
  <c r="M348"/>
  <c r="L348"/>
  <c r="J347"/>
  <c r="L347"/>
  <c r="J346"/>
  <c r="M346"/>
  <c r="L346"/>
  <c r="J345"/>
  <c r="Q345" s="1"/>
  <c r="O345"/>
  <c r="M345"/>
  <c r="L345"/>
  <c r="J344"/>
  <c r="Q344"/>
  <c r="O344"/>
  <c r="M344"/>
  <c r="L344"/>
  <c r="J343"/>
  <c r="Q343"/>
  <c r="L343"/>
  <c r="J342"/>
  <c r="M342"/>
  <c r="L342"/>
  <c r="J341"/>
  <c r="Q341" s="1"/>
  <c r="O341"/>
  <c r="M341"/>
  <c r="L341"/>
  <c r="J340"/>
  <c r="Q340"/>
  <c r="O340"/>
  <c r="M340"/>
  <c r="L340"/>
  <c r="J339"/>
  <c r="Q339"/>
  <c r="L339"/>
  <c r="J338"/>
  <c r="L338"/>
  <c r="J337"/>
  <c r="Q337" s="1"/>
  <c r="O337"/>
  <c r="M337"/>
  <c r="L337"/>
  <c r="J336"/>
  <c r="Q336"/>
  <c r="O336"/>
  <c r="M336"/>
  <c r="L336"/>
  <c r="J335"/>
  <c r="L335"/>
  <c r="J334"/>
  <c r="L334"/>
  <c r="J333"/>
  <c r="Q333" s="1"/>
  <c r="O333"/>
  <c r="M333"/>
  <c r="L333"/>
  <c r="J332"/>
  <c r="Q332"/>
  <c r="O332"/>
  <c r="M332"/>
  <c r="L332"/>
  <c r="J331"/>
  <c r="L331"/>
  <c r="J330"/>
  <c r="M330"/>
  <c r="L330"/>
  <c r="J329"/>
  <c r="Q329" s="1"/>
  <c r="O329"/>
  <c r="M329"/>
  <c r="L329"/>
  <c r="J328"/>
  <c r="Q328"/>
  <c r="O328"/>
  <c r="M328"/>
  <c r="L328"/>
  <c r="J327"/>
  <c r="Q327"/>
  <c r="L327"/>
  <c r="J326"/>
  <c r="M326"/>
  <c r="L326"/>
  <c r="J325"/>
  <c r="Q325" s="1"/>
  <c r="O325"/>
  <c r="M325"/>
  <c r="L325"/>
  <c r="J324"/>
  <c r="Q324"/>
  <c r="O324"/>
  <c r="M324"/>
  <c r="L324"/>
  <c r="J323"/>
  <c r="Q323"/>
  <c r="L323"/>
  <c r="J322"/>
  <c r="L322"/>
  <c r="J321"/>
  <c r="Q321" s="1"/>
  <c r="O321"/>
  <c r="M321"/>
  <c r="L321"/>
  <c r="J320"/>
  <c r="Q320"/>
  <c r="O320"/>
  <c r="M320"/>
  <c r="L320"/>
  <c r="J319"/>
  <c r="L319"/>
  <c r="J318"/>
  <c r="M318" s="1"/>
  <c r="L318"/>
  <c r="J317"/>
  <c r="Q317" s="1"/>
  <c r="O317"/>
  <c r="M317"/>
  <c r="L317"/>
  <c r="J316"/>
  <c r="Q316"/>
  <c r="O316"/>
  <c r="M316"/>
  <c r="L316"/>
  <c r="J315"/>
  <c r="Q315" s="1"/>
  <c r="L315"/>
  <c r="J314"/>
  <c r="M314"/>
  <c r="L314"/>
  <c r="J313"/>
  <c r="Q313" s="1"/>
  <c r="O313"/>
  <c r="M313"/>
  <c r="L313"/>
  <c r="J312"/>
  <c r="Q312"/>
  <c r="O312"/>
  <c r="M312"/>
  <c r="L312"/>
  <c r="J311"/>
  <c r="Q311"/>
  <c r="L311"/>
  <c r="J310"/>
  <c r="M310"/>
  <c r="L310"/>
  <c r="J309"/>
  <c r="Q309" s="1"/>
  <c r="O309"/>
  <c r="M309"/>
  <c r="L309"/>
  <c r="J308"/>
  <c r="Q308"/>
  <c r="O308"/>
  <c r="M308"/>
  <c r="L308"/>
  <c r="J307"/>
  <c r="Q307"/>
  <c r="L307"/>
  <c r="J306"/>
  <c r="L306"/>
  <c r="J305"/>
  <c r="Q305" s="1"/>
  <c r="O305"/>
  <c r="M305"/>
  <c r="L305"/>
  <c r="J304"/>
  <c r="Q304"/>
  <c r="O304"/>
  <c r="M304"/>
  <c r="L304"/>
  <c r="J303"/>
  <c r="L303"/>
  <c r="J302"/>
  <c r="M302" s="1"/>
  <c r="L302"/>
  <c r="J301"/>
  <c r="Q301" s="1"/>
  <c r="O301"/>
  <c r="M301"/>
  <c r="L301"/>
  <c r="J300"/>
  <c r="Q300"/>
  <c r="O300"/>
  <c r="M300"/>
  <c r="L300"/>
  <c r="J299"/>
  <c r="L299"/>
  <c r="J298"/>
  <c r="M298"/>
  <c r="L298"/>
  <c r="J297"/>
  <c r="Q297" s="1"/>
  <c r="O297"/>
  <c r="M297"/>
  <c r="L297"/>
  <c r="J296"/>
  <c r="Q296"/>
  <c r="O296"/>
  <c r="M296"/>
  <c r="L296"/>
  <c r="J295"/>
  <c r="Q295"/>
  <c r="L295"/>
  <c r="J294"/>
  <c r="M294"/>
  <c r="L294"/>
  <c r="J293"/>
  <c r="Q293" s="1"/>
  <c r="O293"/>
  <c r="M293"/>
  <c r="L293"/>
  <c r="J292"/>
  <c r="Q292"/>
  <c r="O292"/>
  <c r="M292"/>
  <c r="L292"/>
  <c r="J291"/>
  <c r="Q291"/>
  <c r="L291"/>
  <c r="J290"/>
  <c r="L290"/>
  <c r="J289"/>
  <c r="Q289" s="1"/>
  <c r="O289"/>
  <c r="M289"/>
  <c r="L289"/>
  <c r="J288"/>
  <c r="Q288"/>
  <c r="O288"/>
  <c r="M288"/>
  <c r="L288"/>
  <c r="J287"/>
  <c r="L287"/>
  <c r="J286"/>
  <c r="M286" s="1"/>
  <c r="L286"/>
  <c r="J285"/>
  <c r="Q285" s="1"/>
  <c r="O285"/>
  <c r="M285"/>
  <c r="L285"/>
  <c r="J284"/>
  <c r="Q284"/>
  <c r="O284"/>
  <c r="M284"/>
  <c r="L284"/>
  <c r="J283"/>
  <c r="Q283" s="1"/>
  <c r="L283"/>
  <c r="J282"/>
  <c r="M282"/>
  <c r="L282"/>
  <c r="J281"/>
  <c r="Q281" s="1"/>
  <c r="O281"/>
  <c r="M281"/>
  <c r="L281"/>
  <c r="J280"/>
  <c r="Q280"/>
  <c r="O280"/>
  <c r="M280"/>
  <c r="L280"/>
  <c r="J279"/>
  <c r="Q279"/>
  <c r="L279"/>
  <c r="J278"/>
  <c r="M278"/>
  <c r="L278"/>
  <c r="J277"/>
  <c r="Q277" s="1"/>
  <c r="O277"/>
  <c r="M277"/>
  <c r="L277"/>
  <c r="J276"/>
  <c r="Q276"/>
  <c r="O276"/>
  <c r="M276"/>
  <c r="L276"/>
  <c r="J275"/>
  <c r="Q275"/>
  <c r="L275"/>
  <c r="J274"/>
  <c r="L274"/>
  <c r="J273"/>
  <c r="Q273" s="1"/>
  <c r="O273"/>
  <c r="M273"/>
  <c r="L273"/>
  <c r="J272"/>
  <c r="Q272"/>
  <c r="O272"/>
  <c r="M272"/>
  <c r="L272"/>
  <c r="J271"/>
  <c r="L271"/>
  <c r="J270"/>
  <c r="M270" s="1"/>
  <c r="L270"/>
  <c r="J269"/>
  <c r="Q269" s="1"/>
  <c r="O269"/>
  <c r="M269"/>
  <c r="L269"/>
  <c r="J268"/>
  <c r="Q268"/>
  <c r="O268"/>
  <c r="M268"/>
  <c r="L268"/>
  <c r="J267"/>
  <c r="L267"/>
  <c r="J266"/>
  <c r="M266"/>
  <c r="L266"/>
  <c r="J265"/>
  <c r="Q265" s="1"/>
  <c r="O265"/>
  <c r="M265"/>
  <c r="L265"/>
  <c r="J264"/>
  <c r="Q264"/>
  <c r="O264"/>
  <c r="M264"/>
  <c r="L264"/>
  <c r="J263"/>
  <c r="Q263"/>
  <c r="L263"/>
  <c r="J262"/>
  <c r="M262"/>
  <c r="L262"/>
  <c r="J261"/>
  <c r="Q261" s="1"/>
  <c r="O261"/>
  <c r="M261"/>
  <c r="L261"/>
  <c r="J260"/>
  <c r="Q260"/>
  <c r="O260"/>
  <c r="M260"/>
  <c r="L260"/>
  <c r="J259"/>
  <c r="Q259"/>
  <c r="L259"/>
  <c r="J258"/>
  <c r="L258"/>
  <c r="J257"/>
  <c r="Q257" s="1"/>
  <c r="O257"/>
  <c r="M257"/>
  <c r="L257"/>
  <c r="J256"/>
  <c r="Q256"/>
  <c r="O256"/>
  <c r="M256"/>
  <c r="L256"/>
  <c r="J255"/>
  <c r="L255"/>
  <c r="J254"/>
  <c r="L254"/>
  <c r="J253"/>
  <c r="Q253" s="1"/>
  <c r="O253"/>
  <c r="M253"/>
  <c r="L253"/>
  <c r="J252"/>
  <c r="Q252"/>
  <c r="O252"/>
  <c r="M252"/>
  <c r="L252"/>
  <c r="J251"/>
  <c r="L251"/>
  <c r="J250"/>
  <c r="M250"/>
  <c r="L250"/>
  <c r="J249"/>
  <c r="Q249" s="1"/>
  <c r="O249"/>
  <c r="M249"/>
  <c r="L249"/>
  <c r="J248"/>
  <c r="Q248"/>
  <c r="O248"/>
  <c r="M248"/>
  <c r="L248"/>
  <c r="J247"/>
  <c r="Q247"/>
  <c r="L247"/>
  <c r="J246"/>
  <c r="M246"/>
  <c r="L246"/>
  <c r="J245"/>
  <c r="Q245" s="1"/>
  <c r="O245"/>
  <c r="M245"/>
  <c r="L245"/>
  <c r="J244"/>
  <c r="Q244"/>
  <c r="O244"/>
  <c r="M244"/>
  <c r="L244"/>
  <c r="J243"/>
  <c r="Q243"/>
  <c r="L243"/>
  <c r="J242"/>
  <c r="L242"/>
  <c r="J241"/>
  <c r="Q241" s="1"/>
  <c r="O241"/>
  <c r="M241"/>
  <c r="L241"/>
  <c r="J240"/>
  <c r="Q240"/>
  <c r="O240"/>
  <c r="M240"/>
  <c r="L240"/>
  <c r="J239"/>
  <c r="L239"/>
  <c r="J238"/>
  <c r="L238"/>
  <c r="J237"/>
  <c r="Q237" s="1"/>
  <c r="O237"/>
  <c r="M237"/>
  <c r="L237"/>
  <c r="J236"/>
  <c r="Q236"/>
  <c r="O236"/>
  <c r="M236"/>
  <c r="L236"/>
  <c r="J235"/>
  <c r="L235"/>
  <c r="J234"/>
  <c r="M234"/>
  <c r="L234"/>
  <c r="J233"/>
  <c r="Q233" s="1"/>
  <c r="O233"/>
  <c r="M233"/>
  <c r="L233"/>
  <c r="J232"/>
  <c r="Q232"/>
  <c r="O232"/>
  <c r="M232"/>
  <c r="L232"/>
  <c r="J231"/>
  <c r="Q231"/>
  <c r="L231"/>
  <c r="J230"/>
  <c r="M230"/>
  <c r="L230"/>
  <c r="J229"/>
  <c r="Q229" s="1"/>
  <c r="O229"/>
  <c r="M229"/>
  <c r="L229"/>
  <c r="J228"/>
  <c r="Q228"/>
  <c r="O228"/>
  <c r="M228"/>
  <c r="L228"/>
  <c r="J227"/>
  <c r="Q227"/>
  <c r="L227"/>
  <c r="J226"/>
  <c r="L226"/>
  <c r="J225"/>
  <c r="Q225" s="1"/>
  <c r="O225"/>
  <c r="M225"/>
  <c r="L225"/>
  <c r="J224"/>
  <c r="Q224"/>
  <c r="O224"/>
  <c r="M224"/>
  <c r="L224"/>
  <c r="J223"/>
  <c r="L223"/>
  <c r="J222"/>
  <c r="L222"/>
  <c r="J221"/>
  <c r="Q221" s="1"/>
  <c r="O221"/>
  <c r="M221"/>
  <c r="L221"/>
  <c r="J220"/>
  <c r="Q220"/>
  <c r="O220"/>
  <c r="M220"/>
  <c r="L220"/>
  <c r="J219"/>
  <c r="L219"/>
  <c r="J218"/>
  <c r="M218"/>
  <c r="L218"/>
  <c r="J217"/>
  <c r="Q217" s="1"/>
  <c r="O217"/>
  <c r="M217"/>
  <c r="L217"/>
  <c r="J216"/>
  <c r="Q216"/>
  <c r="O216"/>
  <c r="M216"/>
  <c r="L216"/>
  <c r="J215"/>
  <c r="Q215"/>
  <c r="L215"/>
  <c r="J214"/>
  <c r="M214"/>
  <c r="L214"/>
  <c r="J213"/>
  <c r="Q213" s="1"/>
  <c r="O213"/>
  <c r="M213"/>
  <c r="L213"/>
  <c r="J212"/>
  <c r="Q212"/>
  <c r="O212"/>
  <c r="M212"/>
  <c r="L212"/>
  <c r="J211"/>
  <c r="Q211"/>
  <c r="L211"/>
  <c r="J210"/>
  <c r="L210"/>
  <c r="J209"/>
  <c r="Q209" s="1"/>
  <c r="O209"/>
  <c r="M209"/>
  <c r="L209"/>
  <c r="J208"/>
  <c r="Q208"/>
  <c r="O208"/>
  <c r="M208"/>
  <c r="L208"/>
  <c r="J207"/>
  <c r="L207"/>
  <c r="J206"/>
  <c r="M206" s="1"/>
  <c r="L206"/>
  <c r="J205"/>
  <c r="Q205" s="1"/>
  <c r="O205"/>
  <c r="M205"/>
  <c r="L205"/>
  <c r="J204"/>
  <c r="Q204"/>
  <c r="O204"/>
  <c r="M204"/>
  <c r="L204"/>
  <c r="J203"/>
  <c r="Q203" s="1"/>
  <c r="L203"/>
  <c r="J202"/>
  <c r="M202"/>
  <c r="L202"/>
  <c r="J201"/>
  <c r="Q201" s="1"/>
  <c r="O201"/>
  <c r="M201"/>
  <c r="L201"/>
  <c r="J200"/>
  <c r="Q200"/>
  <c r="O200"/>
  <c r="M200"/>
  <c r="L200"/>
  <c r="J199"/>
  <c r="Q199"/>
  <c r="L199"/>
  <c r="J198"/>
  <c r="M198"/>
  <c r="L198"/>
  <c r="J197"/>
  <c r="Q197" s="1"/>
  <c r="O197"/>
  <c r="M197"/>
  <c r="L197"/>
  <c r="J196"/>
  <c r="Q196"/>
  <c r="O196"/>
  <c r="M196"/>
  <c r="L196"/>
  <c r="J195"/>
  <c r="Q195"/>
  <c r="L195"/>
  <c r="J194"/>
  <c r="L194"/>
  <c r="J193"/>
  <c r="Q193" s="1"/>
  <c r="O193"/>
  <c r="M193"/>
  <c r="L193"/>
  <c r="J192"/>
  <c r="Q192"/>
  <c r="O192"/>
  <c r="M192"/>
  <c r="L192"/>
  <c r="J191"/>
  <c r="L191"/>
  <c r="J190"/>
  <c r="M190" s="1"/>
  <c r="L190"/>
  <c r="J189"/>
  <c r="Q189" s="1"/>
  <c r="O189"/>
  <c r="M189"/>
  <c r="L189"/>
  <c r="J188"/>
  <c r="Q188"/>
  <c r="O188"/>
  <c r="M188"/>
  <c r="L188"/>
  <c r="J187"/>
  <c r="Q187" s="1"/>
  <c r="L187"/>
  <c r="J186"/>
  <c r="M186"/>
  <c r="L186"/>
  <c r="J185"/>
  <c r="Q185" s="1"/>
  <c r="O185"/>
  <c r="M185"/>
  <c r="L185"/>
  <c r="J184"/>
  <c r="Q184"/>
  <c r="O184"/>
  <c r="M184"/>
  <c r="L184"/>
  <c r="J183"/>
  <c r="M183" s="1"/>
  <c r="Q183"/>
  <c r="L183"/>
  <c r="J182"/>
  <c r="O182" s="1"/>
  <c r="Q182"/>
  <c r="L182"/>
  <c r="J181"/>
  <c r="Q181" s="1"/>
  <c r="O181"/>
  <c r="L181"/>
  <c r="J180"/>
  <c r="Q180"/>
  <c r="O180"/>
  <c r="M180"/>
  <c r="L180"/>
  <c r="J179"/>
  <c r="M179" s="1"/>
  <c r="L179"/>
  <c r="J178"/>
  <c r="O178" s="1"/>
  <c r="L178"/>
  <c r="J177"/>
  <c r="Q177" s="1"/>
  <c r="L177"/>
  <c r="J176"/>
  <c r="Q176"/>
  <c r="O176"/>
  <c r="M176"/>
  <c r="L176"/>
  <c r="J175"/>
  <c r="M175" s="1"/>
  <c r="O175"/>
  <c r="L175"/>
  <c r="J174"/>
  <c r="O174" s="1"/>
  <c r="M174"/>
  <c r="L174"/>
  <c r="J173"/>
  <c r="Q173" s="1"/>
  <c r="M173"/>
  <c r="L173"/>
  <c r="J172"/>
  <c r="Q172"/>
  <c r="O172"/>
  <c r="M172"/>
  <c r="L172"/>
  <c r="J171"/>
  <c r="M171" s="1"/>
  <c r="Q171"/>
  <c r="O171"/>
  <c r="L171"/>
  <c r="J170"/>
  <c r="O170" s="1"/>
  <c r="Q170"/>
  <c r="M170"/>
  <c r="L170"/>
  <c r="J169"/>
  <c r="Q169" s="1"/>
  <c r="O169"/>
  <c r="M169"/>
  <c r="L169"/>
  <c r="J168"/>
  <c r="Q168"/>
  <c r="O168"/>
  <c r="M168"/>
  <c r="L168"/>
  <c r="J167"/>
  <c r="M167" s="1"/>
  <c r="Q167"/>
  <c r="L167"/>
  <c r="J166"/>
  <c r="O166" s="1"/>
  <c r="Q166"/>
  <c r="L166"/>
  <c r="J165"/>
  <c r="Q165" s="1"/>
  <c r="O165"/>
  <c r="L165"/>
  <c r="J164"/>
  <c r="Q164"/>
  <c r="O164"/>
  <c r="M164"/>
  <c r="L164"/>
  <c r="J163"/>
  <c r="M163" s="1"/>
  <c r="L163"/>
  <c r="J162"/>
  <c r="O162" s="1"/>
  <c r="L162"/>
  <c r="J161"/>
  <c r="Q161" s="1"/>
  <c r="L161"/>
  <c r="J160"/>
  <c r="Q160"/>
  <c r="O160"/>
  <c r="M160"/>
  <c r="L160"/>
  <c r="J159"/>
  <c r="M159" s="1"/>
  <c r="O159"/>
  <c r="L159"/>
  <c r="J158"/>
  <c r="O158" s="1"/>
  <c r="M158"/>
  <c r="L158"/>
  <c r="J157"/>
  <c r="Q157" s="1"/>
  <c r="M157"/>
  <c r="L157"/>
  <c r="J156"/>
  <c r="Q156"/>
  <c r="O156"/>
  <c r="M156"/>
  <c r="L156"/>
  <c r="J155"/>
  <c r="M155" s="1"/>
  <c r="Q155"/>
  <c r="O155"/>
  <c r="L155"/>
  <c r="J154"/>
  <c r="O154" s="1"/>
  <c r="Q154"/>
  <c r="M154"/>
  <c r="L154"/>
  <c r="J153"/>
  <c r="Q153" s="1"/>
  <c r="O153"/>
  <c r="M153"/>
  <c r="L153"/>
  <c r="J152"/>
  <c r="Q152"/>
  <c r="O152"/>
  <c r="M152"/>
  <c r="L152"/>
  <c r="J151"/>
  <c r="M151" s="1"/>
  <c r="Q151"/>
  <c r="L151"/>
  <c r="J150"/>
  <c r="O150" s="1"/>
  <c r="Q150"/>
  <c r="L150"/>
  <c r="J149"/>
  <c r="Q149" s="1"/>
  <c r="O149"/>
  <c r="L149"/>
  <c r="J148"/>
  <c r="Q148"/>
  <c r="O148"/>
  <c r="M148"/>
  <c r="L148"/>
  <c r="J147"/>
  <c r="M147" s="1"/>
  <c r="L147"/>
  <c r="J146"/>
  <c r="O146" s="1"/>
  <c r="L146"/>
  <c r="J145"/>
  <c r="Q145" s="1"/>
  <c r="L145"/>
  <c r="J144"/>
  <c r="Q144"/>
  <c r="O144"/>
  <c r="M144"/>
  <c r="L144"/>
  <c r="J143"/>
  <c r="M143" s="1"/>
  <c r="O143"/>
  <c r="L143"/>
  <c r="J142"/>
  <c r="O142" s="1"/>
  <c r="M142"/>
  <c r="L142"/>
  <c r="J141"/>
  <c r="Q141" s="1"/>
  <c r="M141"/>
  <c r="L141"/>
  <c r="J140"/>
  <c r="Q140"/>
  <c r="O140"/>
  <c r="M140"/>
  <c r="L140"/>
  <c r="J139"/>
  <c r="M139" s="1"/>
  <c r="Q139"/>
  <c r="O139"/>
  <c r="L139"/>
  <c r="J138"/>
  <c r="O138" s="1"/>
  <c r="Q138"/>
  <c r="M138"/>
  <c r="L138"/>
  <c r="J137"/>
  <c r="Q137" s="1"/>
  <c r="O137"/>
  <c r="M137"/>
  <c r="L137"/>
  <c r="J136"/>
  <c r="Q136"/>
  <c r="O136"/>
  <c r="M136"/>
  <c r="L136"/>
  <c r="J135"/>
  <c r="M135" s="1"/>
  <c r="Q135"/>
  <c r="L135"/>
  <c r="J134"/>
  <c r="O134" s="1"/>
  <c r="Q134"/>
  <c r="L134"/>
  <c r="J133"/>
  <c r="Q133" s="1"/>
  <c r="O133"/>
  <c r="L133"/>
  <c r="J132"/>
  <c r="Q132"/>
  <c r="O132"/>
  <c r="M132"/>
  <c r="L132"/>
  <c r="J131"/>
  <c r="M131" s="1"/>
  <c r="L131"/>
  <c r="J130"/>
  <c r="O130" s="1"/>
  <c r="L130"/>
  <c r="J129"/>
  <c r="Q129" s="1"/>
  <c r="L129"/>
  <c r="J128"/>
  <c r="Q128"/>
  <c r="O128"/>
  <c r="M128"/>
  <c r="L128"/>
  <c r="J127"/>
  <c r="M127" s="1"/>
  <c r="O127"/>
  <c r="L127"/>
  <c r="J126"/>
  <c r="O126" s="1"/>
  <c r="M126"/>
  <c r="L126"/>
  <c r="J125"/>
  <c r="Q125" s="1"/>
  <c r="M125"/>
  <c r="L125"/>
  <c r="J124"/>
  <c r="Q124"/>
  <c r="O124"/>
  <c r="M124"/>
  <c r="L124"/>
  <c r="J123"/>
  <c r="M123" s="1"/>
  <c r="Q123"/>
  <c r="O123"/>
  <c r="L123"/>
  <c r="J122"/>
  <c r="O122" s="1"/>
  <c r="Q122"/>
  <c r="M122"/>
  <c r="L122"/>
  <c r="J121"/>
  <c r="Q121" s="1"/>
  <c r="O121"/>
  <c r="M121"/>
  <c r="L121"/>
  <c r="J120"/>
  <c r="Q120"/>
  <c r="O120"/>
  <c r="M120"/>
  <c r="L120"/>
  <c r="J119"/>
  <c r="M119" s="1"/>
  <c r="Q119"/>
  <c r="L119"/>
  <c r="J118"/>
  <c r="O118" s="1"/>
  <c r="Q118"/>
  <c r="L118"/>
  <c r="J115"/>
  <c r="Q115" s="1"/>
  <c r="O115"/>
  <c r="L115"/>
  <c r="J114"/>
  <c r="Q114"/>
  <c r="O114"/>
  <c r="M114"/>
  <c r="L114"/>
  <c r="J113"/>
  <c r="M113" s="1"/>
  <c r="L113"/>
  <c r="J112"/>
  <c r="O112" s="1"/>
  <c r="L112"/>
  <c r="J111"/>
  <c r="Q111" s="1"/>
  <c r="L111"/>
  <c r="J110"/>
  <c r="Q110"/>
  <c r="O110"/>
  <c r="M110"/>
  <c r="L110"/>
  <c r="J109"/>
  <c r="M109" s="1"/>
  <c r="O109"/>
  <c r="L109"/>
  <c r="J108"/>
  <c r="O108" s="1"/>
  <c r="M108"/>
  <c r="L108"/>
  <c r="J107"/>
  <c r="Q107" s="1"/>
  <c r="M107"/>
  <c r="L107"/>
  <c r="J106"/>
  <c r="Q106"/>
  <c r="O106"/>
  <c r="M106"/>
  <c r="L106"/>
  <c r="J105"/>
  <c r="M105" s="1"/>
  <c r="Q105"/>
  <c r="O105"/>
  <c r="L105"/>
  <c r="J104"/>
  <c r="O104" s="1"/>
  <c r="Q104"/>
  <c r="M104"/>
  <c r="L104"/>
  <c r="J103"/>
  <c r="Q103" s="1"/>
  <c r="O103"/>
  <c r="M103"/>
  <c r="L103"/>
  <c r="J102"/>
  <c r="Q102"/>
  <c r="O102"/>
  <c r="M102"/>
  <c r="L102"/>
  <c r="J101"/>
  <c r="M101" s="1"/>
  <c r="Q101"/>
  <c r="L101"/>
  <c r="J100"/>
  <c r="O100" s="1"/>
  <c r="Q100"/>
  <c r="L100"/>
  <c r="J99"/>
  <c r="Q99" s="1"/>
  <c r="O99"/>
  <c r="L99"/>
  <c r="J98"/>
  <c r="Q98"/>
  <c r="O98"/>
  <c r="M98"/>
  <c r="L98"/>
  <c r="J97"/>
  <c r="M97" s="1"/>
  <c r="L97"/>
  <c r="J96"/>
  <c r="O96" s="1"/>
  <c r="L96"/>
  <c r="J95"/>
  <c r="Q95" s="1"/>
  <c r="L95"/>
  <c r="J94"/>
  <c r="Q94"/>
  <c r="O94"/>
  <c r="M94"/>
  <c r="L94"/>
  <c r="J93"/>
  <c r="M93" s="1"/>
  <c r="O93"/>
  <c r="L93"/>
  <c r="J92"/>
  <c r="O92" s="1"/>
  <c r="M92"/>
  <c r="L92"/>
  <c r="J91"/>
  <c r="Q91" s="1"/>
  <c r="M91"/>
  <c r="L91"/>
  <c r="J90"/>
  <c r="Q90"/>
  <c r="O90"/>
  <c r="M90"/>
  <c r="L90"/>
  <c r="J89"/>
  <c r="M89" s="1"/>
  <c r="Q89"/>
  <c r="O89"/>
  <c r="L89"/>
  <c r="J88"/>
  <c r="O88" s="1"/>
  <c r="Q88"/>
  <c r="M88"/>
  <c r="L88"/>
  <c r="J87"/>
  <c r="Q87" s="1"/>
  <c r="O87"/>
  <c r="M87"/>
  <c r="L87"/>
  <c r="J86"/>
  <c r="Q86"/>
  <c r="O86"/>
  <c r="M86"/>
  <c r="L86"/>
  <c r="J85"/>
  <c r="M85" s="1"/>
  <c r="Q85"/>
  <c r="L85"/>
  <c r="J84"/>
  <c r="O84" s="1"/>
  <c r="Q84"/>
  <c r="L84"/>
  <c r="J83"/>
  <c r="Q83" s="1"/>
  <c r="O83"/>
  <c r="L83"/>
  <c r="J82"/>
  <c r="Q82"/>
  <c r="O82"/>
  <c r="M82"/>
  <c r="L82"/>
  <c r="J81"/>
  <c r="M81" s="1"/>
  <c r="L81"/>
  <c r="J80"/>
  <c r="O80" s="1"/>
  <c r="L80"/>
  <c r="J79"/>
  <c r="Q79" s="1"/>
  <c r="L79"/>
  <c r="J78"/>
  <c r="Q78"/>
  <c r="O78"/>
  <c r="M78"/>
  <c r="L78"/>
  <c r="J77"/>
  <c r="M77" s="1"/>
  <c r="O77"/>
  <c r="L77"/>
  <c r="J76"/>
  <c r="O76" s="1"/>
  <c r="M76"/>
  <c r="L76"/>
  <c r="J75"/>
  <c r="Q75" s="1"/>
  <c r="M75"/>
  <c r="L75"/>
  <c r="J74"/>
  <c r="Q74"/>
  <c r="O74"/>
  <c r="M74"/>
  <c r="L74"/>
  <c r="J73"/>
  <c r="M73" s="1"/>
  <c r="Q73"/>
  <c r="O73"/>
  <c r="L73"/>
  <c r="J72"/>
  <c r="O72" s="1"/>
  <c r="Q72"/>
  <c r="M72"/>
  <c r="L72"/>
  <c r="J71"/>
  <c r="Q71" s="1"/>
  <c r="O71"/>
  <c r="M71"/>
  <c r="L71"/>
  <c r="J70"/>
  <c r="Q70"/>
  <c r="O70"/>
  <c r="M70"/>
  <c r="L70"/>
  <c r="J69"/>
  <c r="M69" s="1"/>
  <c r="Q69"/>
  <c r="L69"/>
  <c r="J68"/>
  <c r="O68" s="1"/>
  <c r="Q68"/>
  <c r="L68"/>
  <c r="J67"/>
  <c r="Q67" s="1"/>
  <c r="O67"/>
  <c r="L67"/>
  <c r="J66"/>
  <c r="Q66"/>
  <c r="O66"/>
  <c r="M66"/>
  <c r="L66"/>
  <c r="J65"/>
  <c r="M65" s="1"/>
  <c r="L65"/>
  <c r="J64"/>
  <c r="O64" s="1"/>
  <c r="L64"/>
  <c r="J63"/>
  <c r="Q63" s="1"/>
  <c r="L63"/>
  <c r="J62"/>
  <c r="Q62"/>
  <c r="O62"/>
  <c r="M62"/>
  <c r="L62"/>
  <c r="J61"/>
  <c r="M61" s="1"/>
  <c r="O61"/>
  <c r="L61"/>
  <c r="J60"/>
  <c r="O60" s="1"/>
  <c r="M60"/>
  <c r="L60"/>
  <c r="J59"/>
  <c r="Q59" s="1"/>
  <c r="M59"/>
  <c r="L59"/>
  <c r="J58"/>
  <c r="Q58"/>
  <c r="O58"/>
  <c r="M58"/>
  <c r="L58"/>
  <c r="J57"/>
  <c r="M57" s="1"/>
  <c r="Q57"/>
  <c r="O57"/>
  <c r="L57"/>
  <c r="J56"/>
  <c r="O56" s="1"/>
  <c r="Q56"/>
  <c r="M56"/>
  <c r="L56"/>
  <c r="J55"/>
  <c r="Q55" s="1"/>
  <c r="O55"/>
  <c r="M55"/>
  <c r="L55"/>
  <c r="J54"/>
  <c r="Q54"/>
  <c r="O54"/>
  <c r="M54"/>
  <c r="L54"/>
  <c r="J53"/>
  <c r="M53" s="1"/>
  <c r="Q53"/>
  <c r="L53"/>
  <c r="J52"/>
  <c r="O52" s="1"/>
  <c r="Q52"/>
  <c r="L52"/>
  <c r="J51"/>
  <c r="Q51" s="1"/>
  <c r="O51"/>
  <c r="L51"/>
  <c r="J50"/>
  <c r="Q50"/>
  <c r="O50"/>
  <c r="M50"/>
  <c r="L50"/>
  <c r="J49"/>
  <c r="M49" s="1"/>
  <c r="L49"/>
  <c r="J48"/>
  <c r="O48" s="1"/>
  <c r="L48"/>
  <c r="J47"/>
  <c r="Q47" s="1"/>
  <c r="L47"/>
  <c r="J46"/>
  <c r="Q46"/>
  <c r="O46"/>
  <c r="M46"/>
  <c r="L46"/>
  <c r="J45"/>
  <c r="M45" s="1"/>
  <c r="O45"/>
  <c r="L45"/>
  <c r="J44"/>
  <c r="O44" s="1"/>
  <c r="M44"/>
  <c r="L44"/>
  <c r="J43"/>
  <c r="Q43" s="1"/>
  <c r="M43"/>
  <c r="L43"/>
  <c r="J42"/>
  <c r="Q42"/>
  <c r="O42"/>
  <c r="M42"/>
  <c r="L42"/>
  <c r="J41"/>
  <c r="M41" s="1"/>
  <c r="Q41"/>
  <c r="O41"/>
  <c r="L41"/>
  <c r="J40"/>
  <c r="O40" s="1"/>
  <c r="Q40"/>
  <c r="M40"/>
  <c r="L40"/>
  <c r="J39"/>
  <c r="Q39" s="1"/>
  <c r="O39"/>
  <c r="M39"/>
  <c r="L39"/>
  <c r="J38"/>
  <c r="Q38"/>
  <c r="O38"/>
  <c r="M38"/>
  <c r="L38"/>
  <c r="J37"/>
  <c r="M37" s="1"/>
  <c r="Q37"/>
  <c r="L37"/>
  <c r="J36"/>
  <c r="O36" s="1"/>
  <c r="Q36"/>
  <c r="L36"/>
  <c r="J35"/>
  <c r="Q35" s="1"/>
  <c r="O35"/>
  <c r="L35"/>
  <c r="J34"/>
  <c r="Q34"/>
  <c r="O34"/>
  <c r="M34"/>
  <c r="L34"/>
  <c r="J33"/>
  <c r="M33" s="1"/>
  <c r="L33"/>
  <c r="J32"/>
  <c r="O32" s="1"/>
  <c r="L32"/>
  <c r="J31"/>
  <c r="Q31" s="1"/>
  <c r="L31"/>
  <c r="J30"/>
  <c r="Q30"/>
  <c r="O30"/>
  <c r="M30"/>
  <c r="L30"/>
  <c r="J29"/>
  <c r="M29" s="1"/>
  <c r="O29"/>
  <c r="L29"/>
  <c r="J28"/>
  <c r="O28" s="1"/>
  <c r="M28"/>
  <c r="L28"/>
  <c r="J27"/>
  <c r="Q27" s="1"/>
  <c r="M27"/>
  <c r="L27"/>
  <c r="J26"/>
  <c r="Q26"/>
  <c r="O26"/>
  <c r="M26"/>
  <c r="L26"/>
  <c r="J25"/>
  <c r="M25" s="1"/>
  <c r="Q25"/>
  <c r="O25"/>
  <c r="L25"/>
  <c r="J24"/>
  <c r="O24" s="1"/>
  <c r="Q24"/>
  <c r="M24"/>
  <c r="L24"/>
  <c r="J23"/>
  <c r="Q23" s="1"/>
  <c r="O23"/>
  <c r="M23"/>
  <c r="L23"/>
  <c r="J22"/>
  <c r="Q22"/>
  <c r="O22"/>
  <c r="M22"/>
  <c r="L22"/>
  <c r="J21"/>
  <c r="M21" s="1"/>
  <c r="Q21"/>
  <c r="L21"/>
  <c r="J20"/>
  <c r="O20" s="1"/>
  <c r="Q20"/>
  <c r="L20"/>
  <c r="J19"/>
  <c r="Q19" s="1"/>
  <c r="O19"/>
  <c r="L19"/>
  <c r="J18"/>
  <c r="Q18"/>
  <c r="O18"/>
  <c r="M18"/>
  <c r="L18"/>
  <c r="J17"/>
  <c r="M17" s="1"/>
  <c r="L17"/>
  <c r="J16"/>
  <c r="O16" s="1"/>
  <c r="L16"/>
  <c r="J15"/>
  <c r="Q15" s="1"/>
  <c r="L15"/>
  <c r="J14"/>
  <c r="Q14"/>
  <c r="O14"/>
  <c r="M14"/>
  <c r="L14"/>
  <c r="J13"/>
  <c r="M13" s="1"/>
  <c r="O13"/>
  <c r="L13"/>
  <c r="J12"/>
  <c r="O12" s="1"/>
  <c r="M12"/>
  <c r="L12"/>
  <c r="J11"/>
  <c r="Q11" s="1"/>
  <c r="M11"/>
  <c r="L11"/>
  <c r="J10"/>
  <c r="Q10"/>
  <c r="O10"/>
  <c r="M10"/>
  <c r="L10"/>
  <c r="J9"/>
  <c r="M9" s="1"/>
  <c r="Q9"/>
  <c r="O9"/>
  <c r="L9"/>
  <c r="J8"/>
  <c r="O8" s="1"/>
  <c r="Q8"/>
  <c r="M8"/>
  <c r="L8"/>
  <c r="J7"/>
  <c r="Q7" s="1"/>
  <c r="O7"/>
  <c r="M7"/>
  <c r="L7"/>
  <c r="J6"/>
  <c r="Q6"/>
  <c r="O6"/>
  <c r="M6"/>
  <c r="L6"/>
  <c r="J5"/>
  <c r="M5" s="1"/>
  <c r="Q5"/>
  <c r="L5"/>
  <c r="J4"/>
  <c r="O4" s="1"/>
  <c r="Q4"/>
  <c r="L4"/>
  <c r="J3"/>
  <c r="Q3" s="1"/>
  <c r="O3"/>
  <c r="L3"/>
  <c r="J2"/>
  <c r="Q2"/>
  <c r="O2"/>
  <c r="M2"/>
  <c r="L2"/>
  <c r="J13" i="19"/>
  <c r="M13" s="1"/>
  <c r="L13"/>
  <c r="J12"/>
  <c r="O12" s="1"/>
  <c r="L12"/>
  <c r="J11"/>
  <c r="Q11" s="1"/>
  <c r="L11"/>
  <c r="J10"/>
  <c r="Q10"/>
  <c r="O10"/>
  <c r="M10"/>
  <c r="L10"/>
  <c r="J9"/>
  <c r="M9" s="1"/>
  <c r="O9"/>
  <c r="L9"/>
  <c r="J8"/>
  <c r="O8" s="1"/>
  <c r="M8"/>
  <c r="L8"/>
  <c r="J7"/>
  <c r="Q7" s="1"/>
  <c r="M7"/>
  <c r="L7"/>
  <c r="J6"/>
  <c r="Q6"/>
  <c r="O6"/>
  <c r="M6"/>
  <c r="L6"/>
  <c r="J5"/>
  <c r="M5" s="1"/>
  <c r="Q5"/>
  <c r="O5"/>
  <c r="L5"/>
  <c r="J4"/>
  <c r="O4" s="1"/>
  <c r="Q4"/>
  <c r="M4"/>
  <c r="L4"/>
  <c r="J3"/>
  <c r="Q3" s="1"/>
  <c r="O3"/>
  <c r="M3"/>
  <c r="L3"/>
  <c r="J2"/>
  <c r="Q2"/>
  <c r="O2"/>
  <c r="M2"/>
  <c r="L2"/>
  <c r="J131" i="20"/>
  <c r="M131" s="1"/>
  <c r="Q131"/>
  <c r="L131"/>
  <c r="J164"/>
  <c r="O164" s="1"/>
  <c r="Q164"/>
  <c r="L164"/>
  <c r="J262"/>
  <c r="Q262" s="1"/>
  <c r="O262"/>
  <c r="L262"/>
  <c r="J266"/>
  <c r="Q266"/>
  <c r="O266"/>
  <c r="M266"/>
  <c r="L266"/>
  <c r="J205"/>
  <c r="M205" s="1"/>
  <c r="L205"/>
  <c r="J204"/>
  <c r="O204" s="1"/>
  <c r="L204"/>
  <c r="J290"/>
  <c r="Q290" s="1"/>
  <c r="L290"/>
  <c r="J289"/>
  <c r="Q289"/>
  <c r="O289"/>
  <c r="M289"/>
  <c r="L289"/>
  <c r="J288"/>
  <c r="M288" s="1"/>
  <c r="O288"/>
  <c r="L288"/>
  <c r="J287"/>
  <c r="O287" s="1"/>
  <c r="M287"/>
  <c r="L287"/>
  <c r="J286"/>
  <c r="Q286" s="1"/>
  <c r="M286"/>
  <c r="L286"/>
  <c r="J285"/>
  <c r="Q285"/>
  <c r="O285"/>
  <c r="M285"/>
  <c r="L285"/>
  <c r="J284"/>
  <c r="M284" s="1"/>
  <c r="Q284"/>
  <c r="O284"/>
  <c r="L284"/>
  <c r="J283"/>
  <c r="O283" s="1"/>
  <c r="Q283"/>
  <c r="M283"/>
  <c r="L283"/>
  <c r="J282"/>
  <c r="Q282" s="1"/>
  <c r="O282"/>
  <c r="M282"/>
  <c r="L282"/>
  <c r="J281"/>
  <c r="Q281"/>
  <c r="O281"/>
  <c r="M281"/>
  <c r="L281"/>
  <c r="J280"/>
  <c r="M280" s="1"/>
  <c r="Q280"/>
  <c r="L280"/>
  <c r="J279"/>
  <c r="O279" s="1"/>
  <c r="Q279"/>
  <c r="L279"/>
  <c r="J278"/>
  <c r="Q278" s="1"/>
  <c r="O278"/>
  <c r="L278"/>
  <c r="J277"/>
  <c r="Q277"/>
  <c r="O277"/>
  <c r="M277"/>
  <c r="L277"/>
  <c r="J276"/>
  <c r="M276" s="1"/>
  <c r="L276"/>
  <c r="J275"/>
  <c r="O275" s="1"/>
  <c r="L275"/>
  <c r="J274"/>
  <c r="Q274" s="1"/>
  <c r="L274"/>
  <c r="J273"/>
  <c r="Q273"/>
  <c r="O273"/>
  <c r="M273"/>
  <c r="L273"/>
  <c r="J272"/>
  <c r="M272" s="1"/>
  <c r="O272"/>
  <c r="L272"/>
  <c r="J271"/>
  <c r="O271" s="1"/>
  <c r="M271"/>
  <c r="L271"/>
  <c r="J270"/>
  <c r="Q270" s="1"/>
  <c r="M270"/>
  <c r="L270"/>
  <c r="J269"/>
  <c r="Q269"/>
  <c r="O269"/>
  <c r="M269"/>
  <c r="L269"/>
  <c r="J268"/>
  <c r="M268" s="1"/>
  <c r="Q268"/>
  <c r="O268"/>
  <c r="L268"/>
  <c r="J267"/>
  <c r="O267" s="1"/>
  <c r="Q267"/>
  <c r="M267"/>
  <c r="L267"/>
  <c r="J265"/>
  <c r="Q265" s="1"/>
  <c r="O265"/>
  <c r="M265"/>
  <c r="L265"/>
  <c r="J264"/>
  <c r="Q264"/>
  <c r="O264"/>
  <c r="M264"/>
  <c r="L264"/>
  <c r="J263"/>
  <c r="M263" s="1"/>
  <c r="Q263"/>
  <c r="L263"/>
  <c r="J261"/>
  <c r="O261" s="1"/>
  <c r="Q261"/>
  <c r="L261"/>
  <c r="J260"/>
  <c r="Q260" s="1"/>
  <c r="O260"/>
  <c r="L260"/>
  <c r="J259"/>
  <c r="Q259"/>
  <c r="O259"/>
  <c r="M259"/>
  <c r="L259"/>
  <c r="J258"/>
  <c r="M258" s="1"/>
  <c r="L258"/>
  <c r="J257"/>
  <c r="O257" s="1"/>
  <c r="L257"/>
  <c r="J256"/>
  <c r="Q256" s="1"/>
  <c r="L256"/>
  <c r="J255"/>
  <c r="Q255"/>
  <c r="O255"/>
  <c r="M255"/>
  <c r="L255"/>
  <c r="J254"/>
  <c r="M254" s="1"/>
  <c r="O254"/>
  <c r="L254"/>
  <c r="J253"/>
  <c r="O253" s="1"/>
  <c r="M253"/>
  <c r="L253"/>
  <c r="J252"/>
  <c r="Q252" s="1"/>
  <c r="M252"/>
  <c r="L252"/>
  <c r="J251"/>
  <c r="Q251"/>
  <c r="O251"/>
  <c r="M251"/>
  <c r="L251"/>
  <c r="J250"/>
  <c r="M250" s="1"/>
  <c r="Q250"/>
  <c r="O250"/>
  <c r="L250"/>
  <c r="J249"/>
  <c r="O249" s="1"/>
  <c r="Q249"/>
  <c r="M249"/>
  <c r="L249"/>
  <c r="J248"/>
  <c r="Q248" s="1"/>
  <c r="O248"/>
  <c r="M248"/>
  <c r="L248"/>
  <c r="J247"/>
  <c r="Q247"/>
  <c r="O247"/>
  <c r="M247"/>
  <c r="L247"/>
  <c r="J246"/>
  <c r="M246" s="1"/>
  <c r="Q246"/>
  <c r="L246"/>
  <c r="J245"/>
  <c r="O245" s="1"/>
  <c r="Q245"/>
  <c r="L245"/>
  <c r="J244"/>
  <c r="Q244" s="1"/>
  <c r="O244"/>
  <c r="L244"/>
  <c r="J243"/>
  <c r="Q243"/>
  <c r="O243"/>
  <c r="M243"/>
  <c r="L243"/>
  <c r="J242"/>
  <c r="M242" s="1"/>
  <c r="L242"/>
  <c r="J241"/>
  <c r="O241" s="1"/>
  <c r="L241"/>
  <c r="J240"/>
  <c r="Q240" s="1"/>
  <c r="L240"/>
  <c r="J239"/>
  <c r="Q239"/>
  <c r="O239"/>
  <c r="M239"/>
  <c r="L239"/>
  <c r="J238"/>
  <c r="M238" s="1"/>
  <c r="O238"/>
  <c r="L238"/>
  <c r="J237"/>
  <c r="O237" s="1"/>
  <c r="M237"/>
  <c r="L237"/>
  <c r="J236"/>
  <c r="Q236" s="1"/>
  <c r="M236"/>
  <c r="L236"/>
  <c r="J235"/>
  <c r="Q235"/>
  <c r="O235"/>
  <c r="M235"/>
  <c r="L235"/>
  <c r="J234"/>
  <c r="M234" s="1"/>
  <c r="Q234"/>
  <c r="O234"/>
  <c r="L234"/>
  <c r="J233"/>
  <c r="O233" s="1"/>
  <c r="Q233"/>
  <c r="M233"/>
  <c r="L233"/>
  <c r="J232"/>
  <c r="Q232" s="1"/>
  <c r="O232"/>
  <c r="M232"/>
  <c r="L232"/>
  <c r="J231"/>
  <c r="Q231"/>
  <c r="O231"/>
  <c r="M231"/>
  <c r="L231"/>
  <c r="J230"/>
  <c r="M230" s="1"/>
  <c r="Q230"/>
  <c r="L230"/>
  <c r="J229"/>
  <c r="O229" s="1"/>
  <c r="Q229"/>
  <c r="L229"/>
  <c r="J228"/>
  <c r="Q228" s="1"/>
  <c r="O228"/>
  <c r="L228"/>
  <c r="J227"/>
  <c r="Q227"/>
  <c r="O227"/>
  <c r="M227"/>
  <c r="L227"/>
  <c r="J226"/>
  <c r="M226" s="1"/>
  <c r="L226"/>
  <c r="J225"/>
  <c r="O225" s="1"/>
  <c r="L225"/>
  <c r="J224"/>
  <c r="Q224" s="1"/>
  <c r="L224"/>
  <c r="J223"/>
  <c r="Q223"/>
  <c r="O223"/>
  <c r="M223"/>
  <c r="L223"/>
  <c r="J222"/>
  <c r="M222" s="1"/>
  <c r="O222"/>
  <c r="L222"/>
  <c r="J221"/>
  <c r="O221" s="1"/>
  <c r="M221"/>
  <c r="L221"/>
  <c r="J220"/>
  <c r="Q220" s="1"/>
  <c r="M220"/>
  <c r="L220"/>
  <c r="J219"/>
  <c r="Q219"/>
  <c r="O219"/>
  <c r="M219"/>
  <c r="L219"/>
  <c r="J218"/>
  <c r="M218" s="1"/>
  <c r="Q218"/>
  <c r="O218"/>
  <c r="L218"/>
  <c r="J217"/>
  <c r="O217" s="1"/>
  <c r="Q217"/>
  <c r="M217"/>
  <c r="L217"/>
  <c r="J216"/>
  <c r="Q216" s="1"/>
  <c r="O216"/>
  <c r="M216"/>
  <c r="L216"/>
  <c r="J215"/>
  <c r="Q215"/>
  <c r="O215"/>
  <c r="M215"/>
  <c r="L215"/>
  <c r="J214"/>
  <c r="M214" s="1"/>
  <c r="Q214"/>
  <c r="L214"/>
  <c r="J213"/>
  <c r="O213" s="1"/>
  <c r="Q213"/>
  <c r="L213"/>
  <c r="J212"/>
  <c r="Q212" s="1"/>
  <c r="O212"/>
  <c r="L212"/>
  <c r="J211"/>
  <c r="Q211"/>
  <c r="O211"/>
  <c r="M211"/>
  <c r="L211"/>
  <c r="J210"/>
  <c r="M210" s="1"/>
  <c r="L210"/>
  <c r="J209"/>
  <c r="O209" s="1"/>
  <c r="L209"/>
  <c r="J208"/>
  <c r="Q208" s="1"/>
  <c r="L208"/>
  <c r="J207"/>
  <c r="Q207"/>
  <c r="O207"/>
  <c r="M207"/>
  <c r="L207"/>
  <c r="J206"/>
  <c r="M206" s="1"/>
  <c r="O206"/>
  <c r="L206"/>
  <c r="J203"/>
  <c r="O203" s="1"/>
  <c r="M203"/>
  <c r="L203"/>
  <c r="J202"/>
  <c r="Q202" s="1"/>
  <c r="M202"/>
  <c r="L202"/>
  <c r="J201"/>
  <c r="Q201"/>
  <c r="O201"/>
  <c r="M201"/>
  <c r="L201"/>
  <c r="J200"/>
  <c r="M200" s="1"/>
  <c r="Q200"/>
  <c r="O200"/>
  <c r="L200"/>
  <c r="J199"/>
  <c r="O199" s="1"/>
  <c r="Q199"/>
  <c r="M199"/>
  <c r="L199"/>
  <c r="J198"/>
  <c r="Q198" s="1"/>
  <c r="O198"/>
  <c r="M198"/>
  <c r="L198"/>
  <c r="J197"/>
  <c r="Q197"/>
  <c r="O197"/>
  <c r="M197"/>
  <c r="L197"/>
  <c r="J196"/>
  <c r="M196" s="1"/>
  <c r="Q196"/>
  <c r="L196"/>
  <c r="J195"/>
  <c r="O195" s="1"/>
  <c r="Q195"/>
  <c r="L195"/>
  <c r="J194"/>
  <c r="Q194" s="1"/>
  <c r="O194"/>
  <c r="L194"/>
  <c r="J193"/>
  <c r="Q193"/>
  <c r="O193"/>
  <c r="M193"/>
  <c r="L193"/>
  <c r="J192"/>
  <c r="M192" s="1"/>
  <c r="L192"/>
  <c r="J191"/>
  <c r="O191" s="1"/>
  <c r="L191"/>
  <c r="J190"/>
  <c r="Q190" s="1"/>
  <c r="L190"/>
  <c r="J189"/>
  <c r="Q189"/>
  <c r="O189"/>
  <c r="M189"/>
  <c r="L189"/>
  <c r="J188"/>
  <c r="M188" s="1"/>
  <c r="O188"/>
  <c r="L188"/>
  <c r="J187"/>
  <c r="O187" s="1"/>
  <c r="M187"/>
  <c r="L187"/>
  <c r="J186"/>
  <c r="Q186" s="1"/>
  <c r="M186"/>
  <c r="L186"/>
  <c r="J185"/>
  <c r="Q185"/>
  <c r="O185"/>
  <c r="M185"/>
  <c r="L185"/>
  <c r="J184"/>
  <c r="M184" s="1"/>
  <c r="Q184"/>
  <c r="O184"/>
  <c r="L184"/>
  <c r="J183"/>
  <c r="O183" s="1"/>
  <c r="Q183"/>
  <c r="M183"/>
  <c r="L183"/>
  <c r="J182"/>
  <c r="Q182" s="1"/>
  <c r="O182"/>
  <c r="M182"/>
  <c r="L182"/>
  <c r="J181"/>
  <c r="Q181"/>
  <c r="O181"/>
  <c r="M181"/>
  <c r="L181"/>
  <c r="J180"/>
  <c r="M180" s="1"/>
  <c r="Q180"/>
  <c r="L180"/>
  <c r="J179"/>
  <c r="O179" s="1"/>
  <c r="Q179"/>
  <c r="L179"/>
  <c r="J178"/>
  <c r="Q178" s="1"/>
  <c r="O178"/>
  <c r="L178"/>
  <c r="J177"/>
  <c r="Q177"/>
  <c r="O177"/>
  <c r="M177"/>
  <c r="L177"/>
  <c r="J176"/>
  <c r="M176" s="1"/>
  <c r="L176"/>
  <c r="J175"/>
  <c r="O175" s="1"/>
  <c r="L175"/>
  <c r="J174"/>
  <c r="Q174" s="1"/>
  <c r="L174"/>
  <c r="J173"/>
  <c r="Q173"/>
  <c r="O173"/>
  <c r="M173"/>
  <c r="L173"/>
  <c r="J172"/>
  <c r="M172" s="1"/>
  <c r="O172"/>
  <c r="L172"/>
  <c r="J171"/>
  <c r="O171" s="1"/>
  <c r="M171"/>
  <c r="L171"/>
  <c r="J170"/>
  <c r="Q170" s="1"/>
  <c r="M170"/>
  <c r="L170"/>
  <c r="J169"/>
  <c r="Q169"/>
  <c r="O169"/>
  <c r="M169"/>
  <c r="L169"/>
  <c r="J168"/>
  <c r="M168" s="1"/>
  <c r="Q168"/>
  <c r="O168"/>
  <c r="L168"/>
  <c r="J167"/>
  <c r="O167" s="1"/>
  <c r="Q167"/>
  <c r="M167"/>
  <c r="L167"/>
  <c r="J166"/>
  <c r="Q166" s="1"/>
  <c r="O166"/>
  <c r="M166"/>
  <c r="L166"/>
  <c r="J165"/>
  <c r="Q165"/>
  <c r="O165"/>
  <c r="M165"/>
  <c r="L165"/>
  <c r="J163"/>
  <c r="M163" s="1"/>
  <c r="Q163"/>
  <c r="L163"/>
  <c r="J162"/>
  <c r="O162" s="1"/>
  <c r="Q162"/>
  <c r="L162"/>
  <c r="J161"/>
  <c r="Q161" s="1"/>
  <c r="O161"/>
  <c r="L161"/>
  <c r="J160"/>
  <c r="Q160"/>
  <c r="O160"/>
  <c r="M160"/>
  <c r="L160"/>
  <c r="J159"/>
  <c r="M159" s="1"/>
  <c r="L159"/>
  <c r="J158"/>
  <c r="O158" s="1"/>
  <c r="L158"/>
  <c r="J157"/>
  <c r="Q157" s="1"/>
  <c r="L157"/>
  <c r="J156"/>
  <c r="Q156"/>
  <c r="O156"/>
  <c r="M156"/>
  <c r="L156"/>
  <c r="J155"/>
  <c r="M155" s="1"/>
  <c r="O155"/>
  <c r="L155"/>
  <c r="J154"/>
  <c r="O154" s="1"/>
  <c r="M154"/>
  <c r="L154"/>
  <c r="J153"/>
  <c r="Q153" s="1"/>
  <c r="M153"/>
  <c r="L153"/>
  <c r="J152"/>
  <c r="Q152"/>
  <c r="O152"/>
  <c r="M152"/>
  <c r="L152"/>
  <c r="J151"/>
  <c r="M151" s="1"/>
  <c r="Q151"/>
  <c r="O151"/>
  <c r="L151"/>
  <c r="J150"/>
  <c r="O150" s="1"/>
  <c r="Q150"/>
  <c r="M150"/>
  <c r="L150"/>
  <c r="J149"/>
  <c r="Q149" s="1"/>
  <c r="O149"/>
  <c r="M149"/>
  <c r="L149"/>
  <c r="J148"/>
  <c r="Q148"/>
  <c r="O148"/>
  <c r="M148"/>
  <c r="L148"/>
  <c r="J147"/>
  <c r="M147" s="1"/>
  <c r="Q147"/>
  <c r="L147"/>
  <c r="J146"/>
  <c r="O146" s="1"/>
  <c r="Q146"/>
  <c r="L146"/>
  <c r="J145"/>
  <c r="Q145" s="1"/>
  <c r="O145"/>
  <c r="L145"/>
  <c r="J144"/>
  <c r="Q144"/>
  <c r="O144"/>
  <c r="M144"/>
  <c r="L144"/>
  <c r="J143"/>
  <c r="M143" s="1"/>
  <c r="L143"/>
  <c r="J142"/>
  <c r="O142" s="1"/>
  <c r="L142"/>
  <c r="J141"/>
  <c r="Q141" s="1"/>
  <c r="L141"/>
  <c r="J140"/>
  <c r="Q140"/>
  <c r="O140"/>
  <c r="M140"/>
  <c r="L140"/>
  <c r="J139"/>
  <c r="M139" s="1"/>
  <c r="O139"/>
  <c r="L139"/>
  <c r="J138"/>
  <c r="O138" s="1"/>
  <c r="M138"/>
  <c r="L138"/>
  <c r="J137"/>
  <c r="Q137" s="1"/>
  <c r="M137"/>
  <c r="L137"/>
  <c r="J136"/>
  <c r="Q136"/>
  <c r="O136"/>
  <c r="M136"/>
  <c r="L136"/>
  <c r="J135"/>
  <c r="M135" s="1"/>
  <c r="Q135"/>
  <c r="O135"/>
  <c r="L135"/>
  <c r="J134"/>
  <c r="O134" s="1"/>
  <c r="Q134"/>
  <c r="M134"/>
  <c r="L134"/>
  <c r="J133"/>
  <c r="Q133" s="1"/>
  <c r="O133"/>
  <c r="M133"/>
  <c r="L133"/>
  <c r="J132"/>
  <c r="Q132"/>
  <c r="O132"/>
  <c r="M132"/>
  <c r="L132"/>
  <c r="J130"/>
  <c r="M130" s="1"/>
  <c r="Q130"/>
  <c r="L130"/>
  <c r="J129"/>
  <c r="O129" s="1"/>
  <c r="Q129"/>
  <c r="L129"/>
  <c r="J128"/>
  <c r="Q128" s="1"/>
  <c r="O128"/>
  <c r="L128"/>
  <c r="J127"/>
  <c r="Q127"/>
  <c r="O127"/>
  <c r="M127"/>
  <c r="L127"/>
  <c r="J126"/>
  <c r="M126" s="1"/>
  <c r="L126"/>
  <c r="J125"/>
  <c r="O125" s="1"/>
  <c r="L125"/>
  <c r="J124"/>
  <c r="Q124" s="1"/>
  <c r="L124"/>
  <c r="J123"/>
  <c r="Q123"/>
  <c r="O123"/>
  <c r="M123"/>
  <c r="L123"/>
  <c r="J122"/>
  <c r="M122" s="1"/>
  <c r="O122"/>
  <c r="L122"/>
  <c r="J121"/>
  <c r="O121" s="1"/>
  <c r="M121"/>
  <c r="L121"/>
  <c r="J120"/>
  <c r="Q120" s="1"/>
  <c r="M120"/>
  <c r="L120"/>
  <c r="J119"/>
  <c r="Q119"/>
  <c r="O119"/>
  <c r="M119"/>
  <c r="L119"/>
  <c r="J118"/>
  <c r="M118" s="1"/>
  <c r="Q118"/>
  <c r="O118"/>
  <c r="L118"/>
  <c r="J117"/>
  <c r="O117" s="1"/>
  <c r="Q117"/>
  <c r="M117"/>
  <c r="L117"/>
  <c r="J116"/>
  <c r="Q116" s="1"/>
  <c r="O116"/>
  <c r="M116"/>
  <c r="L116"/>
  <c r="J115"/>
  <c r="Q115"/>
  <c r="O115"/>
  <c r="M115"/>
  <c r="L115"/>
  <c r="J114"/>
  <c r="M114" s="1"/>
  <c r="Q114"/>
  <c r="L114"/>
  <c r="J113"/>
  <c r="O113" s="1"/>
  <c r="Q113"/>
  <c r="L113"/>
  <c r="J112"/>
  <c r="Q112" s="1"/>
  <c r="O112"/>
  <c r="L112"/>
  <c r="J111"/>
  <c r="Q111"/>
  <c r="O111"/>
  <c r="M111"/>
  <c r="L111"/>
  <c r="J110"/>
  <c r="M110" s="1"/>
  <c r="L110"/>
  <c r="J109"/>
  <c r="O109" s="1"/>
  <c r="L109"/>
  <c r="J108"/>
  <c r="Q108" s="1"/>
  <c r="L108"/>
  <c r="J107"/>
  <c r="Q107"/>
  <c r="O107"/>
  <c r="M107"/>
  <c r="L107"/>
  <c r="J106"/>
  <c r="M106" s="1"/>
  <c r="O106"/>
  <c r="L106"/>
  <c r="J105"/>
  <c r="O105" s="1"/>
  <c r="M105"/>
  <c r="L105"/>
  <c r="J104"/>
  <c r="Q104" s="1"/>
  <c r="M104"/>
  <c r="L104"/>
  <c r="J103"/>
  <c r="Q103"/>
  <c r="O103"/>
  <c r="M103"/>
  <c r="L103"/>
  <c r="J102"/>
  <c r="M102" s="1"/>
  <c r="Q102"/>
  <c r="O102"/>
  <c r="L102"/>
  <c r="J101"/>
  <c r="O101" s="1"/>
  <c r="Q101"/>
  <c r="M101"/>
  <c r="L101"/>
  <c r="J100"/>
  <c r="Q100" s="1"/>
  <c r="O100"/>
  <c r="M100"/>
  <c r="L100"/>
  <c r="J99"/>
  <c r="Q99"/>
  <c r="O99"/>
  <c r="M99"/>
  <c r="L99"/>
  <c r="J98"/>
  <c r="M98" s="1"/>
  <c r="Q98"/>
  <c r="L98"/>
  <c r="J97"/>
  <c r="O97" s="1"/>
  <c r="Q97"/>
  <c r="L97"/>
  <c r="J96"/>
  <c r="Q96" s="1"/>
  <c r="O96"/>
  <c r="L96"/>
  <c r="J95"/>
  <c r="Q95"/>
  <c r="O95"/>
  <c r="M95"/>
  <c r="L95"/>
  <c r="J94"/>
  <c r="M94" s="1"/>
  <c r="L94"/>
  <c r="J93"/>
  <c r="O93" s="1"/>
  <c r="L93"/>
  <c r="J92"/>
  <c r="Q92" s="1"/>
  <c r="L92"/>
  <c r="J91"/>
  <c r="Q91"/>
  <c r="O91"/>
  <c r="M91"/>
  <c r="L91"/>
  <c r="J90"/>
  <c r="M90" s="1"/>
  <c r="O90"/>
  <c r="L90"/>
  <c r="J89"/>
  <c r="O89" s="1"/>
  <c r="M89"/>
  <c r="L89"/>
  <c r="J88"/>
  <c r="Q88" s="1"/>
  <c r="M88"/>
  <c r="L88"/>
  <c r="J87"/>
  <c r="Q87"/>
  <c r="O87"/>
  <c r="M87"/>
  <c r="L87"/>
  <c r="J86"/>
  <c r="M86" s="1"/>
  <c r="Q86"/>
  <c r="O86"/>
  <c r="L86"/>
  <c r="J85"/>
  <c r="O85" s="1"/>
  <c r="Q85"/>
  <c r="M85"/>
  <c r="L85"/>
  <c r="J84"/>
  <c r="Q84" s="1"/>
  <c r="O84"/>
  <c r="M84"/>
  <c r="L84"/>
  <c r="J83"/>
  <c r="Q83"/>
  <c r="O83"/>
  <c r="M83"/>
  <c r="L83"/>
  <c r="J82"/>
  <c r="M82" s="1"/>
  <c r="Q82"/>
  <c r="L82"/>
  <c r="J81"/>
  <c r="O81" s="1"/>
  <c r="Q81"/>
  <c r="L81"/>
  <c r="J80"/>
  <c r="Q80" s="1"/>
  <c r="O80"/>
  <c r="L80"/>
  <c r="J79"/>
  <c r="Q79"/>
  <c r="O79"/>
  <c r="M79"/>
  <c r="L79"/>
  <c r="J78"/>
  <c r="M78" s="1"/>
  <c r="L78"/>
  <c r="J77"/>
  <c r="O77" s="1"/>
  <c r="L77"/>
  <c r="J76"/>
  <c r="Q76" s="1"/>
  <c r="L76"/>
  <c r="J75"/>
  <c r="Q75"/>
  <c r="O75"/>
  <c r="M75"/>
  <c r="L75"/>
  <c r="J74"/>
  <c r="M74" s="1"/>
  <c r="O74"/>
  <c r="L74"/>
  <c r="J73"/>
  <c r="O73" s="1"/>
  <c r="M73"/>
  <c r="L73"/>
  <c r="J72"/>
  <c r="Q72" s="1"/>
  <c r="M72"/>
  <c r="L72"/>
  <c r="J71"/>
  <c r="Q71"/>
  <c r="O71"/>
  <c r="M71"/>
  <c r="L71"/>
  <c r="J70"/>
  <c r="M70" s="1"/>
  <c r="Q70"/>
  <c r="O70"/>
  <c r="L70"/>
  <c r="J69"/>
  <c r="O69" s="1"/>
  <c r="Q69"/>
  <c r="M69"/>
  <c r="L69"/>
  <c r="J68"/>
  <c r="Q68" s="1"/>
  <c r="O68"/>
  <c r="M68"/>
  <c r="L68"/>
  <c r="J67"/>
  <c r="Q67"/>
  <c r="O67"/>
  <c r="M67"/>
  <c r="L67"/>
  <c r="J66"/>
  <c r="M66" s="1"/>
  <c r="Q66"/>
  <c r="L66"/>
  <c r="J65"/>
  <c r="O65" s="1"/>
  <c r="Q65"/>
  <c r="L65"/>
  <c r="J64"/>
  <c r="Q64" s="1"/>
  <c r="O64"/>
  <c r="L64"/>
  <c r="J63"/>
  <c r="Q63"/>
  <c r="O63"/>
  <c r="M63"/>
  <c r="L63"/>
  <c r="J62"/>
  <c r="M62" s="1"/>
  <c r="L62"/>
  <c r="J61"/>
  <c r="O61" s="1"/>
  <c r="L61"/>
  <c r="J60"/>
  <c r="Q60" s="1"/>
  <c r="L60"/>
  <c r="J59"/>
  <c r="Q59"/>
  <c r="O59"/>
  <c r="M59"/>
  <c r="L59"/>
  <c r="J58"/>
  <c r="M58" s="1"/>
  <c r="O58"/>
  <c r="L58"/>
  <c r="J57"/>
  <c r="O57" s="1"/>
  <c r="M57"/>
  <c r="L57"/>
  <c r="J56"/>
  <c r="Q56" s="1"/>
  <c r="M56"/>
  <c r="L56"/>
  <c r="J55"/>
  <c r="Q55"/>
  <c r="O55"/>
  <c r="M55"/>
  <c r="L55"/>
  <c r="J54"/>
  <c r="M54" s="1"/>
  <c r="Q54"/>
  <c r="O54"/>
  <c r="L54"/>
  <c r="J53"/>
  <c r="O53" s="1"/>
  <c r="Q53"/>
  <c r="M53"/>
  <c r="L53"/>
  <c r="J52"/>
  <c r="Q52" s="1"/>
  <c r="O52"/>
  <c r="M52"/>
  <c r="L52"/>
  <c r="J51"/>
  <c r="Q51"/>
  <c r="O51"/>
  <c r="M51"/>
  <c r="L51"/>
  <c r="J50"/>
  <c r="M50" s="1"/>
  <c r="Q50"/>
  <c r="L50"/>
  <c r="J49"/>
  <c r="O49" s="1"/>
  <c r="Q49"/>
  <c r="L49"/>
  <c r="J48"/>
  <c r="Q48" s="1"/>
  <c r="O48"/>
  <c r="L48"/>
  <c r="J47"/>
  <c r="Q47"/>
  <c r="O47"/>
  <c r="M47"/>
  <c r="L47"/>
  <c r="J46"/>
  <c r="M46" s="1"/>
  <c r="L46"/>
  <c r="J45"/>
  <c r="O45" s="1"/>
  <c r="L45"/>
  <c r="J44"/>
  <c r="Q44" s="1"/>
  <c r="L44"/>
  <c r="J43"/>
  <c r="Q43"/>
  <c r="O43"/>
  <c r="M43"/>
  <c r="L43"/>
  <c r="J42"/>
  <c r="M42" s="1"/>
  <c r="O42"/>
  <c r="L42"/>
  <c r="J41"/>
  <c r="O41" s="1"/>
  <c r="M41"/>
  <c r="L41"/>
  <c r="J40"/>
  <c r="Q40" s="1"/>
  <c r="M40"/>
  <c r="L40"/>
  <c r="J39"/>
  <c r="Q39"/>
  <c r="O39"/>
  <c r="M39"/>
  <c r="L39"/>
  <c r="J38"/>
  <c r="M38" s="1"/>
  <c r="Q38"/>
  <c r="O38"/>
  <c r="L38"/>
  <c r="J37"/>
  <c r="O37" s="1"/>
  <c r="Q37"/>
  <c r="M37"/>
  <c r="L37"/>
  <c r="J36"/>
  <c r="Q36" s="1"/>
  <c r="O36"/>
  <c r="M36"/>
  <c r="L36"/>
  <c r="J35"/>
  <c r="Q35"/>
  <c r="O35"/>
  <c r="M35"/>
  <c r="L35"/>
  <c r="J34"/>
  <c r="M34" s="1"/>
  <c r="Q34"/>
  <c r="L34"/>
  <c r="J33"/>
  <c r="O33" s="1"/>
  <c r="Q33"/>
  <c r="L33"/>
  <c r="J32"/>
  <c r="Q32" s="1"/>
  <c r="O32"/>
  <c r="L32"/>
  <c r="J31"/>
  <c r="Q31"/>
  <c r="O31"/>
  <c r="M31"/>
  <c r="L31"/>
  <c r="J30"/>
  <c r="M30" s="1"/>
  <c r="L30"/>
  <c r="J29"/>
  <c r="O29" s="1"/>
  <c r="L29"/>
  <c r="J28"/>
  <c r="Q28" s="1"/>
  <c r="L28"/>
  <c r="J27"/>
  <c r="Q27"/>
  <c r="O27"/>
  <c r="M27"/>
  <c r="L27"/>
  <c r="J26"/>
  <c r="M26" s="1"/>
  <c r="O26"/>
  <c r="L26"/>
  <c r="J25"/>
  <c r="O25" s="1"/>
  <c r="M25"/>
  <c r="L25"/>
  <c r="J24"/>
  <c r="Q24" s="1"/>
  <c r="M24"/>
  <c r="L24"/>
  <c r="J23"/>
  <c r="Q23"/>
  <c r="O23"/>
  <c r="M23"/>
  <c r="L23"/>
  <c r="J22"/>
  <c r="M22" s="1"/>
  <c r="Q22"/>
  <c r="O22"/>
  <c r="L22"/>
  <c r="J21"/>
  <c r="O21" s="1"/>
  <c r="Q21"/>
  <c r="M21"/>
  <c r="L21"/>
  <c r="J20"/>
  <c r="Q20" s="1"/>
  <c r="O20"/>
  <c r="M20"/>
  <c r="L20"/>
  <c r="J19"/>
  <c r="Q19"/>
  <c r="O19"/>
  <c r="M19"/>
  <c r="L19"/>
  <c r="J18"/>
  <c r="M18" s="1"/>
  <c r="Q18"/>
  <c r="L18"/>
  <c r="J17"/>
  <c r="O17" s="1"/>
  <c r="Q17"/>
  <c r="L17"/>
  <c r="J16"/>
  <c r="Q16" s="1"/>
  <c r="O16"/>
  <c r="L16"/>
  <c r="J15"/>
  <c r="Q15"/>
  <c r="O15"/>
  <c r="M15"/>
  <c r="L15"/>
  <c r="J14"/>
  <c r="M14" s="1"/>
  <c r="L14"/>
  <c r="J13"/>
  <c r="O13" s="1"/>
  <c r="L13"/>
  <c r="J12"/>
  <c r="Q12" s="1"/>
  <c r="L12"/>
  <c r="J11"/>
  <c r="Q11"/>
  <c r="O11"/>
  <c r="M11"/>
  <c r="L11"/>
  <c r="J10"/>
  <c r="M10" s="1"/>
  <c r="O10"/>
  <c r="L10"/>
  <c r="J9"/>
  <c r="O9" s="1"/>
  <c r="M9"/>
  <c r="L9"/>
  <c r="J8"/>
  <c r="Q8" s="1"/>
  <c r="M8"/>
  <c r="L8"/>
  <c r="J7"/>
  <c r="Q7"/>
  <c r="O7"/>
  <c r="M7"/>
  <c r="L7"/>
  <c r="J6"/>
  <c r="M6" s="1"/>
  <c r="Q6"/>
  <c r="O6"/>
  <c r="L6"/>
  <c r="J5"/>
  <c r="O5" s="1"/>
  <c r="Q5"/>
  <c r="M5"/>
  <c r="L5"/>
  <c r="J4"/>
  <c r="Q4" s="1"/>
  <c r="O4"/>
  <c r="M4"/>
  <c r="L4"/>
  <c r="J3"/>
  <c r="Q3"/>
  <c r="O3"/>
  <c r="M3"/>
  <c r="L3"/>
  <c r="J2"/>
  <c r="M2" s="1"/>
  <c r="Q2"/>
  <c r="L2"/>
  <c r="Q257" i="23"/>
  <c r="O258"/>
  <c r="M259"/>
  <c r="Q259"/>
  <c r="O261"/>
  <c r="Q261"/>
  <c r="M263"/>
  <c r="Q263"/>
  <c r="M265"/>
  <c r="O265"/>
  <c r="Q266"/>
  <c r="M267"/>
  <c r="Q267"/>
  <c r="J256"/>
  <c r="Q256" s="1"/>
  <c r="J257"/>
  <c r="O257" s="1"/>
  <c r="J258"/>
  <c r="M258" s="1"/>
  <c r="J259"/>
  <c r="O259" s="1"/>
  <c r="J260"/>
  <c r="Q260" s="1"/>
  <c r="J261"/>
  <c r="M261" s="1"/>
  <c r="J262"/>
  <c r="M262" s="1"/>
  <c r="J263"/>
  <c r="O263" s="1"/>
  <c r="J264"/>
  <c r="Q264" s="1"/>
  <c r="J265"/>
  <c r="Q265" s="1"/>
  <c r="J266"/>
  <c r="M266" s="1"/>
  <c r="J267"/>
  <c r="O267" s="1"/>
  <c r="J268"/>
  <c r="Q268" s="1"/>
  <c r="J255"/>
  <c r="O255" s="1"/>
  <c r="Q255"/>
  <c r="M255"/>
  <c r="L255"/>
  <c r="J254"/>
  <c r="Q254" s="1"/>
  <c r="M254"/>
  <c r="L254"/>
  <c r="J253"/>
  <c r="Q253"/>
  <c r="O253"/>
  <c r="M253"/>
  <c r="L253"/>
  <c r="J252"/>
  <c r="M252" s="1"/>
  <c r="Q252"/>
  <c r="O252"/>
  <c r="L252"/>
  <c r="J251"/>
  <c r="O251" s="1"/>
  <c r="Q251"/>
  <c r="M251"/>
  <c r="L251"/>
  <c r="J250"/>
  <c r="Q250" s="1"/>
  <c r="O250"/>
  <c r="M250"/>
  <c r="L250"/>
  <c r="J249"/>
  <c r="Q249"/>
  <c r="O249"/>
  <c r="M249"/>
  <c r="L249"/>
  <c r="J248"/>
  <c r="M248" s="1"/>
  <c r="Q248"/>
  <c r="L248"/>
  <c r="J247"/>
  <c r="M247" s="1"/>
  <c r="Q247"/>
  <c r="L247"/>
  <c r="J246"/>
  <c r="M246" s="1"/>
  <c r="L246"/>
  <c r="J245"/>
  <c r="Q245"/>
  <c r="O245"/>
  <c r="M245"/>
  <c r="L245"/>
  <c r="J244"/>
  <c r="M244" s="1"/>
  <c r="Q244"/>
  <c r="O244"/>
  <c r="L244"/>
  <c r="J243"/>
  <c r="M243" s="1"/>
  <c r="Q243"/>
  <c r="L243"/>
  <c r="J242"/>
  <c r="M242" s="1"/>
  <c r="L242"/>
  <c r="J241"/>
  <c r="Q241"/>
  <c r="O241"/>
  <c r="M241"/>
  <c r="L241"/>
  <c r="J149"/>
  <c r="M149" s="1"/>
  <c r="Q149"/>
  <c r="O149"/>
  <c r="L149"/>
  <c r="J148"/>
  <c r="M148" s="1"/>
  <c r="Q148"/>
  <c r="L148"/>
  <c r="J147"/>
  <c r="M147" s="1"/>
  <c r="L147"/>
  <c r="J146"/>
  <c r="Q146"/>
  <c r="O146"/>
  <c r="M146"/>
  <c r="L146"/>
  <c r="J144"/>
  <c r="M144" s="1"/>
  <c r="Q144"/>
  <c r="O144"/>
  <c r="L144"/>
  <c r="J143"/>
  <c r="M143" s="1"/>
  <c r="Q143"/>
  <c r="L143"/>
  <c r="J142"/>
  <c r="M142" s="1"/>
  <c r="L142"/>
  <c r="J240"/>
  <c r="Q240"/>
  <c r="O240"/>
  <c r="M240"/>
  <c r="L240"/>
  <c r="J239"/>
  <c r="M239" s="1"/>
  <c r="Q239"/>
  <c r="O239"/>
  <c r="L239"/>
  <c r="J238"/>
  <c r="M238" s="1"/>
  <c r="Q238"/>
  <c r="L238"/>
  <c r="J237"/>
  <c r="M237" s="1"/>
  <c r="L237"/>
  <c r="J236"/>
  <c r="Q236"/>
  <c r="O236"/>
  <c r="M236"/>
  <c r="L236"/>
  <c r="J235"/>
  <c r="M235" s="1"/>
  <c r="Q235"/>
  <c r="O235"/>
  <c r="L235"/>
  <c r="J234"/>
  <c r="M234" s="1"/>
  <c r="Q234"/>
  <c r="L234"/>
  <c r="J233"/>
  <c r="M233" s="1"/>
  <c r="L233"/>
  <c r="J232"/>
  <c r="Q232"/>
  <c r="O232"/>
  <c r="M232"/>
  <c r="L232"/>
  <c r="J231"/>
  <c r="M231" s="1"/>
  <c r="Q231"/>
  <c r="O231"/>
  <c r="L231"/>
  <c r="J230"/>
  <c r="M230" s="1"/>
  <c r="Q230"/>
  <c r="L230"/>
  <c r="J229"/>
  <c r="M229" s="1"/>
  <c r="L229"/>
  <c r="J228"/>
  <c r="Q228"/>
  <c r="O228"/>
  <c r="M228"/>
  <c r="L228"/>
  <c r="J227"/>
  <c r="M227" s="1"/>
  <c r="Q227"/>
  <c r="O227"/>
  <c r="L227"/>
  <c r="J226"/>
  <c r="M226" s="1"/>
  <c r="Q226"/>
  <c r="L226"/>
  <c r="J225"/>
  <c r="M225" s="1"/>
  <c r="L225"/>
  <c r="J224"/>
  <c r="Q224"/>
  <c r="O224"/>
  <c r="M224"/>
  <c r="L224"/>
  <c r="J223"/>
  <c r="M223" s="1"/>
  <c r="Q223"/>
  <c r="O223"/>
  <c r="L223"/>
  <c r="J222"/>
  <c r="M222" s="1"/>
  <c r="Q222"/>
  <c r="L222"/>
  <c r="J221"/>
  <c r="M221" s="1"/>
  <c r="L221"/>
  <c r="J220"/>
  <c r="Q220"/>
  <c r="O220"/>
  <c r="M220"/>
  <c r="L220"/>
  <c r="J219"/>
  <c r="M219" s="1"/>
  <c r="Q219"/>
  <c r="O219"/>
  <c r="L219"/>
  <c r="J218"/>
  <c r="M218" s="1"/>
  <c r="Q218"/>
  <c r="L218"/>
  <c r="J217"/>
  <c r="M217" s="1"/>
  <c r="L217"/>
  <c r="J216"/>
  <c r="Q216"/>
  <c r="O216"/>
  <c r="M216"/>
  <c r="L216"/>
  <c r="J215"/>
  <c r="M215" s="1"/>
  <c r="Q215"/>
  <c r="O215"/>
  <c r="L215"/>
  <c r="J214"/>
  <c r="M214" s="1"/>
  <c r="Q214"/>
  <c r="L214"/>
  <c r="J213"/>
  <c r="M213" s="1"/>
  <c r="L213"/>
  <c r="J212"/>
  <c r="Q212"/>
  <c r="O212"/>
  <c r="M212"/>
  <c r="L212"/>
  <c r="J211"/>
  <c r="M211" s="1"/>
  <c r="Q211"/>
  <c r="O211"/>
  <c r="L211"/>
  <c r="J210"/>
  <c r="M210" s="1"/>
  <c r="Q210"/>
  <c r="L210"/>
  <c r="J209"/>
  <c r="M209" s="1"/>
  <c r="L209"/>
  <c r="J208"/>
  <c r="Q208"/>
  <c r="O208"/>
  <c r="M208"/>
  <c r="L208"/>
  <c r="J207"/>
  <c r="M207" s="1"/>
  <c r="Q207"/>
  <c r="O207"/>
  <c r="L207"/>
  <c r="J206"/>
  <c r="M206" s="1"/>
  <c r="Q206"/>
  <c r="L206"/>
  <c r="J205"/>
  <c r="M205" s="1"/>
  <c r="L205"/>
  <c r="J204"/>
  <c r="Q204"/>
  <c r="O204"/>
  <c r="M204"/>
  <c r="L204"/>
  <c r="J203"/>
  <c r="M203" s="1"/>
  <c r="Q203"/>
  <c r="O203"/>
  <c r="L203"/>
  <c r="J202"/>
  <c r="M202" s="1"/>
  <c r="Q202"/>
  <c r="L202"/>
  <c r="J201"/>
  <c r="M201" s="1"/>
  <c r="L201"/>
  <c r="J200"/>
  <c r="Q200"/>
  <c r="O200"/>
  <c r="M200"/>
  <c r="L200"/>
  <c r="J199"/>
  <c r="M199" s="1"/>
  <c r="Q199"/>
  <c r="O199"/>
  <c r="L199"/>
  <c r="J198"/>
  <c r="M198" s="1"/>
  <c r="Q198"/>
  <c r="L198"/>
  <c r="J197"/>
  <c r="M197" s="1"/>
  <c r="L197"/>
  <c r="J196"/>
  <c r="Q196"/>
  <c r="O196"/>
  <c r="M196"/>
  <c r="L196"/>
  <c r="J195"/>
  <c r="M195" s="1"/>
  <c r="Q195"/>
  <c r="O195"/>
  <c r="L195"/>
  <c r="J194"/>
  <c r="M194" s="1"/>
  <c r="Q194"/>
  <c r="L194"/>
  <c r="J193"/>
  <c r="M193" s="1"/>
  <c r="L193"/>
  <c r="J192"/>
  <c r="Q192"/>
  <c r="O192"/>
  <c r="M192"/>
  <c r="L192"/>
  <c r="J191"/>
  <c r="M191" s="1"/>
  <c r="Q191"/>
  <c r="O191"/>
  <c r="L191"/>
  <c r="J190"/>
  <c r="M190" s="1"/>
  <c r="Q190"/>
  <c r="L190"/>
  <c r="J189"/>
  <c r="M189" s="1"/>
  <c r="L189"/>
  <c r="J188"/>
  <c r="Q188"/>
  <c r="O188"/>
  <c r="M188"/>
  <c r="L188"/>
  <c r="J187"/>
  <c r="M187" s="1"/>
  <c r="Q187"/>
  <c r="O187"/>
  <c r="L187"/>
  <c r="J186"/>
  <c r="M186" s="1"/>
  <c r="Q186"/>
  <c r="L186"/>
  <c r="J185"/>
  <c r="M185" s="1"/>
  <c r="L185"/>
  <c r="J184"/>
  <c r="Q184"/>
  <c r="O184"/>
  <c r="M184"/>
  <c r="L184"/>
  <c r="J183"/>
  <c r="M183" s="1"/>
  <c r="Q183"/>
  <c r="O183"/>
  <c r="L183"/>
  <c r="J182"/>
  <c r="M182" s="1"/>
  <c r="Q182"/>
  <c r="L182"/>
  <c r="J181"/>
  <c r="M181" s="1"/>
  <c r="L181"/>
  <c r="J180"/>
  <c r="Q180"/>
  <c r="O180"/>
  <c r="M180"/>
  <c r="L180"/>
  <c r="J179"/>
  <c r="M179" s="1"/>
  <c r="Q179"/>
  <c r="O179"/>
  <c r="L179"/>
  <c r="J178"/>
  <c r="M178" s="1"/>
  <c r="Q178"/>
  <c r="L178"/>
  <c r="J177"/>
  <c r="M177" s="1"/>
  <c r="L177"/>
  <c r="J176"/>
  <c r="Q176"/>
  <c r="O176"/>
  <c r="M176"/>
  <c r="L176"/>
  <c r="J175"/>
  <c r="M175" s="1"/>
  <c r="Q175"/>
  <c r="O175"/>
  <c r="L175"/>
  <c r="J174"/>
  <c r="M174" s="1"/>
  <c r="Q174"/>
  <c r="L174"/>
  <c r="J173"/>
  <c r="M173" s="1"/>
  <c r="L173"/>
  <c r="J172"/>
  <c r="Q172"/>
  <c r="O172"/>
  <c r="M172"/>
  <c r="L172"/>
  <c r="J171"/>
  <c r="M171" s="1"/>
  <c r="Q171"/>
  <c r="O171"/>
  <c r="L171"/>
  <c r="J170"/>
  <c r="M170" s="1"/>
  <c r="Q170"/>
  <c r="L170"/>
  <c r="J169"/>
  <c r="M169" s="1"/>
  <c r="L169"/>
  <c r="J168"/>
  <c r="Q168"/>
  <c r="O168"/>
  <c r="M168"/>
  <c r="L168"/>
  <c r="J167"/>
  <c r="M167" s="1"/>
  <c r="Q167"/>
  <c r="O167"/>
  <c r="L167"/>
  <c r="J166"/>
  <c r="M166" s="1"/>
  <c r="Q166"/>
  <c r="L166"/>
  <c r="J165"/>
  <c r="M165" s="1"/>
  <c r="L165"/>
  <c r="J164"/>
  <c r="Q164"/>
  <c r="O164"/>
  <c r="M164"/>
  <c r="L164"/>
  <c r="J163"/>
  <c r="M163" s="1"/>
  <c r="Q163"/>
  <c r="O163"/>
  <c r="L163"/>
  <c r="J162"/>
  <c r="M162" s="1"/>
  <c r="Q162"/>
  <c r="L162"/>
  <c r="J161"/>
  <c r="M161" s="1"/>
  <c r="L161"/>
  <c r="J160"/>
  <c r="Q160"/>
  <c r="O160"/>
  <c r="M160"/>
  <c r="L160"/>
  <c r="J159"/>
  <c r="M159" s="1"/>
  <c r="Q159"/>
  <c r="O159"/>
  <c r="L159"/>
  <c r="J158"/>
  <c r="M158" s="1"/>
  <c r="Q158"/>
  <c r="L158"/>
  <c r="J157"/>
  <c r="M157" s="1"/>
  <c r="L157"/>
  <c r="J156"/>
  <c r="Q156"/>
  <c r="O156"/>
  <c r="M156"/>
  <c r="L156"/>
  <c r="J155"/>
  <c r="M155" s="1"/>
  <c r="Q155"/>
  <c r="O155"/>
  <c r="L155"/>
  <c r="J154"/>
  <c r="M154" s="1"/>
  <c r="Q154"/>
  <c r="L154"/>
  <c r="J153"/>
  <c r="M153" s="1"/>
  <c r="L153"/>
  <c r="J152"/>
  <c r="Q152"/>
  <c r="O152"/>
  <c r="M152"/>
  <c r="L152"/>
  <c r="J151"/>
  <c r="M151" s="1"/>
  <c r="Q151"/>
  <c r="O151"/>
  <c r="L151"/>
  <c r="J150"/>
  <c r="M150" s="1"/>
  <c r="Q150"/>
  <c r="L150"/>
  <c r="J145"/>
  <c r="M145" s="1"/>
  <c r="L145"/>
  <c r="J141"/>
  <c r="Q141"/>
  <c r="O141"/>
  <c r="M141"/>
  <c r="L141"/>
  <c r="J140"/>
  <c r="M140" s="1"/>
  <c r="Q140"/>
  <c r="O140"/>
  <c r="L140"/>
  <c r="J139"/>
  <c r="M139" s="1"/>
  <c r="Q139"/>
  <c r="L139"/>
  <c r="J138"/>
  <c r="M138" s="1"/>
  <c r="L138"/>
  <c r="J137"/>
  <c r="Q137"/>
  <c r="O137"/>
  <c r="M137"/>
  <c r="L137"/>
  <c r="J136"/>
  <c r="M136" s="1"/>
  <c r="Q136"/>
  <c r="O136"/>
  <c r="L136"/>
  <c r="J135"/>
  <c r="M135" s="1"/>
  <c r="Q135"/>
  <c r="L135"/>
  <c r="J134"/>
  <c r="M134" s="1"/>
  <c r="L134"/>
  <c r="J133"/>
  <c r="Q133"/>
  <c r="O133"/>
  <c r="M133"/>
  <c r="L133"/>
  <c r="J132"/>
  <c r="M132" s="1"/>
  <c r="Q132"/>
  <c r="O132"/>
  <c r="L132"/>
  <c r="J131"/>
  <c r="M131" s="1"/>
  <c r="Q131"/>
  <c r="L131"/>
  <c r="J130"/>
  <c r="M130" s="1"/>
  <c r="L130"/>
  <c r="J129"/>
  <c r="Q129"/>
  <c r="O129"/>
  <c r="M129"/>
  <c r="L129"/>
  <c r="J128"/>
  <c r="M128" s="1"/>
  <c r="Q128"/>
  <c r="O128"/>
  <c r="L128"/>
  <c r="J127"/>
  <c r="M127" s="1"/>
  <c r="Q127"/>
  <c r="L127"/>
  <c r="J126"/>
  <c r="M126" s="1"/>
  <c r="L126"/>
  <c r="J125"/>
  <c r="Q125"/>
  <c r="O125"/>
  <c r="M125"/>
  <c r="L125"/>
  <c r="J124"/>
  <c r="M124" s="1"/>
  <c r="Q124"/>
  <c r="O124"/>
  <c r="L124"/>
  <c r="J123"/>
  <c r="M123" s="1"/>
  <c r="Q123"/>
  <c r="L123"/>
  <c r="J122"/>
  <c r="M122" s="1"/>
  <c r="L122"/>
  <c r="J121"/>
  <c r="Q121"/>
  <c r="O121"/>
  <c r="M121"/>
  <c r="L121"/>
  <c r="J120"/>
  <c r="M120" s="1"/>
  <c r="Q120"/>
  <c r="O120"/>
  <c r="L120"/>
  <c r="J119"/>
  <c r="M119" s="1"/>
  <c r="Q119"/>
  <c r="L119"/>
  <c r="J118"/>
  <c r="M118" s="1"/>
  <c r="L118"/>
  <c r="J117"/>
  <c r="Q117"/>
  <c r="O117"/>
  <c r="M117"/>
  <c r="L117"/>
  <c r="J116"/>
  <c r="M116" s="1"/>
  <c r="Q116"/>
  <c r="O116"/>
  <c r="L116"/>
  <c r="J115"/>
  <c r="M115" s="1"/>
  <c r="Q115"/>
  <c r="L115"/>
  <c r="J114"/>
  <c r="M114" s="1"/>
  <c r="L114"/>
  <c r="J113"/>
  <c r="Q113"/>
  <c r="O113"/>
  <c r="M113"/>
  <c r="L113"/>
  <c r="J112"/>
  <c r="M112" s="1"/>
  <c r="Q112"/>
  <c r="O112"/>
  <c r="L112"/>
  <c r="J111"/>
  <c r="M111" s="1"/>
  <c r="Q111"/>
  <c r="L111"/>
  <c r="J110"/>
  <c r="M110" s="1"/>
  <c r="L110"/>
  <c r="J109"/>
  <c r="Q109"/>
  <c r="O109"/>
  <c r="M109"/>
  <c r="L109"/>
  <c r="J108"/>
  <c r="M108" s="1"/>
  <c r="Q108"/>
  <c r="O108"/>
  <c r="L108"/>
  <c r="J107"/>
  <c r="M107" s="1"/>
  <c r="Q107"/>
  <c r="L107"/>
  <c r="J106"/>
  <c r="M106" s="1"/>
  <c r="L106"/>
  <c r="J105"/>
  <c r="Q105"/>
  <c r="O105"/>
  <c r="M105"/>
  <c r="L105"/>
  <c r="J104"/>
  <c r="M104" s="1"/>
  <c r="Q104"/>
  <c r="O104"/>
  <c r="L104"/>
  <c r="J103"/>
  <c r="M103" s="1"/>
  <c r="Q103"/>
  <c r="L103"/>
  <c r="J102"/>
  <c r="M102" s="1"/>
  <c r="L102"/>
  <c r="J101"/>
  <c r="Q101"/>
  <c r="O101"/>
  <c r="M101"/>
  <c r="L101"/>
  <c r="J100"/>
  <c r="M100" s="1"/>
  <c r="Q100"/>
  <c r="O100"/>
  <c r="L100"/>
  <c r="J99"/>
  <c r="M99" s="1"/>
  <c r="Q99"/>
  <c r="L99"/>
  <c r="J98"/>
  <c r="M98" s="1"/>
  <c r="L98"/>
  <c r="J97"/>
  <c r="Q97"/>
  <c r="O97"/>
  <c r="M97"/>
  <c r="L97"/>
  <c r="J96"/>
  <c r="M96" s="1"/>
  <c r="Q96"/>
  <c r="O96"/>
  <c r="L96"/>
  <c r="J95"/>
  <c r="M95" s="1"/>
  <c r="Q95"/>
  <c r="L95"/>
  <c r="J94"/>
  <c r="M94" s="1"/>
  <c r="L94"/>
  <c r="J93"/>
  <c r="Q93"/>
  <c r="O93"/>
  <c r="M93"/>
  <c r="L93"/>
  <c r="J92"/>
  <c r="M92" s="1"/>
  <c r="Q92"/>
  <c r="O92"/>
  <c r="L92"/>
  <c r="J91"/>
  <c r="M91" s="1"/>
  <c r="L91"/>
  <c r="J90"/>
  <c r="O90" s="1"/>
  <c r="M90"/>
  <c r="L90"/>
  <c r="J89"/>
  <c r="Q89"/>
  <c r="O89"/>
  <c r="M89"/>
  <c r="L89"/>
  <c r="J88"/>
  <c r="M88" s="1"/>
  <c r="Q88"/>
  <c r="O88"/>
  <c r="L88"/>
  <c r="J87"/>
  <c r="M87" s="1"/>
  <c r="L87"/>
  <c r="J86"/>
  <c r="O86" s="1"/>
  <c r="M86"/>
  <c r="L86"/>
  <c r="J85"/>
  <c r="Q85"/>
  <c r="O85"/>
  <c r="M85"/>
  <c r="L85"/>
  <c r="J84"/>
  <c r="M84" s="1"/>
  <c r="Q84"/>
  <c r="O84"/>
  <c r="L84"/>
  <c r="J83"/>
  <c r="M83" s="1"/>
  <c r="L83"/>
  <c r="J82"/>
  <c r="O82" s="1"/>
  <c r="M82"/>
  <c r="L82"/>
  <c r="J81"/>
  <c r="Q81"/>
  <c r="O81"/>
  <c r="M81"/>
  <c r="L81"/>
  <c r="J80"/>
  <c r="M80" s="1"/>
  <c r="Q80"/>
  <c r="O80"/>
  <c r="L80"/>
  <c r="J79"/>
  <c r="M79" s="1"/>
  <c r="L79"/>
  <c r="J78"/>
  <c r="O78" s="1"/>
  <c r="M78"/>
  <c r="L78"/>
  <c r="J77"/>
  <c r="Q77"/>
  <c r="O77"/>
  <c r="M77"/>
  <c r="L77"/>
  <c r="J76"/>
  <c r="M76" s="1"/>
  <c r="Q76"/>
  <c r="O76"/>
  <c r="L76"/>
  <c r="J75"/>
  <c r="M75" s="1"/>
  <c r="L75"/>
  <c r="J74"/>
  <c r="O74" s="1"/>
  <c r="M74"/>
  <c r="L74"/>
  <c r="J73"/>
  <c r="Q73"/>
  <c r="O73"/>
  <c r="M73"/>
  <c r="L73"/>
  <c r="J72"/>
  <c r="M72" s="1"/>
  <c r="Q72"/>
  <c r="O72"/>
  <c r="L72"/>
  <c r="J71"/>
  <c r="M71" s="1"/>
  <c r="L71"/>
  <c r="J70"/>
  <c r="O70" s="1"/>
  <c r="M70"/>
  <c r="L70"/>
  <c r="J69"/>
  <c r="Q69"/>
  <c r="O69"/>
  <c r="M69"/>
  <c r="L69"/>
  <c r="J68"/>
  <c r="M68" s="1"/>
  <c r="Q68"/>
  <c r="O68"/>
  <c r="L68"/>
  <c r="J67"/>
  <c r="M67" s="1"/>
  <c r="L67"/>
  <c r="J66"/>
  <c r="O66" s="1"/>
  <c r="M66"/>
  <c r="L66"/>
  <c r="J65"/>
  <c r="Q65"/>
  <c r="O65"/>
  <c r="M65"/>
  <c r="L65"/>
  <c r="J64"/>
  <c r="M64" s="1"/>
  <c r="Q64"/>
  <c r="O64"/>
  <c r="L64"/>
  <c r="J63"/>
  <c r="M63" s="1"/>
  <c r="L63"/>
  <c r="J62"/>
  <c r="O62" s="1"/>
  <c r="M62"/>
  <c r="L62"/>
  <c r="J61"/>
  <c r="Q61"/>
  <c r="O61"/>
  <c r="M61"/>
  <c r="L61"/>
  <c r="J60"/>
  <c r="M60" s="1"/>
  <c r="Q60"/>
  <c r="O60"/>
  <c r="L60"/>
  <c r="J59"/>
  <c r="M59" s="1"/>
  <c r="L59"/>
  <c r="J58"/>
  <c r="O58" s="1"/>
  <c r="M58"/>
  <c r="L58"/>
  <c r="J57"/>
  <c r="Q57"/>
  <c r="O57"/>
  <c r="M57"/>
  <c r="L57"/>
  <c r="J56"/>
  <c r="M56" s="1"/>
  <c r="Q56"/>
  <c r="O56"/>
  <c r="L56"/>
  <c r="J55"/>
  <c r="M55" s="1"/>
  <c r="L55"/>
  <c r="J54"/>
  <c r="O54" s="1"/>
  <c r="M54"/>
  <c r="L54"/>
  <c r="J53"/>
  <c r="Q53"/>
  <c r="O53"/>
  <c r="M53"/>
  <c r="L53"/>
  <c r="J52"/>
  <c r="M52" s="1"/>
  <c r="Q52"/>
  <c r="O52"/>
  <c r="L52"/>
  <c r="J51"/>
  <c r="M51" s="1"/>
  <c r="L51"/>
  <c r="J50"/>
  <c r="O50" s="1"/>
  <c r="M50"/>
  <c r="L50"/>
  <c r="J49"/>
  <c r="Q49"/>
  <c r="O49"/>
  <c r="M49"/>
  <c r="L49"/>
  <c r="J48"/>
  <c r="M48" s="1"/>
  <c r="Q48"/>
  <c r="O48"/>
  <c r="L48"/>
  <c r="J47"/>
  <c r="M47" s="1"/>
  <c r="L47"/>
  <c r="J46"/>
  <c r="O46" s="1"/>
  <c r="M46"/>
  <c r="L46"/>
  <c r="J45"/>
  <c r="Q45"/>
  <c r="O45"/>
  <c r="M45"/>
  <c r="L45"/>
  <c r="J44"/>
  <c r="M44" s="1"/>
  <c r="Q44"/>
  <c r="O44"/>
  <c r="L44"/>
  <c r="J43"/>
  <c r="M43" s="1"/>
  <c r="L43"/>
  <c r="J42"/>
  <c r="O42" s="1"/>
  <c r="M42"/>
  <c r="L42"/>
  <c r="J41"/>
  <c r="Q41"/>
  <c r="O41"/>
  <c r="M41"/>
  <c r="L41"/>
  <c r="J40"/>
  <c r="M40" s="1"/>
  <c r="Q40"/>
  <c r="O40"/>
  <c r="L40"/>
  <c r="J39"/>
  <c r="M39" s="1"/>
  <c r="L39"/>
  <c r="J38"/>
  <c r="O38" s="1"/>
  <c r="M38"/>
  <c r="L38"/>
  <c r="J37"/>
  <c r="Q37"/>
  <c r="O37"/>
  <c r="M37"/>
  <c r="L37"/>
  <c r="J36"/>
  <c r="M36" s="1"/>
  <c r="Q36"/>
  <c r="O36"/>
  <c r="L36"/>
  <c r="J35"/>
  <c r="M35" s="1"/>
  <c r="L35"/>
  <c r="J34"/>
  <c r="O34" s="1"/>
  <c r="M34"/>
  <c r="L34"/>
  <c r="J33"/>
  <c r="Q33"/>
  <c r="O33"/>
  <c r="M33"/>
  <c r="L33"/>
  <c r="J32"/>
  <c r="M32" s="1"/>
  <c r="Q32"/>
  <c r="O32"/>
  <c r="L32"/>
  <c r="J31"/>
  <c r="M31" s="1"/>
  <c r="L31"/>
  <c r="J30"/>
  <c r="O30" s="1"/>
  <c r="M30"/>
  <c r="L30"/>
  <c r="J29"/>
  <c r="Q29"/>
  <c r="O29"/>
  <c r="M29"/>
  <c r="L29"/>
  <c r="J28"/>
  <c r="M28" s="1"/>
  <c r="Q28"/>
  <c r="O28"/>
  <c r="L28"/>
  <c r="J27"/>
  <c r="M27" s="1"/>
  <c r="L27"/>
  <c r="J26"/>
  <c r="O26" s="1"/>
  <c r="M26"/>
  <c r="L26"/>
  <c r="J25"/>
  <c r="Q25"/>
  <c r="O25"/>
  <c r="M25"/>
  <c r="L25"/>
  <c r="J24"/>
  <c r="M24" s="1"/>
  <c r="Q24"/>
  <c r="O24"/>
  <c r="L24"/>
  <c r="J23"/>
  <c r="M23" s="1"/>
  <c r="L23"/>
  <c r="J22"/>
  <c r="O22" s="1"/>
  <c r="M22"/>
  <c r="L22"/>
  <c r="J21"/>
  <c r="Q21"/>
  <c r="O21"/>
  <c r="M21"/>
  <c r="L21"/>
  <c r="J20"/>
  <c r="M20" s="1"/>
  <c r="Q20"/>
  <c r="O20"/>
  <c r="L20"/>
  <c r="J19"/>
  <c r="M19" s="1"/>
  <c r="L19"/>
  <c r="J18"/>
  <c r="O18" s="1"/>
  <c r="M18"/>
  <c r="L18"/>
  <c r="J17"/>
  <c r="Q17"/>
  <c r="O17"/>
  <c r="M17"/>
  <c r="L17"/>
  <c r="J16"/>
  <c r="M16" s="1"/>
  <c r="Q16"/>
  <c r="O16"/>
  <c r="L16"/>
  <c r="J15"/>
  <c r="M15" s="1"/>
  <c r="L15"/>
  <c r="J14"/>
  <c r="O14" s="1"/>
  <c r="M14"/>
  <c r="L14"/>
  <c r="J13"/>
  <c r="Q13"/>
  <c r="O13"/>
  <c r="M13"/>
  <c r="L13"/>
  <c r="J12"/>
  <c r="M12" s="1"/>
  <c r="Q12"/>
  <c r="O12"/>
  <c r="L12"/>
  <c r="J11"/>
  <c r="M11" s="1"/>
  <c r="L11"/>
  <c r="J10"/>
  <c r="O10" s="1"/>
  <c r="M10"/>
  <c r="L10"/>
  <c r="J9"/>
  <c r="Q9"/>
  <c r="O9"/>
  <c r="M9"/>
  <c r="L9"/>
  <c r="J8"/>
  <c r="M8" s="1"/>
  <c r="Q8"/>
  <c r="O8"/>
  <c r="L8"/>
  <c r="J7"/>
  <c r="M7" s="1"/>
  <c r="L7"/>
  <c r="J6"/>
  <c r="O6" s="1"/>
  <c r="M6"/>
  <c r="L6"/>
  <c r="J5"/>
  <c r="Q5"/>
  <c r="O5"/>
  <c r="M5"/>
  <c r="L5"/>
  <c r="J4"/>
  <c r="M4" s="1"/>
  <c r="Q4"/>
  <c r="O4"/>
  <c r="L4"/>
  <c r="J3"/>
  <c r="M3" s="1"/>
  <c r="L3"/>
  <c r="J2"/>
  <c r="O2" s="1"/>
  <c r="M2"/>
  <c r="L2"/>
  <c r="G36" i="4"/>
  <c r="G34"/>
  <c r="D24"/>
  <c r="E24"/>
  <c r="E36" s="1"/>
  <c r="E37" s="1"/>
  <c r="F24"/>
  <c r="F36" s="1"/>
  <c r="G24"/>
  <c r="C34"/>
  <c r="C36" s="1"/>
  <c r="C37" s="1"/>
  <c r="C24"/>
  <c r="B34"/>
  <c r="B36" s="1"/>
  <c r="B24"/>
  <c r="J3" i="26"/>
  <c r="O3" s="1"/>
  <c r="L3"/>
  <c r="J4"/>
  <c r="M4" s="1"/>
  <c r="L4"/>
  <c r="O4"/>
  <c r="J5"/>
  <c r="L5"/>
  <c r="M5"/>
  <c r="O5"/>
  <c r="Q5"/>
  <c r="J6"/>
  <c r="O6" s="1"/>
  <c r="L6"/>
  <c r="M6"/>
  <c r="Q6"/>
  <c r="J7"/>
  <c r="O7" s="1"/>
  <c r="L7"/>
  <c r="J8"/>
  <c r="M8" s="1"/>
  <c r="L8"/>
  <c r="O8"/>
  <c r="J9"/>
  <c r="L9"/>
  <c r="M9"/>
  <c r="O9"/>
  <c r="Q9"/>
  <c r="J10"/>
  <c r="O10" s="1"/>
  <c r="L10"/>
  <c r="M10"/>
  <c r="Q10"/>
  <c r="J11"/>
  <c r="O11" s="1"/>
  <c r="L11"/>
  <c r="J12"/>
  <c r="M12" s="1"/>
  <c r="L12"/>
  <c r="O12"/>
  <c r="J13"/>
  <c r="L13"/>
  <c r="M13"/>
  <c r="O13"/>
  <c r="Q13"/>
  <c r="J14"/>
  <c r="O14" s="1"/>
  <c r="L14"/>
  <c r="M14"/>
  <c r="Q14"/>
  <c r="J15"/>
  <c r="O15" s="1"/>
  <c r="L15"/>
  <c r="L2"/>
  <c r="J2"/>
  <c r="Q2"/>
  <c r="O2"/>
  <c r="M2"/>
  <c r="J1050" i="21"/>
  <c r="Q1050"/>
  <c r="O1050"/>
  <c r="M1050"/>
  <c r="L1050"/>
  <c r="J907"/>
  <c r="M907" s="1"/>
  <c r="Q907"/>
  <c r="O907"/>
  <c r="L907"/>
  <c r="J764"/>
  <c r="M764" s="1"/>
  <c r="L764"/>
  <c r="J621"/>
  <c r="O621" s="1"/>
  <c r="M621"/>
  <c r="L621"/>
  <c r="J478"/>
  <c r="Q478"/>
  <c r="O478"/>
  <c r="M478"/>
  <c r="L478"/>
  <c r="J335"/>
  <c r="M335" s="1"/>
  <c r="Q335"/>
  <c r="O335"/>
  <c r="L335"/>
  <c r="J192"/>
  <c r="M192" s="1"/>
  <c r="L192"/>
  <c r="J48"/>
  <c r="O48" s="1"/>
  <c r="M48"/>
  <c r="L48"/>
  <c r="J1123"/>
  <c r="Q1123"/>
  <c r="O1123"/>
  <c r="M1123"/>
  <c r="L1123"/>
  <c r="J980"/>
  <c r="M980" s="1"/>
  <c r="Q980"/>
  <c r="O980"/>
  <c r="L980"/>
  <c r="J837"/>
  <c r="M837" s="1"/>
  <c r="L837"/>
  <c r="J694"/>
  <c r="O694" s="1"/>
  <c r="M694"/>
  <c r="L694"/>
  <c r="J551"/>
  <c r="Q551"/>
  <c r="O551"/>
  <c r="M551"/>
  <c r="L551"/>
  <c r="J408"/>
  <c r="M408" s="1"/>
  <c r="Q408"/>
  <c r="O408"/>
  <c r="L408"/>
  <c r="J265"/>
  <c r="M265" s="1"/>
  <c r="L265"/>
  <c r="J121"/>
  <c r="O121" s="1"/>
  <c r="M121"/>
  <c r="L121"/>
  <c r="J1144"/>
  <c r="Q1144"/>
  <c r="O1144"/>
  <c r="M1144"/>
  <c r="L1144"/>
  <c r="J1002"/>
  <c r="M1002" s="1"/>
  <c r="Q1002"/>
  <c r="O1002"/>
  <c r="L1002"/>
  <c r="J859"/>
  <c r="M859" s="1"/>
  <c r="L859"/>
  <c r="J716"/>
  <c r="O716" s="1"/>
  <c r="M716"/>
  <c r="L716"/>
  <c r="J573"/>
  <c r="Q573"/>
  <c r="O573"/>
  <c r="M573"/>
  <c r="L573"/>
  <c r="J430"/>
  <c r="M430" s="1"/>
  <c r="Q430"/>
  <c r="O430"/>
  <c r="L430"/>
  <c r="J287"/>
  <c r="M287" s="1"/>
  <c r="L287"/>
  <c r="J143"/>
  <c r="O143" s="1"/>
  <c r="M143"/>
  <c r="L143"/>
  <c r="J990"/>
  <c r="Q990"/>
  <c r="O990"/>
  <c r="M990"/>
  <c r="L990"/>
  <c r="J847"/>
  <c r="M847" s="1"/>
  <c r="Q847"/>
  <c r="O847"/>
  <c r="L847"/>
  <c r="J704"/>
  <c r="M704" s="1"/>
  <c r="L704"/>
  <c r="J561"/>
  <c r="O561" s="1"/>
  <c r="M561"/>
  <c r="L561"/>
  <c r="J418"/>
  <c r="Q418"/>
  <c r="O418"/>
  <c r="M418"/>
  <c r="L418"/>
  <c r="J275"/>
  <c r="M275" s="1"/>
  <c r="Q275"/>
  <c r="O275"/>
  <c r="L275"/>
  <c r="J1127"/>
  <c r="M1127" s="1"/>
  <c r="L1127"/>
  <c r="J984"/>
  <c r="O984" s="1"/>
  <c r="M984"/>
  <c r="L984"/>
  <c r="J841"/>
  <c r="Q841"/>
  <c r="O841"/>
  <c r="M841"/>
  <c r="L841"/>
  <c r="J698"/>
  <c r="M698" s="1"/>
  <c r="Q698"/>
  <c r="O698"/>
  <c r="L698"/>
  <c r="J555"/>
  <c r="M555" s="1"/>
  <c r="L555"/>
  <c r="J412"/>
  <c r="O412" s="1"/>
  <c r="M412"/>
  <c r="L412"/>
  <c r="J269"/>
  <c r="Q269"/>
  <c r="O269"/>
  <c r="M269"/>
  <c r="L269"/>
  <c r="J131"/>
  <c r="M131" s="1"/>
  <c r="Q131"/>
  <c r="O131"/>
  <c r="L131"/>
  <c r="J125"/>
  <c r="M125" s="1"/>
  <c r="L125"/>
  <c r="J1143"/>
  <c r="O1143" s="1"/>
  <c r="M1143"/>
  <c r="L1143"/>
  <c r="J1142"/>
  <c r="Q1142"/>
  <c r="O1142"/>
  <c r="M1142"/>
  <c r="L1142"/>
  <c r="J1141"/>
  <c r="M1141" s="1"/>
  <c r="Q1141"/>
  <c r="O1141"/>
  <c r="L1141"/>
  <c r="J1140"/>
  <c r="M1140" s="1"/>
  <c r="L1140"/>
  <c r="J1139"/>
  <c r="O1139" s="1"/>
  <c r="M1139"/>
  <c r="L1139"/>
  <c r="J1138"/>
  <c r="Q1138"/>
  <c r="O1138"/>
  <c r="M1138"/>
  <c r="L1138"/>
  <c r="J1137"/>
  <c r="M1137" s="1"/>
  <c r="Q1137"/>
  <c r="O1137"/>
  <c r="L1137"/>
  <c r="J1136"/>
  <c r="M1136" s="1"/>
  <c r="L1136"/>
  <c r="J1135"/>
  <c r="O1135" s="1"/>
  <c r="M1135"/>
  <c r="L1135"/>
  <c r="J1134"/>
  <c r="Q1134"/>
  <c r="O1134"/>
  <c r="M1134"/>
  <c r="L1134"/>
  <c r="J1133"/>
  <c r="M1133" s="1"/>
  <c r="Q1133"/>
  <c r="O1133"/>
  <c r="L1133"/>
  <c r="J1132"/>
  <c r="M1132" s="1"/>
  <c r="L1132"/>
  <c r="J1131"/>
  <c r="O1131" s="1"/>
  <c r="M1131"/>
  <c r="L1131"/>
  <c r="J1130"/>
  <c r="Q1130"/>
  <c r="O1130"/>
  <c r="M1130"/>
  <c r="L1130"/>
  <c r="J1129"/>
  <c r="M1129" s="1"/>
  <c r="Q1129"/>
  <c r="O1129"/>
  <c r="L1129"/>
  <c r="J1128"/>
  <c r="M1128" s="1"/>
  <c r="L1128"/>
  <c r="J1126"/>
  <c r="O1126" s="1"/>
  <c r="M1126"/>
  <c r="L1126"/>
  <c r="J1125"/>
  <c r="Q1125"/>
  <c r="O1125"/>
  <c r="M1125"/>
  <c r="L1125"/>
  <c r="J1124"/>
  <c r="M1124" s="1"/>
  <c r="Q1124"/>
  <c r="O1124"/>
  <c r="L1124"/>
  <c r="J1122"/>
  <c r="M1122" s="1"/>
  <c r="L1122"/>
  <c r="J1121"/>
  <c r="O1121" s="1"/>
  <c r="M1121"/>
  <c r="L1121"/>
  <c r="J1120"/>
  <c r="Q1120"/>
  <c r="O1120"/>
  <c r="M1120"/>
  <c r="L1120"/>
  <c r="J1119"/>
  <c r="M1119" s="1"/>
  <c r="Q1119"/>
  <c r="O1119"/>
  <c r="L1119"/>
  <c r="J1118"/>
  <c r="M1118" s="1"/>
  <c r="L1118"/>
  <c r="J1117"/>
  <c r="O1117" s="1"/>
  <c r="M1117"/>
  <c r="L1117"/>
  <c r="J1116"/>
  <c r="Q1116"/>
  <c r="O1116"/>
  <c r="M1116"/>
  <c r="L1116"/>
  <c r="J1115"/>
  <c r="M1115" s="1"/>
  <c r="Q1115"/>
  <c r="O1115"/>
  <c r="L1115"/>
  <c r="J1114"/>
  <c r="M1114" s="1"/>
  <c r="L1114"/>
  <c r="J1113"/>
  <c r="O1113" s="1"/>
  <c r="M1113"/>
  <c r="L1113"/>
  <c r="J1112"/>
  <c r="Q1112"/>
  <c r="O1112"/>
  <c r="M1112"/>
  <c r="L1112"/>
  <c r="J1111"/>
  <c r="M1111" s="1"/>
  <c r="Q1111"/>
  <c r="O1111"/>
  <c r="L1111"/>
  <c r="J1110"/>
  <c r="M1110" s="1"/>
  <c r="L1110"/>
  <c r="J1109"/>
  <c r="O1109" s="1"/>
  <c r="M1109"/>
  <c r="L1109"/>
  <c r="J1108"/>
  <c r="Q1108"/>
  <c r="O1108"/>
  <c r="M1108"/>
  <c r="L1108"/>
  <c r="J1107"/>
  <c r="M1107" s="1"/>
  <c r="Q1107"/>
  <c r="O1107"/>
  <c r="L1107"/>
  <c r="J1106"/>
  <c r="M1106" s="1"/>
  <c r="L1106"/>
  <c r="J1105"/>
  <c r="O1105" s="1"/>
  <c r="M1105"/>
  <c r="L1105"/>
  <c r="J1104"/>
  <c r="Q1104"/>
  <c r="O1104"/>
  <c r="M1104"/>
  <c r="L1104"/>
  <c r="J1103"/>
  <c r="M1103" s="1"/>
  <c r="Q1103"/>
  <c r="O1103"/>
  <c r="L1103"/>
  <c r="J1102"/>
  <c r="M1102" s="1"/>
  <c r="L1102"/>
  <c r="J1101"/>
  <c r="O1101" s="1"/>
  <c r="M1101"/>
  <c r="L1101"/>
  <c r="J1100"/>
  <c r="Q1100"/>
  <c r="O1100"/>
  <c r="M1100"/>
  <c r="L1100"/>
  <c r="J1099"/>
  <c r="M1099" s="1"/>
  <c r="Q1099"/>
  <c r="O1099"/>
  <c r="L1099"/>
  <c r="J1098"/>
  <c r="M1098" s="1"/>
  <c r="L1098"/>
  <c r="J1097"/>
  <c r="O1097" s="1"/>
  <c r="M1097"/>
  <c r="L1097"/>
  <c r="J1096"/>
  <c r="Q1096"/>
  <c r="O1096"/>
  <c r="M1096"/>
  <c r="L1096"/>
  <c r="J1095"/>
  <c r="M1095" s="1"/>
  <c r="Q1095"/>
  <c r="O1095"/>
  <c r="L1095"/>
  <c r="J1094"/>
  <c r="M1094" s="1"/>
  <c r="L1094"/>
  <c r="J1093"/>
  <c r="O1093" s="1"/>
  <c r="M1093"/>
  <c r="L1093"/>
  <c r="J1092"/>
  <c r="Q1092"/>
  <c r="O1092"/>
  <c r="M1092"/>
  <c r="L1092"/>
  <c r="J1091"/>
  <c r="M1091" s="1"/>
  <c r="Q1091"/>
  <c r="O1091"/>
  <c r="L1091"/>
  <c r="J1090"/>
  <c r="M1090" s="1"/>
  <c r="L1090"/>
  <c r="J1089"/>
  <c r="O1089" s="1"/>
  <c r="M1089"/>
  <c r="L1089"/>
  <c r="J1088"/>
  <c r="Q1088"/>
  <c r="O1088"/>
  <c r="M1088"/>
  <c r="L1088"/>
  <c r="J1087"/>
  <c r="M1087" s="1"/>
  <c r="Q1087"/>
  <c r="O1087"/>
  <c r="L1087"/>
  <c r="J1086"/>
  <c r="M1086" s="1"/>
  <c r="L1086"/>
  <c r="J1085"/>
  <c r="O1085" s="1"/>
  <c r="M1085"/>
  <c r="L1085"/>
  <c r="J1084"/>
  <c r="Q1084"/>
  <c r="O1084"/>
  <c r="M1084"/>
  <c r="L1084"/>
  <c r="J1083"/>
  <c r="M1083" s="1"/>
  <c r="Q1083"/>
  <c r="O1083"/>
  <c r="L1083"/>
  <c r="J1082"/>
  <c r="M1082" s="1"/>
  <c r="L1082"/>
  <c r="J1081"/>
  <c r="O1081" s="1"/>
  <c r="M1081"/>
  <c r="L1081"/>
  <c r="J1080"/>
  <c r="Q1080"/>
  <c r="O1080"/>
  <c r="M1080"/>
  <c r="L1080"/>
  <c r="J1079"/>
  <c r="M1079" s="1"/>
  <c r="Q1079"/>
  <c r="O1079"/>
  <c r="L1079"/>
  <c r="J1078"/>
  <c r="M1078" s="1"/>
  <c r="L1078"/>
  <c r="J1077"/>
  <c r="O1077" s="1"/>
  <c r="M1077"/>
  <c r="L1077"/>
  <c r="J1076"/>
  <c r="Q1076"/>
  <c r="O1076"/>
  <c r="M1076"/>
  <c r="L1076"/>
  <c r="J1075"/>
  <c r="M1075" s="1"/>
  <c r="Q1075"/>
  <c r="O1075"/>
  <c r="L1075"/>
  <c r="J1074"/>
  <c r="M1074" s="1"/>
  <c r="L1074"/>
  <c r="J1073"/>
  <c r="O1073" s="1"/>
  <c r="M1073"/>
  <c r="L1073"/>
  <c r="J1072"/>
  <c r="Q1072"/>
  <c r="O1072"/>
  <c r="M1072"/>
  <c r="L1072"/>
  <c r="J1071"/>
  <c r="M1071" s="1"/>
  <c r="Q1071"/>
  <c r="O1071"/>
  <c r="L1071"/>
  <c r="J1070"/>
  <c r="M1070" s="1"/>
  <c r="L1070"/>
  <c r="J1069"/>
  <c r="O1069" s="1"/>
  <c r="M1069"/>
  <c r="L1069"/>
  <c r="J1068"/>
  <c r="Q1068"/>
  <c r="O1068"/>
  <c r="M1068"/>
  <c r="L1068"/>
  <c r="J1067"/>
  <c r="M1067" s="1"/>
  <c r="Q1067"/>
  <c r="O1067"/>
  <c r="L1067"/>
  <c r="J1066"/>
  <c r="M1066" s="1"/>
  <c r="L1066"/>
  <c r="J1065"/>
  <c r="O1065" s="1"/>
  <c r="M1065"/>
  <c r="L1065"/>
  <c r="J1064"/>
  <c r="Q1064"/>
  <c r="O1064"/>
  <c r="M1064"/>
  <c r="L1064"/>
  <c r="J1063"/>
  <c r="M1063" s="1"/>
  <c r="Q1063"/>
  <c r="O1063"/>
  <c r="L1063"/>
  <c r="J1062"/>
  <c r="M1062" s="1"/>
  <c r="L1062"/>
  <c r="J1061"/>
  <c r="O1061" s="1"/>
  <c r="M1061"/>
  <c r="L1061"/>
  <c r="J1060"/>
  <c r="Q1060"/>
  <c r="O1060"/>
  <c r="M1060"/>
  <c r="L1060"/>
  <c r="J1059"/>
  <c r="M1059" s="1"/>
  <c r="Q1059"/>
  <c r="O1059"/>
  <c r="L1059"/>
  <c r="J1058"/>
  <c r="M1058" s="1"/>
  <c r="L1058"/>
  <c r="J1057"/>
  <c r="O1057" s="1"/>
  <c r="M1057"/>
  <c r="L1057"/>
  <c r="J1056"/>
  <c r="Q1056"/>
  <c r="O1056"/>
  <c r="M1056"/>
  <c r="L1056"/>
  <c r="J1055"/>
  <c r="M1055" s="1"/>
  <c r="Q1055"/>
  <c r="O1055"/>
  <c r="L1055"/>
  <c r="J1054"/>
  <c r="M1054" s="1"/>
  <c r="L1054"/>
  <c r="J1053"/>
  <c r="O1053" s="1"/>
  <c r="M1053"/>
  <c r="L1053"/>
  <c r="J1052"/>
  <c r="Q1052"/>
  <c r="O1052"/>
  <c r="M1052"/>
  <c r="L1052"/>
  <c r="J1051"/>
  <c r="M1051" s="1"/>
  <c r="Q1051"/>
  <c r="O1051"/>
  <c r="L1051"/>
  <c r="J1049"/>
  <c r="M1049" s="1"/>
  <c r="L1049"/>
  <c r="J1048"/>
  <c r="O1048" s="1"/>
  <c r="M1048"/>
  <c r="L1048"/>
  <c r="J1047"/>
  <c r="Q1047"/>
  <c r="O1047"/>
  <c r="M1047"/>
  <c r="L1047"/>
  <c r="J1046"/>
  <c r="M1046" s="1"/>
  <c r="Q1046"/>
  <c r="O1046"/>
  <c r="L1046"/>
  <c r="J1045"/>
  <c r="M1045" s="1"/>
  <c r="L1045"/>
  <c r="J1044"/>
  <c r="O1044" s="1"/>
  <c r="M1044"/>
  <c r="L1044"/>
  <c r="J1043"/>
  <c r="Q1043"/>
  <c r="O1043"/>
  <c r="M1043"/>
  <c r="L1043"/>
  <c r="J1042"/>
  <c r="M1042" s="1"/>
  <c r="Q1042"/>
  <c r="O1042"/>
  <c r="L1042"/>
  <c r="J1041"/>
  <c r="M1041" s="1"/>
  <c r="L1041"/>
  <c r="J1040"/>
  <c r="O1040" s="1"/>
  <c r="M1040"/>
  <c r="L1040"/>
  <c r="J1039"/>
  <c r="Q1039"/>
  <c r="O1039"/>
  <c r="M1039"/>
  <c r="L1039"/>
  <c r="J1038"/>
  <c r="M1038" s="1"/>
  <c r="Q1038"/>
  <c r="O1038"/>
  <c r="L1038"/>
  <c r="J1037"/>
  <c r="M1037" s="1"/>
  <c r="L1037"/>
  <c r="J1036"/>
  <c r="O1036" s="1"/>
  <c r="M1036"/>
  <c r="L1036"/>
  <c r="J1035"/>
  <c r="Q1035"/>
  <c r="O1035"/>
  <c r="M1035"/>
  <c r="L1035"/>
  <c r="J1034"/>
  <c r="M1034" s="1"/>
  <c r="Q1034"/>
  <c r="O1034"/>
  <c r="L1034"/>
  <c r="J1033"/>
  <c r="M1033" s="1"/>
  <c r="L1033"/>
  <c r="J1032"/>
  <c r="O1032" s="1"/>
  <c r="M1032"/>
  <c r="L1032"/>
  <c r="J1031"/>
  <c r="Q1031"/>
  <c r="O1031"/>
  <c r="M1031"/>
  <c r="L1031"/>
  <c r="J1030"/>
  <c r="M1030" s="1"/>
  <c r="Q1030"/>
  <c r="O1030"/>
  <c r="L1030"/>
  <c r="J1029"/>
  <c r="M1029" s="1"/>
  <c r="L1029"/>
  <c r="J1028"/>
  <c r="O1028" s="1"/>
  <c r="M1028"/>
  <c r="L1028"/>
  <c r="J1027"/>
  <c r="Q1027"/>
  <c r="O1027"/>
  <c r="M1027"/>
  <c r="L1027"/>
  <c r="J1026"/>
  <c r="M1026" s="1"/>
  <c r="Q1026"/>
  <c r="O1026"/>
  <c r="L1026"/>
  <c r="J1025"/>
  <c r="M1025" s="1"/>
  <c r="L1025"/>
  <c r="J1024"/>
  <c r="O1024" s="1"/>
  <c r="M1024"/>
  <c r="L1024"/>
  <c r="J1023"/>
  <c r="Q1023"/>
  <c r="O1023"/>
  <c r="M1023"/>
  <c r="L1023"/>
  <c r="J1022"/>
  <c r="M1022" s="1"/>
  <c r="Q1022"/>
  <c r="O1022"/>
  <c r="L1022"/>
  <c r="J1021"/>
  <c r="M1021" s="1"/>
  <c r="L1021"/>
  <c r="J1020"/>
  <c r="O1020" s="1"/>
  <c r="M1020"/>
  <c r="L1020"/>
  <c r="J1019"/>
  <c r="Q1019"/>
  <c r="O1019"/>
  <c r="M1019"/>
  <c r="L1019"/>
  <c r="J1018"/>
  <c r="M1018" s="1"/>
  <c r="Q1018"/>
  <c r="O1018"/>
  <c r="L1018"/>
  <c r="J1017"/>
  <c r="M1017" s="1"/>
  <c r="L1017"/>
  <c r="J1016"/>
  <c r="O1016" s="1"/>
  <c r="M1016"/>
  <c r="L1016"/>
  <c r="J1015"/>
  <c r="Q1015"/>
  <c r="O1015"/>
  <c r="M1015"/>
  <c r="L1015"/>
  <c r="J1014"/>
  <c r="M1014" s="1"/>
  <c r="Q1014"/>
  <c r="O1014"/>
  <c r="L1014"/>
  <c r="J1013"/>
  <c r="M1013" s="1"/>
  <c r="L1013"/>
  <c r="J1012"/>
  <c r="O1012" s="1"/>
  <c r="M1012"/>
  <c r="L1012"/>
  <c r="J1011"/>
  <c r="Q1011"/>
  <c r="O1011"/>
  <c r="M1011"/>
  <c r="L1011"/>
  <c r="J1010"/>
  <c r="M1010" s="1"/>
  <c r="Q1010"/>
  <c r="O1010"/>
  <c r="L1010"/>
  <c r="J1009"/>
  <c r="M1009" s="1"/>
  <c r="L1009"/>
  <c r="J1008"/>
  <c r="O1008" s="1"/>
  <c r="M1008"/>
  <c r="L1008"/>
  <c r="J1007"/>
  <c r="Q1007"/>
  <c r="O1007"/>
  <c r="M1007"/>
  <c r="L1007"/>
  <c r="J1006"/>
  <c r="M1006" s="1"/>
  <c r="Q1006"/>
  <c r="O1006"/>
  <c r="L1006"/>
  <c r="J1005"/>
  <c r="M1005" s="1"/>
  <c r="L1005"/>
  <c r="J1004"/>
  <c r="O1004" s="1"/>
  <c r="M1004"/>
  <c r="L1004"/>
  <c r="J1003"/>
  <c r="Q1003"/>
  <c r="O1003"/>
  <c r="M1003"/>
  <c r="L1003"/>
  <c r="J1001"/>
  <c r="M1001" s="1"/>
  <c r="Q1001"/>
  <c r="O1001"/>
  <c r="L1001"/>
  <c r="J1000"/>
  <c r="M1000" s="1"/>
  <c r="L1000"/>
  <c r="J999"/>
  <c r="O999" s="1"/>
  <c r="M999"/>
  <c r="L999"/>
  <c r="J998"/>
  <c r="Q998"/>
  <c r="O998"/>
  <c r="M998"/>
  <c r="L998"/>
  <c r="J997"/>
  <c r="M997" s="1"/>
  <c r="Q997"/>
  <c r="O997"/>
  <c r="L997"/>
  <c r="J996"/>
  <c r="M996" s="1"/>
  <c r="L996"/>
  <c r="J995"/>
  <c r="O995" s="1"/>
  <c r="M995"/>
  <c r="L995"/>
  <c r="J994"/>
  <c r="Q994"/>
  <c r="O994"/>
  <c r="M994"/>
  <c r="L994"/>
  <c r="J993"/>
  <c r="M993" s="1"/>
  <c r="Q993"/>
  <c r="O993"/>
  <c r="L993"/>
  <c r="J992"/>
  <c r="M992" s="1"/>
  <c r="L992"/>
  <c r="J991"/>
  <c r="O991" s="1"/>
  <c r="M991"/>
  <c r="L991"/>
  <c r="J989"/>
  <c r="Q989"/>
  <c r="O989"/>
  <c r="M989"/>
  <c r="L989"/>
  <c r="J988"/>
  <c r="M988" s="1"/>
  <c r="Q988"/>
  <c r="O988"/>
  <c r="L988"/>
  <c r="J987"/>
  <c r="M987" s="1"/>
  <c r="L987"/>
  <c r="J986"/>
  <c r="O986" s="1"/>
  <c r="M986"/>
  <c r="L986"/>
  <c r="J985"/>
  <c r="Q985"/>
  <c r="O985"/>
  <c r="M985"/>
  <c r="L985"/>
  <c r="J983"/>
  <c r="M983" s="1"/>
  <c r="Q983"/>
  <c r="O983"/>
  <c r="L983"/>
  <c r="J982"/>
  <c r="M982" s="1"/>
  <c r="L982"/>
  <c r="J981"/>
  <c r="O981" s="1"/>
  <c r="M981"/>
  <c r="L981"/>
  <c r="J979"/>
  <c r="Q979"/>
  <c r="O979"/>
  <c r="M979"/>
  <c r="L979"/>
  <c r="J978"/>
  <c r="M978" s="1"/>
  <c r="Q978"/>
  <c r="O978"/>
  <c r="L978"/>
  <c r="J977"/>
  <c r="M977" s="1"/>
  <c r="L977"/>
  <c r="J976"/>
  <c r="O976" s="1"/>
  <c r="M976"/>
  <c r="L976"/>
  <c r="J975"/>
  <c r="Q975"/>
  <c r="O975"/>
  <c r="M975"/>
  <c r="L975"/>
  <c r="J974"/>
  <c r="M974" s="1"/>
  <c r="Q974"/>
  <c r="O974"/>
  <c r="L974"/>
  <c r="J973"/>
  <c r="M973" s="1"/>
  <c r="L973"/>
  <c r="J972"/>
  <c r="O972" s="1"/>
  <c r="M972"/>
  <c r="L972"/>
  <c r="J971"/>
  <c r="Q971"/>
  <c r="O971"/>
  <c r="M971"/>
  <c r="L971"/>
  <c r="J970"/>
  <c r="M970" s="1"/>
  <c r="Q970"/>
  <c r="O970"/>
  <c r="L970"/>
  <c r="J969"/>
  <c r="M969" s="1"/>
  <c r="L969"/>
  <c r="J968"/>
  <c r="O968" s="1"/>
  <c r="M968"/>
  <c r="L968"/>
  <c r="J967"/>
  <c r="Q967"/>
  <c r="O967"/>
  <c r="M967"/>
  <c r="L967"/>
  <c r="J966"/>
  <c r="M966" s="1"/>
  <c r="Q966"/>
  <c r="O966"/>
  <c r="L966"/>
  <c r="J965"/>
  <c r="M965" s="1"/>
  <c r="L965"/>
  <c r="J964"/>
  <c r="O964" s="1"/>
  <c r="M964"/>
  <c r="L964"/>
  <c r="J963"/>
  <c r="Q963"/>
  <c r="O963"/>
  <c r="M963"/>
  <c r="L963"/>
  <c r="J962"/>
  <c r="M962" s="1"/>
  <c r="Q962"/>
  <c r="O962"/>
  <c r="L962"/>
  <c r="J961"/>
  <c r="M961" s="1"/>
  <c r="L961"/>
  <c r="J960"/>
  <c r="O960" s="1"/>
  <c r="M960"/>
  <c r="L960"/>
  <c r="J959"/>
  <c r="Q959"/>
  <c r="O959"/>
  <c r="M959"/>
  <c r="L959"/>
  <c r="J958"/>
  <c r="M958" s="1"/>
  <c r="Q958"/>
  <c r="O958"/>
  <c r="L958"/>
  <c r="J957"/>
  <c r="M957" s="1"/>
  <c r="L957"/>
  <c r="J956"/>
  <c r="O956" s="1"/>
  <c r="M956"/>
  <c r="L956"/>
  <c r="J955"/>
  <c r="Q955"/>
  <c r="O955"/>
  <c r="M955"/>
  <c r="L955"/>
  <c r="J954"/>
  <c r="M954" s="1"/>
  <c r="Q954"/>
  <c r="O954"/>
  <c r="L954"/>
  <c r="J953"/>
  <c r="M953" s="1"/>
  <c r="L953"/>
  <c r="J952"/>
  <c r="O952" s="1"/>
  <c r="M952"/>
  <c r="L952"/>
  <c r="J951"/>
  <c r="Q951"/>
  <c r="O951"/>
  <c r="M951"/>
  <c r="L951"/>
  <c r="J950"/>
  <c r="M950" s="1"/>
  <c r="Q950"/>
  <c r="O950"/>
  <c r="L950"/>
  <c r="J949"/>
  <c r="M949" s="1"/>
  <c r="L949"/>
  <c r="J948"/>
  <c r="O948" s="1"/>
  <c r="M948"/>
  <c r="L948"/>
  <c r="J947"/>
  <c r="Q947"/>
  <c r="O947"/>
  <c r="M947"/>
  <c r="L947"/>
  <c r="J946"/>
  <c r="M946" s="1"/>
  <c r="Q946"/>
  <c r="O946"/>
  <c r="L946"/>
  <c r="J945"/>
  <c r="M945" s="1"/>
  <c r="L945"/>
  <c r="J944"/>
  <c r="O944" s="1"/>
  <c r="M944"/>
  <c r="L944"/>
  <c r="J943"/>
  <c r="Q943"/>
  <c r="O943"/>
  <c r="M943"/>
  <c r="L943"/>
  <c r="J942"/>
  <c r="M942" s="1"/>
  <c r="Q942"/>
  <c r="O942"/>
  <c r="L942"/>
  <c r="J941"/>
  <c r="M941" s="1"/>
  <c r="L941"/>
  <c r="J940"/>
  <c r="O940" s="1"/>
  <c r="M940"/>
  <c r="L940"/>
  <c r="J939"/>
  <c r="Q939"/>
  <c r="O939"/>
  <c r="M939"/>
  <c r="L939"/>
  <c r="J938"/>
  <c r="M938" s="1"/>
  <c r="Q938"/>
  <c r="O938"/>
  <c r="L938"/>
  <c r="J937"/>
  <c r="M937" s="1"/>
  <c r="L937"/>
  <c r="J936"/>
  <c r="O936" s="1"/>
  <c r="M936"/>
  <c r="L936"/>
  <c r="J935"/>
  <c r="Q935"/>
  <c r="O935"/>
  <c r="M935"/>
  <c r="L935"/>
  <c r="J934"/>
  <c r="M934" s="1"/>
  <c r="Q934"/>
  <c r="O934"/>
  <c r="L934"/>
  <c r="J933"/>
  <c r="M933" s="1"/>
  <c r="L933"/>
  <c r="J932"/>
  <c r="O932" s="1"/>
  <c r="M932"/>
  <c r="L932"/>
  <c r="J931"/>
  <c r="Q931"/>
  <c r="O931"/>
  <c r="M931"/>
  <c r="L931"/>
  <c r="J930"/>
  <c r="M930" s="1"/>
  <c r="Q930"/>
  <c r="O930"/>
  <c r="L930"/>
  <c r="J929"/>
  <c r="M929" s="1"/>
  <c r="L929"/>
  <c r="J928"/>
  <c r="O928" s="1"/>
  <c r="M928"/>
  <c r="L928"/>
  <c r="J927"/>
  <c r="Q927"/>
  <c r="O927"/>
  <c r="M927"/>
  <c r="L927"/>
  <c r="J926"/>
  <c r="M926" s="1"/>
  <c r="Q926"/>
  <c r="O926"/>
  <c r="L926"/>
  <c r="J925"/>
  <c r="M925" s="1"/>
  <c r="L925"/>
  <c r="J924"/>
  <c r="O924" s="1"/>
  <c r="M924"/>
  <c r="L924"/>
  <c r="J923"/>
  <c r="Q923"/>
  <c r="O923"/>
  <c r="M923"/>
  <c r="L923"/>
  <c r="J922"/>
  <c r="M922" s="1"/>
  <c r="Q922"/>
  <c r="O922"/>
  <c r="L922"/>
  <c r="J921"/>
  <c r="M921" s="1"/>
  <c r="L921"/>
  <c r="J920"/>
  <c r="O920" s="1"/>
  <c r="M920"/>
  <c r="L920"/>
  <c r="J919"/>
  <c r="Q919"/>
  <c r="O919"/>
  <c r="M919"/>
  <c r="L919"/>
  <c r="J918"/>
  <c r="M918" s="1"/>
  <c r="Q918"/>
  <c r="O918"/>
  <c r="L918"/>
  <c r="J917"/>
  <c r="M917" s="1"/>
  <c r="L917"/>
  <c r="J916"/>
  <c r="O916" s="1"/>
  <c r="M916"/>
  <c r="L916"/>
  <c r="J915"/>
  <c r="Q915"/>
  <c r="O915"/>
  <c r="M915"/>
  <c r="L915"/>
  <c r="J914"/>
  <c r="M914" s="1"/>
  <c r="Q914"/>
  <c r="O914"/>
  <c r="L914"/>
  <c r="J913"/>
  <c r="M913" s="1"/>
  <c r="L913"/>
  <c r="J912"/>
  <c r="O912" s="1"/>
  <c r="M912"/>
  <c r="L912"/>
  <c r="J911"/>
  <c r="Q911"/>
  <c r="O911"/>
  <c r="M911"/>
  <c r="L911"/>
  <c r="J910"/>
  <c r="M910" s="1"/>
  <c r="Q910"/>
  <c r="O910"/>
  <c r="L910"/>
  <c r="J909"/>
  <c r="M909" s="1"/>
  <c r="L909"/>
  <c r="J908"/>
  <c r="O908" s="1"/>
  <c r="M908"/>
  <c r="L908"/>
  <c r="J906"/>
  <c r="Q906"/>
  <c r="O906"/>
  <c r="M906"/>
  <c r="L906"/>
  <c r="J905"/>
  <c r="M905" s="1"/>
  <c r="Q905"/>
  <c r="O905"/>
  <c r="L905"/>
  <c r="J904"/>
  <c r="M904" s="1"/>
  <c r="L904"/>
  <c r="J903"/>
  <c r="O903" s="1"/>
  <c r="M903"/>
  <c r="L903"/>
  <c r="J902"/>
  <c r="Q902"/>
  <c r="O902"/>
  <c r="M902"/>
  <c r="L902"/>
  <c r="J901"/>
  <c r="M901" s="1"/>
  <c r="Q901"/>
  <c r="O901"/>
  <c r="L901"/>
  <c r="J900"/>
  <c r="M900" s="1"/>
  <c r="L900"/>
  <c r="J899"/>
  <c r="O899" s="1"/>
  <c r="M899"/>
  <c r="L899"/>
  <c r="J898"/>
  <c r="Q898"/>
  <c r="O898"/>
  <c r="M898"/>
  <c r="L898"/>
  <c r="J897"/>
  <c r="M897" s="1"/>
  <c r="Q897"/>
  <c r="O897"/>
  <c r="L897"/>
  <c r="J896"/>
  <c r="M896" s="1"/>
  <c r="L896"/>
  <c r="J895"/>
  <c r="O895" s="1"/>
  <c r="M895"/>
  <c r="L895"/>
  <c r="J894"/>
  <c r="Q894"/>
  <c r="O894"/>
  <c r="M894"/>
  <c r="L894"/>
  <c r="J893"/>
  <c r="M893" s="1"/>
  <c r="Q893"/>
  <c r="O893"/>
  <c r="L893"/>
  <c r="J892"/>
  <c r="M892" s="1"/>
  <c r="L892"/>
  <c r="J891"/>
  <c r="O891" s="1"/>
  <c r="M891"/>
  <c r="L891"/>
  <c r="J890"/>
  <c r="Q890"/>
  <c r="O890"/>
  <c r="M890"/>
  <c r="L890"/>
  <c r="J889"/>
  <c r="M889" s="1"/>
  <c r="Q889"/>
  <c r="O889"/>
  <c r="L889"/>
  <c r="J888"/>
  <c r="M888" s="1"/>
  <c r="L888"/>
  <c r="J887"/>
  <c r="O887" s="1"/>
  <c r="M887"/>
  <c r="L887"/>
  <c r="J886"/>
  <c r="Q886"/>
  <c r="O886"/>
  <c r="M886"/>
  <c r="L886"/>
  <c r="J885"/>
  <c r="M885" s="1"/>
  <c r="Q885"/>
  <c r="O885"/>
  <c r="L885"/>
  <c r="J884"/>
  <c r="M884" s="1"/>
  <c r="L884"/>
  <c r="J883"/>
  <c r="O883" s="1"/>
  <c r="M883"/>
  <c r="L883"/>
  <c r="J882"/>
  <c r="Q882"/>
  <c r="O882"/>
  <c r="M882"/>
  <c r="L882"/>
  <c r="J881"/>
  <c r="M881" s="1"/>
  <c r="Q881"/>
  <c r="O881"/>
  <c r="L881"/>
  <c r="J880"/>
  <c r="M880" s="1"/>
  <c r="L880"/>
  <c r="J879"/>
  <c r="O879" s="1"/>
  <c r="M879"/>
  <c r="L879"/>
  <c r="J878"/>
  <c r="Q878"/>
  <c r="O878"/>
  <c r="M878"/>
  <c r="L878"/>
  <c r="J877"/>
  <c r="M877" s="1"/>
  <c r="Q877"/>
  <c r="O877"/>
  <c r="L877"/>
  <c r="J876"/>
  <c r="M876" s="1"/>
  <c r="L876"/>
  <c r="J875"/>
  <c r="O875" s="1"/>
  <c r="M875"/>
  <c r="L875"/>
  <c r="J874"/>
  <c r="Q874"/>
  <c r="O874"/>
  <c r="M874"/>
  <c r="L874"/>
  <c r="J873"/>
  <c r="M873" s="1"/>
  <c r="Q873"/>
  <c r="O873"/>
  <c r="L873"/>
  <c r="J872"/>
  <c r="M872" s="1"/>
  <c r="L872"/>
  <c r="J871"/>
  <c r="O871" s="1"/>
  <c r="M871"/>
  <c r="L871"/>
  <c r="J870"/>
  <c r="Q870"/>
  <c r="O870"/>
  <c r="M870"/>
  <c r="L870"/>
  <c r="J869"/>
  <c r="M869" s="1"/>
  <c r="Q869"/>
  <c r="O869"/>
  <c r="L869"/>
  <c r="J868"/>
  <c r="M868" s="1"/>
  <c r="L868"/>
  <c r="J867"/>
  <c r="O867" s="1"/>
  <c r="M867"/>
  <c r="L867"/>
  <c r="J866"/>
  <c r="Q866"/>
  <c r="O866"/>
  <c r="M866"/>
  <c r="L866"/>
  <c r="J865"/>
  <c r="M865" s="1"/>
  <c r="Q865"/>
  <c r="O865"/>
  <c r="L865"/>
  <c r="J864"/>
  <c r="M864" s="1"/>
  <c r="L864"/>
  <c r="J863"/>
  <c r="O863" s="1"/>
  <c r="M863"/>
  <c r="L863"/>
  <c r="J862"/>
  <c r="Q862"/>
  <c r="O862"/>
  <c r="M862"/>
  <c r="L862"/>
  <c r="J861"/>
  <c r="M861" s="1"/>
  <c r="Q861"/>
  <c r="O861"/>
  <c r="L861"/>
  <c r="J860"/>
  <c r="M860" s="1"/>
  <c r="L860"/>
  <c r="J858"/>
  <c r="O858" s="1"/>
  <c r="M858"/>
  <c r="L858"/>
  <c r="J857"/>
  <c r="Q857"/>
  <c r="O857"/>
  <c r="M857"/>
  <c r="L857"/>
  <c r="J856"/>
  <c r="M856" s="1"/>
  <c r="Q856"/>
  <c r="O856"/>
  <c r="L856"/>
  <c r="J855"/>
  <c r="M855" s="1"/>
  <c r="L855"/>
  <c r="J854"/>
  <c r="O854" s="1"/>
  <c r="M854"/>
  <c r="L854"/>
  <c r="J853"/>
  <c r="Q853"/>
  <c r="O853"/>
  <c r="M853"/>
  <c r="L853"/>
  <c r="J852"/>
  <c r="M852" s="1"/>
  <c r="Q852"/>
  <c r="O852"/>
  <c r="L852"/>
  <c r="J851"/>
  <c r="M851" s="1"/>
  <c r="L851"/>
  <c r="J850"/>
  <c r="O850" s="1"/>
  <c r="M850"/>
  <c r="L850"/>
  <c r="J849"/>
  <c r="Q849"/>
  <c r="O849"/>
  <c r="M849"/>
  <c r="L849"/>
  <c r="J848"/>
  <c r="M848" s="1"/>
  <c r="Q848"/>
  <c r="O848"/>
  <c r="L848"/>
  <c r="J846"/>
  <c r="M846" s="1"/>
  <c r="L846"/>
  <c r="J845"/>
  <c r="O845" s="1"/>
  <c r="M845"/>
  <c r="L845"/>
  <c r="J844"/>
  <c r="Q844"/>
  <c r="O844"/>
  <c r="M844"/>
  <c r="L844"/>
  <c r="J843"/>
  <c r="M843" s="1"/>
  <c r="Q843"/>
  <c r="O843"/>
  <c r="L843"/>
  <c r="J842"/>
  <c r="M842" s="1"/>
  <c r="L842"/>
  <c r="J840"/>
  <c r="O840" s="1"/>
  <c r="M840"/>
  <c r="L840"/>
  <c r="J839"/>
  <c r="Q839"/>
  <c r="O839"/>
  <c r="M839"/>
  <c r="L839"/>
  <c r="J838"/>
  <c r="M838" s="1"/>
  <c r="Q838"/>
  <c r="O838"/>
  <c r="L838"/>
  <c r="J836"/>
  <c r="M836" s="1"/>
  <c r="L836"/>
  <c r="J835"/>
  <c r="O835" s="1"/>
  <c r="M835"/>
  <c r="L835"/>
  <c r="J834"/>
  <c r="Q834"/>
  <c r="O834"/>
  <c r="M834"/>
  <c r="L834"/>
  <c r="J833"/>
  <c r="M833" s="1"/>
  <c r="Q833"/>
  <c r="O833"/>
  <c r="L833"/>
  <c r="J832"/>
  <c r="M832" s="1"/>
  <c r="L832"/>
  <c r="J831"/>
  <c r="O831" s="1"/>
  <c r="M831"/>
  <c r="L831"/>
  <c r="J830"/>
  <c r="Q830"/>
  <c r="O830"/>
  <c r="M830"/>
  <c r="L830"/>
  <c r="J829"/>
  <c r="M829" s="1"/>
  <c r="Q829"/>
  <c r="O829"/>
  <c r="L829"/>
  <c r="J828"/>
  <c r="M828" s="1"/>
  <c r="L828"/>
  <c r="J827"/>
  <c r="O827" s="1"/>
  <c r="M827"/>
  <c r="L827"/>
  <c r="J826"/>
  <c r="Q826"/>
  <c r="O826"/>
  <c r="M826"/>
  <c r="L826"/>
  <c r="J825"/>
  <c r="M825" s="1"/>
  <c r="Q825"/>
  <c r="O825"/>
  <c r="L825"/>
  <c r="J824"/>
  <c r="M824" s="1"/>
  <c r="L824"/>
  <c r="J823"/>
  <c r="O823" s="1"/>
  <c r="M823"/>
  <c r="L823"/>
  <c r="J822"/>
  <c r="Q822"/>
  <c r="O822"/>
  <c r="M822"/>
  <c r="L822"/>
  <c r="J821"/>
  <c r="M821" s="1"/>
  <c r="Q821"/>
  <c r="O821"/>
  <c r="L821"/>
  <c r="J820"/>
  <c r="M820" s="1"/>
  <c r="L820"/>
  <c r="J819"/>
  <c r="O819" s="1"/>
  <c r="M819"/>
  <c r="L819"/>
  <c r="J818"/>
  <c r="Q818"/>
  <c r="O818"/>
  <c r="M818"/>
  <c r="L818"/>
  <c r="J817"/>
  <c r="M817" s="1"/>
  <c r="Q817"/>
  <c r="O817"/>
  <c r="L817"/>
  <c r="J816"/>
  <c r="M816" s="1"/>
  <c r="L816"/>
  <c r="J815"/>
  <c r="O815" s="1"/>
  <c r="M815"/>
  <c r="L815"/>
  <c r="J814"/>
  <c r="Q814"/>
  <c r="O814"/>
  <c r="M814"/>
  <c r="L814"/>
  <c r="J813"/>
  <c r="M813" s="1"/>
  <c r="Q813"/>
  <c r="O813"/>
  <c r="L813"/>
  <c r="J812"/>
  <c r="M812" s="1"/>
  <c r="L812"/>
  <c r="J811"/>
  <c r="O811" s="1"/>
  <c r="M811"/>
  <c r="L811"/>
  <c r="J810"/>
  <c r="Q810"/>
  <c r="O810"/>
  <c r="M810"/>
  <c r="L810"/>
  <c r="J809"/>
  <c r="M809" s="1"/>
  <c r="Q809"/>
  <c r="O809"/>
  <c r="L809"/>
  <c r="J808"/>
  <c r="M808" s="1"/>
  <c r="L808"/>
  <c r="J807"/>
  <c r="O807" s="1"/>
  <c r="M807"/>
  <c r="L807"/>
  <c r="J806"/>
  <c r="Q806"/>
  <c r="O806"/>
  <c r="M806"/>
  <c r="L806"/>
  <c r="J805"/>
  <c r="M805" s="1"/>
  <c r="Q805"/>
  <c r="O805"/>
  <c r="L805"/>
  <c r="J804"/>
  <c r="M804" s="1"/>
  <c r="L804"/>
  <c r="J803"/>
  <c r="O803" s="1"/>
  <c r="M803"/>
  <c r="L803"/>
  <c r="J802"/>
  <c r="Q802"/>
  <c r="O802"/>
  <c r="M802"/>
  <c r="L802"/>
  <c r="J801"/>
  <c r="M801" s="1"/>
  <c r="Q801"/>
  <c r="O801"/>
  <c r="L801"/>
  <c r="J800"/>
  <c r="M800" s="1"/>
  <c r="L800"/>
  <c r="J799"/>
  <c r="O799" s="1"/>
  <c r="M799"/>
  <c r="L799"/>
  <c r="J798"/>
  <c r="Q798"/>
  <c r="O798"/>
  <c r="M798"/>
  <c r="L798"/>
  <c r="J797"/>
  <c r="M797" s="1"/>
  <c r="Q797"/>
  <c r="O797"/>
  <c r="L797"/>
  <c r="J796"/>
  <c r="M796" s="1"/>
  <c r="L796"/>
  <c r="J795"/>
  <c r="O795" s="1"/>
  <c r="M795"/>
  <c r="L795"/>
  <c r="J794"/>
  <c r="Q794"/>
  <c r="O794"/>
  <c r="M794"/>
  <c r="L794"/>
  <c r="J793"/>
  <c r="M793" s="1"/>
  <c r="Q793"/>
  <c r="O793"/>
  <c r="L793"/>
  <c r="J792"/>
  <c r="M792" s="1"/>
  <c r="L792"/>
  <c r="J791"/>
  <c r="O791" s="1"/>
  <c r="M791"/>
  <c r="L791"/>
  <c r="J790"/>
  <c r="Q790"/>
  <c r="O790"/>
  <c r="M790"/>
  <c r="L790"/>
  <c r="J789"/>
  <c r="M789" s="1"/>
  <c r="Q789"/>
  <c r="O789"/>
  <c r="L789"/>
  <c r="J788"/>
  <c r="M788" s="1"/>
  <c r="L788"/>
  <c r="J787"/>
  <c r="O787" s="1"/>
  <c r="M787"/>
  <c r="L787"/>
  <c r="J786"/>
  <c r="Q786"/>
  <c r="O786"/>
  <c r="M786"/>
  <c r="L786"/>
  <c r="J785"/>
  <c r="M785" s="1"/>
  <c r="Q785"/>
  <c r="O785"/>
  <c r="L785"/>
  <c r="J784"/>
  <c r="M784" s="1"/>
  <c r="L784"/>
  <c r="J783"/>
  <c r="O783" s="1"/>
  <c r="M783"/>
  <c r="L783"/>
  <c r="J782"/>
  <c r="Q782"/>
  <c r="O782"/>
  <c r="M782"/>
  <c r="L782"/>
  <c r="J781"/>
  <c r="M781" s="1"/>
  <c r="Q781"/>
  <c r="O781"/>
  <c r="L781"/>
  <c r="J780"/>
  <c r="M780" s="1"/>
  <c r="L780"/>
  <c r="J779"/>
  <c r="O779" s="1"/>
  <c r="M779"/>
  <c r="L779"/>
  <c r="J778"/>
  <c r="Q778"/>
  <c r="O778"/>
  <c r="M778"/>
  <c r="L778"/>
  <c r="J777"/>
  <c r="M777" s="1"/>
  <c r="Q777"/>
  <c r="O777"/>
  <c r="L777"/>
  <c r="J776"/>
  <c r="M776" s="1"/>
  <c r="L776"/>
  <c r="J775"/>
  <c r="O775" s="1"/>
  <c r="M775"/>
  <c r="L775"/>
  <c r="J774"/>
  <c r="Q774"/>
  <c r="O774"/>
  <c r="M774"/>
  <c r="L774"/>
  <c r="J773"/>
  <c r="M773" s="1"/>
  <c r="Q773"/>
  <c r="O773"/>
  <c r="L773"/>
  <c r="J772"/>
  <c r="M772" s="1"/>
  <c r="L772"/>
  <c r="J771"/>
  <c r="O771" s="1"/>
  <c r="M771"/>
  <c r="L771"/>
  <c r="J770"/>
  <c r="Q770"/>
  <c r="O770"/>
  <c r="M770"/>
  <c r="L770"/>
  <c r="J769"/>
  <c r="M769" s="1"/>
  <c r="Q769"/>
  <c r="O769"/>
  <c r="L769"/>
  <c r="J768"/>
  <c r="M768" s="1"/>
  <c r="L768"/>
  <c r="J767"/>
  <c r="O767" s="1"/>
  <c r="M767"/>
  <c r="L767"/>
  <c r="J766"/>
  <c r="Q766"/>
  <c r="O766"/>
  <c r="M766"/>
  <c r="L766"/>
  <c r="J765"/>
  <c r="M765" s="1"/>
  <c r="Q765"/>
  <c r="O765"/>
  <c r="L765"/>
  <c r="J763"/>
  <c r="M763" s="1"/>
  <c r="L763"/>
  <c r="J762"/>
  <c r="O762" s="1"/>
  <c r="M762"/>
  <c r="L762"/>
  <c r="J761"/>
  <c r="Q761"/>
  <c r="O761"/>
  <c r="M761"/>
  <c r="L761"/>
  <c r="J760"/>
  <c r="M760" s="1"/>
  <c r="Q760"/>
  <c r="O760"/>
  <c r="L760"/>
  <c r="J759"/>
  <c r="M759" s="1"/>
  <c r="L759"/>
  <c r="J758"/>
  <c r="O758" s="1"/>
  <c r="M758"/>
  <c r="L758"/>
  <c r="J757"/>
  <c r="Q757"/>
  <c r="O757"/>
  <c r="M757"/>
  <c r="L757"/>
  <c r="J756"/>
  <c r="M756" s="1"/>
  <c r="Q756"/>
  <c r="O756"/>
  <c r="L756"/>
  <c r="J755"/>
  <c r="M755" s="1"/>
  <c r="L755"/>
  <c r="J754"/>
  <c r="O754" s="1"/>
  <c r="M754"/>
  <c r="L754"/>
  <c r="J753"/>
  <c r="Q753"/>
  <c r="O753"/>
  <c r="M753"/>
  <c r="L753"/>
  <c r="J752"/>
  <c r="M752" s="1"/>
  <c r="Q752"/>
  <c r="O752"/>
  <c r="L752"/>
  <c r="J751"/>
  <c r="M751" s="1"/>
  <c r="L751"/>
  <c r="J750"/>
  <c r="O750" s="1"/>
  <c r="M750"/>
  <c r="L750"/>
  <c r="J749"/>
  <c r="Q749"/>
  <c r="O749"/>
  <c r="M749"/>
  <c r="L749"/>
  <c r="J748"/>
  <c r="M748" s="1"/>
  <c r="Q748"/>
  <c r="O748"/>
  <c r="L748"/>
  <c r="J747"/>
  <c r="M747" s="1"/>
  <c r="L747"/>
  <c r="J746"/>
  <c r="O746" s="1"/>
  <c r="M746"/>
  <c r="L746"/>
  <c r="J745"/>
  <c r="Q745"/>
  <c r="O745"/>
  <c r="M745"/>
  <c r="L745"/>
  <c r="J744"/>
  <c r="M744" s="1"/>
  <c r="Q744"/>
  <c r="O744"/>
  <c r="L744"/>
  <c r="J743"/>
  <c r="M743" s="1"/>
  <c r="L743"/>
  <c r="J742"/>
  <c r="O742" s="1"/>
  <c r="M742"/>
  <c r="L742"/>
  <c r="J741"/>
  <c r="Q741"/>
  <c r="O741"/>
  <c r="M741"/>
  <c r="L741"/>
  <c r="J740"/>
  <c r="M740" s="1"/>
  <c r="Q740"/>
  <c r="O740"/>
  <c r="L740"/>
  <c r="J739"/>
  <c r="M739" s="1"/>
  <c r="L739"/>
  <c r="J738"/>
  <c r="O738" s="1"/>
  <c r="M738"/>
  <c r="L738"/>
  <c r="J737"/>
  <c r="Q737"/>
  <c r="O737"/>
  <c r="M737"/>
  <c r="L737"/>
  <c r="J736"/>
  <c r="M736" s="1"/>
  <c r="Q736"/>
  <c r="O736"/>
  <c r="L736"/>
  <c r="J735"/>
  <c r="M735" s="1"/>
  <c r="L735"/>
  <c r="J734"/>
  <c r="O734" s="1"/>
  <c r="M734"/>
  <c r="L734"/>
  <c r="J733"/>
  <c r="Q733"/>
  <c r="O733"/>
  <c r="M733"/>
  <c r="L733"/>
  <c r="J732"/>
  <c r="M732" s="1"/>
  <c r="Q732"/>
  <c r="O732"/>
  <c r="L732"/>
  <c r="J731"/>
  <c r="M731" s="1"/>
  <c r="L731"/>
  <c r="J730"/>
  <c r="O730" s="1"/>
  <c r="M730"/>
  <c r="L730"/>
  <c r="J729"/>
  <c r="Q729"/>
  <c r="O729"/>
  <c r="M729"/>
  <c r="L729"/>
  <c r="J728"/>
  <c r="M728" s="1"/>
  <c r="Q728"/>
  <c r="O728"/>
  <c r="L728"/>
  <c r="J727"/>
  <c r="M727" s="1"/>
  <c r="L727"/>
  <c r="J726"/>
  <c r="O726" s="1"/>
  <c r="M726"/>
  <c r="L726"/>
  <c r="J725"/>
  <c r="Q725"/>
  <c r="O725"/>
  <c r="M725"/>
  <c r="L725"/>
  <c r="J724"/>
  <c r="M724" s="1"/>
  <c r="Q724"/>
  <c r="O724"/>
  <c r="L724"/>
  <c r="J723"/>
  <c r="M723" s="1"/>
  <c r="L723"/>
  <c r="J722"/>
  <c r="O722" s="1"/>
  <c r="M722"/>
  <c r="L722"/>
  <c r="J721"/>
  <c r="Q721"/>
  <c r="O721"/>
  <c r="M721"/>
  <c r="L721"/>
  <c r="J720"/>
  <c r="M720" s="1"/>
  <c r="Q720"/>
  <c r="O720"/>
  <c r="L720"/>
  <c r="J719"/>
  <c r="M719" s="1"/>
  <c r="L719"/>
  <c r="J718"/>
  <c r="O718" s="1"/>
  <c r="M718"/>
  <c r="L718"/>
  <c r="J717"/>
  <c r="Q717"/>
  <c r="O717"/>
  <c r="M717"/>
  <c r="L717"/>
  <c r="J715"/>
  <c r="M715" s="1"/>
  <c r="Q715"/>
  <c r="O715"/>
  <c r="L715"/>
  <c r="J714"/>
  <c r="M714" s="1"/>
  <c r="L714"/>
  <c r="J713"/>
  <c r="O713" s="1"/>
  <c r="M713"/>
  <c r="L713"/>
  <c r="J712"/>
  <c r="Q712"/>
  <c r="O712"/>
  <c r="M712"/>
  <c r="L712"/>
  <c r="J711"/>
  <c r="M711" s="1"/>
  <c r="Q711"/>
  <c r="O711"/>
  <c r="L711"/>
  <c r="J710"/>
  <c r="M710" s="1"/>
  <c r="L710"/>
  <c r="J709"/>
  <c r="O709" s="1"/>
  <c r="M709"/>
  <c r="L709"/>
  <c r="J708"/>
  <c r="Q708"/>
  <c r="O708"/>
  <c r="M708"/>
  <c r="L708"/>
  <c r="J707"/>
  <c r="M707" s="1"/>
  <c r="Q707"/>
  <c r="O707"/>
  <c r="L707"/>
  <c r="J706"/>
  <c r="M706" s="1"/>
  <c r="L706"/>
  <c r="J705"/>
  <c r="O705" s="1"/>
  <c r="M705"/>
  <c r="L705"/>
  <c r="J703"/>
  <c r="Q703"/>
  <c r="O703"/>
  <c r="M703"/>
  <c r="L703"/>
  <c r="J702"/>
  <c r="M702" s="1"/>
  <c r="Q702"/>
  <c r="O702"/>
  <c r="L702"/>
  <c r="J701"/>
  <c r="M701" s="1"/>
  <c r="L701"/>
  <c r="J700"/>
  <c r="O700" s="1"/>
  <c r="M700"/>
  <c r="L700"/>
  <c r="J699"/>
  <c r="Q699"/>
  <c r="O699"/>
  <c r="M699"/>
  <c r="L699"/>
  <c r="J697"/>
  <c r="M697" s="1"/>
  <c r="Q697"/>
  <c r="O697"/>
  <c r="L697"/>
  <c r="J696"/>
  <c r="M696" s="1"/>
  <c r="L696"/>
  <c r="J695"/>
  <c r="O695" s="1"/>
  <c r="M695"/>
  <c r="L695"/>
  <c r="J693"/>
  <c r="Q693"/>
  <c r="O693"/>
  <c r="M693"/>
  <c r="L693"/>
  <c r="J692"/>
  <c r="M692" s="1"/>
  <c r="Q692"/>
  <c r="O692"/>
  <c r="L692"/>
  <c r="J691"/>
  <c r="M691" s="1"/>
  <c r="L691"/>
  <c r="J690"/>
  <c r="O690" s="1"/>
  <c r="M690"/>
  <c r="L690"/>
  <c r="J689"/>
  <c r="Q689"/>
  <c r="O689"/>
  <c r="M689"/>
  <c r="L689"/>
  <c r="J688"/>
  <c r="M688" s="1"/>
  <c r="Q688"/>
  <c r="O688"/>
  <c r="L688"/>
  <c r="J687"/>
  <c r="M687" s="1"/>
  <c r="L687"/>
  <c r="J686"/>
  <c r="O686" s="1"/>
  <c r="M686"/>
  <c r="L686"/>
  <c r="J685"/>
  <c r="Q685"/>
  <c r="O685"/>
  <c r="M685"/>
  <c r="L685"/>
  <c r="J684"/>
  <c r="M684" s="1"/>
  <c r="Q684"/>
  <c r="O684"/>
  <c r="L684"/>
  <c r="J683"/>
  <c r="M683" s="1"/>
  <c r="L683"/>
  <c r="J682"/>
  <c r="O682" s="1"/>
  <c r="M682"/>
  <c r="L682"/>
  <c r="J681"/>
  <c r="Q681"/>
  <c r="O681"/>
  <c r="M681"/>
  <c r="L681"/>
  <c r="J680"/>
  <c r="M680" s="1"/>
  <c r="Q680"/>
  <c r="O680"/>
  <c r="L680"/>
  <c r="J679"/>
  <c r="M679" s="1"/>
  <c r="L679"/>
  <c r="J678"/>
  <c r="O678" s="1"/>
  <c r="M678"/>
  <c r="L678"/>
  <c r="J677"/>
  <c r="Q677"/>
  <c r="O677"/>
  <c r="M677"/>
  <c r="L677"/>
  <c r="J676"/>
  <c r="M676" s="1"/>
  <c r="Q676"/>
  <c r="O676"/>
  <c r="L676"/>
  <c r="J675"/>
  <c r="M675" s="1"/>
  <c r="L675"/>
  <c r="J674"/>
  <c r="O674" s="1"/>
  <c r="M674"/>
  <c r="L674"/>
  <c r="J673"/>
  <c r="Q673"/>
  <c r="O673"/>
  <c r="M673"/>
  <c r="L673"/>
  <c r="J672"/>
  <c r="M672" s="1"/>
  <c r="Q672"/>
  <c r="O672"/>
  <c r="L672"/>
  <c r="J671"/>
  <c r="M671" s="1"/>
  <c r="L671"/>
  <c r="J670"/>
  <c r="O670" s="1"/>
  <c r="M670"/>
  <c r="L670"/>
  <c r="J669"/>
  <c r="Q669"/>
  <c r="O669"/>
  <c r="M669"/>
  <c r="L669"/>
  <c r="J668"/>
  <c r="M668" s="1"/>
  <c r="Q668"/>
  <c r="O668"/>
  <c r="L668"/>
  <c r="J667"/>
  <c r="M667" s="1"/>
  <c r="L667"/>
  <c r="J666"/>
  <c r="O666" s="1"/>
  <c r="M666"/>
  <c r="L666"/>
  <c r="J665"/>
  <c r="Q665"/>
  <c r="O665"/>
  <c r="M665"/>
  <c r="L665"/>
  <c r="J664"/>
  <c r="M664" s="1"/>
  <c r="Q664"/>
  <c r="O664"/>
  <c r="L664"/>
  <c r="J663"/>
  <c r="M663" s="1"/>
  <c r="L663"/>
  <c r="J662"/>
  <c r="O662" s="1"/>
  <c r="M662"/>
  <c r="L662"/>
  <c r="J661"/>
  <c r="Q661"/>
  <c r="O661"/>
  <c r="M661"/>
  <c r="L661"/>
  <c r="J660"/>
  <c r="M660" s="1"/>
  <c r="Q660"/>
  <c r="O660"/>
  <c r="L660"/>
  <c r="J659"/>
  <c r="M659" s="1"/>
  <c r="L659"/>
  <c r="J658"/>
  <c r="O658" s="1"/>
  <c r="M658"/>
  <c r="L658"/>
  <c r="J657"/>
  <c r="Q657"/>
  <c r="O657"/>
  <c r="M657"/>
  <c r="L657"/>
  <c r="J656"/>
  <c r="M656" s="1"/>
  <c r="Q656"/>
  <c r="O656"/>
  <c r="L656"/>
  <c r="J655"/>
  <c r="M655" s="1"/>
  <c r="L655"/>
  <c r="J654"/>
  <c r="O654" s="1"/>
  <c r="M654"/>
  <c r="L654"/>
  <c r="J653"/>
  <c r="Q653"/>
  <c r="O653"/>
  <c r="M653"/>
  <c r="L653"/>
  <c r="J652"/>
  <c r="M652" s="1"/>
  <c r="Q652"/>
  <c r="O652"/>
  <c r="L652"/>
  <c r="J651"/>
  <c r="M651" s="1"/>
  <c r="L651"/>
  <c r="J650"/>
  <c r="O650" s="1"/>
  <c r="M650"/>
  <c r="L650"/>
  <c r="J649"/>
  <c r="Q649"/>
  <c r="O649"/>
  <c r="M649"/>
  <c r="L649"/>
  <c r="J648"/>
  <c r="M648" s="1"/>
  <c r="Q648"/>
  <c r="O648"/>
  <c r="L648"/>
  <c r="J647"/>
  <c r="M647" s="1"/>
  <c r="L647"/>
  <c r="J646"/>
  <c r="O646" s="1"/>
  <c r="M646"/>
  <c r="L646"/>
  <c r="J645"/>
  <c r="Q645"/>
  <c r="O645"/>
  <c r="M645"/>
  <c r="L645"/>
  <c r="J644"/>
  <c r="M644" s="1"/>
  <c r="Q644"/>
  <c r="O644"/>
  <c r="L644"/>
  <c r="J643"/>
  <c r="M643" s="1"/>
  <c r="L643"/>
  <c r="J642"/>
  <c r="O642" s="1"/>
  <c r="M642"/>
  <c r="L642"/>
  <c r="J641"/>
  <c r="Q641"/>
  <c r="O641"/>
  <c r="M641"/>
  <c r="L641"/>
  <c r="J640"/>
  <c r="M640" s="1"/>
  <c r="Q640"/>
  <c r="O640"/>
  <c r="L640"/>
  <c r="J639"/>
  <c r="M639" s="1"/>
  <c r="L639"/>
  <c r="J638"/>
  <c r="O638" s="1"/>
  <c r="M638"/>
  <c r="L638"/>
  <c r="J637"/>
  <c r="Q637"/>
  <c r="O637"/>
  <c r="M637"/>
  <c r="L637"/>
  <c r="J636"/>
  <c r="M636" s="1"/>
  <c r="Q636"/>
  <c r="O636"/>
  <c r="L636"/>
  <c r="J635"/>
  <c r="M635" s="1"/>
  <c r="L635"/>
  <c r="J634"/>
  <c r="O634" s="1"/>
  <c r="M634"/>
  <c r="L634"/>
  <c r="J633"/>
  <c r="Q633"/>
  <c r="O633"/>
  <c r="M633"/>
  <c r="L633"/>
  <c r="J632"/>
  <c r="M632" s="1"/>
  <c r="Q632"/>
  <c r="O632"/>
  <c r="L632"/>
  <c r="J631"/>
  <c r="M631" s="1"/>
  <c r="L631"/>
  <c r="J630"/>
  <c r="O630" s="1"/>
  <c r="M630"/>
  <c r="L630"/>
  <c r="J629"/>
  <c r="Q629"/>
  <c r="O629"/>
  <c r="M629"/>
  <c r="L629"/>
  <c r="J628"/>
  <c r="M628" s="1"/>
  <c r="Q628"/>
  <c r="O628"/>
  <c r="L628"/>
  <c r="J627"/>
  <c r="M627" s="1"/>
  <c r="L627"/>
  <c r="J626"/>
  <c r="O626" s="1"/>
  <c r="M626"/>
  <c r="L626"/>
  <c r="J625"/>
  <c r="Q625"/>
  <c r="O625"/>
  <c r="M625"/>
  <c r="L625"/>
  <c r="J624"/>
  <c r="M624" s="1"/>
  <c r="Q624"/>
  <c r="O624"/>
  <c r="L624"/>
  <c r="J623"/>
  <c r="M623" s="1"/>
  <c r="L623"/>
  <c r="J622"/>
  <c r="O622" s="1"/>
  <c r="M622"/>
  <c r="L622"/>
  <c r="J620"/>
  <c r="Q620"/>
  <c r="O620"/>
  <c r="M620"/>
  <c r="L620"/>
  <c r="J619"/>
  <c r="M619" s="1"/>
  <c r="Q619"/>
  <c r="O619"/>
  <c r="L619"/>
  <c r="J618"/>
  <c r="M618" s="1"/>
  <c r="L618"/>
  <c r="J617"/>
  <c r="O617" s="1"/>
  <c r="M617"/>
  <c r="L617"/>
  <c r="J616"/>
  <c r="Q616"/>
  <c r="O616"/>
  <c r="M616"/>
  <c r="L616"/>
  <c r="J615"/>
  <c r="M615" s="1"/>
  <c r="Q615"/>
  <c r="O615"/>
  <c r="L615"/>
  <c r="J614"/>
  <c r="M614" s="1"/>
  <c r="L614"/>
  <c r="J613"/>
  <c r="O613" s="1"/>
  <c r="M613"/>
  <c r="L613"/>
  <c r="J612"/>
  <c r="Q612"/>
  <c r="O612"/>
  <c r="M612"/>
  <c r="L612"/>
  <c r="J611"/>
  <c r="M611" s="1"/>
  <c r="Q611"/>
  <c r="O611"/>
  <c r="L611"/>
  <c r="J610"/>
  <c r="M610" s="1"/>
  <c r="L610"/>
  <c r="J609"/>
  <c r="O609" s="1"/>
  <c r="M609"/>
  <c r="L609"/>
  <c r="J608"/>
  <c r="Q608"/>
  <c r="O608"/>
  <c r="M608"/>
  <c r="L608"/>
  <c r="J607"/>
  <c r="M607" s="1"/>
  <c r="Q607"/>
  <c r="O607"/>
  <c r="L607"/>
  <c r="J606"/>
  <c r="M606" s="1"/>
  <c r="L606"/>
  <c r="J605"/>
  <c r="O605" s="1"/>
  <c r="M605"/>
  <c r="L605"/>
  <c r="J604"/>
  <c r="Q604"/>
  <c r="O604"/>
  <c r="M604"/>
  <c r="L604"/>
  <c r="J603"/>
  <c r="M603" s="1"/>
  <c r="Q603"/>
  <c r="O603"/>
  <c r="L603"/>
  <c r="J602"/>
  <c r="M602" s="1"/>
  <c r="L602"/>
  <c r="J601"/>
  <c r="O601" s="1"/>
  <c r="M601"/>
  <c r="L601"/>
  <c r="J600"/>
  <c r="Q600"/>
  <c r="O600"/>
  <c r="M600"/>
  <c r="L600"/>
  <c r="J599"/>
  <c r="M599" s="1"/>
  <c r="Q599"/>
  <c r="O599"/>
  <c r="L599"/>
  <c r="J598"/>
  <c r="M598" s="1"/>
  <c r="L598"/>
  <c r="J597"/>
  <c r="O597" s="1"/>
  <c r="M597"/>
  <c r="L597"/>
  <c r="J596"/>
  <c r="Q596"/>
  <c r="O596"/>
  <c r="M596"/>
  <c r="L596"/>
  <c r="J595"/>
  <c r="M595" s="1"/>
  <c r="Q595"/>
  <c r="O595"/>
  <c r="L595"/>
  <c r="J594"/>
  <c r="M594" s="1"/>
  <c r="L594"/>
  <c r="J593"/>
  <c r="O593" s="1"/>
  <c r="M593"/>
  <c r="L593"/>
  <c r="J592"/>
  <c r="Q592"/>
  <c r="O592"/>
  <c r="M592"/>
  <c r="L592"/>
  <c r="J591"/>
  <c r="M591" s="1"/>
  <c r="Q591"/>
  <c r="O591"/>
  <c r="L591"/>
  <c r="J590"/>
  <c r="M590" s="1"/>
  <c r="L590"/>
  <c r="J589"/>
  <c r="O589" s="1"/>
  <c r="M589"/>
  <c r="L589"/>
  <c r="J588"/>
  <c r="Q588"/>
  <c r="O588"/>
  <c r="M588"/>
  <c r="L588"/>
  <c r="J587"/>
  <c r="M587" s="1"/>
  <c r="Q587"/>
  <c r="O587"/>
  <c r="L587"/>
  <c r="J586"/>
  <c r="M586" s="1"/>
  <c r="L586"/>
  <c r="J585"/>
  <c r="O585" s="1"/>
  <c r="M585"/>
  <c r="L585"/>
  <c r="J584"/>
  <c r="Q584"/>
  <c r="O584"/>
  <c r="M584"/>
  <c r="L584"/>
  <c r="J583"/>
  <c r="M583" s="1"/>
  <c r="Q583"/>
  <c r="O583"/>
  <c r="L583"/>
  <c r="J582"/>
  <c r="M582" s="1"/>
  <c r="L582"/>
  <c r="J581"/>
  <c r="O581" s="1"/>
  <c r="M581"/>
  <c r="L581"/>
  <c r="J580"/>
  <c r="Q580"/>
  <c r="O580"/>
  <c r="M580"/>
  <c r="L580"/>
  <c r="J579"/>
  <c r="M579" s="1"/>
  <c r="Q579"/>
  <c r="O579"/>
  <c r="L579"/>
  <c r="J578"/>
  <c r="M578" s="1"/>
  <c r="L578"/>
  <c r="J577"/>
  <c r="O577" s="1"/>
  <c r="M577"/>
  <c r="L577"/>
  <c r="J576"/>
  <c r="Q576"/>
  <c r="O576"/>
  <c r="M576"/>
  <c r="L576"/>
  <c r="J575"/>
  <c r="M575" s="1"/>
  <c r="Q575"/>
  <c r="O575"/>
  <c r="L575"/>
  <c r="J574"/>
  <c r="M574" s="1"/>
  <c r="L574"/>
  <c r="J572"/>
  <c r="O572" s="1"/>
  <c r="M572"/>
  <c r="L572"/>
  <c r="J571"/>
  <c r="Q571"/>
  <c r="O571"/>
  <c r="M571"/>
  <c r="L571"/>
  <c r="J570"/>
  <c r="M570" s="1"/>
  <c r="Q570"/>
  <c r="O570"/>
  <c r="L570"/>
  <c r="J569"/>
  <c r="M569" s="1"/>
  <c r="L569"/>
  <c r="J568"/>
  <c r="O568" s="1"/>
  <c r="M568"/>
  <c r="L568"/>
  <c r="J567"/>
  <c r="Q567"/>
  <c r="O567"/>
  <c r="M567"/>
  <c r="L567"/>
  <c r="J566"/>
  <c r="M566" s="1"/>
  <c r="Q566"/>
  <c r="O566"/>
  <c r="L566"/>
  <c r="J565"/>
  <c r="M565" s="1"/>
  <c r="L565"/>
  <c r="J564"/>
  <c r="O564" s="1"/>
  <c r="M564"/>
  <c r="L564"/>
  <c r="J563"/>
  <c r="Q563"/>
  <c r="O563"/>
  <c r="M563"/>
  <c r="L563"/>
  <c r="J562"/>
  <c r="M562" s="1"/>
  <c r="Q562"/>
  <c r="O562"/>
  <c r="L562"/>
  <c r="J560"/>
  <c r="M560" s="1"/>
  <c r="L560"/>
  <c r="J559"/>
  <c r="O559" s="1"/>
  <c r="M559"/>
  <c r="L559"/>
  <c r="J558"/>
  <c r="Q558"/>
  <c r="O558"/>
  <c r="M558"/>
  <c r="L558"/>
  <c r="J557"/>
  <c r="M557" s="1"/>
  <c r="Q557"/>
  <c r="O557"/>
  <c r="L557"/>
  <c r="J556"/>
  <c r="M556" s="1"/>
  <c r="L556"/>
  <c r="J554"/>
  <c r="O554" s="1"/>
  <c r="M554"/>
  <c r="L554"/>
  <c r="J553"/>
  <c r="Q553"/>
  <c r="O553"/>
  <c r="M553"/>
  <c r="L553"/>
  <c r="J552"/>
  <c r="M552" s="1"/>
  <c r="Q552"/>
  <c r="O552"/>
  <c r="L552"/>
  <c r="J550"/>
  <c r="M550" s="1"/>
  <c r="L550"/>
  <c r="J549"/>
  <c r="O549" s="1"/>
  <c r="M549"/>
  <c r="L549"/>
  <c r="J548"/>
  <c r="Q548"/>
  <c r="O548"/>
  <c r="M548"/>
  <c r="L548"/>
  <c r="J547"/>
  <c r="M547" s="1"/>
  <c r="Q547"/>
  <c r="O547"/>
  <c r="L547"/>
  <c r="J546"/>
  <c r="M546" s="1"/>
  <c r="L546"/>
  <c r="J545"/>
  <c r="O545" s="1"/>
  <c r="M545"/>
  <c r="L545"/>
  <c r="J544"/>
  <c r="Q544"/>
  <c r="O544"/>
  <c r="M544"/>
  <c r="L544"/>
  <c r="J543"/>
  <c r="M543" s="1"/>
  <c r="Q543"/>
  <c r="O543"/>
  <c r="L543"/>
  <c r="J542"/>
  <c r="M542" s="1"/>
  <c r="L542"/>
  <c r="J541"/>
  <c r="O541" s="1"/>
  <c r="M541"/>
  <c r="L541"/>
  <c r="J540"/>
  <c r="Q540"/>
  <c r="O540"/>
  <c r="M540"/>
  <c r="L540"/>
  <c r="J539"/>
  <c r="M539" s="1"/>
  <c r="Q539"/>
  <c r="O539"/>
  <c r="L539"/>
  <c r="J538"/>
  <c r="M538" s="1"/>
  <c r="L538"/>
  <c r="J537"/>
  <c r="O537" s="1"/>
  <c r="M537"/>
  <c r="L537"/>
  <c r="J536"/>
  <c r="Q536"/>
  <c r="O536"/>
  <c r="M536"/>
  <c r="L536"/>
  <c r="J535"/>
  <c r="M535" s="1"/>
  <c r="Q535"/>
  <c r="O535"/>
  <c r="L535"/>
  <c r="J534"/>
  <c r="M534" s="1"/>
  <c r="L534"/>
  <c r="J533"/>
  <c r="O533" s="1"/>
  <c r="M533"/>
  <c r="L533"/>
  <c r="J532"/>
  <c r="Q532"/>
  <c r="O532"/>
  <c r="M532"/>
  <c r="L532"/>
  <c r="J531"/>
  <c r="M531" s="1"/>
  <c r="Q531"/>
  <c r="O531"/>
  <c r="L531"/>
  <c r="J530"/>
  <c r="M530" s="1"/>
  <c r="L530"/>
  <c r="J529"/>
  <c r="O529" s="1"/>
  <c r="M529"/>
  <c r="L529"/>
  <c r="J528"/>
  <c r="Q528"/>
  <c r="O528"/>
  <c r="M528"/>
  <c r="L528"/>
  <c r="J527"/>
  <c r="M527" s="1"/>
  <c r="Q527"/>
  <c r="O527"/>
  <c r="L527"/>
  <c r="J526"/>
  <c r="M526" s="1"/>
  <c r="L526"/>
  <c r="J525"/>
  <c r="O525" s="1"/>
  <c r="M525"/>
  <c r="L525"/>
  <c r="J524"/>
  <c r="Q524"/>
  <c r="O524"/>
  <c r="M524"/>
  <c r="L524"/>
  <c r="J523"/>
  <c r="M523" s="1"/>
  <c r="Q523"/>
  <c r="O523"/>
  <c r="L523"/>
  <c r="J522"/>
  <c r="M522" s="1"/>
  <c r="L522"/>
  <c r="J521"/>
  <c r="O521" s="1"/>
  <c r="M521"/>
  <c r="L521"/>
  <c r="J520"/>
  <c r="Q520"/>
  <c r="O520"/>
  <c r="M520"/>
  <c r="L520"/>
  <c r="J519"/>
  <c r="M519" s="1"/>
  <c r="Q519"/>
  <c r="O519"/>
  <c r="L519"/>
  <c r="J518"/>
  <c r="M518" s="1"/>
  <c r="L518"/>
  <c r="J517"/>
  <c r="O517" s="1"/>
  <c r="M517"/>
  <c r="L517"/>
  <c r="J516"/>
  <c r="Q516"/>
  <c r="O516"/>
  <c r="M516"/>
  <c r="L516"/>
  <c r="J515"/>
  <c r="M515" s="1"/>
  <c r="Q515"/>
  <c r="O515"/>
  <c r="L515"/>
  <c r="J514"/>
  <c r="M514" s="1"/>
  <c r="L514"/>
  <c r="J513"/>
  <c r="O513" s="1"/>
  <c r="M513"/>
  <c r="L513"/>
  <c r="J512"/>
  <c r="Q512"/>
  <c r="O512"/>
  <c r="M512"/>
  <c r="L512"/>
  <c r="J511"/>
  <c r="M511" s="1"/>
  <c r="Q511"/>
  <c r="O511"/>
  <c r="L511"/>
  <c r="J510"/>
  <c r="M510" s="1"/>
  <c r="L510"/>
  <c r="J509"/>
  <c r="O509" s="1"/>
  <c r="M509"/>
  <c r="L509"/>
  <c r="J508"/>
  <c r="Q508"/>
  <c r="O508"/>
  <c r="M508"/>
  <c r="L508"/>
  <c r="J507"/>
  <c r="M507" s="1"/>
  <c r="Q507"/>
  <c r="O507"/>
  <c r="L507"/>
  <c r="J506"/>
  <c r="M506" s="1"/>
  <c r="L506"/>
  <c r="J505"/>
  <c r="O505" s="1"/>
  <c r="M505"/>
  <c r="L505"/>
  <c r="J504"/>
  <c r="Q504"/>
  <c r="O504"/>
  <c r="M504"/>
  <c r="L504"/>
  <c r="J503"/>
  <c r="M503" s="1"/>
  <c r="Q503"/>
  <c r="O503"/>
  <c r="L503"/>
  <c r="J502"/>
  <c r="M502" s="1"/>
  <c r="L502"/>
  <c r="J501"/>
  <c r="O501" s="1"/>
  <c r="M501"/>
  <c r="L501"/>
  <c r="J500"/>
  <c r="Q500"/>
  <c r="O500"/>
  <c r="M500"/>
  <c r="L500"/>
  <c r="J499"/>
  <c r="M499" s="1"/>
  <c r="Q499"/>
  <c r="O499"/>
  <c r="L499"/>
  <c r="J498"/>
  <c r="M498" s="1"/>
  <c r="L498"/>
  <c r="J497"/>
  <c r="O497" s="1"/>
  <c r="M497"/>
  <c r="L497"/>
  <c r="J496"/>
  <c r="Q496"/>
  <c r="O496"/>
  <c r="M496"/>
  <c r="L496"/>
  <c r="J495"/>
  <c r="M495" s="1"/>
  <c r="Q495"/>
  <c r="O495"/>
  <c r="L495"/>
  <c r="J494"/>
  <c r="M494" s="1"/>
  <c r="L494"/>
  <c r="J493"/>
  <c r="O493" s="1"/>
  <c r="M493"/>
  <c r="L493"/>
  <c r="J492"/>
  <c r="Q492"/>
  <c r="O492"/>
  <c r="M492"/>
  <c r="L492"/>
  <c r="J491"/>
  <c r="M491" s="1"/>
  <c r="Q491"/>
  <c r="O491"/>
  <c r="L491"/>
  <c r="J490"/>
  <c r="M490" s="1"/>
  <c r="L490"/>
  <c r="J489"/>
  <c r="O489" s="1"/>
  <c r="M489"/>
  <c r="L489"/>
  <c r="J488"/>
  <c r="Q488"/>
  <c r="O488"/>
  <c r="M488"/>
  <c r="L488"/>
  <c r="J487"/>
  <c r="M487" s="1"/>
  <c r="Q487"/>
  <c r="O487"/>
  <c r="L487"/>
  <c r="J486"/>
  <c r="M486" s="1"/>
  <c r="L486"/>
  <c r="J485"/>
  <c r="O485" s="1"/>
  <c r="M485"/>
  <c r="L485"/>
  <c r="J484"/>
  <c r="Q484"/>
  <c r="O484"/>
  <c r="M484"/>
  <c r="L484"/>
  <c r="J483"/>
  <c r="M483" s="1"/>
  <c r="Q483"/>
  <c r="O483"/>
  <c r="L483"/>
  <c r="J482"/>
  <c r="M482" s="1"/>
  <c r="L482"/>
  <c r="J481"/>
  <c r="O481" s="1"/>
  <c r="M481"/>
  <c r="L481"/>
  <c r="J480"/>
  <c r="Q480"/>
  <c r="O480"/>
  <c r="M480"/>
  <c r="L480"/>
  <c r="J479"/>
  <c r="M479" s="1"/>
  <c r="Q479"/>
  <c r="O479"/>
  <c r="L479"/>
  <c r="J477"/>
  <c r="M477" s="1"/>
  <c r="L477"/>
  <c r="J476"/>
  <c r="O476" s="1"/>
  <c r="M476"/>
  <c r="L476"/>
  <c r="J475"/>
  <c r="Q475"/>
  <c r="O475"/>
  <c r="M475"/>
  <c r="L475"/>
  <c r="J474"/>
  <c r="M474" s="1"/>
  <c r="Q474"/>
  <c r="O474"/>
  <c r="L474"/>
  <c r="J473"/>
  <c r="M473" s="1"/>
  <c r="L473"/>
  <c r="J472"/>
  <c r="O472" s="1"/>
  <c r="M472"/>
  <c r="L472"/>
  <c r="J471"/>
  <c r="Q471"/>
  <c r="O471"/>
  <c r="M471"/>
  <c r="L471"/>
  <c r="J470"/>
  <c r="M470" s="1"/>
  <c r="Q470"/>
  <c r="O470"/>
  <c r="L470"/>
  <c r="J469"/>
  <c r="M469" s="1"/>
  <c r="L469"/>
  <c r="J468"/>
  <c r="O468" s="1"/>
  <c r="M468"/>
  <c r="L468"/>
  <c r="J467"/>
  <c r="Q467"/>
  <c r="O467"/>
  <c r="M467"/>
  <c r="L467"/>
  <c r="J466"/>
  <c r="M466" s="1"/>
  <c r="Q466"/>
  <c r="O466"/>
  <c r="L466"/>
  <c r="J465"/>
  <c r="M465" s="1"/>
  <c r="L465"/>
  <c r="J464"/>
  <c r="O464" s="1"/>
  <c r="M464"/>
  <c r="L464"/>
  <c r="J463"/>
  <c r="Q463"/>
  <c r="O463"/>
  <c r="M463"/>
  <c r="L463"/>
  <c r="J462"/>
  <c r="M462" s="1"/>
  <c r="Q462"/>
  <c r="O462"/>
  <c r="L462"/>
  <c r="J461"/>
  <c r="M461" s="1"/>
  <c r="L461"/>
  <c r="J460"/>
  <c r="O460" s="1"/>
  <c r="M460"/>
  <c r="L460"/>
  <c r="J459"/>
  <c r="Q459"/>
  <c r="O459"/>
  <c r="M459"/>
  <c r="L459"/>
  <c r="J458"/>
  <c r="M458" s="1"/>
  <c r="Q458"/>
  <c r="O458"/>
  <c r="L458"/>
  <c r="J457"/>
  <c r="M457" s="1"/>
  <c r="L457"/>
  <c r="J456"/>
  <c r="O456" s="1"/>
  <c r="M456"/>
  <c r="L456"/>
  <c r="J455"/>
  <c r="Q455"/>
  <c r="O455"/>
  <c r="M455"/>
  <c r="L455"/>
  <c r="J454"/>
  <c r="M454" s="1"/>
  <c r="Q454"/>
  <c r="O454"/>
  <c r="L454"/>
  <c r="J453"/>
  <c r="M453" s="1"/>
  <c r="L453"/>
  <c r="J452"/>
  <c r="O452" s="1"/>
  <c r="M452"/>
  <c r="L452"/>
  <c r="J451"/>
  <c r="Q451"/>
  <c r="O451"/>
  <c r="M451"/>
  <c r="L451"/>
  <c r="J450"/>
  <c r="M450" s="1"/>
  <c r="Q450"/>
  <c r="O450"/>
  <c r="L450"/>
  <c r="J449"/>
  <c r="M449" s="1"/>
  <c r="L449"/>
  <c r="J448"/>
  <c r="O448" s="1"/>
  <c r="M448"/>
  <c r="L448"/>
  <c r="J447"/>
  <c r="Q447"/>
  <c r="O447"/>
  <c r="M447"/>
  <c r="L447"/>
  <c r="J446"/>
  <c r="M446" s="1"/>
  <c r="Q446"/>
  <c r="O446"/>
  <c r="L446"/>
  <c r="J445"/>
  <c r="M445" s="1"/>
  <c r="L445"/>
  <c r="J444"/>
  <c r="O444" s="1"/>
  <c r="M444"/>
  <c r="L444"/>
  <c r="J443"/>
  <c r="Q443"/>
  <c r="O443"/>
  <c r="M443"/>
  <c r="L443"/>
  <c r="J442"/>
  <c r="M442" s="1"/>
  <c r="Q442"/>
  <c r="O442"/>
  <c r="L442"/>
  <c r="J441"/>
  <c r="M441" s="1"/>
  <c r="L441"/>
  <c r="J440"/>
  <c r="O440" s="1"/>
  <c r="M440"/>
  <c r="L440"/>
  <c r="J439"/>
  <c r="Q439"/>
  <c r="O439"/>
  <c r="M439"/>
  <c r="L439"/>
  <c r="J438"/>
  <c r="M438" s="1"/>
  <c r="Q438"/>
  <c r="O438"/>
  <c r="L438"/>
  <c r="J437"/>
  <c r="M437" s="1"/>
  <c r="L437"/>
  <c r="J436"/>
  <c r="O436" s="1"/>
  <c r="M436"/>
  <c r="L436"/>
  <c r="J435"/>
  <c r="Q435"/>
  <c r="O435"/>
  <c r="M435"/>
  <c r="L435"/>
  <c r="J434"/>
  <c r="M434" s="1"/>
  <c r="Q434"/>
  <c r="O434"/>
  <c r="L434"/>
  <c r="J433"/>
  <c r="M433" s="1"/>
  <c r="L433"/>
  <c r="J432"/>
  <c r="O432" s="1"/>
  <c r="M432"/>
  <c r="L432"/>
  <c r="J431"/>
  <c r="Q431"/>
  <c r="O431"/>
  <c r="M431"/>
  <c r="L431"/>
  <c r="J429"/>
  <c r="M429" s="1"/>
  <c r="Q429"/>
  <c r="O429"/>
  <c r="L429"/>
  <c r="J428"/>
  <c r="M428" s="1"/>
  <c r="L428"/>
  <c r="J427"/>
  <c r="O427" s="1"/>
  <c r="M427"/>
  <c r="L427"/>
  <c r="J426"/>
  <c r="Q426"/>
  <c r="O426"/>
  <c r="M426"/>
  <c r="L426"/>
  <c r="J425"/>
  <c r="M425" s="1"/>
  <c r="Q425"/>
  <c r="O425"/>
  <c r="L425"/>
  <c r="J424"/>
  <c r="M424" s="1"/>
  <c r="L424"/>
  <c r="J423"/>
  <c r="O423" s="1"/>
  <c r="M423"/>
  <c r="L423"/>
  <c r="J422"/>
  <c r="Q422"/>
  <c r="O422"/>
  <c r="M422"/>
  <c r="L422"/>
  <c r="J421"/>
  <c r="M421" s="1"/>
  <c r="Q421"/>
  <c r="O421"/>
  <c r="L421"/>
  <c r="J420"/>
  <c r="M420" s="1"/>
  <c r="L420"/>
  <c r="J419"/>
  <c r="O419" s="1"/>
  <c r="M419"/>
  <c r="L419"/>
  <c r="J417"/>
  <c r="Q417"/>
  <c r="O417"/>
  <c r="M417"/>
  <c r="L417"/>
  <c r="J416"/>
  <c r="M416" s="1"/>
  <c r="Q416"/>
  <c r="O416"/>
  <c r="L416"/>
  <c r="J415"/>
  <c r="M415" s="1"/>
  <c r="L415"/>
  <c r="J414"/>
  <c r="O414" s="1"/>
  <c r="M414"/>
  <c r="L414"/>
  <c r="J413"/>
  <c r="Q413"/>
  <c r="O413"/>
  <c r="M413"/>
  <c r="L413"/>
  <c r="J411"/>
  <c r="M411" s="1"/>
  <c r="Q411"/>
  <c r="O411"/>
  <c r="L411"/>
  <c r="J410"/>
  <c r="M410" s="1"/>
  <c r="L410"/>
  <c r="J409"/>
  <c r="O409" s="1"/>
  <c r="M409"/>
  <c r="L409"/>
  <c r="J407"/>
  <c r="Q407"/>
  <c r="O407"/>
  <c r="M407"/>
  <c r="L407"/>
  <c r="J406"/>
  <c r="M406" s="1"/>
  <c r="Q406"/>
  <c r="O406"/>
  <c r="L406"/>
  <c r="J405"/>
  <c r="M405" s="1"/>
  <c r="L405"/>
  <c r="J404"/>
  <c r="O404" s="1"/>
  <c r="M404"/>
  <c r="L404"/>
  <c r="J403"/>
  <c r="Q403"/>
  <c r="O403"/>
  <c r="M403"/>
  <c r="L403"/>
  <c r="J402"/>
  <c r="M402" s="1"/>
  <c r="Q402"/>
  <c r="O402"/>
  <c r="L402"/>
  <c r="J401"/>
  <c r="M401" s="1"/>
  <c r="L401"/>
  <c r="J400"/>
  <c r="O400" s="1"/>
  <c r="M400"/>
  <c r="L400"/>
  <c r="J399"/>
  <c r="Q399"/>
  <c r="O399"/>
  <c r="M399"/>
  <c r="L399"/>
  <c r="J398"/>
  <c r="M398" s="1"/>
  <c r="Q398"/>
  <c r="O398"/>
  <c r="L398"/>
  <c r="J397"/>
  <c r="M397" s="1"/>
  <c r="L397"/>
  <c r="J396"/>
  <c r="O396" s="1"/>
  <c r="M396"/>
  <c r="L396"/>
  <c r="J395"/>
  <c r="Q395"/>
  <c r="O395"/>
  <c r="M395"/>
  <c r="L395"/>
  <c r="J394"/>
  <c r="M394" s="1"/>
  <c r="Q394"/>
  <c r="O394"/>
  <c r="L394"/>
  <c r="J393"/>
  <c r="M393" s="1"/>
  <c r="L393"/>
  <c r="J392"/>
  <c r="O392" s="1"/>
  <c r="M392"/>
  <c r="L392"/>
  <c r="J391"/>
  <c r="Q391"/>
  <c r="O391"/>
  <c r="M391"/>
  <c r="L391"/>
  <c r="J390"/>
  <c r="M390" s="1"/>
  <c r="Q390"/>
  <c r="O390"/>
  <c r="L390"/>
  <c r="J389"/>
  <c r="M389" s="1"/>
  <c r="L389"/>
  <c r="J388"/>
  <c r="O388" s="1"/>
  <c r="M388"/>
  <c r="L388"/>
  <c r="J387"/>
  <c r="Q387"/>
  <c r="O387"/>
  <c r="M387"/>
  <c r="L387"/>
  <c r="J386"/>
  <c r="M386" s="1"/>
  <c r="Q386"/>
  <c r="O386"/>
  <c r="L386"/>
  <c r="J385"/>
  <c r="M385" s="1"/>
  <c r="L385"/>
  <c r="J384"/>
  <c r="O384" s="1"/>
  <c r="M384"/>
  <c r="L384"/>
  <c r="J383"/>
  <c r="Q383"/>
  <c r="O383"/>
  <c r="M383"/>
  <c r="L383"/>
  <c r="J382"/>
  <c r="M382" s="1"/>
  <c r="Q382"/>
  <c r="O382"/>
  <c r="L382"/>
  <c r="J381"/>
  <c r="M381" s="1"/>
  <c r="L381"/>
  <c r="J380"/>
  <c r="O380" s="1"/>
  <c r="M380"/>
  <c r="L380"/>
  <c r="J379"/>
  <c r="Q379"/>
  <c r="O379"/>
  <c r="M379"/>
  <c r="L379"/>
  <c r="J378"/>
  <c r="M378" s="1"/>
  <c r="Q378"/>
  <c r="O378"/>
  <c r="L378"/>
  <c r="J377"/>
  <c r="M377" s="1"/>
  <c r="L377"/>
  <c r="J376"/>
  <c r="O376" s="1"/>
  <c r="M376"/>
  <c r="L376"/>
  <c r="J375"/>
  <c r="Q375"/>
  <c r="O375"/>
  <c r="M375"/>
  <c r="L375"/>
  <c r="J374"/>
  <c r="M374" s="1"/>
  <c r="Q374"/>
  <c r="O374"/>
  <c r="L374"/>
  <c r="J373"/>
  <c r="M373" s="1"/>
  <c r="L373"/>
  <c r="J372"/>
  <c r="O372" s="1"/>
  <c r="M372"/>
  <c r="L372"/>
  <c r="J371"/>
  <c r="Q371"/>
  <c r="O371"/>
  <c r="M371"/>
  <c r="L371"/>
  <c r="J370"/>
  <c r="M370" s="1"/>
  <c r="Q370"/>
  <c r="O370"/>
  <c r="L370"/>
  <c r="J369"/>
  <c r="M369" s="1"/>
  <c r="L369"/>
  <c r="J368"/>
  <c r="O368" s="1"/>
  <c r="M368"/>
  <c r="L368"/>
  <c r="J367"/>
  <c r="Q367"/>
  <c r="O367"/>
  <c r="M367"/>
  <c r="L367"/>
  <c r="J366"/>
  <c r="M366" s="1"/>
  <c r="Q366"/>
  <c r="O366"/>
  <c r="L366"/>
  <c r="J365"/>
  <c r="M365" s="1"/>
  <c r="L365"/>
  <c r="J364"/>
  <c r="O364" s="1"/>
  <c r="M364"/>
  <c r="L364"/>
  <c r="J363"/>
  <c r="Q363"/>
  <c r="O363"/>
  <c r="M363"/>
  <c r="L363"/>
  <c r="J362"/>
  <c r="M362" s="1"/>
  <c r="Q362"/>
  <c r="O362"/>
  <c r="L362"/>
  <c r="J361"/>
  <c r="M361" s="1"/>
  <c r="L361"/>
  <c r="J360"/>
  <c r="O360" s="1"/>
  <c r="M360"/>
  <c r="L360"/>
  <c r="J359"/>
  <c r="Q359"/>
  <c r="O359"/>
  <c r="M359"/>
  <c r="L359"/>
  <c r="J358"/>
  <c r="M358" s="1"/>
  <c r="Q358"/>
  <c r="O358"/>
  <c r="L358"/>
  <c r="J357"/>
  <c r="M357" s="1"/>
  <c r="L357"/>
  <c r="J356"/>
  <c r="O356" s="1"/>
  <c r="M356"/>
  <c r="L356"/>
  <c r="J355"/>
  <c r="Q355"/>
  <c r="O355"/>
  <c r="M355"/>
  <c r="L355"/>
  <c r="J354"/>
  <c r="M354" s="1"/>
  <c r="Q354"/>
  <c r="O354"/>
  <c r="L354"/>
  <c r="J353"/>
  <c r="M353" s="1"/>
  <c r="L353"/>
  <c r="J352"/>
  <c r="O352" s="1"/>
  <c r="M352"/>
  <c r="L352"/>
  <c r="J351"/>
  <c r="Q351"/>
  <c r="O351"/>
  <c r="M351"/>
  <c r="L351"/>
  <c r="J350"/>
  <c r="M350" s="1"/>
  <c r="Q350"/>
  <c r="O350"/>
  <c r="L350"/>
  <c r="J349"/>
  <c r="M349" s="1"/>
  <c r="L349"/>
  <c r="J348"/>
  <c r="O348" s="1"/>
  <c r="M348"/>
  <c r="L348"/>
  <c r="J347"/>
  <c r="Q347"/>
  <c r="O347"/>
  <c r="M347"/>
  <c r="L347"/>
  <c r="J346"/>
  <c r="M346" s="1"/>
  <c r="Q346"/>
  <c r="O346"/>
  <c r="L346"/>
  <c r="J345"/>
  <c r="M345" s="1"/>
  <c r="L345"/>
  <c r="J344"/>
  <c r="O344" s="1"/>
  <c r="M344"/>
  <c r="L344"/>
  <c r="J343"/>
  <c r="Q343"/>
  <c r="O343"/>
  <c r="M343"/>
  <c r="L343"/>
  <c r="J342"/>
  <c r="M342" s="1"/>
  <c r="Q342"/>
  <c r="O342"/>
  <c r="L342"/>
  <c r="J341"/>
  <c r="M341" s="1"/>
  <c r="L341"/>
  <c r="J340"/>
  <c r="O340" s="1"/>
  <c r="M340"/>
  <c r="L340"/>
  <c r="J339"/>
  <c r="Q339"/>
  <c r="O339"/>
  <c r="M339"/>
  <c r="L339"/>
  <c r="J338"/>
  <c r="M338" s="1"/>
  <c r="Q338"/>
  <c r="O338"/>
  <c r="L338"/>
  <c r="J337"/>
  <c r="M337" s="1"/>
  <c r="L337"/>
  <c r="J336"/>
  <c r="O336" s="1"/>
  <c r="M336"/>
  <c r="L336"/>
  <c r="J334"/>
  <c r="Q334"/>
  <c r="O334"/>
  <c r="M334"/>
  <c r="L334"/>
  <c r="J333"/>
  <c r="M333" s="1"/>
  <c r="Q333"/>
  <c r="O333"/>
  <c r="L333"/>
  <c r="J332"/>
  <c r="M332" s="1"/>
  <c r="L332"/>
  <c r="J331"/>
  <c r="O331" s="1"/>
  <c r="M331"/>
  <c r="L331"/>
  <c r="J330"/>
  <c r="Q330"/>
  <c r="O330"/>
  <c r="M330"/>
  <c r="L330"/>
  <c r="J329"/>
  <c r="M329" s="1"/>
  <c r="Q329"/>
  <c r="O329"/>
  <c r="L329"/>
  <c r="J328"/>
  <c r="M328" s="1"/>
  <c r="L328"/>
  <c r="J327"/>
  <c r="O327" s="1"/>
  <c r="M327"/>
  <c r="L327"/>
  <c r="J326"/>
  <c r="Q326"/>
  <c r="O326"/>
  <c r="M326"/>
  <c r="L326"/>
  <c r="J325"/>
  <c r="M325" s="1"/>
  <c r="Q325"/>
  <c r="O325"/>
  <c r="L325"/>
  <c r="J324"/>
  <c r="M324" s="1"/>
  <c r="L324"/>
  <c r="J323"/>
  <c r="O323" s="1"/>
  <c r="M323"/>
  <c r="L323"/>
  <c r="J322"/>
  <c r="Q322"/>
  <c r="O322"/>
  <c r="M322"/>
  <c r="L322"/>
  <c r="J321"/>
  <c r="M321" s="1"/>
  <c r="Q321"/>
  <c r="O321"/>
  <c r="L321"/>
  <c r="J320"/>
  <c r="M320" s="1"/>
  <c r="L320"/>
  <c r="J319"/>
  <c r="O319" s="1"/>
  <c r="M319"/>
  <c r="L319"/>
  <c r="J318"/>
  <c r="Q318"/>
  <c r="O318"/>
  <c r="M318"/>
  <c r="L318"/>
  <c r="J317"/>
  <c r="M317" s="1"/>
  <c r="Q317"/>
  <c r="O317"/>
  <c r="L317"/>
  <c r="J316"/>
  <c r="M316" s="1"/>
  <c r="L316"/>
  <c r="J315"/>
  <c r="O315" s="1"/>
  <c r="M315"/>
  <c r="L315"/>
  <c r="J314"/>
  <c r="Q314"/>
  <c r="O314"/>
  <c r="M314"/>
  <c r="L314"/>
  <c r="J313"/>
  <c r="M313" s="1"/>
  <c r="Q313"/>
  <c r="O313"/>
  <c r="L313"/>
  <c r="J312"/>
  <c r="M312" s="1"/>
  <c r="L312"/>
  <c r="J311"/>
  <c r="O311" s="1"/>
  <c r="M311"/>
  <c r="L311"/>
  <c r="J310"/>
  <c r="Q310"/>
  <c r="O310"/>
  <c r="M310"/>
  <c r="L310"/>
  <c r="J309"/>
  <c r="M309" s="1"/>
  <c r="Q309"/>
  <c r="O309"/>
  <c r="L309"/>
  <c r="J308"/>
  <c r="M308" s="1"/>
  <c r="L308"/>
  <c r="J307"/>
  <c r="O307" s="1"/>
  <c r="M307"/>
  <c r="L307"/>
  <c r="J306"/>
  <c r="Q306"/>
  <c r="O306"/>
  <c r="M306"/>
  <c r="L306"/>
  <c r="J305"/>
  <c r="M305" s="1"/>
  <c r="Q305"/>
  <c r="O305"/>
  <c r="L305"/>
  <c r="J304"/>
  <c r="M304" s="1"/>
  <c r="L304"/>
  <c r="J303"/>
  <c r="O303" s="1"/>
  <c r="M303"/>
  <c r="L303"/>
  <c r="J302"/>
  <c r="Q302"/>
  <c r="O302"/>
  <c r="M302"/>
  <c r="L302"/>
  <c r="J301"/>
  <c r="M301" s="1"/>
  <c r="Q301"/>
  <c r="O301"/>
  <c r="L301"/>
  <c r="J300"/>
  <c r="M300" s="1"/>
  <c r="L300"/>
  <c r="J299"/>
  <c r="O299" s="1"/>
  <c r="M299"/>
  <c r="L299"/>
  <c r="J298"/>
  <c r="Q298"/>
  <c r="O298"/>
  <c r="M298"/>
  <c r="L298"/>
  <c r="J297"/>
  <c r="M297" s="1"/>
  <c r="Q297"/>
  <c r="O297"/>
  <c r="L297"/>
  <c r="J296"/>
  <c r="M296" s="1"/>
  <c r="L296"/>
  <c r="J295"/>
  <c r="O295" s="1"/>
  <c r="M295"/>
  <c r="L295"/>
  <c r="J294"/>
  <c r="Q294"/>
  <c r="O294"/>
  <c r="M294"/>
  <c r="L294"/>
  <c r="J293"/>
  <c r="M293" s="1"/>
  <c r="Q293"/>
  <c r="O293"/>
  <c r="L293"/>
  <c r="J292"/>
  <c r="M292" s="1"/>
  <c r="L292"/>
  <c r="J291"/>
  <c r="O291" s="1"/>
  <c r="M291"/>
  <c r="L291"/>
  <c r="J290"/>
  <c r="Q290"/>
  <c r="O290"/>
  <c r="M290"/>
  <c r="L290"/>
  <c r="J289"/>
  <c r="M289" s="1"/>
  <c r="Q289"/>
  <c r="O289"/>
  <c r="L289"/>
  <c r="J288"/>
  <c r="M288" s="1"/>
  <c r="L288"/>
  <c r="J286"/>
  <c r="O286" s="1"/>
  <c r="M286"/>
  <c r="L286"/>
  <c r="J285"/>
  <c r="Q285"/>
  <c r="O285"/>
  <c r="M285"/>
  <c r="L285"/>
  <c r="J284"/>
  <c r="M284" s="1"/>
  <c r="Q284"/>
  <c r="O284"/>
  <c r="L284"/>
  <c r="J283"/>
  <c r="M283" s="1"/>
  <c r="L283"/>
  <c r="J282"/>
  <c r="O282" s="1"/>
  <c r="M282"/>
  <c r="L282"/>
  <c r="J281"/>
  <c r="Q281"/>
  <c r="O281"/>
  <c r="M281"/>
  <c r="L281"/>
  <c r="J280"/>
  <c r="M280" s="1"/>
  <c r="Q280"/>
  <c r="O280"/>
  <c r="L280"/>
  <c r="J279"/>
  <c r="M279" s="1"/>
  <c r="L279"/>
  <c r="J278"/>
  <c r="O278" s="1"/>
  <c r="M278"/>
  <c r="L278"/>
  <c r="J277"/>
  <c r="Q277"/>
  <c r="O277"/>
  <c r="M277"/>
  <c r="L277"/>
  <c r="J276"/>
  <c r="M276" s="1"/>
  <c r="Q276"/>
  <c r="O276"/>
  <c r="L276"/>
  <c r="J274"/>
  <c r="M274" s="1"/>
  <c r="L274"/>
  <c r="J273"/>
  <c r="O273" s="1"/>
  <c r="M273"/>
  <c r="L273"/>
  <c r="J272"/>
  <c r="Q272"/>
  <c r="O272"/>
  <c r="M272"/>
  <c r="L272"/>
  <c r="J271"/>
  <c r="M271" s="1"/>
  <c r="Q271"/>
  <c r="O271"/>
  <c r="L271"/>
  <c r="J270"/>
  <c r="M270" s="1"/>
  <c r="L270"/>
  <c r="J268"/>
  <c r="O268" s="1"/>
  <c r="M268"/>
  <c r="L268"/>
  <c r="J267"/>
  <c r="Q267"/>
  <c r="O267"/>
  <c r="M267"/>
  <c r="L267"/>
  <c r="J266"/>
  <c r="M266" s="1"/>
  <c r="Q266"/>
  <c r="O266"/>
  <c r="L266"/>
  <c r="J264"/>
  <c r="M264" s="1"/>
  <c r="L264"/>
  <c r="J263"/>
  <c r="O263" s="1"/>
  <c r="M263"/>
  <c r="L263"/>
  <c r="J262"/>
  <c r="Q262"/>
  <c r="O262"/>
  <c r="M262"/>
  <c r="L262"/>
  <c r="J261"/>
  <c r="M261" s="1"/>
  <c r="Q261"/>
  <c r="O261"/>
  <c r="L261"/>
  <c r="J260"/>
  <c r="M260" s="1"/>
  <c r="L260"/>
  <c r="J259"/>
  <c r="O259" s="1"/>
  <c r="M259"/>
  <c r="L259"/>
  <c r="J258"/>
  <c r="Q258"/>
  <c r="O258"/>
  <c r="M258"/>
  <c r="L258"/>
  <c r="J257"/>
  <c r="M257" s="1"/>
  <c r="Q257"/>
  <c r="O257"/>
  <c r="L257"/>
  <c r="J256"/>
  <c r="M256" s="1"/>
  <c r="L256"/>
  <c r="J255"/>
  <c r="O255" s="1"/>
  <c r="M255"/>
  <c r="L255"/>
  <c r="J254"/>
  <c r="Q254"/>
  <c r="O254"/>
  <c r="M254"/>
  <c r="L254"/>
  <c r="J253"/>
  <c r="M253" s="1"/>
  <c r="Q253"/>
  <c r="O253"/>
  <c r="L253"/>
  <c r="J252"/>
  <c r="M252" s="1"/>
  <c r="L252"/>
  <c r="J251"/>
  <c r="O251" s="1"/>
  <c r="M251"/>
  <c r="L251"/>
  <c r="J250"/>
  <c r="Q250"/>
  <c r="O250"/>
  <c r="M250"/>
  <c r="L250"/>
  <c r="J249"/>
  <c r="M249" s="1"/>
  <c r="Q249"/>
  <c r="O249"/>
  <c r="L249"/>
  <c r="J248"/>
  <c r="M248" s="1"/>
  <c r="L248"/>
  <c r="J247"/>
  <c r="O247" s="1"/>
  <c r="M247"/>
  <c r="L247"/>
  <c r="J246"/>
  <c r="Q246"/>
  <c r="O246"/>
  <c r="M246"/>
  <c r="L246"/>
  <c r="J245"/>
  <c r="M245" s="1"/>
  <c r="Q245"/>
  <c r="O245"/>
  <c r="L245"/>
  <c r="J244"/>
  <c r="M244" s="1"/>
  <c r="L244"/>
  <c r="J243"/>
  <c r="O243" s="1"/>
  <c r="M243"/>
  <c r="L243"/>
  <c r="J242"/>
  <c r="Q242"/>
  <c r="O242"/>
  <c r="M242"/>
  <c r="L242"/>
  <c r="J241"/>
  <c r="M241" s="1"/>
  <c r="Q241"/>
  <c r="O241"/>
  <c r="L241"/>
  <c r="J240"/>
  <c r="M240" s="1"/>
  <c r="L240"/>
  <c r="J239"/>
  <c r="O239" s="1"/>
  <c r="M239"/>
  <c r="L239"/>
  <c r="J238"/>
  <c r="Q238"/>
  <c r="O238"/>
  <c r="M238"/>
  <c r="L238"/>
  <c r="J237"/>
  <c r="M237" s="1"/>
  <c r="Q237"/>
  <c r="O237"/>
  <c r="L237"/>
  <c r="J236"/>
  <c r="M236" s="1"/>
  <c r="L236"/>
  <c r="J235"/>
  <c r="O235" s="1"/>
  <c r="M235"/>
  <c r="L235"/>
  <c r="J234"/>
  <c r="Q234"/>
  <c r="O234"/>
  <c r="M234"/>
  <c r="L234"/>
  <c r="J233"/>
  <c r="M233" s="1"/>
  <c r="Q233"/>
  <c r="O233"/>
  <c r="L233"/>
  <c r="J232"/>
  <c r="M232" s="1"/>
  <c r="L232"/>
  <c r="J231"/>
  <c r="O231" s="1"/>
  <c r="M231"/>
  <c r="L231"/>
  <c r="J230"/>
  <c r="Q230"/>
  <c r="O230"/>
  <c r="M230"/>
  <c r="L230"/>
  <c r="J229"/>
  <c r="M229" s="1"/>
  <c r="Q229"/>
  <c r="O229"/>
  <c r="L229"/>
  <c r="J228"/>
  <c r="M228" s="1"/>
  <c r="L228"/>
  <c r="J227"/>
  <c r="O227" s="1"/>
  <c r="M227"/>
  <c r="L227"/>
  <c r="J226"/>
  <c r="Q226"/>
  <c r="O226"/>
  <c r="M226"/>
  <c r="L226"/>
  <c r="J225"/>
  <c r="M225" s="1"/>
  <c r="Q225"/>
  <c r="O225"/>
  <c r="L225"/>
  <c r="J224"/>
  <c r="M224" s="1"/>
  <c r="L224"/>
  <c r="J223"/>
  <c r="O223" s="1"/>
  <c r="M223"/>
  <c r="L223"/>
  <c r="J222"/>
  <c r="Q222"/>
  <c r="O222"/>
  <c r="M222"/>
  <c r="L222"/>
  <c r="J221"/>
  <c r="M221" s="1"/>
  <c r="Q221"/>
  <c r="O221"/>
  <c r="L221"/>
  <c r="J220"/>
  <c r="M220" s="1"/>
  <c r="L220"/>
  <c r="J219"/>
  <c r="O219" s="1"/>
  <c r="M219"/>
  <c r="L219"/>
  <c r="J218"/>
  <c r="Q218"/>
  <c r="O218"/>
  <c r="M218"/>
  <c r="L218"/>
  <c r="J217"/>
  <c r="M217" s="1"/>
  <c r="Q217"/>
  <c r="O217"/>
  <c r="L217"/>
  <c r="J216"/>
  <c r="M216" s="1"/>
  <c r="L216"/>
  <c r="J215"/>
  <c r="O215" s="1"/>
  <c r="M215"/>
  <c r="L215"/>
  <c r="J214"/>
  <c r="Q214"/>
  <c r="O214"/>
  <c r="M214"/>
  <c r="L214"/>
  <c r="J213"/>
  <c r="M213" s="1"/>
  <c r="Q213"/>
  <c r="O213"/>
  <c r="L213"/>
  <c r="J212"/>
  <c r="M212" s="1"/>
  <c r="L212"/>
  <c r="J211"/>
  <c r="O211" s="1"/>
  <c r="M211"/>
  <c r="L211"/>
  <c r="J210"/>
  <c r="Q210"/>
  <c r="O210"/>
  <c r="M210"/>
  <c r="L210"/>
  <c r="J209"/>
  <c r="M209" s="1"/>
  <c r="Q209"/>
  <c r="O209"/>
  <c r="L209"/>
  <c r="J208"/>
  <c r="M208" s="1"/>
  <c r="L208"/>
  <c r="J207"/>
  <c r="O207" s="1"/>
  <c r="M207"/>
  <c r="L207"/>
  <c r="J206"/>
  <c r="Q206"/>
  <c r="O206"/>
  <c r="M206"/>
  <c r="L206"/>
  <c r="J205"/>
  <c r="M205" s="1"/>
  <c r="Q205"/>
  <c r="O205"/>
  <c r="L205"/>
  <c r="J204"/>
  <c r="M204" s="1"/>
  <c r="L204"/>
  <c r="J203"/>
  <c r="O203" s="1"/>
  <c r="M203"/>
  <c r="L203"/>
  <c r="J202"/>
  <c r="Q202"/>
  <c r="O202"/>
  <c r="M202"/>
  <c r="L202"/>
  <c r="J201"/>
  <c r="M201" s="1"/>
  <c r="Q201"/>
  <c r="O201"/>
  <c r="L201"/>
  <c r="J200"/>
  <c r="M200" s="1"/>
  <c r="L200"/>
  <c r="J199"/>
  <c r="O199" s="1"/>
  <c r="M199"/>
  <c r="L199"/>
  <c r="J198"/>
  <c r="Q198"/>
  <c r="O198"/>
  <c r="M198"/>
  <c r="L198"/>
  <c r="J197"/>
  <c r="M197" s="1"/>
  <c r="Q197"/>
  <c r="O197"/>
  <c r="L197"/>
  <c r="J196"/>
  <c r="M196" s="1"/>
  <c r="L196"/>
  <c r="J195"/>
  <c r="O195" s="1"/>
  <c r="M195"/>
  <c r="L195"/>
  <c r="J194"/>
  <c r="Q194"/>
  <c r="O194"/>
  <c r="M194"/>
  <c r="L194"/>
  <c r="J193"/>
  <c r="M193" s="1"/>
  <c r="Q193"/>
  <c r="O193"/>
  <c r="L193"/>
  <c r="J191"/>
  <c r="M191" s="1"/>
  <c r="L191"/>
  <c r="J190"/>
  <c r="O190" s="1"/>
  <c r="M190"/>
  <c r="L190"/>
  <c r="J189"/>
  <c r="Q189"/>
  <c r="O189"/>
  <c r="M189"/>
  <c r="L189"/>
  <c r="J188"/>
  <c r="M188" s="1"/>
  <c r="Q188"/>
  <c r="O188"/>
  <c r="L188"/>
  <c r="J187"/>
  <c r="M187" s="1"/>
  <c r="L187"/>
  <c r="J186"/>
  <c r="O186" s="1"/>
  <c r="M186"/>
  <c r="L186"/>
  <c r="J185"/>
  <c r="Q185"/>
  <c r="O185"/>
  <c r="M185"/>
  <c r="L185"/>
  <c r="J184"/>
  <c r="M184" s="1"/>
  <c r="Q184"/>
  <c r="O184"/>
  <c r="L184"/>
  <c r="J183"/>
  <c r="M183" s="1"/>
  <c r="L183"/>
  <c r="J182"/>
  <c r="O182" s="1"/>
  <c r="M182"/>
  <c r="L182"/>
  <c r="J181"/>
  <c r="Q181"/>
  <c r="O181"/>
  <c r="M181"/>
  <c r="L181"/>
  <c r="J180"/>
  <c r="M180" s="1"/>
  <c r="Q180"/>
  <c r="O180"/>
  <c r="L180"/>
  <c r="J179"/>
  <c r="M179" s="1"/>
  <c r="L179"/>
  <c r="J178"/>
  <c r="O178" s="1"/>
  <c r="M178"/>
  <c r="L178"/>
  <c r="J177"/>
  <c r="Q177"/>
  <c r="O177"/>
  <c r="M177"/>
  <c r="L177"/>
  <c r="J176"/>
  <c r="M176" s="1"/>
  <c r="Q176"/>
  <c r="O176"/>
  <c r="L176"/>
  <c r="J175"/>
  <c r="M175" s="1"/>
  <c r="L175"/>
  <c r="J174"/>
  <c r="O174" s="1"/>
  <c r="M174"/>
  <c r="L174"/>
  <c r="J173"/>
  <c r="Q173"/>
  <c r="O173"/>
  <c r="M173"/>
  <c r="L173"/>
  <c r="J172"/>
  <c r="M172" s="1"/>
  <c r="Q172"/>
  <c r="O172"/>
  <c r="L172"/>
  <c r="J171"/>
  <c r="M171" s="1"/>
  <c r="L171"/>
  <c r="J170"/>
  <c r="O170" s="1"/>
  <c r="M170"/>
  <c r="L170"/>
  <c r="J169"/>
  <c r="Q169"/>
  <c r="O169"/>
  <c r="M169"/>
  <c r="L169"/>
  <c r="J168"/>
  <c r="M168" s="1"/>
  <c r="Q168"/>
  <c r="O168"/>
  <c r="L168"/>
  <c r="J167"/>
  <c r="M167" s="1"/>
  <c r="L167"/>
  <c r="J166"/>
  <c r="O166" s="1"/>
  <c r="M166"/>
  <c r="L166"/>
  <c r="J165"/>
  <c r="Q165"/>
  <c r="O165"/>
  <c r="M165"/>
  <c r="L165"/>
  <c r="J164"/>
  <c r="M164" s="1"/>
  <c r="Q164"/>
  <c r="O164"/>
  <c r="L164"/>
  <c r="J163"/>
  <c r="M163" s="1"/>
  <c r="L163"/>
  <c r="J162"/>
  <c r="O162" s="1"/>
  <c r="M162"/>
  <c r="L162"/>
  <c r="J161"/>
  <c r="Q161"/>
  <c r="O161"/>
  <c r="M161"/>
  <c r="L161"/>
  <c r="J160"/>
  <c r="M160" s="1"/>
  <c r="Q160"/>
  <c r="O160"/>
  <c r="L160"/>
  <c r="J159"/>
  <c r="M159" s="1"/>
  <c r="L159"/>
  <c r="J158"/>
  <c r="O158" s="1"/>
  <c r="M158"/>
  <c r="L158"/>
  <c r="J157"/>
  <c r="Q157"/>
  <c r="O157"/>
  <c r="M157"/>
  <c r="L157"/>
  <c r="J156"/>
  <c r="M156" s="1"/>
  <c r="Q156"/>
  <c r="O156"/>
  <c r="L156"/>
  <c r="J155"/>
  <c r="M155" s="1"/>
  <c r="L155"/>
  <c r="J154"/>
  <c r="O154" s="1"/>
  <c r="M154"/>
  <c r="L154"/>
  <c r="J153"/>
  <c r="Q153"/>
  <c r="O153"/>
  <c r="M153"/>
  <c r="L153"/>
  <c r="J152"/>
  <c r="M152" s="1"/>
  <c r="Q152"/>
  <c r="O152"/>
  <c r="L152"/>
  <c r="J151"/>
  <c r="M151" s="1"/>
  <c r="L151"/>
  <c r="J150"/>
  <c r="O150" s="1"/>
  <c r="M150"/>
  <c r="L150"/>
  <c r="J149"/>
  <c r="Q149"/>
  <c r="O149"/>
  <c r="M149"/>
  <c r="L149"/>
  <c r="J148"/>
  <c r="M148" s="1"/>
  <c r="Q148"/>
  <c r="O148"/>
  <c r="L148"/>
  <c r="J147"/>
  <c r="M147" s="1"/>
  <c r="L147"/>
  <c r="J146"/>
  <c r="O146" s="1"/>
  <c r="M146"/>
  <c r="L146"/>
  <c r="J145"/>
  <c r="Q145"/>
  <c r="O145"/>
  <c r="M145"/>
  <c r="L145"/>
  <c r="J144"/>
  <c r="M144" s="1"/>
  <c r="Q144"/>
  <c r="O144"/>
  <c r="L144"/>
  <c r="J142"/>
  <c r="M142" s="1"/>
  <c r="L142"/>
  <c r="J141"/>
  <c r="O141" s="1"/>
  <c r="M141"/>
  <c r="L141"/>
  <c r="J140"/>
  <c r="Q140"/>
  <c r="O140"/>
  <c r="M140"/>
  <c r="L140"/>
  <c r="J139"/>
  <c r="M139" s="1"/>
  <c r="Q139"/>
  <c r="O139"/>
  <c r="L139"/>
  <c r="J138"/>
  <c r="M138" s="1"/>
  <c r="L138"/>
  <c r="J137"/>
  <c r="O137" s="1"/>
  <c r="M137"/>
  <c r="L137"/>
  <c r="J136"/>
  <c r="Q136"/>
  <c r="O136"/>
  <c r="M136"/>
  <c r="L136"/>
  <c r="J135"/>
  <c r="M135" s="1"/>
  <c r="Q135"/>
  <c r="O135"/>
  <c r="L135"/>
  <c r="J134"/>
  <c r="M134" s="1"/>
  <c r="L134"/>
  <c r="J133"/>
  <c r="O133" s="1"/>
  <c r="M133"/>
  <c r="L133"/>
  <c r="J132"/>
  <c r="Q132"/>
  <c r="O132"/>
  <c r="M132"/>
  <c r="L132"/>
  <c r="J130"/>
  <c r="M130" s="1"/>
  <c r="Q130"/>
  <c r="O130"/>
  <c r="L130"/>
  <c r="J129"/>
  <c r="M129" s="1"/>
  <c r="L129"/>
  <c r="J128"/>
  <c r="O128" s="1"/>
  <c r="M128"/>
  <c r="L128"/>
  <c r="J127"/>
  <c r="Q127"/>
  <c r="O127"/>
  <c r="M127"/>
  <c r="L127"/>
  <c r="J126"/>
  <c r="M126" s="1"/>
  <c r="Q126"/>
  <c r="O126"/>
  <c r="L126"/>
  <c r="J124"/>
  <c r="M124" s="1"/>
  <c r="L124"/>
  <c r="J123"/>
  <c r="O123" s="1"/>
  <c r="M123"/>
  <c r="L123"/>
  <c r="J122"/>
  <c r="Q122"/>
  <c r="O122"/>
  <c r="M122"/>
  <c r="L122"/>
  <c r="J120"/>
  <c r="M120" s="1"/>
  <c r="Q120"/>
  <c r="O120"/>
  <c r="L120"/>
  <c r="J119"/>
  <c r="M119" s="1"/>
  <c r="L119"/>
  <c r="J118"/>
  <c r="O118" s="1"/>
  <c r="M118"/>
  <c r="L118"/>
  <c r="J117"/>
  <c r="Q117"/>
  <c r="O117"/>
  <c r="M117"/>
  <c r="L117"/>
  <c r="J116"/>
  <c r="M116" s="1"/>
  <c r="Q116"/>
  <c r="O116"/>
  <c r="L116"/>
  <c r="J115"/>
  <c r="M115" s="1"/>
  <c r="L115"/>
  <c r="J114"/>
  <c r="O114" s="1"/>
  <c r="M114"/>
  <c r="L114"/>
  <c r="J113"/>
  <c r="Q113"/>
  <c r="O113"/>
  <c r="M113"/>
  <c r="L113"/>
  <c r="J112"/>
  <c r="M112" s="1"/>
  <c r="Q112"/>
  <c r="O112"/>
  <c r="L112"/>
  <c r="J111"/>
  <c r="M111" s="1"/>
  <c r="L111"/>
  <c r="J110"/>
  <c r="O110" s="1"/>
  <c r="M110"/>
  <c r="L110"/>
  <c r="J109"/>
  <c r="Q109"/>
  <c r="O109"/>
  <c r="M109"/>
  <c r="L109"/>
  <c r="J108"/>
  <c r="M108" s="1"/>
  <c r="Q108"/>
  <c r="O108"/>
  <c r="L108"/>
  <c r="J107"/>
  <c r="M107" s="1"/>
  <c r="L107"/>
  <c r="J106"/>
  <c r="O106" s="1"/>
  <c r="M106"/>
  <c r="L106"/>
  <c r="J105"/>
  <c r="Q105"/>
  <c r="O105"/>
  <c r="M105"/>
  <c r="L105"/>
  <c r="J104"/>
  <c r="M104" s="1"/>
  <c r="Q104"/>
  <c r="O104"/>
  <c r="L104"/>
  <c r="J103"/>
  <c r="M103" s="1"/>
  <c r="L103"/>
  <c r="J102"/>
  <c r="O102" s="1"/>
  <c r="M102"/>
  <c r="L102"/>
  <c r="J101"/>
  <c r="Q101"/>
  <c r="O101"/>
  <c r="M101"/>
  <c r="L101"/>
  <c r="J100"/>
  <c r="M100" s="1"/>
  <c r="Q100"/>
  <c r="O100"/>
  <c r="L100"/>
  <c r="J99"/>
  <c r="M99" s="1"/>
  <c r="L99"/>
  <c r="J98"/>
  <c r="O98" s="1"/>
  <c r="M98"/>
  <c r="L98"/>
  <c r="J97"/>
  <c r="Q97"/>
  <c r="O97"/>
  <c r="M97"/>
  <c r="L97"/>
  <c r="J96"/>
  <c r="M96" s="1"/>
  <c r="Q96"/>
  <c r="O96"/>
  <c r="L96"/>
  <c r="J95"/>
  <c r="M95" s="1"/>
  <c r="L95"/>
  <c r="J94"/>
  <c r="O94" s="1"/>
  <c r="M94"/>
  <c r="L94"/>
  <c r="J93"/>
  <c r="Q93"/>
  <c r="O93"/>
  <c r="M93"/>
  <c r="L93"/>
  <c r="J92"/>
  <c r="M92" s="1"/>
  <c r="Q92"/>
  <c r="O92"/>
  <c r="L92"/>
  <c r="J91"/>
  <c r="M91" s="1"/>
  <c r="L91"/>
  <c r="J90"/>
  <c r="O90" s="1"/>
  <c r="M90"/>
  <c r="L90"/>
  <c r="J89"/>
  <c r="Q89"/>
  <c r="O89"/>
  <c r="M89"/>
  <c r="L89"/>
  <c r="J88"/>
  <c r="M88" s="1"/>
  <c r="Q88"/>
  <c r="O88"/>
  <c r="L88"/>
  <c r="J87"/>
  <c r="M87" s="1"/>
  <c r="L87"/>
  <c r="J86"/>
  <c r="O86" s="1"/>
  <c r="M86"/>
  <c r="L86"/>
  <c r="J85"/>
  <c r="Q85"/>
  <c r="O85"/>
  <c r="M85"/>
  <c r="L85"/>
  <c r="J84"/>
  <c r="M84" s="1"/>
  <c r="Q84"/>
  <c r="O84"/>
  <c r="L84"/>
  <c r="J83"/>
  <c r="M83" s="1"/>
  <c r="L83"/>
  <c r="J82"/>
  <c r="O82" s="1"/>
  <c r="M82"/>
  <c r="L82"/>
  <c r="J81"/>
  <c r="Q81"/>
  <c r="O81"/>
  <c r="M81"/>
  <c r="L81"/>
  <c r="J80"/>
  <c r="M80" s="1"/>
  <c r="Q80"/>
  <c r="O80"/>
  <c r="L80"/>
  <c r="J79"/>
  <c r="M79" s="1"/>
  <c r="L79"/>
  <c r="J78"/>
  <c r="O78" s="1"/>
  <c r="M78"/>
  <c r="L78"/>
  <c r="J77"/>
  <c r="Q77"/>
  <c r="O77"/>
  <c r="M77"/>
  <c r="L77"/>
  <c r="J76"/>
  <c r="M76" s="1"/>
  <c r="Q76"/>
  <c r="O76"/>
  <c r="L76"/>
  <c r="J75"/>
  <c r="M75" s="1"/>
  <c r="L75"/>
  <c r="J74"/>
  <c r="O74" s="1"/>
  <c r="M74"/>
  <c r="L74"/>
  <c r="J73"/>
  <c r="Q73"/>
  <c r="O73"/>
  <c r="M73"/>
  <c r="L73"/>
  <c r="J72"/>
  <c r="M72" s="1"/>
  <c r="Q72"/>
  <c r="O72"/>
  <c r="L72"/>
  <c r="J71"/>
  <c r="M71" s="1"/>
  <c r="L71"/>
  <c r="J70"/>
  <c r="O70" s="1"/>
  <c r="M70"/>
  <c r="L70"/>
  <c r="J69"/>
  <c r="Q69"/>
  <c r="O69"/>
  <c r="M69"/>
  <c r="L69"/>
  <c r="J68"/>
  <c r="M68" s="1"/>
  <c r="Q68"/>
  <c r="O68"/>
  <c r="L68"/>
  <c r="J67"/>
  <c r="M67" s="1"/>
  <c r="L67"/>
  <c r="J66"/>
  <c r="O66" s="1"/>
  <c r="M66"/>
  <c r="L66"/>
  <c r="J65"/>
  <c r="Q65"/>
  <c r="O65"/>
  <c r="M65"/>
  <c r="L65"/>
  <c r="J64"/>
  <c r="M64" s="1"/>
  <c r="Q64"/>
  <c r="O64"/>
  <c r="L64"/>
  <c r="J63"/>
  <c r="M63" s="1"/>
  <c r="L63"/>
  <c r="J62"/>
  <c r="O62" s="1"/>
  <c r="M62"/>
  <c r="L62"/>
  <c r="J61"/>
  <c r="Q61"/>
  <c r="O61"/>
  <c r="M61"/>
  <c r="L61"/>
  <c r="J60"/>
  <c r="M60" s="1"/>
  <c r="Q60"/>
  <c r="O60"/>
  <c r="L60"/>
  <c r="J59"/>
  <c r="M59" s="1"/>
  <c r="L59"/>
  <c r="J58"/>
  <c r="O58" s="1"/>
  <c r="M58"/>
  <c r="L58"/>
  <c r="J57"/>
  <c r="Q57"/>
  <c r="O57"/>
  <c r="M57"/>
  <c r="L57"/>
  <c r="J56"/>
  <c r="M56" s="1"/>
  <c r="Q56"/>
  <c r="O56"/>
  <c r="L56"/>
  <c r="J55"/>
  <c r="M55" s="1"/>
  <c r="L55"/>
  <c r="J54"/>
  <c r="O54" s="1"/>
  <c r="M54"/>
  <c r="L54"/>
  <c r="J53"/>
  <c r="Q53"/>
  <c r="O53"/>
  <c r="M53"/>
  <c r="L53"/>
  <c r="J52"/>
  <c r="M52" s="1"/>
  <c r="Q52"/>
  <c r="O52"/>
  <c r="L52"/>
  <c r="J51"/>
  <c r="M51" s="1"/>
  <c r="L51"/>
  <c r="J50"/>
  <c r="O50" s="1"/>
  <c r="M50"/>
  <c r="L50"/>
  <c r="J49"/>
  <c r="Q49"/>
  <c r="O49"/>
  <c r="M49"/>
  <c r="L49"/>
  <c r="J47"/>
  <c r="M47" s="1"/>
  <c r="Q47"/>
  <c r="O47"/>
  <c r="L47"/>
  <c r="J46"/>
  <c r="M46" s="1"/>
  <c r="L46"/>
  <c r="J45"/>
  <c r="O45" s="1"/>
  <c r="M45"/>
  <c r="L45"/>
  <c r="J44"/>
  <c r="Q44"/>
  <c r="O44"/>
  <c r="M44"/>
  <c r="L44"/>
  <c r="J43"/>
  <c r="M43" s="1"/>
  <c r="Q43"/>
  <c r="O43"/>
  <c r="L43"/>
  <c r="J42"/>
  <c r="M42" s="1"/>
  <c r="L42"/>
  <c r="J41"/>
  <c r="O41" s="1"/>
  <c r="M41"/>
  <c r="L41"/>
  <c r="J40"/>
  <c r="Q40"/>
  <c r="O40"/>
  <c r="M40"/>
  <c r="L40"/>
  <c r="J39"/>
  <c r="M39" s="1"/>
  <c r="Q39"/>
  <c r="O39"/>
  <c r="L39"/>
  <c r="J38"/>
  <c r="M38" s="1"/>
  <c r="L38"/>
  <c r="J37"/>
  <c r="O37" s="1"/>
  <c r="M37"/>
  <c r="L37"/>
  <c r="J36"/>
  <c r="Q36"/>
  <c r="O36"/>
  <c r="M36"/>
  <c r="L36"/>
  <c r="J35"/>
  <c r="M35" s="1"/>
  <c r="Q35"/>
  <c r="O35"/>
  <c r="L35"/>
  <c r="J34"/>
  <c r="M34" s="1"/>
  <c r="L34"/>
  <c r="J33"/>
  <c r="O33" s="1"/>
  <c r="M33"/>
  <c r="L33"/>
  <c r="J32"/>
  <c r="Q32"/>
  <c r="O32"/>
  <c r="M32"/>
  <c r="L32"/>
  <c r="J31"/>
  <c r="M31" s="1"/>
  <c r="Q31"/>
  <c r="O31"/>
  <c r="L31"/>
  <c r="J30"/>
  <c r="M30" s="1"/>
  <c r="L30"/>
  <c r="J29"/>
  <c r="O29" s="1"/>
  <c r="M29"/>
  <c r="L29"/>
  <c r="J28"/>
  <c r="Q28"/>
  <c r="O28"/>
  <c r="M28"/>
  <c r="L28"/>
  <c r="J27"/>
  <c r="M27" s="1"/>
  <c r="Q27"/>
  <c r="O27"/>
  <c r="L27"/>
  <c r="J26"/>
  <c r="M26" s="1"/>
  <c r="L26"/>
  <c r="J25"/>
  <c r="O25" s="1"/>
  <c r="M25"/>
  <c r="L25"/>
  <c r="J24"/>
  <c r="Q24"/>
  <c r="O24"/>
  <c r="M24"/>
  <c r="L24"/>
  <c r="J23"/>
  <c r="M23" s="1"/>
  <c r="Q23"/>
  <c r="O23"/>
  <c r="L23"/>
  <c r="J22"/>
  <c r="M22" s="1"/>
  <c r="L22"/>
  <c r="J21"/>
  <c r="O21" s="1"/>
  <c r="M21"/>
  <c r="L21"/>
  <c r="J20"/>
  <c r="Q20"/>
  <c r="O20"/>
  <c r="M20"/>
  <c r="L20"/>
  <c r="J19"/>
  <c r="M19" s="1"/>
  <c r="Q19"/>
  <c r="O19"/>
  <c r="L19"/>
  <c r="J18"/>
  <c r="M18" s="1"/>
  <c r="L18"/>
  <c r="J17"/>
  <c r="O17" s="1"/>
  <c r="M17"/>
  <c r="L17"/>
  <c r="J16"/>
  <c r="Q16"/>
  <c r="O16"/>
  <c r="M16"/>
  <c r="L16"/>
  <c r="J15"/>
  <c r="M15" s="1"/>
  <c r="Q15"/>
  <c r="O15"/>
  <c r="L15"/>
  <c r="J14"/>
  <c r="M14" s="1"/>
  <c r="L14"/>
  <c r="J13"/>
  <c r="O13" s="1"/>
  <c r="M13"/>
  <c r="L13"/>
  <c r="J12"/>
  <c r="Q12"/>
  <c r="O12"/>
  <c r="M12"/>
  <c r="L12"/>
  <c r="J11"/>
  <c r="M11" s="1"/>
  <c r="Q11"/>
  <c r="O11"/>
  <c r="L11"/>
  <c r="J10"/>
  <c r="M10" s="1"/>
  <c r="L10"/>
  <c r="J9"/>
  <c r="O9" s="1"/>
  <c r="M9"/>
  <c r="L9"/>
  <c r="J8"/>
  <c r="Q8"/>
  <c r="O8"/>
  <c r="M8"/>
  <c r="L8"/>
  <c r="J7"/>
  <c r="M7" s="1"/>
  <c r="Q7"/>
  <c r="O7"/>
  <c r="L7"/>
  <c r="J6"/>
  <c r="M6" s="1"/>
  <c r="L6"/>
  <c r="J5"/>
  <c r="O5" s="1"/>
  <c r="M5"/>
  <c r="L5"/>
  <c r="J4"/>
  <c r="Q4"/>
  <c r="O4"/>
  <c r="M4"/>
  <c r="L4"/>
  <c r="J3"/>
  <c r="M3" s="1"/>
  <c r="Q3"/>
  <c r="O3"/>
  <c r="L3"/>
  <c r="J2"/>
  <c r="M2" s="1"/>
  <c r="L2"/>
  <c r="F37" i="4" l="1"/>
  <c r="G37"/>
  <c r="M235" i="18"/>
  <c r="O235"/>
  <c r="O238"/>
  <c r="Q238"/>
  <c r="M267"/>
  <c r="O267"/>
  <c r="M299"/>
  <c r="O299"/>
  <c r="M347"/>
  <c r="O347"/>
  <c r="O350"/>
  <c r="Q350"/>
  <c r="M427"/>
  <c r="O427"/>
  <c r="O430"/>
  <c r="Q430"/>
  <c r="O462"/>
  <c r="Q462"/>
  <c r="M475"/>
  <c r="O475"/>
  <c r="O478"/>
  <c r="Q478"/>
  <c r="O494"/>
  <c r="Q494"/>
  <c r="M523"/>
  <c r="O523"/>
  <c r="O526"/>
  <c r="Q526"/>
  <c r="M571"/>
  <c r="O571"/>
  <c r="O574"/>
  <c r="Q574"/>
  <c r="O590"/>
  <c r="Q590"/>
  <c r="M6" i="17"/>
  <c r="O6"/>
  <c r="O9"/>
  <c r="Q9"/>
  <c r="M38"/>
  <c r="O38"/>
  <c r="O41"/>
  <c r="Q41"/>
  <c r="M70"/>
  <c r="O70"/>
  <c r="O73"/>
  <c r="Q73"/>
  <c r="M102"/>
  <c r="O102"/>
  <c r="O105"/>
  <c r="Q105"/>
  <c r="M150"/>
  <c r="O150"/>
  <c r="O153"/>
  <c r="Q153"/>
  <c r="M184"/>
  <c r="O184"/>
  <c r="M200"/>
  <c r="O200"/>
  <c r="O203"/>
  <c r="Q203"/>
  <c r="M269"/>
  <c r="O269"/>
  <c r="O272"/>
  <c r="Q272"/>
  <c r="M338"/>
  <c r="O338"/>
  <c r="M373"/>
  <c r="O373"/>
  <c r="O376"/>
  <c r="Q376"/>
  <c r="M407"/>
  <c r="O407"/>
  <c r="O410"/>
  <c r="Q410"/>
  <c r="O426"/>
  <c r="Q426"/>
  <c r="M458"/>
  <c r="O458"/>
  <c r="O461"/>
  <c r="Q461"/>
  <c r="M492"/>
  <c r="O492"/>
  <c r="O495"/>
  <c r="Q495"/>
  <c r="O684"/>
  <c r="Q684"/>
  <c r="M697"/>
  <c r="O697"/>
  <c r="O700"/>
  <c r="Q700"/>
  <c r="M713"/>
  <c r="O713"/>
  <c r="O723"/>
  <c r="Q723"/>
  <c r="M736"/>
  <c r="O736"/>
  <c r="O739"/>
  <c r="Q739"/>
  <c r="M752"/>
  <c r="O752"/>
  <c r="O755"/>
  <c r="Q755"/>
  <c r="M768"/>
  <c r="O768"/>
  <c r="Q7" i="26"/>
  <c r="Q2" i="21"/>
  <c r="Q6"/>
  <c r="Q30"/>
  <c r="Q34"/>
  <c r="Q38"/>
  <c r="Q55"/>
  <c r="Q59"/>
  <c r="Q63"/>
  <c r="Q95"/>
  <c r="Q99"/>
  <c r="Q103"/>
  <c r="Q183"/>
  <c r="Q187"/>
  <c r="Q200"/>
  <c r="Q204"/>
  <c r="Q208"/>
  <c r="Q228"/>
  <c r="Q240"/>
  <c r="Q244"/>
  <c r="Q248"/>
  <c r="Q274"/>
  <c r="Q279"/>
  <c r="Q283"/>
  <c r="Q288"/>
  <c r="Q300"/>
  <c r="Q312"/>
  <c r="Q320"/>
  <c r="Q324"/>
  <c r="Q328"/>
  <c r="Q345"/>
  <c r="Q349"/>
  <c r="Q353"/>
  <c r="Q369"/>
  <c r="Q373"/>
  <c r="Q377"/>
  <c r="Q389"/>
  <c r="Q393"/>
  <c r="Q397"/>
  <c r="Q401"/>
  <c r="Q405"/>
  <c r="Q449"/>
  <c r="Q453"/>
  <c r="Q457"/>
  <c r="Q494"/>
  <c r="Q498"/>
  <c r="Q502"/>
  <c r="Q506"/>
  <c r="Q526"/>
  <c r="Q530"/>
  <c r="Q534"/>
  <c r="Q538"/>
  <c r="Q542"/>
  <c r="Q560"/>
  <c r="Q565"/>
  <c r="Q586"/>
  <c r="Q590"/>
  <c r="Q594"/>
  <c r="Q614"/>
  <c r="Q618"/>
  <c r="Q671"/>
  <c r="Q675"/>
  <c r="Q679"/>
  <c r="Q683"/>
  <c r="Q701"/>
  <c r="Q710"/>
  <c r="Q714"/>
  <c r="Q719"/>
  <c r="Q763"/>
  <c r="Q768"/>
  <c r="Q772"/>
  <c r="Q804"/>
  <c r="Q808"/>
  <c r="Q842"/>
  <c r="Q846"/>
  <c r="Q851"/>
  <c r="Q855"/>
  <c r="Q860"/>
  <c r="Q872"/>
  <c r="Q876"/>
  <c r="Q904"/>
  <c r="Q909"/>
  <c r="Q913"/>
  <c r="Q929"/>
  <c r="Q933"/>
  <c r="Q941"/>
  <c r="Q945"/>
  <c r="Q957"/>
  <c r="Q961"/>
  <c r="Q973"/>
  <c r="Q977"/>
  <c r="Q1005"/>
  <c r="Q287"/>
  <c r="Q265"/>
  <c r="Q4" i="26"/>
  <c r="Q3" i="23"/>
  <c r="Q31"/>
  <c r="Q35"/>
  <c r="Q39"/>
  <c r="Q43"/>
  <c r="Q51"/>
  <c r="Q55"/>
  <c r="Q63"/>
  <c r="Q67"/>
  <c r="Q71"/>
  <c r="M260"/>
  <c r="M219" i="18"/>
  <c r="O219"/>
  <c r="O222"/>
  <c r="Q222"/>
  <c r="M251"/>
  <c r="O251"/>
  <c r="O254"/>
  <c r="Q254"/>
  <c r="M331"/>
  <c r="O331"/>
  <c r="O334"/>
  <c r="Q334"/>
  <c r="M363"/>
  <c r="O363"/>
  <c r="O366"/>
  <c r="Q366"/>
  <c r="M379"/>
  <c r="O379"/>
  <c r="O382"/>
  <c r="Q382"/>
  <c r="M459"/>
  <c r="O459"/>
  <c r="M507"/>
  <c r="O507"/>
  <c r="O510"/>
  <c r="Q510"/>
  <c r="O542"/>
  <c r="Q542"/>
  <c r="M555"/>
  <c r="O555"/>
  <c r="O558"/>
  <c r="Q558"/>
  <c r="M587"/>
  <c r="O587"/>
  <c r="M6" i="22"/>
  <c r="O6"/>
  <c r="O9"/>
  <c r="Q9"/>
  <c r="M22" i="17"/>
  <c r="O22"/>
  <c r="O25"/>
  <c r="Q25"/>
  <c r="M54"/>
  <c r="O54"/>
  <c r="O57"/>
  <c r="Q57"/>
  <c r="M86"/>
  <c r="O86"/>
  <c r="O121"/>
  <c r="Q121"/>
  <c r="M253"/>
  <c r="O253"/>
  <c r="O256"/>
  <c r="Q256"/>
  <c r="M288"/>
  <c r="O288"/>
  <c r="O291"/>
  <c r="Q291"/>
  <c r="M304"/>
  <c r="O304"/>
  <c r="O307"/>
  <c r="Q307"/>
  <c r="M322"/>
  <c r="O322"/>
  <c r="O325"/>
  <c r="Q325"/>
  <c r="O341"/>
  <c r="Q341"/>
  <c r="O394"/>
  <c r="Q394"/>
  <c r="M508"/>
  <c r="O508"/>
  <c r="O511"/>
  <c r="Q511"/>
  <c r="M561"/>
  <c r="O561"/>
  <c r="O564"/>
  <c r="Q564"/>
  <c r="M577"/>
  <c r="O577"/>
  <c r="O580"/>
  <c r="Q580"/>
  <c r="M612"/>
  <c r="O612"/>
  <c r="O615"/>
  <c r="Q615"/>
  <c r="M630"/>
  <c r="O630"/>
  <c r="O633"/>
  <c r="Q633"/>
  <c r="O649"/>
  <c r="Q649"/>
  <c r="M191" i="18"/>
  <c r="O191"/>
  <c r="O194"/>
  <c r="Q194"/>
  <c r="M207"/>
  <c r="O207"/>
  <c r="O210"/>
  <c r="Q210"/>
  <c r="M223"/>
  <c r="O223"/>
  <c r="O226"/>
  <c r="Q226"/>
  <c r="M239"/>
  <c r="O239"/>
  <c r="O242"/>
  <c r="Q242"/>
  <c r="M255"/>
  <c r="O255"/>
  <c r="O258"/>
  <c r="Q258"/>
  <c r="M271"/>
  <c r="O271"/>
  <c r="O274"/>
  <c r="Q274"/>
  <c r="M287"/>
  <c r="O287"/>
  <c r="O290"/>
  <c r="Q290"/>
  <c r="M303"/>
  <c r="O303"/>
  <c r="O306"/>
  <c r="Q306"/>
  <c r="M319"/>
  <c r="O319"/>
  <c r="O322"/>
  <c r="Q322"/>
  <c r="M335"/>
  <c r="O335"/>
  <c r="O338"/>
  <c r="Q338"/>
  <c r="M351"/>
  <c r="O351"/>
  <c r="O354"/>
  <c r="Q354"/>
  <c r="M367"/>
  <c r="O367"/>
  <c r="O370"/>
  <c r="Q370"/>
  <c r="M383"/>
  <c r="O383"/>
  <c r="O386"/>
  <c r="Q386"/>
  <c r="M399"/>
  <c r="O399"/>
  <c r="O402"/>
  <c r="Q402"/>
  <c r="M415"/>
  <c r="O415"/>
  <c r="O418"/>
  <c r="Q418"/>
  <c r="M431"/>
  <c r="O431"/>
  <c r="O434"/>
  <c r="Q434"/>
  <c r="M447"/>
  <c r="O447"/>
  <c r="O450"/>
  <c r="Q450"/>
  <c r="M463"/>
  <c r="O463"/>
  <c r="O466"/>
  <c r="Q466"/>
  <c r="M479"/>
  <c r="O479"/>
  <c r="O482"/>
  <c r="Q482"/>
  <c r="M495"/>
  <c r="O495"/>
  <c r="O498"/>
  <c r="Q498"/>
  <c r="M511"/>
  <c r="O511"/>
  <c r="O514"/>
  <c r="Q514"/>
  <c r="M527"/>
  <c r="O527"/>
  <c r="O530"/>
  <c r="Q530"/>
  <c r="M543"/>
  <c r="O543"/>
  <c r="O546"/>
  <c r="Q546"/>
  <c r="M559"/>
  <c r="O559"/>
  <c r="O562"/>
  <c r="Q562"/>
  <c r="M575"/>
  <c r="O575"/>
  <c r="O578"/>
  <c r="Q578"/>
  <c r="M591"/>
  <c r="O591"/>
  <c r="O594"/>
  <c r="Q594"/>
  <c r="M10" i="22"/>
  <c r="O10"/>
  <c r="O13"/>
  <c r="Q13"/>
  <c r="M10" i="17"/>
  <c r="O10"/>
  <c r="O13"/>
  <c r="Q13"/>
  <c r="M26"/>
  <c r="O26"/>
  <c r="O29"/>
  <c r="Q29"/>
  <c r="M42"/>
  <c r="O42"/>
  <c r="O45"/>
  <c r="Q45"/>
  <c r="M58"/>
  <c r="O58"/>
  <c r="O61"/>
  <c r="Q61"/>
  <c r="M74"/>
  <c r="O74"/>
  <c r="O77"/>
  <c r="Q77"/>
  <c r="M90"/>
  <c r="O90"/>
  <c r="O93"/>
  <c r="Q93"/>
  <c r="M106"/>
  <c r="O106"/>
  <c r="O109"/>
  <c r="Q109"/>
  <c r="M122"/>
  <c r="O122"/>
  <c r="O125"/>
  <c r="Q125"/>
  <c r="M138"/>
  <c r="O138"/>
  <c r="O141"/>
  <c r="Q141"/>
  <c r="M154"/>
  <c r="O154"/>
  <c r="O159"/>
  <c r="Q159"/>
  <c r="M172"/>
  <c r="O172"/>
  <c r="O175"/>
  <c r="Q175"/>
  <c r="M188"/>
  <c r="O188"/>
  <c r="O191"/>
  <c r="Q191"/>
  <c r="M204"/>
  <c r="O204"/>
  <c r="O210"/>
  <c r="Q210"/>
  <c r="M223"/>
  <c r="O223"/>
  <c r="O226"/>
  <c r="Q226"/>
  <c r="M241"/>
  <c r="O241"/>
  <c r="O244"/>
  <c r="Q244"/>
  <c r="M257"/>
  <c r="O257"/>
  <c r="O260"/>
  <c r="Q260"/>
  <c r="M273"/>
  <c r="O273"/>
  <c r="O276"/>
  <c r="Q276"/>
  <c r="M292"/>
  <c r="O292"/>
  <c r="O295"/>
  <c r="Q295"/>
  <c r="M308"/>
  <c r="O308"/>
  <c r="O313"/>
  <c r="Q313"/>
  <c r="M326"/>
  <c r="O326"/>
  <c r="O329"/>
  <c r="Q329"/>
  <c r="M342"/>
  <c r="O342"/>
  <c r="O345"/>
  <c r="Q345"/>
  <c r="M358"/>
  <c r="O358"/>
  <c r="O364"/>
  <c r="Q364"/>
  <c r="M377"/>
  <c r="O377"/>
  <c r="O380"/>
  <c r="Q380"/>
  <c r="M395"/>
  <c r="O395"/>
  <c r="O398"/>
  <c r="Q398"/>
  <c r="M411"/>
  <c r="O411"/>
  <c r="O414"/>
  <c r="Q414"/>
  <c r="M427"/>
  <c r="O427"/>
  <c r="O430"/>
  <c r="Q430"/>
  <c r="M446"/>
  <c r="O446"/>
  <c r="O449"/>
  <c r="Q449"/>
  <c r="M462"/>
  <c r="O462"/>
  <c r="O467"/>
  <c r="Q467"/>
  <c r="M480"/>
  <c r="O480"/>
  <c r="O483"/>
  <c r="Q483"/>
  <c r="M496"/>
  <c r="O496"/>
  <c r="O499"/>
  <c r="Q499"/>
  <c r="M512"/>
  <c r="O512"/>
  <c r="O518"/>
  <c r="Q518"/>
  <c r="M531"/>
  <c r="O531"/>
  <c r="O534"/>
  <c r="Q534"/>
  <c r="M549"/>
  <c r="O549"/>
  <c r="O552"/>
  <c r="Q552"/>
  <c r="M565"/>
  <c r="O565"/>
  <c r="O568"/>
  <c r="Q568"/>
  <c r="M581"/>
  <c r="O581"/>
  <c r="O584"/>
  <c r="Q584"/>
  <c r="M600"/>
  <c r="O600"/>
  <c r="O603"/>
  <c r="Q603"/>
  <c r="M616"/>
  <c r="O616"/>
  <c r="O621"/>
  <c r="Q621"/>
  <c r="M634"/>
  <c r="O634"/>
  <c r="O637"/>
  <c r="Q637"/>
  <c r="M650"/>
  <c r="O650"/>
  <c r="O653"/>
  <c r="Q653"/>
  <c r="M666"/>
  <c r="O666"/>
  <c r="O672"/>
  <c r="Q672"/>
  <c r="M685"/>
  <c r="O685"/>
  <c r="O688"/>
  <c r="Q688"/>
  <c r="M701"/>
  <c r="O701"/>
  <c r="O704"/>
  <c r="Q704"/>
  <c r="M724"/>
  <c r="O724"/>
  <c r="O727"/>
  <c r="Q727"/>
  <c r="M740"/>
  <c r="O740"/>
  <c r="O743"/>
  <c r="Q743"/>
  <c r="M756"/>
  <c r="O756"/>
  <c r="O759"/>
  <c r="Q759"/>
  <c r="M771"/>
  <c r="O771"/>
  <c r="Q771"/>
  <c r="M779"/>
  <c r="O779"/>
  <c r="Q779"/>
  <c r="M787"/>
  <c r="O787"/>
  <c r="Q787"/>
  <c r="M795"/>
  <c r="O795"/>
  <c r="Q795"/>
  <c r="M803"/>
  <c r="O803"/>
  <c r="Q803"/>
  <c r="M811"/>
  <c r="O811"/>
  <c r="Q811"/>
  <c r="M819"/>
  <c r="O819"/>
  <c r="Q819"/>
  <c r="M827"/>
  <c r="O827"/>
  <c r="Q827"/>
  <c r="M835"/>
  <c r="O835"/>
  <c r="Q835"/>
  <c r="M843"/>
  <c r="O843"/>
  <c r="Q843"/>
  <c r="M851"/>
  <c r="O851"/>
  <c r="Q851"/>
  <c r="M859"/>
  <c r="O859"/>
  <c r="Q859"/>
  <c r="M867"/>
  <c r="O867"/>
  <c r="Q867"/>
  <c r="M875"/>
  <c r="O875"/>
  <c r="Q875"/>
  <c r="M883"/>
  <c r="O883"/>
  <c r="Q883"/>
  <c r="M891"/>
  <c r="O891"/>
  <c r="Q891"/>
  <c r="M899"/>
  <c r="O899"/>
  <c r="Q899"/>
  <c r="M907"/>
  <c r="O907"/>
  <c r="Q907"/>
  <c r="M916"/>
  <c r="O916"/>
  <c r="Q916"/>
  <c r="Q10" i="21"/>
  <c r="Q14"/>
  <c r="Q18"/>
  <c r="Q22"/>
  <c r="Q42"/>
  <c r="Q51"/>
  <c r="Q83"/>
  <c r="Q87"/>
  <c r="Q91"/>
  <c r="Q111"/>
  <c r="Q115"/>
  <c r="Q119"/>
  <c r="Q124"/>
  <c r="Q129"/>
  <c r="Q134"/>
  <c r="Q138"/>
  <c r="Q142"/>
  <c r="Q147"/>
  <c r="Q151"/>
  <c r="Q155"/>
  <c r="Q159"/>
  <c r="Q163"/>
  <c r="Q167"/>
  <c r="Q171"/>
  <c r="Q175"/>
  <c r="Q216"/>
  <c r="Q220"/>
  <c r="Q224"/>
  <c r="Q252"/>
  <c r="Q256"/>
  <c r="Q260"/>
  <c r="Q264"/>
  <c r="Q270"/>
  <c r="Q292"/>
  <c r="Q296"/>
  <c r="Q304"/>
  <c r="Q316"/>
  <c r="Q337"/>
  <c r="Q341"/>
  <c r="Q365"/>
  <c r="Q385"/>
  <c r="Q445"/>
  <c r="Q546"/>
  <c r="Q574"/>
  <c r="Q578"/>
  <c r="Q582"/>
  <c r="Q598"/>
  <c r="Q623"/>
  <c r="Q627"/>
  <c r="Q631"/>
  <c r="Q635"/>
  <c r="Q639"/>
  <c r="Q643"/>
  <c r="Q647"/>
  <c r="Q651"/>
  <c r="Q655"/>
  <c r="Q659"/>
  <c r="Q663"/>
  <c r="Q691"/>
  <c r="Q706"/>
  <c r="Q743"/>
  <c r="Q747"/>
  <c r="Q751"/>
  <c r="Q755"/>
  <c r="Q759"/>
  <c r="Q800"/>
  <c r="Q812"/>
  <c r="Q816"/>
  <c r="Q820"/>
  <c r="Q824"/>
  <c r="Q828"/>
  <c r="Q892"/>
  <c r="Q896"/>
  <c r="Q917"/>
  <c r="Q921"/>
  <c r="Q925"/>
  <c r="Q937"/>
  <c r="Q953"/>
  <c r="Q965"/>
  <c r="Q969"/>
  <c r="Q982"/>
  <c r="Q987"/>
  <c r="Q996"/>
  <c r="Q1013"/>
  <c r="Q1017"/>
  <c r="Q1029"/>
  <c r="Q1037"/>
  <c r="Q1074"/>
  <c r="Q1102"/>
  <c r="Q1110"/>
  <c r="Q1114"/>
  <c r="Q1140"/>
  <c r="Q1127"/>
  <c r="Q859"/>
  <c r="Q837"/>
  <c r="Q192"/>
  <c r="Q764"/>
  <c r="Q12" i="26"/>
  <c r="Q11" i="23"/>
  <c r="Q15"/>
  <c r="Q19"/>
  <c r="Q23"/>
  <c r="Q59"/>
  <c r="Q91"/>
  <c r="O256"/>
  <c r="O2" i="21"/>
  <c r="Q5"/>
  <c r="O6"/>
  <c r="Q9"/>
  <c r="O10"/>
  <c r="Q13"/>
  <c r="O14"/>
  <c r="Q17"/>
  <c r="O18"/>
  <c r="Q21"/>
  <c r="O22"/>
  <c r="Q25"/>
  <c r="O26"/>
  <c r="Q29"/>
  <c r="O30"/>
  <c r="Q33"/>
  <c r="O34"/>
  <c r="Q37"/>
  <c r="O38"/>
  <c r="Q41"/>
  <c r="O42"/>
  <c r="Q45"/>
  <c r="O46"/>
  <c r="Q50"/>
  <c r="O51"/>
  <c r="Q54"/>
  <c r="O55"/>
  <c r="Q58"/>
  <c r="O59"/>
  <c r="Q62"/>
  <c r="O63"/>
  <c r="Q66"/>
  <c r="O67"/>
  <c r="Q70"/>
  <c r="O71"/>
  <c r="Q74"/>
  <c r="O75"/>
  <c r="Q78"/>
  <c r="O79"/>
  <c r="Q82"/>
  <c r="O83"/>
  <c r="Q86"/>
  <c r="O87"/>
  <c r="Q90"/>
  <c r="O91"/>
  <c r="Q94"/>
  <c r="O95"/>
  <c r="Q98"/>
  <c r="O99"/>
  <c r="Q102"/>
  <c r="O103"/>
  <c r="Q106"/>
  <c r="O107"/>
  <c r="Q110"/>
  <c r="O111"/>
  <c r="Q114"/>
  <c r="O115"/>
  <c r="Q118"/>
  <c r="O119"/>
  <c r="Q123"/>
  <c r="O124"/>
  <c r="Q128"/>
  <c r="O129"/>
  <c r="Q133"/>
  <c r="O134"/>
  <c r="Q137"/>
  <c r="O138"/>
  <c r="Q141"/>
  <c r="O142"/>
  <c r="Q146"/>
  <c r="O147"/>
  <c r="Q150"/>
  <c r="O151"/>
  <c r="Q154"/>
  <c r="O155"/>
  <c r="Q158"/>
  <c r="O159"/>
  <c r="Q162"/>
  <c r="O163"/>
  <c r="Q166"/>
  <c r="O167"/>
  <c r="Q170"/>
  <c r="O171"/>
  <c r="Q174"/>
  <c r="O175"/>
  <c r="Q178"/>
  <c r="O179"/>
  <c r="Q182"/>
  <c r="O183"/>
  <c r="Q186"/>
  <c r="O187"/>
  <c r="Q190"/>
  <c r="O191"/>
  <c r="Q195"/>
  <c r="O196"/>
  <c r="Q199"/>
  <c r="O200"/>
  <c r="Q203"/>
  <c r="O204"/>
  <c r="Q207"/>
  <c r="O208"/>
  <c r="Q211"/>
  <c r="O212"/>
  <c r="Q215"/>
  <c r="O216"/>
  <c r="Q219"/>
  <c r="O220"/>
  <c r="Q223"/>
  <c r="O224"/>
  <c r="Q227"/>
  <c r="O228"/>
  <c r="Q231"/>
  <c r="O232"/>
  <c r="Q235"/>
  <c r="O236"/>
  <c r="Q239"/>
  <c r="O240"/>
  <c r="Q243"/>
  <c r="O244"/>
  <c r="Q247"/>
  <c r="O248"/>
  <c r="Q251"/>
  <c r="O252"/>
  <c r="Q255"/>
  <c r="O256"/>
  <c r="Q259"/>
  <c r="O260"/>
  <c r="Q263"/>
  <c r="O264"/>
  <c r="Q268"/>
  <c r="O270"/>
  <c r="Q273"/>
  <c r="O274"/>
  <c r="Q278"/>
  <c r="O279"/>
  <c r="Q282"/>
  <c r="O283"/>
  <c r="Q286"/>
  <c r="O288"/>
  <c r="Q291"/>
  <c r="O292"/>
  <c r="Q295"/>
  <c r="O296"/>
  <c r="Q299"/>
  <c r="O300"/>
  <c r="Q303"/>
  <c r="O304"/>
  <c r="Q307"/>
  <c r="O308"/>
  <c r="Q311"/>
  <c r="O312"/>
  <c r="Q315"/>
  <c r="O316"/>
  <c r="Q319"/>
  <c r="O320"/>
  <c r="Q323"/>
  <c r="O324"/>
  <c r="Q327"/>
  <c r="O328"/>
  <c r="Q331"/>
  <c r="O332"/>
  <c r="Q336"/>
  <c r="O337"/>
  <c r="Q340"/>
  <c r="O341"/>
  <c r="Q344"/>
  <c r="O345"/>
  <c r="Q348"/>
  <c r="O349"/>
  <c r="Q352"/>
  <c r="O353"/>
  <c r="Q356"/>
  <c r="O357"/>
  <c r="Q360"/>
  <c r="O361"/>
  <c r="Q364"/>
  <c r="O365"/>
  <c r="Q368"/>
  <c r="O369"/>
  <c r="Q372"/>
  <c r="O373"/>
  <c r="Q376"/>
  <c r="O377"/>
  <c r="Q380"/>
  <c r="O381"/>
  <c r="Q384"/>
  <c r="O385"/>
  <c r="Q388"/>
  <c r="O389"/>
  <c r="Q392"/>
  <c r="O393"/>
  <c r="Q396"/>
  <c r="O397"/>
  <c r="Q400"/>
  <c r="O401"/>
  <c r="Q404"/>
  <c r="O405"/>
  <c r="Q409"/>
  <c r="O410"/>
  <c r="Q414"/>
  <c r="O415"/>
  <c r="Q419"/>
  <c r="O420"/>
  <c r="Q423"/>
  <c r="O424"/>
  <c r="Q427"/>
  <c r="O428"/>
  <c r="Q432"/>
  <c r="O433"/>
  <c r="Q436"/>
  <c r="O437"/>
  <c r="Q440"/>
  <c r="O441"/>
  <c r="Q444"/>
  <c r="O445"/>
  <c r="Q448"/>
  <c r="O449"/>
  <c r="Q452"/>
  <c r="O453"/>
  <c r="Q456"/>
  <c r="O457"/>
  <c r="Q460"/>
  <c r="O461"/>
  <c r="Q464"/>
  <c r="O465"/>
  <c r="Q468"/>
  <c r="O469"/>
  <c r="Q472"/>
  <c r="O473"/>
  <c r="Q476"/>
  <c r="O477"/>
  <c r="Q481"/>
  <c r="O482"/>
  <c r="Q485"/>
  <c r="O486"/>
  <c r="Q489"/>
  <c r="O490"/>
  <c r="Q493"/>
  <c r="O494"/>
  <c r="Q497"/>
  <c r="O498"/>
  <c r="Q501"/>
  <c r="O502"/>
  <c r="Q505"/>
  <c r="O506"/>
  <c r="Q509"/>
  <c r="O510"/>
  <c r="Q513"/>
  <c r="O514"/>
  <c r="Q517"/>
  <c r="O518"/>
  <c r="Q521"/>
  <c r="O522"/>
  <c r="Q525"/>
  <c r="O526"/>
  <c r="Q529"/>
  <c r="O530"/>
  <c r="Q533"/>
  <c r="O534"/>
  <c r="Q537"/>
  <c r="O538"/>
  <c r="Q541"/>
  <c r="O542"/>
  <c r="Q545"/>
  <c r="O546"/>
  <c r="Q549"/>
  <c r="O550"/>
  <c r="Q554"/>
  <c r="O556"/>
  <c r="Q559"/>
  <c r="O560"/>
  <c r="Q564"/>
  <c r="O565"/>
  <c r="Q568"/>
  <c r="O569"/>
  <c r="Q572"/>
  <c r="O574"/>
  <c r="Q577"/>
  <c r="O578"/>
  <c r="Q581"/>
  <c r="O582"/>
  <c r="Q585"/>
  <c r="O586"/>
  <c r="Q589"/>
  <c r="O590"/>
  <c r="Q593"/>
  <c r="O594"/>
  <c r="Q597"/>
  <c r="O598"/>
  <c r="Q601"/>
  <c r="O602"/>
  <c r="Q605"/>
  <c r="O606"/>
  <c r="Q609"/>
  <c r="O610"/>
  <c r="Q613"/>
  <c r="O614"/>
  <c r="Q617"/>
  <c r="O618"/>
  <c r="Q622"/>
  <c r="O623"/>
  <c r="Q626"/>
  <c r="O627"/>
  <c r="Q630"/>
  <c r="O631"/>
  <c r="Q634"/>
  <c r="O635"/>
  <c r="Q638"/>
  <c r="O639"/>
  <c r="Q642"/>
  <c r="O643"/>
  <c r="Q646"/>
  <c r="O647"/>
  <c r="Q650"/>
  <c r="O651"/>
  <c r="Q654"/>
  <c r="O655"/>
  <c r="Q658"/>
  <c r="O659"/>
  <c r="Q662"/>
  <c r="O663"/>
  <c r="Q666"/>
  <c r="O667"/>
  <c r="Q670"/>
  <c r="O671"/>
  <c r="Q674"/>
  <c r="O675"/>
  <c r="Q678"/>
  <c r="O679"/>
  <c r="Q682"/>
  <c r="O683"/>
  <c r="Q686"/>
  <c r="O687"/>
  <c r="Q690"/>
  <c r="O691"/>
  <c r="Q695"/>
  <c r="O696"/>
  <c r="Q700"/>
  <c r="O701"/>
  <c r="Q705"/>
  <c r="O706"/>
  <c r="Q709"/>
  <c r="O710"/>
  <c r="Q713"/>
  <c r="O714"/>
  <c r="Q718"/>
  <c r="O719"/>
  <c r="Q722"/>
  <c r="O723"/>
  <c r="Q726"/>
  <c r="O727"/>
  <c r="Q730"/>
  <c r="O731"/>
  <c r="Q734"/>
  <c r="O735"/>
  <c r="Q738"/>
  <c r="O739"/>
  <c r="Q742"/>
  <c r="O743"/>
  <c r="Q746"/>
  <c r="O747"/>
  <c r="Q750"/>
  <c r="O751"/>
  <c r="Q754"/>
  <c r="O755"/>
  <c r="Q758"/>
  <c r="O759"/>
  <c r="Q762"/>
  <c r="O763"/>
  <c r="Q767"/>
  <c r="O768"/>
  <c r="Q771"/>
  <c r="O772"/>
  <c r="Q775"/>
  <c r="O776"/>
  <c r="Q779"/>
  <c r="O780"/>
  <c r="Q783"/>
  <c r="O784"/>
  <c r="Q787"/>
  <c r="O788"/>
  <c r="Q791"/>
  <c r="O792"/>
  <c r="Q795"/>
  <c r="O796"/>
  <c r="Q799"/>
  <c r="O800"/>
  <c r="Q803"/>
  <c r="O804"/>
  <c r="Q807"/>
  <c r="O808"/>
  <c r="Q811"/>
  <c r="O812"/>
  <c r="Q815"/>
  <c r="O816"/>
  <c r="Q819"/>
  <c r="O820"/>
  <c r="Q823"/>
  <c r="O824"/>
  <c r="Q827"/>
  <c r="O828"/>
  <c r="Q831"/>
  <c r="O832"/>
  <c r="Q835"/>
  <c r="O836"/>
  <c r="Q840"/>
  <c r="O842"/>
  <c r="Q845"/>
  <c r="O846"/>
  <c r="Q850"/>
  <c r="O851"/>
  <c r="Q854"/>
  <c r="O855"/>
  <c r="Q858"/>
  <c r="O860"/>
  <c r="Q863"/>
  <c r="O864"/>
  <c r="Q867"/>
  <c r="O868"/>
  <c r="Q871"/>
  <c r="O872"/>
  <c r="Q875"/>
  <c r="O876"/>
  <c r="Q879"/>
  <c r="O880"/>
  <c r="Q883"/>
  <c r="O884"/>
  <c r="Q887"/>
  <c r="O888"/>
  <c r="Q891"/>
  <c r="O892"/>
  <c r="Q895"/>
  <c r="O896"/>
  <c r="Q899"/>
  <c r="O900"/>
  <c r="Q903"/>
  <c r="O904"/>
  <c r="Q908"/>
  <c r="O909"/>
  <c r="Q912"/>
  <c r="O913"/>
  <c r="Q916"/>
  <c r="O917"/>
  <c r="Q920"/>
  <c r="O921"/>
  <c r="Q924"/>
  <c r="O925"/>
  <c r="Q928"/>
  <c r="O929"/>
  <c r="Q932"/>
  <c r="O933"/>
  <c r="Q936"/>
  <c r="O937"/>
  <c r="Q940"/>
  <c r="O941"/>
  <c r="Q944"/>
  <c r="O945"/>
  <c r="Q948"/>
  <c r="O949"/>
  <c r="Q952"/>
  <c r="O953"/>
  <c r="Q956"/>
  <c r="O957"/>
  <c r="Q960"/>
  <c r="O961"/>
  <c r="Q964"/>
  <c r="O965"/>
  <c r="Q968"/>
  <c r="O969"/>
  <c r="Q972"/>
  <c r="O973"/>
  <c r="Q976"/>
  <c r="O977"/>
  <c r="Q981"/>
  <c r="O982"/>
  <c r="Q986"/>
  <c r="O987"/>
  <c r="Q991"/>
  <c r="O992"/>
  <c r="Q995"/>
  <c r="O996"/>
  <c r="Q999"/>
  <c r="O1000"/>
  <c r="Q1004"/>
  <c r="O1005"/>
  <c r="Q1008"/>
  <c r="O1009"/>
  <c r="Q1012"/>
  <c r="O1013"/>
  <c r="Q1016"/>
  <c r="O1017"/>
  <c r="Q1020"/>
  <c r="O1021"/>
  <c r="Q1024"/>
  <c r="O1025"/>
  <c r="Q1028"/>
  <c r="O1029"/>
  <c r="Q1032"/>
  <c r="O1033"/>
  <c r="Q1036"/>
  <c r="O1037"/>
  <c r="Q1040"/>
  <c r="O1041"/>
  <c r="Q1044"/>
  <c r="O1045"/>
  <c r="Q1048"/>
  <c r="O1049"/>
  <c r="Q1053"/>
  <c r="O1054"/>
  <c r="Q1057"/>
  <c r="O1058"/>
  <c r="Q1061"/>
  <c r="O1062"/>
  <c r="Q1065"/>
  <c r="O1066"/>
  <c r="Q1069"/>
  <c r="O1070"/>
  <c r="Q1073"/>
  <c r="O1074"/>
  <c r="Q1077"/>
  <c r="O1078"/>
  <c r="Q1081"/>
  <c r="O1082"/>
  <c r="Q1085"/>
  <c r="O1086"/>
  <c r="Q1089"/>
  <c r="O1090"/>
  <c r="Q1093"/>
  <c r="O1094"/>
  <c r="Q1097"/>
  <c r="O1098"/>
  <c r="Q1101"/>
  <c r="O1102"/>
  <c r="Q1105"/>
  <c r="O1106"/>
  <c r="Q1109"/>
  <c r="O1110"/>
  <c r="Q1113"/>
  <c r="O1114"/>
  <c r="Q1117"/>
  <c r="O1118"/>
  <c r="Q1121"/>
  <c r="O1122"/>
  <c r="Q1126"/>
  <c r="O1128"/>
  <c r="Q1131"/>
  <c r="O1132"/>
  <c r="Q1135"/>
  <c r="O1136"/>
  <c r="Q1139"/>
  <c r="O1140"/>
  <c r="Q1143"/>
  <c r="O125"/>
  <c r="Q412"/>
  <c r="O555"/>
  <c r="Q984"/>
  <c r="O1127"/>
  <c r="Q561"/>
  <c r="O704"/>
  <c r="Q143"/>
  <c r="O287"/>
  <c r="Q716"/>
  <c r="O859"/>
  <c r="Q121"/>
  <c r="O265"/>
  <c r="Q694"/>
  <c r="O837"/>
  <c r="Q48"/>
  <c r="O192"/>
  <c r="Q621"/>
  <c r="O764"/>
  <c r="M15" i="26"/>
  <c r="M11"/>
  <c r="M7"/>
  <c r="M3"/>
  <c r="Q2" i="23"/>
  <c r="O3"/>
  <c r="Q6"/>
  <c r="O7"/>
  <c r="Q10"/>
  <c r="O11"/>
  <c r="Q14"/>
  <c r="O15"/>
  <c r="Q18"/>
  <c r="O19"/>
  <c r="Q22"/>
  <c r="O23"/>
  <c r="Q26"/>
  <c r="O27"/>
  <c r="Q30"/>
  <c r="O31"/>
  <c r="Q34"/>
  <c r="O35"/>
  <c r="Q38"/>
  <c r="O39"/>
  <c r="Q42"/>
  <c r="O43"/>
  <c r="Q46"/>
  <c r="O47"/>
  <c r="Q50"/>
  <c r="O51"/>
  <c r="Q54"/>
  <c r="O55"/>
  <c r="Q58"/>
  <c r="O59"/>
  <c r="Q62"/>
  <c r="O63"/>
  <c r="Q66"/>
  <c r="O67"/>
  <c r="Q70"/>
  <c r="O71"/>
  <c r="Q74"/>
  <c r="O75"/>
  <c r="Q78"/>
  <c r="O79"/>
  <c r="Q82"/>
  <c r="O83"/>
  <c r="Q86"/>
  <c r="O87"/>
  <c r="Q90"/>
  <c r="O91"/>
  <c r="Q94"/>
  <c r="O95"/>
  <c r="Q98"/>
  <c r="O99"/>
  <c r="Q102"/>
  <c r="O103"/>
  <c r="Q106"/>
  <c r="O107"/>
  <c r="Q110"/>
  <c r="O111"/>
  <c r="Q114"/>
  <c r="O115"/>
  <c r="Q118"/>
  <c r="O119"/>
  <c r="Q122"/>
  <c r="O123"/>
  <c r="Q126"/>
  <c r="O127"/>
  <c r="Q130"/>
  <c r="O131"/>
  <c r="Q134"/>
  <c r="O135"/>
  <c r="Q138"/>
  <c r="O139"/>
  <c r="Q145"/>
  <c r="O150"/>
  <c r="Q153"/>
  <c r="O154"/>
  <c r="Q157"/>
  <c r="O158"/>
  <c r="Q161"/>
  <c r="O162"/>
  <c r="Q165"/>
  <c r="O166"/>
  <c r="Q169"/>
  <c r="O170"/>
  <c r="Q173"/>
  <c r="O174"/>
  <c r="Q177"/>
  <c r="O178"/>
  <c r="Q181"/>
  <c r="O182"/>
  <c r="Q185"/>
  <c r="O186"/>
  <c r="Q189"/>
  <c r="O190"/>
  <c r="Q193"/>
  <c r="O194"/>
  <c r="Q197"/>
  <c r="O198"/>
  <c r="Q201"/>
  <c r="O202"/>
  <c r="Q205"/>
  <c r="O206"/>
  <c r="Q209"/>
  <c r="O210"/>
  <c r="Q213"/>
  <c r="O214"/>
  <c r="Q217"/>
  <c r="O218"/>
  <c r="Q221"/>
  <c r="O222"/>
  <c r="Q225"/>
  <c r="O226"/>
  <c r="Q229"/>
  <c r="O230"/>
  <c r="Q233"/>
  <c r="O234"/>
  <c r="Q237"/>
  <c r="O238"/>
  <c r="Q142"/>
  <c r="O143"/>
  <c r="Q147"/>
  <c r="O148"/>
  <c r="Q242"/>
  <c r="O243"/>
  <c r="Q246"/>
  <c r="O247"/>
  <c r="O248"/>
  <c r="M264"/>
  <c r="O262"/>
  <c r="O260"/>
  <c r="Q258"/>
  <c r="M257"/>
  <c r="O2" i="20"/>
  <c r="O12"/>
  <c r="Q13"/>
  <c r="Q14"/>
  <c r="M16"/>
  <c r="M17"/>
  <c r="O18"/>
  <c r="O28"/>
  <c r="Q29"/>
  <c r="Q30"/>
  <c r="M32"/>
  <c r="M33"/>
  <c r="O34"/>
  <c r="O44"/>
  <c r="Q45"/>
  <c r="Q46"/>
  <c r="M48"/>
  <c r="M49"/>
  <c r="O50"/>
  <c r="O60"/>
  <c r="Q61"/>
  <c r="Q62"/>
  <c r="M64"/>
  <c r="M65"/>
  <c r="O66"/>
  <c r="O76"/>
  <c r="Q77"/>
  <c r="Q78"/>
  <c r="M80"/>
  <c r="M81"/>
  <c r="O82"/>
  <c r="O92"/>
  <c r="Q93"/>
  <c r="Q94"/>
  <c r="M96"/>
  <c r="M97"/>
  <c r="O98"/>
  <c r="O108"/>
  <c r="Q109"/>
  <c r="Q110"/>
  <c r="M112"/>
  <c r="M113"/>
  <c r="O114"/>
  <c r="O124"/>
  <c r="Q125"/>
  <c r="Q126"/>
  <c r="M128"/>
  <c r="M129"/>
  <c r="O130"/>
  <c r="O141"/>
  <c r="Q142"/>
  <c r="Q143"/>
  <c r="M145"/>
  <c r="M146"/>
  <c r="O147"/>
  <c r="O157"/>
  <c r="Q158"/>
  <c r="Q159"/>
  <c r="M161"/>
  <c r="M162"/>
  <c r="O163"/>
  <c r="O174"/>
  <c r="Q175"/>
  <c r="Q176"/>
  <c r="M178"/>
  <c r="M179"/>
  <c r="O180"/>
  <c r="O190"/>
  <c r="Q191"/>
  <c r="Q192"/>
  <c r="M194"/>
  <c r="M195"/>
  <c r="O196"/>
  <c r="O208"/>
  <c r="Q209"/>
  <c r="Q210"/>
  <c r="M212"/>
  <c r="M213"/>
  <c r="O214"/>
  <c r="O224"/>
  <c r="Q225"/>
  <c r="Q226"/>
  <c r="M228"/>
  <c r="M229"/>
  <c r="O230"/>
  <c r="O240"/>
  <c r="Q241"/>
  <c r="Q242"/>
  <c r="M244"/>
  <c r="M245"/>
  <c r="O246"/>
  <c r="O256"/>
  <c r="Q257"/>
  <c r="Q258"/>
  <c r="M260"/>
  <c r="M261"/>
  <c r="O263"/>
  <c r="O274"/>
  <c r="Q275"/>
  <c r="Q276"/>
  <c r="M278"/>
  <c r="M279"/>
  <c r="O280"/>
  <c r="O290"/>
  <c r="Q204"/>
  <c r="Q205"/>
  <c r="M262"/>
  <c r="M164"/>
  <c r="O131"/>
  <c r="O11" i="19"/>
  <c r="Q12"/>
  <c r="Q13"/>
  <c r="M3" i="18"/>
  <c r="M4"/>
  <c r="O5"/>
  <c r="O15"/>
  <c r="Q16"/>
  <c r="Q17"/>
  <c r="M19"/>
  <c r="M20"/>
  <c r="O21"/>
  <c r="O31"/>
  <c r="Q32"/>
  <c r="Q33"/>
  <c r="M35"/>
  <c r="M36"/>
  <c r="O37"/>
  <c r="O47"/>
  <c r="Q48"/>
  <c r="Q49"/>
  <c r="M51"/>
  <c r="M52"/>
  <c r="O53"/>
  <c r="O63"/>
  <c r="Q64"/>
  <c r="Q65"/>
  <c r="M67"/>
  <c r="M68"/>
  <c r="O69"/>
  <c r="O79"/>
  <c r="Q80"/>
  <c r="Q81"/>
  <c r="M83"/>
  <c r="M84"/>
  <c r="O85"/>
  <c r="O95"/>
  <c r="Q96"/>
  <c r="Q97"/>
  <c r="M99"/>
  <c r="M100"/>
  <c r="O101"/>
  <c r="O111"/>
  <c r="Q112"/>
  <c r="Q113"/>
  <c r="M115"/>
  <c r="M118"/>
  <c r="O119"/>
  <c r="O129"/>
  <c r="Q130"/>
  <c r="Q131"/>
  <c r="M133"/>
  <c r="M134"/>
  <c r="O135"/>
  <c r="O145"/>
  <c r="Q146"/>
  <c r="Q147"/>
  <c r="M149"/>
  <c r="M150"/>
  <c r="O151"/>
  <c r="O161"/>
  <c r="Q162"/>
  <c r="Q163"/>
  <c r="M165"/>
  <c r="M166"/>
  <c r="O167"/>
  <c r="O177"/>
  <c r="Q178"/>
  <c r="Q179"/>
  <c r="M181"/>
  <c r="M182"/>
  <c r="O183"/>
  <c r="Q219"/>
  <c r="M222"/>
  <c r="Q235"/>
  <c r="M238"/>
  <c r="Q251"/>
  <c r="M254"/>
  <c r="Q267"/>
  <c r="Q299"/>
  <c r="Q331"/>
  <c r="M334"/>
  <c r="Q347"/>
  <c r="M350"/>
  <c r="Q363"/>
  <c r="M366"/>
  <c r="Q379"/>
  <c r="M382"/>
  <c r="Q427"/>
  <c r="M430"/>
  <c r="Q459"/>
  <c r="M462"/>
  <c r="Q475"/>
  <c r="M478"/>
  <c r="M494"/>
  <c r="Q507"/>
  <c r="M510"/>
  <c r="Q523"/>
  <c r="M526"/>
  <c r="M542"/>
  <c r="Q555"/>
  <c r="M558"/>
  <c r="Q571"/>
  <c r="M574"/>
  <c r="Q587"/>
  <c r="M590"/>
  <c r="Q6" i="22"/>
  <c r="M9"/>
  <c r="Q6" i="17"/>
  <c r="M9"/>
  <c r="Q22"/>
  <c r="M25"/>
  <c r="Q38"/>
  <c r="M41"/>
  <c r="Q54"/>
  <c r="M57"/>
  <c r="Q70"/>
  <c r="M73"/>
  <c r="Q86"/>
  <c r="Q102"/>
  <c r="M105"/>
  <c r="M121"/>
  <c r="Q150"/>
  <c r="M153"/>
  <c r="Q184"/>
  <c r="Q200"/>
  <c r="M203"/>
  <c r="Q253"/>
  <c r="M256"/>
  <c r="Q269"/>
  <c r="M272"/>
  <c r="Q288"/>
  <c r="M291"/>
  <c r="Q304"/>
  <c r="M307"/>
  <c r="Q322"/>
  <c r="M325"/>
  <c r="Q338"/>
  <c r="M341"/>
  <c r="Q373"/>
  <c r="M376"/>
  <c r="M394"/>
  <c r="Q407"/>
  <c r="M410"/>
  <c r="M426"/>
  <c r="Q458"/>
  <c r="M461"/>
  <c r="Q492"/>
  <c r="M495"/>
  <c r="Q508"/>
  <c r="M511"/>
  <c r="Q561"/>
  <c r="M564"/>
  <c r="Q577"/>
  <c r="M580"/>
  <c r="Q612"/>
  <c r="M615"/>
  <c r="Q630"/>
  <c r="M633"/>
  <c r="M649"/>
  <c r="M684"/>
  <c r="Q697"/>
  <c r="M700"/>
  <c r="Q713"/>
  <c r="M723"/>
  <c r="Q736"/>
  <c r="M739"/>
  <c r="Q752"/>
  <c r="M755"/>
  <c r="Q768"/>
  <c r="M187" i="18"/>
  <c r="O187"/>
  <c r="O190"/>
  <c r="Q190"/>
  <c r="M203"/>
  <c r="O203"/>
  <c r="O206"/>
  <c r="Q206"/>
  <c r="O270"/>
  <c r="Q270"/>
  <c r="M283"/>
  <c r="O283"/>
  <c r="O286"/>
  <c r="Q286"/>
  <c r="O302"/>
  <c r="Q302"/>
  <c r="M315"/>
  <c r="O315"/>
  <c r="O318"/>
  <c r="Q318"/>
  <c r="M395"/>
  <c r="O395"/>
  <c r="O398"/>
  <c r="Q398"/>
  <c r="M411"/>
  <c r="O411"/>
  <c r="O414"/>
  <c r="Q414"/>
  <c r="M443"/>
  <c r="O443"/>
  <c r="O446"/>
  <c r="Q446"/>
  <c r="M491"/>
  <c r="O491"/>
  <c r="M539"/>
  <c r="O539"/>
  <c r="O89" i="17"/>
  <c r="Q89"/>
  <c r="M118"/>
  <c r="O118"/>
  <c r="M134"/>
  <c r="O134"/>
  <c r="O137"/>
  <c r="Q137"/>
  <c r="M168"/>
  <c r="O168"/>
  <c r="O171"/>
  <c r="Q171"/>
  <c r="O187"/>
  <c r="Q187"/>
  <c r="M219"/>
  <c r="O219"/>
  <c r="O222"/>
  <c r="Q222"/>
  <c r="M237"/>
  <c r="O237"/>
  <c r="O240"/>
  <c r="Q240"/>
  <c r="M354"/>
  <c r="O354"/>
  <c r="O357"/>
  <c r="Q357"/>
  <c r="M391"/>
  <c r="O391"/>
  <c r="M423"/>
  <c r="O423"/>
  <c r="M442"/>
  <c r="O442"/>
  <c r="O445"/>
  <c r="Q445"/>
  <c r="M476"/>
  <c r="O476"/>
  <c r="O479"/>
  <c r="Q479"/>
  <c r="M527"/>
  <c r="O527"/>
  <c r="O530"/>
  <c r="Q530"/>
  <c r="M545"/>
  <c r="O545"/>
  <c r="O548"/>
  <c r="Q548"/>
  <c r="M596"/>
  <c r="O596"/>
  <c r="O599"/>
  <c r="Q599"/>
  <c r="M646"/>
  <c r="O646"/>
  <c r="M662"/>
  <c r="O662"/>
  <c r="O665"/>
  <c r="Q665"/>
  <c r="M681"/>
  <c r="O681"/>
  <c r="M195" i="18"/>
  <c r="O195"/>
  <c r="O198"/>
  <c r="Q198"/>
  <c r="M211"/>
  <c r="O211"/>
  <c r="O214"/>
  <c r="Q214"/>
  <c r="M227"/>
  <c r="O227"/>
  <c r="O230"/>
  <c r="Q230"/>
  <c r="M243"/>
  <c r="O243"/>
  <c r="O246"/>
  <c r="Q246"/>
  <c r="M259"/>
  <c r="O259"/>
  <c r="O262"/>
  <c r="Q262"/>
  <c r="M275"/>
  <c r="O275"/>
  <c r="O278"/>
  <c r="Q278"/>
  <c r="M291"/>
  <c r="O291"/>
  <c r="O294"/>
  <c r="Q294"/>
  <c r="M307"/>
  <c r="O307"/>
  <c r="O310"/>
  <c r="Q310"/>
  <c r="M323"/>
  <c r="O323"/>
  <c r="O326"/>
  <c r="Q326"/>
  <c r="M339"/>
  <c r="O339"/>
  <c r="O342"/>
  <c r="Q342"/>
  <c r="M355"/>
  <c r="O355"/>
  <c r="O358"/>
  <c r="Q358"/>
  <c r="M371"/>
  <c r="O371"/>
  <c r="O374"/>
  <c r="Q374"/>
  <c r="M387"/>
  <c r="O387"/>
  <c r="O390"/>
  <c r="Q390"/>
  <c r="M403"/>
  <c r="O403"/>
  <c r="O406"/>
  <c r="Q406"/>
  <c r="M419"/>
  <c r="O419"/>
  <c r="O422"/>
  <c r="Q422"/>
  <c r="M435"/>
  <c r="O435"/>
  <c r="O438"/>
  <c r="Q438"/>
  <c r="M451"/>
  <c r="O451"/>
  <c r="O454"/>
  <c r="Q454"/>
  <c r="M467"/>
  <c r="O467"/>
  <c r="O470"/>
  <c r="Q470"/>
  <c r="M483"/>
  <c r="O483"/>
  <c r="O486"/>
  <c r="Q486"/>
  <c r="M499"/>
  <c r="O499"/>
  <c r="O502"/>
  <c r="Q502"/>
  <c r="M515"/>
  <c r="O515"/>
  <c r="O518"/>
  <c r="Q518"/>
  <c r="M531"/>
  <c r="O531"/>
  <c r="O534"/>
  <c r="Q534"/>
  <c r="M547"/>
  <c r="O547"/>
  <c r="O550"/>
  <c r="Q550"/>
  <c r="M563"/>
  <c r="O563"/>
  <c r="O566"/>
  <c r="Q566"/>
  <c r="M579"/>
  <c r="O579"/>
  <c r="O582"/>
  <c r="Q582"/>
  <c r="M595"/>
  <c r="O595"/>
  <c r="O117"/>
  <c r="Q117"/>
  <c r="M14" i="22"/>
  <c r="O14"/>
  <c r="O17"/>
  <c r="Q17"/>
  <c r="M14" i="17"/>
  <c r="O14"/>
  <c r="O17"/>
  <c r="Q17"/>
  <c r="M30"/>
  <c r="O30"/>
  <c r="O33"/>
  <c r="Q33"/>
  <c r="M46"/>
  <c r="O46"/>
  <c r="O49"/>
  <c r="Q49"/>
  <c r="M62"/>
  <c r="O62"/>
  <c r="O65"/>
  <c r="Q65"/>
  <c r="M78"/>
  <c r="O78"/>
  <c r="O81"/>
  <c r="Q81"/>
  <c r="M94"/>
  <c r="O94"/>
  <c r="O97"/>
  <c r="Q97"/>
  <c r="M110"/>
  <c r="O110"/>
  <c r="O113"/>
  <c r="Q113"/>
  <c r="M126"/>
  <c r="O126"/>
  <c r="O129"/>
  <c r="Q129"/>
  <c r="M142"/>
  <c r="O142"/>
  <c r="O145"/>
  <c r="Q145"/>
  <c r="M160"/>
  <c r="O160"/>
  <c r="O163"/>
  <c r="Q163"/>
  <c r="M176"/>
  <c r="O176"/>
  <c r="O179"/>
  <c r="Q179"/>
  <c r="M192"/>
  <c r="O192"/>
  <c r="O195"/>
  <c r="Q195"/>
  <c r="M211"/>
  <c r="O211"/>
  <c r="O214"/>
  <c r="Q214"/>
  <c r="M227"/>
  <c r="O227"/>
  <c r="O230"/>
  <c r="Q230"/>
  <c r="M245"/>
  <c r="O245"/>
  <c r="O248"/>
  <c r="Q248"/>
  <c r="M261"/>
  <c r="O261"/>
  <c r="O264"/>
  <c r="Q264"/>
  <c r="M277"/>
  <c r="O277"/>
  <c r="O280"/>
  <c r="Q280"/>
  <c r="M296"/>
  <c r="O296"/>
  <c r="O299"/>
  <c r="Q299"/>
  <c r="M314"/>
  <c r="O314"/>
  <c r="O317"/>
  <c r="Q317"/>
  <c r="M330"/>
  <c r="O330"/>
  <c r="O333"/>
  <c r="Q333"/>
  <c r="M346"/>
  <c r="O346"/>
  <c r="O349"/>
  <c r="Q349"/>
  <c r="M365"/>
  <c r="O365"/>
  <c r="O368"/>
  <c r="Q368"/>
  <c r="M381"/>
  <c r="O381"/>
  <c r="O384"/>
  <c r="Q384"/>
  <c r="M399"/>
  <c r="O399"/>
  <c r="O402"/>
  <c r="Q402"/>
  <c r="M415"/>
  <c r="O415"/>
  <c r="O418"/>
  <c r="Q418"/>
  <c r="M431"/>
  <c r="O431"/>
  <c r="O434"/>
  <c r="Q434"/>
  <c r="M450"/>
  <c r="O450"/>
  <c r="O453"/>
  <c r="Q453"/>
  <c r="M468"/>
  <c r="O468"/>
  <c r="O471"/>
  <c r="Q471"/>
  <c r="M484"/>
  <c r="O484"/>
  <c r="O487"/>
  <c r="Q487"/>
  <c r="M500"/>
  <c r="O500"/>
  <c r="O503"/>
  <c r="Q503"/>
  <c r="M519"/>
  <c r="O519"/>
  <c r="O522"/>
  <c r="Q522"/>
  <c r="M535"/>
  <c r="O535"/>
  <c r="O538"/>
  <c r="Q538"/>
  <c r="M553"/>
  <c r="O553"/>
  <c r="O556"/>
  <c r="Q556"/>
  <c r="M569"/>
  <c r="O569"/>
  <c r="O572"/>
  <c r="Q572"/>
  <c r="M585"/>
  <c r="O585"/>
  <c r="O588"/>
  <c r="Q588"/>
  <c r="M604"/>
  <c r="O604"/>
  <c r="O607"/>
  <c r="Q607"/>
  <c r="M622"/>
  <c r="O622"/>
  <c r="O625"/>
  <c r="Q625"/>
  <c r="M638"/>
  <c r="O638"/>
  <c r="O641"/>
  <c r="Q641"/>
  <c r="M654"/>
  <c r="O654"/>
  <c r="O657"/>
  <c r="Q657"/>
  <c r="M673"/>
  <c r="O673"/>
  <c r="O676"/>
  <c r="Q676"/>
  <c r="M689"/>
  <c r="O689"/>
  <c r="O692"/>
  <c r="Q692"/>
  <c r="M705"/>
  <c r="O705"/>
  <c r="O708"/>
  <c r="Q708"/>
  <c r="M728"/>
  <c r="O728"/>
  <c r="O731"/>
  <c r="Q731"/>
  <c r="M744"/>
  <c r="O744"/>
  <c r="O747"/>
  <c r="Q747"/>
  <c r="M760"/>
  <c r="O760"/>
  <c r="O763"/>
  <c r="Q763"/>
  <c r="Q15" i="26"/>
  <c r="Q11"/>
  <c r="Q3"/>
  <c r="Q26" i="21"/>
  <c r="Q46"/>
  <c r="Q67"/>
  <c r="Q71"/>
  <c r="Q75"/>
  <c r="Q79"/>
  <c r="Q107"/>
  <c r="Q179"/>
  <c r="Q191"/>
  <c r="Q196"/>
  <c r="Q212"/>
  <c r="Q232"/>
  <c r="Q236"/>
  <c r="Q308"/>
  <c r="Q332"/>
  <c r="Q357"/>
  <c r="Q361"/>
  <c r="Q381"/>
  <c r="Q410"/>
  <c r="Q415"/>
  <c r="Q420"/>
  <c r="Q424"/>
  <c r="Q428"/>
  <c r="Q433"/>
  <c r="Q437"/>
  <c r="Q441"/>
  <c r="Q461"/>
  <c r="Q465"/>
  <c r="Q469"/>
  <c r="Q473"/>
  <c r="Q477"/>
  <c r="Q482"/>
  <c r="Q486"/>
  <c r="Q490"/>
  <c r="Q510"/>
  <c r="Q514"/>
  <c r="Q518"/>
  <c r="Q522"/>
  <c r="Q550"/>
  <c r="Q556"/>
  <c r="Q569"/>
  <c r="Q602"/>
  <c r="Q606"/>
  <c r="Q610"/>
  <c r="Q667"/>
  <c r="Q687"/>
  <c r="Q696"/>
  <c r="Q723"/>
  <c r="Q727"/>
  <c r="Q731"/>
  <c r="Q735"/>
  <c r="Q739"/>
  <c r="Q776"/>
  <c r="Q780"/>
  <c r="Q784"/>
  <c r="Q788"/>
  <c r="Q792"/>
  <c r="Q796"/>
  <c r="Q832"/>
  <c r="Q836"/>
  <c r="Q864"/>
  <c r="Q868"/>
  <c r="Q880"/>
  <c r="Q884"/>
  <c r="Q888"/>
  <c r="Q900"/>
  <c r="Q949"/>
  <c r="Q992"/>
  <c r="Q1000"/>
  <c r="Q1009"/>
  <c r="Q1021"/>
  <c r="Q1025"/>
  <c r="Q1033"/>
  <c r="Q1041"/>
  <c r="Q1045"/>
  <c r="Q1049"/>
  <c r="Q1054"/>
  <c r="Q1058"/>
  <c r="Q1062"/>
  <c r="Q1066"/>
  <c r="Q1070"/>
  <c r="Q1078"/>
  <c r="Q1082"/>
  <c r="Q1086"/>
  <c r="Q1090"/>
  <c r="Q1094"/>
  <c r="Q1098"/>
  <c r="Q1106"/>
  <c r="Q1118"/>
  <c r="Q1122"/>
  <c r="Q1128"/>
  <c r="Q1132"/>
  <c r="Q1136"/>
  <c r="Q125"/>
  <c r="Q555"/>
  <c r="Q704"/>
  <c r="Q8" i="26"/>
  <c r="Q7" i="23"/>
  <c r="Q27"/>
  <c r="Q47"/>
  <c r="Q75"/>
  <c r="Q79"/>
  <c r="Q83"/>
  <c r="Q87"/>
  <c r="O94"/>
  <c r="O98"/>
  <c r="O102"/>
  <c r="O106"/>
  <c r="O110"/>
  <c r="O114"/>
  <c r="O118"/>
  <c r="O122"/>
  <c r="O126"/>
  <c r="O130"/>
  <c r="O134"/>
  <c r="O138"/>
  <c r="O145"/>
  <c r="O153"/>
  <c r="O157"/>
  <c r="O161"/>
  <c r="O165"/>
  <c r="O169"/>
  <c r="O173"/>
  <c r="O177"/>
  <c r="O181"/>
  <c r="O185"/>
  <c r="O189"/>
  <c r="O193"/>
  <c r="O197"/>
  <c r="O201"/>
  <c r="O205"/>
  <c r="O209"/>
  <c r="O213"/>
  <c r="O217"/>
  <c r="O221"/>
  <c r="O225"/>
  <c r="O229"/>
  <c r="O233"/>
  <c r="O237"/>
  <c r="O142"/>
  <c r="O147"/>
  <c r="O242"/>
  <c r="O246"/>
  <c r="O254"/>
  <c r="M268"/>
  <c r="O266"/>
  <c r="O264"/>
  <c r="Q262"/>
  <c r="O8" i="20"/>
  <c r="Q9"/>
  <c r="Q10"/>
  <c r="M12"/>
  <c r="M13"/>
  <c r="O14"/>
  <c r="O24"/>
  <c r="Q25"/>
  <c r="Q26"/>
  <c r="M28"/>
  <c r="M29"/>
  <c r="O30"/>
  <c r="O40"/>
  <c r="Q41"/>
  <c r="Q42"/>
  <c r="M44"/>
  <c r="M45"/>
  <c r="O46"/>
  <c r="O56"/>
  <c r="Q57"/>
  <c r="Q58"/>
  <c r="M60"/>
  <c r="M61"/>
  <c r="O62"/>
  <c r="O72"/>
  <c r="Q73"/>
  <c r="Q74"/>
  <c r="M76"/>
  <c r="M77"/>
  <c r="O78"/>
  <c r="O88"/>
  <c r="Q89"/>
  <c r="Q90"/>
  <c r="M92"/>
  <c r="M93"/>
  <c r="O94"/>
  <c r="O104"/>
  <c r="Q105"/>
  <c r="Q106"/>
  <c r="M108"/>
  <c r="M109"/>
  <c r="O110"/>
  <c r="O120"/>
  <c r="Q121"/>
  <c r="Q122"/>
  <c r="M124"/>
  <c r="M125"/>
  <c r="O126"/>
  <c r="O137"/>
  <c r="Q138"/>
  <c r="Q139"/>
  <c r="M141"/>
  <c r="M142"/>
  <c r="O143"/>
  <c r="O153"/>
  <c r="Q154"/>
  <c r="Q155"/>
  <c r="M157"/>
  <c r="M158"/>
  <c r="O159"/>
  <c r="O170"/>
  <c r="Q171"/>
  <c r="Q172"/>
  <c r="M174"/>
  <c r="M175"/>
  <c r="O176"/>
  <c r="O186"/>
  <c r="Q187"/>
  <c r="Q188"/>
  <c r="M190"/>
  <c r="M191"/>
  <c r="O192"/>
  <c r="O202"/>
  <c r="Q203"/>
  <c r="Q206"/>
  <c r="M208"/>
  <c r="M209"/>
  <c r="O210"/>
  <c r="O220"/>
  <c r="Q221"/>
  <c r="Q222"/>
  <c r="M224"/>
  <c r="M225"/>
  <c r="O226"/>
  <c r="O236"/>
  <c r="Q237"/>
  <c r="Q238"/>
  <c r="M240"/>
  <c r="M241"/>
  <c r="O242"/>
  <c r="O252"/>
  <c r="Q253"/>
  <c r="Q254"/>
  <c r="M256"/>
  <c r="M257"/>
  <c r="O258"/>
  <c r="O270"/>
  <c r="Q271"/>
  <c r="Q272"/>
  <c r="M274"/>
  <c r="M275"/>
  <c r="O276"/>
  <c r="O286"/>
  <c r="Q287"/>
  <c r="Q288"/>
  <c r="M290"/>
  <c r="M204"/>
  <c r="O205"/>
  <c r="O7" i="19"/>
  <c r="Q8"/>
  <c r="Q9"/>
  <c r="M11"/>
  <c r="M12"/>
  <c r="O13"/>
  <c r="O11" i="18"/>
  <c r="Q12"/>
  <c r="Q13"/>
  <c r="M15"/>
  <c r="M16"/>
  <c r="O17"/>
  <c r="O27"/>
  <c r="Q28"/>
  <c r="Q29"/>
  <c r="M31"/>
  <c r="M32"/>
  <c r="O33"/>
  <c r="O43"/>
  <c r="Q44"/>
  <c r="Q45"/>
  <c r="M47"/>
  <c r="M48"/>
  <c r="O49"/>
  <c r="O59"/>
  <c r="Q60"/>
  <c r="Q61"/>
  <c r="M63"/>
  <c r="M64"/>
  <c r="O65"/>
  <c r="O75"/>
  <c r="Q76"/>
  <c r="Q77"/>
  <c r="M79"/>
  <c r="M80"/>
  <c r="O81"/>
  <c r="O91"/>
  <c r="Q92"/>
  <c r="Q93"/>
  <c r="M95"/>
  <c r="M96"/>
  <c r="O97"/>
  <c r="O107"/>
  <c r="Q108"/>
  <c r="Q109"/>
  <c r="M111"/>
  <c r="M112"/>
  <c r="O113"/>
  <c r="O125"/>
  <c r="Q126"/>
  <c r="Q127"/>
  <c r="M129"/>
  <c r="M130"/>
  <c r="O131"/>
  <c r="O141"/>
  <c r="Q142"/>
  <c r="Q143"/>
  <c r="M145"/>
  <c r="M146"/>
  <c r="O147"/>
  <c r="O157"/>
  <c r="Q158"/>
  <c r="Q159"/>
  <c r="M161"/>
  <c r="M162"/>
  <c r="O163"/>
  <c r="O173"/>
  <c r="Q174"/>
  <c r="Q175"/>
  <c r="M177"/>
  <c r="M178"/>
  <c r="O179"/>
  <c r="Q191"/>
  <c r="M194"/>
  <c r="Q207"/>
  <c r="M210"/>
  <c r="Q223"/>
  <c r="M226"/>
  <c r="Q239"/>
  <c r="M242"/>
  <c r="Q255"/>
  <c r="M258"/>
  <c r="Q271"/>
  <c r="M274"/>
  <c r="Q287"/>
  <c r="M290"/>
  <c r="Q303"/>
  <c r="M306"/>
  <c r="Q319"/>
  <c r="M322"/>
  <c r="Q335"/>
  <c r="M338"/>
  <c r="Q351"/>
  <c r="M354"/>
  <c r="Q367"/>
  <c r="M370"/>
  <c r="Q383"/>
  <c r="M386"/>
  <c r="Q399"/>
  <c r="M402"/>
  <c r="Q415"/>
  <c r="M418"/>
  <c r="Q431"/>
  <c r="M434"/>
  <c r="Q447"/>
  <c r="M450"/>
  <c r="Q463"/>
  <c r="M466"/>
  <c r="Q479"/>
  <c r="M482"/>
  <c r="Q495"/>
  <c r="M498"/>
  <c r="Q511"/>
  <c r="M514"/>
  <c r="Q527"/>
  <c r="M530"/>
  <c r="Q543"/>
  <c r="M546"/>
  <c r="Q559"/>
  <c r="M562"/>
  <c r="Q575"/>
  <c r="M578"/>
  <c r="Q591"/>
  <c r="M594"/>
  <c r="Q10" i="22"/>
  <c r="M13"/>
  <c r="Q10" i="17"/>
  <c r="M13"/>
  <c r="Q26"/>
  <c r="M29"/>
  <c r="Q42"/>
  <c r="M45"/>
  <c r="Q58"/>
  <c r="M61"/>
  <c r="Q74"/>
  <c r="M77"/>
  <c r="Q90"/>
  <c r="M93"/>
  <c r="Q106"/>
  <c r="M109"/>
  <c r="Q122"/>
  <c r="M125"/>
  <c r="Q138"/>
  <c r="M141"/>
  <c r="Q154"/>
  <c r="M159"/>
  <c r="Q172"/>
  <c r="M175"/>
  <c r="Q188"/>
  <c r="M191"/>
  <c r="Q204"/>
  <c r="M210"/>
  <c r="Q223"/>
  <c r="M226"/>
  <c r="Q241"/>
  <c r="M244"/>
  <c r="Q257"/>
  <c r="M260"/>
  <c r="Q273"/>
  <c r="M276"/>
  <c r="Q292"/>
  <c r="M295"/>
  <c r="Q308"/>
  <c r="M313"/>
  <c r="Q326"/>
  <c r="M329"/>
  <c r="Q342"/>
  <c r="M345"/>
  <c r="Q358"/>
  <c r="M364"/>
  <c r="Q377"/>
  <c r="M380"/>
  <c r="Q395"/>
  <c r="M398"/>
  <c r="Q411"/>
  <c r="M414"/>
  <c r="Q427"/>
  <c r="M430"/>
  <c r="Q446"/>
  <c r="M449"/>
  <c r="Q462"/>
  <c r="M467"/>
  <c r="Q480"/>
  <c r="M483"/>
  <c r="Q496"/>
  <c r="M499"/>
  <c r="Q512"/>
  <c r="M518"/>
  <c r="Q531"/>
  <c r="M534"/>
  <c r="Q549"/>
  <c r="M552"/>
  <c r="Q565"/>
  <c r="M568"/>
  <c r="Q581"/>
  <c r="M584"/>
  <c r="Q600"/>
  <c r="M603"/>
  <c r="Q616"/>
  <c r="M621"/>
  <c r="Q634"/>
  <c r="M637"/>
  <c r="Q650"/>
  <c r="M653"/>
  <c r="Q666"/>
  <c r="M672"/>
  <c r="Q685"/>
  <c r="M688"/>
  <c r="Q701"/>
  <c r="M704"/>
  <c r="Q724"/>
  <c r="M727"/>
  <c r="Q740"/>
  <c r="M743"/>
  <c r="Q756"/>
  <c r="M759"/>
  <c r="O186" i="18"/>
  <c r="Q186"/>
  <c r="M199"/>
  <c r="O199"/>
  <c r="O202"/>
  <c r="Q202"/>
  <c r="M215"/>
  <c r="O215"/>
  <c r="O218"/>
  <c r="Q218"/>
  <c r="M231"/>
  <c r="O231"/>
  <c r="O234"/>
  <c r="Q234"/>
  <c r="M247"/>
  <c r="O247"/>
  <c r="O250"/>
  <c r="Q250"/>
  <c r="M263"/>
  <c r="O263"/>
  <c r="O266"/>
  <c r="Q266"/>
  <c r="M279"/>
  <c r="O279"/>
  <c r="O282"/>
  <c r="Q282"/>
  <c r="M295"/>
  <c r="O295"/>
  <c r="O298"/>
  <c r="Q298"/>
  <c r="M311"/>
  <c r="O311"/>
  <c r="O314"/>
  <c r="Q314"/>
  <c r="M327"/>
  <c r="O327"/>
  <c r="O330"/>
  <c r="Q330"/>
  <c r="M343"/>
  <c r="O343"/>
  <c r="O346"/>
  <c r="Q346"/>
  <c r="M359"/>
  <c r="O359"/>
  <c r="O362"/>
  <c r="Q362"/>
  <c r="M375"/>
  <c r="O375"/>
  <c r="O378"/>
  <c r="Q378"/>
  <c r="M391"/>
  <c r="O391"/>
  <c r="O394"/>
  <c r="Q394"/>
  <c r="M407"/>
  <c r="O407"/>
  <c r="O410"/>
  <c r="Q410"/>
  <c r="M423"/>
  <c r="O423"/>
  <c r="O426"/>
  <c r="Q426"/>
  <c r="M439"/>
  <c r="O439"/>
  <c r="O442"/>
  <c r="Q442"/>
  <c r="M455"/>
  <c r="O455"/>
  <c r="O458"/>
  <c r="Q458"/>
  <c r="M471"/>
  <c r="O471"/>
  <c r="O474"/>
  <c r="Q474"/>
  <c r="M487"/>
  <c r="O487"/>
  <c r="O490"/>
  <c r="Q490"/>
  <c r="M503"/>
  <c r="O503"/>
  <c r="O506"/>
  <c r="Q506"/>
  <c r="M519"/>
  <c r="O519"/>
  <c r="O522"/>
  <c r="Q522"/>
  <c r="M535"/>
  <c r="O535"/>
  <c r="O538"/>
  <c r="Q538"/>
  <c r="M551"/>
  <c r="O551"/>
  <c r="O554"/>
  <c r="Q554"/>
  <c r="M567"/>
  <c r="O567"/>
  <c r="O570"/>
  <c r="Q570"/>
  <c r="M583"/>
  <c r="O583"/>
  <c r="O586"/>
  <c r="Q586"/>
  <c r="M2" i="22"/>
  <c r="O2"/>
  <c r="O5"/>
  <c r="Q5"/>
  <c r="M2" i="17"/>
  <c r="O2"/>
  <c r="O5"/>
  <c r="Q5"/>
  <c r="M18"/>
  <c r="O18"/>
  <c r="O21"/>
  <c r="Q21"/>
  <c r="M34"/>
  <c r="O34"/>
  <c r="O37"/>
  <c r="Q37"/>
  <c r="M50"/>
  <c r="O50"/>
  <c r="O53"/>
  <c r="Q53"/>
  <c r="M66"/>
  <c r="O66"/>
  <c r="O69"/>
  <c r="Q69"/>
  <c r="M82"/>
  <c r="O82"/>
  <c r="O85"/>
  <c r="Q85"/>
  <c r="M98"/>
  <c r="O98"/>
  <c r="O101"/>
  <c r="Q101"/>
  <c r="M114"/>
  <c r="O114"/>
  <c r="O117"/>
  <c r="Q117"/>
  <c r="M130"/>
  <c r="O130"/>
  <c r="O133"/>
  <c r="Q133"/>
  <c r="M146"/>
  <c r="O146"/>
  <c r="O149"/>
  <c r="Q149"/>
  <c r="M164"/>
  <c r="O164"/>
  <c r="O167"/>
  <c r="Q167"/>
  <c r="M180"/>
  <c r="O180"/>
  <c r="O183"/>
  <c r="Q183"/>
  <c r="M196"/>
  <c r="O196"/>
  <c r="O199"/>
  <c r="Q199"/>
  <c r="M215"/>
  <c r="O215"/>
  <c r="O218"/>
  <c r="Q218"/>
  <c r="M231"/>
  <c r="O231"/>
  <c r="O236"/>
  <c r="Q236"/>
  <c r="M249"/>
  <c r="O249"/>
  <c r="O252"/>
  <c r="Q252"/>
  <c r="M265"/>
  <c r="O265"/>
  <c r="O268"/>
  <c r="Q268"/>
  <c r="M281"/>
  <c r="O281"/>
  <c r="O287"/>
  <c r="Q287"/>
  <c r="M300"/>
  <c r="O300"/>
  <c r="O303"/>
  <c r="Q303"/>
  <c r="M318"/>
  <c r="O318"/>
  <c r="O321"/>
  <c r="Q321"/>
  <c r="M334"/>
  <c r="O334"/>
  <c r="O337"/>
  <c r="Q337"/>
  <c r="M350"/>
  <c r="O350"/>
  <c r="O353"/>
  <c r="Q353"/>
  <c r="M369"/>
  <c r="O369"/>
  <c r="O372"/>
  <c r="Q372"/>
  <c r="M385"/>
  <c r="O385"/>
  <c r="O390"/>
  <c r="Q390"/>
  <c r="M403"/>
  <c r="O403"/>
  <c r="O406"/>
  <c r="Q406"/>
  <c r="M419"/>
  <c r="O419"/>
  <c r="O422"/>
  <c r="Q422"/>
  <c r="M435"/>
  <c r="O435"/>
  <c r="O441"/>
  <c r="Q441"/>
  <c r="M454"/>
  <c r="O454"/>
  <c r="O457"/>
  <c r="Q457"/>
  <c r="M472"/>
  <c r="O472"/>
  <c r="O475"/>
  <c r="Q475"/>
  <c r="M488"/>
  <c r="O488"/>
  <c r="O491"/>
  <c r="Q491"/>
  <c r="M504"/>
  <c r="O504"/>
  <c r="O507"/>
  <c r="Q507"/>
  <c r="M523"/>
  <c r="O523"/>
  <c r="O526"/>
  <c r="Q526"/>
  <c r="M539"/>
  <c r="O539"/>
  <c r="O544"/>
  <c r="Q544"/>
  <c r="M557"/>
  <c r="O557"/>
  <c r="O560"/>
  <c r="Q560"/>
  <c r="M573"/>
  <c r="O573"/>
  <c r="O576"/>
  <c r="Q576"/>
  <c r="M589"/>
  <c r="O589"/>
  <c r="O595"/>
  <c r="Q595"/>
  <c r="M608"/>
  <c r="O608"/>
  <c r="O611"/>
  <c r="Q611"/>
  <c r="M626"/>
  <c r="O626"/>
  <c r="O629"/>
  <c r="Q629"/>
  <c r="M642"/>
  <c r="O642"/>
  <c r="O645"/>
  <c r="Q645"/>
  <c r="M658"/>
  <c r="O658"/>
  <c r="O661"/>
  <c r="Q661"/>
  <c r="M677"/>
  <c r="O677"/>
  <c r="O680"/>
  <c r="Q680"/>
  <c r="M693"/>
  <c r="O693"/>
  <c r="O696"/>
  <c r="Q696"/>
  <c r="M709"/>
  <c r="O709"/>
  <c r="O712"/>
  <c r="Q712"/>
  <c r="M732"/>
  <c r="O732"/>
  <c r="O735"/>
  <c r="Q735"/>
  <c r="M748"/>
  <c r="O748"/>
  <c r="O751"/>
  <c r="Q751"/>
  <c r="M764"/>
  <c r="O764"/>
  <c r="O767"/>
  <c r="Q767"/>
  <c r="M775"/>
  <c r="O775"/>
  <c r="Q775"/>
  <c r="M783"/>
  <c r="O783"/>
  <c r="Q783"/>
  <c r="M791"/>
  <c r="O791"/>
  <c r="Q791"/>
  <c r="M799"/>
  <c r="O799"/>
  <c r="Q799"/>
  <c r="M807"/>
  <c r="O807"/>
  <c r="Q807"/>
  <c r="M815"/>
  <c r="O815"/>
  <c r="Q815"/>
  <c r="M823"/>
  <c r="O823"/>
  <c r="Q823"/>
  <c r="M831"/>
  <c r="O831"/>
  <c r="Q831"/>
  <c r="M839"/>
  <c r="O839"/>
  <c r="Q839"/>
  <c r="M847"/>
  <c r="O847"/>
  <c r="Q847"/>
  <c r="M855"/>
  <c r="O855"/>
  <c r="Q855"/>
  <c r="M863"/>
  <c r="O863"/>
  <c r="Q863"/>
  <c r="M871"/>
  <c r="O871"/>
  <c r="Q871"/>
  <c r="M879"/>
  <c r="O879"/>
  <c r="Q879"/>
  <c r="M887"/>
  <c r="O887"/>
  <c r="Q887"/>
  <c r="M895"/>
  <c r="O895"/>
  <c r="Q895"/>
  <c r="M903"/>
  <c r="O903"/>
  <c r="Q903"/>
  <c r="M911"/>
  <c r="O911"/>
  <c r="Q911"/>
  <c r="O268" i="23"/>
  <c r="M256"/>
  <c r="M690" i="15"/>
  <c r="Q690"/>
  <c r="Q692"/>
  <c r="M692"/>
  <c r="M706"/>
  <c r="Q706"/>
  <c r="Q708"/>
  <c r="M708"/>
  <c r="M722"/>
  <c r="Q722"/>
  <c r="Q724"/>
  <c r="M724"/>
  <c r="M740"/>
  <c r="Q740"/>
  <c r="Q742"/>
  <c r="M742"/>
  <c r="M756"/>
  <c r="Q756"/>
  <c r="Q758"/>
  <c r="M758"/>
  <c r="M772"/>
  <c r="Q772"/>
  <c r="Q774"/>
  <c r="M774"/>
  <c r="M788"/>
  <c r="Q788"/>
  <c r="Q790"/>
  <c r="M790"/>
  <c r="M804"/>
  <c r="Q804"/>
  <c r="Q806"/>
  <c r="M806"/>
  <c r="M820"/>
  <c r="Q820"/>
  <c r="Q822"/>
  <c r="M822"/>
  <c r="M836"/>
  <c r="Q836"/>
  <c r="Q838"/>
  <c r="M838"/>
  <c r="M852"/>
  <c r="Q852"/>
  <c r="Q854"/>
  <c r="M854"/>
  <c r="M868"/>
  <c r="Q868"/>
  <c r="Q870"/>
  <c r="M870"/>
  <c r="M884"/>
  <c r="Q884"/>
  <c r="Q886"/>
  <c r="M886"/>
  <c r="M900"/>
  <c r="Q900"/>
  <c r="Q902"/>
  <c r="M902"/>
  <c r="M916"/>
  <c r="Q916"/>
  <c r="Q918"/>
  <c r="M918"/>
  <c r="M933"/>
  <c r="Q933"/>
  <c r="Q935"/>
  <c r="M935"/>
  <c r="M949"/>
  <c r="Q949"/>
  <c r="Q951"/>
  <c r="M951"/>
  <c r="M965"/>
  <c r="Q965"/>
  <c r="Q967"/>
  <c r="M967"/>
  <c r="M983"/>
  <c r="Q983"/>
  <c r="Q985"/>
  <c r="M985"/>
  <c r="M999"/>
  <c r="Q999"/>
  <c r="Q1001"/>
  <c r="M1001"/>
  <c r="M1015"/>
  <c r="Q1015"/>
  <c r="Q1017"/>
  <c r="M1017"/>
  <c r="M1031"/>
  <c r="Q1031"/>
  <c r="Q1033"/>
  <c r="M1033"/>
  <c r="M1047"/>
  <c r="Q1047"/>
  <c r="Q1049"/>
  <c r="M1049"/>
  <c r="M1063"/>
  <c r="Q1063"/>
  <c r="Q1065"/>
  <c r="M1065"/>
  <c r="M1079"/>
  <c r="Q1079"/>
  <c r="Q1081"/>
  <c r="M1081"/>
  <c r="M1095"/>
  <c r="Q1095"/>
  <c r="Q1097"/>
  <c r="M1097"/>
  <c r="M1111"/>
  <c r="Q1111"/>
  <c r="Q1113"/>
  <c r="M1113"/>
  <c r="M1127"/>
  <c r="Q1127"/>
  <c r="Q1129"/>
  <c r="M1129"/>
  <c r="M1143"/>
  <c r="Q1143"/>
  <c r="Q1145"/>
  <c r="M1145"/>
  <c r="M1159"/>
  <c r="Q1159"/>
  <c r="Q1161"/>
  <c r="M1161"/>
  <c r="M1176"/>
  <c r="Q1176"/>
  <c r="Q1178"/>
  <c r="M1178"/>
  <c r="M1192"/>
  <c r="Q1192"/>
  <c r="Q1194"/>
  <c r="M1194"/>
  <c r="M1208"/>
  <c r="Q1208"/>
  <c r="Q1212"/>
  <c r="M1212"/>
  <c r="M1226"/>
  <c r="Q1226"/>
  <c r="Q1228"/>
  <c r="M1228"/>
  <c r="M1242"/>
  <c r="Q1242"/>
  <c r="Q1244"/>
  <c r="M1244"/>
  <c r="M1258"/>
  <c r="Q1258"/>
  <c r="Q1260"/>
  <c r="M1260"/>
  <c r="M1274"/>
  <c r="Q1274"/>
  <c r="Q1276"/>
  <c r="M1276"/>
  <c r="M1290"/>
  <c r="Q1290"/>
  <c r="Q1292"/>
  <c r="M1292"/>
  <c r="M1306"/>
  <c r="Q1306"/>
  <c r="Q1308"/>
  <c r="M1308"/>
  <c r="M1322"/>
  <c r="Q1322"/>
  <c r="Q1324"/>
  <c r="M1324"/>
  <c r="M1338"/>
  <c r="Q1338"/>
  <c r="Q1340"/>
  <c r="M1340"/>
  <c r="M1354"/>
  <c r="Q1354"/>
  <c r="Q1356"/>
  <c r="M1356"/>
  <c r="M1370"/>
  <c r="Q1370"/>
  <c r="Q1372"/>
  <c r="M1372"/>
  <c r="M1386"/>
  <c r="Q1386"/>
  <c r="Q1388"/>
  <c r="M1388"/>
  <c r="M1402"/>
  <c r="Q1402"/>
  <c r="Q1404"/>
  <c r="M1404"/>
  <c r="M1419"/>
  <c r="Q1419"/>
  <c r="Q1421"/>
  <c r="M1421"/>
  <c r="M1435"/>
  <c r="Q1435"/>
  <c r="Q1437"/>
  <c r="M1437"/>
  <c r="M1453"/>
  <c r="Q1453"/>
  <c r="Q1455"/>
  <c r="M1455"/>
  <c r="M1469"/>
  <c r="Q1469"/>
  <c r="Q1471"/>
  <c r="M1471"/>
  <c r="M1485"/>
  <c r="Q1485"/>
  <c r="Q1487"/>
  <c r="M1487"/>
  <c r="M1501"/>
  <c r="Q1501"/>
  <c r="Q1503"/>
  <c r="M1503"/>
  <c r="M1517"/>
  <c r="Q1517"/>
  <c r="Q1519"/>
  <c r="M1519"/>
  <c r="M1533"/>
  <c r="Q1533"/>
  <c r="Q1535"/>
  <c r="M1535"/>
  <c r="M1545"/>
  <c r="O1545"/>
  <c r="Q1545"/>
  <c r="M1553"/>
  <c r="O1553"/>
  <c r="Q1553"/>
  <c r="M1561"/>
  <c r="O1561"/>
  <c r="Q1561"/>
  <c r="M1569"/>
  <c r="O1569"/>
  <c r="Q1569"/>
  <c r="M1577"/>
  <c r="O1577"/>
  <c r="Q1577"/>
  <c r="M1585"/>
  <c r="O1585"/>
  <c r="Q1585"/>
  <c r="O772" i="17"/>
  <c r="O776"/>
  <c r="O780"/>
  <c r="O784"/>
  <c r="O788"/>
  <c r="O792"/>
  <c r="O796"/>
  <c r="O800"/>
  <c r="O804"/>
  <c r="O808"/>
  <c r="O812"/>
  <c r="O816"/>
  <c r="O820"/>
  <c r="O824"/>
  <c r="O828"/>
  <c r="O832"/>
  <c r="O836"/>
  <c r="O840"/>
  <c r="O844"/>
  <c r="O848"/>
  <c r="O852"/>
  <c r="O856"/>
  <c r="O860"/>
  <c r="O864"/>
  <c r="O868"/>
  <c r="O872"/>
  <c r="O876"/>
  <c r="O880"/>
  <c r="O884"/>
  <c r="O888"/>
  <c r="O892"/>
  <c r="O896"/>
  <c r="O900"/>
  <c r="O904"/>
  <c r="O908"/>
  <c r="O913"/>
  <c r="O917"/>
  <c r="Q920"/>
  <c r="O921"/>
  <c r="O925"/>
  <c r="O929"/>
  <c r="O933"/>
  <c r="O937"/>
  <c r="O941"/>
  <c r="O945"/>
  <c r="O949"/>
  <c r="O953"/>
  <c r="O965"/>
  <c r="O437"/>
  <c r="O156"/>
  <c r="O311"/>
  <c r="O465"/>
  <c r="O619"/>
  <c r="O967"/>
  <c r="O971"/>
  <c r="O975"/>
  <c r="O979"/>
  <c r="O983"/>
  <c r="O987"/>
  <c r="O991"/>
  <c r="O995"/>
  <c r="O999"/>
  <c r="O1003"/>
  <c r="O1007"/>
  <c r="O1011"/>
  <c r="O1015"/>
  <c r="O1019"/>
  <c r="O1023"/>
  <c r="O1027"/>
  <c r="O1031"/>
  <c r="O1035"/>
  <c r="O1039"/>
  <c r="O717"/>
  <c r="M207"/>
  <c r="O362"/>
  <c r="O516"/>
  <c r="O670"/>
  <c r="M721"/>
  <c r="O963"/>
  <c r="O959"/>
  <c r="O5" i="16"/>
  <c r="O9"/>
  <c r="O13"/>
  <c r="O17"/>
  <c r="O21"/>
  <c r="O25"/>
  <c r="O29"/>
  <c r="O33"/>
  <c r="O37"/>
  <c r="O41"/>
  <c r="O45"/>
  <c r="O49"/>
  <c r="O53"/>
  <c r="O57"/>
  <c r="O5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" i="15"/>
  <c r="O9"/>
  <c r="O18"/>
  <c r="O22"/>
  <c r="O26"/>
  <c r="O30"/>
  <c r="O34"/>
  <c r="O38"/>
  <c r="O42"/>
  <c r="O46"/>
  <c r="O50"/>
  <c r="O54"/>
  <c r="O58"/>
  <c r="O62"/>
  <c r="O66"/>
  <c r="O70"/>
  <c r="O74"/>
  <c r="O78"/>
  <c r="O82"/>
  <c r="O110"/>
  <c r="O114"/>
  <c r="O118"/>
  <c r="O122"/>
  <c r="O126"/>
  <c r="O130"/>
  <c r="O162"/>
  <c r="O166"/>
  <c r="O170"/>
  <c r="O174"/>
  <c r="O179"/>
  <c r="O183"/>
  <c r="O187"/>
  <c r="O191"/>
  <c r="O196"/>
  <c r="O200"/>
  <c r="O217"/>
  <c r="O221"/>
  <c r="O226"/>
  <c r="O230"/>
  <c r="O234"/>
  <c r="O238"/>
  <c r="O243"/>
  <c r="O247"/>
  <c r="O264"/>
  <c r="O268"/>
  <c r="O272"/>
  <c r="O277"/>
  <c r="O281"/>
  <c r="O285"/>
  <c r="O289"/>
  <c r="O293"/>
  <c r="O297"/>
  <c r="O302"/>
  <c r="O306"/>
  <c r="O323"/>
  <c r="O327"/>
  <c r="O331"/>
  <c r="O335"/>
  <c r="O339"/>
  <c r="O343"/>
  <c r="O347"/>
  <c r="O351"/>
  <c r="O355"/>
  <c r="O359"/>
  <c r="O363"/>
  <c r="O367"/>
  <c r="O371"/>
  <c r="O375"/>
  <c r="O379"/>
  <c r="O383"/>
  <c r="O387"/>
  <c r="O391"/>
  <c r="O395"/>
  <c r="O399"/>
  <c r="O403"/>
  <c r="O407"/>
  <c r="O411"/>
  <c r="O415"/>
  <c r="O419"/>
  <c r="O423"/>
  <c r="O427"/>
  <c r="O431"/>
  <c r="O435"/>
  <c r="O439"/>
  <c r="O443"/>
  <c r="O447"/>
  <c r="O452"/>
  <c r="O456"/>
  <c r="O460"/>
  <c r="O464"/>
  <c r="O468"/>
  <c r="O472"/>
  <c r="O476"/>
  <c r="O480"/>
  <c r="O484"/>
  <c r="O488"/>
  <c r="O494"/>
  <c r="O498"/>
  <c r="O502"/>
  <c r="O506"/>
  <c r="O510"/>
  <c r="O514"/>
  <c r="O518"/>
  <c r="O522"/>
  <c r="O526"/>
  <c r="O530"/>
  <c r="O534"/>
  <c r="O538"/>
  <c r="O542"/>
  <c r="O546"/>
  <c r="O550"/>
  <c r="O554"/>
  <c r="O558"/>
  <c r="O562"/>
  <c r="O566"/>
  <c r="O570"/>
  <c r="O574"/>
  <c r="O578"/>
  <c r="O582"/>
  <c r="O586"/>
  <c r="O590"/>
  <c r="O594"/>
  <c r="O598"/>
  <c r="M599"/>
  <c r="M600"/>
  <c r="O601"/>
  <c r="M615"/>
  <c r="M616"/>
  <c r="O617"/>
  <c r="M631"/>
  <c r="M632"/>
  <c r="O633"/>
  <c r="M647"/>
  <c r="M648"/>
  <c r="O649"/>
  <c r="M663"/>
  <c r="M664"/>
  <c r="O665"/>
  <c r="M679"/>
  <c r="M680"/>
  <c r="O681"/>
  <c r="M694"/>
  <c r="Q694"/>
  <c r="Q696"/>
  <c r="M696"/>
  <c r="M710"/>
  <c r="Q710"/>
  <c r="Q712"/>
  <c r="M712"/>
  <c r="M726"/>
  <c r="Q726"/>
  <c r="Q728"/>
  <c r="M728"/>
  <c r="M744"/>
  <c r="Q744"/>
  <c r="Q746"/>
  <c r="M746"/>
  <c r="M760"/>
  <c r="Q760"/>
  <c r="Q762"/>
  <c r="M762"/>
  <c r="M776"/>
  <c r="Q776"/>
  <c r="Q778"/>
  <c r="M778"/>
  <c r="M792"/>
  <c r="Q792"/>
  <c r="Q794"/>
  <c r="M794"/>
  <c r="M808"/>
  <c r="Q808"/>
  <c r="Q810"/>
  <c r="M810"/>
  <c r="M824"/>
  <c r="Q824"/>
  <c r="Q826"/>
  <c r="M826"/>
  <c r="M840"/>
  <c r="Q840"/>
  <c r="Q842"/>
  <c r="M842"/>
  <c r="M856"/>
  <c r="Q856"/>
  <c r="Q858"/>
  <c r="M858"/>
  <c r="M872"/>
  <c r="Q872"/>
  <c r="Q874"/>
  <c r="M874"/>
  <c r="M888"/>
  <c r="Q888"/>
  <c r="Q890"/>
  <c r="M890"/>
  <c r="M904"/>
  <c r="Q904"/>
  <c r="Q906"/>
  <c r="M906"/>
  <c r="M920"/>
  <c r="Q920"/>
  <c r="Q922"/>
  <c r="M922"/>
  <c r="M937"/>
  <c r="Q937"/>
  <c r="Q939"/>
  <c r="M939"/>
  <c r="M953"/>
  <c r="Q953"/>
  <c r="Q955"/>
  <c r="M955"/>
  <c r="M969"/>
  <c r="Q969"/>
  <c r="Q973"/>
  <c r="M973"/>
  <c r="M987"/>
  <c r="Q987"/>
  <c r="Q989"/>
  <c r="M989"/>
  <c r="M1003"/>
  <c r="Q1003"/>
  <c r="Q1005"/>
  <c r="M1005"/>
  <c r="M1019"/>
  <c r="Q1019"/>
  <c r="Q1021"/>
  <c r="M1021"/>
  <c r="M1035"/>
  <c r="Q1035"/>
  <c r="Q1037"/>
  <c r="M1037"/>
  <c r="M1051"/>
  <c r="Q1051"/>
  <c r="Q1053"/>
  <c r="M1053"/>
  <c r="M1067"/>
  <c r="Q1067"/>
  <c r="Q1069"/>
  <c r="M1069"/>
  <c r="M1083"/>
  <c r="Q1083"/>
  <c r="Q1085"/>
  <c r="M1085"/>
  <c r="M1099"/>
  <c r="Q1099"/>
  <c r="Q1101"/>
  <c r="M1101"/>
  <c r="M1115"/>
  <c r="Q1115"/>
  <c r="Q1117"/>
  <c r="M1117"/>
  <c r="M1131"/>
  <c r="Q1131"/>
  <c r="Q1133"/>
  <c r="M1133"/>
  <c r="M1147"/>
  <c r="Q1147"/>
  <c r="Q1149"/>
  <c r="M1149"/>
  <c r="M1163"/>
  <c r="Q1163"/>
  <c r="Q1165"/>
  <c r="M1165"/>
  <c r="M1180"/>
  <c r="Q1180"/>
  <c r="Q1182"/>
  <c r="M1182"/>
  <c r="M1196"/>
  <c r="Q1196"/>
  <c r="Q1198"/>
  <c r="M1198"/>
  <c r="M1214"/>
  <c r="Q1214"/>
  <c r="Q1216"/>
  <c r="M1216"/>
  <c r="M1230"/>
  <c r="Q1230"/>
  <c r="Q1232"/>
  <c r="M1232"/>
  <c r="M1246"/>
  <c r="Q1246"/>
  <c r="Q1248"/>
  <c r="M1248"/>
  <c r="M1262"/>
  <c r="Q1262"/>
  <c r="Q1264"/>
  <c r="M1264"/>
  <c r="M1278"/>
  <c r="Q1278"/>
  <c r="Q1280"/>
  <c r="M1280"/>
  <c r="M1294"/>
  <c r="Q1294"/>
  <c r="Q1296"/>
  <c r="M1296"/>
  <c r="M1310"/>
  <c r="Q1310"/>
  <c r="Q1312"/>
  <c r="M1312"/>
  <c r="M1326"/>
  <c r="Q1326"/>
  <c r="Q1328"/>
  <c r="M1328"/>
  <c r="M1342"/>
  <c r="Q1342"/>
  <c r="Q1344"/>
  <c r="M1344"/>
  <c r="M1358"/>
  <c r="Q1358"/>
  <c r="Q1360"/>
  <c r="M1360"/>
  <c r="M1374"/>
  <c r="Q1374"/>
  <c r="Q1376"/>
  <c r="M1376"/>
  <c r="M1390"/>
  <c r="Q1390"/>
  <c r="Q1392"/>
  <c r="M1392"/>
  <c r="M1406"/>
  <c r="Q1406"/>
  <c r="Q1409"/>
  <c r="M1409"/>
  <c r="M1423"/>
  <c r="Q1423"/>
  <c r="Q1425"/>
  <c r="M1425"/>
  <c r="M1439"/>
  <c r="Q1439"/>
  <c r="Q1441"/>
  <c r="M1441"/>
  <c r="M1457"/>
  <c r="Q1457"/>
  <c r="Q1459"/>
  <c r="M1459"/>
  <c r="M1473"/>
  <c r="Q1473"/>
  <c r="Q1475"/>
  <c r="M1475"/>
  <c r="M1489"/>
  <c r="Q1489"/>
  <c r="Q1491"/>
  <c r="M1491"/>
  <c r="M1505"/>
  <c r="Q1505"/>
  <c r="Q1507"/>
  <c r="M1507"/>
  <c r="M1521"/>
  <c r="Q1521"/>
  <c r="Q1523"/>
  <c r="M1523"/>
  <c r="M1537"/>
  <c r="Q1537"/>
  <c r="Q1539"/>
  <c r="M1539"/>
  <c r="O920" i="17"/>
  <c r="M921"/>
  <c r="Q923"/>
  <c r="M925"/>
  <c r="Q927"/>
  <c r="M929"/>
  <c r="Q931"/>
  <c r="M933"/>
  <c r="Q935"/>
  <c r="M937"/>
  <c r="Q939"/>
  <c r="M941"/>
  <c r="Q943"/>
  <c r="M945"/>
  <c r="Q947"/>
  <c r="M949"/>
  <c r="Q951"/>
  <c r="M953"/>
  <c r="Q955"/>
  <c r="M965"/>
  <c r="Q283"/>
  <c r="M437"/>
  <c r="Q591"/>
  <c r="M156"/>
  <c r="Q234"/>
  <c r="M311"/>
  <c r="Q388"/>
  <c r="M465"/>
  <c r="Q542"/>
  <c r="M619"/>
  <c r="Q912"/>
  <c r="M967"/>
  <c r="Q969"/>
  <c r="M971"/>
  <c r="Q973"/>
  <c r="M975"/>
  <c r="Q977"/>
  <c r="M979"/>
  <c r="Q981"/>
  <c r="M983"/>
  <c r="Q985"/>
  <c r="M987"/>
  <c r="Q989"/>
  <c r="M991"/>
  <c r="Q993"/>
  <c r="M995"/>
  <c r="Q997"/>
  <c r="M999"/>
  <c r="Q1001"/>
  <c r="M1003"/>
  <c r="Q1005"/>
  <c r="M1007"/>
  <c r="Q1009"/>
  <c r="M1011"/>
  <c r="Q1013"/>
  <c r="M1015"/>
  <c r="Q1017"/>
  <c r="M1019"/>
  <c r="Q1021"/>
  <c r="M1023"/>
  <c r="Q1025"/>
  <c r="M1027"/>
  <c r="Q1029"/>
  <c r="M1031"/>
  <c r="Q1033"/>
  <c r="M1035"/>
  <c r="Q1037"/>
  <c r="M1039"/>
  <c r="Q715"/>
  <c r="M717"/>
  <c r="Q718"/>
  <c r="Q285"/>
  <c r="M362"/>
  <c r="Q439"/>
  <c r="M516"/>
  <c r="Q593"/>
  <c r="M670"/>
  <c r="Q1042"/>
  <c r="Q963"/>
  <c r="M961"/>
  <c r="Q959"/>
  <c r="M957"/>
  <c r="Q3" i="16"/>
  <c r="M5"/>
  <c r="Q7"/>
  <c r="M9"/>
  <c r="Q11"/>
  <c r="M13"/>
  <c r="Q15"/>
  <c r="M17"/>
  <c r="Q19"/>
  <c r="M21"/>
  <c r="Q23"/>
  <c r="M25"/>
  <c r="Q27"/>
  <c r="M29"/>
  <c r="Q31"/>
  <c r="M33"/>
  <c r="Q35"/>
  <c r="M37"/>
  <c r="Q39"/>
  <c r="M41"/>
  <c r="Q43"/>
  <c r="M45"/>
  <c r="Q47"/>
  <c r="M49"/>
  <c r="Q51"/>
  <c r="M53"/>
  <c r="Q55"/>
  <c r="M57"/>
  <c r="Q5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3" i="15"/>
  <c r="M5"/>
  <c r="Q7"/>
  <c r="M9"/>
  <c r="Q16"/>
  <c r="M18"/>
  <c r="Q20"/>
  <c r="M22"/>
  <c r="Q24"/>
  <c r="M26"/>
  <c r="Q28"/>
  <c r="M30"/>
  <c r="Q32"/>
  <c r="M34"/>
  <c r="Q36"/>
  <c r="M38"/>
  <c r="Q40"/>
  <c r="M42"/>
  <c r="Q44"/>
  <c r="M46"/>
  <c r="Q48"/>
  <c r="M50"/>
  <c r="Q52"/>
  <c r="M54"/>
  <c r="Q56"/>
  <c r="M58"/>
  <c r="Q60"/>
  <c r="M62"/>
  <c r="Q64"/>
  <c r="M66"/>
  <c r="Q68"/>
  <c r="M70"/>
  <c r="Q72"/>
  <c r="M74"/>
  <c r="Q76"/>
  <c r="M78"/>
  <c r="Q80"/>
  <c r="M82"/>
  <c r="Q108"/>
  <c r="M110"/>
  <c r="Q112"/>
  <c r="M114"/>
  <c r="Q116"/>
  <c r="M118"/>
  <c r="Q120"/>
  <c r="M122"/>
  <c r="Q124"/>
  <c r="M126"/>
  <c r="Q128"/>
  <c r="M130"/>
  <c r="Q132"/>
  <c r="M162"/>
  <c r="Q164"/>
  <c r="M166"/>
  <c r="Q168"/>
  <c r="M170"/>
  <c r="Q172"/>
  <c r="M174"/>
  <c r="Q177"/>
  <c r="M179"/>
  <c r="Q181"/>
  <c r="M183"/>
  <c r="Q185"/>
  <c r="M187"/>
  <c r="Q189"/>
  <c r="M191"/>
  <c r="Q194"/>
  <c r="M196"/>
  <c r="Q198"/>
  <c r="M200"/>
  <c r="Q215"/>
  <c r="M217"/>
  <c r="Q219"/>
  <c r="M221"/>
  <c r="Q223"/>
  <c r="M226"/>
  <c r="Q228"/>
  <c r="M230"/>
  <c r="Q232"/>
  <c r="M234"/>
  <c r="Q236"/>
  <c r="M238"/>
  <c r="Q241"/>
  <c r="M243"/>
  <c r="Q245"/>
  <c r="M247"/>
  <c r="Q262"/>
  <c r="M264"/>
  <c r="Q266"/>
  <c r="M268"/>
  <c r="Q270"/>
  <c r="M272"/>
  <c r="Q275"/>
  <c r="M277"/>
  <c r="Q279"/>
  <c r="M281"/>
  <c r="Q283"/>
  <c r="M285"/>
  <c r="Q287"/>
  <c r="M289"/>
  <c r="Q291"/>
  <c r="M293"/>
  <c r="Q295"/>
  <c r="M297"/>
  <c r="Q299"/>
  <c r="M302"/>
  <c r="Q304"/>
  <c r="M306"/>
  <c r="Q308"/>
  <c r="M323"/>
  <c r="Q325"/>
  <c r="M327"/>
  <c r="Q329"/>
  <c r="M331"/>
  <c r="Q333"/>
  <c r="M335"/>
  <c r="Q337"/>
  <c r="M339"/>
  <c r="Q341"/>
  <c r="M343"/>
  <c r="Q345"/>
  <c r="M347"/>
  <c r="Q349"/>
  <c r="M351"/>
  <c r="Q353"/>
  <c r="M355"/>
  <c r="Q357"/>
  <c r="M359"/>
  <c r="Q361"/>
  <c r="M363"/>
  <c r="Q365"/>
  <c r="M367"/>
  <c r="Q369"/>
  <c r="M371"/>
  <c r="Q373"/>
  <c r="M375"/>
  <c r="Q377"/>
  <c r="M379"/>
  <c r="Q381"/>
  <c r="M383"/>
  <c r="Q385"/>
  <c r="M387"/>
  <c r="Q389"/>
  <c r="M391"/>
  <c r="Q393"/>
  <c r="M395"/>
  <c r="Q397"/>
  <c r="M399"/>
  <c r="Q401"/>
  <c r="M403"/>
  <c r="Q405"/>
  <c r="M407"/>
  <c r="Q409"/>
  <c r="M411"/>
  <c r="Q413"/>
  <c r="M415"/>
  <c r="Q417"/>
  <c r="M419"/>
  <c r="Q421"/>
  <c r="M423"/>
  <c r="Q425"/>
  <c r="M427"/>
  <c r="Q429"/>
  <c r="M431"/>
  <c r="Q433"/>
  <c r="M435"/>
  <c r="Q437"/>
  <c r="M439"/>
  <c r="Q441"/>
  <c r="M443"/>
  <c r="Q445"/>
  <c r="M447"/>
  <c r="Q450"/>
  <c r="M452"/>
  <c r="Q454"/>
  <c r="M456"/>
  <c r="Q458"/>
  <c r="M460"/>
  <c r="Q462"/>
  <c r="M464"/>
  <c r="Q466"/>
  <c r="M468"/>
  <c r="Q470"/>
  <c r="M472"/>
  <c r="Q474"/>
  <c r="M476"/>
  <c r="Q478"/>
  <c r="M480"/>
  <c r="Q482"/>
  <c r="M484"/>
  <c r="Q486"/>
  <c r="M488"/>
  <c r="Q492"/>
  <c r="M494"/>
  <c r="Q496"/>
  <c r="M498"/>
  <c r="Q500"/>
  <c r="M502"/>
  <c r="Q504"/>
  <c r="M506"/>
  <c r="Q508"/>
  <c r="M510"/>
  <c r="Q512"/>
  <c r="M514"/>
  <c r="Q516"/>
  <c r="M518"/>
  <c r="Q520"/>
  <c r="M522"/>
  <c r="Q524"/>
  <c r="M526"/>
  <c r="Q528"/>
  <c r="M530"/>
  <c r="Q532"/>
  <c r="M534"/>
  <c r="Q536"/>
  <c r="M538"/>
  <c r="Q540"/>
  <c r="M542"/>
  <c r="Q544"/>
  <c r="M546"/>
  <c r="Q548"/>
  <c r="M550"/>
  <c r="Q552"/>
  <c r="M554"/>
  <c r="Q556"/>
  <c r="M558"/>
  <c r="Q560"/>
  <c r="M562"/>
  <c r="Q564"/>
  <c r="M566"/>
  <c r="Q568"/>
  <c r="M570"/>
  <c r="Q572"/>
  <c r="M574"/>
  <c r="Q576"/>
  <c r="M578"/>
  <c r="Q580"/>
  <c r="M582"/>
  <c r="Q584"/>
  <c r="M586"/>
  <c r="Q588"/>
  <c r="M590"/>
  <c r="Q592"/>
  <c r="M594"/>
  <c r="Q596"/>
  <c r="M598"/>
  <c r="O607"/>
  <c r="Q608"/>
  <c r="Q609"/>
  <c r="M611"/>
  <c r="M612"/>
  <c r="O613"/>
  <c r="O623"/>
  <c r="Q624"/>
  <c r="Q625"/>
  <c r="M627"/>
  <c r="M628"/>
  <c r="O629"/>
  <c r="O639"/>
  <c r="Q640"/>
  <c r="Q641"/>
  <c r="M643"/>
  <c r="M644"/>
  <c r="O645"/>
  <c r="O655"/>
  <c r="Q656"/>
  <c r="Q657"/>
  <c r="M659"/>
  <c r="M660"/>
  <c r="O661"/>
  <c r="O671"/>
  <c r="Q672"/>
  <c r="Q673"/>
  <c r="M675"/>
  <c r="M676"/>
  <c r="O677"/>
  <c r="O690"/>
  <c r="O692"/>
  <c r="O706"/>
  <c r="O708"/>
  <c r="O722"/>
  <c r="O724"/>
  <c r="O740"/>
  <c r="O742"/>
  <c r="O756"/>
  <c r="O758"/>
  <c r="O772"/>
  <c r="O774"/>
  <c r="O788"/>
  <c r="O790"/>
  <c r="O804"/>
  <c r="O806"/>
  <c r="O820"/>
  <c r="O822"/>
  <c r="O836"/>
  <c r="O838"/>
  <c r="O852"/>
  <c r="O854"/>
  <c r="O868"/>
  <c r="O870"/>
  <c r="O884"/>
  <c r="O886"/>
  <c r="O900"/>
  <c r="O902"/>
  <c r="O916"/>
  <c r="O918"/>
  <c r="O933"/>
  <c r="O935"/>
  <c r="O949"/>
  <c r="O951"/>
  <c r="O965"/>
  <c r="O967"/>
  <c r="O983"/>
  <c r="O985"/>
  <c r="O999"/>
  <c r="O1001"/>
  <c r="O1015"/>
  <c r="O1017"/>
  <c r="O1031"/>
  <c r="O1033"/>
  <c r="O1047"/>
  <c r="O1049"/>
  <c r="O1063"/>
  <c r="O1065"/>
  <c r="O1079"/>
  <c r="O1081"/>
  <c r="O1095"/>
  <c r="O1097"/>
  <c r="O1111"/>
  <c r="O1113"/>
  <c r="O1127"/>
  <c r="O1129"/>
  <c r="O1143"/>
  <c r="O1145"/>
  <c r="O1159"/>
  <c r="O1161"/>
  <c r="O1176"/>
  <c r="O1178"/>
  <c r="O1192"/>
  <c r="O1194"/>
  <c r="O1208"/>
  <c r="O1212"/>
  <c r="O1226"/>
  <c r="O1228"/>
  <c r="O1242"/>
  <c r="O1244"/>
  <c r="O1258"/>
  <c r="O1260"/>
  <c r="O1274"/>
  <c r="O1276"/>
  <c r="O1290"/>
  <c r="O1292"/>
  <c r="O1306"/>
  <c r="O1308"/>
  <c r="O1322"/>
  <c r="O1324"/>
  <c r="O1338"/>
  <c r="O1340"/>
  <c r="O1354"/>
  <c r="O1356"/>
  <c r="O1370"/>
  <c r="O1372"/>
  <c r="O1386"/>
  <c r="O1388"/>
  <c r="O1402"/>
  <c r="O1404"/>
  <c r="O1419"/>
  <c r="O1421"/>
  <c r="O1435"/>
  <c r="O1437"/>
  <c r="O1453"/>
  <c r="O1455"/>
  <c r="O1469"/>
  <c r="O1471"/>
  <c r="O1485"/>
  <c r="O1487"/>
  <c r="O1501"/>
  <c r="O1503"/>
  <c r="O1517"/>
  <c r="O1519"/>
  <c r="O1533"/>
  <c r="O1535"/>
  <c r="Q683"/>
  <c r="M683"/>
  <c r="M698"/>
  <c r="Q698"/>
  <c r="Q700"/>
  <c r="M700"/>
  <c r="M714"/>
  <c r="Q714"/>
  <c r="Q716"/>
  <c r="M716"/>
  <c r="M732"/>
  <c r="Q732"/>
  <c r="Q734"/>
  <c r="M734"/>
  <c r="M748"/>
  <c r="Q748"/>
  <c r="Q750"/>
  <c r="M750"/>
  <c r="M764"/>
  <c r="Q764"/>
  <c r="Q766"/>
  <c r="M766"/>
  <c r="M780"/>
  <c r="Q780"/>
  <c r="Q782"/>
  <c r="M782"/>
  <c r="M796"/>
  <c r="Q796"/>
  <c r="Q798"/>
  <c r="M798"/>
  <c r="M812"/>
  <c r="Q812"/>
  <c r="Q814"/>
  <c r="M814"/>
  <c r="M828"/>
  <c r="Q828"/>
  <c r="Q830"/>
  <c r="M830"/>
  <c r="M844"/>
  <c r="Q844"/>
  <c r="Q846"/>
  <c r="M846"/>
  <c r="M860"/>
  <c r="Q860"/>
  <c r="Q862"/>
  <c r="M862"/>
  <c r="M876"/>
  <c r="Q876"/>
  <c r="Q878"/>
  <c r="M878"/>
  <c r="M892"/>
  <c r="Q892"/>
  <c r="Q894"/>
  <c r="M894"/>
  <c r="M908"/>
  <c r="Q908"/>
  <c r="Q910"/>
  <c r="M910"/>
  <c r="M924"/>
  <c r="Q924"/>
  <c r="Q926"/>
  <c r="M926"/>
  <c r="M941"/>
  <c r="Q941"/>
  <c r="Q943"/>
  <c r="M943"/>
  <c r="M957"/>
  <c r="Q957"/>
  <c r="Q959"/>
  <c r="M959"/>
  <c r="M975"/>
  <c r="Q975"/>
  <c r="Q977"/>
  <c r="M977"/>
  <c r="M991"/>
  <c r="Q991"/>
  <c r="Q993"/>
  <c r="M993"/>
  <c r="M1007"/>
  <c r="Q1007"/>
  <c r="Q1009"/>
  <c r="M1009"/>
  <c r="M1023"/>
  <c r="Q1023"/>
  <c r="Q1025"/>
  <c r="M1025"/>
  <c r="M1039"/>
  <c r="Q1039"/>
  <c r="Q1041"/>
  <c r="M1041"/>
  <c r="M1055"/>
  <c r="Q1055"/>
  <c r="Q1057"/>
  <c r="M1057"/>
  <c r="M1071"/>
  <c r="Q1071"/>
  <c r="Q1073"/>
  <c r="M1073"/>
  <c r="M1087"/>
  <c r="Q1087"/>
  <c r="Q1089"/>
  <c r="M1089"/>
  <c r="M1103"/>
  <c r="Q1103"/>
  <c r="Q1105"/>
  <c r="M1105"/>
  <c r="M1119"/>
  <c r="Q1119"/>
  <c r="Q1121"/>
  <c r="M1121"/>
  <c r="M1135"/>
  <c r="Q1135"/>
  <c r="Q1137"/>
  <c r="M1137"/>
  <c r="M1151"/>
  <c r="Q1151"/>
  <c r="Q1153"/>
  <c r="M1153"/>
  <c r="M1167"/>
  <c r="Q1167"/>
  <c r="Q1170"/>
  <c r="M1170"/>
  <c r="M1184"/>
  <c r="Q1184"/>
  <c r="Q1186"/>
  <c r="M1186"/>
  <c r="M1200"/>
  <c r="Q1200"/>
  <c r="Q1202"/>
  <c r="M1202"/>
  <c r="M1218"/>
  <c r="Q1218"/>
  <c r="Q1220"/>
  <c r="M1220"/>
  <c r="M1234"/>
  <c r="Q1234"/>
  <c r="Q1236"/>
  <c r="M1236"/>
  <c r="M1250"/>
  <c r="Q1250"/>
  <c r="Q1252"/>
  <c r="M1252"/>
  <c r="M1266"/>
  <c r="Q1266"/>
  <c r="Q1268"/>
  <c r="M1268"/>
  <c r="M1282"/>
  <c r="Q1282"/>
  <c r="Q1284"/>
  <c r="M1284"/>
  <c r="M1298"/>
  <c r="Q1298"/>
  <c r="Q1300"/>
  <c r="M1300"/>
  <c r="M1314"/>
  <c r="Q1314"/>
  <c r="Q1316"/>
  <c r="M1316"/>
  <c r="M1330"/>
  <c r="Q1330"/>
  <c r="Q1332"/>
  <c r="M1332"/>
  <c r="M1346"/>
  <c r="Q1346"/>
  <c r="Q1348"/>
  <c r="M1348"/>
  <c r="M1362"/>
  <c r="Q1362"/>
  <c r="Q1364"/>
  <c r="M1364"/>
  <c r="M1378"/>
  <c r="Q1378"/>
  <c r="Q1380"/>
  <c r="M1380"/>
  <c r="M1394"/>
  <c r="Q1394"/>
  <c r="Q1396"/>
  <c r="M1396"/>
  <c r="M1411"/>
  <c r="Q1411"/>
  <c r="Q1413"/>
  <c r="M1413"/>
  <c r="M1427"/>
  <c r="Q1427"/>
  <c r="Q1429"/>
  <c r="M1429"/>
  <c r="M1443"/>
  <c r="Q1443"/>
  <c r="Q1445"/>
  <c r="M1445"/>
  <c r="M1461"/>
  <c r="Q1461"/>
  <c r="Q1463"/>
  <c r="M1463"/>
  <c r="M1477"/>
  <c r="Q1477"/>
  <c r="Q1479"/>
  <c r="M1479"/>
  <c r="M1493"/>
  <c r="Q1493"/>
  <c r="Q1495"/>
  <c r="M1495"/>
  <c r="M1509"/>
  <c r="Q1509"/>
  <c r="Q1511"/>
  <c r="M1511"/>
  <c r="M1525"/>
  <c r="Q1525"/>
  <c r="Q1527"/>
  <c r="M1527"/>
  <c r="M1541"/>
  <c r="Q1541"/>
  <c r="M1549"/>
  <c r="O1549"/>
  <c r="Q1549"/>
  <c r="M1557"/>
  <c r="O1557"/>
  <c r="Q1557"/>
  <c r="M1565"/>
  <c r="O1565"/>
  <c r="Q1565"/>
  <c r="M1573"/>
  <c r="O1573"/>
  <c r="Q1573"/>
  <c r="M1581"/>
  <c r="O1581"/>
  <c r="Q1581"/>
  <c r="M639"/>
  <c r="M655"/>
  <c r="M671"/>
  <c r="M672"/>
  <c r="O673"/>
  <c r="M685"/>
  <c r="Q685"/>
  <c r="Q687"/>
  <c r="M687"/>
  <c r="M702"/>
  <c r="Q702"/>
  <c r="Q704"/>
  <c r="M704"/>
  <c r="M718"/>
  <c r="Q718"/>
  <c r="Q720"/>
  <c r="M720"/>
  <c r="M736"/>
  <c r="Q736"/>
  <c r="Q738"/>
  <c r="M738"/>
  <c r="M752"/>
  <c r="Q752"/>
  <c r="Q754"/>
  <c r="M754"/>
  <c r="M768"/>
  <c r="Q768"/>
  <c r="Q770"/>
  <c r="M770"/>
  <c r="M784"/>
  <c r="Q784"/>
  <c r="Q786"/>
  <c r="M786"/>
  <c r="M800"/>
  <c r="Q800"/>
  <c r="Q802"/>
  <c r="M802"/>
  <c r="M816"/>
  <c r="Q816"/>
  <c r="Q818"/>
  <c r="M818"/>
  <c r="M832"/>
  <c r="Q832"/>
  <c r="Q834"/>
  <c r="M834"/>
  <c r="M848"/>
  <c r="Q848"/>
  <c r="Q850"/>
  <c r="M850"/>
  <c r="M864"/>
  <c r="Q864"/>
  <c r="Q866"/>
  <c r="M866"/>
  <c r="M880"/>
  <c r="Q880"/>
  <c r="Q882"/>
  <c r="M882"/>
  <c r="M896"/>
  <c r="Q896"/>
  <c r="Q898"/>
  <c r="M898"/>
  <c r="M912"/>
  <c r="Q912"/>
  <c r="Q914"/>
  <c r="M914"/>
  <c r="M928"/>
  <c r="Q928"/>
  <c r="Q931"/>
  <c r="M931"/>
  <c r="M945"/>
  <c r="Q945"/>
  <c r="Q947"/>
  <c r="M947"/>
  <c r="M961"/>
  <c r="Q961"/>
  <c r="Q963"/>
  <c r="M963"/>
  <c r="M979"/>
  <c r="Q979"/>
  <c r="Q981"/>
  <c r="M981"/>
  <c r="M995"/>
  <c r="Q995"/>
  <c r="Q997"/>
  <c r="M997"/>
  <c r="M1011"/>
  <c r="Q1011"/>
  <c r="Q1013"/>
  <c r="M1013"/>
  <c r="M1027"/>
  <c r="Q1027"/>
  <c r="Q1029"/>
  <c r="M1029"/>
  <c r="M1043"/>
  <c r="Q1043"/>
  <c r="Q1045"/>
  <c r="M1045"/>
  <c r="M1059"/>
  <c r="Q1059"/>
  <c r="Q1061"/>
  <c r="M1061"/>
  <c r="M1075"/>
  <c r="Q1075"/>
  <c r="Q1077"/>
  <c r="M1077"/>
  <c r="M1091"/>
  <c r="Q1091"/>
  <c r="Q1093"/>
  <c r="M1093"/>
  <c r="M1107"/>
  <c r="Q1107"/>
  <c r="Q1109"/>
  <c r="M1109"/>
  <c r="M1123"/>
  <c r="Q1123"/>
  <c r="Q1125"/>
  <c r="M1125"/>
  <c r="M1139"/>
  <c r="Q1139"/>
  <c r="Q1141"/>
  <c r="M1141"/>
  <c r="M1155"/>
  <c r="Q1155"/>
  <c r="Q1157"/>
  <c r="M1157"/>
  <c r="M1172"/>
  <c r="Q1172"/>
  <c r="Q1174"/>
  <c r="M1174"/>
  <c r="M1188"/>
  <c r="Q1188"/>
  <c r="Q1190"/>
  <c r="M1190"/>
  <c r="M1204"/>
  <c r="Q1204"/>
  <c r="Q1206"/>
  <c r="M1206"/>
  <c r="M1222"/>
  <c r="Q1222"/>
  <c r="Q1224"/>
  <c r="M1224"/>
  <c r="M1238"/>
  <c r="Q1238"/>
  <c r="Q1240"/>
  <c r="M1240"/>
  <c r="M1254"/>
  <c r="Q1254"/>
  <c r="Q1256"/>
  <c r="M1256"/>
  <c r="M1270"/>
  <c r="Q1270"/>
  <c r="Q1272"/>
  <c r="M1272"/>
  <c r="M1286"/>
  <c r="Q1286"/>
  <c r="Q1288"/>
  <c r="M1288"/>
  <c r="M1302"/>
  <c r="Q1302"/>
  <c r="Q1304"/>
  <c r="M1304"/>
  <c r="M1318"/>
  <c r="Q1318"/>
  <c r="Q1320"/>
  <c r="M1320"/>
  <c r="M1334"/>
  <c r="Q1334"/>
  <c r="Q1336"/>
  <c r="M1336"/>
  <c r="M1350"/>
  <c r="Q1350"/>
  <c r="Q1352"/>
  <c r="M1352"/>
  <c r="M1366"/>
  <c r="Q1366"/>
  <c r="Q1368"/>
  <c r="M1368"/>
  <c r="M1382"/>
  <c r="Q1382"/>
  <c r="Q1384"/>
  <c r="M1384"/>
  <c r="M1398"/>
  <c r="Q1398"/>
  <c r="Q1400"/>
  <c r="M1400"/>
  <c r="M1415"/>
  <c r="Q1415"/>
  <c r="Q1417"/>
  <c r="M1417"/>
  <c r="M1431"/>
  <c r="Q1431"/>
  <c r="Q1433"/>
  <c r="M1433"/>
  <c r="M1447"/>
  <c r="Q1447"/>
  <c r="Q1451"/>
  <c r="M1451"/>
  <c r="M1465"/>
  <c r="Q1465"/>
  <c r="Q1467"/>
  <c r="M1467"/>
  <c r="M1481"/>
  <c r="Q1481"/>
  <c r="Q1483"/>
  <c r="M1483"/>
  <c r="M1497"/>
  <c r="Q1497"/>
  <c r="Q1499"/>
  <c r="M1499"/>
  <c r="M1513"/>
  <c r="Q1513"/>
  <c r="Q1515"/>
  <c r="M1515"/>
  <c r="M1529"/>
  <c r="Q1529"/>
  <c r="Q1531"/>
  <c r="M1531"/>
  <c r="O599"/>
  <c r="Q600"/>
  <c r="Q601"/>
  <c r="O615"/>
  <c r="Q616"/>
  <c r="Q617"/>
  <c r="O631"/>
  <c r="Q632"/>
  <c r="Q633"/>
  <c r="O647"/>
  <c r="Q648"/>
  <c r="Q649"/>
  <c r="O663"/>
  <c r="Q664"/>
  <c r="Q665"/>
  <c r="O679"/>
  <c r="Q680"/>
  <c r="Q681"/>
  <c r="O683"/>
  <c r="O698"/>
  <c r="O700"/>
  <c r="O714"/>
  <c r="O716"/>
  <c r="O732"/>
  <c r="O734"/>
  <c r="O748"/>
  <c r="O750"/>
  <c r="O764"/>
  <c r="O766"/>
  <c r="O780"/>
  <c r="O782"/>
  <c r="O796"/>
  <c r="O798"/>
  <c r="O812"/>
  <c r="O814"/>
  <c r="O828"/>
  <c r="O830"/>
  <c r="O844"/>
  <c r="O846"/>
  <c r="O860"/>
  <c r="O862"/>
  <c r="O876"/>
  <c r="O878"/>
  <c r="O892"/>
  <c r="O894"/>
  <c r="O908"/>
  <c r="O910"/>
  <c r="O924"/>
  <c r="O926"/>
  <c r="O941"/>
  <c r="O943"/>
  <c r="O957"/>
  <c r="O959"/>
  <c r="O975"/>
  <c r="O977"/>
  <c r="O991"/>
  <c r="O993"/>
  <c r="O1007"/>
  <c r="O1009"/>
  <c r="O1023"/>
  <c r="O1025"/>
  <c r="O1039"/>
  <c r="O1041"/>
  <c r="O1055"/>
  <c r="O1057"/>
  <c r="O1071"/>
  <c r="O1073"/>
  <c r="O1087"/>
  <c r="O1089"/>
  <c r="O1103"/>
  <c r="O1105"/>
  <c r="O1119"/>
  <c r="O1121"/>
  <c r="O1135"/>
  <c r="O1137"/>
  <c r="O1151"/>
  <c r="O1153"/>
  <c r="O1167"/>
  <c r="O1170"/>
  <c r="O1184"/>
  <c r="O1186"/>
  <c r="O1200"/>
  <c r="O1202"/>
  <c r="O1218"/>
  <c r="O1220"/>
  <c r="O1234"/>
  <c r="O1236"/>
  <c r="O1250"/>
  <c r="O1252"/>
  <c r="O1266"/>
  <c r="O1268"/>
  <c r="O1282"/>
  <c r="O1284"/>
  <c r="O1298"/>
  <c r="O1300"/>
  <c r="O1314"/>
  <c r="O1316"/>
  <c r="O1330"/>
  <c r="O1332"/>
  <c r="O1346"/>
  <c r="O1348"/>
  <c r="O1362"/>
  <c r="O1364"/>
  <c r="O1378"/>
  <c r="O1380"/>
  <c r="O1394"/>
  <c r="O1396"/>
  <c r="O1411"/>
  <c r="O1413"/>
  <c r="O1427"/>
  <c r="O1429"/>
  <c r="O1443"/>
  <c r="O1445"/>
  <c r="O1461"/>
  <c r="O1463"/>
  <c r="O1477"/>
  <c r="O1479"/>
  <c r="O1493"/>
  <c r="O1495"/>
  <c r="O1509"/>
  <c r="O1511"/>
  <c r="O1525"/>
  <c r="O1527"/>
  <c r="O1541"/>
  <c r="Q970"/>
  <c r="M970"/>
  <c r="M1209"/>
  <c r="Q1209"/>
  <c r="Q4" i="14"/>
  <c r="M4"/>
  <c r="M6"/>
  <c r="Q6"/>
  <c r="Q20"/>
  <c r="M20"/>
  <c r="M22"/>
  <c r="Q22"/>
  <c r="Q36"/>
  <c r="M36"/>
  <c r="M38"/>
  <c r="Q38"/>
  <c r="Q52"/>
  <c r="M52"/>
  <c r="M54"/>
  <c r="Q54"/>
  <c r="Q68"/>
  <c r="M68"/>
  <c r="M70"/>
  <c r="Q70"/>
  <c r="Q84"/>
  <c r="M84"/>
  <c r="M86"/>
  <c r="Q86"/>
  <c r="Q100"/>
  <c r="M100"/>
  <c r="M102"/>
  <c r="Q102"/>
  <c r="Q116"/>
  <c r="M116"/>
  <c r="M118"/>
  <c r="Q118"/>
  <c r="Q132"/>
  <c r="M132"/>
  <c r="M134"/>
  <c r="Q134"/>
  <c r="Q148"/>
  <c r="M148"/>
  <c r="M150"/>
  <c r="Q150"/>
  <c r="Q164"/>
  <c r="M164"/>
  <c r="M166"/>
  <c r="Q166"/>
  <c r="Q180"/>
  <c r="M180"/>
  <c r="M182"/>
  <c r="Q182"/>
  <c r="Q196"/>
  <c r="M196"/>
  <c r="M198"/>
  <c r="Q198"/>
  <c r="Q212"/>
  <c r="M212"/>
  <c r="M214"/>
  <c r="Q214"/>
  <c r="Q228"/>
  <c r="M228"/>
  <c r="M230"/>
  <c r="Q230"/>
  <c r="Q244"/>
  <c r="M244"/>
  <c r="M246"/>
  <c r="Q246"/>
  <c r="Q260"/>
  <c r="M260"/>
  <c r="M262"/>
  <c r="Q262"/>
  <c r="Q276"/>
  <c r="M276"/>
  <c r="M278"/>
  <c r="Q278"/>
  <c r="Q292"/>
  <c r="M292"/>
  <c r="M294"/>
  <c r="Q294"/>
  <c r="Q308"/>
  <c r="M308"/>
  <c r="M310"/>
  <c r="Q310"/>
  <c r="Q324"/>
  <c r="M324"/>
  <c r="M326"/>
  <c r="Q326"/>
  <c r="Q340"/>
  <c r="M340"/>
  <c r="M342"/>
  <c r="Q342"/>
  <c r="Q356"/>
  <c r="M356"/>
  <c r="M358"/>
  <c r="Q358"/>
  <c r="Q372"/>
  <c r="M372"/>
  <c r="M374"/>
  <c r="Q374"/>
  <c r="Q388"/>
  <c r="M388"/>
  <c r="M390"/>
  <c r="Q390"/>
  <c r="Q404"/>
  <c r="M404"/>
  <c r="M410"/>
  <c r="Q410"/>
  <c r="Q436"/>
  <c r="M436"/>
  <c r="M438"/>
  <c r="Q438"/>
  <c r="Q476"/>
  <c r="M476"/>
  <c r="M478"/>
  <c r="Q478"/>
  <c r="Q10" i="13"/>
  <c r="M10"/>
  <c r="M12"/>
  <c r="Q12"/>
  <c r="Q26"/>
  <c r="M26"/>
  <c r="M28"/>
  <c r="Q28"/>
  <c r="Q42"/>
  <c r="M42"/>
  <c r="M44"/>
  <c r="Q44"/>
  <c r="Q58"/>
  <c r="M58"/>
  <c r="M60"/>
  <c r="Q60"/>
  <c r="Q74"/>
  <c r="M74"/>
  <c r="M76"/>
  <c r="Q76"/>
  <c r="Q90"/>
  <c r="M90"/>
  <c r="M92"/>
  <c r="Q92"/>
  <c r="Q106"/>
  <c r="M106"/>
  <c r="M108"/>
  <c r="Q108"/>
  <c r="Q122"/>
  <c r="M122"/>
  <c r="M124"/>
  <c r="Q124"/>
  <c r="Q138"/>
  <c r="M138"/>
  <c r="M140"/>
  <c r="Q140"/>
  <c r="Q154"/>
  <c r="M154"/>
  <c r="M156"/>
  <c r="Q156"/>
  <c r="Q170"/>
  <c r="M170"/>
  <c r="M172"/>
  <c r="Q172"/>
  <c r="Q204"/>
  <c r="M204"/>
  <c r="M206"/>
  <c r="Q206"/>
  <c r="Q220"/>
  <c r="M220"/>
  <c r="M222"/>
  <c r="Q222"/>
  <c r="Q237"/>
  <c r="M237"/>
  <c r="O246"/>
  <c r="Q246"/>
  <c r="M246"/>
  <c r="O254"/>
  <c r="Q254"/>
  <c r="M254"/>
  <c r="O262"/>
  <c r="Q262"/>
  <c r="M262"/>
  <c r="O270"/>
  <c r="Q270"/>
  <c r="M270"/>
  <c r="O278"/>
  <c r="Q278"/>
  <c r="M278"/>
  <c r="O286"/>
  <c r="Q286"/>
  <c r="M286"/>
  <c r="O295"/>
  <c r="Q295"/>
  <c r="M295"/>
  <c r="O303"/>
  <c r="Q303"/>
  <c r="M303"/>
  <c r="O312"/>
  <c r="Q312"/>
  <c r="M312"/>
  <c r="O321"/>
  <c r="Q321"/>
  <c r="M321"/>
  <c r="O329"/>
  <c r="Q329"/>
  <c r="M329"/>
  <c r="O337"/>
  <c r="Q337"/>
  <c r="M337"/>
  <c r="O345"/>
  <c r="Q345"/>
  <c r="M345"/>
  <c r="O354"/>
  <c r="Q354"/>
  <c r="M354"/>
  <c r="O363"/>
  <c r="Q363"/>
  <c r="M363"/>
  <c r="O371"/>
  <c r="Q371"/>
  <c r="M371"/>
  <c r="O379"/>
  <c r="Q379"/>
  <c r="M379"/>
  <c r="O387"/>
  <c r="Q387"/>
  <c r="M387"/>
  <c r="O395"/>
  <c r="Q395"/>
  <c r="M395"/>
  <c r="O403"/>
  <c r="Q403"/>
  <c r="M403"/>
  <c r="O411"/>
  <c r="Q411"/>
  <c r="M411"/>
  <c r="O420"/>
  <c r="Q420"/>
  <c r="M420"/>
  <c r="O429"/>
  <c r="Q429"/>
  <c r="M429"/>
  <c r="O438"/>
  <c r="Q438"/>
  <c r="M438"/>
  <c r="O446"/>
  <c r="Q446"/>
  <c r="M446"/>
  <c r="O454"/>
  <c r="Q454"/>
  <c r="M454"/>
  <c r="O462"/>
  <c r="Q462"/>
  <c r="M462"/>
  <c r="O470"/>
  <c r="Q470"/>
  <c r="M470"/>
  <c r="O478"/>
  <c r="Q478"/>
  <c r="M478"/>
  <c r="O486"/>
  <c r="Q486"/>
  <c r="M486"/>
  <c r="M460" i="14"/>
  <c r="Q1448" i="15"/>
  <c r="M1448"/>
  <c r="M1687"/>
  <c r="Q1687"/>
  <c r="Q8" i="14"/>
  <c r="M8"/>
  <c r="M10"/>
  <c r="Q10"/>
  <c r="Q24"/>
  <c r="M24"/>
  <c r="M26"/>
  <c r="Q26"/>
  <c r="Q40"/>
  <c r="M40"/>
  <c r="M42"/>
  <c r="Q42"/>
  <c r="Q56"/>
  <c r="M56"/>
  <c r="M58"/>
  <c r="Q58"/>
  <c r="Q72"/>
  <c r="M72"/>
  <c r="M74"/>
  <c r="Q74"/>
  <c r="Q88"/>
  <c r="M88"/>
  <c r="M90"/>
  <c r="Q90"/>
  <c r="Q104"/>
  <c r="M104"/>
  <c r="M106"/>
  <c r="Q106"/>
  <c r="Q120"/>
  <c r="M120"/>
  <c r="M122"/>
  <c r="Q122"/>
  <c r="Q136"/>
  <c r="M136"/>
  <c r="M138"/>
  <c r="Q138"/>
  <c r="Q152"/>
  <c r="M152"/>
  <c r="M154"/>
  <c r="Q154"/>
  <c r="Q168"/>
  <c r="M168"/>
  <c r="M170"/>
  <c r="Q170"/>
  <c r="Q184"/>
  <c r="M184"/>
  <c r="M186"/>
  <c r="Q186"/>
  <c r="Q200"/>
  <c r="M200"/>
  <c r="M202"/>
  <c r="Q202"/>
  <c r="Q216"/>
  <c r="M216"/>
  <c r="M218"/>
  <c r="Q218"/>
  <c r="Q232"/>
  <c r="M232"/>
  <c r="M234"/>
  <c r="Q234"/>
  <c r="Q248"/>
  <c r="M248"/>
  <c r="M250"/>
  <c r="Q250"/>
  <c r="Q264"/>
  <c r="M264"/>
  <c r="M266"/>
  <c r="Q266"/>
  <c r="Q280"/>
  <c r="M280"/>
  <c r="M282"/>
  <c r="Q282"/>
  <c r="Q296"/>
  <c r="M296"/>
  <c r="M298"/>
  <c r="Q298"/>
  <c r="Q312"/>
  <c r="M312"/>
  <c r="M314"/>
  <c r="Q314"/>
  <c r="Q328"/>
  <c r="M328"/>
  <c r="M330"/>
  <c r="Q330"/>
  <c r="Q344"/>
  <c r="M344"/>
  <c r="M346"/>
  <c r="Q346"/>
  <c r="Q360"/>
  <c r="M360"/>
  <c r="M362"/>
  <c r="Q362"/>
  <c r="Q376"/>
  <c r="M376"/>
  <c r="M378"/>
  <c r="Q378"/>
  <c r="Q392"/>
  <c r="M392"/>
  <c r="M394"/>
  <c r="Q394"/>
  <c r="Q412"/>
  <c r="M412"/>
  <c r="M414"/>
  <c r="Q414"/>
  <c r="Q480"/>
  <c r="M480"/>
  <c r="M482"/>
  <c r="Q482"/>
  <c r="Q14" i="13"/>
  <c r="M14"/>
  <c r="M16"/>
  <c r="Q16"/>
  <c r="Q30"/>
  <c r="M30"/>
  <c r="M32"/>
  <c r="Q32"/>
  <c r="Q46"/>
  <c r="M46"/>
  <c r="M48"/>
  <c r="Q48"/>
  <c r="Q62"/>
  <c r="M62"/>
  <c r="M64"/>
  <c r="Q64"/>
  <c r="Q78"/>
  <c r="M78"/>
  <c r="M80"/>
  <c r="Q80"/>
  <c r="Q94"/>
  <c r="M94"/>
  <c r="M96"/>
  <c r="Q96"/>
  <c r="Q110"/>
  <c r="M110"/>
  <c r="M112"/>
  <c r="Q112"/>
  <c r="Q126"/>
  <c r="M126"/>
  <c r="M128"/>
  <c r="Q128"/>
  <c r="Q142"/>
  <c r="M142"/>
  <c r="M144"/>
  <c r="Q144"/>
  <c r="Q158"/>
  <c r="M158"/>
  <c r="M160"/>
  <c r="Q160"/>
  <c r="Q180"/>
  <c r="M180"/>
  <c r="M182"/>
  <c r="Q182"/>
  <c r="Q208"/>
  <c r="M208"/>
  <c r="M210"/>
  <c r="Q210"/>
  <c r="Q224"/>
  <c r="M224"/>
  <c r="M226"/>
  <c r="Q226"/>
  <c r="M1543" i="15"/>
  <c r="M1547"/>
  <c r="M1551"/>
  <c r="M1555"/>
  <c r="M1559"/>
  <c r="M1563"/>
  <c r="M1567"/>
  <c r="M1571"/>
  <c r="M1575"/>
  <c r="M1579"/>
  <c r="M1583"/>
  <c r="M1587"/>
  <c r="Q1589"/>
  <c r="M1591"/>
  <c r="Q1593"/>
  <c r="M1595"/>
  <c r="Q1597"/>
  <c r="M1599"/>
  <c r="Q1601"/>
  <c r="M1603"/>
  <c r="Q1605"/>
  <c r="M1607"/>
  <c r="Q1609"/>
  <c r="M1611"/>
  <c r="Q1613"/>
  <c r="M1615"/>
  <c r="Q1617"/>
  <c r="M1619"/>
  <c r="Q1621"/>
  <c r="M1623"/>
  <c r="Q1625"/>
  <c r="M1627"/>
  <c r="Q1629"/>
  <c r="M1631"/>
  <c r="Q1633"/>
  <c r="M1635"/>
  <c r="Q1637"/>
  <c r="M1639"/>
  <c r="Q1641"/>
  <c r="M1643"/>
  <c r="Q1645"/>
  <c r="M1648"/>
  <c r="Q1650"/>
  <c r="M1652"/>
  <c r="Q1654"/>
  <c r="M1656"/>
  <c r="Q1658"/>
  <c r="M1660"/>
  <c r="Q1662"/>
  <c r="M1664"/>
  <c r="Q1666"/>
  <c r="M1668"/>
  <c r="Q1670"/>
  <c r="M1672"/>
  <c r="Q1674"/>
  <c r="M1676"/>
  <c r="Q1678"/>
  <c r="M1680"/>
  <c r="Q1682"/>
  <c r="M1684"/>
  <c r="Q1686"/>
  <c r="M1690"/>
  <c r="Q1692"/>
  <c r="M1694"/>
  <c r="Q1696"/>
  <c r="M1698"/>
  <c r="Q1700"/>
  <c r="M1702"/>
  <c r="Q1704"/>
  <c r="M1706"/>
  <c r="Q1708"/>
  <c r="M1710"/>
  <c r="Q1712"/>
  <c r="M1714"/>
  <c r="Q1716"/>
  <c r="M1718"/>
  <c r="Q1720"/>
  <c r="M1722"/>
  <c r="Q1724"/>
  <c r="M1726"/>
  <c r="Q1728"/>
  <c r="M1730"/>
  <c r="Q1732"/>
  <c r="M1734"/>
  <c r="Q1736"/>
  <c r="M1738"/>
  <c r="Q1740"/>
  <c r="M1742"/>
  <c r="Q1744"/>
  <c r="M1746"/>
  <c r="Q1748"/>
  <c r="M1750"/>
  <c r="Q1752"/>
  <c r="M1754"/>
  <c r="Q1756"/>
  <c r="M1758"/>
  <c r="Q1760"/>
  <c r="M1762"/>
  <c r="Q1764"/>
  <c r="M1766"/>
  <c r="Q1768"/>
  <c r="M1770"/>
  <c r="Q1772"/>
  <c r="M1774"/>
  <c r="Q1776"/>
  <c r="M1778"/>
  <c r="Q1780"/>
  <c r="M1782"/>
  <c r="Q1784"/>
  <c r="M1786"/>
  <c r="Q1788"/>
  <c r="M1790"/>
  <c r="Q1792"/>
  <c r="M1794"/>
  <c r="Q1796"/>
  <c r="M1798"/>
  <c r="Q1800"/>
  <c r="M1802"/>
  <c r="Q1804"/>
  <c r="Q1805"/>
  <c r="Q1806"/>
  <c r="O1820"/>
  <c r="Q1821"/>
  <c r="Q1822"/>
  <c r="O310"/>
  <c r="Q311"/>
  <c r="Q224"/>
  <c r="M249"/>
  <c r="M250"/>
  <c r="M206"/>
  <c r="M261"/>
  <c r="Q259"/>
  <c r="Q257"/>
  <c r="M317"/>
  <c r="M315"/>
  <c r="Q313"/>
  <c r="O970"/>
  <c r="O1209"/>
  <c r="O4" i="14"/>
  <c r="O6"/>
  <c r="O20"/>
  <c r="O22"/>
  <c r="O36"/>
  <c r="O38"/>
  <c r="O52"/>
  <c r="O54"/>
  <c r="O68"/>
  <c r="O70"/>
  <c r="O84"/>
  <c r="O86"/>
  <c r="O100"/>
  <c r="O102"/>
  <c r="O116"/>
  <c r="O118"/>
  <c r="O132"/>
  <c r="O134"/>
  <c r="O148"/>
  <c r="O150"/>
  <c r="O164"/>
  <c r="O166"/>
  <c r="O180"/>
  <c r="O182"/>
  <c r="O196"/>
  <c r="O198"/>
  <c r="O212"/>
  <c r="O214"/>
  <c r="O228"/>
  <c r="O230"/>
  <c r="O244"/>
  <c r="O246"/>
  <c r="O260"/>
  <c r="O262"/>
  <c r="O276"/>
  <c r="O278"/>
  <c r="O292"/>
  <c r="O294"/>
  <c r="O308"/>
  <c r="O310"/>
  <c r="O324"/>
  <c r="O326"/>
  <c r="O340"/>
  <c r="O342"/>
  <c r="O356"/>
  <c r="O358"/>
  <c r="O372"/>
  <c r="O374"/>
  <c r="O388"/>
  <c r="O390"/>
  <c r="O404"/>
  <c r="O410"/>
  <c r="O436"/>
  <c r="O438"/>
  <c r="M453"/>
  <c r="Q449"/>
  <c r="Q447"/>
  <c r="M466"/>
  <c r="M464"/>
  <c r="Q462"/>
  <c r="Q460"/>
  <c r="O476"/>
  <c r="O478"/>
  <c r="Q491"/>
  <c r="O10" i="13"/>
  <c r="O12"/>
  <c r="O26"/>
  <c r="O28"/>
  <c r="O42"/>
  <c r="O44"/>
  <c r="O58"/>
  <c r="O60"/>
  <c r="O74"/>
  <c r="O76"/>
  <c r="O90"/>
  <c r="O92"/>
  <c r="O106"/>
  <c r="O108"/>
  <c r="O122"/>
  <c r="O124"/>
  <c r="O138"/>
  <c r="O140"/>
  <c r="O154"/>
  <c r="O156"/>
  <c r="O170"/>
  <c r="O172"/>
  <c r="O204"/>
  <c r="O206"/>
  <c r="O220"/>
  <c r="O222"/>
  <c r="O237"/>
  <c r="Q449" i="15"/>
  <c r="M449"/>
  <c r="M929"/>
  <c r="Q929"/>
  <c r="Q12" i="14"/>
  <c r="M12"/>
  <c r="M14"/>
  <c r="Q14"/>
  <c r="Q28"/>
  <c r="M28"/>
  <c r="M30"/>
  <c r="Q30"/>
  <c r="Q44"/>
  <c r="M44"/>
  <c r="M46"/>
  <c r="Q46"/>
  <c r="Q60"/>
  <c r="M60"/>
  <c r="M62"/>
  <c r="Q62"/>
  <c r="Q76"/>
  <c r="M76"/>
  <c r="M78"/>
  <c r="Q78"/>
  <c r="Q92"/>
  <c r="M92"/>
  <c r="M94"/>
  <c r="Q94"/>
  <c r="Q108"/>
  <c r="M108"/>
  <c r="M110"/>
  <c r="Q110"/>
  <c r="Q124"/>
  <c r="M124"/>
  <c r="M126"/>
  <c r="Q126"/>
  <c r="Q140"/>
  <c r="M140"/>
  <c r="M142"/>
  <c r="Q142"/>
  <c r="Q156"/>
  <c r="M156"/>
  <c r="M158"/>
  <c r="Q158"/>
  <c r="Q172"/>
  <c r="M172"/>
  <c r="M174"/>
  <c r="Q174"/>
  <c r="Q188"/>
  <c r="M188"/>
  <c r="M190"/>
  <c r="Q190"/>
  <c r="Q204"/>
  <c r="M204"/>
  <c r="M206"/>
  <c r="Q206"/>
  <c r="Q220"/>
  <c r="M220"/>
  <c r="M222"/>
  <c r="Q222"/>
  <c r="Q236"/>
  <c r="M236"/>
  <c r="M238"/>
  <c r="Q238"/>
  <c r="Q252"/>
  <c r="M252"/>
  <c r="M254"/>
  <c r="Q254"/>
  <c r="Q268"/>
  <c r="M268"/>
  <c r="M270"/>
  <c r="Q270"/>
  <c r="Q284"/>
  <c r="M284"/>
  <c r="M286"/>
  <c r="Q286"/>
  <c r="Q300"/>
  <c r="M300"/>
  <c r="M302"/>
  <c r="Q302"/>
  <c r="Q316"/>
  <c r="M316"/>
  <c r="M318"/>
  <c r="Q318"/>
  <c r="Q332"/>
  <c r="M332"/>
  <c r="M334"/>
  <c r="Q334"/>
  <c r="Q348"/>
  <c r="M348"/>
  <c r="M350"/>
  <c r="Q350"/>
  <c r="Q364"/>
  <c r="M364"/>
  <c r="M366"/>
  <c r="Q366"/>
  <c r="Q380"/>
  <c r="M380"/>
  <c r="M382"/>
  <c r="Q382"/>
  <c r="Q396"/>
  <c r="M396"/>
  <c r="M398"/>
  <c r="Q398"/>
  <c r="Q416"/>
  <c r="M416"/>
  <c r="M419"/>
  <c r="Q419"/>
  <c r="Q468"/>
  <c r="M468"/>
  <c r="M470"/>
  <c r="Q470"/>
  <c r="Q484"/>
  <c r="M484"/>
  <c r="M486"/>
  <c r="Q486"/>
  <c r="Q2" i="13"/>
  <c r="M2"/>
  <c r="M4"/>
  <c r="Q4"/>
  <c r="Q18"/>
  <c r="M18"/>
  <c r="M20"/>
  <c r="Q20"/>
  <c r="Q34"/>
  <c r="M34"/>
  <c r="M36"/>
  <c r="Q36"/>
  <c r="Q50"/>
  <c r="M50"/>
  <c r="M52"/>
  <c r="Q52"/>
  <c r="Q66"/>
  <c r="M66"/>
  <c r="M68"/>
  <c r="Q68"/>
  <c r="Q82"/>
  <c r="M82"/>
  <c r="M84"/>
  <c r="Q84"/>
  <c r="Q98"/>
  <c r="M98"/>
  <c r="M100"/>
  <c r="Q100"/>
  <c r="Q114"/>
  <c r="M114"/>
  <c r="M116"/>
  <c r="Q116"/>
  <c r="Q130"/>
  <c r="M130"/>
  <c r="M132"/>
  <c r="Q132"/>
  <c r="Q146"/>
  <c r="M146"/>
  <c r="M148"/>
  <c r="Q148"/>
  <c r="Q162"/>
  <c r="M162"/>
  <c r="M164"/>
  <c r="Q164"/>
  <c r="Q184"/>
  <c r="M184"/>
  <c r="M198"/>
  <c r="Q198"/>
  <c r="Q212"/>
  <c r="M212"/>
  <c r="M214"/>
  <c r="Q214"/>
  <c r="Q228"/>
  <c r="M228"/>
  <c r="M230"/>
  <c r="Q230"/>
  <c r="O242"/>
  <c r="Q242"/>
  <c r="M242"/>
  <c r="O250"/>
  <c r="Q250"/>
  <c r="M250"/>
  <c r="O258"/>
  <c r="Q258"/>
  <c r="M258"/>
  <c r="O266"/>
  <c r="Q266"/>
  <c r="M266"/>
  <c r="O274"/>
  <c r="Q274"/>
  <c r="M274"/>
  <c r="O282"/>
  <c r="Q282"/>
  <c r="M282"/>
  <c r="O290"/>
  <c r="Q290"/>
  <c r="M290"/>
  <c r="O299"/>
  <c r="Q299"/>
  <c r="M299"/>
  <c r="O307"/>
  <c r="Q307"/>
  <c r="M307"/>
  <c r="O317"/>
  <c r="Q317"/>
  <c r="M317"/>
  <c r="O325"/>
  <c r="Q325"/>
  <c r="M325"/>
  <c r="O333"/>
  <c r="Q333"/>
  <c r="M333"/>
  <c r="O341"/>
  <c r="Q341"/>
  <c r="M341"/>
  <c r="O349"/>
  <c r="Q349"/>
  <c r="M349"/>
  <c r="O359"/>
  <c r="Q359"/>
  <c r="M359"/>
  <c r="O367"/>
  <c r="Q367"/>
  <c r="M367"/>
  <c r="O375"/>
  <c r="Q375"/>
  <c r="M375"/>
  <c r="O383"/>
  <c r="Q383"/>
  <c r="M383"/>
  <c r="O391"/>
  <c r="Q391"/>
  <c r="M391"/>
  <c r="O399"/>
  <c r="Q399"/>
  <c r="M399"/>
  <c r="O407"/>
  <c r="Q407"/>
  <c r="M407"/>
  <c r="O416"/>
  <c r="Q416"/>
  <c r="M416"/>
  <c r="O425"/>
  <c r="Q425"/>
  <c r="M425"/>
  <c r="O433"/>
  <c r="Q433"/>
  <c r="M433"/>
  <c r="O442"/>
  <c r="Q442"/>
  <c r="M442"/>
  <c r="O450"/>
  <c r="Q450"/>
  <c r="M450"/>
  <c r="O458"/>
  <c r="Q458"/>
  <c r="M458"/>
  <c r="O466"/>
  <c r="Q466"/>
  <c r="M466"/>
  <c r="O474"/>
  <c r="Q474"/>
  <c r="M474"/>
  <c r="O482"/>
  <c r="Q482"/>
  <c r="M482"/>
  <c r="O1589" i="15"/>
  <c r="O1593"/>
  <c r="O1597"/>
  <c r="O1601"/>
  <c r="O1605"/>
  <c r="O1609"/>
  <c r="O1613"/>
  <c r="O1617"/>
  <c r="O1621"/>
  <c r="O1625"/>
  <c r="O1629"/>
  <c r="O1633"/>
  <c r="O1637"/>
  <c r="O1641"/>
  <c r="O1645"/>
  <c r="O1650"/>
  <c r="O1654"/>
  <c r="O1658"/>
  <c r="O1662"/>
  <c r="O1666"/>
  <c r="O1670"/>
  <c r="O1674"/>
  <c r="O1678"/>
  <c r="O1682"/>
  <c r="O1686"/>
  <c r="O1692"/>
  <c r="O1696"/>
  <c r="O1700"/>
  <c r="O1704"/>
  <c r="O1708"/>
  <c r="O1712"/>
  <c r="O1716"/>
  <c r="O1720"/>
  <c r="O1724"/>
  <c r="O1728"/>
  <c r="O1732"/>
  <c r="O1736"/>
  <c r="O1740"/>
  <c r="O1744"/>
  <c r="O1748"/>
  <c r="O1752"/>
  <c r="O1756"/>
  <c r="O1760"/>
  <c r="O1764"/>
  <c r="O1768"/>
  <c r="O1772"/>
  <c r="O1776"/>
  <c r="O1780"/>
  <c r="O1784"/>
  <c r="O1788"/>
  <c r="O1792"/>
  <c r="O1796"/>
  <c r="O1800"/>
  <c r="O1804"/>
  <c r="M1805"/>
  <c r="O1806"/>
  <c r="M1820"/>
  <c r="M1821"/>
  <c r="O1822"/>
  <c r="M310"/>
  <c r="M311"/>
  <c r="O224"/>
  <c r="M210"/>
  <c r="M208"/>
  <c r="M321"/>
  <c r="M319"/>
  <c r="M455" i="14"/>
  <c r="M441"/>
  <c r="M439"/>
  <c r="Q489" i="15"/>
  <c r="M489"/>
  <c r="M730"/>
  <c r="Q730"/>
  <c r="Q1407"/>
  <c r="M1407"/>
  <c r="M2" i="14"/>
  <c r="Q2"/>
  <c r="Q16"/>
  <c r="M16"/>
  <c r="M18"/>
  <c r="Q18"/>
  <c r="Q32"/>
  <c r="M32"/>
  <c r="M34"/>
  <c r="Q34"/>
  <c r="Q48"/>
  <c r="M48"/>
  <c r="M50"/>
  <c r="Q50"/>
  <c r="Q64"/>
  <c r="M64"/>
  <c r="M66"/>
  <c r="Q66"/>
  <c r="Q80"/>
  <c r="M80"/>
  <c r="M82"/>
  <c r="Q82"/>
  <c r="Q96"/>
  <c r="M96"/>
  <c r="M98"/>
  <c r="Q98"/>
  <c r="Q112"/>
  <c r="M112"/>
  <c r="M114"/>
  <c r="Q114"/>
  <c r="Q128"/>
  <c r="M128"/>
  <c r="M130"/>
  <c r="Q130"/>
  <c r="Q144"/>
  <c r="M144"/>
  <c r="M146"/>
  <c r="Q146"/>
  <c r="Q160"/>
  <c r="M160"/>
  <c r="M162"/>
  <c r="Q162"/>
  <c r="Q176"/>
  <c r="M176"/>
  <c r="M178"/>
  <c r="Q178"/>
  <c r="Q192"/>
  <c r="M192"/>
  <c r="M194"/>
  <c r="Q194"/>
  <c r="Q208"/>
  <c r="M208"/>
  <c r="M210"/>
  <c r="Q210"/>
  <c r="Q224"/>
  <c r="M224"/>
  <c r="M226"/>
  <c r="Q226"/>
  <c r="Q240"/>
  <c r="M240"/>
  <c r="M242"/>
  <c r="Q242"/>
  <c r="Q256"/>
  <c r="M256"/>
  <c r="M258"/>
  <c r="Q258"/>
  <c r="Q272"/>
  <c r="M272"/>
  <c r="M274"/>
  <c r="Q274"/>
  <c r="Q288"/>
  <c r="M288"/>
  <c r="M290"/>
  <c r="Q290"/>
  <c r="Q304"/>
  <c r="M304"/>
  <c r="M306"/>
  <c r="Q306"/>
  <c r="Q320"/>
  <c r="M320"/>
  <c r="M322"/>
  <c r="Q322"/>
  <c r="Q336"/>
  <c r="M336"/>
  <c r="M338"/>
  <c r="Q338"/>
  <c r="Q352"/>
  <c r="M352"/>
  <c r="M354"/>
  <c r="Q354"/>
  <c r="Q368"/>
  <c r="M368"/>
  <c r="M370"/>
  <c r="Q370"/>
  <c r="Q384"/>
  <c r="M384"/>
  <c r="M386"/>
  <c r="Q386"/>
  <c r="Q400"/>
  <c r="M400"/>
  <c r="M402"/>
  <c r="Q402"/>
  <c r="Q409"/>
  <c r="M409"/>
  <c r="M407"/>
  <c r="Q407"/>
  <c r="Q472"/>
  <c r="M472"/>
  <c r="M474"/>
  <c r="Q474"/>
  <c r="Q6" i="13"/>
  <c r="M6"/>
  <c r="M8"/>
  <c r="Q8"/>
  <c r="Q22"/>
  <c r="M22"/>
  <c r="M24"/>
  <c r="Q24"/>
  <c r="Q38"/>
  <c r="M38"/>
  <c r="M40"/>
  <c r="Q40"/>
  <c r="Q54"/>
  <c r="M54"/>
  <c r="M56"/>
  <c r="Q56"/>
  <c r="Q70"/>
  <c r="M70"/>
  <c r="M72"/>
  <c r="Q72"/>
  <c r="Q86"/>
  <c r="M86"/>
  <c r="M88"/>
  <c r="Q88"/>
  <c r="Q102"/>
  <c r="M102"/>
  <c r="M104"/>
  <c r="Q104"/>
  <c r="Q118"/>
  <c r="M118"/>
  <c r="M120"/>
  <c r="Q120"/>
  <c r="Q134"/>
  <c r="M134"/>
  <c r="M136"/>
  <c r="Q136"/>
  <c r="Q150"/>
  <c r="M150"/>
  <c r="M152"/>
  <c r="Q152"/>
  <c r="Q166"/>
  <c r="M166"/>
  <c r="M168"/>
  <c r="Q168"/>
  <c r="Q200"/>
  <c r="M200"/>
  <c r="M202"/>
  <c r="Q202"/>
  <c r="Q216"/>
  <c r="M216"/>
  <c r="M218"/>
  <c r="Q218"/>
  <c r="Q233"/>
  <c r="M233"/>
  <c r="M235"/>
  <c r="Q235"/>
  <c r="O1812" i="15"/>
  <c r="Q1813"/>
  <c r="Q1814"/>
  <c r="M1816"/>
  <c r="M1817"/>
  <c r="O1818"/>
  <c r="O139"/>
  <c r="M138"/>
  <c r="O13"/>
  <c r="M12"/>
  <c r="O101"/>
  <c r="M100"/>
  <c r="O93"/>
  <c r="M92"/>
  <c r="O85"/>
  <c r="M84"/>
  <c r="O156"/>
  <c r="M155"/>
  <c r="O148"/>
  <c r="M147"/>
  <c r="O301"/>
  <c r="O175"/>
  <c r="Q202"/>
  <c r="Q203"/>
  <c r="M214"/>
  <c r="Q210"/>
  <c r="Q208"/>
  <c r="M255"/>
  <c r="Q321"/>
  <c r="Q319"/>
  <c r="O449"/>
  <c r="O929"/>
  <c r="O12" i="14"/>
  <c r="O14"/>
  <c r="O28"/>
  <c r="O30"/>
  <c r="O44"/>
  <c r="O46"/>
  <c r="O60"/>
  <c r="O62"/>
  <c r="O76"/>
  <c r="O78"/>
  <c r="O92"/>
  <c r="O94"/>
  <c r="O108"/>
  <c r="O110"/>
  <c r="O124"/>
  <c r="O126"/>
  <c r="O140"/>
  <c r="O142"/>
  <c r="O156"/>
  <c r="O158"/>
  <c r="O172"/>
  <c r="O174"/>
  <c r="O188"/>
  <c r="O190"/>
  <c r="O204"/>
  <c r="O206"/>
  <c r="O220"/>
  <c r="O222"/>
  <c r="O236"/>
  <c r="O238"/>
  <c r="O252"/>
  <c r="O254"/>
  <c r="O268"/>
  <c r="O270"/>
  <c r="O284"/>
  <c r="O286"/>
  <c r="O300"/>
  <c r="O302"/>
  <c r="O316"/>
  <c r="O318"/>
  <c r="O332"/>
  <c r="O334"/>
  <c r="O348"/>
  <c r="O350"/>
  <c r="O364"/>
  <c r="O366"/>
  <c r="O380"/>
  <c r="O382"/>
  <c r="O396"/>
  <c r="O398"/>
  <c r="O416"/>
  <c r="O419"/>
  <c r="Q455"/>
  <c r="M445"/>
  <c r="Q441"/>
  <c r="Q439"/>
  <c r="M458"/>
  <c r="O468"/>
  <c r="O470"/>
  <c r="O484"/>
  <c r="O486"/>
  <c r="M489"/>
  <c r="O2" i="13"/>
  <c r="O4"/>
  <c r="O18"/>
  <c r="O20"/>
  <c r="O34"/>
  <c r="O36"/>
  <c r="O50"/>
  <c r="O52"/>
  <c r="O66"/>
  <c r="O68"/>
  <c r="O82"/>
  <c r="O84"/>
  <c r="O98"/>
  <c r="O100"/>
  <c r="O114"/>
  <c r="O116"/>
  <c r="O130"/>
  <c r="O132"/>
  <c r="O146"/>
  <c r="O148"/>
  <c r="O162"/>
  <c r="O164"/>
  <c r="O184"/>
  <c r="O198"/>
  <c r="O212"/>
  <c r="O214"/>
  <c r="O228"/>
  <c r="O230"/>
  <c r="M1250" i="10"/>
  <c r="Q1250"/>
  <c r="Q1253"/>
  <c r="M1253"/>
  <c r="M1267"/>
  <c r="Q1267"/>
  <c r="Q1269"/>
  <c r="M1269"/>
  <c r="M1284"/>
  <c r="Q1284"/>
  <c r="Q1286"/>
  <c r="M1286"/>
  <c r="M1385"/>
  <c r="Q1385"/>
  <c r="Q1387"/>
  <c r="M1387"/>
  <c r="M1401"/>
  <c r="Q1401"/>
  <c r="Q1403"/>
  <c r="M1403"/>
  <c r="M1417"/>
  <c r="Q1417"/>
  <c r="Q1420"/>
  <c r="M1420"/>
  <c r="M860"/>
  <c r="Q860"/>
  <c r="Q1298"/>
  <c r="M1298"/>
  <c r="M1330"/>
  <c r="Q1330"/>
  <c r="Q1332"/>
  <c r="M1332"/>
  <c r="M1346"/>
  <c r="Q1346"/>
  <c r="Q1348"/>
  <c r="M1348"/>
  <c r="M1299"/>
  <c r="Q1299"/>
  <c r="Q1300"/>
  <c r="M1300"/>
  <c r="O329"/>
  <c r="Q329"/>
  <c r="M329"/>
  <c r="O461"/>
  <c r="Q461"/>
  <c r="M461"/>
  <c r="Q240" i="13"/>
  <c r="Q244"/>
  <c r="Q248"/>
  <c r="Q252"/>
  <c r="Q256"/>
  <c r="Q260"/>
  <c r="Q264"/>
  <c r="Q268"/>
  <c r="Q272"/>
  <c r="Q276"/>
  <c r="Q280"/>
  <c r="Q284"/>
  <c r="Q288"/>
  <c r="Q292"/>
  <c r="Q297"/>
  <c r="Q301"/>
  <c r="Q305"/>
  <c r="Q310"/>
  <c r="Q314"/>
  <c r="Q319"/>
  <c r="Q323"/>
  <c r="Q327"/>
  <c r="Q331"/>
  <c r="Q335"/>
  <c r="Q339"/>
  <c r="Q343"/>
  <c r="Q347"/>
  <c r="Q351"/>
  <c r="Q356"/>
  <c r="Q361"/>
  <c r="Q365"/>
  <c r="Q369"/>
  <c r="Q373"/>
  <c r="Q377"/>
  <c r="Q381"/>
  <c r="Q385"/>
  <c r="Q389"/>
  <c r="Q393"/>
  <c r="Q397"/>
  <c r="Q401"/>
  <c r="Q405"/>
  <c r="Q409"/>
  <c r="Q413"/>
  <c r="Q418"/>
  <c r="Q422"/>
  <c r="Q427"/>
  <c r="Q431"/>
  <c r="Q436"/>
  <c r="Q440"/>
  <c r="Q444"/>
  <c r="Q448"/>
  <c r="Q452"/>
  <c r="Q456"/>
  <c r="Q460"/>
  <c r="Q464"/>
  <c r="Q468"/>
  <c r="Q472"/>
  <c r="Q476"/>
  <c r="Q480"/>
  <c r="Q484"/>
  <c r="Q488"/>
  <c r="M490"/>
  <c r="Q492"/>
  <c r="M494"/>
  <c r="Q496"/>
  <c r="M498"/>
  <c r="Q500"/>
  <c r="M502"/>
  <c r="Q504"/>
  <c r="M506"/>
  <c r="Q508"/>
  <c r="M512"/>
  <c r="Q514"/>
  <c r="M516"/>
  <c r="Q518"/>
  <c r="M520"/>
  <c r="Q522"/>
  <c r="M524"/>
  <c r="Q526"/>
  <c r="M528"/>
  <c r="Q530"/>
  <c r="M532"/>
  <c r="Q534"/>
  <c r="M536"/>
  <c r="Q538"/>
  <c r="M540"/>
  <c r="Q542"/>
  <c r="M544"/>
  <c r="Q546"/>
  <c r="M548"/>
  <c r="Q550"/>
  <c r="M552"/>
  <c r="Q554"/>
  <c r="M556"/>
  <c r="Q315"/>
  <c r="M232"/>
  <c r="Q238"/>
  <c r="M308"/>
  <c r="Q294"/>
  <c r="M174"/>
  <c r="Q176"/>
  <c r="M178"/>
  <c r="Q186"/>
  <c r="M188"/>
  <c r="Q190"/>
  <c r="M192"/>
  <c r="Q194"/>
  <c r="M196"/>
  <c r="Q511"/>
  <c r="M2" i="12"/>
  <c r="Q4"/>
  <c r="M6"/>
  <c r="Q8"/>
  <c r="M10"/>
  <c r="Q12"/>
  <c r="M14"/>
  <c r="Q16"/>
  <c r="M18"/>
  <c r="Q20"/>
  <c r="M22"/>
  <c r="Q24"/>
  <c r="M26"/>
  <c r="Q28"/>
  <c r="M30"/>
  <c r="Q32"/>
  <c r="M34"/>
  <c r="Q36"/>
  <c r="M38"/>
  <c r="Q40"/>
  <c r="M42"/>
  <c r="Q44"/>
  <c r="M46"/>
  <c r="Q48"/>
  <c r="M50"/>
  <c r="Q52"/>
  <c r="M54"/>
  <c r="Q56"/>
  <c r="M58"/>
  <c r="Q60"/>
  <c r="M62"/>
  <c r="Q64"/>
  <c r="M66"/>
  <c r="Q68"/>
  <c r="M70"/>
  <c r="Q72"/>
  <c r="M74"/>
  <c r="Q76"/>
  <c r="M78"/>
  <c r="Q80"/>
  <c r="M82"/>
  <c r="Q84"/>
  <c r="M86"/>
  <c r="Q88"/>
  <c r="M90"/>
  <c r="Q92"/>
  <c r="M94"/>
  <c r="Q96"/>
  <c r="M98"/>
  <c r="Q100"/>
  <c r="M102"/>
  <c r="Q104"/>
  <c r="M106"/>
  <c r="Q108"/>
  <c r="M110"/>
  <c r="Q112"/>
  <c r="M114"/>
  <c r="Q116"/>
  <c r="M118"/>
  <c r="Q120"/>
  <c r="M122"/>
  <c r="Q124"/>
  <c r="M126"/>
  <c r="Q128"/>
  <c r="M130"/>
  <c r="Q132"/>
  <c r="M134"/>
  <c r="Q136"/>
  <c r="M138"/>
  <c r="Q140"/>
  <c r="M142"/>
  <c r="Q144"/>
  <c r="M146"/>
  <c r="Q148"/>
  <c r="M150"/>
  <c r="Q152"/>
  <c r="M154"/>
  <c r="Q156"/>
  <c r="M158"/>
  <c r="Q160"/>
  <c r="M162"/>
  <c r="Q164"/>
  <c r="M166"/>
  <c r="Q168"/>
  <c r="M170"/>
  <c r="Q172"/>
  <c r="M174"/>
  <c r="Q176"/>
  <c r="M178"/>
  <c r="Q180"/>
  <c r="M182"/>
  <c r="Q184"/>
  <c r="M186"/>
  <c r="Q188"/>
  <c r="M190"/>
  <c r="Q192"/>
  <c r="M194"/>
  <c r="Q196"/>
  <c r="M198"/>
  <c r="Q200"/>
  <c r="M202"/>
  <c r="Q204"/>
  <c r="M206"/>
  <c r="Q208"/>
  <c r="M210"/>
  <c r="Q212"/>
  <c r="M214"/>
  <c r="Q216"/>
  <c r="M218"/>
  <c r="Q220"/>
  <c r="M222"/>
  <c r="Q224"/>
  <c r="M226"/>
  <c r="Q228"/>
  <c r="M230"/>
  <c r="Q232"/>
  <c r="M234"/>
  <c r="Q236"/>
  <c r="M238"/>
  <c r="Q240"/>
  <c r="M242"/>
  <c r="Q244"/>
  <c r="M246"/>
  <c r="Q248"/>
  <c r="M250"/>
  <c r="Q252"/>
  <c r="M254"/>
  <c r="Q256"/>
  <c r="M258"/>
  <c r="Q260"/>
  <c r="M262"/>
  <c r="Q264"/>
  <c r="M266"/>
  <c r="Q268"/>
  <c r="M270"/>
  <c r="Q272"/>
  <c r="M274"/>
  <c r="Q276"/>
  <c r="M278"/>
  <c r="Q280"/>
  <c r="M282"/>
  <c r="Q284"/>
  <c r="M286"/>
  <c r="Q288"/>
  <c r="M290"/>
  <c r="Q292"/>
  <c r="M294"/>
  <c r="Q296"/>
  <c r="M298"/>
  <c r="Q300"/>
  <c r="M302"/>
  <c r="Q304"/>
  <c r="M306"/>
  <c r="Q308"/>
  <c r="M310"/>
  <c r="Q312"/>
  <c r="M314"/>
  <c r="Q316"/>
  <c r="M318"/>
  <c r="Q320"/>
  <c r="M322"/>
  <c r="Q324"/>
  <c r="M326"/>
  <c r="Q328"/>
  <c r="M330"/>
  <c r="Q332"/>
  <c r="M334"/>
  <c r="Q336"/>
  <c r="M338"/>
  <c r="Q340"/>
  <c r="M342"/>
  <c r="Q344"/>
  <c r="M346"/>
  <c r="Q348"/>
  <c r="M350"/>
  <c r="Q352"/>
  <c r="M354"/>
  <c r="Q356"/>
  <c r="M358"/>
  <c r="Q360"/>
  <c r="M362"/>
  <c r="Q364"/>
  <c r="M366"/>
  <c r="Q368"/>
  <c r="M370"/>
  <c r="M2" i="11"/>
  <c r="Q4"/>
  <c r="M6"/>
  <c r="Q8"/>
  <c r="M10"/>
  <c r="Q12"/>
  <c r="M14"/>
  <c r="Q16"/>
  <c r="M18"/>
  <c r="Q20"/>
  <c r="M22"/>
  <c r="Q24"/>
  <c r="M26"/>
  <c r="Q28"/>
  <c r="M30"/>
  <c r="Q32"/>
  <c r="M34"/>
  <c r="Q36"/>
  <c r="M38"/>
  <c r="Q40"/>
  <c r="M42"/>
  <c r="Q44"/>
  <c r="M46"/>
  <c r="Q49"/>
  <c r="M51"/>
  <c r="Q53"/>
  <c r="M61"/>
  <c r="O58"/>
  <c r="M47"/>
  <c r="Q3" i="10"/>
  <c r="M5"/>
  <c r="Q7"/>
  <c r="M9"/>
  <c r="Q11"/>
  <c r="M13"/>
  <c r="Q15"/>
  <c r="M17"/>
  <c r="Q19"/>
  <c r="M21"/>
  <c r="Q23"/>
  <c r="M25"/>
  <c r="Q27"/>
  <c r="M29"/>
  <c r="Q31"/>
  <c r="M33"/>
  <c r="Q35"/>
  <c r="M37"/>
  <c r="Q39"/>
  <c r="M41"/>
  <c r="Q43"/>
  <c r="M45"/>
  <c r="Q47"/>
  <c r="M49"/>
  <c r="Q51"/>
  <c r="M53"/>
  <c r="Q55"/>
  <c r="M57"/>
  <c r="Q59"/>
  <c r="M61"/>
  <c r="Q63"/>
  <c r="M66"/>
  <c r="Q68"/>
  <c r="M71"/>
  <c r="Q73"/>
  <c r="M75"/>
  <c r="Q77"/>
  <c r="M79"/>
  <c r="Q81"/>
  <c r="M83"/>
  <c r="Q85"/>
  <c r="M87"/>
  <c r="Q89"/>
  <c r="M91"/>
  <c r="Q93"/>
  <c r="M95"/>
  <c r="Q97"/>
  <c r="M99"/>
  <c r="Q101"/>
  <c r="M103"/>
  <c r="Q105"/>
  <c r="M107"/>
  <c r="Q109"/>
  <c r="M111"/>
  <c r="Q113"/>
  <c r="M115"/>
  <c r="Q117"/>
  <c r="M119"/>
  <c r="Q121"/>
  <c r="M123"/>
  <c r="Q125"/>
  <c r="M127"/>
  <c r="Q129"/>
  <c r="M131"/>
  <c r="Q133"/>
  <c r="M135"/>
  <c r="Q137"/>
  <c r="M139"/>
  <c r="Q141"/>
  <c r="M144"/>
  <c r="Q146"/>
  <c r="M148"/>
  <c r="Q151"/>
  <c r="M153"/>
  <c r="Q155"/>
  <c r="M157"/>
  <c r="Q159"/>
  <c r="M161"/>
  <c r="Q163"/>
  <c r="M165"/>
  <c r="Q167"/>
  <c r="M169"/>
  <c r="Q171"/>
  <c r="M173"/>
  <c r="Q175"/>
  <c r="M177"/>
  <c r="Q179"/>
  <c r="M181"/>
  <c r="Q183"/>
  <c r="M185"/>
  <c r="Q187"/>
  <c r="M189"/>
  <c r="Q191"/>
  <c r="M193"/>
  <c r="Q195"/>
  <c r="M197"/>
  <c r="Q199"/>
  <c r="M201"/>
  <c r="Q203"/>
  <c r="M205"/>
  <c r="Q207"/>
  <c r="M209"/>
  <c r="Q211"/>
  <c r="M213"/>
  <c r="Q215"/>
  <c r="M217"/>
  <c r="Q219"/>
  <c r="M222"/>
  <c r="Q224"/>
  <c r="M226"/>
  <c r="Q228"/>
  <c r="M230"/>
  <c r="Q232"/>
  <c r="M234"/>
  <c r="Q236"/>
  <c r="M238"/>
  <c r="Q240"/>
  <c r="M242"/>
  <c r="Q244"/>
  <c r="M246"/>
  <c r="Q248"/>
  <c r="M250"/>
  <c r="Q252"/>
  <c r="M254"/>
  <c r="Q256"/>
  <c r="M258"/>
  <c r="Q260"/>
  <c r="M262"/>
  <c r="Q264"/>
  <c r="M266"/>
  <c r="Q268"/>
  <c r="M270"/>
  <c r="Q272"/>
  <c r="M274"/>
  <c r="Q276"/>
  <c r="M278"/>
  <c r="Q280"/>
  <c r="M282"/>
  <c r="Q284"/>
  <c r="M286"/>
  <c r="Q288"/>
  <c r="M290"/>
  <c r="Q292"/>
  <c r="M294"/>
  <c r="Q296"/>
  <c r="M298"/>
  <c r="Q300"/>
  <c r="M302"/>
  <c r="Q304"/>
  <c r="M306"/>
  <c r="Q308"/>
  <c r="M310"/>
  <c r="Q312"/>
  <c r="M314"/>
  <c r="Q316"/>
  <c r="M318"/>
  <c r="Q320"/>
  <c r="M322"/>
  <c r="Q324"/>
  <c r="M326"/>
  <c r="Q328"/>
  <c r="M333"/>
  <c r="Q335"/>
  <c r="M337"/>
  <c r="Q340"/>
  <c r="M342"/>
  <c r="Q344"/>
  <c r="M346"/>
  <c r="Q348"/>
  <c r="M350"/>
  <c r="Q352"/>
  <c r="M354"/>
  <c r="Q356"/>
  <c r="M359"/>
  <c r="Q366"/>
  <c r="M368"/>
  <c r="Q370"/>
  <c r="M372"/>
  <c r="Q374"/>
  <c r="M376"/>
  <c r="Q378"/>
  <c r="M380"/>
  <c r="Q382"/>
  <c r="M384"/>
  <c r="Q386"/>
  <c r="M388"/>
  <c r="Q390"/>
  <c r="M392"/>
  <c r="Q394"/>
  <c r="M396"/>
  <c r="Q398"/>
  <c r="M400"/>
  <c r="Q402"/>
  <c r="M404"/>
  <c r="Q406"/>
  <c r="M408"/>
  <c r="Q410"/>
  <c r="M412"/>
  <c r="Q414"/>
  <c r="M416"/>
  <c r="Q418"/>
  <c r="M420"/>
  <c r="Q422"/>
  <c r="M424"/>
  <c r="Q426"/>
  <c r="M428"/>
  <c r="Q430"/>
  <c r="M432"/>
  <c r="Q434"/>
  <c r="M436"/>
  <c r="Q438"/>
  <c r="M440"/>
  <c r="Q442"/>
  <c r="M444"/>
  <c r="Q446"/>
  <c r="M448"/>
  <c r="Q450"/>
  <c r="M452"/>
  <c r="Q454"/>
  <c r="M456"/>
  <c r="Q458"/>
  <c r="M463"/>
  <c r="Q465"/>
  <c r="M467"/>
  <c r="Q469"/>
  <c r="M472"/>
  <c r="Q474"/>
  <c r="M476"/>
  <c r="Q478"/>
  <c r="M480"/>
  <c r="Q482"/>
  <c r="M484"/>
  <c r="Q486"/>
  <c r="M488"/>
  <c r="Q496"/>
  <c r="M498"/>
  <c r="Q500"/>
  <c r="M502"/>
  <c r="Q504"/>
  <c r="M506"/>
  <c r="Q508"/>
  <c r="M510"/>
  <c r="Q512"/>
  <c r="M514"/>
  <c r="Q516"/>
  <c r="M518"/>
  <c r="Q520"/>
  <c r="M522"/>
  <c r="Q524"/>
  <c r="M526"/>
  <c r="Q528"/>
  <c r="M530"/>
  <c r="Q532"/>
  <c r="M534"/>
  <c r="Q536"/>
  <c r="M538"/>
  <c r="Q540"/>
  <c r="M542"/>
  <c r="Q544"/>
  <c r="M546"/>
  <c r="Q548"/>
  <c r="M550"/>
  <c r="Q552"/>
  <c r="M554"/>
  <c r="Q556"/>
  <c r="M558"/>
  <c r="Q560"/>
  <c r="M562"/>
  <c r="Q564"/>
  <c r="M566"/>
  <c r="Q568"/>
  <c r="M570"/>
  <c r="Q572"/>
  <c r="M574"/>
  <c r="Q576"/>
  <c r="M578"/>
  <c r="Q580"/>
  <c r="M582"/>
  <c r="Q584"/>
  <c r="M586"/>
  <c r="Q588"/>
  <c r="M593"/>
  <c r="Q595"/>
  <c r="M597"/>
  <c r="Q599"/>
  <c r="M602"/>
  <c r="Q604"/>
  <c r="M606"/>
  <c r="Q608"/>
  <c r="M610"/>
  <c r="Q612"/>
  <c r="M614"/>
  <c r="Q616"/>
  <c r="M618"/>
  <c r="Q626"/>
  <c r="M628"/>
  <c r="Q630"/>
  <c r="M632"/>
  <c r="Q634"/>
  <c r="M636"/>
  <c r="Q638"/>
  <c r="M640"/>
  <c r="Q642"/>
  <c r="M644"/>
  <c r="Q646"/>
  <c r="M648"/>
  <c r="Q650"/>
  <c r="M652"/>
  <c r="Q654"/>
  <c r="M656"/>
  <c r="Q658"/>
  <c r="M660"/>
  <c r="Q662"/>
  <c r="M664"/>
  <c r="Q666"/>
  <c r="M668"/>
  <c r="Q670"/>
  <c r="M672"/>
  <c r="Q674"/>
  <c r="M676"/>
  <c r="Q678"/>
  <c r="M680"/>
  <c r="Q682"/>
  <c r="M684"/>
  <c r="Q686"/>
  <c r="M688"/>
  <c r="Q690"/>
  <c r="M692"/>
  <c r="Q694"/>
  <c r="M696"/>
  <c r="Q698"/>
  <c r="M700"/>
  <c r="Q702"/>
  <c r="M704"/>
  <c r="Q706"/>
  <c r="M708"/>
  <c r="Q710"/>
  <c r="M712"/>
  <c r="Q714"/>
  <c r="M716"/>
  <c r="Q718"/>
  <c r="M723"/>
  <c r="Q725"/>
  <c r="M727"/>
  <c r="Q729"/>
  <c r="M732"/>
  <c r="Q734"/>
  <c r="M736"/>
  <c r="Q738"/>
  <c r="M740"/>
  <c r="Q742"/>
  <c r="M744"/>
  <c r="Q746"/>
  <c r="M748"/>
  <c r="Q756"/>
  <c r="M758"/>
  <c r="Q760"/>
  <c r="M762"/>
  <c r="Q764"/>
  <c r="M766"/>
  <c r="Q768"/>
  <c r="M770"/>
  <c r="Q772"/>
  <c r="M774"/>
  <c r="Q776"/>
  <c r="M778"/>
  <c r="Q780"/>
  <c r="M782"/>
  <c r="Q784"/>
  <c r="M786"/>
  <c r="Q788"/>
  <c r="M790"/>
  <c r="Q792"/>
  <c r="M794"/>
  <c r="Q796"/>
  <c r="M798"/>
  <c r="Q800"/>
  <c r="M802"/>
  <c r="Q804"/>
  <c r="M806"/>
  <c r="Q808"/>
  <c r="M810"/>
  <c r="Q812"/>
  <c r="M814"/>
  <c r="Q816"/>
  <c r="M818"/>
  <c r="Q820"/>
  <c r="M822"/>
  <c r="Q824"/>
  <c r="M826"/>
  <c r="Q828"/>
  <c r="M830"/>
  <c r="Q832"/>
  <c r="M834"/>
  <c r="Q836"/>
  <c r="M838"/>
  <c r="Q840"/>
  <c r="M842"/>
  <c r="Q844"/>
  <c r="M846"/>
  <c r="Q848"/>
  <c r="M853"/>
  <c r="Q855"/>
  <c r="M857"/>
  <c r="Q859"/>
  <c r="M862"/>
  <c r="Q864"/>
  <c r="M866"/>
  <c r="Q868"/>
  <c r="M870"/>
  <c r="Q872"/>
  <c r="M874"/>
  <c r="Q876"/>
  <c r="M878"/>
  <c r="Q886"/>
  <c r="M888"/>
  <c r="Q890"/>
  <c r="M892"/>
  <c r="Q894"/>
  <c r="M896"/>
  <c r="Q898"/>
  <c r="M900"/>
  <c r="Q902"/>
  <c r="M904"/>
  <c r="Q906"/>
  <c r="M908"/>
  <c r="Q910"/>
  <c r="M912"/>
  <c r="Q914"/>
  <c r="M916"/>
  <c r="Q918"/>
  <c r="M920"/>
  <c r="Q922"/>
  <c r="M924"/>
  <c r="Q926"/>
  <c r="M928"/>
  <c r="Q930"/>
  <c r="M932"/>
  <c r="Q934"/>
  <c r="M936"/>
  <c r="Q938"/>
  <c r="M940"/>
  <c r="Q942"/>
  <c r="M944"/>
  <c r="Q946"/>
  <c r="M948"/>
  <c r="Q951"/>
  <c r="M953"/>
  <c r="Q956"/>
  <c r="M958"/>
  <c r="Q960"/>
  <c r="M962"/>
  <c r="Q964"/>
  <c r="M966"/>
  <c r="Q968"/>
  <c r="M970"/>
  <c r="Q972"/>
  <c r="M974"/>
  <c r="Q976"/>
  <c r="M978"/>
  <c r="Q980"/>
  <c r="M982"/>
  <c r="Q984"/>
  <c r="M986"/>
  <c r="Q988"/>
  <c r="M990"/>
  <c r="Q992"/>
  <c r="M994"/>
  <c r="Q996"/>
  <c r="M998"/>
  <c r="Q1000"/>
  <c r="M1002"/>
  <c r="Q1004"/>
  <c r="M1006"/>
  <c r="Q1008"/>
  <c r="M1010"/>
  <c r="Q1012"/>
  <c r="M1014"/>
  <c r="Q1016"/>
  <c r="M1018"/>
  <c r="Q1020"/>
  <c r="M1022"/>
  <c r="Q1025"/>
  <c r="M1027"/>
  <c r="Q1030"/>
  <c r="M1032"/>
  <c r="Q1034"/>
  <c r="M1036"/>
  <c r="Q1038"/>
  <c r="M1040"/>
  <c r="Q1042"/>
  <c r="M1044"/>
  <c r="Q1046"/>
  <c r="M1048"/>
  <c r="Q1050"/>
  <c r="M1052"/>
  <c r="Q1054"/>
  <c r="M1056"/>
  <c r="Q1058"/>
  <c r="M1060"/>
  <c r="Q1062"/>
  <c r="M1064"/>
  <c r="Q1066"/>
  <c r="M1068"/>
  <c r="Q1070"/>
  <c r="M1072"/>
  <c r="Q1074"/>
  <c r="M1076"/>
  <c r="Q1078"/>
  <c r="M1080"/>
  <c r="Q1082"/>
  <c r="O1083"/>
  <c r="Q1084"/>
  <c r="Q1085"/>
  <c r="M1087"/>
  <c r="M1088"/>
  <c r="O1089"/>
  <c r="O1100"/>
  <c r="Q1101"/>
  <c r="Q1102"/>
  <c r="M1105"/>
  <c r="M1106"/>
  <c r="O1107"/>
  <c r="O1117"/>
  <c r="Q1118"/>
  <c r="Q1119"/>
  <c r="M1121"/>
  <c r="M1122"/>
  <c r="O1123"/>
  <c r="O1133"/>
  <c r="Q1134"/>
  <c r="Q1135"/>
  <c r="M1137"/>
  <c r="M1138"/>
  <c r="O1139"/>
  <c r="O1149"/>
  <c r="Q1150"/>
  <c r="Q1151"/>
  <c r="M1153"/>
  <c r="M1154"/>
  <c r="O1155"/>
  <c r="O1165"/>
  <c r="Q1166"/>
  <c r="Q1167"/>
  <c r="M1169"/>
  <c r="M1170"/>
  <c r="O1171"/>
  <c r="O1183"/>
  <c r="Q1184"/>
  <c r="Q1185"/>
  <c r="M1187"/>
  <c r="M1188"/>
  <c r="O1189"/>
  <c r="O1199"/>
  <c r="Q1200"/>
  <c r="Q1201"/>
  <c r="M1203"/>
  <c r="M1204"/>
  <c r="O1205"/>
  <c r="O1215"/>
  <c r="Q1216"/>
  <c r="Q1217"/>
  <c r="M1219"/>
  <c r="M1220"/>
  <c r="O1221"/>
  <c r="O1231"/>
  <c r="Q1232"/>
  <c r="Q1233"/>
  <c r="M1235"/>
  <c r="M1236"/>
  <c r="O1237"/>
  <c r="O1248"/>
  <c r="Q1249"/>
  <c r="M1255"/>
  <c r="Q1255"/>
  <c r="Q1257"/>
  <c r="M1257"/>
  <c r="M1272"/>
  <c r="Q1272"/>
  <c r="Q1274"/>
  <c r="M1274"/>
  <c r="M1288"/>
  <c r="Q1288"/>
  <c r="Q1290"/>
  <c r="M1290"/>
  <c r="M1389"/>
  <c r="Q1389"/>
  <c r="Q1391"/>
  <c r="M1391"/>
  <c r="M1405"/>
  <c r="Q1405"/>
  <c r="Q1407"/>
  <c r="M1407"/>
  <c r="M1029"/>
  <c r="Q1029"/>
  <c r="Q1177"/>
  <c r="M1177"/>
  <c r="M1318"/>
  <c r="Q1318"/>
  <c r="Q1320"/>
  <c r="M1320"/>
  <c r="M1334"/>
  <c r="Q1334"/>
  <c r="Q1336"/>
  <c r="M1336"/>
  <c r="M1350"/>
  <c r="Q1350"/>
  <c r="Q1352"/>
  <c r="M1352"/>
  <c r="M1301"/>
  <c r="Q1301"/>
  <c r="Q1302"/>
  <c r="M1302"/>
  <c r="O493"/>
  <c r="Q493"/>
  <c r="M493"/>
  <c r="O751"/>
  <c r="Q751"/>
  <c r="M751"/>
  <c r="O884"/>
  <c r="Q884"/>
  <c r="M884"/>
  <c r="O1373"/>
  <c r="Q1373"/>
  <c r="M1373"/>
  <c r="O1380"/>
  <c r="Q1380"/>
  <c r="M1380"/>
  <c r="M1529"/>
  <c r="O1529"/>
  <c r="M1525"/>
  <c r="O1525"/>
  <c r="M1521"/>
  <c r="O1521"/>
  <c r="M1517"/>
  <c r="O1517"/>
  <c r="M1513"/>
  <c r="O1513"/>
  <c r="M1509"/>
  <c r="O1509"/>
  <c r="M1505"/>
  <c r="O1505"/>
  <c r="M1501"/>
  <c r="O1501"/>
  <c r="M1497"/>
  <c r="O1497"/>
  <c r="M1493"/>
  <c r="O1493"/>
  <c r="M1489"/>
  <c r="O1489"/>
  <c r="M1485"/>
  <c r="O1485"/>
  <c r="M1481"/>
  <c r="O1481"/>
  <c r="M1477"/>
  <c r="O1477"/>
  <c r="M1473"/>
  <c r="O1473"/>
  <c r="M1469"/>
  <c r="O1469"/>
  <c r="M1465"/>
  <c r="O1465"/>
  <c r="M1461"/>
  <c r="O1461"/>
  <c r="M1457"/>
  <c r="O1457"/>
  <c r="M1453"/>
  <c r="O1453"/>
  <c r="M1449"/>
  <c r="O1449"/>
  <c r="M1445"/>
  <c r="O1445"/>
  <c r="M1441"/>
  <c r="O1441"/>
  <c r="M1437"/>
  <c r="O1437"/>
  <c r="M1433"/>
  <c r="O1433"/>
  <c r="M1429"/>
  <c r="O1429"/>
  <c r="M1425"/>
  <c r="O1425"/>
  <c r="M1421"/>
  <c r="O1421"/>
  <c r="O852"/>
  <c r="Q852"/>
  <c r="M852"/>
  <c r="O1418"/>
  <c r="Q1418"/>
  <c r="M1418"/>
  <c r="M1570"/>
  <c r="O1570"/>
  <c r="M1566"/>
  <c r="O1566"/>
  <c r="M1562"/>
  <c r="O1562"/>
  <c r="M1558"/>
  <c r="O1558"/>
  <c r="M1554"/>
  <c r="O1554"/>
  <c r="M1259"/>
  <c r="Q1259"/>
  <c r="Q1261"/>
  <c r="M1261"/>
  <c r="M1276"/>
  <c r="Q1276"/>
  <c r="Q1278"/>
  <c r="M1278"/>
  <c r="M1294"/>
  <c r="Q1294"/>
  <c r="Q1296"/>
  <c r="M1296"/>
  <c r="M1393"/>
  <c r="Q1393"/>
  <c r="Q1395"/>
  <c r="M1395"/>
  <c r="M1409"/>
  <c r="Q1409"/>
  <c r="Q1411"/>
  <c r="M1411"/>
  <c r="M358"/>
  <c r="Q358"/>
  <c r="Q619"/>
  <c r="M619"/>
  <c r="M1322"/>
  <c r="Q1322"/>
  <c r="Q1324"/>
  <c r="M1324"/>
  <c r="M1338"/>
  <c r="Q1338"/>
  <c r="Q1340"/>
  <c r="M1340"/>
  <c r="M1354"/>
  <c r="Q1354"/>
  <c r="Q1358"/>
  <c r="M1358"/>
  <c r="M1305"/>
  <c r="Q1305"/>
  <c r="Q1366"/>
  <c r="M1366"/>
  <c r="O850"/>
  <c r="Q850"/>
  <c r="M850"/>
  <c r="O1297"/>
  <c r="Q1297"/>
  <c r="M1297"/>
  <c r="M1316"/>
  <c r="O1316"/>
  <c r="Q490" i="13"/>
  <c r="Q494"/>
  <c r="Q498"/>
  <c r="Q502"/>
  <c r="Q506"/>
  <c r="Q512"/>
  <c r="Q516"/>
  <c r="Q520"/>
  <c r="Q524"/>
  <c r="Q528"/>
  <c r="Q532"/>
  <c r="Q536"/>
  <c r="Q540"/>
  <c r="Q544"/>
  <c r="Q548"/>
  <c r="Q552"/>
  <c r="Q556"/>
  <c r="Q232"/>
  <c r="Q308"/>
  <c r="Q174"/>
  <c r="Q178"/>
  <c r="Q188"/>
  <c r="Q192"/>
  <c r="Q196"/>
  <c r="Q2" i="12"/>
  <c r="Q6"/>
  <c r="Q10"/>
  <c r="Q14"/>
  <c r="Q18"/>
  <c r="Q22"/>
  <c r="Q26"/>
  <c r="Q30"/>
  <c r="Q34"/>
  <c r="Q38"/>
  <c r="Q42"/>
  <c r="Q46"/>
  <c r="Q50"/>
  <c r="Q54"/>
  <c r="Q58"/>
  <c r="Q62"/>
  <c r="Q66"/>
  <c r="Q70"/>
  <c r="Q74"/>
  <c r="Q78"/>
  <c r="Q82"/>
  <c r="Q86"/>
  <c r="Q90"/>
  <c r="Q94"/>
  <c r="Q98"/>
  <c r="Q102"/>
  <c r="Q106"/>
  <c r="Q110"/>
  <c r="Q114"/>
  <c r="Q118"/>
  <c r="Q122"/>
  <c r="Q126"/>
  <c r="Q130"/>
  <c r="Q134"/>
  <c r="Q138"/>
  <c r="Q142"/>
  <c r="Q146"/>
  <c r="Q150"/>
  <c r="Q154"/>
  <c r="Q158"/>
  <c r="Q162"/>
  <c r="Q166"/>
  <c r="Q170"/>
  <c r="Q174"/>
  <c r="Q178"/>
  <c r="Q182"/>
  <c r="Q186"/>
  <c r="Q190"/>
  <c r="Q194"/>
  <c r="Q198"/>
  <c r="Q202"/>
  <c r="Q206"/>
  <c r="Q210"/>
  <c r="Q214"/>
  <c r="Q218"/>
  <c r="Q222"/>
  <c r="Q226"/>
  <c r="Q230"/>
  <c r="Q234"/>
  <c r="Q238"/>
  <c r="Q242"/>
  <c r="Q246"/>
  <c r="Q250"/>
  <c r="Q254"/>
  <c r="Q258"/>
  <c r="Q262"/>
  <c r="Q266"/>
  <c r="Q270"/>
  <c r="Q274"/>
  <c r="Q278"/>
  <c r="Q282"/>
  <c r="Q286"/>
  <c r="Q290"/>
  <c r="Q294"/>
  <c r="Q298"/>
  <c r="Q302"/>
  <c r="Q306"/>
  <c r="Q310"/>
  <c r="Q314"/>
  <c r="Q318"/>
  <c r="Q322"/>
  <c r="Q326"/>
  <c r="Q330"/>
  <c r="Q334"/>
  <c r="Q338"/>
  <c r="Q342"/>
  <c r="Q346"/>
  <c r="Q350"/>
  <c r="Q354"/>
  <c r="Q358"/>
  <c r="Q362"/>
  <c r="Q366"/>
  <c r="Q370"/>
  <c r="O395"/>
  <c r="O391"/>
  <c r="O387"/>
  <c r="O383"/>
  <c r="O379"/>
  <c r="O375"/>
  <c r="Q2" i="11"/>
  <c r="Q6"/>
  <c r="Q10"/>
  <c r="Q14"/>
  <c r="Q18"/>
  <c r="Q22"/>
  <c r="Q26"/>
  <c r="Q30"/>
  <c r="Q34"/>
  <c r="Q38"/>
  <c r="Q42"/>
  <c r="Q46"/>
  <c r="Q51"/>
  <c r="Q61"/>
  <c r="Q47"/>
  <c r="Q5" i="10"/>
  <c r="Q9"/>
  <c r="Q13"/>
  <c r="Q17"/>
  <c r="Q21"/>
  <c r="Q25"/>
  <c r="Q29"/>
  <c r="Q33"/>
  <c r="Q37"/>
  <c r="Q41"/>
  <c r="Q45"/>
  <c r="Q49"/>
  <c r="Q53"/>
  <c r="Q57"/>
  <c r="Q61"/>
  <c r="Q66"/>
  <c r="Q71"/>
  <c r="Q75"/>
  <c r="Q79"/>
  <c r="Q83"/>
  <c r="Q87"/>
  <c r="Q91"/>
  <c r="Q95"/>
  <c r="Q99"/>
  <c r="Q103"/>
  <c r="Q107"/>
  <c r="Q111"/>
  <c r="Q115"/>
  <c r="Q119"/>
  <c r="Q123"/>
  <c r="Q127"/>
  <c r="Q131"/>
  <c r="Q135"/>
  <c r="Q139"/>
  <c r="Q144"/>
  <c r="Q148"/>
  <c r="Q153"/>
  <c r="Q157"/>
  <c r="Q161"/>
  <c r="Q165"/>
  <c r="Q169"/>
  <c r="Q173"/>
  <c r="Q177"/>
  <c r="Q181"/>
  <c r="Q185"/>
  <c r="Q189"/>
  <c r="Q193"/>
  <c r="Q197"/>
  <c r="Q201"/>
  <c r="Q205"/>
  <c r="Q209"/>
  <c r="Q213"/>
  <c r="Q217"/>
  <c r="Q222"/>
  <c r="Q226"/>
  <c r="Q230"/>
  <c r="Q234"/>
  <c r="Q238"/>
  <c r="Q242"/>
  <c r="Q246"/>
  <c r="Q250"/>
  <c r="Q254"/>
  <c r="Q258"/>
  <c r="Q262"/>
  <c r="Q266"/>
  <c r="Q270"/>
  <c r="Q274"/>
  <c r="Q278"/>
  <c r="Q282"/>
  <c r="Q286"/>
  <c r="Q290"/>
  <c r="Q294"/>
  <c r="Q298"/>
  <c r="Q302"/>
  <c r="Q306"/>
  <c r="Q310"/>
  <c r="Q314"/>
  <c r="Q318"/>
  <c r="Q322"/>
  <c r="Q326"/>
  <c r="Q333"/>
  <c r="Q337"/>
  <c r="Q342"/>
  <c r="Q346"/>
  <c r="Q350"/>
  <c r="Q354"/>
  <c r="Q359"/>
  <c r="Q368"/>
  <c r="Q372"/>
  <c r="Q376"/>
  <c r="Q380"/>
  <c r="Q384"/>
  <c r="Q388"/>
  <c r="Q392"/>
  <c r="Q396"/>
  <c r="Q400"/>
  <c r="Q404"/>
  <c r="Q408"/>
  <c r="Q412"/>
  <c r="Q416"/>
  <c r="Q420"/>
  <c r="Q424"/>
  <c r="Q428"/>
  <c r="Q432"/>
  <c r="Q436"/>
  <c r="Q440"/>
  <c r="Q444"/>
  <c r="Q448"/>
  <c r="Q452"/>
  <c r="Q456"/>
  <c r="Q463"/>
  <c r="Q467"/>
  <c r="Q472"/>
  <c r="Q476"/>
  <c r="Q480"/>
  <c r="Q484"/>
  <c r="Q488"/>
  <c r="Q498"/>
  <c r="Q502"/>
  <c r="Q506"/>
  <c r="Q510"/>
  <c r="Q514"/>
  <c r="Q518"/>
  <c r="Q522"/>
  <c r="Q526"/>
  <c r="Q530"/>
  <c r="Q534"/>
  <c r="Q538"/>
  <c r="Q542"/>
  <c r="Q546"/>
  <c r="Q550"/>
  <c r="Q554"/>
  <c r="Q558"/>
  <c r="Q562"/>
  <c r="Q566"/>
  <c r="Q570"/>
  <c r="Q574"/>
  <c r="Q578"/>
  <c r="Q582"/>
  <c r="Q586"/>
  <c r="Q593"/>
  <c r="Q597"/>
  <c r="Q602"/>
  <c r="Q606"/>
  <c r="Q610"/>
  <c r="Q614"/>
  <c r="Q618"/>
  <c r="Q628"/>
  <c r="Q632"/>
  <c r="Q636"/>
  <c r="Q640"/>
  <c r="Q644"/>
  <c r="Q648"/>
  <c r="Q652"/>
  <c r="Q656"/>
  <c r="Q660"/>
  <c r="Q664"/>
  <c r="Q668"/>
  <c r="Q672"/>
  <c r="Q676"/>
  <c r="Q680"/>
  <c r="Q684"/>
  <c r="Q688"/>
  <c r="Q692"/>
  <c r="Q696"/>
  <c r="Q700"/>
  <c r="Q704"/>
  <c r="Q708"/>
  <c r="Q712"/>
  <c r="Q716"/>
  <c r="Q723"/>
  <c r="Q727"/>
  <c r="Q732"/>
  <c r="Q736"/>
  <c r="Q740"/>
  <c r="Q744"/>
  <c r="Q748"/>
  <c r="Q758"/>
  <c r="Q762"/>
  <c r="Q766"/>
  <c r="Q770"/>
  <c r="Q774"/>
  <c r="Q778"/>
  <c r="Q782"/>
  <c r="Q786"/>
  <c r="Q790"/>
  <c r="Q794"/>
  <c r="Q798"/>
  <c r="Q802"/>
  <c r="Q806"/>
  <c r="Q810"/>
  <c r="Q814"/>
  <c r="Q818"/>
  <c r="Q822"/>
  <c r="Q826"/>
  <c r="Q830"/>
  <c r="Q834"/>
  <c r="Q838"/>
  <c r="Q842"/>
  <c r="Q846"/>
  <c r="Q853"/>
  <c r="Q857"/>
  <c r="Q862"/>
  <c r="Q866"/>
  <c r="Q870"/>
  <c r="Q874"/>
  <c r="Q878"/>
  <c r="Q888"/>
  <c r="Q892"/>
  <c r="Q896"/>
  <c r="Q900"/>
  <c r="Q904"/>
  <c r="Q908"/>
  <c r="Q912"/>
  <c r="Q916"/>
  <c r="Q920"/>
  <c r="Q924"/>
  <c r="Q928"/>
  <c r="Q932"/>
  <c r="Q936"/>
  <c r="Q940"/>
  <c r="Q944"/>
  <c r="Q948"/>
  <c r="Q953"/>
  <c r="Q958"/>
  <c r="Q962"/>
  <c r="Q966"/>
  <c r="Q970"/>
  <c r="Q974"/>
  <c r="Q978"/>
  <c r="Q982"/>
  <c r="Q986"/>
  <c r="Q990"/>
  <c r="Q994"/>
  <c r="Q998"/>
  <c r="Q1002"/>
  <c r="Q1006"/>
  <c r="Q1010"/>
  <c r="Q1014"/>
  <c r="Q1018"/>
  <c r="Q1022"/>
  <c r="Q1027"/>
  <c r="Q1032"/>
  <c r="Q1036"/>
  <c r="Q1040"/>
  <c r="Q1044"/>
  <c r="Q1048"/>
  <c r="Q1052"/>
  <c r="Q1056"/>
  <c r="Q1060"/>
  <c r="Q1064"/>
  <c r="Q1068"/>
  <c r="Q1072"/>
  <c r="Q1076"/>
  <c r="Q1080"/>
  <c r="O1091"/>
  <c r="Q1092"/>
  <c r="Q1093"/>
  <c r="O1109"/>
  <c r="Q1110"/>
  <c r="Q1111"/>
  <c r="O1125"/>
  <c r="Q1126"/>
  <c r="Q1127"/>
  <c r="O1141"/>
  <c r="Q1142"/>
  <c r="Q1143"/>
  <c r="O1157"/>
  <c r="Q1158"/>
  <c r="Q1159"/>
  <c r="O1174"/>
  <c r="Q1175"/>
  <c r="Q1176"/>
  <c r="O1191"/>
  <c r="Q1192"/>
  <c r="Q1193"/>
  <c r="O1207"/>
  <c r="Q1208"/>
  <c r="Q1209"/>
  <c r="O1223"/>
  <c r="Q1224"/>
  <c r="Q1225"/>
  <c r="O1239"/>
  <c r="Q1240"/>
  <c r="Q1241"/>
  <c r="O1255"/>
  <c r="O1257"/>
  <c r="O1272"/>
  <c r="O1274"/>
  <c r="O1288"/>
  <c r="O1290"/>
  <c r="O1389"/>
  <c r="O1391"/>
  <c r="O1405"/>
  <c r="O1407"/>
  <c r="O1029"/>
  <c r="O1177"/>
  <c r="O1318"/>
  <c r="O1320"/>
  <c r="O1334"/>
  <c r="O1336"/>
  <c r="O1350"/>
  <c r="O1352"/>
  <c r="O1301"/>
  <c r="O1302"/>
  <c r="M1263"/>
  <c r="Q1263"/>
  <c r="Q1265"/>
  <c r="M1265"/>
  <c r="M1280"/>
  <c r="Q1280"/>
  <c r="Q1282"/>
  <c r="M1282"/>
  <c r="M1381"/>
  <c r="Q1381"/>
  <c r="Q1383"/>
  <c r="M1383"/>
  <c r="M1397"/>
  <c r="Q1397"/>
  <c r="Q1399"/>
  <c r="M1399"/>
  <c r="M1413"/>
  <c r="Q1413"/>
  <c r="Q1415"/>
  <c r="M1415"/>
  <c r="M879"/>
  <c r="Q879"/>
  <c r="Q470"/>
  <c r="M470"/>
  <c r="M1326"/>
  <c r="Q1326"/>
  <c r="Q1328"/>
  <c r="M1328"/>
  <c r="M1342"/>
  <c r="Q1342"/>
  <c r="Q1344"/>
  <c r="M1344"/>
  <c r="M1360"/>
  <c r="Q1360"/>
  <c r="Q1291"/>
  <c r="M1291"/>
  <c r="M1368"/>
  <c r="Q1368"/>
  <c r="M364"/>
  <c r="O364"/>
  <c r="M360"/>
  <c r="O360"/>
  <c r="O622"/>
  <c r="Q622"/>
  <c r="M622"/>
  <c r="O880"/>
  <c r="Q880"/>
  <c r="M880"/>
  <c r="O1311"/>
  <c r="Q1311"/>
  <c r="M1311"/>
  <c r="O1376"/>
  <c r="Q1376"/>
  <c r="M1376"/>
  <c r="O331"/>
  <c r="Q331"/>
  <c r="M331"/>
  <c r="O1172"/>
  <c r="Q1172"/>
  <c r="M1172"/>
  <c r="M1091"/>
  <c r="M1092"/>
  <c r="O1093"/>
  <c r="M1109"/>
  <c r="M1110"/>
  <c r="O1111"/>
  <c r="M1125"/>
  <c r="M1126"/>
  <c r="O1127"/>
  <c r="M1141"/>
  <c r="M1142"/>
  <c r="O1143"/>
  <c r="M1157"/>
  <c r="M1158"/>
  <c r="O1159"/>
  <c r="M1174"/>
  <c r="M1175"/>
  <c r="O1176"/>
  <c r="M1191"/>
  <c r="M1192"/>
  <c r="O1193"/>
  <c r="M1207"/>
  <c r="M1208"/>
  <c r="O1209"/>
  <c r="M1223"/>
  <c r="M1224"/>
  <c r="O1225"/>
  <c r="M1239"/>
  <c r="M1240"/>
  <c r="O1241"/>
  <c r="Q1529"/>
  <c r="Q1525"/>
  <c r="Q1521"/>
  <c r="Q1517"/>
  <c r="Q1513"/>
  <c r="Q1509"/>
  <c r="Q1505"/>
  <c r="Q1501"/>
  <c r="Q1497"/>
  <c r="Q1493"/>
  <c r="Q1489"/>
  <c r="Q1485"/>
  <c r="Q1481"/>
  <c r="Q1477"/>
  <c r="Q1473"/>
  <c r="Q1469"/>
  <c r="Q1465"/>
  <c r="Q1461"/>
  <c r="Q1457"/>
  <c r="Q1453"/>
  <c r="Q1449"/>
  <c r="Q1445"/>
  <c r="Q1441"/>
  <c r="Q1437"/>
  <c r="Q1433"/>
  <c r="Q1429"/>
  <c r="Q1425"/>
  <c r="Q1421"/>
  <c r="Q1570"/>
  <c r="Q1566"/>
  <c r="Q1562"/>
  <c r="Q1558"/>
  <c r="Q1554"/>
  <c r="Q933" i="9"/>
  <c r="M933"/>
  <c r="M935"/>
  <c r="Q935"/>
  <c r="Q950"/>
  <c r="M950"/>
  <c r="M955"/>
  <c r="Q955"/>
  <c r="Q969"/>
  <c r="M969"/>
  <c r="M971"/>
  <c r="Q971"/>
  <c r="Q986"/>
  <c r="M986"/>
  <c r="M988"/>
  <c r="Q988"/>
  <c r="Q1002"/>
  <c r="M1002"/>
  <c r="M1004"/>
  <c r="Q1004"/>
  <c r="Q1018"/>
  <c r="M1018"/>
  <c r="M1020"/>
  <c r="Q1020"/>
  <c r="Q1034"/>
  <c r="M1034"/>
  <c r="M1036"/>
  <c r="Q1036"/>
  <c r="Q1050"/>
  <c r="M1050"/>
  <c r="M1052"/>
  <c r="Q1052"/>
  <c r="Q1067"/>
  <c r="M1067"/>
  <c r="M1069"/>
  <c r="Q1069"/>
  <c r="Q1083"/>
  <c r="M1083"/>
  <c r="M1085"/>
  <c r="Q1085"/>
  <c r="Q1099"/>
  <c r="M1099"/>
  <c r="M1101"/>
  <c r="Q1101"/>
  <c r="Q1115"/>
  <c r="M1115"/>
  <c r="M1117"/>
  <c r="Q1117"/>
  <c r="Q1131"/>
  <c r="M1131"/>
  <c r="M1133"/>
  <c r="Q1133"/>
  <c r="Q1147"/>
  <c r="M1147"/>
  <c r="M1149"/>
  <c r="Q1149"/>
  <c r="Q1167"/>
  <c r="M1167"/>
  <c r="M1169"/>
  <c r="Q1169"/>
  <c r="Q1183"/>
  <c r="M1183"/>
  <c r="M1186"/>
  <c r="Q1186"/>
  <c r="Q1200"/>
  <c r="M1200"/>
  <c r="M1202"/>
  <c r="Q1202"/>
  <c r="Q1216"/>
  <c r="M1216"/>
  <c r="Q590" i="10"/>
  <c r="Q1370"/>
  <c r="Q721"/>
  <c r="Q70"/>
  <c r="Q491"/>
  <c r="Q620"/>
  <c r="Q624"/>
  <c r="Q753"/>
  <c r="Q882"/>
  <c r="Q1309"/>
  <c r="Q1371"/>
  <c r="Q1375"/>
  <c r="Q1378"/>
  <c r="Q143"/>
  <c r="Q592"/>
  <c r="Q1024"/>
  <c r="Q1293"/>
  <c r="O1550"/>
  <c r="O1546"/>
  <c r="O1542"/>
  <c r="O1538"/>
  <c r="O1534"/>
  <c r="Q2" i="9"/>
  <c r="M4"/>
  <c r="Q6"/>
  <c r="M8"/>
  <c r="Q10"/>
  <c r="M12"/>
  <c r="Q14"/>
  <c r="M16"/>
  <c r="Q18"/>
  <c r="M20"/>
  <c r="Q22"/>
  <c r="M24"/>
  <c r="Q26"/>
  <c r="M28"/>
  <c r="Q30"/>
  <c r="M32"/>
  <c r="Q34"/>
  <c r="M36"/>
  <c r="Q38"/>
  <c r="M40"/>
  <c r="Q42"/>
  <c r="M44"/>
  <c r="Q46"/>
  <c r="M48"/>
  <c r="Q50"/>
  <c r="M52"/>
  <c r="Q54"/>
  <c r="M56"/>
  <c r="Q58"/>
  <c r="M60"/>
  <c r="Q62"/>
  <c r="M64"/>
  <c r="Q66"/>
  <c r="M68"/>
  <c r="Q70"/>
  <c r="M72"/>
  <c r="Q74"/>
  <c r="M76"/>
  <c r="Q78"/>
  <c r="M80"/>
  <c r="Q82"/>
  <c r="M84"/>
  <c r="Q86"/>
  <c r="M88"/>
  <c r="Q90"/>
  <c r="M92"/>
  <c r="Q94"/>
  <c r="M96"/>
  <c r="Q98"/>
  <c r="M100"/>
  <c r="Q102"/>
  <c r="M104"/>
  <c r="Q106"/>
  <c r="M108"/>
  <c r="Q110"/>
  <c r="M112"/>
  <c r="Q114"/>
  <c r="M116"/>
  <c r="Q118"/>
  <c r="M120"/>
  <c r="Q122"/>
  <c r="M124"/>
  <c r="Q126"/>
  <c r="M128"/>
  <c r="Q131"/>
  <c r="M133"/>
  <c r="Q138"/>
  <c r="M140"/>
  <c r="Q142"/>
  <c r="M144"/>
  <c r="Q146"/>
  <c r="M148"/>
  <c r="Q150"/>
  <c r="M152"/>
  <c r="Q154"/>
  <c r="M156"/>
  <c r="Q158"/>
  <c r="M160"/>
  <c r="Q162"/>
  <c r="M165"/>
  <c r="Q167"/>
  <c r="M169"/>
  <c r="Q171"/>
  <c r="M173"/>
  <c r="Q175"/>
  <c r="M177"/>
  <c r="Q179"/>
  <c r="M181"/>
  <c r="Q183"/>
  <c r="M185"/>
  <c r="Q187"/>
  <c r="M189"/>
  <c r="Q191"/>
  <c r="M193"/>
  <c r="Q195"/>
  <c r="M197"/>
  <c r="Q199"/>
  <c r="M201"/>
  <c r="Q203"/>
  <c r="M205"/>
  <c r="Q207"/>
  <c r="M209"/>
  <c r="Q211"/>
  <c r="M213"/>
  <c r="Q215"/>
  <c r="M217"/>
  <c r="Q219"/>
  <c r="M221"/>
  <c r="Q223"/>
  <c r="M225"/>
  <c r="Q227"/>
  <c r="M229"/>
  <c r="Q231"/>
  <c r="M233"/>
  <c r="Q235"/>
  <c r="M237"/>
  <c r="Q239"/>
  <c r="M241"/>
  <c r="Q243"/>
  <c r="M246"/>
  <c r="Q248"/>
  <c r="M250"/>
  <c r="Q252"/>
  <c r="M254"/>
  <c r="Q256"/>
  <c r="M258"/>
  <c r="Q260"/>
  <c r="M262"/>
  <c r="Q264"/>
  <c r="M266"/>
  <c r="Q268"/>
  <c r="M270"/>
  <c r="Q272"/>
  <c r="M274"/>
  <c r="Q276"/>
  <c r="M278"/>
  <c r="Q280"/>
  <c r="M282"/>
  <c r="Q284"/>
  <c r="M286"/>
  <c r="Q288"/>
  <c r="M290"/>
  <c r="Q292"/>
  <c r="M294"/>
  <c r="Q296"/>
  <c r="M298"/>
  <c r="Q300"/>
  <c r="M302"/>
  <c r="Q304"/>
  <c r="M306"/>
  <c r="Q308"/>
  <c r="M310"/>
  <c r="Q312"/>
  <c r="M314"/>
  <c r="Q316"/>
  <c r="M318"/>
  <c r="Q320"/>
  <c r="M322"/>
  <c r="Q324"/>
  <c r="M326"/>
  <c r="Q328"/>
  <c r="M330"/>
  <c r="Q332"/>
  <c r="M335"/>
  <c r="Q337"/>
  <c r="M342"/>
  <c r="Q344"/>
  <c r="M346"/>
  <c r="Q348"/>
  <c r="M350"/>
  <c r="Q352"/>
  <c r="M354"/>
  <c r="Q356"/>
  <c r="M358"/>
  <c r="Q360"/>
  <c r="M362"/>
  <c r="Q364"/>
  <c r="M366"/>
  <c r="Q368"/>
  <c r="M371"/>
  <c r="Q373"/>
  <c r="M375"/>
  <c r="Q377"/>
  <c r="M379"/>
  <c r="Q381"/>
  <c r="M383"/>
  <c r="Q385"/>
  <c r="M387"/>
  <c r="Q389"/>
  <c r="M391"/>
  <c r="Q393"/>
  <c r="M395"/>
  <c r="Q397"/>
  <c r="M399"/>
  <c r="Q401"/>
  <c r="M403"/>
  <c r="Q405"/>
  <c r="M407"/>
  <c r="Q409"/>
  <c r="M411"/>
  <c r="Q413"/>
  <c r="M415"/>
  <c r="Q417"/>
  <c r="M419"/>
  <c r="Q421"/>
  <c r="M423"/>
  <c r="Q425"/>
  <c r="M427"/>
  <c r="Q429"/>
  <c r="M431"/>
  <c r="Q433"/>
  <c r="M435"/>
  <c r="Q437"/>
  <c r="M439"/>
  <c r="Q441"/>
  <c r="M443"/>
  <c r="Q445"/>
  <c r="M447"/>
  <c r="Q449"/>
  <c r="M452"/>
  <c r="Q454"/>
  <c r="M456"/>
  <c r="Q458"/>
  <c r="M460"/>
  <c r="Q462"/>
  <c r="M464"/>
  <c r="Q466"/>
  <c r="M468"/>
  <c r="Q470"/>
  <c r="M472"/>
  <c r="Q474"/>
  <c r="M476"/>
  <c r="Q478"/>
  <c r="M480"/>
  <c r="Q482"/>
  <c r="M484"/>
  <c r="Q486"/>
  <c r="M488"/>
  <c r="Q490"/>
  <c r="M492"/>
  <c r="Q494"/>
  <c r="M496"/>
  <c r="Q498"/>
  <c r="M500"/>
  <c r="Q502"/>
  <c r="M504"/>
  <c r="Q506"/>
  <c r="M508"/>
  <c r="Q510"/>
  <c r="M512"/>
  <c r="Q514"/>
  <c r="M516"/>
  <c r="Q518"/>
  <c r="M520"/>
  <c r="Q522"/>
  <c r="M524"/>
  <c r="Q526"/>
  <c r="M528"/>
  <c r="Q530"/>
  <c r="M532"/>
  <c r="Q534"/>
  <c r="M536"/>
  <c r="Q539"/>
  <c r="M541"/>
  <c r="Q546"/>
  <c r="M548"/>
  <c r="Q550"/>
  <c r="M552"/>
  <c r="Q554"/>
  <c r="M556"/>
  <c r="Q558"/>
  <c r="M560"/>
  <c r="Q562"/>
  <c r="M564"/>
  <c r="Q566"/>
  <c r="M568"/>
  <c r="Q570"/>
  <c r="M572"/>
  <c r="Q575"/>
  <c r="M577"/>
  <c r="Q579"/>
  <c r="M581"/>
  <c r="Q583"/>
  <c r="M585"/>
  <c r="Q587"/>
  <c r="M589"/>
  <c r="Q591"/>
  <c r="M593"/>
  <c r="Q595"/>
  <c r="M597"/>
  <c r="Q599"/>
  <c r="M601"/>
  <c r="Q603"/>
  <c r="M605"/>
  <c r="Q607"/>
  <c r="M609"/>
  <c r="Q611"/>
  <c r="M613"/>
  <c r="Q615"/>
  <c r="M617"/>
  <c r="Q619"/>
  <c r="M621"/>
  <c r="Q623"/>
  <c r="M625"/>
  <c r="Q627"/>
  <c r="M629"/>
  <c r="Q631"/>
  <c r="M633"/>
  <c r="Q635"/>
  <c r="M637"/>
  <c r="Q639"/>
  <c r="M641"/>
  <c r="Q643"/>
  <c r="M645"/>
  <c r="Q647"/>
  <c r="M649"/>
  <c r="Q651"/>
  <c r="M653"/>
  <c r="Q656"/>
  <c r="M658"/>
  <c r="Q660"/>
  <c r="M662"/>
  <c r="Q664"/>
  <c r="M666"/>
  <c r="Q668"/>
  <c r="M670"/>
  <c r="Q672"/>
  <c r="M674"/>
  <c r="Q676"/>
  <c r="M678"/>
  <c r="Q680"/>
  <c r="M682"/>
  <c r="Q684"/>
  <c r="M686"/>
  <c r="Q688"/>
  <c r="M690"/>
  <c r="Q692"/>
  <c r="M694"/>
  <c r="Q696"/>
  <c r="M698"/>
  <c r="Q700"/>
  <c r="M702"/>
  <c r="Q704"/>
  <c r="M706"/>
  <c r="Q708"/>
  <c r="M710"/>
  <c r="Q712"/>
  <c r="M714"/>
  <c r="Q716"/>
  <c r="M718"/>
  <c r="Q720"/>
  <c r="M722"/>
  <c r="Q724"/>
  <c r="M726"/>
  <c r="Q728"/>
  <c r="M730"/>
  <c r="Q732"/>
  <c r="M734"/>
  <c r="Q736"/>
  <c r="M738"/>
  <c r="Q740"/>
  <c r="M743"/>
  <c r="Q745"/>
  <c r="M750"/>
  <c r="Q752"/>
  <c r="M754"/>
  <c r="Q756"/>
  <c r="M758"/>
  <c r="Q760"/>
  <c r="M762"/>
  <c r="O769"/>
  <c r="Q770"/>
  <c r="Q771"/>
  <c r="O786"/>
  <c r="Q787"/>
  <c r="Q788"/>
  <c r="O802"/>
  <c r="Q803"/>
  <c r="Q804"/>
  <c r="O818"/>
  <c r="Q819"/>
  <c r="Q820"/>
  <c r="O834"/>
  <c r="Q835"/>
  <c r="Q836"/>
  <c r="O850"/>
  <c r="Q851"/>
  <c r="Q852"/>
  <c r="O867"/>
  <c r="Q868"/>
  <c r="Q869"/>
  <c r="O883"/>
  <c r="Q884"/>
  <c r="Q885"/>
  <c r="O899"/>
  <c r="Q900"/>
  <c r="Q901"/>
  <c r="O915"/>
  <c r="Q916"/>
  <c r="Q917"/>
  <c r="O931"/>
  <c r="Q937"/>
  <c r="M937"/>
  <c r="M939"/>
  <c r="Q939"/>
  <c r="Q957"/>
  <c r="M957"/>
  <c r="M959"/>
  <c r="Q959"/>
  <c r="Q973"/>
  <c r="M973"/>
  <c r="M975"/>
  <c r="Q975"/>
  <c r="Q990"/>
  <c r="M990"/>
  <c r="M992"/>
  <c r="Q992"/>
  <c r="Q1006"/>
  <c r="M1006"/>
  <c r="M1008"/>
  <c r="Q1008"/>
  <c r="Q1022"/>
  <c r="M1022"/>
  <c r="M1024"/>
  <c r="Q1024"/>
  <c r="Q1038"/>
  <c r="M1038"/>
  <c r="M1040"/>
  <c r="Q1040"/>
  <c r="Q1054"/>
  <c r="M1054"/>
  <c r="M1056"/>
  <c r="Q1056"/>
  <c r="Q1071"/>
  <c r="M1071"/>
  <c r="M1073"/>
  <c r="Q1073"/>
  <c r="Q1087"/>
  <c r="M1087"/>
  <c r="M1089"/>
  <c r="Q1089"/>
  <c r="Q1103"/>
  <c r="M1103"/>
  <c r="M1105"/>
  <c r="Q1105"/>
  <c r="Q1119"/>
  <c r="M1119"/>
  <c r="M1121"/>
  <c r="Q1121"/>
  <c r="Q1135"/>
  <c r="M1135"/>
  <c r="M1137"/>
  <c r="Q1137"/>
  <c r="Q1152"/>
  <c r="M1152"/>
  <c r="M1154"/>
  <c r="Q1154"/>
  <c r="Q1171"/>
  <c r="M1171"/>
  <c r="M1173"/>
  <c r="Q1173"/>
  <c r="Q1188"/>
  <c r="M1188"/>
  <c r="M1190"/>
  <c r="Q1190"/>
  <c r="Q1204"/>
  <c r="M1204"/>
  <c r="M1206"/>
  <c r="Q1206"/>
  <c r="M1218"/>
  <c r="O1218"/>
  <c r="Q1218"/>
  <c r="M1226"/>
  <c r="O1226"/>
  <c r="Q1226"/>
  <c r="M1234"/>
  <c r="O1234"/>
  <c r="Q1234"/>
  <c r="M1242"/>
  <c r="O1242"/>
  <c r="Q1242"/>
  <c r="M1250"/>
  <c r="O1250"/>
  <c r="Q1250"/>
  <c r="M1258"/>
  <c r="O1258"/>
  <c r="Q1258"/>
  <c r="M1267"/>
  <c r="O1267"/>
  <c r="Q1267"/>
  <c r="M1275"/>
  <c r="O1275"/>
  <c r="Q1275"/>
  <c r="M1283"/>
  <c r="O1283"/>
  <c r="Q1283"/>
  <c r="M1291"/>
  <c r="O1291"/>
  <c r="Q1291"/>
  <c r="M1299"/>
  <c r="O1299"/>
  <c r="Q1299"/>
  <c r="M1307"/>
  <c r="O1307"/>
  <c r="Q1307"/>
  <c r="M1315"/>
  <c r="O1315"/>
  <c r="Q1315"/>
  <c r="M1323"/>
  <c r="O1323"/>
  <c r="Q1323"/>
  <c r="M1331"/>
  <c r="O1331"/>
  <c r="Q1331"/>
  <c r="M1339"/>
  <c r="O1339"/>
  <c r="Q1339"/>
  <c r="M1347"/>
  <c r="O1347"/>
  <c r="Q1347"/>
  <c r="M1355"/>
  <c r="O1355"/>
  <c r="Q1355"/>
  <c r="M1363"/>
  <c r="O1363"/>
  <c r="Q1363"/>
  <c r="M1371"/>
  <c r="O1371"/>
  <c r="Q1371"/>
  <c r="M1379"/>
  <c r="O1379"/>
  <c r="Q1379"/>
  <c r="M1387"/>
  <c r="O1387"/>
  <c r="Q1387"/>
  <c r="M1395"/>
  <c r="O1395"/>
  <c r="Q1395"/>
  <c r="Q941"/>
  <c r="M941"/>
  <c r="M943"/>
  <c r="Q943"/>
  <c r="Q961"/>
  <c r="M961"/>
  <c r="M963"/>
  <c r="Q963"/>
  <c r="Q977"/>
  <c r="M977"/>
  <c r="M979"/>
  <c r="Q979"/>
  <c r="Q994"/>
  <c r="M994"/>
  <c r="M996"/>
  <c r="Q996"/>
  <c r="Q1010"/>
  <c r="M1010"/>
  <c r="M1012"/>
  <c r="Q1012"/>
  <c r="Q1026"/>
  <c r="M1026"/>
  <c r="M1028"/>
  <c r="Q1028"/>
  <c r="Q1042"/>
  <c r="M1042"/>
  <c r="M1044"/>
  <c r="Q1044"/>
  <c r="Q1058"/>
  <c r="M1058"/>
  <c r="M1060"/>
  <c r="Q1060"/>
  <c r="Q1075"/>
  <c r="M1075"/>
  <c r="M1077"/>
  <c r="Q1077"/>
  <c r="Q1091"/>
  <c r="M1091"/>
  <c r="M1093"/>
  <c r="Q1093"/>
  <c r="Q1107"/>
  <c r="M1107"/>
  <c r="M1109"/>
  <c r="Q1109"/>
  <c r="Q1123"/>
  <c r="M1123"/>
  <c r="M1125"/>
  <c r="Q1125"/>
  <c r="Q1139"/>
  <c r="M1139"/>
  <c r="M1141"/>
  <c r="Q1141"/>
  <c r="Q1159"/>
  <c r="M1159"/>
  <c r="M1161"/>
  <c r="Q1161"/>
  <c r="Q1175"/>
  <c r="M1175"/>
  <c r="M1177"/>
  <c r="Q1177"/>
  <c r="Q1192"/>
  <c r="M1192"/>
  <c r="M1194"/>
  <c r="Q1194"/>
  <c r="Q1208"/>
  <c r="M1208"/>
  <c r="M1210"/>
  <c r="Q1210"/>
  <c r="Q4"/>
  <c r="Q8"/>
  <c r="Q12"/>
  <c r="Q16"/>
  <c r="Q20"/>
  <c r="Q24"/>
  <c r="Q28"/>
  <c r="Q32"/>
  <c r="Q36"/>
  <c r="Q40"/>
  <c r="Q44"/>
  <c r="Q48"/>
  <c r="Q52"/>
  <c r="Q56"/>
  <c r="Q60"/>
  <c r="Q64"/>
  <c r="Q68"/>
  <c r="Q72"/>
  <c r="Q76"/>
  <c r="Q80"/>
  <c r="Q84"/>
  <c r="Q88"/>
  <c r="Q92"/>
  <c r="Q96"/>
  <c r="Q100"/>
  <c r="Q104"/>
  <c r="Q108"/>
  <c r="Q112"/>
  <c r="Q116"/>
  <c r="Q120"/>
  <c r="Q124"/>
  <c r="Q128"/>
  <c r="Q133"/>
  <c r="Q140"/>
  <c r="Q144"/>
  <c r="Q148"/>
  <c r="Q152"/>
  <c r="Q156"/>
  <c r="Q160"/>
  <c r="Q165"/>
  <c r="Q169"/>
  <c r="Q173"/>
  <c r="Q177"/>
  <c r="Q181"/>
  <c r="Q185"/>
  <c r="Q189"/>
  <c r="Q193"/>
  <c r="Q197"/>
  <c r="Q201"/>
  <c r="Q205"/>
  <c r="Q209"/>
  <c r="Q213"/>
  <c r="Q217"/>
  <c r="Q221"/>
  <c r="Q225"/>
  <c r="Q229"/>
  <c r="Q233"/>
  <c r="Q237"/>
  <c r="Q241"/>
  <c r="Q246"/>
  <c r="Q250"/>
  <c r="Q254"/>
  <c r="Q258"/>
  <c r="Q262"/>
  <c r="Q266"/>
  <c r="Q270"/>
  <c r="Q274"/>
  <c r="Q278"/>
  <c r="Q282"/>
  <c r="Q286"/>
  <c r="Q290"/>
  <c r="Q294"/>
  <c r="Q298"/>
  <c r="Q302"/>
  <c r="Q306"/>
  <c r="Q310"/>
  <c r="Q314"/>
  <c r="Q318"/>
  <c r="Q322"/>
  <c r="Q326"/>
  <c r="Q330"/>
  <c r="Q335"/>
  <c r="Q342"/>
  <c r="Q346"/>
  <c r="Q350"/>
  <c r="Q354"/>
  <c r="Q358"/>
  <c r="Q362"/>
  <c r="Q366"/>
  <c r="Q371"/>
  <c r="Q375"/>
  <c r="Q379"/>
  <c r="Q383"/>
  <c r="Q387"/>
  <c r="Q391"/>
  <c r="Q395"/>
  <c r="Q399"/>
  <c r="Q403"/>
  <c r="Q407"/>
  <c r="Q411"/>
  <c r="Q415"/>
  <c r="Q419"/>
  <c r="Q423"/>
  <c r="Q427"/>
  <c r="Q431"/>
  <c r="Q435"/>
  <c r="Q439"/>
  <c r="Q443"/>
  <c r="Q447"/>
  <c r="Q452"/>
  <c r="Q456"/>
  <c r="Q460"/>
  <c r="Q464"/>
  <c r="Q468"/>
  <c r="Q472"/>
  <c r="Q476"/>
  <c r="Q480"/>
  <c r="Q484"/>
  <c r="Q488"/>
  <c r="Q492"/>
  <c r="Q496"/>
  <c r="Q500"/>
  <c r="Q504"/>
  <c r="Q508"/>
  <c r="Q512"/>
  <c r="Q516"/>
  <c r="Q520"/>
  <c r="Q524"/>
  <c r="Q528"/>
  <c r="Q532"/>
  <c r="Q536"/>
  <c r="Q541"/>
  <c r="Q548"/>
  <c r="Q552"/>
  <c r="Q556"/>
  <c r="Q560"/>
  <c r="Q564"/>
  <c r="Q568"/>
  <c r="Q572"/>
  <c r="Q577"/>
  <c r="Q581"/>
  <c r="Q585"/>
  <c r="Q589"/>
  <c r="Q593"/>
  <c r="Q597"/>
  <c r="Q601"/>
  <c r="Q605"/>
  <c r="Q609"/>
  <c r="Q613"/>
  <c r="Q617"/>
  <c r="Q621"/>
  <c r="Q625"/>
  <c r="Q629"/>
  <c r="Q633"/>
  <c r="Q637"/>
  <c r="Q641"/>
  <c r="Q645"/>
  <c r="Q649"/>
  <c r="Q653"/>
  <c r="Q658"/>
  <c r="Q662"/>
  <c r="Q666"/>
  <c r="Q670"/>
  <c r="Q674"/>
  <c r="Q678"/>
  <c r="Q682"/>
  <c r="Q686"/>
  <c r="Q690"/>
  <c r="Q694"/>
  <c r="Q698"/>
  <c r="Q702"/>
  <c r="Q706"/>
  <c r="Q710"/>
  <c r="Q714"/>
  <c r="Q718"/>
  <c r="Q722"/>
  <c r="Q726"/>
  <c r="Q730"/>
  <c r="Q734"/>
  <c r="Q738"/>
  <c r="Q743"/>
  <c r="Q750"/>
  <c r="Q754"/>
  <c r="Q758"/>
  <c r="Q762"/>
  <c r="Q763"/>
  <c r="M765"/>
  <c r="M766"/>
  <c r="O767"/>
  <c r="O778"/>
  <c r="Q779"/>
  <c r="Q780"/>
  <c r="M782"/>
  <c r="M783"/>
  <c r="O784"/>
  <c r="O794"/>
  <c r="Q795"/>
  <c r="Q796"/>
  <c r="M798"/>
  <c r="M799"/>
  <c r="O800"/>
  <c r="O810"/>
  <c r="Q811"/>
  <c r="Q812"/>
  <c r="M814"/>
  <c r="M815"/>
  <c r="O816"/>
  <c r="O826"/>
  <c r="Q827"/>
  <c r="Q828"/>
  <c r="M830"/>
  <c r="M831"/>
  <c r="O832"/>
  <c r="O842"/>
  <c r="Q843"/>
  <c r="Q844"/>
  <c r="M846"/>
  <c r="M847"/>
  <c r="O848"/>
  <c r="O859"/>
  <c r="Q860"/>
  <c r="Q861"/>
  <c r="M863"/>
  <c r="M864"/>
  <c r="O865"/>
  <c r="O875"/>
  <c r="Q876"/>
  <c r="Q877"/>
  <c r="M879"/>
  <c r="M880"/>
  <c r="O881"/>
  <c r="O891"/>
  <c r="Q892"/>
  <c r="Q893"/>
  <c r="M895"/>
  <c r="M896"/>
  <c r="O897"/>
  <c r="O907"/>
  <c r="Q908"/>
  <c r="Q909"/>
  <c r="M911"/>
  <c r="M912"/>
  <c r="O913"/>
  <c r="O923"/>
  <c r="Q924"/>
  <c r="Q925"/>
  <c r="M927"/>
  <c r="M928"/>
  <c r="O929"/>
  <c r="O937"/>
  <c r="O939"/>
  <c r="O957"/>
  <c r="O959"/>
  <c r="O973"/>
  <c r="O975"/>
  <c r="O990"/>
  <c r="O992"/>
  <c r="O1006"/>
  <c r="O1008"/>
  <c r="O1022"/>
  <c r="O1024"/>
  <c r="O1038"/>
  <c r="O1040"/>
  <c r="O1054"/>
  <c r="O1056"/>
  <c r="O1071"/>
  <c r="O1073"/>
  <c r="O1087"/>
  <c r="O1089"/>
  <c r="O1103"/>
  <c r="O1105"/>
  <c r="O1119"/>
  <c r="O1121"/>
  <c r="O1135"/>
  <c r="O1137"/>
  <c r="O1152"/>
  <c r="O1154"/>
  <c r="O1171"/>
  <c r="O1173"/>
  <c r="O1188"/>
  <c r="O1190"/>
  <c r="O1204"/>
  <c r="O1206"/>
  <c r="Q945"/>
  <c r="M945"/>
  <c r="M948"/>
  <c r="Q948"/>
  <c r="Q965"/>
  <c r="M965"/>
  <c r="M967"/>
  <c r="Q967"/>
  <c r="Q982"/>
  <c r="M982"/>
  <c r="M984"/>
  <c r="Q984"/>
  <c r="Q998"/>
  <c r="M998"/>
  <c r="M1000"/>
  <c r="Q1000"/>
  <c r="Q1014"/>
  <c r="M1014"/>
  <c r="M1016"/>
  <c r="Q1016"/>
  <c r="Q1030"/>
  <c r="M1030"/>
  <c r="M1032"/>
  <c r="Q1032"/>
  <c r="Q1046"/>
  <c r="M1046"/>
  <c r="M1048"/>
  <c r="Q1048"/>
  <c r="Q1063"/>
  <c r="M1063"/>
  <c r="M1065"/>
  <c r="Q1065"/>
  <c r="Q1079"/>
  <c r="M1079"/>
  <c r="M1081"/>
  <c r="Q1081"/>
  <c r="Q1095"/>
  <c r="M1095"/>
  <c r="M1097"/>
  <c r="Q1097"/>
  <c r="Q1111"/>
  <c r="M1111"/>
  <c r="M1113"/>
  <c r="Q1113"/>
  <c r="Q1127"/>
  <c r="M1127"/>
  <c r="M1129"/>
  <c r="Q1129"/>
  <c r="Q1143"/>
  <c r="M1143"/>
  <c r="M1145"/>
  <c r="Q1145"/>
  <c r="Q1163"/>
  <c r="M1163"/>
  <c r="M1165"/>
  <c r="Q1165"/>
  <c r="Q1179"/>
  <c r="M1179"/>
  <c r="M1181"/>
  <c r="Q1181"/>
  <c r="Q1196"/>
  <c r="M1196"/>
  <c r="M1198"/>
  <c r="Q1198"/>
  <c r="Q1212"/>
  <c r="M1212"/>
  <c r="M1214"/>
  <c r="Q1214"/>
  <c r="M1222"/>
  <c r="O1222"/>
  <c r="Q1222"/>
  <c r="M1230"/>
  <c r="O1230"/>
  <c r="Q1230"/>
  <c r="M1238"/>
  <c r="O1238"/>
  <c r="Q1238"/>
  <c r="M1246"/>
  <c r="O1246"/>
  <c r="Q1246"/>
  <c r="M1254"/>
  <c r="O1254"/>
  <c r="Q1254"/>
  <c r="M1262"/>
  <c r="O1262"/>
  <c r="Q1262"/>
  <c r="M1271"/>
  <c r="O1271"/>
  <c r="Q1271"/>
  <c r="M1279"/>
  <c r="O1279"/>
  <c r="Q1279"/>
  <c r="M1287"/>
  <c r="O1287"/>
  <c r="Q1287"/>
  <c r="M1295"/>
  <c r="O1295"/>
  <c r="Q1295"/>
  <c r="M1303"/>
  <c r="O1303"/>
  <c r="Q1303"/>
  <c r="M1311"/>
  <c r="O1311"/>
  <c r="Q1311"/>
  <c r="M1319"/>
  <c r="O1319"/>
  <c r="Q1319"/>
  <c r="M1327"/>
  <c r="O1327"/>
  <c r="Q1327"/>
  <c r="M1335"/>
  <c r="O1335"/>
  <c r="Q1335"/>
  <c r="M1343"/>
  <c r="O1343"/>
  <c r="Q1343"/>
  <c r="M1351"/>
  <c r="O1351"/>
  <c r="Q1351"/>
  <c r="M1359"/>
  <c r="O1359"/>
  <c r="Q1359"/>
  <c r="M1367"/>
  <c r="O1367"/>
  <c r="Q1367"/>
  <c r="M1375"/>
  <c r="O1375"/>
  <c r="Q1375"/>
  <c r="M1383"/>
  <c r="O1383"/>
  <c r="Q1383"/>
  <c r="M1391"/>
  <c r="O1391"/>
  <c r="Q1391"/>
  <c r="O763"/>
  <c r="M778"/>
  <c r="M779"/>
  <c r="O780"/>
  <c r="M794"/>
  <c r="M795"/>
  <c r="O796"/>
  <c r="M810"/>
  <c r="M811"/>
  <c r="O812"/>
  <c r="M826"/>
  <c r="M827"/>
  <c r="O828"/>
  <c r="M842"/>
  <c r="M843"/>
  <c r="O844"/>
  <c r="M859"/>
  <c r="M860"/>
  <c r="O861"/>
  <c r="M875"/>
  <c r="M876"/>
  <c r="O877"/>
  <c r="M891"/>
  <c r="M892"/>
  <c r="O893"/>
  <c r="M907"/>
  <c r="M908"/>
  <c r="O909"/>
  <c r="M923"/>
  <c r="M924"/>
  <c r="O925"/>
  <c r="M2126"/>
  <c r="Q2126"/>
  <c r="Q2128"/>
  <c r="M2128"/>
  <c r="M2142"/>
  <c r="Q2142"/>
  <c r="Q2144"/>
  <c r="M2144"/>
  <c r="M2158"/>
  <c r="Q2158"/>
  <c r="Q2160"/>
  <c r="M2160"/>
  <c r="M2174"/>
  <c r="Q2174"/>
  <c r="Q2176"/>
  <c r="M2176"/>
  <c r="M2190"/>
  <c r="Q2190"/>
  <c r="Q2192"/>
  <c r="M2192"/>
  <c r="M2206"/>
  <c r="Q2206"/>
  <c r="Q2208"/>
  <c r="M2208"/>
  <c r="M2223"/>
  <c r="Q2223"/>
  <c r="Q2225"/>
  <c r="M2225"/>
  <c r="M2239"/>
  <c r="Q2239"/>
  <c r="Q2241"/>
  <c r="M2241"/>
  <c r="M2255"/>
  <c r="Q2255"/>
  <c r="Q2257"/>
  <c r="M2257"/>
  <c r="M2271"/>
  <c r="Q2271"/>
  <c r="Q2273"/>
  <c r="M2273"/>
  <c r="M2287"/>
  <c r="Q2287"/>
  <c r="Q2289"/>
  <c r="M2289"/>
  <c r="M2303"/>
  <c r="Q2303"/>
  <c r="Q2305"/>
  <c r="M2305"/>
  <c r="M2319"/>
  <c r="Q2319"/>
  <c r="Q2321"/>
  <c r="M2321"/>
  <c r="M2335"/>
  <c r="Q2335"/>
  <c r="Q2337"/>
  <c r="M2337"/>
  <c r="M2351"/>
  <c r="Q2351"/>
  <c r="Q2353"/>
  <c r="M2353"/>
  <c r="M2367"/>
  <c r="Q2367"/>
  <c r="Q2369"/>
  <c r="M2369"/>
  <c r="M2383"/>
  <c r="Q2383"/>
  <c r="Q2385"/>
  <c r="M2385"/>
  <c r="M2395"/>
  <c r="O2395"/>
  <c r="Q2395"/>
  <c r="M2403"/>
  <c r="O2403"/>
  <c r="Q2403"/>
  <c r="M2411"/>
  <c r="O2411"/>
  <c r="Q2411"/>
  <c r="M2419"/>
  <c r="O2419"/>
  <c r="Q2419"/>
  <c r="M2427"/>
  <c r="O2427"/>
  <c r="Q2427"/>
  <c r="M2116"/>
  <c r="M2130"/>
  <c r="Q2130"/>
  <c r="Q2132"/>
  <c r="M2132"/>
  <c r="M2146"/>
  <c r="Q2146"/>
  <c r="Q2148"/>
  <c r="M2148"/>
  <c r="M2162"/>
  <c r="Q2162"/>
  <c r="Q2164"/>
  <c r="M2164"/>
  <c r="M2178"/>
  <c r="Q2178"/>
  <c r="Q2180"/>
  <c r="M2180"/>
  <c r="M2194"/>
  <c r="Q2194"/>
  <c r="Q2196"/>
  <c r="M2196"/>
  <c r="M2210"/>
  <c r="Q2210"/>
  <c r="Q2212"/>
  <c r="M2212"/>
  <c r="M2227"/>
  <c r="Q2227"/>
  <c r="Q2229"/>
  <c r="M2229"/>
  <c r="M2243"/>
  <c r="Q2243"/>
  <c r="Q2245"/>
  <c r="M2245"/>
  <c r="M2259"/>
  <c r="Q2259"/>
  <c r="Q2261"/>
  <c r="M2261"/>
  <c r="M2275"/>
  <c r="Q2275"/>
  <c r="Q2277"/>
  <c r="M2277"/>
  <c r="M2291"/>
  <c r="Q2291"/>
  <c r="Q2293"/>
  <c r="M2293"/>
  <c r="M2307"/>
  <c r="Q2307"/>
  <c r="Q2309"/>
  <c r="M2309"/>
  <c r="M2323"/>
  <c r="Q2323"/>
  <c r="Q2325"/>
  <c r="M2325"/>
  <c r="M2339"/>
  <c r="Q2339"/>
  <c r="Q2341"/>
  <c r="M2341"/>
  <c r="M2355"/>
  <c r="Q2355"/>
  <c r="Q2357"/>
  <c r="M2357"/>
  <c r="M2371"/>
  <c r="Q2371"/>
  <c r="Q2373"/>
  <c r="M2373"/>
  <c r="M2387"/>
  <c r="Q2387"/>
  <c r="Q2389"/>
  <c r="M2389"/>
  <c r="M1220"/>
  <c r="M1224"/>
  <c r="M1228"/>
  <c r="M1232"/>
  <c r="M1236"/>
  <c r="M1240"/>
  <c r="M1244"/>
  <c r="M1248"/>
  <c r="M1252"/>
  <c r="M1256"/>
  <c r="M1260"/>
  <c r="M1264"/>
  <c r="M1269"/>
  <c r="M1273"/>
  <c r="M1277"/>
  <c r="M1281"/>
  <c r="M1285"/>
  <c r="M1289"/>
  <c r="M1293"/>
  <c r="M1297"/>
  <c r="M1301"/>
  <c r="M1305"/>
  <c r="M1309"/>
  <c r="M1313"/>
  <c r="M1317"/>
  <c r="M1321"/>
  <c r="M1325"/>
  <c r="M1329"/>
  <c r="M1333"/>
  <c r="M1337"/>
  <c r="M1341"/>
  <c r="M1345"/>
  <c r="M1349"/>
  <c r="M1353"/>
  <c r="M1357"/>
  <c r="M1361"/>
  <c r="M1365"/>
  <c r="M1369"/>
  <c r="M1373"/>
  <c r="M1377"/>
  <c r="M1381"/>
  <c r="M1385"/>
  <c r="M1389"/>
  <c r="M1393"/>
  <c r="M1397"/>
  <c r="Q1399"/>
  <c r="M1401"/>
  <c r="Q1403"/>
  <c r="M1405"/>
  <c r="Q1407"/>
  <c r="M1409"/>
  <c r="Q1411"/>
  <c r="M1413"/>
  <c r="Q1415"/>
  <c r="M1417"/>
  <c r="Q1419"/>
  <c r="M1421"/>
  <c r="Q1423"/>
  <c r="M1425"/>
  <c r="Q1427"/>
  <c r="M1429"/>
  <c r="Q1431"/>
  <c r="M1433"/>
  <c r="Q1435"/>
  <c r="M1437"/>
  <c r="Q1439"/>
  <c r="M1441"/>
  <c r="Q1443"/>
  <c r="M1445"/>
  <c r="Q1447"/>
  <c r="M1449"/>
  <c r="Q1451"/>
  <c r="M1453"/>
  <c r="Q1455"/>
  <c r="M1457"/>
  <c r="Q1459"/>
  <c r="M1461"/>
  <c r="Q1463"/>
  <c r="M1465"/>
  <c r="Q1467"/>
  <c r="M1469"/>
  <c r="Q1471"/>
  <c r="M1473"/>
  <c r="Q1475"/>
  <c r="M1477"/>
  <c r="Q1479"/>
  <c r="M1481"/>
  <c r="Q1483"/>
  <c r="M1485"/>
  <c r="Q1487"/>
  <c r="M1489"/>
  <c r="Q1491"/>
  <c r="M1493"/>
  <c r="Q1495"/>
  <c r="M1497"/>
  <c r="Q1499"/>
  <c r="M1501"/>
  <c r="Q1503"/>
  <c r="M1505"/>
  <c r="Q1507"/>
  <c r="M1509"/>
  <c r="Q1511"/>
  <c r="M1513"/>
  <c r="Q1515"/>
  <c r="M1517"/>
  <c r="Q1519"/>
  <c r="M1521"/>
  <c r="Q1523"/>
  <c r="M1525"/>
  <c r="Q1527"/>
  <c r="M1529"/>
  <c r="Q1531"/>
  <c r="M1533"/>
  <c r="Q1535"/>
  <c r="M1537"/>
  <c r="Q1539"/>
  <c r="M1541"/>
  <c r="Q1543"/>
  <c r="M1545"/>
  <c r="Q1547"/>
  <c r="M1549"/>
  <c r="Q1551"/>
  <c r="M1553"/>
  <c r="Q1555"/>
  <c r="M1557"/>
  <c r="Q1559"/>
  <c r="M1561"/>
  <c r="Q1563"/>
  <c r="M1565"/>
  <c r="Q1567"/>
  <c r="M1569"/>
  <c r="Q1571"/>
  <c r="M1573"/>
  <c r="Q1575"/>
  <c r="M1577"/>
  <c r="Q1579"/>
  <c r="M1581"/>
  <c r="Q1583"/>
  <c r="M1585"/>
  <c r="Q1587"/>
  <c r="M1589"/>
  <c r="Q1591"/>
  <c r="M1593"/>
  <c r="Q1595"/>
  <c r="M1597"/>
  <c r="Q1599"/>
  <c r="M1601"/>
  <c r="Q1603"/>
  <c r="M1605"/>
  <c r="Q1607"/>
  <c r="M1609"/>
  <c r="Q1611"/>
  <c r="M1613"/>
  <c r="Q1615"/>
  <c r="M1617"/>
  <c r="Q1619"/>
  <c r="M1621"/>
  <c r="Q1623"/>
  <c r="M1625"/>
  <c r="Q1627"/>
  <c r="M1629"/>
  <c r="Q1631"/>
  <c r="M1633"/>
  <c r="Q1635"/>
  <c r="M1637"/>
  <c r="Q1639"/>
  <c r="M1641"/>
  <c r="Q1643"/>
  <c r="M1645"/>
  <c r="Q1647"/>
  <c r="M1649"/>
  <c r="Q1651"/>
  <c r="M1653"/>
  <c r="Q1655"/>
  <c r="M1657"/>
  <c r="Q1659"/>
  <c r="M1661"/>
  <c r="Q1663"/>
  <c r="M1665"/>
  <c r="Q1667"/>
  <c r="M1669"/>
  <c r="Q1671"/>
  <c r="M1673"/>
  <c r="Q1675"/>
  <c r="M1677"/>
  <c r="Q1679"/>
  <c r="M1681"/>
  <c r="Q1683"/>
  <c r="M1685"/>
  <c r="Q1687"/>
  <c r="M1689"/>
  <c r="Q1691"/>
  <c r="M1693"/>
  <c r="Q1695"/>
  <c r="M1697"/>
  <c r="Q1699"/>
  <c r="M1701"/>
  <c r="Q1703"/>
  <c r="M1705"/>
  <c r="Q1707"/>
  <c r="M1709"/>
  <c r="Q1711"/>
  <c r="M1713"/>
  <c r="Q1715"/>
  <c r="M1717"/>
  <c r="Q1719"/>
  <c r="M1721"/>
  <c r="Q1723"/>
  <c r="M1725"/>
  <c r="Q1727"/>
  <c r="M1729"/>
  <c r="Q1731"/>
  <c r="M1733"/>
  <c r="Q1735"/>
  <c r="M1737"/>
  <c r="Q1739"/>
  <c r="M1741"/>
  <c r="Q1743"/>
  <c r="M1745"/>
  <c r="Q1747"/>
  <c r="M1749"/>
  <c r="Q1751"/>
  <c r="M1753"/>
  <c r="Q1755"/>
  <c r="M1757"/>
  <c r="Q1759"/>
  <c r="M1761"/>
  <c r="Q1763"/>
  <c r="M1765"/>
  <c r="Q1767"/>
  <c r="M1769"/>
  <c r="Q1771"/>
  <c r="M1773"/>
  <c r="Q1775"/>
  <c r="M1777"/>
  <c r="Q1779"/>
  <c r="M1781"/>
  <c r="Q1783"/>
  <c r="M1785"/>
  <c r="Q1787"/>
  <c r="M1789"/>
  <c r="Q1791"/>
  <c r="M1793"/>
  <c r="Q1795"/>
  <c r="M1797"/>
  <c r="Q1799"/>
  <c r="M1801"/>
  <c r="Q1803"/>
  <c r="M1805"/>
  <c r="Q1807"/>
  <c r="M1809"/>
  <c r="Q1811"/>
  <c r="M1813"/>
  <c r="Q1815"/>
  <c r="M1817"/>
  <c r="Q1819"/>
  <c r="M1821"/>
  <c r="Q1823"/>
  <c r="M1825"/>
  <c r="Q1827"/>
  <c r="M1829"/>
  <c r="Q1831"/>
  <c r="M1833"/>
  <c r="Q1835"/>
  <c r="M1837"/>
  <c r="Q1839"/>
  <c r="M1841"/>
  <c r="Q1843"/>
  <c r="M1845"/>
  <c r="Q1847"/>
  <c r="M1849"/>
  <c r="Q1851"/>
  <c r="M1853"/>
  <c r="Q1855"/>
  <c r="M1857"/>
  <c r="Q1859"/>
  <c r="M1861"/>
  <c r="Q1863"/>
  <c r="M1865"/>
  <c r="Q1867"/>
  <c r="M1869"/>
  <c r="Q1871"/>
  <c r="M1873"/>
  <c r="Q1875"/>
  <c r="M1877"/>
  <c r="Q1879"/>
  <c r="M1881"/>
  <c r="Q1883"/>
  <c r="M1885"/>
  <c r="Q1887"/>
  <c r="M1889"/>
  <c r="Q1891"/>
  <c r="M1893"/>
  <c r="Q1895"/>
  <c r="M1897"/>
  <c r="Q1899"/>
  <c r="M1901"/>
  <c r="Q1903"/>
  <c r="M1905"/>
  <c r="Q1907"/>
  <c r="M1909"/>
  <c r="Q1911"/>
  <c r="M1913"/>
  <c r="Q1915"/>
  <c r="M1917"/>
  <c r="Q1919"/>
  <c r="M1921"/>
  <c r="Q1923"/>
  <c r="M1925"/>
  <c r="Q1927"/>
  <c r="M1929"/>
  <c r="Q1931"/>
  <c r="M1933"/>
  <c r="Q1935"/>
  <c r="M1937"/>
  <c r="Q1939"/>
  <c r="M1941"/>
  <c r="Q1943"/>
  <c r="M1945"/>
  <c r="Q1947"/>
  <c r="M1949"/>
  <c r="Q1951"/>
  <c r="M1953"/>
  <c r="Q1955"/>
  <c r="M1957"/>
  <c r="Q1959"/>
  <c r="M1961"/>
  <c r="Q1963"/>
  <c r="M1965"/>
  <c r="Q1967"/>
  <c r="M1969"/>
  <c r="Q1971"/>
  <c r="M1973"/>
  <c r="Q1975"/>
  <c r="M1977"/>
  <c r="Q1979"/>
  <c r="M1981"/>
  <c r="Q1983"/>
  <c r="M1985"/>
  <c r="Q1987"/>
  <c r="M1989"/>
  <c r="Q1991"/>
  <c r="M1993"/>
  <c r="Q1996"/>
  <c r="M1998"/>
  <c r="Q2000"/>
  <c r="M2002"/>
  <c r="Q2004"/>
  <c r="M2006"/>
  <c r="Q2008"/>
  <c r="M2010"/>
  <c r="Q2012"/>
  <c r="M2014"/>
  <c r="Q2016"/>
  <c r="M2018"/>
  <c r="Q2020"/>
  <c r="M2022"/>
  <c r="Q2024"/>
  <c r="M2026"/>
  <c r="Q2028"/>
  <c r="M2030"/>
  <c r="Q2032"/>
  <c r="M2034"/>
  <c r="Q2036"/>
  <c r="M2038"/>
  <c r="Q2040"/>
  <c r="M2042"/>
  <c r="Q2044"/>
  <c r="M2046"/>
  <c r="Q2048"/>
  <c r="M2050"/>
  <c r="Q2052"/>
  <c r="M2054"/>
  <c r="Q2056"/>
  <c r="M2058"/>
  <c r="Q2060"/>
  <c r="M2062"/>
  <c r="Q2064"/>
  <c r="M2066"/>
  <c r="Q2068"/>
  <c r="M2070"/>
  <c r="Q2072"/>
  <c r="M2074"/>
  <c r="Q2076"/>
  <c r="Q2077"/>
  <c r="Q2078"/>
  <c r="M2080"/>
  <c r="M2081"/>
  <c r="O2082"/>
  <c r="O2092"/>
  <c r="Q2093"/>
  <c r="Q2094"/>
  <c r="M2096"/>
  <c r="M2097"/>
  <c r="O2098"/>
  <c r="O2108"/>
  <c r="Q2109"/>
  <c r="Q2110"/>
  <c r="M2112"/>
  <c r="M2113"/>
  <c r="O2126"/>
  <c r="O2128"/>
  <c r="O2142"/>
  <c r="O2144"/>
  <c r="O2158"/>
  <c r="O2160"/>
  <c r="O2174"/>
  <c r="O2176"/>
  <c r="O2190"/>
  <c r="O2192"/>
  <c r="O2206"/>
  <c r="O2208"/>
  <c r="O2223"/>
  <c r="O2225"/>
  <c r="O2239"/>
  <c r="O2241"/>
  <c r="O2255"/>
  <c r="O2257"/>
  <c r="O2271"/>
  <c r="O2273"/>
  <c r="O2287"/>
  <c r="O2289"/>
  <c r="O2303"/>
  <c r="O2305"/>
  <c r="O2319"/>
  <c r="O2321"/>
  <c r="O2335"/>
  <c r="O2337"/>
  <c r="O2351"/>
  <c r="O2353"/>
  <c r="O2367"/>
  <c r="O2369"/>
  <c r="O2383"/>
  <c r="O2385"/>
  <c r="Q2120"/>
  <c r="M2120"/>
  <c r="M2134"/>
  <c r="Q2134"/>
  <c r="Q2136"/>
  <c r="M2136"/>
  <c r="M2150"/>
  <c r="Q2150"/>
  <c r="Q2152"/>
  <c r="M2152"/>
  <c r="M2166"/>
  <c r="Q2166"/>
  <c r="Q2168"/>
  <c r="M2168"/>
  <c r="M2182"/>
  <c r="Q2182"/>
  <c r="Q2184"/>
  <c r="M2184"/>
  <c r="M2198"/>
  <c r="Q2198"/>
  <c r="Q2200"/>
  <c r="M2200"/>
  <c r="M2215"/>
  <c r="Q2215"/>
  <c r="Q2217"/>
  <c r="M2217"/>
  <c r="M2231"/>
  <c r="Q2231"/>
  <c r="Q2233"/>
  <c r="M2233"/>
  <c r="M2247"/>
  <c r="Q2247"/>
  <c r="Q2249"/>
  <c r="M2249"/>
  <c r="M2263"/>
  <c r="Q2263"/>
  <c r="Q2265"/>
  <c r="M2265"/>
  <c r="M2279"/>
  <c r="Q2279"/>
  <c r="Q2281"/>
  <c r="M2281"/>
  <c r="M2295"/>
  <c r="Q2295"/>
  <c r="Q2297"/>
  <c r="M2297"/>
  <c r="M2311"/>
  <c r="Q2311"/>
  <c r="Q2313"/>
  <c r="M2313"/>
  <c r="M2327"/>
  <c r="Q2327"/>
  <c r="Q2329"/>
  <c r="M2329"/>
  <c r="M2343"/>
  <c r="Q2343"/>
  <c r="Q2345"/>
  <c r="M2345"/>
  <c r="M2359"/>
  <c r="Q2359"/>
  <c r="Q2361"/>
  <c r="M2361"/>
  <c r="M2375"/>
  <c r="Q2375"/>
  <c r="Q2377"/>
  <c r="M2377"/>
  <c r="M2391"/>
  <c r="Q2391"/>
  <c r="Q2393"/>
  <c r="M2393"/>
  <c r="M2399"/>
  <c r="O2399"/>
  <c r="Q2399"/>
  <c r="M2407"/>
  <c r="O2407"/>
  <c r="Q2407"/>
  <c r="M2415"/>
  <c r="O2415"/>
  <c r="Q2415"/>
  <c r="M2423"/>
  <c r="O2423"/>
  <c r="Q2423"/>
  <c r="M2431"/>
  <c r="O2431"/>
  <c r="Q2431"/>
  <c r="O1399"/>
  <c r="O1403"/>
  <c r="O1407"/>
  <c r="O1411"/>
  <c r="O1415"/>
  <c r="O1419"/>
  <c r="O1423"/>
  <c r="O1427"/>
  <c r="O1431"/>
  <c r="O1435"/>
  <c r="O1439"/>
  <c r="O1443"/>
  <c r="O1447"/>
  <c r="O1451"/>
  <c r="O1455"/>
  <c r="O1459"/>
  <c r="O1463"/>
  <c r="O1467"/>
  <c r="O1471"/>
  <c r="O1475"/>
  <c r="O1479"/>
  <c r="O1483"/>
  <c r="O1487"/>
  <c r="O1491"/>
  <c r="O1495"/>
  <c r="O1499"/>
  <c r="O1503"/>
  <c r="O1507"/>
  <c r="O1511"/>
  <c r="O1515"/>
  <c r="O1519"/>
  <c r="O1523"/>
  <c r="O1527"/>
  <c r="O1531"/>
  <c r="O1535"/>
  <c r="O1539"/>
  <c r="O1543"/>
  <c r="O1547"/>
  <c r="O1551"/>
  <c r="O1555"/>
  <c r="O1559"/>
  <c r="O1563"/>
  <c r="O1567"/>
  <c r="O1571"/>
  <c r="O1575"/>
  <c r="O1579"/>
  <c r="O1583"/>
  <c r="O1587"/>
  <c r="O1591"/>
  <c r="O1595"/>
  <c r="O1599"/>
  <c r="O1603"/>
  <c r="O1607"/>
  <c r="O1611"/>
  <c r="O1615"/>
  <c r="O1619"/>
  <c r="O1623"/>
  <c r="O1627"/>
  <c r="O1631"/>
  <c r="O1635"/>
  <c r="O1639"/>
  <c r="O1643"/>
  <c r="O1647"/>
  <c r="O1651"/>
  <c r="O1655"/>
  <c r="O1659"/>
  <c r="O1663"/>
  <c r="O1667"/>
  <c r="O1671"/>
  <c r="O1675"/>
  <c r="O1679"/>
  <c r="O1683"/>
  <c r="O1687"/>
  <c r="O1691"/>
  <c r="O1695"/>
  <c r="O1699"/>
  <c r="O1703"/>
  <c r="O1707"/>
  <c r="O1711"/>
  <c r="O1715"/>
  <c r="O1719"/>
  <c r="O1723"/>
  <c r="O1727"/>
  <c r="O1731"/>
  <c r="O1735"/>
  <c r="O1739"/>
  <c r="O1743"/>
  <c r="O1747"/>
  <c r="O1751"/>
  <c r="O1755"/>
  <c r="O1759"/>
  <c r="O1763"/>
  <c r="O1767"/>
  <c r="O1771"/>
  <c r="O1775"/>
  <c r="O1779"/>
  <c r="O1783"/>
  <c r="O1787"/>
  <c r="O1791"/>
  <c r="O1795"/>
  <c r="O1799"/>
  <c r="O1803"/>
  <c r="O1807"/>
  <c r="O1811"/>
  <c r="O1815"/>
  <c r="O1819"/>
  <c r="O1823"/>
  <c r="O1827"/>
  <c r="O1831"/>
  <c r="O1835"/>
  <c r="O1839"/>
  <c r="O1843"/>
  <c r="O1847"/>
  <c r="O1851"/>
  <c r="O1855"/>
  <c r="O1859"/>
  <c r="O1863"/>
  <c r="O1867"/>
  <c r="O1871"/>
  <c r="O1875"/>
  <c r="O1879"/>
  <c r="O1883"/>
  <c r="O1887"/>
  <c r="O1891"/>
  <c r="O1895"/>
  <c r="O1899"/>
  <c r="O1903"/>
  <c r="O1907"/>
  <c r="O1911"/>
  <c r="O1915"/>
  <c r="O1919"/>
  <c r="O1923"/>
  <c r="O1927"/>
  <c r="O1931"/>
  <c r="O1935"/>
  <c r="O1939"/>
  <c r="O1943"/>
  <c r="O1947"/>
  <c r="O1951"/>
  <c r="O1955"/>
  <c r="O1959"/>
  <c r="O1963"/>
  <c r="O1967"/>
  <c r="O1971"/>
  <c r="O1975"/>
  <c r="O1979"/>
  <c r="O1983"/>
  <c r="O1987"/>
  <c r="O1991"/>
  <c r="O1996"/>
  <c r="O2000"/>
  <c r="O2004"/>
  <c r="O2008"/>
  <c r="O2012"/>
  <c r="O2016"/>
  <c r="O2020"/>
  <c r="O2024"/>
  <c r="O2028"/>
  <c r="O2032"/>
  <c r="O2036"/>
  <c r="O2040"/>
  <c r="O2044"/>
  <c r="O2048"/>
  <c r="O2052"/>
  <c r="O2056"/>
  <c r="O2060"/>
  <c r="O2064"/>
  <c r="O2068"/>
  <c r="O2072"/>
  <c r="O2076"/>
  <c r="M2077"/>
  <c r="O2078"/>
  <c r="M2092"/>
  <c r="M2093"/>
  <c r="O2094"/>
  <c r="M2108"/>
  <c r="M2109"/>
  <c r="O2110"/>
  <c r="M2122"/>
  <c r="Q2122"/>
  <c r="Q2124"/>
  <c r="M2124"/>
  <c r="M2138"/>
  <c r="Q2138"/>
  <c r="Q2140"/>
  <c r="M2140"/>
  <c r="M2154"/>
  <c r="Q2154"/>
  <c r="Q2156"/>
  <c r="M2156"/>
  <c r="M2170"/>
  <c r="Q2170"/>
  <c r="Q2172"/>
  <c r="M2172"/>
  <c r="M2186"/>
  <c r="Q2186"/>
  <c r="Q2188"/>
  <c r="M2188"/>
  <c r="M2202"/>
  <c r="Q2202"/>
  <c r="Q2204"/>
  <c r="M2204"/>
  <c r="M2219"/>
  <c r="Q2219"/>
  <c r="Q2221"/>
  <c r="M2221"/>
  <c r="M2235"/>
  <c r="Q2235"/>
  <c r="Q2237"/>
  <c r="M2237"/>
  <c r="M2251"/>
  <c r="Q2251"/>
  <c r="Q2253"/>
  <c r="M2253"/>
  <c r="M2267"/>
  <c r="Q2267"/>
  <c r="Q2269"/>
  <c r="M2269"/>
  <c r="M2283"/>
  <c r="Q2283"/>
  <c r="Q2285"/>
  <c r="M2285"/>
  <c r="M2299"/>
  <c r="Q2299"/>
  <c r="Q2301"/>
  <c r="M2301"/>
  <c r="M2315"/>
  <c r="Q2315"/>
  <c r="Q2317"/>
  <c r="M2317"/>
  <c r="M2331"/>
  <c r="Q2331"/>
  <c r="Q2333"/>
  <c r="M2333"/>
  <c r="M2347"/>
  <c r="Q2347"/>
  <c r="Q2349"/>
  <c r="M2349"/>
  <c r="M2363"/>
  <c r="Q2363"/>
  <c r="Q2365"/>
  <c r="M2365"/>
  <c r="M2379"/>
  <c r="Q2379"/>
  <c r="Q2381"/>
  <c r="M2381"/>
  <c r="O2084"/>
  <c r="Q2085"/>
  <c r="Q2086"/>
  <c r="O2100"/>
  <c r="Q2101"/>
  <c r="Q2102"/>
  <c r="O2116"/>
  <c r="Q2117"/>
  <c r="Q2118"/>
  <c r="O2120"/>
  <c r="O2134"/>
  <c r="O2136"/>
  <c r="O2150"/>
  <c r="O2152"/>
  <c r="O2166"/>
  <c r="O2168"/>
  <c r="O2182"/>
  <c r="O2184"/>
  <c r="O2198"/>
  <c r="O2200"/>
  <c r="O2215"/>
  <c r="O2217"/>
  <c r="O2231"/>
  <c r="O2233"/>
  <c r="O2247"/>
  <c r="O2249"/>
  <c r="O2263"/>
  <c r="O2265"/>
  <c r="O2279"/>
  <c r="O2281"/>
  <c r="O2295"/>
  <c r="O2297"/>
  <c r="O2311"/>
  <c r="O2313"/>
  <c r="O2327"/>
  <c r="O2329"/>
  <c r="O2343"/>
  <c r="O2345"/>
  <c r="O2359"/>
  <c r="O2361"/>
  <c r="O2375"/>
  <c r="O2377"/>
  <c r="O2391"/>
  <c r="O2393"/>
  <c r="Q2719"/>
  <c r="M2719"/>
  <c r="M2721"/>
  <c r="Q2721"/>
  <c r="Q2735"/>
  <c r="M2735"/>
  <c r="M2737"/>
  <c r="Q2737"/>
  <c r="Q2751"/>
  <c r="M2751"/>
  <c r="M2753"/>
  <c r="Q2753"/>
  <c r="Q2767"/>
  <c r="M2767"/>
  <c r="M2769"/>
  <c r="Q2769"/>
  <c r="Q2783"/>
  <c r="M2783"/>
  <c r="M2785"/>
  <c r="Q2785"/>
  <c r="Q2799"/>
  <c r="M2799"/>
  <c r="M2801"/>
  <c r="Q2801"/>
  <c r="Q2815"/>
  <c r="M2815"/>
  <c r="M2817"/>
  <c r="Q2817"/>
  <c r="Q2831"/>
  <c r="M2831"/>
  <c r="M2833"/>
  <c r="Q2833"/>
  <c r="Q2847"/>
  <c r="M2847"/>
  <c r="M2849"/>
  <c r="Q2849"/>
  <c r="Q2863"/>
  <c r="M2863"/>
  <c r="M2865"/>
  <c r="Q2865"/>
  <c r="Q2879"/>
  <c r="M2879"/>
  <c r="M2881"/>
  <c r="Q2881"/>
  <c r="Q2895"/>
  <c r="M2895"/>
  <c r="M2897"/>
  <c r="Q2897"/>
  <c r="Q2911"/>
  <c r="M2911"/>
  <c r="M2913"/>
  <c r="Q2913"/>
  <c r="Q2928"/>
  <c r="M2928"/>
  <c r="M2930"/>
  <c r="Q2930"/>
  <c r="Q2944"/>
  <c r="M2944"/>
  <c r="M2946"/>
  <c r="Q2946"/>
  <c r="Q2960"/>
  <c r="M2960"/>
  <c r="M2962"/>
  <c r="Q2962"/>
  <c r="Q2976"/>
  <c r="M2976"/>
  <c r="M2978"/>
  <c r="Q2978"/>
  <c r="Q2992"/>
  <c r="M2992"/>
  <c r="M2994"/>
  <c r="Q2994"/>
  <c r="Q3008"/>
  <c r="M3008"/>
  <c r="M3010"/>
  <c r="Q3010"/>
  <c r="Q3024"/>
  <c r="M3024"/>
  <c r="M3026"/>
  <c r="Q3026"/>
  <c r="Q3040"/>
  <c r="M3040"/>
  <c r="M3042"/>
  <c r="Q3042"/>
  <c r="Q3056"/>
  <c r="M3056"/>
  <c r="M3058"/>
  <c r="Q3058"/>
  <c r="Q3072"/>
  <c r="M3072"/>
  <c r="M3074"/>
  <c r="Q3074"/>
  <c r="Q3088"/>
  <c r="M3088"/>
  <c r="M3090"/>
  <c r="Q3090"/>
  <c r="Q3104"/>
  <c r="M3104"/>
  <c r="M3106"/>
  <c r="Q3106"/>
  <c r="Q3120"/>
  <c r="M3120"/>
  <c r="M3122"/>
  <c r="Q3122"/>
  <c r="Q3136"/>
  <c r="M3136"/>
  <c r="M3138"/>
  <c r="Q3138"/>
  <c r="Q3152"/>
  <c r="M3152"/>
  <c r="M3154"/>
  <c r="Q3154"/>
  <c r="M3163"/>
  <c r="O3163"/>
  <c r="Q3163"/>
  <c r="M3171"/>
  <c r="O3171"/>
  <c r="Q3171"/>
  <c r="M3179"/>
  <c r="O3179"/>
  <c r="Q3179"/>
  <c r="M3187"/>
  <c r="O3187"/>
  <c r="Q3187"/>
  <c r="M3195"/>
  <c r="O3195"/>
  <c r="Q3195"/>
  <c r="M3203"/>
  <c r="O3203"/>
  <c r="Q3203"/>
  <c r="M3211"/>
  <c r="O3211"/>
  <c r="Q3211"/>
  <c r="O2703"/>
  <c r="M2709"/>
  <c r="Q2709"/>
  <c r="Q2723"/>
  <c r="M2723"/>
  <c r="M2725"/>
  <c r="Q2725"/>
  <c r="Q2739"/>
  <c r="M2739"/>
  <c r="M2741"/>
  <c r="Q2741"/>
  <c r="Q2755"/>
  <c r="M2755"/>
  <c r="M2757"/>
  <c r="Q2757"/>
  <c r="Q2771"/>
  <c r="M2771"/>
  <c r="M2773"/>
  <c r="Q2773"/>
  <c r="Q2787"/>
  <c r="M2787"/>
  <c r="M2789"/>
  <c r="Q2789"/>
  <c r="Q2803"/>
  <c r="M2803"/>
  <c r="M2805"/>
  <c r="Q2805"/>
  <c r="Q2819"/>
  <c r="M2819"/>
  <c r="M2821"/>
  <c r="Q2821"/>
  <c r="Q2835"/>
  <c r="M2835"/>
  <c r="M2837"/>
  <c r="Q2837"/>
  <c r="Q2851"/>
  <c r="M2851"/>
  <c r="M2853"/>
  <c r="Q2853"/>
  <c r="Q2867"/>
  <c r="M2867"/>
  <c r="M2869"/>
  <c r="Q2869"/>
  <c r="Q2883"/>
  <c r="M2883"/>
  <c r="M2885"/>
  <c r="Q2885"/>
  <c r="Q2899"/>
  <c r="M2899"/>
  <c r="M2901"/>
  <c r="Q2901"/>
  <c r="Q2915"/>
  <c r="M2915"/>
  <c r="M2917"/>
  <c r="Q2917"/>
  <c r="Q2932"/>
  <c r="M2932"/>
  <c r="M2934"/>
  <c r="Q2934"/>
  <c r="Q2948"/>
  <c r="M2948"/>
  <c r="M2950"/>
  <c r="Q2950"/>
  <c r="Q2964"/>
  <c r="M2964"/>
  <c r="M2966"/>
  <c r="Q2966"/>
  <c r="Q2980"/>
  <c r="M2980"/>
  <c r="M2982"/>
  <c r="Q2982"/>
  <c r="Q2996"/>
  <c r="M2996"/>
  <c r="M2998"/>
  <c r="Q2998"/>
  <c r="Q3012"/>
  <c r="M3012"/>
  <c r="M3014"/>
  <c r="Q3014"/>
  <c r="Q3028"/>
  <c r="M3028"/>
  <c r="M3030"/>
  <c r="Q3030"/>
  <c r="Q3044"/>
  <c r="M3044"/>
  <c r="M3046"/>
  <c r="Q3046"/>
  <c r="Q3060"/>
  <c r="M3060"/>
  <c r="M3062"/>
  <c r="Q3062"/>
  <c r="Q3076"/>
  <c r="M3076"/>
  <c r="M3078"/>
  <c r="Q3078"/>
  <c r="Q3092"/>
  <c r="M3092"/>
  <c r="M3094"/>
  <c r="Q3094"/>
  <c r="Q3108"/>
  <c r="M3108"/>
  <c r="M3110"/>
  <c r="Q3110"/>
  <c r="Q3124"/>
  <c r="M3124"/>
  <c r="M3126"/>
  <c r="Q3126"/>
  <c r="Q3140"/>
  <c r="M3140"/>
  <c r="M3142"/>
  <c r="Q3142"/>
  <c r="Q3156"/>
  <c r="M3156"/>
  <c r="M2397"/>
  <c r="M2401"/>
  <c r="M2405"/>
  <c r="M2409"/>
  <c r="M2413"/>
  <c r="M2417"/>
  <c r="M2421"/>
  <c r="M2425"/>
  <c r="M2429"/>
  <c r="M2433"/>
  <c r="Q2435"/>
  <c r="M2437"/>
  <c r="Q2439"/>
  <c r="M2441"/>
  <c r="Q2443"/>
  <c r="M2445"/>
  <c r="Q2447"/>
  <c r="M2449"/>
  <c r="Q2452"/>
  <c r="M2454"/>
  <c r="Q2456"/>
  <c r="M2458"/>
  <c r="Q2460"/>
  <c r="M2462"/>
  <c r="Q2464"/>
  <c r="M2466"/>
  <c r="Q2468"/>
  <c r="M2470"/>
  <c r="Q2472"/>
  <c r="M2474"/>
  <c r="Q2476"/>
  <c r="M2478"/>
  <c r="Q2480"/>
  <c r="M2482"/>
  <c r="Q2484"/>
  <c r="M2486"/>
  <c r="Q2488"/>
  <c r="M2490"/>
  <c r="Q2492"/>
  <c r="M2494"/>
  <c r="Q2496"/>
  <c r="M2498"/>
  <c r="Q2500"/>
  <c r="M2502"/>
  <c r="Q2504"/>
  <c r="M2506"/>
  <c r="Q2508"/>
  <c r="M2510"/>
  <c r="Q2512"/>
  <c r="M2514"/>
  <c r="Q2516"/>
  <c r="M2518"/>
  <c r="Q2520"/>
  <c r="M2522"/>
  <c r="Q2524"/>
  <c r="M2526"/>
  <c r="Q2528"/>
  <c r="M2530"/>
  <c r="Q2532"/>
  <c r="M2534"/>
  <c r="Q2536"/>
  <c r="M2538"/>
  <c r="Q2540"/>
  <c r="M2542"/>
  <c r="Q2544"/>
  <c r="M2546"/>
  <c r="Q2548"/>
  <c r="M2550"/>
  <c r="Q2552"/>
  <c r="M2554"/>
  <c r="Q2556"/>
  <c r="M2558"/>
  <c r="Q2560"/>
  <c r="M2562"/>
  <c r="Q2564"/>
  <c r="M2566"/>
  <c r="Q2568"/>
  <c r="M2570"/>
  <c r="Q2572"/>
  <c r="M2574"/>
  <c r="Q2576"/>
  <c r="M2578"/>
  <c r="Q2580"/>
  <c r="M2582"/>
  <c r="Q2584"/>
  <c r="M2586"/>
  <c r="Q2588"/>
  <c r="M2590"/>
  <c r="Q2592"/>
  <c r="M2594"/>
  <c r="Q2596"/>
  <c r="M2598"/>
  <c r="Q2600"/>
  <c r="M2602"/>
  <c r="Q2604"/>
  <c r="M2606"/>
  <c r="Q2608"/>
  <c r="M2610"/>
  <c r="Q2612"/>
  <c r="M2614"/>
  <c r="Q2616"/>
  <c r="M2618"/>
  <c r="Q2620"/>
  <c r="M2622"/>
  <c r="Q2624"/>
  <c r="M2626"/>
  <c r="Q2628"/>
  <c r="M2630"/>
  <c r="Q2632"/>
  <c r="M2634"/>
  <c r="Q2636"/>
  <c r="M2638"/>
  <c r="Q2640"/>
  <c r="M2642"/>
  <c r="Q2644"/>
  <c r="M2646"/>
  <c r="Q2648"/>
  <c r="M2650"/>
  <c r="Q2652"/>
  <c r="M2654"/>
  <c r="Q2656"/>
  <c r="M2658"/>
  <c r="Q2660"/>
  <c r="M2662"/>
  <c r="Q2664"/>
  <c r="O2676"/>
  <c r="Q2677"/>
  <c r="Q2678"/>
  <c r="O2693"/>
  <c r="Q2694"/>
  <c r="Q2695"/>
  <c r="M2697"/>
  <c r="O2719"/>
  <c r="O2721"/>
  <c r="O2735"/>
  <c r="O2737"/>
  <c r="O2751"/>
  <c r="O2753"/>
  <c r="O2767"/>
  <c r="O2769"/>
  <c r="O2783"/>
  <c r="O2785"/>
  <c r="O2799"/>
  <c r="O2801"/>
  <c r="O2815"/>
  <c r="O2817"/>
  <c r="O2831"/>
  <c r="O2833"/>
  <c r="O2847"/>
  <c r="O2849"/>
  <c r="O2863"/>
  <c r="O2865"/>
  <c r="O2879"/>
  <c r="O2881"/>
  <c r="O2895"/>
  <c r="O2897"/>
  <c r="O2911"/>
  <c r="O2913"/>
  <c r="O2928"/>
  <c r="O2930"/>
  <c r="O2944"/>
  <c r="O2946"/>
  <c r="O2960"/>
  <c r="O2962"/>
  <c r="O2976"/>
  <c r="O2978"/>
  <c r="O2992"/>
  <c r="O2994"/>
  <c r="O3008"/>
  <c r="O3010"/>
  <c r="O3024"/>
  <c r="O3026"/>
  <c r="O3040"/>
  <c r="O3042"/>
  <c r="O3056"/>
  <c r="O3058"/>
  <c r="O3072"/>
  <c r="O3074"/>
  <c r="O3088"/>
  <c r="O3090"/>
  <c r="O3104"/>
  <c r="O3106"/>
  <c r="O3120"/>
  <c r="O3122"/>
  <c r="O3136"/>
  <c r="O3138"/>
  <c r="O3152"/>
  <c r="O3154"/>
  <c r="Q2711"/>
  <c r="M2711"/>
  <c r="M2713"/>
  <c r="Q2713"/>
  <c r="Q2727"/>
  <c r="M2727"/>
  <c r="M2729"/>
  <c r="Q2729"/>
  <c r="Q2743"/>
  <c r="M2743"/>
  <c r="M2745"/>
  <c r="Q2745"/>
  <c r="Q2759"/>
  <c r="M2759"/>
  <c r="M2761"/>
  <c r="Q2761"/>
  <c r="Q2775"/>
  <c r="M2775"/>
  <c r="M2777"/>
  <c r="Q2777"/>
  <c r="Q2791"/>
  <c r="M2791"/>
  <c r="M2793"/>
  <c r="Q2793"/>
  <c r="Q2807"/>
  <c r="M2807"/>
  <c r="M2809"/>
  <c r="Q2809"/>
  <c r="Q2823"/>
  <c r="M2823"/>
  <c r="M2825"/>
  <c r="Q2825"/>
  <c r="Q2839"/>
  <c r="M2839"/>
  <c r="M2841"/>
  <c r="Q2841"/>
  <c r="Q2855"/>
  <c r="M2855"/>
  <c r="M2857"/>
  <c r="Q2857"/>
  <c r="Q2871"/>
  <c r="M2871"/>
  <c r="M2873"/>
  <c r="Q2873"/>
  <c r="Q2887"/>
  <c r="M2887"/>
  <c r="M2889"/>
  <c r="Q2889"/>
  <c r="Q2903"/>
  <c r="M2903"/>
  <c r="M2905"/>
  <c r="Q2905"/>
  <c r="Q2919"/>
  <c r="M2919"/>
  <c r="M2921"/>
  <c r="Q2921"/>
  <c r="Q2936"/>
  <c r="M2936"/>
  <c r="M2938"/>
  <c r="Q2938"/>
  <c r="Q2952"/>
  <c r="M2952"/>
  <c r="M2954"/>
  <c r="Q2954"/>
  <c r="Q2968"/>
  <c r="M2968"/>
  <c r="M2970"/>
  <c r="Q2970"/>
  <c r="Q2984"/>
  <c r="M2984"/>
  <c r="M2986"/>
  <c r="Q2986"/>
  <c r="Q3000"/>
  <c r="M3000"/>
  <c r="M3002"/>
  <c r="Q3002"/>
  <c r="Q3016"/>
  <c r="M3016"/>
  <c r="M3018"/>
  <c r="Q3018"/>
  <c r="Q3032"/>
  <c r="M3032"/>
  <c r="M3034"/>
  <c r="Q3034"/>
  <c r="Q3048"/>
  <c r="M3048"/>
  <c r="M3050"/>
  <c r="Q3050"/>
  <c r="Q3064"/>
  <c r="M3064"/>
  <c r="M3066"/>
  <c r="Q3066"/>
  <c r="Q3080"/>
  <c r="M3080"/>
  <c r="M3082"/>
  <c r="Q3082"/>
  <c r="Q3096"/>
  <c r="M3096"/>
  <c r="M3098"/>
  <c r="Q3098"/>
  <c r="Q3112"/>
  <c r="M3112"/>
  <c r="M3114"/>
  <c r="Q3114"/>
  <c r="Q3128"/>
  <c r="M3128"/>
  <c r="M3130"/>
  <c r="Q3130"/>
  <c r="Q3144"/>
  <c r="M3144"/>
  <c r="M3146"/>
  <c r="Q3146"/>
  <c r="M3158"/>
  <c r="O3158"/>
  <c r="Q3158"/>
  <c r="M3167"/>
  <c r="O3167"/>
  <c r="Q3167"/>
  <c r="M3175"/>
  <c r="O3175"/>
  <c r="Q3175"/>
  <c r="M3183"/>
  <c r="O3183"/>
  <c r="Q3183"/>
  <c r="M3191"/>
  <c r="O3191"/>
  <c r="Q3191"/>
  <c r="M3199"/>
  <c r="O3199"/>
  <c r="Q3199"/>
  <c r="M3207"/>
  <c r="O3207"/>
  <c r="Q3207"/>
  <c r="M3215"/>
  <c r="O3215"/>
  <c r="Q3215"/>
  <c r="O2435"/>
  <c r="O2439"/>
  <c r="O2443"/>
  <c r="O2447"/>
  <c r="O2452"/>
  <c r="O2456"/>
  <c r="O2460"/>
  <c r="O2464"/>
  <c r="O2468"/>
  <c r="O2472"/>
  <c r="O2476"/>
  <c r="O2480"/>
  <c r="O2484"/>
  <c r="O2488"/>
  <c r="O2492"/>
  <c r="O2496"/>
  <c r="O2500"/>
  <c r="O2504"/>
  <c r="O2508"/>
  <c r="O2512"/>
  <c r="O2516"/>
  <c r="O2520"/>
  <c r="O2524"/>
  <c r="O2528"/>
  <c r="O2532"/>
  <c r="O2536"/>
  <c r="O2540"/>
  <c r="O2544"/>
  <c r="O2548"/>
  <c r="O2552"/>
  <c r="O2556"/>
  <c r="O2560"/>
  <c r="O2564"/>
  <c r="O2568"/>
  <c r="O2572"/>
  <c r="O2576"/>
  <c r="O2580"/>
  <c r="O2584"/>
  <c r="O2588"/>
  <c r="O2592"/>
  <c r="O2596"/>
  <c r="O2600"/>
  <c r="O2604"/>
  <c r="O2608"/>
  <c r="O2612"/>
  <c r="O2616"/>
  <c r="O2620"/>
  <c r="O2624"/>
  <c r="O2628"/>
  <c r="O2632"/>
  <c r="O2636"/>
  <c r="O2640"/>
  <c r="O2644"/>
  <c r="O2648"/>
  <c r="O2652"/>
  <c r="O2656"/>
  <c r="O2660"/>
  <c r="O2664"/>
  <c r="M2676"/>
  <c r="M2677"/>
  <c r="O2678"/>
  <c r="M2693"/>
  <c r="M2694"/>
  <c r="O2695"/>
  <c r="Q2715"/>
  <c r="M2715"/>
  <c r="M2717"/>
  <c r="Q2717"/>
  <c r="Q2731"/>
  <c r="M2731"/>
  <c r="M2733"/>
  <c r="Q2733"/>
  <c r="Q2747"/>
  <c r="M2747"/>
  <c r="M2749"/>
  <c r="Q2749"/>
  <c r="Q2763"/>
  <c r="M2763"/>
  <c r="M2765"/>
  <c r="Q2765"/>
  <c r="Q2779"/>
  <c r="M2779"/>
  <c r="M2781"/>
  <c r="Q2781"/>
  <c r="Q2795"/>
  <c r="M2795"/>
  <c r="M2797"/>
  <c r="Q2797"/>
  <c r="Q2811"/>
  <c r="M2811"/>
  <c r="M2813"/>
  <c r="Q2813"/>
  <c r="Q2827"/>
  <c r="M2827"/>
  <c r="M2829"/>
  <c r="Q2829"/>
  <c r="Q2843"/>
  <c r="M2843"/>
  <c r="M2845"/>
  <c r="Q2845"/>
  <c r="Q2859"/>
  <c r="M2859"/>
  <c r="M2861"/>
  <c r="Q2861"/>
  <c r="Q2875"/>
  <c r="M2875"/>
  <c r="M2877"/>
  <c r="Q2877"/>
  <c r="Q2891"/>
  <c r="M2891"/>
  <c r="M2893"/>
  <c r="Q2893"/>
  <c r="Q2907"/>
  <c r="M2907"/>
  <c r="M2909"/>
  <c r="Q2909"/>
  <c r="Q2923"/>
  <c r="M2923"/>
  <c r="M2926"/>
  <c r="Q2926"/>
  <c r="Q2940"/>
  <c r="M2940"/>
  <c r="M2942"/>
  <c r="Q2942"/>
  <c r="Q2956"/>
  <c r="M2956"/>
  <c r="M2958"/>
  <c r="Q2958"/>
  <c r="Q2972"/>
  <c r="M2972"/>
  <c r="M2974"/>
  <c r="Q2974"/>
  <c r="Q2988"/>
  <c r="M2988"/>
  <c r="M2990"/>
  <c r="Q2990"/>
  <c r="Q3004"/>
  <c r="M3004"/>
  <c r="M3006"/>
  <c r="Q3006"/>
  <c r="Q3020"/>
  <c r="M3020"/>
  <c r="M3022"/>
  <c r="Q3022"/>
  <c r="Q3036"/>
  <c r="M3036"/>
  <c r="M3038"/>
  <c r="Q3038"/>
  <c r="Q3052"/>
  <c r="M3052"/>
  <c r="M3054"/>
  <c r="Q3054"/>
  <c r="Q3068"/>
  <c r="M3068"/>
  <c r="M3070"/>
  <c r="Q3070"/>
  <c r="Q3084"/>
  <c r="M3084"/>
  <c r="M3086"/>
  <c r="Q3086"/>
  <c r="Q3100"/>
  <c r="M3100"/>
  <c r="M3102"/>
  <c r="Q3102"/>
  <c r="Q3116"/>
  <c r="M3116"/>
  <c r="M3118"/>
  <c r="Q3118"/>
  <c r="Q3132"/>
  <c r="M3132"/>
  <c r="M3134"/>
  <c r="Q3134"/>
  <c r="Q3148"/>
  <c r="M3148"/>
  <c r="M3150"/>
  <c r="Q3150"/>
  <c r="O2668"/>
  <c r="Q2669"/>
  <c r="Q2670"/>
  <c r="M2672"/>
  <c r="M2673"/>
  <c r="O2674"/>
  <c r="O2684"/>
  <c r="Q2685"/>
  <c r="Q2686"/>
  <c r="M2689"/>
  <c r="M2690"/>
  <c r="O2701"/>
  <c r="Q2702"/>
  <c r="Q2703"/>
  <c r="M2705"/>
  <c r="M2706"/>
  <c r="O2711"/>
  <c r="O2713"/>
  <c r="O2727"/>
  <c r="O2729"/>
  <c r="O2743"/>
  <c r="O2745"/>
  <c r="O2759"/>
  <c r="O2761"/>
  <c r="O2775"/>
  <c r="O2777"/>
  <c r="O2791"/>
  <c r="O2793"/>
  <c r="O2807"/>
  <c r="O2809"/>
  <c r="O2823"/>
  <c r="O2825"/>
  <c r="O2839"/>
  <c r="O2841"/>
  <c r="O2855"/>
  <c r="O2857"/>
  <c r="O2871"/>
  <c r="O2873"/>
  <c r="O2887"/>
  <c r="O2889"/>
  <c r="O2903"/>
  <c r="O2905"/>
  <c r="O2919"/>
  <c r="O2921"/>
  <c r="O2936"/>
  <c r="O2938"/>
  <c r="O2952"/>
  <c r="O2954"/>
  <c r="O2968"/>
  <c r="O2970"/>
  <c r="O2984"/>
  <c r="O2986"/>
  <c r="O3000"/>
  <c r="O3002"/>
  <c r="O3016"/>
  <c r="O3018"/>
  <c r="O3032"/>
  <c r="O3034"/>
  <c r="O3048"/>
  <c r="O3050"/>
  <c r="O3064"/>
  <c r="O3066"/>
  <c r="O3080"/>
  <c r="O3082"/>
  <c r="O3096"/>
  <c r="O3098"/>
  <c r="O3112"/>
  <c r="O3114"/>
  <c r="O3128"/>
  <c r="O3130"/>
  <c r="O3144"/>
  <c r="O3146"/>
  <c r="M448" i="7"/>
  <c r="Q448"/>
  <c r="Q451"/>
  <c r="M451"/>
  <c r="M465"/>
  <c r="Q465"/>
  <c r="Q467"/>
  <c r="M467"/>
  <c r="M481"/>
  <c r="Q481"/>
  <c r="Q483"/>
  <c r="M483"/>
  <c r="M498"/>
  <c r="Q498"/>
  <c r="Q500"/>
  <c r="M500"/>
  <c r="M516"/>
  <c r="Q516"/>
  <c r="Q518"/>
  <c r="M518"/>
  <c r="M3160" i="9"/>
  <c r="M3165"/>
  <c r="M3169"/>
  <c r="M3173"/>
  <c r="M3177"/>
  <c r="M3181"/>
  <c r="M3185"/>
  <c r="M3189"/>
  <c r="M3193"/>
  <c r="M3197"/>
  <c r="M3201"/>
  <c r="M3205"/>
  <c r="M3209"/>
  <c r="M3213"/>
  <c r="M3217"/>
  <c r="Q3219"/>
  <c r="M3221"/>
  <c r="Q2451"/>
  <c r="M2925"/>
  <c r="Q129"/>
  <c r="M538"/>
  <c r="Q946"/>
  <c r="M136"/>
  <c r="Q134"/>
  <c r="M340"/>
  <c r="Q543"/>
  <c r="M545"/>
  <c r="Q748"/>
  <c r="M951"/>
  <c r="Q953"/>
  <c r="M1156"/>
  <c r="Q1995"/>
  <c r="M369"/>
  <c r="Q777"/>
  <c r="M1185"/>
  <c r="Q450"/>
  <c r="M858"/>
  <c r="Q1266"/>
  <c r="M3" i="8"/>
  <c r="Q5"/>
  <c r="M7"/>
  <c r="Q9"/>
  <c r="M11"/>
  <c r="Q13"/>
  <c r="M15"/>
  <c r="Q17"/>
  <c r="M19"/>
  <c r="Q21"/>
  <c r="M23"/>
  <c r="Q26"/>
  <c r="M28"/>
  <c r="Q30"/>
  <c r="M32"/>
  <c r="Q34"/>
  <c r="M36"/>
  <c r="Q38"/>
  <c r="M40"/>
  <c r="Q42"/>
  <c r="M44"/>
  <c r="Q46"/>
  <c r="M48"/>
  <c r="Q50"/>
  <c r="M52"/>
  <c r="Q54"/>
  <c r="M56"/>
  <c r="Q58"/>
  <c r="M61"/>
  <c r="Q63"/>
  <c r="M65"/>
  <c r="Q67"/>
  <c r="M69"/>
  <c r="Q71"/>
  <c r="M73"/>
  <c r="Q75"/>
  <c r="M77"/>
  <c r="Q79"/>
  <c r="M81"/>
  <c r="Q83"/>
  <c r="M85"/>
  <c r="Q87"/>
  <c r="M89"/>
  <c r="Q91"/>
  <c r="M93"/>
  <c r="Q95"/>
  <c r="M97"/>
  <c r="Q99"/>
  <c r="M101"/>
  <c r="Q103"/>
  <c r="M105"/>
  <c r="Q107"/>
  <c r="M109"/>
  <c r="Q121"/>
  <c r="M123"/>
  <c r="Q125"/>
  <c r="M127"/>
  <c r="Q129"/>
  <c r="M131"/>
  <c r="Q133"/>
  <c r="M135"/>
  <c r="Q137"/>
  <c r="M140"/>
  <c r="Q143"/>
  <c r="M145"/>
  <c r="Q147"/>
  <c r="M149"/>
  <c r="Q151"/>
  <c r="M159"/>
  <c r="Q161"/>
  <c r="M163"/>
  <c r="Q165"/>
  <c r="M167"/>
  <c r="Q169"/>
  <c r="M171"/>
  <c r="Q173"/>
  <c r="M175"/>
  <c r="Q177"/>
  <c r="M179"/>
  <c r="Q181"/>
  <c r="M183"/>
  <c r="Q185"/>
  <c r="M187"/>
  <c r="Q189"/>
  <c r="M191"/>
  <c r="Q193"/>
  <c r="M195"/>
  <c r="Q197"/>
  <c r="M199"/>
  <c r="Q201"/>
  <c r="M203"/>
  <c r="Q205"/>
  <c r="M207"/>
  <c r="Q209"/>
  <c r="M211"/>
  <c r="Q213"/>
  <c r="M215"/>
  <c r="Q217"/>
  <c r="M219"/>
  <c r="Q221"/>
  <c r="M223"/>
  <c r="Q225"/>
  <c r="M227"/>
  <c r="Q229"/>
  <c r="M231"/>
  <c r="Q233"/>
  <c r="M235"/>
  <c r="Q237"/>
  <c r="M239"/>
  <c r="Q241"/>
  <c r="M243"/>
  <c r="Q245"/>
  <c r="M247"/>
  <c r="Q249"/>
  <c r="M251"/>
  <c r="Q253"/>
  <c r="M255"/>
  <c r="Q258"/>
  <c r="M260"/>
  <c r="Q265"/>
  <c r="M267"/>
  <c r="Q269"/>
  <c r="M271"/>
  <c r="Q273"/>
  <c r="M275"/>
  <c r="Q277"/>
  <c r="M279"/>
  <c r="Q281"/>
  <c r="M283"/>
  <c r="Q285"/>
  <c r="M287"/>
  <c r="Q289"/>
  <c r="M291"/>
  <c r="Q293"/>
  <c r="M295"/>
  <c r="Q297"/>
  <c r="M299"/>
  <c r="Q301"/>
  <c r="M303"/>
  <c r="Q305"/>
  <c r="M307"/>
  <c r="Q309"/>
  <c r="M311"/>
  <c r="Q313"/>
  <c r="M315"/>
  <c r="Q317"/>
  <c r="M319"/>
  <c r="Q321"/>
  <c r="M323"/>
  <c r="Q325"/>
  <c r="M329"/>
  <c r="Q153"/>
  <c r="M142"/>
  <c r="O345"/>
  <c r="O341"/>
  <c r="O337"/>
  <c r="O333"/>
  <c r="O365"/>
  <c r="O361"/>
  <c r="O357"/>
  <c r="O353"/>
  <c r="O263"/>
  <c r="O118"/>
  <c r="O114"/>
  <c r="O110"/>
  <c r="Q155"/>
  <c r="M156"/>
  <c r="M381"/>
  <c r="Q379"/>
  <c r="M377"/>
  <c r="Q375"/>
  <c r="M373"/>
  <c r="Q371"/>
  <c r="Q327"/>
  <c r="M346"/>
  <c r="Q348"/>
  <c r="M367"/>
  <c r="Q369"/>
  <c r="M2" i="7"/>
  <c r="Q4"/>
  <c r="M6"/>
  <c r="Q8"/>
  <c r="M10"/>
  <c r="Q12"/>
  <c r="M14"/>
  <c r="Q16"/>
  <c r="M18"/>
  <c r="Q20"/>
  <c r="M22"/>
  <c r="Q24"/>
  <c r="M26"/>
  <c r="Q28"/>
  <c r="M30"/>
  <c r="Q32"/>
  <c r="M34"/>
  <c r="Q36"/>
  <c r="M38"/>
  <c r="Q40"/>
  <c r="M42"/>
  <c r="Q44"/>
  <c r="M46"/>
  <c r="Q48"/>
  <c r="M50"/>
  <c r="Q52"/>
  <c r="M54"/>
  <c r="Q56"/>
  <c r="M58"/>
  <c r="Q60"/>
  <c r="M62"/>
  <c r="Q64"/>
  <c r="M66"/>
  <c r="Q68"/>
  <c r="M70"/>
  <c r="Q72"/>
  <c r="M74"/>
  <c r="Q76"/>
  <c r="M78"/>
  <c r="Q80"/>
  <c r="M82"/>
  <c r="Q84"/>
  <c r="M86"/>
  <c r="Q88"/>
  <c r="M91"/>
  <c r="Q93"/>
  <c r="M96"/>
  <c r="Q98"/>
  <c r="M100"/>
  <c r="Q102"/>
  <c r="M104"/>
  <c r="Q106"/>
  <c r="M108"/>
  <c r="Q110"/>
  <c r="M112"/>
  <c r="Q114"/>
  <c r="M116"/>
  <c r="Q118"/>
  <c r="M120"/>
  <c r="Q122"/>
  <c r="M124"/>
  <c r="Q126"/>
  <c r="M128"/>
  <c r="Q130"/>
  <c r="M132"/>
  <c r="Q134"/>
  <c r="M136"/>
  <c r="Q141"/>
  <c r="M143"/>
  <c r="Q145"/>
  <c r="M147"/>
  <c r="Q149"/>
  <c r="M151"/>
  <c r="Q153"/>
  <c r="M155"/>
  <c r="Q157"/>
  <c r="M159"/>
  <c r="Q161"/>
  <c r="M163"/>
  <c r="Q165"/>
  <c r="M167"/>
  <c r="Q169"/>
  <c r="M171"/>
  <c r="Q173"/>
  <c r="M175"/>
  <c r="Q177"/>
  <c r="M179"/>
  <c r="Q181"/>
  <c r="M183"/>
  <c r="Q185"/>
  <c r="M187"/>
  <c r="Q189"/>
  <c r="M191"/>
  <c r="Q193"/>
  <c r="M195"/>
  <c r="Q197"/>
  <c r="M199"/>
  <c r="Q201"/>
  <c r="M203"/>
  <c r="Q205"/>
  <c r="M207"/>
  <c r="Q209"/>
  <c r="M212"/>
  <c r="Q214"/>
  <c r="M216"/>
  <c r="Q218"/>
  <c r="M220"/>
  <c r="Q222"/>
  <c r="M224"/>
  <c r="Q226"/>
  <c r="M228"/>
  <c r="Q230"/>
  <c r="M232"/>
  <c r="Q234"/>
  <c r="M236"/>
  <c r="Q238"/>
  <c r="M240"/>
  <c r="Q242"/>
  <c r="M244"/>
  <c r="Q246"/>
  <c r="M249"/>
  <c r="Q251"/>
  <c r="Q254"/>
  <c r="M256"/>
  <c r="Q258"/>
  <c r="M260"/>
  <c r="Q262"/>
  <c r="M264"/>
  <c r="Q266"/>
  <c r="M268"/>
  <c r="Q270"/>
  <c r="M272"/>
  <c r="Q274"/>
  <c r="M276"/>
  <c r="Q278"/>
  <c r="M280"/>
  <c r="Q282"/>
  <c r="M285"/>
  <c r="Q287"/>
  <c r="M289"/>
  <c r="Q291"/>
  <c r="M293"/>
  <c r="Q295"/>
  <c r="M297"/>
  <c r="Q300"/>
  <c r="M302"/>
  <c r="Q304"/>
  <c r="M306"/>
  <c r="Q308"/>
  <c r="M310"/>
  <c r="Q312"/>
  <c r="M315"/>
  <c r="Q317"/>
  <c r="M319"/>
  <c r="Q321"/>
  <c r="M323"/>
  <c r="Q325"/>
  <c r="M327"/>
  <c r="Q329"/>
  <c r="M331"/>
  <c r="Q333"/>
  <c r="M335"/>
  <c r="Q337"/>
  <c r="M339"/>
  <c r="Q341"/>
  <c r="M343"/>
  <c r="Q345"/>
  <c r="M347"/>
  <c r="Q350"/>
  <c r="M352"/>
  <c r="Q354"/>
  <c r="M356"/>
  <c r="Q358"/>
  <c r="M360"/>
  <c r="Q362"/>
  <c r="M364"/>
  <c r="Q366"/>
  <c r="M368"/>
  <c r="Q370"/>
  <c r="M372"/>
  <c r="Q374"/>
  <c r="M376"/>
  <c r="Q378"/>
  <c r="M380"/>
  <c r="O388"/>
  <c r="Q389"/>
  <c r="Q390"/>
  <c r="M392"/>
  <c r="M393"/>
  <c r="O394"/>
  <c r="O405"/>
  <c r="Q406"/>
  <c r="Q407"/>
  <c r="M409"/>
  <c r="M410"/>
  <c r="O411"/>
  <c r="O422"/>
  <c r="Q423"/>
  <c r="Q424"/>
  <c r="M426"/>
  <c r="M427"/>
  <c r="O428"/>
  <c r="M436"/>
  <c r="Q436"/>
  <c r="Q438"/>
  <c r="M438"/>
  <c r="M453"/>
  <c r="Q453"/>
  <c r="Q455"/>
  <c r="M455"/>
  <c r="M469"/>
  <c r="Q469"/>
  <c r="Q471"/>
  <c r="M471"/>
  <c r="M485"/>
  <c r="Q485"/>
  <c r="Q488"/>
  <c r="M488"/>
  <c r="M503"/>
  <c r="Q503"/>
  <c r="Q505"/>
  <c r="M505"/>
  <c r="M520"/>
  <c r="Q520"/>
  <c r="Q522"/>
  <c r="M522"/>
  <c r="Q530"/>
  <c r="M530"/>
  <c r="O530"/>
  <c r="Q538"/>
  <c r="M538"/>
  <c r="O538"/>
  <c r="Q546"/>
  <c r="M546"/>
  <c r="O546"/>
  <c r="O3219" i="9"/>
  <c r="O2451"/>
  <c r="O129"/>
  <c r="O946"/>
  <c r="O134"/>
  <c r="O543"/>
  <c r="O748"/>
  <c r="O953"/>
  <c r="O1995"/>
  <c r="O777"/>
  <c r="O450"/>
  <c r="O1266"/>
  <c r="O5" i="8"/>
  <c r="O9"/>
  <c r="O13"/>
  <c r="O17"/>
  <c r="O21"/>
  <c r="O26"/>
  <c r="O30"/>
  <c r="O34"/>
  <c r="O38"/>
  <c r="O42"/>
  <c r="O46"/>
  <c r="O50"/>
  <c r="O54"/>
  <c r="O58"/>
  <c r="O63"/>
  <c r="O67"/>
  <c r="O71"/>
  <c r="O75"/>
  <c r="O79"/>
  <c r="O83"/>
  <c r="O87"/>
  <c r="O91"/>
  <c r="O95"/>
  <c r="O99"/>
  <c r="O103"/>
  <c r="O107"/>
  <c r="O121"/>
  <c r="O125"/>
  <c r="O129"/>
  <c r="O133"/>
  <c r="O137"/>
  <c r="O143"/>
  <c r="O147"/>
  <c r="O151"/>
  <c r="O161"/>
  <c r="O165"/>
  <c r="O169"/>
  <c r="O173"/>
  <c r="O177"/>
  <c r="O181"/>
  <c r="O185"/>
  <c r="O189"/>
  <c r="O193"/>
  <c r="O197"/>
  <c r="O201"/>
  <c r="O205"/>
  <c r="O209"/>
  <c r="O213"/>
  <c r="O217"/>
  <c r="O221"/>
  <c r="O225"/>
  <c r="O229"/>
  <c r="O233"/>
  <c r="O237"/>
  <c r="O241"/>
  <c r="O245"/>
  <c r="O249"/>
  <c r="O253"/>
  <c r="O258"/>
  <c r="O265"/>
  <c r="O269"/>
  <c r="M422" i="7"/>
  <c r="M440"/>
  <c r="Q440"/>
  <c r="Q442"/>
  <c r="M442"/>
  <c r="M457"/>
  <c r="Q457"/>
  <c r="Q459"/>
  <c r="M459"/>
  <c r="M473"/>
  <c r="Q473"/>
  <c r="Q475"/>
  <c r="M475"/>
  <c r="M490"/>
  <c r="Q490"/>
  <c r="Q492"/>
  <c r="M492"/>
  <c r="M507"/>
  <c r="Q507"/>
  <c r="Q509"/>
  <c r="M509"/>
  <c r="Q271" i="8"/>
  <c r="Q275"/>
  <c r="Q279"/>
  <c r="Q283"/>
  <c r="Q287"/>
  <c r="Q291"/>
  <c r="Q295"/>
  <c r="Q299"/>
  <c r="Q303"/>
  <c r="Q307"/>
  <c r="Q311"/>
  <c r="Q315"/>
  <c r="Q319"/>
  <c r="Q323"/>
  <c r="Q329"/>
  <c r="Q142"/>
  <c r="Q156"/>
  <c r="M379"/>
  <c r="M375"/>
  <c r="M371"/>
  <c r="Q346"/>
  <c r="Q367"/>
  <c r="Q2" i="7"/>
  <c r="Q6"/>
  <c r="Q10"/>
  <c r="Q14"/>
  <c r="Q18"/>
  <c r="Q22"/>
  <c r="Q26"/>
  <c r="Q30"/>
  <c r="Q34"/>
  <c r="Q38"/>
  <c r="Q42"/>
  <c r="Q46"/>
  <c r="Q50"/>
  <c r="Q54"/>
  <c r="Q58"/>
  <c r="Q62"/>
  <c r="Q66"/>
  <c r="Q70"/>
  <c r="Q74"/>
  <c r="Q78"/>
  <c r="Q82"/>
  <c r="Q86"/>
  <c r="Q91"/>
  <c r="Q96"/>
  <c r="Q100"/>
  <c r="Q104"/>
  <c r="Q108"/>
  <c r="Q112"/>
  <c r="Q116"/>
  <c r="Q120"/>
  <c r="Q124"/>
  <c r="Q128"/>
  <c r="Q132"/>
  <c r="Q136"/>
  <c r="Q143"/>
  <c r="Q147"/>
  <c r="Q151"/>
  <c r="Q155"/>
  <c r="Q159"/>
  <c r="Q163"/>
  <c r="Q167"/>
  <c r="Q171"/>
  <c r="Q175"/>
  <c r="Q179"/>
  <c r="Q183"/>
  <c r="Q187"/>
  <c r="Q191"/>
  <c r="Q195"/>
  <c r="Q199"/>
  <c r="Q203"/>
  <c r="Q207"/>
  <c r="Q212"/>
  <c r="Q216"/>
  <c r="Q220"/>
  <c r="Q224"/>
  <c r="Q228"/>
  <c r="Q232"/>
  <c r="Q236"/>
  <c r="Q240"/>
  <c r="Q244"/>
  <c r="Q249"/>
  <c r="Q256"/>
  <c r="Q260"/>
  <c r="Q264"/>
  <c r="Q268"/>
  <c r="Q272"/>
  <c r="Q276"/>
  <c r="Q280"/>
  <c r="Q285"/>
  <c r="Q289"/>
  <c r="Q293"/>
  <c r="Q297"/>
  <c r="Q302"/>
  <c r="Q306"/>
  <c r="Q310"/>
  <c r="Q315"/>
  <c r="Q319"/>
  <c r="Q323"/>
  <c r="Q327"/>
  <c r="Q331"/>
  <c r="Q335"/>
  <c r="Q339"/>
  <c r="Q343"/>
  <c r="Q347"/>
  <c r="Q352"/>
  <c r="Q356"/>
  <c r="Q360"/>
  <c r="Q364"/>
  <c r="Q368"/>
  <c r="Q372"/>
  <c r="Q376"/>
  <c r="Q380"/>
  <c r="Q381"/>
  <c r="O396"/>
  <c r="Q397"/>
  <c r="Q398"/>
  <c r="O413"/>
  <c r="Q415"/>
  <c r="Q416"/>
  <c r="O430"/>
  <c r="Q431"/>
  <c r="Q432"/>
  <c r="M434"/>
  <c r="O436"/>
  <c r="O438"/>
  <c r="O453"/>
  <c r="O455"/>
  <c r="O469"/>
  <c r="O471"/>
  <c r="O485"/>
  <c r="O488"/>
  <c r="O503"/>
  <c r="O505"/>
  <c r="O520"/>
  <c r="O522"/>
  <c r="M444"/>
  <c r="Q444"/>
  <c r="Q446"/>
  <c r="M446"/>
  <c r="M461"/>
  <c r="Q461"/>
  <c r="Q463"/>
  <c r="M463"/>
  <c r="M477"/>
  <c r="Q477"/>
  <c r="Q479"/>
  <c r="M479"/>
  <c r="M494"/>
  <c r="Q494"/>
  <c r="Q496"/>
  <c r="M496"/>
  <c r="M511"/>
  <c r="Q511"/>
  <c r="Q513"/>
  <c r="M513"/>
  <c r="Q526"/>
  <c r="M526"/>
  <c r="O526"/>
  <c r="Q534"/>
  <c r="M534"/>
  <c r="O534"/>
  <c r="Q542"/>
  <c r="M542"/>
  <c r="O542"/>
  <c r="Q550"/>
  <c r="M550"/>
  <c r="O550"/>
  <c r="O381"/>
  <c r="M396"/>
  <c r="M397"/>
  <c r="O398"/>
  <c r="M413"/>
  <c r="M415"/>
  <c r="O416"/>
  <c r="M430"/>
  <c r="M431"/>
  <c r="O432"/>
  <c r="M829"/>
  <c r="O829"/>
  <c r="O832"/>
  <c r="Q832"/>
  <c r="M845"/>
  <c r="O845"/>
  <c r="O848"/>
  <c r="Q848"/>
  <c r="M861"/>
  <c r="O861"/>
  <c r="O864"/>
  <c r="Q864"/>
  <c r="M877"/>
  <c r="O877"/>
  <c r="O880"/>
  <c r="Q880"/>
  <c r="M893"/>
  <c r="O893"/>
  <c r="O896"/>
  <c r="Q896"/>
  <c r="O555"/>
  <c r="O559"/>
  <c r="O563"/>
  <c r="O567"/>
  <c r="O571"/>
  <c r="O575"/>
  <c r="O579"/>
  <c r="O583"/>
  <c r="O587"/>
  <c r="O592"/>
  <c r="O596"/>
  <c r="O600"/>
  <c r="O605"/>
  <c r="O609"/>
  <c r="O613"/>
  <c r="O618"/>
  <c r="O622"/>
  <c r="M633"/>
  <c r="M634"/>
  <c r="O635"/>
  <c r="M649"/>
  <c r="M650"/>
  <c r="O651"/>
  <c r="M666"/>
  <c r="M667"/>
  <c r="O668"/>
  <c r="M682"/>
  <c r="M683"/>
  <c r="O684"/>
  <c r="M699"/>
  <c r="M700"/>
  <c r="O701"/>
  <c r="M716"/>
  <c r="M717"/>
  <c r="O718"/>
  <c r="M732"/>
  <c r="M733"/>
  <c r="O734"/>
  <c r="M748"/>
  <c r="M749"/>
  <c r="O750"/>
  <c r="M764"/>
  <c r="M765"/>
  <c r="O766"/>
  <c r="M780"/>
  <c r="M781"/>
  <c r="O782"/>
  <c r="M796"/>
  <c r="M797"/>
  <c r="O798"/>
  <c r="M812"/>
  <c r="M813"/>
  <c r="O814"/>
  <c r="O820"/>
  <c r="Q820"/>
  <c r="M833"/>
  <c r="O833"/>
  <c r="O836"/>
  <c r="Q836"/>
  <c r="M849"/>
  <c r="O849"/>
  <c r="O852"/>
  <c r="Q852"/>
  <c r="M865"/>
  <c r="O865"/>
  <c r="O868"/>
  <c r="Q868"/>
  <c r="M881"/>
  <c r="O881"/>
  <c r="O884"/>
  <c r="Q884"/>
  <c r="M897"/>
  <c r="O897"/>
  <c r="O298"/>
  <c r="Q298"/>
  <c r="M349"/>
  <c r="O349"/>
  <c r="Q349"/>
  <c r="M616"/>
  <c r="O616"/>
  <c r="Q616"/>
  <c r="M139"/>
  <c r="O139"/>
  <c r="Q139"/>
  <c r="M9" i="24"/>
  <c r="O9"/>
  <c r="Q9"/>
  <c r="M17"/>
  <c r="O17"/>
  <c r="Q17"/>
  <c r="M25"/>
  <c r="O25"/>
  <c r="Q25"/>
  <c r="M33"/>
  <c r="O33"/>
  <c r="Q33"/>
  <c r="M41"/>
  <c r="O41"/>
  <c r="Q41"/>
  <c r="Q524" i="7"/>
  <c r="Q528"/>
  <c r="Q532"/>
  <c r="Q536"/>
  <c r="Q540"/>
  <c r="Q544"/>
  <c r="Q548"/>
  <c r="Q553"/>
  <c r="M555"/>
  <c r="Q557"/>
  <c r="M559"/>
  <c r="Q561"/>
  <c r="M563"/>
  <c r="Q565"/>
  <c r="M567"/>
  <c r="Q569"/>
  <c r="M571"/>
  <c r="Q573"/>
  <c r="M575"/>
  <c r="Q577"/>
  <c r="M579"/>
  <c r="Q581"/>
  <c r="M583"/>
  <c r="Q585"/>
  <c r="M587"/>
  <c r="Q590"/>
  <c r="M592"/>
  <c r="Q594"/>
  <c r="M596"/>
  <c r="Q598"/>
  <c r="M600"/>
  <c r="Q603"/>
  <c r="M605"/>
  <c r="Q607"/>
  <c r="M609"/>
  <c r="Q611"/>
  <c r="M613"/>
  <c r="Q615"/>
  <c r="M618"/>
  <c r="Q620"/>
  <c r="M622"/>
  <c r="Q624"/>
  <c r="O625"/>
  <c r="Q626"/>
  <c r="Q627"/>
  <c r="O641"/>
  <c r="Q642"/>
  <c r="Q643"/>
  <c r="O658"/>
  <c r="Q659"/>
  <c r="Q660"/>
  <c r="O674"/>
  <c r="Q675"/>
  <c r="Q676"/>
  <c r="O691"/>
  <c r="Q692"/>
  <c r="Q693"/>
  <c r="O708"/>
  <c r="Q709"/>
  <c r="Q710"/>
  <c r="O724"/>
  <c r="Q725"/>
  <c r="Q726"/>
  <c r="O740"/>
  <c r="Q741"/>
  <c r="Q742"/>
  <c r="O756"/>
  <c r="Q757"/>
  <c r="Q758"/>
  <c r="O772"/>
  <c r="Q773"/>
  <c r="Q774"/>
  <c r="O788"/>
  <c r="Q789"/>
  <c r="Q790"/>
  <c r="O804"/>
  <c r="Q805"/>
  <c r="Q806"/>
  <c r="Q829"/>
  <c r="M832"/>
  <c r="Q845"/>
  <c r="M848"/>
  <c r="Q861"/>
  <c r="M864"/>
  <c r="Q877"/>
  <c r="M880"/>
  <c r="Q893"/>
  <c r="M896"/>
  <c r="M821"/>
  <c r="O821"/>
  <c r="O824"/>
  <c r="Q824"/>
  <c r="M837"/>
  <c r="O837"/>
  <c r="O840"/>
  <c r="Q840"/>
  <c r="M853"/>
  <c r="O853"/>
  <c r="O856"/>
  <c r="Q856"/>
  <c r="M869"/>
  <c r="O869"/>
  <c r="O872"/>
  <c r="Q872"/>
  <c r="M885"/>
  <c r="O885"/>
  <c r="O888"/>
  <c r="Q888"/>
  <c r="M788"/>
  <c r="M804"/>
  <c r="M805"/>
  <c r="M825"/>
  <c r="O825"/>
  <c r="O828"/>
  <c r="Q828"/>
  <c r="M841"/>
  <c r="O841"/>
  <c r="O844"/>
  <c r="Q844"/>
  <c r="M857"/>
  <c r="O857"/>
  <c r="O860"/>
  <c r="Q860"/>
  <c r="M873"/>
  <c r="O873"/>
  <c r="O876"/>
  <c r="Q876"/>
  <c r="M889"/>
  <c r="O889"/>
  <c r="O892"/>
  <c r="Q892"/>
  <c r="M703"/>
  <c r="O703"/>
  <c r="Q703"/>
  <c r="M211"/>
  <c r="O211"/>
  <c r="Q211"/>
  <c r="M588"/>
  <c r="O588"/>
  <c r="Q588"/>
  <c r="M5" i="24"/>
  <c r="O5"/>
  <c r="Q5"/>
  <c r="M13"/>
  <c r="O13"/>
  <c r="Q13"/>
  <c r="M21"/>
  <c r="O21"/>
  <c r="Q21"/>
  <c r="M29"/>
  <c r="O29"/>
  <c r="Q29"/>
  <c r="M37"/>
  <c r="O37"/>
  <c r="Q37"/>
  <c r="O633" i="7"/>
  <c r="Q634"/>
  <c r="Q635"/>
  <c r="M637"/>
  <c r="M638"/>
  <c r="O639"/>
  <c r="O649"/>
  <c r="Q650"/>
  <c r="Q651"/>
  <c r="M654"/>
  <c r="M655"/>
  <c r="O656"/>
  <c r="O666"/>
  <c r="Q667"/>
  <c r="Q668"/>
  <c r="M670"/>
  <c r="M671"/>
  <c r="O672"/>
  <c r="O682"/>
  <c r="Q683"/>
  <c r="Q684"/>
  <c r="M686"/>
  <c r="M687"/>
  <c r="O688"/>
  <c r="O699"/>
  <c r="Q700"/>
  <c r="Q701"/>
  <c r="M704"/>
  <c r="M705"/>
  <c r="O706"/>
  <c r="O716"/>
  <c r="Q717"/>
  <c r="Q718"/>
  <c r="M720"/>
  <c r="M721"/>
  <c r="O722"/>
  <c r="O732"/>
  <c r="Q733"/>
  <c r="Q734"/>
  <c r="M736"/>
  <c r="M737"/>
  <c r="O738"/>
  <c r="O748"/>
  <c r="Q749"/>
  <c r="Q750"/>
  <c r="M752"/>
  <c r="M753"/>
  <c r="O754"/>
  <c r="O764"/>
  <c r="Q765"/>
  <c r="Q766"/>
  <c r="M768"/>
  <c r="M769"/>
  <c r="O770"/>
  <c r="O780"/>
  <c r="Q781"/>
  <c r="Q782"/>
  <c r="M784"/>
  <c r="M785"/>
  <c r="O786"/>
  <c r="O796"/>
  <c r="Q797"/>
  <c r="Q798"/>
  <c r="M800"/>
  <c r="M801"/>
  <c r="O802"/>
  <c r="O812"/>
  <c r="Q813"/>
  <c r="Q814"/>
  <c r="M816"/>
  <c r="M817"/>
  <c r="Q821"/>
  <c r="M824"/>
  <c r="Q837"/>
  <c r="M840"/>
  <c r="Q853"/>
  <c r="M856"/>
  <c r="Q869"/>
  <c r="M872"/>
  <c r="Q885"/>
  <c r="M888"/>
  <c r="M448" i="24"/>
  <c r="Q448"/>
  <c r="Q462"/>
  <c r="M462"/>
  <c r="M464"/>
  <c r="Q464"/>
  <c r="Q478"/>
  <c r="M478"/>
  <c r="M480"/>
  <c r="Q480"/>
  <c r="Q494"/>
  <c r="M494"/>
  <c r="M496"/>
  <c r="Q496"/>
  <c r="Q510"/>
  <c r="M510"/>
  <c r="M512"/>
  <c r="Q512"/>
  <c r="Q526"/>
  <c r="M526"/>
  <c r="M528"/>
  <c r="Q528"/>
  <c r="Q542"/>
  <c r="M542"/>
  <c r="M544"/>
  <c r="Q544"/>
  <c r="Q558"/>
  <c r="M558"/>
  <c r="M560"/>
  <c r="Q560"/>
  <c r="Q574"/>
  <c r="M574"/>
  <c r="M576"/>
  <c r="Q576"/>
  <c r="Q590"/>
  <c r="M590"/>
  <c r="M592"/>
  <c r="Q592"/>
  <c r="Q606"/>
  <c r="M606"/>
  <c r="M608"/>
  <c r="Q608"/>
  <c r="Q622"/>
  <c r="M622"/>
  <c r="M624"/>
  <c r="Q624"/>
  <c r="Q638"/>
  <c r="M638"/>
  <c r="M640"/>
  <c r="Q640"/>
  <c r="Q654"/>
  <c r="M654"/>
  <c r="O662"/>
  <c r="Q662"/>
  <c r="M662"/>
  <c r="O670"/>
  <c r="Q670"/>
  <c r="M670"/>
  <c r="O678"/>
  <c r="Q678"/>
  <c r="M678"/>
  <c r="O686"/>
  <c r="Q686"/>
  <c r="M686"/>
  <c r="O694"/>
  <c r="Q694"/>
  <c r="M694"/>
  <c r="O702"/>
  <c r="Q702"/>
  <c r="M702"/>
  <c r="Q450"/>
  <c r="M450"/>
  <c r="M452"/>
  <c r="Q452"/>
  <c r="Q466"/>
  <c r="M466"/>
  <c r="M468"/>
  <c r="Q468"/>
  <c r="Q482"/>
  <c r="M482"/>
  <c r="M484"/>
  <c r="Q484"/>
  <c r="Q498"/>
  <c r="M498"/>
  <c r="M500"/>
  <c r="Q500"/>
  <c r="Q514"/>
  <c r="M514"/>
  <c r="M516"/>
  <c r="Q516"/>
  <c r="Q530"/>
  <c r="M530"/>
  <c r="M532"/>
  <c r="Q532"/>
  <c r="Q546"/>
  <c r="M546"/>
  <c r="M548"/>
  <c r="Q548"/>
  <c r="Q562"/>
  <c r="M562"/>
  <c r="M564"/>
  <c r="Q564"/>
  <c r="Q578"/>
  <c r="M578"/>
  <c r="M580"/>
  <c r="Q580"/>
  <c r="Q594"/>
  <c r="M594"/>
  <c r="M596"/>
  <c r="Q596"/>
  <c r="Q610"/>
  <c r="M610"/>
  <c r="M612"/>
  <c r="Q612"/>
  <c r="Q626"/>
  <c r="M626"/>
  <c r="M628"/>
  <c r="Q628"/>
  <c r="Q642"/>
  <c r="M642"/>
  <c r="M644"/>
  <c r="Q644"/>
  <c r="O400" i="7"/>
  <c r="O89"/>
  <c r="O450"/>
  <c r="O313"/>
  <c r="O284"/>
  <c r="O689"/>
  <c r="O2" i="24"/>
  <c r="O6"/>
  <c r="O10"/>
  <c r="O14"/>
  <c r="O18"/>
  <c r="O22"/>
  <c r="O26"/>
  <c r="O30"/>
  <c r="O34"/>
  <c r="O38"/>
  <c r="O42"/>
  <c r="Q45"/>
  <c r="O46"/>
  <c r="Q49"/>
  <c r="O50"/>
  <c r="Q53"/>
  <c r="O54"/>
  <c r="Q57"/>
  <c r="O58"/>
  <c r="Q61"/>
  <c r="O62"/>
  <c r="Q65"/>
  <c r="O66"/>
  <c r="Q69"/>
  <c r="O70"/>
  <c r="Q73"/>
  <c r="O74"/>
  <c r="Q77"/>
  <c r="O78"/>
  <c r="Q81"/>
  <c r="O82"/>
  <c r="Q85"/>
  <c r="O86"/>
  <c r="Q89"/>
  <c r="O90"/>
  <c r="Q93"/>
  <c r="O94"/>
  <c r="Q97"/>
  <c r="O98"/>
  <c r="Q101"/>
  <c r="O102"/>
  <c r="Q105"/>
  <c r="O106"/>
  <c r="Q109"/>
  <c r="O110"/>
  <c r="Q122"/>
  <c r="O123"/>
  <c r="Q126"/>
  <c r="O127"/>
  <c r="Q130"/>
  <c r="O131"/>
  <c r="Q134"/>
  <c r="O135"/>
  <c r="Q138"/>
  <c r="O139"/>
  <c r="Q142"/>
  <c r="O143"/>
  <c r="Q150"/>
  <c r="O151"/>
  <c r="Q154"/>
  <c r="O155"/>
  <c r="Q158"/>
  <c r="O159"/>
  <c r="Q162"/>
  <c r="O163"/>
  <c r="Q166"/>
  <c r="O167"/>
  <c r="Q170"/>
  <c r="O171"/>
  <c r="Q174"/>
  <c r="O175"/>
  <c r="Q178"/>
  <c r="O179"/>
  <c r="Q182"/>
  <c r="O183"/>
  <c r="Q186"/>
  <c r="O187"/>
  <c r="Q190"/>
  <c r="O191"/>
  <c r="Q194"/>
  <c r="O195"/>
  <c r="Q198"/>
  <c r="O199"/>
  <c r="Q202"/>
  <c r="O203"/>
  <c r="Q206"/>
  <c r="O207"/>
  <c r="Q210"/>
  <c r="O211"/>
  <c r="Q214"/>
  <c r="O215"/>
  <c r="Q218"/>
  <c r="O291"/>
  <c r="Q294"/>
  <c r="O295"/>
  <c r="Q298"/>
  <c r="O299"/>
  <c r="Q302"/>
  <c r="O303"/>
  <c r="Q306"/>
  <c r="O307"/>
  <c r="Q310"/>
  <c r="O311"/>
  <c r="Q314"/>
  <c r="O315"/>
  <c r="Q318"/>
  <c r="O319"/>
  <c r="Q322"/>
  <c r="O323"/>
  <c r="Q326"/>
  <c r="O327"/>
  <c r="Q330"/>
  <c r="O331"/>
  <c r="Q334"/>
  <c r="O335"/>
  <c r="Q338"/>
  <c r="O339"/>
  <c r="Q342"/>
  <c r="O343"/>
  <c r="Q346"/>
  <c r="O347"/>
  <c r="Q350"/>
  <c r="O351"/>
  <c r="Q354"/>
  <c r="O355"/>
  <c r="Q358"/>
  <c r="O359"/>
  <c r="Q362"/>
  <c r="O363"/>
  <c r="Q367"/>
  <c r="O368"/>
  <c r="Q371"/>
  <c r="O372"/>
  <c r="Q375"/>
  <c r="O376"/>
  <c r="Q379"/>
  <c r="O380"/>
  <c r="Q383"/>
  <c r="O384"/>
  <c r="Q388"/>
  <c r="O389"/>
  <c r="Q392"/>
  <c r="O393"/>
  <c r="Q396"/>
  <c r="O397"/>
  <c r="Q400"/>
  <c r="O401"/>
  <c r="Q404"/>
  <c r="O405"/>
  <c r="Q408"/>
  <c r="O409"/>
  <c r="Q412"/>
  <c r="O413"/>
  <c r="Q416"/>
  <c r="O417"/>
  <c r="Q420"/>
  <c r="O421"/>
  <c r="Q424"/>
  <c r="O425"/>
  <c r="Q428"/>
  <c r="O429"/>
  <c r="Q432"/>
  <c r="O433"/>
  <c r="O434"/>
  <c r="O444"/>
  <c r="Q445"/>
  <c r="Q446"/>
  <c r="O448"/>
  <c r="O462"/>
  <c r="O464"/>
  <c r="O478"/>
  <c r="O480"/>
  <c r="O494"/>
  <c r="O496"/>
  <c r="O510"/>
  <c r="O512"/>
  <c r="O526"/>
  <c r="O528"/>
  <c r="O542"/>
  <c r="O544"/>
  <c r="O558"/>
  <c r="O560"/>
  <c r="O574"/>
  <c r="O576"/>
  <c r="O590"/>
  <c r="O592"/>
  <c r="O606"/>
  <c r="O608"/>
  <c r="O622"/>
  <c r="O624"/>
  <c r="O638"/>
  <c r="O640"/>
  <c r="O654"/>
  <c r="Q454"/>
  <c r="M454"/>
  <c r="M456"/>
  <c r="Q456"/>
  <c r="Q470"/>
  <c r="M470"/>
  <c r="M472"/>
  <c r="Q472"/>
  <c r="Q486"/>
  <c r="M486"/>
  <c r="M488"/>
  <c r="Q488"/>
  <c r="Q502"/>
  <c r="M502"/>
  <c r="M504"/>
  <c r="Q504"/>
  <c r="Q518"/>
  <c r="M518"/>
  <c r="M520"/>
  <c r="Q520"/>
  <c r="Q534"/>
  <c r="M534"/>
  <c r="M536"/>
  <c r="Q536"/>
  <c r="Q550"/>
  <c r="M550"/>
  <c r="M552"/>
  <c r="Q552"/>
  <c r="Q566"/>
  <c r="M566"/>
  <c r="M568"/>
  <c r="Q568"/>
  <c r="Q582"/>
  <c r="M582"/>
  <c r="M584"/>
  <c r="Q584"/>
  <c r="Q598"/>
  <c r="M598"/>
  <c r="M600"/>
  <c r="Q600"/>
  <c r="Q614"/>
  <c r="M614"/>
  <c r="M616"/>
  <c r="Q616"/>
  <c r="Q630"/>
  <c r="M630"/>
  <c r="M632"/>
  <c r="Q632"/>
  <c r="Q646"/>
  <c r="M646"/>
  <c r="M648"/>
  <c r="Q648"/>
  <c r="O658"/>
  <c r="Q658"/>
  <c r="M658"/>
  <c r="O666"/>
  <c r="Q666"/>
  <c r="M666"/>
  <c r="O674"/>
  <c r="Q674"/>
  <c r="M674"/>
  <c r="O682"/>
  <c r="Q682"/>
  <c r="M682"/>
  <c r="O690"/>
  <c r="Q690"/>
  <c r="M690"/>
  <c r="O698"/>
  <c r="Q698"/>
  <c r="M698"/>
  <c r="O706"/>
  <c r="Q706"/>
  <c r="M706"/>
  <c r="O45"/>
  <c r="O49"/>
  <c r="O53"/>
  <c r="O57"/>
  <c r="O61"/>
  <c r="O65"/>
  <c r="O69"/>
  <c r="O73"/>
  <c r="O77"/>
  <c r="O81"/>
  <c r="O85"/>
  <c r="O89"/>
  <c r="O93"/>
  <c r="O97"/>
  <c r="O101"/>
  <c r="O105"/>
  <c r="O109"/>
  <c r="O122"/>
  <c r="O126"/>
  <c r="O130"/>
  <c r="O134"/>
  <c r="O138"/>
  <c r="O142"/>
  <c r="O150"/>
  <c r="O154"/>
  <c r="O158"/>
  <c r="O162"/>
  <c r="O166"/>
  <c r="O170"/>
  <c r="O174"/>
  <c r="O178"/>
  <c r="O182"/>
  <c r="O186"/>
  <c r="O190"/>
  <c r="O194"/>
  <c r="O198"/>
  <c r="O202"/>
  <c r="O206"/>
  <c r="O210"/>
  <c r="O214"/>
  <c r="O218"/>
  <c r="O294"/>
  <c r="O298"/>
  <c r="O302"/>
  <c r="O306"/>
  <c r="O310"/>
  <c r="O314"/>
  <c r="O318"/>
  <c r="O322"/>
  <c r="O326"/>
  <c r="O330"/>
  <c r="O334"/>
  <c r="O338"/>
  <c r="O342"/>
  <c r="O346"/>
  <c r="O350"/>
  <c r="O354"/>
  <c r="O358"/>
  <c r="O362"/>
  <c r="O367"/>
  <c r="O371"/>
  <c r="O375"/>
  <c r="O379"/>
  <c r="O383"/>
  <c r="O388"/>
  <c r="O392"/>
  <c r="O396"/>
  <c r="O400"/>
  <c r="O404"/>
  <c r="O408"/>
  <c r="O412"/>
  <c r="O416"/>
  <c r="O420"/>
  <c r="O424"/>
  <c r="O428"/>
  <c r="O432"/>
  <c r="M444"/>
  <c r="M445"/>
  <c r="O446"/>
  <c r="Q458"/>
  <c r="M458"/>
  <c r="M460"/>
  <c r="Q460"/>
  <c r="Q474"/>
  <c r="M474"/>
  <c r="M476"/>
  <c r="Q476"/>
  <c r="Q490"/>
  <c r="M490"/>
  <c r="M492"/>
  <c r="Q492"/>
  <c r="Q506"/>
  <c r="M506"/>
  <c r="M508"/>
  <c r="Q508"/>
  <c r="Q522"/>
  <c r="M522"/>
  <c r="M524"/>
  <c r="Q524"/>
  <c r="Q538"/>
  <c r="M538"/>
  <c r="M540"/>
  <c r="Q540"/>
  <c r="Q554"/>
  <c r="M554"/>
  <c r="M556"/>
  <c r="Q556"/>
  <c r="Q570"/>
  <c r="M570"/>
  <c r="M572"/>
  <c r="Q572"/>
  <c r="Q586"/>
  <c r="M586"/>
  <c r="M588"/>
  <c r="Q588"/>
  <c r="Q602"/>
  <c r="M602"/>
  <c r="M604"/>
  <c r="Q604"/>
  <c r="Q618"/>
  <c r="M618"/>
  <c r="M620"/>
  <c r="Q620"/>
  <c r="Q634"/>
  <c r="M634"/>
  <c r="M636"/>
  <c r="Q636"/>
  <c r="Q650"/>
  <c r="M650"/>
  <c r="M652"/>
  <c r="Q652"/>
  <c r="M42" i="6"/>
  <c r="Q42"/>
  <c r="Q44"/>
  <c r="M44"/>
  <c r="M58"/>
  <c r="Q58"/>
  <c r="Q60"/>
  <c r="M60"/>
  <c r="M74"/>
  <c r="Q74"/>
  <c r="Q76"/>
  <c r="M76"/>
  <c r="M90"/>
  <c r="Q90"/>
  <c r="Q92"/>
  <c r="M92"/>
  <c r="M106"/>
  <c r="Q106"/>
  <c r="Q108"/>
  <c r="M108"/>
  <c r="M122"/>
  <c r="Q122"/>
  <c r="Q124"/>
  <c r="M124"/>
  <c r="M138"/>
  <c r="Q138"/>
  <c r="Q140"/>
  <c r="M140"/>
  <c r="M154"/>
  <c r="Q154"/>
  <c r="Q156"/>
  <c r="M156"/>
  <c r="M170"/>
  <c r="Q170"/>
  <c r="Q172"/>
  <c r="M172"/>
  <c r="Q656" i="24"/>
  <c r="Q660"/>
  <c r="Q664"/>
  <c r="Q668"/>
  <c r="Q672"/>
  <c r="Q676"/>
  <c r="Q680"/>
  <c r="Q684"/>
  <c r="Q688"/>
  <c r="Q692"/>
  <c r="Q696"/>
  <c r="Q700"/>
  <c r="Q704"/>
  <c r="Q708"/>
  <c r="M710"/>
  <c r="Q712"/>
  <c r="M714"/>
  <c r="Q716"/>
  <c r="M718"/>
  <c r="Q720"/>
  <c r="M722"/>
  <c r="Q724"/>
  <c r="M726"/>
  <c r="Q728"/>
  <c r="M730"/>
  <c r="Q732"/>
  <c r="M734"/>
  <c r="Q736"/>
  <c r="M738"/>
  <c r="Q740"/>
  <c r="M742"/>
  <c r="Q744"/>
  <c r="M746"/>
  <c r="Q748"/>
  <c r="M750"/>
  <c r="Q752"/>
  <c r="M754"/>
  <c r="Q756"/>
  <c r="M758"/>
  <c r="Q760"/>
  <c r="M762"/>
  <c r="Q764"/>
  <c r="M766"/>
  <c r="Q768"/>
  <c r="M770"/>
  <c r="Q772"/>
  <c r="M775"/>
  <c r="Q777"/>
  <c r="M779"/>
  <c r="Q781"/>
  <c r="M783"/>
  <c r="Q785"/>
  <c r="M787"/>
  <c r="Q789"/>
  <c r="M791"/>
  <c r="Q793"/>
  <c r="M795"/>
  <c r="Q797"/>
  <c r="M799"/>
  <c r="Q801"/>
  <c r="M803"/>
  <c r="Q805"/>
  <c r="M807"/>
  <c r="Q809"/>
  <c r="M811"/>
  <c r="Q229"/>
  <c r="M231"/>
  <c r="Q233"/>
  <c r="M235"/>
  <c r="Q220"/>
  <c r="M222"/>
  <c r="Q224"/>
  <c r="M226"/>
  <c r="Q236"/>
  <c r="M238"/>
  <c r="Q240"/>
  <c r="M242"/>
  <c r="Q244"/>
  <c r="M246"/>
  <c r="Q248"/>
  <c r="M250"/>
  <c r="Q252"/>
  <c r="M254"/>
  <c r="Q256"/>
  <c r="M258"/>
  <c r="Q260"/>
  <c r="M262"/>
  <c r="Q264"/>
  <c r="M266"/>
  <c r="Q268"/>
  <c r="M270"/>
  <c r="Q272"/>
  <c r="M284"/>
  <c r="Q286"/>
  <c r="M288"/>
  <c r="Q280"/>
  <c r="M282"/>
  <c r="Q274"/>
  <c r="M276"/>
  <c r="Q278"/>
  <c r="M290"/>
  <c r="Q774"/>
  <c r="O120"/>
  <c r="O116"/>
  <c r="O148"/>
  <c r="M387"/>
  <c r="Q3" i="25"/>
  <c r="M5"/>
  <c r="Q7"/>
  <c r="M9"/>
  <c r="Q11"/>
  <c r="M13"/>
  <c r="Q15"/>
  <c r="M17"/>
  <c r="Q19"/>
  <c r="M21"/>
  <c r="Q23"/>
  <c r="M25"/>
  <c r="Q27"/>
  <c r="M29"/>
  <c r="Q31"/>
  <c r="M33"/>
  <c r="Q35"/>
  <c r="M37"/>
  <c r="Q2" i="27"/>
  <c r="M2" i="29"/>
  <c r="O215"/>
  <c r="O211"/>
  <c r="O207"/>
  <c r="O203"/>
  <c r="O199"/>
  <c r="O195"/>
  <c r="O191"/>
  <c r="O187"/>
  <c r="O183"/>
  <c r="O179"/>
  <c r="O175"/>
  <c r="O171"/>
  <c r="O167"/>
  <c r="O163"/>
  <c r="O159"/>
  <c r="O155"/>
  <c r="O151"/>
  <c r="O147"/>
  <c r="O143"/>
  <c r="O139"/>
  <c r="O135"/>
  <c r="O131"/>
  <c r="O127"/>
  <c r="O123"/>
  <c r="O119"/>
  <c r="O115"/>
  <c r="O111"/>
  <c r="O107"/>
  <c r="O103"/>
  <c r="O99"/>
  <c r="O95"/>
  <c r="O91"/>
  <c r="O87"/>
  <c r="O83"/>
  <c r="O79"/>
  <c r="O75"/>
  <c r="O71"/>
  <c r="O67"/>
  <c r="O63"/>
  <c r="O59"/>
  <c r="O55"/>
  <c r="O51"/>
  <c r="O47"/>
  <c r="O43"/>
  <c r="O39"/>
  <c r="O35"/>
  <c r="O31"/>
  <c r="O27"/>
  <c r="O23"/>
  <c r="O19"/>
  <c r="O15"/>
  <c r="Q14"/>
  <c r="O8"/>
  <c r="Q7"/>
  <c r="Q6"/>
  <c r="Q2" i="6"/>
  <c r="M4"/>
  <c r="M5"/>
  <c r="O6"/>
  <c r="O16"/>
  <c r="Q17"/>
  <c r="Q18"/>
  <c r="M20"/>
  <c r="M21"/>
  <c r="O22"/>
  <c r="M30"/>
  <c r="Q30"/>
  <c r="Q32"/>
  <c r="M32"/>
  <c r="M46"/>
  <c r="Q46"/>
  <c r="Q48"/>
  <c r="M48"/>
  <c r="M62"/>
  <c r="Q62"/>
  <c r="Q64"/>
  <c r="M64"/>
  <c r="M78"/>
  <c r="Q78"/>
  <c r="Q80"/>
  <c r="M80"/>
  <c r="M94"/>
  <c r="Q94"/>
  <c r="Q96"/>
  <c r="M96"/>
  <c r="M110"/>
  <c r="Q110"/>
  <c r="Q112"/>
  <c r="M112"/>
  <c r="M126"/>
  <c r="Q126"/>
  <c r="Q128"/>
  <c r="M128"/>
  <c r="M142"/>
  <c r="Q142"/>
  <c r="Q144"/>
  <c r="M144"/>
  <c r="M158"/>
  <c r="Q158"/>
  <c r="Q160"/>
  <c r="M160"/>
  <c r="M174"/>
  <c r="Q174"/>
  <c r="Q176"/>
  <c r="M176"/>
  <c r="O188"/>
  <c r="Q188"/>
  <c r="M188"/>
  <c r="O196"/>
  <c r="Q196"/>
  <c r="M196"/>
  <c r="O204"/>
  <c r="Q204"/>
  <c r="M204"/>
  <c r="O212"/>
  <c r="Q212"/>
  <c r="M212"/>
  <c r="O220"/>
  <c r="Q220"/>
  <c r="M220"/>
  <c r="O228"/>
  <c r="Q228"/>
  <c r="M228"/>
  <c r="O236"/>
  <c r="Q236"/>
  <c r="M236"/>
  <c r="O244"/>
  <c r="Q244"/>
  <c r="M244"/>
  <c r="O252"/>
  <c r="Q252"/>
  <c r="M252"/>
  <c r="M16"/>
  <c r="M17"/>
  <c r="M34"/>
  <c r="Q34"/>
  <c r="Q36"/>
  <c r="M36"/>
  <c r="M50"/>
  <c r="Q50"/>
  <c r="Q52"/>
  <c r="M52"/>
  <c r="M66"/>
  <c r="Q66"/>
  <c r="Q68"/>
  <c r="M68"/>
  <c r="M82"/>
  <c r="Q82"/>
  <c r="Q84"/>
  <c r="M84"/>
  <c r="M98"/>
  <c r="Q98"/>
  <c r="Q100"/>
  <c r="M100"/>
  <c r="M114"/>
  <c r="Q114"/>
  <c r="Q116"/>
  <c r="M116"/>
  <c r="M130"/>
  <c r="Q130"/>
  <c r="Q132"/>
  <c r="M132"/>
  <c r="M146"/>
  <c r="Q146"/>
  <c r="Q148"/>
  <c r="M148"/>
  <c r="M162"/>
  <c r="Q162"/>
  <c r="Q164"/>
  <c r="M164"/>
  <c r="M178"/>
  <c r="Q178"/>
  <c r="Q180"/>
  <c r="M180"/>
  <c r="Q710" i="24"/>
  <c r="Q714"/>
  <c r="Q718"/>
  <c r="Q722"/>
  <c r="Q726"/>
  <c r="Q730"/>
  <c r="Q734"/>
  <c r="Q738"/>
  <c r="Q742"/>
  <c r="Q746"/>
  <c r="Q750"/>
  <c r="Q754"/>
  <c r="Q758"/>
  <c r="Q762"/>
  <c r="Q766"/>
  <c r="Q770"/>
  <c r="Q775"/>
  <c r="Q779"/>
  <c r="Q783"/>
  <c r="Q787"/>
  <c r="Q791"/>
  <c r="Q795"/>
  <c r="Q799"/>
  <c r="Q803"/>
  <c r="Q807"/>
  <c r="Q811"/>
  <c r="Q231"/>
  <c r="Q235"/>
  <c r="Q222"/>
  <c r="Q226"/>
  <c r="Q238"/>
  <c r="Q242"/>
  <c r="Q246"/>
  <c r="Q250"/>
  <c r="Q254"/>
  <c r="Q258"/>
  <c r="Q262"/>
  <c r="Q266"/>
  <c r="Q270"/>
  <c r="Q284"/>
  <c r="Q288"/>
  <c r="Q282"/>
  <c r="Q276"/>
  <c r="Q290"/>
  <c r="Q387"/>
  <c r="Q5" i="25"/>
  <c r="Q9"/>
  <c r="Q13"/>
  <c r="Q17"/>
  <c r="Q21"/>
  <c r="Q25"/>
  <c r="Q29"/>
  <c r="Q33"/>
  <c r="Q37"/>
  <c r="Q2" i="29"/>
  <c r="Q11"/>
  <c r="Q10"/>
  <c r="Q3"/>
  <c r="O8" i="6"/>
  <c r="Q9"/>
  <c r="Q10"/>
  <c r="O24"/>
  <c r="Q25"/>
  <c r="Q26"/>
  <c r="O30"/>
  <c r="O32"/>
  <c r="O46"/>
  <c r="O48"/>
  <c r="O62"/>
  <c r="O64"/>
  <c r="O78"/>
  <c r="O80"/>
  <c r="O94"/>
  <c r="O96"/>
  <c r="O110"/>
  <c r="O112"/>
  <c r="O126"/>
  <c r="O128"/>
  <c r="O142"/>
  <c r="O144"/>
  <c r="O158"/>
  <c r="O160"/>
  <c r="O174"/>
  <c r="O176"/>
  <c r="M38"/>
  <c r="Q38"/>
  <c r="Q40"/>
  <c r="M40"/>
  <c r="M54"/>
  <c r="Q54"/>
  <c r="Q56"/>
  <c r="M56"/>
  <c r="M70"/>
  <c r="Q70"/>
  <c r="Q72"/>
  <c r="M72"/>
  <c r="M86"/>
  <c r="Q86"/>
  <c r="Q88"/>
  <c r="M88"/>
  <c r="M102"/>
  <c r="Q102"/>
  <c r="Q104"/>
  <c r="M104"/>
  <c r="M118"/>
  <c r="Q118"/>
  <c r="Q120"/>
  <c r="M120"/>
  <c r="M134"/>
  <c r="Q134"/>
  <c r="Q136"/>
  <c r="M136"/>
  <c r="M150"/>
  <c r="Q150"/>
  <c r="Q152"/>
  <c r="M152"/>
  <c r="M166"/>
  <c r="Q166"/>
  <c r="Q168"/>
  <c r="M168"/>
  <c r="M182"/>
  <c r="Q182"/>
  <c r="Q184"/>
  <c r="M184"/>
  <c r="O192"/>
  <c r="Q192"/>
  <c r="M192"/>
  <c r="O200"/>
  <c r="Q200"/>
  <c r="M200"/>
  <c r="O208"/>
  <c r="Q208"/>
  <c r="M208"/>
  <c r="O216"/>
  <c r="Q216"/>
  <c r="M216"/>
  <c r="O224"/>
  <c r="Q224"/>
  <c r="M224"/>
  <c r="O232"/>
  <c r="Q232"/>
  <c r="M232"/>
  <c r="O240"/>
  <c r="Q240"/>
  <c r="M240"/>
  <c r="O248"/>
  <c r="Q248"/>
  <c r="M248"/>
  <c r="M14" i="29"/>
  <c r="O7"/>
  <c r="M6"/>
  <c r="M8" i="6"/>
  <c r="M9"/>
  <c r="O10"/>
  <c r="M24"/>
  <c r="M25"/>
  <c r="O26"/>
  <c r="M684"/>
  <c r="Q684"/>
  <c r="Q699"/>
  <c r="M699"/>
  <c r="M701"/>
  <c r="Q701"/>
  <c r="Q715"/>
  <c r="M715"/>
  <c r="M717"/>
  <c r="Q717"/>
  <c r="Q731"/>
  <c r="M731"/>
  <c r="M733"/>
  <c r="Q733"/>
  <c r="Q747"/>
  <c r="M747"/>
  <c r="M749"/>
  <c r="Q749"/>
  <c r="M757"/>
  <c r="O757"/>
  <c r="Q757"/>
  <c r="M765"/>
  <c r="O765"/>
  <c r="Q765"/>
  <c r="M773"/>
  <c r="O773"/>
  <c r="Q773"/>
  <c r="M781"/>
  <c r="O781"/>
  <c r="Q781"/>
  <c r="M789"/>
  <c r="O789"/>
  <c r="Q789"/>
  <c r="M797"/>
  <c r="O797"/>
  <c r="Q797"/>
  <c r="M805"/>
  <c r="O805"/>
  <c r="Q805"/>
  <c r="M813"/>
  <c r="O813"/>
  <c r="Q813"/>
  <c r="M822"/>
  <c r="O822"/>
  <c r="Q822"/>
  <c r="M831"/>
  <c r="O831"/>
  <c r="Q831"/>
  <c r="M839"/>
  <c r="O839"/>
  <c r="Q839"/>
  <c r="M847"/>
  <c r="O847"/>
  <c r="Q847"/>
  <c r="Q186"/>
  <c r="Q190"/>
  <c r="Q194"/>
  <c r="Q198"/>
  <c r="Q202"/>
  <c r="Q206"/>
  <c r="Q210"/>
  <c r="Q214"/>
  <c r="Q218"/>
  <c r="Q222"/>
  <c r="Q226"/>
  <c r="Q230"/>
  <c r="Q234"/>
  <c r="Q238"/>
  <c r="Q242"/>
  <c r="Q246"/>
  <c r="Q250"/>
  <c r="Q254"/>
  <c r="M256"/>
  <c r="Q258"/>
  <c r="M260"/>
  <c r="Q262"/>
  <c r="M264"/>
  <c r="Q266"/>
  <c r="M268"/>
  <c r="Q270"/>
  <c r="M272"/>
  <c r="Q274"/>
  <c r="M276"/>
  <c r="Q278"/>
  <c r="M280"/>
  <c r="Q282"/>
  <c r="M284"/>
  <c r="Q286"/>
  <c r="M288"/>
  <c r="Q290"/>
  <c r="M292"/>
  <c r="Q294"/>
  <c r="M296"/>
  <c r="Q298"/>
  <c r="M300"/>
  <c r="Q302"/>
  <c r="M304"/>
  <c r="Q306"/>
  <c r="M308"/>
  <c r="Q310"/>
  <c r="M312"/>
  <c r="Q314"/>
  <c r="M316"/>
  <c r="Q318"/>
  <c r="M320"/>
  <c r="Q322"/>
  <c r="M324"/>
  <c r="Q326"/>
  <c r="M328"/>
  <c r="Q330"/>
  <c r="M332"/>
  <c r="Q334"/>
  <c r="M336"/>
  <c r="Q338"/>
  <c r="M340"/>
  <c r="Q342"/>
  <c r="M344"/>
  <c r="Q346"/>
  <c r="M348"/>
  <c r="Q350"/>
  <c r="M352"/>
  <c r="Q354"/>
  <c r="M356"/>
  <c r="Q358"/>
  <c r="M360"/>
  <c r="Q362"/>
  <c r="M364"/>
  <c r="Q366"/>
  <c r="M368"/>
  <c r="Q370"/>
  <c r="M372"/>
  <c r="Q374"/>
  <c r="M376"/>
  <c r="Q378"/>
  <c r="M380"/>
  <c r="Q382"/>
  <c r="M384"/>
  <c r="Q386"/>
  <c r="M388"/>
  <c r="Q390"/>
  <c r="M392"/>
  <c r="Q394"/>
  <c r="M396"/>
  <c r="Q398"/>
  <c r="M400"/>
  <c r="Q402"/>
  <c r="M404"/>
  <c r="Q406"/>
  <c r="M408"/>
  <c r="Q410"/>
  <c r="M412"/>
  <c r="Q414"/>
  <c r="M416"/>
  <c r="Q418"/>
  <c r="M420"/>
  <c r="Q422"/>
  <c r="M424"/>
  <c r="Q426"/>
  <c r="M428"/>
  <c r="Q430"/>
  <c r="M432"/>
  <c r="Q434"/>
  <c r="M436"/>
  <c r="Q438"/>
  <c r="M440"/>
  <c r="Q442"/>
  <c r="M444"/>
  <c r="Q446"/>
  <c r="M448"/>
  <c r="Q450"/>
  <c r="M453"/>
  <c r="Q455"/>
  <c r="M457"/>
  <c r="Q459"/>
  <c r="M461"/>
  <c r="Q463"/>
  <c r="M465"/>
  <c r="Q467"/>
  <c r="M469"/>
  <c r="Q471"/>
  <c r="M473"/>
  <c r="Q475"/>
  <c r="M478"/>
  <c r="Q480"/>
  <c r="M482"/>
  <c r="Q484"/>
  <c r="M486"/>
  <c r="Q488"/>
  <c r="M490"/>
  <c r="Q492"/>
  <c r="M494"/>
  <c r="Q496"/>
  <c r="M498"/>
  <c r="Q501"/>
  <c r="M503"/>
  <c r="Q505"/>
  <c r="M507"/>
  <c r="Q509"/>
  <c r="M511"/>
  <c r="Q513"/>
  <c r="M515"/>
  <c r="Q517"/>
  <c r="M519"/>
  <c r="Q521"/>
  <c r="M523"/>
  <c r="Q525"/>
  <c r="M527"/>
  <c r="Q529"/>
  <c r="M531"/>
  <c r="Q533"/>
  <c r="M535"/>
  <c r="Q537"/>
  <c r="M539"/>
  <c r="Q541"/>
  <c r="M543"/>
  <c r="Q545"/>
  <c r="M547"/>
  <c r="Q549"/>
  <c r="M551"/>
  <c r="Q553"/>
  <c r="M555"/>
  <c r="Q557"/>
  <c r="M559"/>
  <c r="Q561"/>
  <c r="M563"/>
  <c r="Q565"/>
  <c r="M567"/>
  <c r="Q569"/>
  <c r="M571"/>
  <c r="Q573"/>
  <c r="M575"/>
  <c r="Q577"/>
  <c r="M579"/>
  <c r="Q581"/>
  <c r="M583"/>
  <c r="Q585"/>
  <c r="M587"/>
  <c r="Q589"/>
  <c r="M591"/>
  <c r="Q593"/>
  <c r="M595"/>
  <c r="Q597"/>
  <c r="M599"/>
  <c r="Q601"/>
  <c r="M603"/>
  <c r="Q605"/>
  <c r="M607"/>
  <c r="Q609"/>
  <c r="M611"/>
  <c r="Q613"/>
  <c r="M615"/>
  <c r="Q617"/>
  <c r="M619"/>
  <c r="Q621"/>
  <c r="M623"/>
  <c r="Q625"/>
  <c r="M627"/>
  <c r="Q629"/>
  <c r="M631"/>
  <c r="Q633"/>
  <c r="M635"/>
  <c r="Q637"/>
  <c r="M639"/>
  <c r="Q641"/>
  <c r="M643"/>
  <c r="O652"/>
  <c r="Q653"/>
  <c r="Q654"/>
  <c r="O668"/>
  <c r="Q669"/>
  <c r="Q670"/>
  <c r="Q686"/>
  <c r="M686"/>
  <c r="M688"/>
  <c r="Q688"/>
  <c r="Q703"/>
  <c r="M703"/>
  <c r="M705"/>
  <c r="Q705"/>
  <c r="Q719"/>
  <c r="M719"/>
  <c r="M721"/>
  <c r="Q721"/>
  <c r="Q735"/>
  <c r="M735"/>
  <c r="M737"/>
  <c r="Q737"/>
  <c r="Q751"/>
  <c r="M751"/>
  <c r="Q690"/>
  <c r="M690"/>
  <c r="M692"/>
  <c r="Q692"/>
  <c r="Q707"/>
  <c r="M707"/>
  <c r="M709"/>
  <c r="Q709"/>
  <c r="Q723"/>
  <c r="M723"/>
  <c r="M725"/>
  <c r="Q725"/>
  <c r="Q739"/>
  <c r="M739"/>
  <c r="M741"/>
  <c r="Q741"/>
  <c r="M753"/>
  <c r="O753"/>
  <c r="Q753"/>
  <c r="M761"/>
  <c r="O761"/>
  <c r="Q761"/>
  <c r="M769"/>
  <c r="O769"/>
  <c r="Q769"/>
  <c r="M777"/>
  <c r="O777"/>
  <c r="Q777"/>
  <c r="M785"/>
  <c r="O785"/>
  <c r="Q785"/>
  <c r="M793"/>
  <c r="O793"/>
  <c r="Q793"/>
  <c r="M801"/>
  <c r="O801"/>
  <c r="Q801"/>
  <c r="M809"/>
  <c r="O809"/>
  <c r="Q809"/>
  <c r="M818"/>
  <c r="O818"/>
  <c r="Q818"/>
  <c r="M826"/>
  <c r="O826"/>
  <c r="Q826"/>
  <c r="M835"/>
  <c r="O835"/>
  <c r="Q835"/>
  <c r="M843"/>
  <c r="O843"/>
  <c r="Q843"/>
  <c r="Q256"/>
  <c r="Q260"/>
  <c r="Q264"/>
  <c r="Q268"/>
  <c r="Q272"/>
  <c r="Q276"/>
  <c r="Q280"/>
  <c r="Q284"/>
  <c r="Q288"/>
  <c r="Q292"/>
  <c r="Q296"/>
  <c r="Q300"/>
  <c r="Q304"/>
  <c r="Q308"/>
  <c r="Q312"/>
  <c r="Q316"/>
  <c r="Q320"/>
  <c r="Q324"/>
  <c r="Q328"/>
  <c r="Q332"/>
  <c r="Q336"/>
  <c r="Q340"/>
  <c r="Q344"/>
  <c r="Q348"/>
  <c r="Q352"/>
  <c r="Q356"/>
  <c r="Q360"/>
  <c r="Q364"/>
  <c r="Q368"/>
  <c r="Q372"/>
  <c r="Q376"/>
  <c r="Q380"/>
  <c r="Q384"/>
  <c r="Q388"/>
  <c r="Q392"/>
  <c r="Q396"/>
  <c r="Q400"/>
  <c r="Q404"/>
  <c r="Q408"/>
  <c r="Q412"/>
  <c r="Q416"/>
  <c r="Q420"/>
  <c r="Q424"/>
  <c r="Q428"/>
  <c r="Q432"/>
  <c r="Q436"/>
  <c r="Q440"/>
  <c r="Q444"/>
  <c r="Q448"/>
  <c r="Q453"/>
  <c r="Q457"/>
  <c r="Q461"/>
  <c r="Q465"/>
  <c r="Q469"/>
  <c r="Q473"/>
  <c r="Q478"/>
  <c r="Q482"/>
  <c r="Q486"/>
  <c r="Q490"/>
  <c r="Q494"/>
  <c r="Q498"/>
  <c r="Q503"/>
  <c r="Q507"/>
  <c r="Q511"/>
  <c r="Q515"/>
  <c r="Q519"/>
  <c r="Q523"/>
  <c r="Q527"/>
  <c r="Q531"/>
  <c r="Q535"/>
  <c r="Q539"/>
  <c r="Q543"/>
  <c r="Q547"/>
  <c r="Q551"/>
  <c r="Q555"/>
  <c r="Q559"/>
  <c r="Q563"/>
  <c r="Q567"/>
  <c r="Q571"/>
  <c r="Q575"/>
  <c r="Q579"/>
  <c r="Q583"/>
  <c r="Q587"/>
  <c r="Q591"/>
  <c r="Q595"/>
  <c r="Q599"/>
  <c r="Q603"/>
  <c r="Q607"/>
  <c r="Q611"/>
  <c r="Q615"/>
  <c r="Q619"/>
  <c r="Q623"/>
  <c r="Q627"/>
  <c r="Q631"/>
  <c r="Q635"/>
  <c r="Q639"/>
  <c r="Q643"/>
  <c r="O644"/>
  <c r="Q645"/>
  <c r="Q646"/>
  <c r="M648"/>
  <c r="M649"/>
  <c r="O650"/>
  <c r="O660"/>
  <c r="Q661"/>
  <c r="Q662"/>
  <c r="M664"/>
  <c r="M665"/>
  <c r="O666"/>
  <c r="O676"/>
  <c r="Q677"/>
  <c r="Q678"/>
  <c r="M680"/>
  <c r="M681"/>
  <c r="O682"/>
  <c r="O686"/>
  <c r="O688"/>
  <c r="O703"/>
  <c r="O705"/>
  <c r="O719"/>
  <c r="O721"/>
  <c r="O735"/>
  <c r="O737"/>
  <c r="O751"/>
  <c r="Q695"/>
  <c r="M695"/>
  <c r="M697"/>
  <c r="Q697"/>
  <c r="Q711"/>
  <c r="M711"/>
  <c r="M713"/>
  <c r="Q713"/>
  <c r="Q727"/>
  <c r="M727"/>
  <c r="M729"/>
  <c r="Q729"/>
  <c r="Q743"/>
  <c r="M743"/>
  <c r="M745"/>
  <c r="Q745"/>
  <c r="M644"/>
  <c r="M645"/>
  <c r="O646"/>
  <c r="M660"/>
  <c r="M661"/>
  <c r="O662"/>
  <c r="M676"/>
  <c r="M677"/>
  <c r="O678"/>
  <c r="Q984"/>
  <c r="M984"/>
  <c r="M986"/>
  <c r="Q986"/>
  <c r="Q1000"/>
  <c r="M1000"/>
  <c r="M1002"/>
  <c r="Q1002"/>
  <c r="Q1016"/>
  <c r="M1016"/>
  <c r="M1018"/>
  <c r="Q1018"/>
  <c r="Q1032"/>
  <c r="M1032"/>
  <c r="M1034"/>
  <c r="Q1034"/>
  <c r="Q1048"/>
  <c r="M1048"/>
  <c r="M1050"/>
  <c r="Q1050"/>
  <c r="Q1064"/>
  <c r="M1064"/>
  <c r="M1066"/>
  <c r="Q1066"/>
  <c r="M1078"/>
  <c r="O1078"/>
  <c r="Q1078"/>
  <c r="M1086"/>
  <c r="O1086"/>
  <c r="Q1086"/>
  <c r="M1094"/>
  <c r="O1094"/>
  <c r="Q1094"/>
  <c r="M755"/>
  <c r="M759"/>
  <c r="M763"/>
  <c r="M767"/>
  <c r="M771"/>
  <c r="M775"/>
  <c r="M779"/>
  <c r="M783"/>
  <c r="M787"/>
  <c r="M791"/>
  <c r="M795"/>
  <c r="M799"/>
  <c r="M803"/>
  <c r="M807"/>
  <c r="M811"/>
  <c r="M816"/>
  <c r="M820"/>
  <c r="M824"/>
  <c r="M828"/>
  <c r="M833"/>
  <c r="M837"/>
  <c r="M841"/>
  <c r="M845"/>
  <c r="M849"/>
  <c r="Q851"/>
  <c r="M853"/>
  <c r="Q855"/>
  <c r="M857"/>
  <c r="Q859"/>
  <c r="M861"/>
  <c r="Q863"/>
  <c r="M865"/>
  <c r="Q867"/>
  <c r="M869"/>
  <c r="Q871"/>
  <c r="M873"/>
  <c r="Q875"/>
  <c r="M877"/>
  <c r="Q879"/>
  <c r="M881"/>
  <c r="Q883"/>
  <c r="M885"/>
  <c r="Q887"/>
  <c r="M889"/>
  <c r="Q891"/>
  <c r="M893"/>
  <c r="Q895"/>
  <c r="M897"/>
  <c r="Q899"/>
  <c r="M901"/>
  <c r="Q903"/>
  <c r="M905"/>
  <c r="Q907"/>
  <c r="M909"/>
  <c r="Q911"/>
  <c r="M913"/>
  <c r="Q915"/>
  <c r="M917"/>
  <c r="Q919"/>
  <c r="M921"/>
  <c r="Q923"/>
  <c r="M925"/>
  <c r="Q927"/>
  <c r="M929"/>
  <c r="Q931"/>
  <c r="M933"/>
  <c r="Q935"/>
  <c r="M937"/>
  <c r="Q939"/>
  <c r="M941"/>
  <c r="Q943"/>
  <c r="M945"/>
  <c r="Q947"/>
  <c r="M949"/>
  <c r="Q951"/>
  <c r="M953"/>
  <c r="Q955"/>
  <c r="M957"/>
  <c r="Q959"/>
  <c r="M961"/>
  <c r="Q963"/>
  <c r="Q964"/>
  <c r="M966"/>
  <c r="M967"/>
  <c r="O968"/>
  <c r="O978"/>
  <c r="Q979"/>
  <c r="Q980"/>
  <c r="Q988"/>
  <c r="M988"/>
  <c r="M990"/>
  <c r="Q990"/>
  <c r="Q1004"/>
  <c r="M1004"/>
  <c r="M1006"/>
  <c r="Q1006"/>
  <c r="Q1020"/>
  <c r="M1020"/>
  <c r="M1022"/>
  <c r="Q1022"/>
  <c r="Q1036"/>
  <c r="M1036"/>
  <c r="M1038"/>
  <c r="Q1038"/>
  <c r="Q1052"/>
  <c r="M1052"/>
  <c r="M1054"/>
  <c r="Q1054"/>
  <c r="Q1068"/>
  <c r="M1068"/>
  <c r="M1070"/>
  <c r="Q1070"/>
  <c r="O851"/>
  <c r="O855"/>
  <c r="O859"/>
  <c r="O863"/>
  <c r="O867"/>
  <c r="O871"/>
  <c r="O875"/>
  <c r="O879"/>
  <c r="O883"/>
  <c r="O887"/>
  <c r="O891"/>
  <c r="O895"/>
  <c r="O899"/>
  <c r="O903"/>
  <c r="O907"/>
  <c r="O911"/>
  <c r="O915"/>
  <c r="O919"/>
  <c r="O923"/>
  <c r="O927"/>
  <c r="O931"/>
  <c r="O935"/>
  <c r="O939"/>
  <c r="O943"/>
  <c r="O947"/>
  <c r="O951"/>
  <c r="O955"/>
  <c r="O959"/>
  <c r="O963"/>
  <c r="O964"/>
  <c r="M978"/>
  <c r="M979"/>
  <c r="O980"/>
  <c r="Q992"/>
  <c r="M992"/>
  <c r="M994"/>
  <c r="Q994"/>
  <c r="Q1008"/>
  <c r="M1008"/>
  <c r="M1010"/>
  <c r="Q1010"/>
  <c r="Q1024"/>
  <c r="M1024"/>
  <c r="M1026"/>
  <c r="Q1026"/>
  <c r="Q1040"/>
  <c r="M1040"/>
  <c r="M1042"/>
  <c r="Q1042"/>
  <c r="Q1056"/>
  <c r="M1056"/>
  <c r="M1058"/>
  <c r="Q1058"/>
  <c r="Q1072"/>
  <c r="M1072"/>
  <c r="M1074"/>
  <c r="Q1074"/>
  <c r="M1082"/>
  <c r="O1082"/>
  <c r="Q1082"/>
  <c r="M1090"/>
  <c r="O1090"/>
  <c r="Q1090"/>
  <c r="O970"/>
  <c r="Q971"/>
  <c r="Q972"/>
  <c r="M982"/>
  <c r="Q982"/>
  <c r="Q996"/>
  <c r="M996"/>
  <c r="M998"/>
  <c r="Q998"/>
  <c r="Q1012"/>
  <c r="M1012"/>
  <c r="M1014"/>
  <c r="Q1014"/>
  <c r="Q1028"/>
  <c r="M1028"/>
  <c r="M1030"/>
  <c r="Q1030"/>
  <c r="Q1044"/>
  <c r="M1044"/>
  <c r="M1046"/>
  <c r="Q1046"/>
  <c r="Q1060"/>
  <c r="M1060"/>
  <c r="M1062"/>
  <c r="Q1062"/>
  <c r="M1357"/>
  <c r="O1357"/>
  <c r="O1360"/>
  <c r="Q1360"/>
  <c r="M1373"/>
  <c r="O1373"/>
  <c r="O1376"/>
  <c r="Q1376"/>
  <c r="M1389"/>
  <c r="O1389"/>
  <c r="O1392"/>
  <c r="Q1392"/>
  <c r="M1361"/>
  <c r="O1361"/>
  <c r="O1364"/>
  <c r="Q1364"/>
  <c r="M1377"/>
  <c r="O1377"/>
  <c r="O1380"/>
  <c r="Q1380"/>
  <c r="M1393"/>
  <c r="O1393"/>
  <c r="O1396"/>
  <c r="Q1396"/>
  <c r="O1404"/>
  <c r="Q1404"/>
  <c r="M1404"/>
  <c r="O1412"/>
  <c r="Q1412"/>
  <c r="M1412"/>
  <c r="O1420"/>
  <c r="Q1420"/>
  <c r="M1420"/>
  <c r="O1428"/>
  <c r="Q1428"/>
  <c r="M1428"/>
  <c r="M1076"/>
  <c r="M1080"/>
  <c r="M1084"/>
  <c r="M1088"/>
  <c r="M1092"/>
  <c r="M1096"/>
  <c r="Q1098"/>
  <c r="M1100"/>
  <c r="Q1102"/>
  <c r="M1104"/>
  <c r="Q1106"/>
  <c r="M1108"/>
  <c r="Q1110"/>
  <c r="M1112"/>
  <c r="Q1114"/>
  <c r="M1116"/>
  <c r="Q1118"/>
  <c r="M1120"/>
  <c r="Q1122"/>
  <c r="M1124"/>
  <c r="Q1126"/>
  <c r="M1128"/>
  <c r="Q1130"/>
  <c r="M1142"/>
  <c r="Q1144"/>
  <c r="M1146"/>
  <c r="Q1148"/>
  <c r="M1150"/>
  <c r="Q1152"/>
  <c r="M1154"/>
  <c r="Q1156"/>
  <c r="M1158"/>
  <c r="Q1160"/>
  <c r="M1162"/>
  <c r="Q1164"/>
  <c r="M1166"/>
  <c r="Q1168"/>
  <c r="M1170"/>
  <c r="Q1172"/>
  <c r="M1174"/>
  <c r="Q1176"/>
  <c r="M1178"/>
  <c r="Q1180"/>
  <c r="M1182"/>
  <c r="Q1184"/>
  <c r="M1186"/>
  <c r="Q1188"/>
  <c r="M1190"/>
  <c r="Q1192"/>
  <c r="M1194"/>
  <c r="Q1132"/>
  <c r="Q477"/>
  <c r="Q693"/>
  <c r="Q1309"/>
  <c r="Q1310"/>
  <c r="M1312"/>
  <c r="M1313"/>
  <c r="O1314"/>
  <c r="O1324"/>
  <c r="Q1325"/>
  <c r="Q1326"/>
  <c r="M1328"/>
  <c r="M1329"/>
  <c r="O1330"/>
  <c r="O1340"/>
  <c r="Q1341"/>
  <c r="Q1342"/>
  <c r="M1344"/>
  <c r="M1345"/>
  <c r="O1346"/>
  <c r="Q1357"/>
  <c r="M1360"/>
  <c r="Q1373"/>
  <c r="M1376"/>
  <c r="Q1389"/>
  <c r="M1392"/>
  <c r="O1352"/>
  <c r="Q1352"/>
  <c r="M1365"/>
  <c r="O1365"/>
  <c r="O1368"/>
  <c r="Q1368"/>
  <c r="M1381"/>
  <c r="O1381"/>
  <c r="O1384"/>
  <c r="Q1384"/>
  <c r="O1098"/>
  <c r="O1102"/>
  <c r="O1106"/>
  <c r="O1110"/>
  <c r="O1114"/>
  <c r="O1118"/>
  <c r="O1122"/>
  <c r="O1126"/>
  <c r="O1130"/>
  <c r="O1144"/>
  <c r="O1148"/>
  <c r="O1152"/>
  <c r="O1156"/>
  <c r="O1160"/>
  <c r="O1164"/>
  <c r="O1168"/>
  <c r="O1172"/>
  <c r="O1176"/>
  <c r="O1180"/>
  <c r="O1184"/>
  <c r="O1188"/>
  <c r="O1192"/>
  <c r="O1132"/>
  <c r="M1141"/>
  <c r="M1137"/>
  <c r="O477"/>
  <c r="M1306"/>
  <c r="M1302"/>
  <c r="M1298"/>
  <c r="M1294"/>
  <c r="M1290"/>
  <c r="M1286"/>
  <c r="M1282"/>
  <c r="M1278"/>
  <c r="M1274"/>
  <c r="M1270"/>
  <c r="M1266"/>
  <c r="M1262"/>
  <c r="M1258"/>
  <c r="M1254"/>
  <c r="M1250"/>
  <c r="M1246"/>
  <c r="M1242"/>
  <c r="M1238"/>
  <c r="M1234"/>
  <c r="M1230"/>
  <c r="M1226"/>
  <c r="M1222"/>
  <c r="M1218"/>
  <c r="M1214"/>
  <c r="M1210"/>
  <c r="M1206"/>
  <c r="M1202"/>
  <c r="M1198"/>
  <c r="O693"/>
  <c r="M1309"/>
  <c r="O1310"/>
  <c r="M1324"/>
  <c r="M1325"/>
  <c r="O1326"/>
  <c r="M1340"/>
  <c r="M1341"/>
  <c r="O1342"/>
  <c r="M1353"/>
  <c r="O1353"/>
  <c r="O1356"/>
  <c r="Q1356"/>
  <c r="M1369"/>
  <c r="O1369"/>
  <c r="O1372"/>
  <c r="Q1372"/>
  <c r="M1385"/>
  <c r="O1385"/>
  <c r="O1388"/>
  <c r="Q1388"/>
  <c r="O1400"/>
  <c r="Q1400"/>
  <c r="M1400"/>
  <c r="O1408"/>
  <c r="Q1408"/>
  <c r="M1408"/>
  <c r="O1416"/>
  <c r="Q1416"/>
  <c r="M1416"/>
  <c r="O1424"/>
  <c r="Q1424"/>
  <c r="M1424"/>
  <c r="O1432"/>
  <c r="Q1432"/>
  <c r="M1432"/>
  <c r="O1316"/>
  <c r="Q1317"/>
  <c r="Q1318"/>
  <c r="O1332"/>
  <c r="Q1333"/>
  <c r="Q1334"/>
  <c r="O1348"/>
  <c r="Q1349"/>
  <c r="M1352"/>
  <c r="Q1365"/>
  <c r="M1368"/>
  <c r="Q1381"/>
  <c r="M1384"/>
  <c r="M1436"/>
  <c r="M1440"/>
  <c r="M1444"/>
  <c r="M1448"/>
  <c r="M1452"/>
  <c r="M1456"/>
  <c r="M1460"/>
  <c r="M1464"/>
  <c r="M1468"/>
  <c r="M1472"/>
  <c r="M1476"/>
  <c r="M1480"/>
  <c r="M1484"/>
  <c r="M1488"/>
  <c r="M1492"/>
  <c r="M4" i="5"/>
  <c r="M8"/>
  <c r="M12"/>
  <c r="M16"/>
  <c r="M20"/>
  <c r="M24"/>
  <c r="M28"/>
  <c r="M32"/>
  <c r="M36"/>
  <c r="M40"/>
  <c r="M44"/>
  <c r="M48"/>
  <c r="M52"/>
  <c r="M56"/>
  <c r="M60"/>
  <c r="M64"/>
  <c r="M68"/>
  <c r="M72"/>
  <c r="M76"/>
  <c r="M80"/>
  <c r="M84"/>
  <c r="M88"/>
  <c r="M92"/>
  <c r="M96"/>
  <c r="M100"/>
  <c r="M104"/>
  <c r="M108"/>
  <c r="M112"/>
  <c r="M116"/>
  <c r="M120"/>
  <c r="M124"/>
  <c r="M128"/>
  <c r="M132"/>
  <c r="M136"/>
  <c r="M140"/>
  <c r="M144"/>
  <c r="O154"/>
  <c r="M160"/>
  <c r="Q157"/>
  <c r="Q161"/>
  <c r="O1397" i="6"/>
  <c r="O1401"/>
  <c r="O1405"/>
  <c r="O1409"/>
  <c r="O1413"/>
  <c r="O1417"/>
  <c r="O1421"/>
  <c r="O1425"/>
  <c r="O1429"/>
  <c r="O1433"/>
  <c r="Q1436"/>
  <c r="O1437"/>
  <c r="Q1440"/>
  <c r="O1441"/>
  <c r="Q1444"/>
  <c r="O1445"/>
  <c r="Q1448"/>
  <c r="O1449"/>
  <c r="Q1452"/>
  <c r="O1453"/>
  <c r="Q1456"/>
  <c r="O1457"/>
  <c r="Q1460"/>
  <c r="O1461"/>
  <c r="Q1464"/>
  <c r="O1465"/>
  <c r="Q1468"/>
  <c r="O1469"/>
  <c r="Q1472"/>
  <c r="O1473"/>
  <c r="Q1476"/>
  <c r="O1477"/>
  <c r="Q1480"/>
  <c r="O1481"/>
  <c r="Q1484"/>
  <c r="O1485"/>
  <c r="Q1488"/>
  <c r="O1489"/>
  <c r="Q1492"/>
  <c r="O1493"/>
  <c r="Q4" i="5"/>
  <c r="O5"/>
  <c r="Q8"/>
  <c r="O9"/>
  <c r="Q12"/>
  <c r="O13"/>
  <c r="Q16"/>
  <c r="O17"/>
  <c r="Q20"/>
  <c r="O21"/>
  <c r="Q24"/>
  <c r="O25"/>
  <c r="Q28"/>
  <c r="O29"/>
  <c r="Q32"/>
  <c r="O33"/>
  <c r="Q36"/>
  <c r="O37"/>
  <c r="Q40"/>
  <c r="O41"/>
  <c r="Q44"/>
  <c r="O45"/>
  <c r="Q48"/>
  <c r="O49"/>
  <c r="Q52"/>
  <c r="O53"/>
  <c r="Q56"/>
  <c r="O57"/>
  <c r="Q60"/>
  <c r="O61"/>
  <c r="Q64"/>
  <c r="O65"/>
  <c r="Q68"/>
  <c r="O69"/>
  <c r="Q72"/>
  <c r="O73"/>
  <c r="Q76"/>
  <c r="O77"/>
  <c r="Q80"/>
  <c r="O81"/>
  <c r="Q84"/>
  <c r="O85"/>
  <c r="Q88"/>
  <c r="O89"/>
  <c r="Q92"/>
  <c r="O93"/>
  <c r="Q96"/>
  <c r="O97"/>
  <c r="Q100"/>
  <c r="O101"/>
  <c r="Q104"/>
  <c r="O105"/>
  <c r="Q108"/>
  <c r="O109"/>
  <c r="Q112"/>
  <c r="O113"/>
  <c r="Q116"/>
  <c r="O117"/>
  <c r="Q120"/>
  <c r="O121"/>
  <c r="Q124"/>
  <c r="O125"/>
  <c r="Q128"/>
  <c r="O129"/>
  <c r="Q132"/>
  <c r="O133"/>
  <c r="Q136"/>
  <c r="O137"/>
  <c r="Q140"/>
  <c r="O141"/>
  <c r="Q144"/>
  <c r="O145"/>
  <c r="M153"/>
  <c r="M149"/>
  <c r="O157"/>
  <c r="Q160"/>
  <c r="O161"/>
</calcChain>
</file>

<file path=xl/sharedStrings.xml><?xml version="1.0" encoding="utf-8"?>
<sst xmlns="http://schemas.openxmlformats.org/spreadsheetml/2006/main" count="132174" uniqueCount="12292">
  <si>
    <t>Release of 1.2.1</t>
    <phoneticPr fontId="4" type="noConversion"/>
  </si>
  <si>
    <t>Other devices (e.g. pacemaker)</t>
  </si>
  <si>
    <t xml:space="preserve">     Exudate serosanguineous</t>
  </si>
  <si>
    <t xml:space="preserve">     Exudate Serosanguineous</t>
  </si>
  <si>
    <t>IPods or MP3 players:describe</t>
  </si>
  <si>
    <t>Peripheral Nerve Stimulator: mAmp</t>
  </si>
  <si>
    <t>Peripheral Nerve Stimulator: Site</t>
  </si>
  <si>
    <t>Peripheral Nerve Stimulator: TOF</t>
  </si>
  <si>
    <t>Serosanguineous</t>
  </si>
  <si>
    <t>09</t>
    <phoneticPr fontId="4" type="noConversion"/>
  </si>
  <si>
    <t>10</t>
    <phoneticPr fontId="4" type="noConversion"/>
  </si>
  <si>
    <t>Serosanguineous Drainage</t>
    <phoneticPr fontId="4" type="noConversion"/>
  </si>
  <si>
    <t>Serosanguineous discharge</t>
    <phoneticPr fontId="4" type="noConversion"/>
  </si>
  <si>
    <t>Laparoscopic</t>
  </si>
  <si>
    <t xml:space="preserve">      Evisceration</t>
  </si>
  <si>
    <t xml:space="preserve">     Continuous</t>
  </si>
  <si>
    <t>Continuous suction</t>
    <phoneticPr fontId="4" type="noConversion"/>
  </si>
  <si>
    <t>Asymmetrical</t>
  </si>
  <si>
    <t xml:space="preserve">     None/continuous tube feeding</t>
  </si>
  <si>
    <t>Stabilization commercial device</t>
  </si>
  <si>
    <t>Abdominal girth: add protocol</t>
    <phoneticPr fontId="4" type="noConversion"/>
  </si>
  <si>
    <t>NxStage Blood Flow rate (250-400 ml/minute)</t>
  </si>
  <si>
    <t>Asceptic insertion technique</t>
  </si>
  <si>
    <t>Info Provided: Promotion of Restraint Free Environment</t>
  </si>
  <si>
    <t>Consider cultural influences when assessing pain</t>
  </si>
  <si>
    <t>Assess effects medication on vent weaning parameters</t>
  </si>
  <si>
    <t>IABP Helium Tank</t>
  </si>
  <si>
    <t>V1.2.1RFC</t>
    <phoneticPr fontId="4" type="noConversion"/>
  </si>
  <si>
    <t>x</t>
    <phoneticPr fontId="4" type="noConversion"/>
  </si>
  <si>
    <t>Scores</t>
    <phoneticPr fontId="4" type="noConversion"/>
  </si>
  <si>
    <t>WAKE Score</t>
    <phoneticPr fontId="4" type="noConversion"/>
  </si>
  <si>
    <t>Learning Outcomes</t>
  </si>
  <si>
    <t>V1.2.1</t>
    <phoneticPr fontId="4" type="noConversion"/>
  </si>
  <si>
    <t>V1.2.1RFC</t>
    <phoneticPr fontId="4" type="noConversion"/>
  </si>
  <si>
    <t>x</t>
    <phoneticPr fontId="4" type="noConversion"/>
  </si>
  <si>
    <t>Education</t>
    <phoneticPr fontId="4" type="noConversion"/>
  </si>
  <si>
    <t>Modified Aldrete Score</t>
    <phoneticPr fontId="4" type="noConversion"/>
  </si>
  <si>
    <t>12</t>
    <phoneticPr fontId="4" type="noConversion"/>
  </si>
  <si>
    <t>Modifed Aldrete Score:Activity</t>
    <phoneticPr fontId="4" type="noConversion"/>
  </si>
  <si>
    <t xml:space="preserve"> </t>
    <phoneticPr fontId="4" type="noConversion"/>
  </si>
  <si>
    <t xml:space="preserve"> </t>
    <phoneticPr fontId="4" type="noConversion"/>
  </si>
  <si>
    <t>Modified Aldrete Score: Respiration</t>
    <phoneticPr fontId="4" type="noConversion"/>
  </si>
  <si>
    <t xml:space="preserve"> </t>
    <phoneticPr fontId="4" type="noConversion"/>
  </si>
  <si>
    <t>Modified Aldrete Score:Circulation</t>
    <phoneticPr fontId="4" type="noConversion"/>
  </si>
  <si>
    <t xml:space="preserve"> </t>
    <phoneticPr fontId="4" type="noConversion"/>
  </si>
  <si>
    <t>Modified Aldrete Score:Consciousness</t>
    <phoneticPr fontId="4" type="noConversion"/>
  </si>
  <si>
    <t>Modified Aldrete Score:Activity</t>
    <phoneticPr fontId="4" type="noConversion"/>
  </si>
  <si>
    <t>Scores</t>
    <phoneticPr fontId="4" type="noConversion"/>
  </si>
  <si>
    <t>Modified Aldrete Score:Circulation</t>
    <phoneticPr fontId="4" type="noConversion"/>
  </si>
  <si>
    <t>Modified Aldrete Score:Consciousness</t>
    <phoneticPr fontId="4" type="noConversion"/>
  </si>
  <si>
    <t>Modified Aldrete Score: Oxygenation</t>
    <phoneticPr fontId="4" type="noConversion"/>
  </si>
  <si>
    <t>O2 to maintain 92% - 1</t>
    <phoneticPr fontId="4" type="noConversion"/>
  </si>
  <si>
    <t>Learning Barriers</t>
  </si>
  <si>
    <t>Information Provided to</t>
  </si>
  <si>
    <t>Teaching Method</t>
  </si>
  <si>
    <t>Mutual Goals</t>
  </si>
  <si>
    <t>Info Provided: Breast Feeding</t>
  </si>
  <si>
    <t>Info Provided: Milk Storage</t>
  </si>
  <si>
    <t>Info Provided: Breast Pump Use</t>
  </si>
  <si>
    <t>Info Provided: Infant Care</t>
  </si>
  <si>
    <t>Learning Style</t>
  </si>
  <si>
    <t>Learning Environment Preference</t>
  </si>
  <si>
    <t>Readiness to Learn</t>
  </si>
  <si>
    <t>Contraindication to GI prophylaxis</t>
  </si>
  <si>
    <t>Physician contacted GI prophylaxis order</t>
  </si>
  <si>
    <t>DVT Prophylais</t>
  </si>
  <si>
    <t>DVT Prophylaxis</t>
  </si>
  <si>
    <t>Patient on anticoagulants</t>
  </si>
  <si>
    <t>Patient on SCD's or TED's</t>
  </si>
  <si>
    <t>Contraindication to thrombosis prophylaxis</t>
  </si>
  <si>
    <t>Physician contacted DVTI prophylaxis order</t>
  </si>
  <si>
    <t>09</t>
    <phoneticPr fontId="4" type="noConversion"/>
  </si>
  <si>
    <t>10</t>
    <phoneticPr fontId="4" type="noConversion"/>
  </si>
  <si>
    <t>x</t>
    <phoneticPr fontId="4" type="noConversion"/>
  </si>
  <si>
    <t>V1.2.1</t>
    <phoneticPr fontId="4" type="noConversion"/>
  </si>
  <si>
    <t>V1.2.1RFC</t>
    <phoneticPr fontId="4" type="noConversion"/>
  </si>
  <si>
    <t xml:space="preserve"> </t>
    <phoneticPr fontId="4" type="noConversion"/>
  </si>
  <si>
    <t>Information Provided</t>
  </si>
  <si>
    <t>Central Line Site</t>
  </si>
  <si>
    <t>Insertion Conditions</t>
  </si>
  <si>
    <t>Unsuccessful</t>
  </si>
  <si>
    <t>New Line</t>
  </si>
  <si>
    <t>Sterile field maintained throughout procedure</t>
  </si>
  <si>
    <t>20</t>
    <phoneticPr fontId="4" type="noConversion"/>
  </si>
  <si>
    <t>general release</t>
    <phoneticPr fontId="4" type="noConversion"/>
  </si>
  <si>
    <t>Patient on anti-ulcer drug</t>
  </si>
  <si>
    <t>Chlorhexidine contraindicated</t>
  </si>
  <si>
    <t>Central Line Type</t>
  </si>
  <si>
    <t>Central Line Placed</t>
  </si>
  <si>
    <t>Recent/anticipated changes in condition or treatment (VS, mental status, pain, neuro, resp etc)</t>
    <phoneticPr fontId="4" type="noConversion"/>
  </si>
  <si>
    <t>Spelling and other improvements</t>
    <phoneticPr fontId="4" type="noConversion"/>
  </si>
  <si>
    <t>17</t>
    <phoneticPr fontId="4" type="noConversion"/>
  </si>
  <si>
    <t>V1.2.1</t>
    <phoneticPr fontId="4" type="noConversion"/>
  </si>
  <si>
    <t>V1.2.1RFC</t>
    <phoneticPr fontId="4" type="noConversion"/>
  </si>
  <si>
    <t>x</t>
    <phoneticPr fontId="4" type="noConversion"/>
  </si>
  <si>
    <t>Invasive Lines</t>
  </si>
  <si>
    <t>Central Line Preparation</t>
  </si>
  <si>
    <t>Asymmetrical</t>
    <phoneticPr fontId="4" type="noConversion"/>
  </si>
  <si>
    <t>Total 10-12: High Risk</t>
    <phoneticPr fontId="4" type="noConversion"/>
  </si>
  <si>
    <t>Side rails padded</t>
    <phoneticPr fontId="4" type="noConversion"/>
  </si>
  <si>
    <t>Behavioral Health</t>
    <phoneticPr fontId="4" type="noConversion"/>
  </si>
  <si>
    <t>Abnormal : indicate status</t>
    <phoneticPr fontId="4" type="noConversion"/>
  </si>
  <si>
    <t>Skin intact, warm, good capillary refill on distal limbs</t>
    <phoneticPr fontId="4" type="noConversion"/>
  </si>
  <si>
    <t>Assessment by Vital Signs category</t>
    <phoneticPr fontId="4" type="noConversion"/>
  </si>
  <si>
    <t>Assessment by Vital Signs category</t>
    <phoneticPr fontId="4" type="noConversion"/>
  </si>
  <si>
    <t>Contact completed with remote TeleICU physician provider, Time:</t>
    <phoneticPr fontId="4" type="noConversion"/>
  </si>
  <si>
    <t xml:space="preserve">     Continuous</t>
    <phoneticPr fontId="4" type="noConversion"/>
  </si>
  <si>
    <t xml:space="preserve">     Continuous</t>
    <phoneticPr fontId="4" type="noConversion"/>
  </si>
  <si>
    <t>7A:  Acute panic, delirium</t>
    <phoneticPr fontId="4" type="noConversion"/>
  </si>
  <si>
    <t>T5:  Severe hallucinations</t>
    <phoneticPr fontId="4" type="noConversion"/>
  </si>
  <si>
    <t>A1:  Very mild harshness</t>
    <phoneticPr fontId="4" type="noConversion"/>
  </si>
  <si>
    <t>V6:  Extremely severe hallucinations</t>
    <phoneticPr fontId="4" type="noConversion"/>
  </si>
  <si>
    <t>Ambulatory aid-none/bed rest/wheelchair/nurse</t>
    <phoneticPr fontId="4" type="noConversion"/>
  </si>
  <si>
    <t>Gait/Transferring-normal/bed rest/immobile</t>
    <phoneticPr fontId="4" type="noConversion"/>
  </si>
  <si>
    <t>Patient/Family met with pharmacist</t>
    <phoneticPr fontId="4" type="noConversion"/>
  </si>
  <si>
    <t>Info Provided: Cough/Deep Breath</t>
    <phoneticPr fontId="4" type="noConversion"/>
  </si>
  <si>
    <t>Asceptic insertion technique</t>
    <phoneticPr fontId="4" type="noConversion"/>
  </si>
  <si>
    <t>Chemistries sent</t>
    <phoneticPr fontId="4" type="noConversion"/>
  </si>
  <si>
    <t>Seizure Type: Partial complex with impaired consciousness</t>
    <phoneticPr fontId="4" type="noConversion"/>
  </si>
  <si>
    <t>Psych liaison team/Psych resident contacted</t>
    <phoneticPr fontId="4" type="noConversion"/>
  </si>
  <si>
    <t>Outer cannula and stoma cleansed</t>
    <phoneticPr fontId="4" type="noConversion"/>
  </si>
  <si>
    <t>Family not notified of transfer</t>
    <phoneticPr fontId="4" type="noConversion"/>
  </si>
  <si>
    <t>Lt T2 (Clavicle Level)</t>
    <phoneticPr fontId="4" type="noConversion"/>
  </si>
  <si>
    <t>LtT12 (lliac Crest)</t>
    <phoneticPr fontId="4" type="noConversion"/>
  </si>
  <si>
    <t>Action Taken: specify</t>
    <phoneticPr fontId="4" type="noConversion"/>
  </si>
  <si>
    <t>Tubing filtered</t>
    <phoneticPr fontId="4" type="noConversion"/>
  </si>
  <si>
    <t xml:space="preserve">     Aggression</t>
    <phoneticPr fontId="4" type="noConversion"/>
  </si>
  <si>
    <t>Location Abdominal Area</t>
    <phoneticPr fontId="4" type="noConversion"/>
  </si>
  <si>
    <t>Location Abdominal Area Quadrant</t>
    <phoneticPr fontId="4" type="noConversion"/>
  </si>
  <si>
    <t>Location Abdominal Area</t>
    <phoneticPr fontId="4" type="noConversion"/>
  </si>
  <si>
    <t>Location Abdominal Area</t>
    <phoneticPr fontId="4" type="noConversion"/>
  </si>
  <si>
    <t>Sat&gt;92% on RA - 2</t>
    <phoneticPr fontId="4" type="noConversion"/>
  </si>
  <si>
    <t>Sat&lt;90% with O2 - 0</t>
    <phoneticPr fontId="4" type="noConversion"/>
  </si>
  <si>
    <t>Modified Aldrete Score: Oxygenation</t>
    <phoneticPr fontId="4" type="noConversion"/>
  </si>
  <si>
    <t>V1.2.1</t>
    <phoneticPr fontId="4" type="noConversion"/>
  </si>
  <si>
    <t xml:space="preserve">      Adverse drug reaction (delirium, psychosis)</t>
    <phoneticPr fontId="4" type="noConversion"/>
  </si>
  <si>
    <t>Sleep Promotion:  Adjust alarm levels appropriately/problem solve reason for alarm</t>
    <phoneticPr fontId="4" type="noConversion"/>
  </si>
  <si>
    <t>Serosanguineous drainage</t>
    <phoneticPr fontId="4" type="noConversion"/>
  </si>
  <si>
    <t xml:space="preserve">     Exudate serosanguineous</t>
    <phoneticPr fontId="4" type="noConversion"/>
  </si>
  <si>
    <t>Serosanguineous drainage</t>
    <phoneticPr fontId="4" type="noConversion"/>
  </si>
  <si>
    <t xml:space="preserve">     Exudate serosanguineous</t>
    <phoneticPr fontId="4" type="noConversion"/>
  </si>
  <si>
    <t>Umbilical ribbon</t>
    <phoneticPr fontId="4" type="noConversion"/>
  </si>
  <si>
    <t xml:space="preserve">     Exudate serosanguineous</t>
    <phoneticPr fontId="4" type="noConversion"/>
  </si>
  <si>
    <t>Oral care contraindicated by MD order</t>
    <phoneticPr fontId="4" type="noConversion"/>
  </si>
  <si>
    <t>Spontaneous Breathing Trial Cont Other:  Spontaneous Breathing Trial Failure,</t>
    <phoneticPr fontId="4" type="noConversion"/>
  </si>
  <si>
    <t>Spontaneous Breathing Trial Cont Temp &gt;38 degrees Celsius</t>
    <phoneticPr fontId="4" type="noConversion"/>
  </si>
  <si>
    <t>Spontaneous Breathing Trial Failure Restlessness/Agitation</t>
    <phoneticPr fontId="4" type="noConversion"/>
  </si>
  <si>
    <t>Mechanical Ventilation Mode</t>
    <phoneticPr fontId="4" type="noConversion"/>
  </si>
  <si>
    <t>Mechanical Ventilation Mode</t>
    <phoneticPr fontId="4" type="noConversion"/>
  </si>
  <si>
    <t>Mechanical Ventilation Weaning Mode</t>
    <phoneticPr fontId="4" type="noConversion"/>
  </si>
  <si>
    <t>Flow rate: specify</t>
    <phoneticPr fontId="4" type="noConversion"/>
  </si>
  <si>
    <t>History of substance abuse</t>
    <phoneticPr fontId="4" type="noConversion"/>
  </si>
  <si>
    <t>Sternum Unstable</t>
    <phoneticPr fontId="4" type="noConversion"/>
  </si>
  <si>
    <t>Iliac crest</t>
    <phoneticPr fontId="4" type="noConversion"/>
  </si>
  <si>
    <t xml:space="preserve">     Iliac crest</t>
    <phoneticPr fontId="4" type="noConversion"/>
  </si>
  <si>
    <t>Accommodation diminished</t>
    <phoneticPr fontId="4" type="noConversion"/>
  </si>
  <si>
    <t>Dampened</t>
    <phoneticPr fontId="4" type="noConversion"/>
  </si>
  <si>
    <t>Incontinence of stool</t>
    <phoneticPr fontId="4" type="noConversion"/>
  </si>
  <si>
    <t>Not interested in learning</t>
    <phoneticPr fontId="4" type="noConversion"/>
  </si>
  <si>
    <t>Using alcohol in past 12 months: Date</t>
    <phoneticPr fontId="4" type="noConversion"/>
  </si>
  <si>
    <t>Using alcohol in past 12 months: Amount</t>
    <phoneticPr fontId="4" type="noConversion"/>
  </si>
  <si>
    <t>Does patient use recreational drugs: Declines to answer</t>
    <phoneticPr fontId="4" type="noConversion"/>
  </si>
  <si>
    <t>Does patient use recreational drugs: Yes</t>
    <phoneticPr fontId="4" type="noConversion"/>
  </si>
  <si>
    <t>Does patient use recreational drugs: No</t>
    <phoneticPr fontId="4" type="noConversion"/>
  </si>
  <si>
    <t>Kind of recreational drugs used: Specify</t>
    <phoneticPr fontId="4" type="noConversion"/>
  </si>
  <si>
    <t>Amount of last drug used</t>
    <phoneticPr fontId="4" type="noConversion"/>
  </si>
  <si>
    <t>Contraband brought in by patient: Yes: Describe:</t>
    <phoneticPr fontId="4" type="noConversion"/>
  </si>
  <si>
    <t>Contraband brought in by patient: No</t>
    <phoneticPr fontId="4" type="noConversion"/>
  </si>
  <si>
    <t>Contraband removed Yes</t>
    <phoneticPr fontId="4" type="noConversion"/>
  </si>
  <si>
    <t>Contraband removed No</t>
    <phoneticPr fontId="4" type="noConversion"/>
  </si>
  <si>
    <t>Contraband removed Other specify</t>
    <phoneticPr fontId="4" type="noConversion"/>
  </si>
  <si>
    <t>Rt T2 (Clavicle Level)</t>
    <phoneticPr fontId="4" type="noConversion"/>
  </si>
  <si>
    <t>i</t>
    <phoneticPr fontId="4" type="noConversion"/>
  </si>
  <si>
    <t>RtT12 (Iliac Crest)</t>
    <phoneticPr fontId="4" type="noConversion"/>
  </si>
  <si>
    <t>V1.2.1</t>
    <phoneticPr fontId="4" type="noConversion"/>
  </si>
  <si>
    <t>V1.2.1RFC</t>
    <phoneticPr fontId="4" type="noConversion"/>
  </si>
  <si>
    <t>x</t>
    <phoneticPr fontId="4" type="noConversion"/>
  </si>
  <si>
    <t>VAP Prevention</t>
  </si>
  <si>
    <t>GI Prophylaxis</t>
  </si>
  <si>
    <t>Patient being tube fed</t>
  </si>
  <si>
    <t xml:space="preserve">      Stage IV: full thickness bone, tendon or muscle seen</t>
    <phoneticPr fontId="4" type="noConversion"/>
  </si>
  <si>
    <t xml:space="preserve">      Full-thickness (subq and beyond) </t>
    <phoneticPr fontId="4" type="noConversion"/>
  </si>
  <si>
    <t xml:space="preserve">      Indistinct, attached</t>
    <phoneticPr fontId="4" type="noConversion"/>
  </si>
  <si>
    <t xml:space="preserve">      Non attached</t>
    <phoneticPr fontId="4" type="noConversion"/>
  </si>
  <si>
    <t xml:space="preserve">     Antimicrobial</t>
    <phoneticPr fontId="4" type="noConversion"/>
  </si>
  <si>
    <t xml:space="preserve">     Continuous</t>
    <phoneticPr fontId="4" type="noConversion"/>
  </si>
  <si>
    <t xml:space="preserve">      Full-thickness (subq and beyond) </t>
    <phoneticPr fontId="4" type="noConversion"/>
  </si>
  <si>
    <t xml:space="preserve">     Antimicrobial disk</t>
    <phoneticPr fontId="4" type="noConversion"/>
  </si>
  <si>
    <t xml:space="preserve">     Calcium Alginate (Aquacel, Calicare)</t>
    <phoneticPr fontId="4" type="noConversion"/>
  </si>
  <si>
    <t xml:space="preserve">     Continuous</t>
    <phoneticPr fontId="4" type="noConversion"/>
  </si>
  <si>
    <t xml:space="preserve">      Stage IV: full thickness bone, tendon or muscle seen</t>
    <phoneticPr fontId="4" type="noConversion"/>
  </si>
  <si>
    <t xml:space="preserve">      Full-thickness (subq and beyond)</t>
    <phoneticPr fontId="4" type="noConversion"/>
  </si>
  <si>
    <t xml:space="preserve">      Indistinct, attached</t>
    <phoneticPr fontId="4" type="noConversion"/>
  </si>
  <si>
    <t xml:space="preserve">      Non attached</t>
    <phoneticPr fontId="4" type="noConversion"/>
  </si>
  <si>
    <t xml:space="preserve">     Continuous</t>
    <phoneticPr fontId="4" type="noConversion"/>
  </si>
  <si>
    <t xml:space="preserve">      Stage IV: full thickness bone, tendon or muscle seen</t>
    <phoneticPr fontId="4" type="noConversion"/>
  </si>
  <si>
    <t>Wound Vac Canister Change</t>
    <phoneticPr fontId="4" type="noConversion"/>
  </si>
  <si>
    <t>Drsg change date: specify date</t>
    <phoneticPr fontId="4" type="noConversion"/>
  </si>
  <si>
    <t>Continuous pressure bag</t>
    <phoneticPr fontId="4" type="noConversion"/>
  </si>
  <si>
    <t>Drsg change date (free text)</t>
    <phoneticPr fontId="4" type="noConversion"/>
  </si>
  <si>
    <t>Phlebitis</t>
    <phoneticPr fontId="4" type="noConversion"/>
  </si>
  <si>
    <t>Serosanguineous discharge</t>
    <phoneticPr fontId="4" type="noConversion"/>
  </si>
  <si>
    <t>Stabilization</t>
    <phoneticPr fontId="4" type="noConversion"/>
  </si>
  <si>
    <t>Gauze</t>
    <phoneticPr fontId="4" type="noConversion"/>
  </si>
  <si>
    <t>Thermoregulation multilumen catheter</t>
    <phoneticPr fontId="4" type="noConversion"/>
  </si>
  <si>
    <t xml:space="preserve">Drsg change date </t>
    <phoneticPr fontId="4" type="noConversion"/>
  </si>
  <si>
    <t>Stabilization</t>
    <phoneticPr fontId="4" type="noConversion"/>
  </si>
  <si>
    <t>Stabilization</t>
    <phoneticPr fontId="4" type="noConversion"/>
  </si>
  <si>
    <t>Stabilization</t>
    <phoneticPr fontId="4" type="noConversion"/>
  </si>
  <si>
    <t>Stabilization</t>
    <phoneticPr fontId="4" type="noConversion"/>
  </si>
  <si>
    <t>Serosanguineous discharge</t>
    <phoneticPr fontId="4" type="noConversion"/>
  </si>
  <si>
    <t>Drsg change date (free text)</t>
    <phoneticPr fontId="4" type="noConversion"/>
  </si>
  <si>
    <t xml:space="preserve">     Peristomal skin other: specify</t>
    <phoneticPr fontId="4" type="noConversion"/>
  </si>
  <si>
    <t>Leaking</t>
    <phoneticPr fontId="4" type="noConversion"/>
  </si>
  <si>
    <t>Stoma/Ostomy #2 Appliance Brand</t>
    <phoneticPr fontId="4" type="noConversion"/>
  </si>
  <si>
    <t>Stoma/Ostomy #2 Appliance Brand</t>
    <phoneticPr fontId="4" type="noConversion"/>
  </si>
  <si>
    <t>Stoma/Ostomy #2 Appliance Bag Change</t>
    <phoneticPr fontId="4" type="noConversion"/>
  </si>
  <si>
    <t xml:space="preserve">     Ileostomy</t>
    <phoneticPr fontId="4" type="noConversion"/>
  </si>
  <si>
    <t>Stoma/Ostomy #3 Appliance Brand</t>
    <phoneticPr fontId="4" type="noConversion"/>
  </si>
  <si>
    <t>Stoma/Ostomy #3 Appliance Brand</t>
    <phoneticPr fontId="4" type="noConversion"/>
  </si>
  <si>
    <t>Stoma/Ostomy #3 Appliance Brand</t>
    <phoneticPr fontId="4" type="noConversion"/>
  </si>
  <si>
    <t>Stoma/Ostomy #3 Appliance Bag Change</t>
    <phoneticPr fontId="4" type="noConversion"/>
  </si>
  <si>
    <t>Perform hand hygiene, don gloves prior to each catheter care procedure</t>
    <phoneticPr fontId="4" type="noConversion"/>
  </si>
  <si>
    <t>Location Abdominal Area Quadrant</t>
    <phoneticPr fontId="4" type="noConversion"/>
  </si>
  <si>
    <t>Location Abdominal Area</t>
    <phoneticPr fontId="4" type="noConversion"/>
  </si>
  <si>
    <t>Location Abdominal Area Quadrant</t>
    <phoneticPr fontId="4" type="noConversion"/>
  </si>
  <si>
    <t>Continuous Bladder Irrigation Solution/Bag Number</t>
    <phoneticPr fontId="4" type="noConversion"/>
  </si>
  <si>
    <t>Continuous Bladder Irrigation Solution/Bag Number</t>
    <phoneticPr fontId="4" type="noConversion"/>
  </si>
  <si>
    <t xml:space="preserve">     Bruit other: specify</t>
    <phoneticPr fontId="4" type="noConversion"/>
  </si>
  <si>
    <t xml:space="preserve">     Bruit auscultated low pitch</t>
    <phoneticPr fontId="4" type="noConversion"/>
  </si>
  <si>
    <t xml:space="preserve">     Bruit auscultated high pitch</t>
    <phoneticPr fontId="4" type="noConversion"/>
  </si>
  <si>
    <t xml:space="preserve">     Bruit not auscultated</t>
    <phoneticPr fontId="4" type="noConversion"/>
  </si>
  <si>
    <t xml:space="preserve">     Continuous bladder irrigation</t>
    <phoneticPr fontId="4" type="noConversion"/>
  </si>
  <si>
    <t>Pink</t>
    <phoneticPr fontId="4" type="noConversion"/>
  </si>
  <si>
    <t>NoOdor</t>
    <phoneticPr fontId="4" type="noConversion"/>
  </si>
  <si>
    <t>Dry sterile dressing applied</t>
    <phoneticPr fontId="4" type="noConversion"/>
  </si>
  <si>
    <t>Drsg exudate unchanged</t>
    <phoneticPr fontId="4" type="noConversion"/>
  </si>
  <si>
    <t>Venous Stasis Ulcers</t>
    <phoneticPr fontId="4" type="noConversion"/>
  </si>
  <si>
    <t xml:space="preserve">      Evisceration</t>
    <phoneticPr fontId="4" type="noConversion"/>
  </si>
  <si>
    <t>Abdomen upper quadrant right</t>
    <phoneticPr fontId="4" type="noConversion"/>
  </si>
  <si>
    <t>Abdomen lower quadrant right</t>
    <phoneticPr fontId="4" type="noConversion"/>
  </si>
  <si>
    <t>Abdomen upper quadrant left</t>
    <phoneticPr fontId="4" type="noConversion"/>
  </si>
  <si>
    <t xml:space="preserve">     Appearance decreasing</t>
    <phoneticPr fontId="4" type="noConversion"/>
  </si>
  <si>
    <t>Asymetrical</t>
    <phoneticPr fontId="4" type="noConversion"/>
  </si>
  <si>
    <t>Gastrointestinal Syptoms</t>
    <phoneticPr fontId="4" type="noConversion"/>
  </si>
  <si>
    <t xml:space="preserve">     Pasty</t>
    <phoneticPr fontId="4" type="noConversion"/>
  </si>
  <si>
    <t>Pasty</t>
    <phoneticPr fontId="4" type="noConversion"/>
  </si>
  <si>
    <t>Pharyngeal gag reflex positive</t>
    <phoneticPr fontId="4" type="noConversion"/>
  </si>
  <si>
    <t>Pharyngeal gag reflex diminished</t>
    <phoneticPr fontId="4" type="noConversion"/>
  </si>
  <si>
    <t xml:space="preserve">     Tube feeding discontinued</t>
    <phoneticPr fontId="4" type="noConversion"/>
  </si>
  <si>
    <t xml:space="preserve">     Bolus tube feeding</t>
    <phoneticPr fontId="4" type="noConversion"/>
  </si>
  <si>
    <t>Normal saline irrigation done</t>
    <phoneticPr fontId="4" type="noConversion"/>
  </si>
  <si>
    <t xml:space="preserve">  Other, please specify</t>
    <phoneticPr fontId="4" type="noConversion"/>
  </si>
  <si>
    <t xml:space="preserve">     Drsg scant amount exudate</t>
    <phoneticPr fontId="4" type="noConversion"/>
  </si>
  <si>
    <t>LargeAmt</t>
    <phoneticPr fontId="4" type="noConversion"/>
  </si>
  <si>
    <t>Stabilization commercial device</t>
    <phoneticPr fontId="4" type="noConversion"/>
  </si>
  <si>
    <t>Site consistent with body temp</t>
    <phoneticPr fontId="4" type="noConversion"/>
  </si>
  <si>
    <t>Site warmer than body temperature</t>
    <phoneticPr fontId="4" type="noConversion"/>
  </si>
  <si>
    <t>Site cooler than body temperature</t>
    <phoneticPr fontId="4" type="noConversion"/>
  </si>
  <si>
    <t>Drsg small amount exudate</t>
    <phoneticPr fontId="4" type="noConversion"/>
  </si>
  <si>
    <t>Site consistent with body temp</t>
    <phoneticPr fontId="4" type="noConversion"/>
  </si>
  <si>
    <t>Site cooler than body temperature</t>
    <phoneticPr fontId="4" type="noConversion"/>
  </si>
  <si>
    <t>Site warmer than body temperature</t>
    <phoneticPr fontId="4" type="noConversion"/>
  </si>
  <si>
    <t>Site cooler than body temperature</t>
    <phoneticPr fontId="4" type="noConversion"/>
  </si>
  <si>
    <t>Site unable to assess due to drsg</t>
    <phoneticPr fontId="4" type="noConversion"/>
  </si>
  <si>
    <t>Drsg exudate unchanged</t>
    <phoneticPr fontId="4" type="noConversion"/>
  </si>
  <si>
    <t>Stabilization commercial device</t>
    <phoneticPr fontId="4" type="noConversion"/>
  </si>
  <si>
    <t xml:space="preserve">     Fluid restriction: add protocol</t>
    <phoneticPr fontId="4" type="noConversion"/>
  </si>
  <si>
    <t xml:space="preserve">     Antimicrobial disk</t>
    <phoneticPr fontId="4" type="noConversion"/>
  </si>
  <si>
    <t xml:space="preserve">     Calcium Alginate (Aquacel, Calicare)</t>
    <phoneticPr fontId="4" type="noConversion"/>
  </si>
  <si>
    <t>Finger-Nose left: Clumsy</t>
  </si>
  <si>
    <t>Finger-Nose left: Unable to assess</t>
  </si>
  <si>
    <t>Finger-Nose Right: Within Normal Limits</t>
  </si>
  <si>
    <t>Finger-Nose Right: Clumsy</t>
  </si>
  <si>
    <t>Finger-Nose Right: Unable to assess</t>
  </si>
  <si>
    <t>Heel to shin Coordination</t>
    <phoneticPr fontId="4" type="noConversion"/>
  </si>
  <si>
    <t>Heel to shin coordination</t>
    <phoneticPr fontId="4" type="noConversion"/>
  </si>
  <si>
    <t>Heel to shin Coordination Left:Within Normal Limits</t>
  </si>
  <si>
    <t>Heel to shin Coordination Left:Clumsy</t>
  </si>
  <si>
    <t>Heel to shin Coordination Left:Unable to assess</t>
  </si>
  <si>
    <t>Heel to shin Coordination Right:Within Normal Limits</t>
  </si>
  <si>
    <t>Heel to shin Coordination Right:Clumsy</t>
  </si>
  <si>
    <t>Heel to shin Coordination Right:Unable to assess</t>
  </si>
  <si>
    <t>Pronator Drift</t>
    <phoneticPr fontId="4" type="noConversion"/>
  </si>
  <si>
    <t>Pronator drift</t>
    <phoneticPr fontId="4" type="noConversion"/>
  </si>
  <si>
    <t>02</t>
    <phoneticPr fontId="4" type="noConversion"/>
  </si>
  <si>
    <t>Kidney Transplant</t>
    <phoneticPr fontId="4" type="noConversion"/>
  </si>
  <si>
    <t>V1.2.1</t>
    <phoneticPr fontId="4" type="noConversion"/>
  </si>
  <si>
    <t>V1.2.1RFC</t>
    <phoneticPr fontId="4" type="noConversion"/>
  </si>
  <si>
    <t>x</t>
  </si>
  <si>
    <t>Negative</t>
    <phoneticPr fontId="4" type="noConversion"/>
  </si>
  <si>
    <t xml:space="preserve">     Drainage decreasing</t>
    <phoneticPr fontId="4" type="noConversion"/>
  </si>
  <si>
    <t>Head of bed lower than 30 degrees</t>
    <phoneticPr fontId="4" type="noConversion"/>
  </si>
  <si>
    <t>Bed in reverse trendelenburg</t>
    <phoneticPr fontId="4" type="noConversion"/>
  </si>
  <si>
    <t>Helium tank changed</t>
    <phoneticPr fontId="4" type="noConversion"/>
  </si>
  <si>
    <t>01</t>
    <phoneticPr fontId="4" type="noConversion"/>
  </si>
  <si>
    <t xml:space="preserve">     Discharge same amount</t>
    <phoneticPr fontId="4" type="noConversion"/>
  </si>
  <si>
    <t>Femoral Left</t>
    <phoneticPr fontId="4" type="noConversion"/>
  </si>
  <si>
    <t xml:space="preserve">     Atrial 8 mVolt</t>
    <phoneticPr fontId="4" type="noConversion"/>
  </si>
  <si>
    <t xml:space="preserve">     Ventricular 2 mVolt</t>
    <phoneticPr fontId="4" type="noConversion"/>
  </si>
  <si>
    <t>Doppler Left</t>
    <phoneticPr fontId="4" type="noConversion"/>
  </si>
  <si>
    <t>Dopler Right</t>
    <phoneticPr fontId="4" type="noConversion"/>
  </si>
  <si>
    <t>Anti Embolism Stocking Status/Type/Location</t>
    <phoneticPr fontId="4" type="noConversion"/>
  </si>
  <si>
    <t xml:space="preserve">     Drsg small amount discharge</t>
    <phoneticPr fontId="4" type="noConversion"/>
  </si>
  <si>
    <t>VAD flow specify liters per minute</t>
    <phoneticPr fontId="4" type="noConversion"/>
  </si>
  <si>
    <t>Pulsatile index (3.0-5.0) specify</t>
    <phoneticPr fontId="4" type="noConversion"/>
  </si>
  <si>
    <t>Percent systole specify %</t>
    <phoneticPr fontId="4" type="noConversion"/>
  </si>
  <si>
    <t>Pronator Drift Left: Unable to assess</t>
  </si>
  <si>
    <t>Pronator Drift Right: Yes</t>
  </si>
  <si>
    <t>Pronator Drift Right: No</t>
  </si>
  <si>
    <t>Pronator Drift Right: Unable to assess</t>
  </si>
  <si>
    <t>Activity:Progressive Mobility Protocol:Bed to Chair</t>
  </si>
  <si>
    <t>Activity:Progressive Mobility Protocol:Stand  Pivot 1 assist</t>
  </si>
  <si>
    <t>Activity:Progressive Mobility Protocol:Stand  Pivot 2 assist</t>
  </si>
  <si>
    <t>Activity:Progressive Mobility Protocol:Ceiling Lift</t>
  </si>
  <si>
    <t>Activity:Progressive Mobility Protocol:Sit-to-stand lift</t>
  </si>
  <si>
    <t>Continuous Bladder Irrigation Hand Flush</t>
    <phoneticPr fontId="4" type="noConversion"/>
  </si>
  <si>
    <t>Assessment Generic Name</t>
    <phoneticPr fontId="4" type="noConversion"/>
  </si>
  <si>
    <t>Continuous Bladder Irrigation Hand Flush</t>
    <phoneticPr fontId="4" type="noConversion"/>
  </si>
  <si>
    <t>Activity:Progressive Mobility Protocol:Assisted ambulation without walker</t>
  </si>
  <si>
    <t>Pain #5 Aggravating Factors/Trigger/Related Symptoms</t>
    <phoneticPr fontId="4" type="noConversion"/>
  </si>
  <si>
    <t>13</t>
    <phoneticPr fontId="4" type="noConversion"/>
  </si>
  <si>
    <t>Pain #6 Aggravating Factors/Trigger/Related Symptoms</t>
    <phoneticPr fontId="4" type="noConversion"/>
  </si>
  <si>
    <t>Progressive Mobility Protocol</t>
  </si>
  <si>
    <t>Activity:Progressive Mobility Protocol:Bedrest</t>
  </si>
  <si>
    <t>Activity:Progressive Mobility Protocol:Bed Mobility</t>
  </si>
  <si>
    <t>10</t>
    <phoneticPr fontId="4" type="noConversion"/>
  </si>
  <si>
    <t>Morphine PCA Side Effects</t>
  </si>
  <si>
    <t>10</t>
    <phoneticPr fontId="4" type="noConversion"/>
  </si>
  <si>
    <t>x</t>
    <phoneticPr fontId="4" type="noConversion"/>
  </si>
  <si>
    <t>Self Discontinued</t>
    <phoneticPr fontId="4" type="noConversion"/>
  </si>
  <si>
    <t>Self Discontinued</t>
    <phoneticPr fontId="4" type="noConversion"/>
  </si>
  <si>
    <t>GI Tube #2 Status</t>
    <phoneticPr fontId="4" type="noConversion"/>
  </si>
  <si>
    <t>GI Tube #3 Status</t>
    <phoneticPr fontId="4" type="noConversion"/>
  </si>
  <si>
    <t>GI Tube #4 Status</t>
    <phoneticPr fontId="4" type="noConversion"/>
  </si>
  <si>
    <t>GI Tube #5 Status</t>
    <phoneticPr fontId="4" type="noConversion"/>
  </si>
  <si>
    <t>Self Discontinued</t>
    <phoneticPr fontId="4" type="noConversion"/>
  </si>
  <si>
    <t>Music therapy, white noise</t>
  </si>
  <si>
    <t>Sleep Promotion:  Bedtime baths or back rub</t>
  </si>
  <si>
    <t>Sleep Promotion:  Offer snack, warm milk, reduce caffeine intake in evening</t>
  </si>
  <si>
    <t>Offer snack, warm milk, reduce caffeine intake in evening</t>
  </si>
  <si>
    <t>Sleep Promotion:  Offer heat, cold, massage</t>
  </si>
  <si>
    <t>Offer heat,cold, massage</t>
  </si>
  <si>
    <t>Sleep Promotion:  Clean linens</t>
  </si>
  <si>
    <t>Sleep Promotion:  Comfortable positioning</t>
  </si>
  <si>
    <t>Sleep Promotion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</si>
  <si>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</si>
  <si>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</si>
  <si>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</si>
  <si>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</si>
  <si>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</si>
  <si>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>06</t>
    <phoneticPr fontId="4" type="noConversion"/>
  </si>
  <si>
    <t>07</t>
    <phoneticPr fontId="4" type="noConversion"/>
  </si>
  <si>
    <t>08</t>
    <phoneticPr fontId="4" type="noConversion"/>
  </si>
  <si>
    <t>Independent ambulation</t>
  </si>
  <si>
    <t>Progressive Mobility</t>
    <phoneticPr fontId="4" type="noConversion"/>
  </si>
  <si>
    <t>x</t>
    <phoneticPr fontId="4" type="noConversion"/>
  </si>
  <si>
    <t>Finger-Nose Coordination</t>
    <phoneticPr fontId="4" type="noConversion"/>
  </si>
  <si>
    <t>Finger Nose Coordination</t>
    <phoneticPr fontId="4" type="noConversion"/>
  </si>
  <si>
    <t>Chest Tube #7</t>
    <phoneticPr fontId="4" type="noConversion"/>
  </si>
  <si>
    <t>Chest Tube #7</t>
    <phoneticPr fontId="4" type="noConversion"/>
  </si>
  <si>
    <t>Chest Tube #7 Duration Tracking</t>
    <phoneticPr fontId="4" type="noConversion"/>
  </si>
  <si>
    <t>Chest Tube #8</t>
    <phoneticPr fontId="4" type="noConversion"/>
  </si>
  <si>
    <t>20</t>
    <phoneticPr fontId="4" type="noConversion"/>
  </si>
  <si>
    <t>Chest Tube #8 Duration Tracking</t>
    <phoneticPr fontId="4" type="noConversion"/>
  </si>
  <si>
    <t>ET Tube</t>
  </si>
  <si>
    <t>Placement Date</t>
  </si>
  <si>
    <t>08</t>
    <phoneticPr fontId="4" type="noConversion"/>
  </si>
  <si>
    <t>Self Discontinued</t>
    <phoneticPr fontId="4" type="noConversion"/>
  </si>
  <si>
    <t>A-Line #2 Status</t>
    <phoneticPr fontId="4" type="noConversion"/>
  </si>
  <si>
    <t>A-Line #3 Status</t>
    <phoneticPr fontId="4" type="noConversion"/>
  </si>
  <si>
    <t>Self Discontinued</t>
    <phoneticPr fontId="4" type="noConversion"/>
  </si>
  <si>
    <t>Central IV #2 Status</t>
    <phoneticPr fontId="4" type="noConversion"/>
  </si>
  <si>
    <t>Central IV #4 Status</t>
    <phoneticPr fontId="4" type="noConversion"/>
  </si>
  <si>
    <t>Central IV #5 Status</t>
    <phoneticPr fontId="4" type="noConversion"/>
  </si>
  <si>
    <t>Stoma/Ostomy #1 Appliance Brand</t>
    <phoneticPr fontId="4" type="noConversion"/>
  </si>
  <si>
    <t>Stoma/Ostomy #1 Appliance Bag Change</t>
    <phoneticPr fontId="4" type="noConversion"/>
  </si>
  <si>
    <t>Finger-Nose left: Within Normal Limits</t>
  </si>
  <si>
    <t>Chest Tube #4 Duration Tracking</t>
    <phoneticPr fontId="4" type="noConversion"/>
  </si>
  <si>
    <t>Chest Tube #5</t>
    <phoneticPr fontId="4" type="noConversion"/>
  </si>
  <si>
    <t>Chest Tube #5</t>
    <phoneticPr fontId="4" type="noConversion"/>
  </si>
  <si>
    <t>Kidney Transplant</t>
    <phoneticPr fontId="4" type="noConversion"/>
  </si>
  <si>
    <t>Medicine Team</t>
    <phoneticPr fontId="4" type="noConversion"/>
  </si>
  <si>
    <t>Mediastinal Sump</t>
  </si>
  <si>
    <t>Replacement</t>
  </si>
  <si>
    <t>Hyperinflation</t>
  </si>
  <si>
    <t>Albuterol/Mucomyst</t>
  </si>
  <si>
    <t>8 mmHg</t>
    <phoneticPr fontId="4" type="noConversion"/>
  </si>
  <si>
    <t>9 mmHg</t>
    <phoneticPr fontId="4" type="noConversion"/>
  </si>
  <si>
    <t>10 mmHg</t>
    <phoneticPr fontId="4" type="noConversion"/>
  </si>
  <si>
    <t xml:space="preserve">     Exudate mucoid</t>
  </si>
  <si>
    <t>Pain #2 Aggravating Factors/Trigger/Related Symptoms</t>
    <phoneticPr fontId="4" type="noConversion"/>
  </si>
  <si>
    <t>Pain #3 Aggravating Factors/Trigger/Related Symptoms</t>
    <phoneticPr fontId="4" type="noConversion"/>
  </si>
  <si>
    <t>Pain #4 Aggravating Factors/Trigger/Related Symptoms</t>
    <phoneticPr fontId="4" type="noConversion"/>
  </si>
  <si>
    <t>Sleep Promotion:  Offer patient ear plugs</t>
  </si>
  <si>
    <t>Offer patient earplugs</t>
  </si>
  <si>
    <t>Sleep Promotion:  Turn off all equipment not in use</t>
  </si>
  <si>
    <t>Turn off all equipment not in use</t>
  </si>
  <si>
    <t>Sleep Promotion:  Move all equipment as far away from patient as possible</t>
  </si>
  <si>
    <t>Move all equipment as far away from patient as possible</t>
  </si>
  <si>
    <t>Sleep Promotion:  Decrease alarm volumes to safest low level in patient rooms and hall</t>
  </si>
  <si>
    <t>10</t>
    <phoneticPr fontId="4" type="noConversion"/>
  </si>
  <si>
    <t>Level of Sensation</t>
  </si>
  <si>
    <t>T2</t>
  </si>
  <si>
    <t>T3</t>
  </si>
  <si>
    <t>T4</t>
  </si>
  <si>
    <t>T5</t>
  </si>
  <si>
    <t xml:space="preserve">T6 </t>
  </si>
  <si>
    <t xml:space="preserve">T7 </t>
  </si>
  <si>
    <t>T8</t>
  </si>
  <si>
    <t>T9</t>
  </si>
  <si>
    <t>T10</t>
  </si>
  <si>
    <t>T11</t>
  </si>
  <si>
    <t>T12</t>
  </si>
  <si>
    <t>L1</t>
  </si>
  <si>
    <t>Ileal Conduit Discontinued</t>
  </si>
  <si>
    <t>Ileal Conduit Self Discontinued</t>
  </si>
  <si>
    <t>Nephrostomy Discontinued</t>
  </si>
  <si>
    <t>Nephrostomy Self Discontinued</t>
  </si>
  <si>
    <t>03</t>
    <phoneticPr fontId="4" type="noConversion"/>
  </si>
  <si>
    <t>Pronator Drift Left: Yes</t>
  </si>
  <si>
    <t>Pronator Drift Left: No</t>
  </si>
  <si>
    <t>Tube/Drain #3 Status</t>
    <phoneticPr fontId="4" type="noConversion"/>
  </si>
  <si>
    <t>Tube/Drain #4 Status</t>
    <phoneticPr fontId="4" type="noConversion"/>
  </si>
  <si>
    <t>05</t>
    <phoneticPr fontId="4" type="noConversion"/>
  </si>
  <si>
    <t>Tube/Drain #5 Status</t>
    <phoneticPr fontId="4" type="noConversion"/>
  </si>
  <si>
    <t>06</t>
    <phoneticPr fontId="4" type="noConversion"/>
  </si>
  <si>
    <t>Tube/Drain #6 Status</t>
    <phoneticPr fontId="4" type="noConversion"/>
  </si>
  <si>
    <t>Tube/Drain #7 Status</t>
    <phoneticPr fontId="4" type="noConversion"/>
  </si>
  <si>
    <t>Tube/Drain #8 Status</t>
    <phoneticPr fontId="4" type="noConversion"/>
  </si>
  <si>
    <t>Chest Tube #1</t>
  </si>
  <si>
    <t>Chest Tube #1 Duration Tracking</t>
  </si>
  <si>
    <t>17</t>
    <phoneticPr fontId="4" type="noConversion"/>
  </si>
  <si>
    <t>01</t>
    <phoneticPr fontId="4" type="noConversion"/>
  </si>
  <si>
    <t>02</t>
    <phoneticPr fontId="4" type="noConversion"/>
  </si>
  <si>
    <t>04</t>
    <phoneticPr fontId="4" type="noConversion"/>
  </si>
  <si>
    <t>04</t>
    <phoneticPr fontId="4" type="noConversion"/>
  </si>
  <si>
    <t>Chest Tube #2</t>
    <phoneticPr fontId="4" type="noConversion"/>
  </si>
  <si>
    <t>Chest Tube #2 Duration Tracking</t>
    <phoneticPr fontId="4" type="noConversion"/>
  </si>
  <si>
    <t>Pulmonary</t>
    <phoneticPr fontId="4" type="noConversion"/>
  </si>
  <si>
    <t>Chest Tube #3</t>
    <phoneticPr fontId="4" type="noConversion"/>
  </si>
  <si>
    <t>Activity:Progressive Mobility Protocol:Ambulation</t>
  </si>
  <si>
    <t>Activity:Progressive Mobility Protocol:Assisted ambulation with walker</t>
  </si>
  <si>
    <t>Activity:Progressive Mobility Protocol:Independent ambulation</t>
  </si>
  <si>
    <t>Bedrest</t>
  </si>
  <si>
    <t>Bed Mobility</t>
  </si>
  <si>
    <t>Bed to Chair</t>
  </si>
  <si>
    <t>Stand  Pivot 1 assist</t>
  </si>
  <si>
    <t>Stand  Pivot 2 assist</t>
  </si>
  <si>
    <t>Ceiling Lift</t>
  </si>
  <si>
    <t>Sit-to-stand lift</t>
  </si>
  <si>
    <t>Ambulation</t>
  </si>
  <si>
    <t>Assisted ambulation with walker</t>
  </si>
  <si>
    <t>Assisted ambulation without walker</t>
  </si>
  <si>
    <t>No personal phone calls to patient rooms 1-4pm and 10pm-6am</t>
  </si>
  <si>
    <t>Sleep Promotion:  Keep voice levels to a minimum and avoid talking in front of patient doors.</t>
  </si>
  <si>
    <t>Sleep Promotion:  Guided imagery</t>
  </si>
  <si>
    <t>Sleep Promotion:  Music therapy, white noise</t>
  </si>
  <si>
    <t>Midline #1 Date Dressing Changed</t>
  </si>
  <si>
    <t>Midline #1 Flush</t>
  </si>
  <si>
    <t>Saline Locked</t>
  </si>
  <si>
    <t>Heparin Locked</t>
  </si>
  <si>
    <t>Fibrinolytic</t>
  </si>
  <si>
    <t>PICC Length outside body</t>
  </si>
  <si>
    <t>Midline #1 cm outside body</t>
  </si>
  <si>
    <t>Line CMs outside body</t>
  </si>
  <si>
    <t>Midline #2</t>
  </si>
  <si>
    <t>Midline #2 Dressing Type</t>
  </si>
  <si>
    <t>Midline #2 Dressing Status</t>
  </si>
  <si>
    <t>Midline #2 Duration Tracking</t>
  </si>
  <si>
    <t>Midline #2 Location</t>
  </si>
  <si>
    <t>Midline #2 No. Lumens</t>
  </si>
  <si>
    <t>Midline #2 Site Findings</t>
  </si>
  <si>
    <t>Midline #2 Status</t>
  </si>
  <si>
    <t>Midline #2 Tubing Change Tracking</t>
  </si>
  <si>
    <t>Midline #2 Insertion Date</t>
  </si>
  <si>
    <t>15</t>
    <phoneticPr fontId="4" type="noConversion"/>
  </si>
  <si>
    <t>09</t>
    <phoneticPr fontId="4" type="noConversion"/>
  </si>
  <si>
    <t>10</t>
    <phoneticPr fontId="4" type="noConversion"/>
  </si>
  <si>
    <t>11</t>
    <phoneticPr fontId="4" type="noConversion"/>
  </si>
  <si>
    <t>12</t>
    <phoneticPr fontId="4" type="noConversion"/>
  </si>
  <si>
    <t>13</t>
    <phoneticPr fontId="4" type="noConversion"/>
  </si>
  <si>
    <t>14</t>
    <phoneticPr fontId="4" type="noConversion"/>
  </si>
  <si>
    <t>Chest Tube #5 Duration Tracking</t>
    <phoneticPr fontId="4" type="noConversion"/>
  </si>
  <si>
    <t>Chest Tube #5 Duration Tracking</t>
    <phoneticPr fontId="4" type="noConversion"/>
  </si>
  <si>
    <t>Chest Tube #6</t>
    <phoneticPr fontId="4" type="noConversion"/>
  </si>
  <si>
    <t>Chest Tube #6 Duration Tracking</t>
    <phoneticPr fontId="4" type="noConversion"/>
  </si>
  <si>
    <t>Urinary Retention</t>
  </si>
  <si>
    <t>20</t>
    <phoneticPr fontId="4" type="noConversion"/>
  </si>
  <si>
    <t>Hydromorphone PCA</t>
  </si>
  <si>
    <t>Hydromorphone PCA Side Effects</t>
  </si>
  <si>
    <t>Hydromorphone Number of PCA Doses Received with Time Frame: Specify</t>
    <phoneticPr fontId="4" type="noConversion"/>
  </si>
  <si>
    <t>Morphine Number of PCA Attempts with Time Frame: Specify</t>
    <phoneticPr fontId="4" type="noConversion"/>
  </si>
  <si>
    <t>Morphine Number of PCA Doses Received with Time Frame: Specify</t>
    <phoneticPr fontId="4" type="noConversion"/>
  </si>
  <si>
    <t>0mcg</t>
    <phoneticPr fontId="4" type="noConversion"/>
  </si>
  <si>
    <t>0mcg/hr</t>
    <phoneticPr fontId="4" type="noConversion"/>
  </si>
  <si>
    <t>Fentanyl PCA Lockout Interval (minutes)</t>
    <phoneticPr fontId="4" type="noConversion"/>
  </si>
  <si>
    <t>Fentanyl PCA Volume Remaining</t>
    <phoneticPr fontId="4" type="noConversion"/>
  </si>
  <si>
    <t>11</t>
    <phoneticPr fontId="4" type="noConversion"/>
  </si>
  <si>
    <t>Peripheral IV #2 Status</t>
    <phoneticPr fontId="4" type="noConversion"/>
  </si>
  <si>
    <t>Peripheral IV #3 Status</t>
    <phoneticPr fontId="4" type="noConversion"/>
  </si>
  <si>
    <t>12</t>
    <phoneticPr fontId="4" type="noConversion"/>
  </si>
  <si>
    <t>Peripheral IV #4 Status</t>
    <phoneticPr fontId="4" type="noConversion"/>
  </si>
  <si>
    <t>Peripheral IV #5 Status</t>
    <phoneticPr fontId="4" type="noConversion"/>
  </si>
  <si>
    <t>19</t>
    <phoneticPr fontId="4" type="noConversion"/>
  </si>
  <si>
    <t>Sleep Promotion: Uninterrupted period of sleep</t>
  </si>
  <si>
    <t>14</t>
    <phoneticPr fontId="4" type="noConversion"/>
  </si>
  <si>
    <t>15</t>
    <phoneticPr fontId="4" type="noConversion"/>
  </si>
  <si>
    <t>PICC #2 Status</t>
    <phoneticPr fontId="4" type="noConversion"/>
  </si>
  <si>
    <t>17</t>
    <phoneticPr fontId="4" type="noConversion"/>
  </si>
  <si>
    <t>Reduced Appetite</t>
    <phoneticPr fontId="4" type="noConversion"/>
  </si>
  <si>
    <t>Other</t>
    <phoneticPr fontId="4" type="noConversion"/>
  </si>
  <si>
    <t>Not Applicable</t>
    <phoneticPr fontId="4" type="noConversion"/>
  </si>
  <si>
    <t>33</t>
    <phoneticPr fontId="4" type="noConversion"/>
  </si>
  <si>
    <t>Leak compensation</t>
    <phoneticPr fontId="4" type="noConversion"/>
  </si>
  <si>
    <t>LC</t>
    <phoneticPr fontId="4" type="noConversion"/>
  </si>
  <si>
    <t>Other</t>
    <phoneticPr fontId="4" type="noConversion"/>
  </si>
  <si>
    <t>Sleep Promotion:  Use flashlights or the dimmer switch light in patient rooms at night</t>
  </si>
  <si>
    <t>Use flashlights or dimmer switch at night</t>
  </si>
  <si>
    <t>Sleep Promotion:  Close blinds in patient room to hallway and outside</t>
  </si>
  <si>
    <t>Sleep Promotion:  Turn off television</t>
  </si>
  <si>
    <t>Turn off television</t>
  </si>
  <si>
    <t>PICC #1</t>
  </si>
  <si>
    <t>PICC #1</t>
    <phoneticPr fontId="4" type="noConversion"/>
  </si>
  <si>
    <t>14</t>
    <phoneticPr fontId="4" type="noConversion"/>
  </si>
  <si>
    <t>11</t>
    <phoneticPr fontId="4" type="noConversion"/>
  </si>
  <si>
    <t>PICC #1 Dressing Status</t>
    <phoneticPr fontId="4" type="noConversion"/>
  </si>
  <si>
    <t>PICC #2</t>
    <phoneticPr fontId="4" type="noConversion"/>
  </si>
  <si>
    <t>15</t>
    <phoneticPr fontId="4" type="noConversion"/>
  </si>
  <si>
    <t>PICC #2 Flush</t>
    <phoneticPr fontId="4" type="noConversion"/>
  </si>
  <si>
    <t>PICC #2 Dressing Status</t>
    <phoneticPr fontId="4" type="noConversion"/>
  </si>
  <si>
    <t>PICC #1 Dressing Type</t>
  </si>
  <si>
    <t>01</t>
    <phoneticPr fontId="4" type="noConversion"/>
  </si>
  <si>
    <t>PICC #2</t>
    <phoneticPr fontId="4" type="noConversion"/>
  </si>
  <si>
    <t>PICC #2 Dressing Type</t>
    <phoneticPr fontId="4" type="noConversion"/>
  </si>
  <si>
    <t>Midline #1</t>
  </si>
  <si>
    <t>Midline #1 Dressing Type</t>
  </si>
  <si>
    <t>43</t>
    <phoneticPr fontId="4" type="noConversion"/>
  </si>
  <si>
    <t>44</t>
    <phoneticPr fontId="4" type="noConversion"/>
  </si>
  <si>
    <t>45</t>
    <phoneticPr fontId="4" type="noConversion"/>
  </si>
  <si>
    <t>46</t>
    <phoneticPr fontId="4" type="noConversion"/>
  </si>
  <si>
    <t>47</t>
    <phoneticPr fontId="4" type="noConversion"/>
  </si>
  <si>
    <t>48</t>
    <phoneticPr fontId="4" type="noConversion"/>
  </si>
  <si>
    <t>49</t>
    <phoneticPr fontId="4" type="noConversion"/>
  </si>
  <si>
    <t>50</t>
    <phoneticPr fontId="4" type="noConversion"/>
  </si>
  <si>
    <t>L2</t>
  </si>
  <si>
    <t>L3</t>
  </si>
  <si>
    <t>L4</t>
  </si>
  <si>
    <t>L5</t>
  </si>
  <si>
    <t>S1</t>
  </si>
  <si>
    <t>S2</t>
  </si>
  <si>
    <t>S5</t>
  </si>
  <si>
    <t>05</t>
    <phoneticPr fontId="4" type="noConversion"/>
  </si>
  <si>
    <t>Self Discontinued</t>
    <phoneticPr fontId="4" type="noConversion"/>
  </si>
  <si>
    <t>V1.2 RFC</t>
    <phoneticPr fontId="4" type="noConversion"/>
  </si>
  <si>
    <t>Neuro Drain #2  Status</t>
    <phoneticPr fontId="4" type="noConversion"/>
  </si>
  <si>
    <t>Self Discontinued</t>
    <phoneticPr fontId="4" type="noConversion"/>
  </si>
  <si>
    <t>Tube/Drain #2 Status</t>
    <phoneticPr fontId="4" type="noConversion"/>
  </si>
  <si>
    <t>03</t>
    <phoneticPr fontId="4" type="noConversion"/>
  </si>
  <si>
    <t>61</t>
    <phoneticPr fontId="4" type="noConversion"/>
  </si>
  <si>
    <t>62</t>
    <phoneticPr fontId="4" type="noConversion"/>
  </si>
  <si>
    <t>63</t>
    <phoneticPr fontId="4" type="noConversion"/>
  </si>
  <si>
    <t>64</t>
    <phoneticPr fontId="4" type="noConversion"/>
  </si>
  <si>
    <t>65</t>
    <phoneticPr fontId="4" type="noConversion"/>
  </si>
  <si>
    <t>66</t>
    <phoneticPr fontId="4" type="noConversion"/>
  </si>
  <si>
    <t>Insertion Site</t>
  </si>
  <si>
    <t>Epidural Insertion Site</t>
  </si>
  <si>
    <t>12</t>
    <phoneticPr fontId="4" type="noConversion"/>
  </si>
  <si>
    <t>14</t>
    <phoneticPr fontId="4" type="noConversion"/>
  </si>
  <si>
    <t>15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</si>
  <si>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</si>
  <si>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</si>
  <si>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</si>
  <si>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19</t>
    <phoneticPr fontId="4" type="noConversion"/>
  </si>
  <si>
    <t>20</t>
    <phoneticPr fontId="4" type="noConversion"/>
  </si>
  <si>
    <t>21</t>
    <phoneticPr fontId="4" type="noConversion"/>
  </si>
  <si>
    <t>Mitts</t>
    <phoneticPr fontId="4" type="noConversion"/>
  </si>
  <si>
    <t>27</t>
    <phoneticPr fontId="4" type="noConversion"/>
  </si>
  <si>
    <t>Mitts</t>
    <phoneticPr fontId="4" type="noConversion"/>
  </si>
  <si>
    <t>Chair Air Cushion</t>
    <phoneticPr fontId="4" type="noConversion"/>
  </si>
  <si>
    <t>Proportional Assist Ventilation</t>
    <phoneticPr fontId="4" type="noConversion"/>
  </si>
  <si>
    <t>PAV+</t>
    <phoneticPr fontId="4" type="noConversion"/>
  </si>
  <si>
    <t>V1.2</t>
    <phoneticPr fontId="4" type="noConversion"/>
  </si>
  <si>
    <t>Chest Tube #3 Duration Tracking</t>
    <phoneticPr fontId="4" type="noConversion"/>
  </si>
  <si>
    <t>Chest Tube #4</t>
    <phoneticPr fontId="4" type="noConversion"/>
  </si>
  <si>
    <t>Decrease alarm volumes to safest low level in patient rooms and hall</t>
  </si>
  <si>
    <t>Number of doses over 4hr</t>
    <phoneticPr fontId="4" type="noConversion"/>
  </si>
  <si>
    <t>0 mg</t>
    <phoneticPr fontId="4" type="noConversion"/>
  </si>
  <si>
    <t>Morphine PCA Volume Remaining</t>
    <phoneticPr fontId="4" type="noConversion"/>
  </si>
  <si>
    <t>Adjust alarm levels appropriatley/problem solve reason for alarm</t>
  </si>
  <si>
    <t>Sleep Promotion:  No personal phone calls to patient rooms 1-4pm and 10pm-6am</t>
  </si>
  <si>
    <t>Hydromorphone Number of PCA Attempts with Time Frame: Specify</t>
    <phoneticPr fontId="4" type="noConversion"/>
  </si>
  <si>
    <t>Midline #1 Location</t>
  </si>
  <si>
    <t>No.Lumens</t>
  </si>
  <si>
    <t>Midline #1 No. Lumens</t>
  </si>
  <si>
    <t>TR</t>
  </si>
  <si>
    <t>Midline #1 Site Findings</t>
  </si>
  <si>
    <t>Midline #1 Status</t>
  </si>
  <si>
    <t>DISC</t>
  </si>
  <si>
    <t>Tubing Change Tracking</t>
  </si>
  <si>
    <t>Midline #1 Tubing Change Tracking</t>
  </si>
  <si>
    <t>Current</t>
  </si>
  <si>
    <t>Midline #1 Insertion Date</t>
  </si>
  <si>
    <t>11</t>
    <phoneticPr fontId="4" type="noConversion"/>
  </si>
  <si>
    <t>12</t>
    <phoneticPr fontId="4" type="noConversion"/>
  </si>
  <si>
    <t>V1.2</t>
    <phoneticPr fontId="4" type="noConversion"/>
  </si>
  <si>
    <t>03</t>
    <phoneticPr fontId="20" type="noConversion"/>
  </si>
  <si>
    <t>Ileal conduit Dressing/Status/Drsg Exudate</t>
  </si>
  <si>
    <t>04</t>
    <phoneticPr fontId="20" type="noConversion"/>
  </si>
  <si>
    <t>05</t>
    <phoneticPr fontId="20" type="noConversion"/>
  </si>
  <si>
    <t>06</t>
    <phoneticPr fontId="20" type="noConversion"/>
  </si>
  <si>
    <t>Nephrostomy Dressing/Status/Drsg Exudate</t>
  </si>
  <si>
    <t>15</t>
    <phoneticPr fontId="4" type="noConversion"/>
  </si>
  <si>
    <t>x</t>
    <phoneticPr fontId="4" type="noConversion"/>
  </si>
  <si>
    <t>16</t>
    <phoneticPr fontId="4" type="noConversion"/>
  </si>
  <si>
    <t>VAD Impella Performance Flow</t>
  </si>
  <si>
    <t>Midline #2 Date Dressing Changed</t>
  </si>
  <si>
    <t>Midline #2 Flush</t>
  </si>
  <si>
    <t>Midline #2 cm outside body</t>
  </si>
  <si>
    <t>18</t>
    <phoneticPr fontId="4" type="noConversion"/>
  </si>
  <si>
    <t>19</t>
    <phoneticPr fontId="4" type="noConversion"/>
  </si>
  <si>
    <t>03</t>
    <phoneticPr fontId="4" type="noConversion"/>
  </si>
  <si>
    <t>04</t>
    <phoneticPr fontId="4" type="noConversion"/>
  </si>
  <si>
    <t>09</t>
    <phoneticPr fontId="4" type="noConversion"/>
  </si>
  <si>
    <t>10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</si>
  <si>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</si>
  <si>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</si>
  <si>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</si>
  <si>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19</t>
    <phoneticPr fontId="4" type="noConversion"/>
  </si>
  <si>
    <t>20</t>
    <phoneticPr fontId="4" type="noConversion"/>
  </si>
  <si>
    <t>x</t>
    <phoneticPr fontId="4" type="noConversion"/>
  </si>
  <si>
    <t>Fentanyl PCA</t>
  </si>
  <si>
    <t>Side Effects</t>
  </si>
  <si>
    <t>Fentanyl PCA Side Effects</t>
  </si>
  <si>
    <t>Hypoventilation</t>
  </si>
  <si>
    <t>Tip Not Intact</t>
  </si>
  <si>
    <t>01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</si>
  <si>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</si>
  <si>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</si>
  <si>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</si>
  <si>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07</t>
    <phoneticPr fontId="4" type="noConversion"/>
  </si>
  <si>
    <t>08</t>
    <phoneticPr fontId="4" type="noConversion"/>
  </si>
  <si>
    <t>Epidural Dressing Status</t>
  </si>
  <si>
    <t>06</t>
    <phoneticPr fontId="4" type="noConversion"/>
  </si>
  <si>
    <t>09</t>
    <phoneticPr fontId="4" type="noConversion"/>
  </si>
  <si>
    <t>07</t>
    <phoneticPr fontId="4" type="noConversion"/>
  </si>
  <si>
    <t>V1.2RFC</t>
    <phoneticPr fontId="4" type="noConversion"/>
  </si>
  <si>
    <t>15</t>
    <phoneticPr fontId="4" type="noConversion"/>
  </si>
  <si>
    <t>Capped</t>
    <phoneticPr fontId="4" type="noConversion"/>
  </si>
  <si>
    <t>09</t>
    <phoneticPr fontId="4" type="noConversion"/>
  </si>
  <si>
    <t>Capped</t>
    <phoneticPr fontId="4" type="noConversion"/>
  </si>
  <si>
    <t>x</t>
    <phoneticPr fontId="4" type="noConversion"/>
  </si>
  <si>
    <t>05</t>
    <phoneticPr fontId="4" type="noConversion"/>
  </si>
  <si>
    <t>Central IV #2 Status</t>
    <phoneticPr fontId="4" type="noConversion"/>
  </si>
  <si>
    <t>06</t>
    <phoneticPr fontId="4" type="noConversion"/>
  </si>
  <si>
    <t>Central IV #3 Status</t>
    <phoneticPr fontId="4" type="noConversion"/>
  </si>
  <si>
    <t>Central IV #4 Status</t>
    <phoneticPr fontId="4" type="noConversion"/>
  </si>
  <si>
    <t>08</t>
    <phoneticPr fontId="4" type="noConversion"/>
  </si>
  <si>
    <t>Central IV #5 Status</t>
    <phoneticPr fontId="4" type="noConversion"/>
  </si>
  <si>
    <t>Change not due</t>
    <phoneticPr fontId="4" type="noConversion"/>
  </si>
  <si>
    <t>x</t>
    <phoneticPr fontId="4" type="noConversion"/>
  </si>
  <si>
    <t>Fentanyl Number of PCA Attempts with Time Frame: Specify</t>
    <phoneticPr fontId="4" type="noConversion"/>
  </si>
  <si>
    <t>Fentanyl Number of PCA Doses Received with Time Frame: Specify</t>
    <phoneticPr fontId="4" type="noConversion"/>
  </si>
  <si>
    <t>17</t>
    <phoneticPr fontId="4" type="noConversion"/>
  </si>
  <si>
    <t>18</t>
    <phoneticPr fontId="4" type="noConversion"/>
  </si>
  <si>
    <t>Change not due</t>
    <phoneticPr fontId="4" type="noConversion"/>
  </si>
  <si>
    <t>Sleep Promotion:  Lights out in hall 10 pm - 6 am</t>
  </si>
  <si>
    <t>Hall lights out 10 pm-6 am</t>
  </si>
  <si>
    <t>Sleep Promotion:  Lights out in patient room by 11pm</t>
  </si>
  <si>
    <t>Patient room lights out by 11pm</t>
  </si>
  <si>
    <t>01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</si>
  <si>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</si>
  <si>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</si>
  <si>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</si>
  <si>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x</t>
    <phoneticPr fontId="4" type="noConversion"/>
  </si>
  <si>
    <t>Central #2</t>
    <phoneticPr fontId="4" type="noConversion"/>
  </si>
  <si>
    <t>05</t>
    <phoneticPr fontId="4" type="noConversion"/>
  </si>
  <si>
    <t>Central IV #2 Dressing Status</t>
    <phoneticPr fontId="4" type="noConversion"/>
  </si>
  <si>
    <t>Central #3</t>
    <phoneticPr fontId="4" type="noConversion"/>
  </si>
  <si>
    <t>06</t>
    <phoneticPr fontId="4" type="noConversion"/>
  </si>
  <si>
    <t>Central IV #3 Dressing Status</t>
    <phoneticPr fontId="4" type="noConversion"/>
  </si>
  <si>
    <t>Central #4</t>
    <phoneticPr fontId="4" type="noConversion"/>
  </si>
  <si>
    <t>07</t>
    <phoneticPr fontId="4" type="noConversion"/>
  </si>
  <si>
    <t>Central IV #4 Dressing Status</t>
    <phoneticPr fontId="4" type="noConversion"/>
  </si>
  <si>
    <t>Central #5</t>
    <phoneticPr fontId="4" type="noConversion"/>
  </si>
  <si>
    <t>08</t>
    <phoneticPr fontId="4" type="noConversion"/>
  </si>
  <si>
    <t>Central IV #5 Dressing Status</t>
    <phoneticPr fontId="4" type="noConversion"/>
  </si>
  <si>
    <t>Does patient have a medical marijuana card? No</t>
  </si>
  <si>
    <t>Contraband</t>
    <phoneticPr fontId="4" type="noConversion"/>
  </si>
  <si>
    <t>07</t>
    <phoneticPr fontId="4" type="noConversion"/>
  </si>
  <si>
    <t>Contraband</t>
    <phoneticPr fontId="4" type="noConversion"/>
  </si>
  <si>
    <t>Contraband</t>
    <phoneticPr fontId="4" type="noConversion"/>
  </si>
  <si>
    <t>Midline #1 Dressing Status</t>
  </si>
  <si>
    <t>Midline #1 Duration Tracking</t>
  </si>
  <si>
    <t>CRRT Flow Rate</t>
  </si>
  <si>
    <t>09</t>
    <phoneticPr fontId="4" type="noConversion"/>
  </si>
  <si>
    <t xml:space="preserve"> Heparin flow rate ml/hr</t>
    <phoneticPr fontId="4" type="noConversion"/>
  </si>
  <si>
    <t>Heparin flow rate ml/hr</t>
    <phoneticPr fontId="4" type="noConversion"/>
  </si>
  <si>
    <t>Dialysis Access Type</t>
  </si>
  <si>
    <t>51</t>
    <phoneticPr fontId="4" type="noConversion"/>
  </si>
  <si>
    <t>52</t>
    <phoneticPr fontId="4" type="noConversion"/>
  </si>
  <si>
    <t>53</t>
    <phoneticPr fontId="4" type="noConversion"/>
  </si>
  <si>
    <t>54</t>
    <phoneticPr fontId="4" type="noConversion"/>
  </si>
  <si>
    <t>55</t>
    <phoneticPr fontId="4" type="noConversion"/>
  </si>
  <si>
    <t>56</t>
    <phoneticPr fontId="4" type="noConversion"/>
  </si>
  <si>
    <t>57</t>
    <phoneticPr fontId="4" type="noConversion"/>
  </si>
  <si>
    <t>58</t>
    <phoneticPr fontId="4" type="noConversion"/>
  </si>
  <si>
    <t>59</t>
    <phoneticPr fontId="4" type="noConversion"/>
  </si>
  <si>
    <t>60</t>
    <phoneticPr fontId="4" type="noConversion"/>
  </si>
  <si>
    <t>PD Tubing Changed</t>
  </si>
  <si>
    <t>Dressing Changed</t>
  </si>
  <si>
    <t xml:space="preserve">Cleaned </t>
  </si>
  <si>
    <t>Clean dressing applied</t>
  </si>
  <si>
    <t>NS Flushed</t>
  </si>
  <si>
    <t>Reinforced Dressing</t>
  </si>
  <si>
    <t xml:space="preserve">Heat applied </t>
  </si>
  <si>
    <t>MD called</t>
  </si>
  <si>
    <t>Normal/Clean/Intact</t>
  </si>
  <si>
    <t>Exudate</t>
  </si>
  <si>
    <t>Bruised</t>
  </si>
  <si>
    <t>S/S Infection</t>
  </si>
  <si>
    <t>Infiltrated</t>
  </si>
  <si>
    <t>Painful</t>
  </si>
  <si>
    <t>Peritoneal Dialysis Access Condition</t>
  </si>
  <si>
    <t>Peritoneal Access Condition</t>
  </si>
  <si>
    <t>03</t>
    <phoneticPr fontId="4" type="noConversion"/>
  </si>
  <si>
    <t>x</t>
    <phoneticPr fontId="4" type="noConversion"/>
  </si>
  <si>
    <t>One to eight</t>
    <phoneticPr fontId="4" type="noConversion"/>
  </si>
  <si>
    <t>1:8</t>
    <phoneticPr fontId="4" type="noConversion"/>
  </si>
  <si>
    <t>05</t>
    <phoneticPr fontId="4" type="noConversion"/>
  </si>
  <si>
    <t xml:space="preserve"> </t>
    <phoneticPr fontId="4" type="noConversion"/>
  </si>
  <si>
    <t>Popliteal</t>
  </si>
  <si>
    <t>04</t>
    <phoneticPr fontId="4" type="noConversion"/>
  </si>
  <si>
    <t>4 point or locked restraints</t>
    <phoneticPr fontId="4" type="noConversion"/>
  </si>
  <si>
    <t>13</t>
    <phoneticPr fontId="4" type="noConversion"/>
  </si>
  <si>
    <t>Number of minutes:specify</t>
    <phoneticPr fontId="4" type="noConversion"/>
  </si>
  <si>
    <t>28</t>
    <phoneticPr fontId="4" type="noConversion"/>
  </si>
  <si>
    <t>Irrigated</t>
    <phoneticPr fontId="4" type="noConversion"/>
  </si>
  <si>
    <t>07</t>
    <phoneticPr fontId="4" type="noConversion"/>
  </si>
  <si>
    <t>Not applicable</t>
    <phoneticPr fontId="4" type="noConversion"/>
  </si>
  <si>
    <t>V1.2RFC</t>
    <phoneticPr fontId="4" type="noConversion"/>
  </si>
  <si>
    <t>x</t>
    <phoneticPr fontId="4" type="noConversion"/>
  </si>
  <si>
    <t>Morphine PCA</t>
  </si>
  <si>
    <t>Loading/Bolus Dose</t>
  </si>
  <si>
    <t>0 mg</t>
  </si>
  <si>
    <t>0mg/hr</t>
    <phoneticPr fontId="4" type="noConversion"/>
  </si>
  <si>
    <t>x</t>
    <phoneticPr fontId="4" type="noConversion"/>
  </si>
  <si>
    <t>Number of attempts over 4hr</t>
    <phoneticPr fontId="4" type="noConversion"/>
  </si>
  <si>
    <t>GI Tube #4 Placement/Stabilization</t>
    <phoneticPr fontId="4" type="noConversion"/>
  </si>
  <si>
    <t>GI Tube #5 Placement/Stabilization</t>
    <phoneticPr fontId="4" type="noConversion"/>
  </si>
  <si>
    <t>None</t>
    <phoneticPr fontId="4" type="noConversion"/>
  </si>
  <si>
    <t>None</t>
    <phoneticPr fontId="4" type="noConversion"/>
  </si>
  <si>
    <t>10</t>
    <phoneticPr fontId="4" type="noConversion"/>
  </si>
  <si>
    <t>GI Tube #2 Drainage Color/Consistency</t>
    <phoneticPr fontId="4" type="noConversion"/>
  </si>
  <si>
    <t>GI Tube #3 Drainage Color/Consistency</t>
    <phoneticPr fontId="4" type="noConversion"/>
  </si>
  <si>
    <t>GI Tube #4 Drainage Color/Consistency</t>
    <phoneticPr fontId="4" type="noConversion"/>
  </si>
  <si>
    <t>GI Tube #5 Drainage Color/Consistency</t>
    <phoneticPr fontId="4" type="noConversion"/>
  </si>
  <si>
    <t>Stepdown</t>
  </si>
  <si>
    <t>Ambulatory Surgery</t>
  </si>
  <si>
    <t>08</t>
    <phoneticPr fontId="4" type="noConversion"/>
  </si>
  <si>
    <t>09</t>
    <phoneticPr fontId="4" type="noConversion"/>
  </si>
  <si>
    <t>10</t>
    <phoneticPr fontId="4" type="noConversion"/>
  </si>
  <si>
    <t>Court appointed legal guardian Yes</t>
  </si>
  <si>
    <t>Court appointed legal guardian No</t>
  </si>
  <si>
    <t>Legally committed Yes</t>
  </si>
  <si>
    <t>Legally committed No</t>
  </si>
  <si>
    <t>On legal observation status for gravely disabled Yes</t>
  </si>
  <si>
    <t>On legal observation status for gravely disabled No</t>
  </si>
  <si>
    <t>Performance Flow</t>
    <phoneticPr fontId="4" type="noConversion"/>
  </si>
  <si>
    <t>Performance Level 0</t>
    <phoneticPr fontId="4" type="noConversion"/>
  </si>
  <si>
    <t>11</t>
    <phoneticPr fontId="4" type="noConversion"/>
  </si>
  <si>
    <t>Level 0</t>
    <phoneticPr fontId="4" type="noConversion"/>
  </si>
  <si>
    <t>V1.2</t>
    <phoneticPr fontId="4" type="noConversion"/>
  </si>
  <si>
    <t>V1.2</t>
    <phoneticPr fontId="4" type="noConversion"/>
  </si>
  <si>
    <t>V1.2RFC</t>
    <phoneticPr fontId="4" type="noConversion"/>
  </si>
  <si>
    <t>x</t>
    <phoneticPr fontId="4" type="noConversion"/>
  </si>
  <si>
    <t>Purge Pressure</t>
  </si>
  <si>
    <t>VAD Impella Purge Pressure</t>
  </si>
  <si>
    <t>Impella Purge Pressure:  specify mmHg</t>
  </si>
  <si>
    <t>12</t>
    <phoneticPr fontId="4" type="noConversion"/>
  </si>
  <si>
    <t>03</t>
    <phoneticPr fontId="4" type="noConversion"/>
  </si>
  <si>
    <t>02</t>
    <phoneticPr fontId="4" type="noConversion"/>
  </si>
  <si>
    <t>Epidural Status</t>
  </si>
  <si>
    <t>Self Discontinued</t>
  </si>
  <si>
    <t>Self D/C</t>
  </si>
  <si>
    <t>Tip Intact</t>
  </si>
  <si>
    <t>Impella Fluid Bolus:  specify ml</t>
  </si>
  <si>
    <t>Motor Current</t>
  </si>
  <si>
    <t>VAD Impella Motor Current</t>
  </si>
  <si>
    <t>Impella Motor Current:  xx/xx</t>
  </si>
  <si>
    <t>xx/xx</t>
  </si>
  <si>
    <t>Motor Speed</t>
  </si>
  <si>
    <t>VAD Impella Motor Speed</t>
  </si>
  <si>
    <t>Impella Motor Speed:  xx/xx</t>
  </si>
  <si>
    <t>Pump Position</t>
  </si>
  <si>
    <t>VAD Impella Pump Position</t>
  </si>
  <si>
    <t>Impella Pump Position</t>
  </si>
  <si>
    <t>Dual Signal</t>
  </si>
  <si>
    <t>VAD Impella Dual Signal</t>
  </si>
  <si>
    <t>Impella Dual Signal:  xx/xx</t>
  </si>
  <si>
    <t>52</t>
    <phoneticPr fontId="4" type="noConversion"/>
  </si>
  <si>
    <t>53</t>
    <phoneticPr fontId="4" type="noConversion"/>
  </si>
  <si>
    <t>54</t>
    <phoneticPr fontId="4" type="noConversion"/>
  </si>
  <si>
    <t>55</t>
    <phoneticPr fontId="4" type="noConversion"/>
  </si>
  <si>
    <t>56</t>
    <phoneticPr fontId="4" type="noConversion"/>
  </si>
  <si>
    <t>57</t>
    <phoneticPr fontId="4" type="noConversion"/>
  </si>
  <si>
    <t>58</t>
    <phoneticPr fontId="4" type="noConversion"/>
  </si>
  <si>
    <t>x</t>
    <phoneticPr fontId="4" type="noConversion"/>
  </si>
  <si>
    <t>Performance Level</t>
    <phoneticPr fontId="4" type="noConversion"/>
  </si>
  <si>
    <t>VAD Impella Performance Level</t>
    <phoneticPr fontId="4" type="noConversion"/>
  </si>
  <si>
    <t>Anti-Coagulant</t>
  </si>
  <si>
    <t>Heparin: Dose; rate/hr</t>
  </si>
  <si>
    <t>x</t>
    <phoneticPr fontId="21" type="noConversion"/>
  </si>
  <si>
    <t>Heparin bolus</t>
  </si>
  <si>
    <t>Heparin syringe change</t>
  </si>
  <si>
    <t>05</t>
    <phoneticPr fontId="4" type="noConversion"/>
  </si>
  <si>
    <t>PICC #2 Tubing Change Tracking</t>
    <phoneticPr fontId="4" type="noConversion"/>
  </si>
  <si>
    <t>Change not due</t>
    <phoneticPr fontId="4" type="noConversion"/>
  </si>
  <si>
    <t>Change not due</t>
    <phoneticPr fontId="4" type="noConversion"/>
  </si>
  <si>
    <t>02</t>
    <phoneticPr fontId="4" type="noConversion"/>
  </si>
  <si>
    <t>A-Line #2 Tubing/System Change Tracking</t>
    <phoneticPr fontId="4" type="noConversion"/>
  </si>
  <si>
    <t>Chemical Dependency: Recreational Drugs</t>
    <phoneticPr fontId="4" type="noConversion"/>
  </si>
  <si>
    <t>Date of last drug use Date</t>
  </si>
  <si>
    <t>Does patient have a medical marijuana card? Yes</t>
  </si>
  <si>
    <t>Have you recently had thoughts about harming self: Yes</t>
    <phoneticPr fontId="4" type="noConversion"/>
  </si>
  <si>
    <t>Have you recently had thoughts about harming self: No</t>
    <phoneticPr fontId="4" type="noConversion"/>
  </si>
  <si>
    <t>Have you recently had thoughts about harming self: Declines</t>
    <phoneticPr fontId="4" type="noConversion"/>
  </si>
  <si>
    <t>Do you have a plan for how to do this? If yes describe Yes</t>
  </si>
  <si>
    <t>Mental Health History</t>
    <phoneticPr fontId="4" type="noConversion"/>
  </si>
  <si>
    <t>Mental Health History</t>
    <phoneticPr fontId="4" type="noConversion"/>
  </si>
  <si>
    <t>Mental health history:  None</t>
  </si>
  <si>
    <t>Mental health history: Bipolar</t>
  </si>
  <si>
    <t>Mental health history: ECT</t>
  </si>
  <si>
    <t>Dialysis Catheter with Pig tail/extra cath</t>
  </si>
  <si>
    <t>No TX Needed</t>
  </si>
  <si>
    <t>New this shift</t>
  </si>
  <si>
    <t>Changed over wire</t>
  </si>
  <si>
    <t>Reinserted</t>
  </si>
  <si>
    <t>04</t>
    <phoneticPr fontId="4" type="noConversion"/>
  </si>
  <si>
    <t>05</t>
    <phoneticPr fontId="4" type="noConversion"/>
  </si>
  <si>
    <t>Time out per policy</t>
    <phoneticPr fontId="4" type="noConversion"/>
  </si>
  <si>
    <t>11</t>
    <phoneticPr fontId="4" type="noConversion"/>
  </si>
  <si>
    <t>x</t>
    <phoneticPr fontId="4" type="noConversion"/>
  </si>
  <si>
    <t>ICU:Events</t>
  </si>
  <si>
    <t>06</t>
    <phoneticPr fontId="4" type="noConversion"/>
  </si>
  <si>
    <t>07</t>
    <phoneticPr fontId="4" type="noConversion"/>
  </si>
  <si>
    <t>08</t>
    <phoneticPr fontId="4" type="noConversion"/>
  </si>
  <si>
    <t>09</t>
    <phoneticPr fontId="4" type="noConversion"/>
  </si>
  <si>
    <t>10</t>
    <phoneticPr fontId="4" type="noConversion"/>
  </si>
  <si>
    <t>12</t>
    <phoneticPr fontId="4" type="noConversion"/>
  </si>
  <si>
    <t>13</t>
    <phoneticPr fontId="4" type="noConversion"/>
  </si>
  <si>
    <t>14</t>
    <phoneticPr fontId="4" type="noConversion"/>
  </si>
  <si>
    <t>Antecubital Right</t>
  </si>
  <si>
    <t>Antecubital Left</t>
  </si>
  <si>
    <t>Upper Arm Right</t>
  </si>
  <si>
    <t>Upper Arm Left</t>
  </si>
  <si>
    <t>x</t>
    <phoneticPr fontId="4" type="noConversion"/>
  </si>
  <si>
    <t>Genitourinary</t>
    <phoneticPr fontId="20" type="noConversion"/>
  </si>
  <si>
    <t xml:space="preserve">Ileal conduit </t>
  </si>
  <si>
    <t>Have you tried to hurt of kill yourself in the past? Yes</t>
  </si>
  <si>
    <t>Have you tried to hurt of kill yourself in the past? No</t>
  </si>
  <si>
    <t>Have you tried to hurt of kill yourself in the past? Declines</t>
  </si>
  <si>
    <t>Have you heard voices telling you to hurt/kill yourself Yes</t>
  </si>
  <si>
    <t>Have you heard voices telling you to hurt/kill yourself No</t>
  </si>
  <si>
    <t>x</t>
    <phoneticPr fontId="4" type="noConversion"/>
  </si>
  <si>
    <t>Placed in Surgery</t>
    <phoneticPr fontId="4" type="noConversion"/>
  </si>
  <si>
    <t>Surgery</t>
    <phoneticPr fontId="4" type="noConversion"/>
  </si>
  <si>
    <t>GI Tube #2 Placement/Stabilization</t>
    <phoneticPr fontId="4" type="noConversion"/>
  </si>
  <si>
    <t>Are you feeling hopeless about the present/future? Yes</t>
  </si>
  <si>
    <t>Are you feeling hopeless about the present/future? No</t>
  </si>
  <si>
    <t>Are you feeling hopeless about the present/future? Declines</t>
  </si>
  <si>
    <t>04</t>
    <phoneticPr fontId="4" type="noConversion"/>
  </si>
  <si>
    <t>05</t>
    <phoneticPr fontId="4" type="noConversion"/>
  </si>
  <si>
    <t>06</t>
    <phoneticPr fontId="4" type="noConversion"/>
  </si>
  <si>
    <t>N/A</t>
    <phoneticPr fontId="4" type="noConversion"/>
  </si>
  <si>
    <t>Hydromorphone PCA Lockout Interval (minutes)</t>
    <phoneticPr fontId="4" type="noConversion"/>
  </si>
  <si>
    <t>Hydromorphone PCA Volume Remaining</t>
    <phoneticPr fontId="4" type="noConversion"/>
  </si>
  <si>
    <t>GI Tube #3 Placement/Stabilization</t>
    <phoneticPr fontId="4" type="noConversion"/>
  </si>
  <si>
    <t>21</t>
    <phoneticPr fontId="4" type="noConversion"/>
  </si>
  <si>
    <t>Sling: Medium</t>
  </si>
  <si>
    <t>Med</t>
  </si>
  <si>
    <t>Sling: Large</t>
  </si>
  <si>
    <t>Lg</t>
  </si>
  <si>
    <t>Sling: Extra large</t>
  </si>
  <si>
    <t>XL</t>
  </si>
  <si>
    <t>Sling: Extra extra large</t>
  </si>
  <si>
    <t>XXL</t>
  </si>
  <si>
    <t>Positioning</t>
    <phoneticPr fontId="4" type="noConversion"/>
  </si>
  <si>
    <t>Bed Positioning</t>
  </si>
  <si>
    <t>Head of Bed Flat</t>
  </si>
  <si>
    <t>Flat</t>
  </si>
  <si>
    <t>Head of Bed Up 15 Deg</t>
  </si>
  <si>
    <t>HOB15</t>
  </si>
  <si>
    <t>Head of Bed Up 30 Deg</t>
  </si>
  <si>
    <t>HOB30</t>
  </si>
  <si>
    <t>Lacks cognitive ability to make decisions Yes</t>
  </si>
  <si>
    <t>Lacks cognitive ability to make decisions No</t>
  </si>
  <si>
    <t>History of escape or elopement? Yes</t>
  </si>
  <si>
    <t>History of escape or elopement? No</t>
  </si>
  <si>
    <t>Yes answers needs social work consult Consult</t>
  </si>
  <si>
    <t>Pump Rate</t>
  </si>
  <si>
    <t>VAD Impella Pump Rate</t>
  </si>
  <si>
    <t>Impella Pump Rate:  specify ml/hr</t>
  </si>
  <si>
    <t>ml/hr</t>
  </si>
  <si>
    <t>Fluid Bolus</t>
  </si>
  <si>
    <t>VAD Impella Fluid Bolus</t>
  </si>
  <si>
    <t>Chemical Dependency</t>
    <phoneticPr fontId="4" type="noConversion"/>
  </si>
  <si>
    <t>06</t>
    <phoneticPr fontId="4" type="noConversion"/>
  </si>
  <si>
    <t>Alcohol</t>
    <phoneticPr fontId="4" type="noConversion"/>
  </si>
  <si>
    <t>01</t>
    <phoneticPr fontId="4" type="noConversion"/>
  </si>
  <si>
    <t>Declines to answer questions about alcohol use Declines</t>
  </si>
  <si>
    <t>No alcohol in past 12 months None</t>
  </si>
  <si>
    <t>Chaplin</t>
    <phoneticPr fontId="4" type="noConversion"/>
  </si>
  <si>
    <t>CT surgery</t>
    <phoneticPr fontId="4" type="noConversion"/>
  </si>
  <si>
    <t>Dietary</t>
    <phoneticPr fontId="4" type="noConversion"/>
  </si>
  <si>
    <t>Endocrinology</t>
    <phoneticPr fontId="4" type="noConversion"/>
  </si>
  <si>
    <t>Ethics Team</t>
    <phoneticPr fontId="4" type="noConversion"/>
  </si>
  <si>
    <t>Conditions may affect transfer/positioning to be considered when selecting techniques/equipment</t>
    <phoneticPr fontId="4" type="noConversion"/>
  </si>
  <si>
    <t>02</t>
    <phoneticPr fontId="4" type="noConversion"/>
  </si>
  <si>
    <t>01</t>
    <phoneticPr fontId="4" type="noConversion"/>
  </si>
  <si>
    <t>Horizontal lift</t>
  </si>
  <si>
    <t>02</t>
    <phoneticPr fontId="4" type="noConversion"/>
  </si>
  <si>
    <t>Horizontal</t>
  </si>
  <si>
    <t>02</t>
    <phoneticPr fontId="4" type="noConversion"/>
  </si>
  <si>
    <t>Bariatric (BMI &gt;50)</t>
  </si>
  <si>
    <t>03</t>
    <phoneticPr fontId="4" type="noConversion"/>
  </si>
  <si>
    <t>Bariatric</t>
  </si>
  <si>
    <t>02</t>
    <phoneticPr fontId="4" type="noConversion"/>
  </si>
  <si>
    <t xml:space="preserve">Other device: </t>
  </si>
  <si>
    <t>04</t>
    <phoneticPr fontId="4" type="noConversion"/>
  </si>
  <si>
    <t>Other</t>
  </si>
  <si>
    <t>Activity</t>
    <phoneticPr fontId="4" type="noConversion"/>
  </si>
  <si>
    <t>07</t>
    <phoneticPr fontId="4" type="noConversion"/>
  </si>
  <si>
    <t>x</t>
    <phoneticPr fontId="4" type="noConversion"/>
  </si>
  <si>
    <t>Ceiling Lift</t>
    <phoneticPr fontId="4" type="noConversion"/>
  </si>
  <si>
    <t>05</t>
    <phoneticPr fontId="4" type="noConversion"/>
  </si>
  <si>
    <t>Ceiling Lift</t>
    <phoneticPr fontId="4" type="noConversion"/>
  </si>
  <si>
    <t>x</t>
    <phoneticPr fontId="4" type="noConversion"/>
  </si>
  <si>
    <t>Assistive</t>
    <phoneticPr fontId="4" type="noConversion"/>
  </si>
  <si>
    <t>Devices</t>
    <phoneticPr fontId="4" type="noConversion"/>
  </si>
  <si>
    <t>Assistive Devices</t>
  </si>
  <si>
    <t>03</t>
    <phoneticPr fontId="4" type="noConversion"/>
  </si>
  <si>
    <t>Gait belt</t>
  </si>
  <si>
    <t>02</t>
    <phoneticPr fontId="4" type="noConversion"/>
  </si>
  <si>
    <t>Belt</t>
  </si>
  <si>
    <t xml:space="preserve"> </t>
    <phoneticPr fontId="4" type="noConversion"/>
  </si>
  <si>
    <t>03</t>
    <phoneticPr fontId="4" type="noConversion"/>
  </si>
  <si>
    <t>Quad cane</t>
  </si>
  <si>
    <t>04</t>
    <phoneticPr fontId="4" type="noConversion"/>
  </si>
  <si>
    <t>QuadCane</t>
  </si>
  <si>
    <t>ID1</t>
    <phoneticPr fontId="4" type="noConversion"/>
  </si>
  <si>
    <t>ID2</t>
    <phoneticPr fontId="4" type="noConversion"/>
  </si>
  <si>
    <t>ID3</t>
    <phoneticPr fontId="4" type="noConversion"/>
  </si>
  <si>
    <t>06</t>
    <phoneticPr fontId="4" type="noConversion"/>
  </si>
  <si>
    <t>Central #1</t>
  </si>
  <si>
    <t>Central IV #1 Dressing Status</t>
  </si>
  <si>
    <t>Clean</t>
  </si>
  <si>
    <t>Stained</t>
  </si>
  <si>
    <t>Saturated</t>
  </si>
  <si>
    <t>20</t>
    <phoneticPr fontId="4" type="noConversion"/>
  </si>
  <si>
    <t>Chemical Dependency: Alcohol</t>
    <phoneticPr fontId="4" type="noConversion"/>
  </si>
  <si>
    <t>Recreational Drugs</t>
    <phoneticPr fontId="4" type="noConversion"/>
  </si>
  <si>
    <t>02</t>
    <phoneticPr fontId="4" type="noConversion"/>
  </si>
  <si>
    <t>Uncoord</t>
  </si>
  <si>
    <t>Unsteady</t>
  </si>
  <si>
    <t>18</t>
    <phoneticPr fontId="4" type="noConversion"/>
  </si>
  <si>
    <t>Walker</t>
  </si>
  <si>
    <t>19</t>
    <phoneticPr fontId="4" type="noConversion"/>
  </si>
  <si>
    <t>Ambulates/Gait</t>
    <phoneticPr fontId="4" type="noConversion"/>
  </si>
  <si>
    <t>Independent</t>
    <phoneticPr fontId="4" type="noConversion"/>
  </si>
  <si>
    <t>20</t>
    <phoneticPr fontId="4" type="noConversion"/>
  </si>
  <si>
    <t>Do you have a plan for how to do this? If yes describe No</t>
  </si>
  <si>
    <t>Do you have a plan for how to do this? If yes describe Declines</t>
  </si>
  <si>
    <t>Are there means available? Yes</t>
  </si>
  <si>
    <t>Are there means available? No</t>
  </si>
  <si>
    <t>Are there means available? Declines</t>
  </si>
  <si>
    <t>Mental health history: Homicidal intention</t>
  </si>
  <si>
    <t>Mental health history: Major depression</t>
  </si>
  <si>
    <t>Mental health history: PTSD</t>
  </si>
  <si>
    <t>Mental health history: Restraint</t>
  </si>
  <si>
    <t>08</t>
    <phoneticPr fontId="4" type="noConversion"/>
  </si>
  <si>
    <t>03</t>
    <phoneticPr fontId="4" type="noConversion"/>
  </si>
  <si>
    <t>History of falls</t>
  </si>
  <si>
    <t>Fall Hx</t>
  </si>
  <si>
    <t>Unstable spine</t>
  </si>
  <si>
    <t>Spine Unst</t>
  </si>
  <si>
    <t>Very fragile skin</t>
  </si>
  <si>
    <t>Skin</t>
  </si>
  <si>
    <t>Respiratory/Cardiac compromise</t>
  </si>
  <si>
    <t>CardioPulm</t>
  </si>
  <si>
    <t>Wound(s)</t>
  </si>
  <si>
    <t>Wounds</t>
  </si>
  <si>
    <t>Amputation</t>
  </si>
  <si>
    <t>Urinary/fecal stoma</t>
  </si>
  <si>
    <t>Stoma</t>
  </si>
  <si>
    <t>Contractures/spasms</t>
  </si>
  <si>
    <t>Cont/Spasm</t>
  </si>
  <si>
    <t>Tubes (IV,Chest, etc)</t>
  </si>
  <si>
    <t>Tubes</t>
  </si>
  <si>
    <t>Partial weight bearing</t>
  </si>
  <si>
    <t>No weight bearing</t>
  </si>
  <si>
    <t>None</t>
  </si>
  <si>
    <t>Provider Notifed</t>
    <phoneticPr fontId="4" type="noConversion"/>
  </si>
  <si>
    <t>Contact Details</t>
    <phoneticPr fontId="4" type="noConversion"/>
  </si>
  <si>
    <t>Name of Provider</t>
    <phoneticPr fontId="4" type="noConversion"/>
  </si>
  <si>
    <t xml:space="preserve">     Present by doppler </t>
  </si>
  <si>
    <t xml:space="preserve">     Amputee</t>
  </si>
  <si>
    <t>Brachial Pulse Strength/Method Right</t>
  </si>
  <si>
    <t xml:space="preserve">     1+  Weak palpation</t>
  </si>
  <si>
    <t xml:space="preserve">     Doppler present </t>
  </si>
  <si>
    <t xml:space="preserve">     Doppler absent</t>
  </si>
  <si>
    <t>Capillary Refill</t>
    <phoneticPr fontId="4" type="noConversion"/>
  </si>
  <si>
    <t>Foot</t>
    <phoneticPr fontId="4" type="noConversion"/>
  </si>
  <si>
    <t>Have you heard voices telling you to hurt/kill yourself Declines</t>
  </si>
  <si>
    <t>Philips Display</t>
    <phoneticPr fontId="4" type="noConversion"/>
  </si>
  <si>
    <t>Philips Vendor ID</t>
    <phoneticPr fontId="4" type="noConversion"/>
  </si>
  <si>
    <t>Clinicomp Display</t>
    <phoneticPr fontId="4" type="noConversion"/>
  </si>
  <si>
    <t>Assess2</t>
    <phoneticPr fontId="4" type="noConversion"/>
  </si>
  <si>
    <t>Assessment Generic Name</t>
    <phoneticPr fontId="4" type="noConversion"/>
  </si>
  <si>
    <t>Assessment Generic Value Description</t>
    <phoneticPr fontId="4" type="noConversion"/>
  </si>
  <si>
    <t>Alternate Value</t>
    <phoneticPr fontId="4" type="noConversion"/>
  </si>
  <si>
    <t>Generic ID Prefix</t>
    <phoneticPr fontId="4" type="noConversion"/>
  </si>
  <si>
    <t>Version</t>
    <phoneticPr fontId="4" type="noConversion"/>
  </si>
  <si>
    <t xml:space="preserve">Picis Display </t>
    <phoneticPr fontId="4" type="noConversion"/>
  </si>
  <si>
    <t>Progressive Mobility Tolerance</t>
  </si>
  <si>
    <t>Excellent</t>
  </si>
  <si>
    <t>Good</t>
  </si>
  <si>
    <t>Fair</t>
  </si>
  <si>
    <t>06</t>
    <phoneticPr fontId="4" type="noConversion"/>
  </si>
  <si>
    <t>07</t>
    <phoneticPr fontId="4" type="noConversion"/>
  </si>
  <si>
    <t>08</t>
    <phoneticPr fontId="4" type="noConversion"/>
  </si>
  <si>
    <t>09</t>
    <phoneticPr fontId="4" type="noConversion"/>
  </si>
  <si>
    <t>10</t>
    <phoneticPr fontId="4" type="noConversion"/>
  </si>
  <si>
    <t>11</t>
    <phoneticPr fontId="4" type="noConversion"/>
  </si>
  <si>
    <t>12</t>
    <phoneticPr fontId="4" type="noConversion"/>
  </si>
  <si>
    <t>13</t>
    <phoneticPr fontId="4" type="noConversion"/>
  </si>
  <si>
    <t>14</t>
    <phoneticPr fontId="4" type="noConversion"/>
  </si>
  <si>
    <t>15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</si>
  <si>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</si>
  <si>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</si>
  <si>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</si>
  <si>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19</t>
    <phoneticPr fontId="4" type="noConversion"/>
  </si>
  <si>
    <t>20</t>
    <phoneticPr fontId="4" type="noConversion"/>
  </si>
  <si>
    <t>Fracture</t>
  </si>
  <si>
    <t>Splint(s)/Traction</t>
  </si>
  <si>
    <t>Splint</t>
  </si>
  <si>
    <t>Severe osteoporosis</t>
  </si>
  <si>
    <t>Osteoporos</t>
  </si>
  <si>
    <t>Head of Bed Up 45 Deg</t>
  </si>
  <si>
    <t>HOB45</t>
  </si>
  <si>
    <t>Head of Bed Up 60 Deg</t>
  </si>
  <si>
    <t>HOB60</t>
  </si>
  <si>
    <t>Head of Bed Up 90 Deg</t>
  </si>
  <si>
    <t>HOB90</t>
  </si>
  <si>
    <t>Reverse Trendelenberg</t>
  </si>
  <si>
    <t>RevTrend</t>
  </si>
  <si>
    <t>Trendelenburg</t>
  </si>
  <si>
    <t>Trndlnbg</t>
  </si>
  <si>
    <t>Chair Position</t>
  </si>
  <si>
    <t>Chair</t>
  </si>
  <si>
    <t>Conditions</t>
    <phoneticPr fontId="4" type="noConversion"/>
  </si>
  <si>
    <t>60</t>
    <phoneticPr fontId="4" type="noConversion"/>
  </si>
  <si>
    <t xml:space="preserve">Elopement </t>
    <phoneticPr fontId="4" type="noConversion"/>
  </si>
  <si>
    <t>01</t>
    <phoneticPr fontId="4" type="noConversion"/>
  </si>
  <si>
    <t>Elopement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</si>
  <si>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</si>
  <si>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</si>
  <si>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</si>
  <si>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</si>
  <si>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06</t>
    <phoneticPr fontId="4" type="noConversion"/>
  </si>
  <si>
    <t>07</t>
    <phoneticPr fontId="4" type="noConversion"/>
  </si>
  <si>
    <t>08</t>
    <phoneticPr fontId="4" type="noConversion"/>
  </si>
  <si>
    <t>09</t>
    <phoneticPr fontId="4" type="noConversion"/>
  </si>
  <si>
    <t>11</t>
    <phoneticPr fontId="4" type="noConversion"/>
  </si>
  <si>
    <t>Arm Temperature Right</t>
  </si>
  <si>
    <t>Leg</t>
    <phoneticPr fontId="4" type="noConversion"/>
  </si>
  <si>
    <t>Leg Color Left</t>
  </si>
  <si>
    <t>Atrial Fibrillation Flutter</t>
  </si>
  <si>
    <t>AFib/Flutter</t>
  </si>
  <si>
    <t>Supraventricular Tachycardia</t>
  </si>
  <si>
    <t>SVT</t>
  </si>
  <si>
    <t>Paroxysmal Supraventricular Tachycardia</t>
  </si>
  <si>
    <t>PSVT</t>
  </si>
  <si>
    <t>Multifocal Atrial Tachycardia</t>
  </si>
  <si>
    <t>MAT</t>
  </si>
  <si>
    <t>1st Degree Heart Block</t>
  </si>
  <si>
    <t>1st AVB</t>
  </si>
  <si>
    <t>2nd Degree Heart Block Type 1</t>
  </si>
  <si>
    <t>2nd AVB 1</t>
  </si>
  <si>
    <t>2nd Degree Heart Block Type 2</t>
  </si>
  <si>
    <t>2nd AVB 2</t>
  </si>
  <si>
    <t>3rd Degree Heart Block</t>
  </si>
  <si>
    <t>3rd Degree</t>
  </si>
  <si>
    <t>Junctional/nodal rhythm</t>
  </si>
  <si>
    <t>Junctional</t>
  </si>
  <si>
    <t>Junctional Tachycardia</t>
  </si>
  <si>
    <t>JT</t>
  </si>
  <si>
    <t>Ventricular Tachycardia</t>
  </si>
  <si>
    <t>VT</t>
  </si>
  <si>
    <t>Torsades de Pointes</t>
  </si>
  <si>
    <t>19</t>
  </si>
  <si>
    <t>Torsades</t>
  </si>
  <si>
    <t>Trapeze</t>
  </si>
  <si>
    <t>Assistive Devices</t>
    <phoneticPr fontId="4" type="noConversion"/>
  </si>
  <si>
    <t>Wheelchair</t>
    <phoneticPr fontId="4" type="noConversion"/>
  </si>
  <si>
    <t>Appropriate Lift/Transfer Device Needed</t>
    <phoneticPr fontId="4" type="noConversion"/>
  </si>
  <si>
    <t>Wheelchair</t>
    <phoneticPr fontId="4" type="noConversion"/>
  </si>
  <si>
    <t>01</t>
    <phoneticPr fontId="4" type="noConversion"/>
  </si>
  <si>
    <t>Assistive Devices</t>
    <phoneticPr fontId="4" type="noConversion"/>
  </si>
  <si>
    <t>06</t>
    <phoneticPr fontId="4" type="noConversion"/>
  </si>
  <si>
    <t>Inverse Ratio</t>
    <phoneticPr fontId="4" type="noConversion"/>
  </si>
  <si>
    <t>InvRatio</t>
    <phoneticPr fontId="4" type="noConversion"/>
  </si>
  <si>
    <t>x</t>
    <phoneticPr fontId="4" type="noConversion"/>
  </si>
  <si>
    <t>V1.1.2</t>
    <phoneticPr fontId="4" type="noConversion"/>
  </si>
  <si>
    <t>V1.1.2RFC</t>
    <phoneticPr fontId="4" type="noConversion"/>
  </si>
  <si>
    <t>Postural hypotension</t>
  </si>
  <si>
    <t>20</t>
    <phoneticPr fontId="4" type="noConversion"/>
  </si>
  <si>
    <t>PostHypoten</t>
  </si>
  <si>
    <t>Paresis</t>
  </si>
  <si>
    <t>21</t>
    <phoneticPr fontId="4" type="noConversion"/>
  </si>
  <si>
    <t>Paralysis</t>
  </si>
  <si>
    <t>Morbid obesity</t>
  </si>
  <si>
    <t>23</t>
    <phoneticPr fontId="4" type="noConversion"/>
  </si>
  <si>
    <t>MorObes</t>
  </si>
  <si>
    <t>NWB L</t>
  </si>
  <si>
    <t>Unable to bear weight on right leg</t>
  </si>
  <si>
    <t>NWB R</t>
  </si>
  <si>
    <t>V1.1RFC</t>
    <phoneticPr fontId="4" type="noConversion"/>
  </si>
  <si>
    <t>V1.1.1RFC</t>
    <phoneticPr fontId="4" type="noConversion"/>
  </si>
  <si>
    <t>Suicide Risk</t>
    <phoneticPr fontId="4" type="noConversion"/>
  </si>
  <si>
    <t>04</t>
    <phoneticPr fontId="4" type="noConversion"/>
  </si>
  <si>
    <t>Suicide Risk</t>
    <phoneticPr fontId="4" type="noConversion"/>
  </si>
  <si>
    <t>01</t>
    <phoneticPr fontId="4" type="noConversion"/>
  </si>
  <si>
    <t>Condition</t>
  </si>
  <si>
    <t>01</t>
    <phoneticPr fontId="4" type="noConversion"/>
  </si>
  <si>
    <t>Unable to walk per physician order</t>
  </si>
  <si>
    <t>Order</t>
  </si>
  <si>
    <t>Uncoordinated</t>
  </si>
  <si>
    <t>17</t>
    <phoneticPr fontId="4" type="noConversion"/>
  </si>
  <si>
    <t>Neurology</t>
    <phoneticPr fontId="4" type="noConversion"/>
  </si>
  <si>
    <t>Independent</t>
    <phoneticPr fontId="4" type="noConversion"/>
  </si>
  <si>
    <t>x</t>
    <phoneticPr fontId="4" type="noConversion"/>
  </si>
  <si>
    <t>Appropriate Lift</t>
    <phoneticPr fontId="4" type="noConversion"/>
  </si>
  <si>
    <t>Transfer Device</t>
    <phoneticPr fontId="4" type="noConversion"/>
  </si>
  <si>
    <t>Appropriate Lift/Transfer Device Needed</t>
  </si>
  <si>
    <t>Vertical lift</t>
  </si>
  <si>
    <t>Vertical</t>
  </si>
  <si>
    <t>Changes to incorporate Clinicomp/V17 request</t>
    <phoneticPr fontId="4" type="noConversion"/>
  </si>
  <si>
    <t>V1.1.2</t>
    <phoneticPr fontId="4" type="noConversion"/>
  </si>
  <si>
    <t>Hip replacement</t>
  </si>
  <si>
    <t>Have you rehearsed how to kill yourself? Yes</t>
  </si>
  <si>
    <t>Have you rehearsed how to kill yourself? No</t>
  </si>
  <si>
    <t>Have you rehearsed how to kill yourself? Declines</t>
  </si>
  <si>
    <t>Extremity surgery</t>
  </si>
  <si>
    <t>Extrem OR</t>
  </si>
  <si>
    <t>Shoulder replacement</t>
  </si>
  <si>
    <t>ShouldrRep</t>
  </si>
  <si>
    <t>Distended with HOB @ 30 degrees right</t>
    <phoneticPr fontId="4" type="noConversion"/>
  </si>
  <si>
    <t>Distended R</t>
    <phoneticPr fontId="4" type="noConversion"/>
  </si>
  <si>
    <t>Flat with HOB @ 30 degrees right</t>
    <phoneticPr fontId="4" type="noConversion"/>
  </si>
  <si>
    <t>Flat R</t>
    <phoneticPr fontId="4" type="noConversion"/>
  </si>
  <si>
    <t>Normal with HOB @ 30 degrees left</t>
    <phoneticPr fontId="4" type="noConversion"/>
  </si>
  <si>
    <t>Normal L</t>
    <phoneticPr fontId="4" type="noConversion"/>
  </si>
  <si>
    <t>Distended with HOB @ 30 degrees left</t>
    <phoneticPr fontId="4" type="noConversion"/>
  </si>
  <si>
    <t>Distended L</t>
    <phoneticPr fontId="4" type="noConversion"/>
  </si>
  <si>
    <t>Flat with HOB @ 30 degrees left</t>
    <phoneticPr fontId="4" type="noConversion"/>
  </si>
  <si>
    <t>Flat L</t>
    <phoneticPr fontId="4" type="noConversion"/>
  </si>
  <si>
    <t>Murmur</t>
    <phoneticPr fontId="4" type="noConversion"/>
  </si>
  <si>
    <t>Murmur Characteristics</t>
  </si>
  <si>
    <t>Timing diastolic</t>
  </si>
  <si>
    <t>Diastolic</t>
  </si>
  <si>
    <t>ArmLowR</t>
  </si>
  <si>
    <t>Arm upper right</t>
  </si>
  <si>
    <t>ArmUpR</t>
  </si>
  <si>
    <t>Arm lower left</t>
  </si>
  <si>
    <t>ArmLowL</t>
  </si>
  <si>
    <t>Arm upper left</t>
  </si>
  <si>
    <t>ArmUpL</t>
  </si>
  <si>
    <t>Other specify</t>
  </si>
  <si>
    <t>Capillary Refill Foot Left</t>
  </si>
  <si>
    <t>Less than 3 seconds</t>
  </si>
  <si>
    <t>Less3sec</t>
  </si>
  <si>
    <t>Off</t>
  </si>
  <si>
    <t>Patient refuses</t>
  </si>
  <si>
    <t>Picis Vendor ID</t>
    <phoneticPr fontId="4" type="noConversion"/>
  </si>
  <si>
    <t>3 seconds or greater</t>
  </si>
  <si>
    <t>3 +/= sec</t>
  </si>
  <si>
    <t>Not Applicable</t>
  </si>
  <si>
    <t>N/A</t>
  </si>
  <si>
    <t>Clinicomp Vendor ID</t>
    <phoneticPr fontId="4" type="noConversion"/>
  </si>
  <si>
    <t>Activity</t>
  </si>
  <si>
    <t>Ambulates</t>
    <phoneticPr fontId="4" type="noConversion"/>
  </si>
  <si>
    <t>01</t>
    <phoneticPr fontId="4" type="noConversion"/>
  </si>
  <si>
    <t>Gait</t>
    <phoneticPr fontId="4" type="noConversion"/>
  </si>
  <si>
    <t>Ambulates/Gait</t>
  </si>
  <si>
    <t>1 Person Assist</t>
  </si>
  <si>
    <t>1Assist</t>
  </si>
  <si>
    <t xml:space="preserve"> </t>
    <phoneticPr fontId="4" type="noConversion"/>
  </si>
  <si>
    <t>2 Person Assist</t>
  </si>
  <si>
    <t>02</t>
    <phoneticPr fontId="4" type="noConversion"/>
  </si>
  <si>
    <t>2Assist</t>
  </si>
  <si>
    <t>Ataxic</t>
  </si>
  <si>
    <t>03</t>
    <phoneticPr fontId="4" type="noConversion"/>
  </si>
  <si>
    <t>Broad Based</t>
  </si>
  <si>
    <t>BroadBase</t>
  </si>
  <si>
    <t xml:space="preserve">  </t>
    <phoneticPr fontId="4" type="noConversion"/>
  </si>
  <si>
    <t>Cane</t>
  </si>
  <si>
    <t>Crutches</t>
  </si>
  <si>
    <t>06</t>
    <phoneticPr fontId="4" type="noConversion"/>
  </si>
  <si>
    <t>Crutch</t>
  </si>
  <si>
    <t>Limp</t>
  </si>
  <si>
    <t>Propulsive</t>
  </si>
  <si>
    <t>Propulse</t>
  </si>
  <si>
    <t>Prosthesis</t>
  </si>
  <si>
    <t>Poor</t>
  </si>
  <si>
    <t>Sling</t>
    <phoneticPr fontId="4" type="noConversion"/>
  </si>
  <si>
    <t>Sling Size Patient Safe Handling</t>
  </si>
  <si>
    <t>Sling: Small</t>
  </si>
  <si>
    <t>Sm</t>
  </si>
  <si>
    <t>Shuffling</t>
  </si>
  <si>
    <t>Shufflng</t>
  </si>
  <si>
    <t>Slow</t>
  </si>
  <si>
    <t>Unable to Assess</t>
  </si>
  <si>
    <t>12</t>
    <phoneticPr fontId="4" type="noConversion"/>
  </si>
  <si>
    <t>UTA</t>
  </si>
  <si>
    <t>Unable to bear weight on left leg</t>
  </si>
  <si>
    <t>Fracture(s)</t>
  </si>
  <si>
    <t>Phoned Provider</t>
    <phoneticPr fontId="4" type="noConversion"/>
  </si>
  <si>
    <t>Face to face with Provider</t>
    <phoneticPr fontId="4" type="noConversion"/>
  </si>
  <si>
    <t>Provider at bedside</t>
    <phoneticPr fontId="4" type="noConversion"/>
  </si>
  <si>
    <t>Response from Provider</t>
    <phoneticPr fontId="4" type="noConversion"/>
  </si>
  <si>
    <t>No new orders</t>
    <phoneticPr fontId="4" type="noConversion"/>
  </si>
  <si>
    <t>New orders received</t>
    <phoneticPr fontId="4" type="noConversion"/>
  </si>
  <si>
    <t>Position/Location</t>
  </si>
  <si>
    <t>Back</t>
  </si>
  <si>
    <t>Dangle</t>
  </si>
  <si>
    <t>Dangl</t>
  </si>
  <si>
    <t>L Side</t>
  </si>
  <si>
    <t>Observe and report back later</t>
    <phoneticPr fontId="4" type="noConversion"/>
  </si>
  <si>
    <t>Service Visits</t>
    <phoneticPr fontId="4" type="noConversion"/>
  </si>
  <si>
    <t>Anesthesiology</t>
    <phoneticPr fontId="4" type="noConversion"/>
  </si>
  <si>
    <t>Cardiology</t>
    <phoneticPr fontId="4" type="noConversion"/>
  </si>
  <si>
    <t>Left</t>
    <phoneticPr fontId="4" type="noConversion"/>
  </si>
  <si>
    <t>Right</t>
    <phoneticPr fontId="4" type="noConversion"/>
  </si>
  <si>
    <t>Temperature</t>
    <phoneticPr fontId="4" type="noConversion"/>
  </si>
  <si>
    <t>Arm Temperature Left</t>
  </si>
  <si>
    <t>Warm</t>
  </si>
  <si>
    <t>Hot</t>
  </si>
  <si>
    <t>Cool</t>
  </si>
  <si>
    <t>Cold</t>
  </si>
  <si>
    <t>Carotid Pulse Strength/Method Right</t>
  </si>
  <si>
    <t>18</t>
  </si>
  <si>
    <t>Leg Temperature Left</t>
  </si>
  <si>
    <t>Leg Temperature Right</t>
  </si>
  <si>
    <t>Axillary Pulse Strength</t>
    <phoneticPr fontId="4" type="noConversion"/>
  </si>
  <si>
    <t>Axillary Pulse Strength/Method Left</t>
  </si>
  <si>
    <t xml:space="preserve">     3+ Strong palpation</t>
  </si>
  <si>
    <t>3+</t>
  </si>
  <si>
    <t xml:space="preserve">     2+ Normal palpation</t>
  </si>
  <si>
    <t>2+</t>
  </si>
  <si>
    <t xml:space="preserve">     1+ Weak palpation</t>
  </si>
  <si>
    <t>1+</t>
  </si>
  <si>
    <t xml:space="preserve">     0 Not palpable</t>
  </si>
  <si>
    <t xml:space="preserve">     Present by doppler</t>
  </si>
  <si>
    <t>Dop +</t>
  </si>
  <si>
    <t xml:space="preserve">     Unable to obtain by doppler</t>
  </si>
  <si>
    <t>DopAbsent</t>
  </si>
  <si>
    <t xml:space="preserve">     Amputee unable to assess</t>
  </si>
  <si>
    <t xml:space="preserve">     Cast unable to assess</t>
  </si>
  <si>
    <t>Cast</t>
  </si>
  <si>
    <t>Ventricular Fibrillation</t>
  </si>
  <si>
    <t>20</t>
  </si>
  <si>
    <t>VFib</t>
  </si>
  <si>
    <t>Paced Atrial</t>
  </si>
  <si>
    <t>A-Paced</t>
  </si>
  <si>
    <t>Paced Ventricular</t>
  </si>
  <si>
    <t>Axillary Pulse Strength/Method Right</t>
  </si>
  <si>
    <t>V-Paced</t>
  </si>
  <si>
    <t>Paced</t>
  </si>
  <si>
    <t>Idioventricular</t>
  </si>
  <si>
    <t>Rollator</t>
    <phoneticPr fontId="4" type="noConversion"/>
  </si>
  <si>
    <t>Rollator</t>
    <phoneticPr fontId="4" type="noConversion"/>
  </si>
  <si>
    <t>x</t>
    <phoneticPr fontId="4" type="noConversion"/>
  </si>
  <si>
    <t>Bed</t>
    <phoneticPr fontId="4" type="noConversion"/>
  </si>
  <si>
    <t>Type</t>
    <phoneticPr fontId="4" type="noConversion"/>
  </si>
  <si>
    <t>Assess1</t>
    <phoneticPr fontId="4" type="noConversion"/>
  </si>
  <si>
    <t>Mobility</t>
    <phoneticPr fontId="4" type="noConversion"/>
  </si>
  <si>
    <t>Progressive</t>
    <phoneticPr fontId="4" type="noConversion"/>
  </si>
  <si>
    <t>Progressive Mobility</t>
  </si>
  <si>
    <t>Phase 1</t>
  </si>
  <si>
    <t>Phase 2</t>
  </si>
  <si>
    <t>Phase 3</t>
  </si>
  <si>
    <t>Phase 4</t>
  </si>
  <si>
    <t>Tolerance</t>
    <phoneticPr fontId="4" type="noConversion"/>
  </si>
  <si>
    <t>Normal for Ethnic Group</t>
  </si>
  <si>
    <t>Norm/Ethnic</t>
  </si>
  <si>
    <t>Necrot</t>
  </si>
  <si>
    <t>Leg Color Right</t>
  </si>
  <si>
    <t>11</t>
  </si>
  <si>
    <t>12</t>
  </si>
  <si>
    <t>13</t>
  </si>
  <si>
    <t>14</t>
  </si>
  <si>
    <t>ENT (Otolaryngology)</t>
    <phoneticPr fontId="4" type="noConversion"/>
  </si>
  <si>
    <t>GI Service</t>
    <phoneticPr fontId="4" type="noConversion"/>
  </si>
  <si>
    <t>Hematology</t>
    <phoneticPr fontId="4" type="noConversion"/>
  </si>
  <si>
    <t>SeatAmp</t>
  </si>
  <si>
    <t>With head support</t>
  </si>
  <si>
    <t>Seat HdSup</t>
  </si>
  <si>
    <t>01</t>
    <phoneticPr fontId="4" type="noConversion"/>
  </si>
  <si>
    <t>Unable to walk due to condition</t>
  </si>
  <si>
    <t>15</t>
    <phoneticPr fontId="4" type="noConversion"/>
  </si>
  <si>
    <t>Other Service Visits</t>
    <phoneticPr fontId="4" type="noConversion"/>
  </si>
  <si>
    <t>Infection Disease</t>
    <phoneticPr fontId="4" type="noConversion"/>
  </si>
  <si>
    <t>Kinesio Therapy</t>
    <phoneticPr fontId="4" type="noConversion"/>
  </si>
  <si>
    <t>Liver Transplant</t>
    <phoneticPr fontId="4" type="noConversion"/>
  </si>
  <si>
    <t>Medicine Tem</t>
    <phoneticPr fontId="4" type="noConversion"/>
  </si>
  <si>
    <t>Nephrology</t>
    <phoneticPr fontId="4" type="noConversion"/>
  </si>
  <si>
    <t>Conditions may affect transfer/positioning to be considered when selecting techniques/equipment</t>
  </si>
  <si>
    <t>Unable to assess due to Intra-aortic balloon pump</t>
  </si>
  <si>
    <t>IABP</t>
  </si>
  <si>
    <t>Homan's Sign</t>
    <phoneticPr fontId="4" type="noConversion"/>
  </si>
  <si>
    <t>Hip Replac</t>
  </si>
  <si>
    <t>Knee replacement</t>
  </si>
  <si>
    <t>Knee Repl</t>
  </si>
  <si>
    <t>Chest surgery</t>
  </si>
  <si>
    <t>Chest OR</t>
  </si>
  <si>
    <t>Abdominal surgery</t>
  </si>
  <si>
    <t>Abd OR</t>
  </si>
  <si>
    <t>Positive calf left</t>
  </si>
  <si>
    <t>Positive L</t>
  </si>
  <si>
    <t>Jugular Vein</t>
    <phoneticPr fontId="4" type="noConversion"/>
  </si>
  <si>
    <t>Jugular Vein Condition</t>
  </si>
  <si>
    <t>Normal with HOB @ 30 degrees right</t>
    <phoneticPr fontId="4" type="noConversion"/>
  </si>
  <si>
    <t>Normal R</t>
    <phoneticPr fontId="4" type="noConversion"/>
  </si>
  <si>
    <t>Quadrageminy</t>
  </si>
  <si>
    <t>Junctional escape beat</t>
  </si>
  <si>
    <t>JuncEscape</t>
  </si>
  <si>
    <t>Remnant p-wave</t>
  </si>
  <si>
    <t>Rem p</t>
  </si>
  <si>
    <t>Ectopy Frequency</t>
    <phoneticPr fontId="4" type="noConversion"/>
  </si>
  <si>
    <t>Ectopy Frequency</t>
  </si>
  <si>
    <t>Rare (Less than 1 per minute)</t>
  </si>
  <si>
    <t>Rare</t>
  </si>
  <si>
    <t>Occasional (1-6 per minute)</t>
  </si>
  <si>
    <t>Occ</t>
  </si>
  <si>
    <t>Frequent (More than 6 per min)</t>
  </si>
  <si>
    <t>Freq</t>
  </si>
  <si>
    <t>Number per minute:  specify</t>
  </si>
  <si>
    <t>PerMin</t>
  </si>
  <si>
    <t>Rhythm</t>
    <phoneticPr fontId="4" type="noConversion"/>
  </si>
  <si>
    <t>Cardiac Rhythm</t>
  </si>
  <si>
    <t>Normal Sinus</t>
  </si>
  <si>
    <t>NSR</t>
  </si>
  <si>
    <t>Sinus Arrhythmia</t>
  </si>
  <si>
    <t>SA</t>
  </si>
  <si>
    <t>Sinus Tachycardia</t>
  </si>
  <si>
    <t>ST</t>
  </si>
  <si>
    <t>Edema #3</t>
    <phoneticPr fontId="4" type="noConversion"/>
  </si>
  <si>
    <t>Characteristics</t>
  </si>
  <si>
    <t>Ace Wrap #1  Location</t>
    <phoneticPr fontId="4" type="noConversion"/>
  </si>
  <si>
    <t>On Off</t>
    <phoneticPr fontId="4" type="noConversion"/>
  </si>
  <si>
    <t>Ace Wrap #1  On/Off</t>
  </si>
  <si>
    <t>On</t>
  </si>
  <si>
    <t>Edema #3 Laterality</t>
  </si>
  <si>
    <t>Location</t>
  </si>
  <si>
    <t>Refuses</t>
  </si>
  <si>
    <t>Capillary Refill Foot Right</t>
  </si>
  <si>
    <t>Not applicable</t>
  </si>
  <si>
    <t>Hand</t>
    <phoneticPr fontId="4" type="noConversion"/>
  </si>
  <si>
    <t>Capillary Refill Hand Left</t>
  </si>
  <si>
    <t>Capillary Refill Hand Right</t>
  </si>
  <si>
    <t>Wound Care nurse</t>
    <phoneticPr fontId="4" type="noConversion"/>
  </si>
  <si>
    <t>Cardiovascular</t>
  </si>
  <si>
    <t>Ace Wrap #1</t>
    <phoneticPr fontId="4" type="noConversion"/>
  </si>
  <si>
    <t>Ace Wrap #1  Location</t>
  </si>
  <si>
    <t>Leg lower right</t>
  </si>
  <si>
    <t>LegLowR</t>
  </si>
  <si>
    <t>Leg upper right</t>
  </si>
  <si>
    <t>LegUpR</t>
  </si>
  <si>
    <t>Leg lower left</t>
  </si>
  <si>
    <t>LegLowL</t>
  </si>
  <si>
    <t>Leg upper left</t>
  </si>
  <si>
    <t>LegUpL</t>
  </si>
  <si>
    <t>Arm lower right</t>
  </si>
  <si>
    <t>Other:</t>
    <phoneticPr fontId="4" type="noConversion"/>
  </si>
  <si>
    <t>Staff</t>
    <phoneticPr fontId="4" type="noConversion"/>
  </si>
  <si>
    <t>Number</t>
    <phoneticPr fontId="4" type="noConversion"/>
  </si>
  <si>
    <t>Number Staff Assist for Transfer/Positioning</t>
  </si>
  <si>
    <t>Afib</t>
  </si>
  <si>
    <t>Atrial Flutter</t>
  </si>
  <si>
    <t>Aflutter</t>
  </si>
  <si>
    <t>Periborit</t>
  </si>
  <si>
    <t>Pitting</t>
  </si>
  <si>
    <t>Edema #3 Pitting</t>
  </si>
  <si>
    <t>09</t>
    <phoneticPr fontId="4" type="noConversion"/>
  </si>
  <si>
    <t>No Assist needed</t>
  </si>
  <si>
    <t>01</t>
  </si>
  <si>
    <t>Assist of 1</t>
  </si>
  <si>
    <t>02</t>
  </si>
  <si>
    <t>Assist of 2</t>
  </si>
  <si>
    <t>03</t>
  </si>
  <si>
    <t>Assist of 3</t>
  </si>
  <si>
    <t>04</t>
  </si>
  <si>
    <t>Assist of 4</t>
  </si>
  <si>
    <t>05</t>
  </si>
  <si>
    <t>Other:</t>
  </si>
  <si>
    <t>06</t>
  </si>
  <si>
    <t>Assistance</t>
    <phoneticPr fontId="4" type="noConversion"/>
  </si>
  <si>
    <t>Severe pain/Discomfort</t>
  </si>
  <si>
    <t>Pain</t>
  </si>
  <si>
    <t>Murmur Location</t>
    <phoneticPr fontId="4" type="noConversion"/>
  </si>
  <si>
    <t>VVI</t>
    <phoneticPr fontId="4" type="noConversion"/>
  </si>
  <si>
    <t>AAI</t>
    <phoneticPr fontId="4" type="noConversion"/>
  </si>
  <si>
    <t>DDD</t>
    <phoneticPr fontId="4" type="noConversion"/>
  </si>
  <si>
    <t>LSide</t>
  </si>
  <si>
    <t>Prone</t>
  </si>
  <si>
    <t>R Side</t>
  </si>
  <si>
    <t>RSide</t>
  </si>
  <si>
    <t>Self</t>
  </si>
  <si>
    <t>07</t>
  </si>
  <si>
    <t>Position/Location</t>
    <phoneticPr fontId="4" type="noConversion"/>
  </si>
  <si>
    <t>DVI</t>
    <phoneticPr fontId="4" type="noConversion"/>
  </si>
  <si>
    <t>Location: specify</t>
    <phoneticPr fontId="4" type="noConversion"/>
  </si>
  <si>
    <t>LocSpecify</t>
    <phoneticPr fontId="4" type="noConversion"/>
  </si>
  <si>
    <t>Carotid Pulse Strength</t>
    <phoneticPr fontId="4" type="noConversion"/>
  </si>
  <si>
    <t>Carotid Pulse Strength/Method Left</t>
  </si>
  <si>
    <t>Dop  +</t>
  </si>
  <si>
    <t xml:space="preserve">     Unable to obtain by doppler </t>
  </si>
  <si>
    <t>Palpation Right</t>
    <phoneticPr fontId="4" type="noConversion"/>
  </si>
  <si>
    <t>Pericardial Rub</t>
  </si>
  <si>
    <t>PericardRub</t>
  </si>
  <si>
    <t xml:space="preserve">     Amber</t>
  </si>
  <si>
    <t>Amber</t>
  </si>
  <si>
    <t xml:space="preserve">     Green</t>
  </si>
  <si>
    <t>Green</t>
  </si>
  <si>
    <t xml:space="preserve">     Tan</t>
  </si>
  <si>
    <t>Tan</t>
  </si>
  <si>
    <t xml:space="preserve">     Bloody</t>
  </si>
  <si>
    <t>Bloody</t>
  </si>
  <si>
    <t xml:space="preserve">     Serosanguinous</t>
  </si>
  <si>
    <t>IABP Flush/Fill</t>
  </si>
  <si>
    <t>Auto flush and filling</t>
  </si>
  <si>
    <t>Auto F/F</t>
  </si>
  <si>
    <t>Manual fill</t>
  </si>
  <si>
    <t>ManFill</t>
  </si>
  <si>
    <t>Manual flush</t>
  </si>
  <si>
    <t>ManFlush</t>
  </si>
  <si>
    <t>IABP Gas Shuttle</t>
  </si>
  <si>
    <t xml:space="preserve">     No blood in tubing</t>
  </si>
  <si>
    <t>NoBlood</t>
  </si>
  <si>
    <t xml:space="preserve">     Blood in tubing</t>
  </si>
  <si>
    <t>Blood</t>
  </si>
  <si>
    <t xml:space="preserve">     No condensation in gas shuttle</t>
  </si>
  <si>
    <t xml:space="preserve">     Condensation in gas shuttle</t>
  </si>
  <si>
    <t>Condensation</t>
  </si>
  <si>
    <t xml:space="preserve">     Unable to assess:  specify</t>
  </si>
  <si>
    <t>HOB &lt; 30</t>
  </si>
  <si>
    <t>Head of bed higher than 30 degrees</t>
  </si>
  <si>
    <t>S3</t>
  </si>
  <si>
    <t>S4 Gallop</t>
  </si>
  <si>
    <t>S4</t>
  </si>
  <si>
    <t>Split S1</t>
  </si>
  <si>
    <t>Split S2</t>
  </si>
  <si>
    <t>S3 Gallop</t>
  </si>
  <si>
    <t>Idioventric</t>
  </si>
  <si>
    <t xml:space="preserve"> Agonal</t>
  </si>
  <si>
    <t>Agonal</t>
  </si>
  <si>
    <t>Asystole</t>
  </si>
  <si>
    <t>15</t>
  </si>
  <si>
    <t>16</t>
  </si>
  <si>
    <t>17</t>
  </si>
  <si>
    <t>Orthopedics</t>
    <phoneticPr fontId="4" type="noConversion"/>
  </si>
  <si>
    <t>Palliative Care</t>
    <phoneticPr fontId="4" type="noConversion"/>
  </si>
  <si>
    <t>Pharmacy</t>
    <phoneticPr fontId="4" type="noConversion"/>
  </si>
  <si>
    <t>PICC Team</t>
    <phoneticPr fontId="4" type="noConversion"/>
  </si>
  <si>
    <t>Privacy Officer</t>
    <phoneticPr fontId="4" type="noConversion"/>
  </si>
  <si>
    <t>Mental Health</t>
    <phoneticPr fontId="4" type="noConversion"/>
  </si>
  <si>
    <t>Renal Service</t>
    <phoneticPr fontId="4" type="noConversion"/>
  </si>
  <si>
    <t>Rheumatology</t>
    <phoneticPr fontId="4" type="noConversion"/>
  </si>
  <si>
    <t>Social Work Service</t>
    <phoneticPr fontId="4" type="noConversion"/>
  </si>
  <si>
    <t xml:space="preserve">Speech Therapy </t>
    <phoneticPr fontId="4" type="noConversion"/>
  </si>
  <si>
    <t>Urology</t>
    <phoneticPr fontId="4" type="noConversion"/>
  </si>
  <si>
    <t>Vascular Surgery</t>
    <phoneticPr fontId="4" type="noConversion"/>
  </si>
  <si>
    <t>Sling Type</t>
  </si>
  <si>
    <t>Standard</t>
  </si>
  <si>
    <t>Seat</t>
  </si>
  <si>
    <t>Amputee</t>
  </si>
  <si>
    <t xml:space="preserve">     Copious amount drainage</t>
  </si>
  <si>
    <t>CopiousAmt</t>
  </si>
  <si>
    <t>Drainage Status</t>
    <phoneticPr fontId="4" type="noConversion"/>
  </si>
  <si>
    <t xml:space="preserve">     Drainage same amount</t>
  </si>
  <si>
    <t>Disposable</t>
  </si>
  <si>
    <t>Repositioning</t>
  </si>
  <si>
    <t>Reposition</t>
  </si>
  <si>
    <t>Weight Bearing</t>
    <phoneticPr fontId="4" type="noConversion"/>
  </si>
  <si>
    <t>Capability</t>
    <phoneticPr fontId="4" type="noConversion"/>
  </si>
  <si>
    <t>Weight Bearing Capability</t>
  </si>
  <si>
    <t>Neuro Surgery</t>
    <phoneticPr fontId="4" type="noConversion"/>
  </si>
  <si>
    <t>Oncology</t>
    <phoneticPr fontId="4" type="noConversion"/>
  </si>
  <si>
    <t>Occupational Therapy</t>
    <phoneticPr fontId="4" type="noConversion"/>
  </si>
  <si>
    <t>Transfer</t>
    <phoneticPr fontId="4" type="noConversion"/>
  </si>
  <si>
    <t>Cardiac</t>
    <phoneticPr fontId="4" type="noConversion"/>
  </si>
  <si>
    <t>Homan's sign</t>
  </si>
  <si>
    <t>Negative</t>
  </si>
  <si>
    <t>Positive calf right</t>
  </si>
  <si>
    <t>Positive R</t>
  </si>
  <si>
    <t>Premature ventricular contraction</t>
  </si>
  <si>
    <t>PVC</t>
  </si>
  <si>
    <t>Premature junctional contraction</t>
  </si>
  <si>
    <t>PJC</t>
  </si>
  <si>
    <t>PVC multifocal</t>
  </si>
  <si>
    <t>MF-PVC</t>
  </si>
  <si>
    <t>PVC unifocal</t>
  </si>
  <si>
    <t>UF-PVC</t>
  </si>
  <si>
    <t>PVC pairs</t>
  </si>
  <si>
    <t>Pairs</t>
  </si>
  <si>
    <t>Runs of VT</t>
  </si>
  <si>
    <t>VT Runs</t>
  </si>
  <si>
    <t>Bigeminy</t>
  </si>
  <si>
    <t>Trigeminy</t>
  </si>
  <si>
    <t>Site Cleansed With</t>
    <phoneticPr fontId="4" type="noConversion"/>
  </si>
  <si>
    <t xml:space="preserve">      Normal Saline</t>
  </si>
  <si>
    <t>NS</t>
  </si>
  <si>
    <t xml:space="preserve">     Other:  specify</t>
  </si>
  <si>
    <t>Discharge Characteristics</t>
    <phoneticPr fontId="4" type="noConversion"/>
  </si>
  <si>
    <t>IABP Site Assessment</t>
  </si>
  <si>
    <t xml:space="preserve">     No signs or symptoms of complications</t>
  </si>
  <si>
    <t xml:space="preserve">     Bleeding</t>
  </si>
  <si>
    <t>Bleeding</t>
  </si>
  <si>
    <t xml:space="preserve">     Ecchymotic</t>
  </si>
  <si>
    <t xml:space="preserve">     Erythema</t>
  </si>
  <si>
    <t>Erythema</t>
  </si>
  <si>
    <t xml:space="preserve">     Hematoma</t>
  </si>
  <si>
    <t>Hematoma</t>
  </si>
  <si>
    <t xml:space="preserve">     Leaking at insertion site</t>
  </si>
  <si>
    <t>Leaking</t>
  </si>
  <si>
    <t xml:space="preserve">     Warmth</t>
  </si>
  <si>
    <t>Warmth</t>
  </si>
  <si>
    <t xml:space="preserve">     Tenderness</t>
  </si>
  <si>
    <t>Tenderness</t>
  </si>
  <si>
    <t xml:space="preserve">     Swelling</t>
  </si>
  <si>
    <t>Swelling</t>
  </si>
  <si>
    <t>Slow Gas Alarm</t>
    <phoneticPr fontId="4" type="noConversion"/>
  </si>
  <si>
    <t>Edema #3 Characteristics</t>
  </si>
  <si>
    <t>Laterality</t>
  </si>
  <si>
    <t>Systolic Augmentation</t>
    <phoneticPr fontId="4" type="noConversion"/>
  </si>
  <si>
    <t>IABP Systolic Augmentation</t>
  </si>
  <si>
    <t>Edema #3 Location</t>
  </si>
  <si>
    <t>Ace Wrap #2</t>
    <phoneticPr fontId="4" type="noConversion"/>
  </si>
  <si>
    <t>Ace Wrap #2  Location</t>
  </si>
  <si>
    <t>08</t>
  </si>
  <si>
    <t>09</t>
  </si>
  <si>
    <t>Ace Wrap #2  Location</t>
    <phoneticPr fontId="4" type="noConversion"/>
  </si>
  <si>
    <t>Ace Wrap #2  On/Off</t>
  </si>
  <si>
    <t>Arm</t>
    <phoneticPr fontId="4" type="noConversion"/>
  </si>
  <si>
    <t>Arm Color Left</t>
  </si>
  <si>
    <t>Normal for ethnic group</t>
  </si>
  <si>
    <t>Normal</t>
  </si>
  <si>
    <t>Pale</t>
  </si>
  <si>
    <t>Reddened</t>
  </si>
  <si>
    <t>Red</t>
  </si>
  <si>
    <t>Ecchymotic</t>
  </si>
  <si>
    <t>Ecchy</t>
  </si>
  <si>
    <t>Jaundiced</t>
  </si>
  <si>
    <t>Jaundice</t>
  </si>
  <si>
    <t>Dusky</t>
  </si>
  <si>
    <t>Cyanotic</t>
  </si>
  <si>
    <t>Mottled</t>
  </si>
  <si>
    <t>Blackened</t>
  </si>
  <si>
    <t>Necrotic</t>
  </si>
  <si>
    <t>Arm Color Right</t>
  </si>
  <si>
    <t>10</t>
  </si>
  <si>
    <t>Sinus Bradycardia</t>
  </si>
  <si>
    <t>SB</t>
  </si>
  <si>
    <t>Sinus Pause</t>
  </si>
  <si>
    <t>Pause</t>
  </si>
  <si>
    <t>Atrial Fibrillation</t>
  </si>
  <si>
    <t>IABP Duration Tracking/Stabilization</t>
  </si>
  <si>
    <t>Present on admit: specify date</t>
  </si>
  <si>
    <t>Admit with</t>
  </si>
  <si>
    <t>Inserted at this date/time</t>
  </si>
  <si>
    <t>Inserted</t>
  </si>
  <si>
    <t>Discontinue</t>
  </si>
  <si>
    <t>D/C</t>
  </si>
  <si>
    <t>Edema #4</t>
    <phoneticPr fontId="4" type="noConversion"/>
  </si>
  <si>
    <t>Edema #4 Characteristics</t>
  </si>
  <si>
    <t>Edema #4 Laterality</t>
  </si>
  <si>
    <t>Patient Level</t>
    <phoneticPr fontId="4" type="noConversion"/>
  </si>
  <si>
    <t>Patient Level of Assistance</t>
  </si>
  <si>
    <t>Independent-safely</t>
  </si>
  <si>
    <t>Independ</t>
  </si>
  <si>
    <t>Partial - standby, cueing</t>
  </si>
  <si>
    <t>Partial</t>
  </si>
  <si>
    <t>Dependent - &gt;35 lb lift assist</t>
  </si>
  <si>
    <t>Dependent</t>
  </si>
  <si>
    <t>Position</t>
    <phoneticPr fontId="4" type="noConversion"/>
  </si>
  <si>
    <t>Systolic</t>
  </si>
  <si>
    <t>VOO</t>
    <phoneticPr fontId="4" type="noConversion"/>
  </si>
  <si>
    <t>DOO</t>
    <phoneticPr fontId="4" type="noConversion"/>
  </si>
  <si>
    <t>VDD</t>
    <phoneticPr fontId="4" type="noConversion"/>
  </si>
  <si>
    <t>Dorsalis Pedis Pulse Strength/Method Right</t>
    <phoneticPr fontId="4" type="noConversion"/>
  </si>
  <si>
    <t xml:space="preserve">  ART Line Unable to assess</t>
    <phoneticPr fontId="4" type="noConversion"/>
  </si>
  <si>
    <t>Cardiac Rhythm</t>
    <phoneticPr fontId="4" type="noConversion"/>
  </si>
  <si>
    <t>Pulseless Electrical Activity</t>
    <phoneticPr fontId="4" type="noConversion"/>
  </si>
  <si>
    <t>PEA</t>
    <phoneticPr fontId="4" type="noConversion"/>
  </si>
  <si>
    <t>Heart Sounds</t>
    <phoneticPr fontId="4" type="noConversion"/>
  </si>
  <si>
    <t>Heart Sounds</t>
  </si>
  <si>
    <t>Distant</t>
  </si>
  <si>
    <t>Irregular</t>
  </si>
  <si>
    <t>Murmur</t>
  </si>
  <si>
    <t>Dual Chamber Interval</t>
    <phoneticPr fontId="4" type="noConversion"/>
  </si>
  <si>
    <t>Pacemaker Dual Chamber Interval</t>
  </si>
  <si>
    <t>A-V interval milliseconds:  specify</t>
  </si>
  <si>
    <t>A-V ms</t>
  </si>
  <si>
    <t>Landmark at Introducer</t>
    <phoneticPr fontId="4" type="noConversion"/>
  </si>
  <si>
    <t>Pacemaker Landmark At Introducer</t>
  </si>
  <si>
    <t>Specify cm</t>
  </si>
  <si>
    <t>cm</t>
  </si>
  <si>
    <t>Pacemaker Location</t>
  </si>
  <si>
    <t>Epicardial Atrium Right</t>
  </si>
  <si>
    <t>E Atrium R</t>
  </si>
  <si>
    <t>Epicardial Atrium Left</t>
  </si>
  <si>
    <t>E Atrium L</t>
  </si>
  <si>
    <t>Epicardial Ventricular Right</t>
  </si>
  <si>
    <t>E Ventricular R</t>
  </si>
  <si>
    <t>Epicardial Ventricular Left</t>
  </si>
  <si>
    <t>E Ventricular L</t>
  </si>
  <si>
    <t>Subclavian Right</t>
  </si>
  <si>
    <t>Tubing</t>
    <phoneticPr fontId="4" type="noConversion"/>
  </si>
  <si>
    <t>IABP Tubing/System/Bag Change</t>
  </si>
  <si>
    <t>Head of Bed</t>
    <phoneticPr fontId="4" type="noConversion"/>
  </si>
  <si>
    <t>IABP Head Of Bed</t>
  </si>
  <si>
    <t>Ejection Click</t>
  </si>
  <si>
    <t>Click</t>
  </si>
  <si>
    <t>Unable to assess due to respiratory disturbance</t>
  </si>
  <si>
    <t>Serosang</t>
  </si>
  <si>
    <t xml:space="preserve">     Serous</t>
  </si>
  <si>
    <t>Serous</t>
  </si>
  <si>
    <t xml:space="preserve">     Clear</t>
  </si>
  <si>
    <t>Clear</t>
  </si>
  <si>
    <t xml:space="preserve">     Cloudy</t>
  </si>
  <si>
    <t>Cloudy</t>
  </si>
  <si>
    <t xml:space="preserve">     Purulent</t>
  </si>
  <si>
    <t>Purulent</t>
  </si>
  <si>
    <t xml:space="preserve">     Viscous</t>
  </si>
  <si>
    <t>Viscous</t>
  </si>
  <si>
    <t>Drainage Amount</t>
    <phoneticPr fontId="4" type="noConversion"/>
  </si>
  <si>
    <t xml:space="preserve">     Drainage none</t>
  </si>
  <si>
    <t xml:space="preserve">     Scant amount drainage</t>
  </si>
  <si>
    <t>ScantAmt</t>
  </si>
  <si>
    <t xml:space="preserve">     Small amount drainage</t>
  </si>
  <si>
    <t>SmallAmt</t>
  </si>
  <si>
    <t xml:space="preserve">     Moderate amount drainage</t>
  </si>
  <si>
    <t>ModAmt</t>
  </si>
  <si>
    <t xml:space="preserve">     Large amount drainage</t>
  </si>
  <si>
    <t>LargeAmt</t>
  </si>
  <si>
    <t>Generalized</t>
  </si>
  <si>
    <t>General</t>
  </si>
  <si>
    <t>Foot</t>
  </si>
  <si>
    <t>Ankle</t>
  </si>
  <si>
    <t>Calf</t>
  </si>
  <si>
    <t>Knee</t>
  </si>
  <si>
    <t>Thigh</t>
  </si>
  <si>
    <t>Scrotal</t>
  </si>
  <si>
    <t>Penile</t>
  </si>
  <si>
    <t>Genital</t>
  </si>
  <si>
    <t>Sacral</t>
  </si>
  <si>
    <t>Hand</t>
  </si>
  <si>
    <t>Forearm</t>
  </si>
  <si>
    <t>Upper arm</t>
  </si>
  <si>
    <t xml:space="preserve">Facial </t>
  </si>
  <si>
    <t xml:space="preserve">Sclera </t>
  </si>
  <si>
    <t>Periorbital</t>
  </si>
  <si>
    <t>Decreasing</t>
  </si>
  <si>
    <t>Unchanged</t>
  </si>
  <si>
    <t>Full  weight bearing</t>
  </si>
  <si>
    <t>Full</t>
  </si>
  <si>
    <t>Brachial Pulse</t>
    <phoneticPr fontId="4" type="noConversion"/>
  </si>
  <si>
    <t>Brachial Pulse Strength/Method Left</t>
  </si>
  <si>
    <t xml:space="preserve">     0 Not palpable </t>
  </si>
  <si>
    <t>RespDist</t>
  </si>
  <si>
    <t>Unable to assess due to ventilator</t>
  </si>
  <si>
    <t xml:space="preserve">Ventilator </t>
  </si>
  <si>
    <t>Unable to assess due to VAD</t>
  </si>
  <si>
    <t>VAD</t>
  </si>
  <si>
    <t>Anasarca</t>
  </si>
  <si>
    <t>Edema #1 Laterality</t>
  </si>
  <si>
    <t>Timing systolic</t>
  </si>
  <si>
    <t>Edema #2 Location</t>
  </si>
  <si>
    <t xml:space="preserve">Ankle </t>
  </si>
  <si>
    <t xml:space="preserve">Calf </t>
  </si>
  <si>
    <t xml:space="preserve">Hand </t>
  </si>
  <si>
    <t xml:space="preserve">Face </t>
  </si>
  <si>
    <t>Sclera</t>
  </si>
  <si>
    <t xml:space="preserve">Periorbital </t>
  </si>
  <si>
    <t xml:space="preserve">Periorbit </t>
  </si>
  <si>
    <t>Edema #2 Pitting</t>
  </si>
  <si>
    <t>Non-Pitting</t>
  </si>
  <si>
    <t xml:space="preserve">     Changed:  specify date/time</t>
  </si>
  <si>
    <t>Change</t>
  </si>
  <si>
    <t xml:space="preserve">     Wet to Dry:  specify date/time</t>
  </si>
  <si>
    <t>Wet/Dry</t>
  </si>
  <si>
    <t xml:space="preserve">     11 mAmp Atrial</t>
  </si>
  <si>
    <t>A 11 mA</t>
  </si>
  <si>
    <t xml:space="preserve">     12 mAmp Atrial</t>
  </si>
  <si>
    <t xml:space="preserve">A 12 mA </t>
  </si>
  <si>
    <t xml:space="preserve">     13 mAmp Atrial</t>
  </si>
  <si>
    <t>A 13 mA</t>
  </si>
  <si>
    <t xml:space="preserve">     14 mAmp Atrial</t>
  </si>
  <si>
    <t>A 14 mA</t>
  </si>
  <si>
    <t xml:space="preserve">     15 mAmp Atrial</t>
  </si>
  <si>
    <t xml:space="preserve">A 15 mA </t>
  </si>
  <si>
    <t xml:space="preserve">     16 mAmp Atrial</t>
  </si>
  <si>
    <t>A16 mA</t>
  </si>
  <si>
    <t xml:space="preserve">     17 mAmp Atrial</t>
  </si>
  <si>
    <t xml:space="preserve">A 17 mA </t>
  </si>
  <si>
    <t xml:space="preserve">     18 mAmp Atrial</t>
  </si>
  <si>
    <t>A 18 mA</t>
  </si>
  <si>
    <t xml:space="preserve">     19 mAmp Atrial</t>
  </si>
  <si>
    <t xml:space="preserve">A 19 mA </t>
  </si>
  <si>
    <t xml:space="preserve">     20 mAmp Atrial</t>
  </si>
  <si>
    <t>A 20 mA</t>
  </si>
  <si>
    <t>EarlyInflate</t>
  </si>
  <si>
    <t>Late inflation</t>
  </si>
  <si>
    <t>LateInflate</t>
  </si>
  <si>
    <t>Early deflation</t>
  </si>
  <si>
    <t>EarlyDeflate</t>
  </si>
  <si>
    <t>Late deflation</t>
  </si>
  <si>
    <t>LateDeflate</t>
  </si>
  <si>
    <t>IABP Slow Gas Alarm</t>
  </si>
  <si>
    <t>Slow gas alarm on</t>
  </si>
  <si>
    <t>Slow gas alarm override</t>
  </si>
  <si>
    <t>Override</t>
  </si>
  <si>
    <t>Facial</t>
  </si>
  <si>
    <t xml:space="preserve">Periorital </t>
  </si>
  <si>
    <t>IABP Dressing/Status/Discharge</t>
    <phoneticPr fontId="4" type="noConversion"/>
  </si>
  <si>
    <t>Chlorohexidine</t>
    <phoneticPr fontId="4" type="noConversion"/>
  </si>
  <si>
    <t>Chlorohex</t>
    <phoneticPr fontId="4" type="noConversion"/>
  </si>
  <si>
    <t xml:space="preserve">     Drsg drainage none</t>
  </si>
  <si>
    <t xml:space="preserve">     Drsg scant amount drainage</t>
  </si>
  <si>
    <t xml:space="preserve">     Drsg small amount drainage</t>
  </si>
  <si>
    <t xml:space="preserve">     Drsg moderate amount drainage</t>
  </si>
  <si>
    <t xml:space="preserve">     Drsg heavy amount drainage</t>
  </si>
  <si>
    <t>HeavyAmt</t>
  </si>
  <si>
    <t xml:space="preserve">     Drsg large amount drainage</t>
  </si>
  <si>
    <t xml:space="preserve">     Drsg copious amount drainage</t>
  </si>
  <si>
    <t xml:space="preserve">     Drsg drainage same amount</t>
  </si>
  <si>
    <t xml:space="preserve">     Drsg drainage decreasing</t>
  </si>
  <si>
    <t xml:space="preserve">     Drsg drainage increasing</t>
  </si>
  <si>
    <t>Verify alarm is 10mmHg below diastolic augmentation</t>
  </si>
  <si>
    <t>Verify</t>
  </si>
  <si>
    <t>IABP Balloon Pressure Waveform</t>
  </si>
  <si>
    <t>Damped</t>
  </si>
  <si>
    <t>Diastolic Augmentation</t>
    <phoneticPr fontId="4" type="noConversion"/>
  </si>
  <si>
    <t>IABP Diastolic Augmentation</t>
  </si>
  <si>
    <t>Unassisted diastolic pressure</t>
  </si>
  <si>
    <t>Change over wire</t>
  </si>
  <si>
    <t>Edema #4 Location</t>
  </si>
  <si>
    <t>Edema #4 Pitting</t>
  </si>
  <si>
    <t>Edema present</t>
  </si>
  <si>
    <t>No edema present</t>
  </si>
  <si>
    <t>Edema present:  add protocol</t>
  </si>
  <si>
    <t>Yes</t>
  </si>
  <si>
    <t>Femoral Pulse Strength</t>
    <phoneticPr fontId="4" type="noConversion"/>
  </si>
  <si>
    <t>Femoral Pulse Strength/Method Left</t>
  </si>
  <si>
    <t>Femoral Pulse Strength/Method Right</t>
  </si>
  <si>
    <t>Dorsalis Pedis Pulse Strength/Method Left</t>
    <phoneticPr fontId="4" type="noConversion"/>
  </si>
  <si>
    <t>DDI</t>
    <phoneticPr fontId="4" type="noConversion"/>
  </si>
  <si>
    <t>AOO</t>
    <phoneticPr fontId="4" type="noConversion"/>
  </si>
  <si>
    <t xml:space="preserve">     Casts unable to assess</t>
  </si>
  <si>
    <t>CalcTime</t>
    <phoneticPr fontId="4" type="noConversion"/>
  </si>
  <si>
    <t xml:space="preserve">     Securement device</t>
  </si>
  <si>
    <t>Device</t>
  </si>
  <si>
    <t xml:space="preserve">     Sutured</t>
  </si>
  <si>
    <t>Sutured</t>
  </si>
  <si>
    <t xml:space="preserve">     Taped</t>
  </si>
  <si>
    <t>Taped</t>
  </si>
  <si>
    <t>Flush Fill</t>
    <phoneticPr fontId="4" type="noConversion"/>
  </si>
  <si>
    <t>Dressing Cleansed with</t>
    <phoneticPr fontId="4" type="noConversion"/>
  </si>
  <si>
    <t xml:space="preserve">     Normal Saline</t>
  </si>
  <si>
    <t>*</t>
  </si>
  <si>
    <t xml:space="preserve">V 14 mA </t>
  </si>
  <si>
    <t xml:space="preserve">     15 mAmp Ventricular</t>
  </si>
  <si>
    <t>V 15 mA</t>
  </si>
  <si>
    <t xml:space="preserve">     16 mAmp Ventricular</t>
  </si>
  <si>
    <t xml:space="preserve">V 16 mA </t>
  </si>
  <si>
    <t xml:space="preserve">     17 mAmp Ventricular</t>
  </si>
  <si>
    <t>Bag changed:  specify date/time</t>
    <phoneticPr fontId="4" type="noConversion"/>
  </si>
  <si>
    <t>Bag-chng</t>
  </si>
  <si>
    <t>Stopcock(s) new/changed</t>
  </si>
  <si>
    <t>Stpck-chng</t>
  </si>
  <si>
    <t>IABP Tubing/System/Bag Change</t>
    <phoneticPr fontId="4" type="noConversion"/>
  </si>
  <si>
    <t>Tubing new/changed: date/time</t>
    <phoneticPr fontId="4" type="noConversion"/>
  </si>
  <si>
    <t>Tubng-chng:DT</t>
    <phoneticPr fontId="4" type="noConversion"/>
  </si>
  <si>
    <t>Transducer new/changed: date/time</t>
    <phoneticPr fontId="4" type="noConversion"/>
  </si>
  <si>
    <t>Trnd-chng:DT</t>
    <phoneticPr fontId="4" type="noConversion"/>
  </si>
  <si>
    <t>Stopcock(s) new/changed: date/time</t>
    <phoneticPr fontId="4" type="noConversion"/>
  </si>
  <si>
    <t>Stpck-chng:DT</t>
    <phoneticPr fontId="4" type="noConversion"/>
  </si>
  <si>
    <t>IABP Zero</t>
  </si>
  <si>
    <t>Tubing/system present on admit</t>
  </si>
  <si>
    <t>Tubing new/changed</t>
  </si>
  <si>
    <t>Tubng-chng</t>
  </si>
  <si>
    <t>Capture</t>
    <phoneticPr fontId="4" type="noConversion"/>
  </si>
  <si>
    <t>Transducer new/changed</t>
  </si>
  <si>
    <t>Trnd-chng</t>
  </si>
  <si>
    <t>Plugged into emergency outlet</t>
  </si>
  <si>
    <t>HOB &gt; 30</t>
  </si>
  <si>
    <t>RevTrendel</t>
  </si>
  <si>
    <t>Helium Tank</t>
    <phoneticPr fontId="4" type="noConversion"/>
  </si>
  <si>
    <t xml:space="preserve">Tank pressure:  specify </t>
  </si>
  <si>
    <t>PSI</t>
  </si>
  <si>
    <t>Changed</t>
  </si>
  <si>
    <t>IABP Location</t>
  </si>
  <si>
    <t>Femoral artery right</t>
  </si>
  <si>
    <t>Femoral R</t>
  </si>
  <si>
    <t>Femoral artery left</t>
  </si>
  <si>
    <t>Femoral L</t>
  </si>
  <si>
    <t>IABP site: Other specify</t>
  </si>
  <si>
    <t>Power Source</t>
    <phoneticPr fontId="4" type="noConversion"/>
  </si>
  <si>
    <t>IABP Power Source</t>
  </si>
  <si>
    <t>Right</t>
  </si>
  <si>
    <t>Left</t>
  </si>
  <si>
    <t>Bilateral</t>
  </si>
  <si>
    <t>Edema #1 Location</t>
  </si>
  <si>
    <t xml:space="preserve">     Gauze</t>
  </si>
  <si>
    <t>Gauze</t>
  </si>
  <si>
    <t xml:space="preserve">     Pressure</t>
  </si>
  <si>
    <t>Pressure</t>
  </si>
  <si>
    <t xml:space="preserve">     Antimicrobial Disk (Biopatch)</t>
  </si>
  <si>
    <t>AntiDisk</t>
  </si>
  <si>
    <t xml:space="preserve">     None (open to air)</t>
  </si>
  <si>
    <t>OTA</t>
  </si>
  <si>
    <t xml:space="preserve">     Clean, dry and intact</t>
  </si>
  <si>
    <t>CD&amp;I</t>
  </si>
  <si>
    <t>Periorbit</t>
  </si>
  <si>
    <t>Pitting</t>
    <phoneticPr fontId="4" type="noConversion"/>
  </si>
  <si>
    <t>Edema #1 Pitting</t>
  </si>
  <si>
    <t xml:space="preserve">Non-Pitting </t>
  </si>
  <si>
    <t>Non Pitting</t>
  </si>
  <si>
    <t>Trace</t>
  </si>
  <si>
    <t xml:space="preserve">     Drainage increasing</t>
  </si>
  <si>
    <t>Increasing</t>
  </si>
  <si>
    <t>ART Line</t>
    <phoneticPr fontId="4" type="noConversion"/>
  </si>
  <si>
    <t>Edema #1</t>
    <phoneticPr fontId="4" type="noConversion"/>
  </si>
  <si>
    <t>Edema #1 Characteristics</t>
  </si>
  <si>
    <t>Shiny</t>
  </si>
  <si>
    <t>Taut</t>
  </si>
  <si>
    <t>Weeping</t>
  </si>
  <si>
    <t>Weepg</t>
  </si>
  <si>
    <t>Depndnt</t>
  </si>
  <si>
    <t>Nondependent</t>
  </si>
  <si>
    <t>NonDpnd</t>
  </si>
  <si>
    <t>Pitting +4 (Indentation of more than 10mm)</t>
  </si>
  <si>
    <t>Ectopy</t>
    <phoneticPr fontId="4" type="noConversion"/>
  </si>
  <si>
    <t>Cardiac Ectopy</t>
  </si>
  <si>
    <t>Premature atrial contraction</t>
  </si>
  <si>
    <t>PAC</t>
  </si>
  <si>
    <t xml:space="preserve">     6 mAmp Atrial</t>
  </si>
  <si>
    <t xml:space="preserve">A 6 mA </t>
  </si>
  <si>
    <t xml:space="preserve">     7 mAmp Atrial</t>
  </si>
  <si>
    <t xml:space="preserve">A 7 mA </t>
  </si>
  <si>
    <t xml:space="preserve">     8 mAmp Atrial</t>
  </si>
  <si>
    <t>A 8 mA</t>
  </si>
  <si>
    <t xml:space="preserve">     9 mAmp Atrial</t>
  </si>
  <si>
    <t xml:space="preserve">A 9 mA </t>
  </si>
  <si>
    <t xml:space="preserve">     10 mAmp Atrial</t>
  </si>
  <si>
    <t>A 10 mA</t>
  </si>
  <si>
    <t>Discharge Amount</t>
    <phoneticPr fontId="4" type="noConversion"/>
  </si>
  <si>
    <t xml:space="preserve">     Discharge none</t>
  </si>
  <si>
    <t xml:space="preserve">     Scant amount discharge</t>
  </si>
  <si>
    <t xml:space="preserve">     Small amount discharge</t>
  </si>
  <si>
    <t xml:space="preserve">     Moderate amount discharge</t>
  </si>
  <si>
    <t xml:space="preserve">     Large amount discharge</t>
  </si>
  <si>
    <t xml:space="preserve">     Copious amount discharge</t>
  </si>
  <si>
    <t>Discharge Status</t>
    <phoneticPr fontId="4" type="noConversion"/>
  </si>
  <si>
    <t xml:space="preserve">     Discharge decreasing</t>
  </si>
  <si>
    <t xml:space="preserve">     Discharge increasing</t>
  </si>
  <si>
    <t>Discharge Odor</t>
    <phoneticPr fontId="4" type="noConversion"/>
  </si>
  <si>
    <t>Pacemaker Dressing</t>
  </si>
  <si>
    <t xml:space="preserve">     Antimicrobial</t>
  </si>
  <si>
    <t>Antimicrobe</t>
  </si>
  <si>
    <t xml:space="preserve">     Non-adhering (Telfa)</t>
  </si>
  <si>
    <t>Telfa</t>
  </si>
  <si>
    <t>Timing Frequency</t>
    <phoneticPr fontId="4" type="noConversion"/>
  </si>
  <si>
    <t>IABP Timing Frequency</t>
  </si>
  <si>
    <t>One to one</t>
  </si>
  <si>
    <t>1:1</t>
    <phoneticPr fontId="4" type="noConversion"/>
  </si>
  <si>
    <t>One to two</t>
  </si>
  <si>
    <t>DeactOR</t>
  </si>
  <si>
    <t>1:2</t>
    <phoneticPr fontId="4" type="noConversion"/>
  </si>
  <si>
    <t>One to three</t>
  </si>
  <si>
    <t>1:3</t>
    <phoneticPr fontId="4" type="noConversion"/>
  </si>
  <si>
    <t>One to four</t>
  </si>
  <si>
    <t>Unassisted systolic pressure</t>
  </si>
  <si>
    <t>USP</t>
  </si>
  <si>
    <t>Balloon assisted systolic pressure</t>
  </si>
  <si>
    <t>BASP</t>
  </si>
  <si>
    <t>Timing Assessment</t>
    <phoneticPr fontId="4" type="noConversion"/>
  </si>
  <si>
    <t>IABP Timing Assessment</t>
  </si>
  <si>
    <t>Optimal timing</t>
  </si>
  <si>
    <t>Early inflation</t>
  </si>
  <si>
    <t>IABP Augmentation</t>
  </si>
  <si>
    <t>Optimal augmentation</t>
  </si>
  <si>
    <t>Optimal</t>
  </si>
  <si>
    <t>Reduced augmentation</t>
  </si>
  <si>
    <t>Reduced</t>
  </si>
  <si>
    <t>Poor augmentation</t>
  </si>
  <si>
    <t>Augmentation Alarm</t>
    <phoneticPr fontId="4" type="noConversion"/>
  </si>
  <si>
    <t>IABP Augmentation Alarm</t>
  </si>
  <si>
    <t>Augmentation alarm on</t>
  </si>
  <si>
    <t>Augmentation alarm off</t>
  </si>
  <si>
    <t>IABP Duration Tracking/Stabilization</t>
    <phoneticPr fontId="4" type="noConversion"/>
  </si>
  <si>
    <t>Dermabond</t>
    <phoneticPr fontId="4" type="noConversion"/>
  </si>
  <si>
    <t>Chlorhexidine</t>
    <phoneticPr fontId="4" type="noConversion"/>
  </si>
  <si>
    <t>Number</t>
  </si>
  <si>
    <t>Defib Type</t>
    <phoneticPr fontId="4" type="noConversion"/>
  </si>
  <si>
    <t>Pacemaker/Defibrillator Type</t>
  </si>
  <si>
    <t>Temporary Epicardial</t>
  </si>
  <si>
    <t>Epicardial</t>
  </si>
  <si>
    <t>UDP</t>
  </si>
  <si>
    <t>Assisted aortic end diastolic pressure</t>
  </si>
  <si>
    <t>AAEDP</t>
  </si>
  <si>
    <t>IABP Diastolic Augmentation Number</t>
  </si>
  <si>
    <t>Diastolic augmentation</t>
  </si>
  <si>
    <t>DA</t>
  </si>
  <si>
    <t>OverWire</t>
  </si>
  <si>
    <t>Tip sent for C&amp;S</t>
  </si>
  <si>
    <t>C&amp;S</t>
  </si>
  <si>
    <t>IABP</t>
    <phoneticPr fontId="4" type="noConversion"/>
  </si>
  <si>
    <t>Augmentation</t>
    <phoneticPr fontId="4" type="noConversion"/>
  </si>
  <si>
    <t>Dorsalis Pulse Strength</t>
    <phoneticPr fontId="4" type="noConversion"/>
  </si>
  <si>
    <t>Dorsalis Pedis Pulse Strength/Method Left</t>
  </si>
  <si>
    <t xml:space="preserve">     2+ Normal</t>
  </si>
  <si>
    <t>Dop Present</t>
  </si>
  <si>
    <t>Dop Absent</t>
  </si>
  <si>
    <t>Colorless</t>
  </si>
  <si>
    <t xml:space="preserve">     Pink</t>
  </si>
  <si>
    <t>Pink</t>
  </si>
  <si>
    <t>Dorsalis Pedis Pulse Strength/Method Right</t>
  </si>
  <si>
    <t xml:space="preserve">     Doppler present</t>
  </si>
  <si>
    <t xml:space="preserve">     11 mAmp Ventricular</t>
  </si>
  <si>
    <t xml:space="preserve">V 11 mA </t>
  </si>
  <si>
    <t xml:space="preserve">     12 mAmp Ventricular</t>
  </si>
  <si>
    <t>V 12 mA</t>
  </si>
  <si>
    <t xml:space="preserve">     13 mAmp Ventricular</t>
  </si>
  <si>
    <t xml:space="preserve">V 13 mA </t>
  </si>
  <si>
    <t xml:space="preserve">     14 mAmp Ventricular</t>
  </si>
  <si>
    <t>Pacemaker Sensing Threshold</t>
    <phoneticPr fontId="4" type="noConversion"/>
  </si>
  <si>
    <t>Subcl R</t>
  </si>
  <si>
    <t>Subclavian Left</t>
  </si>
  <si>
    <t>Subcl L</t>
  </si>
  <si>
    <t>Internal Jugular Right</t>
  </si>
  <si>
    <t>IJ R</t>
  </si>
  <si>
    <t>Internal Jugular Left</t>
  </si>
  <si>
    <t>IJ L</t>
  </si>
  <si>
    <t xml:space="preserve">     Sequential compression device</t>
  </si>
  <si>
    <t>SCD</t>
  </si>
  <si>
    <t>Device Location</t>
    <phoneticPr fontId="4" type="noConversion"/>
  </si>
  <si>
    <t xml:space="preserve">     Leg right</t>
  </si>
  <si>
    <t>LegRight</t>
  </si>
  <si>
    <t xml:space="preserve">     Leg left</t>
  </si>
  <si>
    <t>Leg Left</t>
  </si>
  <si>
    <t xml:space="preserve">     Bilateral legs</t>
  </si>
  <si>
    <t>BilatLegs</t>
  </si>
  <si>
    <t xml:space="preserve">     Drsg large amount discharge</t>
  </si>
  <si>
    <t xml:space="preserve">     Drsg discharge same amount</t>
  </si>
  <si>
    <t xml:space="preserve">     Drsg discharge decreasing</t>
  </si>
  <si>
    <t xml:space="preserve">     Drsg discharge increasing</t>
  </si>
  <si>
    <t xml:space="preserve">     None</t>
  </si>
  <si>
    <t>Zero done</t>
  </si>
  <si>
    <t>Zeroed</t>
  </si>
  <si>
    <t>Non applicable</t>
  </si>
  <si>
    <t>IABP verify pressure</t>
  </si>
  <si>
    <t>Verified</t>
  </si>
  <si>
    <t>Pacemaker</t>
    <phoneticPr fontId="4" type="noConversion"/>
  </si>
  <si>
    <t>Pacemaker Capture</t>
  </si>
  <si>
    <t>1 to 1 capture</t>
  </si>
  <si>
    <t>Capture</t>
  </si>
  <si>
    <t>PluggedIn</t>
  </si>
  <si>
    <t>Battery</t>
  </si>
  <si>
    <t>Pulse Check</t>
    <phoneticPr fontId="4" type="noConversion"/>
  </si>
  <si>
    <t>IABP Pulse Check</t>
  </si>
  <si>
    <t>Distal pulses palpable</t>
  </si>
  <si>
    <t>PulsePalp</t>
  </si>
  <si>
    <t>Distal pulses doppler</t>
  </si>
  <si>
    <t>PulseDop</t>
  </si>
  <si>
    <t>Distal pulses none</t>
  </si>
  <si>
    <t>PulseNone</t>
  </si>
  <si>
    <t>IABP Pulse Check</t>
    <phoneticPr fontId="4" type="noConversion"/>
  </si>
  <si>
    <t>Radial</t>
    <phoneticPr fontId="4" type="noConversion"/>
  </si>
  <si>
    <t>Pedal</t>
    <phoneticPr fontId="4" type="noConversion"/>
  </si>
  <si>
    <t>Drainage Odor</t>
    <phoneticPr fontId="4" type="noConversion"/>
  </si>
  <si>
    <t xml:space="preserve">     No odor</t>
  </si>
  <si>
    <t>NoOdor</t>
  </si>
  <si>
    <t xml:space="preserve">     Foul</t>
  </si>
  <si>
    <t>Foul</t>
  </si>
  <si>
    <t>IABP Dressing/Status/Discharge</t>
  </si>
  <si>
    <t xml:space="preserve">     Transparent (Opsite, Tegaderm)</t>
  </si>
  <si>
    <t>Transparent</t>
  </si>
  <si>
    <t>Device Length</t>
    <phoneticPr fontId="4" type="noConversion"/>
  </si>
  <si>
    <t xml:space="preserve">     Foot</t>
  </si>
  <si>
    <t xml:space="preserve">     Ankle</t>
  </si>
  <si>
    <t xml:space="preserve">     Calf</t>
  </si>
  <si>
    <t xml:space="preserve">     Knee</t>
  </si>
  <si>
    <t xml:space="preserve">     Thigh</t>
  </si>
  <si>
    <t>Popliteal Pulse Strength</t>
    <phoneticPr fontId="4" type="noConversion"/>
  </si>
  <si>
    <t>Status: specify</t>
    <phoneticPr fontId="4" type="noConversion"/>
  </si>
  <si>
    <t>Sensitivity Atrial</t>
    <phoneticPr fontId="4" type="noConversion"/>
  </si>
  <si>
    <t xml:space="preserve">     Atrial 1 mVolt</t>
  </si>
  <si>
    <t xml:space="preserve">     Reinforced: specify date/time</t>
  </si>
  <si>
    <t>Reinforced</t>
  </si>
  <si>
    <t>Magnet Off</t>
    <phoneticPr fontId="4" type="noConversion"/>
  </si>
  <si>
    <t>Pitting +1 (Barely Detectable)</t>
  </si>
  <si>
    <t>Pitting +2 (Indentation less than 5mm)</t>
  </si>
  <si>
    <t>Pitting +3 (Indentation of 5-10mm)</t>
  </si>
  <si>
    <t>Pacemaker Output</t>
  </si>
  <si>
    <t xml:space="preserve">     1 mAmp Atrial</t>
  </si>
  <si>
    <t xml:space="preserve">A 1 mA </t>
  </si>
  <si>
    <t xml:space="preserve">     2 mAmp Atrial</t>
  </si>
  <si>
    <t>Brawny (chronic discolored)</t>
  </si>
  <si>
    <t>Brawny</t>
  </si>
  <si>
    <t>Edema #2</t>
    <phoneticPr fontId="4" type="noConversion"/>
  </si>
  <si>
    <t>Edema #2 Characteristics</t>
  </si>
  <si>
    <t>Edema #2 Laterality</t>
  </si>
  <si>
    <t>A 5 mA</t>
  </si>
  <si>
    <t xml:space="preserve">     23 mAmp Atrial</t>
    <phoneticPr fontId="4" type="noConversion"/>
  </si>
  <si>
    <t>A 23 mA</t>
    <phoneticPr fontId="4" type="noConversion"/>
  </si>
  <si>
    <t xml:space="preserve">     24 mAmp Atrial</t>
    <phoneticPr fontId="4" type="noConversion"/>
  </si>
  <si>
    <t>A 24 mA</t>
    <phoneticPr fontId="4" type="noConversion"/>
  </si>
  <si>
    <t xml:space="preserve">     25 mAmp Atrial</t>
    <phoneticPr fontId="4" type="noConversion"/>
  </si>
  <si>
    <t>A 25 mA</t>
    <phoneticPr fontId="4" type="noConversion"/>
  </si>
  <si>
    <t>Posterior Tibial Pulse Strength/Method Left</t>
    <phoneticPr fontId="4" type="noConversion"/>
  </si>
  <si>
    <t>Unable to assess: specify</t>
    <phoneticPr fontId="4" type="noConversion"/>
  </si>
  <si>
    <t>LVADlowRate</t>
  </si>
  <si>
    <t>Mode Left</t>
    <phoneticPr fontId="4" type="noConversion"/>
  </si>
  <si>
    <t>VAD Left Mode</t>
  </si>
  <si>
    <t>Auto mode</t>
  </si>
  <si>
    <t>Auto Lt</t>
  </si>
  <si>
    <t>Fixed mode</t>
  </si>
  <si>
    <t>Fixed Lt</t>
  </si>
  <si>
    <t>Other mode: specify</t>
  </si>
  <si>
    <t>Other Lt</t>
  </si>
  <si>
    <t>Name Left</t>
    <phoneticPr fontId="4" type="noConversion"/>
  </si>
  <si>
    <t>VAD Left Name</t>
  </si>
  <si>
    <t>HeartMate XVE LVAD</t>
  </si>
  <si>
    <t>HM-XVE Lt</t>
  </si>
  <si>
    <t>HeartMate II VAD (Thoratec)</t>
  </si>
  <si>
    <t>HM II Lt</t>
  </si>
  <si>
    <t>Thoratec Dual Drive Console (Thoratec)</t>
  </si>
  <si>
    <t>DualDrive Lt</t>
  </si>
  <si>
    <t>TLC - II Driver System (Thoratec)</t>
  </si>
  <si>
    <t>TLC-II Lt</t>
  </si>
  <si>
    <t>HeartWare VAD (HeartWare)</t>
  </si>
  <si>
    <t>HeartWare Lt</t>
  </si>
  <si>
    <t>DuraHeart  VAD (Terumo Heart)</t>
  </si>
  <si>
    <t xml:space="preserve">     Other dressing:  specify</t>
  </si>
  <si>
    <t>Deactivated prior to OR</t>
  </si>
  <si>
    <t>DeactPrior</t>
  </si>
  <si>
    <t xml:space="preserve">Reactivated </t>
  </si>
  <si>
    <t>Reactivate</t>
  </si>
  <si>
    <t>Wires</t>
    <phoneticPr fontId="4" type="noConversion"/>
  </si>
  <si>
    <t>1:4</t>
    <phoneticPr fontId="4" type="noConversion"/>
  </si>
  <si>
    <t>Timing Mode</t>
    <phoneticPr fontId="4" type="noConversion"/>
  </si>
  <si>
    <t>IABP Timing Mode</t>
  </si>
  <si>
    <t>Timing automatic</t>
  </si>
  <si>
    <t>AutoMode</t>
  </si>
  <si>
    <t>Timing semi-automatic</t>
  </si>
  <si>
    <t>SemiMode</t>
  </si>
  <si>
    <t>Timing manual</t>
  </si>
  <si>
    <t>ManMode</t>
  </si>
  <si>
    <t>Trigger</t>
    <phoneticPr fontId="4" type="noConversion"/>
  </si>
  <si>
    <t>IABP Trigger</t>
  </si>
  <si>
    <t>Automatic</t>
  </si>
  <si>
    <t>Auto</t>
  </si>
  <si>
    <t>IABP ECG leads</t>
  </si>
  <si>
    <t>ECG Leads</t>
  </si>
  <si>
    <t>Arterial Blood Pressure</t>
  </si>
  <si>
    <t>ABP</t>
  </si>
  <si>
    <t>Internal</t>
  </si>
  <si>
    <t>Pacemaker atrial</t>
  </si>
  <si>
    <t>Pacer A</t>
  </si>
  <si>
    <t>Pacemaker atrial ventricular</t>
  </si>
  <si>
    <t>PacerA-V/V</t>
  </si>
  <si>
    <t>Radial Pulse Strength/Method Left</t>
    <phoneticPr fontId="4" type="noConversion"/>
  </si>
  <si>
    <t xml:space="preserve">     Unable to assess: specify</t>
  </si>
  <si>
    <t>Radial Pulse Strength/Method Right</t>
  </si>
  <si>
    <t>Radial Pulse Strength/Method Right</t>
    <phoneticPr fontId="4" type="noConversion"/>
  </si>
  <si>
    <t>Dopp +</t>
  </si>
  <si>
    <t xml:space="preserve">V 17mA </t>
  </si>
  <si>
    <t xml:space="preserve">     18 mAmp Ventricular</t>
  </si>
  <si>
    <t>Temporary Transvenous</t>
  </si>
  <si>
    <t>Output Ventricular</t>
    <phoneticPr fontId="4" type="noConversion"/>
  </si>
  <si>
    <t xml:space="preserve">     1 mAmp Ventricular</t>
  </si>
  <si>
    <t xml:space="preserve">V 1 mA </t>
  </si>
  <si>
    <t>IABP Discharge-Exudate Color/Characteristics/Amount/Odor</t>
  </si>
  <si>
    <t xml:space="preserve">     Colorless</t>
  </si>
  <si>
    <t xml:space="preserve">     5 mAmp Ventricular</t>
  </si>
  <si>
    <t>V 5 mA</t>
  </si>
  <si>
    <t xml:space="preserve">     6 mAmp Ventricular</t>
  </si>
  <si>
    <t xml:space="preserve">     Red</t>
  </si>
  <si>
    <t xml:space="preserve">     Maroon</t>
  </si>
  <si>
    <t>Maroon</t>
  </si>
  <si>
    <t xml:space="preserve">     Yellow</t>
  </si>
  <si>
    <t>Yellow</t>
  </si>
  <si>
    <t>Calculate for length of time inserted</t>
    <phoneticPr fontId="4" type="noConversion"/>
  </si>
  <si>
    <t>V 9 mA</t>
  </si>
  <si>
    <t xml:space="preserve">     10 mAmp Ventricular</t>
  </si>
  <si>
    <t xml:space="preserve">V 10 mA </t>
  </si>
  <si>
    <t>Over sensing</t>
  </si>
  <si>
    <t>OverSense</t>
  </si>
  <si>
    <t>Under sensing</t>
  </si>
  <si>
    <t>UnderSense</t>
  </si>
  <si>
    <t>Pacemaker Sensitivity</t>
  </si>
  <si>
    <t>Asynchronous</t>
  </si>
  <si>
    <t>Asynch</t>
  </si>
  <si>
    <t>Demand</t>
  </si>
  <si>
    <t>Warmer</t>
  </si>
  <si>
    <t xml:space="preserve">     Warmer than opposite body part</t>
  </si>
  <si>
    <t>WarmOp</t>
  </si>
  <si>
    <t xml:space="preserve">     Cooler than body temperature</t>
  </si>
  <si>
    <t>Cooler</t>
  </si>
  <si>
    <t xml:space="preserve">     Cooler than opposite body part</t>
  </si>
  <si>
    <t>CoolOp</t>
  </si>
  <si>
    <t xml:space="preserve">     Abdominal binder</t>
  </si>
  <si>
    <t>Binder</t>
  </si>
  <si>
    <t xml:space="preserve">     Ace wrap</t>
  </si>
  <si>
    <t>AceWrap</t>
  </si>
  <si>
    <t xml:space="preserve">     Montgomery straps</t>
  </si>
  <si>
    <t>MontStrap</t>
  </si>
  <si>
    <t>SecureDev</t>
  </si>
  <si>
    <t>Speed Left</t>
    <phoneticPr fontId="4" type="noConversion"/>
  </si>
  <si>
    <t>VAD Left Speed</t>
  </si>
  <si>
    <t xml:space="preserve">     Speed (8000-12000: specify rpm</t>
  </si>
  <si>
    <t>HM-II rpm Lt</t>
  </si>
  <si>
    <t xml:space="preserve">     Speed (2000-4000): specify rpm</t>
  </si>
  <si>
    <t>HW rpm Lt</t>
  </si>
  <si>
    <t>Stroke Volume Left</t>
    <phoneticPr fontId="4" type="noConversion"/>
  </si>
  <si>
    <t>VAD Left Stroke Volume</t>
  </si>
  <si>
    <t>Percent systole:  specify %</t>
  </si>
  <si>
    <t>Systole% Lt</t>
  </si>
  <si>
    <t>Stroke volume:  specify ml</t>
  </si>
  <si>
    <t>SV ml Lt</t>
  </si>
  <si>
    <t>Anti Embolism Stocking/Type/Location</t>
    <phoneticPr fontId="4" type="noConversion"/>
  </si>
  <si>
    <t xml:space="preserve">     Knee high</t>
  </si>
  <si>
    <t>Noncaptured</t>
  </si>
  <si>
    <t>Noncapture</t>
  </si>
  <si>
    <t>Pacemaker Capture</t>
    <phoneticPr fontId="4" type="noConversion"/>
  </si>
  <si>
    <t>Magnet On</t>
    <phoneticPr fontId="4" type="noConversion"/>
  </si>
  <si>
    <t>Femoral Right</t>
  </si>
  <si>
    <t>Transcutaneous Anterior and Posterior Pads</t>
  </si>
  <si>
    <t>Transcut Pads</t>
  </si>
  <si>
    <t xml:space="preserve">Other: specify </t>
  </si>
  <si>
    <t>Mode</t>
    <phoneticPr fontId="4" type="noConversion"/>
  </si>
  <si>
    <t>Pacemaker Mode</t>
  </si>
  <si>
    <t>Atrial paced</t>
  </si>
  <si>
    <t>A-paced</t>
  </si>
  <si>
    <t>Pneumatic Compression Device Status/Type/Location/Length</t>
    <phoneticPr fontId="4" type="noConversion"/>
  </si>
  <si>
    <t>Not Applicable</t>
    <phoneticPr fontId="4" type="noConversion"/>
  </si>
  <si>
    <t>Not Appl</t>
    <phoneticPr fontId="4" type="noConversion"/>
  </si>
  <si>
    <t>Sensitivity Ventricular</t>
    <phoneticPr fontId="4" type="noConversion"/>
  </si>
  <si>
    <t xml:space="preserve">     Ventricular 1 mVolt</t>
  </si>
  <si>
    <t>V 1mV</t>
  </si>
  <si>
    <t>V 2mV</t>
  </si>
  <si>
    <t xml:space="preserve">     Ventricular 3 mVolt</t>
  </si>
  <si>
    <t>V 3mV</t>
  </si>
  <si>
    <t xml:space="preserve">     Ventricular 4 mVolt</t>
  </si>
  <si>
    <t>V 4mV</t>
  </si>
  <si>
    <t>A 1mV</t>
  </si>
  <si>
    <t xml:space="preserve">     Atrial 2 mVolt</t>
  </si>
  <si>
    <t>A 2mV</t>
  </si>
  <si>
    <t xml:space="preserve">     Atrial 3 mVolt</t>
  </si>
  <si>
    <t>A 3mV</t>
  </si>
  <si>
    <t xml:space="preserve">     Atrial 4 mVolt</t>
  </si>
  <si>
    <t>A 4mV</t>
  </si>
  <si>
    <t xml:space="preserve">     Atrial 5 mVolt</t>
  </si>
  <si>
    <t>A 5mV</t>
  </si>
  <si>
    <t xml:space="preserve">     Atrial 6 mVolt</t>
  </si>
  <si>
    <t>A 6mV</t>
  </si>
  <si>
    <t xml:space="preserve">     Atrial 7 mVolt</t>
  </si>
  <si>
    <t>A 7mV</t>
  </si>
  <si>
    <t>Pacemaker Discharge-Exudate Color/Characteristics/Amount/Odor</t>
  </si>
  <si>
    <t>Ventricular paced</t>
  </si>
  <si>
    <t>Dual chamber paced</t>
  </si>
  <si>
    <t>DualPaced</t>
  </si>
  <si>
    <t>Output Atrial</t>
    <phoneticPr fontId="4" type="noConversion"/>
  </si>
  <si>
    <t>A 8mV</t>
  </si>
  <si>
    <t>A 2 mA</t>
  </si>
  <si>
    <t xml:space="preserve">     3 mAmp Atrial</t>
  </si>
  <si>
    <t xml:space="preserve">A 3 mA </t>
  </si>
  <si>
    <t xml:space="preserve">     4 mAmp Atrial </t>
  </si>
  <si>
    <t xml:space="preserve">A 4 mA </t>
  </si>
  <si>
    <t xml:space="preserve">     5 mAmp Atrial</t>
  </si>
  <si>
    <t xml:space="preserve">     22 mAmp Atrial</t>
    <phoneticPr fontId="4" type="noConversion"/>
  </si>
  <si>
    <t>A 22 mA</t>
    <phoneticPr fontId="4" type="noConversion"/>
  </si>
  <si>
    <t>Posterior Tibial Pulse Strength/Method Left</t>
  </si>
  <si>
    <t>VAD Pressure</t>
  </si>
  <si>
    <t>Purge pressure:  specify mmHg</t>
  </si>
  <si>
    <t>mmHgPurge</t>
  </si>
  <si>
    <t>VAD Rate</t>
  </si>
  <si>
    <t>Impella Purge rate:  specify ml/hr</t>
  </si>
  <si>
    <t>Purge rate</t>
  </si>
  <si>
    <t>Accumulator Pressure Right</t>
    <phoneticPr fontId="4" type="noConversion"/>
  </si>
  <si>
    <t>VAD Right Accumulator Pressure</t>
  </si>
  <si>
    <t>AccPress Rt</t>
  </si>
  <si>
    <t>Back Up Right</t>
    <phoneticPr fontId="4" type="noConversion"/>
  </si>
  <si>
    <t>VAD Right Back Up System</t>
  </si>
  <si>
    <t>BUpresent Rt</t>
  </si>
  <si>
    <t>Battery Charge Right</t>
    <phoneticPr fontId="4" type="noConversion"/>
  </si>
  <si>
    <t>VAD Right Battery Charge Light</t>
  </si>
  <si>
    <t>BatLitOn Rt</t>
  </si>
  <si>
    <t>Yellow Rt</t>
  </si>
  <si>
    <t>FlashRed Rt</t>
  </si>
  <si>
    <t>No Rt</t>
  </si>
  <si>
    <t>BatChangeRt</t>
  </si>
  <si>
    <t>Dressing Right</t>
    <phoneticPr fontId="4" type="noConversion"/>
  </si>
  <si>
    <t>VAD Right Dressing/Status/Drsg Discharge</t>
  </si>
  <si>
    <t xml:space="preserve">     Cleansed with: specify</t>
  </si>
  <si>
    <t>VAD Left Back Up System</t>
  </si>
  <si>
    <t>Back up system present</t>
  </si>
  <si>
    <t>BU present Lt</t>
  </si>
  <si>
    <t>Left Battery</t>
    <phoneticPr fontId="4" type="noConversion"/>
  </si>
  <si>
    <t>Pacemaker Dressing</t>
    <phoneticPr fontId="4" type="noConversion"/>
  </si>
  <si>
    <t>Level 5</t>
  </si>
  <si>
    <t xml:space="preserve">     Performance level 6</t>
  </si>
  <si>
    <t>Level 6</t>
  </si>
  <si>
    <t xml:space="preserve">     Performance level 7</t>
  </si>
  <si>
    <t>Level 7</t>
  </si>
  <si>
    <t>Pacemaker Wires</t>
  </si>
  <si>
    <t>Capped</t>
  </si>
  <si>
    <t>Labeled</t>
  </si>
  <si>
    <t>Removed</t>
  </si>
  <si>
    <t>Number: specify</t>
  </si>
  <si>
    <t>Doppler Left</t>
    <phoneticPr fontId="4" type="noConversion"/>
  </si>
  <si>
    <t>Art Line unable to assess</t>
    <phoneticPr fontId="4" type="noConversion"/>
  </si>
  <si>
    <t>Art Line</t>
    <phoneticPr fontId="4" type="noConversion"/>
  </si>
  <si>
    <t>Posterior Tibial Pulse Strength/Method Right</t>
  </si>
  <si>
    <t xml:space="preserve">     2+ Normal doppler</t>
  </si>
  <si>
    <t>Posterior Tibial Pulse Strength/Method Right</t>
    <phoneticPr fontId="4" type="noConversion"/>
  </si>
  <si>
    <t xml:space="preserve"> Art Line unable to assess</t>
    <phoneticPr fontId="4" type="noConversion"/>
  </si>
  <si>
    <t>Radial Pulse</t>
    <phoneticPr fontId="4" type="noConversion"/>
  </si>
  <si>
    <t>Radial Pulse Strength/Method Left</t>
  </si>
  <si>
    <t>Pacemaker permanent Biventricular</t>
  </si>
  <si>
    <t>Biventricular</t>
  </si>
  <si>
    <t>Implantable Defibrillator</t>
  </si>
  <si>
    <t>Defibrillator</t>
  </si>
  <si>
    <t>Pacing Percentage</t>
    <phoneticPr fontId="4" type="noConversion"/>
  </si>
  <si>
    <t>Pacing Percentage</t>
  </si>
  <si>
    <t>100 percent pacing</t>
  </si>
  <si>
    <t>100% pace</t>
  </si>
  <si>
    <t xml:space="preserve">V 18 mA </t>
  </si>
  <si>
    <t xml:space="preserve">     19 mAmp Ventricular</t>
  </si>
  <si>
    <t>V 19 mA</t>
  </si>
  <si>
    <t xml:space="preserve">     20 mAmp Ventricular</t>
  </si>
  <si>
    <t xml:space="preserve">V 20 mA </t>
  </si>
  <si>
    <t xml:space="preserve">     21 mAmp Ventricular</t>
    <phoneticPr fontId="4" type="noConversion"/>
  </si>
  <si>
    <t xml:space="preserve">V 21 mA </t>
    <phoneticPr fontId="4" type="noConversion"/>
  </si>
  <si>
    <t xml:space="preserve">     2 mAmp Ventricular</t>
  </si>
  <si>
    <t>V 2 mA</t>
  </si>
  <si>
    <t xml:space="preserve">     3 mAmp Ventricular</t>
  </si>
  <si>
    <t xml:space="preserve">V 3 mA </t>
  </si>
  <si>
    <t xml:space="preserve">     4 mAmp Ventricular</t>
  </si>
  <si>
    <t>V 4 mA</t>
  </si>
  <si>
    <t xml:space="preserve">     23 mAmp Ventricular</t>
    <phoneticPr fontId="4" type="noConversion"/>
  </si>
  <si>
    <t xml:space="preserve">V 23 mA </t>
    <phoneticPr fontId="4" type="noConversion"/>
  </si>
  <si>
    <t>V 6 mA</t>
  </si>
  <si>
    <t xml:space="preserve">     7 mAmp Ventricular</t>
  </si>
  <si>
    <t xml:space="preserve">V 7 mA </t>
  </si>
  <si>
    <t xml:space="preserve">     8 mAmp Ventricular</t>
  </si>
  <si>
    <t xml:space="preserve">V 8 mA </t>
  </si>
  <si>
    <t xml:space="preserve">     9 mAmp Ventricular</t>
  </si>
  <si>
    <t>Appropriate</t>
  </si>
  <si>
    <t>Approp</t>
  </si>
  <si>
    <t xml:space="preserve">     Drsg moderate amount discharge</t>
  </si>
  <si>
    <t>VAD Right Fill Pressure</t>
  </si>
  <si>
    <t>Fill pressure (-25 to -40 mmHg) specify</t>
  </si>
  <si>
    <t>RVAD fill</t>
  </si>
  <si>
    <t>Flow Right</t>
    <phoneticPr fontId="4" type="noConversion"/>
  </si>
  <si>
    <t>VAD Right Flow</t>
  </si>
  <si>
    <t xml:space="preserve">VAD Flow specify liters per minute </t>
  </si>
  <si>
    <t>RVAD flow</t>
  </si>
  <si>
    <t>Hand Pump Right</t>
    <phoneticPr fontId="4" type="noConversion"/>
  </si>
  <si>
    <t>VAD Right Hand Pump</t>
  </si>
  <si>
    <t>VAD Right Low Rate</t>
  </si>
  <si>
    <t>RVADlowRate</t>
  </si>
  <si>
    <t>Mode Right</t>
    <phoneticPr fontId="4" type="noConversion"/>
  </si>
  <si>
    <t>VAD Right Mode</t>
  </si>
  <si>
    <t>Auto Rt</t>
  </si>
  <si>
    <t>Fixed Rt</t>
  </si>
  <si>
    <t>Other mode</t>
  </si>
  <si>
    <t>Other Rt</t>
  </si>
  <si>
    <t>Name Right</t>
    <phoneticPr fontId="4" type="noConversion"/>
  </si>
  <si>
    <t>VAD Right Name</t>
  </si>
  <si>
    <t xml:space="preserve">     Discharge same amount</t>
  </si>
  <si>
    <t>Eject</t>
    <phoneticPr fontId="4" type="noConversion"/>
  </si>
  <si>
    <t>VAD Left Eject Pressure/Time</t>
  </si>
  <si>
    <t>Eject pressure (230-245mmHg): specify</t>
  </si>
  <si>
    <t>LVADmmHg</t>
  </si>
  <si>
    <t>Eject time (270-300 msecs):  specify</t>
  </si>
  <si>
    <t>LVADmsecs</t>
  </si>
  <si>
    <t>Emergency Power Pack Left</t>
    <phoneticPr fontId="4" type="noConversion"/>
  </si>
  <si>
    <t>Anti Embolism Stocking Status/Type/Location</t>
    <phoneticPr fontId="4" type="noConversion"/>
  </si>
  <si>
    <t>Surrounding Skin Appearance Left</t>
    <phoneticPr fontId="4" type="noConversion"/>
  </si>
  <si>
    <t>VAD Left Surrounding Skin Appearance/Status/Temperature</t>
  </si>
  <si>
    <t xml:space="preserve">     Maceration</t>
  </si>
  <si>
    <t xml:space="preserve">     Thigh high</t>
  </si>
  <si>
    <t>Leg Right</t>
  </si>
  <si>
    <t>Other Anti-Embolic Measures</t>
    <phoneticPr fontId="4" type="noConversion"/>
  </si>
  <si>
    <t>Anti Embolism Stocking Measures</t>
    <phoneticPr fontId="4" type="noConversion"/>
  </si>
  <si>
    <t xml:space="preserve">Ulnar Pulse </t>
    <phoneticPr fontId="4" type="noConversion"/>
  </si>
  <si>
    <t>Ulnar Pulse Strength/Method Left</t>
  </si>
  <si>
    <t>Ulnar Pulse Strength/Method Left</t>
    <phoneticPr fontId="4" type="noConversion"/>
  </si>
  <si>
    <t>Ulnar Pulse Strength/Method Right</t>
  </si>
  <si>
    <t>Ulnar Pulse Strength/Method Right</t>
    <phoneticPr fontId="4" type="noConversion"/>
  </si>
  <si>
    <t>Doppler Right</t>
    <phoneticPr fontId="4" type="noConversion"/>
  </si>
  <si>
    <t xml:space="preserve">    Atrial .5 mVolt</t>
    <phoneticPr fontId="4" type="noConversion"/>
  </si>
  <si>
    <t>A .5m V</t>
    <phoneticPr fontId="4" type="noConversion"/>
  </si>
  <si>
    <t xml:space="preserve">     Performance level 1</t>
  </si>
  <si>
    <t>Level 1</t>
  </si>
  <si>
    <t xml:space="preserve">     Performance level 2</t>
  </si>
  <si>
    <t>Level 2</t>
  </si>
  <si>
    <t xml:space="preserve">     Performance level 3</t>
  </si>
  <si>
    <t>Level 3</t>
  </si>
  <si>
    <t xml:space="preserve">     Performance level 4</t>
  </si>
  <si>
    <t>Level 4</t>
  </si>
  <si>
    <t>Palpation Left</t>
    <phoneticPr fontId="4" type="noConversion"/>
  </si>
  <si>
    <t xml:space="preserve">     Ventricular 5 mVolt</t>
  </si>
  <si>
    <t>V 5mV</t>
  </si>
  <si>
    <t xml:space="preserve">     Ventricular 6 mVolt</t>
  </si>
  <si>
    <t>V 6mV</t>
  </si>
  <si>
    <t xml:space="preserve">     Ventricular 7 mVolt</t>
  </si>
  <si>
    <t>V 7mV</t>
  </si>
  <si>
    <t xml:space="preserve">     Ventricular 8 mVolt</t>
  </si>
  <si>
    <t>Rate</t>
    <phoneticPr fontId="4" type="noConversion"/>
  </si>
  <si>
    <t>Pacemaker Settings: Rate</t>
  </si>
  <si>
    <t>Rate: specify</t>
  </si>
  <si>
    <t>Rate</t>
  </si>
  <si>
    <t xml:space="preserve">     Atrial 9 mVolt</t>
  </si>
  <si>
    <t>A 9mV</t>
  </si>
  <si>
    <t xml:space="preserve">     Atrial 10 mVolt</t>
  </si>
  <si>
    <t>A 10mV</t>
  </si>
  <si>
    <t>Pacemaker Sensitivity</t>
    <phoneticPr fontId="4" type="noConversion"/>
  </si>
  <si>
    <t xml:space="preserve">     21 mAmp Atrial</t>
    <phoneticPr fontId="4" type="noConversion"/>
  </si>
  <si>
    <t>A 21 mA</t>
    <phoneticPr fontId="4" type="noConversion"/>
  </si>
  <si>
    <t>Off, attached to generator</t>
  </si>
  <si>
    <t>OffAtach</t>
  </si>
  <si>
    <t>Deactivated in OR</t>
  </si>
  <si>
    <t>Tender</t>
  </si>
  <si>
    <t xml:space="preserve">Pacemaker Status </t>
  </si>
  <si>
    <t>Impella 2.5</t>
  </si>
  <si>
    <t>Impella</t>
  </si>
  <si>
    <t xml:space="preserve">     Speed (8000-12000):  specify rpm</t>
  </si>
  <si>
    <t>HM-IIrmpRt</t>
  </si>
  <si>
    <t xml:space="preserve">     Speed (2000-4000)(: specify rpm</t>
  </si>
  <si>
    <t>HWrpm Rt</t>
  </si>
  <si>
    <t>Stroke Volume Right</t>
    <phoneticPr fontId="4" type="noConversion"/>
  </si>
  <si>
    <t>VAD Right Stroke Volume</t>
  </si>
  <si>
    <t>Systole% Rt</t>
  </si>
  <si>
    <t>Stroke volume specify ml</t>
  </si>
  <si>
    <t>SV ml Rt</t>
  </si>
  <si>
    <t>VAD Right Surrounding Skin Appearance/Status/Temperature</t>
  </si>
  <si>
    <t xml:space="preserve">     Drsg small amount discharge </t>
  </si>
  <si>
    <t xml:space="preserve">     Drsg moderate amount discharge </t>
  </si>
  <si>
    <t>Other: specify name</t>
  </si>
  <si>
    <t>Output Left</t>
    <phoneticPr fontId="4" type="noConversion"/>
  </si>
  <si>
    <t>VAD Left Output</t>
  </si>
  <si>
    <t>VAD Output specify liters per minute</t>
  </si>
  <si>
    <t>LVAD lpm</t>
  </si>
  <si>
    <t>Power Left</t>
    <phoneticPr fontId="4" type="noConversion"/>
  </si>
  <si>
    <t>VAD Left Power</t>
  </si>
  <si>
    <t>Power specify watts (4.0-8.0)</t>
  </si>
  <si>
    <t>WATTS Lt</t>
  </si>
  <si>
    <t>Pulsatile Index Left</t>
    <phoneticPr fontId="4" type="noConversion"/>
  </si>
  <si>
    <t>VAD Left Battery Charge Light</t>
  </si>
  <si>
    <t>DuraHeart Lt</t>
  </si>
  <si>
    <t xml:space="preserve">     Performance level 5</t>
  </si>
  <si>
    <t>Green light fully charged battery(s)</t>
  </si>
  <si>
    <t>Green Lt</t>
  </si>
  <si>
    <t>Yellow light battery(s) charging</t>
  </si>
  <si>
    <t>Yellow Lt</t>
  </si>
  <si>
    <t xml:space="preserve">     Performance level 8 </t>
  </si>
  <si>
    <t>Level 8</t>
  </si>
  <si>
    <t xml:space="preserve">     Performance level 9</t>
  </si>
  <si>
    <t>Level 9</t>
  </si>
  <si>
    <t>Left Accumulator Pressure</t>
    <phoneticPr fontId="4" type="noConversion"/>
  </si>
  <si>
    <t>VAD Left Accumulator Pressure</t>
  </si>
  <si>
    <t>Accumulator pressure:  specify mmHg</t>
  </si>
  <si>
    <t>AccuPressLt</t>
  </si>
  <si>
    <t>Left Back up System</t>
    <phoneticPr fontId="4" type="noConversion"/>
  </si>
  <si>
    <t>Anti Embolism Stocking</t>
    <phoneticPr fontId="4" type="noConversion"/>
  </si>
  <si>
    <t>Transvenous</t>
  </si>
  <si>
    <t>Temporary Transcutaneous</t>
  </si>
  <si>
    <t>Transcutaneous</t>
  </si>
  <si>
    <t>Pacemaker Permanent</t>
  </si>
  <si>
    <t>Pacemaker</t>
  </si>
  <si>
    <t>Specify</t>
  </si>
  <si>
    <t>21</t>
  </si>
  <si>
    <t>22</t>
  </si>
  <si>
    <t>23</t>
  </si>
  <si>
    <t>24</t>
  </si>
  <si>
    <t>25</t>
  </si>
  <si>
    <t>26</t>
  </si>
  <si>
    <t xml:space="preserve">     Decreasing in appearance</t>
  </si>
  <si>
    <t xml:space="preserve">     Increasing in appearance</t>
  </si>
  <si>
    <t xml:space="preserve">     Consistent with body temperature</t>
  </si>
  <si>
    <t xml:space="preserve">     Warmer than body temperature</t>
  </si>
  <si>
    <t>RVAD mmHg</t>
  </si>
  <si>
    <t>Intermittent pacing</t>
  </si>
  <si>
    <t>Intermittent</t>
  </si>
  <si>
    <t>0 to 100%</t>
    <phoneticPr fontId="4" type="noConversion"/>
  </si>
  <si>
    <t>0 to 100% pace</t>
    <phoneticPr fontId="4" type="noConversion"/>
  </si>
  <si>
    <t>Pacemaker Battery</t>
    <phoneticPr fontId="4" type="noConversion"/>
  </si>
  <si>
    <t xml:space="preserve">     22 mAmp Ventricular</t>
    <phoneticPr fontId="4" type="noConversion"/>
  </si>
  <si>
    <t xml:space="preserve">V 22 mA </t>
    <phoneticPr fontId="4" type="noConversion"/>
  </si>
  <si>
    <t>Pneumatic Compression Device Status/Type/Location/Length</t>
  </si>
  <si>
    <t xml:space="preserve">     On</t>
  </si>
  <si>
    <t xml:space="preserve">     Off</t>
  </si>
  <si>
    <t xml:space="preserve">     24 mAmp Ventricular</t>
    <phoneticPr fontId="4" type="noConversion"/>
  </si>
  <si>
    <t xml:space="preserve">V 24 mA </t>
    <phoneticPr fontId="4" type="noConversion"/>
  </si>
  <si>
    <t xml:space="preserve">     25 mAmp Ventricular</t>
    <phoneticPr fontId="4" type="noConversion"/>
  </si>
  <si>
    <t xml:space="preserve">V 25 mA </t>
    <phoneticPr fontId="4" type="noConversion"/>
  </si>
  <si>
    <t>Sensing</t>
    <phoneticPr fontId="4" type="noConversion"/>
  </si>
  <si>
    <t>Pacemaker Sensing</t>
  </si>
  <si>
    <t xml:space="preserve">     Drsg discharge none</t>
  </si>
  <si>
    <t xml:space="preserve">     Drsg scant amount discharge</t>
  </si>
  <si>
    <t>Femoral vein left</t>
  </si>
  <si>
    <t>FemVeinL</t>
  </si>
  <si>
    <t>Radial artery right</t>
  </si>
  <si>
    <t>RadArtR</t>
  </si>
  <si>
    <t>Radial artery left</t>
  </si>
  <si>
    <t>RadArtL</t>
  </si>
  <si>
    <t>Radial vein right</t>
  </si>
  <si>
    <t>RadVeinR</t>
  </si>
  <si>
    <t>Radial vein left</t>
  </si>
  <si>
    <t>RadVeinL</t>
  </si>
  <si>
    <t>Brachial artery right</t>
  </si>
  <si>
    <t>HeartMate XVE VAD (Thoratec)</t>
  </si>
  <si>
    <t>HM-XVE Rt</t>
  </si>
  <si>
    <t>HM II Rt</t>
  </si>
  <si>
    <t>DualDrive Rt</t>
  </si>
  <si>
    <t>TLC - II Driver system (Thoratec)</t>
  </si>
  <si>
    <t>TLC-II Rt</t>
  </si>
  <si>
    <t>HeartWare Rt</t>
  </si>
  <si>
    <t>DuraHeart VAD (Terumo Heart)</t>
  </si>
  <si>
    <t>DuraHeart Rt</t>
  </si>
  <si>
    <t>Other:  specify name</t>
  </si>
  <si>
    <t>Output Right</t>
    <phoneticPr fontId="4" type="noConversion"/>
  </si>
  <si>
    <t>VAD Right Output</t>
  </si>
  <si>
    <t>VAD Output:  specify liters per minute</t>
  </si>
  <si>
    <t>RVAD lpm</t>
  </si>
  <si>
    <t>Power Right</t>
    <phoneticPr fontId="4" type="noConversion"/>
  </si>
  <si>
    <t>Maceration</t>
  </si>
  <si>
    <t xml:space="preserve">     Induration</t>
  </si>
  <si>
    <t>Induration</t>
  </si>
  <si>
    <t xml:space="preserve">     Appearance unchanged</t>
  </si>
  <si>
    <t>VAD Left Emergency Power Pack</t>
  </si>
  <si>
    <t>Power pack battery on</t>
  </si>
  <si>
    <t>PwrPkOn Lt</t>
  </si>
  <si>
    <t>Power pack battery off</t>
  </si>
  <si>
    <t>External Placement Left</t>
    <phoneticPr fontId="4" type="noConversion"/>
  </si>
  <si>
    <t>VAD Left External Placement</t>
  </si>
  <si>
    <t>Flash test pass</t>
  </si>
  <si>
    <t>FlashOK Lt</t>
  </si>
  <si>
    <t>Driveline Left</t>
    <phoneticPr fontId="4" type="noConversion"/>
  </si>
  <si>
    <t>VAD Left Driveline Discharge-Exudate Color/Characteristics/Amount/Odor</t>
  </si>
  <si>
    <t>UTA</t>
    <phoneticPr fontId="4" type="noConversion"/>
  </si>
  <si>
    <t>VAD</t>
    <phoneticPr fontId="4" type="noConversion"/>
  </si>
  <si>
    <t>Impella flow:  specify LPM</t>
  </si>
  <si>
    <t>ImpFlow</t>
  </si>
  <si>
    <t>Impella Specific</t>
    <phoneticPr fontId="4" type="noConversion"/>
  </si>
  <si>
    <t>VAD Impella Specific</t>
  </si>
  <si>
    <t>Centimeters outside sheath:  specify cm</t>
  </si>
  <si>
    <t>VAD Impella Specific Sheath Status</t>
    <phoneticPr fontId="4" type="noConversion"/>
  </si>
  <si>
    <t>To Pressure Line</t>
    <phoneticPr fontId="4" type="noConversion"/>
  </si>
  <si>
    <t>No Pressure Line</t>
    <phoneticPr fontId="4" type="noConversion"/>
  </si>
  <si>
    <t>Inflow Driveline-Tunneling:  Enter Clock Position</t>
  </si>
  <si>
    <t>InTunnel</t>
  </si>
  <si>
    <t>Outflow Driveline-Tunneling:  Enter clock position</t>
  </si>
  <si>
    <t>OutTunnel</t>
  </si>
  <si>
    <t>Abdomen Contour</t>
    <phoneticPr fontId="4" type="noConversion"/>
  </si>
  <si>
    <t>Abdomen Contour</t>
  </si>
  <si>
    <t>Round</t>
  </si>
  <si>
    <t>Obese</t>
  </si>
  <si>
    <t>Distended</t>
  </si>
  <si>
    <t>VAD Right Power</t>
  </si>
  <si>
    <t>Popliteal Pulse Strength/Method Left</t>
  </si>
  <si>
    <t>Popliteal Pulse Strength/Method Right</t>
  </si>
  <si>
    <t>V 8mV</t>
  </si>
  <si>
    <t xml:space="preserve">     Ventricular 9 mVolt</t>
  </si>
  <si>
    <t xml:space="preserve"> V 9mV</t>
  </si>
  <si>
    <t xml:space="preserve">     Ventricular 10 mVolt</t>
  </si>
  <si>
    <t>V 10mV</t>
  </si>
  <si>
    <t>Hand pump used</t>
  </si>
  <si>
    <t>PumpUsed</t>
  </si>
  <si>
    <t>Low Rate Left</t>
    <phoneticPr fontId="4" type="noConversion"/>
  </si>
  <si>
    <t>VAD Left Low Rate</t>
  </si>
  <si>
    <t>Pacemaker Site Assessment</t>
  </si>
  <si>
    <t>No signs or symptoms of complications</t>
  </si>
  <si>
    <t>Leaking at insertion site</t>
  </si>
  <si>
    <t>VAD Name</t>
  </si>
  <si>
    <t>System Controller Right</t>
    <phoneticPr fontId="4" type="noConversion"/>
  </si>
  <si>
    <t>VAD Right System Controller</t>
  </si>
  <si>
    <t>Self Test Rt</t>
  </si>
  <si>
    <t>FilterChange</t>
  </si>
  <si>
    <t>Tunneling Right</t>
    <phoneticPr fontId="4" type="noConversion"/>
  </si>
  <si>
    <t>VAD Right Tunneling</t>
  </si>
  <si>
    <t>None Rt</t>
  </si>
  <si>
    <t>Inflow driveline-tunneling:  enter clock position</t>
  </si>
  <si>
    <t>InTunnel Rt</t>
  </si>
  <si>
    <t>Outflow driveline-tunneling:  enter clock position</t>
  </si>
  <si>
    <t>OutTunnel Rt</t>
  </si>
  <si>
    <t>Volume Right</t>
    <phoneticPr fontId="4" type="noConversion"/>
  </si>
  <si>
    <t>VAD Right Volume</t>
  </si>
  <si>
    <t>VAD volume:  specify</t>
  </si>
  <si>
    <t>RVADvolume</t>
  </si>
  <si>
    <t>Vascular Procedure</t>
    <phoneticPr fontId="4" type="noConversion"/>
  </si>
  <si>
    <t>Vascular  Procedure Dressing</t>
  </si>
  <si>
    <t xml:space="preserve">     Antimicrobial disk</t>
  </si>
  <si>
    <t xml:space="preserve">     Reinforced; specify date/time</t>
  </si>
  <si>
    <t xml:space="preserve">     Drsg small amount discharge</t>
  </si>
  <si>
    <t xml:space="preserve">     Drsg discharge unchanged</t>
  </si>
  <si>
    <t xml:space="preserve"> N/A</t>
  </si>
  <si>
    <t>Driveline Right</t>
    <phoneticPr fontId="4" type="noConversion"/>
  </si>
  <si>
    <t>VAD Left Pulsatile Index</t>
  </si>
  <si>
    <t>LVAD PI</t>
  </si>
  <si>
    <t>Battery charge light on</t>
  </si>
  <si>
    <t>BatLitOn Lt</t>
  </si>
  <si>
    <t>Left Characteristics</t>
    <phoneticPr fontId="4" type="noConversion"/>
  </si>
  <si>
    <t>Flashing red battery temperature too hot or cold</t>
  </si>
  <si>
    <t>FlashRed Lt</t>
  </si>
  <si>
    <t>Battery charge light off</t>
  </si>
  <si>
    <t>BatLitOff Lt</t>
  </si>
  <si>
    <t>Battery changed:  specify date/time</t>
  </si>
  <si>
    <t>BatChange Lt</t>
  </si>
  <si>
    <t>Dressing Left</t>
    <phoneticPr fontId="4" type="noConversion"/>
  </si>
  <si>
    <t>VAD Left Dressing/Status/Drsg Discharge</t>
  </si>
  <si>
    <t xml:space="preserve">     Gauze Wrap (Kerlix, Kling)</t>
  </si>
  <si>
    <t>Wrap</t>
  </si>
  <si>
    <t xml:space="preserve">     Gauze Packing (Iodoform, NuGauze)</t>
  </si>
  <si>
    <t>Packing</t>
  </si>
  <si>
    <t xml:space="preserve">     1/2 Hibiclens &amp; 1/2 Normal Saline</t>
  </si>
  <si>
    <t>Hib/NS</t>
  </si>
  <si>
    <t xml:space="preserve">     Cleansed with:  specify</t>
  </si>
  <si>
    <t>VAD Right Eject Pressure/Time</t>
  </si>
  <si>
    <t>Ejection pressure (230-245 mmHg): specify</t>
  </si>
  <si>
    <t>UTA-LUQ</t>
  </si>
  <si>
    <t>Abnormal Sounds RLQ</t>
    <phoneticPr fontId="4" type="noConversion"/>
  </si>
  <si>
    <t xml:space="preserve">     Active RLQ</t>
  </si>
  <si>
    <t>ActiveRLQ</t>
  </si>
  <si>
    <t xml:space="preserve">     Hypoactive RLQ</t>
  </si>
  <si>
    <t>HypoRLQ</t>
  </si>
  <si>
    <t xml:space="preserve">     Hyperactive RLQ</t>
  </si>
  <si>
    <t>HyperRLQ</t>
  </si>
  <si>
    <t xml:space="preserve">     Absent RLQ</t>
  </si>
  <si>
    <t>AbsntRLQ</t>
  </si>
  <si>
    <t>Eject time (270-300 msecs)  specify</t>
  </si>
  <si>
    <t>RVADmsecs</t>
  </si>
  <si>
    <t>Emergency Power Pack Right</t>
    <phoneticPr fontId="4" type="noConversion"/>
  </si>
  <si>
    <t>VAD Right Emergency Power Pack</t>
  </si>
  <si>
    <t>PwrPkOnRt</t>
  </si>
  <si>
    <t>PwrPkOffRt</t>
  </si>
  <si>
    <t>Pacemaker Battery Change</t>
    <phoneticPr fontId="4" type="noConversion"/>
  </si>
  <si>
    <t>Change not needed</t>
    <phoneticPr fontId="4" type="noConversion"/>
  </si>
  <si>
    <t xml:space="preserve">Specify date: </t>
    <phoneticPr fontId="4" type="noConversion"/>
  </si>
  <si>
    <t>SpecDate</t>
    <phoneticPr fontId="4" type="noConversion"/>
  </si>
  <si>
    <t>Pneumatic Compression</t>
    <phoneticPr fontId="4" type="noConversion"/>
  </si>
  <si>
    <t>External Placement Right</t>
    <phoneticPr fontId="4" type="noConversion"/>
  </si>
  <si>
    <t xml:space="preserve">     Patient refuses to wear</t>
  </si>
  <si>
    <t>Refuse</t>
  </si>
  <si>
    <t>Device Type</t>
    <phoneticPr fontId="4" type="noConversion"/>
  </si>
  <si>
    <t>Closure Device</t>
    <phoneticPr fontId="4" type="noConversion"/>
  </si>
  <si>
    <t>Vascular Procedure Closure Device</t>
  </si>
  <si>
    <t>Mechanical compression device</t>
  </si>
  <si>
    <t>MechDev</t>
  </si>
  <si>
    <t>Percutaneous suture</t>
  </si>
  <si>
    <t>PercutSut</t>
  </si>
  <si>
    <t>Collagen plug</t>
  </si>
  <si>
    <t>Coll Plug</t>
  </si>
  <si>
    <t>Hemostatic pads</t>
  </si>
  <si>
    <t>Hemo Pads</t>
  </si>
  <si>
    <t>Manual pressure</t>
  </si>
  <si>
    <t>Man Press</t>
  </si>
  <si>
    <t>Vascular Procedure Closure Device</t>
    <phoneticPr fontId="4" type="noConversion"/>
  </si>
  <si>
    <t>Site Assessment</t>
    <phoneticPr fontId="4" type="noConversion"/>
  </si>
  <si>
    <t>Vascular Procedure Site Assessment</t>
  </si>
  <si>
    <t>Within normal limits</t>
  </si>
  <si>
    <t>Infusate leakage</t>
  </si>
  <si>
    <t>Occlusive dressing, unable to assess</t>
  </si>
  <si>
    <t>OcclDrsg</t>
  </si>
  <si>
    <t>Site Discharge</t>
    <phoneticPr fontId="4" type="noConversion"/>
  </si>
  <si>
    <t>Vascular Procedure Site Discharge</t>
  </si>
  <si>
    <t>Serosanguinous</t>
  </si>
  <si>
    <t>Gastrointestinal</t>
  </si>
  <si>
    <t>Gastrointestinal</t>
    <phoneticPr fontId="4" type="noConversion"/>
  </si>
  <si>
    <t>Flatulence</t>
    <phoneticPr fontId="4" type="noConversion"/>
  </si>
  <si>
    <t xml:space="preserve">     Appearance decreasing</t>
  </si>
  <si>
    <t xml:space="preserve">     Appearance increasing</t>
  </si>
  <si>
    <t>PwrPkOff Lt</t>
  </si>
  <si>
    <t>External power supply AC</t>
  </si>
  <si>
    <t>Plugged Lt</t>
  </si>
  <si>
    <t>System Controller Left</t>
    <phoneticPr fontId="4" type="noConversion"/>
  </si>
  <si>
    <t>VAD Left System Controller</t>
  </si>
  <si>
    <t>Flash test fail</t>
  </si>
  <si>
    <t>FlashFail Lt</t>
  </si>
  <si>
    <t>Flash test not applicable</t>
  </si>
  <si>
    <t>FlashN/A Lt</t>
  </si>
  <si>
    <t>Fill Pressure Left</t>
    <phoneticPr fontId="4" type="noConversion"/>
  </si>
  <si>
    <t>VAD Left Fill Pressure</t>
  </si>
  <si>
    <t>Fill pressure:(-25 to -40 mmHg) specify</t>
  </si>
  <si>
    <t>LVAD fill</t>
  </si>
  <si>
    <t>Flow Left</t>
    <phoneticPr fontId="4" type="noConversion"/>
  </si>
  <si>
    <t>VAD Left Flow</t>
  </si>
  <si>
    <t>LVAD flow</t>
  </si>
  <si>
    <t>Hand Pump Left</t>
    <phoneticPr fontId="4" type="noConversion"/>
  </si>
  <si>
    <t>VAD Left Hand Pump</t>
  </si>
  <si>
    <t>Hand pump present x1</t>
  </si>
  <si>
    <t>Pump x1</t>
  </si>
  <si>
    <t>Gas pains</t>
  </si>
  <si>
    <t>GasPain</t>
  </si>
  <si>
    <t>Black</t>
  </si>
  <si>
    <t>Fecal material</t>
  </si>
  <si>
    <t>Fecal</t>
  </si>
  <si>
    <t>Projectile</t>
    <phoneticPr fontId="4" type="noConversion"/>
  </si>
  <si>
    <t>Fecal Draniage</t>
    <phoneticPr fontId="4" type="noConversion"/>
  </si>
  <si>
    <t>Fecal Drainage</t>
  </si>
  <si>
    <t xml:space="preserve">     Bowel management system</t>
  </si>
  <si>
    <t>BMSystem</t>
  </si>
  <si>
    <t xml:space="preserve">     Fecal incontinence apparatus</t>
  </si>
  <si>
    <t>IncontApp</t>
  </si>
  <si>
    <t xml:space="preserve">     Rectal tube</t>
  </si>
  <si>
    <t>RectalTube</t>
  </si>
  <si>
    <t>Power (4.0-8.0):  specify watts</t>
  </si>
  <si>
    <t>WATTS Rt</t>
  </si>
  <si>
    <t>Pulsatile Index Right</t>
    <phoneticPr fontId="4" type="noConversion"/>
  </si>
  <si>
    <t>VAD Right Pulsatile Index</t>
  </si>
  <si>
    <t>Pulsatile Index (3.0-5.0) specify</t>
  </si>
  <si>
    <t>RVAD PI</t>
  </si>
  <si>
    <t>Rate Right</t>
    <phoneticPr fontId="4" type="noConversion"/>
  </si>
  <si>
    <t>Posterior Tibial Pulse Strength</t>
    <phoneticPr fontId="4" type="noConversion"/>
  </si>
  <si>
    <t>Hand pump present x2</t>
  </si>
  <si>
    <t>Pump x2</t>
  </si>
  <si>
    <t>VAD rate:  specify</t>
  </si>
  <si>
    <t>RVAD rate</t>
  </si>
  <si>
    <t>VAD Right Site Characteristics/Stabilization</t>
  </si>
  <si>
    <t>Low rate specify</t>
  </si>
  <si>
    <t>Volume Left</t>
    <phoneticPr fontId="4" type="noConversion"/>
  </si>
  <si>
    <t>VAD Left Volume</t>
  </si>
  <si>
    <t>VAD volume specify</t>
  </si>
  <si>
    <t>LVADvolume</t>
  </si>
  <si>
    <t>Absent all quads</t>
  </si>
  <si>
    <t>Abnormal:  add protocol</t>
  </si>
  <si>
    <t>Abnormal</t>
  </si>
  <si>
    <t>IABP all quads</t>
    <phoneticPr fontId="4" type="noConversion"/>
  </si>
  <si>
    <t>IABP all Quads</t>
    <phoneticPr fontId="4" type="noConversion"/>
  </si>
  <si>
    <t>Abnormal Sounds RUQ</t>
    <phoneticPr fontId="4" type="noConversion"/>
  </si>
  <si>
    <t>Abnormal Bowel Sounds</t>
  </si>
  <si>
    <t xml:space="preserve">     Active RUQ</t>
  </si>
  <si>
    <t>ActiveRUQ</t>
  </si>
  <si>
    <t xml:space="preserve">     Hypoactive RUQ</t>
  </si>
  <si>
    <t>HypoRUQ</t>
  </si>
  <si>
    <t xml:space="preserve">     Hyperactive RUQ</t>
  </si>
  <si>
    <t>HyperRUQ</t>
  </si>
  <si>
    <t xml:space="preserve">     Absent RUQ</t>
  </si>
  <si>
    <t>AbsntRUQ</t>
  </si>
  <si>
    <t xml:space="preserve">     HF ventilation RUQ</t>
  </si>
  <si>
    <t>UTA-RUQ</t>
  </si>
  <si>
    <t>Abnormal Sounds LUQ</t>
    <phoneticPr fontId="4" type="noConversion"/>
  </si>
  <si>
    <t xml:space="preserve">     Active LUQ</t>
  </si>
  <si>
    <t>ActiveLUQ</t>
  </si>
  <si>
    <t xml:space="preserve">     Hypoactive LUQ</t>
  </si>
  <si>
    <t>HypoLUQ</t>
  </si>
  <si>
    <t xml:space="preserve">     Hyperactive LUQ</t>
  </si>
  <si>
    <t xml:space="preserve">     2500 ml</t>
  </si>
  <si>
    <t>2500ml</t>
  </si>
  <si>
    <t xml:space="preserve">     3000 ml</t>
  </si>
  <si>
    <t>3000ml</t>
  </si>
  <si>
    <t>VAD Right Driveline Discharge-Exudate Color/Characteristics/Amount/Odor</t>
  </si>
  <si>
    <t>HyperLUQ</t>
  </si>
  <si>
    <t>Rate Left</t>
    <phoneticPr fontId="4" type="noConversion"/>
  </si>
  <si>
    <t>VAD Left Rate</t>
  </si>
  <si>
    <t>VAD rate specify</t>
  </si>
  <si>
    <t>LVAD rate</t>
  </si>
  <si>
    <t xml:space="preserve">     Absent LUQ</t>
  </si>
  <si>
    <t>AbsntLUQ</t>
  </si>
  <si>
    <t xml:space="preserve">     HF ventilation LUQ</t>
  </si>
  <si>
    <t xml:space="preserve">     Other: specify</t>
  </si>
  <si>
    <t>VAD Left Site Characteristics/Stabilization</t>
  </si>
  <si>
    <t xml:space="preserve">     Within normal limits</t>
  </si>
  <si>
    <t>WNL</t>
  </si>
  <si>
    <t xml:space="preserve">     Approximated</t>
  </si>
  <si>
    <t>Approximated</t>
  </si>
  <si>
    <t xml:space="preserve">     Dehiscence</t>
  </si>
  <si>
    <t>Dehiscence</t>
  </si>
  <si>
    <t xml:space="preserve">     Bruising</t>
  </si>
  <si>
    <t>Bruising</t>
  </si>
  <si>
    <t xml:space="preserve">     Evisceration</t>
  </si>
  <si>
    <t>Evisceration</t>
  </si>
  <si>
    <t xml:space="preserve">     Unable to assess due to dressing</t>
  </si>
  <si>
    <t xml:space="preserve">     Site unchanged</t>
  </si>
  <si>
    <t>Eject Pressure Right</t>
    <phoneticPr fontId="4" type="noConversion"/>
  </si>
  <si>
    <t xml:space="preserve"> Digital Stimulation</t>
    <phoneticPr fontId="4" type="noConversion"/>
  </si>
  <si>
    <t>DigStim</t>
    <phoneticPr fontId="4" type="noConversion"/>
  </si>
  <si>
    <t>Stool Color</t>
    <phoneticPr fontId="4" type="noConversion"/>
  </si>
  <si>
    <t xml:space="preserve">     Brown</t>
  </si>
  <si>
    <t>Brown</t>
  </si>
  <si>
    <t xml:space="preserve">     Black</t>
  </si>
  <si>
    <t xml:space="preserve">     Bright red</t>
  </si>
  <si>
    <t>BrtRed</t>
  </si>
  <si>
    <t xml:space="preserve">     Yellow/Green</t>
  </si>
  <si>
    <t>Ylw/green</t>
  </si>
  <si>
    <t xml:space="preserve">     Clay</t>
  </si>
  <si>
    <t>Clay</t>
  </si>
  <si>
    <t>Stool Characteristic</t>
    <phoneticPr fontId="4" type="noConversion"/>
  </si>
  <si>
    <t xml:space="preserve">     Soft formed</t>
  </si>
  <si>
    <t xml:space="preserve">     HF ventilation RLQ</t>
  </si>
  <si>
    <t>UTA-RLQ</t>
  </si>
  <si>
    <t>Abnormal Sounds LLQ</t>
    <phoneticPr fontId="4" type="noConversion"/>
  </si>
  <si>
    <t xml:space="preserve">     Active LLQ</t>
  </si>
  <si>
    <t>Active LLQ</t>
  </si>
  <si>
    <t xml:space="preserve">     Hypoactive LLQ</t>
  </si>
  <si>
    <t>HypoLLQ</t>
  </si>
  <si>
    <t xml:space="preserve">     Hyperactive LLQ</t>
  </si>
  <si>
    <t>HyperLLQ</t>
  </si>
  <si>
    <t xml:space="preserve">   Stained</t>
    <phoneticPr fontId="4" type="noConversion"/>
  </si>
  <si>
    <t>Plugged Rt</t>
  </si>
  <si>
    <t>`</t>
    <phoneticPr fontId="4" type="noConversion"/>
  </si>
  <si>
    <t>Vascular  Procedure Dressing</t>
    <phoneticPr fontId="4" type="noConversion"/>
  </si>
  <si>
    <t>Access Site Location</t>
    <phoneticPr fontId="4" type="noConversion"/>
  </si>
  <si>
    <t>VAD Right External Placement</t>
  </si>
  <si>
    <t>FlashOK Rt</t>
  </si>
  <si>
    <t>FlashFail Rt</t>
  </si>
  <si>
    <t>Flash test n/a</t>
  </si>
  <si>
    <t>FlashN/A Rt</t>
  </si>
  <si>
    <t>Fill Pressure Right</t>
    <phoneticPr fontId="4" type="noConversion"/>
  </si>
  <si>
    <t>FemVeinR</t>
  </si>
  <si>
    <t>Other:  specify</t>
  </si>
  <si>
    <t>Bloat</t>
  </si>
  <si>
    <t>Abdominal cramping</t>
  </si>
  <si>
    <t>Cramp</t>
  </si>
  <si>
    <t>Food intolerance</t>
  </si>
  <si>
    <t>FoodIntol</t>
  </si>
  <si>
    <t>Vomiting:  add protocol</t>
  </si>
  <si>
    <t>Vomit</t>
  </si>
  <si>
    <t>Rebound tenderness</t>
  </si>
  <si>
    <t>Rebound</t>
  </si>
  <si>
    <t xml:space="preserve">Unable to assess </t>
    <phoneticPr fontId="4" type="noConversion"/>
  </si>
  <si>
    <t>UnableAssess</t>
    <phoneticPr fontId="4" type="noConversion"/>
  </si>
  <si>
    <t>Vomiting</t>
    <phoneticPr fontId="4" type="noConversion"/>
  </si>
  <si>
    <t>Vomiting</t>
  </si>
  <si>
    <t>Bile</t>
  </si>
  <si>
    <t>Undigested food</t>
  </si>
  <si>
    <t>Food</t>
  </si>
  <si>
    <t>Medications</t>
  </si>
  <si>
    <t>Meds</t>
  </si>
  <si>
    <t>Mucous</t>
  </si>
  <si>
    <t>Fresh blood</t>
  </si>
  <si>
    <t>History of stroke</t>
  </si>
  <si>
    <t>StrokeHx</t>
  </si>
  <si>
    <t>History of head and neck cancer</t>
  </si>
  <si>
    <t>Site other:  specify</t>
  </si>
  <si>
    <t>Status unchanged</t>
  </si>
  <si>
    <t>Status decreasing</t>
  </si>
  <si>
    <t>Status increasing</t>
  </si>
  <si>
    <t>Flatulence</t>
  </si>
  <si>
    <t>FrshBlood</t>
  </si>
  <si>
    <t>Old blood</t>
  </si>
  <si>
    <t>OldBlood</t>
  </si>
  <si>
    <t>Coffee grounds</t>
  </si>
  <si>
    <t>CoffGrnd</t>
  </si>
  <si>
    <t>CancerHx</t>
  </si>
  <si>
    <t>History of traumatic brain injury</t>
  </si>
  <si>
    <t xml:space="preserve">     Warmer than opposite Body Part</t>
  </si>
  <si>
    <t>GI Tube #1 Status</t>
  </si>
  <si>
    <t>Patent</t>
  </si>
  <si>
    <t>TBI-Hx</t>
  </si>
  <si>
    <t>Unable to follow commands</t>
  </si>
  <si>
    <t>NotFollow</t>
  </si>
  <si>
    <t>Gurgly voice</t>
  </si>
  <si>
    <t>Back-up system present</t>
  </si>
  <si>
    <t>BU Present</t>
  </si>
  <si>
    <t>Self test done</t>
  </si>
  <si>
    <t>Self test</t>
  </si>
  <si>
    <t>System controller changed</t>
  </si>
  <si>
    <t>SCchange</t>
  </si>
  <si>
    <t>Vent filter change</t>
  </si>
  <si>
    <t>FilterChng</t>
  </si>
  <si>
    <t>Not on this model</t>
  </si>
  <si>
    <t>Tunneling Left</t>
    <phoneticPr fontId="4" type="noConversion"/>
  </si>
  <si>
    <t>VAD Left Tunneling</t>
  </si>
  <si>
    <t>No tunneling</t>
  </si>
  <si>
    <t>Present</t>
  </si>
  <si>
    <t>Absent</t>
  </si>
  <si>
    <t>Excessive</t>
  </si>
  <si>
    <t>Excess</t>
  </si>
  <si>
    <t>Suction available at bedside</t>
  </si>
  <si>
    <t xml:space="preserve">Suction </t>
  </si>
  <si>
    <t>Modified texture diet</t>
  </si>
  <si>
    <t>ModText</t>
  </si>
  <si>
    <t xml:space="preserve">Swallow Consult </t>
  </si>
  <si>
    <t>Consult</t>
  </si>
  <si>
    <t>NPO</t>
    <phoneticPr fontId="4" type="noConversion"/>
  </si>
  <si>
    <t>Screen</t>
    <phoneticPr fontId="4" type="noConversion"/>
  </si>
  <si>
    <t>Dysphagia Screen</t>
  </si>
  <si>
    <t>Pharyngeal gag reflex negative</t>
  </si>
  <si>
    <t>GagNegative</t>
  </si>
  <si>
    <t>Device Status</t>
    <phoneticPr fontId="4" type="noConversion"/>
  </si>
  <si>
    <t xml:space="preserve">     Intact</t>
  </si>
  <si>
    <t>Intact</t>
  </si>
  <si>
    <t xml:space="preserve">     Leaking</t>
  </si>
  <si>
    <t xml:space="preserve">     Changed</t>
  </si>
  <si>
    <t xml:space="preserve">     Placed</t>
  </si>
  <si>
    <t>Place</t>
  </si>
  <si>
    <t xml:space="preserve">     Discontinued</t>
  </si>
  <si>
    <t>Fecal Drainage</t>
    <phoneticPr fontId="4" type="noConversion"/>
  </si>
  <si>
    <t xml:space="preserve">  Rectal tone assessment</t>
    <phoneticPr fontId="4" type="noConversion"/>
  </si>
  <si>
    <t>RectaltoneAss</t>
    <phoneticPr fontId="4" type="noConversion"/>
  </si>
  <si>
    <t>Concave</t>
    <phoneticPr fontId="4" type="noConversion"/>
  </si>
  <si>
    <t>Gravid (Pregnant)</t>
  </si>
  <si>
    <t>Increase</t>
  </si>
  <si>
    <t>VAD Right Rate</t>
  </si>
  <si>
    <t>Gravid</t>
  </si>
  <si>
    <t>Girth</t>
  </si>
  <si>
    <t xml:space="preserve">     Unchanged</t>
  </si>
  <si>
    <t xml:space="preserve">     Decreasing</t>
  </si>
  <si>
    <t xml:space="preserve">     Increasing</t>
  </si>
  <si>
    <t>VAD Right Speed</t>
  </si>
  <si>
    <t>Hypoactive all quads</t>
  </si>
  <si>
    <t>Hypoact</t>
  </si>
  <si>
    <t>Hyperactive all quads</t>
  </si>
  <si>
    <t>Hyperact</t>
  </si>
  <si>
    <t>HF ventilation all quads</t>
  </si>
  <si>
    <t>Amount of Restriction</t>
    <phoneticPr fontId="4" type="noConversion"/>
  </si>
  <si>
    <t xml:space="preserve">     1000 ml</t>
  </si>
  <si>
    <t>1000ml</t>
  </si>
  <si>
    <t xml:space="preserve">     1200 ml</t>
  </si>
  <si>
    <t>1200ml</t>
  </si>
  <si>
    <t xml:space="preserve">     1500 ml</t>
  </si>
  <si>
    <t>1500ml</t>
  </si>
  <si>
    <t xml:space="preserve">     2000ml</t>
  </si>
  <si>
    <t>2000ml</t>
  </si>
  <si>
    <t xml:space="preserve">     Drsg copious amount exudate</t>
  </si>
  <si>
    <t>Dressing Exudate</t>
    <phoneticPr fontId="4" type="noConversion"/>
  </si>
  <si>
    <t>Drsg exudate none</t>
  </si>
  <si>
    <t>Drsg scant amount exudate</t>
  </si>
  <si>
    <t>Drsg moderate amount exudate</t>
  </si>
  <si>
    <t>Drsg large amount exudate</t>
  </si>
  <si>
    <t>Drsg copious amount exudate</t>
  </si>
  <si>
    <t>Dressing Exudate Status</t>
    <phoneticPr fontId="4" type="noConversion"/>
  </si>
  <si>
    <t>Drsg exudate unchanged</t>
  </si>
  <si>
    <t>Drsg exudate decreasing</t>
  </si>
  <si>
    <t>Drsg exudate increasing</t>
  </si>
  <si>
    <t xml:space="preserve">     Drsg exudate unchanged</t>
  </si>
  <si>
    <t xml:space="preserve">     Drsg exudate decreasing</t>
  </si>
  <si>
    <t xml:space="preserve">     Drsg exudate increasing</t>
  </si>
  <si>
    <t>GI Tube #1 Level of Suction</t>
  </si>
  <si>
    <t>Low</t>
  </si>
  <si>
    <t>Medium</t>
  </si>
  <si>
    <t>High</t>
  </si>
  <si>
    <t>GI Tube #2 Placement/Stabilization</t>
  </si>
  <si>
    <t>cm specify</t>
  </si>
  <si>
    <t xml:space="preserve">     Electromagnetic guided</t>
  </si>
  <si>
    <t>TF Bolus</t>
  </si>
  <si>
    <t>Bowel Movement</t>
    <phoneticPr fontId="4" type="noConversion"/>
  </si>
  <si>
    <t>Elimination Method</t>
    <phoneticPr fontId="4" type="noConversion"/>
  </si>
  <si>
    <t>Bowel Movement</t>
  </si>
  <si>
    <t xml:space="preserve">     Natural elimination</t>
  </si>
  <si>
    <t>Natural</t>
  </si>
  <si>
    <t xml:space="preserve">     Enema</t>
  </si>
  <si>
    <t>Enema</t>
  </si>
  <si>
    <t xml:space="preserve">     Laxative</t>
  </si>
  <si>
    <t>Laxative</t>
  </si>
  <si>
    <t xml:space="preserve">     Suppository</t>
  </si>
  <si>
    <t>Suppos</t>
  </si>
  <si>
    <t xml:space="preserve">     Fecal management device: add protocol</t>
  </si>
  <si>
    <t xml:space="preserve">     Stoma:  add protocol</t>
  </si>
  <si>
    <t xml:space="preserve">     TF interrupted, Other: specify</t>
  </si>
  <si>
    <t>TF Specify</t>
  </si>
  <si>
    <t>TF Interrupted - Med Administration</t>
  </si>
  <si>
    <t>TF Med Adm</t>
    <phoneticPr fontId="4" type="noConversion"/>
  </si>
  <si>
    <t>TF Interrupted - Provider order</t>
  </si>
  <si>
    <t>TF Prov Ord</t>
    <phoneticPr fontId="4" type="noConversion"/>
  </si>
  <si>
    <t>HOB Elevated</t>
    <phoneticPr fontId="4" type="noConversion"/>
  </si>
  <si>
    <t xml:space="preserve">     HOB at 30 degrees or greater</t>
  </si>
  <si>
    <t xml:space="preserve">     Small dry hard</t>
  </si>
  <si>
    <t>Hard</t>
  </si>
  <si>
    <t xml:space="preserve">     Loose</t>
  </si>
  <si>
    <t>Loose</t>
  </si>
  <si>
    <t xml:space="preserve">     Liquid</t>
  </si>
  <si>
    <t>Liquid</t>
  </si>
  <si>
    <t xml:space="preserve">     Mucoid</t>
  </si>
  <si>
    <t xml:space="preserve">     Tarry</t>
  </si>
  <si>
    <t>Tarry</t>
  </si>
  <si>
    <t xml:space="preserve">     Clots</t>
  </si>
  <si>
    <t>Clots</t>
  </si>
  <si>
    <t xml:space="preserve">     Blood streaked</t>
  </si>
  <si>
    <t>BldStrk</t>
  </si>
  <si>
    <t xml:space="preserve">     Dark</t>
  </si>
  <si>
    <t>Dark</t>
  </si>
  <si>
    <t xml:space="preserve">     Fatty</t>
  </si>
  <si>
    <t>BrachArtR</t>
  </si>
  <si>
    <t>Brachial artery left</t>
  </si>
  <si>
    <t>BrachArtL</t>
  </si>
  <si>
    <t>BrachVeinL</t>
  </si>
  <si>
    <t>Carotid artery right</t>
  </si>
  <si>
    <t>CarotidArtR</t>
  </si>
  <si>
    <t xml:space="preserve">   Saturated</t>
    <phoneticPr fontId="4" type="noConversion"/>
  </si>
  <si>
    <t>Saturated</t>
    <phoneticPr fontId="4" type="noConversion"/>
  </si>
  <si>
    <t>Brachial vein left</t>
  </si>
  <si>
    <t>Vascular Procedure Access Site Location</t>
  </si>
  <si>
    <t>FemArtR</t>
  </si>
  <si>
    <t>FemArtL</t>
  </si>
  <si>
    <t>Femoral vein right</t>
  </si>
  <si>
    <t>Nausea</t>
  </si>
  <si>
    <t>Retching</t>
  </si>
  <si>
    <t>Retch</t>
  </si>
  <si>
    <t>Constipation</t>
  </si>
  <si>
    <t>Constip</t>
  </si>
  <si>
    <t>Impaction</t>
  </si>
  <si>
    <t>Impact</t>
  </si>
  <si>
    <t>Bloating</t>
  </si>
  <si>
    <t>GI Tube #3 Level of Suction</t>
    <phoneticPr fontId="4" type="noConversion"/>
  </si>
  <si>
    <t>GI Tube #3 Location</t>
  </si>
  <si>
    <t>GI Tube #3 Placement/Stabilization</t>
  </si>
  <si>
    <t xml:space="preserve">     Other; specify</t>
  </si>
  <si>
    <t>Speciify</t>
  </si>
  <si>
    <t>GI Tube #3 Placement/Stabilization</t>
    <phoneticPr fontId="4" type="noConversion"/>
  </si>
  <si>
    <t>Verification</t>
    <phoneticPr fontId="4" type="noConversion"/>
  </si>
  <si>
    <t>Site Stabilization</t>
    <phoneticPr fontId="4" type="noConversion"/>
  </si>
  <si>
    <t>GI Tube #3 Site Findings/Temperature</t>
  </si>
  <si>
    <t>Sutures</t>
  </si>
  <si>
    <t>GI Tube #3 Status</t>
  </si>
  <si>
    <t>tube feeding infusing</t>
  </si>
  <si>
    <t>GI Tube #3 Suction</t>
  </si>
  <si>
    <t>GI Tube #3 Type</t>
  </si>
  <si>
    <t>Site warmer than opposite body</t>
  </si>
  <si>
    <t>Site cooler than opposite body</t>
  </si>
  <si>
    <t>Dressing</t>
  </si>
  <si>
    <t>GI tube #4 Dressing/Status/Drsg Exudate</t>
  </si>
  <si>
    <t>Dressing Status</t>
  </si>
  <si>
    <t>Dressing Exudate</t>
  </si>
  <si>
    <t>CompiousAm</t>
  </si>
  <si>
    <t>Dressing Exudate Status</t>
  </si>
  <si>
    <t>Level of Suction</t>
  </si>
  <si>
    <t>GurgleVoice</t>
  </si>
  <si>
    <t>Drooling</t>
  </si>
  <si>
    <t>Tongue deviation from mid-line</t>
  </si>
  <si>
    <t>TongueDev</t>
  </si>
  <si>
    <t xml:space="preserve"> Post Extubation</t>
    <phoneticPr fontId="4" type="noConversion"/>
  </si>
  <si>
    <t>PostExtub</t>
    <phoneticPr fontId="4" type="noConversion"/>
  </si>
  <si>
    <t>Coughing with eating</t>
    <phoneticPr fontId="4" type="noConversion"/>
  </si>
  <si>
    <t>CoughEat</t>
    <phoneticPr fontId="4" type="noConversion"/>
  </si>
  <si>
    <t>Risk Precautions</t>
    <phoneticPr fontId="4" type="noConversion"/>
  </si>
  <si>
    <t>Dysphagia Risk Precautions</t>
  </si>
  <si>
    <t xml:space="preserve">Head of bed elevated </t>
  </si>
  <si>
    <t>HOB up</t>
  </si>
  <si>
    <t>Gastric Balloon Clamped</t>
  </si>
  <si>
    <t>Gastric balloon clamped</t>
  </si>
  <si>
    <t>Clamped</t>
  </si>
  <si>
    <t>Gastric balloon unclamped</t>
  </si>
  <si>
    <t>Unclamped</t>
  </si>
  <si>
    <t>Gastric Port Irrigation 30ml Normal Saline</t>
  </si>
  <si>
    <t>Bag Change</t>
    <phoneticPr fontId="4" type="noConversion"/>
  </si>
  <si>
    <t>Enteral Tube Feeding Bag/Interruptions/HOB</t>
  </si>
  <si>
    <t xml:space="preserve">     Bag changed</t>
  </si>
  <si>
    <t>GagPositive</t>
  </si>
  <si>
    <t>GagDiminish</t>
  </si>
  <si>
    <t>Unable to assess ventilator</t>
  </si>
  <si>
    <t>UTA-Vent</t>
  </si>
  <si>
    <t>Unable to assess unconscious</t>
  </si>
  <si>
    <t>UTA-Unconc</t>
  </si>
  <si>
    <t>Enteral Tube Feeding</t>
    <phoneticPr fontId="4" type="noConversion"/>
  </si>
  <si>
    <t>Guarding</t>
  </si>
  <si>
    <t>Other: specify</t>
  </si>
  <si>
    <t>Girth Measurement</t>
    <phoneticPr fontId="4" type="noConversion"/>
  </si>
  <si>
    <t>Bowel Sounds</t>
    <phoneticPr fontId="4" type="noConversion"/>
  </si>
  <si>
    <t>Bowel Sounds</t>
  </si>
  <si>
    <t>Normal present all quads</t>
  </si>
  <si>
    <t>Active</t>
  </si>
  <si>
    <t>Fluid</t>
    <phoneticPr fontId="4" type="noConversion"/>
  </si>
  <si>
    <t xml:space="preserve">     # ml used: enter free text</t>
  </si>
  <si>
    <t>ml</t>
  </si>
  <si>
    <t xml:space="preserve">Percutaneous endoscopic gastrostomy </t>
  </si>
  <si>
    <t>GI Tube #4 Type</t>
    <phoneticPr fontId="4" type="noConversion"/>
  </si>
  <si>
    <t>Gastrointestinal</t>
    <phoneticPr fontId="4" type="noConversion"/>
  </si>
  <si>
    <t>Abdomen Tone</t>
    <phoneticPr fontId="4" type="noConversion"/>
  </si>
  <si>
    <t>Abdomen Tone</t>
  </si>
  <si>
    <t>Soft</t>
  </si>
  <si>
    <t>Firm</t>
  </si>
  <si>
    <t>Rigid</t>
  </si>
  <si>
    <t>Non-tender</t>
  </si>
  <si>
    <t>Tense</t>
  </si>
  <si>
    <t>Restriction</t>
    <phoneticPr fontId="4" type="noConversion"/>
  </si>
  <si>
    <t>Fluid Restriction</t>
  </si>
  <si>
    <t xml:space="preserve">     Total volume</t>
  </si>
  <si>
    <t>PO/IV</t>
  </si>
  <si>
    <t xml:space="preserve">     IV fluids only</t>
  </si>
  <si>
    <t>IV only</t>
  </si>
  <si>
    <t xml:space="preserve">     Oral only</t>
  </si>
  <si>
    <t>PO only</t>
  </si>
  <si>
    <t>GI Tube #5 Placement/Stabilization</t>
    <phoneticPr fontId="4" type="noConversion"/>
  </si>
  <si>
    <t>GI Tube #5 Site Findings/Temperature</t>
  </si>
  <si>
    <t>GI Tube #5 Status</t>
  </si>
  <si>
    <t>GI Tube #5 Suction</t>
  </si>
  <si>
    <t>GI Tube #5 Type</t>
  </si>
  <si>
    <t>GI Tube #5 Type</t>
    <phoneticPr fontId="4" type="noConversion"/>
  </si>
  <si>
    <t>GJ Tube Comb</t>
    <phoneticPr fontId="4" type="noConversion"/>
  </si>
  <si>
    <t>Level of Suction</t>
    <phoneticPr fontId="4" type="noConversion"/>
  </si>
  <si>
    <t>GI Tube #2 Level of Suction</t>
  </si>
  <si>
    <t>GI Tube #2 Level of Suction</t>
    <phoneticPr fontId="4" type="noConversion"/>
  </si>
  <si>
    <t>GI Tube #2 Location</t>
  </si>
  <si>
    <t>RUQ</t>
  </si>
  <si>
    <t>Abdomen RLQ</t>
  </si>
  <si>
    <t>RLQ</t>
  </si>
  <si>
    <t>Abdomen LUQ</t>
  </si>
  <si>
    <t>LUQ</t>
  </si>
  <si>
    <t>Abdomen LLQ</t>
  </si>
  <si>
    <t>LLQ</t>
  </si>
  <si>
    <t>Placement</t>
    <phoneticPr fontId="4" type="noConversion"/>
  </si>
  <si>
    <t>GI Tube #1 Placement/Stabilization</t>
  </si>
  <si>
    <t xml:space="preserve">     Centimeter mark: specify</t>
  </si>
  <si>
    <t>cm: specify</t>
  </si>
  <si>
    <t xml:space="preserve">     TF interrupted, ADL/care</t>
  </si>
  <si>
    <t>TF ADL</t>
  </si>
  <si>
    <t xml:space="preserve">     TF interrupted, Procedure/test</t>
  </si>
  <si>
    <t>TF Test</t>
  </si>
  <si>
    <t xml:space="preserve">     TF interrupted, High residual</t>
  </si>
  <si>
    <t>TF HiResid</t>
  </si>
  <si>
    <t xml:space="preserve">     TF interrupted, Patient unstable</t>
  </si>
  <si>
    <t>TF Unstable</t>
  </si>
  <si>
    <t xml:space="preserve">     TF interrupted, Aspiration</t>
  </si>
  <si>
    <t>TF Aspirate</t>
  </si>
  <si>
    <t>Esophageal Balloon Pressure</t>
  </si>
  <si>
    <t>Enter mmHg</t>
  </si>
  <si>
    <t>mmHg</t>
  </si>
  <si>
    <t>Port Irrigation</t>
    <phoneticPr fontId="4" type="noConversion"/>
  </si>
  <si>
    <t>Esophageal Port Irrigation 30ml Air</t>
  </si>
  <si>
    <t>Air irrigation done</t>
  </si>
  <si>
    <t>30mlAir</t>
  </si>
  <si>
    <t>Air irrigation not done</t>
  </si>
  <si>
    <t>Esophageal Port Suction</t>
  </si>
  <si>
    <t>High Suction</t>
  </si>
  <si>
    <t>HOB 30</t>
  </si>
  <si>
    <t xml:space="preserve">     HOB other: specify</t>
  </si>
  <si>
    <t>Formula</t>
    <phoneticPr fontId="4" type="noConversion"/>
  </si>
  <si>
    <t>Enteral Tube Feeding Formula</t>
  </si>
  <si>
    <t>Osmolite</t>
  </si>
  <si>
    <t>Esophageal</t>
    <phoneticPr fontId="4" type="noConversion"/>
  </si>
  <si>
    <t>Fatty</t>
  </si>
  <si>
    <t xml:space="preserve">     Foamy</t>
  </si>
  <si>
    <t>Foamy</t>
  </si>
  <si>
    <t xml:space="preserve">     Bulky</t>
  </si>
  <si>
    <t>Bulky</t>
  </si>
  <si>
    <t>Date of BM</t>
    <phoneticPr fontId="4" type="noConversion"/>
  </si>
  <si>
    <t>Date of Bowel Movement</t>
  </si>
  <si>
    <t xml:space="preserve">     Absent LLQ</t>
  </si>
  <si>
    <t>AbsntLLQ</t>
  </si>
  <si>
    <t>Brachial vein right</t>
  </si>
  <si>
    <t>BrachVeinR</t>
  </si>
  <si>
    <t>Belching</t>
  </si>
  <si>
    <t>Belch</t>
  </si>
  <si>
    <t>Dysphagia</t>
  </si>
  <si>
    <t>Dyspepsia</t>
  </si>
  <si>
    <t>Acid reflux</t>
  </si>
  <si>
    <t>Gastrointestinal Symptoms</t>
  </si>
  <si>
    <t>Overhead</t>
  </si>
  <si>
    <t>Teeth</t>
  </si>
  <si>
    <t xml:space="preserve">     Full dentures</t>
  </si>
  <si>
    <t>FullDent</t>
  </si>
  <si>
    <t xml:space="preserve">     Dentures upper</t>
  </si>
  <si>
    <t>DentUpper</t>
  </si>
  <si>
    <t xml:space="preserve">     Dentures lower</t>
  </si>
  <si>
    <t>DentLower</t>
  </si>
  <si>
    <t xml:space="preserve">     Partial plate upper</t>
  </si>
  <si>
    <t>Carotid artery left</t>
  </si>
  <si>
    <t>CarotidArtL</t>
  </si>
  <si>
    <t>Reflux</t>
  </si>
  <si>
    <t>Hiccup</t>
  </si>
  <si>
    <t>Specify date: free text</t>
  </si>
  <si>
    <t>Unknown</t>
  </si>
  <si>
    <t xml:space="preserve">Dysphagia </t>
    <phoneticPr fontId="4" type="noConversion"/>
  </si>
  <si>
    <t>Risk Factor</t>
    <phoneticPr fontId="4" type="noConversion"/>
  </si>
  <si>
    <t>Dysphagia Risk Factor</t>
  </si>
  <si>
    <t>Site hematoma</t>
  </si>
  <si>
    <t>Site bruising</t>
  </si>
  <si>
    <t>Site unable to assess due to d</t>
  </si>
  <si>
    <t xml:space="preserve">     Mucosa pink</t>
  </si>
  <si>
    <t xml:space="preserve">     Mucosa pale</t>
  </si>
  <si>
    <t xml:space="preserve">     Mucosa cyanotic</t>
  </si>
  <si>
    <t xml:space="preserve">     Mucosa jaundiced</t>
  </si>
  <si>
    <t xml:space="preserve">     Mucosa erythematous</t>
  </si>
  <si>
    <t xml:space="preserve">     Mucosa white</t>
  </si>
  <si>
    <t xml:space="preserve">     Mucosa brown</t>
  </si>
  <si>
    <t>GI Tube #3 Type</t>
    <phoneticPr fontId="4" type="noConversion"/>
  </si>
  <si>
    <t>GI Tube #4</t>
    <phoneticPr fontId="4" type="noConversion"/>
  </si>
  <si>
    <t>Drainage Color</t>
  </si>
  <si>
    <t>GI Tube #4 Drainage Color/Consistency</t>
  </si>
  <si>
    <t>Drainage Consistency</t>
  </si>
  <si>
    <t xml:space="preserve">     CM mark: specify</t>
  </si>
  <si>
    <t>Stabilization</t>
  </si>
  <si>
    <t>GI Tube #4 Placement/Stabilization</t>
    <phoneticPr fontId="4" type="noConversion"/>
  </si>
  <si>
    <t>Insert</t>
  </si>
  <si>
    <t>Repositioned</t>
  </si>
  <si>
    <t>Gravity drainage</t>
  </si>
  <si>
    <t>Discontinued</t>
  </si>
  <si>
    <t>Suction</t>
    <phoneticPr fontId="4" type="noConversion"/>
  </si>
  <si>
    <t>GI Tube #1 Suction</t>
  </si>
  <si>
    <t>Tube feeding infusing</t>
  </si>
  <si>
    <t>TF</t>
  </si>
  <si>
    <t>Irrigated</t>
  </si>
  <si>
    <t>Irrigate</t>
  </si>
  <si>
    <t>Clamp</t>
  </si>
  <si>
    <t>Non-Patent/clogged</t>
  </si>
  <si>
    <t>Clog</t>
  </si>
  <si>
    <t xml:space="preserve">                                                              </t>
    <phoneticPr fontId="4" type="noConversion"/>
  </si>
  <si>
    <t>Helmet</t>
  </si>
  <si>
    <t>Block</t>
  </si>
  <si>
    <t>Gastric</t>
    <phoneticPr fontId="4" type="noConversion"/>
  </si>
  <si>
    <t>Balloon Clamped</t>
    <phoneticPr fontId="4" type="noConversion"/>
  </si>
  <si>
    <t>Gastric Balloon Pressure</t>
    <phoneticPr fontId="4" type="noConversion"/>
  </si>
  <si>
    <t>GI Tube #1</t>
    <phoneticPr fontId="4" type="noConversion"/>
  </si>
  <si>
    <t>GI Tube #1 Drainage Color/Consistency</t>
  </si>
  <si>
    <t>BriteRed</t>
  </si>
  <si>
    <t xml:space="preserve">     Orange</t>
  </si>
  <si>
    <t>Orange</t>
  </si>
  <si>
    <t xml:space="preserve">     White</t>
  </si>
  <si>
    <t>White</t>
  </si>
  <si>
    <t>Drainage Consistency</t>
    <phoneticPr fontId="4" type="noConversion"/>
  </si>
  <si>
    <t xml:space="preserve">     Thick</t>
  </si>
  <si>
    <t>Thick</t>
  </si>
  <si>
    <t xml:space="preserve">     Thin</t>
  </si>
  <si>
    <t>Thin</t>
  </si>
  <si>
    <t>Bag change</t>
  </si>
  <si>
    <t>TF D/C</t>
  </si>
  <si>
    <t>Enteral Tube Feeding Bag/Interruptions/HOB</t>
    <phoneticPr fontId="4" type="noConversion"/>
  </si>
  <si>
    <t xml:space="preserve">  Tube Change</t>
    <phoneticPr fontId="4" type="noConversion"/>
  </si>
  <si>
    <t>TubeChng</t>
    <phoneticPr fontId="4" type="noConversion"/>
  </si>
  <si>
    <t>Interruptions</t>
    <phoneticPr fontId="4" type="noConversion"/>
  </si>
  <si>
    <t>TF Continous</t>
  </si>
  <si>
    <t>Rectal Tube Balloon</t>
    <phoneticPr fontId="4" type="noConversion"/>
  </si>
  <si>
    <t xml:space="preserve">     Inflated balloon</t>
  </si>
  <si>
    <t>Inflate</t>
  </si>
  <si>
    <t>Abdominal Girth Measurement</t>
  </si>
  <si>
    <t>Measurement in cm: specify</t>
  </si>
  <si>
    <t>Unchg</t>
  </si>
  <si>
    <t>Decrease</t>
  </si>
  <si>
    <t xml:space="preserve">     Air added to balloon</t>
  </si>
  <si>
    <t>Air</t>
  </si>
  <si>
    <t>Stoma/Ostomy #1 Color/Size/Appearance/Skin</t>
  </si>
  <si>
    <t xml:space="preserve">     Stoma pink</t>
  </si>
  <si>
    <t xml:space="preserve">     Stoma red</t>
  </si>
  <si>
    <t xml:space="preserve">     Stoma pale</t>
  </si>
  <si>
    <t xml:space="preserve">     Stoma dusky</t>
  </si>
  <si>
    <t xml:space="preserve">     Stoma black</t>
  </si>
  <si>
    <t xml:space="preserve">     Stoma 1.5 to 2.5 inches</t>
  </si>
  <si>
    <t>1.5-2.5</t>
  </si>
  <si>
    <t xml:space="preserve">     Stoma 2.5 to 4 inches</t>
  </si>
  <si>
    <t>G/J Combination Tube</t>
    <phoneticPr fontId="4" type="noConversion"/>
  </si>
  <si>
    <t>GI Tube #5</t>
    <phoneticPr fontId="4" type="noConversion"/>
  </si>
  <si>
    <t>GI Tube #5 Drainage Color/Consistency</t>
  </si>
  <si>
    <t>GI Tube #5 Dressing/Status/Drsg Exudate</t>
  </si>
  <si>
    <t>GI Tube #5 Level of Suction</t>
  </si>
  <si>
    <t>GI Tube #5 Level of Suction</t>
    <phoneticPr fontId="4" type="noConversion"/>
  </si>
  <si>
    <t>GI Tube #5 Location</t>
  </si>
  <si>
    <t>GI Tube #5 Placement/Stabilization</t>
  </si>
  <si>
    <t>PPN</t>
  </si>
  <si>
    <t xml:space="preserve">     Parenteral/TPN</t>
  </si>
  <si>
    <t>TPN</t>
  </si>
  <si>
    <t>Appetite</t>
    <phoneticPr fontId="4" type="noConversion"/>
  </si>
  <si>
    <t>Nutrition</t>
    <phoneticPr fontId="4" type="noConversion"/>
  </si>
  <si>
    <t>Nutrition</t>
  </si>
  <si>
    <t xml:space="preserve">     Diet Ordered</t>
  </si>
  <si>
    <t>Diet</t>
  </si>
  <si>
    <t xml:space="preserve">     Aspiration precautions</t>
  </si>
  <si>
    <t>AspPrec</t>
  </si>
  <si>
    <t>R nostril</t>
  </si>
  <si>
    <t>L nostril</t>
  </si>
  <si>
    <t>Abdomen RUQ</t>
  </si>
  <si>
    <t xml:space="preserve">     Poor: less than 25% of meal</t>
  </si>
  <si>
    <t>0-25%</t>
  </si>
  <si>
    <t xml:space="preserve">     Refused: specify reason</t>
  </si>
  <si>
    <t>Refused</t>
  </si>
  <si>
    <t xml:space="preserve">     Appetite increased</t>
  </si>
  <si>
    <t>Site consistent with body temp</t>
  </si>
  <si>
    <t>GI Tube #2 Status</t>
  </si>
  <si>
    <t>Non-patent/clogged</t>
  </si>
  <si>
    <t>GI Tube #2 Placement/Stabilization</t>
    <phoneticPr fontId="4" type="noConversion"/>
  </si>
  <si>
    <t>GI Tube #2 Site Findings/Temperature</t>
  </si>
  <si>
    <t>Site Status</t>
    <phoneticPr fontId="4" type="noConversion"/>
  </si>
  <si>
    <t>Gravity</t>
  </si>
  <si>
    <t>Gravity</t>
    <phoneticPr fontId="4" type="noConversion"/>
  </si>
  <si>
    <t>GI Tube #1 Location</t>
  </si>
  <si>
    <t>Balloon Pressure</t>
    <phoneticPr fontId="4" type="noConversion"/>
  </si>
  <si>
    <t xml:space="preserve">     Stabilization other:  specify</t>
  </si>
  <si>
    <t xml:space="preserve">  Placed in IR</t>
    <phoneticPr fontId="4" type="noConversion"/>
  </si>
  <si>
    <t>PlacedIR</t>
    <phoneticPr fontId="4" type="noConversion"/>
  </si>
  <si>
    <t xml:space="preserve">     Verification done</t>
  </si>
  <si>
    <t xml:space="preserve">     Verification not done</t>
  </si>
  <si>
    <t>No</t>
  </si>
  <si>
    <t>GI Tube #1 Site Findings/Temperature</t>
  </si>
  <si>
    <t>Stabilization none</t>
  </si>
  <si>
    <t>Stabilization tape</t>
  </si>
  <si>
    <t>Tape</t>
  </si>
  <si>
    <t>Stabilization sutures</t>
  </si>
  <si>
    <t>HiSuct</t>
  </si>
  <si>
    <t>Continuous Suction</t>
  </si>
  <si>
    <t>ContSuct</t>
  </si>
  <si>
    <t>Esophageal Port Suction</t>
    <phoneticPr fontId="4" type="noConversion"/>
  </si>
  <si>
    <t>Vacuum Pressure</t>
    <phoneticPr fontId="4" type="noConversion"/>
  </si>
  <si>
    <t>VacPressure</t>
    <phoneticPr fontId="4" type="noConversion"/>
  </si>
  <si>
    <t>Tube Location</t>
    <phoneticPr fontId="4" type="noConversion"/>
  </si>
  <si>
    <t>Esophageal Tamponade Tube Location</t>
  </si>
  <si>
    <t>Right nostril</t>
  </si>
  <si>
    <t>Rt nostril</t>
  </si>
  <si>
    <t>Left nostril</t>
  </si>
  <si>
    <t>Lt nostril</t>
  </si>
  <si>
    <t>Oral</t>
  </si>
  <si>
    <t xml:space="preserve">     HF ventilation LLQ</t>
  </si>
  <si>
    <t>UTA-LLQ</t>
  </si>
  <si>
    <t>Esophageal Tamponade Tube Traction Type</t>
  </si>
  <si>
    <t>Measurement in mmHg:  specify</t>
  </si>
  <si>
    <t xml:space="preserve">     Mucosa intact</t>
  </si>
  <si>
    <t xml:space="preserve">     Mucosa ulcerated</t>
  </si>
  <si>
    <t>Ulcers</t>
  </si>
  <si>
    <t xml:space="preserve">     Mucosa moist</t>
  </si>
  <si>
    <t>Moist</t>
  </si>
  <si>
    <t xml:space="preserve">     Mucosa dry</t>
  </si>
  <si>
    <t>Dry</t>
  </si>
  <si>
    <t xml:space="preserve">     Mucosa bleeding</t>
  </si>
  <si>
    <t xml:space="preserve">     Mucosa plaque</t>
  </si>
  <si>
    <t>Plaque</t>
  </si>
  <si>
    <t xml:space="preserve">  Mucosa lesions</t>
    <phoneticPr fontId="4" type="noConversion"/>
  </si>
  <si>
    <t>Lesions</t>
    <phoneticPr fontId="4" type="noConversion"/>
  </si>
  <si>
    <t>Tongue</t>
    <phoneticPr fontId="4" type="noConversion"/>
  </si>
  <si>
    <t xml:space="preserve">     Tongue normal for ethnicity</t>
  </si>
  <si>
    <t>TongNorm</t>
  </si>
  <si>
    <t>PartUpper</t>
  </si>
  <si>
    <t xml:space="preserve">     Partial plate lower</t>
  </si>
  <si>
    <t>PartLower</t>
  </si>
  <si>
    <t xml:space="preserve">     Dental caries visible</t>
  </si>
  <si>
    <t>Caries</t>
  </si>
  <si>
    <t xml:space="preserve">     Loose teeth</t>
  </si>
  <si>
    <t>LooseTth</t>
  </si>
  <si>
    <t xml:space="preserve">     Poorly fitting dentures</t>
  </si>
  <si>
    <t>PoorDent</t>
  </si>
  <si>
    <t xml:space="preserve">     No dentition</t>
  </si>
  <si>
    <t>NoDent</t>
  </si>
  <si>
    <t>Mucosa</t>
    <phoneticPr fontId="4" type="noConversion"/>
  </si>
  <si>
    <t xml:space="preserve">     Mucosa color normal for ethnicity</t>
  </si>
  <si>
    <t>GI Tube #4 Level of Suction</t>
  </si>
  <si>
    <t>GI Tube #4 Level of Suction</t>
    <phoneticPr fontId="4" type="noConversion"/>
  </si>
  <si>
    <t>GI Tube #4 Location</t>
  </si>
  <si>
    <t>Placement</t>
  </si>
  <si>
    <t>GI Tube #4 Placement/Stabilization</t>
  </si>
  <si>
    <t>TongNorm</t>
    <phoneticPr fontId="4" type="noConversion"/>
  </si>
  <si>
    <t>Verification</t>
  </si>
  <si>
    <t>Site Stabilization</t>
  </si>
  <si>
    <t>GI Tube #4 Site Findings/Temperature</t>
  </si>
  <si>
    <t>Site Findings</t>
  </si>
  <si>
    <t>Site Status</t>
  </si>
  <si>
    <t>Site Temperature</t>
  </si>
  <si>
    <t>Status</t>
  </si>
  <si>
    <t>Intermit</t>
  </si>
  <si>
    <t>Continuous</t>
  </si>
  <si>
    <t>NS done</t>
  </si>
  <si>
    <t>Normal saline irrigation not done</t>
  </si>
  <si>
    <t>Gastric Port Suction</t>
  </si>
  <si>
    <t>Moderate amount suction</t>
  </si>
  <si>
    <t>Moderate</t>
  </si>
  <si>
    <t>Intermittent suction</t>
  </si>
  <si>
    <t>Balloon Pressure</t>
  </si>
  <si>
    <t>Percutaneous endoscopic gastrostomy</t>
  </si>
  <si>
    <t>PEG</t>
  </si>
  <si>
    <t>Percutaneous gastrostomy button</t>
  </si>
  <si>
    <t>Button</t>
  </si>
  <si>
    <t>GI Tube #1 Type</t>
    <phoneticPr fontId="4" type="noConversion"/>
  </si>
  <si>
    <t>G/J Tube</t>
    <phoneticPr fontId="4" type="noConversion"/>
  </si>
  <si>
    <t>GJ Tube</t>
    <phoneticPr fontId="4" type="noConversion"/>
  </si>
  <si>
    <t>G/J Combination Tube</t>
    <phoneticPr fontId="4" type="noConversion"/>
  </si>
  <si>
    <t>GI Tube #2</t>
    <phoneticPr fontId="4" type="noConversion"/>
  </si>
  <si>
    <t>GI Tube #2 Drainage Color/Consistency</t>
  </si>
  <si>
    <t>GI Tube #1 Dressing/Status/Drsg Exudate</t>
  </si>
  <si>
    <t xml:space="preserve">     Transparent</t>
  </si>
  <si>
    <t xml:space="preserve">     None, open to air</t>
  </si>
  <si>
    <t xml:space="preserve">     Reinforced</t>
  </si>
  <si>
    <t xml:space="preserve">     Drsg exudate none</t>
  </si>
  <si>
    <t xml:space="preserve">     Drsg small amount exudate</t>
  </si>
  <si>
    <t xml:space="preserve">     Drsg moderate amount exudate</t>
  </si>
  <si>
    <t xml:space="preserve">     Deflated balloon</t>
  </si>
  <si>
    <t>Deflate</t>
  </si>
  <si>
    <t xml:space="preserve">     Water added to balloon</t>
  </si>
  <si>
    <t>Water</t>
  </si>
  <si>
    <t>Type</t>
  </si>
  <si>
    <t>GI Tube #4 Type</t>
  </si>
  <si>
    <t xml:space="preserve">     Stoma retracted</t>
  </si>
  <si>
    <t>Retract</t>
  </si>
  <si>
    <t>Stoma/Ostomy #1 Color/Size/Appearance/Skin</t>
    <phoneticPr fontId="4" type="noConversion"/>
  </si>
  <si>
    <t xml:space="preserve">     Peristomal skin clean, dry and intact</t>
  </si>
  <si>
    <t xml:space="preserve">     Peristomal skin erythema</t>
  </si>
  <si>
    <t xml:space="preserve">     Peristomal skin edema</t>
  </si>
  <si>
    <t>Edema</t>
  </si>
  <si>
    <t xml:space="preserve">     Peristomal rash</t>
  </si>
  <si>
    <t>Rash</t>
  </si>
  <si>
    <t xml:space="preserve">     Peristomal breakdown</t>
  </si>
  <si>
    <t>Breakdown</t>
  </si>
  <si>
    <t xml:space="preserve">     Peristomal skin adhesive allergy</t>
  </si>
  <si>
    <t>Allergy</t>
  </si>
  <si>
    <t xml:space="preserve">     Peristomal skin other: specify</t>
  </si>
  <si>
    <t>Ostomy Appliance</t>
    <phoneticPr fontId="4" type="noConversion"/>
  </si>
  <si>
    <t xml:space="preserve">     Appliance intact</t>
  </si>
  <si>
    <t xml:space="preserve">     Appliance leaking</t>
  </si>
  <si>
    <t xml:space="preserve">     Appliance changed</t>
  </si>
  <si>
    <t>2.5-4.0</t>
  </si>
  <si>
    <t xml:space="preserve">     Stoma under 1.5 inches</t>
  </si>
  <si>
    <t>Under1.5</t>
  </si>
  <si>
    <t xml:space="preserve">     Stoma over 4 inches</t>
  </si>
  <si>
    <t>over4</t>
  </si>
  <si>
    <t xml:space="preserve">     Stoma size: specify</t>
  </si>
  <si>
    <t>Size</t>
  </si>
  <si>
    <t xml:space="preserve">     NPO</t>
  </si>
  <si>
    <t>NPO</t>
  </si>
  <si>
    <t>FldRestrict</t>
  </si>
  <si>
    <t>Route</t>
    <phoneticPr fontId="4" type="noConversion"/>
  </si>
  <si>
    <t xml:space="preserve">     Oral</t>
  </si>
  <si>
    <t xml:space="preserve">     Enteral tube feeding:   add protocol</t>
  </si>
  <si>
    <t>Enteral</t>
  </si>
  <si>
    <t xml:space="preserve">     Parenteral/PPN</t>
  </si>
  <si>
    <t>Amount:  specify</t>
  </si>
  <si>
    <t>Normal Saline</t>
  </si>
  <si>
    <t>CBI NS</t>
  </si>
  <si>
    <t>CBI:  Sterile Water</t>
  </si>
  <si>
    <t>CBI SW</t>
  </si>
  <si>
    <t>CBI bag number:  specify</t>
  </si>
  <si>
    <t>CBI bag</t>
  </si>
  <si>
    <t>Dialysis</t>
    <phoneticPr fontId="4" type="noConversion"/>
  </si>
  <si>
    <t>Access Type</t>
    <phoneticPr fontId="4" type="noConversion"/>
  </si>
  <si>
    <t>GI Tube #2 Suction</t>
  </si>
  <si>
    <t>Continue</t>
  </si>
  <si>
    <t xml:space="preserve">     Electromagnetic guided placement</t>
  </si>
  <si>
    <t>ElcGuide</t>
  </si>
  <si>
    <t xml:space="preserve">     Aspirate contents</t>
  </si>
  <si>
    <t>Aspirate</t>
  </si>
  <si>
    <t xml:space="preserve">     X-ray</t>
  </si>
  <si>
    <t>Xray</t>
  </si>
  <si>
    <t xml:space="preserve">     Sutures</t>
  </si>
  <si>
    <t>Suture</t>
  </si>
  <si>
    <t xml:space="preserve">     Bridle</t>
  </si>
  <si>
    <t>Bridle</t>
  </si>
  <si>
    <t>Clean, dry and intact</t>
  </si>
  <si>
    <t>Drsg small amount exudate</t>
  </si>
  <si>
    <t>Stoma/Ostomy #1 Type</t>
  </si>
  <si>
    <t xml:space="preserve">     Colostomy</t>
  </si>
  <si>
    <t>Ostomy Appliance</t>
  </si>
  <si>
    <t>Stoma/Ostomy #3 Location</t>
  </si>
  <si>
    <t>Stoma/Ostomy #3 Type</t>
  </si>
  <si>
    <t>Illeostomy</t>
  </si>
  <si>
    <t>Appliance Brand</t>
    <phoneticPr fontId="4" type="noConversion"/>
  </si>
  <si>
    <t>Site within normal limits</t>
  </si>
  <si>
    <t>Site erythema</t>
  </si>
  <si>
    <t>Site swelling</t>
  </si>
  <si>
    <t>GI Tube #3 Level of Suction</t>
  </si>
  <si>
    <t>Colostomy</t>
  </si>
  <si>
    <t xml:space="preserve">     Ileostomy</t>
  </si>
  <si>
    <t>Ileostomy</t>
  </si>
  <si>
    <t xml:space="preserve">     Jejunostomy</t>
  </si>
  <si>
    <t xml:space="preserve">     Sigmoidostomy</t>
  </si>
  <si>
    <t>Sigmoidost</t>
  </si>
  <si>
    <t xml:space="preserve">     Appetite decreased</t>
  </si>
  <si>
    <t>Tube Placement</t>
    <phoneticPr fontId="4" type="noConversion"/>
  </si>
  <si>
    <t>Esophageal Tamponade Tube Placement</t>
  </si>
  <si>
    <t>Centimeter mark</t>
  </si>
  <si>
    <t>Tube Traction</t>
    <phoneticPr fontId="4" type="noConversion"/>
  </si>
  <si>
    <t>Oral Assessment</t>
  </si>
  <si>
    <t xml:space="preserve">     Teeth intact</t>
  </si>
  <si>
    <t>Stoma/Ostomy #2 Color/Size/Appearance/Skin</t>
  </si>
  <si>
    <t xml:space="preserve">     Stoma 1.5-2.5 inches</t>
  </si>
  <si>
    <t xml:space="preserve">     Stoma 2.5-4 inches</t>
  </si>
  <si>
    <t>2.5-4</t>
  </si>
  <si>
    <t xml:space="preserve">     Stoma Under 1.5 inches</t>
  </si>
  <si>
    <t>Under 1.5</t>
  </si>
  <si>
    <t xml:space="preserve">     Over 4 inches</t>
  </si>
  <si>
    <t>Over 4</t>
  </si>
  <si>
    <t>Stoma/Ostomy #2 Color/Size/Appearance/Skin</t>
    <phoneticPr fontId="4" type="noConversion"/>
  </si>
  <si>
    <t xml:space="preserve">  Peristomal Separation</t>
    <phoneticPr fontId="4" type="noConversion"/>
  </si>
  <si>
    <t>Bladder Pressure Zero</t>
  </si>
  <si>
    <t>Done</t>
  </si>
  <si>
    <t xml:space="preserve">     Continuous ambulatory Peritoneal</t>
  </si>
  <si>
    <t>CAPD</t>
  </si>
  <si>
    <t>Fistula</t>
    <phoneticPr fontId="4" type="noConversion"/>
  </si>
  <si>
    <t>Fistula: Site/Bruit/Thrill</t>
  </si>
  <si>
    <t xml:space="preserve">     Arm lower right</t>
  </si>
  <si>
    <t xml:space="preserve">     Arm upper right</t>
  </si>
  <si>
    <t xml:space="preserve">     Arm lower left</t>
  </si>
  <si>
    <t xml:space="preserve">     Arm upper left</t>
  </si>
  <si>
    <t xml:space="preserve">  Pressure Dressing applied</t>
    <phoneticPr fontId="4" type="noConversion"/>
  </si>
  <si>
    <t>PrssDrsg</t>
    <phoneticPr fontId="4" type="noConversion"/>
  </si>
  <si>
    <t xml:space="preserve">     Tongue pale</t>
  </si>
  <si>
    <t>TongPale</t>
  </si>
  <si>
    <t xml:space="preserve">     Tongue white</t>
  </si>
  <si>
    <t>TongWhite</t>
  </si>
  <si>
    <t xml:space="preserve">     Tongue cyanotic</t>
  </si>
  <si>
    <t>TongCyan</t>
  </si>
  <si>
    <t xml:space="preserve">     Tongue jaundiced</t>
  </si>
  <si>
    <t>TongJaun</t>
  </si>
  <si>
    <t xml:space="preserve">     Tongue swelling</t>
  </si>
  <si>
    <t>Swollen</t>
  </si>
  <si>
    <t xml:space="preserve">     Tongue ulcer</t>
  </si>
  <si>
    <t>TongUlcer</t>
  </si>
  <si>
    <t xml:space="preserve">     Tongue plaque</t>
  </si>
  <si>
    <t>TongPlaq</t>
  </si>
  <si>
    <t xml:space="preserve">     Tongue dark macular patch</t>
  </si>
  <si>
    <t>BruitOther</t>
  </si>
  <si>
    <t>Thrill</t>
    <phoneticPr fontId="4" type="noConversion"/>
  </si>
  <si>
    <t xml:space="preserve">     Thrill palpated</t>
  </si>
  <si>
    <t>ThrillPalp</t>
  </si>
  <si>
    <t>Peristomal Skin</t>
    <phoneticPr fontId="4" type="noConversion"/>
  </si>
  <si>
    <t>Catheter</t>
    <phoneticPr fontId="4" type="noConversion"/>
  </si>
  <si>
    <t>GI Tube #1 Type</t>
  </si>
  <si>
    <t>Salem sump</t>
  </si>
  <si>
    <t>Salem</t>
  </si>
  <si>
    <t>Small bore (Dobhoff)</t>
  </si>
  <si>
    <t>SmBore</t>
  </si>
  <si>
    <t>Large bore</t>
  </si>
  <si>
    <t>LgBore</t>
  </si>
  <si>
    <t>Gastrostomy</t>
  </si>
  <si>
    <t>Gtube</t>
  </si>
  <si>
    <t>Jejunostomy</t>
  </si>
  <si>
    <t>Jtube</t>
  </si>
  <si>
    <t>Bag changed:  specify date/time</t>
  </si>
  <si>
    <t>Bag discontinued with catheter D/C</t>
  </si>
  <si>
    <t>Care and Maintenance</t>
    <phoneticPr fontId="4" type="noConversion"/>
  </si>
  <si>
    <t>Catheter Care and Maintenance</t>
  </si>
  <si>
    <t>Assess need for catheter daily</t>
  </si>
  <si>
    <t>Need</t>
  </si>
  <si>
    <t>Catheter secured</t>
  </si>
  <si>
    <t>Secured</t>
  </si>
  <si>
    <t>Tamper-evident seal intact</t>
  </si>
  <si>
    <t>Seal</t>
  </si>
  <si>
    <t>GI Tube #2 Dressing/Status/Drsg Exudate</t>
  </si>
  <si>
    <t>GI Tube #4 Status</t>
  </si>
  <si>
    <t>Suction</t>
  </si>
  <si>
    <t xml:space="preserve">     Peristomal skin edematous</t>
  </si>
  <si>
    <t xml:space="preserve">     Peristomal skin breakdown</t>
  </si>
  <si>
    <t>Stoma/Ostomy #2 Location</t>
  </si>
  <si>
    <t xml:space="preserve">     RUQ</t>
  </si>
  <si>
    <t xml:space="preserve">     Drsg large amount</t>
  </si>
  <si>
    <t>Transparen</t>
  </si>
  <si>
    <t>None, open to air</t>
  </si>
  <si>
    <t>clean, dry and intact</t>
  </si>
  <si>
    <t>GI Tube #4 Suction</t>
  </si>
  <si>
    <t xml:space="preserve"> </t>
  </si>
  <si>
    <t xml:space="preserve">  Tongue lesions/lacerations</t>
    <phoneticPr fontId="4" type="noConversion"/>
  </si>
  <si>
    <t>TongLes</t>
    <phoneticPr fontId="4" type="noConversion"/>
  </si>
  <si>
    <t>Stoma Ostomy #1</t>
    <phoneticPr fontId="4" type="noConversion"/>
  </si>
  <si>
    <t>PeristomSep</t>
    <phoneticPr fontId="4" type="noConversion"/>
  </si>
  <si>
    <t>Peristomal Skin</t>
  </si>
  <si>
    <t xml:space="preserve">     Peristomal skin rash</t>
  </si>
  <si>
    <t>Irrigation</t>
    <phoneticPr fontId="4" type="noConversion"/>
  </si>
  <si>
    <t>Therapy fluid: specify Liters/hour</t>
  </si>
  <si>
    <t>Therapy</t>
  </si>
  <si>
    <t>NxStage Flow Setting: Ultrafiltration (L/hr)</t>
  </si>
  <si>
    <t>Ultrafiltration: specify Liters/hour</t>
  </si>
  <si>
    <t>Ultra</t>
  </si>
  <si>
    <t>NxStage Venous Pressure (+50 to 350 mm Hg)</t>
  </si>
  <si>
    <t>Venous pressure (specify mm Hg</t>
  </si>
  <si>
    <t>Venous</t>
  </si>
  <si>
    <t>Flow Settings</t>
    <phoneticPr fontId="4" type="noConversion"/>
  </si>
  <si>
    <t>NxStage: CRRT/CVVH Settings</t>
  </si>
  <si>
    <t xml:space="preserve">     Therapy fluid (1.5 - 4.0 L/hr): specify</t>
  </si>
  <si>
    <t xml:space="preserve">     Ultrafiltration (Liter/hr): specify</t>
  </si>
  <si>
    <t xml:space="preserve">     Blood flow rate (250 - 400 ml/minute: specify</t>
  </si>
  <si>
    <t>Pressures</t>
    <phoneticPr fontId="4" type="noConversion"/>
  </si>
  <si>
    <t>Hand flush done</t>
  </si>
  <si>
    <t>HandFlsh</t>
  </si>
  <si>
    <t xml:space="preserve">     Effluent pressure (+50 to 350 mmHg): specify</t>
  </si>
  <si>
    <t xml:space="preserve">     Appliance size: specify</t>
  </si>
  <si>
    <t>Size:</t>
  </si>
  <si>
    <t>Stoma/Ostomy #1 Location</t>
  </si>
  <si>
    <t xml:space="preserve">     RUQ </t>
  </si>
  <si>
    <t xml:space="preserve">     RLQ</t>
  </si>
  <si>
    <t xml:space="preserve">     LUQ</t>
  </si>
  <si>
    <t xml:space="preserve">     LLQ</t>
  </si>
  <si>
    <t>Not Intact</t>
    <phoneticPr fontId="4" type="noConversion"/>
  </si>
  <si>
    <t xml:space="preserve">     Excellent: 75-100% of meal</t>
  </si>
  <si>
    <t>75-100%</t>
  </si>
  <si>
    <t xml:space="preserve">     Good: 50-75% of meal</t>
  </si>
  <si>
    <t>50-75%</t>
  </si>
  <si>
    <t xml:space="preserve">     Fair: 25-50% of meal</t>
  </si>
  <si>
    <t>25-50%</t>
  </si>
  <si>
    <t>Chang</t>
  </si>
  <si>
    <t>Dialysis Access Type/Status</t>
  </si>
  <si>
    <t>GI Tube #2 Type</t>
  </si>
  <si>
    <t>GI Tube #2 Type</t>
    <phoneticPr fontId="4" type="noConversion"/>
  </si>
  <si>
    <t>GI Tube #3</t>
    <phoneticPr fontId="4" type="noConversion"/>
  </si>
  <si>
    <t>GI Tube #3 Drainage Color/Consistency</t>
  </si>
  <si>
    <t>GI Tube #3 Dressing/Status/Drsg Exudate</t>
  </si>
  <si>
    <t xml:space="preserve">     Dialysis tunneled permanent: see central line</t>
  </si>
  <si>
    <t>DialysisPerm</t>
  </si>
  <si>
    <t xml:space="preserve">     Arteriovenous Fistula</t>
  </si>
  <si>
    <t>AVFist</t>
  </si>
  <si>
    <t xml:space="preserve">     Peritoneal</t>
  </si>
  <si>
    <t>Peritoneal</t>
  </si>
  <si>
    <t xml:space="preserve">     Catheter accessed</t>
  </si>
  <si>
    <t>CathAccess</t>
  </si>
  <si>
    <t xml:space="preserve">     Catheter capped</t>
  </si>
  <si>
    <t>CathCapped</t>
  </si>
  <si>
    <t xml:space="preserve">     AV Fistula accessed</t>
  </si>
  <si>
    <t>AVAccess</t>
  </si>
  <si>
    <t>Bard</t>
    <phoneticPr fontId="4" type="noConversion"/>
  </si>
  <si>
    <t>Holister</t>
    <phoneticPr fontId="4" type="noConversion"/>
  </si>
  <si>
    <t>Stoma/Ostomy #3 Ostomy Care</t>
    <phoneticPr fontId="4" type="noConversion"/>
  </si>
  <si>
    <t>Tube Feed</t>
    <phoneticPr fontId="4" type="noConversion"/>
  </si>
  <si>
    <t>Residual</t>
    <phoneticPr fontId="4" type="noConversion"/>
  </si>
  <si>
    <t xml:space="preserve">     Appetite excessive</t>
  </si>
  <si>
    <t xml:space="preserve"> Not applicable</t>
    <phoneticPr fontId="4" type="noConversion"/>
  </si>
  <si>
    <t>Notappl</t>
    <phoneticPr fontId="4" type="noConversion"/>
  </si>
  <si>
    <t>Oral Assessment</t>
    <phoneticPr fontId="4" type="noConversion"/>
  </si>
  <si>
    <t>Teeth</t>
    <phoneticPr fontId="4" type="noConversion"/>
  </si>
  <si>
    <t>Enter Free Text</t>
  </si>
  <si>
    <t>zzEsophageal</t>
    <phoneticPr fontId="4" type="noConversion"/>
  </si>
  <si>
    <t>Port Suction</t>
    <phoneticPr fontId="4" type="noConversion"/>
  </si>
  <si>
    <t>zzEsophageal Port Suction</t>
  </si>
  <si>
    <t>High amount suction</t>
  </si>
  <si>
    <t>Genitourinary</t>
  </si>
  <si>
    <t>Bladder Pressure</t>
    <phoneticPr fontId="4" type="noConversion"/>
  </si>
  <si>
    <t>Measurement</t>
    <phoneticPr fontId="4" type="noConversion"/>
  </si>
  <si>
    <t>Bladder Pressure Measurement</t>
  </si>
  <si>
    <t>Measurement in cm H2O</t>
    <phoneticPr fontId="4" type="noConversion"/>
  </si>
  <si>
    <t>mmH2O</t>
    <phoneticPr fontId="4" type="noConversion"/>
  </si>
  <si>
    <t>Zero</t>
    <phoneticPr fontId="4" type="noConversion"/>
  </si>
  <si>
    <t xml:space="preserve">     Continuous cycler-assisted Peritoneal</t>
  </si>
  <si>
    <t>CCPD</t>
  </si>
  <si>
    <t>Vaginal discharge abnormal</t>
  </si>
  <si>
    <t>Vaginal</t>
  </si>
  <si>
    <t>Meatal Discharge</t>
    <phoneticPr fontId="4" type="noConversion"/>
  </si>
  <si>
    <t>Meatal</t>
    <phoneticPr fontId="4" type="noConversion"/>
  </si>
  <si>
    <t>Voiding</t>
    <phoneticPr fontId="4" type="noConversion"/>
  </si>
  <si>
    <t>Voiding/Bladder/Scan</t>
  </si>
  <si>
    <t xml:space="preserve">     No problem voiding</t>
  </si>
  <si>
    <t xml:space="preserve">     Frequency</t>
  </si>
  <si>
    <t>Frequency</t>
  </si>
  <si>
    <t xml:space="preserve">     Anuria</t>
  </si>
  <si>
    <t>Anuria</t>
  </si>
  <si>
    <t xml:space="preserve">     Urgency</t>
  </si>
  <si>
    <t>Urgency</t>
  </si>
  <si>
    <t xml:space="preserve">     Hesitancy</t>
  </si>
  <si>
    <t>Hesit</t>
  </si>
  <si>
    <t xml:space="preserve">     Retention</t>
  </si>
  <si>
    <t>Retention</t>
  </si>
  <si>
    <t xml:space="preserve">     Incontinence</t>
  </si>
  <si>
    <t>Incontinent</t>
  </si>
  <si>
    <t>BrtLowPtch</t>
  </si>
  <si>
    <t>Foley14</t>
    <phoneticPr fontId="4" type="noConversion"/>
  </si>
  <si>
    <t>Foley size 16 French</t>
    <phoneticPr fontId="4" type="noConversion"/>
  </si>
  <si>
    <t>Foley16</t>
    <phoneticPr fontId="4" type="noConversion"/>
  </si>
  <si>
    <t>Foley size 18 French</t>
    <phoneticPr fontId="4" type="noConversion"/>
  </si>
  <si>
    <t>Foley18</t>
    <phoneticPr fontId="4" type="noConversion"/>
  </si>
  <si>
    <t>Foley size 20 French</t>
    <phoneticPr fontId="4" type="noConversion"/>
  </si>
  <si>
    <t xml:space="preserve">  Pressure Dressing removed</t>
    <phoneticPr fontId="4" type="noConversion"/>
  </si>
  <si>
    <t>DrsgRem</t>
    <phoneticPr fontId="4" type="noConversion"/>
  </si>
  <si>
    <t>Bruit</t>
    <phoneticPr fontId="4" type="noConversion"/>
  </si>
  <si>
    <t>TongPatch</t>
  </si>
  <si>
    <t xml:space="preserve">  Tongue dry/cracked</t>
    <phoneticPr fontId="4" type="noConversion"/>
  </si>
  <si>
    <t>TongDry</t>
    <phoneticPr fontId="4" type="noConversion"/>
  </si>
  <si>
    <t xml:space="preserve"> Tongue normal</t>
    <phoneticPr fontId="4" type="noConversion"/>
  </si>
  <si>
    <t>BrtHiPitch</t>
  </si>
  <si>
    <t>NoBruit</t>
  </si>
  <si>
    <t xml:space="preserve">     Bruit not applicable</t>
  </si>
  <si>
    <t>BruitNA</t>
  </si>
  <si>
    <t>NoThrill</t>
  </si>
  <si>
    <t>Bag Tracking</t>
    <phoneticPr fontId="4" type="noConversion"/>
  </si>
  <si>
    <t>Catheter Bag Tracking</t>
  </si>
  <si>
    <t>Bag present on admission</t>
  </si>
  <si>
    <t>AdmitWith</t>
  </si>
  <si>
    <t>ThrillNA</t>
  </si>
  <si>
    <t xml:space="preserve">     Thrill other: specify</t>
  </si>
  <si>
    <t>ThrillOther</t>
  </si>
  <si>
    <t>NxStage</t>
    <phoneticPr fontId="4" type="noConversion"/>
  </si>
  <si>
    <t>NxStage Access Pressure (-50 to -200 mm Hg)</t>
  </si>
  <si>
    <t>Access pressure :specify mm Hg</t>
  </si>
  <si>
    <t>Catheter IPEC Bundle</t>
    <phoneticPr fontId="4" type="noConversion"/>
  </si>
  <si>
    <t>Perform daily review of the need for the urinary catheter</t>
    <phoneticPr fontId="4" type="noConversion"/>
  </si>
  <si>
    <t>Perform daily meatal hygiene</t>
    <phoneticPr fontId="4" type="noConversion"/>
  </si>
  <si>
    <t>Drain tube positioned/secured</t>
  </si>
  <si>
    <t>Tubing</t>
  </si>
  <si>
    <t>Drain bag proper position</t>
  </si>
  <si>
    <t>Bag</t>
  </si>
  <si>
    <t>Drain bag not overfilled</t>
  </si>
  <si>
    <t>NoOverfill</t>
  </si>
  <si>
    <t>Catheter hygiene daily and prn</t>
  </si>
  <si>
    <t>Hygiene</t>
  </si>
  <si>
    <t>Catheter Duration Tracking</t>
  </si>
  <si>
    <t xml:space="preserve">Stoma/Ostomy #2 Type </t>
  </si>
  <si>
    <t>Jejunostomomy</t>
  </si>
  <si>
    <t>Sigmoidostomy</t>
  </si>
  <si>
    <t>MucFist</t>
  </si>
  <si>
    <t>Regularly empty urinary drainage bags</t>
    <phoneticPr fontId="4" type="noConversion"/>
  </si>
  <si>
    <t>Date insertion: specify</t>
  </si>
  <si>
    <t>Clamped</t>
    <phoneticPr fontId="4" type="noConversion"/>
  </si>
  <si>
    <t>Date inserted prior to ICU admit: specify date</t>
  </si>
  <si>
    <t>Admit specify</t>
  </si>
  <si>
    <t>Date insertion unknown</t>
  </si>
  <si>
    <t>Date discontinue</t>
  </si>
  <si>
    <t>Catheter Bundle</t>
    <phoneticPr fontId="4" type="noConversion"/>
  </si>
  <si>
    <t xml:space="preserve">     Stoma normal for patient</t>
  </si>
  <si>
    <t xml:space="preserve">     Stoma flush to skin</t>
  </si>
  <si>
    <t>Flush</t>
  </si>
  <si>
    <t xml:space="preserve">     Stoma protruding</t>
  </si>
  <si>
    <t>Protrude</t>
  </si>
  <si>
    <t>Continuous Bladder</t>
    <phoneticPr fontId="4" type="noConversion"/>
  </si>
  <si>
    <t>Continuous bladder irrigation</t>
  </si>
  <si>
    <t>BldrSpasm</t>
  </si>
  <si>
    <t>Scan</t>
    <phoneticPr fontId="4" type="noConversion"/>
  </si>
  <si>
    <t xml:space="preserve">     Bladder scan done:  specify ml</t>
  </si>
  <si>
    <t>Bladder ml</t>
  </si>
  <si>
    <t>Continuous Renal Replacement Therapy</t>
    <phoneticPr fontId="4" type="noConversion"/>
  </si>
  <si>
    <t>CRRT Date/Time</t>
    <phoneticPr fontId="4" type="noConversion"/>
  </si>
  <si>
    <t>Start Date</t>
    <phoneticPr fontId="4" type="noConversion"/>
  </si>
  <si>
    <t>Start Time</t>
    <phoneticPr fontId="4" type="noConversion"/>
  </si>
  <si>
    <t>End Date</t>
    <phoneticPr fontId="4" type="noConversion"/>
  </si>
  <si>
    <t>End Time</t>
    <phoneticPr fontId="4" type="noConversion"/>
  </si>
  <si>
    <t>CRRT Location</t>
    <phoneticPr fontId="4" type="noConversion"/>
  </si>
  <si>
    <t>Intensive Care Unit</t>
    <phoneticPr fontId="4" type="noConversion"/>
  </si>
  <si>
    <t>CRRT Pressure</t>
    <phoneticPr fontId="4" type="noConversion"/>
  </si>
  <si>
    <t xml:space="preserve">     Access pressure (-50 to -200 mmHg: specify</t>
  </si>
  <si>
    <t xml:space="preserve">     Venous pressure (+50 to 350 mmHg): specify</t>
  </si>
  <si>
    <t>Transmembrane Pressure mmHG: specify</t>
    <phoneticPr fontId="4" type="noConversion"/>
  </si>
  <si>
    <t>No urination uses dialysis: add protocol</t>
  </si>
  <si>
    <t xml:space="preserve">     Balance chamber pressure (150 to 400 mmHg</t>
  </si>
  <si>
    <t>Filtration</t>
    <phoneticPr fontId="4" type="noConversion"/>
  </si>
  <si>
    <t xml:space="preserve">     Filtration Fraction (8 to 30%): specify</t>
  </si>
  <si>
    <t>Peritoneal Dialysis</t>
    <phoneticPr fontId="4" type="noConversion"/>
  </si>
  <si>
    <t>Cath Status</t>
    <phoneticPr fontId="4" type="noConversion"/>
  </si>
  <si>
    <t>Peritoneal Dialysis Cath Status</t>
  </si>
  <si>
    <t>Accessed</t>
  </si>
  <si>
    <t>Acc</t>
  </si>
  <si>
    <t>Cap</t>
  </si>
  <si>
    <t xml:space="preserve">     Catheter straight</t>
  </si>
  <si>
    <t>Straight</t>
  </si>
  <si>
    <t xml:space="preserve">     Catheter 3 way</t>
  </si>
  <si>
    <t>3-way</t>
  </si>
  <si>
    <t>Effluent</t>
    <phoneticPr fontId="4" type="noConversion"/>
  </si>
  <si>
    <t xml:space="preserve">     Hemodialysis non-tunneled temporary: see central line</t>
  </si>
  <si>
    <t>DialysisTemp</t>
  </si>
  <si>
    <t>Staples</t>
  </si>
  <si>
    <t xml:space="preserve">     Catheter suprapubic </t>
  </si>
  <si>
    <t>Suprapubic</t>
  </si>
  <si>
    <t xml:space="preserve">     Ureteral stent</t>
  </si>
  <si>
    <t>UretStent</t>
  </si>
  <si>
    <t>Drainage system is sterile and continuously closed</t>
    <phoneticPr fontId="4" type="noConversion"/>
  </si>
  <si>
    <t>Catheter properly secured</t>
    <phoneticPr fontId="4" type="noConversion"/>
  </si>
  <si>
    <t>Collection bag below level of the bladder</t>
    <phoneticPr fontId="4" type="noConversion"/>
  </si>
  <si>
    <t>Unobstructed urine flow</t>
    <phoneticPr fontId="4" type="noConversion"/>
  </si>
  <si>
    <t>Alternative to indwelling catheter was considered prior to insertion</t>
    <phoneticPr fontId="4" type="noConversion"/>
  </si>
  <si>
    <t xml:space="preserve">     Peritoneal dialysis catheter accessed</t>
  </si>
  <si>
    <t>PDAccess</t>
  </si>
  <si>
    <t>CRRT Type</t>
    <phoneticPr fontId="4" type="noConversion"/>
  </si>
  <si>
    <t>Dialysis/CRRT Type</t>
  </si>
  <si>
    <t xml:space="preserve">     Hemodialysis</t>
  </si>
  <si>
    <t>Hemodialysis</t>
  </si>
  <si>
    <t>Tube Feed Residual</t>
  </si>
  <si>
    <t>CBI</t>
  </si>
  <si>
    <t>Foley size 12 French</t>
    <phoneticPr fontId="4" type="noConversion"/>
  </si>
  <si>
    <t>Foley12</t>
    <phoneticPr fontId="4" type="noConversion"/>
  </si>
  <si>
    <t>On procedure completion, remove gloves, gown, perform hand hygiene again</t>
    <phoneticPr fontId="4" type="noConversion"/>
  </si>
  <si>
    <t xml:space="preserve">     Duodenostomy</t>
  </si>
  <si>
    <t>Duodenostomy</t>
  </si>
  <si>
    <t xml:space="preserve">     Mucous fistula</t>
  </si>
  <si>
    <t>MucFistula</t>
  </si>
  <si>
    <t>Appliance Bag Change</t>
    <phoneticPr fontId="4" type="noConversion"/>
  </si>
  <si>
    <t>NotDone</t>
    <phoneticPr fontId="4" type="noConversion"/>
  </si>
  <si>
    <t>Stoma/Ostomy #1 Ostomy Care</t>
    <phoneticPr fontId="4" type="noConversion"/>
  </si>
  <si>
    <t>Stoma Ostomy #2</t>
    <phoneticPr fontId="4" type="noConversion"/>
  </si>
  <si>
    <t>Swollen</t>
    <phoneticPr fontId="4" type="noConversion"/>
  </si>
  <si>
    <t>S/S Infection</t>
    <phoneticPr fontId="4" type="noConversion"/>
  </si>
  <si>
    <t>Infiltrated</t>
    <phoneticPr fontId="4" type="noConversion"/>
  </si>
  <si>
    <t>Tender</t>
    <phoneticPr fontId="4" type="noConversion"/>
  </si>
  <si>
    <t>Filter Pressure Drop mmHG: specify</t>
    <phoneticPr fontId="4" type="noConversion"/>
  </si>
  <si>
    <t>CRRT Flow Rate</t>
    <phoneticPr fontId="4" type="noConversion"/>
  </si>
  <si>
    <t>Blood flow ml/minute: specify</t>
    <phoneticPr fontId="4" type="noConversion"/>
  </si>
  <si>
    <t>Dialysate flow: ml/hour: specify</t>
    <phoneticPr fontId="4" type="noConversion"/>
  </si>
  <si>
    <t xml:space="preserve">     Stress incontinence</t>
  </si>
  <si>
    <t>StessIncont</t>
  </si>
  <si>
    <t xml:space="preserve">     Urge Incontinence</t>
  </si>
  <si>
    <t>UrgeIncont</t>
  </si>
  <si>
    <t xml:space="preserve">     Overflow Incontinence</t>
  </si>
  <si>
    <t>Ureterostomy</t>
  </si>
  <si>
    <t xml:space="preserve">     Nephrostomy</t>
  </si>
  <si>
    <t>Nephrostomy</t>
  </si>
  <si>
    <t xml:space="preserve">     Abdomen RUQ</t>
  </si>
  <si>
    <t xml:space="preserve">     Abdomen RLQ</t>
  </si>
  <si>
    <t xml:space="preserve">     Abdomen LUQ</t>
  </si>
  <si>
    <t xml:space="preserve">     Abdomen LLQ</t>
  </si>
  <si>
    <t xml:space="preserve">     Back right</t>
  </si>
  <si>
    <t>BackR</t>
  </si>
  <si>
    <t xml:space="preserve">     Back left</t>
  </si>
  <si>
    <t>BackL</t>
  </si>
  <si>
    <t>Urinary Stoma</t>
    <phoneticPr fontId="4" type="noConversion"/>
  </si>
  <si>
    <t>Foley20</t>
    <phoneticPr fontId="4" type="noConversion"/>
  </si>
  <si>
    <t>Foley size 22 French</t>
    <phoneticPr fontId="4" type="noConversion"/>
  </si>
  <si>
    <t>Foley22</t>
    <phoneticPr fontId="4" type="noConversion"/>
  </si>
  <si>
    <t>Foley size 24 French</t>
    <phoneticPr fontId="4" type="noConversion"/>
  </si>
  <si>
    <t>Foley24</t>
    <phoneticPr fontId="4" type="noConversion"/>
  </si>
  <si>
    <t xml:space="preserve">     Securement taped</t>
  </si>
  <si>
    <t xml:space="preserve">     Tubing clipped to bed</t>
  </si>
  <si>
    <t>ClipBed</t>
  </si>
  <si>
    <t>Access</t>
  </si>
  <si>
    <t xml:space="preserve">     Thrill unable to palpate</t>
  </si>
  <si>
    <t xml:space="preserve">     Thrill not applicable</t>
  </si>
  <si>
    <t xml:space="preserve">      Hypertonic Hydrogel</t>
  </si>
  <si>
    <t>HyperHydrogel</t>
  </si>
  <si>
    <t xml:space="preserve">      Hydrogel (Duoderm-gel)</t>
  </si>
  <si>
    <t>Hydrogel</t>
  </si>
  <si>
    <t xml:space="preserve">      Balsam of Peru (Xenaderm)</t>
  </si>
  <si>
    <t>Balsam</t>
  </si>
  <si>
    <t xml:space="preserve">      Bismuth Gauze (Xeroform)</t>
  </si>
  <si>
    <t>Bismuth</t>
  </si>
  <si>
    <t xml:space="preserve">     Stoma flush</t>
  </si>
  <si>
    <t xml:space="preserve">     Stoma level to skin</t>
  </si>
  <si>
    <t>Level</t>
  </si>
  <si>
    <t>CDI</t>
  </si>
  <si>
    <t>Urine</t>
    <phoneticPr fontId="4" type="noConversion"/>
  </si>
  <si>
    <t>Balance Chamber pressure: specify mm Hg</t>
  </si>
  <si>
    <t>Balance</t>
  </si>
  <si>
    <t>Blood flow: specify ml/minute</t>
  </si>
  <si>
    <t>NxStage Effluent Pressure (+50 to 350 mmHg)</t>
  </si>
  <si>
    <t>Effluent pressure:specify mm Hg</t>
  </si>
  <si>
    <t>Effluent</t>
  </si>
  <si>
    <t>Diversion</t>
  </si>
  <si>
    <t>Intermittent catheterization</t>
  </si>
  <si>
    <t>StraightCath</t>
  </si>
  <si>
    <t>Bladder Findings</t>
    <phoneticPr fontId="4" type="noConversion"/>
  </si>
  <si>
    <t xml:space="preserve">     Normal bladder</t>
  </si>
  <si>
    <t>Ostomy Care</t>
    <phoneticPr fontId="4" type="noConversion"/>
  </si>
  <si>
    <t>Stoma/Ostomy #2 Ostomy Care</t>
    <phoneticPr fontId="4" type="noConversion"/>
  </si>
  <si>
    <t>Done</t>
    <phoneticPr fontId="4" type="noConversion"/>
  </si>
  <si>
    <t>Not Done</t>
    <phoneticPr fontId="4" type="noConversion"/>
  </si>
  <si>
    <t>Stoma Ostomy #3</t>
    <phoneticPr fontId="4" type="noConversion"/>
  </si>
  <si>
    <t>Color</t>
  </si>
  <si>
    <t>Stoma/Ostomy #3 Color/Size/Appearance/Skin</t>
  </si>
  <si>
    <t xml:space="preserve">     Stoma 1.5 - 2.5 inches</t>
  </si>
  <si>
    <t xml:space="preserve">     Stoma 2.5 - 4 inches</t>
  </si>
  <si>
    <t xml:space="preserve">     Stoma size:  specify</t>
  </si>
  <si>
    <t>Appearance</t>
  </si>
  <si>
    <t>Stoma/Ostomy #3 Color/Size/Appearance/Skin</t>
    <phoneticPr fontId="4" type="noConversion"/>
  </si>
  <si>
    <t>Reinforced Dressing</t>
    <phoneticPr fontId="4" type="noConversion"/>
  </si>
  <si>
    <t>Dialysis</t>
  </si>
  <si>
    <t>Urine Color</t>
  </si>
  <si>
    <t>Blue</t>
  </si>
  <si>
    <t>Colorless</t>
    <phoneticPr fontId="4" type="noConversion"/>
  </si>
  <si>
    <t>Consistency</t>
    <phoneticPr fontId="4" type="noConversion"/>
  </si>
  <si>
    <t>Access Pressure mm HG: specify</t>
    <phoneticPr fontId="4" type="noConversion"/>
  </si>
  <si>
    <t>Filter Pressure mm HG: specify</t>
    <phoneticPr fontId="4" type="noConversion"/>
  </si>
  <si>
    <t>Effluent Pressure mm HG: specify</t>
    <phoneticPr fontId="4" type="noConversion"/>
  </si>
  <si>
    <t>Return Pressure mm HG: specify</t>
    <phoneticPr fontId="4" type="noConversion"/>
  </si>
  <si>
    <t xml:space="preserve">     Normal odor</t>
  </si>
  <si>
    <t>NormOdor</t>
  </si>
  <si>
    <t xml:space="preserve">     Odor foul</t>
  </si>
  <si>
    <t xml:space="preserve">     Odor abnormal</t>
  </si>
  <si>
    <t xml:space="preserve">  Odorless</t>
    <phoneticPr fontId="4" type="noConversion"/>
  </si>
  <si>
    <t>Odorless</t>
    <phoneticPr fontId="4" type="noConversion"/>
  </si>
  <si>
    <t>x</t>
    <phoneticPr fontId="4" type="noConversion"/>
  </si>
  <si>
    <t>Care/Action</t>
    <phoneticPr fontId="4" type="noConversion"/>
  </si>
  <si>
    <t>Urine Care/Action</t>
    <phoneticPr fontId="4" type="noConversion"/>
  </si>
  <si>
    <t>Urine Strained</t>
    <phoneticPr fontId="4" type="noConversion"/>
  </si>
  <si>
    <t>UrineStrained</t>
    <phoneticPr fontId="4" type="noConversion"/>
  </si>
  <si>
    <t>Urogenital</t>
    <phoneticPr fontId="4" type="noConversion"/>
  </si>
  <si>
    <t>Abnormal Discharge</t>
    <phoneticPr fontId="4" type="noConversion"/>
  </si>
  <si>
    <t>Anticoagulation Pigtail (from Access Line) to IV Tubing</t>
    <phoneticPr fontId="4" type="noConversion"/>
  </si>
  <si>
    <t>Peritoneal Dialysis Effluent</t>
  </si>
  <si>
    <t>Fibrin</t>
  </si>
  <si>
    <t>Urinary Catheter</t>
    <phoneticPr fontId="4" type="noConversion"/>
  </si>
  <si>
    <t>Urinary Catheter:  Type/Size/Status/Securement</t>
  </si>
  <si>
    <t xml:space="preserve">     Catheter condom </t>
  </si>
  <si>
    <t>Condom</t>
  </si>
  <si>
    <t xml:space="preserve">     Catheter foley</t>
  </si>
  <si>
    <t>Foley</t>
  </si>
  <si>
    <t xml:space="preserve">     Catheter coude </t>
  </si>
  <si>
    <t>Coude</t>
  </si>
  <si>
    <t>Knee, right</t>
  </si>
  <si>
    <t>RtKnee</t>
  </si>
  <si>
    <t>Knee, left</t>
  </si>
  <si>
    <t>LtKnee</t>
  </si>
  <si>
    <t>Calf, right</t>
  </si>
  <si>
    <t>RtCalf</t>
  </si>
  <si>
    <t>Calf, left</t>
  </si>
  <si>
    <t>LtCalf</t>
  </si>
  <si>
    <t>Ankle, right</t>
  </si>
  <si>
    <t>RtAnkle</t>
  </si>
  <si>
    <t>Ankle, left</t>
  </si>
  <si>
    <t xml:space="preserve">      Steri-strips</t>
  </si>
  <si>
    <t>Steri-strips</t>
  </si>
  <si>
    <t xml:space="preserve">      Retention sutures</t>
  </si>
  <si>
    <t xml:space="preserve">      Glue</t>
  </si>
  <si>
    <t>Foley Type: other</t>
    <phoneticPr fontId="4" type="noConversion"/>
  </si>
  <si>
    <t xml:space="preserve">     Catheter size Fr: specify</t>
  </si>
  <si>
    <t xml:space="preserve">     Occluded</t>
  </si>
  <si>
    <t>Occluded</t>
  </si>
  <si>
    <t xml:space="preserve">     Irrigated:  specify amount</t>
  </si>
  <si>
    <t>Sling</t>
  </si>
  <si>
    <t>Incision #1 Discharge-Exudate Amount/Color/Characteristics/Odor</t>
  </si>
  <si>
    <t xml:space="preserve">      Scant</t>
  </si>
  <si>
    <t>Scant</t>
  </si>
  <si>
    <t xml:space="preserve">      Small</t>
  </si>
  <si>
    <t>Order written with indication on day of insertion by provider</t>
    <phoneticPr fontId="4" type="noConversion"/>
  </si>
  <si>
    <t>Foley cont: perioperative use with appropriate indications</t>
    <phoneticPr fontId="4" type="noConversion"/>
  </si>
  <si>
    <t>Foley cont: acute urinary retention or bladder outlet obstruction</t>
    <phoneticPr fontId="4" type="noConversion"/>
  </si>
  <si>
    <t>Foley cont: accurate urine output monitoring in critical illness</t>
    <phoneticPr fontId="4" type="noConversion"/>
  </si>
  <si>
    <t>Foley cont: as patient requires prolonged immobilization</t>
    <phoneticPr fontId="4" type="noConversion"/>
  </si>
  <si>
    <t>Foley cont: healing, open sacral/perineal wounds to incontinent patient</t>
    <phoneticPr fontId="4" type="noConversion"/>
  </si>
  <si>
    <t>Foley cont: to improve comfort for end of life care</t>
    <phoneticPr fontId="4" type="noConversion"/>
  </si>
  <si>
    <t>Post Op Day 1 and 2</t>
    <phoneticPr fontId="4" type="noConversion"/>
  </si>
  <si>
    <t>Foley discontinued Post Op Day 1</t>
  </si>
  <si>
    <t>Genitourinary</t>
    <phoneticPr fontId="4" type="noConversion"/>
  </si>
  <si>
    <t>Replacement flow ml/hr: specify</t>
    <phoneticPr fontId="4" type="noConversion"/>
  </si>
  <si>
    <t>Bicarbonate rate ml/hr: specify</t>
    <phoneticPr fontId="4" type="noConversion"/>
  </si>
  <si>
    <t>Calcium Chloride rate ml/hr: specify</t>
    <phoneticPr fontId="4" type="noConversion"/>
  </si>
  <si>
    <t>Urinary Diversion</t>
    <phoneticPr fontId="4" type="noConversion"/>
  </si>
  <si>
    <t>Urinary Diversion:  Type/Location</t>
  </si>
  <si>
    <t xml:space="preserve">     Ileal conduit</t>
  </si>
  <si>
    <t>Ileal Conduit</t>
  </si>
  <si>
    <t xml:space="preserve">     Urostomy stoma</t>
  </si>
  <si>
    <t>Urostomy</t>
  </si>
  <si>
    <t xml:space="preserve">     Ureterostomy stoma</t>
  </si>
  <si>
    <t>Incision #1</t>
    <phoneticPr fontId="4" type="noConversion"/>
  </si>
  <si>
    <t xml:space="preserve">      Transparent (Opsite, Tegaderm)</t>
  </si>
  <si>
    <t xml:space="preserve">      Wet to Dry: specify date/time</t>
  </si>
  <si>
    <t xml:space="preserve">      Gauze Wrap (Kerlix, Kling)</t>
  </si>
  <si>
    <t xml:space="preserve">      Foam dressing</t>
  </si>
  <si>
    <t>Foam</t>
  </si>
  <si>
    <t xml:space="preserve">      Gauze Packing (Iodoform, NuGauze)</t>
  </si>
  <si>
    <t xml:space="preserve">      Hydrocolloidal (Duoderm, Restore)</t>
  </si>
  <si>
    <t>Urinary Stoma:  Color/Size/Appearance/Skin</t>
  </si>
  <si>
    <t>Size</t>
    <phoneticPr fontId="4" type="noConversion"/>
  </si>
  <si>
    <t xml:space="preserve">     1.5 - 2.5 inches</t>
  </si>
  <si>
    <t xml:space="preserve">     Under 1-1.5 inches</t>
  </si>
  <si>
    <t xml:space="preserve">     Enter free text</t>
  </si>
  <si>
    <t>Stoma Appearance</t>
    <phoneticPr fontId="4" type="noConversion"/>
  </si>
  <si>
    <t>NxStage Balance Chamber Pressure (150-400 mm Hg)</t>
  </si>
  <si>
    <t xml:space="preserve">      Swelling</t>
  </si>
  <si>
    <t xml:space="preserve">      Erythema</t>
  </si>
  <si>
    <t xml:space="preserve">      Bruising</t>
  </si>
  <si>
    <t xml:space="preserve">      Unable to assess due to dressing</t>
  </si>
  <si>
    <t xml:space="preserve">      Other: specify</t>
  </si>
  <si>
    <t xml:space="preserve">      Non-adhering (Telfa)</t>
  </si>
  <si>
    <t xml:space="preserve">      Clean, dry and intact</t>
  </si>
  <si>
    <t>Urination Method</t>
    <phoneticPr fontId="4" type="noConversion"/>
  </si>
  <si>
    <t>Urination Method</t>
  </si>
  <si>
    <t>Void</t>
    <phoneticPr fontId="4" type="noConversion"/>
  </si>
  <si>
    <t>Catheter indwelling:  add protocol</t>
  </si>
  <si>
    <t>Catheter</t>
  </si>
  <si>
    <t>Diversion:  add protocol</t>
  </si>
  <si>
    <t xml:space="preserve">      Wet/Dry: specify date/time</t>
  </si>
  <si>
    <t xml:space="preserve">      Wound cleanser</t>
  </si>
  <si>
    <t>Cleanser</t>
  </si>
  <si>
    <t xml:space="preserve">       Other: specify</t>
  </si>
  <si>
    <t xml:space="preserve">Heat applied </t>
    <phoneticPr fontId="4" type="noConversion"/>
  </si>
  <si>
    <t>MD called</t>
    <phoneticPr fontId="4" type="noConversion"/>
  </si>
  <si>
    <t xml:space="preserve">     Bladder Distention</t>
  </si>
  <si>
    <t>BldrDistend</t>
  </si>
  <si>
    <t>NxStage Filtration Fraction (8 to 30 %)</t>
  </si>
  <si>
    <t>Filtration fraction: specify %</t>
  </si>
  <si>
    <t>Filtration</t>
  </si>
  <si>
    <t>NxStage Flow Setting: Therapy Fluid (1.5-4.0 L/hr)</t>
  </si>
  <si>
    <t>Foley discontinued Post Op Day 2</t>
    <phoneticPr fontId="4" type="noConversion"/>
  </si>
  <si>
    <t xml:space="preserve">Accurate urine output monitoring of ICU </t>
    <phoneticPr fontId="4" type="noConversion"/>
  </si>
  <si>
    <t>Acute urinary retention/bladder outlet obstruction</t>
    <phoneticPr fontId="4" type="noConversion"/>
  </si>
  <si>
    <t>Patient requires prolonged immobilization</t>
    <phoneticPr fontId="4" type="noConversion"/>
  </si>
  <si>
    <t>Procedure requires general or spinal anesthesia</t>
    <phoneticPr fontId="4" type="noConversion"/>
  </si>
  <si>
    <t>Catheter Post Op Day 1 and 2</t>
    <phoneticPr fontId="4" type="noConversion"/>
  </si>
  <si>
    <t>Patient has urological/gynecological/perineal procedures</t>
    <phoneticPr fontId="4" type="noConversion"/>
  </si>
  <si>
    <t>Urine Consistency/Characteristic/Odor</t>
  </si>
  <si>
    <t xml:space="preserve">     Odor normal</t>
  </si>
  <si>
    <t xml:space="preserve">     Dilute</t>
  </si>
  <si>
    <t>Dilute</t>
  </si>
  <si>
    <t xml:space="preserve">     Concentrated</t>
  </si>
  <si>
    <t>Concentrate</t>
  </si>
  <si>
    <t>Characteristics</t>
    <phoneticPr fontId="4" type="noConversion"/>
  </si>
  <si>
    <t>Cldy</t>
  </si>
  <si>
    <t xml:space="preserve">     Sediment</t>
  </si>
  <si>
    <t>Sediment</t>
  </si>
  <si>
    <t>Sediment Color</t>
    <phoneticPr fontId="4" type="noConversion"/>
  </si>
  <si>
    <t xml:space="preserve">     Not applicable</t>
  </si>
  <si>
    <t xml:space="preserve">     Sediment color rusty</t>
  </si>
  <si>
    <t>Rusty</t>
  </si>
  <si>
    <t xml:space="preserve">     Sediment color white</t>
  </si>
  <si>
    <t xml:space="preserve">     Sediment color brown</t>
  </si>
  <si>
    <t xml:space="preserve">     Odor none</t>
  </si>
  <si>
    <t>LtArm</t>
  </si>
  <si>
    <t>Elbow, right</t>
  </si>
  <si>
    <t>RtElbow</t>
  </si>
  <si>
    <t>Elbow, left</t>
  </si>
  <si>
    <t>LtElbow</t>
  </si>
  <si>
    <t>Forearm, right</t>
  </si>
  <si>
    <t>RtForearm</t>
  </si>
  <si>
    <t>Forearm, left</t>
  </si>
  <si>
    <t>LtForearm</t>
  </si>
  <si>
    <t>Wrist, right</t>
  </si>
  <si>
    <t>RtWrist</t>
  </si>
  <si>
    <t>Wrist, left</t>
  </si>
  <si>
    <t>LtWrist</t>
  </si>
  <si>
    <t>Dialysis Access Type</t>
    <phoneticPr fontId="4" type="noConversion"/>
  </si>
  <si>
    <t>Dual Lumen Dialysis Cath</t>
    <phoneticPr fontId="4" type="noConversion"/>
  </si>
  <si>
    <t xml:space="preserve">      Staples</t>
  </si>
  <si>
    <t>Finger(s), right: specify</t>
  </si>
  <si>
    <t>RtFinger</t>
  </si>
  <si>
    <t>Finger(s), left:  specify</t>
  </si>
  <si>
    <t>LtFinger</t>
  </si>
  <si>
    <t>Thigh, right</t>
  </si>
  <si>
    <t>RtThigh</t>
  </si>
  <si>
    <t>Thigh, left</t>
  </si>
  <si>
    <t>LtThigh</t>
  </si>
  <si>
    <t>Odor</t>
    <phoneticPr fontId="4" type="noConversion"/>
  </si>
  <si>
    <t>Incision #1 Dressing/Status/Drsg Discharge</t>
  </si>
  <si>
    <t xml:space="preserve">      None (open to air)</t>
  </si>
  <si>
    <t>Ear, right</t>
  </si>
  <si>
    <t>RtEar</t>
  </si>
  <si>
    <t>Ear, left</t>
  </si>
  <si>
    <t>LtEar</t>
  </si>
  <si>
    <t>LtAnkle</t>
  </si>
  <si>
    <t>Abnormal Skin Findings</t>
  </si>
  <si>
    <t>BreakDown</t>
  </si>
  <si>
    <t>Glue</t>
  </si>
  <si>
    <t xml:space="preserve">      Not closed</t>
  </si>
  <si>
    <t>Open</t>
  </si>
  <si>
    <t xml:space="preserve">      None</t>
  </si>
  <si>
    <t xml:space="preserve">      Abdominal binder</t>
  </si>
  <si>
    <t xml:space="preserve">      Ace wrap</t>
  </si>
  <si>
    <t xml:space="preserve">      Montgomery Straps</t>
  </si>
  <si>
    <t xml:space="preserve">      Sling</t>
  </si>
  <si>
    <t>Rednss</t>
  </si>
  <si>
    <t>Road rash</t>
  </si>
  <si>
    <t>Rd Rash</t>
  </si>
  <si>
    <t>Scrapes</t>
  </si>
  <si>
    <t>Sloughing</t>
  </si>
  <si>
    <t>Slough</t>
  </si>
  <si>
    <t>Swellng</t>
  </si>
  <si>
    <t>Ulcer Stage I</t>
  </si>
  <si>
    <t>Ulcer I</t>
  </si>
  <si>
    <t>Rinse back Done</t>
    <phoneticPr fontId="4" type="noConversion"/>
  </si>
  <si>
    <t>CRRT Started</t>
    <phoneticPr fontId="4" type="noConversion"/>
  </si>
  <si>
    <t>CRRT Stopped</t>
    <phoneticPr fontId="4" type="noConversion"/>
  </si>
  <si>
    <t>Foley size 14 French</t>
    <phoneticPr fontId="4" type="noConversion"/>
  </si>
  <si>
    <t xml:space="preserve">     CVVH (Continuous Venovenous Hemofiltration)</t>
  </si>
  <si>
    <t>CVVH</t>
  </si>
  <si>
    <t xml:space="preserve">     CVVHD (Continuous Venovenous Hemodialysis</t>
  </si>
  <si>
    <t>CVVHD</t>
  </si>
  <si>
    <t xml:space="preserve">     CVVHDF (Continuous Venovenous Hemodiafiltration)</t>
  </si>
  <si>
    <t>CVVHDF</t>
  </si>
  <si>
    <t xml:space="preserve">     SCUF (Slow Continuous Ultrafiltration)</t>
  </si>
  <si>
    <t>SCUF</t>
  </si>
  <si>
    <t>Urogenital Abnormal Discharge</t>
  </si>
  <si>
    <t>Abnormal Discharge None</t>
  </si>
  <si>
    <t>Penile discharge abnormal</t>
  </si>
  <si>
    <t>AV Fistula</t>
    <phoneticPr fontId="4" type="noConversion"/>
  </si>
  <si>
    <t>Gortex Graft</t>
    <phoneticPr fontId="4" type="noConversion"/>
  </si>
  <si>
    <t>PD Catheter</t>
    <phoneticPr fontId="4" type="noConversion"/>
  </si>
  <si>
    <t>Dialysis Access Condition</t>
    <phoneticPr fontId="4" type="noConversion"/>
  </si>
  <si>
    <t>Normal/Clean/Intact</t>
    <phoneticPr fontId="4" type="noConversion"/>
  </si>
  <si>
    <t>Bleeding</t>
    <phoneticPr fontId="4" type="noConversion"/>
  </si>
  <si>
    <t>Exudate</t>
    <phoneticPr fontId="4" type="noConversion"/>
  </si>
  <si>
    <t>Filter Clotted</t>
    <phoneticPr fontId="4" type="noConversion"/>
  </si>
  <si>
    <t>Scheduled (72 hr)</t>
    <phoneticPr fontId="4" type="noConversion"/>
  </si>
  <si>
    <t>M60 Hemofilter</t>
    <phoneticPr fontId="4" type="noConversion"/>
  </si>
  <si>
    <t>M100 Hemofilter</t>
    <phoneticPr fontId="4" type="noConversion"/>
  </si>
  <si>
    <t>Dialysate</t>
    <phoneticPr fontId="4" type="noConversion"/>
  </si>
  <si>
    <t>Overflow</t>
  </si>
  <si>
    <t xml:space="preserve">     Oliguria</t>
  </si>
  <si>
    <t xml:space="preserve">     Dysuria</t>
  </si>
  <si>
    <t>Dysuria</t>
  </si>
  <si>
    <t xml:space="preserve">     Polyuria</t>
  </si>
  <si>
    <t>Polyuria</t>
  </si>
  <si>
    <t xml:space="preserve">     Nocturia</t>
  </si>
  <si>
    <t>Nocturia</t>
  </si>
  <si>
    <t xml:space="preserve">     Dribbling</t>
  </si>
  <si>
    <t>Dribbling</t>
  </si>
  <si>
    <t xml:space="preserve">     Straining</t>
  </si>
  <si>
    <t>Straining</t>
  </si>
  <si>
    <t>Findings on Admission</t>
    <phoneticPr fontId="4" type="noConversion"/>
  </si>
  <si>
    <t>Abnormal Skin Findings on Admission</t>
  </si>
  <si>
    <t>Incision #1 Location:  Thoracic Area</t>
  </si>
  <si>
    <t>Shoulder, right</t>
  </si>
  <si>
    <t>RtShoulder</t>
  </si>
  <si>
    <t>Shoulder, left</t>
  </si>
  <si>
    <t>LtShoulder</t>
  </si>
  <si>
    <t>Clavicle, right</t>
  </si>
  <si>
    <t>Hydrocolloid</t>
  </si>
  <si>
    <t xml:space="preserve">      Calcium Alginate (Aquacel, Calicare)</t>
  </si>
  <si>
    <t>Alginate</t>
  </si>
  <si>
    <t>LtBreast</t>
  </si>
  <si>
    <t>Sternum</t>
  </si>
  <si>
    <t xml:space="preserve">      Drsg discharge none</t>
  </si>
  <si>
    <t xml:space="preserve">      Drsg scant amount discharge</t>
  </si>
  <si>
    <t xml:space="preserve">      Within normal limits</t>
  </si>
  <si>
    <t xml:space="preserve">      Approximated</t>
  </si>
  <si>
    <t xml:space="preserve">      Dehiscence</t>
  </si>
  <si>
    <t>Skin Alteration #3 Extremity Area</t>
  </si>
  <si>
    <t>Skin Alteration #3 Head/Neck Area</t>
  </si>
  <si>
    <t>Skin Alteration #3 Location Descriptor</t>
  </si>
  <si>
    <t>Skin Alteration #3 Pelvic Area</t>
  </si>
  <si>
    <t xml:space="preserve"> Date/Time specify</t>
    <phoneticPr fontId="4" type="noConversion"/>
  </si>
  <si>
    <t xml:space="preserve">      Decreasing</t>
  </si>
  <si>
    <t xml:space="preserve">      Reinforced:  specify date/time</t>
  </si>
  <si>
    <t xml:space="preserve">      Changed:  specify date/time</t>
  </si>
  <si>
    <t>Incision #1 Dressing/Status/Drsg Discharge</t>
    <phoneticPr fontId="4" type="noConversion"/>
  </si>
  <si>
    <t xml:space="preserve">      Cooler than opposite body part</t>
  </si>
  <si>
    <t>Abdomen, general</t>
  </si>
  <si>
    <t>AbdGen</t>
  </si>
  <si>
    <t>Flank, right</t>
  </si>
  <si>
    <t>Tego Cap Change</t>
    <phoneticPr fontId="4" type="noConversion"/>
  </si>
  <si>
    <t>Date: specify</t>
    <phoneticPr fontId="4" type="noConversion"/>
  </si>
  <si>
    <t xml:space="preserve">     Bladder Spasms</t>
  </si>
  <si>
    <t>Incision #1 Characteristics/Closure/Stabilization</t>
  </si>
  <si>
    <t>Painful</t>
    <phoneticPr fontId="4" type="noConversion"/>
  </si>
  <si>
    <t>Dialysis Access Care</t>
    <phoneticPr fontId="4" type="noConversion"/>
  </si>
  <si>
    <t>No TX Needed</t>
    <phoneticPr fontId="4" type="noConversion"/>
  </si>
  <si>
    <t>New this shift</t>
    <phoneticPr fontId="4" type="noConversion"/>
  </si>
  <si>
    <t>884 - 913</t>
    <phoneticPr fontId="4" type="noConversion"/>
  </si>
  <si>
    <t>Genitourinary</t>
    <phoneticPr fontId="4" type="noConversion"/>
  </si>
  <si>
    <t>Changed</t>
    <phoneticPr fontId="4" type="noConversion"/>
  </si>
  <si>
    <t>Changed over wire</t>
    <phoneticPr fontId="4" type="noConversion"/>
  </si>
  <si>
    <t>Reinserted</t>
    <phoneticPr fontId="4" type="noConversion"/>
  </si>
  <si>
    <t>Removed</t>
    <phoneticPr fontId="4" type="noConversion"/>
  </si>
  <si>
    <t>PD Tubing Changed</t>
    <phoneticPr fontId="4" type="noConversion"/>
  </si>
  <si>
    <t>Dressing Changed</t>
    <phoneticPr fontId="4" type="noConversion"/>
  </si>
  <si>
    <t xml:space="preserve">Cleaned </t>
    <phoneticPr fontId="4" type="noConversion"/>
  </si>
  <si>
    <t>Dry clean dressing applied</t>
    <phoneticPr fontId="4" type="noConversion"/>
  </si>
  <si>
    <t>NS Flushed</t>
    <phoneticPr fontId="4" type="noConversion"/>
  </si>
  <si>
    <t>Irrigated</t>
    <phoneticPr fontId="4" type="noConversion"/>
  </si>
  <si>
    <t>Incision #2 Location:  Pelvic Area</t>
  </si>
  <si>
    <t>Incision #2 Location:  Thoracic Area</t>
  </si>
  <si>
    <t>Provider documents reason to keep catheter postoperatively</t>
    <phoneticPr fontId="4" type="noConversion"/>
  </si>
  <si>
    <t>Return Line to Hotline Tubing</t>
    <phoneticPr fontId="4" type="noConversion"/>
  </si>
  <si>
    <t>Return Line to Extension Tubing (OR)</t>
    <phoneticPr fontId="4" type="noConversion"/>
  </si>
  <si>
    <t>Access Line to Extension Tubing (OR)</t>
    <phoneticPr fontId="4" type="noConversion"/>
  </si>
  <si>
    <t>Incision #1 Characteristics/Closure/Stabilization</t>
    <phoneticPr fontId="4" type="noConversion"/>
  </si>
  <si>
    <t>Flank, left</t>
  </si>
  <si>
    <t>LtFlank</t>
  </si>
  <si>
    <t>Location: Extremity Area</t>
    <phoneticPr fontId="4" type="noConversion"/>
  </si>
  <si>
    <t>Incision #1 Location:  Extremity Area</t>
  </si>
  <si>
    <t>Axilla, right</t>
  </si>
  <si>
    <t>RtAxilla</t>
  </si>
  <si>
    <t>Axilla, left</t>
  </si>
  <si>
    <t>LtAxilla</t>
  </si>
  <si>
    <t>Arm upper, right</t>
  </si>
  <si>
    <t>RtArm</t>
  </si>
  <si>
    <t>Arm upper, left</t>
  </si>
  <si>
    <t>Incision #1 Discharge-Exudate Amount/Color/Characteristics/Odor</t>
    <phoneticPr fontId="4" type="noConversion"/>
  </si>
  <si>
    <t>Color</t>
    <phoneticPr fontId="4" type="noConversion"/>
  </si>
  <si>
    <t xml:space="preserve">      Colorless</t>
  </si>
  <si>
    <t>Hand, right</t>
  </si>
  <si>
    <t>RtHand</t>
  </si>
  <si>
    <t>Hand, left</t>
  </si>
  <si>
    <t>LtHand</t>
  </si>
  <si>
    <t xml:space="preserve">      Brown</t>
  </si>
  <si>
    <t xml:space="preserve">      Green</t>
  </si>
  <si>
    <t xml:space="preserve">      Black</t>
  </si>
  <si>
    <t xml:space="preserve">     Clear </t>
  </si>
  <si>
    <t xml:space="preserve">      Bloody</t>
  </si>
  <si>
    <t xml:space="preserve">      Serosanguinous</t>
  </si>
  <si>
    <t xml:space="preserve">      Serous</t>
  </si>
  <si>
    <t xml:space="preserve">      Cloudy</t>
  </si>
  <si>
    <t xml:space="preserve">      Purulent</t>
  </si>
  <si>
    <t xml:space="preserve">      Viscous</t>
  </si>
  <si>
    <t>Skin Alteration #7 Location Descriptor</t>
  </si>
  <si>
    <t>Skin Alteration #7 Pelvic Area</t>
  </si>
  <si>
    <t>Nose</t>
  </si>
  <si>
    <t>Face, left</t>
  </si>
  <si>
    <t>LtFace</t>
  </si>
  <si>
    <t>Face</t>
  </si>
  <si>
    <t>Bruisng</t>
  </si>
  <si>
    <t>Burns</t>
  </si>
  <si>
    <t>Cuts</t>
  </si>
  <si>
    <t>Infection</t>
  </si>
  <si>
    <t>Infct</t>
  </si>
  <si>
    <t>Mongolian spots</t>
  </si>
  <si>
    <t>Mspots</t>
  </si>
  <si>
    <t>Oozing</t>
  </si>
  <si>
    <t>Petechiae</t>
  </si>
  <si>
    <t>Pressure areas</t>
  </si>
  <si>
    <t>PressureArea</t>
  </si>
  <si>
    <t>Redness</t>
  </si>
  <si>
    <t>Ulcer Stage III</t>
  </si>
  <si>
    <t>Ulcer III</t>
  </si>
  <si>
    <t>Ulcer Stage IV</t>
  </si>
  <si>
    <t>Ulcer IV</t>
  </si>
  <si>
    <t>Intact</t>
    <phoneticPr fontId="4" type="noConversion"/>
  </si>
  <si>
    <t>Temporary Disconnection</t>
    <phoneticPr fontId="4" type="noConversion"/>
  </si>
  <si>
    <t>Self Test Failure</t>
    <phoneticPr fontId="4" type="noConversion"/>
  </si>
  <si>
    <t>Thrombolytic Used</t>
    <phoneticPr fontId="4" type="noConversion"/>
  </si>
  <si>
    <t>Return/Access Lines Reversed</t>
    <phoneticPr fontId="4" type="noConversion"/>
  </si>
  <si>
    <t>Integumentary</t>
  </si>
  <si>
    <t>Abnormal Skin</t>
    <phoneticPr fontId="4" type="noConversion"/>
  </si>
  <si>
    <t>Citrate rate ml/hr: specify</t>
    <phoneticPr fontId="4" type="noConversion"/>
  </si>
  <si>
    <t>Run time minutes: specify</t>
    <phoneticPr fontId="4" type="noConversion"/>
  </si>
  <si>
    <t>Fluid removal order (positive or negative number)</t>
    <phoneticPr fontId="4" type="noConversion"/>
  </si>
  <si>
    <t>Anti-Coagulant</t>
    <phoneticPr fontId="4" type="noConversion"/>
  </si>
  <si>
    <t>Citrate</t>
    <phoneticPr fontId="4" type="noConversion"/>
  </si>
  <si>
    <t>Heparin</t>
    <phoneticPr fontId="4" type="noConversion"/>
  </si>
  <si>
    <t>Normal Saline Flushes</t>
    <phoneticPr fontId="4" type="noConversion"/>
  </si>
  <si>
    <t>Flow Rate: specify</t>
    <phoneticPr fontId="4" type="noConversion"/>
  </si>
  <si>
    <t>CRRT Filter Change</t>
    <phoneticPr fontId="4" type="noConversion"/>
  </si>
  <si>
    <t>New Setup</t>
    <phoneticPr fontId="4" type="noConversion"/>
  </si>
  <si>
    <t>Scapula, left</t>
  </si>
  <si>
    <t>LtScapula</t>
  </si>
  <si>
    <t>Lumbar</t>
  </si>
  <si>
    <t>Spine:  specify</t>
  </si>
  <si>
    <t>Spine</t>
  </si>
  <si>
    <t>Incision #1 Type</t>
  </si>
  <si>
    <t>Closed surgical incision</t>
  </si>
  <si>
    <t>Closed</t>
  </si>
  <si>
    <t>Red</t>
    <phoneticPr fontId="4" type="noConversion"/>
  </si>
  <si>
    <t>Bruised</t>
    <phoneticPr fontId="4" type="noConversion"/>
  </si>
  <si>
    <t>Neck, left</t>
  </si>
  <si>
    <t>LtNeck</t>
  </si>
  <si>
    <t>Neck</t>
  </si>
  <si>
    <t>Tracheostomy site</t>
  </si>
  <si>
    <t>Trach</t>
  </si>
  <si>
    <t>Chin</t>
  </si>
  <si>
    <t>Location Pelvic Area</t>
    <phoneticPr fontId="4" type="noConversion"/>
  </si>
  <si>
    <t>Incision #1 Location:  Pelvic Area</t>
  </si>
  <si>
    <t>Hip, right</t>
  </si>
  <si>
    <t>RtHip</t>
  </si>
  <si>
    <t>Hip, left</t>
  </si>
  <si>
    <t>LtHip</t>
  </si>
  <si>
    <t>Groin, right</t>
  </si>
  <si>
    <t>RtGroin</t>
  </si>
  <si>
    <t>Groin, left</t>
  </si>
  <si>
    <t>LtGroin</t>
  </si>
  <si>
    <t>Penis</t>
  </si>
  <si>
    <t>Labia</t>
  </si>
  <si>
    <t>Perineum</t>
  </si>
  <si>
    <t>Buttock, right</t>
  </si>
  <si>
    <t>RtButtock</t>
  </si>
  <si>
    <t>Buttocks, left</t>
  </si>
  <si>
    <t>LtButtocks</t>
  </si>
  <si>
    <t>Rectum</t>
  </si>
  <si>
    <t>Sacrum</t>
  </si>
  <si>
    <t>Coccyx</t>
  </si>
  <si>
    <t>Scrotum</t>
  </si>
  <si>
    <t xml:space="preserve">      Drsg discharge decreasing</t>
  </si>
  <si>
    <t xml:space="preserve">      Drsg discharge increasing</t>
  </si>
  <si>
    <t>Incision #1 Location Descriptor</t>
  </si>
  <si>
    <t>Lateral</t>
  </si>
  <si>
    <t>Medial</t>
  </si>
  <si>
    <t>Anterior</t>
  </si>
  <si>
    <t>Posterior</t>
  </si>
  <si>
    <t>RtClavicle</t>
  </si>
  <si>
    <t>Clavicle, left</t>
  </si>
  <si>
    <t>LtClavicle</t>
  </si>
  <si>
    <t>Breast, right</t>
  </si>
  <si>
    <t>RtBreast</t>
  </si>
  <si>
    <t>Breast, left</t>
  </si>
  <si>
    <t>Incision #1 Location:  Abdominal Area</t>
  </si>
  <si>
    <t>Skin Alteration #2 Type</t>
  </si>
  <si>
    <t>Skin Alteration #3</t>
    <phoneticPr fontId="4" type="noConversion"/>
  </si>
  <si>
    <t>Skin Alteration #3 Abdominal Area</t>
  </si>
  <si>
    <t>Skin Alteration #3 Thoracic Area</t>
  </si>
  <si>
    <t xml:space="preserve">      Increasing</t>
  </si>
  <si>
    <t xml:space="preserve">     Site marked, date/time:  specify</t>
  </si>
  <si>
    <t>Marked</t>
  </si>
  <si>
    <t xml:space="preserve">      Consistent with body temperature</t>
  </si>
  <si>
    <t xml:space="preserve">      Warmer than general body temperature</t>
  </si>
  <si>
    <t xml:space="preserve">      Warmer than opposite body part</t>
  </si>
  <si>
    <t xml:space="preserve">      Cooler than general body temperature</t>
  </si>
  <si>
    <t xml:space="preserve">  Wound vac</t>
    <phoneticPr fontId="4" type="noConversion"/>
  </si>
  <si>
    <t>WoundVac</t>
    <phoneticPr fontId="4" type="noConversion"/>
  </si>
  <si>
    <t>Amount</t>
    <phoneticPr fontId="4" type="noConversion"/>
  </si>
  <si>
    <t>CRRT Events</t>
    <phoneticPr fontId="4" type="noConversion"/>
  </si>
  <si>
    <t>Scales Calibrated</t>
    <phoneticPr fontId="4" type="noConversion"/>
  </si>
  <si>
    <t>Access Clotted</t>
    <phoneticPr fontId="4" type="noConversion"/>
  </si>
  <si>
    <t>Access Obtained</t>
    <phoneticPr fontId="4" type="noConversion"/>
  </si>
  <si>
    <t>Labs Drawn</t>
    <phoneticPr fontId="4" type="noConversion"/>
  </si>
  <si>
    <t>MD Called</t>
    <phoneticPr fontId="4" type="noConversion"/>
  </si>
  <si>
    <t>MD at Bedside</t>
    <phoneticPr fontId="4" type="noConversion"/>
  </si>
  <si>
    <t>Priming Complete</t>
    <phoneticPr fontId="4" type="noConversion"/>
  </si>
  <si>
    <t>Pod Repositioned</t>
    <phoneticPr fontId="4" type="noConversion"/>
  </si>
  <si>
    <t>Calcium</t>
    <phoneticPr fontId="4" type="noConversion"/>
  </si>
  <si>
    <t>CRRT New Bag Hung</t>
    <phoneticPr fontId="4" type="noConversion"/>
  </si>
  <si>
    <t>Heparin Bag</t>
    <phoneticPr fontId="4" type="noConversion"/>
  </si>
  <si>
    <t>Heparin Syringe</t>
    <phoneticPr fontId="4" type="noConversion"/>
  </si>
  <si>
    <t>Normal Saline Bag</t>
    <phoneticPr fontId="4" type="noConversion"/>
  </si>
  <si>
    <t>Hemaclip Connections</t>
    <phoneticPr fontId="4" type="noConversion"/>
  </si>
  <si>
    <t>Return line to Dialysis Catheter</t>
    <phoneticPr fontId="4" type="noConversion"/>
  </si>
  <si>
    <t>Access line to Dialysis Catheter</t>
    <phoneticPr fontId="4" type="noConversion"/>
  </si>
  <si>
    <t>Incision #3 Location:  Abdominal Area</t>
  </si>
  <si>
    <t>Incision #3 Location:  Extremity Area</t>
  </si>
  <si>
    <t>Incision #3 Location:  Head/Neck Area</t>
  </si>
  <si>
    <t>Incision #1 Location:  Head/Neck Area</t>
  </si>
  <si>
    <t>Forehead, right side</t>
  </si>
  <si>
    <t>Incision #2 Type</t>
  </si>
  <si>
    <t>Incision #3</t>
  </si>
  <si>
    <t>Incision #3 Characteristics/Closure/Stabilization</t>
  </si>
  <si>
    <t>Heel, right</t>
  </si>
  <si>
    <t>RtHeel</t>
  </si>
  <si>
    <t>Heel, left</t>
  </si>
  <si>
    <t>LtHeel</t>
  </si>
  <si>
    <t>Foot, right</t>
  </si>
  <si>
    <t>RtFoot</t>
  </si>
  <si>
    <t>Foot, left</t>
  </si>
  <si>
    <t>LtFoot</t>
  </si>
  <si>
    <t>Toe(s), right: specify</t>
  </si>
  <si>
    <t>RtToe</t>
  </si>
  <si>
    <t>Toe(s), left:  specify</t>
  </si>
  <si>
    <t>LtToe</t>
  </si>
  <si>
    <t>Small</t>
  </si>
  <si>
    <t xml:space="preserve">      Moderate</t>
  </si>
  <si>
    <t xml:space="preserve">      Large</t>
  </si>
  <si>
    <t>Large</t>
  </si>
  <si>
    <t xml:space="preserve">      Copious</t>
  </si>
  <si>
    <t>Copious</t>
  </si>
  <si>
    <t>Skin Alteration #1 Head/Neck Area</t>
  </si>
  <si>
    <t>Face, right</t>
  </si>
  <si>
    <t>RtFace</t>
  </si>
  <si>
    <t>Skin Alteration #6 Head/Neck Area</t>
  </si>
  <si>
    <t>Skin Alteration #6 Location Descriptor</t>
  </si>
  <si>
    <t>Skin Alteration #6 Pelvic Area</t>
  </si>
  <si>
    <t>Skin Alteration #6 Thoracic Area</t>
  </si>
  <si>
    <t>Skin Alteration #6 Total body</t>
  </si>
  <si>
    <t xml:space="preserve">      Yellow</t>
  </si>
  <si>
    <t xml:space="preserve">      Amber</t>
  </si>
  <si>
    <t xml:space="preserve">      Pink</t>
  </si>
  <si>
    <t xml:space="preserve">      Red</t>
  </si>
  <si>
    <t xml:space="preserve">      Maroon</t>
  </si>
  <si>
    <t xml:space="preserve">      Tan</t>
  </si>
  <si>
    <t>Skin Alteration #7</t>
    <phoneticPr fontId="4" type="noConversion"/>
  </si>
  <si>
    <t>Skin Alteration #7 Abdominal Area</t>
  </si>
  <si>
    <t>Skin Alteration #7 Extremity Area</t>
  </si>
  <si>
    <t>Skin Alteration #7 Head/Neck Area</t>
  </si>
  <si>
    <t>Incision #3 Location:  Pelvic Area</t>
  </si>
  <si>
    <t>Incision #3 Location:  Thoracic Area</t>
  </si>
  <si>
    <t>Incision #3 Type</t>
  </si>
  <si>
    <t>Incision #4</t>
  </si>
  <si>
    <t>Incision #4 Characteristics/Closure/Stabilization</t>
  </si>
  <si>
    <t>Incision #4 Characteristics/Closure/Stabilization</t>
    <phoneticPr fontId="4" type="noConversion"/>
  </si>
  <si>
    <t>Ulcer Stage II</t>
  </si>
  <si>
    <t>Ulcer II</t>
  </si>
  <si>
    <t>Incision #4 Dressing/Status/Drsg Discharge</t>
  </si>
  <si>
    <t>Impaired</t>
    <phoneticPr fontId="4" type="noConversion"/>
  </si>
  <si>
    <t>Alteration</t>
    <phoneticPr fontId="4" type="noConversion"/>
  </si>
  <si>
    <t>Frostbite</t>
    <phoneticPr fontId="4" type="noConversion"/>
  </si>
  <si>
    <t>Chemical Burns</t>
    <phoneticPr fontId="4" type="noConversion"/>
  </si>
  <si>
    <t>ChemBurn</t>
    <phoneticPr fontId="4" type="noConversion"/>
  </si>
  <si>
    <t>Excoriation</t>
    <phoneticPr fontId="4" type="noConversion"/>
  </si>
  <si>
    <t>Blisters</t>
    <phoneticPr fontId="4" type="noConversion"/>
  </si>
  <si>
    <t xml:space="preserve">      Pressure</t>
  </si>
  <si>
    <t xml:space="preserve">      Antimicrobial</t>
  </si>
  <si>
    <t xml:space="preserve">      Gauze</t>
  </si>
  <si>
    <t>Nose, right side</t>
  </si>
  <si>
    <t>RtNose</t>
  </si>
  <si>
    <t>Nose, left side</t>
  </si>
  <si>
    <t>LtNose</t>
  </si>
  <si>
    <t>Mouth</t>
  </si>
  <si>
    <t>Lip(s)</t>
  </si>
  <si>
    <t>Lip</t>
  </si>
  <si>
    <t>Jaw, right</t>
  </si>
  <si>
    <t>RtJaw</t>
  </si>
  <si>
    <t>Jaw, left</t>
  </si>
  <si>
    <t>LtJaw</t>
  </si>
  <si>
    <t>Neck, right</t>
  </si>
  <si>
    <t>RtNeck</t>
  </si>
  <si>
    <t>RtScapula</t>
  </si>
  <si>
    <t>Incision #6 Characteristics/Closure/Stabilization</t>
    <phoneticPr fontId="4" type="noConversion"/>
  </si>
  <si>
    <t>Incision #2 Characteristics/Closure/Stabilization</t>
    <phoneticPr fontId="4" type="noConversion"/>
  </si>
  <si>
    <t>Appearance Status</t>
    <phoneticPr fontId="4" type="noConversion"/>
  </si>
  <si>
    <t>Integumentary</t>
    <phoneticPr fontId="4" type="noConversion"/>
  </si>
  <si>
    <t>Skin Alteration #2 Thoracic Area</t>
  </si>
  <si>
    <t>Skin Alteration #2 Total Body</t>
  </si>
  <si>
    <t>Open surgical incision</t>
  </si>
  <si>
    <t>Graft site</t>
  </si>
  <si>
    <t>Graft</t>
  </si>
  <si>
    <t>Donor site</t>
  </si>
  <si>
    <t>Donor</t>
  </si>
  <si>
    <t>Incision #2</t>
  </si>
  <si>
    <t>Appearance</t>
    <phoneticPr fontId="4" type="noConversion"/>
  </si>
  <si>
    <t>Incision #2 Characteristics/Closure/Stabilization</t>
  </si>
  <si>
    <t xml:space="preserve">      Drsg small amount discharge</t>
  </si>
  <si>
    <t xml:space="preserve">      Drsg moderate amount discharge</t>
  </si>
  <si>
    <t xml:space="preserve">      Drsg heavy amount discharge</t>
  </si>
  <si>
    <t xml:space="preserve">      Drsg discharge unchanged</t>
  </si>
  <si>
    <t>Teach pt/other importance to change position frequently for pressure ulcer prevention</t>
  </si>
  <si>
    <t>TxPosition</t>
  </si>
  <si>
    <t>Provide pt/other with education materials</t>
  </si>
  <si>
    <t>EdMaterial</t>
  </si>
  <si>
    <t>Other education to prevent pressure ulcers:</t>
  </si>
  <si>
    <t>Friction</t>
    <phoneticPr fontId="4" type="noConversion"/>
  </si>
  <si>
    <t>Skin Integrity Interventions - Friction and Shear Reduction</t>
  </si>
  <si>
    <t>Skin Alteration #5 Abdominal Area</t>
  </si>
  <si>
    <t>Proximal</t>
  </si>
  <si>
    <t>Distal</t>
  </si>
  <si>
    <t>Upper</t>
  </si>
  <si>
    <t>Lower</t>
  </si>
  <si>
    <t>Use a bed trapeze or pull sheet to lift up in bed or turn</t>
  </si>
  <si>
    <t>Trap/Sheet</t>
  </si>
  <si>
    <t>Raise the knee when elevating HOB</t>
  </si>
  <si>
    <t>Kneew/HOB</t>
  </si>
  <si>
    <t>Keep HOB at or below 30 degrees when not eating</t>
  </si>
  <si>
    <t>HOB&lt;30</t>
  </si>
  <si>
    <t>Skin Alteration #4 Head/Neck Area</t>
  </si>
  <si>
    <t>Skin Alteration #4 Location Descriptor</t>
  </si>
  <si>
    <t>Incision #6 Discharge-Exudate Amount/Color/Characteristics/Odor</t>
  </si>
  <si>
    <t>RtFlank</t>
  </si>
  <si>
    <t xml:space="preserve"> Unable to Assess</t>
    <phoneticPr fontId="4" type="noConversion"/>
  </si>
  <si>
    <t>UnableAss</t>
    <phoneticPr fontId="4" type="noConversion"/>
  </si>
  <si>
    <t>Closure</t>
    <phoneticPr fontId="4" type="noConversion"/>
  </si>
  <si>
    <t>Cleansed with</t>
    <phoneticPr fontId="4" type="noConversion"/>
  </si>
  <si>
    <t>Dressing Discharge</t>
    <phoneticPr fontId="4" type="noConversion"/>
  </si>
  <si>
    <t>Incision #2 Discharge-Exudate Amount/Color/Characteristics/Odor</t>
  </si>
  <si>
    <t>Incision #2 Discharge-Exudate Amount/Color/Characteristics/Odor</t>
    <phoneticPr fontId="4" type="noConversion"/>
  </si>
  <si>
    <t>Incision #2 Dressing/Status/Drsg Discharge</t>
  </si>
  <si>
    <t>Incision #2 Location Descriptor</t>
  </si>
  <si>
    <t>Incision #2 Location:  Abdominal Area</t>
  </si>
  <si>
    <t>Incision #2 Location:  Extremity Area</t>
  </si>
  <si>
    <t>Incision #2 Location:  Head/Neck Area</t>
  </si>
  <si>
    <t>Location Pelvic Area</t>
  </si>
  <si>
    <t>Incision #3 Location Descriptor</t>
  </si>
  <si>
    <t>Finger(s), left: specify</t>
  </si>
  <si>
    <t>Toe(s), right:  specify</t>
  </si>
  <si>
    <t>Toe(s), left: specify</t>
  </si>
  <si>
    <t>Skin Alteration #6 Extremity Area</t>
  </si>
  <si>
    <t>Encourage activity as tolerated</t>
  </si>
  <si>
    <t>Perform ROM exercises when turning/repositioning</t>
  </si>
  <si>
    <t>ROM</t>
  </si>
  <si>
    <t>Limit sitting out of bed to less than 2 hours at a time</t>
  </si>
  <si>
    <t>OOB&lt;2h</t>
  </si>
  <si>
    <t>RtForehead</t>
  </si>
  <si>
    <t>Forehead, left side</t>
  </si>
  <si>
    <t>LtForehead</t>
  </si>
  <si>
    <t>Forehead</t>
  </si>
  <si>
    <t>Temporal, right</t>
  </si>
  <si>
    <t>RtTemporal</t>
  </si>
  <si>
    <t>Temporal, left</t>
  </si>
  <si>
    <t>LtTemporal</t>
  </si>
  <si>
    <t>Parietal, right</t>
  </si>
  <si>
    <t>RtParietal</t>
  </si>
  <si>
    <t>Parietal, left</t>
  </si>
  <si>
    <t>LtParietal</t>
  </si>
  <si>
    <t>Occiput</t>
  </si>
  <si>
    <t>Eye, right</t>
  </si>
  <si>
    <t>RtEye</t>
  </si>
  <si>
    <t>Eye, left</t>
  </si>
  <si>
    <t>LtEye</t>
  </si>
  <si>
    <t>Provide tray set-up and other assistance as needed</t>
  </si>
  <si>
    <t>TraySetUp</t>
  </si>
  <si>
    <t>Encourage meals and assist with meals as needed</t>
  </si>
  <si>
    <t>EncourageM</t>
  </si>
  <si>
    <t>Offer ordered supplements</t>
  </si>
  <si>
    <t>Supplement</t>
  </si>
  <si>
    <t>Provide or encourage oral care as needed</t>
  </si>
  <si>
    <t>OralCare</t>
  </si>
  <si>
    <t>Offer liquids Q2 hours when turning pt</t>
  </si>
  <si>
    <t>Liquids</t>
  </si>
  <si>
    <t>Monitor fluid/food intake</t>
  </si>
  <si>
    <t>Fluids</t>
  </si>
  <si>
    <t>Flushed</t>
  </si>
  <si>
    <t>Jaundiced/icteric</t>
  </si>
  <si>
    <t>Skin Alteration #6 Type</t>
  </si>
  <si>
    <t>Tube feeding as ordered</t>
  </si>
  <si>
    <t>TubeFeed</t>
  </si>
  <si>
    <t>Other nutrition management methods:</t>
  </si>
  <si>
    <t>Pressure Reduction</t>
    <phoneticPr fontId="4" type="noConversion"/>
  </si>
  <si>
    <t>Buttock, left</t>
  </si>
  <si>
    <t>Head, right</t>
  </si>
  <si>
    <t>RtHead</t>
  </si>
  <si>
    <t>Head, left</t>
  </si>
  <si>
    <t>LtHead</t>
  </si>
  <si>
    <t>Head</t>
  </si>
  <si>
    <t xml:space="preserve">Neck, right </t>
  </si>
  <si>
    <t>Lips</t>
    <phoneticPr fontId="4" type="noConversion"/>
  </si>
  <si>
    <t>Skin Alteration #1 Location Descriptor</t>
  </si>
  <si>
    <t>Skin Alteration #1 Pelvic Area</t>
  </si>
  <si>
    <t>Genitalia</t>
  </si>
  <si>
    <t>Incision #5 Characteristics/Closure/Stabilization</t>
  </si>
  <si>
    <t>Incision #4 Discharge-Exudate Amount/Color/Characteristics/Odor</t>
  </si>
  <si>
    <t>Incision #4 Discharge-Exudate Amount/Color/Characteristics/Odor</t>
    <phoneticPr fontId="4" type="noConversion"/>
  </si>
  <si>
    <t>Incision #5 Dressing/Status/Drsg Discharge</t>
  </si>
  <si>
    <t>Incision #4 Location Descriptor</t>
  </si>
  <si>
    <t>Incision #4 Location:  Abdominal Area</t>
  </si>
  <si>
    <t>Incision #4 Location:  Extremity Area</t>
  </si>
  <si>
    <t>Incision #4 Location:  Head/Neck Area</t>
  </si>
  <si>
    <t>Incision #4 Location:  Pelvic Area</t>
  </si>
  <si>
    <t>Incision #4 Location:  Thoracic Area</t>
  </si>
  <si>
    <t>Incision #4 Type</t>
  </si>
  <si>
    <t>Incision #5</t>
  </si>
  <si>
    <t>Chest, right</t>
  </si>
  <si>
    <t>RtChest</t>
  </si>
  <si>
    <t>Chest, left</t>
  </si>
  <si>
    <t>LtChest</t>
  </si>
  <si>
    <t>Chest</t>
  </si>
  <si>
    <t>Scapula, right</t>
  </si>
  <si>
    <t>Incision #6 Characteristics/Closure/Stabilization</t>
  </si>
  <si>
    <t>Skin Integrity Interventions-Pressure Reduction - Heal Floatation Systems</t>
    <phoneticPr fontId="4" type="noConversion"/>
  </si>
  <si>
    <t>Sage Boots</t>
    <phoneticPr fontId="4" type="noConversion"/>
  </si>
  <si>
    <t>SageBoots</t>
    <phoneticPr fontId="4" type="noConversion"/>
  </si>
  <si>
    <t>Prafo Boots</t>
    <phoneticPr fontId="4" type="noConversion"/>
  </si>
  <si>
    <t>PrafoBoots</t>
    <phoneticPr fontId="4" type="noConversion"/>
  </si>
  <si>
    <t>Padded Bed Rails</t>
    <phoneticPr fontId="4" type="noConversion"/>
  </si>
  <si>
    <t xml:space="preserve">Bed </t>
    <phoneticPr fontId="4" type="noConversion"/>
  </si>
  <si>
    <t>Specialty Bed</t>
  </si>
  <si>
    <t>Standard Hospital Mattress</t>
  </si>
  <si>
    <t>Stand</t>
  </si>
  <si>
    <t>Skin Integrity Interventions - Education</t>
  </si>
  <si>
    <t>Provide pt/other education regarding causes/prevention of pressure ulcers</t>
  </si>
  <si>
    <t>Prevention</t>
  </si>
  <si>
    <t>Provide pt/other education regarding treatment plan for pressure ulcers</t>
  </si>
  <si>
    <t>TxPlan</t>
  </si>
  <si>
    <t>Under mattress scales</t>
  </si>
  <si>
    <t>Scale</t>
  </si>
  <si>
    <t>PneuCare Dynamic</t>
  </si>
  <si>
    <t>PneCD</t>
  </si>
  <si>
    <t>Roto-bed</t>
  </si>
  <si>
    <t>RotoB</t>
  </si>
  <si>
    <t>Stryker Frame</t>
  </si>
  <si>
    <t>Stryk</t>
  </si>
  <si>
    <t>Other friction/shear reduction methods:</t>
  </si>
  <si>
    <t>Manage Moisture</t>
    <phoneticPr fontId="4" type="noConversion"/>
  </si>
  <si>
    <t>Skin Alteration #4 Pelvic Area</t>
  </si>
  <si>
    <t>Coccyx</t>
    <phoneticPr fontId="4" type="noConversion"/>
  </si>
  <si>
    <t>Skin Alteration #4 Thoracic Area</t>
  </si>
  <si>
    <t>Skin Alteration #4 Total Body</t>
  </si>
  <si>
    <t>Skin Alteration #4 Type</t>
  </si>
  <si>
    <t>Skin Alteration #5</t>
    <phoneticPr fontId="4" type="noConversion"/>
  </si>
  <si>
    <t>Skin Alteration #5 Extremity Area</t>
  </si>
  <si>
    <t>Skin Alteration #5 Head/Neck Area</t>
  </si>
  <si>
    <t>Skin Alteration #3 Total Body</t>
  </si>
  <si>
    <t>Generalize</t>
  </si>
  <si>
    <t>Skin Alteration #3 Type</t>
  </si>
  <si>
    <t>Skin Alteration #4</t>
    <phoneticPr fontId="4" type="noConversion"/>
  </si>
  <si>
    <t>Skin Alteration #4 Abdominal Area</t>
  </si>
  <si>
    <t>Skin Alteration #4 Extremity Area</t>
  </si>
  <si>
    <t>Location: Abdominal Area</t>
    <phoneticPr fontId="4" type="noConversion"/>
  </si>
  <si>
    <t>Incision #6 Location:  Abdominal Area</t>
  </si>
  <si>
    <t>Midline</t>
    <phoneticPr fontId="4" type="noConversion"/>
  </si>
  <si>
    <t>Incision #6 Location:  Extremity Area</t>
  </si>
  <si>
    <t>Incision #6 Discharge-Exudate Amount/Color/Characteristics/Odor</t>
    <phoneticPr fontId="4" type="noConversion"/>
  </si>
  <si>
    <t xml:space="preserve">  Unable to assess</t>
    <phoneticPr fontId="4" type="noConversion"/>
  </si>
  <si>
    <t>Incision #6 Dressing/Status/Drsg Discharge</t>
  </si>
  <si>
    <t>Incision #6 Location:  Thoracic Area</t>
  </si>
  <si>
    <t>Dressing Discharge Status</t>
    <phoneticPr fontId="4" type="noConversion"/>
  </si>
  <si>
    <t>Incision #3 Characteristics/Closure/Stabilization</t>
    <phoneticPr fontId="4" type="noConversion"/>
  </si>
  <si>
    <t>Site Temperature</t>
    <phoneticPr fontId="4" type="noConversion"/>
  </si>
  <si>
    <t>Integumentary</t>
    <phoneticPr fontId="4" type="noConversion"/>
  </si>
  <si>
    <t>Incision #3 Discharge-Exudate Amount/Color/Characteristics/Odor</t>
  </si>
  <si>
    <t>Incision #3 Discharge-Exudate Amount/Color/Characteristics/Odor</t>
    <phoneticPr fontId="4" type="noConversion"/>
  </si>
  <si>
    <t>Incision #3 Dressing/Status/Drsg Discharge</t>
  </si>
  <si>
    <t>Skin Alteration #1 Extremity Area</t>
  </si>
  <si>
    <t>Finger(s), right:  specify</t>
  </si>
  <si>
    <t>Warming Methods</t>
    <phoneticPr fontId="4" type="noConversion"/>
  </si>
  <si>
    <t>Warming Method*</t>
    <phoneticPr fontId="4" type="noConversion"/>
  </si>
  <si>
    <t>Warming Lights/Lamp</t>
  </si>
  <si>
    <t>Light</t>
  </si>
  <si>
    <t>Warming Method*</t>
  </si>
  <si>
    <t>Warm Blankets</t>
  </si>
  <si>
    <t>Blnkt</t>
  </si>
  <si>
    <t>Warming Unit/Blanket</t>
  </si>
  <si>
    <t>WBlnk</t>
  </si>
  <si>
    <t>Blood Warmer</t>
  </si>
  <si>
    <t>BldWm</t>
  </si>
  <si>
    <t>Wound #1</t>
    <phoneticPr fontId="4" type="noConversion"/>
  </si>
  <si>
    <t>Skin Integrity Interventions-Pressure Reduction</t>
  </si>
  <si>
    <t>Use specialty bed</t>
  </si>
  <si>
    <t>SpecBed</t>
  </si>
  <si>
    <t>Other activities to maximize mobilization:</t>
  </si>
  <si>
    <t>Nutrition Management</t>
    <phoneticPr fontId="4" type="noConversion"/>
  </si>
  <si>
    <t>Skin Integrity Interventions - Nutrition Management Measures</t>
  </si>
  <si>
    <t>Encourage eating and assist with meals</t>
  </si>
  <si>
    <t>EncorageE</t>
  </si>
  <si>
    <t>Use wheelchair cushion while in wheelchair</t>
  </si>
  <si>
    <t>WCcushion</t>
  </si>
  <si>
    <t>Elevate heels using pillows or foam bricks</t>
  </si>
  <si>
    <t xml:space="preserve">     Abrasion</t>
  </si>
  <si>
    <t xml:space="preserve">     Blister</t>
  </si>
  <si>
    <t xml:space="preserve">     Rash</t>
  </si>
  <si>
    <t xml:space="preserve">     Incontinence dermatitis</t>
  </si>
  <si>
    <t xml:space="preserve">     Excoriation</t>
  </si>
  <si>
    <t xml:space="preserve">     Petechiae</t>
  </si>
  <si>
    <t>Assessment</t>
    <phoneticPr fontId="4" type="noConversion"/>
  </si>
  <si>
    <t>SKIN ASSESSMENT</t>
  </si>
  <si>
    <t>WithinNormalLim</t>
    <phoneticPr fontId="4" type="noConversion"/>
  </si>
  <si>
    <t>Not Within Normal Limits</t>
    <phoneticPr fontId="4" type="noConversion"/>
  </si>
  <si>
    <t>NotNormlLimits</t>
    <phoneticPr fontId="4" type="noConversion"/>
  </si>
  <si>
    <t>Deferred</t>
  </si>
  <si>
    <t>Defer'd</t>
  </si>
  <si>
    <t>Skin Color</t>
  </si>
  <si>
    <t>Moisture</t>
    <phoneticPr fontId="4" type="noConversion"/>
  </si>
  <si>
    <t>Skin Alteration #7 Thoracic Area</t>
  </si>
  <si>
    <t>Skin Alteration #7 Total body</t>
  </si>
  <si>
    <t>Skin Alteration #7 Type</t>
  </si>
  <si>
    <t>Skin</t>
    <phoneticPr fontId="4" type="noConversion"/>
  </si>
  <si>
    <t>Alteration Type</t>
    <phoneticPr fontId="4" type="noConversion"/>
  </si>
  <si>
    <t>Skin Alteration Type</t>
  </si>
  <si>
    <t>Protocol</t>
    <phoneticPr fontId="4" type="noConversion"/>
  </si>
  <si>
    <t>IncontDerm</t>
  </si>
  <si>
    <t>Skin Alteration #1 Type</t>
    <phoneticPr fontId="4" type="noConversion"/>
  </si>
  <si>
    <t>Excoriation</t>
  </si>
  <si>
    <t>Skin Alteration #2</t>
    <phoneticPr fontId="4" type="noConversion"/>
  </si>
  <si>
    <t>Incision #5 Characteristics/Closure/Stabilization</t>
    <phoneticPr fontId="4" type="noConversion"/>
  </si>
  <si>
    <t>Incision #5 Discharge-Exudate Amount/Color/Characteristics/Odor</t>
  </si>
  <si>
    <t>Incision #5 Discharge-Exudate Amount/Color/Characteristics/Odor</t>
    <phoneticPr fontId="4" type="noConversion"/>
  </si>
  <si>
    <t>Skin Alteration #2 Head/Neck Area</t>
  </si>
  <si>
    <t>Incision #5 Location Descriptor</t>
  </si>
  <si>
    <t>Incision #5 Location:  Abdominal Area</t>
  </si>
  <si>
    <t>Incision #5 Location:  Extremity Area</t>
  </si>
  <si>
    <t>Incision #5 Location:  Head/Neck Area</t>
  </si>
  <si>
    <t>Incision #5 Location:  Pelvic Area</t>
  </si>
  <si>
    <t>Incision #5 Location:  Thoracic Area</t>
  </si>
  <si>
    <t>Incision #5 Type</t>
  </si>
  <si>
    <t>Incision #6</t>
  </si>
  <si>
    <t>Other pressure reduction measures:</t>
  </si>
  <si>
    <t>Heal Flotation Systems</t>
    <phoneticPr fontId="4" type="noConversion"/>
  </si>
  <si>
    <t>Bariatric</t>
    <phoneticPr fontId="4" type="noConversion"/>
  </si>
  <si>
    <t>Percussion/Vibration</t>
    <phoneticPr fontId="4" type="noConversion"/>
  </si>
  <si>
    <t>PercVib</t>
    <phoneticPr fontId="4" type="noConversion"/>
  </si>
  <si>
    <t>Rotation</t>
    <phoneticPr fontId="4" type="noConversion"/>
  </si>
  <si>
    <t>Rot</t>
    <phoneticPr fontId="4" type="noConversion"/>
  </si>
  <si>
    <t>Other</t>
    <phoneticPr fontId="4" type="noConversion"/>
  </si>
  <si>
    <t>Hi-Lo</t>
    <phoneticPr fontId="4" type="noConversion"/>
  </si>
  <si>
    <t>HiLo</t>
    <phoneticPr fontId="4" type="noConversion"/>
  </si>
  <si>
    <t>Cooling</t>
    <phoneticPr fontId="4" type="noConversion"/>
  </si>
  <si>
    <t>Cooling Device: On or Off/Limits</t>
  </si>
  <si>
    <t>Alarm limits (specify)</t>
  </si>
  <si>
    <t>Limits</t>
  </si>
  <si>
    <t>Alarm set</t>
    <phoneticPr fontId="4" type="noConversion"/>
  </si>
  <si>
    <t>Alarmset</t>
    <phoneticPr fontId="4" type="noConversion"/>
  </si>
  <si>
    <t>Alarms on</t>
    <phoneticPr fontId="4" type="noConversion"/>
  </si>
  <si>
    <t>Alarmon</t>
    <phoneticPr fontId="4" type="noConversion"/>
  </si>
  <si>
    <t>Heating Pad</t>
  </si>
  <si>
    <t>Alternating Air Mattress</t>
  </si>
  <si>
    <t>AltAirM</t>
  </si>
  <si>
    <t>Air Mattress Gortex Cover</t>
  </si>
  <si>
    <t>AirM</t>
  </si>
  <si>
    <t>Low-Air Mattress</t>
  </si>
  <si>
    <t>LoArM</t>
  </si>
  <si>
    <t>Low Air Loss Bed</t>
  </si>
  <si>
    <t>LoAirL</t>
  </si>
  <si>
    <t>Fluid Air Bed</t>
  </si>
  <si>
    <t>FldAr</t>
  </si>
  <si>
    <t>Apply fecal collector (especially if skin breakdown present)</t>
  </si>
  <si>
    <t>FecalColle</t>
  </si>
  <si>
    <t>Apply protective barrier ointment</t>
  </si>
  <si>
    <t>BarrierOin</t>
  </si>
  <si>
    <t>Offer bedpan or urinal at scheduled intervals if pt is bed-bound</t>
  </si>
  <si>
    <t>OfferBedpa</t>
  </si>
  <si>
    <t>Schedule toileting</t>
  </si>
  <si>
    <t>Toileting</t>
  </si>
  <si>
    <t>Instruct pt/other to request assistance as needed</t>
  </si>
  <si>
    <t>RequestA</t>
  </si>
  <si>
    <t>Wound #1 Location: Extremity Area</t>
  </si>
  <si>
    <t>Arm</t>
  </si>
  <si>
    <t>Elbow</t>
  </si>
  <si>
    <t>Skin Alteration #5 Location Descriptor</t>
  </si>
  <si>
    <t>Elevate HOB for meals, then lower within 1 hour after eating</t>
  </si>
  <si>
    <t>HOBupMeals</t>
  </si>
  <si>
    <t>Elevate HOB for meals, then lower within 1 hour after eating (contraindicated)</t>
  </si>
  <si>
    <t>HOBContr</t>
  </si>
  <si>
    <t>Location Descriptor</t>
    <phoneticPr fontId="4" type="noConversion"/>
  </si>
  <si>
    <t>Incision #6 Location Descriptor</t>
  </si>
  <si>
    <t>Skin Integrity Interventions - Maximize Mobilization</t>
  </si>
  <si>
    <t>Temporal</t>
  </si>
  <si>
    <t>Parietal</t>
  </si>
  <si>
    <t>Eye(s)</t>
  </si>
  <si>
    <t>27</t>
  </si>
  <si>
    <t>28</t>
  </si>
  <si>
    <t>29</t>
  </si>
  <si>
    <t>Location: Head/Neck Area</t>
    <phoneticPr fontId="4" type="noConversion"/>
  </si>
  <si>
    <t>Incision #6 Location:  Head/Neck Area</t>
  </si>
  <si>
    <t>Location: Pelvic Area</t>
    <phoneticPr fontId="4" type="noConversion"/>
  </si>
  <si>
    <t>Incision #6 Location:  Pelvic Area</t>
  </si>
  <si>
    <t>Location: Thoracic Area</t>
    <phoneticPr fontId="4" type="noConversion"/>
  </si>
  <si>
    <t>Wound #1 Location: Thoracic Area</t>
  </si>
  <si>
    <t>Shoulder</t>
  </si>
  <si>
    <t>Incision #6 Type</t>
  </si>
  <si>
    <t>Skin Alteration #1</t>
    <phoneticPr fontId="4" type="noConversion"/>
  </si>
  <si>
    <t>Skin Alteration #1 Abdominal Area</t>
  </si>
  <si>
    <t>Abdomen upper quadrant right</t>
  </si>
  <si>
    <t>Abdomen lower quadrant right</t>
  </si>
  <si>
    <t>Abdomen upper quadrant left</t>
  </si>
  <si>
    <t>Abdomen lower quadrant left</t>
  </si>
  <si>
    <t>Abdomen entire</t>
  </si>
  <si>
    <t>Warm Soaks: On or Off</t>
  </si>
  <si>
    <t>Warming</t>
    <phoneticPr fontId="4" type="noConversion"/>
  </si>
  <si>
    <t>Warming Device: On or Off/Limits</t>
  </si>
  <si>
    <t xml:space="preserve">     Hypertonic Hydrogel</t>
  </si>
  <si>
    <t>HyprHydrogel</t>
  </si>
  <si>
    <t xml:space="preserve">     Hydrogel (Duoderm-gel)</t>
  </si>
  <si>
    <t xml:space="preserve">     Balsam of Peru (Xenaderm)</t>
  </si>
  <si>
    <t xml:space="preserve">     Bismuth Gauze (Xeroform)</t>
  </si>
  <si>
    <t xml:space="preserve">     Negative Pressure Wound Therapy:  add protocol</t>
  </si>
  <si>
    <t>Vac</t>
  </si>
  <si>
    <t xml:space="preserve">  ABD Pad</t>
    <phoneticPr fontId="4" type="noConversion"/>
  </si>
  <si>
    <t>ABD</t>
    <phoneticPr fontId="4" type="noConversion"/>
  </si>
  <si>
    <t xml:space="preserve">  Vaseline gauze</t>
    <phoneticPr fontId="4" type="noConversion"/>
  </si>
  <si>
    <t xml:space="preserve">     Changed: specify date/time</t>
  </si>
  <si>
    <t xml:space="preserve">     Wet to Dry: specify date/time</t>
  </si>
  <si>
    <t>Encourage small, frequent position changes</t>
  </si>
  <si>
    <t>PositionCh</t>
  </si>
  <si>
    <t>Turn/reposition Q 2 hours while in bed, pillows separating pressure areas</t>
  </si>
  <si>
    <t>TurnQ2</t>
  </si>
  <si>
    <t>Fascia</t>
  </si>
  <si>
    <t>Pins</t>
  </si>
  <si>
    <t>Tendon</t>
  </si>
  <si>
    <t>Bone</t>
  </si>
  <si>
    <t xml:space="preserve">      100mmHg</t>
  </si>
  <si>
    <t xml:space="preserve">      150mmHg</t>
  </si>
  <si>
    <t>Wound Vac Cannister Change</t>
    <phoneticPr fontId="4" type="noConversion"/>
  </si>
  <si>
    <t xml:space="preserve">      Done:  specify date/time</t>
  </si>
  <si>
    <t>37</t>
    <phoneticPr fontId="4" type="noConversion"/>
  </si>
  <si>
    <t xml:space="preserve">      Not applicable</t>
  </si>
  <si>
    <t>Wound #2</t>
  </si>
  <si>
    <t>Discharge Color</t>
    <phoneticPr fontId="4" type="noConversion"/>
  </si>
  <si>
    <t>Wound #2 Discharge-Exudate Color/Characteristics/Amount/Odor</t>
  </si>
  <si>
    <t>Wound #2 Dressing/Status/Drsg Discharge</t>
  </si>
  <si>
    <t>Skin Moisture</t>
  </si>
  <si>
    <t>Diaphoretic</t>
  </si>
  <si>
    <t>Diaph</t>
  </si>
  <si>
    <t>LtButtock</t>
  </si>
  <si>
    <t>Skin Alteration #1 Thoracic Area</t>
  </si>
  <si>
    <t>Skin Temperature</t>
  </si>
  <si>
    <t>Turgor</t>
    <phoneticPr fontId="4" type="noConversion"/>
  </si>
  <si>
    <t>Ashen</t>
  </si>
  <si>
    <t>Back, right</t>
  </si>
  <si>
    <t>RtBack</t>
  </si>
  <si>
    <t>Back, left</t>
  </si>
  <si>
    <t>LtBack</t>
  </si>
  <si>
    <t>Total Body</t>
    <phoneticPr fontId="4" type="noConversion"/>
  </si>
  <si>
    <t>Skin Alteration #1 Total Body</t>
  </si>
  <si>
    <t>Skin Alteration #1 Type</t>
  </si>
  <si>
    <t>Abrasion</t>
  </si>
  <si>
    <t>Blister</t>
  </si>
  <si>
    <t>Blsiter</t>
  </si>
  <si>
    <t>Bruise</t>
  </si>
  <si>
    <t>Incontinence dermatitis</t>
  </si>
  <si>
    <t xml:space="preserve">     Stabilization ace wrap</t>
  </si>
  <si>
    <t>Abdominal Area</t>
    <phoneticPr fontId="4" type="noConversion"/>
  </si>
  <si>
    <t>Skin Alteration #2 Abdominal Area</t>
  </si>
  <si>
    <t>Skin Alteration #2 Extremity Area</t>
  </si>
  <si>
    <t>Surrounding Skin Appearance</t>
    <phoneticPr fontId="4" type="noConversion"/>
  </si>
  <si>
    <t>Skin Alteration #2 Location Descriptor</t>
  </si>
  <si>
    <t>Skin Alteration #2 Pelvic Area</t>
  </si>
  <si>
    <t>Tentng</t>
  </si>
  <si>
    <t>Skin Integrity Interventions</t>
    <phoneticPr fontId="4" type="noConversion"/>
  </si>
  <si>
    <t>Education</t>
    <phoneticPr fontId="4" type="noConversion"/>
  </si>
  <si>
    <t>Avoid turning/position on side at greater than 30 degree angle</t>
  </si>
  <si>
    <t>AvoidSide</t>
  </si>
  <si>
    <t>Peroxide</t>
    <phoneticPr fontId="4" type="noConversion"/>
  </si>
  <si>
    <t xml:space="preserve">  Dakins Solution</t>
    <phoneticPr fontId="4" type="noConversion"/>
  </si>
  <si>
    <t xml:space="preserve">     Drsg heavy amount drainage </t>
  </si>
  <si>
    <t xml:space="preserve">     Drsg drainage large amount</t>
  </si>
  <si>
    <t>Tape burn</t>
  </si>
  <si>
    <t xml:space="preserve">      Other:  specify</t>
  </si>
  <si>
    <t>Head Neck Area</t>
    <phoneticPr fontId="4" type="noConversion"/>
  </si>
  <si>
    <t>Wound #2 Location: Head/Neck Area</t>
  </si>
  <si>
    <t>Pelvic Area</t>
    <phoneticPr fontId="4" type="noConversion"/>
  </si>
  <si>
    <t>Wound #2 Location: Pelvic Area</t>
  </si>
  <si>
    <t>Thoracic Area</t>
    <phoneticPr fontId="4" type="noConversion"/>
  </si>
  <si>
    <t>Wound #2 Location: Thoracic Area</t>
  </si>
  <si>
    <t>Wound #2 Pressure Ulcer:  Bed Color</t>
  </si>
  <si>
    <t>Wound #2 Pressure Ulcer:  Origin/Stage</t>
  </si>
  <si>
    <t>Pressure Ulcer Visibile Anatomical Structure</t>
    <phoneticPr fontId="4" type="noConversion"/>
  </si>
  <si>
    <t>Skin Integrity Interventions - Manage Moisture</t>
  </si>
  <si>
    <t>Maintain clean and dry skin</t>
  </si>
  <si>
    <t>C+Dskin</t>
  </si>
  <si>
    <t>Apply condom catheter</t>
  </si>
  <si>
    <t>condomcath</t>
  </si>
  <si>
    <t>Wound #2 Type/Thickness</t>
  </si>
  <si>
    <t xml:space="preserve">   Laceration</t>
    <phoneticPr fontId="4" type="noConversion"/>
  </si>
  <si>
    <t>Laceration</t>
    <phoneticPr fontId="4" type="noConversion"/>
  </si>
  <si>
    <t xml:space="preserve">  Puncture</t>
    <phoneticPr fontId="4" type="noConversion"/>
  </si>
  <si>
    <t>Puncture</t>
    <phoneticPr fontId="4" type="noConversion"/>
  </si>
  <si>
    <t>Thickness</t>
    <phoneticPr fontId="4" type="noConversion"/>
  </si>
  <si>
    <t>Wound #2 Wound Bed Characteristics</t>
  </si>
  <si>
    <t>Wound Bed Healing</t>
    <phoneticPr fontId="4" type="noConversion"/>
  </si>
  <si>
    <t>Wound #2 Wound Vac Therapy/Pressure</t>
  </si>
  <si>
    <t xml:space="preserve">      Not needed</t>
    <phoneticPr fontId="4" type="noConversion"/>
  </si>
  <si>
    <t>notneeded</t>
    <phoneticPr fontId="4" type="noConversion"/>
  </si>
  <si>
    <t xml:space="preserve">      Eschar (thick leathery black/brown):  specify %</t>
  </si>
  <si>
    <t>Eschar</t>
  </si>
  <si>
    <t>Wrist</t>
  </si>
  <si>
    <t>Finger(s): specify</t>
  </si>
  <si>
    <t>Finger</t>
  </si>
  <si>
    <t>Skin Alteration #5 Pelvic Area</t>
  </si>
  <si>
    <t>Wound #1 Location: Head/Neck Area</t>
  </si>
  <si>
    <t xml:space="preserve">      Partial-thickness (dermis)</t>
  </si>
  <si>
    <t>PartThick</t>
  </si>
  <si>
    <t>FullThick</t>
  </si>
  <si>
    <t>Wound Bed Size</t>
    <phoneticPr fontId="4" type="noConversion"/>
  </si>
  <si>
    <t>Skin Alteration #5 Thoracic Area</t>
  </si>
  <si>
    <t>Skin Alteration #5 Total body</t>
  </si>
  <si>
    <t>Skin Alteration #5 Type</t>
  </si>
  <si>
    <t>Skin Alteration #6</t>
    <phoneticPr fontId="4" type="noConversion"/>
  </si>
  <si>
    <t>Skin Alteration #6 Abdominal Area</t>
  </si>
  <si>
    <t>Other moisture management methods:</t>
  </si>
  <si>
    <t>Maximize Mobilization</t>
    <phoneticPr fontId="4" type="noConversion"/>
  </si>
  <si>
    <t>Wound #1 Location: Pelvic Area</t>
  </si>
  <si>
    <t>Hip</t>
  </si>
  <si>
    <t>Groin</t>
  </si>
  <si>
    <t>Perinum</t>
  </si>
  <si>
    <t>Buttock(s)</t>
  </si>
  <si>
    <t>Buttocks</t>
  </si>
  <si>
    <t>Heating Pad: Location</t>
  </si>
  <si>
    <t>Enter free text</t>
  </si>
  <si>
    <t>Ice Packs</t>
    <phoneticPr fontId="4" type="noConversion"/>
  </si>
  <si>
    <t>Ice Packs: Location</t>
  </si>
  <si>
    <t>Ice Packs: On or Off</t>
  </si>
  <si>
    <t>Warm Soaks</t>
    <phoneticPr fontId="4" type="noConversion"/>
  </si>
  <si>
    <t>Warm Soaks: Location</t>
  </si>
  <si>
    <t xml:space="preserve">     Pressure (Unna Boot)</t>
  </si>
  <si>
    <t xml:space="preserve">     Foam dressing</t>
  </si>
  <si>
    <t xml:space="preserve">     Hydrocolloidal (Duoderm, Restore)</t>
  </si>
  <si>
    <t>Pressure Ulcer Visibile Anatomical Structure</t>
  </si>
  <si>
    <t>Wound #3 Pressure Ulcer:  Visible Anatomical Structure</t>
  </si>
  <si>
    <t>Wound #3 Stabilization/Closure</t>
  </si>
  <si>
    <t>Wound Closure</t>
  </si>
  <si>
    <t>Surrounding Skin Appearance</t>
  </si>
  <si>
    <t>Wound #3 Surrounding Skin Appearance/Status/Temperature</t>
  </si>
  <si>
    <t>Surrounding Skin Appearance Status</t>
  </si>
  <si>
    <t>Temperature around wound</t>
  </si>
  <si>
    <t>Wound #3 Type/Thickness</t>
  </si>
  <si>
    <t>Thickness</t>
  </si>
  <si>
    <t>Wound Bed Size</t>
  </si>
  <si>
    <t>Wound #3 Wound Bed Characteristics</t>
  </si>
  <si>
    <t xml:space="preserve">     Debriding Agent applied: BCMA</t>
  </si>
  <si>
    <t>Debride</t>
  </si>
  <si>
    <t>Wound #1 Pressure Ulcer:  Visible Anatomical Structure</t>
  </si>
  <si>
    <t>Subcutaneous tissue</t>
  </si>
  <si>
    <t>Subq</t>
  </si>
  <si>
    <t>Wound #3 Wound Vac Therapy/Pressure</t>
  </si>
  <si>
    <t>Wound Vac Pressure</t>
  </si>
  <si>
    <t>36</t>
    <phoneticPr fontId="4" type="noConversion"/>
  </si>
  <si>
    <t>Wound Vac Cannister Change</t>
  </si>
  <si>
    <t>Wound VAC Dressing Changed</t>
    <phoneticPr fontId="4" type="noConversion"/>
  </si>
  <si>
    <t>Wound #3 Wound Vac Dressing Changed</t>
    <phoneticPr fontId="4" type="noConversion"/>
  </si>
  <si>
    <t>Date and Time</t>
    <phoneticPr fontId="4" type="noConversion"/>
  </si>
  <si>
    <t>DateTime</t>
    <phoneticPr fontId="4" type="noConversion"/>
  </si>
  <si>
    <t xml:space="preserve">  Dry</t>
    <phoneticPr fontId="4" type="noConversion"/>
  </si>
  <si>
    <t>Cleansed With</t>
    <phoneticPr fontId="4" type="noConversion"/>
  </si>
  <si>
    <t xml:space="preserve"> Betadine</t>
    <phoneticPr fontId="4" type="noConversion"/>
  </si>
  <si>
    <t xml:space="preserve"> Chlorhexadine</t>
    <phoneticPr fontId="4" type="noConversion"/>
  </si>
  <si>
    <t>VaselineGze</t>
    <phoneticPr fontId="4" type="noConversion"/>
  </si>
  <si>
    <t>Wound #2 Dressing/Status/Drsg Discharge</t>
    <phoneticPr fontId="4" type="noConversion"/>
  </si>
  <si>
    <t>Extremely dry</t>
  </si>
  <si>
    <t>ExtremDry</t>
  </si>
  <si>
    <t>Clammy</t>
  </si>
  <si>
    <t>Wound #1 Dressing: Wound Vac Therapy/Pressure</t>
  </si>
  <si>
    <t>Continous</t>
  </si>
  <si>
    <t xml:space="preserve">     Intermittent</t>
  </si>
  <si>
    <t>Pressure</t>
    <phoneticPr fontId="4" type="noConversion"/>
  </si>
  <si>
    <t xml:space="preserve">     125 mmHg</t>
  </si>
  <si>
    <t>125mmHg</t>
  </si>
  <si>
    <t xml:space="preserve">     75 mmHg</t>
  </si>
  <si>
    <t>75mmHg</t>
  </si>
  <si>
    <t xml:space="preserve">     25 mmHg</t>
  </si>
  <si>
    <t>25mmHg</t>
  </si>
  <si>
    <t xml:space="preserve">     50 mmHg</t>
  </si>
  <si>
    <t>Skin Turgor</t>
  </si>
  <si>
    <t>Decreased</t>
  </si>
  <si>
    <t>Tenting</t>
  </si>
  <si>
    <t xml:space="preserve">     Wound cleanser</t>
  </si>
  <si>
    <t>HeelPillow</t>
  </si>
  <si>
    <t>Apply heel/elbow pads</t>
  </si>
  <si>
    <t>ApplyPads</t>
  </si>
  <si>
    <t>Joint capsule</t>
  </si>
  <si>
    <t>Joint</t>
  </si>
  <si>
    <t>Wound #1 Stabilization/Closure</t>
  </si>
  <si>
    <t xml:space="preserve">     Stabilization none</t>
  </si>
  <si>
    <t xml:space="preserve">     Stabilization abdominal binder</t>
  </si>
  <si>
    <t xml:space="preserve">      Maceration</t>
  </si>
  <si>
    <t xml:space="preserve">      Induration</t>
  </si>
  <si>
    <t>Induation</t>
  </si>
  <si>
    <t>Surrounding Skin Appearance Status</t>
    <phoneticPr fontId="4" type="noConversion"/>
  </si>
  <si>
    <t xml:space="preserve">  Distilled Water</t>
    <phoneticPr fontId="4" type="noConversion"/>
  </si>
  <si>
    <t xml:space="preserve">      Blister (not over bony prominence)</t>
  </si>
  <si>
    <t xml:space="preserve">      Cellulitus</t>
  </si>
  <si>
    <t>Cellulitus</t>
  </si>
  <si>
    <t xml:space="preserve">      Rash</t>
  </si>
  <si>
    <t xml:space="preserve">      Tape burn</t>
  </si>
  <si>
    <t>Wound #5 Dressing/Status/Drsg Discharge</t>
  </si>
  <si>
    <t>Wound #5 Dressing: Wound Vac Therapy/Pressure</t>
  </si>
  <si>
    <t>Wound #5 Laterality/Descriptor</t>
  </si>
  <si>
    <t>Wound #5 Location: Abdominal Area</t>
  </si>
  <si>
    <t>Wound #5 Location: Extremity Area</t>
  </si>
  <si>
    <t>Wound #5 Location: Head/Neck Area</t>
  </si>
  <si>
    <t>Wound #5 Location: Pelvic Area</t>
  </si>
  <si>
    <t>Wound #5 Location: Thoracic Area</t>
  </si>
  <si>
    <t>Wound #5 Pressure Ulcer:  Bed Color</t>
  </si>
  <si>
    <t>Wound #5 Pressure Ulcer:  Origin/Stage</t>
  </si>
  <si>
    <t>Wound #5 Pressure Ulcer:  Visible Anatomical Structure</t>
  </si>
  <si>
    <t>Wound #5 Stabilization/Closure</t>
  </si>
  <si>
    <t>Wound #2 Pressure Ulcer:  Visible Anatomical Structure</t>
  </si>
  <si>
    <t>Wound #2 Stabilization/Closure</t>
  </si>
  <si>
    <t>Wound #2 Surrounding Skin Appearance/Status/Temperature</t>
  </si>
  <si>
    <t>Wound #2 Wound Vac Dressing Changed</t>
    <phoneticPr fontId="4" type="noConversion"/>
  </si>
  <si>
    <t>Wound #3</t>
  </si>
  <si>
    <t>Discharge Color</t>
  </si>
  <si>
    <t>Wound #3 Discharge-Exudate Color/Characteristics/Amount/Odor</t>
  </si>
  <si>
    <t>Discharge Characteristics</t>
  </si>
  <si>
    <t>Discharge Amount</t>
  </si>
  <si>
    <t>Discharge Odor</t>
  </si>
  <si>
    <t>Wound #3 Dressing/Status/Drsg Discharge</t>
  </si>
  <si>
    <t xml:space="preserve">  Saturated</t>
    <phoneticPr fontId="4" type="noConversion"/>
  </si>
  <si>
    <t xml:space="preserve">      Foreign bodies:  specify</t>
  </si>
  <si>
    <t>Foreign</t>
  </si>
  <si>
    <t>Breast</t>
  </si>
  <si>
    <t>Mediastinal</t>
  </si>
  <si>
    <t>Scapula</t>
  </si>
  <si>
    <t>Trochanter</t>
  </si>
  <si>
    <t>Malleous</t>
  </si>
  <si>
    <t>Heel</t>
  </si>
  <si>
    <t>Toe(s): specify</t>
  </si>
  <si>
    <t>Toe</t>
  </si>
  <si>
    <t>Admit</t>
  </si>
  <si>
    <t xml:space="preserve">      Noted at this time: specify date</t>
  </si>
  <si>
    <t>Noted</t>
  </si>
  <si>
    <t>Pressure Ulcer Stage</t>
    <phoneticPr fontId="4" type="noConversion"/>
  </si>
  <si>
    <t xml:space="preserve">      Stage I: intact skin non-blanchable redness</t>
  </si>
  <si>
    <t>Stage I</t>
  </si>
  <si>
    <t xml:space="preserve">      Stage II: partial thickness or blister</t>
  </si>
  <si>
    <t>Stage II</t>
  </si>
  <si>
    <t>Width</t>
  </si>
  <si>
    <t xml:space="preserve">      Depth (measure deepest part):  specify cm</t>
  </si>
  <si>
    <t>Wound #1 Wound Bed Characteristics</t>
  </si>
  <si>
    <t xml:space="preserve">      Length (measure head to toe):  specify cm</t>
  </si>
  <si>
    <t>Length</t>
  </si>
  <si>
    <t xml:space="preserve">      Width (measure hip to hip):  specify cm</t>
  </si>
  <si>
    <t>Eye</t>
  </si>
  <si>
    <t>Ear(s)</t>
  </si>
  <si>
    <t>Ear</t>
  </si>
  <si>
    <t>Cheek</t>
  </si>
  <si>
    <t>Lip upper</t>
  </si>
  <si>
    <t>LipUpper</t>
  </si>
  <si>
    <t>Lip lower</t>
  </si>
  <si>
    <t>LipLower</t>
  </si>
  <si>
    <t>Jaw</t>
  </si>
  <si>
    <t xml:space="preserve">     Bloody </t>
  </si>
  <si>
    <t xml:space="preserve">  None</t>
  </si>
  <si>
    <t>Wound #1 Dressing/Status/Drsg Discharge</t>
  </si>
  <si>
    <t xml:space="preserve">      75mmHg</t>
  </si>
  <si>
    <t xml:space="preserve">      25mmHg</t>
  </si>
  <si>
    <t xml:space="preserve">      50mmHg</t>
  </si>
  <si>
    <t>Wound #3 Pressure Ulcer:  Origin/Stage</t>
  </si>
  <si>
    <t>Pressure Ulcer Stage</t>
  </si>
  <si>
    <t>SqWvTstConf</t>
    <phoneticPr fontId="4" type="noConversion"/>
  </si>
  <si>
    <t>A-Line #1 Reason</t>
  </si>
  <si>
    <t>Frequent labs</t>
  </si>
  <si>
    <t>Labs</t>
  </si>
  <si>
    <t>Vasopressor drips</t>
  </si>
  <si>
    <t>Pressors</t>
  </si>
  <si>
    <t>Post operative (24 hr)</t>
  </si>
  <si>
    <t>Postop</t>
  </si>
  <si>
    <t>Blood pressure monitor</t>
  </si>
  <si>
    <t>Wound #4</t>
  </si>
  <si>
    <t>Wound #4 Discharge-Exudate Color/Characteristics/Amount/Odor</t>
  </si>
  <si>
    <t>Wound #4 Dressing/Status/Drsg Discharge</t>
  </si>
  <si>
    <t>Wound #4 Dressing: Wound Vac Therapy/Pressure</t>
  </si>
  <si>
    <t>Cannister Change</t>
  </si>
  <si>
    <t>Wound #4 Laterality/Descriptor</t>
  </si>
  <si>
    <t>Wound #4 Location: Abdominal Area</t>
  </si>
  <si>
    <t>16</t>
    <phoneticPr fontId="4" type="noConversion"/>
  </si>
  <si>
    <t>Wound #4 Location: Extremity Area</t>
  </si>
  <si>
    <t>Wound #4 Location: Head/Neck Area</t>
  </si>
  <si>
    <t>Wound Bed Healing</t>
  </si>
  <si>
    <t>Wound Vac Therapy</t>
  </si>
  <si>
    <t>35</t>
    <phoneticPr fontId="4" type="noConversion"/>
  </si>
  <si>
    <t>Wound #4 Location: Thoracic Area</t>
  </si>
  <si>
    <t>Wound VAC Pressure</t>
  </si>
  <si>
    <t>Wound VAC Cannister Change</t>
  </si>
  <si>
    <t>Laterality</t>
    <phoneticPr fontId="4" type="noConversion"/>
  </si>
  <si>
    <t>Wound #2 Laterality/Descriptor</t>
  </si>
  <si>
    <t>Descriptor</t>
    <phoneticPr fontId="4" type="noConversion"/>
  </si>
  <si>
    <t>Location Abdominal Area</t>
    <phoneticPr fontId="4" type="noConversion"/>
  </si>
  <si>
    <t>Wound #2 Location: Abdominal Area</t>
  </si>
  <si>
    <t>Dressing Drainage</t>
    <phoneticPr fontId="4" type="noConversion"/>
  </si>
  <si>
    <t>Dressing Drainage Status</t>
    <phoneticPr fontId="4" type="noConversion"/>
  </si>
  <si>
    <t>Wound VAC Therapy</t>
  </si>
  <si>
    <t xml:space="preserve">  Stained</t>
    <phoneticPr fontId="4" type="noConversion"/>
  </si>
  <si>
    <t xml:space="preserve">  Intact</t>
    <phoneticPr fontId="4" type="noConversion"/>
  </si>
  <si>
    <t xml:space="preserve">  Clean</t>
    <phoneticPr fontId="4" type="noConversion"/>
  </si>
  <si>
    <t xml:space="preserve">     Drsg drainage copious amount </t>
  </si>
  <si>
    <t xml:space="preserve">     Drsg drainage unchanged</t>
  </si>
  <si>
    <t>Therapy</t>
    <phoneticPr fontId="4" type="noConversion"/>
  </si>
  <si>
    <t xml:space="preserve">      Cooler than Body Temperature</t>
  </si>
  <si>
    <t xml:space="preserve">      Cooler than Opposite Body Part</t>
  </si>
  <si>
    <t>Wound #1 Type/Thickness</t>
  </si>
  <si>
    <t xml:space="preserve">      Pressure Ulcer:  add protocol</t>
  </si>
  <si>
    <t>PressreUlcer</t>
  </si>
  <si>
    <t xml:space="preserve">      Vascular Lesion Venous:  specify thickness</t>
  </si>
  <si>
    <t xml:space="preserve">     150 mmHg</t>
  </si>
  <si>
    <t>150mmHg</t>
  </si>
  <si>
    <t>Cannister Change</t>
    <phoneticPr fontId="4" type="noConversion"/>
  </si>
  <si>
    <t xml:space="preserve">     Done: specify date/time</t>
  </si>
  <si>
    <t xml:space="preserve">     N/A</t>
  </si>
  <si>
    <t>50mmHg</t>
  </si>
  <si>
    <t xml:space="preserve">     100 mmHg</t>
  </si>
  <si>
    <t>100mmHg</t>
  </si>
  <si>
    <t xml:space="preserve">     Stabilization montgomery straps</t>
  </si>
  <si>
    <t>Wound Closure</t>
    <phoneticPr fontId="4" type="noConversion"/>
  </si>
  <si>
    <t xml:space="preserve">     Open wound</t>
  </si>
  <si>
    <t xml:space="preserve">     Glue</t>
  </si>
  <si>
    <t xml:space="preserve">     Staples</t>
  </si>
  <si>
    <t xml:space="preserve">     Steri-strips</t>
  </si>
  <si>
    <t>Steri-Strips</t>
  </si>
  <si>
    <t>Dehisced</t>
  </si>
  <si>
    <t xml:space="preserve">     Retention sutures</t>
  </si>
  <si>
    <t>RetenSuture</t>
  </si>
  <si>
    <t>Unableass</t>
    <phoneticPr fontId="4" type="noConversion"/>
  </si>
  <si>
    <t>Wound #4 Wound Vac Therapy/Pressure</t>
  </si>
  <si>
    <t>Wound #4 Wound Vac Dressing Changed</t>
    <phoneticPr fontId="4" type="noConversion"/>
  </si>
  <si>
    <t>Wound #5</t>
  </si>
  <si>
    <t>Wound #5 Discharge-Exudate Color/Characteristics/Amount/Odor</t>
  </si>
  <si>
    <t>Wound #3 Location: Abdominal Area</t>
  </si>
  <si>
    <t>Location Abdominal Area Quadrant</t>
  </si>
  <si>
    <t>Extremity Area</t>
  </si>
  <si>
    <t>Wound #3 Location: Extremity Area</t>
  </si>
  <si>
    <t>Head Neck Area</t>
  </si>
  <si>
    <t>Wound #3 Location: Head/Neck Area</t>
  </si>
  <si>
    <t>Pelvic Area</t>
  </si>
  <si>
    <t>Wound #3 Location: Pelvic Area</t>
  </si>
  <si>
    <t>A-Line #2 Pressure Line Maintenance</t>
  </si>
  <si>
    <t>Cephalic, right</t>
  </si>
  <si>
    <t>Rt Cephalic</t>
  </si>
  <si>
    <t>Cephalic, left</t>
  </si>
  <si>
    <t>L Cephalic</t>
  </si>
  <si>
    <t>Basilic, right</t>
  </si>
  <si>
    <t>Rt Basilic</t>
  </si>
  <si>
    <t>Basilic, left</t>
  </si>
  <si>
    <t>L Basilic</t>
  </si>
  <si>
    <t>Hemodynamic support</t>
    <phoneticPr fontId="4" type="noConversion"/>
  </si>
  <si>
    <t>HemoSupp</t>
    <phoneticPr fontId="4" type="noConversion"/>
  </si>
  <si>
    <t>A-Line #2 Site Findings</t>
  </si>
  <si>
    <t>No redness, pain or swelling</t>
  </si>
  <si>
    <t>A-Line #2 Site Treatment</t>
  </si>
  <si>
    <t>Warm compr</t>
  </si>
  <si>
    <t>Wound #5 Surrounding Skin Appearance/Status/Temperature</t>
  </si>
  <si>
    <t xml:space="preserve"> Other:specify</t>
  </si>
  <si>
    <t>A-Line #2 Status</t>
  </si>
  <si>
    <t>Discontinued due to blood stream infection</t>
  </si>
  <si>
    <t>A-Line #2 Tubing/System Change Tracking</t>
  </si>
  <si>
    <t>BP Monitor</t>
  </si>
  <si>
    <t>A-Line #1 Site Findings</t>
  </si>
  <si>
    <t>No redness pain or swelling</t>
  </si>
  <si>
    <t>Dressing dry and intact</t>
  </si>
  <si>
    <t>Cleansed With</t>
  </si>
  <si>
    <t>Dressing Drainage</t>
  </si>
  <si>
    <t xml:space="preserve">     Drsg drainage copious amount</t>
  </si>
  <si>
    <t>Pressure Ulcer Bed Color</t>
    <phoneticPr fontId="4" type="noConversion"/>
  </si>
  <si>
    <t>Wound #1 Pressure Ulcer:  Bed Color</t>
  </si>
  <si>
    <t>Gray</t>
  </si>
  <si>
    <t>Pressure Ulcer Origin</t>
    <phoneticPr fontId="4" type="noConversion"/>
  </si>
  <si>
    <t>Wound #1 Pressure Ulcer:  Origin/Stage</t>
  </si>
  <si>
    <t xml:space="preserve">      Present on admit: specify date</t>
  </si>
  <si>
    <t>NonAttatch</t>
  </si>
  <si>
    <t xml:space="preserve">      Tunneling</t>
  </si>
  <si>
    <t>Tunnel</t>
  </si>
  <si>
    <t xml:space="preserve">      Undermining</t>
  </si>
  <si>
    <t>Undermine</t>
  </si>
  <si>
    <t xml:space="preserve">      Rolled</t>
  </si>
  <si>
    <t>Rolled</t>
  </si>
  <si>
    <t>Tunneling: enter clock position</t>
  </si>
  <si>
    <t>Would Vac Therapy</t>
    <phoneticPr fontId="4" type="noConversion"/>
  </si>
  <si>
    <t>Thoracic Area</t>
  </si>
  <si>
    <t xml:space="preserve">      Stage III: full thickness, subcutaneous fat seen</t>
  </si>
  <si>
    <t>Stage III</t>
  </si>
  <si>
    <t>Stage IV</t>
  </si>
  <si>
    <t>Depth</t>
  </si>
  <si>
    <t xml:space="preserve">      N/A (within 7 days): specify date</t>
  </si>
  <si>
    <t xml:space="preserve">      Epithelialization (shades of pink): specify %</t>
  </si>
  <si>
    <t>Epithelial</t>
  </si>
  <si>
    <t xml:space="preserve">      Granulation (beefy red):  specify %</t>
  </si>
  <si>
    <t>Granulate</t>
  </si>
  <si>
    <t xml:space="preserve">      Slough (yellow fibrinous):  specify %</t>
  </si>
  <si>
    <t>Clavicle</t>
  </si>
  <si>
    <t>Heating Pad On or Off</t>
  </si>
  <si>
    <t xml:space="preserve">     Tan </t>
  </si>
  <si>
    <t>IABP (Central Aortic)</t>
  </si>
  <si>
    <t>A-Line #1 Pressure Line Maintenance</t>
  </si>
  <si>
    <t>Transducer leveled</t>
  </si>
  <si>
    <t>Line zeroed</t>
  </si>
  <si>
    <t>Zero</t>
  </si>
  <si>
    <t>A-Line #2</t>
    <phoneticPr fontId="4" type="noConversion"/>
  </si>
  <si>
    <t>A-Line #2 Date Drsg Changed</t>
  </si>
  <si>
    <t>Date drsg changed:specify</t>
  </si>
  <si>
    <t>**</t>
  </si>
  <si>
    <t>A-Line #2 Dressing Type</t>
  </si>
  <si>
    <t>A-Line #2 Duration Tracking</t>
  </si>
  <si>
    <t>Admit: specify</t>
  </si>
  <si>
    <t>Inserted at this date/time: specify date</t>
  </si>
  <si>
    <t>Start:specify</t>
  </si>
  <si>
    <t>A-Line #2 Flush</t>
  </si>
  <si>
    <t>A-Line #2 Location</t>
  </si>
  <si>
    <t>Rt Rad</t>
  </si>
  <si>
    <t>Femoral, left</t>
  </si>
  <si>
    <t>Central IV #2 No. Lumens</t>
  </si>
  <si>
    <t>Central IV #2 PICC cm</t>
  </si>
  <si>
    <t>Length-cm on insert(free text)</t>
  </si>
  <si>
    <t>4 cm</t>
  </si>
  <si>
    <t>*d/c</t>
  </si>
  <si>
    <t>Central IV #2 Pressure Line Maintenance</t>
  </si>
  <si>
    <t>Line Zeroed</t>
  </si>
  <si>
    <t>Central IV #2 Reason</t>
  </si>
  <si>
    <t>Central IV #2 Site Finding</t>
  </si>
  <si>
    <t>Wound #4 Location: Pelvic Area</t>
  </si>
  <si>
    <t>Number of Lumens</t>
    <phoneticPr fontId="4" type="noConversion"/>
  </si>
  <si>
    <t>Central IV #1 Number of Lumens</t>
  </si>
  <si>
    <t>Single lumen</t>
  </si>
  <si>
    <t>Single</t>
  </si>
  <si>
    <t>Double lumen</t>
  </si>
  <si>
    <t>Double</t>
  </si>
  <si>
    <t>Triple lumen</t>
  </si>
  <si>
    <t>Triple</t>
  </si>
  <si>
    <t>Four lumen</t>
  </si>
  <si>
    <t>Four</t>
  </si>
  <si>
    <t>Five lumen</t>
  </si>
  <si>
    <t>Five</t>
  </si>
  <si>
    <t>Central IV #1 PICC cm</t>
  </si>
  <si>
    <t>Wound #4 Pressure Ulcer:  Visible Anatomical Structure</t>
  </si>
  <si>
    <t>Wound #4 Stabilization/Closure</t>
  </si>
  <si>
    <t>Wound #2 Dressing: Wound Vac Therapy/Pressure</t>
  </si>
  <si>
    <t>Temperature around wound</t>
    <phoneticPr fontId="4" type="noConversion"/>
  </si>
  <si>
    <t xml:space="preserve">      Consistent with Body Temperature</t>
  </si>
  <si>
    <t xml:space="preserve">      Warmer than Body Temperature</t>
  </si>
  <si>
    <t xml:space="preserve">      Warmer than Opposite Body Part</t>
  </si>
  <si>
    <t>A-Line #1 Tubing/System Change Tracking</t>
  </si>
  <si>
    <t>Tbng-chg</t>
  </si>
  <si>
    <t>Trnd-chg</t>
  </si>
  <si>
    <t>Stpck-chg</t>
  </si>
  <si>
    <t>Tubing/system d/c with cath d/c</t>
  </si>
  <si>
    <t>All d/c</t>
  </si>
  <si>
    <t>A-Line #1 Type</t>
  </si>
  <si>
    <t>Arterial line</t>
  </si>
  <si>
    <t>Art line</t>
  </si>
  <si>
    <t>A-Line #1 Waveform</t>
  </si>
  <si>
    <t>Damp</t>
  </si>
  <si>
    <t>Wound #5 Type/Thickness</t>
  </si>
  <si>
    <t xml:space="preserve">      Vascular Lesion Arterial:  specify thickness</t>
  </si>
  <si>
    <t>Arterial</t>
  </si>
  <si>
    <t xml:space="preserve">      Diabetic Skin Ulcer:  specify thickness</t>
  </si>
  <si>
    <t>Diabetic</t>
  </si>
  <si>
    <t xml:space="preserve">      Surgical Wound (non-healing)</t>
  </si>
  <si>
    <t>Wound #1 Laterality/Descriptor</t>
  </si>
  <si>
    <t xml:space="preserve">     Right</t>
  </si>
  <si>
    <t xml:space="preserve">     Left</t>
  </si>
  <si>
    <t xml:space="preserve">     Lateral</t>
  </si>
  <si>
    <t xml:space="preserve">     Medial</t>
  </si>
  <si>
    <t xml:space="preserve">     Anterior</t>
  </si>
  <si>
    <t xml:space="preserve">     Posterior</t>
  </si>
  <si>
    <t xml:space="preserve">     Proximal</t>
  </si>
  <si>
    <t xml:space="preserve">     Distal</t>
  </si>
  <si>
    <t>Wound #1 Location: Abdominal Area</t>
  </si>
  <si>
    <t>Wound #1 Surrounding Skin Appearance/Status/Temperature</t>
  </si>
  <si>
    <t>Start specify</t>
  </si>
  <si>
    <t>Ovr wire</t>
  </si>
  <si>
    <t>Tip sent C&amp;S</t>
  </si>
  <si>
    <t>Location Abdominal Area</t>
  </si>
  <si>
    <t>Antimicorbial</t>
  </si>
  <si>
    <t>Duration Tracking</t>
  </si>
  <si>
    <t>Central IV #1 Duration Tracking</t>
  </si>
  <si>
    <t>Declotted</t>
  </si>
  <si>
    <t>Declot</t>
  </si>
  <si>
    <t>Insertion attempts number: specify</t>
  </si>
  <si>
    <t>Attempt #</t>
  </si>
  <si>
    <t>D/C due to blood infection</t>
  </si>
  <si>
    <t>Central IV #1 Flush</t>
  </si>
  <si>
    <t>Not done</t>
  </si>
  <si>
    <t>Saline locked</t>
  </si>
  <si>
    <t>Saline</t>
  </si>
  <si>
    <t>Citrate locked</t>
  </si>
  <si>
    <t>Citrate</t>
  </si>
  <si>
    <t>Heparin locked</t>
  </si>
  <si>
    <t>Heparin</t>
  </si>
  <si>
    <t>Central IV #1 Location</t>
  </si>
  <si>
    <t>Subclavian, right</t>
  </si>
  <si>
    <t>Rt SC</t>
  </si>
  <si>
    <t>Subclavian, left</t>
  </si>
  <si>
    <t>L SC</t>
  </si>
  <si>
    <t>Internal jugular, right</t>
  </si>
  <si>
    <t>Rt IJ</t>
  </si>
  <si>
    <t>Internal jugular, left</t>
  </si>
  <si>
    <t>L IJ</t>
  </si>
  <si>
    <t>External jugular, right</t>
  </si>
  <si>
    <t>Rt EJ</t>
  </si>
  <si>
    <t>External jugular, left</t>
  </si>
  <si>
    <t>A-Line #2 Stabilization</t>
  </si>
  <si>
    <t>Femoral, right</t>
  </si>
  <si>
    <t>Central IV #2 Duration Tracking</t>
  </si>
  <si>
    <t>Start: specify</t>
  </si>
  <si>
    <t>Central IV #2 Flush</t>
  </si>
  <si>
    <t>Central IV #2 Location</t>
  </si>
  <si>
    <t>Rt  EJ</t>
  </si>
  <si>
    <t>numbering</t>
    <phoneticPr fontId="4" type="noConversion"/>
  </si>
  <si>
    <t>Central IV #4 Site Treatment</t>
  </si>
  <si>
    <t>Other: Specify</t>
  </si>
  <si>
    <t>Central IV #4 Stabilization</t>
  </si>
  <si>
    <t>Central IV #4 Status</t>
  </si>
  <si>
    <t>Dry intact</t>
  </si>
  <si>
    <t>Non tender</t>
  </si>
  <si>
    <t>No tender</t>
  </si>
  <si>
    <t>Ecchymosis</t>
  </si>
  <si>
    <t>Phlebitis</t>
  </si>
  <si>
    <t>Dressing Drainage Status</t>
  </si>
  <si>
    <t>Wound #3 Dressing: Wound Vac Therapy/Pressure</t>
  </si>
  <si>
    <t>Wound #3 Laterality/Descriptor</t>
  </si>
  <si>
    <t>Descriptor</t>
  </si>
  <si>
    <t>34</t>
    <phoneticPr fontId="4" type="noConversion"/>
  </si>
  <si>
    <t>Attatch</t>
  </si>
  <si>
    <t>Elevated extremity</t>
  </si>
  <si>
    <t>Elevate</t>
  </si>
  <si>
    <t>Warm compress</t>
  </si>
  <si>
    <t>Warm cmprs</t>
  </si>
  <si>
    <t>A-Line #1 Stabilization</t>
  </si>
  <si>
    <t>Securement device</t>
  </si>
  <si>
    <t>Sterile tape</t>
  </si>
  <si>
    <t>Armboard placed for stabilization</t>
  </si>
  <si>
    <t>A-Line #1 Status</t>
  </si>
  <si>
    <t>No blood return</t>
  </si>
  <si>
    <t>No blood</t>
  </si>
  <si>
    <t>Wound #3 Location: Thoracic Area</t>
  </si>
  <si>
    <t>Pressure Ulcer Bed Color</t>
  </si>
  <si>
    <t>Wound #3 Pressure Ulcer:  Bed Color</t>
  </si>
  <si>
    <t>Pressure Ulcer Origin</t>
  </si>
  <si>
    <t>A-Line #2 Reason</t>
  </si>
  <si>
    <t>Postoperative (24 hr)</t>
  </si>
  <si>
    <t>BP monitor</t>
  </si>
  <si>
    <t>A-Line #1 Flush</t>
  </si>
  <si>
    <t xml:space="preserve">      Suspected Deep Tissue Injury</t>
  </si>
  <si>
    <t>Deep</t>
  </si>
  <si>
    <t xml:space="preserve">      Unstageable: covered by slough or eschar</t>
  </si>
  <si>
    <t>Unstage</t>
  </si>
  <si>
    <t>Wound #1 Wound Vac Therapy/Pressure</t>
  </si>
  <si>
    <t>Wound #1 Discharge-Exudate Color/Characteristics/Amount/Odor</t>
  </si>
  <si>
    <t xml:space="preserve">      125mmHg</t>
  </si>
  <si>
    <t>Brachial, left</t>
  </si>
  <si>
    <t>L Brach</t>
  </si>
  <si>
    <t>Central IV #1</t>
    <phoneticPr fontId="4" type="noConversion"/>
  </si>
  <si>
    <t>Fling</t>
  </si>
  <si>
    <t>Transparnt</t>
  </si>
  <si>
    <t>Peripheral IV #1 Duration Tracking</t>
  </si>
  <si>
    <t>Flush</t>
    <phoneticPr fontId="4" type="noConversion"/>
  </si>
  <si>
    <t>Peripheral IV #1 Flush</t>
  </si>
  <si>
    <t>Not due</t>
  </si>
  <si>
    <t>Peripheral IV #1 Insertion Date</t>
  </si>
  <si>
    <t>Insertion date (free text)</t>
  </si>
  <si>
    <t>Peripheral IV #1 Location</t>
  </si>
  <si>
    <t>Hand Rt</t>
  </si>
  <si>
    <t>Other:specify</t>
  </si>
  <si>
    <t>Central IV #3 Status</t>
  </si>
  <si>
    <t>No Blood Return, flush easy</t>
  </si>
  <si>
    <t>Sluggish Blood Return</t>
  </si>
  <si>
    <t>Slugsh</t>
  </si>
  <si>
    <t>D/C due to positive blood cultures</t>
  </si>
  <si>
    <t>Central IV #1 Tubing/System Change Tracking</t>
  </si>
  <si>
    <t>Caps new/changed</t>
  </si>
  <si>
    <t>Cap-chng</t>
  </si>
  <si>
    <t>TEGO Dialysis caps changed</t>
    <phoneticPr fontId="4" type="noConversion"/>
  </si>
  <si>
    <t>TEGOcapschng</t>
    <phoneticPr fontId="4" type="noConversion"/>
  </si>
  <si>
    <t>Central IV #1 Type</t>
  </si>
  <si>
    <t>Dressing dry &amp; intact</t>
  </si>
  <si>
    <t>Central venous catheter</t>
  </si>
  <si>
    <t>CVC</t>
  </si>
  <si>
    <t>Introducer</t>
  </si>
  <si>
    <t>Introducer/PA line</t>
  </si>
  <si>
    <t>Intro/PA</t>
  </si>
  <si>
    <t>Pulmonary arterial line</t>
  </si>
  <si>
    <t>PA line</t>
  </si>
  <si>
    <t>PICC: add protocol</t>
  </si>
  <si>
    <t>PICC</t>
  </si>
  <si>
    <t>Vascular sheath</t>
  </si>
  <si>
    <t>Sheath</t>
  </si>
  <si>
    <t>Dialysis tunneled permanent</t>
  </si>
  <si>
    <t>Dialysis perm</t>
  </si>
  <si>
    <t xml:space="preserve">Hemodialysis non-tunneled temporary </t>
  </si>
  <si>
    <t>Length on insert (free text)</t>
  </si>
  <si>
    <t>*start</t>
  </si>
  <si>
    <t>Tbng-chng</t>
  </si>
  <si>
    <t>A-Line #2 Type</t>
  </si>
  <si>
    <t>Wound #4 Surrounding Skin Appearance/Status/Temperature</t>
  </si>
  <si>
    <t>A-Line #3 Site Findings</t>
  </si>
  <si>
    <t>Hemat</t>
  </si>
  <si>
    <t>D/C due to blood stream infection</t>
  </si>
  <si>
    <t>A-Line #3 Duration Tracking</t>
  </si>
  <si>
    <t>Inserted at this date/time: specify</t>
  </si>
  <si>
    <t>A-Line #3 Flush</t>
  </si>
  <si>
    <t>A-Line #3 Location</t>
  </si>
  <si>
    <t>A-Line #3 Pressure Line Maintenance</t>
  </si>
  <si>
    <t>Square Wave Test performed</t>
    <phoneticPr fontId="4" type="noConversion"/>
  </si>
  <si>
    <t>SqWvTst</t>
    <phoneticPr fontId="4" type="noConversion"/>
  </si>
  <si>
    <t>Wound #5 Wound Bed Characteristics</t>
  </si>
  <si>
    <t>Wound #5 Wound Vac Therapy/Pressure</t>
  </si>
  <si>
    <t>Wound #5 Wound Vac Dressing Changed</t>
    <phoneticPr fontId="4" type="noConversion"/>
  </si>
  <si>
    <t>*****COLOR*****</t>
  </si>
  <si>
    <t>***COLOR***</t>
  </si>
  <si>
    <t>*****DRESSING DISCHARGE*****</t>
  </si>
  <si>
    <t>*DRSG DISCHARGE*</t>
  </si>
  <si>
    <t>Invasive Vascular Lines</t>
  </si>
  <si>
    <t>A-Line #1</t>
    <phoneticPr fontId="4" type="noConversion"/>
  </si>
  <si>
    <t>A-Line #1 Date Drsg Changed</t>
  </si>
  <si>
    <t>Surgical</t>
  </si>
  <si>
    <t xml:space="preserve">      Skin tear</t>
  </si>
  <si>
    <t>Location Abdominal Area Quadrant</t>
    <phoneticPr fontId="4" type="noConversion"/>
  </si>
  <si>
    <t>Extremity Area</t>
    <phoneticPr fontId="4" type="noConversion"/>
  </si>
  <si>
    <t>Abdomen</t>
  </si>
  <si>
    <t>Flank</t>
  </si>
  <si>
    <t>Skin Tear</t>
  </si>
  <si>
    <t xml:space="preserve">      Abrasion</t>
  </si>
  <si>
    <t>Would Vac Therapy</t>
  </si>
  <si>
    <t>A-Line #1 Duration Tracking</t>
  </si>
  <si>
    <t>Inserted at this date/time: specify date/time</t>
  </si>
  <si>
    <t>Central IV #1 Dressing Type</t>
  </si>
  <si>
    <t>Hemodialysis non-tunneled temporary</t>
  </si>
  <si>
    <t>Central IV #2 Wave form</t>
  </si>
  <si>
    <t>Central IV #3</t>
    <phoneticPr fontId="4" type="noConversion"/>
  </si>
  <si>
    <t>Central IV #3 Date Drsg Changed</t>
  </si>
  <si>
    <t>Central IV #3 Dressing Type</t>
  </si>
  <si>
    <t>Transparnent</t>
  </si>
  <si>
    <t>Other; specify</t>
  </si>
  <si>
    <t>Central IV #3 Duration Tracking</t>
  </si>
  <si>
    <t>Present on Admission</t>
  </si>
  <si>
    <t>Start</t>
  </si>
  <si>
    <t>Discontinued due to blood infection</t>
  </si>
  <si>
    <t>Central IV #3 Flush</t>
  </si>
  <si>
    <t>Central IV #3 Location</t>
  </si>
  <si>
    <t>L Cehalic</t>
  </si>
  <si>
    <t>Central IV #5 Status</t>
  </si>
  <si>
    <t xml:space="preserve">Occluded </t>
  </si>
  <si>
    <t>Discontinued MD order</t>
  </si>
  <si>
    <t>Central IV #5 Tubing/system change</t>
  </si>
  <si>
    <t>Tubing d/c with cath d/c</t>
  </si>
  <si>
    <t>Peripheral IV #2 Type</t>
  </si>
  <si>
    <t>Peripheral IV #3</t>
    <phoneticPr fontId="4" type="noConversion"/>
  </si>
  <si>
    <t>L EJ</t>
  </si>
  <si>
    <t>Peripheral IV #3 Date Drsg Changed</t>
  </si>
  <si>
    <t>Drsg Change Date (free text)</t>
  </si>
  <si>
    <t>Peripheral IV #3 Dressing Type</t>
  </si>
  <si>
    <t>Peripheral IV #3 Duration Tracking</t>
  </si>
  <si>
    <t>Peripheral IV #3 Flush</t>
  </si>
  <si>
    <t>Insertion Date</t>
  </si>
  <si>
    <t>Peripheral IV #3 Insertion Date</t>
  </si>
  <si>
    <t>Peripheral IV #3 Location</t>
  </si>
  <si>
    <t>Central IV #4 Tubing/system change</t>
  </si>
  <si>
    <t xml:space="preserve">Tubing/system d/c with cath </t>
  </si>
  <si>
    <t>Site Treatment</t>
    <phoneticPr fontId="4" type="noConversion"/>
  </si>
  <si>
    <t>Serosanguineous discharge</t>
  </si>
  <si>
    <t>Serous discharge</t>
  </si>
  <si>
    <t>Purulent discharge</t>
  </si>
  <si>
    <t>Unable to assess due to drsg</t>
  </si>
  <si>
    <t>A-Line #1 Site Treatment</t>
  </si>
  <si>
    <t>None needed</t>
  </si>
  <si>
    <t>Changed site</t>
  </si>
  <si>
    <t>LineCMS</t>
    <phoneticPr fontId="4" type="noConversion"/>
  </si>
  <si>
    <t>Pressure Line Maintenance</t>
    <phoneticPr fontId="4" type="noConversion"/>
  </si>
  <si>
    <t>Central IV #1 Pressure Line Maintenance</t>
  </si>
  <si>
    <t>Central IV #1 Reason</t>
  </si>
  <si>
    <t>Postoperative</t>
  </si>
  <si>
    <t>numbering</t>
    <phoneticPr fontId="4" type="noConversion"/>
  </si>
  <si>
    <t>Hemodynamic monitoring</t>
  </si>
  <si>
    <t>Positional</t>
  </si>
  <si>
    <t>Position</t>
  </si>
  <si>
    <t>Occlude</t>
  </si>
  <si>
    <t>Wound #4 Pressure Ulcer:  Bed Color</t>
  </si>
  <si>
    <t>Wound #4 Pressure Ulcer:  Origin/Stage</t>
  </si>
  <si>
    <t>SqWvTstDone</t>
    <phoneticPr fontId="4" type="noConversion"/>
  </si>
  <si>
    <t>A-Line #3 Reason</t>
  </si>
  <si>
    <t>Extravasation</t>
  </si>
  <si>
    <t>Extrav</t>
  </si>
  <si>
    <t>Crepitus at site</t>
    <phoneticPr fontId="4" type="noConversion"/>
  </si>
  <si>
    <t>Crepitas</t>
    <phoneticPr fontId="4" type="noConversion"/>
  </si>
  <si>
    <t>Central IV #1 Site Treatment</t>
  </si>
  <si>
    <t>R Rad</t>
  </si>
  <si>
    <t>A-Line #1 Location</t>
  </si>
  <si>
    <t>Radial Right</t>
  </si>
  <si>
    <t xml:space="preserve">      Continuous</t>
  </si>
  <si>
    <t xml:space="preserve">      Intermittent</t>
  </si>
  <si>
    <t>Wound Vac Pressure</t>
    <phoneticPr fontId="4" type="noConversion"/>
  </si>
  <si>
    <t>Rt Brach</t>
  </si>
  <si>
    <t>Sterile Tape</t>
  </si>
  <si>
    <t>A-Line #3 Status</t>
  </si>
  <si>
    <t>A-Line #3 Tubing/System Change Tracking</t>
  </si>
  <si>
    <t>A-Line #3 Type</t>
  </si>
  <si>
    <t>A-Line #3 Waveform</t>
  </si>
  <si>
    <t xml:space="preserve">Other </t>
  </si>
  <si>
    <t>Peripheral IV #5 Duration Tracking</t>
  </si>
  <si>
    <t>Peripheral IV #5 Flush</t>
  </si>
  <si>
    <t>Peripheral IV #5 Insertion Date</t>
  </si>
  <si>
    <t>Peripheral IV #5 Location</t>
  </si>
  <si>
    <t>Central IV #5</t>
    <phoneticPr fontId="4" type="noConversion"/>
  </si>
  <si>
    <t>Central IV #5 Date Dressing Changed</t>
  </si>
  <si>
    <t>Central IV #5 Dressing Type</t>
  </si>
  <si>
    <t>Central IV #5 Duration Tracking</t>
  </si>
  <si>
    <t>Central IV #5 Flush</t>
  </si>
  <si>
    <t>Central IV #5 Location</t>
  </si>
  <si>
    <t>Central IV #5 Number of Lumens</t>
  </si>
  <si>
    <t>PICC cm</t>
    <phoneticPr fontId="4" type="noConversion"/>
  </si>
  <si>
    <t>Central IV #5 PICC cm</t>
  </si>
  <si>
    <t>* start</t>
  </si>
  <si>
    <t>PICC Length outside body</t>
    <phoneticPr fontId="4" type="noConversion"/>
  </si>
  <si>
    <t>Central IV #5 Pressure Line Maintenance</t>
  </si>
  <si>
    <t>Reason</t>
    <phoneticPr fontId="4" type="noConversion"/>
  </si>
  <si>
    <t>Central IV #5 Reason</t>
  </si>
  <si>
    <t>Central IV #5 Site Findings</t>
  </si>
  <si>
    <t>Central IV #5 Site Treatment</t>
  </si>
  <si>
    <t>Central IV #5 Stabilization</t>
  </si>
  <si>
    <t>Invasive Vascular Lines</t>
    <phoneticPr fontId="4" type="noConversion"/>
  </si>
  <si>
    <t xml:space="preserve">No blood return, flush easy </t>
  </si>
  <si>
    <t>Peripheral IV #2 Tubing Change</t>
  </si>
  <si>
    <t>Tubing present on admit</t>
  </si>
  <si>
    <t>Right Upper Arm</t>
  </si>
  <si>
    <t>R UArm</t>
  </si>
  <si>
    <t>Dialysis temp</t>
  </si>
  <si>
    <t>Tunneled</t>
  </si>
  <si>
    <t>Implanted port</t>
  </si>
  <si>
    <t>Port</t>
  </si>
  <si>
    <t>Thermoregulation multilumen catheter</t>
  </si>
  <si>
    <t>ThermoCath</t>
  </si>
  <si>
    <t>A-Line #2 Waveform</t>
  </si>
  <si>
    <t>A-Line #3</t>
    <phoneticPr fontId="4" type="noConversion"/>
  </si>
  <si>
    <t>Date Dressing Changed</t>
    <phoneticPr fontId="4" type="noConversion"/>
  </si>
  <si>
    <t>A-Line #3 Date Drsg Changed</t>
  </si>
  <si>
    <t>Drsg Change Date: specify date</t>
  </si>
  <si>
    <t>Dressing Type</t>
    <phoneticPr fontId="4" type="noConversion"/>
  </si>
  <si>
    <t>A-Line #3 Dressing Type</t>
  </si>
  <si>
    <t>Patent/infusing</t>
  </si>
  <si>
    <t>Saline lock/capped</t>
  </si>
  <si>
    <t xml:space="preserve">Discontinued </t>
  </si>
  <si>
    <t>Tubing System Change Tracking</t>
    <phoneticPr fontId="4" type="noConversion"/>
  </si>
  <si>
    <t>Peripheral IV #1 Tubing Change Tracking</t>
  </si>
  <si>
    <t>Confirmed Square Wave test</t>
    <phoneticPr fontId="4" type="noConversion"/>
  </si>
  <si>
    <t>Square wave test done - damped</t>
    <phoneticPr fontId="4" type="noConversion"/>
  </si>
  <si>
    <t>Central IV #3 PICC cm</t>
  </si>
  <si>
    <t>Central IV #3 Pressure Line Maintenance</t>
  </si>
  <si>
    <t>Central IV #3 Reason</t>
  </si>
  <si>
    <t>Central IV #3 Site Findings</t>
  </si>
  <si>
    <t>Central IV #3 Site Treatment</t>
  </si>
  <si>
    <t>Central IV #3 Stabilization</t>
  </si>
  <si>
    <t>Pressure applied</t>
  </si>
  <si>
    <t>Central IV #1 Stabilization</t>
  </si>
  <si>
    <t>Central IV #1 Status</t>
  </si>
  <si>
    <t>A-Line #1 Dressing Type</t>
  </si>
  <si>
    <t>Wound #2 Location: Extremity Area</t>
  </si>
  <si>
    <t>Wound #4 Type/Thickness</t>
  </si>
  <si>
    <t>Wound #4 Wound Bed Characteristics</t>
  </si>
  <si>
    <t>Antimicrobial</t>
  </si>
  <si>
    <t>Sluggish blood return</t>
  </si>
  <si>
    <t>Sluggsh</t>
  </si>
  <si>
    <t>Date Dressing Changed</t>
  </si>
  <si>
    <t>Central IV #1 Date Drsg Changed</t>
  </si>
  <si>
    <t xml:space="preserve">Drsg Change Date </t>
  </si>
  <si>
    <t>Dressing Type</t>
  </si>
  <si>
    <t>14 gauge</t>
  </si>
  <si>
    <t>14g</t>
  </si>
  <si>
    <t>Peripheral IV #4 Insertion Date</t>
  </si>
  <si>
    <t>Peripheral IV #4 Location</t>
  </si>
  <si>
    <t>Right Abdomen</t>
  </si>
  <si>
    <t>Rabdmn</t>
  </si>
  <si>
    <t>Right Deltoid</t>
  </si>
  <si>
    <t>RDelt</t>
  </si>
  <si>
    <t>Right Thigh</t>
  </si>
  <si>
    <t>Rthigh</t>
  </si>
  <si>
    <t>SQ Catheter Site Findings</t>
  </si>
  <si>
    <t>Erythm</t>
  </si>
  <si>
    <t>Extra</t>
  </si>
  <si>
    <t>Purulent Drainage</t>
  </si>
  <si>
    <t>Status</t>
    <phoneticPr fontId="4" type="noConversion"/>
  </si>
  <si>
    <t>SQ Catheter Status</t>
  </si>
  <si>
    <t>DCd</t>
  </si>
  <si>
    <t>Intact/Capped</t>
  </si>
  <si>
    <t>Int</t>
  </si>
  <si>
    <t>Type</t>
    <phoneticPr fontId="4" type="noConversion"/>
  </si>
  <si>
    <t>SQ Catheter Type</t>
  </si>
  <si>
    <t>Curved</t>
  </si>
  <si>
    <t>Curve</t>
  </si>
  <si>
    <t>Strait</t>
  </si>
  <si>
    <t>*****PICC LENGTH OUTSIDE BODY*****</t>
  </si>
  <si>
    <t>***PICC cm***</t>
  </si>
  <si>
    <t>IC.IV.040702</t>
  </si>
  <si>
    <t>PI.IC.IV.040702.01</t>
  </si>
  <si>
    <t>PH.IC.IV.040702.01</t>
  </si>
  <si>
    <t>Moderate Sedation</t>
  </si>
  <si>
    <t>Moderate Sedation: Able to Maintain Patent Airway</t>
  </si>
  <si>
    <t>Moderate Sedation: Able to Respond to Physical or Verbal Stimulation</t>
  </si>
  <si>
    <t>Discharge Criteria</t>
  </si>
  <si>
    <t>Hand L</t>
  </si>
  <si>
    <t>Wrist Rt</t>
  </si>
  <si>
    <t>Wrist L</t>
  </si>
  <si>
    <t>Central IV #3 Tubing/System Change Tracking</t>
  </si>
  <si>
    <t>Tubing/System present on admit</t>
  </si>
  <si>
    <t>Tubing New/Changed</t>
  </si>
  <si>
    <t>Central IV #2 Site Treatment</t>
  </si>
  <si>
    <t>Central IV #2 Stabilization</t>
  </si>
  <si>
    <t>Securement Device</t>
  </si>
  <si>
    <t>Central IV #2 Status</t>
  </si>
  <si>
    <t>0 cm</t>
  </si>
  <si>
    <t>1 cm</t>
  </si>
  <si>
    <t>2 cm</t>
  </si>
  <si>
    <t>3 cm</t>
  </si>
  <si>
    <t xml:space="preserve">4 cm </t>
  </si>
  <si>
    <t>5 cm</t>
  </si>
  <si>
    <t>6 cm</t>
  </si>
  <si>
    <t>PICC cm on d/c (free text)</t>
  </si>
  <si>
    <t>* d/c</t>
  </si>
  <si>
    <t>Line CMs outside body</t>
    <phoneticPr fontId="4" type="noConversion"/>
  </si>
  <si>
    <t>Central IV #4 Duration tracking</t>
  </si>
  <si>
    <t>Present on admit</t>
  </si>
  <si>
    <t>Central IV #4 Flush</t>
  </si>
  <si>
    <t>Central IV #4 Location</t>
  </si>
  <si>
    <t>R Fem</t>
  </si>
  <si>
    <t>Central IV #4 Number of Lumens</t>
  </si>
  <si>
    <t>Hemodyn</t>
  </si>
  <si>
    <t>Poor venous access</t>
  </si>
  <si>
    <t>Poor IV</t>
  </si>
  <si>
    <t>Total parenteral nutrition</t>
  </si>
  <si>
    <t>Large bore access needed</t>
  </si>
  <si>
    <t>Chemotherapy</t>
  </si>
  <si>
    <t>Chemo</t>
  </si>
  <si>
    <t>Vascular procedure</t>
  </si>
  <si>
    <t>Procedure</t>
  </si>
  <si>
    <t>Central IV #1 Site Findings</t>
  </si>
  <si>
    <t>No redness, pain, swelling</t>
  </si>
  <si>
    <t>Dressing clean dry intact</t>
  </si>
  <si>
    <t>Central IV #3 Number of Lumens</t>
  </si>
  <si>
    <t>TEGOcapschng</t>
    <phoneticPr fontId="4" type="noConversion"/>
  </si>
  <si>
    <t>Central IV #5 Type</t>
  </si>
  <si>
    <t>A-Line #3 Site Treatment</t>
  </si>
  <si>
    <t>D/C'd</t>
  </si>
  <si>
    <t>Radial Left</t>
  </si>
  <si>
    <t>L Rad</t>
  </si>
  <si>
    <t>Rt Fem</t>
  </si>
  <si>
    <t>Femoral Left</t>
  </si>
  <si>
    <t>L Fem</t>
  </si>
  <si>
    <t>Brachial, right</t>
  </si>
  <si>
    <t>A-Line #3 Stabilization</t>
  </si>
  <si>
    <t>Central IV #5 Wave form</t>
  </si>
  <si>
    <t>Peripheral IV #1</t>
    <phoneticPr fontId="4" type="noConversion"/>
  </si>
  <si>
    <t>Peripheral IV #1 Date Drsg Changed</t>
  </si>
  <si>
    <t>Peripheral IV #1 Dressing Type</t>
  </si>
  <si>
    <t>Infusate leaking from site</t>
  </si>
  <si>
    <t>Unable to assess r/t drsg</t>
  </si>
  <si>
    <t>Site Treatment</t>
  </si>
  <si>
    <t>Peripheral IV #3 Site Treatment</t>
  </si>
  <si>
    <t>Site</t>
  </si>
  <si>
    <t>Peripheral IV #3 Size</t>
  </si>
  <si>
    <t>Peripheral IV #3 Stabilization</t>
  </si>
  <si>
    <t>Peripheral IV #3 Status</t>
  </si>
  <si>
    <t>Patent/Infusing</t>
  </si>
  <si>
    <t>Tubing System Change Tracking</t>
  </si>
  <si>
    <t>Peripheral IV #3 Tubing Change Tracking</t>
  </si>
  <si>
    <t>Peripheral IV #3 Type</t>
  </si>
  <si>
    <t>IV Cannula</t>
    <phoneticPr fontId="4" type="noConversion"/>
  </si>
  <si>
    <t>Peripheral IV #4</t>
    <phoneticPr fontId="4" type="noConversion"/>
  </si>
  <si>
    <t>Peripheral IV #4 Date Drsg Changed</t>
  </si>
  <si>
    <t>Drsg change date (free text)</t>
  </si>
  <si>
    <t>Peripheral IV #4 Dressing Type</t>
  </si>
  <si>
    <t>Peripheral IV #4 Flush</t>
  </si>
  <si>
    <t>SQ Catheter Location</t>
  </si>
  <si>
    <t>Left Abdomen</t>
  </si>
  <si>
    <t>Labdmn</t>
  </si>
  <si>
    <t>Left Deltoid</t>
  </si>
  <si>
    <t>No.Lumens</t>
    <phoneticPr fontId="4" type="noConversion"/>
  </si>
  <si>
    <t>PICC #1 No. Lumens</t>
  </si>
  <si>
    <t>DL</t>
  </si>
  <si>
    <t>SL</t>
  </si>
  <si>
    <t>Site Findings</t>
    <phoneticPr fontId="4" type="noConversion"/>
  </si>
  <si>
    <t>PICC #1 Site Findings</t>
  </si>
  <si>
    <t>Bleedng</t>
  </si>
  <si>
    <t>Extrv</t>
  </si>
  <si>
    <t>Purulent drainage</t>
  </si>
  <si>
    <t>Central IV #1 Wave form</t>
  </si>
  <si>
    <t>Unable to wedge</t>
  </si>
  <si>
    <t>No wedge</t>
  </si>
  <si>
    <t>Central IV #2</t>
    <phoneticPr fontId="4" type="noConversion"/>
  </si>
  <si>
    <t>Central IV #2 Date Drsg Changed</t>
  </si>
  <si>
    <t>Drsg Change Date</t>
  </si>
  <si>
    <t>Central IV #2 Dressing Type</t>
  </si>
  <si>
    <t>Central IV #4 Pressure Line Maintenance</t>
  </si>
  <si>
    <t>Central IV #4 Reason</t>
  </si>
  <si>
    <t>Central IV #4 Site Findings</t>
  </si>
  <si>
    <t>Waveform</t>
    <phoneticPr fontId="4" type="noConversion"/>
  </si>
  <si>
    <t>Discontinued due to Blood Stream Infection</t>
  </si>
  <si>
    <t>DC-Inf</t>
  </si>
  <si>
    <t>Tubing Change Tracking</t>
    <phoneticPr fontId="4" type="noConversion"/>
  </si>
  <si>
    <t>PICC #1 Tubing Change Tracking</t>
  </si>
  <si>
    <t>Lower arm, right</t>
  </si>
  <si>
    <t>Low arm Rt</t>
  </si>
  <si>
    <t>Lower arm, left</t>
  </si>
  <si>
    <t>Tubing/system present on Admit</t>
  </si>
  <si>
    <t>Peripheral IV #1 Type</t>
  </si>
  <si>
    <t>Peripheral IV #2</t>
    <phoneticPr fontId="4" type="noConversion"/>
  </si>
  <si>
    <t>Peripheral IV #2 Date Drsg Changed</t>
  </si>
  <si>
    <t>Peripheral IV #2 Dressing Type</t>
  </si>
  <si>
    <t>Peripheral IV #2 Duration Tracking</t>
  </si>
  <si>
    <t>Admit:specify</t>
  </si>
  <si>
    <t xml:space="preserve">Discontinue </t>
  </si>
  <si>
    <t>Peripheral IV #2 Flush</t>
  </si>
  <si>
    <t>Central IV #4 Type</t>
  </si>
  <si>
    <t>Vascular Sheath</t>
  </si>
  <si>
    <t>Central IV #4 Wave form</t>
  </si>
  <si>
    <t>Slgsh</t>
  </si>
  <si>
    <t>Infusate leakage from site</t>
  </si>
  <si>
    <t>Unable to assess r/t dressing</t>
  </si>
  <si>
    <t>Antimicrobial disk</t>
  </si>
  <si>
    <t>No blood return, flush easy</t>
  </si>
  <si>
    <t>One way</t>
  </si>
  <si>
    <t>Discontinue due to positive blood cultures</t>
  </si>
  <si>
    <t>Central IV #2 Tubing/System Change Tracking</t>
  </si>
  <si>
    <t>Central IV #2 Type</t>
  </si>
  <si>
    <t xml:space="preserve">Dialysis tunneled permanent </t>
  </si>
  <si>
    <t>16 gauge</t>
  </si>
  <si>
    <t>16g</t>
  </si>
  <si>
    <t>Moderate Sedation: PreAssess:Substance Abuse</t>
  </si>
  <si>
    <t>No hx substance abuse</t>
  </si>
  <si>
    <t>No hx</t>
  </si>
  <si>
    <t>Brace/Immobilizer #1 On-Off</t>
  </si>
  <si>
    <t>Brace/Immobilizer #1 Type</t>
  </si>
  <si>
    <t>Knee immobilizer/brace</t>
  </si>
  <si>
    <t>KneeBrc</t>
  </si>
  <si>
    <t>Abduction pillow</t>
  </si>
  <si>
    <t>AbdPillow</t>
  </si>
  <si>
    <t>Shoulder abduction splint</t>
  </si>
  <si>
    <t>ShldAbdSpl</t>
  </si>
  <si>
    <t>Cast boot</t>
  </si>
  <si>
    <t>CBoot</t>
  </si>
  <si>
    <t>Cast shoe</t>
  </si>
  <si>
    <t>CShoe</t>
  </si>
  <si>
    <t>Cervical collar, hard</t>
  </si>
  <si>
    <t>CCollar,Hd</t>
  </si>
  <si>
    <t>Cervical collar, soft</t>
  </si>
  <si>
    <t>CCollar,Sf</t>
  </si>
  <si>
    <t>Dorsiflexion boot</t>
  </si>
  <si>
    <t>DorsifBoot</t>
  </si>
  <si>
    <t>Moderate Sedation</t>
    <phoneticPr fontId="4" type="noConversion"/>
  </si>
  <si>
    <t>SplintShort</t>
  </si>
  <si>
    <t>Splint hand</t>
  </si>
  <si>
    <t>SplHand</t>
  </si>
  <si>
    <t>Peripheral IV #2 Insertion Date</t>
  </si>
  <si>
    <t>Insertion Date (free text)</t>
  </si>
  <si>
    <t>Peripheral IV #2 Location</t>
  </si>
  <si>
    <t>Rt hand</t>
  </si>
  <si>
    <t>Lt hand</t>
  </si>
  <si>
    <t xml:space="preserve">Rt Wrist </t>
  </si>
  <si>
    <t>L wrist</t>
  </si>
  <si>
    <t>Rt low arm</t>
  </si>
  <si>
    <t xml:space="preserve">Lt low arm </t>
  </si>
  <si>
    <t>Rt AC</t>
  </si>
  <si>
    <t>Lt AC</t>
  </si>
  <si>
    <t>Rt up arm</t>
  </si>
  <si>
    <t>All d//c</t>
  </si>
  <si>
    <t>TEGO Dialysis caps changed</t>
    <phoneticPr fontId="4" type="noConversion"/>
  </si>
  <si>
    <t>Central IV #3 Type</t>
  </si>
  <si>
    <t>Introducer/PA Line</t>
  </si>
  <si>
    <t>Central IV #3 Wave form</t>
  </si>
  <si>
    <t>Central IV #4</t>
    <phoneticPr fontId="4" type="noConversion"/>
  </si>
  <si>
    <t>Central IV #4 Date Dressing Changed</t>
  </si>
  <si>
    <t>Central IV #4 Dressing Type</t>
  </si>
  <si>
    <t>Peripheral IV #2 Stabilization</t>
  </si>
  <si>
    <t>Peripheral IV #2 Status</t>
  </si>
  <si>
    <t>Infuse</t>
  </si>
  <si>
    <t>SalineCap</t>
  </si>
  <si>
    <t>PICC #1 Location</t>
  </si>
  <si>
    <t>Left Antecubital</t>
  </si>
  <si>
    <t>L AC</t>
  </si>
  <si>
    <t>Left Upper Arm</t>
  </si>
  <si>
    <t>L UArm</t>
  </si>
  <si>
    <t>Right Antecubital</t>
  </si>
  <si>
    <t>R AC</t>
  </si>
  <si>
    <t>Central IV #4 PICC cm</t>
  </si>
  <si>
    <t>Peripheral IV #1 Stabilization</t>
  </si>
  <si>
    <t>Statlock</t>
  </si>
  <si>
    <t>Peripheral IV #1 Status</t>
  </si>
  <si>
    <t>LowArmRt</t>
  </si>
  <si>
    <t>LowArmL</t>
  </si>
  <si>
    <t>UpArmRt</t>
  </si>
  <si>
    <t>UpArmL</t>
  </si>
  <si>
    <t>Peripheral IV #4 Site Findings</t>
  </si>
  <si>
    <t>Peripheral IV #4 Site Treatment</t>
  </si>
  <si>
    <t>Peripheral IV #4 Size</t>
  </si>
  <si>
    <t>Peripheral IV #4 Stabilization</t>
  </si>
  <si>
    <t>Peripheral IV #4 Status</t>
  </si>
  <si>
    <t>Discontinued ]</t>
  </si>
  <si>
    <t>No - Reason not done:</t>
  </si>
  <si>
    <t>Insertion Date</t>
    <phoneticPr fontId="4" type="noConversion"/>
  </si>
  <si>
    <t>Moderate sedation: Pre-assessment Health HX Reviewed</t>
  </si>
  <si>
    <t>21</t>
    <phoneticPr fontId="4" type="noConversion"/>
  </si>
  <si>
    <t>Stabilization</t>
    <phoneticPr fontId="4" type="noConversion"/>
  </si>
  <si>
    <t>Peripheral IV #4 Tubing Change Tracking</t>
  </si>
  <si>
    <t>Peripheral IV #4 Type</t>
  </si>
  <si>
    <t>Peripheral IV #5</t>
    <phoneticPr fontId="4" type="noConversion"/>
  </si>
  <si>
    <t>Peripheral IV #5 Date Dressing Changed</t>
  </si>
  <si>
    <t>Peripheral IV #5 Dressing Type</t>
  </si>
  <si>
    <t>T-Chg</t>
  </si>
  <si>
    <t>Peripheral IV #3 Site Findings</t>
  </si>
  <si>
    <t>CPM #2 Degree Of Extension:</t>
  </si>
  <si>
    <t>__ Deg Ext</t>
  </si>
  <si>
    <t>CPM #2 Degree of Flexion (0-120):</t>
  </si>
  <si>
    <t>CPM #2 Speed:</t>
  </si>
  <si>
    <t>CPM Machine #2 Location</t>
  </si>
  <si>
    <t xml:space="preserve">CPM #3 </t>
    <phoneticPr fontId="4" type="noConversion"/>
  </si>
  <si>
    <t>CPM #3 Degree Of Extension:</t>
  </si>
  <si>
    <t>CPM #3 Degree of Flexion (0-120):</t>
  </si>
  <si>
    <t>CPM #3 Speed:</t>
  </si>
  <si>
    <t>CPM Machine #3 Location</t>
  </si>
  <si>
    <t>CPM #4</t>
    <phoneticPr fontId="4" type="noConversion"/>
  </si>
  <si>
    <t>CPM #4 Degree Of Extension:</t>
  </si>
  <si>
    <t>CPM #4 Degree of Flexion (0-120):</t>
  </si>
  <si>
    <t>CPM #4 Speed:</t>
  </si>
  <si>
    <t>Transprnt</t>
  </si>
  <si>
    <t>Peripheral IV #4 Duration Tracking</t>
  </si>
  <si>
    <t>LDelt</t>
  </si>
  <si>
    <t>Left Thigh</t>
  </si>
  <si>
    <t>Lthigh</t>
  </si>
  <si>
    <t>Note completed</t>
  </si>
  <si>
    <t>Staff MD PreProcedure Moderate Sedation Note Completed</t>
  </si>
  <si>
    <t>Note on chart</t>
  </si>
  <si>
    <t>No note on chart</t>
  </si>
  <si>
    <t>Musculoskeletal</t>
  </si>
  <si>
    <t>Abnormal Joint 1</t>
    <phoneticPr fontId="4" type="noConversion"/>
  </si>
  <si>
    <t>Abnormal Joint #1 Findings</t>
  </si>
  <si>
    <t>Heat</t>
  </si>
  <si>
    <t>Internal rotation</t>
  </si>
  <si>
    <t>Purul</t>
  </si>
  <si>
    <t>Serosanguineous Drainage</t>
  </si>
  <si>
    <t>SSang</t>
  </si>
  <si>
    <t>Serous Drainage</t>
  </si>
  <si>
    <t>Unable to Assess due to drsg</t>
  </si>
  <si>
    <t>PICC #1 Status</t>
  </si>
  <si>
    <t>DC per physician order</t>
  </si>
  <si>
    <t>DcOrd</t>
  </si>
  <si>
    <t>Length of Cath-cm (Free Text)</t>
  </si>
  <si>
    <t>No Blood Return</t>
  </si>
  <si>
    <t>NoBldR</t>
  </si>
  <si>
    <t>Occlud</t>
  </si>
  <si>
    <t>Posit</t>
  </si>
  <si>
    <t>Sluggish</t>
  </si>
  <si>
    <t>Shoulder R</t>
  </si>
  <si>
    <t>Shoulder L</t>
  </si>
  <si>
    <t>Hip R</t>
  </si>
  <si>
    <t>Hip L</t>
  </si>
  <si>
    <t>Knee R</t>
  </si>
  <si>
    <t>Knee L</t>
  </si>
  <si>
    <t>Ankle R</t>
  </si>
  <si>
    <t>Ankle L</t>
  </si>
  <si>
    <t>Fingers, right</t>
  </si>
  <si>
    <t>Fingers R</t>
  </si>
  <si>
    <t>Fingers, left</t>
  </si>
  <si>
    <t>Finger L</t>
  </si>
  <si>
    <t>Toes, right</t>
  </si>
  <si>
    <t>Toes R</t>
  </si>
  <si>
    <t>Toes, left</t>
  </si>
  <si>
    <t>Moderate Sedation: Discharge Criteria</t>
  </si>
  <si>
    <t>Low arm L</t>
  </si>
  <si>
    <t>Antecubital, right</t>
  </si>
  <si>
    <t>AC Rt</t>
  </si>
  <si>
    <t>Antecubital, left</t>
  </si>
  <si>
    <t>AC L</t>
  </si>
  <si>
    <t>Upper arm, right</t>
  </si>
  <si>
    <t>Up arm Rt</t>
  </si>
  <si>
    <t>Upper arm, left</t>
  </si>
  <si>
    <t>Up arm L</t>
  </si>
  <si>
    <t>Foot Rt</t>
  </si>
  <si>
    <t>Foot L</t>
  </si>
  <si>
    <t>Peripheral IV #1 Site Findings</t>
  </si>
  <si>
    <t>No redness, pain, swelling*</t>
  </si>
  <si>
    <t>Infiltration</t>
  </si>
  <si>
    <t>Infiltrate</t>
  </si>
  <si>
    <t>PICC #1</t>
    <phoneticPr fontId="4" type="noConversion"/>
  </si>
  <si>
    <t>Brace/Immobilizer #1 Location</t>
  </si>
  <si>
    <t>Hand R</t>
  </si>
  <si>
    <t>IV fluid</t>
  </si>
  <si>
    <t>PICC #1 Dressing</t>
  </si>
  <si>
    <t>Peripheral IV #1 Site Treatment</t>
  </si>
  <si>
    <t>Pressure dressing</t>
  </si>
  <si>
    <t>Peripheral IV #1 Size</t>
  </si>
  <si>
    <t>20 gauge</t>
  </si>
  <si>
    <t>20g</t>
  </si>
  <si>
    <t>18 gauge</t>
  </si>
  <si>
    <t>18g</t>
  </si>
  <si>
    <t>22 gauge</t>
  </si>
  <si>
    <t>22g</t>
  </si>
  <si>
    <t>S-Amt</t>
  </si>
  <si>
    <t>PICC #1 Duration Tracking</t>
  </si>
  <si>
    <t>PRE</t>
  </si>
  <si>
    <t>DC</t>
  </si>
  <si>
    <t>No hx mod sedation complications</t>
  </si>
  <si>
    <t>No Hx</t>
  </si>
  <si>
    <t>Sternum Post Cardiac Surgery</t>
  </si>
  <si>
    <t>Sternum Stable</t>
  </si>
  <si>
    <t>Stable</t>
  </si>
  <si>
    <t>Unstable</t>
  </si>
  <si>
    <t>Sternum Not Closed</t>
  </si>
  <si>
    <t>Sternal Pain with Palpation</t>
  </si>
  <si>
    <t>Traction</t>
    <phoneticPr fontId="4" type="noConversion"/>
  </si>
  <si>
    <t>Traction Type</t>
  </si>
  <si>
    <t>Bucks</t>
  </si>
  <si>
    <t>Cervical</t>
  </si>
  <si>
    <t>Halo</t>
  </si>
  <si>
    <t>Crutchfield Tongs</t>
  </si>
  <si>
    <t>Tongs</t>
  </si>
  <si>
    <t>Pelvic</t>
  </si>
  <si>
    <t>Skeletal Traction</t>
  </si>
  <si>
    <t>Skeletal</t>
  </si>
  <si>
    <t>Halo Wrench at Bedside</t>
    <phoneticPr fontId="4" type="noConversion"/>
  </si>
  <si>
    <t>HaloWrench</t>
    <phoneticPr fontId="4" type="noConversion"/>
  </si>
  <si>
    <t>Weight</t>
    <phoneticPr fontId="4" type="noConversion"/>
  </si>
  <si>
    <t>Traction Weight</t>
  </si>
  <si>
    <t>Sling and swathe</t>
  </si>
  <si>
    <t>SlingSwth</t>
  </si>
  <si>
    <t>Splint, long</t>
  </si>
  <si>
    <t>SpintLong</t>
  </si>
  <si>
    <t>Splint, short</t>
  </si>
  <si>
    <t>Queen Anne collar</t>
  </si>
  <si>
    <t>QnAnnCollr</t>
  </si>
  <si>
    <t>Brace Immobilizer 2</t>
    <phoneticPr fontId="4" type="noConversion"/>
  </si>
  <si>
    <t>Brace/Immobilizer #2 Location</t>
  </si>
  <si>
    <t xml:space="preserve"> Knee R</t>
  </si>
  <si>
    <t>Brace/Immobilizer #2 On-Off</t>
  </si>
  <si>
    <t>Brace/Immobilizer #2 Type</t>
  </si>
  <si>
    <t>SplintLong</t>
  </si>
  <si>
    <t>Brace Immobilizer 3</t>
    <phoneticPr fontId="4" type="noConversion"/>
  </si>
  <si>
    <t>Brace/Immobilizer #3 Location</t>
  </si>
  <si>
    <t>Brace/Immobilizer #3 Type</t>
  </si>
  <si>
    <t>Lt up arm</t>
  </si>
  <si>
    <t>Rt foot</t>
  </si>
  <si>
    <t>L foot</t>
  </si>
  <si>
    <t>Peripheral IV #2 Site Findings</t>
  </si>
  <si>
    <t xml:space="preserve"> Erythema</t>
  </si>
  <si>
    <t>Peripheral IV #2 Site Treatment</t>
  </si>
  <si>
    <t>Elevate extremity</t>
  </si>
  <si>
    <t>Wrm comprs</t>
  </si>
  <si>
    <t>Peripheral IV #2 Size</t>
  </si>
  <si>
    <t>Tubing DC when PICC DC'd</t>
  </si>
  <si>
    <t>Tubing DC/PICC Capped</t>
  </si>
  <si>
    <t>DC-Cap</t>
  </si>
  <si>
    <t>Dressing</t>
    <phoneticPr fontId="4" type="noConversion"/>
  </si>
  <si>
    <t>PICC #2 Duration Tracking</t>
  </si>
  <si>
    <t>PICC #2 Tubing Change Tracking</t>
  </si>
  <si>
    <t>Tubing New/Change</t>
  </si>
  <si>
    <t>Tubing DC PICC Capped</t>
  </si>
  <si>
    <t>PICC</t>
    <phoneticPr fontId="4" type="noConversion"/>
  </si>
  <si>
    <t>circumference</t>
    <phoneticPr fontId="4" type="noConversion"/>
  </si>
  <si>
    <t>Moderate sedation: Pre-assessment appliances removed (dentures, eyeglasses)</t>
  </si>
  <si>
    <t>Dentures</t>
  </si>
  <si>
    <t>Eyeglasses</t>
  </si>
  <si>
    <t>EyeGlasses</t>
  </si>
  <si>
    <t>Contact Lenses</t>
  </si>
  <si>
    <t>ContactLen</t>
  </si>
  <si>
    <t>16</t>
    <phoneticPr fontId="4" type="noConversion"/>
  </si>
  <si>
    <t>Moderate sedation: Pre-assessment Education Patient and Family</t>
  </si>
  <si>
    <t>Yes - Specify:</t>
  </si>
  <si>
    <t>18</t>
    <phoneticPr fontId="4" type="noConversion"/>
  </si>
  <si>
    <t>Unable to assess</t>
  </si>
  <si>
    <t>Duration Tracking</t>
    <phoneticPr fontId="4" type="noConversion"/>
  </si>
  <si>
    <t>SQ Catheter Duration Tracking</t>
  </si>
  <si>
    <t>Splint, hand</t>
  </si>
  <si>
    <t>SQ Catheter Insertion Date</t>
  </si>
  <si>
    <t>Stretcher</t>
  </si>
  <si>
    <t>Moderate sedation: Pre-assessment Time out</t>
  </si>
  <si>
    <t>22</t>
    <phoneticPr fontId="4" type="noConversion"/>
  </si>
  <si>
    <t>Not Done</t>
  </si>
  <si>
    <t>23</t>
    <phoneticPr fontId="4" type="noConversion"/>
  </si>
  <si>
    <t>NotDone</t>
  </si>
  <si>
    <t>Moderate Sedation: Preparation</t>
  </si>
  <si>
    <t>Degree of Flexion Set</t>
  </si>
  <si>
    <t>__ Deg Flex</t>
  </si>
  <si>
    <t>CPM #1 Speed:</t>
  </si>
  <si>
    <t>Speed Set</t>
  </si>
  <si>
    <t>__/min</t>
  </si>
  <si>
    <t>CPM Machine #1Location</t>
  </si>
  <si>
    <t>CPM #2</t>
    <phoneticPr fontId="4" type="noConversion"/>
  </si>
  <si>
    <t>Corneal Reflex  Left</t>
  </si>
  <si>
    <t>Corneal Reflex Right</t>
  </si>
  <si>
    <t>Cough Reflex</t>
    <phoneticPr fontId="4" type="noConversion"/>
  </si>
  <si>
    <t>Cough Reflex</t>
  </si>
  <si>
    <t>Diminished</t>
  </si>
  <si>
    <t>Raises arm against mod resistance through pts ROM</t>
  </si>
  <si>
    <t>Raises arm against gravity but not against resistance</t>
  </si>
  <si>
    <t>Moves arm but cannot overcome gravity</t>
  </si>
  <si>
    <t>Slight movement</t>
  </si>
  <si>
    <t>No movement</t>
  </si>
  <si>
    <t>Arm Strength Right</t>
  </si>
  <si>
    <t>Arm Right</t>
    <phoneticPr fontId="4" type="noConversion"/>
  </si>
  <si>
    <t>Leg Strength Left</t>
  </si>
  <si>
    <t>CPM Machine #4 Location</t>
  </si>
  <si>
    <t>Halo Traction</t>
    <phoneticPr fontId="4" type="noConversion"/>
  </si>
  <si>
    <t>Pin Care</t>
    <phoneticPr fontId="4" type="noConversion"/>
  </si>
  <si>
    <t>Halo Traction Pin Care</t>
  </si>
  <si>
    <t>Pin Care done</t>
  </si>
  <si>
    <t>Prosthesis 2</t>
    <phoneticPr fontId="4" type="noConversion"/>
  </si>
  <si>
    <t>Prosthesis #2</t>
  </si>
  <si>
    <t>Pin Care not due</t>
  </si>
  <si>
    <t>Prosthesis 1</t>
    <phoneticPr fontId="4" type="noConversion"/>
  </si>
  <si>
    <t xml:space="preserve">Prosthesis #1 </t>
  </si>
  <si>
    <t>Rt Arm</t>
  </si>
  <si>
    <t xml:space="preserve">     Arm, left</t>
  </si>
  <si>
    <t>Lt arm</t>
  </si>
  <si>
    <t>Rt leg</t>
  </si>
  <si>
    <t>Toe L</t>
  </si>
  <si>
    <t>Abnormal Joint 2</t>
    <phoneticPr fontId="4" type="noConversion"/>
  </si>
  <si>
    <t>Abnormal Joint #2 Findings</t>
  </si>
  <si>
    <t>InnternalRot</t>
  </si>
  <si>
    <t>Abnormal Joint #2 Location</t>
  </si>
  <si>
    <t>Hip right</t>
  </si>
  <si>
    <t>InternalRot</t>
  </si>
  <si>
    <t>External rotation</t>
  </si>
  <si>
    <t>ExRot</t>
  </si>
  <si>
    <t>Decreased range of motion</t>
  </si>
  <si>
    <t>DecROM</t>
  </si>
  <si>
    <t>Contracture</t>
  </si>
  <si>
    <t>Abnormal Joint #1 Location</t>
  </si>
  <si>
    <t>Wrist R</t>
  </si>
  <si>
    <t>Elbow R</t>
  </si>
  <si>
    <t>Elbow L</t>
  </si>
  <si>
    <t>No sedating meds  last 30 min</t>
  </si>
  <si>
    <t>No seds</t>
  </si>
  <si>
    <t>Home with responsible adult</t>
  </si>
  <si>
    <t>With Adult</t>
  </si>
  <si>
    <t>Moderate Sedation: Oxygen</t>
  </si>
  <si>
    <t>Route: specify</t>
  </si>
  <si>
    <t>Route</t>
  </si>
  <si>
    <t>Flow</t>
  </si>
  <si>
    <t>PreAssess</t>
  </si>
  <si>
    <t>Moderate Sedation: PreAssess: Allergies</t>
  </si>
  <si>
    <t>Vital signs stable</t>
  </si>
  <si>
    <t>VSS</t>
  </si>
  <si>
    <t>Peripheral IV #5 Site Findings</t>
  </si>
  <si>
    <t>Peripheral IV #5 Site Treatment</t>
  </si>
  <si>
    <t>Peripheral IV #5 Size</t>
  </si>
  <si>
    <t>Peripheral IV #5 Stabilization</t>
  </si>
  <si>
    <t>Peripheral IV #5 Status</t>
  </si>
  <si>
    <t>Peripheral IV #5 Tubing Change Tracking</t>
  </si>
  <si>
    <t>Peripheral IV #5 Type</t>
  </si>
  <si>
    <t>Moderate Sedation: PreAssess: Informed Consent</t>
  </si>
  <si>
    <t>Obtained by MD/NP</t>
  </si>
  <si>
    <t>Moderate Sedation: PreAssess:NPO Since:</t>
  </si>
  <si>
    <t>Date/time</t>
  </si>
  <si>
    <t>See Chart</t>
  </si>
  <si>
    <t>Arm, right</t>
  </si>
  <si>
    <t>Arm R</t>
  </si>
  <si>
    <t>Arm, left</t>
  </si>
  <si>
    <t>Clean, Dry and Intact</t>
  </si>
  <si>
    <t>CD+I</t>
  </si>
  <si>
    <t>Large amount drainage</t>
  </si>
  <si>
    <t>Lg-Amt</t>
  </si>
  <si>
    <t>Moderate amount drainage</t>
  </si>
  <si>
    <t>Md-Amt</t>
  </si>
  <si>
    <t>Non-Occlusive</t>
  </si>
  <si>
    <t>NoOcc</t>
  </si>
  <si>
    <t>Occlusive</t>
  </si>
  <si>
    <t>Occlus</t>
  </si>
  <si>
    <t>Small amount drainage</t>
  </si>
  <si>
    <t>Mental Status</t>
  </si>
  <si>
    <t>Alert</t>
  </si>
  <si>
    <t>Follows commands</t>
  </si>
  <si>
    <t>Follows</t>
  </si>
  <si>
    <t>Negative</t>
    <phoneticPr fontId="4" type="noConversion"/>
  </si>
  <si>
    <t>Doll's Eyes</t>
    <phoneticPr fontId="4" type="noConversion"/>
  </si>
  <si>
    <t>Dolls Eyes</t>
    <phoneticPr fontId="4" type="noConversion"/>
  </si>
  <si>
    <t>No Abnormalities</t>
    <phoneticPr fontId="4" type="noConversion"/>
  </si>
  <si>
    <t>Amount of Sleep below normal</t>
    <phoneticPr fontId="4" type="noConversion"/>
  </si>
  <si>
    <t>Can't Fall back to sleep</t>
    <phoneticPr fontId="4" type="noConversion"/>
  </si>
  <si>
    <t>Difficulty falling asleep</t>
    <phoneticPr fontId="4" type="noConversion"/>
  </si>
  <si>
    <t>Difficulty in waking up</t>
    <phoneticPr fontId="4" type="noConversion"/>
  </si>
  <si>
    <t>Musculoskeletal</t>
    <phoneticPr fontId="4" type="noConversion"/>
  </si>
  <si>
    <t>Range of Motion, Arm Left</t>
    <phoneticPr fontId="4" type="noConversion"/>
  </si>
  <si>
    <t>Range of Motion, Leg Right</t>
    <phoneticPr fontId="4" type="noConversion"/>
  </si>
  <si>
    <t>Weight in lbs: specify</t>
  </si>
  <si>
    <t>Wt Lb</t>
  </si>
  <si>
    <t>Weight in KG: specify</t>
  </si>
  <si>
    <t>Wt kg</t>
  </si>
  <si>
    <t>Musculoskeletal</t>
    <phoneticPr fontId="4" type="noConversion"/>
  </si>
  <si>
    <t>Range of Motion</t>
    <phoneticPr fontId="4" type="noConversion"/>
  </si>
  <si>
    <t>PinNeedle</t>
  </si>
  <si>
    <t>Burning</t>
  </si>
  <si>
    <t>Phantom limb</t>
  </si>
  <si>
    <t>PhantomLmb</t>
  </si>
  <si>
    <t>Range of Motion, Arm Right</t>
    <phoneticPr fontId="4" type="noConversion"/>
  </si>
  <si>
    <t>Within Normal Limits</t>
    <phoneticPr fontId="4" type="noConversion"/>
  </si>
  <si>
    <t>Limited</t>
    <phoneticPr fontId="4" type="noConversion"/>
  </si>
  <si>
    <t>QnAnnClr</t>
  </si>
  <si>
    <t>Brace/Immobilizer #3: On-Off</t>
  </si>
  <si>
    <t>Brace Immobilizer 4</t>
    <phoneticPr fontId="4" type="noConversion"/>
  </si>
  <si>
    <t>Brace/Immobilizer #4 Location</t>
  </si>
  <si>
    <t>Hand, Right</t>
  </si>
  <si>
    <t>Hand, Left</t>
  </si>
  <si>
    <t>Wrist, Right</t>
  </si>
  <si>
    <t>CerColHrd</t>
  </si>
  <si>
    <t>CervColSft</t>
  </si>
  <si>
    <t>DorsiBoot</t>
  </si>
  <si>
    <t>Code Cart is Accessible</t>
  </si>
  <si>
    <t>CodeC</t>
  </si>
  <si>
    <t>Bag/Mask &amp; O2 Set Up</t>
  </si>
  <si>
    <t>BagM</t>
  </si>
  <si>
    <t>Functional Suction Set Up</t>
  </si>
  <si>
    <t>Suctn</t>
  </si>
  <si>
    <t>Cardio-resp Monitor</t>
  </si>
  <si>
    <t>27</t>
    <phoneticPr fontId="4" type="noConversion"/>
  </si>
  <si>
    <t>Monit</t>
  </si>
  <si>
    <t>Pulse Oximeter</t>
  </si>
  <si>
    <t>28</t>
    <phoneticPr fontId="4" type="noConversion"/>
  </si>
  <si>
    <t>PlsOx</t>
  </si>
  <si>
    <t>Moderate Sedation: Provider Notified of Preassessment Issues</t>
  </si>
  <si>
    <t>New allergies</t>
  </si>
  <si>
    <t>29</t>
    <phoneticPr fontId="4" type="noConversion"/>
  </si>
  <si>
    <t>Allergies</t>
  </si>
  <si>
    <t>Medications taken preprocedure</t>
  </si>
  <si>
    <t>30</t>
    <phoneticPr fontId="4" type="noConversion"/>
  </si>
  <si>
    <t>PICC L arm circumference in cm</t>
  </si>
  <si>
    <t>Enter Free Text in cm</t>
  </si>
  <si>
    <t>PICC R arm circumference in cm</t>
  </si>
  <si>
    <t>SQ Catheter</t>
    <phoneticPr fontId="4" type="noConversion"/>
  </si>
  <si>
    <t>SQ Catheter Date Drsg Chgd</t>
  </si>
  <si>
    <t>(free text)</t>
  </si>
  <si>
    <t>SQ Catheter Dressing</t>
  </si>
  <si>
    <t>Clean, Dry, and Intact</t>
  </si>
  <si>
    <t>Transfer</t>
  </si>
  <si>
    <t>Moderate Sedation: Report Given To</t>
  </si>
  <si>
    <t>Enter Free Text:</t>
  </si>
  <si>
    <t>Moderate Sedation: Transfer status</t>
  </si>
  <si>
    <t>Wheelchair</t>
  </si>
  <si>
    <t>WC</t>
  </si>
  <si>
    <t>Brace/Immobilizer #4 On-Off</t>
  </si>
  <si>
    <t>SplintHand</t>
  </si>
  <si>
    <t>04</t>
    <phoneticPr fontId="4" type="noConversion"/>
  </si>
  <si>
    <t>Inpatient Unit</t>
  </si>
  <si>
    <t>Inpt</t>
  </si>
  <si>
    <t>Secondary Recovery</t>
  </si>
  <si>
    <t>2Recv</t>
  </si>
  <si>
    <t>Remains in ICU</t>
  </si>
  <si>
    <t>ICU</t>
  </si>
  <si>
    <t>Degree of Extension Set</t>
  </si>
  <si>
    <t>__Deg Ext</t>
  </si>
  <si>
    <t>CPM #1 Degree of Flexion (0-120):</t>
  </si>
  <si>
    <t>Tonic-Clonic</t>
    <phoneticPr fontId="4" type="noConversion"/>
  </si>
  <si>
    <t>Advanced</t>
    <phoneticPr fontId="4" type="noConversion"/>
  </si>
  <si>
    <t>Corneal Reflex</t>
    <phoneticPr fontId="4" type="noConversion"/>
  </si>
  <si>
    <t>Subtle</t>
    <phoneticPr fontId="4" type="noConversion"/>
  </si>
  <si>
    <t>Tonic</t>
    <phoneticPr fontId="4" type="noConversion"/>
  </si>
  <si>
    <t>curtains/shades closed</t>
    <phoneticPr fontId="4" type="noConversion"/>
  </si>
  <si>
    <t>patient not responsive</t>
    <phoneticPr fontId="4" type="noConversion"/>
  </si>
  <si>
    <t>Neuro Drain 1</t>
    <phoneticPr fontId="4" type="noConversion"/>
  </si>
  <si>
    <t>Raises leg against mod resistance through pts ROM</t>
  </si>
  <si>
    <t>Raises leg against gravity but not against resistance</t>
  </si>
  <si>
    <t>Moves leg but cannot overcome gravity</t>
  </si>
  <si>
    <t>Leg Strength Left</t>
    <phoneticPr fontId="4" type="noConversion"/>
  </si>
  <si>
    <t>Leg Strength Right</t>
  </si>
  <si>
    <t>Raises leg against gravity, not against resistance</t>
  </si>
  <si>
    <t xml:space="preserve">Hand Left </t>
    <phoneticPr fontId="4" type="noConversion"/>
  </si>
  <si>
    <t>Raises leg against max resistance through pts ROM</t>
  </si>
  <si>
    <t>Lt leg</t>
  </si>
  <si>
    <t>Lt foot</t>
  </si>
  <si>
    <t>Rt eye</t>
  </si>
  <si>
    <t>Lt eye</t>
  </si>
  <si>
    <t>Other, specify</t>
  </si>
  <si>
    <t>Prosthesis On</t>
  </si>
  <si>
    <t>Prosthesis off</t>
  </si>
  <si>
    <t>CAM Feature 1: Acute Onset, Fluctuating</t>
  </si>
  <si>
    <t>CAM Feature 2: Inattention</t>
  </si>
  <si>
    <t>Rt arm</t>
  </si>
  <si>
    <t>Prosthesis on</t>
  </si>
  <si>
    <t>Prosthesis 3</t>
    <phoneticPr fontId="4" type="noConversion"/>
  </si>
  <si>
    <t>Prosthesis #3</t>
  </si>
  <si>
    <t>Rt, leg</t>
  </si>
  <si>
    <t>Prosthesis 4</t>
    <phoneticPr fontId="4" type="noConversion"/>
  </si>
  <si>
    <t>Prosthesis #4</t>
  </si>
  <si>
    <t>ON</t>
  </si>
  <si>
    <t>Skeletal Traction</t>
    <phoneticPr fontId="4" type="noConversion"/>
  </si>
  <si>
    <t>Skeletal Traction Pin Care</t>
  </si>
  <si>
    <t>Pin care done</t>
  </si>
  <si>
    <t>Pin care not due</t>
  </si>
  <si>
    <t>Not Due</t>
  </si>
  <si>
    <t xml:space="preserve">Sternum </t>
    <phoneticPr fontId="4" type="noConversion"/>
  </si>
  <si>
    <t>Return to baseline sedation score</t>
  </si>
  <si>
    <t>Baseline</t>
  </si>
  <si>
    <t>Discharge safety instructions</t>
  </si>
  <si>
    <t>Safety</t>
  </si>
  <si>
    <t>Pain controlled</t>
  </si>
  <si>
    <t>ContrPain</t>
  </si>
  <si>
    <t>Abnormal Joint 3</t>
    <phoneticPr fontId="4" type="noConversion"/>
  </si>
  <si>
    <t>Findings</t>
    <phoneticPr fontId="4" type="noConversion"/>
  </si>
  <si>
    <t>Abnormal Joint #3 Findings</t>
  </si>
  <si>
    <t>IntRot</t>
  </si>
  <si>
    <t>ExtRot</t>
  </si>
  <si>
    <t>Abnormal Joint #3 Location</t>
  </si>
  <si>
    <t>Abnormal Joint 4</t>
    <phoneticPr fontId="4" type="noConversion"/>
  </si>
  <si>
    <t>Abnormal Joint #4 Findings</t>
  </si>
  <si>
    <t>Abnormal Joint #4 Location</t>
  </si>
  <si>
    <t>Brace Immobilizer 1</t>
    <phoneticPr fontId="4" type="noConversion"/>
  </si>
  <si>
    <t>Location</t>
    <phoneticPr fontId="4" type="noConversion"/>
  </si>
  <si>
    <t>No known drug allergies</t>
  </si>
  <si>
    <t>NKDA</t>
  </si>
  <si>
    <t>Chart reviewed</t>
  </si>
  <si>
    <t>Chart</t>
  </si>
  <si>
    <t>Moderate Sedation: PreAssess: Current Meds</t>
  </si>
  <si>
    <t>No med contraindication</t>
  </si>
  <si>
    <t>CAM Features 1,2,4: Confusion present</t>
  </si>
  <si>
    <t>Smile Symmetry</t>
  </si>
  <si>
    <t>Smile symmetrical</t>
  </si>
  <si>
    <t>SmileSymtrcl</t>
  </si>
  <si>
    <t>Smile asymmetrical right side doesn't move</t>
  </si>
  <si>
    <t>AsymRight</t>
  </si>
  <si>
    <t>Arm L</t>
  </si>
  <si>
    <t>Leg, right</t>
  </si>
  <si>
    <t>Leg R</t>
  </si>
  <si>
    <t>Leg, left</t>
  </si>
  <si>
    <t>Leg L</t>
  </si>
  <si>
    <t>CAM Not 1,2,3 or 1,2,4: Confusion absent</t>
  </si>
  <si>
    <t>RASS -4 or -5; Unable to assess CAM</t>
  </si>
  <si>
    <t>Basic</t>
    <phoneticPr fontId="4" type="noConversion"/>
  </si>
  <si>
    <t>Mental Status</t>
    <phoneticPr fontId="4" type="noConversion"/>
  </si>
  <si>
    <t>TongueLeft</t>
  </si>
  <si>
    <t>Ice Water Calorics</t>
    <phoneticPr fontId="4" type="noConversion"/>
  </si>
  <si>
    <t>Positive</t>
    <phoneticPr fontId="4" type="noConversion"/>
  </si>
  <si>
    <t>TongueMidline</t>
  </si>
  <si>
    <t>Tongue deviates to right</t>
  </si>
  <si>
    <t>TongueRight</t>
  </si>
  <si>
    <t>Tongue deviates to left</t>
  </si>
  <si>
    <t>Unresponsive</t>
  </si>
  <si>
    <t>Orientation</t>
    <phoneticPr fontId="4" type="noConversion"/>
  </si>
  <si>
    <t>Orientation</t>
  </si>
  <si>
    <t>Person, place, time</t>
  </si>
  <si>
    <t>X 3</t>
  </si>
  <si>
    <t>Person, place</t>
  </si>
  <si>
    <t>X 2</t>
  </si>
  <si>
    <t>Person</t>
  </si>
  <si>
    <t>X 1</t>
  </si>
  <si>
    <t>Disoriented person, place, time, situation</t>
  </si>
  <si>
    <t>X 0</t>
  </si>
  <si>
    <t>Person, place, time, situation</t>
  </si>
  <si>
    <t>X 4</t>
  </si>
  <si>
    <t>Unable to assess</t>
    <phoneticPr fontId="4" type="noConversion"/>
  </si>
  <si>
    <t>Speech</t>
    <phoneticPr fontId="4" type="noConversion"/>
  </si>
  <si>
    <t>Speech</t>
  </si>
  <si>
    <t>Ability Within Normal Limits</t>
  </si>
  <si>
    <t>Range of Motion, Leg Left</t>
    <phoneticPr fontId="4" type="noConversion"/>
  </si>
  <si>
    <t>Neurologic</t>
  </si>
  <si>
    <t>Sensation</t>
    <phoneticPr fontId="4" type="noConversion"/>
  </si>
  <si>
    <t>Arm Left</t>
    <phoneticPr fontId="4" type="noConversion"/>
  </si>
  <si>
    <t>Arm Sensation Left</t>
  </si>
  <si>
    <t>Numbness</t>
  </si>
  <si>
    <t>Numb</t>
  </si>
  <si>
    <t>Tingling</t>
  </si>
  <si>
    <t>Pins and needles</t>
  </si>
  <si>
    <t>ClmpInter</t>
  </si>
  <si>
    <t>Clamped while out of bed</t>
  </si>
  <si>
    <t>ClmpOOB</t>
  </si>
  <si>
    <t>Impaired</t>
  </si>
  <si>
    <t>Arm Sensation Right</t>
  </si>
  <si>
    <t>NA</t>
  </si>
  <si>
    <t xml:space="preserve">Leg Left </t>
    <phoneticPr fontId="4" type="noConversion"/>
  </si>
  <si>
    <t>Leg Sensation Left</t>
  </si>
  <si>
    <t>Tingle</t>
  </si>
  <si>
    <t xml:space="preserve">Leg Right </t>
    <phoneticPr fontId="4" type="noConversion"/>
  </si>
  <si>
    <t>Leg Sensation Right</t>
  </si>
  <si>
    <t>PhantomLimb</t>
  </si>
  <si>
    <t>Strength</t>
    <phoneticPr fontId="4" type="noConversion"/>
  </si>
  <si>
    <t xml:space="preserve">Arm Left </t>
    <phoneticPr fontId="4" type="noConversion"/>
  </si>
  <si>
    <t>Arm Strength Left</t>
  </si>
  <si>
    <t>Raises arm against max resistance through pts ROM</t>
  </si>
  <si>
    <t>Hip, Right</t>
  </si>
  <si>
    <t>Wrist, Left</t>
  </si>
  <si>
    <t>Elbow, Right</t>
  </si>
  <si>
    <t>Elbow, Left</t>
  </si>
  <si>
    <t>Arm, Right</t>
  </si>
  <si>
    <t>Arm, Left</t>
  </si>
  <si>
    <t>Shoulder, Right</t>
  </si>
  <si>
    <t>Shoulder, Left</t>
  </si>
  <si>
    <t>Ankle, Left</t>
  </si>
  <si>
    <t>Other: describe</t>
  </si>
  <si>
    <t>Plantar Reflex</t>
    <phoneticPr fontId="4" type="noConversion"/>
  </si>
  <si>
    <t>Plantar Reflex</t>
  </si>
  <si>
    <t>Babinski sign downward</t>
    <phoneticPr fontId="4" type="noConversion"/>
  </si>
  <si>
    <t>NegBabinski</t>
  </si>
  <si>
    <t>Babinski sign indifferent</t>
  </si>
  <si>
    <t>Clamped continuously</t>
  </si>
  <si>
    <t>ClmpCont</t>
  </si>
  <si>
    <t>Drain continuously</t>
  </si>
  <si>
    <t>DrainCont</t>
  </si>
  <si>
    <t>Do not empty drain</t>
  </si>
  <si>
    <t>NoEmpty</t>
  </si>
  <si>
    <t>Tubing System</t>
    <phoneticPr fontId="4" type="noConversion"/>
  </si>
  <si>
    <t>31</t>
    <phoneticPr fontId="4" type="noConversion"/>
  </si>
  <si>
    <t>HxSubsAbs</t>
  </si>
  <si>
    <t>Previous mod sed complications</t>
  </si>
  <si>
    <t>32</t>
    <phoneticPr fontId="4" type="noConversion"/>
  </si>
  <si>
    <t>SedComp</t>
  </si>
  <si>
    <t>Volume of Cerebrospinal Fluid</t>
    <phoneticPr fontId="4" type="noConversion"/>
  </si>
  <si>
    <t>Neuro Drain #1  Volume of Cerebrospinal Fluid Ordered for Drainage</t>
  </si>
  <si>
    <t>Refuses to sleep</t>
    <phoneticPr fontId="4" type="noConversion"/>
  </si>
  <si>
    <t>Restless sleep</t>
    <phoneticPr fontId="4" type="noConversion"/>
  </si>
  <si>
    <t>Brace/Immobilizer #4 Type</t>
  </si>
  <si>
    <t>CPM #1</t>
    <phoneticPr fontId="4" type="noConversion"/>
  </si>
  <si>
    <t>CPM #1 Degree Of Extension:</t>
  </si>
  <si>
    <t>Indifferent</t>
  </si>
  <si>
    <t>Babinski sign upward</t>
    <phoneticPr fontId="4" type="noConversion"/>
  </si>
  <si>
    <t>PosBabinski</t>
  </si>
  <si>
    <t>Focal</t>
    <phoneticPr fontId="4" type="noConversion"/>
  </si>
  <si>
    <t>Clonic</t>
    <phoneticPr fontId="4" type="noConversion"/>
  </si>
  <si>
    <t>Focal-Motor</t>
    <phoneticPr fontId="4" type="noConversion"/>
  </si>
  <si>
    <t>Partial</t>
    <phoneticPr fontId="4" type="noConversion"/>
  </si>
  <si>
    <t>TV/radio off</t>
    <phoneticPr fontId="4" type="noConversion"/>
  </si>
  <si>
    <t>ear plugs</t>
    <phoneticPr fontId="4" type="noConversion"/>
  </si>
  <si>
    <t>doors closed</t>
    <phoneticPr fontId="4" type="noConversion"/>
  </si>
  <si>
    <t>Neuro Drain #2  Pressure of Cerebrospinal Fluid Ordered for Drainage</t>
  </si>
  <si>
    <t>Specify pressure in millimeter of mercury</t>
  </si>
  <si>
    <t>Neuro Drain #2  Site Findings</t>
  </si>
  <si>
    <t>Neuro Drain #2  Status</t>
  </si>
  <si>
    <t>Gaze</t>
    <phoneticPr fontId="4" type="noConversion"/>
  </si>
  <si>
    <t>Pupil Gaze</t>
    <phoneticPr fontId="4" type="noConversion"/>
  </si>
  <si>
    <t>Tracking Yes</t>
    <phoneticPr fontId="4" type="noConversion"/>
  </si>
  <si>
    <t>Tracking No</t>
    <phoneticPr fontId="4" type="noConversion"/>
  </si>
  <si>
    <t>Nystagmus - Yes</t>
  </si>
  <si>
    <t>Nystagmus - No</t>
    <phoneticPr fontId="4" type="noConversion"/>
  </si>
  <si>
    <t>Conjugate - Yes</t>
  </si>
  <si>
    <t>Hand Grip Strength Left</t>
    <phoneticPr fontId="4" type="noConversion"/>
  </si>
  <si>
    <t>Strong</t>
    <phoneticPr fontId="4" type="noConversion"/>
  </si>
  <si>
    <t>Moderate</t>
    <phoneticPr fontId="4" type="noConversion"/>
  </si>
  <si>
    <t>Unable</t>
    <phoneticPr fontId="4" type="noConversion"/>
  </si>
  <si>
    <t xml:space="preserve">Hand Right </t>
    <phoneticPr fontId="4" type="noConversion"/>
  </si>
  <si>
    <t>Hand Grip Strength Right</t>
    <phoneticPr fontId="4" type="noConversion"/>
  </si>
  <si>
    <t>CAM</t>
    <phoneticPr fontId="4" type="noConversion"/>
  </si>
  <si>
    <t xml:space="preserve">Feature </t>
    <phoneticPr fontId="4" type="noConversion"/>
  </si>
  <si>
    <t>Sedation Agitation</t>
    <phoneticPr fontId="4" type="noConversion"/>
  </si>
  <si>
    <t>CAM Feature 3: Altered Consciousness</t>
  </si>
  <si>
    <t>CAM Feature 4: Disorganized Thinking</t>
  </si>
  <si>
    <t>Not tested</t>
  </si>
  <si>
    <t>Confusion</t>
  </si>
  <si>
    <t>Follows Commands</t>
  </si>
  <si>
    <t>Complex</t>
  </si>
  <si>
    <t>Simple</t>
  </si>
  <si>
    <t>Mimics Only</t>
  </si>
  <si>
    <t>Mimic</t>
  </si>
  <si>
    <t>Intermittently</t>
  </si>
  <si>
    <t>Gag Reflex</t>
    <phoneticPr fontId="4" type="noConversion"/>
  </si>
  <si>
    <t>Gag Reflex</t>
  </si>
  <si>
    <t>Dim</t>
  </si>
  <si>
    <t>Smile Symmetry</t>
    <phoneticPr fontId="4" type="noConversion"/>
  </si>
  <si>
    <t>Neuro Drain #2  Tubing/System/Bag Change</t>
  </si>
  <si>
    <t>Post Cardiac Surgery</t>
    <phoneticPr fontId="4" type="noConversion"/>
  </si>
  <si>
    <t>Finger, right</t>
  </si>
  <si>
    <t>Finger R</t>
  </si>
  <si>
    <t>Toe, right</t>
  </si>
  <si>
    <t>15</t>
    <phoneticPr fontId="4" type="noConversion"/>
  </si>
  <si>
    <t>Toe R</t>
  </si>
  <si>
    <t>Neuro Drain #2  Zero</t>
  </si>
  <si>
    <t>Neuro Drain #2 Waveform</t>
  </si>
  <si>
    <t>Peripheral Nerve Stimulator</t>
    <phoneticPr fontId="4" type="noConversion"/>
  </si>
  <si>
    <t>mAmp</t>
    <phoneticPr fontId="4" type="noConversion"/>
  </si>
  <si>
    <t>10 mAmp</t>
  </si>
  <si>
    <t>10mAmp</t>
  </si>
  <si>
    <t>20mAmp</t>
  </si>
  <si>
    <t>30mAmp</t>
  </si>
  <si>
    <t>40mAmp</t>
  </si>
  <si>
    <t>50mAmp</t>
  </si>
  <si>
    <t>60 mAmp</t>
  </si>
  <si>
    <t>60mAmp</t>
  </si>
  <si>
    <t>70 mAmp</t>
  </si>
  <si>
    <t>70mAmp</t>
  </si>
  <si>
    <t>80 mAmp</t>
  </si>
  <si>
    <t>80mAmp</t>
  </si>
  <si>
    <t>Site</t>
    <phoneticPr fontId="4" type="noConversion"/>
  </si>
  <si>
    <t>Confusion Assessment Method (CAM)</t>
  </si>
  <si>
    <t>CAM Features 1,2,3: Confusion is present</t>
  </si>
  <si>
    <t>Present.</t>
  </si>
  <si>
    <t>Dressing Discharge Status/Exudate</t>
    <phoneticPr fontId="4" type="noConversion"/>
  </si>
  <si>
    <t xml:space="preserve">     Discharge volume same amount</t>
  </si>
  <si>
    <t xml:space="preserve">     Discharge volume decreasing</t>
  </si>
  <si>
    <t>Pupil Accommodation Left</t>
  </si>
  <si>
    <t>Smile asymmetrical left side doesn't move</t>
  </si>
  <si>
    <t>AsymLeft</t>
  </si>
  <si>
    <t>Moderate Sedation: PreAssess:Previous ModSed. Complications</t>
  </si>
  <si>
    <t>Swallow Reflex</t>
    <phoneticPr fontId="4" type="noConversion"/>
  </si>
  <si>
    <t>Swallow Reflex</t>
  </si>
  <si>
    <t>Unable to assess:  specify</t>
    <phoneticPr fontId="4" type="noConversion"/>
  </si>
  <si>
    <t>Tongue Symmetry</t>
    <phoneticPr fontId="4" type="noConversion"/>
  </si>
  <si>
    <t>Tongue Symmetry</t>
  </si>
  <si>
    <t>Tongue midline</t>
  </si>
  <si>
    <t>Agitated</t>
  </si>
  <si>
    <t>Obtunded</t>
  </si>
  <si>
    <t>Chemically paralyzed</t>
  </si>
  <si>
    <t>Paralyze</t>
  </si>
  <si>
    <t>Comatose/unresponsive</t>
  </si>
  <si>
    <t>Veteran's Home</t>
    <phoneticPr fontId="4" type="noConversion"/>
  </si>
  <si>
    <t>Medical/Surgical Floor</t>
    <phoneticPr fontId="4" type="noConversion"/>
  </si>
  <si>
    <t>57</t>
    <phoneticPr fontId="4" type="noConversion"/>
  </si>
  <si>
    <t xml:space="preserve">Has advance directive </t>
  </si>
  <si>
    <t>Has AD</t>
  </si>
  <si>
    <t>Location of advance directive</t>
  </si>
  <si>
    <t>No advance directive</t>
  </si>
  <si>
    <t>Information on Advanced Directives given</t>
  </si>
  <si>
    <t>ICP Bolt Dressing Discharge</t>
    <phoneticPr fontId="4" type="noConversion"/>
  </si>
  <si>
    <t>Drsg discharge small amount</t>
    <phoneticPr fontId="4" type="noConversion"/>
  </si>
  <si>
    <t>Slurred</t>
  </si>
  <si>
    <t>Expressive aphasia</t>
  </si>
  <si>
    <t>Aphasia</t>
  </si>
  <si>
    <t>Dysarthria</t>
  </si>
  <si>
    <t>Intubated</t>
  </si>
  <si>
    <t>Unable to assess:  specify</t>
  </si>
  <si>
    <t>Neuro Drain #1  Status</t>
  </si>
  <si>
    <t>Manometer</t>
  </si>
  <si>
    <t>Monitor</t>
  </si>
  <si>
    <t>Bulb suction</t>
  </si>
  <si>
    <t>Bulb</t>
  </si>
  <si>
    <t>Clamped intermittently</t>
  </si>
  <si>
    <t>Accommodation diminished</t>
  </si>
  <si>
    <t>Slow R</t>
  </si>
  <si>
    <t>Absent R</t>
  </si>
  <si>
    <t>Pupil Accommodation Left</t>
    <phoneticPr fontId="4" type="noConversion"/>
  </si>
  <si>
    <t>Not applicable</t>
    <phoneticPr fontId="4" type="noConversion"/>
  </si>
  <si>
    <t>NA</t>
    <phoneticPr fontId="4" type="noConversion"/>
  </si>
  <si>
    <t>Reaction to Light Left</t>
    <phoneticPr fontId="4" type="noConversion"/>
  </si>
  <si>
    <t>Pupil Reaction to Light Left</t>
  </si>
  <si>
    <t>Brisk</t>
  </si>
  <si>
    <t>Non-reactive/fixed</t>
  </si>
  <si>
    <t>NoReact</t>
  </si>
  <si>
    <t>Hippus</t>
  </si>
  <si>
    <t>Reaction to Light Right</t>
    <phoneticPr fontId="4" type="noConversion"/>
  </si>
  <si>
    <t>Pupil Reaction to Light Right</t>
  </si>
  <si>
    <t>Hip, Left</t>
  </si>
  <si>
    <t>Knee, Right</t>
  </si>
  <si>
    <t>Knee, Left</t>
  </si>
  <si>
    <t>Leg, Right</t>
  </si>
  <si>
    <t>Leg, Left</t>
  </si>
  <si>
    <t>Ankle, Right</t>
  </si>
  <si>
    <t>Irreg</t>
  </si>
  <si>
    <t>Unable to assess due to:  specify</t>
  </si>
  <si>
    <t>Shape Right</t>
    <phoneticPr fontId="4" type="noConversion"/>
  </si>
  <si>
    <t>Pupil Shape Right</t>
  </si>
  <si>
    <t>Unable to assess due to: specify</t>
  </si>
  <si>
    <t>Size Left</t>
    <phoneticPr fontId="4" type="noConversion"/>
  </si>
  <si>
    <t>Pupil Size Left</t>
  </si>
  <si>
    <t>Pinpoint</t>
  </si>
  <si>
    <t>1 mm</t>
  </si>
  <si>
    <t>1mm</t>
  </si>
  <si>
    <t>2 mm</t>
  </si>
  <si>
    <t>2mm</t>
  </si>
  <si>
    <t>3mm</t>
  </si>
  <si>
    <t>4mm</t>
  </si>
  <si>
    <t>5mm</t>
  </si>
  <si>
    <t>6 mm</t>
  </si>
  <si>
    <t>6mm</t>
  </si>
  <si>
    <t>7 mm</t>
  </si>
  <si>
    <t>7mm</t>
  </si>
  <si>
    <t>8 mm</t>
  </si>
  <si>
    <t>8mm</t>
  </si>
  <si>
    <t>Dilated</t>
  </si>
  <si>
    <t>Specify amount in millimeters</t>
  </si>
  <si>
    <t>Neuro Drain #1  Tubing/System/Bag Change</t>
  </si>
  <si>
    <t xml:space="preserve">Tubing/system d/c with drain </t>
  </si>
  <si>
    <t>Level of insertion site</t>
  </si>
  <si>
    <t xml:space="preserve">Insertion </t>
  </si>
  <si>
    <t>IlliacCrest</t>
  </si>
  <si>
    <t>Specify centimeters above site</t>
  </si>
  <si>
    <t>Above cm</t>
  </si>
  <si>
    <t>No info</t>
  </si>
  <si>
    <t>Sleeps days/works night</t>
    <phoneticPr fontId="4" type="noConversion"/>
  </si>
  <si>
    <t>Specify centimeters below site</t>
  </si>
  <si>
    <t>Below cm</t>
  </si>
  <si>
    <t>SplintShrt</t>
  </si>
  <si>
    <t>Symptoms interfere with sleep</t>
    <phoneticPr fontId="4" type="noConversion"/>
  </si>
  <si>
    <t>Sleep Pattern</t>
    <phoneticPr fontId="4" type="noConversion"/>
  </si>
  <si>
    <t>Takes nap</t>
    <phoneticPr fontId="4" type="noConversion"/>
  </si>
  <si>
    <t>Very light sleeper</t>
    <phoneticPr fontId="4" type="noConversion"/>
  </si>
  <si>
    <t>Therapeutic Sleep Environment</t>
    <phoneticPr fontId="4" type="noConversion"/>
  </si>
  <si>
    <t>Lights out</t>
    <phoneticPr fontId="4" type="noConversion"/>
  </si>
  <si>
    <t>Situation</t>
  </si>
  <si>
    <t>Follows Commands</t>
    <phoneticPr fontId="4" type="noConversion"/>
  </si>
  <si>
    <t>Electric mobility scooter</t>
  </si>
  <si>
    <t>Scooter</t>
  </si>
  <si>
    <t>Transfer device</t>
  </si>
  <si>
    <t>TranDev</t>
  </si>
  <si>
    <t>Crutches</t>
    <phoneticPr fontId="4" type="noConversion"/>
  </si>
  <si>
    <t>Icp Bolt Dressing Status</t>
    <phoneticPr fontId="4" type="noConversion"/>
  </si>
  <si>
    <t>Stained</t>
    <phoneticPr fontId="4" type="noConversion"/>
  </si>
  <si>
    <t>Reinforced</t>
    <phoneticPr fontId="4" type="noConversion"/>
  </si>
  <si>
    <t>Drsg discharge none</t>
    <phoneticPr fontId="4" type="noConversion"/>
  </si>
  <si>
    <t>Drsg discharge scant amount</t>
  </si>
  <si>
    <t>Ulnar L</t>
  </si>
  <si>
    <t>Temporal right</t>
  </si>
  <si>
    <t>Temporal R</t>
  </si>
  <si>
    <t>Temporal left</t>
  </si>
  <si>
    <t>Conjugate - No</t>
    <phoneticPr fontId="4" type="noConversion"/>
  </si>
  <si>
    <t>Extraocular movements Intact - Yes</t>
  </si>
  <si>
    <t>Extraocular movements Intact - No</t>
    <phoneticPr fontId="4" type="noConversion"/>
  </si>
  <si>
    <t>Visual Acuity</t>
    <phoneticPr fontId="4" type="noConversion"/>
  </si>
  <si>
    <t>Pupil Visual Acuity</t>
    <phoneticPr fontId="4" type="noConversion"/>
  </si>
  <si>
    <t>x/x numerical value</t>
    <phoneticPr fontId="4" type="noConversion"/>
  </si>
  <si>
    <t>x/x</t>
    <phoneticPr fontId="4" type="noConversion"/>
  </si>
  <si>
    <t>Sedation-Agitation Scale Revised</t>
  </si>
  <si>
    <t>Calm and Cooperative</t>
  </si>
  <si>
    <t>Very Sedated</t>
  </si>
  <si>
    <t>Unarousable</t>
  </si>
  <si>
    <t>Very Agitated</t>
  </si>
  <si>
    <t>Dangerous Agitation</t>
  </si>
  <si>
    <t>ICP Bolt</t>
    <phoneticPr fontId="4" type="noConversion"/>
  </si>
  <si>
    <t>ICP Bolt Dressing</t>
    <phoneticPr fontId="4" type="noConversion"/>
  </si>
  <si>
    <t>Gauze</t>
    <phoneticPr fontId="4" type="noConversion"/>
  </si>
  <si>
    <t>228 -266</t>
    <phoneticPr fontId="4" type="noConversion"/>
  </si>
  <si>
    <t>Transparent</t>
    <phoneticPr fontId="4" type="noConversion"/>
  </si>
  <si>
    <t>Neuro Drain #1  Duration Tracking</t>
  </si>
  <si>
    <t>Present on admit:  specify date</t>
  </si>
  <si>
    <t>Neuro Drain #2  Volume of Cerebrospinal Fluid Ordered for Drainage</t>
  </si>
  <si>
    <t>Specify amount in mL</t>
    <phoneticPr fontId="4" type="noConversion"/>
  </si>
  <si>
    <t>Fluid sent for C&amp;S</t>
  </si>
  <si>
    <t>C&amp;S Fluid</t>
  </si>
  <si>
    <t>C&amp;S Tip</t>
  </si>
  <si>
    <t>Intrathecal Pressure</t>
    <phoneticPr fontId="4" type="noConversion"/>
  </si>
  <si>
    <t>Neuro Drain #1  Intrathecal Pressure Ordered for Drainage</t>
  </si>
  <si>
    <t>Specify centimeters of H2O</t>
  </si>
  <si>
    <t>cmH2O</t>
  </si>
  <si>
    <t>Neuro Drain #1  Location</t>
  </si>
  <si>
    <t>Intracranial drain</t>
  </si>
  <si>
    <t>Cranial</t>
  </si>
  <si>
    <t>External ventricular drain</t>
  </si>
  <si>
    <t>EVD</t>
  </si>
  <si>
    <t>Ventriculostomy drain</t>
  </si>
  <si>
    <t>Ventriculost</t>
  </si>
  <si>
    <t>Lumbar drain</t>
  </si>
  <si>
    <t>Ulnar right</t>
  </si>
  <si>
    <t>Ulnar R</t>
  </si>
  <si>
    <t>Ulnar left</t>
  </si>
  <si>
    <t>Dry</t>
    <phoneticPr fontId="4" type="noConversion"/>
  </si>
  <si>
    <t>Small Amt</t>
  </si>
  <si>
    <t>Specify pressure in millimeters of mercury</t>
  </si>
  <si>
    <t>Neuro Drain #1  Site Findings</t>
  </si>
  <si>
    <t>Serosanguinous drainage</t>
  </si>
  <si>
    <t>Serous drainage</t>
  </si>
  <si>
    <t>Accommodation present</t>
  </si>
  <si>
    <t>Present L</t>
  </si>
  <si>
    <t>Slow L</t>
  </si>
  <si>
    <t>Accommodation absent</t>
  </si>
  <si>
    <t>Absent L</t>
  </si>
  <si>
    <t>Nursing Home</t>
  </si>
  <si>
    <t xml:space="preserve">     Discharge volume increasing</t>
  </si>
  <si>
    <t>Disrupted Sleep</t>
    <phoneticPr fontId="4" type="noConversion"/>
  </si>
  <si>
    <t>Excessive nocturia</t>
    <phoneticPr fontId="4" type="noConversion"/>
  </si>
  <si>
    <t>Nightmares</t>
    <phoneticPr fontId="4" type="noConversion"/>
  </si>
  <si>
    <t>Lethargic</t>
  </si>
  <si>
    <t>Asleep</t>
  </si>
  <si>
    <t>Sedated</t>
  </si>
  <si>
    <t>Agitated/Restless</t>
  </si>
  <si>
    <t>Bloody</t>
    <phoneticPr fontId="4" type="noConversion"/>
  </si>
  <si>
    <t>Serosanguinous</t>
    <phoneticPr fontId="4" type="noConversion"/>
  </si>
  <si>
    <t>Serous</t>
    <phoneticPr fontId="4" type="noConversion"/>
  </si>
  <si>
    <t>Cloudy</t>
    <phoneticPr fontId="4" type="noConversion"/>
  </si>
  <si>
    <t>Purluent</t>
    <phoneticPr fontId="4" type="noConversion"/>
  </si>
  <si>
    <t>Viscus</t>
    <phoneticPr fontId="4" type="noConversion"/>
  </si>
  <si>
    <t>Dressing Discharge Color</t>
    <phoneticPr fontId="4" type="noConversion"/>
  </si>
  <si>
    <t>ICP Bolt Dressing Discharge Color</t>
  </si>
  <si>
    <t>Yellow</t>
    <phoneticPr fontId="4" type="noConversion"/>
  </si>
  <si>
    <t>Orange</t>
    <phoneticPr fontId="4" type="noConversion"/>
  </si>
  <si>
    <t>Pink</t>
    <phoneticPr fontId="4" type="noConversion"/>
  </si>
  <si>
    <t>Brown</t>
    <phoneticPr fontId="4" type="noConversion"/>
  </si>
  <si>
    <t>Green</t>
    <phoneticPr fontId="4" type="noConversion"/>
  </si>
  <si>
    <t xml:space="preserve"> Drsg discharge moderate amount</t>
    <phoneticPr fontId="4" type="noConversion"/>
  </si>
  <si>
    <t>Neuro Drain #1  Waveform</t>
  </si>
  <si>
    <t>Neuro Drain #1  Zero</t>
  </si>
  <si>
    <t>Level of Zero</t>
    <phoneticPr fontId="4" type="noConversion"/>
  </si>
  <si>
    <t xml:space="preserve">     Tragus</t>
  </si>
  <si>
    <t xml:space="preserve">     Phlebostatic axis</t>
  </si>
  <si>
    <t xml:space="preserve">     Level of insertion site</t>
  </si>
  <si>
    <t>Pupil Accommodation Right</t>
  </si>
  <si>
    <t>Present R</t>
  </si>
  <si>
    <t>Insertion site</t>
  </si>
  <si>
    <t xml:space="preserve">     Shoulder</t>
  </si>
  <si>
    <t xml:space="preserve">     Iliac crest</t>
  </si>
  <si>
    <t>Iliac crest</t>
  </si>
  <si>
    <t xml:space="preserve">     Other:  specify anatomical site</t>
  </si>
  <si>
    <t>Neuro Drain 2</t>
    <phoneticPr fontId="4" type="noConversion"/>
  </si>
  <si>
    <t>Drainage Chamber Level</t>
    <phoneticPr fontId="4" type="noConversion"/>
  </si>
  <si>
    <t>Neuro Drain #2  Drainage Chamber Level Ordered for Drainage</t>
  </si>
  <si>
    <t>Neuro Drain #2  Drainage Color/Characteristics</t>
  </si>
  <si>
    <t xml:space="preserve">      Orange</t>
  </si>
  <si>
    <t xml:space="preserve">  Not Applicable</t>
    <phoneticPr fontId="4" type="noConversion"/>
  </si>
  <si>
    <t xml:space="preserve">      Clear</t>
  </si>
  <si>
    <t>Shape Left</t>
    <phoneticPr fontId="4" type="noConversion"/>
  </si>
  <si>
    <t>Pupil Shape Left</t>
  </si>
  <si>
    <t>Neuro Drain #2  Dressing/Status/Drsg Discharge</t>
  </si>
  <si>
    <t>intact</t>
    <phoneticPr fontId="4" type="noConversion"/>
  </si>
  <si>
    <t>Covered</t>
    <phoneticPr fontId="4" type="noConversion"/>
  </si>
  <si>
    <t>Original Waiting for Provider to Change</t>
    <phoneticPr fontId="4" type="noConversion"/>
  </si>
  <si>
    <t>Orig</t>
    <phoneticPr fontId="4" type="noConversion"/>
  </si>
  <si>
    <t xml:space="preserve">Clean </t>
    <phoneticPr fontId="4" type="noConversion"/>
  </si>
  <si>
    <t>Clean</t>
    <phoneticPr fontId="4" type="noConversion"/>
  </si>
  <si>
    <t>Dressing Drainage Color</t>
    <phoneticPr fontId="4" type="noConversion"/>
  </si>
  <si>
    <t>Neuro Drain #2  Duration Tracking</t>
  </si>
  <si>
    <t>Neuro Drain #2  Intrathecal Pressure Ordered for Drainage</t>
  </si>
  <si>
    <t>Neuro Drain #2  Location</t>
  </si>
  <si>
    <t>CSF ml</t>
  </si>
  <si>
    <t>Neuro Drain #1  Drainage Chamber Level Ordered for Drainage</t>
  </si>
  <si>
    <t>Tragus</t>
  </si>
  <si>
    <t>Phlebostatic axis</t>
  </si>
  <si>
    <t>PhlebAxis</t>
  </si>
  <si>
    <t>Sweatpants</t>
  </si>
  <si>
    <t>Sweatshirt</t>
  </si>
  <si>
    <t>Underwear</t>
  </si>
  <si>
    <t>Info given</t>
  </si>
  <si>
    <t>Advanced Directives</t>
    <phoneticPr fontId="4" type="noConversion"/>
  </si>
  <si>
    <t>Info not given: explain</t>
  </si>
  <si>
    <t>Unknown status</t>
    <phoneticPr fontId="4" type="noConversion"/>
  </si>
  <si>
    <t>Unknown</t>
    <phoneticPr fontId="4" type="noConversion"/>
  </si>
  <si>
    <t>Allergy Assessment</t>
  </si>
  <si>
    <t>Reviewed, No new allergies</t>
  </si>
  <si>
    <t>20</t>
    <phoneticPr fontId="4" type="noConversion"/>
  </si>
  <si>
    <t>Reviewed</t>
  </si>
  <si>
    <t>New allergy: Specify</t>
  </si>
  <si>
    <t>Neuro Drain #1  Drainage Color/Characteristics</t>
  </si>
  <si>
    <t>Drainage Characteristics</t>
    <phoneticPr fontId="4" type="noConversion"/>
  </si>
  <si>
    <t>Neuro Drain #1  Dressing/Status/Drsg Discharge</t>
  </si>
  <si>
    <t>Disoriented To</t>
    <phoneticPr fontId="4" type="noConversion"/>
  </si>
  <si>
    <t>Disoriented To</t>
  </si>
  <si>
    <t>Time</t>
  </si>
  <si>
    <t>Unable to read</t>
  </si>
  <si>
    <t>Reason unable to read:specify</t>
  </si>
  <si>
    <t>Reason</t>
  </si>
  <si>
    <t>59</t>
    <phoneticPr fontId="4" type="noConversion"/>
  </si>
  <si>
    <t>Ability to write</t>
  </si>
  <si>
    <t>Able to write</t>
  </si>
  <si>
    <t>Unable to write</t>
  </si>
  <si>
    <t>32</t>
  </si>
  <si>
    <t>Matchrem</t>
  </si>
  <si>
    <t>Cigarette lighter at bedside</t>
  </si>
  <si>
    <t>33</t>
  </si>
  <si>
    <t>Cigbed</t>
  </si>
  <si>
    <t>Cigarette lighter removed</t>
  </si>
  <si>
    <t>34</t>
  </si>
  <si>
    <t>Cigrem</t>
  </si>
  <si>
    <t>Temporal L</t>
  </si>
  <si>
    <t>Tibial</t>
    <phoneticPr fontId="4" type="noConversion"/>
  </si>
  <si>
    <t>TOF</t>
    <phoneticPr fontId="4" type="noConversion"/>
  </si>
  <si>
    <t>Train of Four Response 2:4</t>
  </si>
  <si>
    <t>TOF 2:4</t>
  </si>
  <si>
    <t>Train of Four Response 3:4</t>
  </si>
  <si>
    <t>TOF 3:4</t>
  </si>
  <si>
    <t>Train of Four Response 1:4</t>
  </si>
  <si>
    <t>Scale Revises</t>
    <phoneticPr fontId="4" type="noConversion"/>
  </si>
  <si>
    <t>Pendant</t>
  </si>
  <si>
    <t>TOF 1:4</t>
  </si>
  <si>
    <t>Train of Four Response 4:4</t>
  </si>
  <si>
    <t>TOF 4:4</t>
  </si>
  <si>
    <t>Train of Four Response 0:4</t>
  </si>
  <si>
    <t>TOF 0:4</t>
  </si>
  <si>
    <t>Twitches seen while medicated</t>
    <phoneticPr fontId="4" type="noConversion"/>
  </si>
  <si>
    <t>TwitchMed</t>
    <phoneticPr fontId="4" type="noConversion"/>
  </si>
  <si>
    <t>Pupil</t>
    <phoneticPr fontId="4" type="noConversion"/>
  </si>
  <si>
    <t>Accomodation Left</t>
    <phoneticPr fontId="4" type="noConversion"/>
  </si>
  <si>
    <t>Reason unable to write</t>
  </si>
  <si>
    <t>Admitted from</t>
  </si>
  <si>
    <t>Clinic</t>
  </si>
  <si>
    <t>Community Residential Care</t>
  </si>
  <si>
    <t>Inserted at this date/time:  specify date</t>
  </si>
  <si>
    <t>BldEmesis</t>
  </si>
  <si>
    <t>Bleeding - stool</t>
  </si>
  <si>
    <t>37</t>
  </si>
  <si>
    <t>BldStool</t>
  </si>
  <si>
    <t>38</t>
  </si>
  <si>
    <t>Diarrhea</t>
  </si>
  <si>
    <t>39</t>
  </si>
  <si>
    <t>Hemorrhoids</t>
  </si>
  <si>
    <t>40</t>
  </si>
  <si>
    <t>Hemorrhoid</t>
  </si>
  <si>
    <t>Hernia</t>
  </si>
  <si>
    <t>41</t>
  </si>
  <si>
    <t>42</t>
  </si>
  <si>
    <t>Incont</t>
  </si>
  <si>
    <t>43</t>
  </si>
  <si>
    <t>44</t>
  </si>
  <si>
    <t>45</t>
  </si>
  <si>
    <t>Genitourinary: History of</t>
  </si>
  <si>
    <t>None reported</t>
  </si>
  <si>
    <t>46</t>
  </si>
  <si>
    <t>Cancer</t>
  </si>
  <si>
    <t>47</t>
  </si>
  <si>
    <t>Diabetes</t>
  </si>
  <si>
    <t>48</t>
  </si>
  <si>
    <t>Dialysis - Peritoneal</t>
  </si>
  <si>
    <t>Thoracic drain</t>
  </si>
  <si>
    <t>Thoracic</t>
  </si>
  <si>
    <t>Pressure of Cerebronspinal</t>
    <phoneticPr fontId="4" type="noConversion"/>
  </si>
  <si>
    <t>Neuro Drain #1  Pressure of Cerebrospinal Fluid Ordered for Drainage</t>
  </si>
  <si>
    <t>44</t>
    <phoneticPr fontId="4" type="noConversion"/>
  </si>
  <si>
    <t>Bracelet</t>
  </si>
  <si>
    <t>Yellow metal</t>
  </si>
  <si>
    <t>45</t>
    <phoneticPr fontId="4" type="noConversion"/>
  </si>
  <si>
    <t>White metal</t>
  </si>
  <si>
    <t>46</t>
    <phoneticPr fontId="4" type="noConversion"/>
  </si>
  <si>
    <t>Deep vein thrombosis</t>
  </si>
  <si>
    <t>DVT</t>
  </si>
  <si>
    <t>Hypertension</t>
  </si>
  <si>
    <t>Unableassess</t>
    <phoneticPr fontId="4" type="noConversion"/>
  </si>
  <si>
    <t>Stone color: Specify</t>
  </si>
  <si>
    <t>47</t>
    <phoneticPr fontId="4" type="noConversion"/>
  </si>
  <si>
    <t>Stone</t>
  </si>
  <si>
    <t>DISPOSITION:</t>
  </si>
  <si>
    <t xml:space="preserve"> Discharge volume same amount</t>
    <phoneticPr fontId="4" type="noConversion"/>
  </si>
  <si>
    <t xml:space="preserve">Discharge volume decreasing </t>
  </si>
  <si>
    <t>NursHome</t>
  </si>
  <si>
    <t>Shelter</t>
  </si>
  <si>
    <t>23 hour observation</t>
  </si>
  <si>
    <t>Observe</t>
  </si>
  <si>
    <t>Outside  Hospital</t>
    <phoneticPr fontId="4" type="noConversion"/>
  </si>
  <si>
    <t>Operating Room</t>
    <phoneticPr fontId="4" type="noConversion"/>
  </si>
  <si>
    <t xml:space="preserve">Community Living Center </t>
    <phoneticPr fontId="4" type="noConversion"/>
  </si>
  <si>
    <t>CLC</t>
    <phoneticPr fontId="4" type="noConversion"/>
  </si>
  <si>
    <t>Clear</t>
    <phoneticPr fontId="4" type="noConversion"/>
  </si>
  <si>
    <t>CreditCrd</t>
    <phoneticPr fontId="4" type="noConversion"/>
  </si>
  <si>
    <t>Cell phone</t>
  </si>
  <si>
    <t>Cell phone: Describe</t>
  </si>
  <si>
    <t>CellPhone</t>
  </si>
  <si>
    <t>Rights</t>
  </si>
  <si>
    <t>Patient Safety Concerns</t>
  </si>
  <si>
    <t>Prevention of falls</t>
  </si>
  <si>
    <t>Falls</t>
  </si>
  <si>
    <t>Restraint free environment</t>
  </si>
  <si>
    <t>Restraints</t>
  </si>
  <si>
    <t>Infection control surveillance</t>
    <phoneticPr fontId="4" type="noConversion"/>
  </si>
  <si>
    <t>___ mmHg</t>
    <phoneticPr fontId="4" type="noConversion"/>
  </si>
  <si>
    <t>Normal</t>
    <phoneticPr fontId="4" type="noConversion"/>
  </si>
  <si>
    <t>Damped</t>
    <phoneticPr fontId="4" type="noConversion"/>
  </si>
  <si>
    <t>none</t>
  </si>
  <si>
    <t>DISPOSITION</t>
  </si>
  <si>
    <t>Kept at bedside per patient</t>
  </si>
  <si>
    <t>Sent home with: specify</t>
  </si>
  <si>
    <t>Clothing - with patient:Specify quantity</t>
  </si>
  <si>
    <t>Boots</t>
  </si>
  <si>
    <t>Bras</t>
  </si>
  <si>
    <t>Coats</t>
  </si>
  <si>
    <t>Hat</t>
  </si>
  <si>
    <t>Jacket</t>
  </si>
  <si>
    <t>Remote Tele-ICU Monitoring</t>
    <phoneticPr fontId="4" type="noConversion"/>
  </si>
  <si>
    <t>Ipods and MP3 players</t>
  </si>
  <si>
    <t>IpodMP3</t>
  </si>
  <si>
    <t>Is patient an organ/tissue donor?</t>
  </si>
  <si>
    <t>Yes: comments</t>
  </si>
  <si>
    <t>Is patient wearing a medication patch</t>
  </si>
  <si>
    <t>No medication patch</t>
  </si>
  <si>
    <t>Yes: specify type of patch</t>
  </si>
  <si>
    <t>Keys: Vehicle or home</t>
  </si>
  <si>
    <t>Kept at bedside per pt</t>
  </si>
  <si>
    <t>Knowledge of reason for hospitalization</t>
  </si>
  <si>
    <t>Drainage Dressing</t>
    <phoneticPr fontId="4" type="noConversion"/>
  </si>
  <si>
    <t>Individual</t>
  </si>
  <si>
    <t>Include support person</t>
  </si>
  <si>
    <t>WithSupp</t>
  </si>
  <si>
    <t>Computer based training</t>
  </si>
  <si>
    <t>Computer</t>
  </si>
  <si>
    <t>Tee-Shirt</t>
  </si>
  <si>
    <t>T-shirt</t>
  </si>
  <si>
    <t>Clothing sent home with:</t>
  </si>
  <si>
    <t>Spouse or significant other</t>
  </si>
  <si>
    <t>41</t>
    <phoneticPr fontId="4" type="noConversion"/>
  </si>
  <si>
    <t>Spouse</t>
  </si>
  <si>
    <t>Family</t>
  </si>
  <si>
    <t>42</t>
    <phoneticPr fontId="4" type="noConversion"/>
  </si>
  <si>
    <t>Support person: specify</t>
  </si>
  <si>
    <t>Support</t>
  </si>
  <si>
    <t>Computers</t>
  </si>
  <si>
    <t>CPAP</t>
    <phoneticPr fontId="4" type="noConversion"/>
  </si>
  <si>
    <t>Positional</t>
    <phoneticPr fontId="4" type="noConversion"/>
  </si>
  <si>
    <t>Flat</t>
    <phoneticPr fontId="4" type="noConversion"/>
  </si>
  <si>
    <t>Size Right</t>
    <phoneticPr fontId="4" type="noConversion"/>
  </si>
  <si>
    <t>Pupil Size Right</t>
  </si>
  <si>
    <t>Unable to assess: specify</t>
  </si>
  <si>
    <t>Pants</t>
  </si>
  <si>
    <t>Shirt</t>
  </si>
  <si>
    <t>Shoes</t>
  </si>
  <si>
    <t>Sneakers</t>
  </si>
  <si>
    <t>Socks</t>
  </si>
  <si>
    <t>Sweater</t>
  </si>
  <si>
    <t>Anxiety</t>
    <phoneticPr fontId="4" type="noConversion"/>
  </si>
  <si>
    <t>66</t>
    <phoneticPr fontId="4" type="noConversion"/>
  </si>
  <si>
    <t>Grade school</t>
  </si>
  <si>
    <t>GradeSchl</t>
  </si>
  <si>
    <t>Junior high school</t>
  </si>
  <si>
    <t>Jr High</t>
  </si>
  <si>
    <t>High school</t>
  </si>
  <si>
    <t>HighSchl</t>
  </si>
  <si>
    <t>College</t>
  </si>
  <si>
    <t>Graduate School</t>
  </si>
  <si>
    <t>Communication Barrier</t>
    <phoneticPr fontId="4" type="noConversion"/>
  </si>
  <si>
    <t>67</t>
    <phoneticPr fontId="4" type="noConversion"/>
  </si>
  <si>
    <t>Impaired Listening Skills</t>
    <phoneticPr fontId="4" type="noConversion"/>
  </si>
  <si>
    <t>68</t>
    <phoneticPr fontId="4" type="noConversion"/>
  </si>
  <si>
    <t>Unable to read</t>
    <phoneticPr fontId="4" type="noConversion"/>
  </si>
  <si>
    <t>69</t>
    <phoneticPr fontId="4" type="noConversion"/>
  </si>
  <si>
    <t>New Allerg</t>
  </si>
  <si>
    <t>Allergy added in CPRS</t>
  </si>
  <si>
    <t>Added</t>
  </si>
  <si>
    <t>Are there spiritual/cultural concerns?</t>
  </si>
  <si>
    <t>Yes: describe concerns</t>
  </si>
  <si>
    <t>24</t>
    <phoneticPr fontId="4" type="noConversion"/>
  </si>
  <si>
    <t>Assistive devices</t>
  </si>
  <si>
    <t>Ability to Read</t>
  </si>
  <si>
    <t>Able to read</t>
  </si>
  <si>
    <t>Yes, sent home with family</t>
  </si>
  <si>
    <t>Sent home</t>
  </si>
  <si>
    <t>Mailed to Patient's Home</t>
    <phoneticPr fontId="4" type="noConversion"/>
  </si>
  <si>
    <t>Mailed</t>
    <phoneticPr fontId="4" type="noConversion"/>
  </si>
  <si>
    <t>Locked in Medications Room</t>
    <phoneticPr fontId="4" type="noConversion"/>
  </si>
  <si>
    <t>54</t>
    <phoneticPr fontId="4" type="noConversion"/>
  </si>
  <si>
    <t>Respiratory: History of</t>
  </si>
  <si>
    <t>Asthma</t>
  </si>
  <si>
    <t>COPD</t>
  </si>
  <si>
    <t>Pulmonary Emboli</t>
  </si>
  <si>
    <t>Emboli</t>
  </si>
  <si>
    <t>Pulmonary Fibrosis</t>
  </si>
  <si>
    <t>Gastrointestinal: History of</t>
  </si>
  <si>
    <t>None Reported</t>
  </si>
  <si>
    <t>35</t>
  </si>
  <si>
    <t>Bleeding - emesis</t>
  </si>
  <si>
    <t>36</t>
  </si>
  <si>
    <t>Wasted</t>
    <phoneticPr fontId="4" type="noConversion"/>
  </si>
  <si>
    <t>55</t>
    <phoneticPr fontId="4" type="noConversion"/>
  </si>
  <si>
    <t>Mode of arrival on unit</t>
  </si>
  <si>
    <t>Ambulatory</t>
  </si>
  <si>
    <t>Stretcher or Gurney</t>
  </si>
  <si>
    <t>Necklaces</t>
  </si>
  <si>
    <t>Stone color: specify</t>
  </si>
  <si>
    <t>Pendant or pin</t>
  </si>
  <si>
    <t>Neurological: History of</t>
  </si>
  <si>
    <t>CVA</t>
  </si>
  <si>
    <t>Multiple Seizures</t>
  </si>
  <si>
    <t>Mult Sz</t>
  </si>
  <si>
    <t>Seizures</t>
  </si>
  <si>
    <t>Spinal Cord Injury</t>
  </si>
  <si>
    <t>SCI</t>
  </si>
  <si>
    <t>Traumatic Brain Injury</t>
  </si>
  <si>
    <t>TBI</t>
  </si>
  <si>
    <t>Oriented to Room</t>
  </si>
  <si>
    <t>Patient oriented to unit</t>
  </si>
  <si>
    <t>Family/support person oriented</t>
  </si>
  <si>
    <t>Patient unable to respond</t>
  </si>
  <si>
    <t>Not pt</t>
  </si>
  <si>
    <t>No family support person avail</t>
  </si>
  <si>
    <t>Not family</t>
  </si>
  <si>
    <t>CRC</t>
  </si>
  <si>
    <t>Emergency Department</t>
  </si>
  <si>
    <t>ED</t>
  </si>
  <si>
    <t>Home</t>
  </si>
  <si>
    <t>Room set up</t>
  </si>
  <si>
    <t>Room</t>
  </si>
  <si>
    <t>Smoking policy</t>
  </si>
  <si>
    <t>Smoking</t>
  </si>
  <si>
    <t>DISP</t>
  </si>
  <si>
    <t>Sent to secure location</t>
  </si>
  <si>
    <t>50</t>
    <phoneticPr fontId="4" type="noConversion"/>
  </si>
  <si>
    <t>Secloc</t>
  </si>
  <si>
    <t>Kept at bedside per Pt</t>
  </si>
  <si>
    <t>51</t>
    <phoneticPr fontId="4" type="noConversion"/>
  </si>
  <si>
    <t>Bedside</t>
  </si>
  <si>
    <t>Sent home: Specify</t>
  </si>
  <si>
    <t>52</t>
    <phoneticPr fontId="4" type="noConversion"/>
  </si>
  <si>
    <t>Remains on patient per request</t>
    <phoneticPr fontId="4" type="noConversion"/>
  </si>
  <si>
    <t>61</t>
    <phoneticPr fontId="4" type="noConversion"/>
  </si>
  <si>
    <t>49</t>
  </si>
  <si>
    <t>PD</t>
  </si>
  <si>
    <t>Dialysis - Hemodialysis</t>
  </si>
  <si>
    <t>50</t>
  </si>
  <si>
    <t>HD</t>
  </si>
  <si>
    <t>Kidney Disease</t>
  </si>
  <si>
    <t>51</t>
  </si>
  <si>
    <t>KidneyDz</t>
  </si>
  <si>
    <t>Neurogenic Bladder</t>
  </si>
  <si>
    <t>52</t>
  </si>
  <si>
    <t>NeuroBlad</t>
  </si>
  <si>
    <t>Several times a week</t>
  </si>
  <si>
    <t>Multi/wk</t>
  </si>
  <si>
    <t>Weekly</t>
  </si>
  <si>
    <t>Information obtained from</t>
  </si>
  <si>
    <t>Patient</t>
  </si>
  <si>
    <t>Authorized surrogate</t>
  </si>
  <si>
    <t>Surrogate</t>
  </si>
  <si>
    <t>Family or support person</t>
  </si>
  <si>
    <t>Medical record</t>
  </si>
  <si>
    <t>Record</t>
  </si>
  <si>
    <t>Htn</t>
  </si>
  <si>
    <t>Myocardial infarction</t>
  </si>
  <si>
    <t>MI</t>
  </si>
  <si>
    <t>Peripheral vascular disease</t>
  </si>
  <si>
    <t>PVD</t>
  </si>
  <si>
    <t>Cash or Check</t>
  </si>
  <si>
    <t>Yes, sent to secure location</t>
  </si>
  <si>
    <t>Yes, kept at bedside per pt</t>
  </si>
  <si>
    <t>Discharge volume increasing</t>
    <phoneticPr fontId="4" type="noConversion"/>
  </si>
  <si>
    <t>Dressing Discharge Characteristics</t>
    <phoneticPr fontId="4" type="noConversion"/>
  </si>
  <si>
    <t>ICP Bolt Dressing Discharge Characteristics</t>
    <phoneticPr fontId="4" type="noConversion"/>
  </si>
  <si>
    <t>Amount of Cash</t>
    <phoneticPr fontId="4" type="noConversion"/>
  </si>
  <si>
    <t>Credit card</t>
    <phoneticPr fontId="4" type="noConversion"/>
  </si>
  <si>
    <t>Dialysis Band (affected arm) arrived with ID</t>
    <phoneticPr fontId="4" type="noConversion"/>
  </si>
  <si>
    <t>58</t>
    <phoneticPr fontId="4" type="noConversion"/>
  </si>
  <si>
    <t>T9L</t>
  </si>
  <si>
    <t>LtT10 (Umbilical Level)</t>
  </si>
  <si>
    <t>T10L</t>
  </si>
  <si>
    <t>LtT11</t>
  </si>
  <si>
    <t>T11L</t>
  </si>
  <si>
    <t>T12L</t>
  </si>
  <si>
    <t>LtL1</t>
  </si>
  <si>
    <t>33</t>
    <phoneticPr fontId="4" type="noConversion"/>
  </si>
  <si>
    <t>L1L</t>
  </si>
  <si>
    <t>LtL2</t>
  </si>
  <si>
    <t>L2L</t>
  </si>
  <si>
    <t>LtL3</t>
  </si>
  <si>
    <t>L3L</t>
  </si>
  <si>
    <t>Rapid Response Team</t>
    <phoneticPr fontId="4" type="noConversion"/>
  </si>
  <si>
    <t>60</t>
    <phoneticPr fontId="4" type="noConversion"/>
  </si>
  <si>
    <t>Allergy Band Applied</t>
    <phoneticPr fontId="4" type="noConversion"/>
  </si>
  <si>
    <t>Allergy Band Arrived with ID band on</t>
    <phoneticPr fontId="4" type="noConversion"/>
  </si>
  <si>
    <t>Patient requests chaplain visit</t>
  </si>
  <si>
    <t>Yes: Send chaplain consult</t>
  </si>
  <si>
    <t>Patient, family able to answer questions</t>
  </si>
  <si>
    <t>No:  Give reason</t>
  </si>
  <si>
    <t>Patient, family, support person oriented to unit</t>
  </si>
  <si>
    <t>Family,support person oriented</t>
  </si>
  <si>
    <t>Pt unable to respond</t>
  </si>
  <si>
    <t>No family available</t>
  </si>
  <si>
    <t>No.</t>
  </si>
  <si>
    <t>Practices to include as part of care</t>
  </si>
  <si>
    <t>Traditional: Describe</t>
  </si>
  <si>
    <t>Tradition</t>
  </si>
  <si>
    <t>Ethnic practices: Describe</t>
  </si>
  <si>
    <t>Ethnic</t>
  </si>
  <si>
    <t>Cultural practices: describe</t>
  </si>
  <si>
    <t>Limited</t>
  </si>
  <si>
    <t>Extensive</t>
  </si>
  <si>
    <t>Learning Preference</t>
  </si>
  <si>
    <t>Group classes</t>
  </si>
  <si>
    <t>Group</t>
  </si>
  <si>
    <t>Individual Approach</t>
  </si>
  <si>
    <t>Concerns if blood transfusion is needed</t>
  </si>
  <si>
    <t>Yes: Describe</t>
  </si>
  <si>
    <t>Assessment3</t>
    <phoneticPr fontId="4" type="noConversion"/>
  </si>
  <si>
    <t>Partial upper</t>
  </si>
  <si>
    <t>PartUp</t>
  </si>
  <si>
    <t>Partial lower</t>
  </si>
  <si>
    <t>PartLow</t>
  </si>
  <si>
    <t>Full upper</t>
  </si>
  <si>
    <t>FullUp</t>
  </si>
  <si>
    <t>Full lower</t>
  </si>
  <si>
    <t>FullLow</t>
  </si>
  <si>
    <t>Implants: specify</t>
  </si>
  <si>
    <t>Home O2</t>
    <phoneticPr fontId="4" type="noConversion"/>
  </si>
  <si>
    <t>Barriers to learning</t>
  </si>
  <si>
    <t>None identified</t>
  </si>
  <si>
    <t>Hearing</t>
  </si>
  <si>
    <t>Language</t>
  </si>
  <si>
    <t>Limited Attention Span</t>
  </si>
  <si>
    <t>AttnSpan</t>
  </si>
  <si>
    <t>Memory</t>
  </si>
  <si>
    <t>Sedation/lethargy</t>
  </si>
  <si>
    <t>Sedation</t>
  </si>
  <si>
    <t>Visual Impairment</t>
  </si>
  <si>
    <t>Visual</t>
  </si>
  <si>
    <t>Assessment5</t>
    <phoneticPr fontId="4" type="noConversion"/>
  </si>
  <si>
    <t>Medications Brought in By Patient</t>
  </si>
  <si>
    <t>T12  Pubis</t>
  </si>
  <si>
    <t>Pubis</t>
  </si>
  <si>
    <t>NoInterest</t>
  </si>
  <si>
    <t>States teaching is not needed</t>
  </si>
  <si>
    <t>GradSchl</t>
  </si>
  <si>
    <t>Unable to answer</t>
  </si>
  <si>
    <t>Unable</t>
  </si>
  <si>
    <t>Refused to answer</t>
  </si>
  <si>
    <t>Flammable Items</t>
  </si>
  <si>
    <t>30</t>
  </si>
  <si>
    <t>Matches left at bedside</t>
  </si>
  <si>
    <t>31</t>
  </si>
  <si>
    <t>Matchbed</t>
  </si>
  <si>
    <t>Matches removed-safekeeping</t>
  </si>
  <si>
    <t>Continuous/basal</t>
  </si>
  <si>
    <t>Bowel Pattern</t>
  </si>
  <si>
    <t>Daily</t>
  </si>
  <si>
    <t>Zero Completed</t>
    <phoneticPr fontId="4" type="noConversion"/>
  </si>
  <si>
    <t>Nursing Admission Database</t>
  </si>
  <si>
    <t>General</t>
    <phoneticPr fontId="4" type="noConversion"/>
  </si>
  <si>
    <t>Assessment1</t>
    <phoneticPr fontId="4" type="noConversion"/>
  </si>
  <si>
    <t>Yes, kept at bedside</t>
  </si>
  <si>
    <t>Yes, sent to pharmacy</t>
  </si>
  <si>
    <t>Pharmacy</t>
  </si>
  <si>
    <t>UrineReten</t>
  </si>
  <si>
    <t>Respiratory depression</t>
  </si>
  <si>
    <t>RespDepress</t>
  </si>
  <si>
    <t>Hypotension</t>
  </si>
  <si>
    <t>Headache</t>
  </si>
  <si>
    <t>Blurred vision</t>
  </si>
  <si>
    <t>BlurredVision</t>
  </si>
  <si>
    <t>Slurred speech</t>
  </si>
  <si>
    <t>SlurredSpeech</t>
  </si>
  <si>
    <t>Poor balance</t>
  </si>
  <si>
    <t>PoorBalance</t>
  </si>
  <si>
    <t>Fibrosis</t>
  </si>
  <si>
    <t>Upper respiratory infections</t>
  </si>
  <si>
    <t>URI</t>
  </si>
  <si>
    <t>Tuberculosis</t>
  </si>
  <si>
    <t>TB</t>
  </si>
  <si>
    <t>Respiratory: Home O2</t>
  </si>
  <si>
    <t>1 L/Min</t>
  </si>
  <si>
    <t>2 L/Min</t>
  </si>
  <si>
    <t>3 L/Min</t>
  </si>
  <si>
    <t>4 L/Min</t>
  </si>
  <si>
    <t>Other O2 Flowrate</t>
  </si>
  <si>
    <t>BiPap</t>
  </si>
  <si>
    <t>Bipap</t>
  </si>
  <si>
    <t>Cpap</t>
  </si>
  <si>
    <t>Cannula</t>
  </si>
  <si>
    <t>Mask</t>
  </si>
  <si>
    <t>Other O2 Delivery Device</t>
  </si>
  <si>
    <t>OtherDevic</t>
  </si>
  <si>
    <t>Assessment7</t>
    <phoneticPr fontId="4" type="noConversion"/>
  </si>
  <si>
    <t>Rings</t>
  </si>
  <si>
    <t>Senloc</t>
  </si>
  <si>
    <t>Sensory aides</t>
  </si>
  <si>
    <t>Glasses</t>
  </si>
  <si>
    <t>glasses</t>
  </si>
  <si>
    <t>Contacts</t>
  </si>
  <si>
    <t>Hearing Aid: Specify</t>
  </si>
  <si>
    <t>HearAid</t>
  </si>
  <si>
    <t>Special Alert Arm Band</t>
  </si>
  <si>
    <t>Spinal cord injury level</t>
  </si>
  <si>
    <t>Cervical: describe</t>
  </si>
  <si>
    <t>Oriented to:</t>
  </si>
  <si>
    <t>Bathroom/shower</t>
  </si>
  <si>
    <t>Bathroom</t>
  </si>
  <si>
    <t>Call lights</t>
  </si>
  <si>
    <t>Call light</t>
  </si>
  <si>
    <t>Locker</t>
  </si>
  <si>
    <t>Meal times</t>
  </si>
  <si>
    <t>Operation of bed/side rails</t>
  </si>
  <si>
    <t>Bed</t>
  </si>
  <si>
    <t>56</t>
    <phoneticPr fontId="4" type="noConversion"/>
  </si>
  <si>
    <t>Assessment4</t>
    <phoneticPr fontId="4" type="noConversion"/>
  </si>
  <si>
    <t>Implanted Medication Pumps or devices</t>
  </si>
  <si>
    <t>Yes: Insulin Pump</t>
  </si>
  <si>
    <t xml:space="preserve">Insulin </t>
  </si>
  <si>
    <t>Yes: Baclofen Pump</t>
  </si>
  <si>
    <t>Baclofen</t>
  </si>
  <si>
    <t>Yes: Other: specify</t>
  </si>
  <si>
    <t>Infection Control Education Provided</t>
  </si>
  <si>
    <t>Remains</t>
    <phoneticPr fontId="4" type="noConversion"/>
  </si>
  <si>
    <t>Assessment2</t>
    <phoneticPr fontId="4" type="noConversion"/>
  </si>
  <si>
    <t>Cardiovascular:History of</t>
  </si>
  <si>
    <t>None reports</t>
  </si>
  <si>
    <t>Anemia</t>
  </si>
  <si>
    <t>Angina</t>
  </si>
  <si>
    <t>Anticoagulant therapy</t>
  </si>
  <si>
    <t>Anticoag</t>
  </si>
  <si>
    <t>Arrhythmias</t>
  </si>
  <si>
    <t>Arrhythmia</t>
  </si>
  <si>
    <t>Coronary artery disease</t>
  </si>
  <si>
    <t>CAD</t>
  </si>
  <si>
    <t>CABG</t>
  </si>
  <si>
    <t>CHF</t>
  </si>
  <si>
    <t>LtT5</t>
  </si>
  <si>
    <t>T5L</t>
  </si>
  <si>
    <t>LtT6 (Xiphoid Level)</t>
  </si>
  <si>
    <t>T6L</t>
  </si>
  <si>
    <t xml:space="preserve">Lt T7 </t>
  </si>
  <si>
    <t>T7L</t>
  </si>
  <si>
    <t>LtT8 (Costal Margin)</t>
  </si>
  <si>
    <t>T8L</t>
  </si>
  <si>
    <t>LtT9</t>
  </si>
  <si>
    <t>40mcg</t>
  </si>
  <si>
    <t>45mcg</t>
  </si>
  <si>
    <t>Information provided topics</t>
  </si>
  <si>
    <t>BCMA</t>
  </si>
  <si>
    <t>BMCA</t>
  </si>
  <si>
    <t>Managing your pain</t>
  </si>
  <si>
    <t>Notification of Joint Comm</t>
  </si>
  <si>
    <t>JCAHO</t>
  </si>
  <si>
    <t>Pt rights responsibilities</t>
  </si>
  <si>
    <t>Patient Identification Band</t>
  </si>
  <si>
    <t>hr</t>
  </si>
  <si>
    <t>Yes, sent home with: specify</t>
  </si>
  <si>
    <t>17</t>
    <phoneticPr fontId="4" type="noConversion"/>
  </si>
  <si>
    <t>Senthome</t>
  </si>
  <si>
    <t>Arrived with ID band on</t>
  </si>
  <si>
    <t>CameWith</t>
  </si>
  <si>
    <t>Applied on unit</t>
  </si>
  <si>
    <t>Applied</t>
  </si>
  <si>
    <t>Verified as Correct</t>
  </si>
  <si>
    <t>Dialysis Band (affected arm) Applied</t>
    <phoneticPr fontId="4" type="noConversion"/>
  </si>
  <si>
    <t>8 min</t>
  </si>
  <si>
    <t>Every 10 minutes</t>
  </si>
  <si>
    <t>10 min</t>
  </si>
  <si>
    <t>Every 12 minutes</t>
  </si>
  <si>
    <t>12 min</t>
  </si>
  <si>
    <t>Every 15 minutes</t>
  </si>
  <si>
    <t>15 min</t>
  </si>
  <si>
    <t>Hydromorphone PCA</t>
    <phoneticPr fontId="4" type="noConversion"/>
  </si>
  <si>
    <t>Hydromorphone PCA Concentration</t>
  </si>
  <si>
    <t>0.2mg/ml</t>
  </si>
  <si>
    <t>1mg/ml</t>
  </si>
  <si>
    <t>LtL4</t>
  </si>
  <si>
    <t>L4L</t>
  </si>
  <si>
    <t>LtL5</t>
  </si>
  <si>
    <t>L5L</t>
  </si>
  <si>
    <t>06</t>
    <phoneticPr fontId="4" type="noConversion"/>
  </si>
  <si>
    <t>Back Brace</t>
    <phoneticPr fontId="4" type="noConversion"/>
  </si>
  <si>
    <t>Arm Brace</t>
    <phoneticPr fontId="4" type="noConversion"/>
  </si>
  <si>
    <t>Sensory Aids</t>
    <phoneticPr fontId="4" type="noConversion"/>
  </si>
  <si>
    <t>Hearing Aid Left</t>
    <phoneticPr fontId="4" type="noConversion"/>
  </si>
  <si>
    <t>Hearing Aid Right</t>
    <phoneticPr fontId="4" type="noConversion"/>
  </si>
  <si>
    <t>Hearing Aid Bilateral</t>
    <phoneticPr fontId="4" type="noConversion"/>
  </si>
  <si>
    <t>Hearing Aid Sent Home</t>
    <phoneticPr fontId="4" type="noConversion"/>
  </si>
  <si>
    <t>Pain Assessment</t>
  </si>
  <si>
    <t>Epidural</t>
    <phoneticPr fontId="4" type="noConversion"/>
  </si>
  <si>
    <t>Bolus</t>
    <phoneticPr fontId="4" type="noConversion"/>
  </si>
  <si>
    <t>Epidural Bolus ml</t>
  </si>
  <si>
    <t>Specify: ml</t>
  </si>
  <si>
    <t>Catheter Dressing Type</t>
    <phoneticPr fontId="4" type="noConversion"/>
  </si>
  <si>
    <t>Epidural Catheter Dressing</t>
  </si>
  <si>
    <t>Catheter Dressing Status</t>
    <phoneticPr fontId="4" type="noConversion"/>
  </si>
  <si>
    <t>Cultural</t>
  </si>
  <si>
    <t>Primary language</t>
  </si>
  <si>
    <t>English</t>
  </si>
  <si>
    <t>Spanish</t>
  </si>
  <si>
    <t>Prosthesis Location</t>
    <phoneticPr fontId="4" type="noConversion"/>
  </si>
  <si>
    <t>Arm - right</t>
  </si>
  <si>
    <t>Arm,Rt</t>
  </si>
  <si>
    <t>Computers: describe</t>
  </si>
  <si>
    <t>48</t>
    <phoneticPr fontId="4" type="noConversion"/>
  </si>
  <si>
    <t>Sent home with:</t>
  </si>
  <si>
    <t>49</t>
    <phoneticPr fontId="4" type="noConversion"/>
  </si>
  <si>
    <t>Eye - left</t>
  </si>
  <si>
    <t>Eye,Left</t>
  </si>
  <si>
    <t>Readiness to learn</t>
  </si>
  <si>
    <t>Ready to learn</t>
  </si>
  <si>
    <t>Ready</t>
  </si>
  <si>
    <t>Return demo</t>
    <phoneticPr fontId="4" type="noConversion"/>
  </si>
  <si>
    <t>TV/Video</t>
    <phoneticPr fontId="4" type="noConversion"/>
  </si>
  <si>
    <t>Deferred</t>
    <phoneticPr fontId="4" type="noConversion"/>
  </si>
  <si>
    <t>Refused</t>
    <phoneticPr fontId="4" type="noConversion"/>
  </si>
  <si>
    <t>Implants</t>
  </si>
  <si>
    <t>Does Patient Have Belongings to Inventory?</t>
  </si>
  <si>
    <t>Does pt have clergy who should be notified</t>
  </si>
  <si>
    <t>Yes: Specify</t>
  </si>
  <si>
    <t>Does pt wish to initiate or change advance directive?</t>
  </si>
  <si>
    <t>Yes: Consult SW</t>
  </si>
  <si>
    <t>Consult SW</t>
  </si>
  <si>
    <t>Body Piercing</t>
    <phoneticPr fontId="4" type="noConversion"/>
  </si>
  <si>
    <t>Educational Level</t>
  </si>
  <si>
    <t>53</t>
    <phoneticPr fontId="4" type="noConversion"/>
  </si>
  <si>
    <t xml:space="preserve">      Worst possible pain (10/10)</t>
  </si>
  <si>
    <t>Presence</t>
    <phoneticPr fontId="4" type="noConversion"/>
  </si>
  <si>
    <t>Pain Presence</t>
  </si>
  <si>
    <t>Present:  add protocol</t>
  </si>
  <si>
    <t>Unable to respond:  add CPOT Score</t>
  </si>
  <si>
    <t>CPOT Score</t>
  </si>
  <si>
    <t>NoNeed</t>
  </si>
  <si>
    <t>Impeded by current condition</t>
  </si>
  <si>
    <t>Impeded</t>
  </si>
  <si>
    <t>Not ready for education</t>
    <phoneticPr fontId="4" type="noConversion"/>
  </si>
  <si>
    <t>Emotional factor</t>
    <phoneticPr fontId="4" type="noConversion"/>
  </si>
  <si>
    <t>Epidural Pump Mode</t>
  </si>
  <si>
    <t>Morphine</t>
  </si>
  <si>
    <t>Hydromorphone: add protocol</t>
  </si>
  <si>
    <t>Hydromorph</t>
  </si>
  <si>
    <t>Basal</t>
  </si>
  <si>
    <t>Patient controlled: add protocol</t>
  </si>
  <si>
    <t>PCEA</t>
  </si>
  <si>
    <t>Patient controlled + basal: add protocol</t>
  </si>
  <si>
    <t>PCEA+Basal</t>
  </si>
  <si>
    <t>Side Effects</t>
    <phoneticPr fontId="4" type="noConversion"/>
  </si>
  <si>
    <t>Epidural Side Effects</t>
  </si>
  <si>
    <t>Itching</t>
  </si>
  <si>
    <t>Itch</t>
  </si>
  <si>
    <t>Urinary retention</t>
  </si>
  <si>
    <t>Doses Received</t>
  </si>
  <si>
    <t>#doses</t>
  </si>
  <si>
    <t>Pain Site</t>
    <phoneticPr fontId="4" type="noConversion"/>
  </si>
  <si>
    <t>PCA Pain Site</t>
  </si>
  <si>
    <t>Pain #1 used for PCA site</t>
  </si>
  <si>
    <t>Pain #1</t>
  </si>
  <si>
    <t>Pain #2 used for PCA site</t>
  </si>
  <si>
    <t>Epidural Site and Connection Intact</t>
  </si>
  <si>
    <t>Tingling mouth/lips</t>
  </si>
  <si>
    <t>TingleMouthLip</t>
  </si>
  <si>
    <t>Hypoventilation</t>
    <phoneticPr fontId="4" type="noConversion"/>
  </si>
  <si>
    <t>Constipation</t>
    <phoneticPr fontId="4" type="noConversion"/>
  </si>
  <si>
    <t>Confusion</t>
    <phoneticPr fontId="4" type="noConversion"/>
  </si>
  <si>
    <t>Urinary retention</t>
    <phoneticPr fontId="4" type="noConversion"/>
  </si>
  <si>
    <t>Site and Connection Intact</t>
    <phoneticPr fontId="4" type="noConversion"/>
  </si>
  <si>
    <t>States quit less than 12months</t>
  </si>
  <si>
    <t>&lt; 12 month</t>
  </si>
  <si>
    <t>Quit 12 month to 7 years ago</t>
  </si>
  <si>
    <t>1 to 7 yrs</t>
  </si>
  <si>
    <t>Quit more than 7 years ago</t>
  </si>
  <si>
    <t>7 years +</t>
  </si>
  <si>
    <t>Tobacco Screen</t>
  </si>
  <si>
    <t>Lifetime non-tobacco user</t>
  </si>
  <si>
    <t>Nonuser</t>
  </si>
  <si>
    <t>Former tobacco user, quit</t>
  </si>
  <si>
    <t>Former</t>
  </si>
  <si>
    <t>Thoracic: describe</t>
  </si>
  <si>
    <t>Lumbar: describe</t>
  </si>
  <si>
    <t>Sacral: describe</t>
  </si>
  <si>
    <t>Complete</t>
  </si>
  <si>
    <t>Incomplete</t>
  </si>
  <si>
    <t>Tobacco Quit Time frame</t>
  </si>
  <si>
    <t>Sexually Transmitted Disease</t>
  </si>
  <si>
    <t>STD</t>
  </si>
  <si>
    <t>TURP</t>
  </si>
  <si>
    <t>Urinary Tract Infections</t>
  </si>
  <si>
    <t>UTI</t>
  </si>
  <si>
    <t>Other: specify</t>
    <phoneticPr fontId="4" type="noConversion"/>
  </si>
  <si>
    <t>Prosthesis</t>
    <phoneticPr fontId="4" type="noConversion"/>
  </si>
  <si>
    <t>Braces</t>
    <phoneticPr fontId="4" type="noConversion"/>
  </si>
  <si>
    <t>Neck brace</t>
    <phoneticPr fontId="4" type="noConversion"/>
  </si>
  <si>
    <t>01</t>
    <phoneticPr fontId="4" type="noConversion"/>
  </si>
  <si>
    <t>Telephone Use</t>
  </si>
  <si>
    <t>Phone</t>
  </si>
  <si>
    <t>TV use</t>
  </si>
  <si>
    <t>TV</t>
  </si>
  <si>
    <t>Visiting hours</t>
  </si>
  <si>
    <t>Hand Hygiene practices</t>
  </si>
  <si>
    <t>HandHygien</t>
  </si>
  <si>
    <t>Define resistant orgs</t>
  </si>
  <si>
    <t>ResistOrgs</t>
  </si>
  <si>
    <t>Prevent spread of infection</t>
  </si>
  <si>
    <t>Contact precautions</t>
  </si>
  <si>
    <t>Contact</t>
  </si>
  <si>
    <t>Respiratory Precautions</t>
  </si>
  <si>
    <t>RespPrecautions</t>
  </si>
  <si>
    <t>Surgical site</t>
  </si>
  <si>
    <t>SurgSite</t>
  </si>
  <si>
    <t>None at this time</t>
  </si>
  <si>
    <t>T3L</t>
  </si>
  <si>
    <t>LtT4 (Nipple Level)</t>
  </si>
  <si>
    <t>T4L</t>
  </si>
  <si>
    <t xml:space="preserve">       Trigger weather change</t>
  </si>
  <si>
    <t>WeatherTrig</t>
  </si>
  <si>
    <t xml:space="preserve">       Trigger sleep deficit</t>
  </si>
  <si>
    <t>SleepTrig</t>
  </si>
  <si>
    <t xml:space="preserve">       Trigger medication</t>
  </si>
  <si>
    <t>MedicationTrig</t>
  </si>
  <si>
    <t>50mcg</t>
  </si>
  <si>
    <t>mcg</t>
  </si>
  <si>
    <t>Dose Limit</t>
    <phoneticPr fontId="4" type="noConversion"/>
  </si>
  <si>
    <t>Fentanyl PCA Dose Limit</t>
  </si>
  <si>
    <t>1hr: specify</t>
  </si>
  <si>
    <t>1hr</t>
  </si>
  <si>
    <t>4hr: specify</t>
  </si>
  <si>
    <t>4hr</t>
  </si>
  <si>
    <t>Trigger Chronic</t>
    <phoneticPr fontId="4" type="noConversion"/>
  </si>
  <si>
    <t>ChronicTrig</t>
    <phoneticPr fontId="4" type="noConversion"/>
  </si>
  <si>
    <t>Trigger Diagnosis</t>
    <phoneticPr fontId="4" type="noConversion"/>
  </si>
  <si>
    <t>Loading/Bolus Dose</t>
    <phoneticPr fontId="4" type="noConversion"/>
  </si>
  <si>
    <t>Fentanyl PCA Loading/Bolus Dose</t>
  </si>
  <si>
    <t>Lockout Interval</t>
    <phoneticPr fontId="4" type="noConversion"/>
  </si>
  <si>
    <t>Fentanyl PCA Lockout Interval (minutes)</t>
  </si>
  <si>
    <t>Every 5 minutes</t>
  </si>
  <si>
    <t>5 min</t>
  </si>
  <si>
    <t>Every 6 minutes</t>
  </si>
  <si>
    <t>6 min</t>
  </si>
  <si>
    <t>Every 8 minutes</t>
  </si>
  <si>
    <t>number of doses over 8 hr</t>
  </si>
  <si>
    <t>doses 8hr</t>
  </si>
  <si>
    <t>Other: specify mg/hr</t>
  </si>
  <si>
    <t>mg/hr</t>
  </si>
  <si>
    <t>Hydromorphone PCA Dose</t>
  </si>
  <si>
    <t>0.1mg</t>
  </si>
  <si>
    <t>0.2mg</t>
  </si>
  <si>
    <t>0.3mg</t>
  </si>
  <si>
    <t>0.4mg</t>
  </si>
  <si>
    <t>0.5mg</t>
  </si>
  <si>
    <t>Hydromorphone PCA Dose Limit</t>
  </si>
  <si>
    <t>Hydromorphone PCA Continuous/Basal Rate mg/hr</t>
  </si>
  <si>
    <t>0.1mg/hr</t>
  </si>
  <si>
    <t>0.2mg/hr</t>
  </si>
  <si>
    <t>0.3mg/hr</t>
  </si>
  <si>
    <t>0.4mg/hr</t>
  </si>
  <si>
    <t>0.5mg/hr</t>
  </si>
  <si>
    <t>0.6mg/hr</t>
  </si>
  <si>
    <t xml:space="preserve">     Clean dry and intact</t>
  </si>
  <si>
    <t xml:space="preserve">     Discharge present</t>
  </si>
  <si>
    <t>Discharge</t>
  </si>
  <si>
    <t xml:space="preserve">     Not intact</t>
  </si>
  <si>
    <t>Not Intact</t>
  </si>
  <si>
    <t>04</t>
    <phoneticPr fontId="4" type="noConversion"/>
  </si>
  <si>
    <t>05</t>
    <phoneticPr fontId="4" type="noConversion"/>
  </si>
  <si>
    <t>Cather Site Assessment</t>
    <phoneticPr fontId="4" type="noConversion"/>
  </si>
  <si>
    <t>Epidural Catheter Site Assessment</t>
  </si>
  <si>
    <t>Leakage</t>
  </si>
  <si>
    <t>Unable to assess due to dressing</t>
  </si>
  <si>
    <t>Continuous Basal Rate</t>
    <phoneticPr fontId="4" type="noConversion"/>
  </si>
  <si>
    <t>Arm - left</t>
  </si>
  <si>
    <t>Arm,Left</t>
  </si>
  <si>
    <t>Hand - right</t>
  </si>
  <si>
    <t>Hand,Rt</t>
  </si>
  <si>
    <t>Hand - left</t>
  </si>
  <si>
    <t>Hand,Left</t>
  </si>
  <si>
    <t>Leg - right</t>
  </si>
  <si>
    <t>Leg,Rt</t>
  </si>
  <si>
    <t>Leg - left</t>
  </si>
  <si>
    <t>Leg,Left</t>
  </si>
  <si>
    <t>Foot - right</t>
  </si>
  <si>
    <t>Foot,Rt</t>
  </si>
  <si>
    <t>Foot - left</t>
  </si>
  <si>
    <t>Foot,Left</t>
  </si>
  <si>
    <t>Eye,Rt</t>
  </si>
  <si>
    <t>Level of Block</t>
    <phoneticPr fontId="4" type="noConversion"/>
  </si>
  <si>
    <t>Epidural Level of Block</t>
  </si>
  <si>
    <t>C8  Little fingers</t>
  </si>
  <si>
    <t>LittleFing</t>
  </si>
  <si>
    <t>T4  Nipple</t>
  </si>
  <si>
    <t>Nipple</t>
  </si>
  <si>
    <t>T6  Xiphoid</t>
  </si>
  <si>
    <t>Xiphoid</t>
  </si>
  <si>
    <t>T10  Umbilicus</t>
  </si>
  <si>
    <t>Learns best by</t>
  </si>
  <si>
    <t>Doing</t>
  </si>
  <si>
    <t>Hearing/Listening</t>
  </si>
  <si>
    <t>Reading</t>
  </si>
  <si>
    <t>Seeing</t>
  </si>
  <si>
    <t>Level of understanding</t>
  </si>
  <si>
    <t>Understands</t>
    <phoneticPr fontId="4" type="noConversion"/>
  </si>
  <si>
    <t>No Understanding</t>
    <phoneticPr fontId="4" type="noConversion"/>
  </si>
  <si>
    <t>Needs Reinforcement</t>
    <phoneticPr fontId="4" type="noConversion"/>
  </si>
  <si>
    <t>Patient Sedated</t>
    <phoneticPr fontId="4" type="noConversion"/>
  </si>
  <si>
    <t>Luggage or Duffle Bag</t>
  </si>
  <si>
    <t>Yes: describe</t>
  </si>
  <si>
    <t xml:space="preserve">      Level 9 (9/10)</t>
  </si>
  <si>
    <t xml:space="preserve">      Gnawing</t>
  </si>
  <si>
    <t>Gnawing</t>
  </si>
  <si>
    <t xml:space="preserve">      Nagging</t>
  </si>
  <si>
    <t>Nagging</t>
  </si>
  <si>
    <t xml:space="preserve">      Heavy</t>
  </si>
  <si>
    <t>Heavy</t>
  </si>
  <si>
    <t xml:space="preserve">      Stabbing</t>
  </si>
  <si>
    <t>Stabbing</t>
  </si>
  <si>
    <t>PCA</t>
    <phoneticPr fontId="4" type="noConversion"/>
  </si>
  <si>
    <t>Medication Pump Setting</t>
    <phoneticPr fontId="4" type="noConversion"/>
  </si>
  <si>
    <t>PCA Medication Pump Setting: Drug</t>
  </si>
  <si>
    <t>Morphine: add protocol</t>
  </si>
  <si>
    <t>Crushing</t>
  </si>
  <si>
    <t xml:space="preserve">      Sharp</t>
  </si>
  <si>
    <t>Sharp</t>
  </si>
  <si>
    <t xml:space="preserve">      Shooting</t>
  </si>
  <si>
    <t>Shooting</t>
  </si>
  <si>
    <t xml:space="preserve">      Splitting</t>
  </si>
  <si>
    <t>Splitting</t>
  </si>
  <si>
    <t>Fentanyl: add protocol</t>
  </si>
  <si>
    <t>Fentanyl</t>
  </si>
  <si>
    <t>Monitoring</t>
    <phoneticPr fontId="4" type="noConversion"/>
  </si>
  <si>
    <t>PCA Monitoring</t>
  </si>
  <si>
    <t>Check Vital Signs q 1h</t>
  </si>
  <si>
    <t>VS q1h</t>
  </si>
  <si>
    <t>RASS Q1 hour</t>
  </si>
  <si>
    <t>RASSqh</t>
  </si>
  <si>
    <t>Site Check</t>
  </si>
  <si>
    <t>SiteChk</t>
  </si>
  <si>
    <t>Check Attempts</t>
  </si>
  <si>
    <t>#Attempts</t>
  </si>
  <si>
    <t>Pain #3 used for PCA site</t>
  </si>
  <si>
    <t>Pain #3</t>
  </si>
  <si>
    <t>Pain #4 used for PCA site</t>
  </si>
  <si>
    <t>Pain #4</t>
  </si>
  <si>
    <t>Pain #5 used for PCA site</t>
  </si>
  <si>
    <t>Pain #5</t>
  </si>
  <si>
    <t>Pain #6 used for PCA site</t>
  </si>
  <si>
    <t>Pain #6</t>
  </si>
  <si>
    <t>Pump Mode</t>
    <phoneticPr fontId="4" type="noConversion"/>
  </si>
  <si>
    <t>Tubing filtred</t>
    <phoneticPr fontId="4" type="noConversion"/>
  </si>
  <si>
    <t>Portless</t>
    <phoneticPr fontId="4" type="noConversion"/>
  </si>
  <si>
    <t>Fentanyl PCA</t>
    <phoneticPr fontId="4" type="noConversion"/>
  </si>
  <si>
    <t>Fentanyl PCA Concentration</t>
  </si>
  <si>
    <t>10 mcg/ml</t>
  </si>
  <si>
    <t>specify</t>
  </si>
  <si>
    <t>Fentanyl PCA Continuous/Basal Rate mcg/hr</t>
  </si>
  <si>
    <t>50mcg/hr</t>
  </si>
  <si>
    <t>T2R</t>
    <phoneticPr fontId="4" type="noConversion"/>
  </si>
  <si>
    <t>Rt T3</t>
    <phoneticPr fontId="4" type="noConversion"/>
  </si>
  <si>
    <t>T3R</t>
    <phoneticPr fontId="4" type="noConversion"/>
  </si>
  <si>
    <t>RtT4 (Nipple Level)</t>
    <phoneticPr fontId="4" type="noConversion"/>
  </si>
  <si>
    <t>T4R</t>
    <phoneticPr fontId="4" type="noConversion"/>
  </si>
  <si>
    <t>RtT5</t>
    <phoneticPr fontId="4" type="noConversion"/>
  </si>
  <si>
    <t>T5R</t>
    <phoneticPr fontId="4" type="noConversion"/>
  </si>
  <si>
    <t>RtT6 (Xiphoid Level)</t>
    <phoneticPr fontId="4" type="noConversion"/>
  </si>
  <si>
    <t>T6R</t>
    <phoneticPr fontId="4" type="noConversion"/>
  </si>
  <si>
    <t xml:space="preserve">Rt T7 </t>
    <phoneticPr fontId="4" type="noConversion"/>
  </si>
  <si>
    <t>Current tobacco user</t>
  </si>
  <si>
    <t>CurrentUse</t>
  </si>
  <si>
    <t>Declines to answer</t>
  </si>
  <si>
    <t>NoAnswer</t>
  </si>
  <si>
    <t>Wallet or purse</t>
  </si>
  <si>
    <t>Description</t>
  </si>
  <si>
    <t>Describe</t>
  </si>
  <si>
    <t>Watch</t>
  </si>
  <si>
    <t>Black band</t>
  </si>
  <si>
    <t>Brown band</t>
  </si>
  <si>
    <t>External Medical Device/pump</t>
    <phoneticPr fontId="4" type="noConversion"/>
  </si>
  <si>
    <t>Yes</t>
    <phoneticPr fontId="4" type="noConversion"/>
  </si>
  <si>
    <t>L2R</t>
    <phoneticPr fontId="4" type="noConversion"/>
  </si>
  <si>
    <t>RtL3</t>
    <phoneticPr fontId="4" type="noConversion"/>
  </si>
  <si>
    <t>L3R</t>
    <phoneticPr fontId="4" type="noConversion"/>
  </si>
  <si>
    <t>specify#</t>
  </si>
  <si>
    <t>Number of attempts over 12 hr</t>
    <phoneticPr fontId="4" type="noConversion"/>
  </si>
  <si>
    <t>60mcg/hr</t>
  </si>
  <si>
    <t>70mcg/hr</t>
  </si>
  <si>
    <t>80mcg/hr</t>
  </si>
  <si>
    <t xml:space="preserve">Visiting </t>
  </si>
  <si>
    <t>Other Equipment</t>
  </si>
  <si>
    <t>Other Equipment: Describe</t>
  </si>
  <si>
    <t>OtherEquip</t>
  </si>
  <si>
    <t>Pagers</t>
  </si>
  <si>
    <t>Pagers: Describe</t>
  </si>
  <si>
    <t>Assessment6</t>
    <phoneticPr fontId="4" type="noConversion"/>
  </si>
  <si>
    <t>Patient given key to room locker</t>
  </si>
  <si>
    <t>RtL4</t>
    <phoneticPr fontId="4" type="noConversion"/>
  </si>
  <si>
    <t>L4R</t>
    <phoneticPr fontId="4" type="noConversion"/>
  </si>
  <si>
    <t>RtL5</t>
    <phoneticPr fontId="4" type="noConversion"/>
  </si>
  <si>
    <t>L5R</t>
    <phoneticPr fontId="4" type="noConversion"/>
  </si>
  <si>
    <t>T2L</t>
  </si>
  <si>
    <t>Lt T3</t>
  </si>
  <si>
    <t>NoiseTrig</t>
  </si>
  <si>
    <t>Splinting</t>
  </si>
  <si>
    <t>Agression</t>
    <phoneticPr fontId="4" type="noConversion"/>
  </si>
  <si>
    <t>Pain #1 Laterality/Descriptor</t>
  </si>
  <si>
    <t xml:space="preserve">     Bilateral</t>
  </si>
  <si>
    <t xml:space="preserve">  Sacrum</t>
    <phoneticPr fontId="4" type="noConversion"/>
  </si>
  <si>
    <t>Sacrum</t>
    <phoneticPr fontId="4" type="noConversion"/>
  </si>
  <si>
    <t xml:space="preserve">       Trigger procedure</t>
  </si>
  <si>
    <t>ProcedureTrig</t>
  </si>
  <si>
    <t>Trigger Cardiac</t>
    <phoneticPr fontId="4" type="noConversion"/>
  </si>
  <si>
    <t>CardiacTrig</t>
    <phoneticPr fontId="4" type="noConversion"/>
  </si>
  <si>
    <t>13</t>
    <phoneticPr fontId="4" type="noConversion"/>
  </si>
  <si>
    <t>Pain #1 Location: Abdominal Area</t>
  </si>
  <si>
    <t>Stomach</t>
  </si>
  <si>
    <t>Location Extremity Area</t>
    <phoneticPr fontId="4" type="noConversion"/>
  </si>
  <si>
    <t>Pain #1 Location: Extremity Area</t>
  </si>
  <si>
    <t>Finger(s):  specify</t>
  </si>
  <si>
    <t>Leg</t>
  </si>
  <si>
    <t>Toe(s):  specify</t>
  </si>
  <si>
    <t>12hr #</t>
    <phoneticPr fontId="4" type="noConversion"/>
  </si>
  <si>
    <t>Doses</t>
    <phoneticPr fontId="4" type="noConversion"/>
  </si>
  <si>
    <t>Number of PCA Doses Received with Time Frame: Specify</t>
  </si>
  <si>
    <t>Number of doses over 1hr</t>
  </si>
  <si>
    <t>doses 1hr</t>
  </si>
  <si>
    <t>Number of doses over 2hr</t>
  </si>
  <si>
    <t>doses 2hr</t>
  </si>
  <si>
    <t>Number of doses over 4hr</t>
  </si>
  <si>
    <t>doses 4hr</t>
  </si>
  <si>
    <t>4 hours: specify</t>
  </si>
  <si>
    <t>4hrs</t>
  </si>
  <si>
    <t>No dose limit</t>
  </si>
  <si>
    <t>Hydromorphone PCA Loading/Bolus Dose</t>
  </si>
  <si>
    <t>Hydromorphone PCA Lockout Interval (minutes)</t>
  </si>
  <si>
    <t>Morphine PCA</t>
    <phoneticPr fontId="4" type="noConversion"/>
  </si>
  <si>
    <t>Concentration</t>
    <phoneticPr fontId="4" type="noConversion"/>
  </si>
  <si>
    <t>5mg/ml</t>
  </si>
  <si>
    <t>Morphine PCA Continuous/Basal Rate mg/hr</t>
  </si>
  <si>
    <t>1mg/hr</t>
  </si>
  <si>
    <t>1.5mg/hr</t>
  </si>
  <si>
    <t>2mg/hr</t>
  </si>
  <si>
    <t>2.5mg/hr</t>
  </si>
  <si>
    <t>3mg/hr</t>
  </si>
  <si>
    <t>4mg/hr</t>
  </si>
  <si>
    <t>5mg/hr</t>
  </si>
  <si>
    <t>6mg/hr</t>
  </si>
  <si>
    <t>Morphine PCA Dose</t>
  </si>
  <si>
    <t>1mg</t>
  </si>
  <si>
    <t>1.5mg</t>
  </si>
  <si>
    <t>2mg</t>
  </si>
  <si>
    <t>2.5mg</t>
  </si>
  <si>
    <t>3mg</t>
  </si>
  <si>
    <t>3.5mg</t>
  </si>
  <si>
    <t>Epidural Continuous/Basal Rate ml/hr</t>
  </si>
  <si>
    <t>1ml/hr</t>
  </si>
  <si>
    <t>2ml/hr</t>
  </si>
  <si>
    <t>3ml/hr</t>
  </si>
  <si>
    <t>4ml/hr</t>
  </si>
  <si>
    <t>5ml</t>
  </si>
  <si>
    <t>5.5ml</t>
  </si>
  <si>
    <t>6ml</t>
  </si>
  <si>
    <t>6.5ml</t>
  </si>
  <si>
    <t>7ml</t>
  </si>
  <si>
    <t>7.5ml</t>
  </si>
  <si>
    <t>8ml</t>
  </si>
  <si>
    <t>8.5ml</t>
  </si>
  <si>
    <t>9ml</t>
  </si>
  <si>
    <t>9.5ml</t>
  </si>
  <si>
    <t>10ml</t>
  </si>
  <si>
    <t>10.5ml</t>
  </si>
  <si>
    <t>11ml</t>
  </si>
  <si>
    <t>11.5ml</t>
  </si>
  <si>
    <t>12ml</t>
  </si>
  <si>
    <t>Pain #1 Acceptable Level/Function Goal</t>
  </si>
  <si>
    <t xml:space="preserve">      No Pain (0/10)</t>
  </si>
  <si>
    <t xml:space="preserve">      Level 1 (1/10)</t>
  </si>
  <si>
    <t xml:space="preserve">      Level 2 (2/10)</t>
  </si>
  <si>
    <t>Umbilicus</t>
  </si>
  <si>
    <t>Medication Concentration Match</t>
    <phoneticPr fontId="4" type="noConversion"/>
  </si>
  <si>
    <t>07</t>
    <phoneticPr fontId="4" type="noConversion"/>
  </si>
  <si>
    <t>Epidural Medication/Concentration Verification</t>
  </si>
  <si>
    <t>Medication/concentration match order</t>
  </si>
  <si>
    <t>Match</t>
  </si>
  <si>
    <t>Medication/concentration does not match order</t>
  </si>
  <si>
    <t>Not match</t>
  </si>
  <si>
    <t>Action Taken</t>
    <phoneticPr fontId="4" type="noConversion"/>
  </si>
  <si>
    <t xml:space="preserve">      Cramping</t>
  </si>
  <si>
    <t>Cramping</t>
  </si>
  <si>
    <t xml:space="preserve">      Dull</t>
  </si>
  <si>
    <t>Dull</t>
  </si>
  <si>
    <t>Epigastric</t>
  </si>
  <si>
    <t>Back upper</t>
  </si>
  <si>
    <t>BackUpper</t>
  </si>
  <si>
    <t>Back lower</t>
  </si>
  <si>
    <t>BackLower</t>
  </si>
  <si>
    <t>Pain Management Satisfaction</t>
    <phoneticPr fontId="4" type="noConversion"/>
  </si>
  <si>
    <t>Pain #1 Pain Management Satisfaction</t>
  </si>
  <si>
    <t xml:space="preserve">      Tingling</t>
  </si>
  <si>
    <t xml:space="preserve">      Tight</t>
  </si>
  <si>
    <t>Tight</t>
  </si>
  <si>
    <t xml:space="preserve">      Crushing</t>
  </si>
  <si>
    <t>No, continue pain reassessment</t>
  </si>
  <si>
    <t>NotSatisf</t>
  </si>
  <si>
    <t>Radiating</t>
    <phoneticPr fontId="4" type="noConversion"/>
  </si>
  <si>
    <t>Pain #1 Radiating</t>
  </si>
  <si>
    <t>Chest right</t>
  </si>
  <si>
    <t>Chest R</t>
  </si>
  <si>
    <t>Chest left</t>
  </si>
  <si>
    <t>Chest L</t>
  </si>
  <si>
    <t>Shoulder right</t>
  </si>
  <si>
    <t>Shoulder left</t>
  </si>
  <si>
    <t>Arm right</t>
  </si>
  <si>
    <t>Arm left</t>
  </si>
  <si>
    <t>Elbow right</t>
  </si>
  <si>
    <t>Elbow left</t>
  </si>
  <si>
    <t>Hand right</t>
  </si>
  <si>
    <t>Hand left</t>
  </si>
  <si>
    <t xml:space="preserve">      Increase activity</t>
  </si>
  <si>
    <t xml:space="preserve">      Squeezing</t>
  </si>
  <si>
    <t>Squeezing</t>
  </si>
  <si>
    <t xml:space="preserve">      Sting</t>
  </si>
  <si>
    <t>Sting</t>
  </si>
  <si>
    <t xml:space="preserve">      Throbbing</t>
  </si>
  <si>
    <t>Throbbing</t>
  </si>
  <si>
    <t xml:space="preserve">      Radiating:  add protocol</t>
  </si>
  <si>
    <t>Radiating</t>
  </si>
  <si>
    <t>Disruptive Effect</t>
    <phoneticPr fontId="4" type="noConversion"/>
  </si>
  <si>
    <t>Functional Goal</t>
    <phoneticPr fontId="4" type="noConversion"/>
  </si>
  <si>
    <t>Pain #2</t>
  </si>
  <si>
    <t>PCA Pump Mode</t>
  </si>
  <si>
    <t>Patient controlled</t>
  </si>
  <si>
    <t>PCA</t>
  </si>
  <si>
    <t>Patient controlled + basal</t>
  </si>
  <si>
    <t>PCA+Basal</t>
  </si>
  <si>
    <t>PCA Side Effects</t>
  </si>
  <si>
    <t>Hypotension</t>
    <phoneticPr fontId="4" type="noConversion"/>
  </si>
  <si>
    <t>PCA Volume Remaining</t>
  </si>
  <si>
    <t>ML remaining specify</t>
  </si>
  <si>
    <t>ML</t>
  </si>
  <si>
    <t>Total Dose Received</t>
    <phoneticPr fontId="4" type="noConversion"/>
  </si>
  <si>
    <t>Total PCA Dose Received per Shift</t>
  </si>
  <si>
    <t>Morphine mg</t>
  </si>
  <si>
    <t>Hydromorphone MG</t>
  </si>
  <si>
    <t>MG</t>
  </si>
  <si>
    <t>Fentanyl mcg</t>
  </si>
  <si>
    <t>Attempts</t>
    <phoneticPr fontId="4" type="noConversion"/>
  </si>
  <si>
    <t>T7R</t>
    <phoneticPr fontId="4" type="noConversion"/>
  </si>
  <si>
    <t>RtT8 (Costal Margin)</t>
    <phoneticPr fontId="4" type="noConversion"/>
  </si>
  <si>
    <t>T8R</t>
    <phoneticPr fontId="4" type="noConversion"/>
  </si>
  <si>
    <t>RtT9</t>
    <phoneticPr fontId="4" type="noConversion"/>
  </si>
  <si>
    <t>T9R</t>
    <phoneticPr fontId="4" type="noConversion"/>
  </si>
  <si>
    <t>RtT10 (Umbilical Level)</t>
    <phoneticPr fontId="4" type="noConversion"/>
  </si>
  <si>
    <t>T10R</t>
    <phoneticPr fontId="4" type="noConversion"/>
  </si>
  <si>
    <t>RtT11</t>
    <phoneticPr fontId="4" type="noConversion"/>
  </si>
  <si>
    <t>T11R</t>
    <phoneticPr fontId="4" type="noConversion"/>
  </si>
  <si>
    <t>T12R</t>
    <phoneticPr fontId="4" type="noConversion"/>
  </si>
  <si>
    <t>RtL1</t>
    <phoneticPr fontId="4" type="noConversion"/>
  </si>
  <si>
    <t>L1R</t>
    <phoneticPr fontId="4" type="noConversion"/>
  </si>
  <si>
    <t>RtL2</t>
    <phoneticPr fontId="4" type="noConversion"/>
  </si>
  <si>
    <t>DeepBreathTrig</t>
  </si>
  <si>
    <t xml:space="preserve">       Trigger stress</t>
  </si>
  <si>
    <t>StressTrig</t>
  </si>
  <si>
    <t xml:space="preserve">       Trigger cold</t>
  </si>
  <si>
    <t>ColdTrig</t>
  </si>
  <si>
    <t xml:space="preserve">       Trigger heat</t>
  </si>
  <si>
    <t>90mcg/hr</t>
  </si>
  <si>
    <t>100mcg/hr</t>
  </si>
  <si>
    <t>110mcg/hr</t>
  </si>
  <si>
    <t>120mcg/hr</t>
  </si>
  <si>
    <t>130mcg/hr</t>
  </si>
  <si>
    <t>140mcg/hr</t>
  </si>
  <si>
    <t>150mcg/hr</t>
  </si>
  <si>
    <t>mcg/hr</t>
  </si>
  <si>
    <t>Dose</t>
    <phoneticPr fontId="4" type="noConversion"/>
  </si>
  <si>
    <t>Fentanyl PCA Dose</t>
  </si>
  <si>
    <t>25mcg</t>
  </si>
  <si>
    <t>30mcg</t>
  </si>
  <si>
    <t>35mcg</t>
  </si>
  <si>
    <t>MovementTrig</t>
  </si>
  <si>
    <t xml:space="preserve">       Trigger walking</t>
  </si>
  <si>
    <t>WalkTrig</t>
  </si>
  <si>
    <t xml:space="preserve">       Trigger noise</t>
  </si>
  <si>
    <t>Moaning</t>
  </si>
  <si>
    <t xml:space="preserve">     Restlessness</t>
  </si>
  <si>
    <t>Restless</t>
  </si>
  <si>
    <t xml:space="preserve">     Splinting</t>
  </si>
  <si>
    <t>Pain #3 Location: General</t>
  </si>
  <si>
    <t>Location Head Neck Area</t>
  </si>
  <si>
    <t>Pain #3 Location: Head/Neck Area</t>
  </si>
  <si>
    <t>Pain #3 Location: Pelvic Area</t>
  </si>
  <si>
    <t>Location Thoracic Area</t>
  </si>
  <si>
    <t>Laterality Descriptor</t>
    <phoneticPr fontId="4" type="noConversion"/>
  </si>
  <si>
    <t>Pain #3 Location: Thoracic Area</t>
  </si>
  <si>
    <t>Pain Management Satisfaction</t>
  </si>
  <si>
    <t>Pain #3 Pain Management Satisfaction</t>
  </si>
  <si>
    <t>Pain #3 Radiating</t>
  </si>
  <si>
    <t>Relieving Factors</t>
  </si>
  <si>
    <t>Pain #3 Relieving Factors</t>
  </si>
  <si>
    <t>Scale Used</t>
  </si>
  <si>
    <t>Pain #3 Scale Used</t>
  </si>
  <si>
    <t>Severity Numeric Scale</t>
  </si>
  <si>
    <t>Pain #1 Location: General</t>
  </si>
  <si>
    <t>Total body</t>
  </si>
  <si>
    <t>Body</t>
  </si>
  <si>
    <t>Muscle</t>
  </si>
  <si>
    <t>Other:  add protocol</t>
  </si>
  <si>
    <t>Location Head Neck Area</t>
    <phoneticPr fontId="4" type="noConversion"/>
  </si>
  <si>
    <t>Location General</t>
    <phoneticPr fontId="4" type="noConversion"/>
  </si>
  <si>
    <t>Number of doses (specify time)</t>
  </si>
  <si>
    <t>doses specify</t>
  </si>
  <si>
    <t>Number of doses over 12hr</t>
    <phoneticPr fontId="4" type="noConversion"/>
  </si>
  <si>
    <t>doses 12hr</t>
    <phoneticPr fontId="4" type="noConversion"/>
  </si>
  <si>
    <t>PCEA</t>
    <phoneticPr fontId="4" type="noConversion"/>
  </si>
  <si>
    <t>PCEA Dose Limit</t>
  </si>
  <si>
    <t>1 hour: specify</t>
  </si>
  <si>
    <t>07</t>
    <phoneticPr fontId="4" type="noConversion"/>
  </si>
  <si>
    <t>01</t>
    <phoneticPr fontId="4" type="noConversion"/>
  </si>
  <si>
    <t>PCEA Lockout Interval (minutes)</t>
  </si>
  <si>
    <t>Every 30 minutes</t>
  </si>
  <si>
    <t>30 min</t>
  </si>
  <si>
    <t>Morphine PCA Concentration</t>
  </si>
  <si>
    <t>10 min</t>
    <phoneticPr fontId="4" type="noConversion"/>
  </si>
  <si>
    <t>20 min</t>
    <phoneticPr fontId="4" type="noConversion"/>
  </si>
  <si>
    <t>Total PCEA Dose Received per Shift</t>
  </si>
  <si>
    <t>Number of PCEA Attempts with Time Frame: Specify</t>
  </si>
  <si>
    <t>2hr</t>
  </si>
  <si>
    <t>8hr</t>
  </si>
  <si>
    <t>Number of attempts:specify time frame</t>
  </si>
  <si>
    <t>4mg</t>
  </si>
  <si>
    <t>4.5mg</t>
  </si>
  <si>
    <t>5mg</t>
  </si>
  <si>
    <t>Other: specify mg</t>
  </si>
  <si>
    <t>mg</t>
  </si>
  <si>
    <t>Morphine PCA Dose Limit</t>
  </si>
  <si>
    <t xml:space="preserve">1hr </t>
  </si>
  <si>
    <t>Morphine PCA Loading/Bolus Dose</t>
  </si>
  <si>
    <t>Morphine PCA Lockout Interval (minutes)</t>
  </si>
  <si>
    <t>Pain</t>
    <phoneticPr fontId="4" type="noConversion"/>
  </si>
  <si>
    <t>S1</t>
    <phoneticPr fontId="4" type="noConversion"/>
  </si>
  <si>
    <t>38</t>
    <phoneticPr fontId="4" type="noConversion"/>
  </si>
  <si>
    <t>S2</t>
    <phoneticPr fontId="4" type="noConversion"/>
  </si>
  <si>
    <t>39</t>
    <phoneticPr fontId="4" type="noConversion"/>
  </si>
  <si>
    <t>S3</t>
    <phoneticPr fontId="4" type="noConversion"/>
  </si>
  <si>
    <t>S4</t>
    <phoneticPr fontId="4" type="noConversion"/>
  </si>
  <si>
    <t>S5</t>
    <phoneticPr fontId="4" type="noConversion"/>
  </si>
  <si>
    <t>Pain 1</t>
    <phoneticPr fontId="4" type="noConversion"/>
  </si>
  <si>
    <t xml:space="preserve">      Cancer related</t>
  </si>
  <si>
    <t>Onset</t>
    <phoneticPr fontId="4" type="noConversion"/>
  </si>
  <si>
    <t xml:space="preserve">      Gradual</t>
  </si>
  <si>
    <t>Gradual</t>
  </si>
  <si>
    <t xml:space="preserve">      Sudden</t>
  </si>
  <si>
    <t>Sudden</t>
  </si>
  <si>
    <t xml:space="preserve">      Post procedure</t>
  </si>
  <si>
    <t xml:space="preserve">      Level 3 (3/10)</t>
  </si>
  <si>
    <t xml:space="preserve">      Level 4 (4/10)</t>
  </si>
  <si>
    <t xml:space="preserve">      Level 5 (5/10)</t>
  </si>
  <si>
    <t xml:space="preserve">      Level 6 (6/10)</t>
  </si>
  <si>
    <t xml:space="preserve">      Level 7 (7/10)</t>
  </si>
  <si>
    <t xml:space="preserve">      Level 8 (8/10)</t>
  </si>
  <si>
    <t>Date</t>
  </si>
  <si>
    <t>Timing</t>
    <phoneticPr fontId="4" type="noConversion"/>
  </si>
  <si>
    <t xml:space="preserve">      Constant</t>
  </si>
  <si>
    <t>Constant</t>
  </si>
  <si>
    <t xml:space="preserve">      Aching</t>
  </si>
  <si>
    <t>Aching</t>
  </si>
  <si>
    <t xml:space="preserve">      Burning</t>
  </si>
  <si>
    <t>Pain #1 Location: Thoracic Area</t>
  </si>
  <si>
    <t>Midsternal</t>
  </si>
  <si>
    <t>Substernal</t>
  </si>
  <si>
    <t>Pain #4 Location: Pelvic Area</t>
  </si>
  <si>
    <t>Pain #4 Location: Thoracic Area</t>
  </si>
  <si>
    <t>Positioning</t>
  </si>
  <si>
    <t xml:space="preserve">      Medication</t>
  </si>
  <si>
    <t>Medicate</t>
  </si>
  <si>
    <t>Satisfied, continue plan of care</t>
  </si>
  <si>
    <t>Satisfied</t>
  </si>
  <si>
    <t>Pain #4 Pain Management Satisfaction</t>
  </si>
  <si>
    <t>Pain #4 Radiating</t>
  </si>
  <si>
    <t>Pain #4 Relieving Factors</t>
  </si>
  <si>
    <t>Back Rub</t>
    <phoneticPr fontId="4" type="noConversion"/>
  </si>
  <si>
    <t>Pain #4 Scale Used</t>
  </si>
  <si>
    <t>Pain #4 Severity Numeric Scale</t>
  </si>
  <si>
    <t>Pain #4 Response to Medication</t>
    <phoneticPr fontId="4" type="noConversion"/>
  </si>
  <si>
    <t>Leg right</t>
  </si>
  <si>
    <t>Leg left</t>
  </si>
  <si>
    <t>Relieving Factors</t>
    <phoneticPr fontId="4" type="noConversion"/>
  </si>
  <si>
    <t>Pain #1 Relieving Factors</t>
  </si>
  <si>
    <t>Drug as needed</t>
  </si>
  <si>
    <t>DrugPRN</t>
  </si>
  <si>
    <t>Distraction</t>
  </si>
  <si>
    <t>Special mattress</t>
  </si>
  <si>
    <t>Mattress</t>
  </si>
  <si>
    <t>Quiet</t>
  </si>
  <si>
    <t xml:space="preserve">      Improve sleep</t>
  </si>
  <si>
    <t>Sleep</t>
  </si>
  <si>
    <t xml:space="preserve">      Improve activity of daily living</t>
  </si>
  <si>
    <t>ADL's</t>
  </si>
  <si>
    <t xml:space="preserve">      Improve mood</t>
  </si>
  <si>
    <t>Mood</t>
  </si>
  <si>
    <t xml:space="preserve">      Reduce drugs</t>
  </si>
  <si>
    <t>Drugs</t>
  </si>
  <si>
    <t>Aggravating Factor</t>
    <phoneticPr fontId="4" type="noConversion"/>
  </si>
  <si>
    <t>Pain #1 Aggravating Factors/Trigger/Related Symptoms</t>
  </si>
  <si>
    <t>Cough</t>
  </si>
  <si>
    <t>Urinary Retention</t>
    <phoneticPr fontId="4" type="noConversion"/>
  </si>
  <si>
    <t>Volume Remaining</t>
    <phoneticPr fontId="4" type="noConversion"/>
  </si>
  <si>
    <t xml:space="preserve">      Aggravating factor exercise</t>
  </si>
  <si>
    <t>Exercise</t>
  </si>
  <si>
    <t xml:space="preserve">      Aggravating factor light</t>
  </si>
  <si>
    <t xml:space="preserve">      Aggravating factor movement</t>
  </si>
  <si>
    <t>Movement</t>
  </si>
  <si>
    <t xml:space="preserve">      Aggravating factor noise</t>
  </si>
  <si>
    <t>Number of PCA Attempts with Time Frame: Specify</t>
  </si>
  <si>
    <t>Number of attempts over 1hr</t>
  </si>
  <si>
    <t>1hr #</t>
  </si>
  <si>
    <t>Number of attempts over 2hr</t>
  </si>
  <si>
    <t>2hr #</t>
  </si>
  <si>
    <t>Number of attempts over 4hr</t>
  </si>
  <si>
    <t>4hr #</t>
  </si>
  <si>
    <t>Number of attempts over 8hr</t>
  </si>
  <si>
    <t>8hr #</t>
  </si>
  <si>
    <t>Number of attempts (specify time frame)</t>
  </si>
  <si>
    <t xml:space="preserve">       Trigger coughing</t>
  </si>
  <si>
    <t>CoughTrig</t>
  </si>
  <si>
    <t xml:space="preserve">       Trigger deep breathing</t>
  </si>
  <si>
    <t xml:space="preserve">     Disruption of Daily Activity</t>
    <phoneticPr fontId="4" type="noConversion"/>
  </si>
  <si>
    <t>DisruptDaily</t>
    <phoneticPr fontId="4" type="noConversion"/>
  </si>
  <si>
    <t>Behavior Manifestations</t>
    <phoneticPr fontId="4" type="noConversion"/>
  </si>
  <si>
    <t>HeatTrig</t>
  </si>
  <si>
    <t xml:space="preserve">       Trigger exercise</t>
  </si>
  <si>
    <t>ExerciseTrig</t>
  </si>
  <si>
    <t xml:space="preserve">       Trigger light</t>
  </si>
  <si>
    <t>LightTrig</t>
  </si>
  <si>
    <t xml:space="preserve">       Trigger movement</t>
  </si>
  <si>
    <t>NoActivity</t>
  </si>
  <si>
    <t xml:space="preserve">     Crying</t>
  </si>
  <si>
    <t>Crying</t>
  </si>
  <si>
    <t xml:space="preserve">     Grimacing</t>
  </si>
  <si>
    <t>Grimacing</t>
  </si>
  <si>
    <t xml:space="preserve">     Guarding</t>
  </si>
  <si>
    <t xml:space="preserve">     Moaning</t>
  </si>
  <si>
    <t>Location Extremity Area</t>
  </si>
  <si>
    <t>Pain #3 Location: Extremity Area</t>
  </si>
  <si>
    <t>Location General</t>
  </si>
  <si>
    <t>Pain #6 Pain Management Satisfaction</t>
  </si>
  <si>
    <t>Pain #6 Radiating</t>
  </si>
  <si>
    <t>Endotracheal tube nasal:  add protocol</t>
  </si>
  <si>
    <t>ETT nasal</t>
  </si>
  <si>
    <t>Pain #6 Relieving Factors</t>
  </si>
  <si>
    <t>Pain #6 Scale Used</t>
  </si>
  <si>
    <t>Numeric Scale</t>
    <phoneticPr fontId="4" type="noConversion"/>
  </si>
  <si>
    <t>Face Scale (Wong Baker)</t>
    <phoneticPr fontId="4" type="noConversion"/>
  </si>
  <si>
    <t>Pain #6 Severity Numeric Scale</t>
  </si>
  <si>
    <t>Pain #6 Response to Medication</t>
    <phoneticPr fontId="4" type="noConversion"/>
  </si>
  <si>
    <t>Pain #3 Severity Numeric Scale</t>
  </si>
  <si>
    <t>Behavior descriptor</t>
    <phoneticPr fontId="4" type="noConversion"/>
  </si>
  <si>
    <t>Behavior</t>
    <phoneticPr fontId="4" type="noConversion"/>
  </si>
  <si>
    <t>Severity Numeric Scale</t>
    <phoneticPr fontId="4" type="noConversion"/>
  </si>
  <si>
    <t>25</t>
    <phoneticPr fontId="4" type="noConversion"/>
  </si>
  <si>
    <t>Pain #1 Severity Numeric Scale</t>
  </si>
  <si>
    <t>Scale = 0 No pain</t>
  </si>
  <si>
    <t>0/10</t>
  </si>
  <si>
    <t>25</t>
    <phoneticPr fontId="4" type="noConversion"/>
  </si>
  <si>
    <t>Scale = 1</t>
  </si>
  <si>
    <t>1/10</t>
    <phoneticPr fontId="4" type="noConversion"/>
  </si>
  <si>
    <t>Scale = 2</t>
  </si>
  <si>
    <t>2/10</t>
    <phoneticPr fontId="4" type="noConversion"/>
  </si>
  <si>
    <t>Scale = 3</t>
  </si>
  <si>
    <t>Pain #1 Location: Head/Neck Area</t>
  </si>
  <si>
    <t>Occipital</t>
  </si>
  <si>
    <t>Behind the eyes</t>
  </si>
  <si>
    <t>BhndEye</t>
  </si>
  <si>
    <t>Between the eyes</t>
  </si>
  <si>
    <t>BtwnEye</t>
  </si>
  <si>
    <t>Sinus</t>
  </si>
  <si>
    <t>Toothache</t>
  </si>
  <si>
    <t>Pain #1 Location: Pelvic Area</t>
  </si>
  <si>
    <t>DiagnosisTrig</t>
    <phoneticPr fontId="4" type="noConversion"/>
  </si>
  <si>
    <t>Dose ml/hr</t>
    <phoneticPr fontId="4" type="noConversion"/>
  </si>
  <si>
    <t>PCEA Dose ml/hr</t>
  </si>
  <si>
    <t xml:space="preserve">      Related symptom diaphoretic</t>
  </si>
  <si>
    <t xml:space="preserve">      Related symptom dizziness</t>
  </si>
  <si>
    <t>Dizzy</t>
  </si>
  <si>
    <t xml:space="preserve">      Related symptom short of breath</t>
  </si>
  <si>
    <t>SOB</t>
  </si>
  <si>
    <t>Doses</t>
    <phoneticPr fontId="4" type="noConversion"/>
  </si>
  <si>
    <t>Number of PCEA Doses Received with Time Frame: Specify</t>
  </si>
  <si>
    <t>Number of doses over 1 hour</t>
  </si>
  <si>
    <t>Number of doses over 2 hours</t>
  </si>
  <si>
    <t>Number of doses over 4 hours</t>
  </si>
  <si>
    <t>Number of doses over 8 hours</t>
  </si>
  <si>
    <t xml:space="preserve">Number of doses:specify time </t>
  </si>
  <si>
    <t xml:space="preserve">      Post surgical acute</t>
  </si>
  <si>
    <t>PSAcute</t>
  </si>
  <si>
    <t xml:space="preserve">      Post surgical chronic</t>
  </si>
  <si>
    <t>PSChronic</t>
  </si>
  <si>
    <t xml:space="preserve">      Chronic </t>
  </si>
  <si>
    <t>Chronic</t>
  </si>
  <si>
    <t>Pain #2 Acceptable Level/Function Goal</t>
  </si>
  <si>
    <t>Functional Goal</t>
    <phoneticPr fontId="4" type="noConversion"/>
  </si>
  <si>
    <t>PostProcedure</t>
  </si>
  <si>
    <t xml:space="preserve">      Upon wakening</t>
  </si>
  <si>
    <t>OnWaking</t>
  </si>
  <si>
    <t xml:space="preserve">      Date/time:  specify</t>
  </si>
  <si>
    <t>Trigger Chronic</t>
    <phoneticPr fontId="4" type="noConversion"/>
  </si>
  <si>
    <t>ChronicTrig</t>
    <phoneticPr fontId="4" type="noConversion"/>
  </si>
  <si>
    <t>Trigger Diagnosis</t>
    <phoneticPr fontId="4" type="noConversion"/>
  </si>
  <si>
    <t>Location Thoracic Area</t>
    <phoneticPr fontId="4" type="noConversion"/>
  </si>
  <si>
    <t>08</t>
    <phoneticPr fontId="4" type="noConversion"/>
  </si>
  <si>
    <t>Pain #4 Disruptive Effect/Behavior Manifestation</t>
  </si>
  <si>
    <t>Pain #4 Laterality/Descriptor</t>
  </si>
  <si>
    <t>Pain #4 Location: Abdominal Area</t>
  </si>
  <si>
    <t>Pain #4 Location: Extremity Area</t>
  </si>
  <si>
    <t>Pain #4 Location: General</t>
  </si>
  <si>
    <t>Pain #4 Location: Head/Neck Area</t>
  </si>
  <si>
    <t xml:space="preserve">      Relaxation</t>
  </si>
  <si>
    <t>Relaxation</t>
  </si>
  <si>
    <t xml:space="preserve">      Talks with others</t>
  </si>
  <si>
    <t>Talks</t>
  </si>
  <si>
    <t xml:space="preserve">      Change body position</t>
  </si>
  <si>
    <t>02</t>
    <phoneticPr fontId="4" type="noConversion"/>
  </si>
  <si>
    <t xml:space="preserve">      Prays</t>
  </si>
  <si>
    <t>Prays</t>
  </si>
  <si>
    <t xml:space="preserve">      Meditates</t>
  </si>
  <si>
    <t>Meditates</t>
  </si>
  <si>
    <t xml:space="preserve">      Close observation: add protocol</t>
  </si>
  <si>
    <t>Pain #4 Response to Medication</t>
    <phoneticPr fontId="4" type="noConversion"/>
  </si>
  <si>
    <t>Pain 5</t>
    <phoneticPr fontId="4" type="noConversion"/>
  </si>
  <si>
    <t>Pain #5 Acceptable Level/Function Goal</t>
  </si>
  <si>
    <t>Pain #5 Aggravating Factors/Trigger/Related Symptoms</t>
  </si>
  <si>
    <t>DiagnosisTrig</t>
    <phoneticPr fontId="4" type="noConversion"/>
  </si>
  <si>
    <t xml:space="preserve"> Trigger Incision</t>
    <phoneticPr fontId="4" type="noConversion"/>
  </si>
  <si>
    <t>Pain #2 Characteristics</t>
  </si>
  <si>
    <t>Pain #2 Disruptive Effect/Behavior Manifestation</t>
  </si>
  <si>
    <t>Pain #2 Laterality/Descriptor</t>
  </si>
  <si>
    <t>Pain #2 Location: Abdominal Area</t>
  </si>
  <si>
    <t>Pain #2 Location: Extremity Area</t>
  </si>
  <si>
    <t>Back Rub</t>
    <phoneticPr fontId="4" type="noConversion"/>
  </si>
  <si>
    <t>Biofeedback</t>
    <phoneticPr fontId="4" type="noConversion"/>
  </si>
  <si>
    <t>Epidural</t>
    <phoneticPr fontId="4" type="noConversion"/>
  </si>
  <si>
    <t>Guided Imagery</t>
    <phoneticPr fontId="4" type="noConversion"/>
  </si>
  <si>
    <t>IM Med</t>
    <phoneticPr fontId="4" type="noConversion"/>
  </si>
  <si>
    <t>IV Med</t>
    <phoneticPr fontId="4" type="noConversion"/>
  </si>
  <si>
    <t>Massage</t>
    <phoneticPr fontId="4" type="noConversion"/>
  </si>
  <si>
    <t>Music Therapy</t>
    <phoneticPr fontId="4" type="noConversion"/>
  </si>
  <si>
    <t xml:space="preserve">      Aggravating factor none</t>
  </si>
  <si>
    <t xml:space="preserve">      Aggravating factor coughing</t>
  </si>
  <si>
    <t>AltTherapy</t>
    <phoneticPr fontId="4" type="noConversion"/>
  </si>
  <si>
    <t>Scale Used</t>
    <phoneticPr fontId="4" type="noConversion"/>
  </si>
  <si>
    <t>Noise</t>
  </si>
  <si>
    <t xml:space="preserve">      Aggravating factor position change</t>
  </si>
  <si>
    <t xml:space="preserve">      Aggravating factor stress</t>
  </si>
  <si>
    <t>Stress</t>
  </si>
  <si>
    <t xml:space="preserve">      Aggravating treatment</t>
    <phoneticPr fontId="4" type="noConversion"/>
  </si>
  <si>
    <t>Treatment</t>
    <phoneticPr fontId="4" type="noConversion"/>
  </si>
  <si>
    <t xml:space="preserve">       Trigger none</t>
  </si>
  <si>
    <t xml:space="preserve">       Trigger anxiety</t>
  </si>
  <si>
    <t>AnxietyTrig</t>
  </si>
  <si>
    <t xml:space="preserve">     Depression</t>
  </si>
  <si>
    <t>Depression</t>
  </si>
  <si>
    <t xml:space="preserve">     Reduced mobility</t>
  </si>
  <si>
    <t>Mobility</t>
  </si>
  <si>
    <t xml:space="preserve">     Mood change</t>
  </si>
  <si>
    <t xml:space="preserve">     Sleep disturbance</t>
  </si>
  <si>
    <t xml:space="preserve">     Thoughts of harming self</t>
  </si>
  <si>
    <t>HarmSelf</t>
  </si>
  <si>
    <t>Pain #3 Characteristics</t>
  </si>
  <si>
    <t xml:space="preserve">      Chronic</t>
  </si>
  <si>
    <t>Onset</t>
  </si>
  <si>
    <t>Timing</t>
  </si>
  <si>
    <t>Disruptive Effect</t>
  </si>
  <si>
    <t xml:space="preserve">     Avoiding physical activity</t>
  </si>
  <si>
    <t>Aggression</t>
    <phoneticPr fontId="4" type="noConversion"/>
  </si>
  <si>
    <t>Pain #3 Laterality/Descriptor</t>
  </si>
  <si>
    <t>Laterality Descriptor</t>
  </si>
  <si>
    <t>Pain #3 Location: Abdominal Area</t>
  </si>
  <si>
    <t>Pain #6 Laterality/Descriptor</t>
  </si>
  <si>
    <t>Pain #6 Location: Abdominal Area</t>
  </si>
  <si>
    <t>Pain #6 Location: Extremity Area</t>
  </si>
  <si>
    <t>Pain #6 Location: General</t>
  </si>
  <si>
    <t>Pain #6 Location: Head/Neck Area</t>
  </si>
  <si>
    <t>Pain #6 Location: Pelvic Area</t>
  </si>
  <si>
    <t>Pain #6 Location: Thoracic Area</t>
  </si>
  <si>
    <t>Airway Type</t>
  </si>
  <si>
    <t>Endotracheal tube oral:  add protocol</t>
  </si>
  <si>
    <t>ETT oral</t>
  </si>
  <si>
    <t>Laryngotomy tube:  add protocol</t>
    <phoneticPr fontId="4" type="noConversion"/>
  </si>
  <si>
    <t>Endotracheal tube subglottic suction:  add protocol</t>
  </si>
  <si>
    <t>ETTsubglot</t>
  </si>
  <si>
    <t>Tracheostomy tube:  add protocol</t>
  </si>
  <si>
    <t>Supralaryngeal airway:  add protocol</t>
  </si>
  <si>
    <t>SupraLaryng</t>
  </si>
  <si>
    <t>Pain #6 Response to Medication</t>
    <phoneticPr fontId="4" type="noConversion"/>
  </si>
  <si>
    <t>Psychosocial</t>
  </si>
  <si>
    <t>General</t>
    <phoneticPr fontId="4" type="noConversion"/>
  </si>
  <si>
    <t>Behavior/Affect/Mood</t>
  </si>
  <si>
    <t>Cooperative</t>
  </si>
  <si>
    <t>Cooperate</t>
  </si>
  <si>
    <t>Calm</t>
  </si>
  <si>
    <t>Cheerful</t>
  </si>
  <si>
    <t>03</t>
    <phoneticPr fontId="4" type="noConversion"/>
  </si>
  <si>
    <t>Uncooperative</t>
  </si>
  <si>
    <t>Uncooperat</t>
  </si>
  <si>
    <t>Anxious</t>
  </si>
  <si>
    <t>Irritable</t>
  </si>
  <si>
    <t>Hostile</t>
  </si>
  <si>
    <t>25</t>
    <phoneticPr fontId="4" type="noConversion"/>
  </si>
  <si>
    <t>1/10</t>
    <phoneticPr fontId="4" type="noConversion"/>
  </si>
  <si>
    <t>2/10</t>
    <phoneticPr fontId="4" type="noConversion"/>
  </si>
  <si>
    <t>3/10</t>
    <phoneticPr fontId="4" type="noConversion"/>
  </si>
  <si>
    <t>4/10</t>
    <phoneticPr fontId="4" type="noConversion"/>
  </si>
  <si>
    <t>5/10</t>
    <phoneticPr fontId="4" type="noConversion"/>
  </si>
  <si>
    <t>6/10</t>
    <phoneticPr fontId="4" type="noConversion"/>
  </si>
  <si>
    <t>7/10</t>
    <phoneticPr fontId="4" type="noConversion"/>
  </si>
  <si>
    <t>8/10</t>
    <phoneticPr fontId="4" type="noConversion"/>
  </si>
  <si>
    <t>3/10</t>
    <phoneticPr fontId="4" type="noConversion"/>
  </si>
  <si>
    <t>Scale = 4</t>
  </si>
  <si>
    <t>4/10</t>
    <phoneticPr fontId="4" type="noConversion"/>
  </si>
  <si>
    <t>Scale = 5</t>
  </si>
  <si>
    <t>5/10</t>
    <phoneticPr fontId="4" type="noConversion"/>
  </si>
  <si>
    <t>Scale = 6</t>
  </si>
  <si>
    <t>6/10</t>
    <phoneticPr fontId="4" type="noConversion"/>
  </si>
  <si>
    <t xml:space="preserve"> Trigger Incision</t>
    <phoneticPr fontId="4" type="noConversion"/>
  </si>
  <si>
    <t>Incision Trig</t>
    <phoneticPr fontId="4" type="noConversion"/>
  </si>
  <si>
    <t>min</t>
  </si>
  <si>
    <t>PCEA Volume Remaining</t>
  </si>
  <si>
    <t>ml remaining: specify</t>
  </si>
  <si>
    <t>6 min</t>
    <phoneticPr fontId="4" type="noConversion"/>
  </si>
  <si>
    <t xml:space="preserve">      Related symptom nauseated</t>
  </si>
  <si>
    <t xml:space="preserve">      Related symptom photophobia</t>
  </si>
  <si>
    <t>Photophobia</t>
  </si>
  <si>
    <t xml:space="preserve">      Related symptom vomiting</t>
  </si>
  <si>
    <t xml:space="preserve">      Related symptom visual changes</t>
  </si>
  <si>
    <t>Pain #1 Characteristics</t>
  </si>
  <si>
    <t xml:space="preserve">      Acute</t>
  </si>
  <si>
    <t>Acute</t>
  </si>
  <si>
    <t>3 = frequently drowsy, dozes mid-sentence, arouse to touch</t>
    <phoneticPr fontId="4" type="noConversion"/>
  </si>
  <si>
    <t>3</t>
    <phoneticPr fontId="4" type="noConversion"/>
  </si>
  <si>
    <t>4 = minimal or no response</t>
    <phoneticPr fontId="4" type="noConversion"/>
  </si>
  <si>
    <t>4</t>
    <phoneticPr fontId="4" type="noConversion"/>
  </si>
  <si>
    <t>Pain 2</t>
    <phoneticPr fontId="4" type="noConversion"/>
  </si>
  <si>
    <t>Acceptable Goal Level</t>
    <phoneticPr fontId="4" type="noConversion"/>
  </si>
  <si>
    <t>04</t>
    <phoneticPr fontId="4" type="noConversion"/>
  </si>
  <si>
    <t>Trigger Cardiac</t>
    <phoneticPr fontId="4" type="noConversion"/>
  </si>
  <si>
    <t>CardiacTrig</t>
    <phoneticPr fontId="4" type="noConversion"/>
  </si>
  <si>
    <t>Trigger Chronic</t>
    <phoneticPr fontId="4" type="noConversion"/>
  </si>
  <si>
    <t>Pain #2 Aggravating Factors/Trigger/Related Symptoms</t>
  </si>
  <si>
    <t>CardiacTrig</t>
    <phoneticPr fontId="4" type="noConversion"/>
  </si>
  <si>
    <t>InjUnkTrig</t>
    <phoneticPr fontId="4" type="noConversion"/>
  </si>
  <si>
    <t>Trigger Wound</t>
    <phoneticPr fontId="4" type="noConversion"/>
  </si>
  <si>
    <t>WoundTrig</t>
    <phoneticPr fontId="4" type="noConversion"/>
  </si>
  <si>
    <t>05</t>
    <phoneticPr fontId="4" type="noConversion"/>
  </si>
  <si>
    <t>06</t>
    <phoneticPr fontId="4" type="noConversion"/>
  </si>
  <si>
    <t>Pain #4 Characteristics</t>
  </si>
  <si>
    <t>07</t>
    <phoneticPr fontId="4" type="noConversion"/>
  </si>
  <si>
    <t xml:space="preserve">      Alcohol or drug use</t>
  </si>
  <si>
    <t>SubAbuse</t>
  </si>
  <si>
    <t>AdvReact</t>
  </si>
  <si>
    <t xml:space="preserve">      Employment issues</t>
  </si>
  <si>
    <t>Job</t>
  </si>
  <si>
    <t>Action</t>
    <phoneticPr fontId="4" type="noConversion"/>
  </si>
  <si>
    <t xml:space="preserve">      Distraction</t>
  </si>
  <si>
    <t>Lower Lobe Left</t>
    <phoneticPr fontId="4" type="noConversion"/>
  </si>
  <si>
    <t xml:space="preserve">Breath Sounds Lower Lobe Left </t>
  </si>
  <si>
    <t>Crackles</t>
  </si>
  <si>
    <t>01</t>
    <phoneticPr fontId="4" type="noConversion"/>
  </si>
  <si>
    <t>01</t>
    <phoneticPr fontId="4" type="noConversion"/>
  </si>
  <si>
    <t>Wheeze, Inspiratory</t>
  </si>
  <si>
    <t>InspWhz</t>
  </si>
  <si>
    <t>01</t>
    <phoneticPr fontId="4" type="noConversion"/>
  </si>
  <si>
    <t>Wheeze, Expiratory</t>
  </si>
  <si>
    <t>ExpWhz</t>
  </si>
  <si>
    <t xml:space="preserve">      One to one observation: add protocol</t>
  </si>
  <si>
    <t>OneOne</t>
  </si>
  <si>
    <t>Cultural Needs</t>
    <phoneticPr fontId="4" type="noConversion"/>
  </si>
  <si>
    <t>Cultural Needs</t>
  </si>
  <si>
    <t>Cultural Needs: Action Taken</t>
  </si>
  <si>
    <t>Level Of Observation Reason</t>
    <phoneticPr fontId="4" type="noConversion"/>
  </si>
  <si>
    <t>Psychosocial Level of Observation: Reason/Intervention</t>
  </si>
  <si>
    <t xml:space="preserve">      Risk for elopement</t>
  </si>
  <si>
    <t>Elopement</t>
  </si>
  <si>
    <t xml:space="preserve">      Medical device in place</t>
  </si>
  <si>
    <t xml:space="preserve">      Safety precautions falls</t>
  </si>
  <si>
    <t xml:space="preserve">      Suicide risk</t>
  </si>
  <si>
    <t>Suicide</t>
  </si>
  <si>
    <t>Level of Observation Intervention</t>
    <phoneticPr fontId="4" type="noConversion"/>
  </si>
  <si>
    <t xml:space="preserve">      Maintain safe environment</t>
  </si>
  <si>
    <t>SafeEnv</t>
  </si>
  <si>
    <t xml:space="preserve">      Maintain line of sight</t>
  </si>
  <si>
    <t>LineSight</t>
  </si>
  <si>
    <t>Position Change</t>
    <phoneticPr fontId="4" type="noConversion"/>
  </si>
  <si>
    <t>Pain #2 Location: General</t>
  </si>
  <si>
    <t>Pain #2 Location: Head/Neck Area</t>
  </si>
  <si>
    <t>PO Med</t>
    <phoneticPr fontId="4" type="noConversion"/>
  </si>
  <si>
    <t>PCA</t>
    <phoneticPr fontId="4" type="noConversion"/>
  </si>
  <si>
    <t xml:space="preserve">      Aggravating factor breathing</t>
  </si>
  <si>
    <t>Breath</t>
  </si>
  <si>
    <t xml:space="preserve">      Aggravating factor cold</t>
  </si>
  <si>
    <t xml:space="preserve">      Aggravating factor heat</t>
  </si>
  <si>
    <t>Alternative Therapy</t>
    <phoneticPr fontId="4" type="noConversion"/>
  </si>
  <si>
    <t>26</t>
    <phoneticPr fontId="4" type="noConversion"/>
  </si>
  <si>
    <t>Pain #1 Scale Used</t>
  </si>
  <si>
    <t>Numeric Scale</t>
  </si>
  <si>
    <t>Face Scale (Wong Baker)</t>
  </si>
  <si>
    <t>Faces</t>
  </si>
  <si>
    <t>Critical Care Pain Observation Tool (In Scores)</t>
  </si>
  <si>
    <t>CPOT</t>
  </si>
  <si>
    <t>Pain #1 Disruptive Effect/Behavior Manifestation</t>
  </si>
  <si>
    <t xml:space="preserve">     Anxiety</t>
  </si>
  <si>
    <t>Anxiety</t>
  </si>
  <si>
    <t>Functional Goal</t>
  </si>
  <si>
    <t>Aggravating Factor</t>
  </si>
  <si>
    <t>Pain #3 Aggravating Factors/Trigger/Related Symptoms</t>
  </si>
  <si>
    <t>Trigger</t>
  </si>
  <si>
    <t>Related Symptoms</t>
  </si>
  <si>
    <t>Pain #5 Severity Numeric Scale</t>
  </si>
  <si>
    <t>Pain #5 Response to Medication</t>
    <phoneticPr fontId="4" type="noConversion"/>
  </si>
  <si>
    <t>Pain #3 Disruptive Effect/Behavior Manifestation</t>
  </si>
  <si>
    <t>Behavior Manifestations</t>
  </si>
  <si>
    <t xml:space="preserve">     Aggression</t>
    <phoneticPr fontId="4" type="noConversion"/>
  </si>
  <si>
    <t>Pain #6 Aggravating Factors/Trigger/Related Symptoms</t>
  </si>
  <si>
    <t>Pain #6 Characteristics</t>
  </si>
  <si>
    <t>Pain #6 Disruptive Effect/Behavior Manifestation</t>
  </si>
  <si>
    <t>13</t>
    <phoneticPr fontId="4" type="noConversion"/>
  </si>
  <si>
    <t>10</t>
    <phoneticPr fontId="4" type="noConversion"/>
  </si>
  <si>
    <t>Religious Needs: Action Taken</t>
  </si>
  <si>
    <t>Pulmonary</t>
  </si>
  <si>
    <t>ABG Draw Adverse Effects</t>
    <phoneticPr fontId="4" type="noConversion"/>
  </si>
  <si>
    <t>ABG Draw Adverse Effects</t>
  </si>
  <si>
    <t>01</t>
    <phoneticPr fontId="4" type="noConversion"/>
  </si>
  <si>
    <t>Tinglng</t>
  </si>
  <si>
    <t>Airway Type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</si>
  <si>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</si>
  <si>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</si>
  <si>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</si>
  <si>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</si>
  <si>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</si>
  <si>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Breath Sounds Upper Lobe Right</t>
  </si>
  <si>
    <t>Laryngectomy</t>
  </si>
  <si>
    <t>Mask laryngeal airway</t>
  </si>
  <si>
    <t>LMA</t>
  </si>
  <si>
    <t>Oral-esophageal airway</t>
  </si>
  <si>
    <t>Combitube</t>
  </si>
  <si>
    <t>Oral airway</t>
  </si>
  <si>
    <t>OralAirway</t>
  </si>
  <si>
    <t>Nasal trumpet</t>
  </si>
  <si>
    <t>NasalTrumpt</t>
  </si>
  <si>
    <t>Laryngotomy no tube:  add protocol</t>
    <phoneticPr fontId="4" type="noConversion"/>
  </si>
  <si>
    <t>no tube</t>
    <phoneticPr fontId="4" type="noConversion"/>
  </si>
  <si>
    <t>Chest Configuration</t>
    <phoneticPr fontId="4" type="noConversion"/>
  </si>
  <si>
    <t>Chest Configuration</t>
  </si>
  <si>
    <t>Symmetrical</t>
  </si>
  <si>
    <t>Asymetrical</t>
  </si>
  <si>
    <t>Barrel</t>
  </si>
  <si>
    <t>03</t>
    <phoneticPr fontId="4" type="noConversion"/>
  </si>
  <si>
    <t>Scoliosis</t>
  </si>
  <si>
    <t>Kyphosis</t>
  </si>
  <si>
    <t>Kyphoscoliosis</t>
  </si>
  <si>
    <t>Pigeon</t>
  </si>
  <si>
    <t>Funnel</t>
  </si>
  <si>
    <t>Medical Gases</t>
    <phoneticPr fontId="4" type="noConversion"/>
  </si>
  <si>
    <t>Medical Gases</t>
  </si>
  <si>
    <t>Heliox %:  specify change L/min</t>
    <phoneticPr fontId="4" type="noConversion"/>
  </si>
  <si>
    <t>Heliox%</t>
  </si>
  <si>
    <t>Nitric oxide parts per minute:</t>
  </si>
  <si>
    <t>Nitric</t>
  </si>
  <si>
    <t>Suction Prep</t>
    <phoneticPr fontId="4" type="noConversion"/>
  </si>
  <si>
    <t>05</t>
    <phoneticPr fontId="4" type="noConversion"/>
  </si>
  <si>
    <t>9/10</t>
    <phoneticPr fontId="4" type="noConversion"/>
  </si>
  <si>
    <t>10/10</t>
    <phoneticPr fontId="4" type="noConversion"/>
  </si>
  <si>
    <t>Trigger Injury Unknown</t>
    <phoneticPr fontId="4" type="noConversion"/>
  </si>
  <si>
    <t>InjUnkTrig</t>
    <phoneticPr fontId="4" type="noConversion"/>
  </si>
  <si>
    <t>Trigger Wound</t>
    <phoneticPr fontId="4" type="noConversion"/>
  </si>
  <si>
    <t>WoundTrig</t>
    <phoneticPr fontId="4" type="noConversion"/>
  </si>
  <si>
    <t>Related Symptoms</t>
    <phoneticPr fontId="4" type="noConversion"/>
  </si>
  <si>
    <t>9/10</t>
    <phoneticPr fontId="4" type="noConversion"/>
  </si>
  <si>
    <t>Scale = 10 Worse possible pain</t>
  </si>
  <si>
    <t>10/10</t>
    <phoneticPr fontId="4" type="noConversion"/>
  </si>
  <si>
    <t>Response to Medication</t>
    <phoneticPr fontId="4" type="noConversion"/>
  </si>
  <si>
    <t>Pain #1 Response to Medication</t>
    <phoneticPr fontId="4" type="noConversion"/>
  </si>
  <si>
    <t>1 = asleep, easy to arouse to entering room, awake and alert</t>
    <phoneticPr fontId="4" type="noConversion"/>
  </si>
  <si>
    <t>1</t>
    <phoneticPr fontId="4" type="noConversion"/>
  </si>
  <si>
    <t>2 = slightly drowsy, easy to arouse to sound</t>
    <phoneticPr fontId="4" type="noConversion"/>
  </si>
  <si>
    <t>2</t>
    <phoneticPr fontId="4" type="noConversion"/>
  </si>
  <si>
    <t>Pain #1 Response to Medication</t>
    <phoneticPr fontId="4" type="noConversion"/>
  </si>
  <si>
    <t>Pain #4 Aggravating Factors/Trigger/Related Symptoms</t>
  </si>
  <si>
    <t xml:space="preserve">      Aggravating treatment</t>
    <phoneticPr fontId="4" type="noConversion"/>
  </si>
  <si>
    <t>12</t>
    <phoneticPr fontId="4" type="noConversion"/>
  </si>
  <si>
    <t>Treatment</t>
    <phoneticPr fontId="4" type="noConversion"/>
  </si>
  <si>
    <t xml:space="preserve">      Significant loss</t>
  </si>
  <si>
    <t>Loss</t>
  </si>
  <si>
    <t xml:space="preserve">      Homeless</t>
  </si>
  <si>
    <t>Homeless</t>
  </si>
  <si>
    <t>ChronicTrig</t>
    <phoneticPr fontId="4" type="noConversion"/>
  </si>
  <si>
    <t>Trigger Diagnosis</t>
    <phoneticPr fontId="4" type="noConversion"/>
  </si>
  <si>
    <t>DiagnosisTrig</t>
    <phoneticPr fontId="4" type="noConversion"/>
  </si>
  <si>
    <t>Trigger Injury Unknown</t>
    <phoneticPr fontId="4" type="noConversion"/>
  </si>
  <si>
    <t xml:space="preserve">      Monetary issues</t>
  </si>
  <si>
    <t>Money</t>
  </si>
  <si>
    <t>01</t>
    <phoneticPr fontId="4" type="noConversion"/>
  </si>
  <si>
    <t xml:space="preserve">      Relationship issues</t>
  </si>
  <si>
    <t>Relationship</t>
  </si>
  <si>
    <t xml:space="preserve">      Physical abuse</t>
  </si>
  <si>
    <t>PhysAbuse</t>
  </si>
  <si>
    <t xml:space="preserve">      Sexual abuse</t>
  </si>
  <si>
    <t>SexAbuse</t>
  </si>
  <si>
    <t>Tracheal Position</t>
    <phoneticPr fontId="4" type="noConversion"/>
  </si>
  <si>
    <t>Tracheal Position</t>
  </si>
  <si>
    <t>Midline</t>
  </si>
  <si>
    <t>Displaced left</t>
  </si>
  <si>
    <t>DisLeft</t>
  </si>
  <si>
    <t>Displaced right</t>
  </si>
  <si>
    <t>DisRight</t>
  </si>
  <si>
    <t>Breath Sounds</t>
    <phoneticPr fontId="4" type="noConversion"/>
  </si>
  <si>
    <t>Wheeze, Inspiratory + Expiratory</t>
  </si>
  <si>
    <t>I+E Whz</t>
  </si>
  <si>
    <t>02</t>
    <phoneticPr fontId="4" type="noConversion"/>
  </si>
  <si>
    <t>01</t>
    <phoneticPr fontId="4" type="noConversion"/>
  </si>
  <si>
    <t>Stridor</t>
  </si>
  <si>
    <t>Rhonchi</t>
  </si>
  <si>
    <t>Anterior left</t>
  </si>
  <si>
    <t>Pleural friction rub</t>
  </si>
  <si>
    <t>PleuralRub</t>
  </si>
  <si>
    <t>01</t>
    <phoneticPr fontId="4" type="noConversion"/>
  </si>
  <si>
    <t>Audible</t>
  </si>
  <si>
    <t>02</t>
    <phoneticPr fontId="4" type="noConversion"/>
  </si>
  <si>
    <t>01</t>
    <phoneticPr fontId="4" type="noConversion"/>
  </si>
  <si>
    <t>Fine</t>
  </si>
  <si>
    <t>Coarse</t>
  </si>
  <si>
    <t>Cleared by coughing</t>
  </si>
  <si>
    <t>ClearCough</t>
  </si>
  <si>
    <t>Tracheal</t>
  </si>
  <si>
    <t>Bronchial</t>
  </si>
  <si>
    <t>Bronchovesicular</t>
  </si>
  <si>
    <t>BronVes</t>
  </si>
  <si>
    <t>Vesicular</t>
  </si>
  <si>
    <t>Lower Lobe Right</t>
    <phoneticPr fontId="4" type="noConversion"/>
  </si>
  <si>
    <t>Breath Sounds Lower Lobe Right</t>
  </si>
  <si>
    <t>01</t>
    <phoneticPr fontId="4" type="noConversion"/>
  </si>
  <si>
    <t>02</t>
    <phoneticPr fontId="4" type="noConversion"/>
  </si>
  <si>
    <t>02</t>
    <phoneticPr fontId="4" type="noConversion"/>
  </si>
  <si>
    <t>Insp Whz</t>
  </si>
  <si>
    <t>02</t>
    <phoneticPr fontId="4" type="noConversion"/>
  </si>
  <si>
    <t>Exp Whz</t>
  </si>
  <si>
    <t>01</t>
    <phoneticPr fontId="4" type="noConversion"/>
  </si>
  <si>
    <t>02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</si>
  <si>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</si>
  <si>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</si>
  <si>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</si>
  <si>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</si>
  <si>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</si>
  <si>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</si>
  <si>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</si>
  <si>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</si>
  <si>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</si>
  <si>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</si>
  <si>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Refuses Meds</t>
    <phoneticPr fontId="4" type="noConversion"/>
  </si>
  <si>
    <t>Relaxation</t>
    <phoneticPr fontId="4" type="noConversion"/>
  </si>
  <si>
    <t>Splint</t>
    <phoneticPr fontId="4" type="noConversion"/>
  </si>
  <si>
    <t>TENS</t>
    <phoneticPr fontId="4" type="noConversion"/>
  </si>
  <si>
    <t>Exercise</t>
    <phoneticPr fontId="4" type="noConversion"/>
  </si>
  <si>
    <t>Pain #2 Location: Pelvic Area</t>
  </si>
  <si>
    <t>Pain #2 Location: Thoracic Area</t>
  </si>
  <si>
    <t>Pain #2 Pain Management Satisfaction</t>
  </si>
  <si>
    <t>Pain #2 Radiating</t>
  </si>
  <si>
    <t>Pain #2 Relieving Factors</t>
  </si>
  <si>
    <t>Pain #2 Severity Numeric Scale</t>
  </si>
  <si>
    <t>1/10</t>
    <phoneticPr fontId="4" type="noConversion"/>
  </si>
  <si>
    <t>Pain #2 Response to Medication</t>
    <phoneticPr fontId="4" type="noConversion"/>
  </si>
  <si>
    <t>Pain #2 Response to Medication</t>
    <phoneticPr fontId="4" type="noConversion"/>
  </si>
  <si>
    <t>Pain 3</t>
    <phoneticPr fontId="4" type="noConversion"/>
  </si>
  <si>
    <t>Acceptable Goal Level</t>
  </si>
  <si>
    <t>Pain #3 Acceptable Level/Function Goal</t>
  </si>
  <si>
    <t>Pain #5 Location: Thoracic Area</t>
  </si>
  <si>
    <t>Pain #5 Pain Management Satisfaction</t>
  </si>
  <si>
    <t>Pain #5 Radiating</t>
  </si>
  <si>
    <t>Pain #5 Relieving Factors</t>
  </si>
  <si>
    <t>Pain #5 Scale Used</t>
  </si>
  <si>
    <t>Chest Tube #2 Stabilization/Site Findings</t>
  </si>
  <si>
    <t>Chest Tube #2 Suction</t>
  </si>
  <si>
    <t>Chest Tube #3</t>
  </si>
  <si>
    <t>Pain #5 Response to Medication</t>
    <phoneticPr fontId="4" type="noConversion"/>
  </si>
  <si>
    <t>Pain 6</t>
    <phoneticPr fontId="4" type="noConversion"/>
  </si>
  <si>
    <t>Pain #6 Acceptable Level/Function Goal</t>
  </si>
  <si>
    <t>ArmBand</t>
  </si>
  <si>
    <t>Psychosocial Needs</t>
    <phoneticPr fontId="4" type="noConversion"/>
  </si>
  <si>
    <t>Psychosocial Needs</t>
  </si>
  <si>
    <t>Psychosocial Needs: Action Taken</t>
  </si>
  <si>
    <t>Religious Needs</t>
    <phoneticPr fontId="4" type="noConversion"/>
  </si>
  <si>
    <t>Religious Needs</t>
  </si>
  <si>
    <t>01</t>
    <phoneticPr fontId="4" type="noConversion"/>
  </si>
  <si>
    <t>02</t>
    <phoneticPr fontId="4" type="noConversion"/>
  </si>
  <si>
    <t>03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</si>
  <si>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</si>
  <si>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</si>
  <si>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</si>
  <si>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</si>
  <si>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</si>
  <si>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</si>
  <si>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</si>
  <si>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</si>
  <si>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Wheeze, expiratory</t>
  </si>
  <si>
    <t>Wheeze, inspiratory &amp; expiratory</t>
  </si>
  <si>
    <t>I&amp;E Whz</t>
  </si>
  <si>
    <t>Chest Tube #5 Dressing Change</t>
  </si>
  <si>
    <t>Upper Lobe Right</t>
    <phoneticPr fontId="4" type="noConversion"/>
  </si>
  <si>
    <t>Chest Tube #1</t>
    <phoneticPr fontId="4" type="noConversion"/>
  </si>
  <si>
    <t>Air Leak</t>
    <phoneticPr fontId="4" type="noConversion"/>
  </si>
  <si>
    <t>Chest Tube #1 Air Leak</t>
  </si>
  <si>
    <t>Chest Tube #1 Drainage Characteristics</t>
  </si>
  <si>
    <t>Bright red blood drainage</t>
  </si>
  <si>
    <t>BrightRed</t>
  </si>
  <si>
    <t>Dark red blood drainage</t>
  </si>
  <si>
    <t>DarkRed</t>
  </si>
  <si>
    <t>No Drainage</t>
    <phoneticPr fontId="4" type="noConversion"/>
  </si>
  <si>
    <t>NoDrainage</t>
    <phoneticPr fontId="4" type="noConversion"/>
  </si>
  <si>
    <t>Dressing Change</t>
    <phoneticPr fontId="4" type="noConversion"/>
  </si>
  <si>
    <t>Chest Tube #1 Dressing Change</t>
  </si>
  <si>
    <t>Date Changed: specify</t>
  </si>
  <si>
    <t>DateChng</t>
  </si>
  <si>
    <t>Chest Tube #1 Dressing/Condition/Drsg Discharge</t>
  </si>
  <si>
    <t xml:space="preserve">     Fenestrated 4x4 dressing</t>
  </si>
  <si>
    <t>Fen4x4</t>
  </si>
  <si>
    <t xml:space="preserve">     Gauze dressing</t>
  </si>
  <si>
    <t xml:space="preserve">     Pressure dressing</t>
  </si>
  <si>
    <t>Chest Tube #6 Suction</t>
  </si>
  <si>
    <t>Chest Tube #7</t>
  </si>
  <si>
    <t>Chest Tube #7 Air Leak</t>
  </si>
  <si>
    <t>Pain #3 Response to Medication</t>
    <phoneticPr fontId="4" type="noConversion"/>
  </si>
  <si>
    <t>Scale = 7</t>
  </si>
  <si>
    <t>7/10</t>
    <phoneticPr fontId="4" type="noConversion"/>
  </si>
  <si>
    <t>Scale = 8</t>
  </si>
  <si>
    <t>8/10</t>
    <phoneticPr fontId="4" type="noConversion"/>
  </si>
  <si>
    <t>Scale = 9</t>
  </si>
  <si>
    <t>1 = asleep, easy to arouse to entering room, awake and alert</t>
    <phoneticPr fontId="4" type="noConversion"/>
  </si>
  <si>
    <t>1</t>
    <phoneticPr fontId="4" type="noConversion"/>
  </si>
  <si>
    <t>01</t>
    <phoneticPr fontId="4" type="noConversion"/>
  </si>
  <si>
    <t>x</t>
    <phoneticPr fontId="4" type="noConversion"/>
  </si>
  <si>
    <t>Pain #3 Response to Medication</t>
    <phoneticPr fontId="4" type="noConversion"/>
  </si>
  <si>
    <t>3</t>
    <phoneticPr fontId="4" type="noConversion"/>
  </si>
  <si>
    <t>4</t>
    <phoneticPr fontId="4" type="noConversion"/>
  </si>
  <si>
    <t>Pain 4</t>
    <phoneticPr fontId="4" type="noConversion"/>
  </si>
  <si>
    <t>Pain #4 Acceptable Level/Function Goal</t>
  </si>
  <si>
    <t>11</t>
    <phoneticPr fontId="4" type="noConversion"/>
  </si>
  <si>
    <t>02</t>
    <phoneticPr fontId="4" type="noConversion"/>
  </si>
  <si>
    <t>03</t>
    <phoneticPr fontId="4" type="noConversion"/>
  </si>
  <si>
    <t>AffectFlat</t>
  </si>
  <si>
    <t>Things which are upsetting: add protocol</t>
  </si>
  <si>
    <t>Upsetting</t>
  </si>
  <si>
    <t>Behavior Upsetting Things</t>
    <phoneticPr fontId="4" type="noConversion"/>
  </si>
  <si>
    <t>02</t>
    <phoneticPr fontId="4" type="noConversion"/>
  </si>
  <si>
    <t>Behavior: Upsetting Things/Actions to Calm</t>
  </si>
  <si>
    <t xml:space="preserve">      Health issues</t>
  </si>
  <si>
    <t>Health</t>
  </si>
  <si>
    <t>01</t>
    <phoneticPr fontId="4" type="noConversion"/>
  </si>
  <si>
    <t>WithSuct</t>
  </si>
  <si>
    <t>Effort</t>
    <phoneticPr fontId="4" type="noConversion"/>
  </si>
  <si>
    <t xml:space="preserve">     Average cough</t>
  </si>
  <si>
    <t>Average</t>
  </si>
  <si>
    <t xml:space="preserve">     Strong cough</t>
  </si>
  <si>
    <t>Strong</t>
  </si>
  <si>
    <t xml:space="preserve">     Exudate none</t>
  </si>
  <si>
    <t>In-line suction cath used</t>
  </si>
  <si>
    <t>Inline</t>
  </si>
  <si>
    <t>Pre-oxygenated with 100%</t>
  </si>
  <si>
    <t>PreO2</t>
  </si>
  <si>
    <t>Hyperventilated</t>
  </si>
  <si>
    <t>HyperV</t>
  </si>
  <si>
    <t>Trach suctioned</t>
  </si>
  <si>
    <t>ETT suctioned</t>
  </si>
  <si>
    <t>ETT</t>
  </si>
  <si>
    <t>Orally suctioned</t>
  </si>
  <si>
    <t>Nasally suctioned</t>
  </si>
  <si>
    <t>Nasal</t>
  </si>
  <si>
    <t>Whooping</t>
  </si>
  <si>
    <t xml:space="preserve">     Barking</t>
  </si>
  <si>
    <t>Barking</t>
  </si>
  <si>
    <t xml:space="preserve">     Exudate bloody</t>
  </si>
  <si>
    <t xml:space="preserve">     Exudate serous</t>
  </si>
  <si>
    <t xml:space="preserve">     Exudate purulent</t>
  </si>
  <si>
    <t>Exudate Amount</t>
    <phoneticPr fontId="4" type="noConversion"/>
  </si>
  <si>
    <t>Chest Tube #1 Location</t>
  </si>
  <si>
    <t>Anterior right</t>
  </si>
  <si>
    <t>AntRight</t>
  </si>
  <si>
    <t>Placement Date</t>
    <phoneticPr fontId="4" type="noConversion"/>
  </si>
  <si>
    <t>AntLeft</t>
  </si>
  <si>
    <t>Pleural</t>
  </si>
  <si>
    <t>Posterior right</t>
  </si>
  <si>
    <t>PostRight</t>
  </si>
  <si>
    <t>Posterior left</t>
  </si>
  <si>
    <t>PostLeft</t>
  </si>
  <si>
    <t>MediastinalSump</t>
    <phoneticPr fontId="4" type="noConversion"/>
  </si>
  <si>
    <t>Chest Tube #1 Stabilization/Site Findings</t>
  </si>
  <si>
    <t xml:space="preserve">     Commercial device</t>
  </si>
  <si>
    <t>Banding</t>
    <phoneticPr fontId="4" type="noConversion"/>
  </si>
  <si>
    <t xml:space="preserve">     Chest tube connection banded</t>
  </si>
  <si>
    <t>CT banded</t>
  </si>
  <si>
    <t xml:space="preserve">     Chest tube bands replaced</t>
  </si>
  <si>
    <t>BandReplace</t>
  </si>
  <si>
    <t xml:space="preserve">     Crepitus:  specify extent</t>
  </si>
  <si>
    <t>Crepitus</t>
  </si>
  <si>
    <t>Chest Tube #1 Suction</t>
  </si>
  <si>
    <t>Negative 20 centimeters</t>
  </si>
  <si>
    <t>-20 cm</t>
  </si>
  <si>
    <t>Water seal</t>
  </si>
  <si>
    <t>Waterseal</t>
  </si>
  <si>
    <t>Negative 10 centimeters</t>
  </si>
  <si>
    <t>-10 cm</t>
  </si>
  <si>
    <t>Landmark CM</t>
    <phoneticPr fontId="4" type="noConversion"/>
  </si>
  <si>
    <t xml:space="preserve">     21 cm</t>
  </si>
  <si>
    <t>21 cm</t>
  </si>
  <si>
    <t xml:space="preserve">     22 cm</t>
  </si>
  <si>
    <t>22 cm</t>
  </si>
  <si>
    <t xml:space="preserve">     23 cm</t>
  </si>
  <si>
    <t>Negative 30 centimeters</t>
  </si>
  <si>
    <t>-30 cm</t>
  </si>
  <si>
    <t>02</t>
    <phoneticPr fontId="4" type="noConversion"/>
  </si>
  <si>
    <t>Trigger Chronic</t>
    <phoneticPr fontId="4" type="noConversion"/>
  </si>
  <si>
    <t>ChronicTrig</t>
    <phoneticPr fontId="4" type="noConversion"/>
  </si>
  <si>
    <t>Trigger Diagnosis</t>
    <phoneticPr fontId="4" type="noConversion"/>
  </si>
  <si>
    <t>Incision Trig</t>
    <phoneticPr fontId="4" type="noConversion"/>
  </si>
  <si>
    <t>Pain #5 Disruptive Effect/Behavior Manifestation</t>
  </si>
  <si>
    <t>Pain #5 Laterality/Descriptor</t>
  </si>
  <si>
    <t>Pain #5 Location: Abdominal Area</t>
  </si>
  <si>
    <t>Pain #2 Scale Used</t>
  </si>
  <si>
    <t>Numeric</t>
  </si>
  <si>
    <t>Pain #5 Location: Head/Neck Area</t>
  </si>
  <si>
    <t>Pain #5 Location: Pelvic Area</t>
  </si>
  <si>
    <t>02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</si>
  <si>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</si>
  <si>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</si>
  <si>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</si>
  <si>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</si>
  <si>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</si>
  <si>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</si>
  <si>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03</t>
    <phoneticPr fontId="4" type="noConversion"/>
  </si>
  <si>
    <t xml:space="preserve">      Within arms reach</t>
  </si>
  <si>
    <t>ArmReach</t>
  </si>
  <si>
    <t xml:space="preserve">      Appropriate risk identification</t>
  </si>
  <si>
    <t>RiskID</t>
  </si>
  <si>
    <t xml:space="preserve">      Arm band applied</t>
  </si>
  <si>
    <t>Chest Tube #2 Location</t>
  </si>
  <si>
    <t>Five times</t>
  </si>
  <si>
    <t>5 times</t>
  </si>
  <si>
    <t>Six times</t>
  </si>
  <si>
    <t>6 times</t>
  </si>
  <si>
    <t>Seven times</t>
  </si>
  <si>
    <t>7 times</t>
  </si>
  <si>
    <t>Chest Tube #3 Air Leak</t>
  </si>
  <si>
    <t>Chest Tube #3 Drainage Characteristics</t>
  </si>
  <si>
    <t>Chest Tube #3 Dressing Change</t>
  </si>
  <si>
    <t>Chest Tube #3 Dressing/Condition/Drsg Discharge</t>
  </si>
  <si>
    <t>Chest Tube #3 Fluctuation</t>
  </si>
  <si>
    <t>Chest Tube #3 Location</t>
  </si>
  <si>
    <t>Breath Sounds Middle Lobe Right</t>
  </si>
  <si>
    <t>01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</si>
  <si>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</si>
  <si>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</si>
  <si>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</si>
  <si>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</si>
  <si>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</si>
  <si>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</si>
  <si>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</si>
  <si>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Upper Lobe Left</t>
    <phoneticPr fontId="4" type="noConversion"/>
  </si>
  <si>
    <t>Breath Sounds Upper Lobe Left</t>
  </si>
  <si>
    <t>Wheeze, inspiratory</t>
  </si>
  <si>
    <t>Chest Tube #5 Drainage Characteristics</t>
  </si>
  <si>
    <t>Shallow</t>
  </si>
  <si>
    <t>Chest Movement</t>
    <phoneticPr fontId="4" type="noConversion"/>
  </si>
  <si>
    <t>Chest Tube #5 Dressing/Condition/Drsg Discharge</t>
  </si>
  <si>
    <t>Chest Tube #5 Fluctuation</t>
  </si>
  <si>
    <t>Chest Tube #5 Location</t>
  </si>
  <si>
    <t>Chest Tube #5 Stabilization/Site Findings</t>
  </si>
  <si>
    <t>Chest Tube #5 Suction</t>
  </si>
  <si>
    <t>Chest Tube #6</t>
  </si>
  <si>
    <t>Chest Tube #6 Air Leak</t>
  </si>
  <si>
    <t>Chest Tube #6 Drainage Characteristics</t>
  </si>
  <si>
    <t>Chest Tube #6 Dressing Change</t>
  </si>
  <si>
    <t>Chest Tube #6 Dressing/Condition/Drsg Discharge</t>
  </si>
  <si>
    <t>Betadine</t>
    <phoneticPr fontId="4" type="noConversion"/>
  </si>
  <si>
    <t>Chest Tube #6 Fluctuation</t>
  </si>
  <si>
    <t>Chest Tube #6 Location</t>
  </si>
  <si>
    <t>Chest Tube #6 Stabilization/Site Findings</t>
  </si>
  <si>
    <t>L/min</t>
  </si>
  <si>
    <t xml:space="preserve">     % FiO2: specify</t>
  </si>
  <si>
    <t>%FiO2</t>
  </si>
  <si>
    <t xml:space="preserve">     Aerosol O2%</t>
  </si>
  <si>
    <t>AeroO2</t>
  </si>
  <si>
    <t>Humidity</t>
    <phoneticPr fontId="4" type="noConversion"/>
  </si>
  <si>
    <t xml:space="preserve">     Heated humidity</t>
  </si>
  <si>
    <t>Chest Tube #7 Drainage Characteristics</t>
  </si>
  <si>
    <t>Suctioning Prep and Technique</t>
  </si>
  <si>
    <t>Sterile kit used</t>
  </si>
  <si>
    <t>Kit</t>
  </si>
  <si>
    <t>Angry</t>
  </si>
  <si>
    <t>Abusive</t>
  </si>
  <si>
    <t>13</t>
    <phoneticPr fontId="4" type="noConversion"/>
  </si>
  <si>
    <t>Depressed</t>
  </si>
  <si>
    <t>Withdrawn</t>
  </si>
  <si>
    <t>15</t>
    <phoneticPr fontId="4" type="noConversion"/>
  </si>
  <si>
    <t>Affect flat</t>
  </si>
  <si>
    <t xml:space="preserve">     Vaseline gauze dressing</t>
  </si>
  <si>
    <t>2 = slightly drowsy, easy to arouse to sound</t>
    <phoneticPr fontId="4" type="noConversion"/>
  </si>
  <si>
    <t>2</t>
    <phoneticPr fontId="4" type="noConversion"/>
  </si>
  <si>
    <t>Occlusive</t>
    <phoneticPr fontId="4" type="noConversion"/>
  </si>
  <si>
    <t>Commercial</t>
    <phoneticPr fontId="4" type="noConversion"/>
  </si>
  <si>
    <t>Dressing Condition</t>
    <phoneticPr fontId="4" type="noConversion"/>
  </si>
  <si>
    <t xml:space="preserve">     Cleansed with normal saline</t>
  </si>
  <si>
    <t xml:space="preserve">     Cleansed with other: specify</t>
  </si>
  <si>
    <t>Betadine</t>
    <phoneticPr fontId="4" type="noConversion"/>
  </si>
  <si>
    <t>Dressing Exudate</t>
    <phoneticPr fontId="4" type="noConversion"/>
  </si>
  <si>
    <t>Frequency</t>
    <phoneticPr fontId="4" type="noConversion"/>
  </si>
  <si>
    <t xml:space="preserve">     Absent/None</t>
  </si>
  <si>
    <t xml:space="preserve">     Seldom</t>
  </si>
  <si>
    <t>Seldom</t>
  </si>
  <si>
    <t xml:space="preserve">     Often</t>
  </si>
  <si>
    <t>Often</t>
  </si>
  <si>
    <t xml:space="preserve">     With suctioning</t>
  </si>
  <si>
    <t>VolCopious</t>
  </si>
  <si>
    <t>Large</t>
    <phoneticPr fontId="4" type="noConversion"/>
  </si>
  <si>
    <t xml:space="preserve">     Blood tinged</t>
  </si>
  <si>
    <t>BloodTinged</t>
  </si>
  <si>
    <t xml:space="preserve">     Dark red</t>
  </si>
  <si>
    <t xml:space="preserve">     Weak cough</t>
  </si>
  <si>
    <t>Weak</t>
  </si>
  <si>
    <t xml:space="preserve">     Productive</t>
  </si>
  <si>
    <t>Produc</t>
  </si>
  <si>
    <t xml:space="preserve">     Non-productive</t>
  </si>
  <si>
    <t>NonProd</t>
  </si>
  <si>
    <t xml:space="preserve">     Moist</t>
  </si>
  <si>
    <t xml:space="preserve">     Wet</t>
  </si>
  <si>
    <t>Wet</t>
  </si>
  <si>
    <t xml:space="preserve">     Bubbling</t>
  </si>
  <si>
    <t>Bubbling</t>
  </si>
  <si>
    <t xml:space="preserve">     Dry</t>
  </si>
  <si>
    <t xml:space="preserve">     Hacking</t>
  </si>
  <si>
    <t>Hacking</t>
  </si>
  <si>
    <t xml:space="preserve">     Whooping</t>
  </si>
  <si>
    <t xml:space="preserve">     Exudate amount large</t>
  </si>
  <si>
    <t>Exudate Drainage Status</t>
    <phoneticPr fontId="4" type="noConversion"/>
  </si>
  <si>
    <t xml:space="preserve">     Exudate drainage unchanged</t>
  </si>
  <si>
    <t xml:space="preserve">     Exudate drainage decreasing</t>
  </si>
  <si>
    <t xml:space="preserve">     Exudate drainage increasing</t>
  </si>
  <si>
    <t>Fluctuation</t>
    <phoneticPr fontId="4" type="noConversion"/>
  </si>
  <si>
    <t>Chest Tube #1 Fluctuation</t>
  </si>
  <si>
    <t>AirAdd</t>
  </si>
  <si>
    <t>Trach/Laryngectomy Tube Assessment</t>
  </si>
  <si>
    <t>ET Tube Placement</t>
  </si>
  <si>
    <t xml:space="preserve">     Date of intubation:  specify</t>
  </si>
  <si>
    <t xml:space="preserve">     Repositioned date: specify</t>
  </si>
  <si>
    <t>Placement Site</t>
    <phoneticPr fontId="4" type="noConversion"/>
  </si>
  <si>
    <t xml:space="preserve">     Oral, right</t>
  </si>
  <si>
    <t>OralRight</t>
  </si>
  <si>
    <t xml:space="preserve">     Oral, left</t>
  </si>
  <si>
    <t>OralLeft</t>
  </si>
  <si>
    <t xml:space="preserve">     Oral, midline</t>
  </si>
  <si>
    <t>OralMidline</t>
  </si>
  <si>
    <t xml:space="preserve">     Nares, right</t>
  </si>
  <si>
    <t>NaresRight</t>
  </si>
  <si>
    <t xml:space="preserve">     Nares, left</t>
  </si>
  <si>
    <t>NaresLeft</t>
  </si>
  <si>
    <t>Placement Landmark Position</t>
    <phoneticPr fontId="4" type="noConversion"/>
  </si>
  <si>
    <t xml:space="preserve">     Lip</t>
  </si>
  <si>
    <t xml:space="preserve">     Teeth</t>
  </si>
  <si>
    <t xml:space="preserve">  Nares</t>
    <phoneticPr fontId="4" type="noConversion"/>
  </si>
  <si>
    <t>Nares</t>
    <phoneticPr fontId="4" type="noConversion"/>
  </si>
  <si>
    <t>LatRTbed</t>
  </si>
  <si>
    <t>Mini-trach</t>
  </si>
  <si>
    <t>MinTrach</t>
  </si>
  <si>
    <t>NasalTrump</t>
  </si>
  <si>
    <t>Quad Cough</t>
    <phoneticPr fontId="4" type="noConversion"/>
  </si>
  <si>
    <t>QuadCough</t>
    <phoneticPr fontId="4" type="noConversion"/>
  </si>
  <si>
    <t>Proning</t>
    <phoneticPr fontId="4" type="noConversion"/>
  </si>
  <si>
    <t>Respiratory</t>
    <phoneticPr fontId="4" type="noConversion"/>
  </si>
  <si>
    <t>Device</t>
    <phoneticPr fontId="4" type="noConversion"/>
  </si>
  <si>
    <t>25 cm</t>
  </si>
  <si>
    <t>23 cm</t>
  </si>
  <si>
    <t xml:space="preserve">     24 cm</t>
  </si>
  <si>
    <t>24 cm</t>
  </si>
  <si>
    <t xml:space="preserve">     25 cm</t>
  </si>
  <si>
    <t xml:space="preserve">Gravity </t>
  </si>
  <si>
    <t>Chest Tube #2</t>
  </si>
  <si>
    <t>Negative 40 centimeters</t>
  </si>
  <si>
    <t>-40 cm</t>
  </si>
  <si>
    <t>Pain #5 Characteristics</t>
  </si>
  <si>
    <t>Air Leak</t>
    <phoneticPr fontId="4" type="noConversion"/>
  </si>
  <si>
    <t>Chest Tube #2 Air Leak</t>
  </si>
  <si>
    <t>Chest Tube #2 Drainage Characteristics</t>
  </si>
  <si>
    <t>Chest Tube #2 Dressing Change</t>
  </si>
  <si>
    <t>Pain #5 Location: Extremity Area</t>
  </si>
  <si>
    <t>Pain #5 Location: General</t>
  </si>
  <si>
    <t>750 cc</t>
  </si>
  <si>
    <t>1000 cc</t>
  </si>
  <si>
    <t>1250 cc</t>
  </si>
  <si>
    <t>1500 cc</t>
  </si>
  <si>
    <t>1750 cc</t>
  </si>
  <si>
    <t>2000 cc</t>
  </si>
  <si>
    <t>2500 cc</t>
  </si>
  <si>
    <t>3000 cc</t>
  </si>
  <si>
    <t>Number of Reps</t>
    <phoneticPr fontId="4" type="noConversion"/>
  </si>
  <si>
    <t>Incentive Spirometer: Number of Reps</t>
  </si>
  <si>
    <t>Two times</t>
  </si>
  <si>
    <t>2 times</t>
  </si>
  <si>
    <t>Three times</t>
  </si>
  <si>
    <t>3 times</t>
  </si>
  <si>
    <t>Four times</t>
  </si>
  <si>
    <t>4 times</t>
  </si>
  <si>
    <t>Ventilatory support: other specify</t>
  </si>
  <si>
    <t>VentSupport</t>
  </si>
  <si>
    <t>Nasal Pillow</t>
    <phoneticPr fontId="4" type="noConversion"/>
  </si>
  <si>
    <t>Nasal Mask</t>
    <phoneticPr fontId="4" type="noConversion"/>
  </si>
  <si>
    <t>Eight times</t>
  </si>
  <si>
    <t>8 times</t>
  </si>
  <si>
    <t>Nine times</t>
  </si>
  <si>
    <t>9 times</t>
  </si>
  <si>
    <t>Ten times</t>
  </si>
  <si>
    <t>10 times</t>
  </si>
  <si>
    <t xml:space="preserve">Other:  specify </t>
  </si>
  <si>
    <t>Single</t>
    <phoneticPr fontId="4" type="noConversion"/>
  </si>
  <si>
    <t>Chest Tube #3 Stabilization/Site Findings</t>
  </si>
  <si>
    <t>01</t>
    <phoneticPr fontId="4" type="noConversion"/>
  </si>
  <si>
    <t>02</t>
    <phoneticPr fontId="4" type="noConversion"/>
  </si>
  <si>
    <t>Chest Tube #4 Dressing Change</t>
  </si>
  <si>
    <t>Chest Tube #4 Dressing/Condition/Drsg Discharge</t>
  </si>
  <si>
    <t>Chest Tube #4 Fluctuation</t>
  </si>
  <si>
    <t>Chest Tube #4 Location</t>
  </si>
  <si>
    <t>Chest Tube #4 Stabilization/Site Findings</t>
  </si>
  <si>
    <t>Chest Tube #4 Suction</t>
  </si>
  <si>
    <t>Chest Tube #5</t>
  </si>
  <si>
    <t>Chest Tube #5 Air Leak</t>
  </si>
  <si>
    <t xml:space="preserve">     Cuff air added</t>
  </si>
  <si>
    <t xml:space="preserve">     Cuff deflated</t>
  </si>
  <si>
    <t xml:space="preserve">     Symmetrical</t>
  </si>
  <si>
    <t>Symmet</t>
  </si>
  <si>
    <t xml:space="preserve">     Asymmetrical</t>
  </si>
  <si>
    <t>Asymmet</t>
  </si>
  <si>
    <t xml:space="preserve">     Flail</t>
  </si>
  <si>
    <t>Flail</t>
  </si>
  <si>
    <t>Documentation of Effort</t>
    <phoneticPr fontId="4" type="noConversion"/>
  </si>
  <si>
    <t>Incentive Spirometer:Effort</t>
    <phoneticPr fontId="4" type="noConversion"/>
  </si>
  <si>
    <t>None</t>
    <phoneticPr fontId="4" type="noConversion"/>
  </si>
  <si>
    <t>01</t>
    <phoneticPr fontId="4" type="noConversion"/>
  </si>
  <si>
    <t>12</t>
    <phoneticPr fontId="4" type="noConversion"/>
  </si>
  <si>
    <t>Incentive Spirometer:Effort</t>
    <phoneticPr fontId="4" type="noConversion"/>
  </si>
  <si>
    <t>Weak</t>
    <phoneticPr fontId="4" type="noConversion"/>
  </si>
  <si>
    <t>Oxygen FiO2</t>
    <phoneticPr fontId="4" type="noConversion"/>
  </si>
  <si>
    <t>Oxygen</t>
    <phoneticPr fontId="4" type="noConversion"/>
  </si>
  <si>
    <t>Oxygen FiO2/Humidity</t>
  </si>
  <si>
    <t xml:space="preserve">     Room air</t>
  </si>
  <si>
    <t>RoomAir</t>
  </si>
  <si>
    <t xml:space="preserve">     Liters/minute: specify</t>
  </si>
  <si>
    <t>Patient refuses</t>
    <phoneticPr fontId="4" type="noConversion"/>
  </si>
  <si>
    <t>Ptrefuses</t>
    <phoneticPr fontId="4" type="noConversion"/>
  </si>
  <si>
    <t>Other:  specify</t>
    <phoneticPr fontId="4" type="noConversion"/>
  </si>
  <si>
    <t>HOB Elevations</t>
    <phoneticPr fontId="4" type="noConversion"/>
  </si>
  <si>
    <t>VAP Prevention:  HOB Elevation</t>
  </si>
  <si>
    <t xml:space="preserve">HOB now elevated &gt; 30 degrees </t>
  </si>
  <si>
    <t>HOB&gt;30</t>
  </si>
  <si>
    <t>HiHumid</t>
  </si>
  <si>
    <t>HeatHumid</t>
  </si>
  <si>
    <t xml:space="preserve">     High humidity</t>
  </si>
  <si>
    <t>Chest Tube #7 Dressing/Condition/Drsg Discharge</t>
  </si>
  <si>
    <t xml:space="preserve">     Expectorated/Coughed</t>
  </si>
  <si>
    <t>Chest Tube #7 Dressing Change</t>
  </si>
  <si>
    <t>Combative</t>
  </si>
  <si>
    <t>01</t>
    <phoneticPr fontId="4" type="noConversion"/>
  </si>
  <si>
    <t>Labile</t>
  </si>
  <si>
    <t>Chest Tube #7 Fluctuation</t>
  </si>
  <si>
    <t>Chest Tube #7 Location</t>
  </si>
  <si>
    <t>Chest Tube #7 Stabilization/Site Findings</t>
  </si>
  <si>
    <t>Chest Tube #7 Suction</t>
  </si>
  <si>
    <t>Vaseline</t>
  </si>
  <si>
    <t xml:space="preserve">     Transparent dressing</t>
  </si>
  <si>
    <t>Occlusive Dressing</t>
    <phoneticPr fontId="4" type="noConversion"/>
  </si>
  <si>
    <t>SuctOralTrach</t>
  </si>
  <si>
    <t xml:space="preserve">     Suctioned nasal</t>
  </si>
  <si>
    <t>SuctNasal</t>
  </si>
  <si>
    <t xml:space="preserve">     Induced</t>
  </si>
  <si>
    <t>Induced</t>
  </si>
  <si>
    <t>Volume</t>
    <phoneticPr fontId="4" type="noConversion"/>
  </si>
  <si>
    <t xml:space="preserve">     Volume none</t>
  </si>
  <si>
    <t>VolNone</t>
  </si>
  <si>
    <t xml:space="preserve">     Volume scant</t>
  </si>
  <si>
    <t>VolScant</t>
  </si>
  <si>
    <t xml:space="preserve">     Volume moderate</t>
  </si>
  <si>
    <t>VolMod</t>
  </si>
  <si>
    <t xml:space="preserve">     Volume copious</t>
  </si>
  <si>
    <t xml:space="preserve">     Pattern agonal</t>
  </si>
  <si>
    <t xml:space="preserve">     Pattern hyperventilation</t>
  </si>
  <si>
    <t>Hypervent</t>
  </si>
  <si>
    <t>Hypovent</t>
    <phoneticPr fontId="4" type="noConversion"/>
  </si>
  <si>
    <t>Blue</t>
    <phoneticPr fontId="4" type="noConversion"/>
  </si>
  <si>
    <t>Consistency</t>
    <phoneticPr fontId="4" type="noConversion"/>
  </si>
  <si>
    <t xml:space="preserve">     Frothy</t>
  </si>
  <si>
    <t>Frothy</t>
  </si>
  <si>
    <t xml:space="preserve">     Exudate amount scant</t>
  </si>
  <si>
    <t xml:space="preserve">     Exudate amount small</t>
  </si>
  <si>
    <t xml:space="preserve">     Exudate amount moderate</t>
  </si>
  <si>
    <t>Pulmonary Therapies</t>
  </si>
  <si>
    <t>Cough and deep breath</t>
  </si>
  <si>
    <t>C&amp;DB</t>
  </si>
  <si>
    <t>Chest physiotherapy manual</t>
  </si>
  <si>
    <t>CPTmanual</t>
  </si>
  <si>
    <t>Chest physiotherapy mechanical</t>
  </si>
  <si>
    <t>CPTmechani</t>
  </si>
  <si>
    <t>Chest physiotherapy bed</t>
  </si>
  <si>
    <t>CPTbed</t>
  </si>
  <si>
    <t>Postural drainage</t>
  </si>
  <si>
    <t>PostDrain</t>
  </si>
  <si>
    <t>Harsh</t>
    <phoneticPr fontId="4" type="noConversion"/>
  </si>
  <si>
    <t>ET Tube</t>
    <phoneticPr fontId="4" type="noConversion"/>
  </si>
  <si>
    <t>Cuff</t>
    <phoneticPr fontId="4" type="noConversion"/>
  </si>
  <si>
    <t>ET Tube Cuff</t>
  </si>
  <si>
    <t>Leak</t>
  </si>
  <si>
    <t>Air added</t>
  </si>
  <si>
    <t xml:space="preserve">     Size 6</t>
  </si>
  <si>
    <t xml:space="preserve">      Size 8</t>
  </si>
  <si>
    <t xml:space="preserve">     Size 10</t>
  </si>
  <si>
    <t xml:space="preserve">     Size 5</t>
    <phoneticPr fontId="4" type="noConversion"/>
  </si>
  <si>
    <t xml:space="preserve">      Size 7</t>
    <phoneticPr fontId="4" type="noConversion"/>
  </si>
  <si>
    <t xml:space="preserve">     Size 9</t>
    <phoneticPr fontId="4" type="noConversion"/>
  </si>
  <si>
    <t xml:space="preserve">     Size 4.5</t>
    <phoneticPr fontId="4" type="noConversion"/>
  </si>
  <si>
    <t>Size 5.5</t>
    <phoneticPr fontId="4" type="noConversion"/>
  </si>
  <si>
    <t>Size 6.5</t>
    <phoneticPr fontId="4" type="noConversion"/>
  </si>
  <si>
    <t>Size 7.5</t>
    <phoneticPr fontId="4" type="noConversion"/>
  </si>
  <si>
    <t>Size 8.5</t>
    <phoneticPr fontId="4" type="noConversion"/>
  </si>
  <si>
    <t>Size 9.5</t>
    <phoneticPr fontId="4" type="noConversion"/>
  </si>
  <si>
    <t>Size 10.5</t>
    <phoneticPr fontId="4" type="noConversion"/>
  </si>
  <si>
    <t>Normal Length</t>
    <phoneticPr fontId="4" type="noConversion"/>
  </si>
  <si>
    <t>Extra Long</t>
    <phoneticPr fontId="4" type="noConversion"/>
  </si>
  <si>
    <t>Extralong</t>
    <phoneticPr fontId="4" type="noConversion"/>
  </si>
  <si>
    <t>Brand</t>
    <phoneticPr fontId="4" type="noConversion"/>
  </si>
  <si>
    <t xml:space="preserve">     Shiley</t>
  </si>
  <si>
    <t>Shiley</t>
  </si>
  <si>
    <t xml:space="preserve">     Bivona</t>
  </si>
  <si>
    <t>Bivona</t>
  </si>
  <si>
    <t>Lateral rotation therapy bed</t>
  </si>
  <si>
    <t>VAP Prevention: Prophylaxis</t>
  </si>
  <si>
    <t>GI Prophylaxis Ordered</t>
  </si>
  <si>
    <t>GI Proph</t>
  </si>
  <si>
    <t>GI Prophylaxis Contraindicated</t>
  </si>
  <si>
    <t>GI Contra</t>
  </si>
  <si>
    <t>DVT Prophylaxis Ordered</t>
  </si>
  <si>
    <t>DVT Prophy</t>
  </si>
  <si>
    <t>Respiratory Device</t>
  </si>
  <si>
    <t xml:space="preserve">     26 cm</t>
  </si>
  <si>
    <t>26 cm</t>
  </si>
  <si>
    <t xml:space="preserve">     27 cm</t>
  </si>
  <si>
    <t>27 cm</t>
  </si>
  <si>
    <t>ET Tube Size</t>
  </si>
  <si>
    <t>Enter free text:</t>
  </si>
  <si>
    <t>NasalCannula</t>
  </si>
  <si>
    <t>Dual lumen ETT</t>
    <phoneticPr fontId="4" type="noConversion"/>
  </si>
  <si>
    <t>DualLumen</t>
    <phoneticPr fontId="4" type="noConversion"/>
  </si>
  <si>
    <t>Incentive Spirometer</t>
    <phoneticPr fontId="4" type="noConversion"/>
  </si>
  <si>
    <t>Mask simple oxygen</t>
  </si>
  <si>
    <t>Chest Tube #2 Dressing/Condition/Drsg Discharge</t>
  </si>
  <si>
    <t>Chest Tube #2 Fluctuation</t>
  </si>
  <si>
    <t>Inspiratory Volume</t>
    <phoneticPr fontId="4" type="noConversion"/>
  </si>
  <si>
    <t xml:space="preserve">Incentive Spirometer: Inspiratory  Volume </t>
  </si>
  <si>
    <t>100 cc</t>
  </si>
  <si>
    <t>250 cc</t>
  </si>
  <si>
    <t>500 cc</t>
  </si>
  <si>
    <t>TrachCollar</t>
  </si>
  <si>
    <t>Mechanical ventilation</t>
  </si>
  <si>
    <t>Ventilator</t>
  </si>
  <si>
    <t>CPAP (non-invasive)</t>
  </si>
  <si>
    <t>CPAP</t>
  </si>
  <si>
    <t>BiLevel (non-invasive)</t>
  </si>
  <si>
    <t>BiPAP</t>
  </si>
  <si>
    <t>T piece</t>
  </si>
  <si>
    <t>T-Piece</t>
  </si>
  <si>
    <t>Manual ventilation bag</t>
  </si>
  <si>
    <t>Ambu</t>
  </si>
  <si>
    <t>Oximyzer</t>
  </si>
  <si>
    <t>Bite block</t>
  </si>
  <si>
    <t>BiteBlock</t>
  </si>
  <si>
    <t>VAP Prevention: Contraindications to Spontaneous Breathing Trial</t>
    <phoneticPr fontId="4" type="noConversion"/>
  </si>
  <si>
    <t>Effort Work</t>
    <phoneticPr fontId="4" type="noConversion"/>
  </si>
  <si>
    <t>Respiratory Effort/Pattern</t>
  </si>
  <si>
    <t>Chest Tube #3 Suction</t>
  </si>
  <si>
    <t>Chest Tube #4</t>
  </si>
  <si>
    <t>Chest Tube #4 Air Leak</t>
  </si>
  <si>
    <t>Chest Tube #4 Drainage Characteristics</t>
  </si>
  <si>
    <t xml:space="preserve">     Pursed lip</t>
  </si>
  <si>
    <t>PursedLip</t>
  </si>
  <si>
    <t xml:space="preserve">     Nasal flaring</t>
  </si>
  <si>
    <t>NasalFlare</t>
  </si>
  <si>
    <t xml:space="preserve">     Orthopnea</t>
  </si>
  <si>
    <t>Orthopnea</t>
  </si>
  <si>
    <t xml:space="preserve">     Dyspnea on exertion</t>
  </si>
  <si>
    <t>DyspExert</t>
  </si>
  <si>
    <t xml:space="preserve">     Dyspnea at rest</t>
  </si>
  <si>
    <t>DyspRest</t>
  </si>
  <si>
    <t>Intercostal Retractions</t>
    <phoneticPr fontId="4" type="noConversion"/>
  </si>
  <si>
    <t>Intercostretr</t>
    <phoneticPr fontId="4" type="noConversion"/>
  </si>
  <si>
    <t>Depth</t>
    <phoneticPr fontId="4" type="noConversion"/>
  </si>
  <si>
    <t xml:space="preserve">     Depth normal</t>
  </si>
  <si>
    <t xml:space="preserve">     Depth deep</t>
  </si>
  <si>
    <t xml:space="preserve">     Depth shallow</t>
  </si>
  <si>
    <t>Cuff reinflated</t>
    <phoneticPr fontId="4" type="noConversion"/>
  </si>
  <si>
    <t>Cuffreinflated</t>
    <phoneticPr fontId="4" type="noConversion"/>
  </si>
  <si>
    <t>Securement</t>
    <phoneticPr fontId="4" type="noConversion"/>
  </si>
  <si>
    <t xml:space="preserve">     Securement sutured</t>
  </si>
  <si>
    <t xml:space="preserve">     Securement tracheostomy ties</t>
  </si>
  <si>
    <t>Ties</t>
  </si>
  <si>
    <t>VAP Prevention</t>
    <phoneticPr fontId="4" type="noConversion"/>
  </si>
  <si>
    <t xml:space="preserve">Contraindications </t>
    <phoneticPr fontId="4" type="noConversion"/>
  </si>
  <si>
    <t xml:space="preserve">VAP Prevention:  Contraindications to HOB 30 Degrees </t>
  </si>
  <si>
    <t>Hypotensive</t>
  </si>
  <si>
    <t>Physiologic instability</t>
  </si>
  <si>
    <t>Low Cardiac Index</t>
  </si>
  <si>
    <t>Low CI</t>
  </si>
  <si>
    <t xml:space="preserve">Order not to elevate HOB </t>
  </si>
  <si>
    <t>Orders</t>
  </si>
  <si>
    <t>Procedure with HOB elevated inappropriate</t>
  </si>
  <si>
    <t>Prone positioning</t>
  </si>
  <si>
    <t>Spontaneous Breathing Trial Contraindicated - no initiating spontaneous breath sounds</t>
    <phoneticPr fontId="4" type="noConversion"/>
  </si>
  <si>
    <t>Spontaneous Breathing Trial Cont PEEP &gt; 10CM H20</t>
  </si>
  <si>
    <t>Spontaneous Breathing Trial Cont FI02 &gt;50%</t>
  </si>
  <si>
    <t>Pulmonary Secretions</t>
    <phoneticPr fontId="4" type="noConversion"/>
  </si>
  <si>
    <t>Means Source</t>
    <phoneticPr fontId="4" type="noConversion"/>
  </si>
  <si>
    <t>Pulmonary Secretions</t>
  </si>
  <si>
    <t>HOB now at &lt; 30 degrees elevation</t>
  </si>
  <si>
    <t>HOB flat</t>
  </si>
  <si>
    <t>Expectorated</t>
  </si>
  <si>
    <t>Oral care done (every 2-4 hours)</t>
  </si>
  <si>
    <t>Cough</t>
    <phoneticPr fontId="4" type="noConversion"/>
  </si>
  <si>
    <t xml:space="preserve">     Suctioned endotracheal</t>
  </si>
  <si>
    <t>SuctETT</t>
  </si>
  <si>
    <t xml:space="preserve">     Suctioned oral</t>
  </si>
  <si>
    <t>SuctOral</t>
  </si>
  <si>
    <t xml:space="preserve">     Suctioned nasal tracheal</t>
  </si>
  <si>
    <t>SuctNasalTrach</t>
  </si>
  <si>
    <t xml:space="preserve">     Suctioned tracheal</t>
  </si>
  <si>
    <t>SuctTrach</t>
  </si>
  <si>
    <t xml:space="preserve">     Suctioned oral tracheal</t>
  </si>
  <si>
    <t>Brady</t>
  </si>
  <si>
    <t xml:space="preserve">     Pattern irregular</t>
  </si>
  <si>
    <t xml:space="preserve">     Pattern paradoxical</t>
  </si>
  <si>
    <t>Paradox</t>
  </si>
  <si>
    <t xml:space="preserve">     Pattern Cheyne-Stokes</t>
  </si>
  <si>
    <t>Cheyne-Stokes</t>
  </si>
  <si>
    <t xml:space="preserve">     Pattern Kussmaul</t>
  </si>
  <si>
    <t>Kussmmaul</t>
  </si>
  <si>
    <t xml:space="preserve">     Pattern apnea</t>
  </si>
  <si>
    <t>Apnea</t>
  </si>
  <si>
    <t>Trach Laryngectomy</t>
    <phoneticPr fontId="4" type="noConversion"/>
  </si>
  <si>
    <t>Skin Conditions</t>
    <phoneticPr fontId="4" type="noConversion"/>
  </si>
  <si>
    <t xml:space="preserve">     Tenacious</t>
  </si>
  <si>
    <t>Tenacious</t>
  </si>
  <si>
    <t xml:space="preserve">     Mucous plug</t>
  </si>
  <si>
    <t>MucousPlug</t>
  </si>
  <si>
    <t>OdorFoul</t>
  </si>
  <si>
    <t>OdorAbnormal</t>
  </si>
  <si>
    <t>Pulmonary</t>
    <phoneticPr fontId="4" type="noConversion"/>
  </si>
  <si>
    <t>Therapies</t>
    <phoneticPr fontId="4" type="noConversion"/>
  </si>
  <si>
    <t xml:space="preserve">     Dressing fenestrated 4x4</t>
  </si>
  <si>
    <t>Fenestrated 4x4</t>
  </si>
  <si>
    <t xml:space="preserve">     Dressing none</t>
  </si>
  <si>
    <t xml:space="preserve">     Dressing changed: date</t>
  </si>
  <si>
    <t xml:space="preserve">  Foam</t>
    <phoneticPr fontId="4" type="noConversion"/>
  </si>
  <si>
    <t xml:space="preserve">  Other: specify</t>
    <phoneticPr fontId="4" type="noConversion"/>
  </si>
  <si>
    <t>Dressing Condition</t>
    <phoneticPr fontId="4" type="noConversion"/>
  </si>
  <si>
    <t>ExudateNone</t>
  </si>
  <si>
    <t xml:space="preserve">     Amount scant</t>
  </si>
  <si>
    <t xml:space="preserve">     Amount small</t>
  </si>
  <si>
    <t xml:space="preserve">     Amount moderate</t>
  </si>
  <si>
    <t xml:space="preserve">     Amount large</t>
  </si>
  <si>
    <t>MD order</t>
  </si>
  <si>
    <t>Sedation Vacation</t>
    <phoneticPr fontId="4" type="noConversion"/>
  </si>
  <si>
    <t xml:space="preserve">     Size 4</t>
  </si>
  <si>
    <t>Airway Type (RT)</t>
  </si>
  <si>
    <t>Endotracheal tube oral: add protocol</t>
  </si>
  <si>
    <t>VAP Prevention:  Sedation Vacation</t>
  </si>
  <si>
    <t>Sedation vacation began at this time</t>
  </si>
  <si>
    <t>SedVacation</t>
  </si>
  <si>
    <t>Sedation vacation tolerated</t>
  </si>
  <si>
    <t>Tolerated</t>
  </si>
  <si>
    <t>No sedation vacation, vent less than 24 hours</t>
  </si>
  <si>
    <t>Less24hr</t>
  </si>
  <si>
    <t>No sedation vacation, Vital signs unstable</t>
  </si>
  <si>
    <t>No sedation vacation, MD orders</t>
  </si>
  <si>
    <t>Sedation vacation not tolerated</t>
  </si>
  <si>
    <t>NotTolerated</t>
  </si>
  <si>
    <t>Spontaneous</t>
  </si>
  <si>
    <t>Spont</t>
  </si>
  <si>
    <t>Prophylaxis</t>
    <phoneticPr fontId="4" type="noConversion"/>
  </si>
  <si>
    <t>Mask Venturi FiO2%</t>
    <phoneticPr fontId="4" type="noConversion"/>
  </si>
  <si>
    <t>Mask Venturi FiO2%</t>
    <phoneticPr fontId="4" type="noConversion"/>
  </si>
  <si>
    <t>Mask Venturi FiO2%</t>
    <phoneticPr fontId="4" type="noConversion"/>
  </si>
  <si>
    <t>12</t>
    <phoneticPr fontId="4" type="noConversion"/>
  </si>
  <si>
    <t>Nasal Cannula</t>
    <phoneticPr fontId="4" type="noConversion"/>
  </si>
  <si>
    <t>Nasal Cannula FiO l/min</t>
    <phoneticPr fontId="4" type="noConversion"/>
  </si>
  <si>
    <t>1 l/min</t>
    <phoneticPr fontId="4" type="noConversion"/>
  </si>
  <si>
    <t>2 l/min</t>
    <phoneticPr fontId="4" type="noConversion"/>
  </si>
  <si>
    <t>3 l/min</t>
    <phoneticPr fontId="4" type="noConversion"/>
  </si>
  <si>
    <t>DVT Prophylaxis Contraindicated</t>
  </si>
  <si>
    <t>Nasal cannula</t>
  </si>
  <si>
    <t>DVT Contra</t>
  </si>
  <si>
    <t>Subglottic Suction</t>
    <phoneticPr fontId="4" type="noConversion"/>
  </si>
  <si>
    <t>VAP Prevention: Subglottic Suction</t>
  </si>
  <si>
    <t>Nasal cannula high flow</t>
  </si>
  <si>
    <t>NC HiFlow</t>
  </si>
  <si>
    <t>Mask aerosol</t>
  </si>
  <si>
    <t>Aerosol</t>
  </si>
  <si>
    <t>Cont</t>
    <phoneticPr fontId="4" type="noConversion"/>
  </si>
  <si>
    <t>MaskSimple</t>
  </si>
  <si>
    <t>Mask partial rebreather</t>
  </si>
  <si>
    <t>PartialRebreath</t>
  </si>
  <si>
    <t>Mask non rebreather</t>
  </si>
  <si>
    <t>NonRebreath</t>
  </si>
  <si>
    <t>Mask venturi</t>
  </si>
  <si>
    <t>Venturi</t>
  </si>
  <si>
    <t>Face tent</t>
  </si>
  <si>
    <t>FaceTent</t>
  </si>
  <si>
    <t>Mask tracheostomy/trach collar</t>
  </si>
  <si>
    <t>Contraindications to Spontaneous Breathing Trial</t>
    <phoneticPr fontId="4" type="noConversion"/>
  </si>
  <si>
    <t>VAP Prevention: Contraindications to Spontaneous Breathing Trial</t>
    <phoneticPr fontId="4" type="noConversion"/>
  </si>
  <si>
    <t>Spontaneous Breathing Trial Successful</t>
    <phoneticPr fontId="4" type="noConversion"/>
  </si>
  <si>
    <t xml:space="preserve"> </t>
    <phoneticPr fontId="4" type="noConversion"/>
  </si>
  <si>
    <t>HomeVent</t>
    <phoneticPr fontId="4" type="noConversion"/>
  </si>
  <si>
    <t xml:space="preserve">     Portex</t>
  </si>
  <si>
    <t>Portex</t>
  </si>
  <si>
    <t xml:space="preserve">     Blom Singer (laryngectomy)</t>
  </si>
  <si>
    <t xml:space="preserve">     No difficulty observed</t>
  </si>
  <si>
    <t>Unlabored</t>
  </si>
  <si>
    <t xml:space="preserve">     Labored</t>
  </si>
  <si>
    <t>Labored</t>
  </si>
  <si>
    <t xml:space="preserve">     Diaphramatic</t>
  </si>
  <si>
    <t>Diaphram</t>
  </si>
  <si>
    <t xml:space="preserve">     Use of accessory muscles</t>
  </si>
  <si>
    <t>AccessMusc</t>
  </si>
  <si>
    <t>Fenestrated</t>
  </si>
  <si>
    <t xml:space="preserve">     Disposable inner cannula</t>
  </si>
  <si>
    <t>DIC</t>
  </si>
  <si>
    <t xml:space="preserve">  ET Tube</t>
    <phoneticPr fontId="4" type="noConversion"/>
  </si>
  <si>
    <t>ETTube</t>
    <phoneticPr fontId="4" type="noConversion"/>
  </si>
  <si>
    <t xml:space="preserve">  Armored</t>
    <phoneticPr fontId="4" type="noConversion"/>
  </si>
  <si>
    <t>Armored</t>
    <phoneticPr fontId="4" type="noConversion"/>
  </si>
  <si>
    <t xml:space="preserve">  Voice Restoration Valve</t>
    <phoneticPr fontId="4" type="noConversion"/>
  </si>
  <si>
    <t>VoiceRestVlv</t>
    <phoneticPr fontId="4" type="noConversion"/>
  </si>
  <si>
    <t>Cuff Status</t>
    <phoneticPr fontId="4" type="noConversion"/>
  </si>
  <si>
    <t xml:space="preserve">     Cuff intact</t>
  </si>
  <si>
    <t xml:space="preserve">     Cuff leak</t>
  </si>
  <si>
    <t>Restlessness</t>
  </si>
  <si>
    <t>Restlss</t>
  </si>
  <si>
    <t>Retraction</t>
  </si>
  <si>
    <t>CuffDeflated</t>
  </si>
  <si>
    <t>Oral Mucosa Cyanotic</t>
  </si>
  <si>
    <t>Ocyan</t>
  </si>
  <si>
    <t>Oral Mucosa Dusky</t>
  </si>
  <si>
    <t>Odusk</t>
  </si>
  <si>
    <t>Retrac</t>
  </si>
  <si>
    <t>Tachypnea</t>
  </si>
  <si>
    <t>Tachyp</t>
  </si>
  <si>
    <t>Use of Accessory Muscles</t>
  </si>
  <si>
    <t>Acc M</t>
  </si>
  <si>
    <t>Wheezes</t>
  </si>
  <si>
    <t>Wheeze</t>
  </si>
  <si>
    <t>Apnea</t>
    <phoneticPr fontId="4" type="noConversion"/>
  </si>
  <si>
    <t>Tracheal Position (RT)</t>
  </si>
  <si>
    <t>Wearing Assessment Trial</t>
    <phoneticPr fontId="4" type="noConversion"/>
  </si>
  <si>
    <t>06</t>
    <phoneticPr fontId="4" type="noConversion"/>
  </si>
  <si>
    <t>Weaning Assessment/Trial</t>
  </si>
  <si>
    <t>Assessed for weaning trial</t>
  </si>
  <si>
    <t>Assessed</t>
  </si>
  <si>
    <t>Weaning trial began at this time</t>
  </si>
  <si>
    <t>TrialStart</t>
  </si>
  <si>
    <t>Spontaneous Breathing Trial Failure</t>
    <phoneticPr fontId="4" type="noConversion"/>
  </si>
  <si>
    <t>Pressure Control</t>
    <phoneticPr fontId="4" type="noConversion"/>
  </si>
  <si>
    <t>Bilevel</t>
    <phoneticPr fontId="4" type="noConversion"/>
  </si>
  <si>
    <t>Mechanical Ventilation Weaning Mode</t>
    <phoneticPr fontId="4" type="noConversion"/>
  </si>
  <si>
    <t>Spontaneous Breathing Trial - CPAP</t>
    <phoneticPr fontId="4" type="noConversion"/>
  </si>
  <si>
    <t>SBT - Tube Comp</t>
    <phoneticPr fontId="4" type="noConversion"/>
  </si>
  <si>
    <t>SBT - Flow by flow</t>
    <phoneticPr fontId="4" type="noConversion"/>
  </si>
  <si>
    <t>Report Received RT</t>
    <phoneticPr fontId="4" type="noConversion"/>
  </si>
  <si>
    <t>VAP Prevention: Contraindications to Spontaneous Breathing Trial</t>
    <phoneticPr fontId="4" type="noConversion"/>
  </si>
  <si>
    <t>Spontaneous Breathing Trial Cont Unstable heart rhythm</t>
  </si>
  <si>
    <t>HOBflat</t>
  </si>
  <si>
    <t>Oral Care</t>
    <phoneticPr fontId="4" type="noConversion"/>
  </si>
  <si>
    <t>VAP Prevention:  Oral Care</t>
  </si>
  <si>
    <t>Teeth, gums &amp; oral cavity brush (every 12 hours)</t>
  </si>
  <si>
    <t>TeethBrush</t>
  </si>
  <si>
    <t>Subglottic suction done</t>
  </si>
  <si>
    <t>SubGsuct</t>
  </si>
  <si>
    <t>Pattern</t>
    <phoneticPr fontId="4" type="noConversion"/>
  </si>
  <si>
    <t xml:space="preserve">     Pattern regular</t>
  </si>
  <si>
    <t>Regular</t>
  </si>
  <si>
    <t xml:space="preserve">     Pattern tachypnea</t>
  </si>
  <si>
    <t>Tachy</t>
  </si>
  <si>
    <t xml:space="preserve">     Pattern bradypnea</t>
  </si>
  <si>
    <t>13</t>
    <phoneticPr fontId="4" type="noConversion"/>
  </si>
  <si>
    <t>Weaning trial tolerated</t>
  </si>
  <si>
    <t>Spontaneous Breathing Trial Failure Increased Heart Rate,</t>
  </si>
  <si>
    <t>Spontaneous Breathing Trial Failure Increase/Decrease BP</t>
  </si>
  <si>
    <t>Trach Laryngectomy Stoma Assessment</t>
  </si>
  <si>
    <t xml:space="preserve">     Skin breakdown</t>
  </si>
  <si>
    <t>SkinBreak</t>
  </si>
  <si>
    <t xml:space="preserve">     Necrosis</t>
  </si>
  <si>
    <t>Necrosis</t>
  </si>
  <si>
    <t xml:space="preserve">     Dressing gauze</t>
  </si>
  <si>
    <t>Ventilator Setting Verification</t>
  </si>
  <si>
    <t>Ventilator settings match order</t>
  </si>
  <si>
    <t>Ventilator settings do not match order</t>
  </si>
  <si>
    <t>RTnotified</t>
  </si>
  <si>
    <t>Settings changed per order</t>
    <phoneticPr fontId="4" type="noConversion"/>
  </si>
  <si>
    <t>Setchgorder</t>
    <phoneticPr fontId="4" type="noConversion"/>
  </si>
  <si>
    <t>Respiratory Therapist</t>
  </si>
  <si>
    <t>No weaning trial, on vasoactive drips</t>
  </si>
  <si>
    <t>DRIPS</t>
  </si>
  <si>
    <t>Not Stopped</t>
    <phoneticPr fontId="4" type="noConversion"/>
  </si>
  <si>
    <t>Shows Overt Distress</t>
    <phoneticPr fontId="4" type="noConversion"/>
  </si>
  <si>
    <t>SBP systolic &lt;90 or &gt;180</t>
    <phoneticPr fontId="4" type="noConversion"/>
  </si>
  <si>
    <t>SBP systolic &lt;90 or &gt;180</t>
    <phoneticPr fontId="4" type="noConversion"/>
  </si>
  <si>
    <t>HR &lt;60 or &gt;140</t>
    <phoneticPr fontId="4" type="noConversion"/>
  </si>
  <si>
    <t>RR &lt;8 or &gt;35</t>
    <phoneticPr fontId="4" type="noConversion"/>
  </si>
  <si>
    <t>20% change from baseline</t>
    <phoneticPr fontId="4" type="noConversion"/>
  </si>
  <si>
    <t>VT &lt; 5ml/kg</t>
    <phoneticPr fontId="4" type="noConversion"/>
  </si>
  <si>
    <t>01</t>
    <phoneticPr fontId="4" type="noConversion"/>
  </si>
  <si>
    <t>x</t>
    <phoneticPr fontId="4" type="noConversion"/>
  </si>
  <si>
    <t>Weaning Trial Started</t>
    <phoneticPr fontId="4" type="noConversion"/>
  </si>
  <si>
    <t>WeanStart</t>
    <phoneticPr fontId="4" type="noConversion"/>
  </si>
  <si>
    <t>06</t>
    <phoneticPr fontId="4" type="noConversion"/>
  </si>
  <si>
    <t>Weaning Trial Stopped</t>
    <phoneticPr fontId="4" type="noConversion"/>
  </si>
  <si>
    <t>WeanStop</t>
    <phoneticPr fontId="4" type="noConversion"/>
  </si>
  <si>
    <t>Mask Venturi</t>
    <phoneticPr fontId="4" type="noConversion"/>
  </si>
  <si>
    <t>Eight liters</t>
  </si>
  <si>
    <t>8 liters</t>
  </si>
  <si>
    <t>Specify liters</t>
  </si>
  <si>
    <t>Liters</t>
  </si>
  <si>
    <t>Treatments</t>
    <phoneticPr fontId="4" type="noConversion"/>
  </si>
  <si>
    <t xml:space="preserve">EZPAP:  Treatments Given </t>
    <phoneticPr fontId="4" type="noConversion"/>
  </si>
  <si>
    <t xml:space="preserve"> Albuterol 0.083%</t>
    <phoneticPr fontId="4" type="noConversion"/>
  </si>
  <si>
    <t xml:space="preserve"> Albuterol 0.083%</t>
    <phoneticPr fontId="4" type="noConversion"/>
  </si>
  <si>
    <t xml:space="preserve">EZPAP:  Treatments Given </t>
    <phoneticPr fontId="4" type="noConversion"/>
  </si>
  <si>
    <t>Ipratropium 0.2%</t>
  </si>
  <si>
    <t xml:space="preserve"> Add:  Albuterol/Ipratropium</t>
  </si>
  <si>
    <t>Thirty Minute Spontaneous Breathing Trial</t>
    <phoneticPr fontId="4" type="noConversion"/>
  </si>
  <si>
    <t>4 l/min</t>
    <phoneticPr fontId="4" type="noConversion"/>
  </si>
  <si>
    <t>ETToral</t>
  </si>
  <si>
    <t>Endotracheal tube nasal: add protocol</t>
  </si>
  <si>
    <t>ETTnasal</t>
  </si>
  <si>
    <t xml:space="preserve"> </t>
    <phoneticPr fontId="4" type="noConversion"/>
  </si>
  <si>
    <t>Continuous</t>
    <phoneticPr fontId="4" type="noConversion"/>
  </si>
  <si>
    <t>Laryngotomy tube/no tube: add protocol</t>
  </si>
  <si>
    <t>07</t>
    <phoneticPr fontId="4" type="noConversion"/>
  </si>
  <si>
    <t>Laryn</t>
  </si>
  <si>
    <t>10</t>
    <phoneticPr fontId="4" type="noConversion"/>
  </si>
  <si>
    <t>11</t>
    <phoneticPr fontId="4" type="noConversion"/>
  </si>
  <si>
    <t>NasalTrmpt</t>
  </si>
  <si>
    <t>Medical Gases (RT)</t>
  </si>
  <si>
    <t>SGS</t>
  </si>
  <si>
    <t>18</t>
    <phoneticPr fontId="4" type="noConversion"/>
  </si>
  <si>
    <t>Spontaneous Breathing Trial</t>
    <phoneticPr fontId="4" type="noConversion"/>
  </si>
  <si>
    <t>VAP Prevention: Spontaneous Breathing Trial</t>
    <phoneticPr fontId="4" type="noConversion"/>
  </si>
  <si>
    <t>Daily Spontaneous Breathing Trial</t>
    <phoneticPr fontId="4" type="noConversion"/>
  </si>
  <si>
    <t xml:space="preserve"> </t>
    <phoneticPr fontId="4" type="noConversion"/>
  </si>
  <si>
    <t>VAP Prevention: Spontaneous Breathing Trial</t>
    <phoneticPr fontId="4" type="noConversion"/>
  </si>
  <si>
    <t>Daily Spontaneous Breathing Trial Contraindicated</t>
    <phoneticPr fontId="4" type="noConversion"/>
  </si>
  <si>
    <t>Middle Lobe Right</t>
    <phoneticPr fontId="4" type="noConversion"/>
  </si>
  <si>
    <t>Breath Sounds Middle Lobe Right (RT)</t>
  </si>
  <si>
    <t>Wean T piece</t>
    <phoneticPr fontId="4" type="noConversion"/>
  </si>
  <si>
    <t>WienT</t>
    <phoneticPr fontId="4" type="noConversion"/>
  </si>
  <si>
    <t>Signs of Respiratory Distress</t>
    <phoneticPr fontId="4" type="noConversion"/>
  </si>
  <si>
    <t>Signs of Respiratory Distress</t>
  </si>
  <si>
    <t>BlomSinger</t>
  </si>
  <si>
    <t xml:space="preserve">  Jackson</t>
    <phoneticPr fontId="4" type="noConversion"/>
  </si>
  <si>
    <t xml:space="preserve">  Lary</t>
    <phoneticPr fontId="4" type="noConversion"/>
  </si>
  <si>
    <t xml:space="preserve">     Cuff</t>
  </si>
  <si>
    <t>Cuff</t>
  </si>
  <si>
    <t xml:space="preserve">     Cuffless</t>
  </si>
  <si>
    <t>Cuffless</t>
  </si>
  <si>
    <t xml:space="preserve">     Fenestrated</t>
  </si>
  <si>
    <t>Lpale</t>
  </si>
  <si>
    <t>Mental Status Change</t>
  </si>
  <si>
    <t>MenChg</t>
  </si>
  <si>
    <t>Nailbeds Cyanotic</t>
  </si>
  <si>
    <t>Ncyan</t>
  </si>
  <si>
    <t>Nailbeds Dusky</t>
  </si>
  <si>
    <t>Ndusk</t>
  </si>
  <si>
    <t>Nailbeds Pale</t>
  </si>
  <si>
    <t>Npale</t>
  </si>
  <si>
    <t>04</t>
    <phoneticPr fontId="4" type="noConversion"/>
  </si>
  <si>
    <t>Nasal Flare</t>
  </si>
  <si>
    <t>NasFlr</t>
  </si>
  <si>
    <t>Patient Position</t>
    <phoneticPr fontId="4" type="noConversion"/>
  </si>
  <si>
    <t xml:space="preserve">     Laying on right side</t>
  </si>
  <si>
    <t>Oral Mucosa Pale</t>
  </si>
  <si>
    <t>Opale</t>
  </si>
  <si>
    <t xml:space="preserve">     Supine position</t>
  </si>
  <si>
    <t>Supine</t>
  </si>
  <si>
    <t xml:space="preserve">     Prone position</t>
  </si>
  <si>
    <t xml:space="preserve">     Position:  specify</t>
  </si>
  <si>
    <t>PtOther</t>
  </si>
  <si>
    <t>Held</t>
    <phoneticPr fontId="4" type="noConversion"/>
  </si>
  <si>
    <t>Sitting</t>
    <phoneticPr fontId="4" type="noConversion"/>
  </si>
  <si>
    <t>Hyperinflation</t>
    <phoneticPr fontId="4" type="noConversion"/>
  </si>
  <si>
    <t>5 l/min</t>
    <phoneticPr fontId="4" type="noConversion"/>
  </si>
  <si>
    <t>6 l/min</t>
    <phoneticPr fontId="4" type="noConversion"/>
  </si>
  <si>
    <t>Mechanical Ventilation  Mode</t>
    <phoneticPr fontId="4" type="noConversion"/>
  </si>
  <si>
    <t>Assist Control</t>
    <phoneticPr fontId="4" type="noConversion"/>
  </si>
  <si>
    <t>Pressure Support</t>
    <phoneticPr fontId="4" type="noConversion"/>
  </si>
  <si>
    <t>SIMV</t>
    <phoneticPr fontId="4" type="noConversion"/>
  </si>
  <si>
    <t>Tachypnea</t>
    <phoneticPr fontId="4" type="noConversion"/>
  </si>
  <si>
    <t>Respiratory Therapist</t>
    <phoneticPr fontId="4" type="noConversion"/>
  </si>
  <si>
    <t>Nausea &amp; Vomiting</t>
    <phoneticPr fontId="4" type="noConversion"/>
  </si>
  <si>
    <t>Hypertension</t>
    <phoneticPr fontId="4" type="noConversion"/>
  </si>
  <si>
    <t>Hypertension</t>
    <phoneticPr fontId="4" type="noConversion"/>
  </si>
  <si>
    <t>Hypotension</t>
    <phoneticPr fontId="4" type="noConversion"/>
  </si>
  <si>
    <t>09</t>
    <phoneticPr fontId="4" type="noConversion"/>
  </si>
  <si>
    <t>Bronchospasm</t>
    <phoneticPr fontId="4" type="noConversion"/>
  </si>
  <si>
    <t>Bronchospasm</t>
    <phoneticPr fontId="4" type="noConversion"/>
  </si>
  <si>
    <t>Dyspnea</t>
    <phoneticPr fontId="4" type="noConversion"/>
  </si>
  <si>
    <t>RT Ventilator</t>
    <phoneticPr fontId="4" type="noConversion"/>
  </si>
  <si>
    <t>11</t>
    <phoneticPr fontId="4" type="noConversion"/>
  </si>
  <si>
    <t>Vertigo</t>
    <phoneticPr fontId="4" type="noConversion"/>
  </si>
  <si>
    <t>IPV</t>
    <phoneticPr fontId="4" type="noConversion"/>
  </si>
  <si>
    <t>Settings</t>
    <phoneticPr fontId="4" type="noConversion"/>
  </si>
  <si>
    <t>RT-Ventilator Days Tracking</t>
  </si>
  <si>
    <t>Report Received from RT</t>
    <phoneticPr fontId="4" type="noConversion"/>
  </si>
  <si>
    <t>Yes</t>
    <phoneticPr fontId="4" type="noConversion"/>
  </si>
  <si>
    <t>No</t>
    <phoneticPr fontId="4" type="noConversion"/>
  </si>
  <si>
    <t>Intrapulmonary Percussive Ventilation (RT)</t>
  </si>
  <si>
    <t>Spontaneous Breathing Trial Cont Hemodynamics unstable</t>
  </si>
  <si>
    <t>Spontaneous Breathing Trial Five Minute</t>
    <phoneticPr fontId="4" type="noConversion"/>
  </si>
  <si>
    <t>Five Minute Spontaneous Breathing Trial</t>
    <phoneticPr fontId="4" type="noConversion"/>
  </si>
  <si>
    <t>Spontaneous Breathing Trial  Cont Deeply sedated/paralyzed</t>
    <phoneticPr fontId="4" type="noConversion"/>
  </si>
  <si>
    <t>Spontaneous Breathing Trial Failure Diaphoresis</t>
  </si>
  <si>
    <t>Spontaneous Breathing Trial Failure Increased Work of Breathing</t>
  </si>
  <si>
    <t>Spontaneous Breathing Trial Failure Decreased 02 Saturations</t>
  </si>
  <si>
    <t>Spontaneous Breathing Trial Failure High Respiratory Rate</t>
  </si>
  <si>
    <t xml:space="preserve">     Strong</t>
  </si>
  <si>
    <t xml:space="preserve">     Weak</t>
  </si>
  <si>
    <t>No weaning trial, vent less than 24 hours</t>
  </si>
  <si>
    <t>No weaning trial, Vital signs unstable</t>
  </si>
  <si>
    <t>No weaning trial, FiO2 more than 50%</t>
  </si>
  <si>
    <t>FiO2&gt;50%</t>
  </si>
  <si>
    <t>Spontaneous Breathing Trial Failure Increased ETC02,</t>
  </si>
  <si>
    <t xml:space="preserve">Spontaneous Breathing Trial Failure Other: </t>
  </si>
  <si>
    <t>Ventilator</t>
    <phoneticPr fontId="4" type="noConversion"/>
  </si>
  <si>
    <t>Setting Verification</t>
    <phoneticPr fontId="4" type="noConversion"/>
  </si>
  <si>
    <t>No weaning trial, Tidal Volume less than 3-5cc/kg</t>
  </si>
  <si>
    <t>TV&lt;3-5cc/kg</t>
  </si>
  <si>
    <t>No weaning trial, NIF less than minus 15cm H2O</t>
  </si>
  <si>
    <t>NIF&lt;-15</t>
  </si>
  <si>
    <t>No weaning trial, MD orders</t>
  </si>
  <si>
    <t>3 min</t>
  </si>
  <si>
    <t>Four minutes</t>
  </si>
  <si>
    <t>4 min</t>
  </si>
  <si>
    <t>Five minutes</t>
  </si>
  <si>
    <t>Weaning trial was not tolerated</t>
  </si>
  <si>
    <t>Eight minutes</t>
  </si>
  <si>
    <t>Nine minutes</t>
  </si>
  <si>
    <t>9 min</t>
  </si>
  <si>
    <t>Ten minutes</t>
  </si>
  <si>
    <t>Minutes specify</t>
  </si>
  <si>
    <t>Minutes</t>
  </si>
  <si>
    <t>Liter Flow</t>
    <phoneticPr fontId="4" type="noConversion"/>
  </si>
  <si>
    <t>EZPAP:  Liter Flow (RT)</t>
  </si>
  <si>
    <t>One liter</t>
  </si>
  <si>
    <t>1 liter</t>
  </si>
  <si>
    <t>Two liter</t>
  </si>
  <si>
    <t>2 liters</t>
  </si>
  <si>
    <t>Three liters</t>
  </si>
  <si>
    <t>3 liters</t>
  </si>
  <si>
    <t>Four liters</t>
  </si>
  <si>
    <t>4 liters</t>
  </si>
  <si>
    <t>Five liters</t>
  </si>
  <si>
    <t>5 liters</t>
  </si>
  <si>
    <t>Six liters</t>
  </si>
  <si>
    <t>6 liters</t>
  </si>
  <si>
    <t>Seven liters</t>
  </si>
  <si>
    <t>7 liters</t>
  </si>
  <si>
    <t>Skin Temperature</t>
    <phoneticPr fontId="4" type="noConversion"/>
  </si>
  <si>
    <t xml:space="preserve">     Warm</t>
  </si>
  <si>
    <t xml:space="preserve">     Cool</t>
  </si>
  <si>
    <t xml:space="preserve">     Cold</t>
  </si>
  <si>
    <t xml:space="preserve">     Hot</t>
  </si>
  <si>
    <t>Skin Color</t>
    <phoneticPr fontId="4" type="noConversion"/>
  </si>
  <si>
    <t>03</t>
    <phoneticPr fontId="4" type="noConversion"/>
  </si>
  <si>
    <t xml:space="preserve">     Normal for ethnic group[</t>
  </si>
  <si>
    <t xml:space="preserve">     Pale</t>
  </si>
  <si>
    <t xml:space="preserve">     Dusky</t>
  </si>
  <si>
    <t xml:space="preserve">     Cyanotic</t>
  </si>
  <si>
    <t xml:space="preserve">     Mottled</t>
  </si>
  <si>
    <t>Skin Moisture</t>
    <phoneticPr fontId="4" type="noConversion"/>
  </si>
  <si>
    <t>Volume high</t>
  </si>
  <si>
    <t xml:space="preserve">     Normal</t>
  </si>
  <si>
    <t xml:space="preserve">     Diaphoretic</t>
  </si>
  <si>
    <t xml:space="preserve">     Clammy</t>
  </si>
  <si>
    <t>Positive Expiratory Pressure Devices</t>
    <phoneticPr fontId="4" type="noConversion"/>
  </si>
  <si>
    <t>Type</t>
    <phoneticPr fontId="4" type="noConversion"/>
  </si>
  <si>
    <t>Positive Expiratory Pressure Devices (RT)</t>
  </si>
  <si>
    <t xml:space="preserve">     Acapella</t>
  </si>
  <si>
    <t>Acapella</t>
  </si>
  <si>
    <t xml:space="preserve">     Flutter</t>
  </si>
  <si>
    <t>Flutter</t>
  </si>
  <si>
    <t xml:space="preserve">     TheraPEP</t>
  </si>
  <si>
    <t>Tracheostomy tube: add protocol</t>
  </si>
  <si>
    <t>Resp Rate (30min)</t>
    <phoneticPr fontId="4" type="noConversion"/>
  </si>
  <si>
    <t>RespRate</t>
    <phoneticPr fontId="4" type="noConversion"/>
  </si>
  <si>
    <t>Average Vt (30min)</t>
    <phoneticPr fontId="4" type="noConversion"/>
  </si>
  <si>
    <t>Heliox %:  specify</t>
  </si>
  <si>
    <t>Heliox</t>
  </si>
  <si>
    <t>Other;  specify</t>
  </si>
  <si>
    <t>Respiratory Device</t>
    <phoneticPr fontId="4" type="noConversion"/>
  </si>
  <si>
    <t>Respiratory Device (RT)</t>
  </si>
  <si>
    <t>03</t>
    <phoneticPr fontId="4" type="noConversion"/>
  </si>
  <si>
    <t>Tent</t>
  </si>
  <si>
    <t>03</t>
    <phoneticPr fontId="4" type="noConversion"/>
  </si>
  <si>
    <t>Bilevel (non-invasive)</t>
  </si>
  <si>
    <t>T-piece</t>
  </si>
  <si>
    <t>01</t>
    <phoneticPr fontId="4" type="noConversion"/>
  </si>
  <si>
    <t>Home CPAP (non-invasive)</t>
    <phoneticPr fontId="4" type="noConversion"/>
  </si>
  <si>
    <t>HomeCPAP</t>
    <phoneticPr fontId="4" type="noConversion"/>
  </si>
  <si>
    <t>Home Mechanical ventilation</t>
    <phoneticPr fontId="4" type="noConversion"/>
  </si>
  <si>
    <t xml:space="preserve">     Four</t>
  </si>
  <si>
    <t>Means source</t>
    <phoneticPr fontId="4" type="noConversion"/>
  </si>
  <si>
    <t>Chest Configuration (RT)</t>
  </si>
  <si>
    <t>Wheeze, Inspiratory and Expiratory</t>
  </si>
  <si>
    <t>Breath Sounds Upper Lobe Left (RT)</t>
  </si>
  <si>
    <t>Breath Sounds Upper Lobe Right (RT)</t>
  </si>
  <si>
    <t>Chest</t>
    <phoneticPr fontId="4" type="noConversion"/>
  </si>
  <si>
    <t>Configuration</t>
    <phoneticPr fontId="4" type="noConversion"/>
  </si>
  <si>
    <t>Asymmetrical Chest Movements</t>
  </si>
  <si>
    <t>Assym</t>
  </si>
  <si>
    <t>Circumoral Cyanosis</t>
  </si>
  <si>
    <t>CircCy</t>
  </si>
  <si>
    <t>Head Bobbing</t>
  </si>
  <si>
    <t>HdBob</t>
  </si>
  <si>
    <t>Lips Cyanotic</t>
  </si>
  <si>
    <t>Lcyan</t>
  </si>
  <si>
    <t>Lips Dusky</t>
  </si>
  <si>
    <t>Ldusk</t>
  </si>
  <si>
    <t>Lips Pale</t>
  </si>
  <si>
    <t xml:space="preserve">     Head of bed flat</t>
  </si>
  <si>
    <t xml:space="preserve">     Partial trendelenburg</t>
  </si>
  <si>
    <t>PartTrend</t>
  </si>
  <si>
    <t xml:space="preserve">     Full trendelenburg</t>
  </si>
  <si>
    <t>FullTrend</t>
  </si>
  <si>
    <t xml:space="preserve"> Other : specify</t>
    <phoneticPr fontId="4" type="noConversion"/>
  </si>
  <si>
    <t xml:space="preserve"> Patient Refused</t>
  </si>
  <si>
    <t>Held</t>
    <phoneticPr fontId="4" type="noConversion"/>
  </si>
  <si>
    <t>PtRight</t>
  </si>
  <si>
    <t xml:space="preserve">     Laying on left side</t>
  </si>
  <si>
    <t>PtLeft</t>
  </si>
  <si>
    <t>08</t>
    <phoneticPr fontId="4" type="noConversion"/>
  </si>
  <si>
    <t>Adverse Reaction</t>
    <phoneticPr fontId="4" type="noConversion"/>
  </si>
  <si>
    <t>04</t>
    <phoneticPr fontId="4" type="noConversion"/>
  </si>
  <si>
    <t>EZPAP:  Treatments Adverse Reactions</t>
    <phoneticPr fontId="4" type="noConversion"/>
  </si>
  <si>
    <t>None</t>
    <phoneticPr fontId="4" type="noConversion"/>
  </si>
  <si>
    <t>Nausea</t>
    <phoneticPr fontId="4" type="noConversion"/>
  </si>
  <si>
    <t>Tachycardia</t>
    <phoneticPr fontId="4" type="noConversion"/>
  </si>
  <si>
    <t>Bradycardia</t>
    <phoneticPr fontId="4" type="noConversion"/>
  </si>
  <si>
    <t>Bradycardia</t>
    <phoneticPr fontId="4" type="noConversion"/>
  </si>
  <si>
    <t>Chest pain</t>
    <phoneticPr fontId="4" type="noConversion"/>
  </si>
  <si>
    <t>Chest pain</t>
    <phoneticPr fontId="4" type="noConversion"/>
  </si>
  <si>
    <t>Tachypnea</t>
    <phoneticPr fontId="4" type="noConversion"/>
  </si>
  <si>
    <t>01</t>
    <phoneticPr fontId="4" type="noConversion"/>
  </si>
  <si>
    <t>3 min</t>
    <phoneticPr fontId="4" type="noConversion"/>
  </si>
  <si>
    <t>4 min</t>
    <phoneticPr fontId="4" type="noConversion"/>
  </si>
  <si>
    <t>5 min</t>
    <phoneticPr fontId="4" type="noConversion"/>
  </si>
  <si>
    <t>6 min</t>
    <phoneticPr fontId="4" type="noConversion"/>
  </si>
  <si>
    <t>7 min</t>
    <phoneticPr fontId="4" type="noConversion"/>
  </si>
  <si>
    <t>8 min</t>
    <phoneticPr fontId="4" type="noConversion"/>
  </si>
  <si>
    <t>9 min</t>
    <phoneticPr fontId="4" type="noConversion"/>
  </si>
  <si>
    <t>10 min</t>
    <phoneticPr fontId="4" type="noConversion"/>
  </si>
  <si>
    <t>Minutes specify</t>
    <phoneticPr fontId="4" type="noConversion"/>
  </si>
  <si>
    <t>11</t>
    <phoneticPr fontId="4" type="noConversion"/>
  </si>
  <si>
    <t>Kussmaul</t>
  </si>
  <si>
    <t>Respirations Observed</t>
    <phoneticPr fontId="4" type="noConversion"/>
  </si>
  <si>
    <t>Number: specify</t>
    <phoneticPr fontId="4" type="noConversion"/>
  </si>
  <si>
    <t>Numb:spec</t>
    <phoneticPr fontId="4" type="noConversion"/>
  </si>
  <si>
    <t>Days Tracking</t>
    <phoneticPr fontId="4" type="noConversion"/>
  </si>
  <si>
    <t>8 or less: Minimal/Mild withdrawal</t>
  </si>
  <si>
    <t>Min/Mild</t>
  </si>
  <si>
    <t>Ventilator prior to admit</t>
  </si>
  <si>
    <t>Ventilator Start</t>
  </si>
  <si>
    <t>Ventilator Discontinued</t>
  </si>
  <si>
    <t>RT-Ventilator Days Tracking</t>
    <phoneticPr fontId="4" type="noConversion"/>
  </si>
  <si>
    <t>Patient Transferred on Ventilator</t>
    <phoneticPr fontId="4" type="noConversion"/>
  </si>
  <si>
    <t>IPV  Frequency setting</t>
  </si>
  <si>
    <t>IPV Hardness</t>
  </si>
  <si>
    <t>Hardness</t>
  </si>
  <si>
    <t>Oxygen FiO2</t>
    <phoneticPr fontId="4" type="noConversion"/>
  </si>
  <si>
    <t>10</t>
    <phoneticPr fontId="4" type="noConversion"/>
  </si>
  <si>
    <t>Oxygen</t>
    <phoneticPr fontId="4" type="noConversion"/>
  </si>
  <si>
    <t>Resp Rate (5min)</t>
    <phoneticPr fontId="4" type="noConversion"/>
  </si>
  <si>
    <t>Average Vt (5min)</t>
    <phoneticPr fontId="4" type="noConversion"/>
  </si>
  <si>
    <t>AverageVt</t>
    <phoneticPr fontId="4" type="noConversion"/>
  </si>
  <si>
    <t>RSBI (5min)</t>
    <phoneticPr fontId="4" type="noConversion"/>
  </si>
  <si>
    <t>RSBI</t>
    <phoneticPr fontId="4" type="noConversion"/>
  </si>
  <si>
    <t>VE L/m (5min)</t>
    <phoneticPr fontId="4" type="noConversion"/>
  </si>
  <si>
    <t>RSBI &lt;105? Yes: begin Trial, No: Stop Trial</t>
    <phoneticPr fontId="4" type="noConversion"/>
  </si>
  <si>
    <t>RSBI&lt;105</t>
    <phoneticPr fontId="4" type="noConversion"/>
  </si>
  <si>
    <t>Spontaneous Breathing Trial 30 Minute</t>
    <phoneticPr fontId="4" type="noConversion"/>
  </si>
  <si>
    <t xml:space="preserve">     Absent/none</t>
  </si>
  <si>
    <t>Cough (RT)</t>
  </si>
  <si>
    <t>ET Tube Cuff (RT)</t>
  </si>
  <si>
    <t>Cuff Pressure ____ mmHg</t>
    <phoneticPr fontId="4" type="noConversion"/>
  </si>
  <si>
    <t>Productive</t>
  </si>
  <si>
    <t>Assist Device</t>
    <phoneticPr fontId="4" type="noConversion"/>
  </si>
  <si>
    <t>Cough Assist Device (RT)</t>
  </si>
  <si>
    <t>Manual mode</t>
  </si>
  <si>
    <t>Manual</t>
  </si>
  <si>
    <t>No weaning trial, PEEP more than 5</t>
  </si>
  <si>
    <t>PEEP&gt;5</t>
  </si>
  <si>
    <t>No weaning trial, RSBI more than 105</t>
  </si>
  <si>
    <t>RSBI&gt;105</t>
  </si>
  <si>
    <t>No weaning trial, Resp rate more than 35</t>
  </si>
  <si>
    <t>Resp&gt;35</t>
  </si>
  <si>
    <t>No weaning trial, Pulse Ox less than 92%</t>
  </si>
  <si>
    <t>SpO2&lt;92%</t>
  </si>
  <si>
    <t>Date of intubation:  specify</t>
  </si>
  <si>
    <t>EZPAP</t>
    <phoneticPr fontId="4" type="noConversion"/>
  </si>
  <si>
    <t>EZPAP:  Duration (RT)</t>
  </si>
  <si>
    <t>One minute</t>
  </si>
  <si>
    <t>1 min</t>
  </si>
  <si>
    <t>Two minutes</t>
  </si>
  <si>
    <t>2 min</t>
  </si>
  <si>
    <t>Three minutes</t>
  </si>
  <si>
    <t>Behavior</t>
    <phoneticPr fontId="4" type="noConversion"/>
  </si>
  <si>
    <t>Physical Appearance (RT)</t>
  </si>
  <si>
    <t xml:space="preserve">     Alert</t>
  </si>
  <si>
    <t>4 liter</t>
    <phoneticPr fontId="4" type="noConversion"/>
  </si>
  <si>
    <t>Six minutes</t>
  </si>
  <si>
    <t>Seven minutes</t>
  </si>
  <si>
    <t>7 min</t>
  </si>
  <si>
    <t xml:space="preserve">     Cooperative</t>
  </si>
  <si>
    <t xml:space="preserve">     Confused</t>
  </si>
  <si>
    <t>Confused</t>
  </si>
  <si>
    <t xml:space="preserve">     Anxious</t>
  </si>
  <si>
    <t xml:space="preserve">     Irritable</t>
  </si>
  <si>
    <t xml:space="preserve">     Agitated</t>
  </si>
  <si>
    <t xml:space="preserve">     Hostile</t>
  </si>
  <si>
    <t xml:space="preserve">     Lethargic</t>
  </si>
  <si>
    <t xml:space="preserve">     Obtunded</t>
  </si>
  <si>
    <t xml:space="preserve">     Comatose/unresponsive</t>
  </si>
  <si>
    <t>Restless</t>
    <phoneticPr fontId="4" type="noConversion"/>
  </si>
  <si>
    <t>Sedated</t>
    <phoneticPr fontId="4" type="noConversion"/>
  </si>
  <si>
    <t>Hand Held Respiratory Treatments Given</t>
    <phoneticPr fontId="4" type="noConversion"/>
  </si>
  <si>
    <t>Albuterol 0.083%</t>
  </si>
  <si>
    <t>03</t>
    <phoneticPr fontId="4" type="noConversion"/>
  </si>
  <si>
    <t>Hand Held Respiratory Treatments Given</t>
    <phoneticPr fontId="4" type="noConversion"/>
  </si>
  <si>
    <t xml:space="preserve"> Ipratropium 0.2%</t>
    <phoneticPr fontId="4" type="noConversion"/>
  </si>
  <si>
    <t xml:space="preserve"> Ipratropium 0.2%</t>
    <phoneticPr fontId="4" type="noConversion"/>
  </si>
  <si>
    <t>x</t>
    <phoneticPr fontId="4" type="noConversion"/>
  </si>
  <si>
    <t>Albuterol/Ipratropium</t>
    <phoneticPr fontId="4" type="noConversion"/>
  </si>
  <si>
    <t>Hand Held Respiratory Treatments Given</t>
    <phoneticPr fontId="4" type="noConversion"/>
  </si>
  <si>
    <t>Xopenex/Ipratropium</t>
    <phoneticPr fontId="4" type="noConversion"/>
  </si>
  <si>
    <t>Xopenex/Ipratropium</t>
    <phoneticPr fontId="4" type="noConversion"/>
  </si>
  <si>
    <t>Loud</t>
  </si>
  <si>
    <t>Limits checked: Upper/Lower</t>
  </si>
  <si>
    <t>Hi/Lo</t>
  </si>
  <si>
    <t>Albuterol Metered Dose 6-8 puffs</t>
    <phoneticPr fontId="4" type="noConversion"/>
  </si>
  <si>
    <t>01</t>
    <phoneticPr fontId="4" type="noConversion"/>
  </si>
  <si>
    <t>18</t>
    <phoneticPr fontId="4" type="noConversion"/>
  </si>
  <si>
    <t xml:space="preserve"> Ipratropium Metered Dose 6-8 puffs</t>
  </si>
  <si>
    <t>07</t>
    <phoneticPr fontId="4" type="noConversion"/>
  </si>
  <si>
    <t xml:space="preserve"> Xopenex Metered Dose 6-8 puffs</t>
  </si>
  <si>
    <t xml:space="preserve"> Pulmocort 0.5mg</t>
  </si>
  <si>
    <t>TheraPEP</t>
  </si>
  <si>
    <t xml:space="preserve">     Resistex</t>
  </si>
  <si>
    <t>Resistex</t>
  </si>
  <si>
    <t xml:space="preserve"> Other: specify</t>
    <phoneticPr fontId="4" type="noConversion"/>
  </si>
  <si>
    <t>Repetitions Done</t>
    <phoneticPr fontId="4" type="noConversion"/>
  </si>
  <si>
    <t>RSBI (30min)</t>
    <phoneticPr fontId="4" type="noConversion"/>
  </si>
  <si>
    <t>VE L/m (30min)</t>
    <phoneticPr fontId="4" type="noConversion"/>
  </si>
  <si>
    <t>Extubation? Yes, No</t>
    <phoneticPr fontId="4" type="noConversion"/>
  </si>
  <si>
    <t>Extubation?</t>
    <phoneticPr fontId="4" type="noConversion"/>
  </si>
  <si>
    <t>Breath Sounds</t>
    <phoneticPr fontId="4" type="noConversion"/>
  </si>
  <si>
    <t>Lower Lobe Left</t>
    <phoneticPr fontId="4" type="noConversion"/>
  </si>
  <si>
    <t>Breath Sounds Lower Lobe Left (RT)</t>
  </si>
  <si>
    <t>Lower Lobe Right</t>
    <phoneticPr fontId="4" type="noConversion"/>
  </si>
  <si>
    <t>Breath Sounds Lower Lobe Right (RT)</t>
  </si>
  <si>
    <t xml:space="preserve">     Three</t>
  </si>
  <si>
    <t>Three</t>
  </si>
  <si>
    <t>Work of Breathing</t>
    <phoneticPr fontId="4" type="noConversion"/>
  </si>
  <si>
    <t>Chest Physiotherapy</t>
    <phoneticPr fontId="4" type="noConversion"/>
  </si>
  <si>
    <t>CPT Type</t>
    <phoneticPr fontId="4" type="noConversion"/>
  </si>
  <si>
    <t>Chest Physiotherapy (RT)</t>
  </si>
  <si>
    <t xml:space="preserve">     Manual physiotherapy</t>
  </si>
  <si>
    <t>ManCPT</t>
  </si>
  <si>
    <t xml:space="preserve">     Mechanical physiotherapy</t>
  </si>
  <si>
    <t>MechCPT</t>
  </si>
  <si>
    <t xml:space="preserve">     Postural drainage</t>
  </si>
  <si>
    <t xml:space="preserve">     Bed percussion</t>
  </si>
  <si>
    <t>BedPerc</t>
  </si>
  <si>
    <t>Bed Position</t>
    <phoneticPr fontId="4" type="noConversion"/>
  </si>
  <si>
    <t xml:space="preserve">     Head of bed elevated</t>
  </si>
  <si>
    <t>HOBup</t>
  </si>
  <si>
    <t xml:space="preserve"> Ipratropium Metered Dose 6-8 puffsXopenex Metered Dose 6-8 puffs</t>
    <phoneticPr fontId="4" type="noConversion"/>
  </si>
  <si>
    <t>Acetylcysteine 20%</t>
  </si>
  <si>
    <t>Pulmocort 0.5mg</t>
  </si>
  <si>
    <t>Albuterol/Mycomyst</t>
  </si>
  <si>
    <t xml:space="preserve"> Racemic Epinephrine 2.25%</t>
  </si>
  <si>
    <t>Xopenex/Mucomyst</t>
  </si>
  <si>
    <t>Trach/Laryngectomy Cuff Pressure</t>
    <phoneticPr fontId="4" type="noConversion"/>
  </si>
  <si>
    <t>8 mmM</t>
    <phoneticPr fontId="4" type="noConversion"/>
  </si>
  <si>
    <t>9 mmM</t>
    <phoneticPr fontId="4" type="noConversion"/>
  </si>
  <si>
    <t>10 mmM</t>
    <phoneticPr fontId="4" type="noConversion"/>
  </si>
  <si>
    <t xml:space="preserve">Hand Held Nebulizer </t>
    <phoneticPr fontId="4" type="noConversion"/>
  </si>
  <si>
    <t>Duration</t>
    <phoneticPr fontId="4" type="noConversion"/>
  </si>
  <si>
    <t>Hand Held Nebulizer Duration</t>
    <phoneticPr fontId="4" type="noConversion"/>
  </si>
  <si>
    <t>1 min</t>
    <phoneticPr fontId="4" type="noConversion"/>
  </si>
  <si>
    <t>1 min</t>
    <phoneticPr fontId="4" type="noConversion"/>
  </si>
  <si>
    <t>Hand Held Nebulizer Duration</t>
    <phoneticPr fontId="4" type="noConversion"/>
  </si>
  <si>
    <t>2 min</t>
    <phoneticPr fontId="4" type="noConversion"/>
  </si>
  <si>
    <t>01</t>
    <phoneticPr fontId="4" type="noConversion"/>
  </si>
  <si>
    <t>Braden Risk Level</t>
  </si>
  <si>
    <t>Braden Score Risk Level</t>
  </si>
  <si>
    <t>Total 9 or less: Severe Risk</t>
  </si>
  <si>
    <t>Severe</t>
  </si>
  <si>
    <t>Total 13-14: Moderate Risk</t>
  </si>
  <si>
    <t>Total 15-18: At Risk</t>
  </si>
  <si>
    <t>At Risk</t>
  </si>
  <si>
    <t>Total 19 or more: No Risk</t>
  </si>
  <si>
    <t>No Risk</t>
  </si>
  <si>
    <t>Clinical Institute</t>
    <phoneticPr fontId="4" type="noConversion"/>
  </si>
  <si>
    <t>CIWA risk</t>
  </si>
  <si>
    <t>Clinical Institute Withdrawal Assessment</t>
  </si>
  <si>
    <t>60 minutes</t>
  </si>
  <si>
    <t>65 minutes</t>
  </si>
  <si>
    <t>Vent setting not as ordered, RT notified</t>
  </si>
  <si>
    <t>Restraint</t>
    <phoneticPr fontId="4" type="noConversion"/>
  </si>
  <si>
    <t>03</t>
    <phoneticPr fontId="4" type="noConversion"/>
  </si>
  <si>
    <t>70 minutes</t>
  </si>
  <si>
    <t>75 minutes</t>
  </si>
  <si>
    <t>80 minutes</t>
  </si>
  <si>
    <t>9-15: Moderate withdrawal</t>
  </si>
  <si>
    <t>16 or more: Severe withdrawal</t>
  </si>
  <si>
    <t>More than 20: Strong risk DTs</t>
  </si>
  <si>
    <t>Risk DTs</t>
  </si>
  <si>
    <t>0-7: No medication necessary</t>
  </si>
  <si>
    <t>No med</t>
  </si>
  <si>
    <t>8-14 Medication optional</t>
  </si>
  <si>
    <t>PtTransferred</t>
    <phoneticPr fontId="4" type="noConversion"/>
  </si>
  <si>
    <t>Patient Expired on Ventilator</t>
    <phoneticPr fontId="4" type="noConversion"/>
  </si>
  <si>
    <t>PtExpVent</t>
    <phoneticPr fontId="4" type="noConversion"/>
  </si>
  <si>
    <t>Tubing Tracking</t>
    <phoneticPr fontId="4" type="noConversion"/>
  </si>
  <si>
    <t>Oxygen FiO2/Humidity  (RT)</t>
  </si>
  <si>
    <t>LMin</t>
  </si>
  <si>
    <t xml:space="preserve">     %FiO2: specify</t>
  </si>
  <si>
    <t>FiO2</t>
  </si>
  <si>
    <t>Humidity</t>
    <phoneticPr fontId="4" type="noConversion"/>
  </si>
  <si>
    <t>Duration</t>
    <phoneticPr fontId="4" type="noConversion"/>
  </si>
  <si>
    <t xml:space="preserve">     Five minutes</t>
  </si>
  <si>
    <t>FiveMin</t>
  </si>
  <si>
    <t xml:space="preserve">     Ten minutes</t>
  </si>
  <si>
    <t>TenMin</t>
  </si>
  <si>
    <t xml:space="preserve">     Fifteen minutes</t>
  </si>
  <si>
    <t>15 Min</t>
  </si>
  <si>
    <t xml:space="preserve">     Minutes specify</t>
  </si>
  <si>
    <t>MinSpecify</t>
  </si>
  <si>
    <t>Small</t>
    <phoneticPr fontId="4" type="noConversion"/>
  </si>
  <si>
    <t>Cuff</t>
    <phoneticPr fontId="4" type="noConversion"/>
  </si>
  <si>
    <t>ET Tube Size (RT)</t>
  </si>
  <si>
    <t>***</t>
  </si>
  <si>
    <t>ET Trach Suction</t>
    <phoneticPr fontId="4" type="noConversion"/>
  </si>
  <si>
    <t>ET Tube Placement</t>
    <phoneticPr fontId="4" type="noConversion"/>
  </si>
  <si>
    <t>Date</t>
    <phoneticPr fontId="4" type="noConversion"/>
  </si>
  <si>
    <t>ET Tube Placement (RT)</t>
  </si>
  <si>
    <t>Repositioned date: specify</t>
  </si>
  <si>
    <t xml:space="preserve">     Nares</t>
  </si>
  <si>
    <t>Nares</t>
  </si>
  <si>
    <t xml:space="preserve">     Midline</t>
  </si>
  <si>
    <t>Landmark cm</t>
    <phoneticPr fontId="4" type="noConversion"/>
  </si>
  <si>
    <t>Date of Intubtion</t>
    <phoneticPr fontId="4" type="noConversion"/>
  </si>
  <si>
    <t xml:space="preserve">     5 minutes</t>
  </si>
  <si>
    <t>5 MIN</t>
  </si>
  <si>
    <t xml:space="preserve">     10 minutes</t>
  </si>
  <si>
    <t>10 MIN</t>
  </si>
  <si>
    <t xml:space="preserve">     15 minutes</t>
  </si>
  <si>
    <t>15 MIN</t>
  </si>
  <si>
    <t xml:space="preserve">     20 minutes</t>
  </si>
  <si>
    <t>20 min</t>
  </si>
  <si>
    <t>MINspecify</t>
  </si>
  <si>
    <t>Trach Laryngectomy Stoma</t>
    <phoneticPr fontId="4" type="noConversion"/>
  </si>
  <si>
    <t>02</t>
    <phoneticPr fontId="4" type="noConversion"/>
  </si>
  <si>
    <t>Physical Appearance</t>
    <phoneticPr fontId="4" type="noConversion"/>
  </si>
  <si>
    <t>02</t>
    <phoneticPr fontId="4" type="noConversion"/>
  </si>
  <si>
    <t>Hand Held Nebulizer Liter Flow</t>
    <phoneticPr fontId="4" type="noConversion"/>
  </si>
  <si>
    <t>3 liter</t>
    <phoneticPr fontId="4" type="noConversion"/>
  </si>
  <si>
    <t>5 liter</t>
    <phoneticPr fontId="4" type="noConversion"/>
  </si>
  <si>
    <t>6 liter</t>
    <phoneticPr fontId="4" type="noConversion"/>
  </si>
  <si>
    <t>06</t>
    <phoneticPr fontId="4" type="noConversion"/>
  </si>
  <si>
    <t>7 liter</t>
    <phoneticPr fontId="4" type="noConversion"/>
  </si>
  <si>
    <t>8 liter</t>
    <phoneticPr fontId="4" type="noConversion"/>
  </si>
  <si>
    <t>Liter specify</t>
    <phoneticPr fontId="4" type="noConversion"/>
  </si>
  <si>
    <t>18</t>
    <phoneticPr fontId="4" type="noConversion"/>
  </si>
  <si>
    <t>Respiratory Treaments Given</t>
    <phoneticPr fontId="4" type="noConversion"/>
  </si>
  <si>
    <t>03</t>
    <phoneticPr fontId="4" type="noConversion"/>
  </si>
  <si>
    <t>LimV/H</t>
  </si>
  <si>
    <t>Neuro/Sensory Impairment</t>
  </si>
  <si>
    <t>NeurImp</t>
  </si>
  <si>
    <t>Non-Compliance</t>
  </si>
  <si>
    <t>NonComp</t>
  </si>
  <si>
    <t>Alternatives to Restraints</t>
    <phoneticPr fontId="4" type="noConversion"/>
  </si>
  <si>
    <t>Bed alarm</t>
  </si>
  <si>
    <t>BedAlrm</t>
  </si>
  <si>
    <t>Alternatives to Restraints</t>
    <phoneticPr fontId="4" type="noConversion"/>
  </si>
  <si>
    <t>Camouflage lines/tubes</t>
  </si>
  <si>
    <t>HideTube</t>
  </si>
  <si>
    <t>Diversional activities</t>
  </si>
  <si>
    <t>DivAct</t>
  </si>
  <si>
    <t>Family at bedside</t>
  </si>
  <si>
    <t>Hourly rounding</t>
  </si>
  <si>
    <t>HrlyRnd</t>
  </si>
  <si>
    <t>Laptop tray</t>
  </si>
  <si>
    <t>Tray</t>
  </si>
  <si>
    <t>SprTrach</t>
  </si>
  <si>
    <t>02</t>
    <phoneticPr fontId="4" type="noConversion"/>
  </si>
  <si>
    <t>14</t>
    <phoneticPr fontId="4" type="noConversion"/>
  </si>
  <si>
    <t>Spare Trach at bedside</t>
  </si>
  <si>
    <t xml:space="preserve">      Criteria</t>
  </si>
  <si>
    <t>Criteria</t>
  </si>
  <si>
    <t>Chest tube clamps at bedside</t>
  </si>
  <si>
    <t>CT clamp</t>
  </si>
  <si>
    <t>Tubing clamps at bedside</t>
  </si>
  <si>
    <t>Cardiac Monitor</t>
    <phoneticPr fontId="4" type="noConversion"/>
  </si>
  <si>
    <t>Alarms: Cardiac Monitor</t>
  </si>
  <si>
    <t>Cooling Device</t>
    <phoneticPr fontId="4" type="noConversion"/>
  </si>
  <si>
    <t>Alarms: Cooling Device</t>
  </si>
  <si>
    <t>Alarm On</t>
  </si>
  <si>
    <t>End Tidal CO2 Monitor</t>
    <phoneticPr fontId="4" type="noConversion"/>
  </si>
  <si>
    <t>Albuterol/Mycomyst</t>
    <phoneticPr fontId="4" type="noConversion"/>
  </si>
  <si>
    <t xml:space="preserve"> Racemic Epinephrine 2.25%</t>
    <phoneticPr fontId="4" type="noConversion"/>
  </si>
  <si>
    <t xml:space="preserve"> Racemic Epinephrine 2.25%</t>
    <phoneticPr fontId="4" type="noConversion"/>
  </si>
  <si>
    <t>18</t>
    <phoneticPr fontId="4" type="noConversion"/>
  </si>
  <si>
    <t xml:space="preserve">     Two times</t>
  </si>
  <si>
    <t xml:space="preserve">     Three times</t>
  </si>
  <si>
    <t xml:space="preserve">     Four times</t>
  </si>
  <si>
    <t xml:space="preserve">     Five times</t>
  </si>
  <si>
    <t xml:space="preserve">     Six times</t>
  </si>
  <si>
    <t xml:space="preserve">     Seven times</t>
  </si>
  <si>
    <t xml:space="preserve">     Eight times</t>
  </si>
  <si>
    <t xml:space="preserve">     Nine times</t>
  </si>
  <si>
    <t xml:space="preserve">     Ten times</t>
  </si>
  <si>
    <t>Resistance Range Settings</t>
    <phoneticPr fontId="4" type="noConversion"/>
  </si>
  <si>
    <t xml:space="preserve">     One</t>
  </si>
  <si>
    <t>One</t>
  </si>
  <si>
    <t xml:space="preserve">     Two</t>
  </si>
  <si>
    <t>Two</t>
  </si>
  <si>
    <t>Respiratory Effort</t>
    <phoneticPr fontId="4" type="noConversion"/>
  </si>
  <si>
    <t>Respiratory Effort/Pattern (RT)</t>
  </si>
  <si>
    <t xml:space="preserve">     Diaphragmatic</t>
  </si>
  <si>
    <t>Norm</t>
  </si>
  <si>
    <t>CheyneStokes</t>
  </si>
  <si>
    <t xml:space="preserve"> Xopenex 1.25mg</t>
  </si>
  <si>
    <t>Xopenex/Ipratropium</t>
    <phoneticPr fontId="4" type="noConversion"/>
  </si>
  <si>
    <t>Albuterol Metered Dose 6-8 puffs</t>
    <phoneticPr fontId="4" type="noConversion"/>
  </si>
  <si>
    <t>01</t>
    <phoneticPr fontId="4" type="noConversion"/>
  </si>
  <si>
    <t>x</t>
    <phoneticPr fontId="4" type="noConversion"/>
  </si>
  <si>
    <t xml:space="preserve">EZPAP:  Treatments Given </t>
    <phoneticPr fontId="4" type="noConversion"/>
  </si>
  <si>
    <t>Trach/Laryngectomy Action</t>
    <phoneticPr fontId="4" type="noConversion"/>
  </si>
  <si>
    <t>Capped</t>
    <phoneticPr fontId="4" type="noConversion"/>
  </si>
  <si>
    <t>Uncapped</t>
    <phoneticPr fontId="4" type="noConversion"/>
  </si>
  <si>
    <t>Site Checked</t>
    <phoneticPr fontId="4" type="noConversion"/>
  </si>
  <si>
    <t>Speaking Valve</t>
    <phoneticPr fontId="4" type="noConversion"/>
  </si>
  <si>
    <t>Down-Sized</t>
    <phoneticPr fontId="4" type="noConversion"/>
  </si>
  <si>
    <t>Decannulation</t>
    <phoneticPr fontId="4" type="noConversion"/>
  </si>
  <si>
    <t>06</t>
    <phoneticPr fontId="4" type="noConversion"/>
  </si>
  <si>
    <t>Decannulation</t>
    <phoneticPr fontId="4" type="noConversion"/>
  </si>
  <si>
    <t>Cuff Pressure</t>
    <phoneticPr fontId="4" type="noConversion"/>
  </si>
  <si>
    <t>Grimacing</t>
    <phoneticPr fontId="4" type="noConversion"/>
  </si>
  <si>
    <t>Grimace</t>
    <phoneticPr fontId="4" type="noConversion"/>
  </si>
  <si>
    <t>Behavior Expectations</t>
    <phoneticPr fontId="4" type="noConversion"/>
  </si>
  <si>
    <t>Hand Held Nebulizer Adverse Reactions</t>
    <phoneticPr fontId="4" type="noConversion"/>
  </si>
  <si>
    <t>Nausea &amp; Vomiting</t>
    <phoneticPr fontId="4" type="noConversion"/>
  </si>
  <si>
    <t>Hypotension</t>
    <phoneticPr fontId="4" type="noConversion"/>
  </si>
  <si>
    <t>Dyspnea</t>
    <phoneticPr fontId="4" type="noConversion"/>
  </si>
  <si>
    <t>x</t>
    <phoneticPr fontId="4" type="noConversion"/>
  </si>
  <si>
    <t>Vertigo</t>
    <phoneticPr fontId="4" type="noConversion"/>
  </si>
  <si>
    <t>Vertigo</t>
    <phoneticPr fontId="4" type="noConversion"/>
  </si>
  <si>
    <t>Risk Assessment Interpretation</t>
  </si>
  <si>
    <t>Braden</t>
    <phoneticPr fontId="4" type="noConversion"/>
  </si>
  <si>
    <t>Reverse/Neutropenic</t>
  </si>
  <si>
    <t>Rev/Neut</t>
  </si>
  <si>
    <t>01</t>
    <phoneticPr fontId="4" type="noConversion"/>
  </si>
  <si>
    <t>02</t>
    <phoneticPr fontId="4" type="noConversion"/>
  </si>
  <si>
    <t>Minutes out of Restraints</t>
    <phoneticPr fontId="4" type="noConversion"/>
  </si>
  <si>
    <t>Minutes Out of Restraints:</t>
  </si>
  <si>
    <t>0 minutes</t>
  </si>
  <si>
    <t>02</t>
    <phoneticPr fontId="4" type="noConversion"/>
  </si>
  <si>
    <t>10</t>
    <phoneticPr fontId="4" type="noConversion"/>
  </si>
  <si>
    <t>5 minutes</t>
  </si>
  <si>
    <t>10 minutes</t>
  </si>
  <si>
    <t>15 minutes</t>
  </si>
  <si>
    <t>20 minutes</t>
  </si>
  <si>
    <t>25 minutes</t>
  </si>
  <si>
    <t>30 minutes</t>
  </si>
  <si>
    <t>35 minutes</t>
  </si>
  <si>
    <t>40 minutes</t>
  </si>
  <si>
    <t>45 minutes</t>
  </si>
  <si>
    <t>50 minutes</t>
  </si>
  <si>
    <t>55 minutes</t>
  </si>
  <si>
    <t>AsOrdered</t>
  </si>
  <si>
    <t>Ventilator Setting Verification (Safety)</t>
  </si>
  <si>
    <t>Assess Readiness</t>
    <phoneticPr fontId="4" type="noConversion"/>
  </si>
  <si>
    <t>01</t>
    <phoneticPr fontId="4" type="noConversion"/>
  </si>
  <si>
    <t>Criteria for Discontinuation</t>
    <phoneticPr fontId="4" type="noConversion"/>
  </si>
  <si>
    <t>Follows simple directions</t>
  </si>
  <si>
    <t>SimpDir</t>
  </si>
  <si>
    <t>02</t>
    <phoneticPr fontId="4" type="noConversion"/>
  </si>
  <si>
    <t>Criteria for Discontinuation</t>
    <phoneticPr fontId="4" type="noConversion"/>
  </si>
  <si>
    <t>Med Option</t>
  </si>
  <si>
    <t>02</t>
    <phoneticPr fontId="4" type="noConversion"/>
  </si>
  <si>
    <t>15-20: Requires medication</t>
  </si>
  <si>
    <t>03</t>
    <phoneticPr fontId="4" type="noConversion"/>
  </si>
  <si>
    <t>Needs Med</t>
  </si>
  <si>
    <t>Alarms</t>
    <phoneticPr fontId="4" type="noConversion"/>
  </si>
  <si>
    <t>On Limits</t>
    <phoneticPr fontId="4" type="noConversion"/>
  </si>
  <si>
    <t>Alarms On/Limits Set</t>
  </si>
  <si>
    <t>Alarms On</t>
  </si>
  <si>
    <t>RT-Ventilator Tubing Tracking</t>
  </si>
  <si>
    <t>Tubing and parts changed</t>
  </si>
  <si>
    <t>CHG</t>
  </si>
  <si>
    <t>Thoracic Wall Vibration</t>
    <phoneticPr fontId="4" type="noConversion"/>
  </si>
  <si>
    <t>Vent Size</t>
    <phoneticPr fontId="4" type="noConversion"/>
  </si>
  <si>
    <t>Thoracic Wall Vibration (RT)</t>
  </si>
  <si>
    <t xml:space="preserve">     Medium</t>
  </si>
  <si>
    <t xml:space="preserve">     Large</t>
  </si>
  <si>
    <t xml:space="preserve">     Extra large</t>
  </si>
  <si>
    <t>Xlarge</t>
  </si>
  <si>
    <t xml:space="preserve">     Extra extra large</t>
  </si>
  <si>
    <t>XXlarge</t>
  </si>
  <si>
    <t>Respiratory Rate/Apnea</t>
  </si>
  <si>
    <t xml:space="preserve">     12 Hertz</t>
  </si>
  <si>
    <t>12 Hz</t>
  </si>
  <si>
    <t xml:space="preserve">     13 Hertz</t>
  </si>
  <si>
    <t>13 Hz</t>
  </si>
  <si>
    <t xml:space="preserve">     14 Hertz</t>
  </si>
  <si>
    <t>14 Hz</t>
  </si>
  <si>
    <t xml:space="preserve">     15 Hz</t>
  </si>
  <si>
    <t>15 Hz</t>
  </si>
  <si>
    <t xml:space="preserve">     16 Hz</t>
  </si>
  <si>
    <t>16 Hz</t>
  </si>
  <si>
    <t xml:space="preserve">     17 Hertz</t>
  </si>
  <si>
    <t>17 Hz</t>
  </si>
  <si>
    <t xml:space="preserve">     18 Hertz</t>
  </si>
  <si>
    <t>18 Hz</t>
  </si>
  <si>
    <t xml:space="preserve">     19 Hertz</t>
  </si>
  <si>
    <t>19 Hz</t>
  </si>
  <si>
    <t xml:space="preserve">     20 Hertz</t>
  </si>
  <si>
    <t>20 Hz</t>
  </si>
  <si>
    <t>Head of bed</t>
    <phoneticPr fontId="4" type="noConversion"/>
  </si>
  <si>
    <t>Blood Pressure Monitor</t>
    <phoneticPr fontId="4" type="noConversion"/>
  </si>
  <si>
    <t>Alarms: Blood Pressure Monitor</t>
  </si>
  <si>
    <t>Alarms on</t>
  </si>
  <si>
    <t>MINspecify</t>
    <phoneticPr fontId="4" type="noConversion"/>
  </si>
  <si>
    <t>Hand Held Nebulizer Liter Flow</t>
    <phoneticPr fontId="4" type="noConversion"/>
  </si>
  <si>
    <t>1 liter</t>
    <phoneticPr fontId="4" type="noConversion"/>
  </si>
  <si>
    <t>1 liter</t>
    <phoneticPr fontId="4" type="noConversion"/>
  </si>
  <si>
    <t>2 liter</t>
    <phoneticPr fontId="4" type="noConversion"/>
  </si>
  <si>
    <t>Cannot Follow Directions</t>
  </si>
  <si>
    <t>Direct/No</t>
  </si>
  <si>
    <t>Confusion/Disorientation</t>
  </si>
  <si>
    <t>Confusn</t>
  </si>
  <si>
    <t>BrainInj</t>
  </si>
  <si>
    <t>07</t>
    <phoneticPr fontId="4" type="noConversion"/>
  </si>
  <si>
    <t>General Weakness/Fatigue</t>
  </si>
  <si>
    <t>Weak/Fat</t>
  </si>
  <si>
    <t>Hallucin</t>
  </si>
  <si>
    <t>History of Drug/Alcohol Abuse</t>
  </si>
  <si>
    <t>HxDrgAb</t>
  </si>
  <si>
    <t>History of Fall within Last 6 Months</t>
  </si>
  <si>
    <t>HxFall</t>
  </si>
  <si>
    <t>Impaired Mobility</t>
  </si>
  <si>
    <t>ImpMob</t>
  </si>
  <si>
    <t>Limited Vision or Hearing</t>
  </si>
  <si>
    <t>Concerns</t>
  </si>
  <si>
    <t>Safety Measures</t>
    <phoneticPr fontId="4" type="noConversion"/>
  </si>
  <si>
    <t>Safety Measures</t>
  </si>
  <si>
    <t>Family/Caregiver at Bedside</t>
  </si>
  <si>
    <t>FamBed</t>
  </si>
  <si>
    <t>Sitter at Bedside</t>
  </si>
  <si>
    <t>Sitter</t>
  </si>
  <si>
    <t>Sensory Aids In/On</t>
  </si>
  <si>
    <t>SensAid</t>
  </si>
  <si>
    <t>Precautions Posted at HOB</t>
  </si>
  <si>
    <t>PreHOB</t>
  </si>
  <si>
    <t>Precautions Posted on Chart</t>
  </si>
  <si>
    <t>PreCht</t>
  </si>
  <si>
    <t>Special Education/Instructions</t>
  </si>
  <si>
    <t>Ed/Instruc</t>
  </si>
  <si>
    <t>02</t>
    <phoneticPr fontId="4" type="noConversion"/>
  </si>
  <si>
    <t>14</t>
    <phoneticPr fontId="4" type="noConversion"/>
  </si>
  <si>
    <t xml:space="preserve">      Visitor</t>
  </si>
  <si>
    <t>Visitor</t>
  </si>
  <si>
    <t>Topic</t>
    <phoneticPr fontId="4" type="noConversion"/>
  </si>
  <si>
    <t>Elimination</t>
    <phoneticPr fontId="4" type="noConversion"/>
  </si>
  <si>
    <t>Restraint:  Elimination</t>
  </si>
  <si>
    <t>Offered/refused</t>
  </si>
  <si>
    <t>Voided</t>
  </si>
  <si>
    <t>Bowel movement</t>
  </si>
  <si>
    <t>BM</t>
  </si>
  <si>
    <t>Inc</t>
  </si>
  <si>
    <t>Tubing Clamp</t>
  </si>
  <si>
    <t>01</t>
    <phoneticPr fontId="4" type="noConversion"/>
  </si>
  <si>
    <t>Wire Cutters at Bedside</t>
  </si>
  <si>
    <t>WireCtrs</t>
  </si>
  <si>
    <t>01</t>
    <phoneticPr fontId="4" type="noConversion"/>
  </si>
  <si>
    <t>02</t>
    <phoneticPr fontId="4" type="noConversion"/>
  </si>
  <si>
    <t>14</t>
    <phoneticPr fontId="4" type="noConversion"/>
  </si>
  <si>
    <t>Alarms: End Tidal CO2 Monitor</t>
  </si>
  <si>
    <t>Alarm on</t>
  </si>
  <si>
    <t>Enteral Feeding Pump</t>
    <phoneticPr fontId="4" type="noConversion"/>
  </si>
  <si>
    <t>Alarms: Enteral Feeding Pump</t>
  </si>
  <si>
    <t>12</t>
    <phoneticPr fontId="4" type="noConversion"/>
  </si>
  <si>
    <t>Other : specify</t>
    <phoneticPr fontId="4" type="noConversion"/>
  </si>
  <si>
    <t>Patient Refused</t>
  </si>
  <si>
    <t>Adverse Reaction</t>
    <phoneticPr fontId="4" type="noConversion"/>
  </si>
  <si>
    <t>Hand Held Nebulizer Adverse Reactions</t>
    <phoneticPr fontId="4" type="noConversion"/>
  </si>
  <si>
    <t>Nausea</t>
    <phoneticPr fontId="4" type="noConversion"/>
  </si>
  <si>
    <t>Tachycardia</t>
    <phoneticPr fontId="4" type="noConversion"/>
  </si>
  <si>
    <t>Tachypnea</t>
    <phoneticPr fontId="4" type="noConversion"/>
  </si>
  <si>
    <t>Pulmonary Secretions (RT)</t>
  </si>
  <si>
    <t>Expectorat</t>
  </si>
  <si>
    <t>VolCop</t>
  </si>
  <si>
    <t>Alarms: Pulse Oximeter</t>
  </si>
  <si>
    <t>Trach Laryngectomy Stoma Assessment (RT)</t>
  </si>
  <si>
    <t>Fenestrate</t>
  </si>
  <si>
    <t>Dressing Polymembrane</t>
    <phoneticPr fontId="4" type="noConversion"/>
  </si>
  <si>
    <t>PolyMem</t>
    <phoneticPr fontId="4" type="noConversion"/>
  </si>
  <si>
    <t xml:space="preserve">Clean </t>
    <phoneticPr fontId="4" type="noConversion"/>
  </si>
  <si>
    <t>Saturated</t>
    <phoneticPr fontId="4" type="noConversion"/>
  </si>
  <si>
    <t>ExudateMuc</t>
    <phoneticPr fontId="4" type="noConversion"/>
  </si>
  <si>
    <t>Trach/Laryngectomy Tube Assessment (RT)</t>
  </si>
  <si>
    <t xml:space="preserve">     Size 8</t>
  </si>
  <si>
    <t>Brand</t>
    <phoneticPr fontId="4" type="noConversion"/>
  </si>
  <si>
    <t xml:space="preserve">  Extended</t>
    <phoneticPr fontId="4" type="noConversion"/>
  </si>
  <si>
    <t>Extended</t>
    <phoneticPr fontId="4" type="noConversion"/>
  </si>
  <si>
    <t>Action</t>
    <phoneticPr fontId="4" type="noConversion"/>
  </si>
  <si>
    <t>Sleeping</t>
  </si>
  <si>
    <t>Pulling lines/tubes</t>
  </si>
  <si>
    <t>Pulling</t>
  </si>
  <si>
    <t>Confused/disoriented</t>
  </si>
  <si>
    <t>01</t>
    <phoneticPr fontId="4" type="noConversion"/>
  </si>
  <si>
    <t>Combat</t>
  </si>
  <si>
    <t>Hallucinations</t>
  </si>
  <si>
    <t>Halluc</t>
  </si>
  <si>
    <t>Non-communicative</t>
  </si>
  <si>
    <t>Uncomm</t>
  </si>
  <si>
    <t>Behavior While Restrained</t>
  </si>
  <si>
    <t>Respond to patient promptly and anticipate toil and H2O</t>
    <phoneticPr fontId="4" type="noConversion"/>
  </si>
  <si>
    <t>Remove IVs, tubes, catheters, if feasible</t>
    <phoneticPr fontId="4" type="noConversion"/>
  </si>
  <si>
    <t>Pain and comfort measures</t>
    <phoneticPr fontId="4" type="noConversion"/>
  </si>
  <si>
    <t>26</t>
    <phoneticPr fontId="4" type="noConversion"/>
  </si>
  <si>
    <t>Pain and comfort measures</t>
    <phoneticPr fontId="4" type="noConversion"/>
  </si>
  <si>
    <t>Isolation Precautions Type</t>
    <phoneticPr fontId="4" type="noConversion"/>
  </si>
  <si>
    <t>Isolation Precautions Type</t>
  </si>
  <si>
    <t>Droplet</t>
  </si>
  <si>
    <t>Droplt</t>
  </si>
  <si>
    <t>Airborne</t>
  </si>
  <si>
    <t>NegPressure</t>
  </si>
  <si>
    <t>Sensory Devices Used</t>
  </si>
  <si>
    <t>Hearing Aide, Right</t>
  </si>
  <si>
    <t>HearAidRt</t>
  </si>
  <si>
    <t>Hearing Aide, Left</t>
  </si>
  <si>
    <t>HearAidLt</t>
  </si>
  <si>
    <t>Hearing Aide, Both</t>
  </si>
  <si>
    <t>HearAidBil</t>
  </si>
  <si>
    <t>Side Rails</t>
    <phoneticPr fontId="4" type="noConversion"/>
  </si>
  <si>
    <t>Side Rails</t>
  </si>
  <si>
    <t>SR up x1</t>
  </si>
  <si>
    <t>SRx1</t>
  </si>
  <si>
    <t>SR up x2</t>
  </si>
  <si>
    <t>SRx2</t>
  </si>
  <si>
    <t>SR up x3</t>
  </si>
  <si>
    <t>SRx3</t>
  </si>
  <si>
    <t>SR up x4</t>
  </si>
  <si>
    <t>SRx4</t>
  </si>
  <si>
    <t>Ventilator Setting Verification</t>
    <phoneticPr fontId="4" type="noConversion"/>
  </si>
  <si>
    <t xml:space="preserve">      Drsg Drainage None</t>
  </si>
  <si>
    <t xml:space="preserve"> None</t>
  </si>
  <si>
    <t>05</t>
    <phoneticPr fontId="4" type="noConversion"/>
  </si>
  <si>
    <t>Vent settings as ordered</t>
  </si>
  <si>
    <t xml:space="preserve">      Drsg Moderate amount drainage</t>
  </si>
  <si>
    <t xml:space="preserve">      Drsg Heavy amount drainage</t>
  </si>
  <si>
    <t xml:space="preserve">      Drsg Large amount drainage</t>
  </si>
  <si>
    <t xml:space="preserve">      Drsg copious amount discharge</t>
  </si>
  <si>
    <t>Restraint:  Assess Release Readiness</t>
  </si>
  <si>
    <t>Discontinuation attempted, yes</t>
    <phoneticPr fontId="4" type="noConversion"/>
  </si>
  <si>
    <t>Try dc yes</t>
    <phoneticPr fontId="4" type="noConversion"/>
  </si>
  <si>
    <t>Does not pull at lines/tubes</t>
  </si>
  <si>
    <t>NoPull</t>
  </si>
  <si>
    <t>Denies self harm</t>
  </si>
  <si>
    <t>Limits Set per order/policy/protocol</t>
  </si>
  <si>
    <t>Volume High</t>
  </si>
  <si>
    <t>VolHigh</t>
  </si>
  <si>
    <t>Device</t>
    <phoneticPr fontId="4" type="noConversion"/>
  </si>
  <si>
    <t>Cardiac Monitor</t>
  </si>
  <si>
    <t>Cardiac</t>
  </si>
  <si>
    <t>Blood Pressure Monitor</t>
  </si>
  <si>
    <t>BP</t>
  </si>
  <si>
    <t>Hertz Setting</t>
    <phoneticPr fontId="4" type="noConversion"/>
  </si>
  <si>
    <t xml:space="preserve">     9 Hertz</t>
  </si>
  <si>
    <t>9 Hz</t>
  </si>
  <si>
    <t xml:space="preserve">     10 Hertz</t>
  </si>
  <si>
    <t>10 Hz</t>
  </si>
  <si>
    <t xml:space="preserve">     11 Hertz</t>
  </si>
  <si>
    <t>11 Hz</t>
  </si>
  <si>
    <t>PulseOx</t>
  </si>
  <si>
    <t>01</t>
    <phoneticPr fontId="4" type="noConversion"/>
  </si>
  <si>
    <t>PtUna/Family</t>
  </si>
  <si>
    <t>Resp</t>
  </si>
  <si>
    <t>01</t>
    <phoneticPr fontId="4" type="noConversion"/>
  </si>
  <si>
    <t>02</t>
    <phoneticPr fontId="4" type="noConversion"/>
  </si>
  <si>
    <t>05</t>
    <phoneticPr fontId="4" type="noConversion"/>
  </si>
  <si>
    <t>Vent</t>
  </si>
  <si>
    <t>End Tidal CO2 Monitor</t>
  </si>
  <si>
    <t>ET CO2</t>
  </si>
  <si>
    <t>IV Infusion Pump</t>
  </si>
  <si>
    <t>IV</t>
  </si>
  <si>
    <t>PCA Infusion Pump</t>
  </si>
  <si>
    <t>Epidural Infusion Pump</t>
  </si>
  <si>
    <t>Epidural</t>
  </si>
  <si>
    <t>PCEA Infusion Pump</t>
  </si>
  <si>
    <t>Enteral Feeding Pump</t>
  </si>
  <si>
    <t>Feeding</t>
  </si>
  <si>
    <t>02</t>
    <phoneticPr fontId="4" type="noConversion"/>
  </si>
  <si>
    <t>Cooling Device</t>
  </si>
  <si>
    <t>12</t>
    <phoneticPr fontId="4" type="noConversion"/>
  </si>
  <si>
    <t>Warming Device</t>
  </si>
  <si>
    <t>Bed Alarm</t>
  </si>
  <si>
    <t>BedAlarm</t>
  </si>
  <si>
    <t>Chair Alarm</t>
  </si>
  <si>
    <t>ChairAlarm</t>
  </si>
  <si>
    <t>Acting Out/Agitated/Impulsive</t>
  </si>
  <si>
    <t>Agitat</t>
  </si>
  <si>
    <t>Bowel/Bladder Incontinence</t>
  </si>
  <si>
    <t>B/Bincont</t>
  </si>
  <si>
    <t>Language Barrier</t>
  </si>
  <si>
    <t>LangB</t>
  </si>
  <si>
    <t>Mute</t>
  </si>
  <si>
    <t>Speech Impairment</t>
  </si>
  <si>
    <t>SpeechI</t>
  </si>
  <si>
    <t>Fall Risk</t>
    <phoneticPr fontId="4" type="noConversion"/>
  </si>
  <si>
    <t>Fall Risk</t>
  </si>
  <si>
    <t>Behavior</t>
  </si>
  <si>
    <t>02</t>
    <phoneticPr fontId="4" type="noConversion"/>
  </si>
  <si>
    <t>12</t>
    <phoneticPr fontId="4" type="noConversion"/>
  </si>
  <si>
    <t>CVA/Brain Injury/Lesion</t>
  </si>
  <si>
    <t>02</t>
    <phoneticPr fontId="4" type="noConversion"/>
  </si>
  <si>
    <t>Post Restraint Review</t>
    <phoneticPr fontId="4" type="noConversion"/>
  </si>
  <si>
    <t>Post-Restraint Review</t>
  </si>
  <si>
    <t>Patient/family understands</t>
  </si>
  <si>
    <t>Understd</t>
  </si>
  <si>
    <t>Can't understand</t>
  </si>
  <si>
    <t>NoUndrst</t>
  </si>
  <si>
    <t>01</t>
    <phoneticPr fontId="4" type="noConversion"/>
  </si>
  <si>
    <t>Can't remember</t>
  </si>
  <si>
    <t>Forgot</t>
  </si>
  <si>
    <t>01</t>
    <phoneticPr fontId="4" type="noConversion"/>
  </si>
  <si>
    <t>Patient/family concerns documented</t>
  </si>
  <si>
    <t>ROM Repositioning</t>
    <phoneticPr fontId="4" type="noConversion"/>
  </si>
  <si>
    <t>ROM exercises provided to affected limbs</t>
    <phoneticPr fontId="4" type="noConversion"/>
  </si>
  <si>
    <t>NPOIV</t>
  </si>
  <si>
    <t>NPO has Enteral infusion</t>
  </si>
  <si>
    <t>NPONG</t>
  </si>
  <si>
    <t>Discontinued</t>
    <phoneticPr fontId="4" type="noConversion"/>
  </si>
  <si>
    <t>Restraint:  Discontinued</t>
  </si>
  <si>
    <t>Education</t>
    <phoneticPr fontId="4" type="noConversion"/>
  </si>
  <si>
    <t>Restraint:  Education</t>
  </si>
  <si>
    <t xml:space="preserve">      Patient</t>
  </si>
  <si>
    <t xml:space="preserve">      Family</t>
  </si>
  <si>
    <t xml:space="preserve">      Significant other</t>
  </si>
  <si>
    <t xml:space="preserve">      Restraint reason</t>
  </si>
  <si>
    <t>RestrRsn</t>
  </si>
  <si>
    <t xml:space="preserve">      Stabilization commercial device</t>
  </si>
  <si>
    <t xml:space="preserve">      Site Within Normal Limits</t>
  </si>
  <si>
    <t xml:space="preserve">      Site Erythema</t>
  </si>
  <si>
    <t xml:space="preserve">      Site Swelling</t>
  </si>
  <si>
    <t>Condom catheter</t>
    <phoneticPr fontId="4" type="noConversion"/>
  </si>
  <si>
    <t>CondCath</t>
    <phoneticPr fontId="4" type="noConversion"/>
  </si>
  <si>
    <t>Justification</t>
    <phoneticPr fontId="4" type="noConversion"/>
  </si>
  <si>
    <t>Restraint:  Justification</t>
  </si>
  <si>
    <t>Pulling at tubes</t>
  </si>
  <si>
    <t>Writing Medium Available</t>
  </si>
  <si>
    <t>WritingM</t>
  </si>
  <si>
    <t>Epidural Pump</t>
    <phoneticPr fontId="4" type="noConversion"/>
  </si>
  <si>
    <t>Alarms: Epidural Pump</t>
  </si>
  <si>
    <t>Limits Upper/Lower</t>
  </si>
  <si>
    <t>IV Infusion Pump</t>
    <phoneticPr fontId="4" type="noConversion"/>
  </si>
  <si>
    <t>Alarms: IV Infusion Pump</t>
  </si>
  <si>
    <t>PCA Pump</t>
    <phoneticPr fontId="4" type="noConversion"/>
  </si>
  <si>
    <t>Alarms: PCA Pump</t>
  </si>
  <si>
    <t>PCEA Pump</t>
    <phoneticPr fontId="4" type="noConversion"/>
  </si>
  <si>
    <t>Alarms: PCEA Pump</t>
  </si>
  <si>
    <t xml:space="preserve">Alarms On </t>
  </si>
  <si>
    <t>01</t>
    <phoneticPr fontId="4" type="noConversion"/>
  </si>
  <si>
    <t>Skin Condition</t>
    <phoneticPr fontId="4" type="noConversion"/>
  </si>
  <si>
    <t>Pulse Oximeter</t>
    <phoneticPr fontId="4" type="noConversion"/>
  </si>
  <si>
    <t>Order Protocol</t>
    <phoneticPr fontId="4" type="noConversion"/>
  </si>
  <si>
    <t>Restraint:  Order/Protocol</t>
  </si>
  <si>
    <t>Protocol</t>
  </si>
  <si>
    <t>Repositioning of lines/tubes</t>
  </si>
  <si>
    <t>MoveTube</t>
  </si>
  <si>
    <t>Respiratory Rate Monitor</t>
    <phoneticPr fontId="4" type="noConversion"/>
  </si>
  <si>
    <t>Alarms: Respiratory Rate Monitor</t>
  </si>
  <si>
    <t>Warming Device</t>
    <phoneticPr fontId="4" type="noConversion"/>
  </si>
  <si>
    <t>Alarms: Warming Device</t>
  </si>
  <si>
    <t xml:space="preserve">General </t>
    <phoneticPr fontId="4" type="noConversion"/>
  </si>
  <si>
    <t>Factors</t>
    <phoneticPr fontId="4" type="noConversion"/>
  </si>
  <si>
    <t>Are There Factors Indicating Low Confidence Level</t>
  </si>
  <si>
    <t>Armband ID Present</t>
    <phoneticPr fontId="4" type="noConversion"/>
  </si>
  <si>
    <t>Armband ID Present</t>
  </si>
  <si>
    <t>Correct band on wrist</t>
  </si>
  <si>
    <t>Correct band on ankle</t>
  </si>
  <si>
    <t xml:space="preserve">Correct band taped to patient </t>
  </si>
  <si>
    <t>Behavior While Restrained</t>
    <phoneticPr fontId="4" type="noConversion"/>
  </si>
  <si>
    <t>Respond to patient promptly and anticipate toil and H2O</t>
    <phoneticPr fontId="4" type="noConversion"/>
  </si>
  <si>
    <t>Released and repositioned, yes</t>
    <phoneticPr fontId="4" type="noConversion"/>
  </si>
  <si>
    <t>RelRepYes</t>
    <phoneticPr fontId="4" type="noConversion"/>
  </si>
  <si>
    <t>01</t>
    <phoneticPr fontId="4" type="noConversion"/>
  </si>
  <si>
    <t>14</t>
    <phoneticPr fontId="4" type="noConversion"/>
  </si>
  <si>
    <t xml:space="preserve"> Ambulate and phy/recreational/occupational therapy opportunities</t>
  </si>
  <si>
    <t>Remove IVs, tubes, catheters, if feasible</t>
    <phoneticPr fontId="4" type="noConversion"/>
  </si>
  <si>
    <t>LawBed</t>
  </si>
  <si>
    <t>Obturator at bedside</t>
    <phoneticPr fontId="4" type="noConversion"/>
  </si>
  <si>
    <t>Obituator</t>
    <phoneticPr fontId="4" type="noConversion"/>
  </si>
  <si>
    <t xml:space="preserve">Seizure Interventions </t>
    <phoneticPr fontId="4" type="noConversion"/>
  </si>
  <si>
    <t>Seizure Interventions/Precautions</t>
  </si>
  <si>
    <t>RailsPad</t>
  </si>
  <si>
    <t>Oxygen/suction at bedside</t>
  </si>
  <si>
    <t>O2Suction</t>
  </si>
  <si>
    <t>Sensory Devices Used</t>
    <phoneticPr fontId="4" type="noConversion"/>
  </si>
  <si>
    <t>Tube/Drain #1 Drainage Color/Characteristics</t>
  </si>
  <si>
    <t>01</t>
    <phoneticPr fontId="4" type="noConversion"/>
  </si>
  <si>
    <t>01</t>
    <phoneticPr fontId="4" type="noConversion"/>
  </si>
  <si>
    <t>08</t>
    <phoneticPr fontId="4" type="noConversion"/>
  </si>
  <si>
    <t>Tube/Drain #1 Dressing/Status/Drsg Discharge</t>
  </si>
  <si>
    <t xml:space="preserve">      Transparent</t>
  </si>
  <si>
    <t>01</t>
    <phoneticPr fontId="4" type="noConversion"/>
  </si>
  <si>
    <t>03</t>
    <phoneticPr fontId="4" type="noConversion"/>
  </si>
  <si>
    <t xml:space="preserve">      Drsg Scant amount drainage</t>
  </si>
  <si>
    <t xml:space="preserve">      Drsg Small amount drainage</t>
  </si>
  <si>
    <t>Tube/Drain #2 Location:  Extremity Area</t>
  </si>
  <si>
    <t>Tube/Drain #2 Location:  Head/Neck Area</t>
  </si>
  <si>
    <t>Tube/Drain #2 Location:  Pelvic Area</t>
  </si>
  <si>
    <t xml:space="preserve">      Drsg Drainage Unchanged</t>
  </si>
  <si>
    <t xml:space="preserve">      Drsg Drainage Increasing</t>
  </si>
  <si>
    <t>Tube/Drain #1 Laterality/Descriptor</t>
  </si>
  <si>
    <t xml:space="preserve">      Right</t>
  </si>
  <si>
    <t xml:space="preserve">      Left</t>
  </si>
  <si>
    <t>02</t>
    <phoneticPr fontId="4" type="noConversion"/>
  </si>
  <si>
    <t>x</t>
    <phoneticPr fontId="4" type="noConversion"/>
  </si>
  <si>
    <t>NoHarm</t>
  </si>
  <si>
    <t>Displays no aggression toward :</t>
  </si>
  <si>
    <t>NoAggres</t>
  </si>
  <si>
    <t>x</t>
    <phoneticPr fontId="4" type="noConversion"/>
  </si>
  <si>
    <t>Call Light Status</t>
    <phoneticPr fontId="4" type="noConversion"/>
  </si>
  <si>
    <t>Call Light Status</t>
  </si>
  <si>
    <t>Within Reach/Instructed/Acknowledged by Patient</t>
  </si>
  <si>
    <t>W/in/Rch</t>
  </si>
  <si>
    <t>Patient Unable to Use</t>
  </si>
  <si>
    <t>Pt Unable/Family-Caregiver Instructed-Acknowledged</t>
  </si>
  <si>
    <t>Offered</t>
  </si>
  <si>
    <t>AnkLt</t>
  </si>
  <si>
    <t>Blanket/net</t>
  </si>
  <si>
    <t>Blanket</t>
  </si>
  <si>
    <t>Hand mitt, right</t>
  </si>
  <si>
    <t>MittRt</t>
  </si>
  <si>
    <t>Hand mitt, left</t>
  </si>
  <si>
    <t>MittLt</t>
  </si>
  <si>
    <t>NPO has IV infusion</t>
  </si>
  <si>
    <t>85 minutes</t>
  </si>
  <si>
    <t>90 minutes</t>
  </si>
  <si>
    <t>Disabilities Impairments</t>
    <phoneticPr fontId="4" type="noConversion"/>
  </si>
  <si>
    <t>Disabilities/Impairments</t>
  </si>
  <si>
    <t>Visually Impaired</t>
  </si>
  <si>
    <t>Blind</t>
  </si>
  <si>
    <t>Blind-Partial</t>
  </si>
  <si>
    <t>BlindP</t>
  </si>
  <si>
    <t>Deaf</t>
  </si>
  <si>
    <t>Dementia</t>
  </si>
  <si>
    <t>Demen</t>
  </si>
  <si>
    <t>Developmentally Disabled</t>
  </si>
  <si>
    <t>Developmnt</t>
  </si>
  <si>
    <t>Mentally Disabled</t>
  </si>
  <si>
    <t>Mental</t>
  </si>
  <si>
    <t>Physically Disabled</t>
  </si>
  <si>
    <t>Physical</t>
  </si>
  <si>
    <t>Failure to Thrive</t>
  </si>
  <si>
    <t>FailThrv</t>
  </si>
  <si>
    <t>Hearing Impaired</t>
  </si>
  <si>
    <t>HOH</t>
  </si>
  <si>
    <t>Behavior Present</t>
    <phoneticPr fontId="4" type="noConversion"/>
  </si>
  <si>
    <t>Asleep resting quietly</t>
    <phoneticPr fontId="4" type="noConversion"/>
  </si>
  <si>
    <t>Low agitation</t>
    <phoneticPr fontId="4" type="noConversion"/>
  </si>
  <si>
    <t>Moderate agitation</t>
    <phoneticPr fontId="4" type="noConversion"/>
  </si>
  <si>
    <t>4 point or locked restraints</t>
  </si>
  <si>
    <t>01</t>
    <phoneticPr fontId="4" type="noConversion"/>
  </si>
  <si>
    <t>02</t>
    <phoneticPr fontId="4" type="noConversion"/>
  </si>
  <si>
    <t>12</t>
    <phoneticPr fontId="4" type="noConversion"/>
  </si>
  <si>
    <t>Suicide precautions</t>
  </si>
  <si>
    <t xml:space="preserve">Suicide </t>
  </si>
  <si>
    <t>01</t>
    <phoneticPr fontId="4" type="noConversion"/>
  </si>
  <si>
    <t>Safety/Circulation</t>
    <phoneticPr fontId="4" type="noConversion"/>
  </si>
  <si>
    <t>17</t>
    <phoneticPr fontId="4" type="noConversion"/>
  </si>
  <si>
    <t>Skin intact, warm, good capillary refil on distal limbs</t>
  </si>
  <si>
    <t>Safety/Circulation</t>
    <phoneticPr fontId="4" type="noConversion"/>
  </si>
  <si>
    <t xml:space="preserve"> Abnormal : indicate status</t>
    <phoneticPr fontId="4" type="noConversion"/>
  </si>
  <si>
    <t>ROM/Repositioning</t>
    <phoneticPr fontId="4" type="noConversion"/>
  </si>
  <si>
    <t>Tube/Drain #1 Location:  Extremity Area</t>
  </si>
  <si>
    <t>Head Neck Area</t>
    <phoneticPr fontId="4" type="noConversion"/>
  </si>
  <si>
    <t>Tube/Drain #1 Location:  Head/Neck Area</t>
  </si>
  <si>
    <t>12</t>
    <phoneticPr fontId="4" type="noConversion"/>
  </si>
  <si>
    <t xml:space="preserve">Ear(s) </t>
  </si>
  <si>
    <t>01</t>
    <phoneticPr fontId="4" type="noConversion"/>
  </si>
  <si>
    <t>01</t>
    <phoneticPr fontId="4" type="noConversion"/>
  </si>
  <si>
    <t>01</t>
    <phoneticPr fontId="4" type="noConversion"/>
  </si>
  <si>
    <t>Tube/Drain #1 Location:  Pelvic Area</t>
  </si>
  <si>
    <t>SigOther</t>
  </si>
  <si>
    <t>Pericardial</t>
  </si>
  <si>
    <t>Tube/Drain #1 Stabilization/Site Findings/Temperature</t>
  </si>
  <si>
    <t xml:space="preserve">      Stabilization None</t>
  </si>
  <si>
    <t xml:space="preserve">      Stabilization Tape</t>
  </si>
  <si>
    <t xml:space="preserve">      Stabilization Sutures</t>
  </si>
  <si>
    <t>Tube/Drain #5 Location:  Head/Neck Area</t>
  </si>
  <si>
    <t>Tube/Drain #5 Location:  Pelvic Area</t>
  </si>
  <si>
    <t xml:space="preserve">      Site Hematoma</t>
  </si>
  <si>
    <t xml:space="preserve">      Site bruising</t>
  </si>
  <si>
    <t>16</t>
    <phoneticPr fontId="4" type="noConversion"/>
  </si>
  <si>
    <t xml:space="preserve">      Site Unable to assess due to dressing</t>
  </si>
  <si>
    <t xml:space="preserve">      Site Other: specify</t>
  </si>
  <si>
    <t>Oozing</t>
    <phoneticPr fontId="4" type="noConversion"/>
  </si>
  <si>
    <t>01</t>
    <phoneticPr fontId="4" type="noConversion"/>
  </si>
  <si>
    <t>02</t>
    <phoneticPr fontId="4" type="noConversion"/>
  </si>
  <si>
    <t>14</t>
    <phoneticPr fontId="4" type="noConversion"/>
  </si>
  <si>
    <t>Interpreter Phone</t>
  </si>
  <si>
    <t>InterPh</t>
  </si>
  <si>
    <t>Low bed with mats</t>
  </si>
  <si>
    <t>LowBed</t>
  </si>
  <si>
    <t>Move closer to nurses station</t>
  </si>
  <si>
    <t>Close</t>
  </si>
  <si>
    <t>Medication</t>
  </si>
  <si>
    <t>Patient/family education</t>
  </si>
  <si>
    <t>Educate</t>
  </si>
  <si>
    <t>Reality orientation</t>
  </si>
  <si>
    <t>Reorient</t>
  </si>
  <si>
    <t xml:space="preserve">      Site Warmer than Body Temperature</t>
  </si>
  <si>
    <t>Restraint:  Reason</t>
  </si>
  <si>
    <t>Pulling at lines tubes</t>
  </si>
  <si>
    <t>Side rails, 3 or less</t>
  </si>
  <si>
    <t>SideRail</t>
  </si>
  <si>
    <t>Sitters</t>
  </si>
  <si>
    <t>Wedge cushion</t>
  </si>
  <si>
    <t>Wedge</t>
  </si>
  <si>
    <t>Decrease Stimuli</t>
  </si>
  <si>
    <t>DecStim</t>
  </si>
  <si>
    <t>Chair alarm</t>
  </si>
  <si>
    <t>Freedom splints</t>
  </si>
  <si>
    <t>FreedSpln</t>
  </si>
  <si>
    <t>Other: (specify)</t>
  </si>
  <si>
    <t>Pt items and call light close to dominant hand</t>
    <phoneticPr fontId="4" type="noConversion"/>
  </si>
  <si>
    <t>Pt items and call light close to dominant hand</t>
    <phoneticPr fontId="4" type="noConversion"/>
  </si>
  <si>
    <t>02</t>
    <phoneticPr fontId="4" type="noConversion"/>
  </si>
  <si>
    <t>08</t>
    <phoneticPr fontId="4" type="noConversion"/>
  </si>
  <si>
    <t>Alternatives to Restraints</t>
    <phoneticPr fontId="4" type="noConversion"/>
  </si>
  <si>
    <t>Assessment by Vital Signs Category</t>
    <phoneticPr fontId="4" type="noConversion"/>
  </si>
  <si>
    <t>21</t>
    <phoneticPr fontId="4" type="noConversion"/>
  </si>
  <si>
    <t>Security at Bedside</t>
  </si>
  <si>
    <t>SecBed</t>
  </si>
  <si>
    <t>Translator at Bedside</t>
  </si>
  <si>
    <t>Translat</t>
  </si>
  <si>
    <t>Law Enforcement at Bedside</t>
  </si>
  <si>
    <t>Completed</t>
    <phoneticPr fontId="4" type="noConversion"/>
  </si>
  <si>
    <t>Evaluated by RN</t>
    <phoneticPr fontId="4" type="noConversion"/>
  </si>
  <si>
    <t>Evaluated by RN</t>
    <phoneticPr fontId="4" type="noConversion"/>
  </si>
  <si>
    <t>Tube/Drain</t>
  </si>
  <si>
    <t>Tube Drain #1</t>
    <phoneticPr fontId="4" type="noConversion"/>
  </si>
  <si>
    <t>Drainage Color</t>
    <phoneticPr fontId="4" type="noConversion"/>
  </si>
  <si>
    <t>Red rubber catheter</t>
  </si>
  <si>
    <t>Red Rubber</t>
  </si>
  <si>
    <t>T-Tube</t>
  </si>
  <si>
    <t>T-tube</t>
  </si>
  <si>
    <t>Blakemore</t>
    <phoneticPr fontId="4" type="noConversion"/>
  </si>
  <si>
    <t>Esophagogastric</t>
    <phoneticPr fontId="4" type="noConversion"/>
  </si>
  <si>
    <t>Naso Gastric Tube</t>
    <phoneticPr fontId="4" type="noConversion"/>
  </si>
  <si>
    <t>Oral Gastric Tube</t>
    <phoneticPr fontId="4" type="noConversion"/>
  </si>
  <si>
    <t>Tube Drain #2</t>
  </si>
  <si>
    <t>Tube/Drain #2 Drainage Color/Characteristics</t>
  </si>
  <si>
    <t>08</t>
    <phoneticPr fontId="4" type="noConversion"/>
  </si>
  <si>
    <t>Tube/Drain #2 Dressing/Status/Drsg Discharge</t>
  </si>
  <si>
    <t>Dressing Status</t>
    <phoneticPr fontId="4" type="noConversion"/>
  </si>
  <si>
    <t>Dressing Status</t>
    <phoneticPr fontId="4" type="noConversion"/>
  </si>
  <si>
    <t>04</t>
    <phoneticPr fontId="4" type="noConversion"/>
  </si>
  <si>
    <t>04</t>
    <phoneticPr fontId="4" type="noConversion"/>
  </si>
  <si>
    <t xml:space="preserve">      Changed</t>
  </si>
  <si>
    <t xml:space="preserve">Tube/Drain #2 Location </t>
  </si>
  <si>
    <t>02</t>
    <phoneticPr fontId="4" type="noConversion"/>
  </si>
  <si>
    <t>08</t>
    <phoneticPr fontId="4" type="noConversion"/>
  </si>
  <si>
    <t>Tube/Drain #2 Location:  Abdominal Area</t>
  </si>
  <si>
    <t>Tube/Drain #8 Location:  Thoracic Area</t>
  </si>
  <si>
    <t>Tube/Drain #8 Stabilization/Site Findings/Temperature</t>
  </si>
  <si>
    <t>Tube/Drain #8 Status</t>
  </si>
  <si>
    <t>Tube/Drain #2 Location:  Thoracic Area</t>
  </si>
  <si>
    <t>Tube/Drain #2 Stabilization/Site Findings/Temperature</t>
  </si>
  <si>
    <t>Reddened</t>
    <phoneticPr fontId="4" type="noConversion"/>
  </si>
  <si>
    <t>Tube/Drain #2 Status</t>
  </si>
  <si>
    <t>Tube/Drain #2 Suction</t>
  </si>
  <si>
    <t>Descriptor</t>
    <phoneticPr fontId="4" type="noConversion"/>
  </si>
  <si>
    <t xml:space="preserve">      Lateral</t>
  </si>
  <si>
    <t>Discontinuation attempted, not ready</t>
    <phoneticPr fontId="4" type="noConversion"/>
  </si>
  <si>
    <t>Try dc no</t>
    <phoneticPr fontId="4" type="noConversion"/>
  </si>
  <si>
    <t xml:space="preserve">x </t>
    <phoneticPr fontId="4" type="noConversion"/>
  </si>
  <si>
    <t>01</t>
    <phoneticPr fontId="4" type="noConversion"/>
  </si>
  <si>
    <t>Discontinuation attempted, no</t>
    <phoneticPr fontId="4" type="noConversion"/>
  </si>
  <si>
    <t>Try dc notread</t>
    <phoneticPr fontId="4" type="noConversion"/>
  </si>
  <si>
    <t>Diet Hydration</t>
    <phoneticPr fontId="4" type="noConversion"/>
  </si>
  <si>
    <t>Restraint:  Diet/Hydration</t>
  </si>
  <si>
    <t>Food/fluids offered</t>
  </si>
  <si>
    <t>105 minutes</t>
  </si>
  <si>
    <t>110 minutes</t>
  </si>
  <si>
    <t>01</t>
    <phoneticPr fontId="4" type="noConversion"/>
  </si>
  <si>
    <t>115 minutes</t>
  </si>
  <si>
    <t>120 minutes</t>
  </si>
  <si>
    <t>No</t>
    <phoneticPr fontId="4" type="noConversion"/>
  </si>
  <si>
    <t>x</t>
    <phoneticPr fontId="4" type="noConversion"/>
  </si>
  <si>
    <t>Non Behavioral Restraint observations</t>
    <phoneticPr fontId="4" type="noConversion"/>
  </si>
  <si>
    <t>Non-Behavioral Restraint Observation</t>
  </si>
  <si>
    <t>Observation of restrained pt</t>
  </si>
  <si>
    <t>Observed</t>
  </si>
  <si>
    <t>02</t>
    <phoneticPr fontId="4" type="noConversion"/>
  </si>
  <si>
    <t>Observations High Risk Patient</t>
    <phoneticPr fontId="4" type="noConversion"/>
  </si>
  <si>
    <t>12</t>
    <phoneticPr fontId="4" type="noConversion"/>
  </si>
  <si>
    <t>Observation/Assessment of high risk patient</t>
  </si>
  <si>
    <t>Behavioral Health Restraints</t>
  </si>
  <si>
    <t>02</t>
    <phoneticPr fontId="4" type="noConversion"/>
  </si>
  <si>
    <t>Thoracic area:  add protocol</t>
  </si>
  <si>
    <t>Thorax</t>
  </si>
  <si>
    <t>Abdominal area:  add protocol</t>
  </si>
  <si>
    <t>08</t>
    <phoneticPr fontId="4" type="noConversion"/>
  </si>
  <si>
    <t>High agitation, unable to respond to instructions</t>
    <phoneticPr fontId="4" type="noConversion"/>
  </si>
  <si>
    <t>Extremity area:  add protocol</t>
  </si>
  <si>
    <t>Extremity</t>
  </si>
  <si>
    <t>Tube/Drain #1 Location:  Abdominal Area</t>
  </si>
  <si>
    <t xml:space="preserve">      RUQ</t>
  </si>
  <si>
    <t xml:space="preserve">      RLQ</t>
  </si>
  <si>
    <t xml:space="preserve">      LUQ</t>
  </si>
  <si>
    <t xml:space="preserve">      LLQ</t>
  </si>
  <si>
    <t>Tube/Drain #4 Location:  Pelvic Area</t>
  </si>
  <si>
    <t>Tube/Drain #4 Location:  Thoracic Area</t>
  </si>
  <si>
    <t>Tube/Drain #4 Stabilization/Site Findings/Temperature</t>
  </si>
  <si>
    <t>Tube/Drain #4 Status</t>
  </si>
  <si>
    <t>Tube/Drain #4 Suction</t>
  </si>
  <si>
    <t>Tube/Drain #4 Type</t>
  </si>
  <si>
    <t>Tube Drain #5</t>
  </si>
  <si>
    <t>Tube/Drain #5 Drainage Color/Characteristics</t>
  </si>
  <si>
    <t>Tube/Drain #5 Dressing/Status/Drsg Discharge</t>
  </si>
  <si>
    <t>Tube/Drain #5 Laterality/Descriptor</t>
  </si>
  <si>
    <t>Tube/Drain #1 Location:  Thoracic Area</t>
  </si>
  <si>
    <t>14</t>
    <phoneticPr fontId="4" type="noConversion"/>
  </si>
  <si>
    <t>Mediastina</t>
  </si>
  <si>
    <t>Tube/Drain #5 Location:  Abdominal Area</t>
  </si>
  <si>
    <t>Tube/Drain #5 Location:  Extremity Area</t>
  </si>
  <si>
    <t>CHP None</t>
  </si>
  <si>
    <t>Skin Breakdown Score</t>
  </si>
  <si>
    <t>Braden Risk Scale: Moisture</t>
    <phoneticPr fontId="4" type="noConversion"/>
  </si>
  <si>
    <t>Constantly moist</t>
  </si>
  <si>
    <t>Braden Risk Scale</t>
  </si>
  <si>
    <t>Tube/Drain #5 Location:  Thoracic Area</t>
  </si>
  <si>
    <t>Tube/Drain #5 Stabilization/Site Findings/Temperature</t>
  </si>
  <si>
    <t>Tube/Drain #5 Status</t>
  </si>
  <si>
    <t>Tube/Drain #5 Suction</t>
  </si>
  <si>
    <t>Tube/Drain #5 Type</t>
  </si>
  <si>
    <t>Bleeding</t>
    <phoneticPr fontId="4" type="noConversion"/>
  </si>
  <si>
    <t>Reddened</t>
    <phoneticPr fontId="4" type="noConversion"/>
  </si>
  <si>
    <t>Exudate</t>
    <phoneticPr fontId="4" type="noConversion"/>
  </si>
  <si>
    <t>Tender</t>
    <phoneticPr fontId="4" type="noConversion"/>
  </si>
  <si>
    <t>PullTube</t>
  </si>
  <si>
    <t>Promote medical healing</t>
  </si>
  <si>
    <t>ProHealing</t>
  </si>
  <si>
    <t>UTFComm</t>
  </si>
  <si>
    <t>Level (Tip Score)</t>
    <phoneticPr fontId="4" type="noConversion"/>
  </si>
  <si>
    <t>Restraint:  Level (TIP Score)</t>
  </si>
  <si>
    <t>Order Number</t>
    <phoneticPr fontId="4" type="noConversion"/>
  </si>
  <si>
    <t>Restraint:  Order Number</t>
  </si>
  <si>
    <t>Free text: (specify)</t>
  </si>
  <si>
    <t xml:space="preserve">      Site consistent with Body Temperature</t>
  </si>
  <si>
    <t>Danger to others</t>
  </si>
  <si>
    <t>HarmOth</t>
  </si>
  <si>
    <t>Protect Airway</t>
    <phoneticPr fontId="4" type="noConversion"/>
  </si>
  <si>
    <t>ProtAirway</t>
    <phoneticPr fontId="4" type="noConversion"/>
  </si>
  <si>
    <t>Other: Specify</t>
    <phoneticPr fontId="4" type="noConversion"/>
  </si>
  <si>
    <t>Safety</t>
    <phoneticPr fontId="4" type="noConversion"/>
  </si>
  <si>
    <t>Restraint:  Safety</t>
  </si>
  <si>
    <t>Circulation/movement/sensation</t>
  </si>
  <si>
    <t>CMSChk</t>
  </si>
  <si>
    <t>Range of motion</t>
  </si>
  <si>
    <t>Skin care</t>
  </si>
  <si>
    <t>SkinCare</t>
  </si>
  <si>
    <t>Call bell within reach</t>
  </si>
  <si>
    <t>CallBell</t>
  </si>
  <si>
    <t>No injuries</t>
  </si>
  <si>
    <t>NoInj</t>
  </si>
  <si>
    <t>Injuries: specify</t>
  </si>
  <si>
    <t>Injury</t>
  </si>
  <si>
    <t>Refused</t>
    <phoneticPr fontId="4" type="noConversion"/>
  </si>
  <si>
    <t>Tube Feeding</t>
    <phoneticPr fontId="4" type="noConversion"/>
  </si>
  <si>
    <t>Food/Meals</t>
    <phoneticPr fontId="4" type="noConversion"/>
  </si>
  <si>
    <t>Stripped/Milked</t>
  </si>
  <si>
    <t>Stripped</t>
  </si>
  <si>
    <t>Gravity Drainage</t>
  </si>
  <si>
    <t>Tube/Drain #1 Suction</t>
  </si>
  <si>
    <t>Refused</t>
    <phoneticPr fontId="4" type="noConversion"/>
  </si>
  <si>
    <t>Completed</t>
    <phoneticPr fontId="4" type="noConversion"/>
  </si>
  <si>
    <t xml:space="preserve">      Low </t>
  </si>
  <si>
    <t xml:space="preserve">     High</t>
  </si>
  <si>
    <t>#Spec</t>
    <phoneticPr fontId="4" type="noConversion"/>
  </si>
  <si>
    <t>Tube/Drain #1 Type</t>
  </si>
  <si>
    <t>Hemovac</t>
  </si>
  <si>
    <t>Jackson Pratt</t>
  </si>
  <si>
    <t>JP</t>
  </si>
  <si>
    <t>Penrose</t>
  </si>
  <si>
    <t>22</t>
    <phoneticPr fontId="4" type="noConversion"/>
  </si>
  <si>
    <t>Tube/Drain #7 Stabilization/Site Findings/Temperature</t>
  </si>
  <si>
    <t>Tube/Drain #7 Status</t>
  </si>
  <si>
    <t>Tube/Drain #7 Suction</t>
  </si>
  <si>
    <t>Tube/Drain #7 Type</t>
  </si>
  <si>
    <t>Tube Drain #8</t>
  </si>
  <si>
    <t>Tube/Drain #8 Drainage Color/Characteristics</t>
  </si>
  <si>
    <t>Tube/Drain #8 Dressing/Status/Drsg Discharge</t>
  </si>
  <si>
    <t>Tube/Drain #8 Laterality/Descriptor</t>
  </si>
  <si>
    <t>Tube/Drain #8 Location</t>
  </si>
  <si>
    <t>Tube/Drain #8 Location:  Abdominal Area</t>
  </si>
  <si>
    <t>Tube/Drain #8 Location:  Extremity Area</t>
  </si>
  <si>
    <t>Tube/Drain #2 Laterality/Descriptor</t>
  </si>
  <si>
    <t>Tube/Drain #8 Location:  Head/Neck Area</t>
  </si>
  <si>
    <t>Tube/Drain #8 Location:  Pelvic Area</t>
  </si>
  <si>
    <t>Obeys Commands</t>
  </si>
  <si>
    <t>Fall Risk Scores</t>
  </si>
  <si>
    <t>Morse Fall Risk Assessment</t>
  </si>
  <si>
    <t>History of falls-yes</t>
  </si>
  <si>
    <t>History of falls-no</t>
  </si>
  <si>
    <t>Tube/Drain #8 Suction</t>
  </si>
  <si>
    <t>Tube/Drain #8 Type</t>
  </si>
  <si>
    <t>RASS Scale</t>
  </si>
  <si>
    <t>RASS Scale</t>
    <phoneticPr fontId="4" type="noConversion"/>
  </si>
  <si>
    <t>RASS</t>
    <phoneticPr fontId="4" type="noConversion"/>
  </si>
  <si>
    <t>01</t>
    <phoneticPr fontId="4" type="noConversion"/>
  </si>
  <si>
    <t>RASS</t>
  </si>
  <si>
    <t>Very agitated</t>
  </si>
  <si>
    <t>Alert and calm</t>
  </si>
  <si>
    <t>Tube/Drain #2 Type</t>
  </si>
  <si>
    <t>Naso Gastric Tube</t>
    <phoneticPr fontId="4" type="noConversion"/>
  </si>
  <si>
    <t>Tube Drain #3</t>
  </si>
  <si>
    <t>Tube/Drain #3 Drainage Color/Characteristics</t>
  </si>
  <si>
    <t>Drainage Characteristics</t>
  </si>
  <si>
    <t>Released and repositioned, no</t>
    <phoneticPr fontId="4" type="noConversion"/>
  </si>
  <si>
    <t>RelRepNo</t>
    <phoneticPr fontId="4" type="noConversion"/>
  </si>
  <si>
    <t>Type Locatiion</t>
    <phoneticPr fontId="4" type="noConversion"/>
  </si>
  <si>
    <t>Restraint:  Type/Location</t>
  </si>
  <si>
    <t>AnkRt</t>
  </si>
  <si>
    <t>Tube/Drain #3 Location</t>
  </si>
  <si>
    <t>Vest</t>
  </si>
  <si>
    <t>Waist</t>
  </si>
  <si>
    <t>WrstRt</t>
  </si>
  <si>
    <t>WrstLt</t>
  </si>
  <si>
    <t>Locked</t>
  </si>
  <si>
    <t>95 minutes</t>
  </si>
  <si>
    <t>100 minutes</t>
  </si>
  <si>
    <t>On to support Medical healing</t>
    <phoneticPr fontId="4" type="noConversion"/>
  </si>
  <si>
    <t>On to support Medical healing</t>
    <phoneticPr fontId="4" type="noConversion"/>
  </si>
  <si>
    <t>Off Unit</t>
    <phoneticPr fontId="4" type="noConversion"/>
  </si>
  <si>
    <t>01</t>
    <phoneticPr fontId="4" type="noConversion"/>
  </si>
  <si>
    <t>x</t>
    <phoneticPr fontId="4" type="noConversion"/>
  </si>
  <si>
    <t>Need for Restraints and/or Seclusion</t>
    <phoneticPr fontId="4" type="noConversion"/>
  </si>
  <si>
    <t>15</t>
    <phoneticPr fontId="4" type="noConversion"/>
  </si>
  <si>
    <t>Need for Restraints</t>
    <phoneticPr fontId="4" type="noConversion"/>
  </si>
  <si>
    <t>Yes, continued need for restraint required</t>
    <phoneticPr fontId="4" type="noConversion"/>
  </si>
  <si>
    <t>Need for Restraints</t>
    <phoneticPr fontId="4" type="noConversion"/>
  </si>
  <si>
    <t>No restraints off</t>
    <phoneticPr fontId="4" type="noConversion"/>
  </si>
  <si>
    <t xml:space="preserve">      Distal</t>
  </si>
  <si>
    <t xml:space="preserve">Tube/Drain #1 Location </t>
  </si>
  <si>
    <t>Head/Neck area:  add protocol</t>
  </si>
  <si>
    <t>Tube/Drain #4 Dressing/Status/Drsg Discharge</t>
  </si>
  <si>
    <t>Tube/Drain #4 Laterality/Descriptor</t>
  </si>
  <si>
    <t>Pelvic area:  add protocol</t>
  </si>
  <si>
    <t>Tube/Drain #4 Location:  Abdominal Area</t>
  </si>
  <si>
    <t>Tube/Drain #4 Location:  Extremity Area</t>
  </si>
  <si>
    <t>Tube/Drain #4 Location:  Head/Neck Area</t>
  </si>
  <si>
    <t>CIWA Scale: Visual Disturbances, Light, Visual?</t>
    <phoneticPr fontId="4" type="noConversion"/>
  </si>
  <si>
    <t>V0:  Not present</t>
  </si>
  <si>
    <t>V1:  Very mild sensitivity</t>
  </si>
  <si>
    <t>V2:  Mild sensitivity</t>
  </si>
  <si>
    <t>V3:  Moderate sensitivity</t>
  </si>
  <si>
    <t>V4:  Mod severe hallucinations</t>
  </si>
  <si>
    <t>V5:  Severe hallucinations</t>
  </si>
  <si>
    <t>V7:  Continuous hallucinations</t>
  </si>
  <si>
    <t>CIWA Scale: Headaches/Fullness in Head (not dizziness)</t>
    <phoneticPr fontId="4" type="noConversion"/>
  </si>
  <si>
    <t>APACHE II</t>
  </si>
  <si>
    <t>CHP non op/emergency</t>
  </si>
  <si>
    <t>ARF</t>
  </si>
  <si>
    <t>Forced deviation</t>
  </si>
  <si>
    <t>Tube/Drain #5 Location</t>
  </si>
  <si>
    <t>CHP elective post op</t>
  </si>
  <si>
    <t>NIH Stroke Scale: Visual</t>
    <phoneticPr fontId="4" type="noConversion"/>
  </si>
  <si>
    <t>No visual loss</t>
  </si>
  <si>
    <t>Partial hemianopia</t>
  </si>
  <si>
    <t>Complete hemianopia</t>
  </si>
  <si>
    <t>Bilateral hemianopia</t>
  </si>
  <si>
    <t>NIH Stroke Scale: Facial Palsy</t>
    <phoneticPr fontId="4" type="noConversion"/>
  </si>
  <si>
    <t>Very moist</t>
  </si>
  <si>
    <t>Occasionally moist</t>
  </si>
  <si>
    <t>Rarely moist</t>
  </si>
  <si>
    <t>Braden Risk Scale: Activity</t>
    <phoneticPr fontId="4" type="noConversion"/>
  </si>
  <si>
    <t>Bedfast</t>
  </si>
  <si>
    <t>Chairfast</t>
  </si>
  <si>
    <t>Walks occasionally</t>
  </si>
  <si>
    <t>Walks frequently</t>
  </si>
  <si>
    <t>Tube Drain #6</t>
  </si>
  <si>
    <t>Tube/Drain #6 Drainage Color/Characteristics</t>
  </si>
  <si>
    <t>Tube/Drain #6 Dressing/Status/Drsg Discharge</t>
  </si>
  <si>
    <t>Tube/Drain #6 Laterality/Descriptor</t>
  </si>
  <si>
    <t>Tube/Drain #6 Location</t>
  </si>
  <si>
    <t>Site Status</t>
    <phoneticPr fontId="4" type="noConversion"/>
  </si>
  <si>
    <t xml:space="preserve">      Status Unchanged</t>
  </si>
  <si>
    <t xml:space="preserve">      Status Decreasing</t>
  </si>
  <si>
    <t xml:space="preserve">      Status Increasing</t>
  </si>
  <si>
    <t xml:space="preserve">      Site Warmer than Opposite Body Part</t>
  </si>
  <si>
    <t>18</t>
    <phoneticPr fontId="4" type="noConversion"/>
  </si>
  <si>
    <t>Unable to follow instructions</t>
  </si>
  <si>
    <t>NotFoll</t>
  </si>
  <si>
    <t>Danger to self</t>
  </si>
  <si>
    <t>Clogged</t>
  </si>
  <si>
    <t>18</t>
    <phoneticPr fontId="4" type="noConversion"/>
  </si>
  <si>
    <t>ROM Repositioning</t>
    <phoneticPr fontId="4" type="noConversion"/>
  </si>
  <si>
    <t>Discontinued</t>
    <phoneticPr fontId="4" type="noConversion"/>
  </si>
  <si>
    <t>Hydration</t>
    <phoneticPr fontId="4" type="noConversion"/>
  </si>
  <si>
    <t>Accepted</t>
    <phoneticPr fontId="4" type="noConversion"/>
  </si>
  <si>
    <t>Tube Feeding</t>
    <phoneticPr fontId="4" type="noConversion"/>
  </si>
  <si>
    <t>Nothing by mouth</t>
    <phoneticPr fontId="4" type="noConversion"/>
  </si>
  <si>
    <t>Total parenteral Nutrition</t>
    <phoneticPr fontId="4" type="noConversion"/>
  </si>
  <si>
    <t>Food/Meals</t>
    <phoneticPr fontId="4" type="noConversion"/>
  </si>
  <si>
    <t>20</t>
    <phoneticPr fontId="4" type="noConversion"/>
  </si>
  <si>
    <t>Accepted</t>
    <phoneticPr fontId="4" type="noConversion"/>
  </si>
  <si>
    <t>Tube/Drain #7 Location:  Head/Neck Area</t>
  </si>
  <si>
    <t>Tube/Drain #7 Location:  Pelvic Area</t>
  </si>
  <si>
    <t>Tube/Drain #7 Location:  Thoracic Area</t>
  </si>
  <si>
    <t>N4:  Intermittent nausea/dry heaves</t>
  </si>
  <si>
    <t>N5:</t>
  </si>
  <si>
    <t>N6:</t>
  </si>
  <si>
    <t>N7:  Freq dry heaves, vomiting</t>
  </si>
  <si>
    <t xml:space="preserve">       None</t>
  </si>
  <si>
    <t>1T: Not visible/felt fingertip</t>
  </si>
  <si>
    <t>2T:</t>
  </si>
  <si>
    <t>3T:</t>
  </si>
  <si>
    <t>4T: Moderate, Pt arms extended</t>
  </si>
  <si>
    <t>5T:</t>
  </si>
  <si>
    <t>Fighting ventilator</t>
  </si>
  <si>
    <t>Talking in normal tone or no sound</t>
  </si>
  <si>
    <t>Sighing, moaning</t>
  </si>
  <si>
    <t>Crying out, sobbing</t>
  </si>
  <si>
    <t>Glasgow Coma Score</t>
  </si>
  <si>
    <t>Eyes Open Never</t>
  </si>
  <si>
    <t>None_</t>
  </si>
  <si>
    <t>Eyes Open to Pain</t>
  </si>
  <si>
    <t>Incomprehensive Sounds</t>
  </si>
  <si>
    <t>Extension</t>
  </si>
  <si>
    <t>Eyes Open to Sound</t>
  </si>
  <si>
    <t>Inappropriate Words</t>
  </si>
  <si>
    <t>Flexion (Abnormal)</t>
  </si>
  <si>
    <t>Eyes Open Spontaneously</t>
  </si>
  <si>
    <t>Confused Conversation</t>
  </si>
  <si>
    <t>Flexion (Withdraws)</t>
  </si>
  <si>
    <t>Oriented</t>
  </si>
  <si>
    <t>Localizes Pain</t>
  </si>
  <si>
    <t>Procedures</t>
    <phoneticPr fontId="4" type="noConversion"/>
  </si>
  <si>
    <t>Arterial Line Removal</t>
  </si>
  <si>
    <t>NIH Stroke Scale: Extinction and Inattention</t>
    <phoneticPr fontId="4" type="noConversion"/>
  </si>
  <si>
    <t>13</t>
    <phoneticPr fontId="4" type="noConversion"/>
  </si>
  <si>
    <t>No abnormality</t>
  </si>
  <si>
    <t>Visual, tactile inattention</t>
  </si>
  <si>
    <t>Profound hemi inattention</t>
  </si>
  <si>
    <t>Ramsay Sedation Scale</t>
  </si>
  <si>
    <t>Pt is anxious and agitated or restless, or both</t>
  </si>
  <si>
    <t>Secondary diagnosis-yes</t>
  </si>
  <si>
    <t>Secondary diagnosis-no</t>
  </si>
  <si>
    <t>Ambulatory aid-furniture</t>
  </si>
  <si>
    <t>Ambulatory aid-crutches/cane/walker</t>
  </si>
  <si>
    <t>6T:</t>
  </si>
  <si>
    <t>Drowsy</t>
  </si>
  <si>
    <t>Light sedation</t>
  </si>
  <si>
    <t>01</t>
    <phoneticPr fontId="4" type="noConversion"/>
  </si>
  <si>
    <t>Moderate sedation</t>
  </si>
  <si>
    <t>08</t>
    <phoneticPr fontId="4" type="noConversion"/>
  </si>
  <si>
    <t>Deep sedation</t>
  </si>
  <si>
    <t>09</t>
    <phoneticPr fontId="4" type="noConversion"/>
  </si>
  <si>
    <t>RASS Target Score</t>
    <phoneticPr fontId="4" type="noConversion"/>
  </si>
  <si>
    <t>RASS Target Score</t>
  </si>
  <si>
    <t>Light Sedation</t>
  </si>
  <si>
    <t>03</t>
    <phoneticPr fontId="4" type="noConversion"/>
  </si>
  <si>
    <t>Deep Sedation</t>
  </si>
  <si>
    <t>Tube/Drain #3 Dressing/Status/Drsg Discharge</t>
  </si>
  <si>
    <t>Tube/Drain #3 Laterality/Descriptor</t>
  </si>
  <si>
    <t>Tube/Drain #3 Location:  Abdominal Area</t>
  </si>
  <si>
    <t>Leather/plastic/rubber</t>
  </si>
  <si>
    <t>Leather</t>
  </si>
  <si>
    <t>Restraint Status</t>
    <phoneticPr fontId="4" type="noConversion"/>
  </si>
  <si>
    <t>Restraint Status</t>
    <phoneticPr fontId="4" type="noConversion"/>
  </si>
  <si>
    <t xml:space="preserve">      Low</t>
  </si>
  <si>
    <t>Tube/Drain #3 Type</t>
  </si>
  <si>
    <t>Tube Drain #4</t>
  </si>
  <si>
    <t>Tube/Drain #4 Drainage Color/Characteristics</t>
  </si>
  <si>
    <t xml:space="preserve">      Medial</t>
  </si>
  <si>
    <t xml:space="preserve">      Anterior</t>
  </si>
  <si>
    <t xml:space="preserve">      Posterior</t>
  </si>
  <si>
    <t>07</t>
    <phoneticPr fontId="4" type="noConversion"/>
  </si>
  <si>
    <t xml:space="preserve">      Proximal</t>
  </si>
  <si>
    <t>Not responsive</t>
  </si>
  <si>
    <t>Aldrete Score: Color</t>
    <phoneticPr fontId="4" type="noConversion"/>
  </si>
  <si>
    <t>Normal or pink</t>
  </si>
  <si>
    <t>Pale or dusky</t>
  </si>
  <si>
    <t>RT Scores</t>
  </si>
  <si>
    <t>CIWA Scale: Auditory Disturbances: hearing sounds, describe</t>
    <phoneticPr fontId="4" type="noConversion"/>
  </si>
  <si>
    <t>A0:  Not present</t>
  </si>
  <si>
    <t>A2:  Mild harshness</t>
  </si>
  <si>
    <t>Tube/Drain #4 Location</t>
  </si>
  <si>
    <t>A5:  Severe hallucinations</t>
  </si>
  <si>
    <t>A6:  Very severe hallucination</t>
  </si>
  <si>
    <t>A7:  Continuous hallucinations</t>
  </si>
  <si>
    <t>Not alert but arousable</t>
  </si>
  <si>
    <t>Not alert; repeat stimulation</t>
  </si>
  <si>
    <t>NIH Stroke Scale: LOC Question</t>
    <phoneticPr fontId="4" type="noConversion"/>
  </si>
  <si>
    <t>Answers both correctly</t>
  </si>
  <si>
    <t>Answers one correctly</t>
  </si>
  <si>
    <t>Answers neither correctly</t>
  </si>
  <si>
    <t>NIH Stroke Scale: LOC Commands</t>
    <phoneticPr fontId="4" type="noConversion"/>
  </si>
  <si>
    <t xml:space="preserve">Performs two tasks correctly </t>
  </si>
  <si>
    <t>Performs one task correctly</t>
  </si>
  <si>
    <t>Performs neither task correct</t>
  </si>
  <si>
    <t>NIH Stroke Scale: Best Gaze</t>
    <phoneticPr fontId="4" type="noConversion"/>
  </si>
  <si>
    <t>Normal gaze</t>
  </si>
  <si>
    <t>Partial gaze palsy</t>
  </si>
  <si>
    <t>Acute change in mental status</t>
  </si>
  <si>
    <t>Acute change in behavior</t>
  </si>
  <si>
    <t>Behavior health issues: specify</t>
  </si>
  <si>
    <t>Psychotic</t>
  </si>
  <si>
    <t>Admission</t>
    <phoneticPr fontId="4" type="noConversion"/>
  </si>
  <si>
    <t>Admitted To</t>
    <phoneticPr fontId="4" type="noConversion"/>
  </si>
  <si>
    <t>Admission</t>
  </si>
  <si>
    <t>Arterial Blood Gases</t>
    <phoneticPr fontId="4" type="noConversion"/>
  </si>
  <si>
    <t>Method</t>
    <phoneticPr fontId="4" type="noConversion"/>
  </si>
  <si>
    <t>No paralysis</t>
  </si>
  <si>
    <t>Minor paralysis</t>
  </si>
  <si>
    <t>Partial paralysis</t>
  </si>
  <si>
    <t>Complete paralysis</t>
  </si>
  <si>
    <t>NIH Stroke Scale: Motor Arm</t>
    <phoneticPr fontId="4" type="noConversion"/>
  </si>
  <si>
    <t>No arm drift</t>
  </si>
  <si>
    <t>Arm drift</t>
  </si>
  <si>
    <t>Braden Risk Scale: Sensory Perception</t>
    <phoneticPr fontId="4" type="noConversion"/>
  </si>
  <si>
    <t>Completely limited</t>
  </si>
  <si>
    <t>.Very limited</t>
  </si>
  <si>
    <t>.Slightly limited</t>
  </si>
  <si>
    <t>No Impairment</t>
  </si>
  <si>
    <t>Braden Risk Scale: Mobility</t>
    <phoneticPr fontId="4" type="noConversion"/>
  </si>
  <si>
    <t>Completely immobile</t>
  </si>
  <si>
    <t>Very limited</t>
  </si>
  <si>
    <t>No limitations</t>
  </si>
  <si>
    <t>Tube/Drain #6 Location:  Head/Neck Area</t>
  </si>
  <si>
    <t>Tube/Drain #6 Location:  Pelvic Area</t>
  </si>
  <si>
    <t>Tube/Drain #6 Location:  Abdominal Area</t>
  </si>
  <si>
    <t>Tube/Drain #6 Location:  Extremity Area</t>
  </si>
  <si>
    <t xml:space="preserve">      Site Cooler than Body Temperature</t>
  </si>
  <si>
    <t xml:space="preserve">      Site Cooler than Opposite Body Part</t>
  </si>
  <si>
    <t>Tube/Drain #1 Status</t>
  </si>
  <si>
    <t>19</t>
    <phoneticPr fontId="4" type="noConversion"/>
  </si>
  <si>
    <t>Non-patent/Clogged</t>
  </si>
  <si>
    <t>Tube/Drain #7 Dressing/Status/Drsg Discharge</t>
  </si>
  <si>
    <t>Tube/Drain #7 Laterality/Descriptor</t>
  </si>
  <si>
    <t>Tube/Drain #7 Location</t>
  </si>
  <si>
    <t>Tube/Drain #7 Location:  Abdominal Area</t>
  </si>
  <si>
    <t>Tube/Drain #7 Location:  Extremity Area</t>
  </si>
  <si>
    <t>N1:  Mild nausea, no vomiting</t>
  </si>
  <si>
    <t>N2:</t>
  </si>
  <si>
    <t>N3:</t>
  </si>
  <si>
    <t>N0:  No nausea or vomiting</t>
  </si>
  <si>
    <t>CIWA Scale</t>
  </si>
  <si>
    <t>Critical Care Pain Observation Tool: Muscle Tension</t>
    <phoneticPr fontId="4" type="noConversion"/>
  </si>
  <si>
    <t>Relaxed</t>
  </si>
  <si>
    <t>Tense, rigid</t>
  </si>
  <si>
    <t>Very tense or rigid</t>
  </si>
  <si>
    <t>CIWA Scale: Tremor, Arms Extended, Fingers Spread</t>
    <phoneticPr fontId="4" type="noConversion"/>
  </si>
  <si>
    <t>0T:  No Tremor</t>
  </si>
  <si>
    <t>Tolerating ventilator or movement</t>
  </si>
  <si>
    <t>Coughing but tolerating vent</t>
  </si>
  <si>
    <t>NIH Stroke Scale: Sensory</t>
    <phoneticPr fontId="4" type="noConversion"/>
  </si>
  <si>
    <t>No sensory loss</t>
  </si>
  <si>
    <t>Mild to moderate sensory loss</t>
  </si>
  <si>
    <t>Severe to total sensory loss</t>
  </si>
  <si>
    <t>NIH Stroke Scale: Best Language</t>
    <phoneticPr fontId="4" type="noConversion"/>
  </si>
  <si>
    <t>No aphasia</t>
  </si>
  <si>
    <t>Mild to moderate aphasia</t>
  </si>
  <si>
    <t>Severe aphasia</t>
  </si>
  <si>
    <t>Mute; global aphasia</t>
  </si>
  <si>
    <t>NIH Stroke Scale: Dysarthria</t>
    <phoneticPr fontId="4" type="noConversion"/>
  </si>
  <si>
    <t>12</t>
    <phoneticPr fontId="4" type="noConversion"/>
  </si>
  <si>
    <t>Mild to moderate dysarthria</t>
  </si>
  <si>
    <t>Severe dysarthria</t>
  </si>
  <si>
    <t>Patient informed/instructed regarding procedure</t>
  </si>
  <si>
    <t>A-line cath/tip intact</t>
  </si>
  <si>
    <t>Pressure applied hemostasis achieved</t>
  </si>
  <si>
    <t>No hematoma noted</t>
  </si>
  <si>
    <t>Patient tolerated procedure well</t>
  </si>
  <si>
    <t>Co-operative, oriented and tranquil</t>
  </si>
  <si>
    <t>Responds to commands only</t>
  </si>
  <si>
    <t>Brisk response to light glabellar tap or loud auditory stimulus</t>
  </si>
  <si>
    <t>Sluggish response to light glabellar tap or loud auditory stim.</t>
  </si>
  <si>
    <t>7T:  Severe/arms not extended</t>
  </si>
  <si>
    <t>CIWA Scale: Paroxysmal Sweats</t>
    <phoneticPr fontId="4" type="noConversion"/>
  </si>
  <si>
    <t>S0: No sweat visible</t>
  </si>
  <si>
    <t>S1:  Barely perceptible</t>
  </si>
  <si>
    <t>S2:</t>
  </si>
  <si>
    <t>S3:</t>
  </si>
  <si>
    <t>S4:  Beads of sweat obvious</t>
  </si>
  <si>
    <t>S5:</t>
  </si>
  <si>
    <t>S6:</t>
  </si>
  <si>
    <t>S7:  Drenching Sweats</t>
  </si>
  <si>
    <t>Scores</t>
  </si>
  <si>
    <t>Aldrete/Par Score</t>
  </si>
  <si>
    <t>Tube/Drain #3 Location:  Extremity Area</t>
  </si>
  <si>
    <t>Aldrete Score:Activity</t>
    <phoneticPr fontId="4" type="noConversion"/>
  </si>
  <si>
    <t>05</t>
    <phoneticPr fontId="4" type="noConversion"/>
  </si>
  <si>
    <t>Tube/Drain #3 Location:  Head/Neck Area</t>
  </si>
  <si>
    <t>Tube/Drain #3 Location:  Pelvic Area</t>
  </si>
  <si>
    <t>Tube/Drain #3 Location:  Thoracic Area</t>
  </si>
  <si>
    <t>Tube/Drain #3 Stabilization/Site Findings/Temperature</t>
  </si>
  <si>
    <t>Tube/Drain #3 Status</t>
  </si>
  <si>
    <t>Tube/Drain #3 Suction</t>
  </si>
  <si>
    <t>Aldrete Score:Circulation</t>
    <phoneticPr fontId="4" type="noConversion"/>
  </si>
  <si>
    <t>BP +/- 20% pre anes levels</t>
  </si>
  <si>
    <t>BP +/- 20% - 50% pre anes levels</t>
  </si>
  <si>
    <t>BP +/- 50% pre anes levels</t>
  </si>
  <si>
    <t>Aldrete Score:Consciousness</t>
    <phoneticPr fontId="4" type="noConversion"/>
  </si>
  <si>
    <t>Fully awake</t>
  </si>
  <si>
    <t>Arousable on command</t>
  </si>
  <si>
    <t>T6:  Very severe hallucination</t>
  </si>
  <si>
    <t>T7:  Continuous hallucinations</t>
  </si>
  <si>
    <t>Responds only to noxious stimuli</t>
  </si>
  <si>
    <t>Responds to touch or name</t>
  </si>
  <si>
    <t>Calm and cooperative</t>
  </si>
  <si>
    <t>Restless and cooperative</t>
  </si>
  <si>
    <t>Dangerously agitated, uncooperative</t>
  </si>
  <si>
    <t>A3: Moderate harshness</t>
  </si>
  <si>
    <t>A4:  Mod severe hallucinations</t>
  </si>
  <si>
    <t>NIH Stroke Scale</t>
  </si>
  <si>
    <t>I have transferred the care for this patient to:</t>
  </si>
  <si>
    <t>I am assuming the care for this patient and have received an RN report on this Pt</t>
  </si>
  <si>
    <t>Cardiac monitor/leads attached/alarms on/limits set</t>
  </si>
  <si>
    <t>Physician notified of patient arrival</t>
  </si>
  <si>
    <t>Orders Reviewed</t>
  </si>
  <si>
    <t>Orders Verified</t>
  </si>
  <si>
    <t>Oriented to Unit/Visiting Hours/Call system</t>
  </si>
  <si>
    <t>MRSA swab</t>
  </si>
  <si>
    <t>VRE Swab</t>
  </si>
  <si>
    <t>Restraint Risk Assessment</t>
    <phoneticPr fontId="4" type="noConversion"/>
  </si>
  <si>
    <t>Provider notified:</t>
    <phoneticPr fontId="4" type="noConversion"/>
  </si>
  <si>
    <t>Oxygenated with:</t>
    <phoneticPr fontId="4" type="noConversion"/>
  </si>
  <si>
    <t>Lab drawn and sent for:</t>
    <phoneticPr fontId="4" type="noConversion"/>
  </si>
  <si>
    <t>Cardiac enzymes sent</t>
    <phoneticPr fontId="4" type="noConversion"/>
  </si>
  <si>
    <t>Laboratory Tests</t>
    <phoneticPr fontId="4" type="noConversion"/>
  </si>
  <si>
    <t>Lab drawn and sent for:</t>
  </si>
  <si>
    <t>Arterial Blood Gases</t>
  </si>
  <si>
    <t>Arterial Blood Gas Method: Arterial Line</t>
  </si>
  <si>
    <t>Arterial Blood Gas Method: Arterial Puncture</t>
  </si>
  <si>
    <t>Puncture Site</t>
    <phoneticPr fontId="4" type="noConversion"/>
  </si>
  <si>
    <t>Arterial Blood Gas Puncture Site: Radial</t>
  </si>
  <si>
    <t>Arterial Blood Gas Puncture Site: Brachial</t>
  </si>
  <si>
    <t>Some arm effort against gravity</t>
  </si>
  <si>
    <t>No arm effort against gravity</t>
  </si>
  <si>
    <t>No arm movement</t>
  </si>
  <si>
    <t>Motor Arm - Unable to Assess</t>
  </si>
  <si>
    <t>NIH Stroke Scale: Motor Leg</t>
    <phoneticPr fontId="4" type="noConversion"/>
  </si>
  <si>
    <t>No leg drift</t>
  </si>
  <si>
    <t>Leg drift</t>
  </si>
  <si>
    <t>Braden Risk Scale: Nutrition</t>
    <phoneticPr fontId="4" type="noConversion"/>
  </si>
  <si>
    <t>Very poor</t>
  </si>
  <si>
    <t>Probably inadequate</t>
  </si>
  <si>
    <t>H4:  Moderately severe</t>
  </si>
  <si>
    <t>H5:  Severe</t>
  </si>
  <si>
    <t>Tube/Drain #6 Location:  Thoracic Area</t>
  </si>
  <si>
    <t>Tube/Drain #6 Stabilization/Site Findings/Temperature</t>
  </si>
  <si>
    <t>Tube/Drain #6 Status</t>
  </si>
  <si>
    <t>Tube/Drain #6 Suction</t>
  </si>
  <si>
    <t>Tube/Drain #6 Type</t>
  </si>
  <si>
    <t>Tube Drain #7</t>
  </si>
  <si>
    <t>Tube/Drain #7 Drainage Color/Characteristics</t>
  </si>
  <si>
    <t>Bedside Shivering Score</t>
  </si>
  <si>
    <t>BSAS  Score</t>
  </si>
  <si>
    <t>None no shivering</t>
  </si>
  <si>
    <t>Mild loc to neck and thorax</t>
  </si>
  <si>
    <t>Moderate upper extr, thorax</t>
  </si>
  <si>
    <t>Severe sustained generalized</t>
  </si>
  <si>
    <t>CIWA</t>
  </si>
  <si>
    <t>CIWA Scale: Nausea and Vomiting</t>
    <phoneticPr fontId="4" type="noConversion"/>
  </si>
  <si>
    <t>Critical Care Pain Observation Tool: Body Movements</t>
    <phoneticPr fontId="4" type="noConversion"/>
  </si>
  <si>
    <t>Absence of movements or normal position</t>
  </si>
  <si>
    <t>Protection</t>
  </si>
  <si>
    <t>Arterial Puncture Adverse Effects: Ecchymosis</t>
  </si>
  <si>
    <t>Arterial Puncture Adverse Effects: Tingling/Numbness</t>
  </si>
  <si>
    <t>Motor Leg - Unable to Assess</t>
  </si>
  <si>
    <t>Critical Care Pain Observation Tool: Ventilator or Vocalization</t>
    <phoneticPr fontId="4" type="noConversion"/>
  </si>
  <si>
    <t>Present in two limbs</t>
  </si>
  <si>
    <t>Limb Ataxia - Unable to Assess</t>
  </si>
  <si>
    <t>Hand hygiene completed</t>
  </si>
  <si>
    <t>ICU:Events</t>
    <phoneticPr fontId="4" type="noConversion"/>
  </si>
  <si>
    <t>Headcover worn by inserter</t>
  </si>
  <si>
    <t>Mask worn by inserter</t>
  </si>
  <si>
    <t>Sterile gloves worn by inserter</t>
  </si>
  <si>
    <t>Sterile gown worn by inserter</t>
  </si>
  <si>
    <t>Full body drape on patient</t>
  </si>
  <si>
    <t>Chlorhexidine used</t>
  </si>
  <si>
    <t>Chlorhexidine contraindicated</t>
    <phoneticPr fontId="4" type="noConversion"/>
  </si>
  <si>
    <t>Central Line Type</t>
    <phoneticPr fontId="4" type="noConversion"/>
  </si>
  <si>
    <t>Pulmonary Artery Catheter</t>
  </si>
  <si>
    <t>Dysarthria - Unable to Assess</t>
  </si>
  <si>
    <t>Arterial Line Removal</t>
    <phoneticPr fontId="4" type="noConversion"/>
  </si>
  <si>
    <t>Central Line Placement Supervised by:</t>
  </si>
  <si>
    <t>The reconciled patient med list (in pt discharge note) was reviewed with patient or patient care giver</t>
  </si>
  <si>
    <t>Provider Notified:</t>
    <phoneticPr fontId="4" type="noConversion"/>
  </si>
  <si>
    <t>Discharge MRSA swab</t>
  </si>
  <si>
    <t>Cardiac Arrest Events</t>
    <phoneticPr fontId="4" type="noConversion"/>
  </si>
  <si>
    <t>Cardiac Arrest Events</t>
  </si>
  <si>
    <t>CPR started</t>
  </si>
  <si>
    <t>Chest compressions initiated</t>
  </si>
  <si>
    <t>Abdominal thrusts performed</t>
  </si>
  <si>
    <t>Oxygenated with:</t>
  </si>
  <si>
    <t>Arrhythmia identified</t>
  </si>
  <si>
    <t>Non-palpable pulse</t>
  </si>
  <si>
    <t>Pt. exhibits no response</t>
  </si>
  <si>
    <t>Riker Sedation-Agitation Scale (SAS)</t>
  </si>
  <si>
    <t>ICU:Events</t>
    <phoneticPr fontId="4" type="noConversion"/>
  </si>
  <si>
    <t>CIWA Scale: Anxiety</t>
    <phoneticPr fontId="4" type="noConversion"/>
  </si>
  <si>
    <t>0A: No anxiety</t>
  </si>
  <si>
    <t>1A:  Mildly anxious</t>
  </si>
  <si>
    <t>2A:</t>
  </si>
  <si>
    <t>3A:</t>
  </si>
  <si>
    <t>4A:  Moderately anxious</t>
  </si>
  <si>
    <t>5A:</t>
  </si>
  <si>
    <t>6A:</t>
  </si>
  <si>
    <t>Moves 4 extremities on command or vol.</t>
  </si>
  <si>
    <t>Aldrete Score</t>
  </si>
  <si>
    <t>Moves 2 extremities on command or vol.</t>
  </si>
  <si>
    <t>Move no extremities</t>
  </si>
  <si>
    <t>Aldrete Score: Respiration</t>
    <phoneticPr fontId="4" type="noConversion"/>
  </si>
  <si>
    <t>Deep breathe &amp; cough freely</t>
  </si>
  <si>
    <t>Limited breathing or dyspnea</t>
  </si>
  <si>
    <t>Apneic</t>
  </si>
  <si>
    <t>CIWA Scale: Tactile Disturbance: Itching, pins, needles?</t>
    <phoneticPr fontId="4" type="noConversion"/>
  </si>
  <si>
    <t>T0:  None</t>
  </si>
  <si>
    <t>T1:  Very mild sensations</t>
  </si>
  <si>
    <t>T2:  Mild sensations</t>
  </si>
  <si>
    <t>T3:  Moderate sensations</t>
  </si>
  <si>
    <t>T4:  Mod/severe hallucinations</t>
  </si>
  <si>
    <t>Mental status-forgets limitations</t>
  </si>
  <si>
    <t>Mental status-oriented to own ability</t>
  </si>
  <si>
    <t>Motor Activity Assessment Scale</t>
  </si>
  <si>
    <t>Cardioversion</t>
    <phoneticPr fontId="4" type="noConversion"/>
  </si>
  <si>
    <t>Cardioversion Note</t>
    <phoneticPr fontId="4" type="noConversion"/>
  </si>
  <si>
    <t>Cardioversion</t>
  </si>
  <si>
    <t>Consent signed</t>
  </si>
  <si>
    <t>Medications reviewed</t>
  </si>
  <si>
    <t>NPO Status</t>
  </si>
  <si>
    <t>Stoke Evaluation</t>
  </si>
  <si>
    <t>NIH Stroke Scale: LOC</t>
    <phoneticPr fontId="4" type="noConversion"/>
  </si>
  <si>
    <t>Alert; keenly responsive</t>
  </si>
  <si>
    <t>Care Hand Off</t>
    <phoneticPr fontId="4" type="noConversion"/>
  </si>
  <si>
    <t>Report</t>
    <phoneticPr fontId="4" type="noConversion"/>
  </si>
  <si>
    <t>Care Hand Off</t>
  </si>
  <si>
    <t>By resident</t>
    <phoneticPr fontId="4" type="noConversion"/>
  </si>
  <si>
    <t>By intern</t>
    <phoneticPr fontId="4" type="noConversion"/>
  </si>
  <si>
    <t>By renal</t>
    <phoneticPr fontId="4" type="noConversion"/>
  </si>
  <si>
    <t>By PICC nurse</t>
    <phoneticPr fontId="4" type="noConversion"/>
  </si>
  <si>
    <t>Central Line Site</t>
    <phoneticPr fontId="4" type="noConversion"/>
  </si>
  <si>
    <t>Subclavian Vein Right</t>
  </si>
  <si>
    <t>Subclavian Vein Left</t>
  </si>
  <si>
    <t>Internal Jugular Vein Right</t>
  </si>
  <si>
    <t>Internal Jugular Vein Left</t>
  </si>
  <si>
    <t>Femoral Vein Right</t>
  </si>
  <si>
    <t>Femoral Vein Left</t>
  </si>
  <si>
    <t>Interfering with treatment device: specify</t>
  </si>
  <si>
    <t>ICU:Events</t>
    <phoneticPr fontId="4" type="noConversion"/>
  </si>
  <si>
    <t>12 lead EKG performed</t>
  </si>
  <si>
    <t>Sterile field maintained throughout procedure</t>
    <phoneticPr fontId="4" type="noConversion"/>
  </si>
  <si>
    <t>Chest Pain</t>
    <phoneticPr fontId="4" type="noConversion"/>
  </si>
  <si>
    <t>Cardiac Events</t>
    <phoneticPr fontId="4" type="noConversion"/>
  </si>
  <si>
    <t>Chest pain</t>
  </si>
  <si>
    <t>Info Provided: Diabetes Education</t>
  </si>
  <si>
    <t>Info Provided: Smoking Cessation</t>
  </si>
  <si>
    <t>Info Provided: Wound Management</t>
  </si>
  <si>
    <t>Co Signature</t>
    <phoneticPr fontId="4" type="noConversion"/>
  </si>
  <si>
    <t>Co-Signature</t>
  </si>
  <si>
    <t>Reviewed recent medical history and pertinent medical information related to this admission</t>
  </si>
  <si>
    <t>Opportunity to ask and respond to questions provided</t>
  </si>
  <si>
    <t>Arterial Blood Gas Puncture Site:Femoral</t>
  </si>
  <si>
    <t>Some leg effort against gravity</t>
  </si>
  <si>
    <t>No leg effort against gravity</t>
  </si>
  <si>
    <t>No leg movement</t>
  </si>
  <si>
    <t>H0:  Not present</t>
  </si>
  <si>
    <t>H1:  Very mild</t>
  </si>
  <si>
    <t>H2:  Mild</t>
  </si>
  <si>
    <t>H3:  Moderate</t>
  </si>
  <si>
    <t>Arterial Blood Gas: Allen's Test Positive</t>
  </si>
  <si>
    <t>H6:  Very severe</t>
  </si>
  <si>
    <t>Adequate</t>
  </si>
  <si>
    <t>Braden Risk Scale: Friction and Shear</t>
    <phoneticPr fontId="4" type="noConversion"/>
  </si>
  <si>
    <t>Frequently slides down</t>
  </si>
  <si>
    <t>Occasionally slides down</t>
  </si>
  <si>
    <t>No apparent problems</t>
  </si>
  <si>
    <t>Braden Scale: Moisture Constantly Moist</t>
    <phoneticPr fontId="4" type="noConversion"/>
  </si>
  <si>
    <t>Moisture: Constantly Moist</t>
  </si>
  <si>
    <t>O1:  Can't serial add</t>
  </si>
  <si>
    <t>O2:  Date=&lt;2 days off</t>
  </si>
  <si>
    <t>O3:  Date&gt; 2 days off</t>
  </si>
  <si>
    <t xml:space="preserve">O4:  Disoriented </t>
  </si>
  <si>
    <t>Critical Care Pain Observation Tool</t>
  </si>
  <si>
    <t>Critical Care Pain Observation Tool: Facial Expression</t>
    <phoneticPr fontId="4" type="noConversion"/>
  </si>
  <si>
    <t>Relaxed, neutral</t>
  </si>
  <si>
    <t>Arterial Puncture Adverse Effects: None</t>
  </si>
  <si>
    <t>Arterial Puncture Adverse Effects: Bleeding</t>
  </si>
  <si>
    <t>Arterial Puncture Adverse Effects: Hematoma</t>
  </si>
  <si>
    <t>Central Line Insertion</t>
    <phoneticPr fontId="4" type="noConversion"/>
  </si>
  <si>
    <t>Central Line Insertion</t>
  </si>
  <si>
    <t>Consent Completed</t>
  </si>
  <si>
    <t>Invasive Lines</t>
    <phoneticPr fontId="4" type="noConversion"/>
  </si>
  <si>
    <t>NIH Stroke Scale: Limb Ataxia</t>
    <phoneticPr fontId="4" type="noConversion"/>
  </si>
  <si>
    <t>No ataxia</t>
  </si>
  <si>
    <t>Present in one limb</t>
  </si>
  <si>
    <t>Time Out: correct side and site verified</t>
  </si>
  <si>
    <t>Central Line Preparation</t>
    <phoneticPr fontId="4" type="noConversion"/>
  </si>
  <si>
    <t>Anticoagulant- cosignature verification of dosage and route</t>
  </si>
  <si>
    <t>Co-signature verification of PCA Set-up</t>
  </si>
  <si>
    <t>PCA Setup Verified</t>
  </si>
  <si>
    <t>MD: Discharge patient from PACU</t>
  </si>
  <si>
    <t>MD: Medications for procedure ordered as given</t>
  </si>
  <si>
    <t>CPR Start</t>
    <phoneticPr fontId="4" type="noConversion"/>
  </si>
  <si>
    <t>Single Lumen Catheter</t>
  </si>
  <si>
    <t>Multiple Lumen Catheter</t>
  </si>
  <si>
    <t>Central Line Placed</t>
    <phoneticPr fontId="4" type="noConversion"/>
  </si>
  <si>
    <t>Time inserted</t>
  </si>
  <si>
    <t>Central line placed by:</t>
  </si>
  <si>
    <t>Medications reviewed with patient or care giver, stated understanding</t>
  </si>
  <si>
    <t>Learning barriers: Limited attention span</t>
  </si>
  <si>
    <t>Learning barriers: Poor memory</t>
  </si>
  <si>
    <t>Belongings sent with patient</t>
  </si>
  <si>
    <t>Education Topics</t>
    <phoneticPr fontId="4" type="noConversion"/>
  </si>
  <si>
    <t>Information Provided</t>
    <phoneticPr fontId="4" type="noConversion"/>
  </si>
  <si>
    <t>Education Topics</t>
  </si>
  <si>
    <t>Info Provided: Fall Prevention</t>
  </si>
  <si>
    <t>Info Provided: Hand Washing</t>
  </si>
  <si>
    <t>Info Provided: Infection Control</t>
  </si>
  <si>
    <t>Intubation - tube size:</t>
  </si>
  <si>
    <t>IV access obtained:  central</t>
  </si>
  <si>
    <t>Admission Activities</t>
    <phoneticPr fontId="4" type="noConversion"/>
  </si>
  <si>
    <t>Admission</t>
    <phoneticPr fontId="4" type="noConversion"/>
  </si>
  <si>
    <t>Admission Activities</t>
  </si>
  <si>
    <t>Admitted to: specify</t>
  </si>
  <si>
    <t>Arrived from:(free text)</t>
  </si>
  <si>
    <t>Cardioversion times:</t>
  </si>
  <si>
    <t>Defibrillation - joules:</t>
  </si>
  <si>
    <t>Defibrillation times:</t>
  </si>
  <si>
    <t>Inotropic support-bolus</t>
  </si>
  <si>
    <t>ICU:Events</t>
    <phoneticPr fontId="4" type="noConversion"/>
  </si>
  <si>
    <t>01</t>
    <phoneticPr fontId="4" type="noConversion"/>
  </si>
  <si>
    <t>Arrived per stretcher/gurney</t>
  </si>
  <si>
    <t>CIWA Scale: Agitation</t>
    <phoneticPr fontId="4" type="noConversion"/>
  </si>
  <si>
    <t>00:  Normal activity</t>
  </si>
  <si>
    <t>01:  Slightly more than normal</t>
  </si>
  <si>
    <t>04:  Moderately fidgety</t>
  </si>
  <si>
    <t>07:  Pacing/thrashes about</t>
  </si>
  <si>
    <t>Patient identified using 2 identifiers</t>
  </si>
  <si>
    <t>Allergies checked</t>
  </si>
  <si>
    <t>IV/Heparin lock-yes</t>
  </si>
  <si>
    <t>IV/Heparin lock-no</t>
  </si>
  <si>
    <t>Gait/Transferring-impaired</t>
  </si>
  <si>
    <t>Gait/Transferring-weak</t>
  </si>
  <si>
    <t>Medication bolus given:</t>
  </si>
  <si>
    <t>Epicardial pacemaker started</t>
  </si>
  <si>
    <t>Transvenous Pacemaker started</t>
  </si>
  <si>
    <t>Failure to pace</t>
  </si>
  <si>
    <t>Provider notified:</t>
    <phoneticPr fontId="4" type="noConversion"/>
  </si>
  <si>
    <t>Pulmonary artery catheter flushed; balloon tested</t>
  </si>
  <si>
    <t>Pulmonary artery catheter placed via introducer</t>
  </si>
  <si>
    <t>Central line placed over guide wire</t>
  </si>
  <si>
    <t>Time out called</t>
  </si>
  <si>
    <t>Cardioversion: (Joules)</t>
  </si>
  <si>
    <t>Resulting rhythm:</t>
  </si>
  <si>
    <t>Line taped in place</t>
  </si>
  <si>
    <t>Securement device applied</t>
  </si>
  <si>
    <t>Sterile dressing applied</t>
  </si>
  <si>
    <t>By attending</t>
    <phoneticPr fontId="4" type="noConversion"/>
  </si>
  <si>
    <t>By fellow</t>
    <phoneticPr fontId="4" type="noConversion"/>
  </si>
  <si>
    <t>Foley secured per protocol</t>
  </si>
  <si>
    <t>Urine returned in line</t>
  </si>
  <si>
    <t>Genitourinary Events</t>
    <phoneticPr fontId="4" type="noConversion"/>
  </si>
  <si>
    <t>Genitourinary Events</t>
  </si>
  <si>
    <t>Bladder tap</t>
  </si>
  <si>
    <t>Bladder pressure performed</t>
  </si>
  <si>
    <t>Bladder distended</t>
  </si>
  <si>
    <t>Bladder Scan: specify volume</t>
  </si>
  <si>
    <t>Straight cath</t>
  </si>
  <si>
    <t>Insertion Conditions</t>
    <phoneticPr fontId="4" type="noConversion"/>
  </si>
  <si>
    <t>Emergent insertion</t>
  </si>
  <si>
    <t>Non-emergent insertion</t>
  </si>
  <si>
    <t>Pre-existing infection</t>
  </si>
  <si>
    <t>Unsuccessful</t>
    <phoneticPr fontId="4" type="noConversion"/>
  </si>
  <si>
    <t>New Line</t>
    <phoneticPr fontId="4" type="noConversion"/>
  </si>
  <si>
    <t>Info Provided: Restraint Release Criteria</t>
  </si>
  <si>
    <t>Info Provided: Nutrition</t>
  </si>
  <si>
    <t>Femostop off</t>
  </si>
  <si>
    <t>Staples removed</t>
  </si>
  <si>
    <t>14</t>
    <phoneticPr fontId="4" type="noConversion"/>
  </si>
  <si>
    <t>Sutures removed</t>
  </si>
  <si>
    <t>Infection Control</t>
    <phoneticPr fontId="4" type="noConversion"/>
  </si>
  <si>
    <t>Info Provided: Self Care</t>
  </si>
  <si>
    <t>Info Provided: Discharge Instructions</t>
  </si>
  <si>
    <t>Info Provided: Community Resources</t>
  </si>
  <si>
    <t>Info Provided: Advanced Directive</t>
  </si>
  <si>
    <t>Info Provided: Organ donation</t>
  </si>
  <si>
    <t>Info provided: Rights and Responsibilities</t>
  </si>
  <si>
    <t>Nursing care plan reviewed and updated as appropriate</t>
  </si>
  <si>
    <t>Infusions</t>
    <phoneticPr fontId="4" type="noConversion"/>
  </si>
  <si>
    <t>Arterial Blood Gas Puncture Site:Right</t>
  </si>
  <si>
    <t>Arterial Blood Gas Puncture Site:Left</t>
  </si>
  <si>
    <t>Allen's Test</t>
    <phoneticPr fontId="4" type="noConversion"/>
  </si>
  <si>
    <t>All IV fluids and drug infusions verified against ordered dose/ pump rate/IV bag label</t>
  </si>
  <si>
    <t>Arterial Blood Gas: Allen's Test Negative</t>
  </si>
  <si>
    <t>H7:  Extremely severe</t>
  </si>
  <si>
    <t>CIWA Scale: Orientation Sensorium:Who are you, What day is it?</t>
    <phoneticPr fontId="4" type="noConversion"/>
  </si>
  <si>
    <t>O0:  Oriented</t>
  </si>
  <si>
    <t>Arterial Blood Gas Draw Attempts:Three</t>
  </si>
  <si>
    <t>Arterial Blood Gas Draw Attempts:Other: specify</t>
  </si>
  <si>
    <t>Arterial Blood Gas Draw Attempts:Unable to obtain</t>
  </si>
  <si>
    <t>Adverse Affects</t>
    <phoneticPr fontId="4" type="noConversion"/>
  </si>
  <si>
    <t>I have re-checked all tubing and catheter connections</t>
  </si>
  <si>
    <t>All tubes and catheters are labeled at the point(s) of connection</t>
  </si>
  <si>
    <t>Readiness to Learn: Learning impeded by current condition</t>
  </si>
  <si>
    <t>Readiness to Learn: Ready to learn</t>
  </si>
  <si>
    <t>Time Out: correct patient position verified</t>
  </si>
  <si>
    <t>Co-Signature-orientee documentation</t>
  </si>
  <si>
    <t>Co-Signature-student nurse documentation</t>
  </si>
  <si>
    <t>Infection Control</t>
    <phoneticPr fontId="4" type="noConversion"/>
  </si>
  <si>
    <t>Infection Control</t>
  </si>
  <si>
    <t>Blood cultures sent</t>
  </si>
  <si>
    <t>Cerebral Spinal Fluid cultures sent</t>
    <phoneticPr fontId="4" type="noConversion"/>
  </si>
  <si>
    <t>Catheter tip sent for culture: specify</t>
  </si>
  <si>
    <t>Nasal pharyngeal MRSA swab sent</t>
  </si>
  <si>
    <t>Rectal VRE swab sent</t>
  </si>
  <si>
    <t>Sputum culture sent</t>
  </si>
  <si>
    <t>Stool cultures sent</t>
  </si>
  <si>
    <t>Urine culture sent</t>
  </si>
  <si>
    <t>Viral culture sent</t>
  </si>
  <si>
    <t>Wound culture sent</t>
  </si>
  <si>
    <t>Other culture sent: specify</t>
  </si>
  <si>
    <t>Infusion Events</t>
  </si>
  <si>
    <t>Cardiac Arrest Events</t>
    <phoneticPr fontId="4" type="noConversion"/>
  </si>
  <si>
    <t>CPR Start</t>
  </si>
  <si>
    <t>Discharge Events</t>
    <phoneticPr fontId="4" type="noConversion"/>
  </si>
  <si>
    <t>Discharge</t>
    <phoneticPr fontId="4" type="noConversion"/>
  </si>
  <si>
    <t>Discharge instructions reviewed &amp; signed by patient or care giver</t>
  </si>
  <si>
    <t>Reviewed f/u appt. with patient or care giver</t>
  </si>
  <si>
    <t>Learning Barriers: Hearing Deficit</t>
  </si>
  <si>
    <t>Learning barriers: Language</t>
  </si>
  <si>
    <t>Change in seizure activity noted</t>
  </si>
  <si>
    <t>Chemical paralysis ended</t>
  </si>
  <si>
    <t>Chemical paralysis started</t>
  </si>
  <si>
    <t>Cold calorics</t>
  </si>
  <si>
    <t>Learning barriers: None Identified</t>
  </si>
  <si>
    <t>Learning barriers: Other</t>
  </si>
  <si>
    <t>Learning barriers: Pain</t>
  </si>
  <si>
    <t>Learning barriers: Sedation/Lethargy</t>
  </si>
  <si>
    <t>Learning barriers: Visual Impairment</t>
  </si>
  <si>
    <t>Information Provided to</t>
    <phoneticPr fontId="4" type="noConversion"/>
  </si>
  <si>
    <t>Info Provided: Safety</t>
  </si>
  <si>
    <t>Info Provided: MRSA</t>
  </si>
  <si>
    <t>Info Provided: Bar Coded Medication Administration</t>
  </si>
  <si>
    <t>IV access obtained:  peripheral</t>
  </si>
  <si>
    <t>Cardioversion - joules:</t>
  </si>
  <si>
    <t>Teaching Method</t>
    <phoneticPr fontId="4" type="noConversion"/>
  </si>
  <si>
    <t>03</t>
    <phoneticPr fontId="4" type="noConversion"/>
  </si>
  <si>
    <t>Arrived per wheelchair</t>
  </si>
  <si>
    <t>04</t>
    <phoneticPr fontId="4" type="noConversion"/>
  </si>
  <si>
    <t>ICU:Events</t>
    <phoneticPr fontId="4" type="noConversion"/>
  </si>
  <si>
    <t>Arrived ambulatory</t>
  </si>
  <si>
    <t>Report Received from: (free text)</t>
  </si>
  <si>
    <t>Post resuscitation rhythm:</t>
  </si>
  <si>
    <t>Patient pronounced by:</t>
  </si>
  <si>
    <t>Family/significant other notified</t>
  </si>
  <si>
    <t>Cardiac Events</t>
    <phoneticPr fontId="4" type="noConversion"/>
  </si>
  <si>
    <t>Cardiac Events</t>
  </si>
  <si>
    <t>12-lead EKG performed</t>
  </si>
  <si>
    <t>Echocardiogram</t>
  </si>
  <si>
    <t>External Pacemaker</t>
  </si>
  <si>
    <t>Info Provided: Test and Procedures</t>
  </si>
  <si>
    <t>Info Provided: Post procedure</t>
  </si>
  <si>
    <t>Foley Insertion Bundle</t>
    <phoneticPr fontId="4" type="noConversion"/>
  </si>
  <si>
    <t>Foley Insertion Bundle</t>
  </si>
  <si>
    <t>Assessment of catheter necessity</t>
  </si>
  <si>
    <t>Hand hygiene</t>
  </si>
  <si>
    <t>Central line secured, sterile dressing applied</t>
  </si>
  <si>
    <t>Line sutured in place</t>
  </si>
  <si>
    <t>Foley catheter placed w/o difficulty</t>
  </si>
  <si>
    <t>Foley catheter placed w/ difficulty</t>
  </si>
  <si>
    <t>Sterile closed drainage system</t>
  </si>
  <si>
    <t>PTT sent</t>
  </si>
  <si>
    <t>Potassium sent</t>
  </si>
  <si>
    <t>Serum osmo sent</t>
  </si>
  <si>
    <t>Venous blood gas sent</t>
  </si>
  <si>
    <t>Post-Op labs sent</t>
  </si>
  <si>
    <t>Line Discontinuation</t>
    <phoneticPr fontId="4" type="noConversion"/>
  </si>
  <si>
    <t>Line Discontinuation</t>
  </si>
  <si>
    <t>Arterial line discontinued</t>
  </si>
  <si>
    <t>24</t>
    <phoneticPr fontId="4" type="noConversion"/>
  </si>
  <si>
    <t>PA line discontinued</t>
  </si>
  <si>
    <t>Central line discontinued</t>
  </si>
  <si>
    <t>PICC discontinued</t>
  </si>
  <si>
    <t>IABP discontinued</t>
  </si>
  <si>
    <t>IABP removed by:</t>
  </si>
  <si>
    <t>Sheath: arterial discontinued</t>
  </si>
  <si>
    <t>Sterile technique used</t>
  </si>
  <si>
    <t>Cath attempts:</t>
  </si>
  <si>
    <t>Info Provided: Preoperative Care</t>
  </si>
  <si>
    <t>Info Provided: Postoperative Care</t>
  </si>
  <si>
    <t>Info Provided: Reason for Restraints</t>
  </si>
  <si>
    <t>Sheaths: arterial and venous discontinued</t>
  </si>
  <si>
    <t>09</t>
    <phoneticPr fontId="4" type="noConversion"/>
  </si>
  <si>
    <t>Arterial Sheath removed by:</t>
  </si>
  <si>
    <t>Venous sheath removed by:</t>
  </si>
  <si>
    <t>Femostop on</t>
  </si>
  <si>
    <t>Seizure Post Ictal Behavior</t>
    <phoneticPr fontId="4" type="noConversion"/>
  </si>
  <si>
    <t>Seizure Post Ictal Behavior:(free text)</t>
  </si>
  <si>
    <t>MIW Sleep Promotion</t>
    <phoneticPr fontId="4" type="noConversion"/>
  </si>
  <si>
    <t>25</t>
    <phoneticPr fontId="4" type="noConversion"/>
  </si>
  <si>
    <t>Catheter size:</t>
  </si>
  <si>
    <t>Foley catheter blocked</t>
  </si>
  <si>
    <t>Foley catheter clamped</t>
  </si>
  <si>
    <t>Foley catheter inserted</t>
  </si>
  <si>
    <t>Foley catheter irrigated</t>
  </si>
  <si>
    <t>Foley catheter removed</t>
  </si>
  <si>
    <t>Manual bladder irrigation</t>
  </si>
  <si>
    <t>Info Provided: Joint Commission Notification</t>
  </si>
  <si>
    <t>Info Provided: Other</t>
  </si>
  <si>
    <t>Info Provided: Breast Feeding</t>
    <phoneticPr fontId="4" type="noConversion"/>
  </si>
  <si>
    <t>Info Provided: Milk Storage</t>
    <phoneticPr fontId="4" type="noConversion"/>
  </si>
  <si>
    <t>Arterial Blood Gas: Allen's Test Non Applicable</t>
  </si>
  <si>
    <t>Draw Attempts</t>
    <phoneticPr fontId="4" type="noConversion"/>
  </si>
  <si>
    <t>Arterial Blood Gas Draw Attempts: One</t>
  </si>
  <si>
    <t>Arterial Blood Gas Draw Attempts:Two</t>
  </si>
  <si>
    <t>I have cleared my PCA/PCEA/peripheral nerve infusion pump totals</t>
  </si>
  <si>
    <t>I have cleared the pump totals</t>
  </si>
  <si>
    <t>Lines and Tubes</t>
    <phoneticPr fontId="4" type="noConversion"/>
  </si>
  <si>
    <t>Critical Drip tubing used or all ports are taped</t>
  </si>
  <si>
    <t>All tubes and catheters have been traced to their source(s) for correct route</t>
  </si>
  <si>
    <t>Learning Preference:  Support person present</t>
  </si>
  <si>
    <t>Readiness to Learn</t>
    <phoneticPr fontId="4" type="noConversion"/>
  </si>
  <si>
    <t>Wash hair complete assist</t>
  </si>
  <si>
    <t>Wash hair partial assist</t>
  </si>
  <si>
    <t>Wash hair self</t>
  </si>
  <si>
    <t>Nail care</t>
  </si>
  <si>
    <t>Catheter Size</t>
    <phoneticPr fontId="4" type="noConversion"/>
  </si>
  <si>
    <t>Readiness to Learn: Not interested</t>
  </si>
  <si>
    <t>Readiness to Learn: Denies need</t>
  </si>
  <si>
    <t>Learning Barriers</t>
    <phoneticPr fontId="4" type="noConversion"/>
  </si>
  <si>
    <t>Patient care handoff</t>
  </si>
  <si>
    <t>Balloon capacity 25 ml</t>
  </si>
  <si>
    <t>Balloon capacity 30 ml</t>
  </si>
  <si>
    <t>Balloon Capacity 35 ml</t>
  </si>
  <si>
    <t>Balloon capacity 40 ml</t>
  </si>
  <si>
    <t>Balloon capacity 50 ml</t>
  </si>
  <si>
    <t>Keep voice levels to a minimum and avoid talking in front of patient doors</t>
  </si>
  <si>
    <t>Ensure patients Psychological well being</t>
    <phoneticPr fontId="4" type="noConversion"/>
  </si>
  <si>
    <t>Guided imagery</t>
  </si>
  <si>
    <t>Music therapy/white noise</t>
  </si>
  <si>
    <t>Bedtime baths or back rub</t>
  </si>
  <si>
    <t>Offer snack/warm milk/reduce caffeine intake in evening</t>
  </si>
  <si>
    <t>Offer heat/cold/massage</t>
  </si>
  <si>
    <t>Line declotted</t>
  </si>
  <si>
    <t>Verified labs</t>
  </si>
  <si>
    <t>Medication reaction:</t>
  </si>
  <si>
    <t>Comfortable positioning</t>
  </si>
  <si>
    <t>Neuro Events</t>
    <phoneticPr fontId="4" type="noConversion"/>
  </si>
  <si>
    <t>Neuro Events</t>
  </si>
  <si>
    <t>Agitation/restlessness noted</t>
  </si>
  <si>
    <t>Apnea noted</t>
  </si>
  <si>
    <t>Apnea test performed</t>
  </si>
  <si>
    <t>Burr holes done at bedside</t>
  </si>
  <si>
    <t>CSF sent for C&amp;S</t>
  </si>
  <si>
    <t>Cerebral perfusion scan</t>
  </si>
  <si>
    <t>Change in pupils noted:</t>
  </si>
  <si>
    <t>PA Catheter Insertion</t>
    <phoneticPr fontId="4" type="noConversion"/>
  </si>
  <si>
    <t>Drain clamped</t>
  </si>
  <si>
    <t>EEG done</t>
  </si>
  <si>
    <t>External ventricular drain not draining</t>
  </si>
  <si>
    <t>External ventricular drain placement</t>
  </si>
  <si>
    <t>HOB positioned:</t>
  </si>
  <si>
    <t>Seizure precautions ended</t>
  </si>
  <si>
    <t>Seizure precautions started</t>
  </si>
  <si>
    <t>Integumentary Events</t>
    <phoneticPr fontId="4" type="noConversion"/>
  </si>
  <si>
    <t>Information provided to patient</t>
  </si>
  <si>
    <t>ICU:Events</t>
    <phoneticPr fontId="4" type="noConversion"/>
  </si>
  <si>
    <t>Information provided to support person</t>
  </si>
  <si>
    <t>Information topic:</t>
  </si>
  <si>
    <t>Info Provided: Medication Management</t>
  </si>
  <si>
    <t>Method: Verbal discussion</t>
  </si>
  <si>
    <t>Inotropic support-infusion</t>
  </si>
  <si>
    <t>External pacemaker placed</t>
  </si>
  <si>
    <t>CPR stopped</t>
  </si>
  <si>
    <t>Patient stabilized</t>
  </si>
  <si>
    <t>Info provided: PCA by proxy instruction provided to visitors</t>
  </si>
  <si>
    <t>Info provided: Purpose of PCA therapy</t>
  </si>
  <si>
    <t>Info provided: Use of PCA button</t>
  </si>
  <si>
    <t>Info provided: PCA pump safety features</t>
  </si>
  <si>
    <t>Info Provided: Food drug interaction</t>
  </si>
  <si>
    <t>Info Provided: Informed Procedure</t>
  </si>
  <si>
    <t>Learning Outcome: Requires Reinforcement</t>
  </si>
  <si>
    <t>Learning Outcome: No evidence of learning</t>
  </si>
  <si>
    <t>Laboratory Tests</t>
  </si>
  <si>
    <t>ABG sent</t>
  </si>
  <si>
    <t>AM labs sent</t>
  </si>
  <si>
    <t>Activated clotting time</t>
  </si>
  <si>
    <t>Sterile prep of meatus performed</t>
  </si>
  <si>
    <t>Use a single-use packet of lubricant</t>
  </si>
  <si>
    <t>Glucose sent</t>
  </si>
  <si>
    <t>Ionized calcium sent</t>
  </si>
  <si>
    <t>Lactate sent</t>
  </si>
  <si>
    <t>Magnesium sent</t>
  </si>
  <si>
    <t>Mixed venous blood gas sent</t>
  </si>
  <si>
    <t>Point of care glucose done</t>
  </si>
  <si>
    <t>PT/INR sent</t>
  </si>
  <si>
    <t>Seizure Type: Seizure not witnessed</t>
  </si>
  <si>
    <t>Seizure Onset Time</t>
    <phoneticPr fontId="4" type="noConversion"/>
  </si>
  <si>
    <t>Seizure Onset Time:  Enter time</t>
  </si>
  <si>
    <t>Seizure Duration</t>
    <phoneticPr fontId="4" type="noConversion"/>
  </si>
  <si>
    <t>Seizure Duration:  Enter time (seconds)</t>
  </si>
  <si>
    <t>Unobserved</t>
    <phoneticPr fontId="4" type="noConversion"/>
  </si>
  <si>
    <t>&lt; 1 minute</t>
    <phoneticPr fontId="4" type="noConversion"/>
  </si>
  <si>
    <t>1 - 3 minutes</t>
    <phoneticPr fontId="4" type="noConversion"/>
  </si>
  <si>
    <t>3 - 5 minutes</t>
    <phoneticPr fontId="4" type="noConversion"/>
  </si>
  <si>
    <t>Sheath:  venous discontinued</t>
  </si>
  <si>
    <t>Status epilepsis</t>
    <phoneticPr fontId="4" type="noConversion"/>
  </si>
  <si>
    <t>Seizure Associated Symptoms</t>
    <phoneticPr fontId="4" type="noConversion"/>
  </si>
  <si>
    <t>Seizure Associated Symptoms:  Aura</t>
  </si>
  <si>
    <t>Seizure Associated Symptoms: None</t>
  </si>
  <si>
    <t>Seizure Associated Symptoms: Apnea with seizure</t>
  </si>
  <si>
    <t>Seizure Associated Symptoms: Incontinence urine</t>
  </si>
  <si>
    <t>Seizure Associated Symptoms: Incontinence stool</t>
  </si>
  <si>
    <t>Seizure Interventions</t>
    <phoneticPr fontId="4" type="noConversion"/>
  </si>
  <si>
    <t>Seizure Interventions: Medication given</t>
  </si>
  <si>
    <t>Seizure Interventions: Physician notified</t>
  </si>
  <si>
    <t>Seizure Interventions: Side rails padded</t>
  </si>
  <si>
    <t>Seizure Interventions: Oxygen/suction at bedside</t>
  </si>
  <si>
    <t>Hemodialysis started</t>
  </si>
  <si>
    <t>Hemodialysis discontinued</t>
  </si>
  <si>
    <t>Peritoneal dialysis started</t>
  </si>
  <si>
    <t>Peritoneal dialysis discontinued</t>
  </si>
  <si>
    <t>Nephrostomy tube removed</t>
  </si>
  <si>
    <t>Info Provided: Breast Pump Use</t>
    <phoneticPr fontId="4" type="noConversion"/>
  </si>
  <si>
    <t>Info Provided: Infant Care</t>
    <phoneticPr fontId="4" type="noConversion"/>
  </si>
  <si>
    <t>This patient has a  PCA and orders were verified with pump</t>
  </si>
  <si>
    <t>This patient has a PCEA and orders were verified with pump</t>
  </si>
  <si>
    <t>Learning Style: Seeing</t>
  </si>
  <si>
    <t>Learning Environment Preference</t>
    <phoneticPr fontId="4" type="noConversion"/>
  </si>
  <si>
    <t>Learning Preference: Computer based training</t>
  </si>
  <si>
    <t>Learning Preference:  Group classes</t>
  </si>
  <si>
    <t>Learning Preference: Individual approach</t>
  </si>
  <si>
    <t>Grooming</t>
  </si>
  <si>
    <t>Shave complete assist</t>
  </si>
  <si>
    <t>Shave partial assist</t>
  </si>
  <si>
    <t>Shave self</t>
  </si>
  <si>
    <t>Offer patient ear plugs</t>
  </si>
  <si>
    <t>Turn off all equipment not use</t>
  </si>
  <si>
    <t>Move all equipment as far away as possible from the patient</t>
  </si>
  <si>
    <t>IABP Catheter Size</t>
  </si>
  <si>
    <t>9.5 French</t>
  </si>
  <si>
    <t>9.0 French</t>
  </si>
  <si>
    <t>8.0 French</t>
  </si>
  <si>
    <t>Balloon Capacity</t>
    <phoneticPr fontId="4" type="noConversion"/>
  </si>
  <si>
    <t>Adjust alarm levels appropriately/problem solve reason for alarm</t>
  </si>
  <si>
    <t>Personal phone calls will not be placed through to patient room during nap time 1-4 pm and sleep time 10pm-6am</t>
  </si>
  <si>
    <t>Family Contact</t>
    <phoneticPr fontId="4" type="noConversion"/>
  </si>
  <si>
    <t>Family contacted</t>
  </si>
  <si>
    <t>NG-OG Tube Placement</t>
    <phoneticPr fontId="4" type="noConversion"/>
  </si>
  <si>
    <t>Verified by aspiration</t>
    <phoneticPr fontId="4" type="noConversion"/>
  </si>
  <si>
    <t>pH Result</t>
    <phoneticPr fontId="4" type="noConversion"/>
  </si>
  <si>
    <t>Notification</t>
    <phoneticPr fontId="4" type="noConversion"/>
  </si>
  <si>
    <t>Notification</t>
  </si>
  <si>
    <t>Attending notified:</t>
  </si>
  <si>
    <t>Resident notified:</t>
  </si>
  <si>
    <t>House officer notified:</t>
  </si>
  <si>
    <t>Clean linens</t>
  </si>
  <si>
    <t>Nurse practitioner notified</t>
  </si>
  <si>
    <t>Charge nurse notified</t>
  </si>
  <si>
    <t>Manager or clinical supervisor</t>
  </si>
  <si>
    <t>Discharge facilitator notified</t>
  </si>
  <si>
    <t>Respiratory therapy notified:</t>
  </si>
  <si>
    <t>Pharmacy notified</t>
  </si>
  <si>
    <t>Physician's assistant notified:</t>
  </si>
  <si>
    <t>Social worker notified:</t>
  </si>
  <si>
    <t>VA Police notified</t>
  </si>
  <si>
    <t>Administrative officer of the day (AOD) notified</t>
  </si>
  <si>
    <t>PA Catheter Insertion</t>
  </si>
  <si>
    <t>Pulmonary artery catheter inserted</t>
  </si>
  <si>
    <t>Patient Fall</t>
    <phoneticPr fontId="4" type="noConversion"/>
  </si>
  <si>
    <t>Patient Fall</t>
  </si>
  <si>
    <t>Witnessed fall (who saw fall):</t>
  </si>
  <si>
    <t>Patient reported falling</t>
  </si>
  <si>
    <t>Patient found on floor (enter location):</t>
  </si>
  <si>
    <t>Integumentary Events</t>
  </si>
  <si>
    <t>Breakdown noted</t>
  </si>
  <si>
    <t>Rash noted</t>
  </si>
  <si>
    <t>Hives noted</t>
  </si>
  <si>
    <t>Blisters noted</t>
  </si>
  <si>
    <t>Wound vac started</t>
  </si>
  <si>
    <t>Wound vac chamber changed</t>
  </si>
  <si>
    <t>Method: Demonstration/Return Demonstration</t>
  </si>
  <si>
    <t>Method: Audiovisual</t>
  </si>
  <si>
    <t>Method: Printed Material</t>
  </si>
  <si>
    <t>Info Provided: Anti-coagulation</t>
  </si>
  <si>
    <t>Info Provided: Pain Management</t>
  </si>
  <si>
    <t>Info provided: PCA by proxy instruction provide to patient</t>
  </si>
  <si>
    <t>Goal: Demonstrate skill(s) safely and effectively</t>
  </si>
  <si>
    <t>Goal: Other (specify)</t>
  </si>
  <si>
    <t>Learning Outcomes</t>
    <phoneticPr fontId="4" type="noConversion"/>
  </si>
  <si>
    <t>Learning Outcome: Verbalizes Understanding</t>
  </si>
  <si>
    <t>Learning Outcome: Return Demonstration</t>
  </si>
  <si>
    <t>Laboratory Tests Events</t>
    <phoneticPr fontId="4" type="noConversion"/>
  </si>
  <si>
    <t>Laboratory Tests</t>
    <phoneticPr fontId="4" type="noConversion"/>
  </si>
  <si>
    <t>Procedures Events</t>
    <phoneticPr fontId="4" type="noConversion"/>
  </si>
  <si>
    <t>Procedures</t>
  </si>
  <si>
    <t>Neuro Seizure Events</t>
    <phoneticPr fontId="4" type="noConversion"/>
  </si>
  <si>
    <t>Seizure Type</t>
    <phoneticPr fontId="4" type="noConversion"/>
  </si>
  <si>
    <t>Neuro_Seizure Event</t>
  </si>
  <si>
    <t>Seizure Type: Focal onset followed by generalization</t>
  </si>
  <si>
    <t>CBC sent</t>
  </si>
  <si>
    <t>Cardiac enzymes sent</t>
  </si>
  <si>
    <t>Critical value received (written down/read back):</t>
  </si>
  <si>
    <t>Drug levels sent</t>
  </si>
  <si>
    <t>Seizure Type: Simple partial with motor dysfunction</t>
  </si>
  <si>
    <t>Seizure Type: Generalized tonic/clonic</t>
  </si>
  <si>
    <t>Discharge from ICU Recovery</t>
  </si>
  <si>
    <t>Transferred to Ward</t>
  </si>
  <si>
    <t>Transferred to ICU Care</t>
  </si>
  <si>
    <t>Discharge Home</t>
  </si>
  <si>
    <t>Respiratory Events</t>
    <phoneticPr fontId="4" type="noConversion"/>
  </si>
  <si>
    <t>37</t>
    <phoneticPr fontId="4" type="noConversion"/>
  </si>
  <si>
    <t>Suctioning</t>
    <phoneticPr fontId="4" type="noConversion"/>
  </si>
  <si>
    <t>Suctioning</t>
  </si>
  <si>
    <t>FiO2 to 100% prior to suctioning</t>
  </si>
  <si>
    <t>&gt; 5 minutes</t>
    <phoneticPr fontId="4" type="noConversion"/>
  </si>
  <si>
    <t>Suctioned nasally</t>
  </si>
  <si>
    <t>Suctioned naso-tracheally</t>
  </si>
  <si>
    <t>Suctioned orally</t>
  </si>
  <si>
    <t>Suctioned via tracheostomy</t>
  </si>
  <si>
    <t>Unplanned extubation</t>
    <phoneticPr fontId="4" type="noConversion"/>
  </si>
  <si>
    <t>Trach Laryngectomy Tube Care</t>
    <phoneticPr fontId="4" type="noConversion"/>
  </si>
  <si>
    <t xml:space="preserve">Care </t>
    <phoneticPr fontId="4" type="noConversion"/>
  </si>
  <si>
    <t>Trach_Laryngectomy Tube Care</t>
  </si>
  <si>
    <t>Intravascular Line Procedures</t>
    <phoneticPr fontId="4" type="noConversion"/>
  </si>
  <si>
    <t>Arterial line inserted</t>
  </si>
  <si>
    <t>PICC placement</t>
  </si>
  <si>
    <t>Line placement verified</t>
  </si>
  <si>
    <t>IABP inserted</t>
  </si>
  <si>
    <t>Neurological Procedures</t>
    <phoneticPr fontId="4" type="noConversion"/>
  </si>
  <si>
    <t>34</t>
    <phoneticPr fontId="4" type="noConversion"/>
  </si>
  <si>
    <t>Lumbar puncture done</t>
  </si>
  <si>
    <t>Neuro drain #1 removed</t>
  </si>
  <si>
    <t>Neuro drain #2 removed</t>
  </si>
  <si>
    <t>NG-OG Tube Placement</t>
    <phoneticPr fontId="4" type="noConversion"/>
  </si>
  <si>
    <t>Procedure</t>
    <phoneticPr fontId="4" type="noConversion"/>
  </si>
  <si>
    <t>NG-OG Tube Placement</t>
  </si>
  <si>
    <t>NG/OG tube placed</t>
  </si>
  <si>
    <t>NG/OG tube placement verified by auscultation</t>
  </si>
  <si>
    <t>NG/OG tube placement verified by x-ray</t>
  </si>
  <si>
    <t>Nephrostomy tube to gravity</t>
  </si>
  <si>
    <t>24 Hour urine collection ended</t>
  </si>
  <si>
    <t>24 Hour urine collection started</t>
  </si>
  <si>
    <t>Urinalysis collected and sent to lab</t>
  </si>
  <si>
    <t>Education</t>
    <phoneticPr fontId="4" type="noConversion"/>
  </si>
  <si>
    <t>Learning Style</t>
    <phoneticPr fontId="4" type="noConversion"/>
  </si>
  <si>
    <t>Education</t>
  </si>
  <si>
    <t>Learning Style: Doing</t>
  </si>
  <si>
    <t>Learning Style: Hearing/listening</t>
  </si>
  <si>
    <t>Learning Style: Reading</t>
  </si>
  <si>
    <t>Pericare</t>
  </si>
  <si>
    <t>Shower</t>
  </si>
  <si>
    <t>Eye care</t>
  </si>
  <si>
    <t>Oral care complete assist</t>
  </si>
  <si>
    <t>Oral care partial assist</t>
  </si>
  <si>
    <t>Oral care self</t>
  </si>
  <si>
    <t>Close blinds in patient room to hallway and outside</t>
  </si>
  <si>
    <t>Decrease Noise</t>
    <phoneticPr fontId="4" type="noConversion"/>
  </si>
  <si>
    <t>Turn off TV</t>
  </si>
  <si>
    <t>34</t>
    <phoneticPr fontId="4" type="noConversion"/>
  </si>
  <si>
    <t>CRRT started</t>
  </si>
  <si>
    <t>CRRT discontinued</t>
  </si>
  <si>
    <t>Dialysis catheter inserted</t>
  </si>
  <si>
    <t>Hemodialysis ended</t>
  </si>
  <si>
    <t>10</t>
    <phoneticPr fontId="4" type="noConversion"/>
  </si>
  <si>
    <t>Peritoneal dialysis</t>
  </si>
  <si>
    <t>11</t>
    <phoneticPr fontId="4" type="noConversion"/>
  </si>
  <si>
    <t>Decrease alarm volumes to safest low level in patient rooms and hallway</t>
  </si>
  <si>
    <t>Aspiration of hematoma</t>
  </si>
  <si>
    <t>Aspiration of joint</t>
  </si>
  <si>
    <t>Debridement of:</t>
  </si>
  <si>
    <t>Staples added</t>
  </si>
  <si>
    <t>Sutures added</t>
  </si>
  <si>
    <t>Bedside procedure:</t>
  </si>
  <si>
    <t>Psychosocial Events</t>
    <phoneticPr fontId="4" type="noConversion"/>
  </si>
  <si>
    <t>Isolation or contact precautions:</t>
  </si>
  <si>
    <t>Risk assessments: Aspiration risk</t>
  </si>
  <si>
    <t>Risk assessments: Falls risk</t>
  </si>
  <si>
    <t>Risk assessments: Pressure ulcer risk</t>
  </si>
  <si>
    <t>Risk assessments: Other</t>
  </si>
  <si>
    <t>Restraints, sitters, suicide precautions:</t>
  </si>
  <si>
    <t>Current Status</t>
    <phoneticPr fontId="4" type="noConversion"/>
  </si>
  <si>
    <t>Current Status:</t>
  </si>
  <si>
    <t>Fellow notified:</t>
  </si>
  <si>
    <t>Pulse oximetry: see above</t>
  </si>
  <si>
    <t>O2 (current and mode)</t>
  </si>
  <si>
    <t>Intake and Output - specify time frame</t>
  </si>
  <si>
    <t>Mental Status - LOC</t>
  </si>
  <si>
    <t>Mental Status: Cognitive ability</t>
  </si>
  <si>
    <t>Pain management</t>
  </si>
  <si>
    <t>Activity level</t>
  </si>
  <si>
    <t>Vascular access (type, location)</t>
  </si>
  <si>
    <t>Diet and Restrictions</t>
  </si>
  <si>
    <t>GI: Nausea</t>
  </si>
  <si>
    <t>GI: Diarrhea</t>
  </si>
  <si>
    <t>Urinary catheter or other tubes (drains)</t>
  </si>
  <si>
    <t>Name of receiving RN:</t>
  </si>
  <si>
    <t>Name of sending RN:</t>
  </si>
  <si>
    <t>Transfusion Activities</t>
    <phoneticPr fontId="4" type="noConversion"/>
  </si>
  <si>
    <t>No restraint devices in place at time of fall</t>
  </si>
  <si>
    <t>Restraints in place at time of fall</t>
  </si>
  <si>
    <t>Patient symptoms before fall (enter free text):</t>
  </si>
  <si>
    <t>Patient complaints after fall (enter free text):</t>
  </si>
  <si>
    <t>Injuries (enter observations):</t>
  </si>
  <si>
    <t>Wound vac removed</t>
  </si>
  <si>
    <t>Wound/ostomy nurse notified</t>
  </si>
  <si>
    <t>Wound/ostomy nurse at bedside</t>
  </si>
  <si>
    <t>Intubation Events</t>
    <phoneticPr fontId="4" type="noConversion"/>
  </si>
  <si>
    <t>Method: Computer</t>
  </si>
  <si>
    <t>Method: Groups/Classes</t>
  </si>
  <si>
    <t>Method: Other (specify)</t>
  </si>
  <si>
    <t>Mutual Goals</t>
    <phoneticPr fontId="4" type="noConversion"/>
  </si>
  <si>
    <t>Goal:Verbalize understanding of instructions</t>
  </si>
  <si>
    <t>Verify placement with esophageal detector device</t>
  </si>
  <si>
    <t>ETT secured</t>
  </si>
  <si>
    <t>Placed on mechanical ventilator</t>
  </si>
  <si>
    <t>Chest X-ray done (portable)</t>
  </si>
  <si>
    <t>MD notified patient unable to use PCA</t>
  </si>
  <si>
    <t>Peripheral IV</t>
    <phoneticPr fontId="4" type="noConversion"/>
  </si>
  <si>
    <t>Peripheral IV</t>
  </si>
  <si>
    <t>Physician notified of no IV access</t>
  </si>
  <si>
    <t xml:space="preserve">Temperature  36C/96.8F or greater no warming measures needed </t>
  </si>
  <si>
    <t>Temperature less than 36C/96.8F warming measures initiated</t>
  </si>
  <si>
    <t>Seizure Type: Absence (Petit Mal)</t>
  </si>
  <si>
    <t>Warming measures applied within 30 minutes before anesthesia end time</t>
  </si>
  <si>
    <t>Forced warm air device applied</t>
  </si>
  <si>
    <t>Forced warm air device removed</t>
  </si>
  <si>
    <t>Discharge From Recovery</t>
    <phoneticPr fontId="4" type="noConversion"/>
  </si>
  <si>
    <t>Recovery Discharge Criteria Met</t>
  </si>
  <si>
    <t>36</t>
    <phoneticPr fontId="4" type="noConversion"/>
  </si>
  <si>
    <t>Platelets given: number of units</t>
  </si>
  <si>
    <t>Transfusion completed</t>
  </si>
  <si>
    <t>Transfusion Reaction</t>
    <phoneticPr fontId="4" type="noConversion"/>
  </si>
  <si>
    <t>Vital signs monitored</t>
  </si>
  <si>
    <t>Transport</t>
    <phoneticPr fontId="4" type="noConversion"/>
  </si>
  <si>
    <t>Arrival/Return</t>
    <phoneticPr fontId="4" type="noConversion"/>
  </si>
  <si>
    <t>Transport</t>
  </si>
  <si>
    <t>Return from OR</t>
  </si>
  <si>
    <t>Out of hospital</t>
  </si>
  <si>
    <t>Hyperventilated prior to suctioning</t>
  </si>
  <si>
    <t>Suctioned ETT</t>
  </si>
  <si>
    <t>Transport to:</t>
  </si>
  <si>
    <t>Ventilator transport ended</t>
  </si>
  <si>
    <t>Ventilator transport start</t>
  </si>
  <si>
    <t>Vital signs stable throughout procedure</t>
  </si>
  <si>
    <t>Non OR Time Out Verification</t>
    <phoneticPr fontId="4" type="noConversion"/>
  </si>
  <si>
    <t>OR Setting</t>
    <phoneticPr fontId="4" type="noConversion"/>
  </si>
  <si>
    <t>Non-OR Time Out Verifications</t>
  </si>
  <si>
    <t>Patient ID verified with entire team</t>
  </si>
  <si>
    <t>Central line inserted</t>
  </si>
  <si>
    <t>Procedure to be done verified with entire team</t>
  </si>
  <si>
    <t>Correct patient position verified</t>
  </si>
  <si>
    <t>Availability of all needed equipment/special reqs verified</t>
  </si>
  <si>
    <t>Cardiovascular Procedures</t>
    <phoneticPr fontId="4" type="noConversion"/>
  </si>
  <si>
    <t>EKG done</t>
  </si>
  <si>
    <t>Echocardiogram done</t>
  </si>
  <si>
    <t>TEE done</t>
  </si>
  <si>
    <t>Pericardiocentesis done</t>
  </si>
  <si>
    <t>Plasmapheresis</t>
  </si>
  <si>
    <t>Pulmonary Procedures</t>
    <phoneticPr fontId="4" type="noConversion"/>
  </si>
  <si>
    <t>CXR done (portable)</t>
  </si>
  <si>
    <t>Extubated</t>
  </si>
  <si>
    <t>Trach changed</t>
  </si>
  <si>
    <t>Trach inserted at bedside</t>
  </si>
  <si>
    <t>Trach removed</t>
  </si>
  <si>
    <t>NG/OG exit site marked on tube and noted</t>
  </si>
  <si>
    <t>Sleep Promotion</t>
    <phoneticPr fontId="4" type="noConversion"/>
  </si>
  <si>
    <t>Urine for culture and sensitivity collected and sent to Lab</t>
  </si>
  <si>
    <t>Hygiene Events</t>
    <phoneticPr fontId="4" type="noConversion"/>
  </si>
  <si>
    <t>Hygiene</t>
    <phoneticPr fontId="4" type="noConversion"/>
  </si>
  <si>
    <t>Bath complete assist</t>
  </si>
  <si>
    <t>Bath partial assist</t>
  </si>
  <si>
    <t>Bath self</t>
  </si>
  <si>
    <t>Turn off lights in patient room by 11pm</t>
  </si>
  <si>
    <t>Use flashlights or the dimmer switch light in patient rooms at night</t>
  </si>
  <si>
    <t>Bedside endoscopy:  colonoscopy</t>
  </si>
  <si>
    <t>Bedside endoscopy:  EGD</t>
  </si>
  <si>
    <t>Genitourinary Procedures</t>
    <phoneticPr fontId="4" type="noConversion"/>
  </si>
  <si>
    <t>Patient chief concern:</t>
  </si>
  <si>
    <t>Family notified of transfer</t>
  </si>
  <si>
    <t>Time sensitive orders/interventions/treatments to be done:</t>
  </si>
  <si>
    <t>What to watch for/complete during next interval of care:</t>
  </si>
  <si>
    <t>12</t>
    <phoneticPr fontId="4" type="noConversion"/>
  </si>
  <si>
    <t>Skin Wound Procedures</t>
    <phoneticPr fontId="4" type="noConversion"/>
  </si>
  <si>
    <t>Aspiration of abscess</t>
  </si>
  <si>
    <t>Special care needs (post-surg;SCI;mental health status, etc)</t>
  </si>
  <si>
    <t>Risk Assessments/Precautions</t>
    <phoneticPr fontId="4" type="noConversion"/>
  </si>
  <si>
    <t>DVT Prophylaxis</t>
    <phoneticPr fontId="4" type="noConversion"/>
  </si>
  <si>
    <t>Patient on anticoagulants</t>
    <phoneticPr fontId="4" type="noConversion"/>
  </si>
  <si>
    <t>Patient on SCD's or TED's</t>
    <phoneticPr fontId="4" type="noConversion"/>
  </si>
  <si>
    <t>Contraindication to thrombosis prophylaxis</t>
    <phoneticPr fontId="4" type="noConversion"/>
  </si>
  <si>
    <t>Last VS/Pain Score -- See above</t>
  </si>
  <si>
    <t>Consent Signed and Verified</t>
  </si>
  <si>
    <t>43</t>
    <phoneticPr fontId="4" type="noConversion"/>
  </si>
  <si>
    <t>Lab Results on Chart within 30 days:</t>
  </si>
  <si>
    <t>History and Physical on chart within 30 days</t>
  </si>
  <si>
    <t>Chest X-Ray on Chart:</t>
  </si>
  <si>
    <t>Fingerstick Glucose:</t>
  </si>
  <si>
    <t>Medications</t>
    <phoneticPr fontId="4" type="noConversion"/>
  </si>
  <si>
    <t>Pre-op antibiotics ordered</t>
  </si>
  <si>
    <t>GI: Vomiting</t>
  </si>
  <si>
    <t>GI: Constipation</t>
  </si>
  <si>
    <t>All foreign objects removed:</t>
  </si>
  <si>
    <t>Valuables inventory</t>
  </si>
  <si>
    <t>Hair clipping done</t>
  </si>
  <si>
    <t>Nail polish removed</t>
  </si>
  <si>
    <t>Gown on</t>
  </si>
  <si>
    <t>Patient Status</t>
    <phoneticPr fontId="4" type="noConversion"/>
  </si>
  <si>
    <t>Transfusion Actiities</t>
    <phoneticPr fontId="4" type="noConversion"/>
  </si>
  <si>
    <t>Transfusion Activities</t>
  </si>
  <si>
    <t>Verified transfusion order</t>
  </si>
  <si>
    <t>40</t>
    <phoneticPr fontId="4" type="noConversion"/>
  </si>
  <si>
    <t>Call from family for update</t>
  </si>
  <si>
    <t>Family visiting</t>
  </si>
  <si>
    <t>Physician/family conference</t>
  </si>
  <si>
    <t>Sleep room given to family</t>
  </si>
  <si>
    <t>Visitors at bedside</t>
  </si>
  <si>
    <t>Clergy Contact</t>
    <phoneticPr fontId="4" type="noConversion"/>
  </si>
  <si>
    <t>Special Precautions</t>
    <phoneticPr fontId="4" type="noConversion"/>
  </si>
  <si>
    <t>Social work referral</t>
  </si>
  <si>
    <t>Chaplain visit</t>
  </si>
  <si>
    <t>Physician notified of fall (name of physician):</t>
  </si>
  <si>
    <t>Family told of patient fall (person notified):</t>
  </si>
  <si>
    <t>Patient/family teaching (what was reviewed):</t>
  </si>
  <si>
    <t>PCA PCEA Education &amp; Safety</t>
    <phoneticPr fontId="4" type="noConversion"/>
  </si>
  <si>
    <t>Intubation</t>
    <phoneticPr fontId="4" type="noConversion"/>
  </si>
  <si>
    <t>Intubation</t>
  </si>
  <si>
    <t>Ventilated with bag-mask by:</t>
  </si>
  <si>
    <t>Patient intubated</t>
  </si>
  <si>
    <t>Verify placement per auscultation</t>
  </si>
  <si>
    <t>Verify placement with CO2 detector</t>
  </si>
  <si>
    <t>Warming Measures</t>
    <phoneticPr fontId="4" type="noConversion"/>
  </si>
  <si>
    <t>Blood specimen sent to lab</t>
  </si>
  <si>
    <t>Urine specimen sent to lab</t>
  </si>
  <si>
    <t>Transfusion Preparation</t>
    <phoneticPr fontId="4" type="noConversion"/>
  </si>
  <si>
    <t>Transfusion Events</t>
  </si>
  <si>
    <t>Type and cross done</t>
  </si>
  <si>
    <t>40</t>
    <phoneticPr fontId="4" type="noConversion"/>
  </si>
  <si>
    <t>Type and screen done</t>
  </si>
  <si>
    <t>Blood transfusion consent obtained/verified</t>
  </si>
  <si>
    <t>Verified unit number/type/expiration date</t>
  </si>
  <si>
    <t>Premedicated for transfusion</t>
  </si>
  <si>
    <t>Tube/Drain #7 Suction</t>
    <phoneticPr fontId="4" type="noConversion"/>
  </si>
  <si>
    <t>Warming measures applied within 15 minutes after anesthesia end time</t>
  </si>
  <si>
    <t>Transfusion</t>
    <phoneticPr fontId="4" type="noConversion"/>
  </si>
  <si>
    <t>Transfusion started</t>
  </si>
  <si>
    <t>FFP given, number of units:</t>
  </si>
  <si>
    <t>RBC's given: number of units</t>
  </si>
  <si>
    <t>Insertion Date</t>
    <phoneticPr fontId="4" type="noConversion"/>
  </si>
  <si>
    <t>01</t>
    <phoneticPr fontId="4" type="noConversion"/>
  </si>
  <si>
    <t>Date</t>
    <phoneticPr fontId="4" type="noConversion"/>
  </si>
  <si>
    <t>09</t>
    <phoneticPr fontId="4" type="noConversion"/>
  </si>
  <si>
    <t>Neuro Drain #2  Insertion Date</t>
    <phoneticPr fontId="4" type="noConversion"/>
  </si>
  <si>
    <t>Saturated</t>
    <phoneticPr fontId="4" type="noConversion"/>
  </si>
  <si>
    <t>05</t>
    <phoneticPr fontId="4" type="noConversion"/>
  </si>
  <si>
    <t>NotDue</t>
    <phoneticPr fontId="4" type="noConversion"/>
  </si>
  <si>
    <t>x</t>
    <phoneticPr fontId="4" type="noConversion"/>
  </si>
  <si>
    <t>10</t>
    <phoneticPr fontId="4" type="noConversion"/>
  </si>
  <si>
    <t>Monitors reconnected</t>
  </si>
  <si>
    <t>Transport box with patient</t>
  </si>
  <si>
    <t>Peripheral IV #5 Tubing Change Tracking</t>
    <phoneticPr fontId="4" type="noConversion"/>
  </si>
  <si>
    <t>05</t>
    <phoneticPr fontId="4" type="noConversion"/>
  </si>
  <si>
    <t>Insertion Date</t>
    <phoneticPr fontId="4" type="noConversion"/>
  </si>
  <si>
    <t>01</t>
    <phoneticPr fontId="4" type="noConversion"/>
  </si>
  <si>
    <t>Correct side &amp; site verified as applicable to procedure</t>
  </si>
  <si>
    <t>Assessments</t>
    <phoneticPr fontId="4" type="noConversion"/>
  </si>
  <si>
    <t>V1.0</t>
    <phoneticPr fontId="4" type="noConversion"/>
  </si>
  <si>
    <t>V1.1</t>
    <phoneticPr fontId="4" type="noConversion"/>
  </si>
  <si>
    <t>V1.1.1</t>
    <phoneticPr fontId="4" type="noConversion"/>
  </si>
  <si>
    <t>Activity</t>
    <phoneticPr fontId="4" type="noConversion"/>
  </si>
  <si>
    <t>Cardiovascular</t>
    <phoneticPr fontId="4" type="noConversion"/>
  </si>
  <si>
    <t>Invasive Lines</t>
    <phoneticPr fontId="4" type="noConversion"/>
  </si>
  <si>
    <t>All appropriate diagnostic and radiologic test results available:</t>
  </si>
  <si>
    <t>Correct implants and/or devices available:</t>
  </si>
  <si>
    <t>List special safety precautions based on Pt. history or medications:</t>
  </si>
  <si>
    <t>Relevant images and results are properly labeled and appropriately displayed:</t>
  </si>
  <si>
    <t>Special medications or fluids for irrigation purposes available:</t>
  </si>
  <si>
    <t>Bedside bronchoscopy</t>
  </si>
  <si>
    <t>Thoracentesis done</t>
  </si>
  <si>
    <t>Disposable inner cannula changed</t>
  </si>
  <si>
    <t>Non-disposable inner cannula cleaned and replaced</t>
  </si>
  <si>
    <t>Chest tube inserted</t>
  </si>
  <si>
    <t>Chest Tube Removed</t>
    <phoneticPr fontId="4" type="noConversion"/>
  </si>
  <si>
    <t>Procedures</t>
    <phoneticPr fontId="4" type="noConversion"/>
  </si>
  <si>
    <t>Chest Tube stripped/milked</t>
    <phoneticPr fontId="4" type="noConversion"/>
  </si>
  <si>
    <t>Uninterrupted period of sleep - specify</t>
  </si>
  <si>
    <t>Decrease Light</t>
    <phoneticPr fontId="4" type="noConversion"/>
  </si>
  <si>
    <t>MIW Sleep Promotion</t>
    <phoneticPr fontId="4" type="noConversion"/>
  </si>
  <si>
    <t>Lights out in hall 10pm-6am</t>
  </si>
  <si>
    <t>MIW Sleep Promotion</t>
    <phoneticPr fontId="4" type="noConversion"/>
  </si>
  <si>
    <t>Admitting Dx/Problem being treated:</t>
  </si>
  <si>
    <t>Co-morbities:</t>
  </si>
  <si>
    <t>Date</t>
    <phoneticPr fontId="4" type="noConversion"/>
  </si>
  <si>
    <t xml:space="preserve"> </t>
    <phoneticPr fontId="4" type="noConversion"/>
  </si>
  <si>
    <t>Changed numbering in Neuro</t>
    <phoneticPr fontId="4" type="noConversion"/>
  </si>
  <si>
    <t>Final Changes for V1.1 Term Set</t>
    <phoneticPr fontId="4" type="noConversion"/>
  </si>
  <si>
    <t>Corrections for V1.1 to V1.1.1</t>
    <phoneticPr fontId="4" type="noConversion"/>
  </si>
  <si>
    <t>small emergency patch to fix a couple of errors.  Content changes to Cardio, numbering changes elsewhere</t>
    <phoneticPr fontId="4" type="noConversion"/>
  </si>
  <si>
    <t>Merged into a single sheet</t>
    <phoneticPr fontId="4" type="noConversion"/>
  </si>
  <si>
    <t>x</t>
    <phoneticPr fontId="4" type="noConversion"/>
  </si>
  <si>
    <t>Chest Tube #2 Insertion Date</t>
    <phoneticPr fontId="4" type="noConversion"/>
  </si>
  <si>
    <t>62</t>
    <phoneticPr fontId="4" type="noConversion"/>
  </si>
  <si>
    <t>63</t>
    <phoneticPr fontId="4" type="noConversion"/>
  </si>
  <si>
    <t>64</t>
    <phoneticPr fontId="4" type="noConversion"/>
  </si>
  <si>
    <t>65</t>
    <phoneticPr fontId="4" type="noConversion"/>
  </si>
  <si>
    <t>Chest Tube #2 Dressing/Condition/Drsg Discharge</t>
    <phoneticPr fontId="4" type="noConversion"/>
  </si>
  <si>
    <t>Sat</t>
    <phoneticPr fontId="4" type="noConversion"/>
  </si>
  <si>
    <t>One lumen occluded</t>
    <phoneticPr fontId="4" type="noConversion"/>
  </si>
  <si>
    <t>OneLumenOcc</t>
    <phoneticPr fontId="4" type="noConversion"/>
  </si>
  <si>
    <t>Tube/Drain #1 Duration Tracking</t>
    <phoneticPr fontId="4" type="noConversion"/>
  </si>
  <si>
    <t>Duration Tracking</t>
    <phoneticPr fontId="4" type="noConversion"/>
  </si>
  <si>
    <t>23</t>
    <phoneticPr fontId="4" type="noConversion"/>
  </si>
  <si>
    <t>Date Insertion, specify:</t>
    <phoneticPr fontId="4" type="noConversion"/>
  </si>
  <si>
    <t>Date:specify</t>
    <phoneticPr fontId="4" type="noConversion"/>
  </si>
  <si>
    <t>Tube/Drain #2 Duration Tracking</t>
    <phoneticPr fontId="4" type="noConversion"/>
  </si>
  <si>
    <t>Physician contacted DVTI prophylaxis order</t>
    <phoneticPr fontId="4" type="noConversion"/>
  </si>
  <si>
    <t>PREOP Nursing Checklist</t>
    <phoneticPr fontId="4" type="noConversion"/>
  </si>
  <si>
    <t>Documentation</t>
    <phoneticPr fontId="4" type="noConversion"/>
  </si>
  <si>
    <t>PREOP_Nursing Checklist</t>
  </si>
  <si>
    <t>PICC #2</t>
    <phoneticPr fontId="4" type="noConversion"/>
  </si>
  <si>
    <t>15</t>
    <phoneticPr fontId="4" type="noConversion"/>
  </si>
  <si>
    <t>Dressing</t>
    <phoneticPr fontId="4" type="noConversion"/>
  </si>
  <si>
    <t>Pre-op medications given</t>
  </si>
  <si>
    <t>If on Beta blockers: date-time given</t>
  </si>
  <si>
    <t>Scheduled medications given</t>
  </si>
  <si>
    <t>Anticoagulants: Date/Time discontinued</t>
  </si>
  <si>
    <t>Patient Preparation</t>
    <phoneticPr fontId="4" type="noConversion"/>
  </si>
  <si>
    <t>Preop Patient/Family Teaching re:</t>
  </si>
  <si>
    <t>Isolation precautions:</t>
  </si>
  <si>
    <t>Behavioral state</t>
  </si>
  <si>
    <t>Level of responsiveness</t>
  </si>
  <si>
    <t>Oxygen:</t>
  </si>
  <si>
    <t>Skin integrity</t>
  </si>
  <si>
    <t>Body piercings: specify</t>
  </si>
  <si>
    <t>NPO since:</t>
  </si>
  <si>
    <t>Last voided:</t>
  </si>
  <si>
    <t>VAP Prevention</t>
    <phoneticPr fontId="4" type="noConversion"/>
  </si>
  <si>
    <t>44</t>
    <phoneticPr fontId="4" type="noConversion"/>
  </si>
  <si>
    <t>GI Prophylaxis</t>
    <phoneticPr fontId="4" type="noConversion"/>
  </si>
  <si>
    <t>Patient being tube fed</t>
    <phoneticPr fontId="4" type="noConversion"/>
  </si>
  <si>
    <t>44</t>
    <phoneticPr fontId="4" type="noConversion"/>
  </si>
  <si>
    <t>GI Prophylaxis</t>
    <phoneticPr fontId="4" type="noConversion"/>
  </si>
  <si>
    <t>Clergy visit</t>
  </si>
  <si>
    <t>Sacrament of the sick administered</t>
  </si>
  <si>
    <t>Patient on anti-ulcer drug</t>
    <phoneticPr fontId="4" type="noConversion"/>
  </si>
  <si>
    <t>02</t>
    <phoneticPr fontId="4" type="noConversion"/>
  </si>
  <si>
    <t>Psych referral from treatment team</t>
  </si>
  <si>
    <t>Notify tray service of self-injury precautions</t>
  </si>
  <si>
    <t>Care Hand Off</t>
    <phoneticPr fontId="4" type="noConversion"/>
  </si>
  <si>
    <t>PCA_PCEA Education &amp; Safety</t>
  </si>
  <si>
    <t>Patient indicates understanding of use of PCA button</t>
  </si>
  <si>
    <t>Notification</t>
    <phoneticPr fontId="4" type="noConversion"/>
  </si>
  <si>
    <t>Blood components/tubing returned to blood bank</t>
  </si>
  <si>
    <t>05</t>
    <phoneticPr fontId="4" type="noConversion"/>
  </si>
  <si>
    <t>Tube/Drain #5 Suction</t>
    <phoneticPr fontId="4" type="noConversion"/>
  </si>
  <si>
    <t>06</t>
    <phoneticPr fontId="4" type="noConversion"/>
  </si>
  <si>
    <t>Tube/Drain #6 Suction</t>
    <phoneticPr fontId="4" type="noConversion"/>
  </si>
  <si>
    <t>07</t>
    <phoneticPr fontId="4" type="noConversion"/>
  </si>
  <si>
    <t>Tube/Drain #7 Suction</t>
    <phoneticPr fontId="4" type="noConversion"/>
  </si>
  <si>
    <t>08</t>
    <phoneticPr fontId="4" type="noConversion"/>
  </si>
  <si>
    <t>Tube/Drain #8 Suction</t>
    <phoneticPr fontId="4" type="noConversion"/>
  </si>
  <si>
    <t>Tube/Drain #4 Suction</t>
    <phoneticPr fontId="4" type="noConversion"/>
  </si>
  <si>
    <t>Tube/Drain #6 Suction</t>
    <phoneticPr fontId="4" type="noConversion"/>
  </si>
  <si>
    <t>x</t>
    <phoneticPr fontId="4" type="noConversion"/>
  </si>
  <si>
    <t>Info Provided: CABG</t>
    <phoneticPr fontId="4" type="noConversion"/>
  </si>
  <si>
    <t>Insertion Date</t>
    <phoneticPr fontId="4" type="noConversion"/>
  </si>
  <si>
    <t>21</t>
    <phoneticPr fontId="4" type="noConversion"/>
  </si>
  <si>
    <t>Neuro Drain #1  Insertion Date</t>
    <phoneticPr fontId="4" type="noConversion"/>
  </si>
  <si>
    <t>VAD Duration Tracking</t>
    <phoneticPr fontId="4" type="noConversion"/>
  </si>
  <si>
    <t>24</t>
    <phoneticPr fontId="4" type="noConversion"/>
  </si>
  <si>
    <t>Impella Specific Date insertion: specify</t>
    <phoneticPr fontId="4" type="noConversion"/>
  </si>
  <si>
    <t>VAD Left Date insertion: specify</t>
    <phoneticPr fontId="4" type="noConversion"/>
  </si>
  <si>
    <t>VAD Right Date insertion: specify</t>
    <phoneticPr fontId="4" type="noConversion"/>
  </si>
  <si>
    <t>02</t>
    <phoneticPr fontId="4" type="noConversion"/>
  </si>
  <si>
    <t>VADLDateInsSpec</t>
    <phoneticPr fontId="4" type="noConversion"/>
  </si>
  <si>
    <t>VADRDateInsSpec</t>
    <phoneticPr fontId="4" type="noConversion"/>
  </si>
  <si>
    <t>Tube/Drain #5 Duration Tracking</t>
    <phoneticPr fontId="4" type="noConversion"/>
  </si>
  <si>
    <t>Peripheral IV #2 Tubing Change Tracking</t>
    <phoneticPr fontId="4" type="noConversion"/>
  </si>
  <si>
    <t>11</t>
    <phoneticPr fontId="4" type="noConversion"/>
  </si>
  <si>
    <t>Peripheral IV #3 Tubing Change Tracking</t>
    <phoneticPr fontId="4" type="noConversion"/>
  </si>
  <si>
    <t>12</t>
    <phoneticPr fontId="4" type="noConversion"/>
  </si>
  <si>
    <t>Peripheral IV #4 Tubing Change Tracking</t>
    <phoneticPr fontId="4" type="noConversion"/>
  </si>
  <si>
    <t>13</t>
    <phoneticPr fontId="4" type="noConversion"/>
  </si>
  <si>
    <t>Date insertion, specify:</t>
    <phoneticPr fontId="4" type="noConversion"/>
  </si>
  <si>
    <t>Date specify:</t>
    <phoneticPr fontId="4" type="noConversion"/>
  </si>
  <si>
    <t>10</t>
    <phoneticPr fontId="4" type="noConversion"/>
  </si>
  <si>
    <t>Central IV #1 Insertion Date</t>
    <phoneticPr fontId="4" type="noConversion"/>
  </si>
  <si>
    <t>04</t>
    <phoneticPr fontId="4" type="noConversion"/>
  </si>
  <si>
    <t>19</t>
    <phoneticPr fontId="4" type="noConversion"/>
  </si>
  <si>
    <t>Insertion date</t>
    <phoneticPr fontId="4" type="noConversion"/>
  </si>
  <si>
    <t>x</t>
    <phoneticPr fontId="4" type="noConversion"/>
  </si>
  <si>
    <t>Date</t>
    <phoneticPr fontId="4" type="noConversion"/>
  </si>
  <si>
    <t>Central IV #2 Insertion Date</t>
    <phoneticPr fontId="4" type="noConversion"/>
  </si>
  <si>
    <t>06</t>
    <phoneticPr fontId="4" type="noConversion"/>
  </si>
  <si>
    <t>Moderate Sensation</t>
    <phoneticPr fontId="4" type="noConversion"/>
  </si>
  <si>
    <t>Neurological</t>
    <phoneticPr fontId="4" type="noConversion"/>
  </si>
  <si>
    <t>Nursing Admissions</t>
    <phoneticPr fontId="4" type="noConversion"/>
  </si>
  <si>
    <t>Pain Assessment</t>
    <phoneticPr fontId="4" type="noConversion"/>
  </si>
  <si>
    <t>Psychosocial</t>
    <phoneticPr fontId="4" type="noConversion"/>
  </si>
  <si>
    <t>Pulmonary</t>
    <phoneticPr fontId="4" type="noConversion"/>
  </si>
  <si>
    <t>Respiratory Therapist</t>
    <phoneticPr fontId="4" type="noConversion"/>
  </si>
  <si>
    <t>Risk Assessment</t>
    <phoneticPr fontId="4" type="noConversion"/>
  </si>
  <si>
    <t>Tube-Drain</t>
    <phoneticPr fontId="4" type="noConversion"/>
  </si>
  <si>
    <t>Total Assessments</t>
    <phoneticPr fontId="4" type="noConversion"/>
  </si>
  <si>
    <t>Events</t>
    <phoneticPr fontId="4" type="noConversion"/>
  </si>
  <si>
    <t>Scores</t>
    <phoneticPr fontId="4" type="noConversion"/>
  </si>
  <si>
    <t>Total Scores</t>
    <phoneticPr fontId="4" type="noConversion"/>
  </si>
  <si>
    <t>Central IV #4 Tubing/System Change</t>
    <phoneticPr fontId="4" type="noConversion"/>
  </si>
  <si>
    <t>Dressing changed</t>
  </si>
  <si>
    <t>Trach/laryngectomy tie changed</t>
  </si>
  <si>
    <t>Spare trach at bedside</t>
  </si>
  <si>
    <t>Education: Trach Care</t>
  </si>
  <si>
    <t>Gastrointestinal Procedures</t>
    <phoneticPr fontId="4" type="noConversion"/>
  </si>
  <si>
    <t>Enteral feeding tube placed</t>
  </si>
  <si>
    <t>NG/OG tube removed</t>
  </si>
  <si>
    <t>Swallow study done</t>
  </si>
  <si>
    <t>KUB done</t>
  </si>
  <si>
    <t>Paracentesis done</t>
  </si>
  <si>
    <t>Not done</t>
    <phoneticPr fontId="4" type="noConversion"/>
  </si>
  <si>
    <t>Notdone</t>
    <phoneticPr fontId="4" type="noConversion"/>
  </si>
  <si>
    <t>03</t>
    <phoneticPr fontId="4" type="noConversion"/>
  </si>
  <si>
    <t>Neuro Drain #2  Zero</t>
    <phoneticPr fontId="4" type="noConversion"/>
  </si>
  <si>
    <t>18</t>
    <phoneticPr fontId="4" type="noConversion"/>
  </si>
  <si>
    <t>x</t>
    <phoneticPr fontId="4" type="noConversion"/>
  </si>
  <si>
    <t>16</t>
    <phoneticPr fontId="4" type="noConversion"/>
  </si>
  <si>
    <t>Insertion Date</t>
    <phoneticPr fontId="4" type="noConversion"/>
  </si>
  <si>
    <t>Chest Tube #1 Insertion Date</t>
    <phoneticPr fontId="4" type="noConversion"/>
  </si>
  <si>
    <t>Insertion Date</t>
    <phoneticPr fontId="4" type="noConversion"/>
  </si>
  <si>
    <t>01</t>
    <phoneticPr fontId="4" type="noConversion"/>
  </si>
  <si>
    <t>Date</t>
    <phoneticPr fontId="4" type="noConversion"/>
  </si>
  <si>
    <t>51</t>
    <phoneticPr fontId="4" type="noConversion"/>
  </si>
  <si>
    <t>52</t>
    <phoneticPr fontId="4" type="noConversion"/>
  </si>
  <si>
    <t>53</t>
    <phoneticPr fontId="4" type="noConversion"/>
  </si>
  <si>
    <t>Chest Tube #3 Insertion Date</t>
    <phoneticPr fontId="4" type="noConversion"/>
  </si>
  <si>
    <t>Chest Tube #4 Insertion Date</t>
    <phoneticPr fontId="4" type="noConversion"/>
  </si>
  <si>
    <t>Chest Tube #5 Insertion Date</t>
    <phoneticPr fontId="4" type="noConversion"/>
  </si>
  <si>
    <t>Chest Tube #6 Insertion Date</t>
    <phoneticPr fontId="4" type="noConversion"/>
  </si>
  <si>
    <t>09</t>
    <phoneticPr fontId="4" type="noConversion"/>
  </si>
  <si>
    <t>Chest Tube #7 Insertion Date</t>
    <phoneticPr fontId="4" type="noConversion"/>
  </si>
  <si>
    <t>Stained</t>
    <phoneticPr fontId="4" type="noConversion"/>
  </si>
  <si>
    <t>Saturated</t>
    <phoneticPr fontId="4" type="noConversion"/>
  </si>
  <si>
    <t>x</t>
    <phoneticPr fontId="4" type="noConversion"/>
  </si>
  <si>
    <t>x</t>
    <phoneticPr fontId="4" type="noConversion"/>
  </si>
  <si>
    <t>Chest Tube #2 Dressing/Condition/Drsg Discharge</t>
    <phoneticPr fontId="4" type="noConversion"/>
  </si>
  <si>
    <t>V 1.2</t>
    <phoneticPr fontId="4" type="noConversion"/>
  </si>
  <si>
    <t>V 1.2RFC</t>
    <phoneticPr fontId="4" type="noConversion"/>
  </si>
  <si>
    <t>Tube/Drain #3 Duration Tracking</t>
    <phoneticPr fontId="4" type="noConversion"/>
  </si>
  <si>
    <t>Tube/Drain #4 Duration Tracking</t>
    <phoneticPr fontId="4" type="noConversion"/>
  </si>
  <si>
    <t>PICC #2 Dressing</t>
  </si>
  <si>
    <t>PICC #2 Location</t>
  </si>
  <si>
    <t>PICC #2 No. Lumens</t>
  </si>
  <si>
    <t>PICC #2 Site Findings</t>
  </si>
  <si>
    <t>PICC #2 Status</t>
  </si>
  <si>
    <t>Info Provided: Angina</t>
    <phoneticPr fontId="4" type="noConversion"/>
  </si>
  <si>
    <t>Info Provided: Aspiration Precautions</t>
    <phoneticPr fontId="4" type="noConversion"/>
  </si>
  <si>
    <t>01</t>
    <phoneticPr fontId="4" type="noConversion"/>
  </si>
  <si>
    <t>01</t>
    <phoneticPr fontId="4" type="noConversion"/>
  </si>
  <si>
    <t>15</t>
    <phoneticPr fontId="4" type="noConversion"/>
  </si>
  <si>
    <t>15</t>
    <phoneticPr fontId="4" type="noConversion"/>
  </si>
  <si>
    <t>01</t>
    <phoneticPr fontId="4" type="noConversion"/>
  </si>
  <si>
    <t>15</t>
    <phoneticPr fontId="4" type="noConversion"/>
  </si>
  <si>
    <t>01</t>
    <phoneticPr fontId="4" type="noConversion"/>
  </si>
  <si>
    <t>x</t>
    <phoneticPr fontId="4" type="noConversion"/>
  </si>
  <si>
    <t>x</t>
    <phoneticPr fontId="4" type="noConversion"/>
  </si>
  <si>
    <t>Discontinue</t>
    <phoneticPr fontId="4" type="noConversion"/>
  </si>
  <si>
    <t>10</t>
    <phoneticPr fontId="4" type="noConversion"/>
  </si>
  <si>
    <t>Wristband on patient</t>
  </si>
  <si>
    <t>Spare wristband on chart</t>
  </si>
  <si>
    <t>Allergy Band On</t>
  </si>
  <si>
    <t>Blood Bank ID Band On Patient</t>
  </si>
  <si>
    <t>Waveform</t>
    <phoneticPr fontId="4" type="noConversion"/>
  </si>
  <si>
    <t>Pressure</t>
    <phoneticPr fontId="4" type="noConversion"/>
  </si>
  <si>
    <t>ICP Bolt Pressure Ordered for Drainage</t>
    <phoneticPr fontId="4" type="noConversion"/>
  </si>
  <si>
    <t>ICP Bolt Waveform</t>
    <phoneticPr fontId="4" type="noConversion"/>
  </si>
  <si>
    <t>Zero</t>
    <phoneticPr fontId="4" type="noConversion"/>
  </si>
  <si>
    <t>ICP Bolt Zero</t>
    <phoneticPr fontId="4" type="noConversion"/>
  </si>
  <si>
    <t>x</t>
    <phoneticPr fontId="4" type="noConversion"/>
  </si>
  <si>
    <t>x</t>
    <phoneticPr fontId="4" type="noConversion"/>
  </si>
  <si>
    <t>x</t>
    <phoneticPr fontId="4" type="noConversion"/>
  </si>
  <si>
    <t>02</t>
    <phoneticPr fontId="4" type="noConversion"/>
  </si>
  <si>
    <t>12</t>
    <phoneticPr fontId="4" type="noConversion"/>
  </si>
  <si>
    <t>Fibrinolytic</t>
    <phoneticPr fontId="4" type="noConversion"/>
  </si>
  <si>
    <t>Other: specify</t>
    <phoneticPr fontId="4" type="noConversion"/>
  </si>
  <si>
    <t>01</t>
    <phoneticPr fontId="4" type="noConversion"/>
  </si>
  <si>
    <t>Contraindication to GI prophylaxis</t>
    <phoneticPr fontId="4" type="noConversion"/>
  </si>
  <si>
    <t>Physician contacted GI prophylaxis order</t>
    <phoneticPr fontId="4" type="noConversion"/>
  </si>
  <si>
    <t>DVT Prophylais</t>
    <phoneticPr fontId="4" type="noConversion"/>
  </si>
  <si>
    <t>Recovery Events</t>
    <phoneticPr fontId="4" type="noConversion"/>
  </si>
  <si>
    <t>Recovery</t>
    <phoneticPr fontId="4" type="noConversion"/>
  </si>
  <si>
    <t>Recovery</t>
  </si>
  <si>
    <t>Admit to ICU Recovery</t>
  </si>
  <si>
    <t>Anesthesia End Time:</t>
  </si>
  <si>
    <t>Blood bank notified of transfusion reaction</t>
  </si>
  <si>
    <t>Info Provided: Responsibilities</t>
    <phoneticPr fontId="4" type="noConversion"/>
  </si>
  <si>
    <t>Info Provided: Restraints</t>
    <phoneticPr fontId="4" type="noConversion"/>
  </si>
  <si>
    <t>Info Provided: Trach Care</t>
    <phoneticPr fontId="4" type="noConversion"/>
  </si>
  <si>
    <t>Info Provided: Transfer</t>
    <phoneticPr fontId="4" type="noConversion"/>
  </si>
  <si>
    <t>Info Provided: Blood/Products</t>
    <phoneticPr fontId="4" type="noConversion"/>
  </si>
  <si>
    <t xml:space="preserve"> </t>
    <phoneticPr fontId="4" type="noConversion"/>
  </si>
  <si>
    <t xml:space="preserve"> </t>
    <phoneticPr fontId="4" type="noConversion"/>
  </si>
  <si>
    <t xml:space="preserve"> </t>
    <phoneticPr fontId="4" type="noConversion"/>
  </si>
  <si>
    <t xml:space="preserve"> </t>
    <phoneticPr fontId="4" type="noConversion"/>
  </si>
  <si>
    <t xml:space="preserve"> </t>
    <phoneticPr fontId="4" type="noConversion"/>
  </si>
  <si>
    <t>Insertion Date:</t>
    <phoneticPr fontId="4" type="noConversion"/>
  </si>
  <si>
    <t>x</t>
    <phoneticPr fontId="4" type="noConversion"/>
  </si>
  <si>
    <t>Info Provided: Call Light</t>
    <phoneticPr fontId="4" type="noConversion"/>
  </si>
  <si>
    <t>Info Provided: Cardiac Cath</t>
    <phoneticPr fontId="4" type="noConversion"/>
  </si>
  <si>
    <t>Info Provided: Cardioversion</t>
    <phoneticPr fontId="4" type="noConversion"/>
  </si>
  <si>
    <t>Info Provided: CHF</t>
    <phoneticPr fontId="4" type="noConversion"/>
  </si>
  <si>
    <t>Info Provided: Comfort Measures</t>
    <phoneticPr fontId="4" type="noConversion"/>
  </si>
  <si>
    <t>Info Provided: Communication Techniques</t>
    <phoneticPr fontId="4" type="noConversion"/>
  </si>
  <si>
    <t>Info Provided: Coping</t>
    <phoneticPr fontId="4" type="noConversion"/>
  </si>
  <si>
    <t>Info Provided: CRRT</t>
    <phoneticPr fontId="4" type="noConversion"/>
  </si>
  <si>
    <t>Info Provided: Dialysis</t>
    <phoneticPr fontId="4" type="noConversion"/>
  </si>
  <si>
    <t>Tube/Drain #6 Duration Tracking</t>
    <phoneticPr fontId="4" type="noConversion"/>
  </si>
  <si>
    <t>Tube/Drain #7 Duration Tracking</t>
    <phoneticPr fontId="4" type="noConversion"/>
  </si>
  <si>
    <t>Tube/Drain #8 Duration Tracking</t>
    <phoneticPr fontId="4" type="noConversion"/>
  </si>
  <si>
    <t>19</t>
    <phoneticPr fontId="4" type="noConversion"/>
  </si>
  <si>
    <t>GI Tube #1 Duration Tracking</t>
    <phoneticPr fontId="4" type="noConversion"/>
  </si>
  <si>
    <t>Info Provided: Fluid Restrictions</t>
    <phoneticPr fontId="4" type="noConversion"/>
  </si>
  <si>
    <t>Info Provided: Flutter Valve</t>
    <phoneticPr fontId="4" type="noConversion"/>
  </si>
  <si>
    <t>Info Provided: Heart Attack</t>
    <phoneticPr fontId="4" type="noConversion"/>
  </si>
  <si>
    <t>Info Provided: Home Care</t>
    <phoneticPr fontId="4" type="noConversion"/>
  </si>
  <si>
    <t>Info Provided: Hygiene</t>
    <phoneticPr fontId="4" type="noConversion"/>
  </si>
  <si>
    <t>Info Provided: IABP</t>
    <phoneticPr fontId="4" type="noConversion"/>
  </si>
  <si>
    <t>Central IV #3 Insertion Date</t>
    <phoneticPr fontId="4" type="noConversion"/>
  </si>
  <si>
    <t>07</t>
    <phoneticPr fontId="4" type="noConversion"/>
  </si>
  <si>
    <t>Central IV #4 Insertion Date</t>
    <phoneticPr fontId="4" type="noConversion"/>
  </si>
  <si>
    <t>08</t>
    <phoneticPr fontId="4" type="noConversion"/>
  </si>
  <si>
    <t>Central IV #5 Insertion Date</t>
    <phoneticPr fontId="4" type="noConversion"/>
  </si>
  <si>
    <t>Notdue</t>
    <phoneticPr fontId="4" type="noConversion"/>
  </si>
  <si>
    <t xml:space="preserve"> </t>
    <phoneticPr fontId="4" type="noConversion"/>
  </si>
  <si>
    <t>x</t>
    <phoneticPr fontId="4" type="noConversion"/>
  </si>
  <si>
    <t>05</t>
    <phoneticPr fontId="4" type="noConversion"/>
  </si>
  <si>
    <t>Central IV #2 Tubing/System Change Tracking</t>
    <phoneticPr fontId="4" type="noConversion"/>
  </si>
  <si>
    <t>Central IV #3 Tubing/System Change Tracking</t>
    <phoneticPr fontId="4" type="noConversion"/>
  </si>
  <si>
    <t>Central IV #5 Tubing/System Change Tracking</t>
    <phoneticPr fontId="4" type="noConversion"/>
  </si>
  <si>
    <t>Duration Tracking</t>
    <phoneticPr fontId="4" type="noConversion"/>
  </si>
  <si>
    <t>Ileal Conduit Date insertion, specify</t>
    <phoneticPr fontId="4" type="noConversion"/>
  </si>
  <si>
    <t>IlealDTDate</t>
    <phoneticPr fontId="4" type="noConversion"/>
  </si>
  <si>
    <t>Insertion Date</t>
    <phoneticPr fontId="4" type="noConversion"/>
  </si>
  <si>
    <t>PICC #1 Insertion Date</t>
    <phoneticPr fontId="4" type="noConversion"/>
  </si>
  <si>
    <t>01</t>
    <phoneticPr fontId="4" type="noConversion"/>
  </si>
  <si>
    <t>Date</t>
    <phoneticPr fontId="4" type="noConversion"/>
  </si>
  <si>
    <t>15</t>
    <phoneticPr fontId="4" type="noConversion"/>
  </si>
  <si>
    <t>PICC #2 Insertion Date</t>
  </si>
  <si>
    <t>Triple</t>
    <phoneticPr fontId="4" type="noConversion"/>
  </si>
  <si>
    <t>Transfer to Ward Handoff</t>
    <phoneticPr fontId="4" type="noConversion"/>
  </si>
  <si>
    <t>Note</t>
    <phoneticPr fontId="4" type="noConversion"/>
  </si>
  <si>
    <t>Transfer to ward hand off</t>
  </si>
  <si>
    <t>Total ICU Terms</t>
    <phoneticPr fontId="4" type="noConversion"/>
  </si>
  <si>
    <t>Total Changed Items from Previous</t>
    <phoneticPr fontId="4" type="noConversion"/>
  </si>
  <si>
    <t>Change Log</t>
    <phoneticPr fontId="4" type="noConversion"/>
  </si>
  <si>
    <t>Info Provided: Unit Rules</t>
    <phoneticPr fontId="4" type="noConversion"/>
  </si>
  <si>
    <t>Info Provided: Withdrawal/Support</t>
    <phoneticPr fontId="4" type="noConversion"/>
  </si>
  <si>
    <t>40</t>
    <phoneticPr fontId="4" type="noConversion"/>
  </si>
  <si>
    <t>41</t>
    <phoneticPr fontId="4" type="noConversion"/>
  </si>
  <si>
    <t>42</t>
    <phoneticPr fontId="4" type="noConversion"/>
  </si>
  <si>
    <t>43</t>
    <phoneticPr fontId="4" type="noConversion"/>
  </si>
  <si>
    <t>44</t>
    <phoneticPr fontId="4" type="noConversion"/>
  </si>
  <si>
    <t>45</t>
    <phoneticPr fontId="4" type="noConversion"/>
  </si>
  <si>
    <t>46</t>
    <phoneticPr fontId="4" type="noConversion"/>
  </si>
  <si>
    <t>47</t>
    <phoneticPr fontId="4" type="noConversion"/>
  </si>
  <si>
    <t>48</t>
    <phoneticPr fontId="4" type="noConversion"/>
  </si>
  <si>
    <t>49</t>
    <phoneticPr fontId="4" type="noConversion"/>
  </si>
  <si>
    <t>50</t>
    <phoneticPr fontId="4" type="noConversion"/>
  </si>
  <si>
    <t>54</t>
    <phoneticPr fontId="4" type="noConversion"/>
  </si>
  <si>
    <t>55</t>
    <phoneticPr fontId="4" type="noConversion"/>
  </si>
  <si>
    <t>56</t>
    <phoneticPr fontId="4" type="noConversion"/>
  </si>
  <si>
    <t>57</t>
    <phoneticPr fontId="4" type="noConversion"/>
  </si>
  <si>
    <t>58</t>
    <phoneticPr fontId="4" type="noConversion"/>
  </si>
  <si>
    <t>59</t>
    <phoneticPr fontId="4" type="noConversion"/>
  </si>
  <si>
    <t>61</t>
    <phoneticPr fontId="4" type="noConversion"/>
  </si>
  <si>
    <t>62</t>
    <phoneticPr fontId="4" type="noConversion"/>
  </si>
  <si>
    <t>63</t>
    <phoneticPr fontId="4" type="noConversion"/>
  </si>
  <si>
    <t>64</t>
    <phoneticPr fontId="4" type="noConversion"/>
  </si>
  <si>
    <t>65</t>
    <phoneticPr fontId="4" type="noConversion"/>
  </si>
  <si>
    <t>66</t>
    <phoneticPr fontId="4" type="noConversion"/>
  </si>
  <si>
    <t>67</t>
    <phoneticPr fontId="4" type="noConversion"/>
  </si>
  <si>
    <t>68</t>
    <phoneticPr fontId="4" type="noConversion"/>
  </si>
  <si>
    <t>69</t>
    <phoneticPr fontId="4" type="noConversion"/>
  </si>
  <si>
    <t>70</t>
    <phoneticPr fontId="4" type="noConversion"/>
  </si>
  <si>
    <t>71</t>
    <phoneticPr fontId="4" type="noConversion"/>
  </si>
  <si>
    <t>72</t>
    <phoneticPr fontId="4" type="noConversion"/>
  </si>
  <si>
    <t>73</t>
    <phoneticPr fontId="4" type="noConversion"/>
  </si>
  <si>
    <t>74</t>
    <phoneticPr fontId="4" type="noConversion"/>
  </si>
  <si>
    <t>75</t>
    <phoneticPr fontId="4" type="noConversion"/>
  </si>
  <si>
    <t>76</t>
    <phoneticPr fontId="4" type="noConversion"/>
  </si>
  <si>
    <t>77</t>
    <phoneticPr fontId="4" type="noConversion"/>
  </si>
  <si>
    <t>78</t>
    <phoneticPr fontId="4" type="noConversion"/>
  </si>
  <si>
    <t>79</t>
    <phoneticPr fontId="4" type="noConversion"/>
  </si>
  <si>
    <t>80</t>
    <phoneticPr fontId="4" type="noConversion"/>
  </si>
  <si>
    <t>Info provided: PCA by proxy instruction provide to patient</t>
    <phoneticPr fontId="4" type="noConversion"/>
  </si>
  <si>
    <t>Info Provided: Promotion of Restraint Free Environment</t>
    <phoneticPr fontId="4" type="noConversion"/>
  </si>
  <si>
    <t>x</t>
    <phoneticPr fontId="4" type="noConversion"/>
  </si>
  <si>
    <t>Info Provided: Activity</t>
    <phoneticPr fontId="4" type="noConversion"/>
  </si>
  <si>
    <t>93</t>
    <phoneticPr fontId="4" type="noConversion"/>
  </si>
  <si>
    <t>Information Provided 2</t>
    <phoneticPr fontId="4" type="noConversion"/>
  </si>
  <si>
    <t>Info Provided: Infections Signs and Symptoms</t>
    <phoneticPr fontId="4" type="noConversion"/>
  </si>
  <si>
    <t>Info Provided: Intubation</t>
    <phoneticPr fontId="4" type="noConversion"/>
  </si>
  <si>
    <t>Info Provided: Invasive Lines</t>
    <phoneticPr fontId="4" type="noConversion"/>
  </si>
  <si>
    <t>Info Provided: IV Therapy</t>
    <phoneticPr fontId="4" type="noConversion"/>
  </si>
  <si>
    <t>DISC</t>
    <phoneticPr fontId="4" type="noConversion"/>
  </si>
  <si>
    <t>PICC #2 Status</t>
    <phoneticPr fontId="4" type="noConversion"/>
  </si>
  <si>
    <t>Date Dressing Changed</t>
    <phoneticPr fontId="4" type="noConversion"/>
  </si>
  <si>
    <t>09</t>
    <phoneticPr fontId="4" type="noConversion"/>
  </si>
  <si>
    <t>PICC #1 Date Dressing Changed</t>
    <phoneticPr fontId="4" type="noConversion"/>
  </si>
  <si>
    <t>Date</t>
    <phoneticPr fontId="4" type="noConversion"/>
  </si>
  <si>
    <t>PICC #2 Date Dressing Changed</t>
    <phoneticPr fontId="4" type="noConversion"/>
  </si>
  <si>
    <t>Flush</t>
    <phoneticPr fontId="4" type="noConversion"/>
  </si>
  <si>
    <t>PICC #1 Flush</t>
    <phoneticPr fontId="4" type="noConversion"/>
  </si>
  <si>
    <t>Done</t>
    <phoneticPr fontId="4" type="noConversion"/>
  </si>
  <si>
    <t>PICC #2 Flush</t>
    <phoneticPr fontId="4" type="noConversion"/>
  </si>
  <si>
    <t xml:space="preserve"> </t>
    <phoneticPr fontId="4" type="noConversion"/>
  </si>
  <si>
    <t xml:space="preserve"> </t>
    <phoneticPr fontId="4" type="noConversion"/>
  </si>
  <si>
    <t>Not Applicable</t>
    <phoneticPr fontId="4" type="noConversion"/>
  </si>
  <si>
    <t>Saline Locked</t>
    <phoneticPr fontId="4" type="noConversion"/>
  </si>
  <si>
    <t>Heparin Locked</t>
    <phoneticPr fontId="4" type="noConversion"/>
  </si>
  <si>
    <t>Info Provided: Pain Relief</t>
    <phoneticPr fontId="4" type="noConversion"/>
  </si>
  <si>
    <t>Info Provided: Pt Bill of Rights</t>
    <phoneticPr fontId="4" type="noConversion"/>
  </si>
  <si>
    <t>Other</t>
    <phoneticPr fontId="4" type="noConversion"/>
  </si>
  <si>
    <t>02</t>
    <phoneticPr fontId="4" type="noConversion"/>
  </si>
  <si>
    <t>04</t>
    <phoneticPr fontId="4" type="noConversion"/>
  </si>
  <si>
    <t>06</t>
    <phoneticPr fontId="4" type="noConversion"/>
  </si>
  <si>
    <t xml:space="preserve">     Bulb</t>
    <phoneticPr fontId="4" type="noConversion"/>
  </si>
  <si>
    <t>Bulb</t>
    <phoneticPr fontId="4" type="noConversion"/>
  </si>
  <si>
    <t>Bulb</t>
    <phoneticPr fontId="4" type="noConversion"/>
  </si>
  <si>
    <t>Bulb</t>
    <phoneticPr fontId="4" type="noConversion"/>
  </si>
  <si>
    <t>Transfusion stopped:  reaction</t>
  </si>
  <si>
    <t>Physician notified of transfusion reaction</t>
  </si>
  <si>
    <t>03</t>
    <phoneticPr fontId="4" type="noConversion"/>
  </si>
  <si>
    <t>Tube/Drain #3 Suction</t>
    <phoneticPr fontId="4" type="noConversion"/>
  </si>
  <si>
    <t>04</t>
    <phoneticPr fontId="4" type="noConversion"/>
  </si>
  <si>
    <t>Tube/Drain #4 Suction</t>
    <phoneticPr fontId="4" type="noConversion"/>
  </si>
  <si>
    <t>11</t>
    <phoneticPr fontId="4" type="noConversion"/>
  </si>
  <si>
    <t>12</t>
    <phoneticPr fontId="4" type="noConversion"/>
  </si>
  <si>
    <t>13</t>
    <phoneticPr fontId="4" type="noConversion"/>
  </si>
  <si>
    <t>14</t>
    <phoneticPr fontId="4" type="noConversion"/>
  </si>
  <si>
    <t>15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</si>
  <si>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</si>
  <si>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</si>
  <si>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</si>
  <si>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Urinary Catheter Insertion Date:</t>
    <phoneticPr fontId="4" type="noConversion"/>
  </si>
  <si>
    <t>26</t>
    <phoneticPr fontId="4" type="noConversion"/>
  </si>
  <si>
    <t xml:space="preserve"> </t>
    <phoneticPr fontId="4" type="noConversion"/>
  </si>
  <si>
    <t>V1.2</t>
    <phoneticPr fontId="4" type="noConversion"/>
  </si>
  <si>
    <t>V1.2 RFC</t>
    <phoneticPr fontId="4" type="noConversion"/>
  </si>
  <si>
    <t>01</t>
    <phoneticPr fontId="4" type="noConversion"/>
  </si>
  <si>
    <t>02</t>
    <phoneticPr fontId="4" type="noConversion"/>
  </si>
  <si>
    <t>01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</si>
  <si>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</si>
  <si>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</si>
  <si>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</si>
  <si>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>06</t>
    <phoneticPr fontId="4" type="noConversion"/>
  </si>
  <si>
    <t>Other</t>
    <phoneticPr fontId="4" type="noConversion"/>
  </si>
  <si>
    <t>V1.2</t>
    <phoneticPr fontId="4" type="noConversion"/>
  </si>
  <si>
    <t>V1.2RFC</t>
    <phoneticPr fontId="4" type="noConversion"/>
  </si>
  <si>
    <t>Other, Specify:</t>
    <phoneticPr fontId="4" type="noConversion"/>
  </si>
  <si>
    <t>x</t>
    <phoneticPr fontId="4" type="noConversion"/>
  </si>
  <si>
    <t>10</t>
    <phoneticPr fontId="4" type="noConversion"/>
  </si>
  <si>
    <t>20</t>
    <phoneticPr fontId="4" type="noConversion"/>
  </si>
  <si>
    <t>Wound #2 Stabilization/Closure</t>
    <phoneticPr fontId="4" type="noConversion"/>
  </si>
  <si>
    <t>21</t>
    <phoneticPr fontId="4" type="noConversion"/>
  </si>
  <si>
    <t>Wound #3 Stabilization/Closure</t>
    <phoneticPr fontId="4" type="noConversion"/>
  </si>
  <si>
    <t>22</t>
    <phoneticPr fontId="4" type="noConversion"/>
  </si>
  <si>
    <t>Wound #4 Stabilization/Closure</t>
    <phoneticPr fontId="4" type="noConversion"/>
  </si>
  <si>
    <t>23</t>
    <phoneticPr fontId="4" type="noConversion"/>
  </si>
  <si>
    <t>Info Provided: Discharge Plan</t>
    <phoneticPr fontId="4" type="noConversion"/>
  </si>
  <si>
    <t>Info Provided: DNR</t>
    <phoneticPr fontId="4" type="noConversion"/>
  </si>
  <si>
    <t>Info Provided: Endoscopy</t>
    <phoneticPr fontId="4" type="noConversion"/>
  </si>
  <si>
    <t>Info Provided: Epidural</t>
    <phoneticPr fontId="4" type="noConversion"/>
  </si>
  <si>
    <t>Info Provided: Exercises</t>
    <phoneticPr fontId="4" type="noConversion"/>
  </si>
  <si>
    <t>Info Provided: Extubation</t>
    <phoneticPr fontId="4" type="noConversion"/>
  </si>
  <si>
    <t>Incision #3 Dressing/Status/Drsg Discharge</t>
    <phoneticPr fontId="4" type="noConversion"/>
  </si>
  <si>
    <t>Incision #4 Dressing/Status/Drsg Discharge</t>
    <phoneticPr fontId="4" type="noConversion"/>
  </si>
  <si>
    <t>Incision #5 Dressing/Status/Drsg Discharge</t>
    <phoneticPr fontId="4" type="noConversion"/>
  </si>
  <si>
    <t>07</t>
    <phoneticPr fontId="4" type="noConversion"/>
  </si>
  <si>
    <t>Incision #6 Dressing/Status/Drsg Discharge</t>
    <phoneticPr fontId="4" type="noConversion"/>
  </si>
  <si>
    <t>Clean</t>
    <phoneticPr fontId="4" type="noConversion"/>
  </si>
  <si>
    <t>Info Provided: ICU Environment</t>
    <phoneticPr fontId="4" type="noConversion"/>
  </si>
  <si>
    <t>Info Provided: Incentive Spirometer</t>
    <phoneticPr fontId="4" type="noConversion"/>
  </si>
  <si>
    <t>GI Tube #2 Duration Tracking</t>
    <phoneticPr fontId="4" type="noConversion"/>
  </si>
  <si>
    <t>11</t>
    <phoneticPr fontId="4" type="noConversion"/>
  </si>
  <si>
    <t>GI Tube #3 Duration Tracking</t>
    <phoneticPr fontId="4" type="noConversion"/>
  </si>
  <si>
    <t>GI Tube #4 Duration Tracking</t>
    <phoneticPr fontId="4" type="noConversion"/>
  </si>
  <si>
    <t>13</t>
    <phoneticPr fontId="4" type="noConversion"/>
  </si>
  <si>
    <t>GI Tube #5 Duration Tracking</t>
    <phoneticPr fontId="4" type="noConversion"/>
  </si>
  <si>
    <t>Urinary Diversion:  Duration Tracking</t>
    <phoneticPr fontId="4" type="noConversion"/>
  </si>
  <si>
    <t>05</t>
    <phoneticPr fontId="4" type="noConversion"/>
  </si>
  <si>
    <t>TeleICU</t>
    <phoneticPr fontId="4" type="noConversion"/>
  </si>
  <si>
    <t>01</t>
    <phoneticPr fontId="4" type="noConversion"/>
  </si>
  <si>
    <t>03</t>
    <phoneticPr fontId="4" type="noConversion"/>
  </si>
  <si>
    <t>03</t>
    <phoneticPr fontId="4" type="noConversion"/>
  </si>
  <si>
    <t>Nephrostomy Date insertion, specify</t>
    <phoneticPr fontId="4" type="noConversion"/>
  </si>
  <si>
    <t>NephrDTDate</t>
    <phoneticPr fontId="4" type="noConversion"/>
  </si>
  <si>
    <t>51</t>
    <phoneticPr fontId="4" type="noConversion"/>
  </si>
  <si>
    <t>DateInsSpec</t>
    <phoneticPr fontId="4" type="noConversion"/>
  </si>
  <si>
    <t>Duration Tracking</t>
    <phoneticPr fontId="4" type="noConversion"/>
  </si>
  <si>
    <t>03</t>
    <phoneticPr fontId="4" type="noConversion"/>
  </si>
  <si>
    <t>TR</t>
    <phoneticPr fontId="4" type="noConversion"/>
  </si>
  <si>
    <t>PICC #2</t>
  </si>
  <si>
    <t>Neuro Drain #2  Dressing/Status/Drsg Discharge</t>
    <phoneticPr fontId="4" type="noConversion"/>
  </si>
  <si>
    <t xml:space="preserve">     Saturated</t>
    <phoneticPr fontId="4" type="noConversion"/>
  </si>
  <si>
    <t>06</t>
    <phoneticPr fontId="4" type="noConversion"/>
  </si>
  <si>
    <t>Sat</t>
    <phoneticPr fontId="4" type="noConversion"/>
  </si>
  <si>
    <t>Info Provided: Unit</t>
    <phoneticPr fontId="4" type="noConversion"/>
  </si>
  <si>
    <t>Info Provided: Status/Condition</t>
    <phoneticPr fontId="4" type="noConversion"/>
  </si>
  <si>
    <t>Info Provided: Sternal Precautions</t>
    <phoneticPr fontId="4" type="noConversion"/>
  </si>
  <si>
    <t>Info Provided: Suctioning</t>
    <phoneticPr fontId="4" type="noConversion"/>
  </si>
  <si>
    <t>Info Provided: Surgery/Type</t>
    <phoneticPr fontId="4" type="noConversion"/>
  </si>
  <si>
    <t>Info Provided: TEDS</t>
    <phoneticPr fontId="4" type="noConversion"/>
  </si>
  <si>
    <t>Info Provided: Monitoring</t>
    <phoneticPr fontId="4" type="noConversion"/>
  </si>
  <si>
    <t>Info Provided: Turn/Reposition</t>
    <phoneticPr fontId="4" type="noConversion"/>
  </si>
  <si>
    <t>Info Provided: Ventilator</t>
    <phoneticPr fontId="4" type="noConversion"/>
  </si>
  <si>
    <t>Info Provided: Vent Weaning</t>
    <phoneticPr fontId="4" type="noConversion"/>
  </si>
  <si>
    <t>V1.2</t>
    <phoneticPr fontId="4" type="noConversion"/>
  </si>
  <si>
    <t>V1.2 RFC</t>
    <phoneticPr fontId="4" type="noConversion"/>
  </si>
  <si>
    <t>22</t>
    <phoneticPr fontId="4" type="noConversion"/>
  </si>
  <si>
    <t>23</t>
    <phoneticPr fontId="4" type="noConversion"/>
  </si>
  <si>
    <t>x</t>
    <phoneticPr fontId="4" type="noConversion"/>
  </si>
  <si>
    <t>Patent</t>
    <phoneticPr fontId="4" type="noConversion"/>
  </si>
  <si>
    <t>12</t>
    <phoneticPr fontId="4" type="noConversion"/>
  </si>
  <si>
    <t>Patent</t>
    <phoneticPr fontId="4" type="noConversion"/>
  </si>
  <si>
    <t>x</t>
    <phoneticPr fontId="4" type="noConversion"/>
  </si>
  <si>
    <t>Not Applicable</t>
    <phoneticPr fontId="4" type="noConversion"/>
  </si>
  <si>
    <t>09</t>
    <phoneticPr fontId="4" type="noConversion"/>
  </si>
  <si>
    <t>Not Appl</t>
    <phoneticPr fontId="4" type="noConversion"/>
  </si>
  <si>
    <t>x</t>
    <phoneticPr fontId="4" type="noConversion"/>
  </si>
  <si>
    <t>V1.2</t>
    <phoneticPr fontId="4" type="noConversion"/>
  </si>
  <si>
    <t>V1.2RFC</t>
    <phoneticPr fontId="4" type="noConversion"/>
  </si>
  <si>
    <t>Chest Tube #8</t>
    <phoneticPr fontId="4" type="noConversion"/>
  </si>
  <si>
    <t>20</t>
    <phoneticPr fontId="4" type="noConversion"/>
  </si>
  <si>
    <t>81</t>
    <phoneticPr fontId="4" type="noConversion"/>
  </si>
  <si>
    <t>82</t>
    <phoneticPr fontId="4" type="noConversion"/>
  </si>
  <si>
    <t>83</t>
    <phoneticPr fontId="4" type="noConversion"/>
  </si>
  <si>
    <t>84</t>
    <phoneticPr fontId="4" type="noConversion"/>
  </si>
  <si>
    <t>85</t>
    <phoneticPr fontId="4" type="noConversion"/>
  </si>
  <si>
    <t>86</t>
    <phoneticPr fontId="4" type="noConversion"/>
  </si>
  <si>
    <t>87</t>
    <phoneticPr fontId="4" type="noConversion"/>
  </si>
  <si>
    <t>88</t>
    <phoneticPr fontId="4" type="noConversion"/>
  </si>
  <si>
    <t>89</t>
    <phoneticPr fontId="4" type="noConversion"/>
  </si>
  <si>
    <t>90</t>
    <phoneticPr fontId="4" type="noConversion"/>
  </si>
  <si>
    <t>91</t>
    <phoneticPr fontId="4" type="noConversion"/>
  </si>
  <si>
    <t>92</t>
    <phoneticPr fontId="4" type="noConversion"/>
  </si>
  <si>
    <t>Chest Tube #8 Fluctuation</t>
    <phoneticPr fontId="4" type="noConversion"/>
  </si>
  <si>
    <t>Chest Tube #8 Dressing/Condition/Drsg Discharge</t>
    <phoneticPr fontId="4" type="noConversion"/>
  </si>
  <si>
    <t>Chest Tube #8 Dressing Change</t>
    <phoneticPr fontId="4" type="noConversion"/>
  </si>
  <si>
    <t>Chest Tube #8 Drainage Characteristics</t>
    <phoneticPr fontId="4" type="noConversion"/>
  </si>
  <si>
    <t>Chest Tube #8 Air Leak</t>
    <phoneticPr fontId="4" type="noConversion"/>
  </si>
  <si>
    <t>x</t>
    <phoneticPr fontId="4" type="noConversion"/>
  </si>
  <si>
    <t>07</t>
    <phoneticPr fontId="4" type="noConversion"/>
  </si>
  <si>
    <t>Info Provided: Line Placement</t>
    <phoneticPr fontId="4" type="noConversion"/>
  </si>
  <si>
    <t>Info Provided: Meds at Discharge</t>
    <phoneticPr fontId="4" type="noConversion"/>
  </si>
  <si>
    <t>Info Provided: Orientation to Unit</t>
    <phoneticPr fontId="4" type="noConversion"/>
  </si>
  <si>
    <t>Info Provided: Orient to Surroundings</t>
    <phoneticPr fontId="4" type="noConversion"/>
  </si>
  <si>
    <t>Info Provided: Ostomy Teaching</t>
    <phoneticPr fontId="4" type="noConversion"/>
  </si>
  <si>
    <t>Info Provided: Pain Scale</t>
    <phoneticPr fontId="4" type="noConversion"/>
  </si>
  <si>
    <t>Info Provided: PCA/Pain Management</t>
    <phoneticPr fontId="4" type="noConversion"/>
  </si>
  <si>
    <t>Info Provided: Pacemaker</t>
    <phoneticPr fontId="4" type="noConversion"/>
  </si>
  <si>
    <t>Patient declines to answer</t>
    <phoneticPr fontId="4" type="noConversion"/>
  </si>
  <si>
    <t>Financial Abuse</t>
    <phoneticPr fontId="4" type="noConversion"/>
  </si>
  <si>
    <t>Patient reports financial abuse</t>
    <phoneticPr fontId="4" type="noConversion"/>
  </si>
  <si>
    <t>Patient denies financial abuse</t>
    <phoneticPr fontId="4" type="noConversion"/>
  </si>
  <si>
    <t>Info Provided: Plan of Care</t>
    <phoneticPr fontId="4" type="noConversion"/>
  </si>
  <si>
    <t>Info Provided: PNS Purpose</t>
    <phoneticPr fontId="4" type="noConversion"/>
  </si>
  <si>
    <t xml:space="preserve">       None</t>
    <phoneticPr fontId="4" type="noConversion"/>
  </si>
  <si>
    <t>Tube/Drain #2 Suction</t>
    <phoneticPr fontId="4" type="noConversion"/>
  </si>
  <si>
    <t>Info Provided: Pre Op Teaching</t>
    <phoneticPr fontId="4" type="noConversion"/>
  </si>
  <si>
    <t>Info Provided: Procedure-Type</t>
    <phoneticPr fontId="4" type="noConversion"/>
  </si>
  <si>
    <t>Info Provided: Rehabilitation</t>
    <phoneticPr fontId="4" type="noConversion"/>
  </si>
  <si>
    <t>09</t>
    <phoneticPr fontId="4" type="noConversion"/>
  </si>
  <si>
    <t>10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</si>
  <si>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</si>
  <si>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</si>
  <si>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</si>
  <si>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>Glasgow Coma Score</t>
    <phoneticPr fontId="4" type="noConversion"/>
  </si>
  <si>
    <t>Changes for V1.2 alpha test at V17</t>
    <phoneticPr fontId="4" type="noConversion"/>
  </si>
  <si>
    <t>Release of V1.2 to Vendors</t>
    <phoneticPr fontId="4" type="noConversion"/>
  </si>
  <si>
    <t>general release</t>
    <phoneticPr fontId="4" type="noConversion"/>
  </si>
  <si>
    <t>V1.2RFC</t>
    <phoneticPr fontId="4" type="noConversion"/>
  </si>
  <si>
    <t>Insertion Date</t>
    <phoneticPr fontId="4" type="noConversion"/>
  </si>
  <si>
    <t>Urinary Catheter:  Insertion Date</t>
    <phoneticPr fontId="4" type="noConversion"/>
  </si>
  <si>
    <t>Bed Height</t>
    <phoneticPr fontId="4" type="noConversion"/>
  </si>
  <si>
    <t>Low</t>
    <phoneticPr fontId="4" type="noConversion"/>
  </si>
  <si>
    <t>Not Low</t>
    <phoneticPr fontId="4" type="noConversion"/>
  </si>
  <si>
    <t>V1.2RFC</t>
    <phoneticPr fontId="4" type="noConversion"/>
  </si>
  <si>
    <t>x</t>
    <phoneticPr fontId="4" type="noConversion"/>
  </si>
  <si>
    <t>TeleICU</t>
    <phoneticPr fontId="4" type="noConversion"/>
  </si>
  <si>
    <t>TeleMonitoring</t>
    <phoneticPr fontId="4" type="noConversion"/>
  </si>
  <si>
    <t>Some Patient Care is Covered by Remote TeleICU Physicians:</t>
  </si>
  <si>
    <t>Whole shift, define shift:</t>
  </si>
  <si>
    <t>Partial Shift, enter hours of coverage:</t>
  </si>
  <si>
    <t>No Patient Care coverage by TeleICU Remote Physicians:</t>
  </si>
  <si>
    <t>Wound #5 Stabilization/Closure</t>
    <phoneticPr fontId="4" type="noConversion"/>
  </si>
  <si>
    <t>Negative Pressure Wound Therapy</t>
    <phoneticPr fontId="4" type="noConversion"/>
  </si>
  <si>
    <t>19</t>
    <phoneticPr fontId="4" type="noConversion"/>
  </si>
  <si>
    <t>NegPres</t>
    <phoneticPr fontId="4" type="noConversion"/>
  </si>
  <si>
    <t>Incision #2 Dressing/Status/Drsg Discharge</t>
    <phoneticPr fontId="4" type="noConversion"/>
  </si>
  <si>
    <t>TeleICU remote physician coverage advises and may consult</t>
  </si>
  <si>
    <t>TeleICU remote physician coverage monitors patient only</t>
  </si>
  <si>
    <t>TeleICU Remote Physician Contact Times:</t>
  </si>
  <si>
    <t>TeleICU remote physician coverage action interchange initiated, Time:</t>
  </si>
  <si>
    <t>1st contact between ICU provider &amp; remote TeleICU physician, Time:</t>
  </si>
  <si>
    <t xml:space="preserve">Orders received from TeleICU physician provider completed, Time: </t>
  </si>
  <si>
    <t>Monitoring Alarms Contact with TeleICU Remote Physicians:</t>
  </si>
  <si>
    <t xml:space="preserve">Simple patient monitoring alarms initiate contact, enter time:  </t>
  </si>
  <si>
    <t xml:space="preserve">Complex patient monitoring alarms initiate contact, enter time:  </t>
  </si>
  <si>
    <t>x</t>
    <phoneticPr fontId="4" type="noConversion"/>
  </si>
  <si>
    <t>Bed Height</t>
    <phoneticPr fontId="4" type="noConversion"/>
  </si>
  <si>
    <t>19</t>
    <phoneticPr fontId="4" type="noConversion"/>
  </si>
  <si>
    <t>V1.2</t>
    <phoneticPr fontId="4" type="noConversion"/>
  </si>
  <si>
    <t>V1.2</t>
    <phoneticPr fontId="4" type="noConversion"/>
  </si>
  <si>
    <t>V1.2RFC</t>
    <phoneticPr fontId="4" type="noConversion"/>
  </si>
  <si>
    <t>04</t>
    <phoneticPr fontId="4" type="noConversion"/>
  </si>
  <si>
    <t>01</t>
    <phoneticPr fontId="4" type="noConversion"/>
  </si>
  <si>
    <t>TeleICU</t>
    <phoneticPr fontId="4" type="noConversion"/>
  </si>
  <si>
    <t>Dry</t>
    <phoneticPr fontId="4" type="noConversion"/>
  </si>
  <si>
    <t>Intact</t>
    <phoneticPr fontId="4" type="noConversion"/>
  </si>
  <si>
    <t>x</t>
    <phoneticPr fontId="4" type="noConversion"/>
  </si>
  <si>
    <t>Info Provided: Risks Discussion</t>
    <phoneticPr fontId="4" type="noConversion"/>
  </si>
  <si>
    <t>Info Provided: ROM</t>
    <phoneticPr fontId="4" type="noConversion"/>
  </si>
  <si>
    <t>TeleICU Remote Physician Coverage:</t>
  </si>
  <si>
    <t>Sat</t>
    <phoneticPr fontId="4" type="noConversion"/>
  </si>
  <si>
    <t>x</t>
    <phoneticPr fontId="4" type="noConversion"/>
  </si>
  <si>
    <t>08</t>
    <phoneticPr fontId="4" type="noConversion"/>
  </si>
  <si>
    <t>Info Provided: Routine</t>
    <phoneticPr fontId="4" type="noConversion"/>
  </si>
  <si>
    <t>Info Provided: SCD's</t>
    <phoneticPr fontId="4" type="noConversion"/>
  </si>
  <si>
    <t>Info Provided: Skin Care</t>
    <phoneticPr fontId="4" type="noConversion"/>
  </si>
  <si>
    <t>Info Provided: Smoking</t>
    <phoneticPr fontId="4" type="noConversion"/>
  </si>
  <si>
    <t>Sexual Abuse</t>
    <phoneticPr fontId="4" type="noConversion"/>
  </si>
  <si>
    <t>02</t>
    <phoneticPr fontId="4" type="noConversion"/>
  </si>
  <si>
    <t>03</t>
    <phoneticPr fontId="4" type="noConversion"/>
  </si>
  <si>
    <t>Rape/Sexual Abuse</t>
    <phoneticPr fontId="4" type="noConversion"/>
  </si>
  <si>
    <t>Patient reports rape/sexual abuse</t>
    <phoneticPr fontId="4" type="noConversion"/>
  </si>
  <si>
    <t>Patient denies rape/sexual abuse</t>
    <phoneticPr fontId="4" type="noConversion"/>
  </si>
  <si>
    <t>Patient declines to answer</t>
    <phoneticPr fontId="4" type="noConversion"/>
  </si>
  <si>
    <t>Neglect</t>
    <phoneticPr fontId="4" type="noConversion"/>
  </si>
  <si>
    <t>04</t>
    <phoneticPr fontId="4" type="noConversion"/>
  </si>
  <si>
    <t>Patient reports neglect</t>
    <phoneticPr fontId="4" type="noConversion"/>
  </si>
  <si>
    <t>ET Tube Securement</t>
    <phoneticPr fontId="4" type="noConversion"/>
  </si>
  <si>
    <t>Commercial Device</t>
    <phoneticPr fontId="4" type="noConversion"/>
  </si>
  <si>
    <t>Taped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</si>
  <si>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</si>
  <si>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</si>
  <si>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</si>
  <si>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Securement</t>
    <phoneticPr fontId="4" type="noConversion"/>
  </si>
  <si>
    <t>Secured</t>
    <phoneticPr fontId="4" type="noConversion"/>
  </si>
  <si>
    <t>Other: specify</t>
    <phoneticPr fontId="4" type="noConversion"/>
  </si>
  <si>
    <t>04</t>
    <phoneticPr fontId="4" type="noConversion"/>
  </si>
  <si>
    <t>05</t>
    <phoneticPr fontId="4" type="noConversion"/>
  </si>
  <si>
    <t>Chest Tube #8 Suction</t>
    <phoneticPr fontId="4" type="noConversion"/>
  </si>
  <si>
    <t>Chest Tube #8 Insertion Date</t>
    <phoneticPr fontId="4" type="noConversion"/>
  </si>
  <si>
    <t>Chest Tube #8 Stabilization/Site Findings</t>
    <phoneticPr fontId="4" type="noConversion"/>
  </si>
  <si>
    <t>Chest Tube #8 Location</t>
    <phoneticPr fontId="4" type="noConversion"/>
  </si>
  <si>
    <t>Glasgow Coma Score - Eyes Open</t>
    <phoneticPr fontId="4" type="noConversion"/>
  </si>
  <si>
    <t>Glasgow Coma Score - Best Verbal Response</t>
    <phoneticPr fontId="4" type="noConversion"/>
  </si>
  <si>
    <t>Glasgow Coma Score - Best Motor Response</t>
    <phoneticPr fontId="4" type="noConversion"/>
  </si>
  <si>
    <t>02</t>
    <phoneticPr fontId="4" type="noConversion"/>
  </si>
  <si>
    <t>V1.2</t>
    <phoneticPr fontId="4" type="noConversion"/>
  </si>
  <si>
    <t>V1.2RFC</t>
    <phoneticPr fontId="4" type="noConversion"/>
  </si>
  <si>
    <t>x</t>
    <phoneticPr fontId="4" type="noConversion"/>
  </si>
  <si>
    <t>Psychosocial History of:</t>
    <phoneticPr fontId="4" type="noConversion"/>
  </si>
  <si>
    <t>None Reported</t>
    <phoneticPr fontId="4" type="noConversion"/>
  </si>
  <si>
    <t>Alcoholism</t>
    <phoneticPr fontId="4" type="noConversion"/>
  </si>
  <si>
    <t>Treatment for mental health problems</t>
    <phoneticPr fontId="4" type="noConversion"/>
  </si>
  <si>
    <t>46</t>
    <phoneticPr fontId="4" type="noConversion"/>
  </si>
  <si>
    <t>47</t>
    <phoneticPr fontId="4" type="noConversion"/>
  </si>
  <si>
    <t>48</t>
    <phoneticPr fontId="4" type="noConversion"/>
  </si>
  <si>
    <t>49</t>
    <phoneticPr fontId="4" type="noConversion"/>
  </si>
  <si>
    <t>Depression</t>
    <phoneticPr fontId="4" type="noConversion"/>
  </si>
  <si>
    <t>Suspected Abuse</t>
    <phoneticPr fontId="4" type="noConversion"/>
  </si>
  <si>
    <t>03</t>
    <phoneticPr fontId="4" type="noConversion"/>
  </si>
  <si>
    <t>Verbal Abuse</t>
    <phoneticPr fontId="4" type="noConversion"/>
  </si>
  <si>
    <t>Verbal Abuse</t>
    <phoneticPr fontId="4" type="noConversion"/>
  </si>
  <si>
    <t>Patient Reports Verbal Abuse</t>
    <phoneticPr fontId="4" type="noConversion"/>
  </si>
  <si>
    <t>Patient denies verbal abuse</t>
    <phoneticPr fontId="4" type="noConversion"/>
  </si>
  <si>
    <t>08</t>
    <phoneticPr fontId="4" type="noConversion"/>
  </si>
  <si>
    <t>Info Provided: Tube Feeding</t>
    <phoneticPr fontId="4" type="noConversion"/>
  </si>
  <si>
    <t>Patient denies neglect</t>
    <phoneticPr fontId="4" type="noConversion"/>
  </si>
  <si>
    <t>Patient declines to answer</t>
    <phoneticPr fontId="4" type="noConversion"/>
  </si>
  <si>
    <t>Abuse Suspected</t>
    <phoneticPr fontId="4" type="noConversion"/>
  </si>
  <si>
    <t>05</t>
    <phoneticPr fontId="4" type="noConversion"/>
  </si>
  <si>
    <t>Abuse suspected: Verbal: explain</t>
    <phoneticPr fontId="4" type="noConversion"/>
  </si>
  <si>
    <t>Abuse suspected: Physical: explain</t>
    <phoneticPr fontId="4" type="noConversion"/>
  </si>
  <si>
    <t>Abuse suspected: Neglect: explain</t>
    <phoneticPr fontId="4" type="noConversion"/>
  </si>
  <si>
    <t>CRRT Removal Order</t>
  </si>
  <si>
    <t xml:space="preserve">Net Fluid removal order </t>
  </si>
  <si>
    <t xml:space="preserve">Set Fluid removal order </t>
  </si>
  <si>
    <t>Info Provided: Post Op Teaching</t>
    <phoneticPr fontId="4" type="noConversion"/>
  </si>
  <si>
    <t>Abuse suspected: None</t>
    <phoneticPr fontId="4" type="noConversion"/>
  </si>
  <si>
    <t>Send SW Consult if abuse reported or suspected</t>
    <phoneticPr fontId="4" type="noConversion"/>
  </si>
  <si>
    <t>02</t>
    <phoneticPr fontId="4" type="noConversion"/>
  </si>
  <si>
    <t>03</t>
    <phoneticPr fontId="4" type="noConversion"/>
  </si>
  <si>
    <t>01</t>
    <phoneticPr fontId="4" type="noConversion"/>
  </si>
  <si>
    <t>01</t>
    <phoneticPr fontId="4" type="noConversion"/>
  </si>
  <si>
    <t>02</t>
    <phoneticPr fontId="4" type="noConversion"/>
  </si>
  <si>
    <t>Educate patient on safe transferring</t>
  </si>
  <si>
    <t>Move close to nurses station</t>
  </si>
  <si>
    <t>Educate patient and family on tripping hazards</t>
  </si>
  <si>
    <t>14</t>
    <phoneticPr fontId="4" type="noConversion"/>
  </si>
  <si>
    <t>01</t>
    <phoneticPr fontId="4" type="noConversion"/>
  </si>
  <si>
    <t>02</t>
    <phoneticPr fontId="4" type="noConversion"/>
  </si>
  <si>
    <t>V1.2.1</t>
    <phoneticPr fontId="4" type="noConversion"/>
  </si>
  <si>
    <t>V1.2.1RFC</t>
    <phoneticPr fontId="4" type="noConversion"/>
  </si>
  <si>
    <t>Fluid removal order (negative number)</t>
    <phoneticPr fontId="4" type="noConversion"/>
  </si>
  <si>
    <t>02</t>
    <phoneticPr fontId="4" type="noConversion"/>
  </si>
  <si>
    <t>x</t>
    <phoneticPr fontId="4" type="noConversion"/>
  </si>
  <si>
    <t>x</t>
    <phoneticPr fontId="4" type="noConversion"/>
  </si>
  <si>
    <t>7.0 French</t>
    <phoneticPr fontId="4" type="noConversion"/>
  </si>
  <si>
    <t>04</t>
    <phoneticPr fontId="4" type="noConversion"/>
  </si>
  <si>
    <t>x</t>
    <phoneticPr fontId="4" type="noConversion"/>
  </si>
  <si>
    <t>V1.2.1</t>
    <phoneticPr fontId="4" type="noConversion"/>
  </si>
  <si>
    <t>V1.2.1RFC</t>
    <phoneticPr fontId="4" type="noConversion"/>
  </si>
  <si>
    <t>Care Plan</t>
    <phoneticPr fontId="4" type="noConversion"/>
  </si>
  <si>
    <t xml:space="preserve">P: Dysrhythmia </t>
  </si>
  <si>
    <t xml:space="preserve">Educate on treatment, meds; decreased risk </t>
  </si>
  <si>
    <t xml:space="preserve">Assess level of consciousness; urine output </t>
  </si>
  <si>
    <t>Investigate chest pain, location, intensity factors</t>
  </si>
  <si>
    <t>12 lead EKG; vital signs, administer meds</t>
  </si>
  <si>
    <t>Auscultate heart sounds; rate; rhythm</t>
  </si>
  <si>
    <t>Encourage use of stress management</t>
  </si>
  <si>
    <t>Prepare for/assist with cardioversion</t>
  </si>
  <si>
    <t>Assess cardiac output/tissue perfusion.</t>
  </si>
  <si>
    <t>Insert/maintain IV access.</t>
  </si>
  <si>
    <t>Prepare for implantation of cardioverter/defibrillator (ICD)</t>
  </si>
  <si>
    <t>P: Dysrhythmia Other:</t>
  </si>
  <si>
    <t xml:space="preserve">O: Dysrhythmia </t>
  </si>
  <si>
    <t>Prevention, treatment of dysrhythmia</t>
  </si>
  <si>
    <t xml:space="preserve">O: Dysrhythmia Other:  </t>
  </si>
  <si>
    <t>P: Hemodynamic Instability</t>
  </si>
  <si>
    <t>Administer blood products/fluids</t>
  </si>
  <si>
    <t>Maintain hemodynamic monitoring</t>
  </si>
  <si>
    <t>Monitor vital signs, labs, intake/output</t>
  </si>
  <si>
    <t>Observe for changes in level of consciousness</t>
  </si>
  <si>
    <t xml:space="preserve">Educate on treatment, meds, decreased risk </t>
  </si>
  <si>
    <t>Insert/maintain arterial line</t>
  </si>
  <si>
    <t>Assess breath sounds, urine output, peripheral pulses</t>
  </si>
  <si>
    <t>Monitor Cardiac:  Output, Index, Wedge Pressure</t>
  </si>
  <si>
    <t>Administer/Titrate cardiovascular meds</t>
  </si>
  <si>
    <t>P: Hemodynamic Instability Other:</t>
  </si>
  <si>
    <t>O: Hemodynamic Instability</t>
  </si>
  <si>
    <t xml:space="preserve">Adequate tissue perfusion </t>
  </si>
  <si>
    <t>O: Hemodynamic Instability Other:</t>
  </si>
  <si>
    <t>Hemodynamic Instability</t>
    <phoneticPr fontId="4" type="noConversion"/>
  </si>
  <si>
    <t>P: Acute Renal Failure</t>
  </si>
  <si>
    <t xml:space="preserve">Maintain daily weight of patient </t>
  </si>
  <si>
    <t>Writes all orders (full TeleICU remote physician coverage)</t>
  </si>
  <si>
    <t>Writes orders, covers only emergency &amp; imminent code care situations</t>
  </si>
  <si>
    <t>09</t>
    <phoneticPr fontId="4" type="noConversion"/>
  </si>
  <si>
    <t>10</t>
    <phoneticPr fontId="4" type="noConversion"/>
  </si>
  <si>
    <t>11</t>
    <phoneticPr fontId="4" type="noConversion"/>
  </si>
  <si>
    <t>Patient declines to answer</t>
    <phoneticPr fontId="4" type="noConversion"/>
  </si>
  <si>
    <t>Acknowledge/accept patient's self report of dyspnea</t>
  </si>
  <si>
    <t>Provide supplemental humidification.</t>
  </si>
  <si>
    <t>P: Chronic Obstructive Pulmonary Disease Other:</t>
  </si>
  <si>
    <t xml:space="preserve">O: Chronic Obstructive Pulmonary Disease </t>
  </si>
  <si>
    <t xml:space="preserve">Record intake and output </t>
  </si>
  <si>
    <t>Assess/document dietary intake</t>
  </si>
  <si>
    <t>Monitor heart rate; vital signs</t>
  </si>
  <si>
    <t>Administer/restrict fluids as indicated</t>
  </si>
  <si>
    <t>Provide supplemental oxygen</t>
  </si>
  <si>
    <t xml:space="preserve">Educate on permitted foods/fluids </t>
  </si>
  <si>
    <t>P: Acute Renal Failure Other:</t>
  </si>
  <si>
    <t>O: Acute Renal Failure</t>
  </si>
  <si>
    <t>Prevention/recovery with improved renal function</t>
  </si>
  <si>
    <t>O: Acute Renal Failure Other:</t>
  </si>
  <si>
    <t>Acute Renal Failure</t>
    <phoneticPr fontId="4" type="noConversion"/>
  </si>
  <si>
    <t>P: Acute Renal Failure</t>
    <phoneticPr fontId="4" type="noConversion"/>
  </si>
  <si>
    <t>P: Management of Acute Stroke</t>
  </si>
  <si>
    <t xml:space="preserve">Conduct neurological assessment/stroke scale </t>
  </si>
  <si>
    <t>Monitor for risk factors</t>
  </si>
  <si>
    <t xml:space="preserve">Monitor vital signs for changes </t>
  </si>
  <si>
    <t xml:space="preserve">Assess motor activity of the body and limbs </t>
  </si>
  <si>
    <t>Promote cerebral perfusion and oxygenation</t>
  </si>
  <si>
    <t>Provide adaptive devices; call bell in reach to unaffected side</t>
  </si>
  <si>
    <t>Provide alternative methods of communication</t>
  </si>
  <si>
    <t>Assist independence in ADLs</t>
  </si>
  <si>
    <t xml:space="preserve">Maintain skin integrity </t>
  </si>
  <si>
    <t xml:space="preserve">ROM exercises for affected extremities </t>
  </si>
  <si>
    <t>Attend to pt verbal/nonverbal communication</t>
  </si>
  <si>
    <t>Integrate family members with recovery plan</t>
  </si>
  <si>
    <t>Support coping process</t>
  </si>
  <si>
    <t>Provide info about disease; prognosis; treatment; rehab</t>
  </si>
  <si>
    <t>P: Management of Acute Stroke Other:</t>
  </si>
  <si>
    <t>O: Management of Acute Stroke</t>
  </si>
  <si>
    <t>Minimization or prevention of neurologic complications</t>
  </si>
  <si>
    <t>Maintain skin integrity</t>
  </si>
  <si>
    <t>Participate in exercises to maintain strength</t>
  </si>
  <si>
    <t>O: Management of Acute Stroke Other:</t>
  </si>
  <si>
    <t>Management of Acute Stroke</t>
    <phoneticPr fontId="4" type="noConversion"/>
  </si>
  <si>
    <t>P: Potential for Falling</t>
  </si>
  <si>
    <t xml:space="preserve">Assure assistive devices kept within reach </t>
  </si>
  <si>
    <t xml:space="preserve">P: Potential for Falling </t>
  </si>
  <si>
    <t>Assess patient's proper use of assistive devices</t>
  </si>
  <si>
    <t>Remain with patient during toileting</t>
  </si>
  <si>
    <t>Provide Hip Protectors</t>
  </si>
  <si>
    <t>Provide adjustable bed</t>
  </si>
  <si>
    <t>Provide floor mat</t>
  </si>
  <si>
    <t>Provide exit alarm; reminders to call for assistance</t>
  </si>
  <si>
    <t>Create "Safe Exit" Side</t>
  </si>
  <si>
    <t>Establish toileting schedule</t>
  </si>
  <si>
    <t>Instruct to request assistance for toileting</t>
  </si>
  <si>
    <t>Encourage eating/assist with meals</t>
  </si>
  <si>
    <t>Monitor food/fluid intake</t>
  </si>
  <si>
    <t xml:space="preserve">Offer liquids Q2H </t>
  </si>
  <si>
    <t>Provide tray set up; assist as needed</t>
  </si>
  <si>
    <t>Provide/encourage oral care</t>
  </si>
  <si>
    <t>Provide clocks and calendars</t>
  </si>
  <si>
    <t>Arrange for diversional activities</t>
  </si>
  <si>
    <t>Reinforce instructions for prevention of falls</t>
  </si>
  <si>
    <t>Review meds with patient; family</t>
  </si>
  <si>
    <t>Instruct patient on side effects of meds</t>
  </si>
  <si>
    <t>Evaluate for orthostasis</t>
  </si>
  <si>
    <t>P: Potential for Falling Other:</t>
  </si>
  <si>
    <t>O: Potential for Falling</t>
  </si>
  <si>
    <t>Prevention of falls and injury associated with falls</t>
  </si>
  <si>
    <t>O: Potential for Falling Other:</t>
  </si>
  <si>
    <t>Potential for Falling</t>
    <phoneticPr fontId="4" type="noConversion"/>
  </si>
  <si>
    <t xml:space="preserve">P:  Acute Pain </t>
  </si>
  <si>
    <t>Question patient about sleep disruption</t>
  </si>
  <si>
    <t>Assess sedation; respiratory status</t>
  </si>
  <si>
    <t>Evaluate effectiveness of meds</t>
  </si>
  <si>
    <t>Assume pain; treat when pathological condition present</t>
  </si>
  <si>
    <t>Monitor for non-verbal signs of pain</t>
  </si>
  <si>
    <t>Perform comprehensive pain assessment</t>
  </si>
  <si>
    <t>Non-pharmacological interventions when possible</t>
  </si>
  <si>
    <t>Provide PCA  when appropriate</t>
  </si>
  <si>
    <t>Administer analgesics using least invasive route</t>
  </si>
  <si>
    <t>Analgesia before pain becomes severe</t>
  </si>
  <si>
    <t xml:space="preserve">Attempt minimal pain level </t>
  </si>
  <si>
    <t>Discuss fears of undertreated pain, overdose, addiction</t>
  </si>
  <si>
    <t>P:  Acute Pain Other:</t>
  </si>
  <si>
    <t xml:space="preserve">O:  Acute Pain </t>
  </si>
  <si>
    <t>Alleviation of pain to level acceptable to patient</t>
  </si>
  <si>
    <t>O:  Acute Pain Other:</t>
  </si>
  <si>
    <t xml:space="preserve">P: Chronic Obstructive Pulmonary Disease </t>
  </si>
  <si>
    <t xml:space="preserve">Administer supplemental oxygen , CPAP, BiPAP </t>
  </si>
  <si>
    <t>Educate on risks from anti-anxiety; narcotic meds</t>
  </si>
  <si>
    <t>Assess chest wall movement/shape; auscultate breath sounds</t>
  </si>
  <si>
    <t>Assist patient assume position of choice</t>
  </si>
  <si>
    <t>Encourage expectoration/suction when indicated</t>
  </si>
  <si>
    <t>Encourage abdominal/pursed-lip breathing</t>
  </si>
  <si>
    <t>Evaluate level of activity tolerance</t>
  </si>
  <si>
    <t>Ensure access to fresh air/direct air onto face</t>
  </si>
  <si>
    <t>Monitor vital signs, cardiac rhythm, pulse oximetry</t>
  </si>
  <si>
    <t>Observe for changes: mental status/orientation/movement/reflexes</t>
  </si>
  <si>
    <t>Prepare pt for  IABP, assist if necessary.</t>
  </si>
  <si>
    <t>Progress activities: chair for meals, bathroom use, increase walking</t>
  </si>
  <si>
    <t>Provide  a calm environment</t>
  </si>
  <si>
    <t>Provide clear explanations/descriptions of tests/procedures</t>
  </si>
  <si>
    <t>Provide for adequate periods of rest/sleep</t>
  </si>
  <si>
    <t>Stabilization and/or improvement of respiratory status</t>
  </si>
  <si>
    <t>O: Chronic Obstructive Pulmonary Disease Other:</t>
  </si>
  <si>
    <t xml:space="preserve">Chronic Obstructive Pulmonary Disease </t>
    <phoneticPr fontId="4" type="noConversion"/>
  </si>
  <si>
    <t xml:space="preserve">Acute Pain </t>
    <phoneticPr fontId="4" type="noConversion"/>
  </si>
  <si>
    <t>P: Restrained Patient</t>
  </si>
  <si>
    <t>Check restraints every 30 min, release every 2 hours</t>
  </si>
  <si>
    <t>Determine when less restrictive methods are possible</t>
  </si>
  <si>
    <t>Keep call light/personal items within reach.</t>
  </si>
  <si>
    <t>Monitor physical; emotional well being of patient</t>
  </si>
  <si>
    <t>Explain procedure to patient/family; possible alternatives</t>
  </si>
  <si>
    <t>Assure restraint is appropriately applied/removed/reapplied</t>
  </si>
  <si>
    <t>Check with patient to ascertain needs</t>
  </si>
  <si>
    <t>Patient's rights, dignity, and safety maintained</t>
  </si>
  <si>
    <t>Provide calm environment help prevent agitation</t>
  </si>
  <si>
    <t xml:space="preserve">Toilet per schedule/request </t>
  </si>
  <si>
    <t>Provide adequate fluid/nourishment.</t>
  </si>
  <si>
    <t>P: Restrained Patient Other:</t>
  </si>
  <si>
    <t>O: Restrained Patient</t>
  </si>
  <si>
    <t>Patient free from discomfort/injury; autonomy maintained</t>
  </si>
  <si>
    <t>O: Restrained Patient Other:</t>
  </si>
  <si>
    <t>Restrained Patient</t>
    <phoneticPr fontId="4" type="noConversion"/>
  </si>
  <si>
    <t>P: Risk for skin breakdown</t>
  </si>
  <si>
    <t>Use pull sheet to sit up in bed or turn</t>
  </si>
  <si>
    <t>Keep HOB at/below 30 degrees when not eating</t>
  </si>
  <si>
    <t>HOB up for meals, lower within 1 hour unless contraindicated</t>
  </si>
  <si>
    <t>Raise knee when elevating HOB</t>
  </si>
  <si>
    <t>Educate on causes/prevention of pressure ulcers</t>
  </si>
  <si>
    <t>Educate on treatment plan</t>
  </si>
  <si>
    <t>Educate importance of frequent position change</t>
  </si>
  <si>
    <t>Provide educational materials</t>
  </si>
  <si>
    <t>Activity as tolerated</t>
  </si>
  <si>
    <t>Limit sitting out of bed to &lt; 2 hours each time</t>
  </si>
  <si>
    <t>Maintain clean, dry skin</t>
  </si>
  <si>
    <t>Use condom catheter</t>
  </si>
  <si>
    <t>Apply fecal collector as indicated</t>
  </si>
  <si>
    <t>Offer urinal at scheduled intervals</t>
  </si>
  <si>
    <t>Offer bedpan at scheduled intervals</t>
  </si>
  <si>
    <t>Potential for Complications R/T IABP</t>
    <phoneticPr fontId="4" type="noConversion"/>
  </si>
  <si>
    <t>P: Potential for Complications R/T PTCA</t>
  </si>
  <si>
    <t>Maintain direct pressure to affected site; monitor bruising, drainage</t>
  </si>
  <si>
    <t>Assess for dysrhythmias</t>
  </si>
  <si>
    <t>Monitor post procedure lab work: urine specific gravity, PT, ACT</t>
  </si>
  <si>
    <t>P: Potential for Complications R/T PTCA Other:</t>
  </si>
  <si>
    <t>O: Potential for Complications R/T PTCA</t>
  </si>
  <si>
    <t>Use specialty bed: air, low air loss, fluidized</t>
  </si>
  <si>
    <t>Apply elbow pads</t>
  </si>
  <si>
    <t>Elevate heels off bed</t>
  </si>
  <si>
    <t>Turn/Reposition every 2 hours while in bed</t>
  </si>
  <si>
    <t>Use pillows to separate pressure areas</t>
  </si>
  <si>
    <t>P: Risk for skin breakdown Other</t>
  </si>
  <si>
    <t>O: Risk for skin breakdown</t>
  </si>
  <si>
    <t>Prevention/treatment of impaired skin integrity</t>
  </si>
  <si>
    <t>O: Risk for skin breakdown Other</t>
  </si>
  <si>
    <t>Risk for skin breakdown</t>
    <phoneticPr fontId="4" type="noConversion"/>
  </si>
  <si>
    <t>P: Patient Following Cardiac Surgery</t>
  </si>
  <si>
    <t>Administer/monitor effects of meds</t>
  </si>
  <si>
    <t>Positive inotropic agents; reduce afterload with vasodilators</t>
  </si>
  <si>
    <t>Sedate cautiously; assess effect on ventilator weaning</t>
  </si>
  <si>
    <t>Apply TED hose/elevate leg to reduce edema</t>
  </si>
  <si>
    <t>Assess for  neck vein distension, pulmonary crackles, S3 or S4</t>
  </si>
  <si>
    <t>Assess for peripheral edema, increased preload parameters</t>
  </si>
  <si>
    <t>Assess incisions for redness, swelling, drainage</t>
  </si>
  <si>
    <t>Assess vital signs q 1h, monitor weight daily</t>
  </si>
  <si>
    <t>Incentive spirometer, cough/deep breath q2-4h post extubation</t>
  </si>
  <si>
    <t xml:space="preserve">Explain procedure, post-op activities </t>
  </si>
  <si>
    <t>Educate on diet, physical activity limitations.</t>
  </si>
  <si>
    <t>Monitor intake and output, NPO while intubated</t>
  </si>
  <si>
    <t>Bed rest while intubated</t>
  </si>
  <si>
    <t>Maintain ET tube position; suction to prevent pooling of drainage</t>
  </si>
  <si>
    <t>Maintain chest tube patency; monitor output;assess for air leaks</t>
  </si>
  <si>
    <t>Mobilize out of bed after extubation.</t>
  </si>
  <si>
    <t>Monitor critical lab values: CMP, cardiac enzymes, CBC</t>
  </si>
  <si>
    <t>Monitor hemodynamics</t>
  </si>
  <si>
    <t>Monitor/treat dysrhythmias per protocol, notify provider as needed</t>
  </si>
  <si>
    <t>Monitor ABGs by pulse oximeter/end tidal CO2.</t>
  </si>
  <si>
    <t>Monitor for signs of cardiac tamponade</t>
  </si>
  <si>
    <t>V1.1.2RFC</t>
    <phoneticPr fontId="4" type="noConversion"/>
  </si>
  <si>
    <t>V 1.2</t>
    <phoneticPr fontId="4" type="noConversion"/>
  </si>
  <si>
    <t>V 1.2RFC</t>
    <phoneticPr fontId="4" type="noConversion"/>
  </si>
  <si>
    <t>V1.2.1</t>
    <phoneticPr fontId="4" type="noConversion"/>
  </si>
  <si>
    <t>x</t>
    <phoneticPr fontId="4" type="noConversion"/>
  </si>
  <si>
    <t>V1.2.1RFC</t>
    <phoneticPr fontId="4" type="noConversion"/>
  </si>
  <si>
    <t>06</t>
    <phoneticPr fontId="4" type="noConversion"/>
  </si>
  <si>
    <t>09</t>
    <phoneticPr fontId="4" type="noConversion"/>
  </si>
  <si>
    <t>02</t>
    <phoneticPr fontId="4" type="noConversion"/>
  </si>
  <si>
    <t>02</t>
    <phoneticPr fontId="4" type="noConversion"/>
  </si>
  <si>
    <t>07</t>
    <phoneticPr fontId="4" type="noConversion"/>
  </si>
  <si>
    <t>08</t>
    <phoneticPr fontId="4" type="noConversion"/>
  </si>
  <si>
    <t>10</t>
    <phoneticPr fontId="4" type="noConversion"/>
  </si>
  <si>
    <t>01</t>
    <phoneticPr fontId="4" type="noConversion"/>
  </si>
  <si>
    <t>01</t>
    <phoneticPr fontId="4" type="noConversion"/>
  </si>
  <si>
    <t>13</t>
    <phoneticPr fontId="4" type="noConversion"/>
  </si>
  <si>
    <t>15</t>
    <phoneticPr fontId="4" type="noConversion"/>
  </si>
  <si>
    <t>01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</si>
  <si>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</si>
  <si>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</si>
  <si>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</si>
  <si>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19</t>
    <phoneticPr fontId="4" type="noConversion"/>
  </si>
  <si>
    <t>20</t>
    <phoneticPr fontId="4" type="noConversion"/>
  </si>
  <si>
    <t>01</t>
    <phoneticPr fontId="4" type="noConversion"/>
  </si>
  <si>
    <t>03</t>
    <phoneticPr fontId="4" type="noConversion"/>
  </si>
  <si>
    <t>02</t>
    <phoneticPr fontId="4" type="noConversion"/>
  </si>
  <si>
    <t>14</t>
    <phoneticPr fontId="4" type="noConversion"/>
  </si>
  <si>
    <t>Care Plan</t>
    <phoneticPr fontId="4" type="noConversion"/>
  </si>
  <si>
    <t>V1.2.1</t>
    <phoneticPr fontId="4" type="noConversion"/>
  </si>
  <si>
    <t>Provide supplemental oxygen after extubation</t>
  </si>
  <si>
    <t>Turn pt side to side q2hr while on bed rest</t>
  </si>
  <si>
    <t>P: Patient Following Cardiac Surgery Other:</t>
  </si>
  <si>
    <t>O: Patient Following Cardiac Surgery</t>
  </si>
  <si>
    <t>Patient returns to highest level of function post cardiac surgery</t>
  </si>
  <si>
    <t>Maintain: MAP &gt;70mmHg, CI &gt;2.2 L/min, SVO2 = 60% to 80%</t>
  </si>
  <si>
    <t>Before discharge understands: activity, diet, rest, meds, incision care</t>
  </si>
  <si>
    <t>O: Patient Following Cardiac Surgery Other:</t>
  </si>
  <si>
    <t>Patient Following Cardiac Surgery</t>
    <phoneticPr fontId="4" type="noConversion"/>
  </si>
  <si>
    <t>P: Potential for Complications R/T CVVHDF</t>
  </si>
  <si>
    <t>Monitor electrolytes, BUN, Creat</t>
  </si>
  <si>
    <t>Maintain vascular/dialysis access site</t>
  </si>
  <si>
    <t>Monitor I&amp;Os &amp; weight</t>
  </si>
  <si>
    <t>Continuously monitor hemodynamics</t>
  </si>
  <si>
    <t>P: Potential for Complications R/T CVVHDF Other:</t>
  </si>
  <si>
    <t>O: Potential for Complications R/T CVVHDF</t>
  </si>
  <si>
    <t>Pt tolerates procedure, remains hemodynamically stable</t>
  </si>
  <si>
    <t>O: Potential for Complications R/T CVVHDF Other:</t>
  </si>
  <si>
    <t>Potential for Complications R/T CVVHDF</t>
    <phoneticPr fontId="4" type="noConversion"/>
  </si>
  <si>
    <t>P: Potential for Complications R/T IABP</t>
  </si>
  <si>
    <t>Assess affected extremity frequently per protocol</t>
  </si>
  <si>
    <t>Assess puncture site Q1hr</t>
  </si>
  <si>
    <t>Maintain proper balloon volume</t>
  </si>
  <si>
    <t>Monitor level of consciousness every hour</t>
  </si>
  <si>
    <t>Monitor VS, pump flow, urine output every 1 hour</t>
  </si>
  <si>
    <t>Verify correct timing</t>
  </si>
  <si>
    <t>P: Potential for Complications R/T IABP Other:</t>
  </si>
  <si>
    <t>O: Potential for Complications R/T IABP</t>
  </si>
  <si>
    <t>Maintains adequate cardiac function, hemodynamic stability</t>
  </si>
  <si>
    <t>O: Potential for Complications R/T IABP Other:</t>
  </si>
  <si>
    <t>Coughs &amp; deep breathe freely, And/or on command Value = 2:  Cough &amp; deep breathe</t>
    <phoneticPr fontId="4" type="noConversion"/>
  </si>
  <si>
    <t xml:space="preserve">Blood Pressure: 2 evaluations for lightheadedness with patient sitting or on a tilted-gurney 5-10 minutes apart, within 15-20 minutes of the “End Anesthesia Time,” regardless of  hospital unit location where these assessments take place.  BP must be checked at one or both of these evaluations. Within 20% preop baseline, w/o 
orthostatic changes/lightheadedness  Value = 2:  within 20%  </t>
    <phoneticPr fontId="4" type="noConversion"/>
  </si>
  <si>
    <t>Care Plan</t>
    <phoneticPr fontId="4" type="noConversion"/>
  </si>
  <si>
    <t>Education</t>
    <phoneticPr fontId="4" type="noConversion"/>
  </si>
  <si>
    <t>New: Education and Care Plan Tabs</t>
    <phoneticPr fontId="4" type="noConversion"/>
  </si>
  <si>
    <t>Purposeful Movement</t>
    <phoneticPr fontId="4" type="noConversion"/>
  </si>
  <si>
    <t>Blood Pressure</t>
    <phoneticPr fontId="4" type="noConversion"/>
  </si>
  <si>
    <t xml:space="preserve">Pt recovers from procedure with minimal or no complications </t>
  </si>
  <si>
    <t>O: Potential for Complications R/T PTCA Other:</t>
  </si>
  <si>
    <t>P: Risk for Suicide 1:1 Care</t>
  </si>
  <si>
    <t>Provide safe environment for patient</t>
  </si>
  <si>
    <t xml:space="preserve">Monitor patient as 1:1 care status </t>
  </si>
  <si>
    <t>Continually orient pt to situation/reason for close observation</t>
  </si>
  <si>
    <t>P: Risk for Suicide 1:1 Care Other:</t>
  </si>
  <si>
    <t>O: Risk for Suicide 1:1 Care</t>
  </si>
  <si>
    <t>Pt remains in safe environment, feelings of self harm are resolved</t>
  </si>
  <si>
    <t>O: Risk for Suicide 1:1 Care Other:</t>
  </si>
  <si>
    <t>Risk for Suicide 1:1 Care</t>
    <phoneticPr fontId="4" type="noConversion"/>
  </si>
  <si>
    <t>Potential for Complications R/T PTCA</t>
    <phoneticPr fontId="4" type="noConversion"/>
  </si>
  <si>
    <t>Type</t>
    <phoneticPr fontId="4" type="noConversion"/>
  </si>
  <si>
    <t>Care Plan</t>
    <phoneticPr fontId="4" type="noConversion"/>
  </si>
  <si>
    <t>Assess1</t>
    <phoneticPr fontId="4" type="noConversion"/>
  </si>
  <si>
    <t xml:space="preserve">Dysrhythmia </t>
    <phoneticPr fontId="4" type="noConversion"/>
  </si>
  <si>
    <t>ID1</t>
    <phoneticPr fontId="4" type="noConversion"/>
  </si>
  <si>
    <t>01</t>
    <phoneticPr fontId="4" type="noConversion"/>
  </si>
  <si>
    <t>Assess2</t>
    <phoneticPr fontId="4" type="noConversion"/>
  </si>
  <si>
    <t>ID2</t>
    <phoneticPr fontId="4" type="noConversion"/>
  </si>
  <si>
    <t>01</t>
    <phoneticPr fontId="4" type="noConversion"/>
  </si>
  <si>
    <t>Assessment Generic Name</t>
    <phoneticPr fontId="4" type="noConversion"/>
  </si>
  <si>
    <t>Assessment Generic Value Description</t>
    <phoneticPr fontId="4" type="noConversion"/>
  </si>
  <si>
    <t xml:space="preserve">Monitor labs; oxygenation </t>
    <phoneticPr fontId="4" type="noConversion"/>
  </si>
  <si>
    <t>ID3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</si>
  <si>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</si>
  <si>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</si>
  <si>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</si>
  <si>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</si>
  <si>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>06</t>
    <phoneticPr fontId="4" type="noConversion"/>
  </si>
  <si>
    <t>Alternate Value</t>
    <phoneticPr fontId="4" type="noConversion"/>
  </si>
  <si>
    <t>Generic ID Prefix</t>
    <phoneticPr fontId="4" type="noConversion"/>
  </si>
  <si>
    <t>Version</t>
    <phoneticPr fontId="4" type="noConversion"/>
  </si>
  <si>
    <t xml:space="preserve">Picis Display </t>
    <phoneticPr fontId="4" type="noConversion"/>
  </si>
  <si>
    <t>Picis Vendor ID</t>
    <phoneticPr fontId="4" type="noConversion"/>
  </si>
  <si>
    <t>Philips Display</t>
    <phoneticPr fontId="4" type="noConversion"/>
  </si>
  <si>
    <t>Philips Vendor ID</t>
    <phoneticPr fontId="4" type="noConversion"/>
  </si>
  <si>
    <t>Clinicomp Display</t>
    <phoneticPr fontId="4" type="noConversion"/>
  </si>
  <si>
    <t>Clinicomp Vendor ID</t>
    <phoneticPr fontId="4" type="noConversion"/>
  </si>
  <si>
    <t>V1.1</t>
    <phoneticPr fontId="4" type="noConversion"/>
  </si>
  <si>
    <t>V1.1.1</t>
    <phoneticPr fontId="4" type="noConversion"/>
  </si>
  <si>
    <t>V1.1.1RFC</t>
    <phoneticPr fontId="4" type="noConversion"/>
  </si>
  <si>
    <t>V1.1.2</t>
    <phoneticPr fontId="4" type="noConversion"/>
  </si>
  <si>
    <t>Ileal conduit  Duration Tracking</t>
  </si>
  <si>
    <t>Nephrostomy  Duration Tracking</t>
  </si>
  <si>
    <t>Nephrostomy :  Insertion Date</t>
  </si>
  <si>
    <t>TandemHeart</t>
  </si>
  <si>
    <t>Flow Rate</t>
  </si>
  <si>
    <t>VAD TandemHeart Flow Rate</t>
  </si>
  <si>
    <t>TandemHeart Purge rate:  specify ml/hr</t>
  </si>
  <si>
    <t>VAD TandemHeart Pump Speed</t>
  </si>
  <si>
    <t>TandemHeart Motor Speed:  RPM</t>
  </si>
  <si>
    <t>Value = 2:  Cough &amp; deep breathe</t>
  </si>
  <si>
    <t>Coughs involuntary, not on command; maintains airway w/o support  Value = 1:  Coughs involuntary</t>
    <phoneticPr fontId="4" type="noConversion"/>
  </si>
  <si>
    <t>Value = 1:  Coughs involuntary</t>
  </si>
  <si>
    <t>Tachypnea, dyspnea or apnea, &amp;/or requiring airway maintenance Value = 0:  Tachypnea</t>
    <phoneticPr fontId="4" type="noConversion"/>
  </si>
  <si>
    <t>Value = 0:  Tachypnea</t>
  </si>
  <si>
    <t>Oxygen Saturation</t>
  </si>
  <si>
    <t>SaO2 &gt; 95% or &gt; (Preop reading -2) no supplemental O2 Value = 2:  SaO2 &gt; 95% w/o 02</t>
    <phoneticPr fontId="4" type="noConversion"/>
  </si>
  <si>
    <t>Value = 2:  SaO2 &gt; 95% w/o 02</t>
  </si>
  <si>
    <t>SaO2 &gt; 95%or &gt; (Preop reading -2) with supplemental O2 Value = 1:  SaO2 &gt; 95% with 02</t>
    <phoneticPr fontId="4" type="noConversion"/>
  </si>
  <si>
    <t>Value = 1:  SaO2 &gt; 95% with 02</t>
  </si>
  <si>
    <t>SaO2 &lt; 94% or &lt; (Preop reading -2) with or w/o supplemental Value = 0:  SaO2 &lt; 94%</t>
    <phoneticPr fontId="4" type="noConversion"/>
  </si>
  <si>
    <t>Value = 0:  SaO2 &lt; 94%</t>
  </si>
  <si>
    <t>Total Wake Score</t>
    <phoneticPr fontId="4" type="noConversion"/>
  </si>
  <si>
    <t>Total Wake Score</t>
    <phoneticPr fontId="4" type="noConversion"/>
  </si>
  <si>
    <t xml:space="preserve">Total Wake Score: </t>
    <phoneticPr fontId="4" type="noConversion"/>
  </si>
  <si>
    <t xml:space="preserve">Total Wake Score: </t>
    <phoneticPr fontId="4" type="noConversion"/>
  </si>
  <si>
    <t>13</t>
    <phoneticPr fontId="4" type="noConversion"/>
  </si>
  <si>
    <t>01</t>
    <phoneticPr fontId="4" type="noConversion"/>
  </si>
  <si>
    <t>02</t>
    <phoneticPr fontId="4" type="noConversion"/>
  </si>
  <si>
    <t>Blood Pressure: 2 evaluations for lightheadedness with patient sitting or on a tilted-gurney 5-10 minutes apart, within 15-20 minutes of the “End Anesthesia Time,” regardless of  hospital unit location where these assessments take place.  BP must be checked at one or both of these evaluations.  &lt; 40% of preop baseline, and/or 
orthostatic changes/lightheadedness           
Value = 0:  &lt;40% preop</t>
    <phoneticPr fontId="4" type="noConversion"/>
  </si>
  <si>
    <t>Within 20% preop baseline, w/o orthostatic changes/lightheadedness Value = 2:  within 20%</t>
    <phoneticPr fontId="4" type="noConversion"/>
  </si>
  <si>
    <t>Bet 20-40% preop baseline, w/o orthostatic changes/lightheadedness Value = 1:  bet 20-40%</t>
    <phoneticPr fontId="4" type="noConversion"/>
  </si>
  <si>
    <t>&lt; 40% of preop baseline, and/or orthostatic changes/lightheadedness Value = 0:  &lt;40% preop</t>
    <phoneticPr fontId="4" type="noConversion"/>
  </si>
  <si>
    <t>Respiratory Effort</t>
    <phoneticPr fontId="4" type="noConversion"/>
  </si>
  <si>
    <t>VAD TandemHeart Dressing Discharge Characteristics</t>
  </si>
  <si>
    <t>Dressing Discharge Amount</t>
  </si>
  <si>
    <t>VAD TandemHeart Dressing Discharge Amount</t>
  </si>
  <si>
    <t xml:space="preserve">     Drsg small amount drischarge</t>
  </si>
  <si>
    <t>Dressing Discharge Odor</t>
  </si>
  <si>
    <t>VAD TandemHeart Dressing Discharge Odor</t>
  </si>
  <si>
    <t>Exudate Color</t>
  </si>
  <si>
    <t>VAD TandemHeart Driveline Discharge-Exudate Color</t>
  </si>
  <si>
    <t>Exudate Characteristics</t>
  </si>
  <si>
    <t>VAD TandemHeart Driveline Discharge-Exudate Characteristics</t>
  </si>
  <si>
    <t>Exudate Amount</t>
  </si>
  <si>
    <t>VAD TandemHeart Driveline Discharge-Exudate Amount</t>
  </si>
  <si>
    <t>Exudate Odor</t>
  </si>
  <si>
    <t>VAD TandemHeart Driveline Discharge-Exudate Odor</t>
  </si>
  <si>
    <t>26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</si>
  <si>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</si>
  <si>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</si>
  <si>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</si>
  <si>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</si>
  <si>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</si>
  <si>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>06</t>
    <phoneticPr fontId="4" type="noConversion"/>
  </si>
  <si>
    <t>07</t>
    <phoneticPr fontId="4" type="noConversion"/>
  </si>
  <si>
    <t>08</t>
    <phoneticPr fontId="4" type="noConversion"/>
  </si>
  <si>
    <t>09</t>
    <phoneticPr fontId="4" type="noConversion"/>
  </si>
  <si>
    <t>10</t>
    <phoneticPr fontId="4" type="noConversion"/>
  </si>
  <si>
    <t>11</t>
    <phoneticPr fontId="4" type="noConversion"/>
  </si>
  <si>
    <t>12</t>
    <phoneticPr fontId="4" type="noConversion"/>
  </si>
  <si>
    <t>03</t>
    <phoneticPr fontId="4" type="noConversion"/>
  </si>
  <si>
    <t>04</t>
    <phoneticPr fontId="4" type="noConversion"/>
  </si>
  <si>
    <t>05</t>
    <phoneticPr fontId="4" type="noConversion"/>
  </si>
  <si>
    <t xml:space="preserve">Blood Pressure: 2 evaluations for lightheadedness with patient sitting or on a tilted-gurney 5-10 minutes apart, within 15-20 minutes of the “End Anesthesia Time,” regardless of  hospital unit location where these assessments take place.  BP must be checked at one or both of these evaluations.  Bet 20-40% preop baseline, w/o orthostatic changes/lightheadedness  
Value = 1:  bet 20-40%  </t>
    <phoneticPr fontId="4" type="noConversion"/>
  </si>
  <si>
    <t>01</t>
    <phoneticPr fontId="4" type="noConversion"/>
  </si>
  <si>
    <t>02</t>
    <phoneticPr fontId="4" type="noConversion"/>
  </si>
  <si>
    <r>
      <t>Purposeful movement of at least one lower and one upper extremity  Value = 2:  </t>
    </r>
    <r>
      <rPr>
        <sz val="11"/>
        <color indexed="48"/>
        <rFont val="Calibri"/>
        <family val="2"/>
      </rPr>
      <t> </t>
    </r>
    <r>
      <rPr>
        <sz val="11"/>
        <color indexed="12"/>
        <rFont val="Calibri"/>
        <family val="2"/>
      </rPr>
      <t>l</t>
    </r>
    <r>
      <rPr>
        <sz val="11"/>
        <color indexed="48"/>
        <rFont val="Calibri"/>
        <family val="2"/>
      </rPr>
      <t>ower</t>
    </r>
    <r>
      <rPr>
        <sz val="11"/>
        <color indexed="12"/>
        <rFont val="Calibri"/>
        <family val="2"/>
      </rPr>
      <t>/</t>
    </r>
    <r>
      <rPr>
        <sz val="11"/>
        <color indexed="48"/>
        <rFont val="Calibri"/>
        <family val="2"/>
      </rPr>
      <t>upper</t>
    </r>
    <r>
      <rPr>
        <sz val="11"/>
        <color indexed="12"/>
        <rFont val="Calibri"/>
        <family val="2"/>
      </rPr>
      <t>                 </t>
    </r>
    <phoneticPr fontId="4" type="noConversion"/>
  </si>
  <si>
    <t>Value = 2:   lower/upper   </t>
    <phoneticPr fontId="4" type="noConversion"/>
  </si>
  <si>
    <r>
      <t>Purposeful movement of at least one upper extremity, no lower extremity</t>
    </r>
    <r>
      <rPr>
        <sz val="11"/>
        <color indexed="48"/>
        <rFont val="Calibri"/>
        <family val="2"/>
      </rPr>
      <t xml:space="preserve"> </t>
    </r>
    <r>
      <rPr>
        <sz val="11"/>
        <color indexed="12"/>
        <rFont val="Calibri"/>
        <family val="2"/>
      </rPr>
      <t> Value = 1:  u</t>
    </r>
    <r>
      <rPr>
        <sz val="11"/>
        <color indexed="48"/>
        <rFont val="Calibri"/>
        <family val="2"/>
      </rPr>
      <t>pper</t>
    </r>
    <r>
      <rPr>
        <sz val="11"/>
        <color indexed="12"/>
        <rFont val="Calibri"/>
        <family val="2"/>
      </rPr>
      <t>,</t>
    </r>
    <r>
      <rPr>
        <sz val="11"/>
        <color indexed="48"/>
        <rFont val="Calibri"/>
        <family val="2"/>
      </rPr>
      <t xml:space="preserve"> no low</t>
    </r>
    <r>
      <rPr>
        <sz val="11"/>
        <color indexed="12"/>
        <rFont val="Calibri"/>
        <family val="2"/>
      </rPr>
      <t xml:space="preserve">er  </t>
    </r>
    <r>
      <rPr>
        <sz val="11"/>
        <color indexed="48"/>
        <rFont val="Calibri"/>
        <family val="2"/>
      </rPr>
      <t xml:space="preserve">  </t>
    </r>
    <phoneticPr fontId="4" type="noConversion"/>
  </si>
  <si>
    <t xml:space="preserve">Value = 1:  upper, no lower  </t>
  </si>
  <si>
    <r>
      <t>Purposeful movement of at least one upper extremity, no lower extremity</t>
    </r>
    <r>
      <rPr>
        <sz val="11"/>
        <color indexed="48"/>
        <rFont val="Calibri"/>
        <family val="2"/>
      </rPr>
      <t xml:space="preserve"> </t>
    </r>
    <r>
      <rPr>
        <sz val="11"/>
        <color indexed="12"/>
        <rFont val="Calibri"/>
        <family val="2"/>
      </rPr>
      <t>Value = 0:   n</t>
    </r>
    <r>
      <rPr>
        <sz val="11"/>
        <color indexed="48"/>
        <rFont val="Calibri"/>
        <family val="2"/>
      </rPr>
      <t xml:space="preserve">o purposeful movement </t>
    </r>
    <r>
      <rPr>
        <sz val="11"/>
        <color indexed="12"/>
        <rFont val="Calibri"/>
        <family val="2"/>
      </rPr>
      <t>     </t>
    </r>
    <phoneticPr fontId="4" type="noConversion"/>
  </si>
  <si>
    <t>Value = 0:   no purposeful movement  </t>
  </si>
  <si>
    <t>x</t>
    <phoneticPr fontId="4" type="noConversion"/>
  </si>
  <si>
    <t>Insertion Date</t>
    <phoneticPr fontId="4" type="noConversion"/>
  </si>
  <si>
    <t>07</t>
    <phoneticPr fontId="20" type="noConversion"/>
  </si>
  <si>
    <t>Ileal conduit :  Insertion Date</t>
  </si>
  <si>
    <t>Insertion Date:</t>
    <phoneticPr fontId="27" type="noConversion"/>
  </si>
  <si>
    <t>01</t>
    <phoneticPr fontId="4" type="noConversion"/>
  </si>
  <si>
    <t>Duration Tracking</t>
    <phoneticPr fontId="4" type="noConversion"/>
  </si>
  <si>
    <t>08</t>
    <phoneticPr fontId="20" type="noConversion"/>
  </si>
  <si>
    <t>09</t>
    <phoneticPr fontId="4" type="noConversion"/>
  </si>
  <si>
    <t>05</t>
    <phoneticPr fontId="4" type="noConversion"/>
  </si>
  <si>
    <t>05</t>
    <phoneticPr fontId="4" type="noConversion"/>
  </si>
  <si>
    <t>x</t>
    <phoneticPr fontId="4" type="noConversion"/>
  </si>
  <si>
    <t>V1.2.1</t>
    <phoneticPr fontId="4" type="noConversion"/>
  </si>
  <si>
    <t>V1.2.1RFC</t>
    <phoneticPr fontId="4" type="noConversion"/>
  </si>
  <si>
    <t>Pt discharged from CIS and continued on paper charting</t>
    <phoneticPr fontId="4" type="noConversion"/>
  </si>
  <si>
    <t>x</t>
    <phoneticPr fontId="4" type="noConversion"/>
  </si>
  <si>
    <t>Pt discharged from PICIS and continued on paper charting</t>
    <phoneticPr fontId="4" type="noConversion"/>
  </si>
  <si>
    <t xml:space="preserve"> </t>
    <phoneticPr fontId="4" type="noConversion"/>
  </si>
  <si>
    <t>Pupil Visual Acuity Right</t>
    <phoneticPr fontId="4" type="noConversion"/>
  </si>
  <si>
    <t>Pupil Visual Acuity Left</t>
    <phoneticPr fontId="4" type="noConversion"/>
  </si>
  <si>
    <t>x</t>
    <phoneticPr fontId="4" type="noConversion"/>
  </si>
  <si>
    <t>V1.2.1</t>
    <phoneticPr fontId="4" type="noConversion"/>
  </si>
  <si>
    <t>V1.2.1RFC</t>
    <phoneticPr fontId="4" type="noConversion"/>
  </si>
  <si>
    <t>x/x numerical value Rt</t>
    <phoneticPr fontId="4" type="noConversion"/>
  </si>
  <si>
    <t>x/x numerical value Lt</t>
    <phoneticPr fontId="4" type="noConversion"/>
  </si>
  <si>
    <t>Shoulder</t>
    <phoneticPr fontId="4" type="noConversion"/>
  </si>
  <si>
    <t>06</t>
    <phoneticPr fontId="4" type="noConversion"/>
  </si>
  <si>
    <t>Shoulder</t>
    <phoneticPr fontId="4" type="noConversion"/>
  </si>
  <si>
    <t>x</t>
    <phoneticPr fontId="4" type="noConversion"/>
  </si>
  <si>
    <t>V1.2.1RFC</t>
    <phoneticPr fontId="4" type="noConversion"/>
  </si>
  <si>
    <t xml:space="preserve">Tube/Drain #2 Location </t>
    <phoneticPr fontId="4" type="noConversion"/>
  </si>
  <si>
    <t xml:space="preserve">Tube/Drain #3 Location </t>
    <phoneticPr fontId="4" type="noConversion"/>
  </si>
  <si>
    <t xml:space="preserve">Tube/Drain #4 Location </t>
    <phoneticPr fontId="4" type="noConversion"/>
  </si>
  <si>
    <t xml:space="preserve">Tube/Drain #5 Location </t>
    <phoneticPr fontId="4" type="noConversion"/>
  </si>
  <si>
    <t xml:space="preserve">Tube/Drain #6 Location </t>
    <phoneticPr fontId="4" type="noConversion"/>
  </si>
  <si>
    <t xml:space="preserve">Tube/Drain #7 Location </t>
    <phoneticPr fontId="4" type="noConversion"/>
  </si>
  <si>
    <t xml:space="preserve">Tube/Drain #8 Location </t>
    <phoneticPr fontId="4" type="noConversion"/>
  </si>
  <si>
    <t>Laproscopic</t>
    <phoneticPr fontId="4" type="noConversion"/>
  </si>
  <si>
    <t>09</t>
    <phoneticPr fontId="4" type="noConversion"/>
  </si>
  <si>
    <t>Incision #2 Location:  Abdominal Area</t>
    <phoneticPr fontId="4" type="noConversion"/>
  </si>
  <si>
    <t>06</t>
    <phoneticPr fontId="4" type="noConversion"/>
  </si>
  <si>
    <t>05</t>
    <phoneticPr fontId="4" type="noConversion"/>
  </si>
  <si>
    <t>Incision #3 Location:  Abdominal Area</t>
    <phoneticPr fontId="4" type="noConversion"/>
  </si>
  <si>
    <t>Infusion Pressure</t>
  </si>
  <si>
    <t>VAD TandemHeart Infusion Pressure</t>
  </si>
  <si>
    <t>TandemHeart Infusion pressure:  specify mmHg</t>
  </si>
  <si>
    <t>VAD TandemHeart Location</t>
  </si>
  <si>
    <t>TandemHeart site: Other specify</t>
  </si>
  <si>
    <t>Catheter Length</t>
  </si>
  <si>
    <t>VAD TandemHeart Catheter Length at Insertion Site</t>
  </si>
  <si>
    <t>Pulse Check</t>
  </si>
  <si>
    <t>VAD TandemHeart Pulse Check</t>
  </si>
  <si>
    <t>Dorsalis Pedis</t>
  </si>
  <si>
    <t xml:space="preserve">Posterior Tibial </t>
  </si>
  <si>
    <t>Site Characteristics</t>
  </si>
  <si>
    <t>VAD TandemHeart Site Characteristics</t>
  </si>
  <si>
    <t>VAD TandemHeart Site Status</t>
  </si>
  <si>
    <t>VAD TandemHeart Site Temperature</t>
  </si>
  <si>
    <t>VAD TandemHeart Site Stabilization</t>
  </si>
  <si>
    <t>Surrounding Skin Status</t>
  </si>
  <si>
    <t>VAD TandemHeart Surrounding Skin Status</t>
  </si>
  <si>
    <t>VAD TandemHeart Surrounding Skin Appearance</t>
  </si>
  <si>
    <t>Surrounding Skin Temperature</t>
  </si>
  <si>
    <t>VAD TandemHeart Surrounding Skin Temperature</t>
  </si>
  <si>
    <t>VAD TandemHeart Dressing Type</t>
  </si>
  <si>
    <t>VAD TandemHeart Dressing Status</t>
  </si>
  <si>
    <t>Dressing Discharge Color</t>
  </si>
  <si>
    <t>VAD TandemHeart Dressing Discharge Color</t>
  </si>
  <si>
    <t>Dressing Discharge Characteristics</t>
  </si>
  <si>
    <t>Incision #4 Location:  Abdominal Area</t>
    <phoneticPr fontId="4" type="noConversion"/>
  </si>
  <si>
    <t>Incision #5 Location:  Abdominal Area</t>
    <phoneticPr fontId="4" type="noConversion"/>
  </si>
  <si>
    <t>07</t>
    <phoneticPr fontId="4" type="noConversion"/>
  </si>
  <si>
    <t>Incision #6 Location:  Abdominal Area</t>
    <phoneticPr fontId="4" type="noConversion"/>
  </si>
  <si>
    <t>Uncapped</t>
    <phoneticPr fontId="4" type="noConversion"/>
  </si>
  <si>
    <t>Uncapped</t>
    <phoneticPr fontId="4" type="noConversion"/>
  </si>
  <si>
    <t>Patient Turning</t>
    <phoneticPr fontId="4" type="noConversion"/>
  </si>
  <si>
    <t>Patient turned every 2 hours</t>
    <phoneticPr fontId="4" type="noConversion"/>
  </si>
  <si>
    <t>Turning</t>
    <phoneticPr fontId="4" type="noConversion"/>
  </si>
  <si>
    <t>Patient Turning</t>
    <phoneticPr fontId="4" type="noConversion"/>
  </si>
  <si>
    <t>x</t>
    <phoneticPr fontId="4" type="noConversion"/>
  </si>
  <si>
    <t>Patient turned on left side</t>
    <phoneticPr fontId="4" type="noConversion"/>
  </si>
  <si>
    <t>03</t>
    <phoneticPr fontId="4" type="noConversion"/>
  </si>
  <si>
    <t>Patient turned on right side</t>
    <phoneticPr fontId="4" type="noConversion"/>
  </si>
  <si>
    <t>Patient turned on back</t>
    <phoneticPr fontId="4" type="noConversion"/>
  </si>
  <si>
    <t>04</t>
    <phoneticPr fontId="4" type="noConversion"/>
  </si>
  <si>
    <t>Turning contraindicated for patient</t>
    <phoneticPr fontId="4" type="noConversion"/>
  </si>
  <si>
    <t>05</t>
    <phoneticPr fontId="4" type="noConversion"/>
  </si>
  <si>
    <t>Back</t>
    <phoneticPr fontId="4" type="noConversion"/>
  </si>
  <si>
    <t>30</t>
    <phoneticPr fontId="4" type="noConversion"/>
  </si>
  <si>
    <t>Integumentary</t>
    <phoneticPr fontId="4" type="noConversion"/>
  </si>
  <si>
    <t>x</t>
    <phoneticPr fontId="4" type="noConversion"/>
  </si>
  <si>
    <t>Incision #2 Location:  Thoracic Area</t>
    <phoneticPr fontId="4" type="noConversion"/>
  </si>
  <si>
    <t>Incision #3 Location:  Thoracic Area</t>
    <phoneticPr fontId="4" type="noConversion"/>
  </si>
  <si>
    <t>Incision #4 Location:  Thoracic Area</t>
    <phoneticPr fontId="4" type="noConversion"/>
  </si>
  <si>
    <t>Incision #5 Location:  Thoracic Area</t>
    <phoneticPr fontId="4" type="noConversion"/>
  </si>
  <si>
    <t>Incision #6 Location:  Thoracic Area</t>
    <phoneticPr fontId="4" type="noConversion"/>
  </si>
  <si>
    <t>Pacemaker #2</t>
    <phoneticPr fontId="4" type="noConversion"/>
  </si>
  <si>
    <t>Pacemaker #2 Capture</t>
  </si>
  <si>
    <t>Pacemaker #2 Discharge-Exudate Color/Characteristics/Amount/Odor</t>
  </si>
  <si>
    <t>Pacemaker #2 Dressing</t>
  </si>
  <si>
    <t>Pacemaker #2 Dual Chamber Interval</t>
  </si>
  <si>
    <t>Pacemaker #2 Landmark At Introducer</t>
  </si>
  <si>
    <t>Pacemaker #2 Location</t>
  </si>
  <si>
    <t>Pacemaker #2 Mode</t>
  </si>
  <si>
    <t>Pacemaker #2 Output</t>
  </si>
  <si>
    <t>Pacemaker #2 Sensing</t>
  </si>
  <si>
    <t>Pacemaker #2 Sensitivity</t>
  </si>
  <si>
    <t>Pacemaker #2 Sensing Threshold</t>
  </si>
  <si>
    <t>Pacemaker #2 Settings: Rate</t>
  </si>
  <si>
    <t>Pacemaker #2 Site Assessment</t>
  </si>
  <si>
    <t xml:space="preserve">Pacemaker #2 Status </t>
  </si>
  <si>
    <t>Pacemaker #2 Wires</t>
  </si>
  <si>
    <t>Pacemaker #2/Defibrillator Type</t>
  </si>
  <si>
    <t>Pacemaker #2 Battery Change</t>
  </si>
  <si>
    <t>27</t>
    <phoneticPr fontId="4" type="noConversion"/>
  </si>
  <si>
    <t>x</t>
    <phoneticPr fontId="4" type="noConversion"/>
  </si>
  <si>
    <t>Small</t>
    <phoneticPr fontId="4" type="noConversion"/>
  </si>
  <si>
    <t>15</t>
    <phoneticPr fontId="4" type="noConversion"/>
  </si>
  <si>
    <t>Small</t>
    <phoneticPr fontId="4" type="noConversion"/>
  </si>
  <si>
    <t>Medium</t>
    <phoneticPr fontId="4" type="noConversion"/>
  </si>
  <si>
    <t>Large</t>
    <phoneticPr fontId="4" type="noConversion"/>
  </si>
  <si>
    <t>13</t>
    <phoneticPr fontId="4" type="noConversion"/>
  </si>
  <si>
    <t>14</t>
    <phoneticPr fontId="4" type="noConversion"/>
  </si>
  <si>
    <t>15</t>
    <phoneticPr fontId="4" type="noConversion"/>
  </si>
  <si>
    <t>16</t>
    <phoneticPr fontId="4" type="noConversion"/>
  </si>
  <si>
    <t>17</t>
    <phoneticPr fontId="4" type="noConversion"/>
  </si>
  <si>
    <t>18</t>
    <phoneticPr fontId="4" type="noConversion"/>
  </si>
  <si>
    <t>19</t>
    <phoneticPr fontId="4" type="noConversion"/>
  </si>
  <si>
    <t>20</t>
    <phoneticPr fontId="4" type="noConversion"/>
  </si>
  <si>
    <t>21</t>
    <phoneticPr fontId="4" type="noConversion"/>
  </si>
  <si>
    <t>22</t>
    <phoneticPr fontId="4" type="noConversion"/>
  </si>
  <si>
    <t>23</t>
    <phoneticPr fontId="4" type="noConversion"/>
  </si>
  <si>
    <t>01</t>
    <phoneticPr fontId="4" type="noConversion"/>
  </si>
  <si>
    <t>07</t>
    <phoneticPr fontId="4" type="noConversion"/>
  </si>
  <si>
    <t>01</t>
    <phoneticPr fontId="4" type="noConversion"/>
  </si>
  <si>
    <t>02</t>
    <phoneticPr fontId="4" type="noConversion"/>
  </si>
  <si>
    <t>03</t>
    <phoneticPr fontId="4" type="noConversion"/>
  </si>
  <si>
    <t>02</t>
    <phoneticPr fontId="4" type="noConversion"/>
  </si>
  <si>
    <t>03</t>
    <phoneticPr fontId="4" type="noConversion"/>
  </si>
  <si>
    <t>04</t>
    <phoneticPr fontId="4" type="noConversion"/>
  </si>
  <si>
    <t>06</t>
    <phoneticPr fontId="4" type="noConversion"/>
  </si>
  <si>
    <t>07</t>
    <phoneticPr fontId="4" type="noConversion"/>
  </si>
  <si>
    <t>08</t>
    <phoneticPr fontId="4" type="noConversion"/>
  </si>
</sst>
</file>

<file path=xl/styles.xml><?xml version="1.0" encoding="utf-8"?>
<styleSheet xmlns="http://schemas.openxmlformats.org/spreadsheetml/2006/main">
  <numFmts count="1">
    <numFmt numFmtId="164" formatCode="00000"/>
  </numFmts>
  <fonts count="28">
    <font>
      <sz val="10"/>
      <name val="Verdana"/>
    </font>
    <font>
      <sz val="10"/>
      <name val="Verdana"/>
    </font>
    <font>
      <sz val="10"/>
      <name val="Verdana"/>
    </font>
    <font>
      <sz val="10"/>
      <name val="Verdana"/>
    </font>
    <font>
      <sz val="8"/>
      <name val="Verdana"/>
    </font>
    <font>
      <b/>
      <sz val="11"/>
      <color indexed="8"/>
      <name val="Calibri"/>
      <family val="2"/>
    </font>
    <font>
      <sz val="11"/>
      <color indexed="206"/>
      <name val="Calibri"/>
      <family val="2"/>
    </font>
    <font>
      <sz val="9"/>
      <color indexed="8"/>
      <name val="Verdana"/>
      <family val="2"/>
    </font>
    <font>
      <strike/>
      <sz val="11"/>
      <color indexed="8"/>
      <name val="Calibri"/>
      <family val="2"/>
    </font>
    <font>
      <strike/>
      <sz val="8"/>
      <color indexed="10"/>
      <name val="Calibri"/>
      <family val="2"/>
    </font>
    <font>
      <strike/>
      <sz val="11"/>
      <color indexed="206"/>
      <name val="Calibri"/>
    </font>
    <font>
      <sz val="11"/>
      <color indexed="8"/>
      <name val="Calibri"/>
      <family val="2"/>
    </font>
    <font>
      <sz val="11"/>
      <name val="Calibri"/>
      <family val="2"/>
    </font>
    <font>
      <strike/>
      <sz val="11"/>
      <color indexed="12"/>
      <name val="Calibri"/>
      <family val="2"/>
    </font>
    <font>
      <strike/>
      <sz val="11"/>
      <color indexed="10"/>
      <name val="Calibri"/>
      <family val="2"/>
    </font>
    <font>
      <sz val="11"/>
      <color indexed="10"/>
      <name val="Calibri"/>
      <family val="2"/>
    </font>
    <font>
      <strike/>
      <sz val="10"/>
      <name val="Verdana"/>
    </font>
    <font>
      <b/>
      <sz val="10.5"/>
      <color indexed="12"/>
      <name val="Calibri"/>
      <family val="2"/>
    </font>
    <font>
      <sz val="10.5"/>
      <color indexed="12"/>
      <name val="Calibri"/>
      <family val="2"/>
    </font>
    <font>
      <b/>
      <sz val="11"/>
      <color indexed="12"/>
      <name val="Calibri"/>
      <family val="2"/>
    </font>
    <font>
      <sz val="8"/>
      <color indexed="8"/>
      <name val="Calibri"/>
      <family val="2"/>
    </font>
    <font>
      <b/>
      <sz val="18"/>
      <color indexed="56"/>
      <name val="Cambria"/>
      <family val="2"/>
    </font>
    <font>
      <sz val="10"/>
      <color indexed="8"/>
      <name val="Verdana"/>
      <family val="2"/>
    </font>
    <font>
      <sz val="9"/>
      <color indexed="8"/>
      <name val="Calibri"/>
      <family val="2"/>
    </font>
    <font>
      <sz val="11"/>
      <color indexed="17"/>
      <name val="Calibri"/>
      <family val="2"/>
    </font>
    <font>
      <sz val="11"/>
      <color indexed="12"/>
      <name val="Calibri"/>
      <family val="2"/>
    </font>
    <font>
      <sz val="11"/>
      <color indexed="48"/>
      <name val="Calibri"/>
      <family val="2"/>
    </font>
    <font>
      <b/>
      <sz val="15"/>
      <color indexed="56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22" fillId="0" borderId="0" applyNumberFormat="0" applyBorder="0" applyProtection="0"/>
    <xf numFmtId="0" fontId="24" fillId="2" borderId="0" applyNumberFormat="0" applyBorder="0" applyAlignment="0" applyProtection="0"/>
  </cellStyleXfs>
  <cellXfs count="125">
    <xf numFmtId="0" fontId="0" fillId="0" borderId="0" xfId="0"/>
    <xf numFmtId="49" fontId="5" fillId="2" borderId="0" xfId="0" applyNumberFormat="1" applyFont="1" applyFill="1" applyAlignment="1">
      <alignment wrapText="1"/>
    </xf>
    <xf numFmtId="49" fontId="0" fillId="0" borderId="0" xfId="0" applyNumberFormat="1"/>
    <xf numFmtId="0" fontId="7" fillId="3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0" fillId="0" borderId="0" xfId="0" applyFill="1"/>
    <xf numFmtId="49" fontId="0" fillId="0" borderId="0" xfId="0" applyNumberFormat="1" applyFill="1"/>
    <xf numFmtId="0" fontId="8" fillId="0" borderId="0" xfId="0" applyFont="1" applyFill="1"/>
    <xf numFmtId="0" fontId="9" fillId="0" borderId="0" xfId="0" applyFont="1" applyFill="1"/>
    <xf numFmtId="49" fontId="8" fillId="0" borderId="0" xfId="0" applyNumberFormat="1" applyFont="1" applyFill="1"/>
    <xf numFmtId="49" fontId="11" fillId="0" borderId="0" xfId="0" applyNumberFormat="1" applyFont="1" applyFill="1"/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Fill="1"/>
    <xf numFmtId="164" fontId="0" fillId="0" borderId="0" xfId="0" applyNumberFormat="1" applyFill="1"/>
    <xf numFmtId="0" fontId="0" fillId="4" borderId="0" xfId="0" applyFill="1"/>
    <xf numFmtId="164" fontId="10" fillId="0" borderId="0" xfId="0" applyNumberFormat="1" applyFont="1" applyFill="1"/>
    <xf numFmtId="164" fontId="8" fillId="0" borderId="0" xfId="0" applyNumberFormat="1" applyFont="1" applyFill="1"/>
    <xf numFmtId="0" fontId="11" fillId="0" borderId="0" xfId="0" applyFont="1" applyFill="1"/>
    <xf numFmtId="0" fontId="12" fillId="0" borderId="0" xfId="0" applyFont="1" applyFill="1"/>
    <xf numFmtId="164" fontId="11" fillId="0" borderId="0" xfId="0" applyNumberFormat="1" applyFont="1" applyFill="1"/>
    <xf numFmtId="0" fontId="11" fillId="4" borderId="0" xfId="0" applyFont="1" applyFill="1"/>
    <xf numFmtId="49" fontId="11" fillId="0" borderId="0" xfId="0" applyNumberFormat="1" applyFont="1"/>
    <xf numFmtId="0" fontId="8" fillId="0" borderId="0" xfId="0" applyFont="1"/>
    <xf numFmtId="49" fontId="8" fillId="0" borderId="0" xfId="0" applyNumberFormat="1" applyFont="1"/>
    <xf numFmtId="0" fontId="11" fillId="0" borderId="0" xfId="0" applyFont="1"/>
    <xf numFmtId="0" fontId="12" fillId="0" borderId="0" xfId="0" applyFont="1"/>
    <xf numFmtId="49" fontId="0" fillId="0" borderId="0" xfId="0" applyNumberFormat="1" applyFont="1"/>
    <xf numFmtId="164" fontId="13" fillId="0" borderId="0" xfId="0" applyNumberFormat="1" applyFont="1"/>
    <xf numFmtId="164" fontId="8" fillId="0" borderId="0" xfId="0" applyNumberFormat="1" applyFont="1"/>
    <xf numFmtId="164" fontId="10" fillId="0" borderId="0" xfId="0" applyNumberFormat="1" applyFont="1"/>
    <xf numFmtId="9" fontId="0" fillId="0" borderId="0" xfId="0" applyNumberFormat="1"/>
    <xf numFmtId="0" fontId="14" fillId="0" borderId="0" xfId="0" applyFont="1"/>
    <xf numFmtId="20" fontId="0" fillId="0" borderId="0" xfId="0" applyNumberFormat="1"/>
    <xf numFmtId="0" fontId="0" fillId="0" borderId="0" xfId="0" applyAlignment="1">
      <alignment horizontal="center"/>
    </xf>
    <xf numFmtId="0" fontId="11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15" fillId="0" borderId="0" xfId="0" applyFont="1"/>
    <xf numFmtId="0" fontId="11" fillId="0" borderId="2" xfId="0" applyFont="1" applyFill="1" applyBorder="1" applyAlignment="1">
      <alignment wrapText="1"/>
    </xf>
    <xf numFmtId="0" fontId="5" fillId="5" borderId="0" xfId="0" applyFont="1" applyFill="1"/>
    <xf numFmtId="0" fontId="0" fillId="5" borderId="0" xfId="0" applyFill="1"/>
    <xf numFmtId="0" fontId="0" fillId="0" borderId="0" xfId="0" applyNumberFormat="1"/>
    <xf numFmtId="0" fontId="5" fillId="0" borderId="0" xfId="0" applyFont="1"/>
    <xf numFmtId="0" fontId="0" fillId="5" borderId="0" xfId="0" applyNumberFormat="1" applyFill="1"/>
    <xf numFmtId="0" fontId="5" fillId="6" borderId="0" xfId="0" applyFont="1" applyFill="1"/>
    <xf numFmtId="14" fontId="0" fillId="0" borderId="0" xfId="0" applyNumberFormat="1"/>
    <xf numFmtId="0" fontId="16" fillId="0" borderId="0" xfId="0" applyFont="1"/>
    <xf numFmtId="49" fontId="16" fillId="0" borderId="0" xfId="0" applyNumberFormat="1" applyFont="1"/>
    <xf numFmtId="164" fontId="16" fillId="0" borderId="0" xfId="0" applyNumberFormat="1" applyFont="1"/>
    <xf numFmtId="49" fontId="5" fillId="2" borderId="0" xfId="0" applyNumberFormat="1" applyFont="1" applyFill="1" applyAlignment="1">
      <alignment horizontal="left" wrapText="1"/>
    </xf>
    <xf numFmtId="49" fontId="11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49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left"/>
    </xf>
    <xf numFmtId="0" fontId="17" fillId="0" borderId="0" xfId="0" applyFont="1"/>
    <xf numFmtId="0" fontId="18" fillId="0" borderId="0" xfId="0" applyFont="1"/>
    <xf numFmtId="49" fontId="5" fillId="2" borderId="0" xfId="0" applyNumberFormat="1" applyFont="1" applyFill="1" applyAlignment="1">
      <alignment wrapText="1"/>
    </xf>
    <xf numFmtId="49" fontId="0" fillId="0" borderId="0" xfId="0" applyNumberFormat="1"/>
    <xf numFmtId="0" fontId="19" fillId="0" borderId="0" xfId="0" applyFont="1"/>
    <xf numFmtId="0" fontId="3" fillId="0" borderId="0" xfId="0" applyFont="1"/>
    <xf numFmtId="49" fontId="0" fillId="0" borderId="0" xfId="0" applyNumberFormat="1"/>
    <xf numFmtId="49" fontId="11" fillId="0" borderId="0" xfId="0" applyNumberFormat="1" applyFont="1"/>
    <xf numFmtId="49" fontId="0" fillId="0" borderId="0" xfId="0" applyNumberFormat="1"/>
    <xf numFmtId="49" fontId="0" fillId="0" borderId="0" xfId="0" applyNumberFormat="1"/>
    <xf numFmtId="0" fontId="2" fillId="0" borderId="0" xfId="1"/>
    <xf numFmtId="49" fontId="2" fillId="0" borderId="0" xfId="1" applyNumberFormat="1"/>
    <xf numFmtId="0" fontId="11" fillId="0" borderId="1" xfId="1" applyFont="1" applyFill="1" applyBorder="1" applyAlignment="1">
      <alignment wrapText="1"/>
    </xf>
    <xf numFmtId="0" fontId="2" fillId="0" borderId="0" xfId="1" applyFill="1"/>
    <xf numFmtId="49" fontId="0" fillId="0" borderId="0" xfId="0" applyNumberFormat="1"/>
    <xf numFmtId="0" fontId="2" fillId="0" borderId="0" xfId="1" applyFont="1" applyFill="1"/>
    <xf numFmtId="49" fontId="2" fillId="0" borderId="0" xfId="1" applyNumberFormat="1" applyFill="1"/>
    <xf numFmtId="49" fontId="11" fillId="0" borderId="0" xfId="1" applyNumberFormat="1" applyFont="1" applyFill="1"/>
    <xf numFmtId="49" fontId="2" fillId="0" borderId="0" xfId="1" applyNumberFormat="1" applyFont="1" applyFill="1"/>
    <xf numFmtId="49" fontId="2" fillId="0" borderId="0" xfId="2" applyNumberFormat="1" applyFont="1" applyFill="1"/>
    <xf numFmtId="0" fontId="22" fillId="0" borderId="0" xfId="2" applyFont="1"/>
    <xf numFmtId="49" fontId="22" fillId="0" borderId="0" xfId="2" applyNumberFormat="1" applyFont="1"/>
    <xf numFmtId="0" fontId="2" fillId="0" borderId="0" xfId="2" applyFont="1" applyFill="1"/>
    <xf numFmtId="0" fontId="2" fillId="0" borderId="0" xfId="2"/>
    <xf numFmtId="0" fontId="23" fillId="0" borderId="0" xfId="0" applyFont="1"/>
    <xf numFmtId="0" fontId="2" fillId="0" borderId="0" xfId="2" applyFont="1"/>
    <xf numFmtId="49" fontId="2" fillId="0" borderId="0" xfId="2" applyNumberFormat="1" applyFont="1"/>
    <xf numFmtId="0" fontId="2" fillId="0" borderId="0" xfId="2" applyFont="1"/>
    <xf numFmtId="49" fontId="2" fillId="0" borderId="0" xfId="2" applyNumberFormat="1" applyFont="1"/>
    <xf numFmtId="0" fontId="22" fillId="0" borderId="0" xfId="2" applyFont="1"/>
    <xf numFmtId="49" fontId="22" fillId="0" borderId="0" xfId="2" applyNumberFormat="1" applyFont="1"/>
    <xf numFmtId="0" fontId="2" fillId="0" borderId="0" xfId="0" applyFont="1"/>
    <xf numFmtId="49" fontId="2" fillId="0" borderId="0" xfId="0" applyNumberFormat="1" applyFont="1"/>
    <xf numFmtId="49" fontId="22" fillId="0" borderId="0" xfId="0" applyNumberFormat="1" applyFont="1"/>
    <xf numFmtId="0" fontId="2" fillId="0" borderId="0" xfId="3"/>
    <xf numFmtId="49" fontId="2" fillId="0" borderId="0" xfId="3" applyNumberFormat="1"/>
    <xf numFmtId="49" fontId="11" fillId="0" borderId="0" xfId="3" applyNumberFormat="1" applyFont="1"/>
    <xf numFmtId="49" fontId="2" fillId="0" borderId="0" xfId="3" applyNumberFormat="1" applyFont="1"/>
    <xf numFmtId="0" fontId="2" fillId="0" borderId="0" xfId="3" applyFont="1"/>
    <xf numFmtId="0" fontId="0" fillId="7" borderId="0" xfId="0" applyFill="1"/>
    <xf numFmtId="0" fontId="0" fillId="0" borderId="0" xfId="0" applyAlignment="1">
      <alignment wrapText="1"/>
    </xf>
    <xf numFmtId="49" fontId="5" fillId="2" borderId="0" xfId="0" applyNumberFormat="1" applyFont="1" applyFill="1" applyBorder="1" applyAlignment="1">
      <alignment wrapText="1"/>
    </xf>
    <xf numFmtId="49" fontId="5" fillId="2" borderId="0" xfId="0" applyNumberFormat="1" applyFont="1" applyFill="1" applyBorder="1" applyAlignment="1">
      <alignment horizontal="left" wrapText="1"/>
    </xf>
    <xf numFmtId="0" fontId="0" fillId="3" borderId="0" xfId="0" applyFill="1" applyBorder="1"/>
    <xf numFmtId="0" fontId="0" fillId="0" borderId="0" xfId="0" applyBorder="1"/>
    <xf numFmtId="49" fontId="5" fillId="2" borderId="0" xfId="0" applyNumberFormat="1" applyFont="1" applyFill="1" applyBorder="1" applyAlignment="1">
      <alignment wrapText="1"/>
    </xf>
    <xf numFmtId="49" fontId="0" fillId="0" borderId="0" xfId="0" applyNumberFormat="1" applyBorder="1"/>
    <xf numFmtId="49" fontId="5" fillId="2" borderId="0" xfId="0" applyNumberFormat="1" applyFont="1" applyFill="1" applyBorder="1" applyAlignment="1">
      <alignment wrapText="1"/>
    </xf>
    <xf numFmtId="49" fontId="0" fillId="0" borderId="0" xfId="0" applyNumberFormat="1" applyBorder="1"/>
    <xf numFmtId="49" fontId="5" fillId="2" borderId="0" xfId="0" applyNumberFormat="1" applyFont="1" applyFill="1" applyAlignment="1">
      <alignment wrapText="1"/>
    </xf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5" fillId="0" borderId="0" xfId="0" applyFont="1" applyAlignment="1">
      <alignment wrapText="1"/>
    </xf>
    <xf numFmtId="49" fontId="5" fillId="2" borderId="0" xfId="0" applyNumberFormat="1" applyFont="1" applyFill="1" applyAlignment="1">
      <alignment wrapText="1"/>
    </xf>
    <xf numFmtId="49" fontId="0" fillId="0" borderId="0" xfId="0" applyNumberFormat="1"/>
    <xf numFmtId="49" fontId="5" fillId="2" borderId="0" xfId="0" applyNumberFormat="1" applyFont="1" applyFill="1" applyAlignment="1">
      <alignment wrapText="1"/>
    </xf>
    <xf numFmtId="49" fontId="0" fillId="0" borderId="0" xfId="0" applyNumberFormat="1"/>
    <xf numFmtId="49" fontId="11" fillId="0" borderId="0" xfId="0" applyNumberFormat="1" applyFont="1"/>
    <xf numFmtId="0" fontId="1" fillId="0" borderId="0" xfId="2" applyFont="1"/>
    <xf numFmtId="0" fontId="2" fillId="0" borderId="0" xfId="1" applyFill="1"/>
    <xf numFmtId="49" fontId="2" fillId="0" borderId="0" xfId="1" applyNumberFormat="1" applyFill="1"/>
    <xf numFmtId="0" fontId="2" fillId="0" borderId="0" xfId="1"/>
    <xf numFmtId="49" fontId="1" fillId="0" borderId="0" xfId="1" applyNumberFormat="1" applyFont="1" applyFill="1"/>
    <xf numFmtId="49" fontId="11" fillId="0" borderId="0" xfId="1" applyNumberFormat="1" applyFont="1" applyFill="1"/>
    <xf numFmtId="49" fontId="11" fillId="0" borderId="0" xfId="1" applyNumberFormat="1" applyFont="1"/>
    <xf numFmtId="49" fontId="1" fillId="0" borderId="0" xfId="2" applyNumberFormat="1" applyFont="1" applyFill="1"/>
    <xf numFmtId="49" fontId="2" fillId="0" borderId="0" xfId="1" applyNumberFormat="1" applyFont="1" applyFill="1"/>
    <xf numFmtId="49" fontId="0" fillId="0" borderId="0" xfId="0" applyNumberFormat="1"/>
    <xf numFmtId="164" fontId="8" fillId="0" borderId="0" xfId="0" applyNumberFormat="1" applyFont="1"/>
  </cellXfs>
  <cellStyles count="6">
    <cellStyle name="Excel Built-in Normal" xfId="4"/>
    <cellStyle name="Good" xfId="5"/>
    <cellStyle name="Normal" xfId="0" builtinId="0"/>
    <cellStyle name="Normal 2" xfId="1"/>
    <cellStyle name="Normal 3" xfId="2"/>
    <cellStyle name="Normal_Sheet1" xfId="3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3:G49"/>
  <sheetViews>
    <sheetView topLeftCell="A24" zoomScale="125" workbookViewId="0">
      <selection activeCell="O37" sqref="O37"/>
    </sheetView>
  </sheetViews>
  <sheetFormatPr defaultColWidth="9.875" defaultRowHeight="12.75"/>
  <cols>
    <col min="1" max="1" width="29.25" customWidth="1"/>
  </cols>
  <sheetData>
    <row r="3" spans="1:7" ht="15">
      <c r="A3" s="39" t="s">
        <v>11106</v>
      </c>
      <c r="B3" s="40" t="s">
        <v>11107</v>
      </c>
      <c r="C3" s="40" t="s">
        <v>11108</v>
      </c>
      <c r="D3" s="40" t="s">
        <v>11109</v>
      </c>
      <c r="E3" s="40" t="s">
        <v>1148</v>
      </c>
      <c r="F3" s="40" t="s">
        <v>11651</v>
      </c>
      <c r="G3" s="40" t="s">
        <v>11996</v>
      </c>
    </row>
    <row r="4" spans="1:7">
      <c r="A4" t="s">
        <v>11110</v>
      </c>
      <c r="B4">
        <v>98</v>
      </c>
      <c r="C4">
        <v>145</v>
      </c>
      <c r="E4">
        <v>144</v>
      </c>
      <c r="F4">
        <v>155</v>
      </c>
      <c r="G4">
        <v>160</v>
      </c>
    </row>
    <row r="5" spans="1:7">
      <c r="A5" t="s">
        <v>11111</v>
      </c>
      <c r="B5">
        <v>1107</v>
      </c>
      <c r="C5">
        <v>1177</v>
      </c>
      <c r="D5" t="s">
        <v>3759</v>
      </c>
      <c r="E5">
        <v>1190</v>
      </c>
      <c r="F5">
        <v>1201</v>
      </c>
      <c r="G5">
        <v>1492</v>
      </c>
    </row>
    <row r="6" spans="1:7">
      <c r="A6" t="s">
        <v>12029</v>
      </c>
      <c r="G6">
        <v>217</v>
      </c>
    </row>
    <row r="7" spans="1:7">
      <c r="A7" t="s">
        <v>12030</v>
      </c>
      <c r="G7">
        <v>77</v>
      </c>
    </row>
    <row r="8" spans="1:7">
      <c r="A8" t="s">
        <v>2592</v>
      </c>
      <c r="B8">
        <v>807</v>
      </c>
      <c r="C8">
        <v>874</v>
      </c>
      <c r="E8">
        <v>879</v>
      </c>
      <c r="F8">
        <v>896</v>
      </c>
      <c r="G8">
        <v>898</v>
      </c>
    </row>
    <row r="9" spans="1:7">
      <c r="A9" t="s">
        <v>3811</v>
      </c>
      <c r="B9">
        <v>174</v>
      </c>
      <c r="C9">
        <v>304</v>
      </c>
      <c r="E9">
        <v>306</v>
      </c>
      <c r="F9">
        <v>359</v>
      </c>
      <c r="G9">
        <v>381</v>
      </c>
    </row>
    <row r="10" spans="1:7">
      <c r="A10" t="s">
        <v>4439</v>
      </c>
      <c r="B10">
        <v>2991</v>
      </c>
      <c r="C10">
        <v>3178</v>
      </c>
      <c r="E10">
        <v>3178</v>
      </c>
      <c r="F10">
        <v>3208</v>
      </c>
      <c r="G10">
        <v>3220</v>
      </c>
    </row>
    <row r="11" spans="1:7">
      <c r="A11" t="s">
        <v>11112</v>
      </c>
      <c r="B11">
        <v>1249</v>
      </c>
      <c r="C11">
        <v>1274</v>
      </c>
      <c r="E11">
        <v>1347</v>
      </c>
      <c r="F11">
        <v>1531</v>
      </c>
      <c r="G11">
        <v>1573</v>
      </c>
    </row>
    <row r="12" spans="1:7">
      <c r="A12" t="s">
        <v>11235</v>
      </c>
      <c r="B12">
        <v>54</v>
      </c>
      <c r="C12">
        <v>54</v>
      </c>
      <c r="E12">
        <v>54</v>
      </c>
      <c r="F12">
        <v>61</v>
      </c>
      <c r="G12">
        <v>61</v>
      </c>
    </row>
    <row r="13" spans="1:7">
      <c r="A13" t="s">
        <v>5856</v>
      </c>
      <c r="B13">
        <v>357</v>
      </c>
      <c r="C13">
        <v>370</v>
      </c>
      <c r="E13">
        <v>370</v>
      </c>
      <c r="F13">
        <v>396</v>
      </c>
      <c r="G13">
        <v>396</v>
      </c>
    </row>
    <row r="14" spans="1:7">
      <c r="A14" t="s">
        <v>11236</v>
      </c>
      <c r="B14">
        <v>397</v>
      </c>
      <c r="C14">
        <v>526</v>
      </c>
      <c r="D14" t="s">
        <v>3759</v>
      </c>
      <c r="E14">
        <v>534</v>
      </c>
      <c r="F14">
        <v>554</v>
      </c>
      <c r="G14">
        <v>556</v>
      </c>
    </row>
    <row r="15" spans="1:7">
      <c r="A15" t="s">
        <v>11237</v>
      </c>
      <c r="B15">
        <v>362</v>
      </c>
      <c r="C15" s="41">
        <v>413</v>
      </c>
      <c r="D15" t="s">
        <v>3759</v>
      </c>
      <c r="E15">
        <v>413</v>
      </c>
      <c r="F15">
        <v>490</v>
      </c>
      <c r="G15">
        <v>490</v>
      </c>
    </row>
    <row r="16" spans="1:7">
      <c r="A16" t="s">
        <v>11238</v>
      </c>
      <c r="B16">
        <v>1451</v>
      </c>
      <c r="C16" s="41">
        <v>1707</v>
      </c>
      <c r="D16" t="s">
        <v>3759</v>
      </c>
      <c r="E16">
        <v>1711</v>
      </c>
      <c r="F16">
        <v>1826</v>
      </c>
      <c r="G16">
        <v>1826</v>
      </c>
    </row>
    <row r="17" spans="1:7">
      <c r="A17" t="s">
        <v>11239</v>
      </c>
      <c r="B17">
        <v>56</v>
      </c>
      <c r="C17" s="41">
        <v>56</v>
      </c>
      <c r="E17">
        <v>56</v>
      </c>
      <c r="F17">
        <v>76</v>
      </c>
      <c r="G17">
        <v>76</v>
      </c>
    </row>
    <row r="18" spans="1:7">
      <c r="A18" t="s">
        <v>11240</v>
      </c>
      <c r="B18">
        <v>790</v>
      </c>
      <c r="C18" s="41">
        <v>913</v>
      </c>
      <c r="E18">
        <v>934</v>
      </c>
      <c r="F18">
        <v>1033</v>
      </c>
      <c r="G18">
        <v>1041</v>
      </c>
    </row>
    <row r="19" spans="1:7">
      <c r="A19" t="s">
        <v>11241</v>
      </c>
      <c r="B19">
        <v>464</v>
      </c>
      <c r="C19" s="41">
        <v>592</v>
      </c>
      <c r="E19">
        <v>593</v>
      </c>
      <c r="F19">
        <v>595</v>
      </c>
      <c r="G19">
        <v>595</v>
      </c>
    </row>
    <row r="20" spans="1:7">
      <c r="A20" t="s">
        <v>11242</v>
      </c>
      <c r="B20">
        <v>12</v>
      </c>
      <c r="C20" s="41">
        <v>12</v>
      </c>
      <c r="E20">
        <v>12</v>
      </c>
      <c r="F20">
        <v>12</v>
      </c>
      <c r="G20">
        <v>12</v>
      </c>
    </row>
    <row r="21" spans="1:7">
      <c r="A21" t="s">
        <v>9892</v>
      </c>
      <c r="B21">
        <v>241</v>
      </c>
      <c r="C21" s="41">
        <v>283</v>
      </c>
      <c r="E21">
        <v>283</v>
      </c>
      <c r="F21">
        <v>289</v>
      </c>
      <c r="G21">
        <v>289</v>
      </c>
    </row>
    <row r="22" spans="1:7">
      <c r="A22" t="s">
        <v>11656</v>
      </c>
      <c r="C22" s="41"/>
      <c r="F22">
        <v>15</v>
      </c>
      <c r="G22">
        <v>15</v>
      </c>
    </row>
    <row r="23" spans="1:7">
      <c r="A23" t="s">
        <v>11243</v>
      </c>
      <c r="B23">
        <v>1016</v>
      </c>
      <c r="C23" s="41">
        <v>1104</v>
      </c>
      <c r="E23">
        <v>1127</v>
      </c>
      <c r="F23">
        <v>1135</v>
      </c>
      <c r="G23">
        <v>1143</v>
      </c>
    </row>
    <row r="24" spans="1:7" ht="15">
      <c r="A24" s="42" t="s">
        <v>11244</v>
      </c>
      <c r="B24" s="42">
        <f>SUM(B4:B23)</f>
        <v>11626</v>
      </c>
      <c r="C24" s="42">
        <f>SUM(C4:C23)</f>
        <v>12982</v>
      </c>
      <c r="D24" s="42">
        <f t="shared" ref="D24:G24" si="0">SUM(D4:D23)</f>
        <v>0</v>
      </c>
      <c r="E24" s="42">
        <f t="shared" si="0"/>
        <v>13131</v>
      </c>
      <c r="F24" s="42">
        <f t="shared" si="0"/>
        <v>13832</v>
      </c>
      <c r="G24" s="42">
        <f t="shared" si="0"/>
        <v>14518</v>
      </c>
    </row>
    <row r="25" spans="1:7">
      <c r="C25" s="41"/>
    </row>
    <row r="26" spans="1:7" ht="15">
      <c r="A26" s="39" t="s">
        <v>11245</v>
      </c>
      <c r="B26" s="40"/>
      <c r="C26" s="43"/>
      <c r="D26" s="40"/>
    </row>
    <row r="27" spans="1:7">
      <c r="A27" t="s">
        <v>11245</v>
      </c>
      <c r="B27">
        <v>689</v>
      </c>
      <c r="C27" s="41">
        <v>723</v>
      </c>
      <c r="E27">
        <v>726</v>
      </c>
      <c r="F27">
        <v>810</v>
      </c>
      <c r="G27">
        <v>810</v>
      </c>
    </row>
    <row r="28" spans="1:7">
      <c r="C28" s="41"/>
    </row>
    <row r="29" spans="1:7">
      <c r="C29" s="41"/>
    </row>
    <row r="30" spans="1:7">
      <c r="C30" s="41"/>
    </row>
    <row r="31" spans="1:7" ht="15">
      <c r="A31" s="39" t="s">
        <v>11246</v>
      </c>
      <c r="B31" s="40"/>
      <c r="C31" s="43"/>
      <c r="D31" s="40"/>
    </row>
    <row r="32" spans="1:7">
      <c r="A32" t="s">
        <v>9945</v>
      </c>
      <c r="B32">
        <v>16</v>
      </c>
      <c r="C32" s="41">
        <v>16</v>
      </c>
      <c r="E32">
        <v>16</v>
      </c>
      <c r="F32">
        <v>16</v>
      </c>
      <c r="G32">
        <v>16</v>
      </c>
    </row>
    <row r="33" spans="1:7">
      <c r="A33" t="s">
        <v>11246</v>
      </c>
      <c r="B33">
        <v>241</v>
      </c>
      <c r="C33" s="41">
        <v>239</v>
      </c>
      <c r="E33">
        <v>239</v>
      </c>
      <c r="F33">
        <v>239</v>
      </c>
      <c r="G33">
        <v>267</v>
      </c>
    </row>
    <row r="34" spans="1:7" ht="15">
      <c r="A34" s="42" t="s">
        <v>11247</v>
      </c>
      <c r="B34" s="42">
        <f>SUM(B32:B33)</f>
        <v>257</v>
      </c>
      <c r="C34" s="42">
        <f>SUM(C32:C33)</f>
        <v>255</v>
      </c>
      <c r="G34">
        <f>G32+G33</f>
        <v>283</v>
      </c>
    </row>
    <row r="35" spans="1:7">
      <c r="C35" s="41"/>
    </row>
    <row r="36" spans="1:7" ht="15">
      <c r="A36" s="44" t="s">
        <v>11391</v>
      </c>
      <c r="B36" s="44">
        <f>B34+B27+B24</f>
        <v>12572</v>
      </c>
      <c r="C36" s="44">
        <f>C34+C27+C24</f>
        <v>13960</v>
      </c>
      <c r="E36">
        <f>E33+E27+E24</f>
        <v>14096</v>
      </c>
      <c r="F36">
        <f>F33+F27+F24</f>
        <v>14881</v>
      </c>
      <c r="G36">
        <f>G34+G27+G24</f>
        <v>15611</v>
      </c>
    </row>
    <row r="37" spans="1:7" ht="15">
      <c r="A37" s="44" t="s">
        <v>11392</v>
      </c>
      <c r="B37" s="44"/>
      <c r="C37" s="44">
        <f>C36-B36</f>
        <v>1388</v>
      </c>
      <c r="E37">
        <f>E36-C36</f>
        <v>136</v>
      </c>
      <c r="F37">
        <f>F36-E36</f>
        <v>785</v>
      </c>
      <c r="G37">
        <f>G36-F36</f>
        <v>730</v>
      </c>
    </row>
    <row r="39" spans="1:7">
      <c r="A39" t="s">
        <v>11393</v>
      </c>
      <c r="B39" t="s">
        <v>11133</v>
      </c>
      <c r="C39" t="s">
        <v>11134</v>
      </c>
    </row>
    <row r="40" spans="1:7">
      <c r="A40" t="s">
        <v>11135</v>
      </c>
      <c r="B40" s="45">
        <v>40589</v>
      </c>
    </row>
    <row r="41" spans="1:7">
      <c r="A41" t="s">
        <v>11136</v>
      </c>
      <c r="B41" s="45">
        <v>39158</v>
      </c>
    </row>
    <row r="42" spans="1:7">
      <c r="A42" t="s">
        <v>11137</v>
      </c>
      <c r="B42" s="45">
        <v>39172</v>
      </c>
      <c r="C42" t="s">
        <v>11138</v>
      </c>
    </row>
    <row r="43" spans="1:7">
      <c r="A43" t="s">
        <v>11139</v>
      </c>
      <c r="B43" s="45">
        <v>39182</v>
      </c>
    </row>
    <row r="44" spans="1:7">
      <c r="A44" t="s">
        <v>1147</v>
      </c>
      <c r="B44" s="45">
        <v>39210</v>
      </c>
    </row>
    <row r="45" spans="1:7">
      <c r="A45" t="s">
        <v>11617</v>
      </c>
      <c r="B45" s="45">
        <v>39280</v>
      </c>
    </row>
    <row r="46" spans="1:7">
      <c r="A46" t="s">
        <v>11618</v>
      </c>
      <c r="B46" s="45">
        <v>39298</v>
      </c>
      <c r="C46" t="s">
        <v>11619</v>
      </c>
    </row>
    <row r="47" spans="1:7">
      <c r="A47" t="s">
        <v>90</v>
      </c>
      <c r="B47" s="45">
        <v>39344</v>
      </c>
    </row>
    <row r="48" spans="1:7">
      <c r="A48" t="s">
        <v>12031</v>
      </c>
      <c r="B48" s="45">
        <v>39379</v>
      </c>
    </row>
    <row r="49" spans="1:3">
      <c r="A49" t="s">
        <v>0</v>
      </c>
      <c r="B49" s="45">
        <v>39384</v>
      </c>
      <c r="C49" t="s">
        <v>84</v>
      </c>
    </row>
  </sheetData>
  <phoneticPr fontId="4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Y62"/>
  <sheetViews>
    <sheetView topLeftCell="A56" workbookViewId="0">
      <pane ySplit="855"/>
      <selection activeCell="J56" sqref="J1:J1048576"/>
      <selection pane="bottomLeft" activeCell="G47" sqref="G47"/>
    </sheetView>
  </sheetViews>
  <sheetFormatPr defaultColWidth="11" defaultRowHeight="12.75"/>
  <cols>
    <col min="6" max="6" width="52.25" customWidth="1"/>
    <col min="7" max="7" width="29.37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605</v>
      </c>
      <c r="Y1" s="1" t="s">
        <v>11620</v>
      </c>
    </row>
    <row r="2" spans="1:25" ht="15">
      <c r="A2" s="25" t="s">
        <v>5373</v>
      </c>
      <c r="B2" s="25" t="s">
        <v>5525</v>
      </c>
      <c r="C2" s="22" t="s">
        <v>1192</v>
      </c>
      <c r="D2" s="25" t="s">
        <v>4474</v>
      </c>
      <c r="E2" s="22" t="s">
        <v>1192</v>
      </c>
      <c r="F2" s="25" t="s">
        <v>5374</v>
      </c>
      <c r="G2" s="25" t="s">
        <v>1762</v>
      </c>
      <c r="H2" s="22" t="s">
        <v>1192</v>
      </c>
      <c r="I2" s="25" t="s">
        <v>1762</v>
      </c>
      <c r="J2" s="11" t="str">
        <f>CONCATENATE("IC.MS.",C2,E2,H2)</f>
        <v>IC.MS.010101</v>
      </c>
      <c r="K2" s="2" t="s">
        <v>1192</v>
      </c>
      <c r="L2" t="str">
        <f t="shared" ref="L2:L62" si="0">G2</f>
        <v>Yes</v>
      </c>
      <c r="M2" s="12" t="str">
        <f>CONCATENATE("PI.",J2,".",K2)</f>
        <v>PI.IC.MS.010101.01</v>
      </c>
      <c r="N2" s="12"/>
      <c r="O2" s="12" t="str">
        <f>CONCATENATE("PH.",J2,".",K2)</f>
        <v>PH.IC.MS.010101.01</v>
      </c>
      <c r="Q2" s="12" t="str">
        <f>CONCATENATE("CL.",J2,".",K2)</f>
        <v>CL.IC.MS.010101.01</v>
      </c>
      <c r="R2" t="s">
        <v>1141</v>
      </c>
    </row>
    <row r="3" spans="1:25" ht="15">
      <c r="A3" s="25" t="s">
        <v>5373</v>
      </c>
      <c r="B3" s="25"/>
      <c r="C3" s="22" t="s">
        <v>1192</v>
      </c>
      <c r="D3" s="25"/>
      <c r="E3" s="22" t="s">
        <v>1192</v>
      </c>
      <c r="F3" s="25" t="s">
        <v>5374</v>
      </c>
      <c r="G3" s="25" t="s">
        <v>3196</v>
      </c>
      <c r="H3" s="22" t="s">
        <v>923</v>
      </c>
      <c r="I3" s="25" t="s">
        <v>3196</v>
      </c>
      <c r="J3" s="11" t="str">
        <f t="shared" ref="J3:J62" si="1">CONCATENATE("IC.MS.",C3,E3,H3)</f>
        <v>IC.MS.010102</v>
      </c>
      <c r="K3" s="2" t="s">
        <v>1192</v>
      </c>
      <c r="L3" t="str">
        <f t="shared" si="0"/>
        <v>No</v>
      </c>
      <c r="M3" s="12" t="str">
        <f t="shared" ref="M3:M62" si="2">CONCATENATE("PI.",J3,".",K3)</f>
        <v>PI.IC.MS.010102.01</v>
      </c>
      <c r="N3" s="12"/>
      <c r="O3" s="12" t="str">
        <f t="shared" ref="O3:O62" si="3">CONCATENATE("PH.",J3,".",K3)</f>
        <v>PH.IC.MS.010102.01</v>
      </c>
      <c r="Q3" s="12" t="str">
        <f t="shared" ref="Q3:Q62" si="4">CONCATENATE("CL.",J3,".",K3)</f>
        <v>CL.IC.MS.010102.01</v>
      </c>
      <c r="R3" t="s">
        <v>1141</v>
      </c>
    </row>
    <row r="4" spans="1:25" ht="15">
      <c r="A4" s="25" t="s">
        <v>5373</v>
      </c>
      <c r="B4" s="25"/>
      <c r="C4" s="22" t="s">
        <v>11324</v>
      </c>
      <c r="D4" s="25"/>
      <c r="E4" s="22" t="s">
        <v>11324</v>
      </c>
      <c r="F4" s="25" t="s">
        <v>5374</v>
      </c>
      <c r="G4" s="25" t="s">
        <v>1222</v>
      </c>
      <c r="H4" s="22" t="s">
        <v>946</v>
      </c>
      <c r="I4" s="25" t="s">
        <v>1224</v>
      </c>
      <c r="J4" s="11" t="str">
        <f t="shared" si="1"/>
        <v>IC.MS.010103</v>
      </c>
      <c r="K4" s="2" t="s">
        <v>11324</v>
      </c>
      <c r="L4" t="str">
        <f t="shared" si="0"/>
        <v>Unable to Assess</v>
      </c>
      <c r="M4" s="12" t="str">
        <f t="shared" si="2"/>
        <v>PI.IC.MS.010103.01</v>
      </c>
      <c r="N4" s="12"/>
      <c r="O4" s="12" t="str">
        <f t="shared" si="3"/>
        <v>PH.IC.MS.010103.01</v>
      </c>
      <c r="Q4" s="12" t="str">
        <f t="shared" si="4"/>
        <v>CL.IC.MS.010103.01</v>
      </c>
      <c r="R4" t="s">
        <v>9277</v>
      </c>
    </row>
    <row r="5" spans="1:25" ht="15">
      <c r="A5" s="25" t="s">
        <v>5373</v>
      </c>
      <c r="B5" s="25"/>
      <c r="C5" s="22" t="s">
        <v>1192</v>
      </c>
      <c r="D5" s="25"/>
      <c r="E5" s="22" t="s">
        <v>1192</v>
      </c>
      <c r="F5" s="25" t="s">
        <v>5375</v>
      </c>
      <c r="G5" s="25" t="s">
        <v>1762</v>
      </c>
      <c r="H5" s="22" t="s">
        <v>7070</v>
      </c>
      <c r="I5" s="25" t="s">
        <v>1762</v>
      </c>
      <c r="J5" s="11" t="str">
        <f t="shared" si="1"/>
        <v>IC.MS.010104</v>
      </c>
      <c r="K5" s="2" t="s">
        <v>1192</v>
      </c>
      <c r="L5" t="str">
        <f t="shared" si="0"/>
        <v>Yes</v>
      </c>
      <c r="M5" s="12" t="str">
        <f t="shared" si="2"/>
        <v>PI.IC.MS.010104.01</v>
      </c>
      <c r="N5" s="12"/>
      <c r="O5" s="12" t="str">
        <f t="shared" si="3"/>
        <v>PH.IC.MS.010104.01</v>
      </c>
      <c r="Q5" s="12" t="str">
        <f t="shared" si="4"/>
        <v>CL.IC.MS.010104.01</v>
      </c>
      <c r="R5" t="s">
        <v>9277</v>
      </c>
    </row>
    <row r="6" spans="1:25" ht="15">
      <c r="A6" s="25" t="s">
        <v>5373</v>
      </c>
      <c r="B6" s="25"/>
      <c r="C6" s="22" t="s">
        <v>11324</v>
      </c>
      <c r="D6" s="25"/>
      <c r="E6" s="22" t="s">
        <v>11324</v>
      </c>
      <c r="F6" s="25" t="s">
        <v>5375</v>
      </c>
      <c r="G6" s="25" t="s">
        <v>3196</v>
      </c>
      <c r="H6" s="22" t="s">
        <v>7071</v>
      </c>
      <c r="I6" s="25" t="s">
        <v>3196</v>
      </c>
      <c r="J6" s="11" t="str">
        <f t="shared" si="1"/>
        <v>IC.MS.010105</v>
      </c>
      <c r="K6" s="2" t="s">
        <v>11324</v>
      </c>
      <c r="L6" t="str">
        <f t="shared" si="0"/>
        <v>No</v>
      </c>
      <c r="M6" s="12" t="str">
        <f t="shared" si="2"/>
        <v>PI.IC.MS.010105.01</v>
      </c>
      <c r="N6" s="12"/>
      <c r="O6" s="12" t="str">
        <f t="shared" si="3"/>
        <v>PH.IC.MS.010105.01</v>
      </c>
      <c r="Q6" s="12" t="str">
        <f t="shared" si="4"/>
        <v>CL.IC.MS.010105.01</v>
      </c>
      <c r="R6" t="s">
        <v>9277</v>
      </c>
    </row>
    <row r="7" spans="1:25" ht="15">
      <c r="A7" s="25" t="s">
        <v>5373</v>
      </c>
      <c r="B7" s="25"/>
      <c r="C7" s="22" t="s">
        <v>11324</v>
      </c>
      <c r="D7" s="25"/>
      <c r="E7" s="22" t="s">
        <v>11324</v>
      </c>
      <c r="F7" s="25" t="s">
        <v>5375</v>
      </c>
      <c r="G7" s="25" t="s">
        <v>1222</v>
      </c>
      <c r="H7" s="22" t="s">
        <v>6888</v>
      </c>
      <c r="I7" s="25" t="s">
        <v>1224</v>
      </c>
      <c r="J7" s="11" t="str">
        <f t="shared" si="1"/>
        <v>IC.MS.010106</v>
      </c>
      <c r="K7" s="2" t="s">
        <v>11324</v>
      </c>
      <c r="L7" t="str">
        <f t="shared" si="0"/>
        <v>Unable to Assess</v>
      </c>
      <c r="M7" s="12" t="str">
        <f t="shared" si="2"/>
        <v>PI.IC.MS.010106.01</v>
      </c>
      <c r="N7" s="12"/>
      <c r="O7" s="12" t="str">
        <f t="shared" si="3"/>
        <v>PH.IC.MS.010106.01</v>
      </c>
      <c r="Q7" s="12" t="str">
        <f t="shared" si="4"/>
        <v>CL.IC.MS.010106.01</v>
      </c>
      <c r="R7" t="s">
        <v>9277</v>
      </c>
    </row>
    <row r="8" spans="1:25" ht="15">
      <c r="A8" s="25" t="s">
        <v>5373</v>
      </c>
      <c r="B8" s="25"/>
      <c r="C8" s="22" t="s">
        <v>11324</v>
      </c>
      <c r="D8" s="19" t="s">
        <v>5376</v>
      </c>
      <c r="E8" s="22" t="s">
        <v>1199</v>
      </c>
      <c r="F8" s="25" t="s">
        <v>5643</v>
      </c>
      <c r="G8" s="25" t="s">
        <v>5816</v>
      </c>
      <c r="H8" s="22" t="s">
        <v>11324</v>
      </c>
      <c r="I8" s="25" t="s">
        <v>5817</v>
      </c>
      <c r="J8" s="11" t="str">
        <f t="shared" si="1"/>
        <v>IC.MS.010201</v>
      </c>
      <c r="K8" s="2" t="s">
        <v>11324</v>
      </c>
      <c r="L8" t="str">
        <f t="shared" si="0"/>
        <v>Vital signs stable</v>
      </c>
      <c r="M8" s="12" t="str">
        <f t="shared" si="2"/>
        <v>PI.IC.MS.010201.01</v>
      </c>
      <c r="N8" s="12"/>
      <c r="O8" s="12" t="str">
        <f t="shared" si="3"/>
        <v>PH.IC.MS.010201.01</v>
      </c>
      <c r="Q8" s="12" t="str">
        <f t="shared" si="4"/>
        <v>CL.IC.MS.010201.01</v>
      </c>
      <c r="R8" t="s">
        <v>9277</v>
      </c>
    </row>
    <row r="9" spans="1:25" ht="15">
      <c r="A9" s="25" t="s">
        <v>5373</v>
      </c>
      <c r="B9" s="25"/>
      <c r="C9" s="22" t="s">
        <v>11324</v>
      </c>
      <c r="D9" s="25"/>
      <c r="E9" s="22" t="s">
        <v>1199</v>
      </c>
      <c r="F9" s="25" t="s">
        <v>5643</v>
      </c>
      <c r="G9" s="25" t="s">
        <v>5965</v>
      </c>
      <c r="H9" s="22" t="s">
        <v>1199</v>
      </c>
      <c r="I9" s="25" t="s">
        <v>5966</v>
      </c>
      <c r="J9" s="11" t="str">
        <f t="shared" si="1"/>
        <v>IC.MS.010202</v>
      </c>
      <c r="K9" s="2" t="s">
        <v>11324</v>
      </c>
      <c r="L9" t="str">
        <f t="shared" si="0"/>
        <v>Return to baseline sedation score</v>
      </c>
      <c r="M9" s="12" t="str">
        <f t="shared" si="2"/>
        <v>PI.IC.MS.010202.01</v>
      </c>
      <c r="N9" s="12"/>
      <c r="O9" s="12" t="str">
        <f t="shared" si="3"/>
        <v>PH.IC.MS.010202.01</v>
      </c>
      <c r="Q9" s="12" t="str">
        <f t="shared" si="4"/>
        <v>CL.IC.MS.010202.01</v>
      </c>
      <c r="R9" t="s">
        <v>9277</v>
      </c>
    </row>
    <row r="10" spans="1:25" ht="15">
      <c r="A10" s="25" t="s">
        <v>5373</v>
      </c>
      <c r="B10" s="25"/>
      <c r="C10" s="22" t="s">
        <v>11324</v>
      </c>
      <c r="D10" s="25"/>
      <c r="E10" s="22" t="s">
        <v>1199</v>
      </c>
      <c r="F10" s="25" t="s">
        <v>5643</v>
      </c>
      <c r="G10" s="25" t="s">
        <v>5967</v>
      </c>
      <c r="H10" s="22" t="s">
        <v>946</v>
      </c>
      <c r="I10" s="25" t="s">
        <v>5968</v>
      </c>
      <c r="J10" s="11" t="str">
        <f t="shared" si="1"/>
        <v>IC.MS.010203</v>
      </c>
      <c r="K10" s="2" t="s">
        <v>11324</v>
      </c>
      <c r="L10" t="str">
        <f t="shared" si="0"/>
        <v>Discharge safety instructions</v>
      </c>
      <c r="M10" s="12" t="str">
        <f t="shared" si="2"/>
        <v>PI.IC.MS.010203.01</v>
      </c>
      <c r="N10" s="12"/>
      <c r="O10" s="12" t="str">
        <f t="shared" si="3"/>
        <v>PH.IC.MS.010203.01</v>
      </c>
      <c r="Q10" s="12" t="str">
        <f t="shared" si="4"/>
        <v>CL.IC.MS.010203.01</v>
      </c>
      <c r="R10" t="s">
        <v>9277</v>
      </c>
    </row>
    <row r="11" spans="1:25" ht="15">
      <c r="A11" s="25" t="s">
        <v>5373</v>
      </c>
      <c r="B11" s="25"/>
      <c r="C11" s="22" t="s">
        <v>11324</v>
      </c>
      <c r="D11" s="25"/>
      <c r="E11" s="22" t="s">
        <v>1199</v>
      </c>
      <c r="F11" s="25" t="s">
        <v>5643</v>
      </c>
      <c r="G11" s="25" t="s">
        <v>5969</v>
      </c>
      <c r="H11" s="22" t="s">
        <v>948</v>
      </c>
      <c r="I11" s="25" t="s">
        <v>5970</v>
      </c>
      <c r="J11" s="11" t="str">
        <f t="shared" si="1"/>
        <v>IC.MS.010204</v>
      </c>
      <c r="K11" s="2" t="s">
        <v>11324</v>
      </c>
      <c r="L11" t="str">
        <f t="shared" si="0"/>
        <v>Pain controlled</v>
      </c>
      <c r="M11" s="12" t="str">
        <f t="shared" si="2"/>
        <v>PI.IC.MS.010204.01</v>
      </c>
      <c r="N11" s="12"/>
      <c r="O11" s="12" t="str">
        <f t="shared" si="3"/>
        <v>PH.IC.MS.010204.01</v>
      </c>
      <c r="Q11" s="12" t="str">
        <f t="shared" si="4"/>
        <v>CL.IC.MS.010204.01</v>
      </c>
      <c r="R11" t="s">
        <v>9277</v>
      </c>
    </row>
    <row r="12" spans="1:25" ht="15">
      <c r="A12" s="25" t="s">
        <v>5373</v>
      </c>
      <c r="B12" s="25"/>
      <c r="C12" s="22" t="s">
        <v>11324</v>
      </c>
      <c r="D12" s="25"/>
      <c r="E12" s="22" t="s">
        <v>1199</v>
      </c>
      <c r="F12" s="25" t="s">
        <v>5643</v>
      </c>
      <c r="G12" s="25" t="s">
        <v>5806</v>
      </c>
      <c r="H12" s="22" t="s">
        <v>7071</v>
      </c>
      <c r="I12" s="25" t="s">
        <v>5807</v>
      </c>
      <c r="J12" s="11" t="str">
        <f t="shared" si="1"/>
        <v>IC.MS.010205</v>
      </c>
      <c r="K12" s="2" t="s">
        <v>11324</v>
      </c>
      <c r="L12" t="str">
        <f t="shared" si="0"/>
        <v>No sedating meds  last 30 min</v>
      </c>
      <c r="M12" s="12" t="str">
        <f t="shared" si="2"/>
        <v>PI.IC.MS.010205.01</v>
      </c>
      <c r="N12" s="12"/>
      <c r="O12" s="12" t="str">
        <f t="shared" si="3"/>
        <v>PH.IC.MS.010205.01</v>
      </c>
      <c r="Q12" s="12" t="str">
        <f t="shared" si="4"/>
        <v>CL.IC.MS.010205.01</v>
      </c>
      <c r="R12" t="s">
        <v>9277</v>
      </c>
    </row>
    <row r="13" spans="1:25" ht="15">
      <c r="A13" s="25" t="s">
        <v>5373</v>
      </c>
      <c r="B13" s="25"/>
      <c r="C13" s="22" t="s">
        <v>11324</v>
      </c>
      <c r="D13" s="25"/>
      <c r="E13" s="22" t="s">
        <v>1199</v>
      </c>
      <c r="F13" s="25" t="s">
        <v>5643</v>
      </c>
      <c r="G13" s="25" t="s">
        <v>5808</v>
      </c>
      <c r="H13" s="22" t="s">
        <v>6888</v>
      </c>
      <c r="I13" s="25" t="s">
        <v>5809</v>
      </c>
      <c r="J13" s="11" t="str">
        <f t="shared" si="1"/>
        <v>IC.MS.010206</v>
      </c>
      <c r="K13" s="2" t="s">
        <v>11324</v>
      </c>
      <c r="L13" t="str">
        <f t="shared" si="0"/>
        <v>Home with responsible adult</v>
      </c>
      <c r="M13" s="12" t="str">
        <f t="shared" si="2"/>
        <v>PI.IC.MS.010206.01</v>
      </c>
      <c r="N13" s="12"/>
      <c r="O13" s="12" t="str">
        <f t="shared" si="3"/>
        <v>PH.IC.MS.010206.01</v>
      </c>
      <c r="Q13" s="12" t="str">
        <f t="shared" si="4"/>
        <v>CL.IC.MS.010206.01</v>
      </c>
      <c r="R13" t="s">
        <v>9277</v>
      </c>
    </row>
    <row r="14" spans="1:25" ht="15">
      <c r="A14" s="25" t="s">
        <v>5373</v>
      </c>
      <c r="B14" s="25"/>
      <c r="C14" s="22" t="s">
        <v>11324</v>
      </c>
      <c r="D14" s="25"/>
      <c r="E14" s="22" t="s">
        <v>1199</v>
      </c>
      <c r="F14" s="25" t="s">
        <v>5810</v>
      </c>
      <c r="G14" s="25" t="s">
        <v>5811</v>
      </c>
      <c r="H14" s="22" t="s">
        <v>7284</v>
      </c>
      <c r="I14" s="25" t="s">
        <v>5812</v>
      </c>
      <c r="J14" s="11" t="str">
        <f t="shared" si="1"/>
        <v>IC.MS.010207</v>
      </c>
      <c r="K14" s="2" t="s">
        <v>11324</v>
      </c>
      <c r="L14" t="str">
        <f t="shared" si="0"/>
        <v>Route: specify</v>
      </c>
      <c r="M14" s="12" t="str">
        <f t="shared" si="2"/>
        <v>PI.IC.MS.010207.01</v>
      </c>
      <c r="N14" s="12"/>
      <c r="O14" s="12" t="str">
        <f t="shared" si="3"/>
        <v>PH.IC.MS.010207.01</v>
      </c>
      <c r="Q14" s="12" t="str">
        <f t="shared" si="4"/>
        <v>CL.IC.MS.010207.01</v>
      </c>
      <c r="R14" t="s">
        <v>9277</v>
      </c>
    </row>
    <row r="15" spans="1:25" ht="15">
      <c r="A15" s="25" t="s">
        <v>5373</v>
      </c>
      <c r="B15" s="25"/>
      <c r="C15" s="22" t="s">
        <v>11324</v>
      </c>
      <c r="D15" s="25"/>
      <c r="E15" s="22" t="s">
        <v>1199</v>
      </c>
      <c r="F15" s="25" t="s">
        <v>5810</v>
      </c>
      <c r="G15" s="25" t="s">
        <v>150</v>
      </c>
      <c r="H15" s="22" t="s">
        <v>10093</v>
      </c>
      <c r="I15" s="25" t="s">
        <v>5813</v>
      </c>
      <c r="J15" s="11" t="str">
        <f t="shared" si="1"/>
        <v>IC.MS.010208</v>
      </c>
      <c r="K15" s="2" t="s">
        <v>11324</v>
      </c>
      <c r="L15" t="str">
        <f t="shared" si="0"/>
        <v>Flow rate: specify</v>
      </c>
      <c r="M15" s="12" t="str">
        <f t="shared" si="2"/>
        <v>PI.IC.MS.010208.01</v>
      </c>
      <c r="N15" s="12"/>
      <c r="O15" s="12" t="str">
        <f t="shared" si="3"/>
        <v>PH.IC.MS.010208.01</v>
      </c>
      <c r="Q15" s="12" t="str">
        <f t="shared" si="4"/>
        <v>CL.IC.MS.010208.01</v>
      </c>
      <c r="R15" t="s">
        <v>9277</v>
      </c>
    </row>
    <row r="16" spans="1:25" ht="15">
      <c r="A16" s="25" t="s">
        <v>5373</v>
      </c>
      <c r="B16" s="25"/>
      <c r="C16" s="22" t="s">
        <v>11324</v>
      </c>
      <c r="D16" s="19" t="s">
        <v>5814</v>
      </c>
      <c r="E16" s="22" t="s">
        <v>946</v>
      </c>
      <c r="F16" s="25" t="s">
        <v>5815</v>
      </c>
      <c r="G16" s="25" t="s">
        <v>5982</v>
      </c>
      <c r="H16" s="22" t="s">
        <v>11324</v>
      </c>
      <c r="I16" s="25" t="s">
        <v>5983</v>
      </c>
      <c r="J16" s="11" t="str">
        <f t="shared" si="1"/>
        <v>IC.MS.010301</v>
      </c>
      <c r="K16" s="2" t="s">
        <v>11324</v>
      </c>
      <c r="L16" t="str">
        <f t="shared" si="0"/>
        <v>No known drug allergies</v>
      </c>
      <c r="M16" s="12" t="str">
        <f t="shared" si="2"/>
        <v>PI.IC.MS.010301.01</v>
      </c>
      <c r="N16" s="12"/>
      <c r="O16" s="12" t="str">
        <f t="shared" si="3"/>
        <v>PH.IC.MS.010301.01</v>
      </c>
      <c r="Q16" s="12" t="str">
        <f t="shared" si="4"/>
        <v>CL.IC.MS.010301.01</v>
      </c>
      <c r="R16" t="s">
        <v>9277</v>
      </c>
    </row>
    <row r="17" spans="1:18" ht="15">
      <c r="A17" s="25" t="s">
        <v>5373</v>
      </c>
      <c r="B17" s="25"/>
      <c r="C17" s="22" t="s">
        <v>11324</v>
      </c>
      <c r="D17" s="25"/>
      <c r="E17" s="22" t="s">
        <v>946</v>
      </c>
      <c r="F17" s="25" t="s">
        <v>5815</v>
      </c>
      <c r="G17" s="25" t="s">
        <v>5984</v>
      </c>
      <c r="H17" s="22" t="s">
        <v>1199</v>
      </c>
      <c r="I17" s="25" t="s">
        <v>5985</v>
      </c>
      <c r="J17" s="11" t="str">
        <f t="shared" si="1"/>
        <v>IC.MS.010302</v>
      </c>
      <c r="K17" s="2" t="s">
        <v>11324</v>
      </c>
      <c r="L17" t="str">
        <f t="shared" si="0"/>
        <v>Chart reviewed</v>
      </c>
      <c r="M17" s="12" t="str">
        <f t="shared" si="2"/>
        <v>PI.IC.MS.010302.01</v>
      </c>
      <c r="N17" s="12"/>
      <c r="O17" s="12" t="str">
        <f t="shared" si="3"/>
        <v>PH.IC.MS.010302.01</v>
      </c>
      <c r="Q17" s="12" t="str">
        <f t="shared" si="4"/>
        <v>CL.IC.MS.010302.01</v>
      </c>
      <c r="R17" t="s">
        <v>9277</v>
      </c>
    </row>
    <row r="18" spans="1:18" ht="15">
      <c r="A18" s="25" t="s">
        <v>5373</v>
      </c>
      <c r="B18" s="25"/>
      <c r="C18" s="22" t="s">
        <v>11324</v>
      </c>
      <c r="D18" s="25"/>
      <c r="E18" s="22" t="s">
        <v>946</v>
      </c>
      <c r="F18" s="25" t="s">
        <v>5986</v>
      </c>
      <c r="G18" s="25" t="s">
        <v>5987</v>
      </c>
      <c r="H18" s="22" t="s">
        <v>946</v>
      </c>
      <c r="I18" s="25" t="s">
        <v>1001</v>
      </c>
      <c r="J18" s="11" t="str">
        <f t="shared" si="1"/>
        <v>IC.MS.010303</v>
      </c>
      <c r="K18" s="2" t="s">
        <v>11324</v>
      </c>
      <c r="L18" t="str">
        <f t="shared" si="0"/>
        <v>No med contraindication</v>
      </c>
      <c r="M18" s="12" t="str">
        <f t="shared" si="2"/>
        <v>PI.IC.MS.010303.01</v>
      </c>
      <c r="N18" s="12"/>
      <c r="O18" s="12" t="str">
        <f t="shared" si="3"/>
        <v>PH.IC.MS.010303.01</v>
      </c>
      <c r="Q18" s="12" t="str">
        <f t="shared" si="4"/>
        <v>CL.IC.MS.010303.01</v>
      </c>
      <c r="R18" t="s">
        <v>9277</v>
      </c>
    </row>
    <row r="19" spans="1:18" ht="15">
      <c r="A19" s="25" t="s">
        <v>5373</v>
      </c>
      <c r="B19" s="25"/>
      <c r="C19" s="22" t="s">
        <v>11324</v>
      </c>
      <c r="D19" s="25"/>
      <c r="E19" s="22" t="s">
        <v>946</v>
      </c>
      <c r="F19" s="25" t="s">
        <v>5986</v>
      </c>
      <c r="G19" s="25" t="s">
        <v>5984</v>
      </c>
      <c r="H19" s="22" t="s">
        <v>948</v>
      </c>
      <c r="I19" s="25" t="s">
        <v>5985</v>
      </c>
      <c r="J19" s="11" t="str">
        <f t="shared" si="1"/>
        <v>IC.MS.010304</v>
      </c>
      <c r="K19" s="2" t="s">
        <v>11324</v>
      </c>
      <c r="L19" t="str">
        <f t="shared" si="0"/>
        <v>Chart reviewed</v>
      </c>
      <c r="M19" s="12" t="str">
        <f t="shared" si="2"/>
        <v>PI.IC.MS.010304.01</v>
      </c>
      <c r="N19" s="12"/>
      <c r="O19" s="12" t="str">
        <f t="shared" si="3"/>
        <v>PH.IC.MS.010304.01</v>
      </c>
      <c r="Q19" s="12" t="str">
        <f t="shared" si="4"/>
        <v>CL.IC.MS.010304.01</v>
      </c>
      <c r="R19" t="s">
        <v>9277</v>
      </c>
    </row>
    <row r="20" spans="1:18" ht="15">
      <c r="A20" s="25" t="s">
        <v>5373</v>
      </c>
      <c r="B20" s="25"/>
      <c r="C20" s="22" t="s">
        <v>11324</v>
      </c>
      <c r="D20" s="25"/>
      <c r="E20" s="22" t="s">
        <v>946</v>
      </c>
      <c r="F20" s="25" t="s">
        <v>5825</v>
      </c>
      <c r="G20" s="25" t="s">
        <v>5826</v>
      </c>
      <c r="H20" s="22" t="s">
        <v>7071</v>
      </c>
      <c r="I20" s="25" t="s">
        <v>3383</v>
      </c>
      <c r="J20" s="11" t="str">
        <f t="shared" si="1"/>
        <v>IC.MS.010305</v>
      </c>
      <c r="K20" s="2" t="s">
        <v>11324</v>
      </c>
      <c r="L20" t="str">
        <f t="shared" si="0"/>
        <v>Obtained by MD/NP</v>
      </c>
      <c r="M20" s="12" t="str">
        <f t="shared" si="2"/>
        <v>PI.IC.MS.010305.01</v>
      </c>
      <c r="N20" s="12"/>
      <c r="O20" s="12" t="str">
        <f t="shared" si="3"/>
        <v>PH.IC.MS.010305.01</v>
      </c>
      <c r="Q20" s="12" t="str">
        <f t="shared" si="4"/>
        <v>CL.IC.MS.010305.01</v>
      </c>
      <c r="R20" t="s">
        <v>9277</v>
      </c>
    </row>
    <row r="21" spans="1:18" ht="15">
      <c r="A21" s="25" t="s">
        <v>5373</v>
      </c>
      <c r="B21" s="25"/>
      <c r="C21" s="22" t="s">
        <v>11324</v>
      </c>
      <c r="D21" s="25"/>
      <c r="E21" s="22" t="s">
        <v>946</v>
      </c>
      <c r="F21" s="25" t="s">
        <v>5825</v>
      </c>
      <c r="G21" s="25" t="s">
        <v>5060</v>
      </c>
      <c r="H21" s="22" t="s">
        <v>6888</v>
      </c>
      <c r="I21" s="25" t="s">
        <v>5060</v>
      </c>
      <c r="J21" s="11" t="str">
        <f t="shared" si="1"/>
        <v>IC.MS.010306</v>
      </c>
      <c r="K21" s="2" t="s">
        <v>11324</v>
      </c>
      <c r="L21" t="str">
        <f t="shared" si="0"/>
        <v>Not done</v>
      </c>
      <c r="M21" s="12" t="str">
        <f t="shared" si="2"/>
        <v>PI.IC.MS.010306.01</v>
      </c>
      <c r="N21" s="12"/>
      <c r="O21" s="12" t="str">
        <f t="shared" si="3"/>
        <v>PH.IC.MS.010306.01</v>
      </c>
      <c r="Q21" s="12" t="str">
        <f t="shared" si="4"/>
        <v>CL.IC.MS.010306.01</v>
      </c>
      <c r="R21" t="s">
        <v>1141</v>
      </c>
    </row>
    <row r="22" spans="1:18" ht="15">
      <c r="A22" s="25" t="s">
        <v>5373</v>
      </c>
      <c r="B22" s="25"/>
      <c r="C22" s="22" t="s">
        <v>11324</v>
      </c>
      <c r="D22" s="25"/>
      <c r="E22" s="22" t="s">
        <v>946</v>
      </c>
      <c r="F22" s="25" t="s">
        <v>5827</v>
      </c>
      <c r="G22" s="25" t="s">
        <v>5828</v>
      </c>
      <c r="H22" s="22" t="s">
        <v>7284</v>
      </c>
      <c r="I22" s="25" t="s">
        <v>1001</v>
      </c>
      <c r="J22" s="11" t="str">
        <f t="shared" si="1"/>
        <v>IC.MS.010307</v>
      </c>
      <c r="K22" s="2" t="s">
        <v>11324</v>
      </c>
      <c r="L22" t="str">
        <f t="shared" si="0"/>
        <v>Date/time</v>
      </c>
      <c r="M22" s="12" t="str">
        <f t="shared" si="2"/>
        <v>PI.IC.MS.010307.01</v>
      </c>
      <c r="N22" s="12"/>
      <c r="O22" s="12" t="str">
        <f t="shared" si="3"/>
        <v>PH.IC.MS.010307.01</v>
      </c>
      <c r="Q22" s="12" t="str">
        <f t="shared" si="4"/>
        <v>CL.IC.MS.010307.01</v>
      </c>
      <c r="R22" t="s">
        <v>1141</v>
      </c>
    </row>
    <row r="23" spans="1:18" ht="15">
      <c r="A23" s="25" t="s">
        <v>5373</v>
      </c>
      <c r="B23" s="25"/>
      <c r="C23" s="22" t="s">
        <v>11324</v>
      </c>
      <c r="D23" s="25"/>
      <c r="E23" s="22" t="s">
        <v>946</v>
      </c>
      <c r="F23" s="25" t="s">
        <v>5827</v>
      </c>
      <c r="G23" s="25" t="s">
        <v>5829</v>
      </c>
      <c r="H23" s="22" t="s">
        <v>10093</v>
      </c>
      <c r="I23" s="25" t="s">
        <v>5985</v>
      </c>
      <c r="J23" s="11" t="str">
        <f t="shared" si="1"/>
        <v>IC.MS.010308</v>
      </c>
      <c r="K23" s="2" t="s">
        <v>11324</v>
      </c>
      <c r="L23" t="str">
        <f t="shared" si="0"/>
        <v>See Chart</v>
      </c>
      <c r="M23" s="12" t="str">
        <f t="shared" si="2"/>
        <v>PI.IC.MS.010308.01</v>
      </c>
      <c r="N23" s="12"/>
      <c r="O23" s="12" t="str">
        <f t="shared" si="3"/>
        <v>PH.IC.MS.010308.01</v>
      </c>
      <c r="Q23" s="12" t="str">
        <f t="shared" si="4"/>
        <v>CL.IC.MS.010308.01</v>
      </c>
      <c r="R23" t="s">
        <v>1141</v>
      </c>
    </row>
    <row r="24" spans="1:18" ht="15">
      <c r="A24" s="25" t="s">
        <v>5373</v>
      </c>
      <c r="B24" s="25"/>
      <c r="C24" s="22" t="s">
        <v>11324</v>
      </c>
      <c r="D24" s="25"/>
      <c r="E24" s="22" t="s">
        <v>946</v>
      </c>
      <c r="F24" s="25" t="s">
        <v>6163</v>
      </c>
      <c r="G24" s="25" t="s">
        <v>5677</v>
      </c>
      <c r="H24" s="22" t="s">
        <v>10095</v>
      </c>
      <c r="I24" s="25" t="s">
        <v>5678</v>
      </c>
      <c r="J24" s="11" t="str">
        <f t="shared" si="1"/>
        <v>IC.MS.010309</v>
      </c>
      <c r="K24" s="2" t="s">
        <v>11324</v>
      </c>
      <c r="L24" t="str">
        <f t="shared" si="0"/>
        <v>No hx mod sedation complications</v>
      </c>
      <c r="M24" s="12" t="str">
        <f t="shared" si="2"/>
        <v>PI.IC.MS.010309.01</v>
      </c>
      <c r="N24" s="12"/>
      <c r="O24" s="12" t="str">
        <f t="shared" si="3"/>
        <v>PH.IC.MS.010309.01</v>
      </c>
      <c r="Q24" s="12" t="str">
        <f t="shared" si="4"/>
        <v>CL.IC.MS.010309.01</v>
      </c>
      <c r="R24" t="s">
        <v>1141</v>
      </c>
    </row>
    <row r="25" spans="1:18" ht="15">
      <c r="A25" s="25" t="s">
        <v>5373</v>
      </c>
      <c r="B25" s="25"/>
      <c r="C25" s="22" t="s">
        <v>11324</v>
      </c>
      <c r="D25" s="25"/>
      <c r="E25" s="22" t="s">
        <v>946</v>
      </c>
      <c r="F25" s="25" t="s">
        <v>6163</v>
      </c>
      <c r="G25" s="25" t="s">
        <v>5984</v>
      </c>
      <c r="H25" s="22" t="s">
        <v>10905</v>
      </c>
      <c r="I25" s="25" t="s">
        <v>5985</v>
      </c>
      <c r="J25" s="11" t="str">
        <f t="shared" si="1"/>
        <v>IC.MS.010310</v>
      </c>
      <c r="K25" s="2" t="s">
        <v>11324</v>
      </c>
      <c r="L25" t="str">
        <f t="shared" si="0"/>
        <v>Chart reviewed</v>
      </c>
      <c r="M25" s="12" t="str">
        <f t="shared" si="2"/>
        <v>PI.IC.MS.010310.01</v>
      </c>
      <c r="N25" s="12"/>
      <c r="O25" s="12" t="str">
        <f t="shared" si="3"/>
        <v>PH.IC.MS.010310.01</v>
      </c>
      <c r="Q25" s="12" t="str">
        <f t="shared" si="4"/>
        <v>CL.IC.MS.010310.01</v>
      </c>
      <c r="R25" t="s">
        <v>9277</v>
      </c>
    </row>
    <row r="26" spans="1:18" ht="15">
      <c r="A26" s="25" t="s">
        <v>5373</v>
      </c>
      <c r="B26" s="25"/>
      <c r="C26" s="22" t="s">
        <v>1192</v>
      </c>
      <c r="D26" s="25"/>
      <c r="E26" s="22" t="s">
        <v>1202</v>
      </c>
      <c r="F26" s="25" t="s">
        <v>5504</v>
      </c>
      <c r="G26" s="25" t="s">
        <v>5505</v>
      </c>
      <c r="H26" s="22" t="s">
        <v>8048</v>
      </c>
      <c r="I26" s="25" t="s">
        <v>5506</v>
      </c>
      <c r="J26" s="11" t="str">
        <f t="shared" si="1"/>
        <v>IC.MS.010311</v>
      </c>
      <c r="K26" s="2" t="s">
        <v>11324</v>
      </c>
      <c r="L26" t="str">
        <f t="shared" si="0"/>
        <v>No hx substance abuse</v>
      </c>
      <c r="M26" s="12" t="str">
        <f t="shared" si="2"/>
        <v>PI.IC.MS.010311.01</v>
      </c>
      <c r="N26" s="12"/>
      <c r="O26" s="12" t="str">
        <f t="shared" si="3"/>
        <v>PH.IC.MS.010311.01</v>
      </c>
      <c r="Q26" s="12" t="str">
        <f t="shared" si="4"/>
        <v>CL.IC.MS.010311.01</v>
      </c>
      <c r="R26" t="s">
        <v>1141</v>
      </c>
    </row>
    <row r="27" spans="1:18" ht="15">
      <c r="A27" s="25" t="s">
        <v>5373</v>
      </c>
      <c r="B27" s="25"/>
      <c r="C27" s="22" t="s">
        <v>1192</v>
      </c>
      <c r="D27" s="25"/>
      <c r="E27" s="22" t="s">
        <v>1202</v>
      </c>
      <c r="F27" s="25" t="s">
        <v>5504</v>
      </c>
      <c r="G27" s="25" t="s">
        <v>5984</v>
      </c>
      <c r="H27" s="22" t="s">
        <v>11023</v>
      </c>
      <c r="I27" s="25" t="s">
        <v>5985</v>
      </c>
      <c r="J27" s="11" t="str">
        <f t="shared" si="1"/>
        <v>IC.MS.010312</v>
      </c>
      <c r="K27" s="2" t="s">
        <v>11324</v>
      </c>
      <c r="L27" t="str">
        <f t="shared" si="0"/>
        <v>Chart reviewed</v>
      </c>
      <c r="M27" s="12" t="str">
        <f t="shared" si="2"/>
        <v>PI.IC.MS.010312.01</v>
      </c>
      <c r="N27" s="12"/>
      <c r="O27" s="12" t="str">
        <f t="shared" si="3"/>
        <v>PH.IC.MS.010312.01</v>
      </c>
      <c r="Q27" s="12" t="str">
        <f t="shared" si="4"/>
        <v>CL.IC.MS.010312.01</v>
      </c>
      <c r="R27" t="s">
        <v>1141</v>
      </c>
    </row>
    <row r="28" spans="1:18" ht="15">
      <c r="A28" s="25" t="s">
        <v>5373</v>
      </c>
      <c r="B28" s="25"/>
      <c r="C28" s="22" t="s">
        <v>1192</v>
      </c>
      <c r="D28" s="25"/>
      <c r="E28" s="22" t="s">
        <v>1202</v>
      </c>
      <c r="F28" s="25" t="s">
        <v>5734</v>
      </c>
      <c r="G28" s="25" t="s">
        <v>5735</v>
      </c>
      <c r="H28" s="22" t="s">
        <v>8201</v>
      </c>
      <c r="I28" s="25" t="s">
        <v>5735</v>
      </c>
      <c r="J28" s="11" t="str">
        <f t="shared" si="1"/>
        <v>IC.MS.010313</v>
      </c>
      <c r="K28" s="2" t="s">
        <v>11324</v>
      </c>
      <c r="L28" t="str">
        <f t="shared" si="0"/>
        <v>Dentures</v>
      </c>
      <c r="M28" s="12" t="str">
        <f t="shared" si="2"/>
        <v>PI.IC.MS.010313.01</v>
      </c>
      <c r="N28" s="12"/>
      <c r="O28" s="12" t="str">
        <f t="shared" si="3"/>
        <v>PH.IC.MS.010313.01</v>
      </c>
      <c r="Q28" s="12" t="str">
        <f t="shared" si="4"/>
        <v>CL.IC.MS.010313.01</v>
      </c>
      <c r="R28" t="s">
        <v>1141</v>
      </c>
    </row>
    <row r="29" spans="1:18" ht="15">
      <c r="A29" s="25" t="s">
        <v>5373</v>
      </c>
      <c r="B29" s="25"/>
      <c r="C29" s="22" t="s">
        <v>1192</v>
      </c>
      <c r="D29" s="25"/>
      <c r="E29" s="22" t="s">
        <v>1202</v>
      </c>
      <c r="F29" s="25" t="s">
        <v>5734</v>
      </c>
      <c r="G29" s="25" t="s">
        <v>5736</v>
      </c>
      <c r="H29" s="22" t="s">
        <v>9621</v>
      </c>
      <c r="I29" s="25" t="s">
        <v>5737</v>
      </c>
      <c r="J29" s="11" t="str">
        <f t="shared" si="1"/>
        <v>IC.MS.010314</v>
      </c>
      <c r="K29" s="2" t="s">
        <v>11324</v>
      </c>
      <c r="L29" t="str">
        <f t="shared" si="0"/>
        <v>Eyeglasses</v>
      </c>
      <c r="M29" s="12" t="str">
        <f t="shared" si="2"/>
        <v>PI.IC.MS.010314.01</v>
      </c>
      <c r="N29" s="12"/>
      <c r="O29" s="12" t="str">
        <f t="shared" si="3"/>
        <v>PH.IC.MS.010314.01</v>
      </c>
      <c r="Q29" s="12" t="str">
        <f t="shared" si="4"/>
        <v>CL.IC.MS.010314.01</v>
      </c>
      <c r="R29" t="s">
        <v>1141</v>
      </c>
    </row>
    <row r="30" spans="1:18" ht="15">
      <c r="A30" s="25" t="s">
        <v>5373</v>
      </c>
      <c r="B30" s="25"/>
      <c r="C30" s="22" t="s">
        <v>1192</v>
      </c>
      <c r="D30" s="25"/>
      <c r="E30" s="22" t="s">
        <v>1202</v>
      </c>
      <c r="F30" s="25" t="s">
        <v>5734</v>
      </c>
      <c r="G30" s="25" t="s">
        <v>5738</v>
      </c>
      <c r="H30" s="22" t="s">
        <v>6135</v>
      </c>
      <c r="I30" s="25" t="s">
        <v>5739</v>
      </c>
      <c r="J30" s="11" t="str">
        <f t="shared" si="1"/>
        <v>IC.MS.010315</v>
      </c>
      <c r="K30" s="2" t="s">
        <v>11324</v>
      </c>
      <c r="L30" t="str">
        <f t="shared" si="0"/>
        <v>Contact Lenses</v>
      </c>
      <c r="M30" s="12" t="str">
        <f t="shared" si="2"/>
        <v>PI.IC.MS.010315.01</v>
      </c>
      <c r="N30" s="12"/>
      <c r="O30" s="12" t="str">
        <f t="shared" si="3"/>
        <v>PH.IC.MS.010315.01</v>
      </c>
      <c r="Q30" s="12" t="str">
        <f t="shared" si="4"/>
        <v>CL.IC.MS.010315.01</v>
      </c>
      <c r="R30" t="s">
        <v>9277</v>
      </c>
    </row>
    <row r="31" spans="1:18" ht="15">
      <c r="A31" s="25" t="s">
        <v>5373</v>
      </c>
      <c r="B31" s="25"/>
      <c r="C31" s="22" t="s">
        <v>11324</v>
      </c>
      <c r="D31" s="25"/>
      <c r="E31" s="22" t="s">
        <v>9640</v>
      </c>
      <c r="F31" s="25" t="s">
        <v>5734</v>
      </c>
      <c r="G31" s="25" t="s">
        <v>1213</v>
      </c>
      <c r="H31" s="22" t="s">
        <v>5740</v>
      </c>
      <c r="I31" s="25" t="s">
        <v>1213</v>
      </c>
      <c r="J31" s="11" t="str">
        <f t="shared" si="1"/>
        <v>IC.MS.010316</v>
      </c>
      <c r="K31" s="2" t="s">
        <v>11324</v>
      </c>
      <c r="L31" t="str">
        <f t="shared" si="0"/>
        <v>Prosthesis</v>
      </c>
      <c r="M31" s="12" t="str">
        <f t="shared" si="2"/>
        <v>PI.IC.MS.010316.01</v>
      </c>
      <c r="N31" s="12"/>
      <c r="O31" s="12" t="str">
        <f t="shared" si="3"/>
        <v>PH.IC.MS.010316.01</v>
      </c>
      <c r="Q31" s="12" t="str">
        <f t="shared" si="4"/>
        <v>CL.IC.MS.010316.01</v>
      </c>
      <c r="R31" t="s">
        <v>9277</v>
      </c>
    </row>
    <row r="32" spans="1:18" ht="15">
      <c r="A32" s="25" t="s">
        <v>5373</v>
      </c>
      <c r="B32" s="25"/>
      <c r="C32" s="22" t="s">
        <v>11324</v>
      </c>
      <c r="D32" s="25"/>
      <c r="E32" s="22" t="s">
        <v>9640</v>
      </c>
      <c r="F32" s="25" t="s">
        <v>5734</v>
      </c>
      <c r="G32" s="25" t="s">
        <v>930</v>
      </c>
      <c r="H32" s="22" t="s">
        <v>6865</v>
      </c>
      <c r="I32" s="25" t="s">
        <v>930</v>
      </c>
      <c r="J32" s="11" t="str">
        <f t="shared" si="1"/>
        <v>IC.MS.010317</v>
      </c>
      <c r="K32" s="2" t="s">
        <v>11324</v>
      </c>
      <c r="L32" t="str">
        <f t="shared" si="0"/>
        <v>Other</v>
      </c>
      <c r="M32" s="12" t="str">
        <f t="shared" si="2"/>
        <v>PI.IC.MS.010317.01</v>
      </c>
      <c r="N32" s="12"/>
      <c r="O32" s="12" t="str">
        <f t="shared" si="3"/>
        <v>PH.IC.MS.010317.01</v>
      </c>
      <c r="Q32" s="12" t="str">
        <f t="shared" si="4"/>
        <v>CL.IC.MS.010317.01</v>
      </c>
      <c r="R32" t="s">
        <v>9277</v>
      </c>
    </row>
    <row r="33" spans="1:25" ht="15">
      <c r="A33" s="25" t="s">
        <v>5373</v>
      </c>
      <c r="B33" s="25"/>
      <c r="C33" s="22" t="s">
        <v>11324</v>
      </c>
      <c r="D33" s="25"/>
      <c r="E33" s="22" t="s">
        <v>9640</v>
      </c>
      <c r="F33" s="25" t="s">
        <v>5741</v>
      </c>
      <c r="G33" s="25" t="s">
        <v>5742</v>
      </c>
      <c r="H33" s="22" t="s">
        <v>5743</v>
      </c>
      <c r="I33" s="25" t="s">
        <v>1762</v>
      </c>
      <c r="J33" s="11" t="str">
        <f t="shared" si="1"/>
        <v>IC.MS.010318</v>
      </c>
      <c r="K33" s="2" t="s">
        <v>11324</v>
      </c>
      <c r="L33" t="str">
        <f t="shared" si="0"/>
        <v>Yes - Specify:</v>
      </c>
      <c r="M33" s="12" t="str">
        <f t="shared" si="2"/>
        <v>PI.IC.MS.010318.01</v>
      </c>
      <c r="N33" s="12"/>
      <c r="O33" s="12" t="str">
        <f t="shared" si="3"/>
        <v>PH.IC.MS.010318.01</v>
      </c>
      <c r="Q33" s="12" t="str">
        <f t="shared" si="4"/>
        <v>CL.IC.MS.010318.01</v>
      </c>
      <c r="R33" t="s">
        <v>9277</v>
      </c>
    </row>
    <row r="34" spans="1:25" ht="15">
      <c r="A34" s="25" t="s">
        <v>5373</v>
      </c>
      <c r="B34" s="25"/>
      <c r="C34" s="22" t="s">
        <v>11324</v>
      </c>
      <c r="D34" s="25"/>
      <c r="E34" s="22" t="s">
        <v>9640</v>
      </c>
      <c r="F34" s="25" t="s">
        <v>5741</v>
      </c>
      <c r="G34" s="25" t="s">
        <v>5574</v>
      </c>
      <c r="H34" s="22" t="s">
        <v>10174</v>
      </c>
      <c r="I34" s="25" t="s">
        <v>3196</v>
      </c>
      <c r="J34" s="11" t="str">
        <f t="shared" si="1"/>
        <v>IC.MS.010319</v>
      </c>
      <c r="K34" s="2" t="s">
        <v>11324</v>
      </c>
      <c r="L34" t="str">
        <f t="shared" si="0"/>
        <v>No - Reason not done:</v>
      </c>
      <c r="M34" s="12" t="str">
        <f t="shared" si="2"/>
        <v>PI.IC.MS.010319.01</v>
      </c>
      <c r="N34" s="12"/>
      <c r="O34" s="12" t="str">
        <f t="shared" si="3"/>
        <v>PH.IC.MS.010319.01</v>
      </c>
      <c r="Q34" s="12" t="str">
        <f t="shared" si="4"/>
        <v>CL.IC.MS.010319.01</v>
      </c>
      <c r="R34" t="s">
        <v>9277</v>
      </c>
    </row>
    <row r="35" spans="1:25" ht="15">
      <c r="A35" s="25" t="s">
        <v>5373</v>
      </c>
      <c r="B35" s="25"/>
      <c r="C35" s="22" t="s">
        <v>11324</v>
      </c>
      <c r="D35" s="25"/>
      <c r="E35" s="22" t="s">
        <v>9640</v>
      </c>
      <c r="F35" s="25" t="s">
        <v>5576</v>
      </c>
      <c r="G35" s="25" t="s">
        <v>1762</v>
      </c>
      <c r="H35" s="22" t="s">
        <v>6396</v>
      </c>
      <c r="I35" s="25" t="s">
        <v>1762</v>
      </c>
      <c r="J35" s="11" t="str">
        <f t="shared" si="1"/>
        <v>IC.MS.010320</v>
      </c>
      <c r="K35" s="2" t="s">
        <v>11324</v>
      </c>
      <c r="L35" t="str">
        <f t="shared" si="0"/>
        <v>Yes</v>
      </c>
      <c r="M35" s="12" t="str">
        <f t="shared" si="2"/>
        <v>PI.IC.MS.010320.01</v>
      </c>
      <c r="N35" s="12"/>
      <c r="O35" s="12" t="str">
        <f t="shared" si="3"/>
        <v>PH.IC.MS.010320.01</v>
      </c>
      <c r="Q35" s="12" t="str">
        <f t="shared" si="4"/>
        <v>CL.IC.MS.010320.01</v>
      </c>
      <c r="R35" t="s">
        <v>9277</v>
      </c>
    </row>
    <row r="36" spans="1:25" ht="15">
      <c r="A36" s="25" t="s">
        <v>5373</v>
      </c>
      <c r="B36" s="25"/>
      <c r="C36" s="22" t="s">
        <v>11324</v>
      </c>
      <c r="D36" s="25"/>
      <c r="E36" s="22" t="s">
        <v>9640</v>
      </c>
      <c r="F36" s="25" t="s">
        <v>5576</v>
      </c>
      <c r="G36" s="25" t="s">
        <v>3196</v>
      </c>
      <c r="H36" s="22" t="s">
        <v>5577</v>
      </c>
      <c r="I36" s="25" t="s">
        <v>3196</v>
      </c>
      <c r="J36" s="11" t="str">
        <f t="shared" si="1"/>
        <v>IC.MS.010321</v>
      </c>
      <c r="K36" s="2" t="s">
        <v>11324</v>
      </c>
      <c r="L36" t="str">
        <f t="shared" si="0"/>
        <v>No</v>
      </c>
      <c r="M36" s="12" t="str">
        <f t="shared" si="2"/>
        <v>PI.IC.MS.010321.01</v>
      </c>
      <c r="N36" s="12"/>
      <c r="O36" s="12" t="str">
        <f t="shared" si="3"/>
        <v>PH.IC.MS.010321.01</v>
      </c>
      <c r="Q36" s="12" t="str">
        <f t="shared" si="4"/>
        <v>CL.IC.MS.010321.01</v>
      </c>
      <c r="R36" t="s">
        <v>9277</v>
      </c>
    </row>
    <row r="37" spans="1:25" ht="15">
      <c r="A37" s="25" t="s">
        <v>5373</v>
      </c>
      <c r="B37" s="25"/>
      <c r="C37" s="22" t="s">
        <v>11324</v>
      </c>
      <c r="D37" s="25"/>
      <c r="E37" s="22" t="s">
        <v>9640</v>
      </c>
      <c r="F37" s="25" t="s">
        <v>5750</v>
      </c>
      <c r="G37" s="25" t="s">
        <v>3383</v>
      </c>
      <c r="H37" s="22" t="s">
        <v>5751</v>
      </c>
      <c r="I37" s="25" t="s">
        <v>3383</v>
      </c>
      <c r="J37" s="11" t="str">
        <f t="shared" si="1"/>
        <v>IC.MS.010322</v>
      </c>
      <c r="K37" s="2" t="s">
        <v>11324</v>
      </c>
      <c r="L37" t="str">
        <f t="shared" si="0"/>
        <v>Done</v>
      </c>
      <c r="M37" s="12" t="str">
        <f t="shared" si="2"/>
        <v>PI.IC.MS.010322.01</v>
      </c>
      <c r="N37" s="12"/>
      <c r="O37" s="12" t="str">
        <f t="shared" si="3"/>
        <v>PH.IC.MS.010322.01</v>
      </c>
      <c r="Q37" s="12" t="str">
        <f t="shared" si="4"/>
        <v>CL.IC.MS.010322.01</v>
      </c>
      <c r="R37" t="s">
        <v>9277</v>
      </c>
    </row>
    <row r="38" spans="1:25" ht="15">
      <c r="A38" s="25" t="s">
        <v>5373</v>
      </c>
      <c r="B38" s="25"/>
      <c r="C38" s="22" t="s">
        <v>11324</v>
      </c>
      <c r="D38" s="25"/>
      <c r="E38" s="22" t="s">
        <v>9640</v>
      </c>
      <c r="F38" s="25" t="s">
        <v>5750</v>
      </c>
      <c r="G38" s="25" t="s">
        <v>5752</v>
      </c>
      <c r="H38" s="22" t="s">
        <v>5753</v>
      </c>
      <c r="I38" s="25" t="s">
        <v>5754</v>
      </c>
      <c r="J38" s="11" t="str">
        <f t="shared" si="1"/>
        <v>IC.MS.010323</v>
      </c>
      <c r="K38" s="2" t="s">
        <v>11324</v>
      </c>
      <c r="L38" t="str">
        <f t="shared" si="0"/>
        <v>Not Done</v>
      </c>
      <c r="M38" s="12" t="str">
        <f t="shared" si="2"/>
        <v>PI.IC.MS.010323.01</v>
      </c>
      <c r="N38" s="12"/>
      <c r="O38" s="12" t="str">
        <f t="shared" si="3"/>
        <v>PH.IC.MS.010323.01</v>
      </c>
      <c r="Q38" s="12" t="str">
        <f t="shared" si="4"/>
        <v>CL.IC.MS.010323.01</v>
      </c>
      <c r="R38" t="s">
        <v>9277</v>
      </c>
    </row>
    <row r="39" spans="1:25" ht="15">
      <c r="A39" s="25" t="s">
        <v>5373</v>
      </c>
      <c r="B39" s="25"/>
      <c r="C39" s="22" t="s">
        <v>11324</v>
      </c>
      <c r="D39" s="25"/>
      <c r="E39" s="22" t="s">
        <v>9640</v>
      </c>
      <c r="F39" s="25" t="s">
        <v>5755</v>
      </c>
      <c r="G39" s="25" t="s">
        <v>5882</v>
      </c>
      <c r="H39" s="22" t="s">
        <v>6583</v>
      </c>
      <c r="I39" s="25" t="s">
        <v>5883</v>
      </c>
      <c r="J39" s="11" t="str">
        <f t="shared" si="1"/>
        <v>IC.MS.010324</v>
      </c>
      <c r="K39" s="2" t="s">
        <v>11324</v>
      </c>
      <c r="L39" t="str">
        <f t="shared" si="0"/>
        <v>Code Cart is Accessible</v>
      </c>
      <c r="M39" s="12" t="str">
        <f t="shared" si="2"/>
        <v>PI.IC.MS.010324.01</v>
      </c>
      <c r="N39" s="12"/>
      <c r="O39" s="12" t="str">
        <f t="shared" si="3"/>
        <v>PH.IC.MS.010324.01</v>
      </c>
      <c r="Q39" s="12" t="str">
        <f t="shared" si="4"/>
        <v>CL.IC.MS.010324.01</v>
      </c>
      <c r="R39" t="s">
        <v>9277</v>
      </c>
    </row>
    <row r="40" spans="1:25" ht="15">
      <c r="A40" s="25" t="s">
        <v>5373</v>
      </c>
      <c r="B40" s="25"/>
      <c r="C40" s="22" t="s">
        <v>11324</v>
      </c>
      <c r="D40" s="25"/>
      <c r="E40" s="22" t="s">
        <v>9640</v>
      </c>
      <c r="F40" s="25" t="s">
        <v>5755</v>
      </c>
      <c r="G40" s="25" t="s">
        <v>5884</v>
      </c>
      <c r="H40" s="22" t="s">
        <v>7711</v>
      </c>
      <c r="I40" s="25" t="s">
        <v>5885</v>
      </c>
      <c r="J40" s="11" t="str">
        <f t="shared" si="1"/>
        <v>IC.MS.010325</v>
      </c>
      <c r="K40" s="2" t="s">
        <v>11324</v>
      </c>
      <c r="L40" t="str">
        <f t="shared" si="0"/>
        <v>Bag/Mask &amp; O2 Set Up</v>
      </c>
      <c r="M40" s="12" t="str">
        <f t="shared" si="2"/>
        <v>PI.IC.MS.010325.01</v>
      </c>
      <c r="N40" s="12"/>
      <c r="O40" s="12" t="str">
        <f t="shared" si="3"/>
        <v>PH.IC.MS.010325.01</v>
      </c>
      <c r="Q40" s="12" t="str">
        <f t="shared" si="4"/>
        <v>CL.IC.MS.010325.01</v>
      </c>
      <c r="R40" t="s">
        <v>9277</v>
      </c>
    </row>
    <row r="41" spans="1:25" ht="15">
      <c r="A41" s="25" t="s">
        <v>5373</v>
      </c>
      <c r="B41" s="25"/>
      <c r="C41" s="22" t="s">
        <v>11324</v>
      </c>
      <c r="D41" s="25"/>
      <c r="E41" s="22" t="s">
        <v>9640</v>
      </c>
      <c r="F41" s="25" t="s">
        <v>5755</v>
      </c>
      <c r="G41" s="25" t="s">
        <v>5886</v>
      </c>
      <c r="H41" s="22" t="s">
        <v>9453</v>
      </c>
      <c r="I41" s="25" t="s">
        <v>5887</v>
      </c>
      <c r="J41" s="11" t="str">
        <f t="shared" si="1"/>
        <v>IC.MS.010326</v>
      </c>
      <c r="K41" s="2" t="s">
        <v>11324</v>
      </c>
      <c r="L41" t="str">
        <f t="shared" si="0"/>
        <v>Functional Suction Set Up</v>
      </c>
      <c r="M41" s="12" t="str">
        <f t="shared" si="2"/>
        <v>PI.IC.MS.010326.01</v>
      </c>
      <c r="N41" s="12"/>
      <c r="O41" s="12" t="str">
        <f t="shared" si="3"/>
        <v>PH.IC.MS.010326.01</v>
      </c>
      <c r="Q41" s="12" t="str">
        <f t="shared" si="4"/>
        <v>CL.IC.MS.010326.01</v>
      </c>
      <c r="R41" t="s">
        <v>9277</v>
      </c>
    </row>
    <row r="42" spans="1:25" ht="15">
      <c r="A42" s="25" t="s">
        <v>5373</v>
      </c>
      <c r="B42" s="25"/>
      <c r="C42" s="22" t="s">
        <v>11324</v>
      </c>
      <c r="D42" s="25"/>
      <c r="E42" s="22" t="s">
        <v>9640</v>
      </c>
      <c r="F42" s="25" t="s">
        <v>5755</v>
      </c>
      <c r="G42" s="25" t="s">
        <v>5888</v>
      </c>
      <c r="H42" s="22" t="s">
        <v>5889</v>
      </c>
      <c r="I42" s="25" t="s">
        <v>5890</v>
      </c>
      <c r="J42" s="11" t="str">
        <f t="shared" si="1"/>
        <v>IC.MS.010327</v>
      </c>
      <c r="K42" s="2" t="s">
        <v>11324</v>
      </c>
      <c r="L42" t="str">
        <f t="shared" si="0"/>
        <v>Cardio-resp Monitor</v>
      </c>
      <c r="M42" s="12" t="str">
        <f t="shared" si="2"/>
        <v>PI.IC.MS.010327.01</v>
      </c>
      <c r="N42" s="12"/>
      <c r="O42" s="12" t="str">
        <f t="shared" si="3"/>
        <v>PH.IC.MS.010327.01</v>
      </c>
      <c r="Q42" s="12" t="str">
        <f t="shared" si="4"/>
        <v>CL.IC.MS.010327.01</v>
      </c>
      <c r="R42" t="s">
        <v>9277</v>
      </c>
    </row>
    <row r="43" spans="1:25" ht="15">
      <c r="A43" s="25" t="s">
        <v>5373</v>
      </c>
      <c r="B43" s="25"/>
      <c r="C43" s="22" t="s">
        <v>11324</v>
      </c>
      <c r="D43" s="25"/>
      <c r="E43" s="22" t="s">
        <v>9640</v>
      </c>
      <c r="F43" s="25" t="s">
        <v>5755</v>
      </c>
      <c r="G43" s="25" t="s">
        <v>5891</v>
      </c>
      <c r="H43" s="22" t="s">
        <v>5892</v>
      </c>
      <c r="I43" s="25" t="s">
        <v>5893</v>
      </c>
      <c r="J43" s="11" t="str">
        <f t="shared" si="1"/>
        <v>IC.MS.010328</v>
      </c>
      <c r="K43" s="2" t="s">
        <v>11324</v>
      </c>
      <c r="L43" t="str">
        <f t="shared" si="0"/>
        <v>Pulse Oximeter</v>
      </c>
      <c r="M43" s="12" t="str">
        <f t="shared" si="2"/>
        <v>PI.IC.MS.010328.01</v>
      </c>
      <c r="N43" s="12"/>
      <c r="O43" s="12" t="str">
        <f t="shared" si="3"/>
        <v>PH.IC.MS.010328.01</v>
      </c>
      <c r="Q43" s="12" t="str">
        <f t="shared" si="4"/>
        <v>CL.IC.MS.010328.01</v>
      </c>
      <c r="R43" t="s">
        <v>9277</v>
      </c>
    </row>
    <row r="44" spans="1:25" ht="15">
      <c r="A44" s="25" t="s">
        <v>5373</v>
      </c>
      <c r="B44" s="25"/>
      <c r="C44" s="22" t="s">
        <v>11324</v>
      </c>
      <c r="D44" s="25"/>
      <c r="E44" s="22" t="s">
        <v>9640</v>
      </c>
      <c r="F44" s="25" t="s">
        <v>5894</v>
      </c>
      <c r="G44" s="25" t="s">
        <v>5895</v>
      </c>
      <c r="H44" s="22" t="s">
        <v>5896</v>
      </c>
      <c r="I44" s="25" t="s">
        <v>5897</v>
      </c>
      <c r="J44" s="11" t="str">
        <f t="shared" si="1"/>
        <v>IC.MS.010329</v>
      </c>
      <c r="K44" s="2" t="s">
        <v>11324</v>
      </c>
      <c r="L44" t="str">
        <f t="shared" si="0"/>
        <v>New allergies</v>
      </c>
      <c r="M44" s="12" t="str">
        <f t="shared" si="2"/>
        <v>PI.IC.MS.010329.01</v>
      </c>
      <c r="N44" s="12"/>
      <c r="O44" s="12" t="str">
        <f t="shared" si="3"/>
        <v>PH.IC.MS.010329.01</v>
      </c>
      <c r="Q44" s="12" t="str">
        <f t="shared" si="4"/>
        <v>CL.IC.MS.010329.01</v>
      </c>
      <c r="R44" t="s">
        <v>9277</v>
      </c>
    </row>
    <row r="45" spans="1:25" ht="15">
      <c r="A45" s="25" t="s">
        <v>5373</v>
      </c>
      <c r="B45" s="25"/>
      <c r="C45" s="22" t="s">
        <v>11324</v>
      </c>
      <c r="D45" s="25"/>
      <c r="E45" s="22" t="s">
        <v>9640</v>
      </c>
      <c r="F45" s="25" t="s">
        <v>5894</v>
      </c>
      <c r="G45" s="25" t="s">
        <v>5898</v>
      </c>
      <c r="H45" s="22" t="s">
        <v>5899</v>
      </c>
      <c r="I45" s="25" t="s">
        <v>2752</v>
      </c>
      <c r="J45" s="11" t="str">
        <f t="shared" si="1"/>
        <v>IC.MS.010330</v>
      </c>
      <c r="K45" s="2" t="s">
        <v>11324</v>
      </c>
      <c r="L45" t="str">
        <f t="shared" si="0"/>
        <v>Medications taken preprocedure</v>
      </c>
      <c r="M45" s="12" t="str">
        <f t="shared" si="2"/>
        <v>PI.IC.MS.010330.01</v>
      </c>
      <c r="N45" s="12"/>
      <c r="O45" s="12" t="str">
        <f t="shared" si="3"/>
        <v>PH.IC.MS.010330.01</v>
      </c>
      <c r="Q45" s="12" t="str">
        <f t="shared" si="4"/>
        <v>CL.IC.MS.010330.01</v>
      </c>
      <c r="R45" t="s">
        <v>9277</v>
      </c>
    </row>
    <row r="46" spans="1:25" ht="15">
      <c r="A46" s="25" t="s">
        <v>5373</v>
      </c>
      <c r="B46" s="25"/>
      <c r="C46" s="22" t="s">
        <v>11324</v>
      </c>
      <c r="D46" s="25"/>
      <c r="E46" s="22" t="s">
        <v>9640</v>
      </c>
      <c r="F46" s="25" t="s">
        <v>5894</v>
      </c>
      <c r="G46" s="25" t="s">
        <v>151</v>
      </c>
      <c r="H46" s="22" t="s">
        <v>6074</v>
      </c>
      <c r="I46" s="25" t="s">
        <v>6075</v>
      </c>
      <c r="J46" s="11" t="str">
        <f t="shared" si="1"/>
        <v>IC.MS.010331</v>
      </c>
      <c r="K46" s="2" t="s">
        <v>11324</v>
      </c>
      <c r="L46" t="str">
        <f t="shared" si="0"/>
        <v>History of substance abuse</v>
      </c>
      <c r="M46" s="12" t="str">
        <f t="shared" si="2"/>
        <v>PI.IC.MS.010331.01</v>
      </c>
      <c r="N46" s="12"/>
      <c r="O46" s="12" t="str">
        <f t="shared" si="3"/>
        <v>PH.IC.MS.010331.01</v>
      </c>
      <c r="Q46" s="12" t="str">
        <f t="shared" si="4"/>
        <v>CL.IC.MS.010331.01</v>
      </c>
      <c r="R46" t="s">
        <v>9277</v>
      </c>
    </row>
    <row r="47" spans="1:25" ht="15">
      <c r="A47" s="25" t="s">
        <v>5373</v>
      </c>
      <c r="B47" s="25"/>
      <c r="C47" s="22" t="s">
        <v>11383</v>
      </c>
      <c r="D47" s="25"/>
      <c r="E47" s="22" t="s">
        <v>9640</v>
      </c>
      <c r="F47" s="25" t="s">
        <v>5894</v>
      </c>
      <c r="G47" s="25" t="s">
        <v>6076</v>
      </c>
      <c r="H47" s="22" t="s">
        <v>6077</v>
      </c>
      <c r="I47" s="25" t="s">
        <v>6078</v>
      </c>
      <c r="J47" s="11" t="str">
        <f t="shared" ref="J47" si="5">CONCATENATE("IC.MS.",C47,E47,H47)</f>
        <v>IC.MS.010332</v>
      </c>
      <c r="K47" s="2" t="s">
        <v>11383</v>
      </c>
      <c r="L47" t="str">
        <f t="shared" ref="L47" si="6">G47</f>
        <v>Previous mod sed complications</v>
      </c>
      <c r="M47" s="12" t="str">
        <f t="shared" ref="M47" si="7">CONCATENATE("PI.",J47,".",K47)</f>
        <v>PI.IC.MS.010332.01</v>
      </c>
      <c r="N47" s="12"/>
      <c r="O47" s="12" t="str">
        <f t="shared" ref="O47" si="8">CONCATENATE("PH.",J47,".",K47)</f>
        <v>PH.IC.MS.010332.01</v>
      </c>
      <c r="Q47" s="12" t="str">
        <f t="shared" ref="Q47" si="9">CONCATENATE("CL.",J47,".",K47)</f>
        <v>CL.IC.MS.010332.01</v>
      </c>
      <c r="R47" t="s">
        <v>11097</v>
      </c>
    </row>
    <row r="48" spans="1:25" ht="15">
      <c r="A48" s="25" t="s">
        <v>5373</v>
      </c>
      <c r="B48" s="25"/>
      <c r="C48" s="22" t="s">
        <v>11324</v>
      </c>
      <c r="D48" s="25"/>
      <c r="E48" s="22" t="s">
        <v>9640</v>
      </c>
      <c r="F48" s="25" t="s">
        <v>5894</v>
      </c>
      <c r="G48" s="25" t="s">
        <v>512</v>
      </c>
      <c r="H48" s="22" t="s">
        <v>513</v>
      </c>
      <c r="I48" s="25"/>
      <c r="J48" s="11" t="str">
        <f t="shared" si="1"/>
        <v>IC.MS.010333</v>
      </c>
      <c r="K48" s="2" t="s">
        <v>11324</v>
      </c>
      <c r="L48" t="str">
        <f t="shared" si="0"/>
        <v>Not Applicable</v>
      </c>
      <c r="M48" s="12" t="str">
        <f t="shared" si="2"/>
        <v>PI.IC.MS.010333.01</v>
      </c>
      <c r="N48" s="12"/>
      <c r="O48" s="12" t="str">
        <f t="shared" si="3"/>
        <v>PH.IC.MS.010333.01</v>
      </c>
      <c r="Q48" s="12" t="str">
        <f t="shared" si="4"/>
        <v>CL.IC.MS.010333.01</v>
      </c>
      <c r="R48" t="s">
        <v>9277</v>
      </c>
      <c r="X48" t="s">
        <v>613</v>
      </c>
      <c r="Y48">
        <v>1125</v>
      </c>
    </row>
    <row r="49" spans="1:25" ht="15">
      <c r="A49" s="25" t="s">
        <v>5373</v>
      </c>
      <c r="B49" s="25"/>
      <c r="C49" s="22" t="s">
        <v>11324</v>
      </c>
      <c r="D49" s="19" t="s">
        <v>5908</v>
      </c>
      <c r="E49" s="22" t="s">
        <v>7070</v>
      </c>
      <c r="F49" s="25" t="s">
        <v>5909</v>
      </c>
      <c r="G49" s="25" t="s">
        <v>5910</v>
      </c>
      <c r="H49" s="22" t="s">
        <v>11324</v>
      </c>
      <c r="I49" s="25" t="s">
        <v>1780</v>
      </c>
      <c r="J49" s="11" t="str">
        <f t="shared" si="1"/>
        <v>IC.MS.010401</v>
      </c>
      <c r="K49" s="2" t="s">
        <v>11324</v>
      </c>
      <c r="L49" t="str">
        <f t="shared" si="0"/>
        <v>Enter Free Text:</v>
      </c>
      <c r="M49" s="12" t="str">
        <f t="shared" si="2"/>
        <v>PI.IC.MS.010401.01</v>
      </c>
      <c r="N49" s="12"/>
      <c r="O49" s="12" t="str">
        <f t="shared" si="3"/>
        <v>PH.IC.MS.010401.01</v>
      </c>
      <c r="Q49" s="12" t="str">
        <f t="shared" si="4"/>
        <v>CL.IC.MS.010401.01</v>
      </c>
      <c r="R49" t="s">
        <v>9277</v>
      </c>
    </row>
    <row r="50" spans="1:25" ht="15">
      <c r="A50" s="25" t="s">
        <v>5373</v>
      </c>
      <c r="B50" s="25"/>
      <c r="C50" s="22" t="s">
        <v>11324</v>
      </c>
      <c r="D50" s="25"/>
      <c r="E50" s="22" t="s">
        <v>7070</v>
      </c>
      <c r="F50" s="25" t="s">
        <v>5911</v>
      </c>
      <c r="G50" s="25" t="s">
        <v>5912</v>
      </c>
      <c r="H50" s="22" t="s">
        <v>9391</v>
      </c>
      <c r="I50" s="25" t="s">
        <v>5913</v>
      </c>
      <c r="J50" s="11" t="str">
        <f t="shared" si="1"/>
        <v>IC.MS.010402</v>
      </c>
      <c r="K50" s="2" t="s">
        <v>11324</v>
      </c>
      <c r="L50" t="str">
        <f t="shared" si="0"/>
        <v>Wheelchair</v>
      </c>
      <c r="M50" s="12" t="str">
        <f t="shared" si="2"/>
        <v>PI.IC.MS.010402.01</v>
      </c>
      <c r="N50" s="12"/>
      <c r="O50" s="12" t="str">
        <f t="shared" si="3"/>
        <v>PH.IC.MS.010402.01</v>
      </c>
      <c r="Q50" s="12" t="str">
        <f t="shared" si="4"/>
        <v>CL.IC.MS.010402.01</v>
      </c>
      <c r="R50" t="s">
        <v>9277</v>
      </c>
    </row>
    <row r="51" spans="1:25" ht="15">
      <c r="A51" s="25" t="s">
        <v>5373</v>
      </c>
      <c r="B51" s="25"/>
      <c r="C51" s="22" t="s">
        <v>11324</v>
      </c>
      <c r="D51" s="25"/>
      <c r="E51" s="22" t="s">
        <v>7070</v>
      </c>
      <c r="F51" s="25" t="s">
        <v>5911</v>
      </c>
      <c r="G51" s="25" t="s">
        <v>5749</v>
      </c>
      <c r="H51" s="22" t="s">
        <v>9640</v>
      </c>
      <c r="I51" s="25" t="s">
        <v>5749</v>
      </c>
      <c r="J51" s="11" t="str">
        <f t="shared" si="1"/>
        <v>IC.MS.010403</v>
      </c>
      <c r="K51" s="2" t="s">
        <v>11324</v>
      </c>
      <c r="L51" t="str">
        <f t="shared" si="0"/>
        <v>Stretcher</v>
      </c>
      <c r="M51" s="12" t="str">
        <f t="shared" si="2"/>
        <v>PI.IC.MS.010403.01</v>
      </c>
      <c r="N51" s="12"/>
      <c r="O51" s="12" t="str">
        <f t="shared" si="3"/>
        <v>PH.IC.MS.010403.01</v>
      </c>
      <c r="Q51" s="12" t="str">
        <f t="shared" si="4"/>
        <v>CL.IC.MS.010403.01</v>
      </c>
      <c r="R51" t="s">
        <v>9277</v>
      </c>
    </row>
    <row r="52" spans="1:25" ht="15">
      <c r="A52" s="25" t="s">
        <v>5373</v>
      </c>
      <c r="B52" s="25"/>
      <c r="C52" s="22" t="s">
        <v>11324</v>
      </c>
      <c r="D52" s="25"/>
      <c r="E52" s="22" t="s">
        <v>7070</v>
      </c>
      <c r="F52" s="25" t="s">
        <v>5911</v>
      </c>
      <c r="G52" s="25" t="s">
        <v>5917</v>
      </c>
      <c r="H52" s="22" t="s">
        <v>7070</v>
      </c>
      <c r="I52" s="25" t="s">
        <v>5918</v>
      </c>
      <c r="J52" s="11" t="str">
        <f t="shared" si="1"/>
        <v>IC.MS.010404</v>
      </c>
      <c r="K52" s="2" t="s">
        <v>11324</v>
      </c>
      <c r="L52" t="str">
        <f t="shared" si="0"/>
        <v>Inpatient Unit</v>
      </c>
      <c r="M52" s="12" t="str">
        <f t="shared" si="2"/>
        <v>PI.IC.MS.010404.01</v>
      </c>
      <c r="N52" s="12"/>
      <c r="O52" s="12" t="str">
        <f t="shared" si="3"/>
        <v>PH.IC.MS.010404.01</v>
      </c>
      <c r="Q52" s="12" t="str">
        <f t="shared" si="4"/>
        <v>CL.IC.MS.010404.01</v>
      </c>
      <c r="R52" t="s">
        <v>9277</v>
      </c>
    </row>
    <row r="53" spans="1:25" ht="15">
      <c r="A53" s="25" t="s">
        <v>5373</v>
      </c>
      <c r="B53" s="25"/>
      <c r="C53" s="22" t="s">
        <v>11324</v>
      </c>
      <c r="D53" s="25"/>
      <c r="E53" s="22" t="s">
        <v>7070</v>
      </c>
      <c r="F53" s="25" t="s">
        <v>5911</v>
      </c>
      <c r="G53" s="25" t="s">
        <v>5919</v>
      </c>
      <c r="H53" s="22" t="s">
        <v>7071</v>
      </c>
      <c r="I53" s="25" t="s">
        <v>5920</v>
      </c>
      <c r="J53" s="11" t="str">
        <f t="shared" si="1"/>
        <v>IC.MS.010405</v>
      </c>
      <c r="K53" s="2" t="s">
        <v>11324</v>
      </c>
      <c r="L53" t="str">
        <f t="shared" si="0"/>
        <v>Secondary Recovery</v>
      </c>
      <c r="M53" s="12" t="str">
        <f t="shared" si="2"/>
        <v>PI.IC.MS.010405.01</v>
      </c>
      <c r="N53" s="12"/>
      <c r="O53" s="12" t="str">
        <f t="shared" si="3"/>
        <v>PH.IC.MS.010405.01</v>
      </c>
      <c r="Q53" s="12" t="str">
        <f t="shared" si="4"/>
        <v>CL.IC.MS.010405.01</v>
      </c>
      <c r="R53" t="s">
        <v>9277</v>
      </c>
    </row>
    <row r="54" spans="1:25" ht="15">
      <c r="A54" s="25" t="s">
        <v>5373</v>
      </c>
      <c r="B54" s="25"/>
      <c r="C54" s="22" t="s">
        <v>11324</v>
      </c>
      <c r="D54" s="25"/>
      <c r="E54" s="22" t="s">
        <v>7070</v>
      </c>
      <c r="F54" s="25" t="s">
        <v>5911</v>
      </c>
      <c r="G54" s="25" t="s">
        <v>5921</v>
      </c>
      <c r="H54" s="22" t="s">
        <v>6888</v>
      </c>
      <c r="I54" s="25" t="s">
        <v>5922</v>
      </c>
      <c r="J54" s="11" t="str">
        <f t="shared" si="1"/>
        <v>IC.MS.010406</v>
      </c>
      <c r="K54" s="2" t="s">
        <v>11324</v>
      </c>
      <c r="L54" t="str">
        <f t="shared" si="0"/>
        <v>Remains in ICU</v>
      </c>
      <c r="M54" s="12" t="str">
        <f t="shared" si="2"/>
        <v>PI.IC.MS.010406.01</v>
      </c>
      <c r="N54" s="12"/>
      <c r="O54" s="12" t="str">
        <f t="shared" si="3"/>
        <v>PH.IC.MS.010406.01</v>
      </c>
      <c r="Q54" s="12" t="str">
        <f t="shared" si="4"/>
        <v>CL.IC.MS.010406.01</v>
      </c>
      <c r="R54" t="s">
        <v>9277</v>
      </c>
    </row>
    <row r="55" spans="1:25" s="78" customFormat="1" ht="15">
      <c r="A55" s="74" t="s">
        <v>5373</v>
      </c>
      <c r="B55" s="74" t="s">
        <v>5373</v>
      </c>
      <c r="C55" s="75" t="s">
        <v>1396</v>
      </c>
      <c r="D55" s="76" t="s">
        <v>5908</v>
      </c>
      <c r="E55" s="75" t="s">
        <v>1402</v>
      </c>
      <c r="F55" s="74" t="s">
        <v>5911</v>
      </c>
      <c r="G55" s="74" t="s">
        <v>6820</v>
      </c>
      <c r="H55" s="75" t="s">
        <v>932</v>
      </c>
      <c r="I55" s="74" t="s">
        <v>6820</v>
      </c>
      <c r="J55" s="11" t="str">
        <f t="shared" ref="J55:J60" si="10">CONCATENATE("IC.MS.",C55,E55,H55)</f>
        <v>IC.MS.010407</v>
      </c>
      <c r="K55" s="2" t="s">
        <v>11383</v>
      </c>
      <c r="L55" t="str">
        <f t="shared" ref="L55:L60" si="11">G55</f>
        <v>Bed</v>
      </c>
      <c r="M55" s="12" t="str">
        <f t="shared" ref="M55:M60" si="12">CONCATENATE("PI.",J55,".",K55)</f>
        <v>PI.IC.MS.010407.01</v>
      </c>
      <c r="N55" s="12"/>
      <c r="O55" s="12" t="str">
        <f t="shared" ref="O55:O60" si="13">CONCATENATE("PH.",J55,".",K55)</f>
        <v>PH.IC.MS.010407.01</v>
      </c>
      <c r="P55"/>
      <c r="Q55" s="12" t="str">
        <f t="shared" ref="Q55:Q60" si="14">CONCATENATE("CL.",J55,".",K55)</f>
        <v>CL.IC.MS.010407.01</v>
      </c>
      <c r="X55" s="78" t="s">
        <v>933</v>
      </c>
      <c r="Y55" s="78">
        <v>1109</v>
      </c>
    </row>
    <row r="56" spans="1:25" s="78" customFormat="1" ht="15">
      <c r="A56" s="74" t="s">
        <v>5373</v>
      </c>
      <c r="B56" s="74" t="s">
        <v>5373</v>
      </c>
      <c r="C56" s="75" t="s">
        <v>1396</v>
      </c>
      <c r="D56" s="76" t="s">
        <v>5908</v>
      </c>
      <c r="E56" s="75" t="s">
        <v>1402</v>
      </c>
      <c r="F56" s="74" t="s">
        <v>5911</v>
      </c>
      <c r="G56" s="74" t="s">
        <v>1001</v>
      </c>
      <c r="H56" s="75" t="s">
        <v>759</v>
      </c>
      <c r="I56" s="74" t="s">
        <v>1001</v>
      </c>
      <c r="J56" s="11" t="str">
        <f t="shared" si="10"/>
        <v>IC.MS.010408</v>
      </c>
      <c r="K56" s="2" t="s">
        <v>11383</v>
      </c>
      <c r="L56" t="str">
        <f t="shared" si="11"/>
        <v>None</v>
      </c>
      <c r="M56" s="12" t="str">
        <f t="shared" si="12"/>
        <v>PI.IC.MS.010408.01</v>
      </c>
      <c r="N56" s="12"/>
      <c r="O56" s="12" t="str">
        <f t="shared" si="13"/>
        <v>PH.IC.MS.010408.01</v>
      </c>
      <c r="P56"/>
      <c r="Q56" s="12" t="str">
        <f t="shared" si="14"/>
        <v>CL.IC.MS.010408.01</v>
      </c>
      <c r="X56" s="78" t="s">
        <v>933</v>
      </c>
      <c r="Y56" s="78">
        <v>1109</v>
      </c>
    </row>
    <row r="57" spans="1:25" s="78" customFormat="1" ht="15">
      <c r="A57" s="74" t="s">
        <v>5373</v>
      </c>
      <c r="B57" s="74" t="s">
        <v>5373</v>
      </c>
      <c r="C57" s="75" t="s">
        <v>1396</v>
      </c>
      <c r="D57" s="76" t="s">
        <v>5908</v>
      </c>
      <c r="E57" s="75" t="s">
        <v>1402</v>
      </c>
      <c r="F57" s="74" t="s">
        <v>5911</v>
      </c>
      <c r="G57" s="74" t="s">
        <v>757</v>
      </c>
      <c r="H57" s="75" t="s">
        <v>760</v>
      </c>
      <c r="I57" s="74" t="s">
        <v>757</v>
      </c>
      <c r="J57" s="11" t="str">
        <f t="shared" si="10"/>
        <v>IC.MS.010409</v>
      </c>
      <c r="K57" s="2" t="s">
        <v>11383</v>
      </c>
      <c r="L57" t="str">
        <f t="shared" si="11"/>
        <v>Stepdown</v>
      </c>
      <c r="M57" s="12" t="str">
        <f t="shared" si="12"/>
        <v>PI.IC.MS.010409.01</v>
      </c>
      <c r="N57" s="12"/>
      <c r="O57" s="12" t="str">
        <f t="shared" si="13"/>
        <v>PH.IC.MS.010409.01</v>
      </c>
      <c r="P57"/>
      <c r="Q57" s="12" t="str">
        <f t="shared" si="14"/>
        <v>CL.IC.MS.010409.01</v>
      </c>
      <c r="X57" s="78" t="s">
        <v>933</v>
      </c>
      <c r="Y57" s="78">
        <v>1109</v>
      </c>
    </row>
    <row r="58" spans="1:25" s="78" customFormat="1" ht="15">
      <c r="A58" s="74" t="s">
        <v>5373</v>
      </c>
      <c r="B58" s="74" t="s">
        <v>5373</v>
      </c>
      <c r="C58" s="75" t="s">
        <v>1396</v>
      </c>
      <c r="D58" s="76" t="s">
        <v>5908</v>
      </c>
      <c r="E58" s="75" t="s">
        <v>1402</v>
      </c>
      <c r="F58" s="74" t="s">
        <v>5911</v>
      </c>
      <c r="G58" s="74" t="s">
        <v>758</v>
      </c>
      <c r="H58" s="75" t="s">
        <v>761</v>
      </c>
      <c r="I58" s="74" t="s">
        <v>758</v>
      </c>
      <c r="J58" s="11" t="str">
        <f t="shared" si="10"/>
        <v>IC.MS.010410</v>
      </c>
      <c r="K58" s="2" t="s">
        <v>11383</v>
      </c>
      <c r="L58" t="str">
        <f t="shared" si="11"/>
        <v>Ambulatory Surgery</v>
      </c>
      <c r="M58" s="12" t="str">
        <f t="shared" si="12"/>
        <v>PI.IC.MS.010410.01</v>
      </c>
      <c r="N58" s="12"/>
      <c r="O58" s="12" t="str">
        <f t="shared" si="13"/>
        <v>PH.IC.MS.010410.01</v>
      </c>
      <c r="P58"/>
      <c r="Q58" s="12" t="str">
        <f t="shared" si="14"/>
        <v>CL.IC.MS.010410.01</v>
      </c>
      <c r="X58" s="78" t="s">
        <v>933</v>
      </c>
      <c r="Y58" s="78">
        <v>1109</v>
      </c>
    </row>
    <row r="59" spans="1:25" s="78" customFormat="1" ht="15">
      <c r="A59" s="74" t="s">
        <v>5373</v>
      </c>
      <c r="B59" s="74" t="s">
        <v>5373</v>
      </c>
      <c r="C59" s="75" t="s">
        <v>1396</v>
      </c>
      <c r="D59" s="76" t="s">
        <v>5908</v>
      </c>
      <c r="E59" s="75" t="s">
        <v>1402</v>
      </c>
      <c r="F59" s="74" t="s">
        <v>5911</v>
      </c>
      <c r="G59" s="74" t="s">
        <v>6631</v>
      </c>
      <c r="H59" s="75" t="s">
        <v>603</v>
      </c>
      <c r="I59" s="74" t="s">
        <v>6631</v>
      </c>
      <c r="J59" s="11" t="str">
        <f t="shared" si="10"/>
        <v>IC.MS.010411</v>
      </c>
      <c r="K59" s="2" t="s">
        <v>11383</v>
      </c>
      <c r="L59" t="str">
        <f t="shared" si="11"/>
        <v>Home</v>
      </c>
      <c r="M59" s="12" t="str">
        <f t="shared" si="12"/>
        <v>PI.IC.MS.010411.01</v>
      </c>
      <c r="N59" s="12"/>
      <c r="O59" s="12" t="str">
        <f t="shared" si="13"/>
        <v>PH.IC.MS.010411.01</v>
      </c>
      <c r="P59"/>
      <c r="Q59" s="12" t="str">
        <f t="shared" si="14"/>
        <v>CL.IC.MS.010411.01</v>
      </c>
      <c r="X59" s="78" t="s">
        <v>933</v>
      </c>
      <c r="Y59" s="78">
        <v>1109</v>
      </c>
    </row>
    <row r="60" spans="1:25" s="78" customFormat="1" ht="15">
      <c r="A60" s="74" t="s">
        <v>5373</v>
      </c>
      <c r="B60" s="74" t="s">
        <v>5373</v>
      </c>
      <c r="C60" s="75" t="s">
        <v>1396</v>
      </c>
      <c r="D60" s="76" t="s">
        <v>5908</v>
      </c>
      <c r="E60" s="75" t="s">
        <v>1402</v>
      </c>
      <c r="F60" s="74" t="s">
        <v>5911</v>
      </c>
      <c r="G60" s="74" t="s">
        <v>930</v>
      </c>
      <c r="H60" s="75" t="s">
        <v>604</v>
      </c>
      <c r="I60" s="74" t="s">
        <v>930</v>
      </c>
      <c r="J60" s="11" t="str">
        <f t="shared" si="10"/>
        <v>IC.MS.010412</v>
      </c>
      <c r="K60" s="2" t="s">
        <v>11383</v>
      </c>
      <c r="L60" t="str">
        <f t="shared" si="11"/>
        <v>Other</v>
      </c>
      <c r="M60" s="12" t="str">
        <f t="shared" si="12"/>
        <v>PI.IC.MS.010412.01</v>
      </c>
      <c r="N60" s="12"/>
      <c r="O60" s="12" t="str">
        <f t="shared" si="13"/>
        <v>PH.IC.MS.010412.01</v>
      </c>
      <c r="P60"/>
      <c r="Q60" s="12" t="str">
        <f t="shared" si="14"/>
        <v>CL.IC.MS.010412.01</v>
      </c>
      <c r="X60" s="78" t="s">
        <v>933</v>
      </c>
      <c r="Y60" s="78">
        <v>1109</v>
      </c>
    </row>
    <row r="61" spans="1:25" ht="15">
      <c r="A61" s="25" t="s">
        <v>5373</v>
      </c>
      <c r="B61" s="25"/>
      <c r="C61" s="22" t="s">
        <v>11324</v>
      </c>
      <c r="D61" s="19" t="s">
        <v>5605</v>
      </c>
      <c r="E61" s="22" t="s">
        <v>7071</v>
      </c>
      <c r="F61" s="25" t="s">
        <v>5606</v>
      </c>
      <c r="G61" s="25" t="s">
        <v>5607</v>
      </c>
      <c r="H61" s="22" t="s">
        <v>11324</v>
      </c>
      <c r="I61" s="25" t="s">
        <v>5985</v>
      </c>
      <c r="J61" s="11" t="str">
        <f t="shared" si="1"/>
        <v>IC.MS.010501</v>
      </c>
      <c r="K61" s="2" t="s">
        <v>11324</v>
      </c>
      <c r="L61" t="str">
        <f t="shared" si="0"/>
        <v>Note on chart</v>
      </c>
      <c r="M61" s="12" t="str">
        <f t="shared" si="2"/>
        <v>PI.IC.MS.010501.01</v>
      </c>
      <c r="N61" s="12"/>
      <c r="O61" s="12" t="str">
        <f t="shared" si="3"/>
        <v>PH.IC.MS.010501.01</v>
      </c>
      <c r="Q61" s="12" t="str">
        <f t="shared" si="4"/>
        <v>CL.IC.MS.010501.01</v>
      </c>
      <c r="R61" t="s">
        <v>9277</v>
      </c>
    </row>
    <row r="62" spans="1:25" ht="15">
      <c r="A62" s="25" t="s">
        <v>5373</v>
      </c>
      <c r="B62" s="25"/>
      <c r="C62" s="22" t="s">
        <v>11324</v>
      </c>
      <c r="D62" s="25"/>
      <c r="E62" s="22" t="s">
        <v>7071</v>
      </c>
      <c r="F62" s="25" t="s">
        <v>5606</v>
      </c>
      <c r="G62" s="25" t="s">
        <v>5608</v>
      </c>
      <c r="H62" s="22" t="s">
        <v>9391</v>
      </c>
      <c r="I62" s="25" t="s">
        <v>5060</v>
      </c>
      <c r="J62" s="11" t="str">
        <f t="shared" si="1"/>
        <v>IC.MS.010502</v>
      </c>
      <c r="K62" s="2" t="s">
        <v>11324</v>
      </c>
      <c r="L62" t="str">
        <f t="shared" si="0"/>
        <v>No note on chart</v>
      </c>
      <c r="M62" s="12" t="str">
        <f t="shared" si="2"/>
        <v>PI.IC.MS.010502.01</v>
      </c>
      <c r="N62" s="12"/>
      <c r="O62" s="12" t="str">
        <f t="shared" si="3"/>
        <v>PH.IC.MS.010502.01</v>
      </c>
      <c r="Q62" s="12" t="str">
        <f t="shared" si="4"/>
        <v>CL.IC.MS.010502.01</v>
      </c>
      <c r="R62" t="s">
        <v>9277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Y397"/>
  <sheetViews>
    <sheetView topLeftCell="A348" workbookViewId="0">
      <pane ySplit="855"/>
      <selection activeCell="J348" sqref="J1:J1048576"/>
      <selection pane="bottomLeft" activeCell="G396" sqref="G396"/>
    </sheetView>
  </sheetViews>
  <sheetFormatPr defaultColWidth="11" defaultRowHeight="12.75"/>
  <cols>
    <col min="1" max="1" width="17.25" customWidth="1"/>
    <col min="2" max="2" width="17.625" customWidth="1"/>
    <col min="6" max="6" width="23.125" customWidth="1"/>
    <col min="7" max="7" width="14.25" customWidth="1"/>
    <col min="8" max="8" width="4.125" customWidth="1"/>
    <col min="12" max="12" width="24.375" customWidth="1"/>
    <col min="17" max="17" width="21.125" customWidth="1"/>
    <col min="18" max="18" width="4" customWidth="1"/>
    <col min="19" max="19" width="5.25" customWidth="1"/>
    <col min="24" max="24" width="5.125" customWidth="1"/>
    <col min="25" max="25" width="5.62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11556</v>
      </c>
      <c r="Y1" s="1" t="s">
        <v>11557</v>
      </c>
    </row>
    <row r="2" spans="1:25" ht="15">
      <c r="A2" t="s">
        <v>5609</v>
      </c>
      <c r="B2" t="s">
        <v>5610</v>
      </c>
      <c r="C2" s="2" t="s">
        <v>1192</v>
      </c>
      <c r="D2" t="s">
        <v>5972</v>
      </c>
      <c r="E2" s="2" t="s">
        <v>1192</v>
      </c>
      <c r="F2" t="s">
        <v>5611</v>
      </c>
      <c r="G2" t="s">
        <v>1409</v>
      </c>
      <c r="H2" s="2" t="s">
        <v>1192</v>
      </c>
      <c r="I2" t="s">
        <v>1409</v>
      </c>
      <c r="J2" s="11" t="str">
        <f>CONCATENATE("IC.MU.",C2,E2,H2)</f>
        <v>IC.MU.010101</v>
      </c>
      <c r="K2" s="2" t="s">
        <v>1192</v>
      </c>
      <c r="L2" t="str">
        <f t="shared" ref="L2:L65" si="0">G2</f>
        <v>Pain</v>
      </c>
      <c r="M2" s="12" t="str">
        <f>CONCATENATE("PI.",J2,".",K2)</f>
        <v>PI.IC.MU.010101.01</v>
      </c>
      <c r="N2" s="12"/>
      <c r="O2" s="12" t="str">
        <f>CONCATENATE("PH.",J2,".",K2)</f>
        <v>PH.IC.MU.010101.01</v>
      </c>
      <c r="Q2" s="12" t="str">
        <f>CONCATENATE("CL.",J2,".",K2)</f>
        <v>CL.IC.MU.010101.01</v>
      </c>
    </row>
    <row r="3" spans="1:25" ht="15">
      <c r="A3" t="s">
        <v>5609</v>
      </c>
      <c r="C3" s="2" t="s">
        <v>11324</v>
      </c>
      <c r="E3" s="2" t="s">
        <v>1192</v>
      </c>
      <c r="F3" t="s">
        <v>5611</v>
      </c>
      <c r="G3" t="s">
        <v>4079</v>
      </c>
      <c r="H3" s="2" t="s">
        <v>923</v>
      </c>
      <c r="I3" t="s">
        <v>1560</v>
      </c>
      <c r="J3" s="11" t="str">
        <f t="shared" ref="J3:J66" si="1">CONCATENATE("IC.MU.",C3,E3,H3)</f>
        <v>IC.MU.010102</v>
      </c>
      <c r="K3" s="2" t="s">
        <v>1192</v>
      </c>
      <c r="L3" t="str">
        <f t="shared" si="0"/>
        <v>Redness</v>
      </c>
      <c r="M3" s="12" t="str">
        <f t="shared" ref="M3:M66" si="2">CONCATENATE("PI.",J3,".",K3)</f>
        <v>PI.IC.MU.010102.01</v>
      </c>
      <c r="N3" s="12"/>
      <c r="O3" s="12" t="str">
        <f t="shared" ref="O3:O66" si="3">CONCATENATE("PH.",J3,".",K3)</f>
        <v>PH.IC.MU.010102.01</v>
      </c>
      <c r="Q3" s="12" t="str">
        <f t="shared" ref="Q3:Q66" si="4">CONCATENATE("CL.",J3,".",K3)</f>
        <v>CL.IC.MU.010102.01</v>
      </c>
    </row>
    <row r="4" spans="1:25" ht="15">
      <c r="A4" t="s">
        <v>5609</v>
      </c>
      <c r="C4" s="2" t="s">
        <v>1107</v>
      </c>
      <c r="E4" s="2" t="s">
        <v>1107</v>
      </c>
      <c r="F4" t="s">
        <v>5611</v>
      </c>
      <c r="G4" t="s">
        <v>1541</v>
      </c>
      <c r="H4" s="2" t="s">
        <v>9640</v>
      </c>
      <c r="I4" t="s">
        <v>1541</v>
      </c>
      <c r="J4" s="11" t="str">
        <f t="shared" si="1"/>
        <v>IC.MU.010103</v>
      </c>
      <c r="K4" s="2" t="s">
        <v>1192</v>
      </c>
      <c r="L4" t="str">
        <f t="shared" si="0"/>
        <v>Swelling</v>
      </c>
      <c r="M4" s="12" t="str">
        <f t="shared" si="2"/>
        <v>PI.IC.MU.010103.01</v>
      </c>
      <c r="N4" s="12"/>
      <c r="O4" s="12" t="str">
        <f t="shared" si="3"/>
        <v>PH.IC.MU.010103.01</v>
      </c>
      <c r="Q4" s="12" t="str">
        <f t="shared" si="4"/>
        <v>CL.IC.MU.010103.01</v>
      </c>
    </row>
    <row r="5" spans="1:25" ht="15">
      <c r="A5" t="s">
        <v>5609</v>
      </c>
      <c r="C5" s="2" t="s">
        <v>1192</v>
      </c>
      <c r="E5" s="2" t="s">
        <v>1192</v>
      </c>
      <c r="F5" t="s">
        <v>5611</v>
      </c>
      <c r="G5" t="s">
        <v>5612</v>
      </c>
      <c r="H5" s="2" t="s">
        <v>7070</v>
      </c>
      <c r="I5" t="s">
        <v>5612</v>
      </c>
      <c r="J5" s="11" t="str">
        <f t="shared" si="1"/>
        <v>IC.MU.010104</v>
      </c>
      <c r="K5" s="2" t="s">
        <v>1192</v>
      </c>
      <c r="L5" t="str">
        <f t="shared" si="0"/>
        <v>Heat</v>
      </c>
      <c r="M5" s="12" t="str">
        <f t="shared" si="2"/>
        <v>PI.IC.MU.010104.01</v>
      </c>
      <c r="N5" s="12"/>
      <c r="O5" s="12" t="str">
        <f t="shared" si="3"/>
        <v>PH.IC.MU.010104.01</v>
      </c>
      <c r="Q5" s="12" t="str">
        <f t="shared" si="4"/>
        <v>CL.IC.MU.010104.01</v>
      </c>
    </row>
    <row r="6" spans="1:25" ht="15">
      <c r="A6" t="s">
        <v>5609</v>
      </c>
      <c r="C6" s="2" t="s">
        <v>1192</v>
      </c>
      <c r="E6" s="2" t="s">
        <v>1192</v>
      </c>
      <c r="F6" t="s">
        <v>5611</v>
      </c>
      <c r="G6" t="s">
        <v>1539</v>
      </c>
      <c r="H6" s="2" t="s">
        <v>7071</v>
      </c>
      <c r="I6" t="s">
        <v>2346</v>
      </c>
      <c r="J6" s="11" t="str">
        <f t="shared" si="1"/>
        <v>IC.MU.010105</v>
      </c>
      <c r="K6" s="2" t="s">
        <v>1192</v>
      </c>
      <c r="L6" t="str">
        <f t="shared" si="0"/>
        <v>Tenderness</v>
      </c>
      <c r="M6" s="12" t="str">
        <f t="shared" si="2"/>
        <v>PI.IC.MU.010105.01</v>
      </c>
      <c r="N6" s="12"/>
      <c r="O6" s="12" t="str">
        <f t="shared" si="3"/>
        <v>PH.IC.MU.010105.01</v>
      </c>
      <c r="Q6" s="12" t="str">
        <f t="shared" si="4"/>
        <v>CL.IC.MU.010105.01</v>
      </c>
    </row>
    <row r="7" spans="1:25" ht="15">
      <c r="A7" t="s">
        <v>5609</v>
      </c>
      <c r="C7" s="2" t="s">
        <v>1192</v>
      </c>
      <c r="E7" s="2" t="s">
        <v>1192</v>
      </c>
      <c r="F7" t="s">
        <v>5611</v>
      </c>
      <c r="G7" t="s">
        <v>5613</v>
      </c>
      <c r="H7" s="2" t="s">
        <v>6888</v>
      </c>
      <c r="I7" t="s">
        <v>5796</v>
      </c>
      <c r="J7" s="11" t="str">
        <f t="shared" si="1"/>
        <v>IC.MU.010106</v>
      </c>
      <c r="K7" s="2" t="s">
        <v>1192</v>
      </c>
      <c r="L7" t="str">
        <f t="shared" si="0"/>
        <v>Internal rotation</v>
      </c>
      <c r="M7" s="12" t="str">
        <f t="shared" si="2"/>
        <v>PI.IC.MU.010106.01</v>
      </c>
      <c r="N7" s="12"/>
      <c r="O7" s="12" t="str">
        <f t="shared" si="3"/>
        <v>PH.IC.MU.010106.01</v>
      </c>
      <c r="Q7" s="12" t="str">
        <f t="shared" si="4"/>
        <v>CL.IC.MU.010106.01</v>
      </c>
    </row>
    <row r="8" spans="1:25" ht="15">
      <c r="A8" t="s">
        <v>5609</v>
      </c>
      <c r="C8" s="2" t="s">
        <v>1192</v>
      </c>
      <c r="E8" s="2" t="s">
        <v>1192</v>
      </c>
      <c r="F8" t="s">
        <v>5611</v>
      </c>
      <c r="G8" t="s">
        <v>5797</v>
      </c>
      <c r="H8" s="2" t="s">
        <v>7284</v>
      </c>
      <c r="I8" t="s">
        <v>5798</v>
      </c>
      <c r="J8" s="11" t="str">
        <f t="shared" si="1"/>
        <v>IC.MU.010107</v>
      </c>
      <c r="K8" s="2" t="s">
        <v>1192</v>
      </c>
      <c r="L8" t="str">
        <f t="shared" si="0"/>
        <v>External rotation</v>
      </c>
      <c r="M8" s="12" t="str">
        <f t="shared" si="2"/>
        <v>PI.IC.MU.010107.01</v>
      </c>
      <c r="N8" s="12"/>
      <c r="O8" s="12" t="str">
        <f t="shared" si="3"/>
        <v>PH.IC.MU.010107.01</v>
      </c>
      <c r="Q8" s="12" t="str">
        <f t="shared" si="4"/>
        <v>CL.IC.MU.010107.01</v>
      </c>
    </row>
    <row r="9" spans="1:25" ht="15">
      <c r="A9" t="s">
        <v>5609</v>
      </c>
      <c r="C9" s="2" t="s">
        <v>1192</v>
      </c>
      <c r="E9" s="2" t="s">
        <v>1192</v>
      </c>
      <c r="F9" t="s">
        <v>5611</v>
      </c>
      <c r="G9" t="s">
        <v>5799</v>
      </c>
      <c r="H9" s="2" t="s">
        <v>10093</v>
      </c>
      <c r="I9" t="s">
        <v>5800</v>
      </c>
      <c r="J9" s="11" t="str">
        <f t="shared" si="1"/>
        <v>IC.MU.010108</v>
      </c>
      <c r="K9" s="2" t="s">
        <v>1192</v>
      </c>
      <c r="L9" t="str">
        <f t="shared" si="0"/>
        <v>Decreased range of motion</v>
      </c>
      <c r="M9" s="12" t="str">
        <f t="shared" si="2"/>
        <v>PI.IC.MU.010108.01</v>
      </c>
      <c r="N9" s="12"/>
      <c r="O9" s="12" t="str">
        <f t="shared" si="3"/>
        <v>PH.IC.MU.010108.01</v>
      </c>
      <c r="Q9" s="12" t="str">
        <f t="shared" si="4"/>
        <v>CL.IC.MU.010108.01</v>
      </c>
    </row>
    <row r="10" spans="1:25" ht="15">
      <c r="A10" t="s">
        <v>5609</v>
      </c>
      <c r="C10" s="2" t="s">
        <v>1192</v>
      </c>
      <c r="E10" s="2" t="s">
        <v>1192</v>
      </c>
      <c r="F10" t="s">
        <v>5611</v>
      </c>
      <c r="G10" t="s">
        <v>5801</v>
      </c>
      <c r="H10" s="2" t="s">
        <v>10095</v>
      </c>
      <c r="I10" t="s">
        <v>5801</v>
      </c>
      <c r="J10" s="11" t="str">
        <f t="shared" si="1"/>
        <v>IC.MU.010109</v>
      </c>
      <c r="K10" s="2" t="s">
        <v>1192</v>
      </c>
      <c r="L10" t="str">
        <f t="shared" si="0"/>
        <v>Contracture</v>
      </c>
      <c r="M10" s="12" t="str">
        <f t="shared" si="2"/>
        <v>PI.IC.MU.010109.01</v>
      </c>
      <c r="N10" s="12"/>
      <c r="O10" s="12" t="str">
        <f t="shared" si="3"/>
        <v>PH.IC.MU.010109.01</v>
      </c>
      <c r="Q10" s="12" t="str">
        <f t="shared" si="4"/>
        <v>CL.IC.MU.010109.01</v>
      </c>
    </row>
    <row r="11" spans="1:25" ht="15">
      <c r="A11" t="s">
        <v>5609</v>
      </c>
      <c r="C11" s="2" t="s">
        <v>1192</v>
      </c>
      <c r="D11" t="s">
        <v>5981</v>
      </c>
      <c r="E11" s="2" t="s">
        <v>923</v>
      </c>
      <c r="F11" t="s">
        <v>5802</v>
      </c>
      <c r="G11" t="s">
        <v>3895</v>
      </c>
      <c r="H11" s="2" t="s">
        <v>1192</v>
      </c>
      <c r="I11" t="s">
        <v>5803</v>
      </c>
      <c r="J11" s="11" t="str">
        <f t="shared" si="1"/>
        <v>IC.MU.010201</v>
      </c>
      <c r="K11" s="2" t="s">
        <v>11324</v>
      </c>
      <c r="L11" t="str">
        <f t="shared" si="0"/>
        <v>Wrist, right</v>
      </c>
      <c r="M11" s="12" t="str">
        <f t="shared" si="2"/>
        <v>PI.IC.MU.010201.01</v>
      </c>
      <c r="N11" s="12"/>
      <c r="O11" s="12" t="str">
        <f t="shared" si="3"/>
        <v>PH.IC.MU.010201.01</v>
      </c>
      <c r="Q11" s="12" t="str">
        <f t="shared" si="4"/>
        <v>CL.IC.MU.010201.01</v>
      </c>
    </row>
    <row r="12" spans="1:25" ht="15">
      <c r="A12" t="s">
        <v>5609</v>
      </c>
      <c r="C12" s="2" t="s">
        <v>11324</v>
      </c>
      <c r="E12" s="2" t="s">
        <v>9391</v>
      </c>
      <c r="F12" t="s">
        <v>5802</v>
      </c>
      <c r="G12" t="s">
        <v>3897</v>
      </c>
      <c r="H12" s="2" t="s">
        <v>9391</v>
      </c>
      <c r="I12" t="s">
        <v>5379</v>
      </c>
      <c r="J12" s="11" t="str">
        <f t="shared" si="1"/>
        <v>IC.MU.010202</v>
      </c>
      <c r="K12" s="2" t="s">
        <v>11324</v>
      </c>
      <c r="L12" t="str">
        <f t="shared" si="0"/>
        <v>Wrist, left</v>
      </c>
      <c r="M12" s="12" t="str">
        <f t="shared" si="2"/>
        <v>PI.IC.MU.010202.01</v>
      </c>
      <c r="N12" s="12"/>
      <c r="O12" s="12" t="str">
        <f t="shared" si="3"/>
        <v>PH.IC.MU.010202.01</v>
      </c>
      <c r="Q12" s="12" t="str">
        <f t="shared" si="4"/>
        <v>CL.IC.MU.010202.01</v>
      </c>
    </row>
    <row r="13" spans="1:25" ht="15">
      <c r="A13" t="s">
        <v>5609</v>
      </c>
      <c r="C13" s="2" t="s">
        <v>11324</v>
      </c>
      <c r="E13" s="2" t="s">
        <v>9391</v>
      </c>
      <c r="F13" t="s">
        <v>5802</v>
      </c>
      <c r="G13" t="s">
        <v>3887</v>
      </c>
      <c r="H13" s="2" t="s">
        <v>9640</v>
      </c>
      <c r="I13" t="s">
        <v>5804</v>
      </c>
      <c r="J13" s="11" t="str">
        <f t="shared" si="1"/>
        <v>IC.MU.010203</v>
      </c>
      <c r="K13" s="2" t="s">
        <v>11324</v>
      </c>
      <c r="L13" t="str">
        <f t="shared" si="0"/>
        <v>Elbow, right</v>
      </c>
      <c r="M13" s="12" t="str">
        <f t="shared" si="2"/>
        <v>PI.IC.MU.010203.01</v>
      </c>
      <c r="N13" s="12"/>
      <c r="O13" s="12" t="str">
        <f t="shared" si="3"/>
        <v>PH.IC.MU.010203.01</v>
      </c>
      <c r="Q13" s="12" t="str">
        <f t="shared" si="4"/>
        <v>CL.IC.MU.010203.01</v>
      </c>
    </row>
    <row r="14" spans="1:25" ht="15">
      <c r="A14" t="s">
        <v>5609</v>
      </c>
      <c r="C14" s="2" t="s">
        <v>11324</v>
      </c>
      <c r="E14" s="2" t="s">
        <v>9391</v>
      </c>
      <c r="F14" t="s">
        <v>5802</v>
      </c>
      <c r="G14" t="s">
        <v>3889</v>
      </c>
      <c r="H14" s="2" t="s">
        <v>7070</v>
      </c>
      <c r="I14" t="s">
        <v>5805</v>
      </c>
      <c r="J14" s="11" t="str">
        <f t="shared" si="1"/>
        <v>IC.MU.010204</v>
      </c>
      <c r="K14" s="2" t="s">
        <v>11324</v>
      </c>
      <c r="L14" t="str">
        <f t="shared" si="0"/>
        <v>Elbow, left</v>
      </c>
      <c r="M14" s="12" t="str">
        <f t="shared" si="2"/>
        <v>PI.IC.MU.010204.01</v>
      </c>
      <c r="N14" s="12"/>
      <c r="O14" s="12" t="str">
        <f t="shared" si="3"/>
        <v>PH.IC.MU.010204.01</v>
      </c>
      <c r="Q14" s="12" t="str">
        <f t="shared" si="4"/>
        <v>CL.IC.MU.010204.01</v>
      </c>
    </row>
    <row r="15" spans="1:25" ht="15">
      <c r="A15" t="s">
        <v>5609</v>
      </c>
      <c r="C15" s="2" t="s">
        <v>11324</v>
      </c>
      <c r="E15" s="2" t="s">
        <v>9391</v>
      </c>
      <c r="F15" t="s">
        <v>5802</v>
      </c>
      <c r="G15" t="s">
        <v>3979</v>
      </c>
      <c r="H15" s="2" t="s">
        <v>7071</v>
      </c>
      <c r="I15" t="s">
        <v>5628</v>
      </c>
      <c r="J15" s="11" t="str">
        <f t="shared" si="1"/>
        <v>IC.MU.010205</v>
      </c>
      <c r="K15" s="2" t="s">
        <v>11324</v>
      </c>
      <c r="L15" t="str">
        <f t="shared" si="0"/>
        <v>Shoulder, right</v>
      </c>
      <c r="M15" s="12" t="str">
        <f t="shared" si="2"/>
        <v>PI.IC.MU.010205.01</v>
      </c>
      <c r="N15" s="12"/>
      <c r="O15" s="12" t="str">
        <f t="shared" si="3"/>
        <v>PH.IC.MU.010205.01</v>
      </c>
      <c r="Q15" s="12" t="str">
        <f t="shared" si="4"/>
        <v>CL.IC.MU.010205.01</v>
      </c>
    </row>
    <row r="16" spans="1:25" ht="15">
      <c r="A16" t="s">
        <v>5609</v>
      </c>
      <c r="C16" s="2" t="s">
        <v>11324</v>
      </c>
      <c r="E16" s="2" t="s">
        <v>9391</v>
      </c>
      <c r="F16" t="s">
        <v>5802</v>
      </c>
      <c r="G16" t="s">
        <v>3981</v>
      </c>
      <c r="H16" s="2" t="s">
        <v>6888</v>
      </c>
      <c r="I16" t="s">
        <v>5629</v>
      </c>
      <c r="J16" s="11" t="str">
        <f t="shared" si="1"/>
        <v>IC.MU.010206</v>
      </c>
      <c r="K16" s="2" t="s">
        <v>11324</v>
      </c>
      <c r="L16" t="str">
        <f t="shared" si="0"/>
        <v>Shoulder, left</v>
      </c>
      <c r="M16" s="12" t="str">
        <f t="shared" si="2"/>
        <v>PI.IC.MU.010206.01</v>
      </c>
      <c r="N16" s="12"/>
      <c r="O16" s="12" t="str">
        <f t="shared" si="3"/>
        <v>PH.IC.MU.010206.01</v>
      </c>
      <c r="Q16" s="12" t="str">
        <f t="shared" si="4"/>
        <v>CL.IC.MU.010206.01</v>
      </c>
    </row>
    <row r="17" spans="1:18" ht="15">
      <c r="A17" t="s">
        <v>5609</v>
      </c>
      <c r="C17" s="2" t="s">
        <v>11324</v>
      </c>
      <c r="E17" s="2" t="s">
        <v>9391</v>
      </c>
      <c r="F17" t="s">
        <v>5802</v>
      </c>
      <c r="G17" t="s">
        <v>4119</v>
      </c>
      <c r="H17" s="2" t="s">
        <v>7284</v>
      </c>
      <c r="I17" t="s">
        <v>5630</v>
      </c>
      <c r="J17" s="11" t="str">
        <f t="shared" si="1"/>
        <v>IC.MU.010207</v>
      </c>
      <c r="K17" s="2" t="s">
        <v>11324</v>
      </c>
      <c r="L17" t="str">
        <f t="shared" si="0"/>
        <v>Hip, right</v>
      </c>
      <c r="M17" s="12" t="str">
        <f t="shared" si="2"/>
        <v>PI.IC.MU.010207.01</v>
      </c>
      <c r="N17" s="12"/>
      <c r="O17" s="12" t="str">
        <f t="shared" si="3"/>
        <v>PH.IC.MU.010207.01</v>
      </c>
      <c r="Q17" s="12" t="str">
        <f t="shared" si="4"/>
        <v>CL.IC.MU.010207.01</v>
      </c>
    </row>
    <row r="18" spans="1:18" ht="15">
      <c r="A18" t="s">
        <v>5609</v>
      </c>
      <c r="C18" s="2" t="s">
        <v>11324</v>
      </c>
      <c r="E18" s="2" t="s">
        <v>9391</v>
      </c>
      <c r="F18" t="s">
        <v>5802</v>
      </c>
      <c r="G18" t="s">
        <v>4121</v>
      </c>
      <c r="H18" s="2" t="s">
        <v>10093</v>
      </c>
      <c r="I18" t="s">
        <v>5631</v>
      </c>
      <c r="J18" s="11" t="str">
        <f t="shared" si="1"/>
        <v>IC.MU.010208</v>
      </c>
      <c r="K18" s="2" t="s">
        <v>11324</v>
      </c>
      <c r="L18" t="str">
        <f t="shared" si="0"/>
        <v>Hip, left</v>
      </c>
      <c r="M18" s="12" t="str">
        <f t="shared" si="2"/>
        <v>PI.IC.MU.010208.01</v>
      </c>
      <c r="N18" s="12"/>
      <c r="O18" s="12" t="str">
        <f t="shared" si="3"/>
        <v>PH.IC.MU.010208.01</v>
      </c>
      <c r="Q18" s="12" t="str">
        <f t="shared" si="4"/>
        <v>CL.IC.MU.010208.01</v>
      </c>
    </row>
    <row r="19" spans="1:18" ht="15">
      <c r="A19" t="s">
        <v>5609</v>
      </c>
      <c r="C19" s="2" t="s">
        <v>1192</v>
      </c>
      <c r="E19" s="2" t="s">
        <v>923</v>
      </c>
      <c r="F19" t="s">
        <v>5802</v>
      </c>
      <c r="G19" t="s">
        <v>3777</v>
      </c>
      <c r="H19" s="2" t="s">
        <v>10095</v>
      </c>
      <c r="I19" t="s">
        <v>5632</v>
      </c>
      <c r="J19" s="11" t="str">
        <f t="shared" si="1"/>
        <v>IC.MU.010209</v>
      </c>
      <c r="K19" s="2" t="s">
        <v>1192</v>
      </c>
      <c r="L19" t="str">
        <f t="shared" si="0"/>
        <v>Knee, right</v>
      </c>
      <c r="M19" s="12" t="str">
        <f t="shared" si="2"/>
        <v>PI.IC.MU.010209.01</v>
      </c>
      <c r="N19" s="12"/>
      <c r="O19" s="12" t="str">
        <f t="shared" si="3"/>
        <v>PH.IC.MU.010209.01</v>
      </c>
      <c r="Q19" s="12" t="str">
        <f t="shared" si="4"/>
        <v>CL.IC.MU.010209.01</v>
      </c>
    </row>
    <row r="20" spans="1:18" ht="15">
      <c r="A20" t="s">
        <v>5609</v>
      </c>
      <c r="C20" s="2" t="s">
        <v>1192</v>
      </c>
      <c r="E20" s="2" t="s">
        <v>923</v>
      </c>
      <c r="F20" t="s">
        <v>5802</v>
      </c>
      <c r="G20" t="s">
        <v>3779</v>
      </c>
      <c r="H20" s="2" t="s">
        <v>10905</v>
      </c>
      <c r="I20" t="s">
        <v>5633</v>
      </c>
      <c r="J20" s="11" t="str">
        <f t="shared" si="1"/>
        <v>IC.MU.010210</v>
      </c>
      <c r="K20" s="2" t="s">
        <v>1192</v>
      </c>
      <c r="L20" t="str">
        <f t="shared" si="0"/>
        <v>Knee, left</v>
      </c>
      <c r="M20" s="12" t="str">
        <f t="shared" si="2"/>
        <v>PI.IC.MU.010210.01</v>
      </c>
      <c r="N20" s="12"/>
      <c r="O20" s="12" t="str">
        <f t="shared" si="3"/>
        <v>PH.IC.MU.010210.01</v>
      </c>
      <c r="Q20" s="12" t="str">
        <f t="shared" si="4"/>
        <v>CL.IC.MU.010210.01</v>
      </c>
    </row>
    <row r="21" spans="1:18" ht="15">
      <c r="A21" t="s">
        <v>5609</v>
      </c>
      <c r="C21" s="2" t="s">
        <v>1192</v>
      </c>
      <c r="E21" s="2" t="s">
        <v>923</v>
      </c>
      <c r="F21" t="s">
        <v>5802</v>
      </c>
      <c r="G21" t="s">
        <v>3785</v>
      </c>
      <c r="H21" s="2" t="s">
        <v>8048</v>
      </c>
      <c r="I21" t="s">
        <v>5634</v>
      </c>
      <c r="J21" s="11" t="str">
        <f t="shared" si="1"/>
        <v>IC.MU.010211</v>
      </c>
      <c r="K21" s="2" t="s">
        <v>1192</v>
      </c>
      <c r="L21" t="str">
        <f t="shared" si="0"/>
        <v>Ankle, right</v>
      </c>
      <c r="M21" s="12" t="str">
        <f t="shared" si="2"/>
        <v>PI.IC.MU.010211.01</v>
      </c>
      <c r="N21" s="12"/>
      <c r="O21" s="12" t="str">
        <f t="shared" si="3"/>
        <v>PH.IC.MU.010211.01</v>
      </c>
      <c r="Q21" s="12" t="str">
        <f t="shared" si="4"/>
        <v>CL.IC.MU.010211.01</v>
      </c>
    </row>
    <row r="22" spans="1:18" ht="15">
      <c r="A22" t="s">
        <v>5609</v>
      </c>
      <c r="C22" s="2" t="s">
        <v>1192</v>
      </c>
      <c r="E22" s="2" t="s">
        <v>923</v>
      </c>
      <c r="F22" t="s">
        <v>5802</v>
      </c>
      <c r="G22" t="s">
        <v>3787</v>
      </c>
      <c r="H22" s="2" t="s">
        <v>11023</v>
      </c>
      <c r="I22" t="s">
        <v>5635</v>
      </c>
      <c r="J22" s="11" t="str">
        <f t="shared" si="1"/>
        <v>IC.MU.010212</v>
      </c>
      <c r="K22" s="2" t="s">
        <v>1192</v>
      </c>
      <c r="L22" t="str">
        <f t="shared" si="0"/>
        <v>Ankle, left</v>
      </c>
      <c r="M22" s="12" t="str">
        <f t="shared" si="2"/>
        <v>PI.IC.MU.010212.01</v>
      </c>
      <c r="N22" s="12"/>
      <c r="O22" s="12" t="str">
        <f t="shared" si="3"/>
        <v>PH.IC.MU.010212.01</v>
      </c>
      <c r="Q22" s="12" t="str">
        <f t="shared" si="4"/>
        <v>CL.IC.MU.010212.01</v>
      </c>
    </row>
    <row r="23" spans="1:18" ht="15">
      <c r="A23" t="s">
        <v>5609</v>
      </c>
      <c r="C23" s="2" t="s">
        <v>1192</v>
      </c>
      <c r="E23" s="2" t="s">
        <v>923</v>
      </c>
      <c r="F23" t="s">
        <v>5802</v>
      </c>
      <c r="G23" t="s">
        <v>5636</v>
      </c>
      <c r="H23" s="2" t="s">
        <v>8201</v>
      </c>
      <c r="I23" t="s">
        <v>5637</v>
      </c>
      <c r="J23" s="11" t="str">
        <f t="shared" si="1"/>
        <v>IC.MU.010213</v>
      </c>
      <c r="K23" s="2" t="s">
        <v>1192</v>
      </c>
      <c r="L23" t="str">
        <f t="shared" si="0"/>
        <v>Fingers, right</v>
      </c>
      <c r="M23" s="12" t="str">
        <f t="shared" si="2"/>
        <v>PI.IC.MU.010213.01</v>
      </c>
      <c r="N23" s="12"/>
      <c r="O23" s="12" t="str">
        <f t="shared" si="3"/>
        <v>PH.IC.MU.010213.01</v>
      </c>
      <c r="Q23" s="12" t="str">
        <f t="shared" si="4"/>
        <v>CL.IC.MU.010213.01</v>
      </c>
    </row>
    <row r="24" spans="1:18" ht="15">
      <c r="A24" t="s">
        <v>5609</v>
      </c>
      <c r="C24" s="2" t="s">
        <v>1192</v>
      </c>
      <c r="E24" s="2" t="s">
        <v>923</v>
      </c>
      <c r="F24" t="s">
        <v>5802</v>
      </c>
      <c r="G24" t="s">
        <v>5638</v>
      </c>
      <c r="H24" s="2" t="s">
        <v>9621</v>
      </c>
      <c r="I24" t="s">
        <v>5639</v>
      </c>
      <c r="J24" s="11" t="str">
        <f t="shared" si="1"/>
        <v>IC.MU.010214</v>
      </c>
      <c r="K24" s="2" t="s">
        <v>1192</v>
      </c>
      <c r="L24" t="str">
        <f t="shared" si="0"/>
        <v>Fingers, left</v>
      </c>
      <c r="M24" s="12" t="str">
        <f t="shared" si="2"/>
        <v>PI.IC.MU.010214.01</v>
      </c>
      <c r="N24" s="12"/>
      <c r="O24" s="12" t="str">
        <f t="shared" si="3"/>
        <v>PH.IC.MU.010214.01</v>
      </c>
      <c r="Q24" s="12" t="str">
        <f t="shared" si="4"/>
        <v>CL.IC.MU.010214.01</v>
      </c>
    </row>
    <row r="25" spans="1:18" ht="15">
      <c r="A25" t="s">
        <v>5609</v>
      </c>
      <c r="C25" s="2" t="s">
        <v>1192</v>
      </c>
      <c r="E25" s="2" t="s">
        <v>923</v>
      </c>
      <c r="F25" t="s">
        <v>5802</v>
      </c>
      <c r="G25" t="s">
        <v>5640</v>
      </c>
      <c r="H25" s="2" t="s">
        <v>6135</v>
      </c>
      <c r="I25" t="s">
        <v>5641</v>
      </c>
      <c r="J25" s="11" t="str">
        <f t="shared" si="1"/>
        <v>IC.MU.010215</v>
      </c>
      <c r="K25" s="2" t="s">
        <v>1192</v>
      </c>
      <c r="L25" t="str">
        <f t="shared" si="0"/>
        <v>Toes, right</v>
      </c>
      <c r="M25" s="12" t="str">
        <f t="shared" si="2"/>
        <v>PI.IC.MU.010215.01</v>
      </c>
      <c r="N25" s="12"/>
      <c r="O25" s="12" t="str">
        <f t="shared" si="3"/>
        <v>PH.IC.MU.010215.01</v>
      </c>
      <c r="Q25" s="12" t="str">
        <f t="shared" si="4"/>
        <v>CL.IC.MU.010215.01</v>
      </c>
    </row>
    <row r="26" spans="1:18" ht="15">
      <c r="A26" t="s">
        <v>5609</v>
      </c>
      <c r="C26" s="2" t="s">
        <v>1192</v>
      </c>
      <c r="E26" s="2" t="s">
        <v>923</v>
      </c>
      <c r="F26" t="s">
        <v>5802</v>
      </c>
      <c r="G26" t="s">
        <v>5642</v>
      </c>
      <c r="H26" s="2" t="s">
        <v>5740</v>
      </c>
      <c r="I26" t="s">
        <v>5790</v>
      </c>
      <c r="J26" s="11" t="str">
        <f t="shared" si="1"/>
        <v>IC.MU.010216</v>
      </c>
      <c r="K26" s="2" t="s">
        <v>1192</v>
      </c>
      <c r="L26" t="str">
        <f t="shared" si="0"/>
        <v>Toes, left</v>
      </c>
      <c r="M26" s="12" t="str">
        <f t="shared" si="2"/>
        <v>PI.IC.MU.010216.01</v>
      </c>
      <c r="N26" s="12"/>
      <c r="O26" s="12" t="str">
        <f t="shared" si="3"/>
        <v>PH.IC.MU.010216.01</v>
      </c>
      <c r="Q26" s="12" t="str">
        <f t="shared" si="4"/>
        <v>CL.IC.MU.010216.01</v>
      </c>
      <c r="R26" t="s">
        <v>1141</v>
      </c>
    </row>
    <row r="27" spans="1:18" ht="15">
      <c r="A27" t="s">
        <v>5609</v>
      </c>
      <c r="B27" t="s">
        <v>5791</v>
      </c>
      <c r="C27" s="2" t="s">
        <v>923</v>
      </c>
      <c r="D27" t="s">
        <v>5972</v>
      </c>
      <c r="E27" s="2" t="s">
        <v>1192</v>
      </c>
      <c r="F27" t="s">
        <v>5792</v>
      </c>
      <c r="G27" t="s">
        <v>1409</v>
      </c>
      <c r="H27" s="2" t="s">
        <v>923</v>
      </c>
      <c r="I27" t="s">
        <v>1409</v>
      </c>
      <c r="J27" s="11" t="str">
        <f t="shared" si="1"/>
        <v>IC.MU.020102</v>
      </c>
      <c r="K27" s="2" t="s">
        <v>1192</v>
      </c>
      <c r="L27" t="str">
        <f t="shared" si="0"/>
        <v>Pain</v>
      </c>
      <c r="M27" s="12" t="str">
        <f t="shared" si="2"/>
        <v>PI.IC.MU.020102.01</v>
      </c>
      <c r="N27" s="12"/>
      <c r="O27" s="12" t="str">
        <f t="shared" si="3"/>
        <v>PH.IC.MU.020102.01</v>
      </c>
      <c r="Q27" s="12" t="str">
        <f t="shared" si="4"/>
        <v>CL.IC.MU.020102.01</v>
      </c>
    </row>
    <row r="28" spans="1:18" ht="15">
      <c r="A28" t="s">
        <v>5609</v>
      </c>
      <c r="C28" s="2" t="s">
        <v>923</v>
      </c>
      <c r="E28" s="2" t="s">
        <v>1192</v>
      </c>
      <c r="F28" t="s">
        <v>5792</v>
      </c>
      <c r="G28" t="s">
        <v>4079</v>
      </c>
      <c r="H28" s="2" t="s">
        <v>1202</v>
      </c>
      <c r="I28" t="s">
        <v>1560</v>
      </c>
      <c r="J28" s="11" t="str">
        <f t="shared" si="1"/>
        <v>IC.MU.020103</v>
      </c>
      <c r="K28" s="2" t="s">
        <v>1192</v>
      </c>
      <c r="L28" t="str">
        <f t="shared" si="0"/>
        <v>Redness</v>
      </c>
      <c r="M28" s="12" t="str">
        <f t="shared" si="2"/>
        <v>PI.IC.MU.020103.01</v>
      </c>
      <c r="N28" s="12"/>
      <c r="O28" s="12" t="str">
        <f t="shared" si="3"/>
        <v>PH.IC.MU.020103.01</v>
      </c>
      <c r="Q28" s="12" t="str">
        <f t="shared" si="4"/>
        <v>CL.IC.MU.020103.01</v>
      </c>
    </row>
    <row r="29" spans="1:18" ht="15">
      <c r="A29" t="s">
        <v>5609</v>
      </c>
      <c r="C29" s="2" t="s">
        <v>923</v>
      </c>
      <c r="E29" s="2" t="s">
        <v>1192</v>
      </c>
      <c r="F29" t="s">
        <v>5792</v>
      </c>
      <c r="G29" t="s">
        <v>1541</v>
      </c>
      <c r="H29" s="2" t="s">
        <v>7070</v>
      </c>
      <c r="I29" t="s">
        <v>3934</v>
      </c>
      <c r="J29" s="11" t="str">
        <f t="shared" si="1"/>
        <v>IC.MU.020104</v>
      </c>
      <c r="K29" s="2" t="s">
        <v>1192</v>
      </c>
      <c r="L29" t="str">
        <f t="shared" si="0"/>
        <v>Swelling</v>
      </c>
      <c r="M29" s="12" t="str">
        <f t="shared" si="2"/>
        <v>PI.IC.MU.020104.01</v>
      </c>
      <c r="N29" s="12"/>
      <c r="O29" s="12" t="str">
        <f t="shared" si="3"/>
        <v>PH.IC.MU.020104.01</v>
      </c>
      <c r="Q29" s="12" t="str">
        <f t="shared" si="4"/>
        <v>CL.IC.MU.020104.01</v>
      </c>
    </row>
    <row r="30" spans="1:18" ht="15">
      <c r="A30" t="s">
        <v>5609</v>
      </c>
      <c r="C30" s="2" t="s">
        <v>923</v>
      </c>
      <c r="E30" s="2" t="s">
        <v>1192</v>
      </c>
      <c r="F30" t="s">
        <v>5792</v>
      </c>
      <c r="G30" t="s">
        <v>5612</v>
      </c>
      <c r="H30" s="2" t="s">
        <v>7071</v>
      </c>
      <c r="I30" t="s">
        <v>5612</v>
      </c>
      <c r="J30" s="11" t="str">
        <f t="shared" si="1"/>
        <v>IC.MU.020105</v>
      </c>
      <c r="K30" s="2" t="s">
        <v>1192</v>
      </c>
      <c r="L30" t="str">
        <f t="shared" si="0"/>
        <v>Heat</v>
      </c>
      <c r="M30" s="12" t="str">
        <f t="shared" si="2"/>
        <v>PI.IC.MU.020105.01</v>
      </c>
      <c r="N30" s="12"/>
      <c r="O30" s="12" t="str">
        <f t="shared" si="3"/>
        <v>PH.IC.MU.020105.01</v>
      </c>
      <c r="Q30" s="12" t="str">
        <f t="shared" si="4"/>
        <v>CL.IC.MU.020105.01</v>
      </c>
    </row>
    <row r="31" spans="1:18" ht="15">
      <c r="A31" t="s">
        <v>5609</v>
      </c>
      <c r="C31" s="2" t="s">
        <v>923</v>
      </c>
      <c r="E31" s="2" t="s">
        <v>1192</v>
      </c>
      <c r="F31" t="s">
        <v>5792</v>
      </c>
      <c r="G31" t="s">
        <v>1539</v>
      </c>
      <c r="H31" s="2" t="s">
        <v>6888</v>
      </c>
      <c r="I31" t="s">
        <v>2346</v>
      </c>
      <c r="J31" s="11" t="str">
        <f t="shared" si="1"/>
        <v>IC.MU.020106</v>
      </c>
      <c r="K31" s="2" t="s">
        <v>1192</v>
      </c>
      <c r="L31" t="str">
        <f t="shared" si="0"/>
        <v>Tenderness</v>
      </c>
      <c r="M31" s="12" t="str">
        <f t="shared" si="2"/>
        <v>PI.IC.MU.020106.01</v>
      </c>
      <c r="N31" s="12"/>
      <c r="O31" s="12" t="str">
        <f t="shared" si="3"/>
        <v>PH.IC.MU.020106.01</v>
      </c>
      <c r="Q31" s="12" t="str">
        <f t="shared" si="4"/>
        <v>CL.IC.MU.020106.01</v>
      </c>
    </row>
    <row r="32" spans="1:18" ht="15">
      <c r="A32" t="s">
        <v>5609</v>
      </c>
      <c r="C32" s="2" t="s">
        <v>923</v>
      </c>
      <c r="E32" s="2" t="s">
        <v>1192</v>
      </c>
      <c r="F32" t="s">
        <v>5792</v>
      </c>
      <c r="G32" t="s">
        <v>5613</v>
      </c>
      <c r="H32" s="2" t="s">
        <v>7284</v>
      </c>
      <c r="I32" t="s">
        <v>5793</v>
      </c>
      <c r="J32" s="11" t="str">
        <f t="shared" si="1"/>
        <v>IC.MU.020107</v>
      </c>
      <c r="K32" s="2" t="s">
        <v>1192</v>
      </c>
      <c r="L32" t="str">
        <f t="shared" si="0"/>
        <v>Internal rotation</v>
      </c>
      <c r="M32" s="12" t="str">
        <f t="shared" si="2"/>
        <v>PI.IC.MU.020107.01</v>
      </c>
      <c r="N32" s="12"/>
      <c r="O32" s="12" t="str">
        <f t="shared" si="3"/>
        <v>PH.IC.MU.020107.01</v>
      </c>
      <c r="Q32" s="12" t="str">
        <f t="shared" si="4"/>
        <v>CL.IC.MU.020107.01</v>
      </c>
    </row>
    <row r="33" spans="1:17" ht="15">
      <c r="A33" t="s">
        <v>5609</v>
      </c>
      <c r="C33" s="2" t="s">
        <v>923</v>
      </c>
      <c r="E33" s="2" t="s">
        <v>1192</v>
      </c>
      <c r="F33" t="s">
        <v>5792</v>
      </c>
      <c r="G33" t="s">
        <v>5797</v>
      </c>
      <c r="H33" s="2" t="s">
        <v>10093</v>
      </c>
      <c r="I33" t="s">
        <v>5798</v>
      </c>
      <c r="J33" s="11" t="str">
        <f t="shared" si="1"/>
        <v>IC.MU.020108</v>
      </c>
      <c r="K33" s="2" t="s">
        <v>1192</v>
      </c>
      <c r="L33" t="str">
        <f t="shared" si="0"/>
        <v>External rotation</v>
      </c>
      <c r="M33" s="12" t="str">
        <f t="shared" si="2"/>
        <v>PI.IC.MU.020108.01</v>
      </c>
      <c r="N33" s="12"/>
      <c r="O33" s="12" t="str">
        <f t="shared" si="3"/>
        <v>PH.IC.MU.020108.01</v>
      </c>
      <c r="Q33" s="12" t="str">
        <f t="shared" si="4"/>
        <v>CL.IC.MU.020108.01</v>
      </c>
    </row>
    <row r="34" spans="1:17" ht="15">
      <c r="A34" t="s">
        <v>5609</v>
      </c>
      <c r="C34" s="2" t="s">
        <v>923</v>
      </c>
      <c r="E34" s="2" t="s">
        <v>1192</v>
      </c>
      <c r="F34" t="s">
        <v>5792</v>
      </c>
      <c r="G34" t="s">
        <v>5799</v>
      </c>
      <c r="H34" s="2" t="s">
        <v>10095</v>
      </c>
      <c r="I34" t="s">
        <v>5800</v>
      </c>
      <c r="J34" s="11" t="str">
        <f t="shared" si="1"/>
        <v>IC.MU.020109</v>
      </c>
      <c r="K34" s="2" t="s">
        <v>1192</v>
      </c>
      <c r="L34" t="str">
        <f t="shared" si="0"/>
        <v>Decreased range of motion</v>
      </c>
      <c r="M34" s="12" t="str">
        <f t="shared" si="2"/>
        <v>PI.IC.MU.020109.01</v>
      </c>
      <c r="N34" s="12"/>
      <c r="O34" s="12" t="str">
        <f t="shared" si="3"/>
        <v>PH.IC.MU.020109.01</v>
      </c>
      <c r="Q34" s="12" t="str">
        <f t="shared" si="4"/>
        <v>CL.IC.MU.020109.01</v>
      </c>
    </row>
    <row r="35" spans="1:17" ht="15">
      <c r="A35" t="s">
        <v>5609</v>
      </c>
      <c r="C35" s="2" t="s">
        <v>923</v>
      </c>
      <c r="E35" s="2" t="s">
        <v>1192</v>
      </c>
      <c r="F35" t="s">
        <v>5792</v>
      </c>
      <c r="G35" t="s">
        <v>5801</v>
      </c>
      <c r="H35" s="2" t="s">
        <v>10905</v>
      </c>
      <c r="I35" t="s">
        <v>5801</v>
      </c>
      <c r="J35" s="11" t="str">
        <f t="shared" si="1"/>
        <v>IC.MU.020110</v>
      </c>
      <c r="K35" s="2" t="s">
        <v>1192</v>
      </c>
      <c r="L35" t="str">
        <f t="shared" si="0"/>
        <v>Contracture</v>
      </c>
      <c r="M35" s="12" t="str">
        <f t="shared" si="2"/>
        <v>PI.IC.MU.020110.01</v>
      </c>
      <c r="N35" s="12"/>
      <c r="O35" s="12" t="str">
        <f t="shared" si="3"/>
        <v>PH.IC.MU.020110.01</v>
      </c>
      <c r="Q35" s="12" t="str">
        <f t="shared" si="4"/>
        <v>CL.IC.MU.020110.01</v>
      </c>
    </row>
    <row r="36" spans="1:17" ht="15">
      <c r="A36" t="s">
        <v>5609</v>
      </c>
      <c r="C36" s="2" t="s">
        <v>923</v>
      </c>
      <c r="D36" t="s">
        <v>5981</v>
      </c>
      <c r="E36" s="2" t="s">
        <v>923</v>
      </c>
      <c r="F36" t="s">
        <v>5794</v>
      </c>
      <c r="G36" t="s">
        <v>3895</v>
      </c>
      <c r="H36" s="2" t="s">
        <v>1192</v>
      </c>
      <c r="I36" t="s">
        <v>5803</v>
      </c>
      <c r="J36" s="11" t="str">
        <f t="shared" si="1"/>
        <v>IC.MU.020201</v>
      </c>
      <c r="K36" s="2" t="s">
        <v>1192</v>
      </c>
      <c r="L36" t="str">
        <f t="shared" si="0"/>
        <v>Wrist, right</v>
      </c>
      <c r="M36" s="12" t="str">
        <f t="shared" si="2"/>
        <v>PI.IC.MU.020201.01</v>
      </c>
      <c r="N36" s="12"/>
      <c r="O36" s="12" t="str">
        <f t="shared" si="3"/>
        <v>PH.IC.MU.020201.01</v>
      </c>
      <c r="Q36" s="12" t="str">
        <f t="shared" si="4"/>
        <v>CL.IC.MU.020201.01</v>
      </c>
    </row>
    <row r="37" spans="1:17" ht="15">
      <c r="A37" t="s">
        <v>5609</v>
      </c>
      <c r="C37" s="2" t="s">
        <v>923</v>
      </c>
      <c r="E37" s="2" t="s">
        <v>923</v>
      </c>
      <c r="F37" t="s">
        <v>5794</v>
      </c>
      <c r="G37" t="s">
        <v>3897</v>
      </c>
      <c r="H37" s="2" t="s">
        <v>923</v>
      </c>
      <c r="I37" t="s">
        <v>5379</v>
      </c>
      <c r="J37" s="11" t="str">
        <f t="shared" si="1"/>
        <v>IC.MU.020202</v>
      </c>
      <c r="K37" s="2" t="s">
        <v>1192</v>
      </c>
      <c r="L37" t="str">
        <f t="shared" si="0"/>
        <v>Wrist, left</v>
      </c>
      <c r="M37" s="12" t="str">
        <f t="shared" si="2"/>
        <v>PI.IC.MU.020202.01</v>
      </c>
      <c r="N37" s="12"/>
      <c r="O37" s="12" t="str">
        <f t="shared" si="3"/>
        <v>PH.IC.MU.020202.01</v>
      </c>
      <c r="Q37" s="12" t="str">
        <f t="shared" si="4"/>
        <v>CL.IC.MU.020202.01</v>
      </c>
    </row>
    <row r="38" spans="1:17" ht="15">
      <c r="A38" t="s">
        <v>5609</v>
      </c>
      <c r="C38" s="2" t="s">
        <v>923</v>
      </c>
      <c r="E38" s="2" t="s">
        <v>923</v>
      </c>
      <c r="F38" t="s">
        <v>5794</v>
      </c>
      <c r="G38" t="s">
        <v>3887</v>
      </c>
      <c r="H38" s="2" t="s">
        <v>1202</v>
      </c>
      <c r="I38" t="s">
        <v>5804</v>
      </c>
      <c r="J38" s="11" t="str">
        <f t="shared" si="1"/>
        <v>IC.MU.020203</v>
      </c>
      <c r="K38" s="2" t="s">
        <v>1192</v>
      </c>
      <c r="L38" t="str">
        <f t="shared" si="0"/>
        <v>Elbow, right</v>
      </c>
      <c r="M38" s="12" t="str">
        <f t="shared" si="2"/>
        <v>PI.IC.MU.020203.01</v>
      </c>
      <c r="N38" s="12"/>
      <c r="O38" s="12" t="str">
        <f t="shared" si="3"/>
        <v>PH.IC.MU.020203.01</v>
      </c>
      <c r="Q38" s="12" t="str">
        <f t="shared" si="4"/>
        <v>CL.IC.MU.020203.01</v>
      </c>
    </row>
    <row r="39" spans="1:17" ht="15">
      <c r="A39" t="s">
        <v>5609</v>
      </c>
      <c r="C39" s="2" t="s">
        <v>923</v>
      </c>
      <c r="E39" s="2" t="s">
        <v>923</v>
      </c>
      <c r="F39" t="s">
        <v>5794</v>
      </c>
      <c r="G39" t="s">
        <v>3889</v>
      </c>
      <c r="H39" s="2" t="s">
        <v>7070</v>
      </c>
      <c r="I39" t="s">
        <v>5805</v>
      </c>
      <c r="J39" s="11" t="str">
        <f t="shared" si="1"/>
        <v>IC.MU.020204</v>
      </c>
      <c r="K39" s="2" t="s">
        <v>1192</v>
      </c>
      <c r="L39" t="str">
        <f t="shared" si="0"/>
        <v>Elbow, left</v>
      </c>
      <c r="M39" s="12" t="str">
        <f t="shared" si="2"/>
        <v>PI.IC.MU.020204.01</v>
      </c>
      <c r="N39" s="12"/>
      <c r="O39" s="12" t="str">
        <f t="shared" si="3"/>
        <v>PH.IC.MU.020204.01</v>
      </c>
      <c r="Q39" s="12" t="str">
        <f t="shared" si="4"/>
        <v>CL.IC.MU.020204.01</v>
      </c>
    </row>
    <row r="40" spans="1:17" ht="15">
      <c r="A40" t="s">
        <v>5609</v>
      </c>
      <c r="C40" s="2" t="s">
        <v>923</v>
      </c>
      <c r="E40" s="2" t="s">
        <v>923</v>
      </c>
      <c r="F40" t="s">
        <v>5794</v>
      </c>
      <c r="G40" t="s">
        <v>3979</v>
      </c>
      <c r="H40" s="2" t="s">
        <v>7071</v>
      </c>
      <c r="I40" t="s">
        <v>5628</v>
      </c>
      <c r="J40" s="11" t="str">
        <f t="shared" si="1"/>
        <v>IC.MU.020205</v>
      </c>
      <c r="K40" s="2" t="s">
        <v>1192</v>
      </c>
      <c r="L40" t="str">
        <f t="shared" si="0"/>
        <v>Shoulder, right</v>
      </c>
      <c r="M40" s="12" t="str">
        <f t="shared" si="2"/>
        <v>PI.IC.MU.020205.01</v>
      </c>
      <c r="N40" s="12"/>
      <c r="O40" s="12" t="str">
        <f t="shared" si="3"/>
        <v>PH.IC.MU.020205.01</v>
      </c>
      <c r="Q40" s="12" t="str">
        <f t="shared" si="4"/>
        <v>CL.IC.MU.020205.01</v>
      </c>
    </row>
    <row r="41" spans="1:17" ht="15">
      <c r="A41" t="s">
        <v>5609</v>
      </c>
      <c r="C41" s="2" t="s">
        <v>923</v>
      </c>
      <c r="E41" s="2" t="s">
        <v>923</v>
      </c>
      <c r="F41" t="s">
        <v>5794</v>
      </c>
      <c r="G41" t="s">
        <v>3981</v>
      </c>
      <c r="H41" s="2" t="s">
        <v>6888</v>
      </c>
      <c r="I41" t="s">
        <v>5629</v>
      </c>
      <c r="J41" s="11" t="str">
        <f t="shared" si="1"/>
        <v>IC.MU.020206</v>
      </c>
      <c r="K41" s="2" t="s">
        <v>1192</v>
      </c>
      <c r="L41" t="str">
        <f t="shared" si="0"/>
        <v>Shoulder, left</v>
      </c>
      <c r="M41" s="12" t="str">
        <f t="shared" si="2"/>
        <v>PI.IC.MU.020206.01</v>
      </c>
      <c r="N41" s="12"/>
      <c r="O41" s="12" t="str">
        <f t="shared" si="3"/>
        <v>PH.IC.MU.020206.01</v>
      </c>
      <c r="Q41" s="12" t="str">
        <f t="shared" si="4"/>
        <v>CL.IC.MU.020206.01</v>
      </c>
    </row>
    <row r="42" spans="1:17" ht="15">
      <c r="A42" t="s">
        <v>5609</v>
      </c>
      <c r="C42" s="2" t="s">
        <v>923</v>
      </c>
      <c r="E42" s="2" t="s">
        <v>923</v>
      </c>
      <c r="F42" t="s">
        <v>5794</v>
      </c>
      <c r="G42" t="s">
        <v>5795</v>
      </c>
      <c r="H42" s="2" t="s">
        <v>7284</v>
      </c>
      <c r="I42" t="s">
        <v>5630</v>
      </c>
      <c r="J42" s="11" t="str">
        <f t="shared" si="1"/>
        <v>IC.MU.020207</v>
      </c>
      <c r="K42" s="2" t="s">
        <v>1192</v>
      </c>
      <c r="L42" t="str">
        <f t="shared" si="0"/>
        <v>Hip right</v>
      </c>
      <c r="M42" s="12" t="str">
        <f t="shared" si="2"/>
        <v>PI.IC.MU.020207.01</v>
      </c>
      <c r="N42" s="12"/>
      <c r="O42" s="12" t="str">
        <f t="shared" si="3"/>
        <v>PH.IC.MU.020207.01</v>
      </c>
      <c r="Q42" s="12" t="str">
        <f t="shared" si="4"/>
        <v>CL.IC.MU.020207.01</v>
      </c>
    </row>
    <row r="43" spans="1:17" ht="15">
      <c r="A43" t="s">
        <v>5609</v>
      </c>
      <c r="C43" s="2" t="s">
        <v>923</v>
      </c>
      <c r="E43" s="2" t="s">
        <v>923</v>
      </c>
      <c r="F43" t="s">
        <v>5794</v>
      </c>
      <c r="G43" t="s">
        <v>4121</v>
      </c>
      <c r="H43" s="2" t="s">
        <v>10093</v>
      </c>
      <c r="I43" t="s">
        <v>5631</v>
      </c>
      <c r="J43" s="11" t="str">
        <f t="shared" si="1"/>
        <v>IC.MU.020208</v>
      </c>
      <c r="K43" s="2" t="s">
        <v>1192</v>
      </c>
      <c r="L43" t="str">
        <f t="shared" si="0"/>
        <v>Hip, left</v>
      </c>
      <c r="M43" s="12" t="str">
        <f t="shared" si="2"/>
        <v>PI.IC.MU.020208.01</v>
      </c>
      <c r="N43" s="12"/>
      <c r="O43" s="12" t="str">
        <f t="shared" si="3"/>
        <v>PH.IC.MU.020208.01</v>
      </c>
      <c r="Q43" s="12" t="str">
        <f t="shared" si="4"/>
        <v>CL.IC.MU.020208.01</v>
      </c>
    </row>
    <row r="44" spans="1:17" ht="15">
      <c r="A44" t="s">
        <v>5609</v>
      </c>
      <c r="C44" s="2" t="s">
        <v>923</v>
      </c>
      <c r="E44" s="2" t="s">
        <v>923</v>
      </c>
      <c r="F44" t="s">
        <v>5794</v>
      </c>
      <c r="G44" t="s">
        <v>3777</v>
      </c>
      <c r="H44" s="2" t="s">
        <v>10095</v>
      </c>
      <c r="I44" t="s">
        <v>5632</v>
      </c>
      <c r="J44" s="11" t="str">
        <f t="shared" si="1"/>
        <v>IC.MU.020209</v>
      </c>
      <c r="K44" s="2" t="s">
        <v>1192</v>
      </c>
      <c r="L44" t="str">
        <f t="shared" si="0"/>
        <v>Knee, right</v>
      </c>
      <c r="M44" s="12" t="str">
        <f t="shared" si="2"/>
        <v>PI.IC.MU.020209.01</v>
      </c>
      <c r="N44" s="12"/>
      <c r="O44" s="12" t="str">
        <f t="shared" si="3"/>
        <v>PH.IC.MU.020209.01</v>
      </c>
      <c r="Q44" s="12" t="str">
        <f t="shared" si="4"/>
        <v>CL.IC.MU.020209.01</v>
      </c>
    </row>
    <row r="45" spans="1:17" ht="15">
      <c r="A45" t="s">
        <v>5609</v>
      </c>
      <c r="C45" s="2" t="s">
        <v>923</v>
      </c>
      <c r="E45" s="2" t="s">
        <v>923</v>
      </c>
      <c r="F45" t="s">
        <v>5794</v>
      </c>
      <c r="G45" t="s">
        <v>3779</v>
      </c>
      <c r="H45" s="2" t="s">
        <v>10905</v>
      </c>
      <c r="I45" t="s">
        <v>5633</v>
      </c>
      <c r="J45" s="11" t="str">
        <f t="shared" si="1"/>
        <v>IC.MU.020210</v>
      </c>
      <c r="K45" s="2" t="s">
        <v>1192</v>
      </c>
      <c r="L45" t="str">
        <f t="shared" si="0"/>
        <v>Knee, left</v>
      </c>
      <c r="M45" s="12" t="str">
        <f t="shared" si="2"/>
        <v>PI.IC.MU.020210.01</v>
      </c>
      <c r="N45" s="12"/>
      <c r="O45" s="12" t="str">
        <f t="shared" si="3"/>
        <v>PH.IC.MU.020210.01</v>
      </c>
      <c r="Q45" s="12" t="str">
        <f t="shared" si="4"/>
        <v>CL.IC.MU.020210.01</v>
      </c>
    </row>
    <row r="46" spans="1:17" ht="15">
      <c r="A46" t="s">
        <v>5609</v>
      </c>
      <c r="C46" s="2" t="s">
        <v>9391</v>
      </c>
      <c r="E46" s="2" t="s">
        <v>9391</v>
      </c>
      <c r="F46" t="s">
        <v>5794</v>
      </c>
      <c r="G46" t="s">
        <v>3785</v>
      </c>
      <c r="H46" s="2" t="s">
        <v>8048</v>
      </c>
      <c r="I46" t="s">
        <v>5634</v>
      </c>
      <c r="J46" s="11" t="str">
        <f t="shared" si="1"/>
        <v>IC.MU.020211</v>
      </c>
      <c r="K46" s="2" t="s">
        <v>11324</v>
      </c>
      <c r="L46" t="str">
        <f t="shared" si="0"/>
        <v>Ankle, right</v>
      </c>
      <c r="M46" s="12" t="str">
        <f t="shared" si="2"/>
        <v>PI.IC.MU.020211.01</v>
      </c>
      <c r="N46" s="12"/>
      <c r="O46" s="12" t="str">
        <f t="shared" si="3"/>
        <v>PH.IC.MU.020211.01</v>
      </c>
      <c r="Q46" s="12" t="str">
        <f t="shared" si="4"/>
        <v>CL.IC.MU.020211.01</v>
      </c>
    </row>
    <row r="47" spans="1:17" ht="15">
      <c r="A47" t="s">
        <v>5609</v>
      </c>
      <c r="C47" s="2" t="s">
        <v>9391</v>
      </c>
      <c r="E47" s="2" t="s">
        <v>9391</v>
      </c>
      <c r="F47" t="s">
        <v>5794</v>
      </c>
      <c r="G47" t="s">
        <v>3787</v>
      </c>
      <c r="H47" s="2" t="s">
        <v>11023</v>
      </c>
      <c r="I47" t="s">
        <v>5635</v>
      </c>
      <c r="J47" s="11" t="str">
        <f t="shared" si="1"/>
        <v>IC.MU.020212</v>
      </c>
      <c r="K47" s="2" t="s">
        <v>11324</v>
      </c>
      <c r="L47" t="str">
        <f t="shared" si="0"/>
        <v>Ankle, left</v>
      </c>
      <c r="M47" s="12" t="str">
        <f t="shared" si="2"/>
        <v>PI.IC.MU.020212.01</v>
      </c>
      <c r="N47" s="12"/>
      <c r="O47" s="12" t="str">
        <f t="shared" si="3"/>
        <v>PH.IC.MU.020212.01</v>
      </c>
      <c r="Q47" s="12" t="str">
        <f t="shared" si="4"/>
        <v>CL.IC.MU.020212.01</v>
      </c>
    </row>
    <row r="48" spans="1:17" ht="15">
      <c r="A48" t="s">
        <v>5609</v>
      </c>
      <c r="C48" s="2" t="s">
        <v>923</v>
      </c>
      <c r="E48" s="2" t="s">
        <v>923</v>
      </c>
      <c r="F48" t="s">
        <v>5794</v>
      </c>
      <c r="G48" t="s">
        <v>6132</v>
      </c>
      <c r="H48" s="2" t="s">
        <v>8201</v>
      </c>
      <c r="I48" t="s">
        <v>6133</v>
      </c>
      <c r="J48" s="11" t="str">
        <f t="shared" si="1"/>
        <v>IC.MU.020213</v>
      </c>
      <c r="K48" s="2" t="s">
        <v>11324</v>
      </c>
      <c r="L48" t="str">
        <f t="shared" si="0"/>
        <v>Finger, right</v>
      </c>
      <c r="M48" s="12" t="str">
        <f t="shared" si="2"/>
        <v>PI.IC.MU.020213.01</v>
      </c>
      <c r="N48" s="12"/>
      <c r="O48" s="12" t="str">
        <f t="shared" si="3"/>
        <v>PH.IC.MU.020213.01</v>
      </c>
      <c r="Q48" s="12" t="str">
        <f t="shared" si="4"/>
        <v>CL.IC.MU.020213.01</v>
      </c>
    </row>
    <row r="49" spans="1:18" ht="15">
      <c r="A49" t="s">
        <v>5609</v>
      </c>
      <c r="C49" s="2" t="s">
        <v>923</v>
      </c>
      <c r="E49" s="2" t="s">
        <v>923</v>
      </c>
      <c r="F49" t="s">
        <v>5794</v>
      </c>
      <c r="G49" t="s">
        <v>5638</v>
      </c>
      <c r="H49" s="2" t="s">
        <v>9621</v>
      </c>
      <c r="I49" t="s">
        <v>5639</v>
      </c>
      <c r="J49" s="11" t="str">
        <f t="shared" si="1"/>
        <v>IC.MU.020214</v>
      </c>
      <c r="K49" s="2" t="s">
        <v>1192</v>
      </c>
      <c r="L49" t="str">
        <f t="shared" si="0"/>
        <v>Fingers, left</v>
      </c>
      <c r="M49" s="12" t="str">
        <f t="shared" si="2"/>
        <v>PI.IC.MU.020214.01</v>
      </c>
      <c r="N49" s="12"/>
      <c r="O49" s="12" t="str">
        <f t="shared" si="3"/>
        <v>PH.IC.MU.020214.01</v>
      </c>
      <c r="Q49" s="12" t="str">
        <f t="shared" si="4"/>
        <v>CL.IC.MU.020214.01</v>
      </c>
    </row>
    <row r="50" spans="1:18" ht="15">
      <c r="A50" t="s">
        <v>5609</v>
      </c>
      <c r="C50" s="2" t="s">
        <v>9391</v>
      </c>
      <c r="E50" s="2" t="s">
        <v>9391</v>
      </c>
      <c r="F50" t="s">
        <v>5794</v>
      </c>
      <c r="G50" t="s">
        <v>6134</v>
      </c>
      <c r="H50" s="2" t="s">
        <v>6135</v>
      </c>
      <c r="I50" t="s">
        <v>6136</v>
      </c>
      <c r="J50" s="11" t="str">
        <f t="shared" si="1"/>
        <v>IC.MU.020215</v>
      </c>
      <c r="K50" s="2" t="s">
        <v>1192</v>
      </c>
      <c r="L50" t="str">
        <f t="shared" si="0"/>
        <v>Toe, right</v>
      </c>
      <c r="M50" s="12" t="str">
        <f t="shared" si="2"/>
        <v>PI.IC.MU.020215.01</v>
      </c>
      <c r="N50" s="12"/>
      <c r="O50" s="12" t="str">
        <f t="shared" si="3"/>
        <v>PH.IC.MU.020215.01</v>
      </c>
      <c r="Q50" s="12" t="str">
        <f t="shared" si="4"/>
        <v>CL.IC.MU.020215.01</v>
      </c>
    </row>
    <row r="51" spans="1:18" ht="15">
      <c r="A51" t="s">
        <v>5609</v>
      </c>
      <c r="C51" s="2" t="s">
        <v>923</v>
      </c>
      <c r="E51" s="2" t="s">
        <v>923</v>
      </c>
      <c r="F51" t="s">
        <v>5794</v>
      </c>
      <c r="G51" t="s">
        <v>5642</v>
      </c>
      <c r="H51" s="2" t="s">
        <v>5740</v>
      </c>
      <c r="I51" t="s">
        <v>5790</v>
      </c>
      <c r="J51" s="11" t="str">
        <f t="shared" si="1"/>
        <v>IC.MU.020216</v>
      </c>
      <c r="K51" s="2" t="s">
        <v>1192</v>
      </c>
      <c r="L51" t="str">
        <f t="shared" si="0"/>
        <v>Toes, left</v>
      </c>
      <c r="M51" s="12" t="str">
        <f t="shared" si="2"/>
        <v>PI.IC.MU.020216.01</v>
      </c>
      <c r="N51" s="12"/>
      <c r="O51" s="12" t="str">
        <f t="shared" si="3"/>
        <v>PH.IC.MU.020216.01</v>
      </c>
      <c r="Q51" s="12" t="str">
        <f t="shared" si="4"/>
        <v>CL.IC.MU.020216.01</v>
      </c>
    </row>
    <row r="52" spans="1:18" ht="15">
      <c r="A52" t="s">
        <v>5609</v>
      </c>
      <c r="B52" t="s">
        <v>5971</v>
      </c>
      <c r="C52" s="2" t="s">
        <v>1202</v>
      </c>
      <c r="D52" t="s">
        <v>5972</v>
      </c>
      <c r="E52" s="2" t="s">
        <v>11324</v>
      </c>
      <c r="F52" t="s">
        <v>5973</v>
      </c>
      <c r="G52" t="s">
        <v>1409</v>
      </c>
      <c r="H52" s="22" t="s">
        <v>1396</v>
      </c>
      <c r="I52" t="s">
        <v>1409</v>
      </c>
      <c r="J52" s="11" t="str">
        <f t="shared" si="1"/>
        <v>IC.MU.030101</v>
      </c>
      <c r="K52" s="2" t="s">
        <v>11324</v>
      </c>
      <c r="L52" t="str">
        <f t="shared" si="0"/>
        <v>Pain</v>
      </c>
      <c r="M52" s="12" t="str">
        <f t="shared" si="2"/>
        <v>PI.IC.MU.030101.01</v>
      </c>
      <c r="N52" s="12"/>
      <c r="O52" s="12" t="str">
        <f t="shared" si="3"/>
        <v>PH.IC.MU.030101.01</v>
      </c>
      <c r="Q52" s="12" t="str">
        <f t="shared" si="4"/>
        <v>CL.IC.MU.030101.01</v>
      </c>
    </row>
    <row r="53" spans="1:18" ht="15">
      <c r="A53" t="s">
        <v>5609</v>
      </c>
      <c r="C53" s="2" t="s">
        <v>1202</v>
      </c>
      <c r="E53" s="2" t="s">
        <v>1192</v>
      </c>
      <c r="F53" t="s">
        <v>5973</v>
      </c>
      <c r="G53" t="s">
        <v>4079</v>
      </c>
      <c r="H53" s="22" t="s">
        <v>1398</v>
      </c>
      <c r="I53" t="s">
        <v>1560</v>
      </c>
      <c r="J53" s="11" t="str">
        <f t="shared" si="1"/>
        <v>IC.MU.030102</v>
      </c>
      <c r="K53" s="2" t="s">
        <v>1192</v>
      </c>
      <c r="L53" t="str">
        <f t="shared" si="0"/>
        <v>Redness</v>
      </c>
      <c r="M53" s="12" t="str">
        <f t="shared" si="2"/>
        <v>PI.IC.MU.030102.01</v>
      </c>
      <c r="N53" s="12"/>
      <c r="O53" s="12" t="str">
        <f t="shared" si="3"/>
        <v>PH.IC.MU.030102.01</v>
      </c>
      <c r="Q53" s="12" t="str">
        <f t="shared" si="4"/>
        <v>CL.IC.MU.030102.01</v>
      </c>
    </row>
    <row r="54" spans="1:18" ht="15">
      <c r="A54" t="s">
        <v>5609</v>
      </c>
      <c r="C54" s="2" t="s">
        <v>1202</v>
      </c>
      <c r="E54" s="2" t="s">
        <v>1192</v>
      </c>
      <c r="F54" t="s">
        <v>5973</v>
      </c>
      <c r="G54" t="s">
        <v>1541</v>
      </c>
      <c r="H54" s="22" t="s">
        <v>1400</v>
      </c>
      <c r="I54" t="s">
        <v>1541</v>
      </c>
      <c r="J54" s="11" t="str">
        <f t="shared" si="1"/>
        <v>IC.MU.030103</v>
      </c>
      <c r="K54" s="2" t="s">
        <v>1192</v>
      </c>
      <c r="L54" t="str">
        <f t="shared" si="0"/>
        <v>Swelling</v>
      </c>
      <c r="M54" s="12" t="str">
        <f t="shared" si="2"/>
        <v>PI.IC.MU.030103.01</v>
      </c>
      <c r="N54" s="12"/>
      <c r="O54" s="12" t="str">
        <f t="shared" si="3"/>
        <v>PH.IC.MU.030103.01</v>
      </c>
      <c r="Q54" s="12" t="str">
        <f t="shared" si="4"/>
        <v>CL.IC.MU.030103.01</v>
      </c>
    </row>
    <row r="55" spans="1:18" ht="15">
      <c r="A55" t="s">
        <v>5609</v>
      </c>
      <c r="C55" s="2" t="s">
        <v>1202</v>
      </c>
      <c r="E55" s="2" t="s">
        <v>1192</v>
      </c>
      <c r="F55" t="s">
        <v>5973</v>
      </c>
      <c r="G55" t="s">
        <v>5612</v>
      </c>
      <c r="H55" s="22" t="s">
        <v>1402</v>
      </c>
      <c r="I55" t="s">
        <v>5612</v>
      </c>
      <c r="J55" s="11" t="str">
        <f t="shared" si="1"/>
        <v>IC.MU.030104</v>
      </c>
      <c r="K55" s="2" t="s">
        <v>11324</v>
      </c>
      <c r="L55" t="str">
        <f t="shared" si="0"/>
        <v>Heat</v>
      </c>
      <c r="M55" s="12" t="str">
        <f t="shared" si="2"/>
        <v>PI.IC.MU.030104.01</v>
      </c>
      <c r="N55" s="12"/>
      <c r="O55" s="12" t="str">
        <f t="shared" si="3"/>
        <v>PH.IC.MU.030104.01</v>
      </c>
      <c r="Q55" s="12" t="str">
        <f t="shared" si="4"/>
        <v>CL.IC.MU.030104.01</v>
      </c>
    </row>
    <row r="56" spans="1:18" ht="15">
      <c r="A56" t="s">
        <v>5609</v>
      </c>
      <c r="C56" s="2" t="s">
        <v>1202</v>
      </c>
      <c r="E56" s="2" t="s">
        <v>1192</v>
      </c>
      <c r="F56" t="s">
        <v>5973</v>
      </c>
      <c r="G56" t="s">
        <v>1539</v>
      </c>
      <c r="H56" s="22" t="s">
        <v>1404</v>
      </c>
      <c r="I56" t="s">
        <v>2346</v>
      </c>
      <c r="J56" s="11" t="str">
        <f t="shared" si="1"/>
        <v>IC.MU.030105</v>
      </c>
      <c r="K56" s="2" t="s">
        <v>1192</v>
      </c>
      <c r="L56" t="str">
        <f t="shared" si="0"/>
        <v>Tenderness</v>
      </c>
      <c r="M56" s="12" t="str">
        <f t="shared" si="2"/>
        <v>PI.IC.MU.030105.01</v>
      </c>
      <c r="N56" s="12"/>
      <c r="O56" s="12" t="str">
        <f t="shared" si="3"/>
        <v>PH.IC.MU.030105.01</v>
      </c>
      <c r="Q56" s="12" t="str">
        <f t="shared" si="4"/>
        <v>CL.IC.MU.030105.01</v>
      </c>
    </row>
    <row r="57" spans="1:18" ht="15">
      <c r="A57" t="s">
        <v>5609</v>
      </c>
      <c r="C57" s="2" t="s">
        <v>1202</v>
      </c>
      <c r="E57" s="2" t="s">
        <v>1192</v>
      </c>
      <c r="F57" t="s">
        <v>5973</v>
      </c>
      <c r="G57" t="s">
        <v>5613</v>
      </c>
      <c r="H57" s="22" t="s">
        <v>1406</v>
      </c>
      <c r="I57" t="s">
        <v>5974</v>
      </c>
      <c r="J57" s="11" t="str">
        <f t="shared" si="1"/>
        <v>IC.MU.030106</v>
      </c>
      <c r="K57" s="2" t="s">
        <v>1192</v>
      </c>
      <c r="L57" t="str">
        <f t="shared" si="0"/>
        <v>Internal rotation</v>
      </c>
      <c r="M57" s="12" t="str">
        <f t="shared" si="2"/>
        <v>PI.IC.MU.030106.01</v>
      </c>
      <c r="N57" s="12"/>
      <c r="O57" s="12" t="str">
        <f t="shared" si="3"/>
        <v>PH.IC.MU.030106.01</v>
      </c>
      <c r="Q57" s="12" t="str">
        <f t="shared" si="4"/>
        <v>CL.IC.MU.030106.01</v>
      </c>
    </row>
    <row r="58" spans="1:18" ht="15">
      <c r="A58" t="s">
        <v>5609</v>
      </c>
      <c r="C58" s="2" t="s">
        <v>1202</v>
      </c>
      <c r="E58" s="2" t="s">
        <v>1192</v>
      </c>
      <c r="F58" t="s">
        <v>5973</v>
      </c>
      <c r="G58" t="s">
        <v>5797</v>
      </c>
      <c r="H58" s="22" t="s">
        <v>1419</v>
      </c>
      <c r="I58" t="s">
        <v>5975</v>
      </c>
      <c r="J58" s="11" t="str">
        <f t="shared" si="1"/>
        <v>IC.MU.030107</v>
      </c>
      <c r="K58" s="2" t="s">
        <v>1192</v>
      </c>
      <c r="L58" t="str">
        <f t="shared" si="0"/>
        <v>External rotation</v>
      </c>
      <c r="M58" s="12" t="str">
        <f t="shared" si="2"/>
        <v>PI.IC.MU.030107.01</v>
      </c>
      <c r="N58" s="12"/>
      <c r="O58" s="12" t="str">
        <f t="shared" si="3"/>
        <v>PH.IC.MU.030107.01</v>
      </c>
      <c r="Q58" s="12" t="str">
        <f t="shared" si="4"/>
        <v>CL.IC.MU.030107.01</v>
      </c>
    </row>
    <row r="59" spans="1:18" ht="15">
      <c r="A59" t="s">
        <v>5609</v>
      </c>
      <c r="C59" s="2" t="s">
        <v>1202</v>
      </c>
      <c r="E59" s="2" t="s">
        <v>1192</v>
      </c>
      <c r="F59" t="s">
        <v>5973</v>
      </c>
      <c r="G59" t="s">
        <v>5799</v>
      </c>
      <c r="H59" s="22" t="s">
        <v>1550</v>
      </c>
      <c r="I59" t="s">
        <v>5800</v>
      </c>
      <c r="J59" s="11" t="str">
        <f t="shared" si="1"/>
        <v>IC.MU.030108</v>
      </c>
      <c r="K59" s="2" t="s">
        <v>1192</v>
      </c>
      <c r="L59" t="str">
        <f t="shared" si="0"/>
        <v>Decreased range of motion</v>
      </c>
      <c r="M59" s="12" t="str">
        <f t="shared" si="2"/>
        <v>PI.IC.MU.030108.01</v>
      </c>
      <c r="N59" s="12"/>
      <c r="O59" s="12" t="str">
        <f t="shared" si="3"/>
        <v>PH.IC.MU.030108.01</v>
      </c>
      <c r="Q59" s="12" t="str">
        <f t="shared" si="4"/>
        <v>CL.IC.MU.030108.01</v>
      </c>
    </row>
    <row r="60" spans="1:18" ht="15">
      <c r="A60" t="s">
        <v>5609</v>
      </c>
      <c r="C60" s="2" t="s">
        <v>1202</v>
      </c>
      <c r="E60" s="2" t="s">
        <v>1192</v>
      </c>
      <c r="F60" t="s">
        <v>5973</v>
      </c>
      <c r="G60" t="s">
        <v>5801</v>
      </c>
      <c r="H60" s="22" t="s">
        <v>10095</v>
      </c>
      <c r="I60" t="s">
        <v>5801</v>
      </c>
      <c r="J60" s="11" t="str">
        <f t="shared" si="1"/>
        <v>IC.MU.030109</v>
      </c>
      <c r="K60" s="2" t="s">
        <v>1192</v>
      </c>
      <c r="L60" t="str">
        <f t="shared" si="0"/>
        <v>Contracture</v>
      </c>
      <c r="M60" s="12" t="str">
        <f t="shared" si="2"/>
        <v>PI.IC.MU.030109.01</v>
      </c>
      <c r="N60" s="12"/>
      <c r="O60" s="12" t="str">
        <f t="shared" si="3"/>
        <v>PH.IC.MU.030109.01</v>
      </c>
      <c r="Q60" s="12" t="str">
        <f t="shared" si="4"/>
        <v>CL.IC.MU.030109.01</v>
      </c>
      <c r="R60" t="s">
        <v>9277</v>
      </c>
    </row>
    <row r="61" spans="1:18" ht="15">
      <c r="A61" t="s">
        <v>5609</v>
      </c>
      <c r="C61" s="2" t="s">
        <v>1202</v>
      </c>
      <c r="D61" t="s">
        <v>5981</v>
      </c>
      <c r="E61" s="2" t="s">
        <v>1199</v>
      </c>
      <c r="F61" t="s">
        <v>5976</v>
      </c>
      <c r="G61" t="s">
        <v>3895</v>
      </c>
      <c r="H61" s="22" t="s">
        <v>1398</v>
      </c>
      <c r="I61" t="s">
        <v>5803</v>
      </c>
      <c r="J61" s="11" t="str">
        <f t="shared" si="1"/>
        <v>IC.MU.030202</v>
      </c>
      <c r="K61" s="2" t="s">
        <v>11324</v>
      </c>
      <c r="L61" t="str">
        <f t="shared" si="0"/>
        <v>Wrist, right</v>
      </c>
      <c r="M61" s="12" t="str">
        <f t="shared" si="2"/>
        <v>PI.IC.MU.030202.01</v>
      </c>
      <c r="N61" s="12"/>
      <c r="O61" s="12" t="str">
        <f t="shared" si="3"/>
        <v>PH.IC.MU.030202.01</v>
      </c>
      <c r="Q61" s="12" t="str">
        <f t="shared" si="4"/>
        <v>CL.IC.MU.030202.01</v>
      </c>
    </row>
    <row r="62" spans="1:18" ht="15">
      <c r="A62" t="s">
        <v>5609</v>
      </c>
      <c r="C62" s="2" t="s">
        <v>1202</v>
      </c>
      <c r="E62" s="2" t="s">
        <v>923</v>
      </c>
      <c r="F62" t="s">
        <v>5976</v>
      </c>
      <c r="G62" t="s">
        <v>3897</v>
      </c>
      <c r="H62" s="22" t="s">
        <v>1400</v>
      </c>
      <c r="I62" t="s">
        <v>5379</v>
      </c>
      <c r="J62" s="11" t="str">
        <f t="shared" si="1"/>
        <v>IC.MU.030203</v>
      </c>
      <c r="K62" s="2" t="s">
        <v>1192</v>
      </c>
      <c r="L62" t="str">
        <f t="shared" si="0"/>
        <v>Wrist, left</v>
      </c>
      <c r="M62" s="12" t="str">
        <f t="shared" si="2"/>
        <v>PI.IC.MU.030203.01</v>
      </c>
      <c r="N62" s="12"/>
      <c r="O62" s="12" t="str">
        <f t="shared" si="3"/>
        <v>PH.IC.MU.030203.01</v>
      </c>
      <c r="Q62" s="12" t="str">
        <f t="shared" si="4"/>
        <v>CL.IC.MU.030203.01</v>
      </c>
    </row>
    <row r="63" spans="1:18" ht="15">
      <c r="A63" t="s">
        <v>5609</v>
      </c>
      <c r="C63" s="2" t="s">
        <v>1202</v>
      </c>
      <c r="E63" s="2" t="s">
        <v>923</v>
      </c>
      <c r="F63" t="s">
        <v>5976</v>
      </c>
      <c r="G63" t="s">
        <v>3887</v>
      </c>
      <c r="H63" s="22" t="s">
        <v>1402</v>
      </c>
      <c r="I63" t="s">
        <v>5804</v>
      </c>
      <c r="J63" s="11" t="str">
        <f t="shared" si="1"/>
        <v>IC.MU.030204</v>
      </c>
      <c r="K63" s="2" t="s">
        <v>1192</v>
      </c>
      <c r="L63" t="str">
        <f t="shared" si="0"/>
        <v>Elbow, right</v>
      </c>
      <c r="M63" s="12" t="str">
        <f t="shared" si="2"/>
        <v>PI.IC.MU.030204.01</v>
      </c>
      <c r="N63" s="12"/>
      <c r="O63" s="12" t="str">
        <f t="shared" si="3"/>
        <v>PH.IC.MU.030204.01</v>
      </c>
      <c r="Q63" s="12" t="str">
        <f t="shared" si="4"/>
        <v>CL.IC.MU.030204.01</v>
      </c>
    </row>
    <row r="64" spans="1:18" ht="15">
      <c r="A64" t="s">
        <v>5609</v>
      </c>
      <c r="C64" s="2" t="s">
        <v>1202</v>
      </c>
      <c r="E64" s="2" t="s">
        <v>923</v>
      </c>
      <c r="F64" t="s">
        <v>5976</v>
      </c>
      <c r="G64" t="s">
        <v>3889</v>
      </c>
      <c r="H64" s="22" t="s">
        <v>1404</v>
      </c>
      <c r="I64" t="s">
        <v>5805</v>
      </c>
      <c r="J64" s="11" t="str">
        <f t="shared" si="1"/>
        <v>IC.MU.030205</v>
      </c>
      <c r="K64" s="2" t="s">
        <v>1192</v>
      </c>
      <c r="L64" t="str">
        <f t="shared" si="0"/>
        <v>Elbow, left</v>
      </c>
      <c r="M64" s="12" t="str">
        <f t="shared" si="2"/>
        <v>PI.IC.MU.030205.01</v>
      </c>
      <c r="N64" s="12"/>
      <c r="O64" s="12" t="str">
        <f t="shared" si="3"/>
        <v>PH.IC.MU.030205.01</v>
      </c>
      <c r="Q64" s="12" t="str">
        <f t="shared" si="4"/>
        <v>CL.IC.MU.030205.01</v>
      </c>
    </row>
    <row r="65" spans="1:17" ht="15">
      <c r="A65" t="s">
        <v>5609</v>
      </c>
      <c r="C65" s="2" t="s">
        <v>1202</v>
      </c>
      <c r="E65" s="2" t="s">
        <v>923</v>
      </c>
      <c r="F65" t="s">
        <v>5976</v>
      </c>
      <c r="G65" t="s">
        <v>3979</v>
      </c>
      <c r="H65" s="22" t="s">
        <v>1406</v>
      </c>
      <c r="I65" t="s">
        <v>5628</v>
      </c>
      <c r="J65" s="11" t="str">
        <f t="shared" si="1"/>
        <v>IC.MU.030206</v>
      </c>
      <c r="K65" s="2" t="s">
        <v>1192</v>
      </c>
      <c r="L65" t="str">
        <f t="shared" si="0"/>
        <v>Shoulder, right</v>
      </c>
      <c r="M65" s="12" t="str">
        <f t="shared" si="2"/>
        <v>PI.IC.MU.030206.01</v>
      </c>
      <c r="N65" s="12"/>
      <c r="O65" s="12" t="str">
        <f t="shared" si="3"/>
        <v>PH.IC.MU.030206.01</v>
      </c>
      <c r="Q65" s="12" t="str">
        <f t="shared" si="4"/>
        <v>CL.IC.MU.030206.01</v>
      </c>
    </row>
    <row r="66" spans="1:17" ht="15">
      <c r="A66" t="s">
        <v>5609</v>
      </c>
      <c r="C66" s="2" t="s">
        <v>9640</v>
      </c>
      <c r="E66" s="2" t="s">
        <v>9391</v>
      </c>
      <c r="F66" t="s">
        <v>5976</v>
      </c>
      <c r="G66" t="s">
        <v>3981</v>
      </c>
      <c r="H66" s="22" t="s">
        <v>1419</v>
      </c>
      <c r="I66" t="s">
        <v>5629</v>
      </c>
      <c r="J66" s="11" t="str">
        <f t="shared" si="1"/>
        <v>IC.MU.030207</v>
      </c>
      <c r="K66" s="2" t="s">
        <v>11324</v>
      </c>
      <c r="L66" t="str">
        <f t="shared" ref="L66:L129" si="5">G66</f>
        <v>Shoulder, left</v>
      </c>
      <c r="M66" s="12" t="str">
        <f t="shared" si="2"/>
        <v>PI.IC.MU.030207.01</v>
      </c>
      <c r="N66" s="12"/>
      <c r="O66" s="12" t="str">
        <f t="shared" si="3"/>
        <v>PH.IC.MU.030207.01</v>
      </c>
      <c r="Q66" s="12" t="str">
        <f t="shared" si="4"/>
        <v>CL.IC.MU.030207.01</v>
      </c>
    </row>
    <row r="67" spans="1:17" ht="15">
      <c r="A67" t="s">
        <v>5609</v>
      </c>
      <c r="C67" s="2" t="s">
        <v>1202</v>
      </c>
      <c r="E67" s="2" t="s">
        <v>923</v>
      </c>
      <c r="F67" t="s">
        <v>5976</v>
      </c>
      <c r="G67" t="s">
        <v>4119</v>
      </c>
      <c r="H67" s="22" t="s">
        <v>1550</v>
      </c>
      <c r="I67" t="s">
        <v>5630</v>
      </c>
      <c r="J67" s="11" t="str">
        <f t="shared" ref="J67:J130" si="6">CONCATENATE("IC.MU.",C67,E67,H67)</f>
        <v>IC.MU.030208</v>
      </c>
      <c r="K67" s="2" t="s">
        <v>1192</v>
      </c>
      <c r="L67" t="str">
        <f t="shared" si="5"/>
        <v>Hip, right</v>
      </c>
      <c r="M67" s="12" t="str">
        <f t="shared" ref="M67:M130" si="7">CONCATENATE("PI.",J67,".",K67)</f>
        <v>PI.IC.MU.030208.01</v>
      </c>
      <c r="N67" s="12"/>
      <c r="O67" s="12" t="str">
        <f t="shared" ref="O67:O130" si="8">CONCATENATE("PH.",J67,".",K67)</f>
        <v>PH.IC.MU.030208.01</v>
      </c>
      <c r="Q67" s="12" t="str">
        <f t="shared" ref="Q67:Q130" si="9">CONCATENATE("CL.",J67,".",K67)</f>
        <v>CL.IC.MU.030208.01</v>
      </c>
    </row>
    <row r="68" spans="1:17" ht="15">
      <c r="A68" t="s">
        <v>5609</v>
      </c>
      <c r="C68" s="2" t="s">
        <v>1202</v>
      </c>
      <c r="E68" s="2" t="s">
        <v>923</v>
      </c>
      <c r="F68" t="s">
        <v>5976</v>
      </c>
      <c r="G68" t="s">
        <v>4121</v>
      </c>
      <c r="H68" s="22" t="s">
        <v>1551</v>
      </c>
      <c r="I68" t="s">
        <v>5631</v>
      </c>
      <c r="J68" s="11" t="str">
        <f t="shared" si="6"/>
        <v>IC.MU.030209</v>
      </c>
      <c r="K68" s="2" t="s">
        <v>1192</v>
      </c>
      <c r="L68" t="str">
        <f t="shared" si="5"/>
        <v>Hip, left</v>
      </c>
      <c r="M68" s="12" t="str">
        <f t="shared" si="7"/>
        <v>PI.IC.MU.030209.01</v>
      </c>
      <c r="N68" s="12"/>
      <c r="O68" s="12" t="str">
        <f t="shared" si="8"/>
        <v>PH.IC.MU.030209.01</v>
      </c>
      <c r="Q68" s="12" t="str">
        <f t="shared" si="9"/>
        <v>CL.IC.MU.030209.01</v>
      </c>
    </row>
    <row r="69" spans="1:17" ht="15">
      <c r="A69" t="s">
        <v>5609</v>
      </c>
      <c r="C69" s="2" t="s">
        <v>1202</v>
      </c>
      <c r="E69" s="2" t="s">
        <v>923</v>
      </c>
      <c r="F69" t="s">
        <v>5976</v>
      </c>
      <c r="G69" t="s">
        <v>3777</v>
      </c>
      <c r="H69" s="22" t="s">
        <v>1571</v>
      </c>
      <c r="I69" t="s">
        <v>5632</v>
      </c>
      <c r="J69" s="11" t="str">
        <f t="shared" si="6"/>
        <v>IC.MU.030210</v>
      </c>
      <c r="K69" s="2" t="s">
        <v>1192</v>
      </c>
      <c r="L69" t="str">
        <f t="shared" si="5"/>
        <v>Knee, right</v>
      </c>
      <c r="M69" s="12" t="str">
        <f t="shared" si="7"/>
        <v>PI.IC.MU.030210.01</v>
      </c>
      <c r="N69" s="12"/>
      <c r="O69" s="12" t="str">
        <f t="shared" si="8"/>
        <v>PH.IC.MU.030210.01</v>
      </c>
      <c r="Q69" s="12" t="str">
        <f t="shared" si="9"/>
        <v>CL.IC.MU.030210.01</v>
      </c>
    </row>
    <row r="70" spans="1:17" ht="15">
      <c r="A70" t="s">
        <v>5609</v>
      </c>
      <c r="C70" s="2" t="s">
        <v>1202</v>
      </c>
      <c r="E70" s="2" t="s">
        <v>923</v>
      </c>
      <c r="F70" t="s">
        <v>5976</v>
      </c>
      <c r="G70" t="s">
        <v>3779</v>
      </c>
      <c r="H70" s="22" t="s">
        <v>1298</v>
      </c>
      <c r="I70" t="s">
        <v>5633</v>
      </c>
      <c r="J70" s="11" t="str">
        <f t="shared" si="6"/>
        <v>IC.MU.030211</v>
      </c>
      <c r="K70" s="2" t="s">
        <v>1192</v>
      </c>
      <c r="L70" t="str">
        <f t="shared" si="5"/>
        <v>Knee, left</v>
      </c>
      <c r="M70" s="12" t="str">
        <f t="shared" si="7"/>
        <v>PI.IC.MU.030211.01</v>
      </c>
      <c r="N70" s="12"/>
      <c r="O70" s="12" t="str">
        <f t="shared" si="8"/>
        <v>PH.IC.MU.030211.01</v>
      </c>
      <c r="Q70" s="12" t="str">
        <f t="shared" si="9"/>
        <v>CL.IC.MU.030211.01</v>
      </c>
    </row>
    <row r="71" spans="1:17" ht="15">
      <c r="A71" t="s">
        <v>5609</v>
      </c>
      <c r="C71" s="2" t="s">
        <v>9640</v>
      </c>
      <c r="E71" s="2" t="s">
        <v>9391</v>
      </c>
      <c r="F71" t="s">
        <v>5976</v>
      </c>
      <c r="G71" t="s">
        <v>3785</v>
      </c>
      <c r="H71" s="22" t="s">
        <v>1299</v>
      </c>
      <c r="I71" t="s">
        <v>5634</v>
      </c>
      <c r="J71" s="11" t="str">
        <f t="shared" si="6"/>
        <v>IC.MU.030212</v>
      </c>
      <c r="K71" s="2" t="s">
        <v>11324</v>
      </c>
      <c r="L71" t="str">
        <f t="shared" si="5"/>
        <v>Ankle, right</v>
      </c>
      <c r="M71" s="12" t="str">
        <f t="shared" si="7"/>
        <v>PI.IC.MU.030212.01</v>
      </c>
      <c r="N71" s="12"/>
      <c r="O71" s="12" t="str">
        <f t="shared" si="8"/>
        <v>PH.IC.MU.030212.01</v>
      </c>
      <c r="Q71" s="12" t="str">
        <f t="shared" si="9"/>
        <v>CL.IC.MU.030212.01</v>
      </c>
    </row>
    <row r="72" spans="1:17" ht="15">
      <c r="A72" t="s">
        <v>5609</v>
      </c>
      <c r="C72" s="2" t="s">
        <v>9640</v>
      </c>
      <c r="E72" s="2" t="s">
        <v>9391</v>
      </c>
      <c r="F72" t="s">
        <v>5976</v>
      </c>
      <c r="G72" t="s">
        <v>3787</v>
      </c>
      <c r="H72" s="22" t="s">
        <v>1300</v>
      </c>
      <c r="I72" t="s">
        <v>5635</v>
      </c>
      <c r="J72" s="11" t="str">
        <f t="shared" si="6"/>
        <v>IC.MU.030213</v>
      </c>
      <c r="K72" s="2" t="s">
        <v>11324</v>
      </c>
      <c r="L72" t="str">
        <f t="shared" si="5"/>
        <v>Ankle, left</v>
      </c>
      <c r="M72" s="12" t="str">
        <f t="shared" si="7"/>
        <v>PI.IC.MU.030213.01</v>
      </c>
      <c r="N72" s="12"/>
      <c r="O72" s="12" t="str">
        <f t="shared" si="8"/>
        <v>PH.IC.MU.030213.01</v>
      </c>
      <c r="Q72" s="12" t="str">
        <f t="shared" si="9"/>
        <v>CL.IC.MU.030213.01</v>
      </c>
    </row>
    <row r="73" spans="1:17" ht="15">
      <c r="A73" t="s">
        <v>5609</v>
      </c>
      <c r="C73" s="2" t="s">
        <v>1202</v>
      </c>
      <c r="E73" s="2" t="s">
        <v>923</v>
      </c>
      <c r="F73" t="s">
        <v>5976</v>
      </c>
      <c r="G73" t="s">
        <v>5636</v>
      </c>
      <c r="H73" s="22" t="s">
        <v>1301</v>
      </c>
      <c r="I73" t="s">
        <v>5637</v>
      </c>
      <c r="J73" s="11" t="str">
        <f t="shared" si="6"/>
        <v>IC.MU.030214</v>
      </c>
      <c r="K73" s="2" t="s">
        <v>1192</v>
      </c>
      <c r="L73" t="str">
        <f t="shared" si="5"/>
        <v>Fingers, right</v>
      </c>
      <c r="M73" s="12" t="str">
        <f t="shared" si="7"/>
        <v>PI.IC.MU.030214.01</v>
      </c>
      <c r="N73" s="12"/>
      <c r="O73" s="12" t="str">
        <f t="shared" si="8"/>
        <v>PH.IC.MU.030214.01</v>
      </c>
      <c r="Q73" s="12" t="str">
        <f t="shared" si="9"/>
        <v>CL.IC.MU.030214.01</v>
      </c>
    </row>
    <row r="74" spans="1:17" ht="15">
      <c r="A74" t="s">
        <v>5609</v>
      </c>
      <c r="C74" s="2" t="s">
        <v>9640</v>
      </c>
      <c r="E74" s="2" t="s">
        <v>9391</v>
      </c>
      <c r="F74" t="s">
        <v>5976</v>
      </c>
      <c r="G74" t="s">
        <v>5638</v>
      </c>
      <c r="H74" s="22" t="s">
        <v>1468</v>
      </c>
      <c r="I74" t="s">
        <v>5639</v>
      </c>
      <c r="J74" s="11" t="str">
        <f t="shared" si="6"/>
        <v>IC.MU.030215</v>
      </c>
      <c r="K74" s="2" t="s">
        <v>11324</v>
      </c>
      <c r="L74" t="str">
        <f t="shared" si="5"/>
        <v>Fingers, left</v>
      </c>
      <c r="M74" s="12" t="str">
        <f t="shared" si="7"/>
        <v>PI.IC.MU.030215.01</v>
      </c>
      <c r="N74" s="12"/>
      <c r="O74" s="12" t="str">
        <f t="shared" si="8"/>
        <v>PH.IC.MU.030215.01</v>
      </c>
      <c r="Q74" s="12" t="str">
        <f t="shared" si="9"/>
        <v>CL.IC.MU.030215.01</v>
      </c>
    </row>
    <row r="75" spans="1:17" ht="15">
      <c r="A75" t="s">
        <v>5609</v>
      </c>
      <c r="C75" s="2" t="s">
        <v>9640</v>
      </c>
      <c r="E75" s="2" t="s">
        <v>9391</v>
      </c>
      <c r="F75" t="s">
        <v>5976</v>
      </c>
      <c r="G75" t="s">
        <v>5640</v>
      </c>
      <c r="H75" s="2" t="s">
        <v>6865</v>
      </c>
      <c r="I75" t="s">
        <v>5641</v>
      </c>
      <c r="J75" s="11" t="str">
        <f t="shared" si="6"/>
        <v>IC.MU.030217</v>
      </c>
      <c r="K75" s="2" t="s">
        <v>11324</v>
      </c>
      <c r="L75" t="str">
        <f t="shared" si="5"/>
        <v>Toes, right</v>
      </c>
      <c r="M75" s="12" t="str">
        <f t="shared" si="7"/>
        <v>PI.IC.MU.030217.01</v>
      </c>
      <c r="N75" s="12"/>
      <c r="O75" s="12" t="str">
        <f t="shared" si="8"/>
        <v>PH.IC.MU.030217.01</v>
      </c>
      <c r="Q75" s="12" t="str">
        <f t="shared" si="9"/>
        <v>CL.IC.MU.030217.01</v>
      </c>
    </row>
    <row r="76" spans="1:17" ht="15">
      <c r="A76" t="s">
        <v>5609</v>
      </c>
      <c r="C76" s="2" t="s">
        <v>1202</v>
      </c>
      <c r="E76" s="2" t="s">
        <v>923</v>
      </c>
      <c r="F76" t="s">
        <v>5976</v>
      </c>
      <c r="G76" t="s">
        <v>5642</v>
      </c>
      <c r="H76" s="2" t="s">
        <v>965</v>
      </c>
      <c r="I76" t="s">
        <v>5790</v>
      </c>
      <c r="J76" s="11" t="str">
        <f t="shared" si="6"/>
        <v>IC.MU.030218</v>
      </c>
      <c r="K76" s="2" t="s">
        <v>1192</v>
      </c>
      <c r="L76" t="str">
        <f t="shared" si="5"/>
        <v>Toes, left</v>
      </c>
      <c r="M76" s="12" t="str">
        <f t="shared" si="7"/>
        <v>PI.IC.MU.030218.01</v>
      </c>
      <c r="N76" s="12"/>
      <c r="O76" s="12" t="str">
        <f t="shared" si="8"/>
        <v>PH.IC.MU.030218.01</v>
      </c>
      <c r="Q76" s="12" t="str">
        <f t="shared" si="9"/>
        <v>CL.IC.MU.030218.01</v>
      </c>
    </row>
    <row r="77" spans="1:17" ht="15">
      <c r="A77" t="s">
        <v>5609</v>
      </c>
      <c r="B77" t="s">
        <v>5977</v>
      </c>
      <c r="C77" s="2" t="s">
        <v>7070</v>
      </c>
      <c r="D77" t="s">
        <v>5972</v>
      </c>
      <c r="E77" s="2" t="s">
        <v>1192</v>
      </c>
      <c r="F77" t="s">
        <v>5978</v>
      </c>
      <c r="G77" t="s">
        <v>1409</v>
      </c>
      <c r="H77" s="22" t="s">
        <v>1396</v>
      </c>
      <c r="I77" t="s">
        <v>1409</v>
      </c>
      <c r="J77" s="11" t="str">
        <f t="shared" si="6"/>
        <v>IC.MU.040101</v>
      </c>
      <c r="K77" s="2" t="s">
        <v>1192</v>
      </c>
      <c r="L77" t="str">
        <f t="shared" si="5"/>
        <v>Pain</v>
      </c>
      <c r="M77" s="12" t="str">
        <f t="shared" si="7"/>
        <v>PI.IC.MU.040101.01</v>
      </c>
      <c r="N77" s="12"/>
      <c r="O77" s="12" t="str">
        <f t="shared" si="8"/>
        <v>PH.IC.MU.040101.01</v>
      </c>
      <c r="Q77" s="12" t="str">
        <f t="shared" si="9"/>
        <v>CL.IC.MU.040101.01</v>
      </c>
    </row>
    <row r="78" spans="1:17" ht="15">
      <c r="A78" t="s">
        <v>5609</v>
      </c>
      <c r="C78" s="2" t="s">
        <v>7070</v>
      </c>
      <c r="E78" s="2" t="s">
        <v>1192</v>
      </c>
      <c r="F78" t="s">
        <v>5978</v>
      </c>
      <c r="G78" t="s">
        <v>4079</v>
      </c>
      <c r="H78" s="22" t="s">
        <v>1398</v>
      </c>
      <c r="I78" t="s">
        <v>1560</v>
      </c>
      <c r="J78" s="11" t="str">
        <f t="shared" si="6"/>
        <v>IC.MU.040102</v>
      </c>
      <c r="K78" s="2" t="s">
        <v>1192</v>
      </c>
      <c r="L78" t="str">
        <f t="shared" si="5"/>
        <v>Redness</v>
      </c>
      <c r="M78" s="12" t="str">
        <f t="shared" si="7"/>
        <v>PI.IC.MU.040102.01</v>
      </c>
      <c r="N78" s="12"/>
      <c r="O78" s="12" t="str">
        <f t="shared" si="8"/>
        <v>PH.IC.MU.040102.01</v>
      </c>
      <c r="Q78" s="12" t="str">
        <f t="shared" si="9"/>
        <v>CL.IC.MU.040102.01</v>
      </c>
    </row>
    <row r="79" spans="1:17" ht="15">
      <c r="A79" t="s">
        <v>5609</v>
      </c>
      <c r="C79" s="2" t="s">
        <v>7070</v>
      </c>
      <c r="E79" s="2" t="s">
        <v>1192</v>
      </c>
      <c r="F79" t="s">
        <v>5978</v>
      </c>
      <c r="G79" t="s">
        <v>1541</v>
      </c>
      <c r="H79" s="22" t="s">
        <v>1400</v>
      </c>
      <c r="I79" t="s">
        <v>1541</v>
      </c>
      <c r="J79" s="11" t="str">
        <f t="shared" si="6"/>
        <v>IC.MU.040103</v>
      </c>
      <c r="K79" s="2" t="s">
        <v>1192</v>
      </c>
      <c r="L79" t="str">
        <f t="shared" si="5"/>
        <v>Swelling</v>
      </c>
      <c r="M79" s="12" t="str">
        <f t="shared" si="7"/>
        <v>PI.IC.MU.040103.01</v>
      </c>
      <c r="N79" s="12"/>
      <c r="O79" s="12" t="str">
        <f t="shared" si="8"/>
        <v>PH.IC.MU.040103.01</v>
      </c>
      <c r="Q79" s="12" t="str">
        <f t="shared" si="9"/>
        <v>CL.IC.MU.040103.01</v>
      </c>
    </row>
    <row r="80" spans="1:17" ht="15">
      <c r="A80" t="s">
        <v>5609</v>
      </c>
      <c r="C80" s="2" t="s">
        <v>7070</v>
      </c>
      <c r="E80" s="2" t="s">
        <v>1192</v>
      </c>
      <c r="F80" t="s">
        <v>5978</v>
      </c>
      <c r="G80" t="s">
        <v>5612</v>
      </c>
      <c r="H80" s="22" t="s">
        <v>1402</v>
      </c>
      <c r="I80" t="s">
        <v>5612</v>
      </c>
      <c r="J80" s="11" t="str">
        <f t="shared" si="6"/>
        <v>IC.MU.040104</v>
      </c>
      <c r="K80" s="2" t="s">
        <v>1192</v>
      </c>
      <c r="L80" t="str">
        <f t="shared" si="5"/>
        <v>Heat</v>
      </c>
      <c r="M80" s="12" t="str">
        <f t="shared" si="7"/>
        <v>PI.IC.MU.040104.01</v>
      </c>
      <c r="N80" s="12"/>
      <c r="O80" s="12" t="str">
        <f t="shared" si="8"/>
        <v>PH.IC.MU.040104.01</v>
      </c>
      <c r="Q80" s="12" t="str">
        <f t="shared" si="9"/>
        <v>CL.IC.MU.040104.01</v>
      </c>
    </row>
    <row r="81" spans="1:17" ht="15">
      <c r="A81" t="s">
        <v>5609</v>
      </c>
      <c r="C81" s="2" t="s">
        <v>7070</v>
      </c>
      <c r="E81" s="2" t="s">
        <v>1192</v>
      </c>
      <c r="F81" t="s">
        <v>5978</v>
      </c>
      <c r="G81" t="s">
        <v>1539</v>
      </c>
      <c r="H81" s="22" t="s">
        <v>1404</v>
      </c>
      <c r="I81" t="s">
        <v>2346</v>
      </c>
      <c r="J81" s="11" t="str">
        <f t="shared" si="6"/>
        <v>IC.MU.040105</v>
      </c>
      <c r="K81" s="2" t="s">
        <v>1192</v>
      </c>
      <c r="L81" t="str">
        <f t="shared" si="5"/>
        <v>Tenderness</v>
      </c>
      <c r="M81" s="12" t="str">
        <f t="shared" si="7"/>
        <v>PI.IC.MU.040105.01</v>
      </c>
      <c r="N81" s="12"/>
      <c r="O81" s="12" t="str">
        <f t="shared" si="8"/>
        <v>PH.IC.MU.040105.01</v>
      </c>
      <c r="Q81" s="12" t="str">
        <f t="shared" si="9"/>
        <v>CL.IC.MU.040105.01</v>
      </c>
    </row>
    <row r="82" spans="1:17" ht="15">
      <c r="A82" t="s">
        <v>5609</v>
      </c>
      <c r="C82" s="2" t="s">
        <v>7070</v>
      </c>
      <c r="E82" s="2" t="s">
        <v>1192</v>
      </c>
      <c r="F82" t="s">
        <v>5978</v>
      </c>
      <c r="G82" t="s">
        <v>5613</v>
      </c>
      <c r="H82" s="22" t="s">
        <v>1406</v>
      </c>
      <c r="I82" t="s">
        <v>5974</v>
      </c>
      <c r="J82" s="11" t="str">
        <f t="shared" si="6"/>
        <v>IC.MU.040106</v>
      </c>
      <c r="K82" s="2" t="s">
        <v>1192</v>
      </c>
      <c r="L82" t="str">
        <f t="shared" si="5"/>
        <v>Internal rotation</v>
      </c>
      <c r="M82" s="12" t="str">
        <f t="shared" si="7"/>
        <v>PI.IC.MU.040106.01</v>
      </c>
      <c r="N82" s="12"/>
      <c r="O82" s="12" t="str">
        <f t="shared" si="8"/>
        <v>PH.IC.MU.040106.01</v>
      </c>
      <c r="Q82" s="12" t="str">
        <f t="shared" si="9"/>
        <v>CL.IC.MU.040106.01</v>
      </c>
    </row>
    <row r="83" spans="1:17" ht="15">
      <c r="A83" t="s">
        <v>5609</v>
      </c>
      <c r="C83" s="2" t="s">
        <v>7070</v>
      </c>
      <c r="E83" s="2" t="s">
        <v>1192</v>
      </c>
      <c r="F83" t="s">
        <v>5978</v>
      </c>
      <c r="G83" t="s">
        <v>5797</v>
      </c>
      <c r="H83" s="22" t="s">
        <v>1419</v>
      </c>
      <c r="I83" t="s">
        <v>5975</v>
      </c>
      <c r="J83" s="11" t="str">
        <f t="shared" si="6"/>
        <v>IC.MU.040107</v>
      </c>
      <c r="K83" s="2" t="s">
        <v>1192</v>
      </c>
      <c r="L83" t="str">
        <f t="shared" si="5"/>
        <v>External rotation</v>
      </c>
      <c r="M83" s="12" t="str">
        <f t="shared" si="7"/>
        <v>PI.IC.MU.040107.01</v>
      </c>
      <c r="N83" s="12"/>
      <c r="O83" s="12" t="str">
        <f t="shared" si="8"/>
        <v>PH.IC.MU.040107.01</v>
      </c>
      <c r="Q83" s="12" t="str">
        <f t="shared" si="9"/>
        <v>CL.IC.MU.040107.01</v>
      </c>
    </row>
    <row r="84" spans="1:17" ht="15">
      <c r="A84" t="s">
        <v>5609</v>
      </c>
      <c r="C84" s="2" t="s">
        <v>7070</v>
      </c>
      <c r="E84" s="2" t="s">
        <v>1192</v>
      </c>
      <c r="F84" t="s">
        <v>5978</v>
      </c>
      <c r="G84" t="s">
        <v>5799</v>
      </c>
      <c r="H84" s="22" t="s">
        <v>1550</v>
      </c>
      <c r="I84" t="s">
        <v>5800</v>
      </c>
      <c r="J84" s="11" t="str">
        <f t="shared" si="6"/>
        <v>IC.MU.040108</v>
      </c>
      <c r="K84" s="2" t="s">
        <v>1192</v>
      </c>
      <c r="L84" t="str">
        <f t="shared" si="5"/>
        <v>Decreased range of motion</v>
      </c>
      <c r="M84" s="12" t="str">
        <f t="shared" si="7"/>
        <v>PI.IC.MU.040108.01</v>
      </c>
      <c r="N84" s="12"/>
      <c r="O84" s="12" t="str">
        <f t="shared" si="8"/>
        <v>PH.IC.MU.040108.01</v>
      </c>
      <c r="Q84" s="12" t="str">
        <f t="shared" si="9"/>
        <v>CL.IC.MU.040108.01</v>
      </c>
    </row>
    <row r="85" spans="1:17" ht="15">
      <c r="A85" t="s">
        <v>5609</v>
      </c>
      <c r="C85" s="2" t="s">
        <v>7070</v>
      </c>
      <c r="E85" s="2" t="s">
        <v>1192</v>
      </c>
      <c r="F85" t="s">
        <v>5978</v>
      </c>
      <c r="G85" t="s">
        <v>5801</v>
      </c>
      <c r="H85" s="22" t="s">
        <v>1551</v>
      </c>
      <c r="I85" t="s">
        <v>5801</v>
      </c>
      <c r="J85" s="11" t="str">
        <f t="shared" si="6"/>
        <v>IC.MU.040109</v>
      </c>
      <c r="K85" s="2" t="s">
        <v>1192</v>
      </c>
      <c r="L85" t="str">
        <f t="shared" si="5"/>
        <v>Contracture</v>
      </c>
      <c r="M85" s="12" t="str">
        <f t="shared" si="7"/>
        <v>PI.IC.MU.040109.01</v>
      </c>
      <c r="N85" s="12"/>
      <c r="O85" s="12" t="str">
        <f t="shared" si="8"/>
        <v>PH.IC.MU.040109.01</v>
      </c>
      <c r="Q85" s="12" t="str">
        <f t="shared" si="9"/>
        <v>CL.IC.MU.040109.01</v>
      </c>
    </row>
    <row r="86" spans="1:17" ht="15">
      <c r="A86" t="s">
        <v>5609</v>
      </c>
      <c r="C86" s="2" t="s">
        <v>7070</v>
      </c>
      <c r="D86" t="s">
        <v>5981</v>
      </c>
      <c r="E86" s="2" t="s">
        <v>923</v>
      </c>
      <c r="F86" t="s">
        <v>5979</v>
      </c>
      <c r="G86" t="s">
        <v>3895</v>
      </c>
      <c r="H86" s="22" t="s">
        <v>1396</v>
      </c>
      <c r="I86" t="s">
        <v>5803</v>
      </c>
      <c r="J86" s="11" t="str">
        <f t="shared" si="6"/>
        <v>IC.MU.040201</v>
      </c>
      <c r="K86" s="2" t="s">
        <v>1192</v>
      </c>
      <c r="L86" t="str">
        <f t="shared" si="5"/>
        <v>Wrist, right</v>
      </c>
      <c r="M86" s="12" t="str">
        <f t="shared" si="7"/>
        <v>PI.IC.MU.040201.01</v>
      </c>
      <c r="N86" s="12"/>
      <c r="O86" s="12" t="str">
        <f t="shared" si="8"/>
        <v>PH.IC.MU.040201.01</v>
      </c>
      <c r="Q86" s="12" t="str">
        <f t="shared" si="9"/>
        <v>CL.IC.MU.040201.01</v>
      </c>
    </row>
    <row r="87" spans="1:17" ht="15">
      <c r="A87" t="s">
        <v>5609</v>
      </c>
      <c r="C87" s="2" t="s">
        <v>7070</v>
      </c>
      <c r="E87" s="2" t="s">
        <v>923</v>
      </c>
      <c r="F87" t="s">
        <v>5979</v>
      </c>
      <c r="G87" t="s">
        <v>3897</v>
      </c>
      <c r="H87" s="22" t="s">
        <v>1398</v>
      </c>
      <c r="I87" t="s">
        <v>5379</v>
      </c>
      <c r="J87" s="11" t="str">
        <f t="shared" si="6"/>
        <v>IC.MU.040202</v>
      </c>
      <c r="K87" s="2" t="s">
        <v>1192</v>
      </c>
      <c r="L87" t="str">
        <f t="shared" si="5"/>
        <v>Wrist, left</v>
      </c>
      <c r="M87" s="12" t="str">
        <f t="shared" si="7"/>
        <v>PI.IC.MU.040202.01</v>
      </c>
      <c r="N87" s="12"/>
      <c r="O87" s="12" t="str">
        <f t="shared" si="8"/>
        <v>PH.IC.MU.040202.01</v>
      </c>
      <c r="Q87" s="12" t="str">
        <f t="shared" si="9"/>
        <v>CL.IC.MU.040202.01</v>
      </c>
    </row>
    <row r="88" spans="1:17" ht="15">
      <c r="A88" t="s">
        <v>5609</v>
      </c>
      <c r="C88" s="2" t="s">
        <v>7070</v>
      </c>
      <c r="E88" s="2" t="s">
        <v>923</v>
      </c>
      <c r="F88" t="s">
        <v>5979</v>
      </c>
      <c r="G88" t="s">
        <v>3887</v>
      </c>
      <c r="H88" s="22" t="s">
        <v>1400</v>
      </c>
      <c r="I88" t="s">
        <v>5804</v>
      </c>
      <c r="J88" s="11" t="str">
        <f t="shared" si="6"/>
        <v>IC.MU.040203</v>
      </c>
      <c r="K88" s="2" t="s">
        <v>1192</v>
      </c>
      <c r="L88" t="str">
        <f t="shared" si="5"/>
        <v>Elbow, right</v>
      </c>
      <c r="M88" s="12" t="str">
        <f t="shared" si="7"/>
        <v>PI.IC.MU.040203.01</v>
      </c>
      <c r="N88" s="12"/>
      <c r="O88" s="12" t="str">
        <f t="shared" si="8"/>
        <v>PH.IC.MU.040203.01</v>
      </c>
      <c r="Q88" s="12" t="str">
        <f t="shared" si="9"/>
        <v>CL.IC.MU.040203.01</v>
      </c>
    </row>
    <row r="89" spans="1:17" ht="15">
      <c r="A89" t="s">
        <v>5609</v>
      </c>
      <c r="C89" s="2" t="s">
        <v>7070</v>
      </c>
      <c r="E89" s="2" t="s">
        <v>923</v>
      </c>
      <c r="F89" t="s">
        <v>5979</v>
      </c>
      <c r="G89" t="s">
        <v>3889</v>
      </c>
      <c r="H89" s="22" t="s">
        <v>1402</v>
      </c>
      <c r="I89" t="s">
        <v>5805</v>
      </c>
      <c r="J89" s="11" t="str">
        <f t="shared" si="6"/>
        <v>IC.MU.040204</v>
      </c>
      <c r="K89" s="2" t="s">
        <v>1192</v>
      </c>
      <c r="L89" t="str">
        <f t="shared" si="5"/>
        <v>Elbow, left</v>
      </c>
      <c r="M89" s="12" t="str">
        <f t="shared" si="7"/>
        <v>PI.IC.MU.040204.01</v>
      </c>
      <c r="N89" s="12"/>
      <c r="O89" s="12" t="str">
        <f t="shared" si="8"/>
        <v>PH.IC.MU.040204.01</v>
      </c>
      <c r="Q89" s="12" t="str">
        <f t="shared" si="9"/>
        <v>CL.IC.MU.040204.01</v>
      </c>
    </row>
    <row r="90" spans="1:17" ht="15">
      <c r="A90" t="s">
        <v>5609</v>
      </c>
      <c r="C90" s="2" t="s">
        <v>7070</v>
      </c>
      <c r="E90" s="2" t="s">
        <v>923</v>
      </c>
      <c r="F90" t="s">
        <v>5979</v>
      </c>
      <c r="G90" t="s">
        <v>3979</v>
      </c>
      <c r="H90" s="22" t="s">
        <v>1404</v>
      </c>
      <c r="I90" t="s">
        <v>5628</v>
      </c>
      <c r="J90" s="11" t="str">
        <f t="shared" si="6"/>
        <v>IC.MU.040205</v>
      </c>
      <c r="K90" s="2" t="s">
        <v>1192</v>
      </c>
      <c r="L90" t="str">
        <f t="shared" si="5"/>
        <v>Shoulder, right</v>
      </c>
      <c r="M90" s="12" t="str">
        <f t="shared" si="7"/>
        <v>PI.IC.MU.040205.01</v>
      </c>
      <c r="N90" s="12"/>
      <c r="O90" s="12" t="str">
        <f t="shared" si="8"/>
        <v>PH.IC.MU.040205.01</v>
      </c>
      <c r="Q90" s="12" t="str">
        <f t="shared" si="9"/>
        <v>CL.IC.MU.040205.01</v>
      </c>
    </row>
    <row r="91" spans="1:17" ht="15">
      <c r="A91" t="s">
        <v>5609</v>
      </c>
      <c r="C91" s="2" t="s">
        <v>7070</v>
      </c>
      <c r="E91" s="2" t="s">
        <v>923</v>
      </c>
      <c r="F91" t="s">
        <v>5979</v>
      </c>
      <c r="G91" t="s">
        <v>3981</v>
      </c>
      <c r="H91" s="22" t="s">
        <v>1406</v>
      </c>
      <c r="I91" t="s">
        <v>5629</v>
      </c>
      <c r="J91" s="11" t="str">
        <f t="shared" si="6"/>
        <v>IC.MU.040206</v>
      </c>
      <c r="K91" s="2" t="s">
        <v>1192</v>
      </c>
      <c r="L91" t="str">
        <f t="shared" si="5"/>
        <v>Shoulder, left</v>
      </c>
      <c r="M91" s="12" t="str">
        <f t="shared" si="7"/>
        <v>PI.IC.MU.040206.01</v>
      </c>
      <c r="N91" s="12"/>
      <c r="O91" s="12" t="str">
        <f t="shared" si="8"/>
        <v>PH.IC.MU.040206.01</v>
      </c>
      <c r="Q91" s="12" t="str">
        <f t="shared" si="9"/>
        <v>CL.IC.MU.040206.01</v>
      </c>
    </row>
    <row r="92" spans="1:17" ht="15">
      <c r="A92" t="s">
        <v>5609</v>
      </c>
      <c r="C92" s="2" t="s">
        <v>7070</v>
      </c>
      <c r="E92" s="2" t="s">
        <v>923</v>
      </c>
      <c r="F92" t="s">
        <v>5979</v>
      </c>
      <c r="G92" t="s">
        <v>4119</v>
      </c>
      <c r="H92" s="22" t="s">
        <v>1419</v>
      </c>
      <c r="I92" t="s">
        <v>5630</v>
      </c>
      <c r="J92" s="11" t="str">
        <f t="shared" si="6"/>
        <v>IC.MU.040207</v>
      </c>
      <c r="K92" s="2" t="s">
        <v>1192</v>
      </c>
      <c r="L92" t="str">
        <f t="shared" si="5"/>
        <v>Hip, right</v>
      </c>
      <c r="M92" s="12" t="str">
        <f t="shared" si="7"/>
        <v>PI.IC.MU.040207.01</v>
      </c>
      <c r="N92" s="12"/>
      <c r="O92" s="12" t="str">
        <f t="shared" si="8"/>
        <v>PH.IC.MU.040207.01</v>
      </c>
      <c r="Q92" s="12" t="str">
        <f t="shared" si="9"/>
        <v>CL.IC.MU.040207.01</v>
      </c>
    </row>
    <row r="93" spans="1:17" ht="15">
      <c r="A93" t="s">
        <v>5609</v>
      </c>
      <c r="C93" s="2" t="s">
        <v>7070</v>
      </c>
      <c r="E93" s="2" t="s">
        <v>923</v>
      </c>
      <c r="F93" t="s">
        <v>5979</v>
      </c>
      <c r="G93" t="s">
        <v>4121</v>
      </c>
      <c r="H93" s="22" t="s">
        <v>1550</v>
      </c>
      <c r="I93" t="s">
        <v>5631</v>
      </c>
      <c r="J93" s="11" t="str">
        <f t="shared" si="6"/>
        <v>IC.MU.040208</v>
      </c>
      <c r="K93" s="2" t="s">
        <v>1192</v>
      </c>
      <c r="L93" t="str">
        <f t="shared" si="5"/>
        <v>Hip, left</v>
      </c>
      <c r="M93" s="12" t="str">
        <f t="shared" si="7"/>
        <v>PI.IC.MU.040208.01</v>
      </c>
      <c r="N93" s="12"/>
      <c r="O93" s="12" t="str">
        <f t="shared" si="8"/>
        <v>PH.IC.MU.040208.01</v>
      </c>
      <c r="Q93" s="12" t="str">
        <f t="shared" si="9"/>
        <v>CL.IC.MU.040208.01</v>
      </c>
    </row>
    <row r="94" spans="1:17" ht="15">
      <c r="A94" t="s">
        <v>5609</v>
      </c>
      <c r="C94" s="2" t="s">
        <v>7070</v>
      </c>
      <c r="E94" s="2" t="s">
        <v>923</v>
      </c>
      <c r="F94" t="s">
        <v>5979</v>
      </c>
      <c r="G94" t="s">
        <v>3777</v>
      </c>
      <c r="H94" s="22" t="s">
        <v>1551</v>
      </c>
      <c r="I94" t="s">
        <v>5632</v>
      </c>
      <c r="J94" s="11" t="str">
        <f t="shared" si="6"/>
        <v>IC.MU.040209</v>
      </c>
      <c r="K94" s="2" t="s">
        <v>1192</v>
      </c>
      <c r="L94" t="str">
        <f t="shared" si="5"/>
        <v>Knee, right</v>
      </c>
      <c r="M94" s="12" t="str">
        <f t="shared" si="7"/>
        <v>PI.IC.MU.040209.01</v>
      </c>
      <c r="N94" s="12"/>
      <c r="O94" s="12" t="str">
        <f t="shared" si="8"/>
        <v>PH.IC.MU.040209.01</v>
      </c>
      <c r="Q94" s="12" t="str">
        <f t="shared" si="9"/>
        <v>CL.IC.MU.040209.01</v>
      </c>
    </row>
    <row r="95" spans="1:17" ht="15">
      <c r="A95" t="s">
        <v>5609</v>
      </c>
      <c r="C95" s="2" t="s">
        <v>7070</v>
      </c>
      <c r="E95" s="2" t="s">
        <v>923</v>
      </c>
      <c r="F95" t="s">
        <v>5979</v>
      </c>
      <c r="G95" t="s">
        <v>3779</v>
      </c>
      <c r="H95" s="22" t="s">
        <v>1571</v>
      </c>
      <c r="I95" t="s">
        <v>5633</v>
      </c>
      <c r="J95" s="11" t="str">
        <f t="shared" si="6"/>
        <v>IC.MU.040210</v>
      </c>
      <c r="K95" s="2" t="s">
        <v>1192</v>
      </c>
      <c r="L95" t="str">
        <f t="shared" si="5"/>
        <v>Knee, left</v>
      </c>
      <c r="M95" s="12" t="str">
        <f t="shared" si="7"/>
        <v>PI.IC.MU.040210.01</v>
      </c>
      <c r="N95" s="12"/>
      <c r="O95" s="12" t="str">
        <f t="shared" si="8"/>
        <v>PH.IC.MU.040210.01</v>
      </c>
      <c r="Q95" s="12" t="str">
        <f t="shared" si="9"/>
        <v>CL.IC.MU.040210.01</v>
      </c>
    </row>
    <row r="96" spans="1:17" ht="15">
      <c r="A96" t="s">
        <v>5609</v>
      </c>
      <c r="C96" s="2" t="s">
        <v>7070</v>
      </c>
      <c r="E96" s="2" t="s">
        <v>923</v>
      </c>
      <c r="F96" t="s">
        <v>5979</v>
      </c>
      <c r="G96" t="s">
        <v>3785</v>
      </c>
      <c r="H96" s="22" t="s">
        <v>1298</v>
      </c>
      <c r="I96" t="s">
        <v>5634</v>
      </c>
      <c r="J96" s="11" t="str">
        <f t="shared" si="6"/>
        <v>IC.MU.040211</v>
      </c>
      <c r="K96" s="2" t="s">
        <v>1192</v>
      </c>
      <c r="L96" t="str">
        <f t="shared" si="5"/>
        <v>Ankle, right</v>
      </c>
      <c r="M96" s="12" t="str">
        <f t="shared" si="7"/>
        <v>PI.IC.MU.040211.01</v>
      </c>
      <c r="N96" s="12"/>
      <c r="O96" s="12" t="str">
        <f t="shared" si="8"/>
        <v>PH.IC.MU.040211.01</v>
      </c>
      <c r="Q96" s="12" t="str">
        <f t="shared" si="9"/>
        <v>CL.IC.MU.040211.01</v>
      </c>
    </row>
    <row r="97" spans="1:17" ht="15">
      <c r="A97" t="s">
        <v>5609</v>
      </c>
      <c r="C97" s="2" t="s">
        <v>7070</v>
      </c>
      <c r="E97" s="2" t="s">
        <v>923</v>
      </c>
      <c r="F97" t="s">
        <v>5979</v>
      </c>
      <c r="G97" t="s">
        <v>3787</v>
      </c>
      <c r="H97" s="22" t="s">
        <v>1299</v>
      </c>
      <c r="I97" t="s">
        <v>5635</v>
      </c>
      <c r="J97" s="11" t="str">
        <f t="shared" si="6"/>
        <v>IC.MU.040212</v>
      </c>
      <c r="K97" s="2" t="s">
        <v>1192</v>
      </c>
      <c r="L97" t="str">
        <f t="shared" si="5"/>
        <v>Ankle, left</v>
      </c>
      <c r="M97" s="12" t="str">
        <f t="shared" si="7"/>
        <v>PI.IC.MU.040212.01</v>
      </c>
      <c r="N97" s="12"/>
      <c r="O97" s="12" t="str">
        <f t="shared" si="8"/>
        <v>PH.IC.MU.040212.01</v>
      </c>
      <c r="Q97" s="12" t="str">
        <f t="shared" si="9"/>
        <v>CL.IC.MU.040212.01</v>
      </c>
    </row>
    <row r="98" spans="1:17" ht="15">
      <c r="A98" t="s">
        <v>5609</v>
      </c>
      <c r="C98" s="2" t="s">
        <v>7070</v>
      </c>
      <c r="E98" s="2" t="s">
        <v>923</v>
      </c>
      <c r="F98" t="s">
        <v>5979</v>
      </c>
      <c r="G98" t="s">
        <v>6132</v>
      </c>
      <c r="H98" s="22" t="s">
        <v>1300</v>
      </c>
      <c r="I98" t="s">
        <v>6133</v>
      </c>
      <c r="J98" s="11" t="str">
        <f t="shared" si="6"/>
        <v>IC.MU.040213</v>
      </c>
      <c r="K98" s="2" t="s">
        <v>1192</v>
      </c>
      <c r="L98" t="str">
        <f t="shared" si="5"/>
        <v>Finger, right</v>
      </c>
      <c r="M98" s="12" t="str">
        <f t="shared" si="7"/>
        <v>PI.IC.MU.040213.01</v>
      </c>
      <c r="N98" s="12"/>
      <c r="O98" s="12" t="str">
        <f t="shared" si="8"/>
        <v>PH.IC.MU.040213.01</v>
      </c>
      <c r="Q98" s="12" t="str">
        <f t="shared" si="9"/>
        <v>CL.IC.MU.040213.01</v>
      </c>
    </row>
    <row r="99" spans="1:17" ht="15">
      <c r="A99" t="s">
        <v>5609</v>
      </c>
      <c r="C99" s="2" t="s">
        <v>7070</v>
      </c>
      <c r="E99" s="2" t="s">
        <v>923</v>
      </c>
      <c r="F99" t="s">
        <v>5979</v>
      </c>
      <c r="G99" t="s">
        <v>5638</v>
      </c>
      <c r="H99" s="22" t="s">
        <v>1301</v>
      </c>
      <c r="I99" t="s">
        <v>5639</v>
      </c>
      <c r="J99" s="11" t="str">
        <f t="shared" si="6"/>
        <v>IC.MU.040214</v>
      </c>
      <c r="K99" s="2" t="s">
        <v>1192</v>
      </c>
      <c r="L99" t="str">
        <f t="shared" si="5"/>
        <v>Fingers, left</v>
      </c>
      <c r="M99" s="12" t="str">
        <f t="shared" si="7"/>
        <v>PI.IC.MU.040214.01</v>
      </c>
      <c r="N99" s="12"/>
      <c r="O99" s="12" t="str">
        <f t="shared" si="8"/>
        <v>PH.IC.MU.040214.01</v>
      </c>
      <c r="Q99" s="12" t="str">
        <f t="shared" si="9"/>
        <v>CL.IC.MU.040214.01</v>
      </c>
    </row>
    <row r="100" spans="1:17" ht="15">
      <c r="A100" t="s">
        <v>5609</v>
      </c>
      <c r="C100" s="2" t="s">
        <v>7070</v>
      </c>
      <c r="E100" s="2" t="s">
        <v>923</v>
      </c>
      <c r="F100" t="s">
        <v>5979</v>
      </c>
      <c r="G100" t="s">
        <v>6134</v>
      </c>
      <c r="H100" s="22" t="s">
        <v>1468</v>
      </c>
      <c r="I100" t="s">
        <v>6136</v>
      </c>
      <c r="J100" s="11" t="str">
        <f t="shared" si="6"/>
        <v>IC.MU.040215</v>
      </c>
      <c r="K100" s="2" t="s">
        <v>1192</v>
      </c>
      <c r="L100" t="str">
        <f t="shared" si="5"/>
        <v>Toe, right</v>
      </c>
      <c r="M100" s="12" t="str">
        <f t="shared" si="7"/>
        <v>PI.IC.MU.040215.01</v>
      </c>
      <c r="N100" s="12"/>
      <c r="O100" s="12" t="str">
        <f t="shared" si="8"/>
        <v>PH.IC.MU.040215.01</v>
      </c>
      <c r="Q100" s="12" t="str">
        <f t="shared" si="9"/>
        <v>CL.IC.MU.040215.01</v>
      </c>
    </row>
    <row r="101" spans="1:17" ht="15">
      <c r="A101" t="s">
        <v>5609</v>
      </c>
      <c r="C101" s="2" t="s">
        <v>7070</v>
      </c>
      <c r="E101" s="2" t="s">
        <v>923</v>
      </c>
      <c r="F101" t="s">
        <v>5979</v>
      </c>
      <c r="G101" t="s">
        <v>5642</v>
      </c>
      <c r="H101" s="2" t="s">
        <v>1138</v>
      </c>
      <c r="I101" t="s">
        <v>5790</v>
      </c>
      <c r="J101" s="11" t="str">
        <f t="shared" si="6"/>
        <v>IC.MU.040217</v>
      </c>
      <c r="K101" s="2" t="s">
        <v>1192</v>
      </c>
      <c r="L101" t="str">
        <f t="shared" si="5"/>
        <v>Toes, left</v>
      </c>
      <c r="M101" s="12" t="str">
        <f t="shared" si="7"/>
        <v>PI.IC.MU.040217.01</v>
      </c>
      <c r="N101" s="12"/>
      <c r="O101" s="12" t="str">
        <f t="shared" si="8"/>
        <v>PH.IC.MU.040217.01</v>
      </c>
      <c r="Q101" s="12" t="str">
        <f t="shared" si="9"/>
        <v>CL.IC.MU.040217.01</v>
      </c>
    </row>
    <row r="102" spans="1:17" ht="15">
      <c r="A102" t="s">
        <v>5609</v>
      </c>
      <c r="B102" t="s">
        <v>5980</v>
      </c>
      <c r="C102" s="2" t="s">
        <v>7071</v>
      </c>
      <c r="D102" t="s">
        <v>5981</v>
      </c>
      <c r="E102" s="2" t="s">
        <v>11324</v>
      </c>
      <c r="F102" t="s">
        <v>5660</v>
      </c>
      <c r="G102" t="s">
        <v>4113</v>
      </c>
      <c r="H102" s="22" t="s">
        <v>1396</v>
      </c>
      <c r="I102" t="s">
        <v>4113</v>
      </c>
      <c r="J102" s="11" t="str">
        <f t="shared" si="6"/>
        <v>IC.MU.050101</v>
      </c>
      <c r="K102" s="2" t="s">
        <v>1192</v>
      </c>
      <c r="L102" t="str">
        <f t="shared" si="5"/>
        <v>Neck</v>
      </c>
      <c r="M102" s="12" t="str">
        <f t="shared" si="7"/>
        <v>PI.IC.MU.050101.01</v>
      </c>
      <c r="N102" s="12"/>
      <c r="O102" s="12" t="str">
        <f t="shared" si="8"/>
        <v>PH.IC.MU.050101.01</v>
      </c>
      <c r="Q102" s="12" t="str">
        <f t="shared" si="9"/>
        <v>CL.IC.MU.050101.01</v>
      </c>
    </row>
    <row r="103" spans="1:17" ht="15">
      <c r="A103" t="s">
        <v>5609</v>
      </c>
      <c r="C103" s="2" t="s">
        <v>7071</v>
      </c>
      <c r="E103" s="2" t="s">
        <v>1192</v>
      </c>
      <c r="F103" t="s">
        <v>5660</v>
      </c>
      <c r="G103" t="s">
        <v>4048</v>
      </c>
      <c r="H103" s="22" t="s">
        <v>1398</v>
      </c>
      <c r="I103" t="s">
        <v>5661</v>
      </c>
      <c r="J103" s="11" t="str">
        <f t="shared" si="6"/>
        <v>IC.MU.050102</v>
      </c>
      <c r="K103" s="2" t="s">
        <v>1192</v>
      </c>
      <c r="L103" t="str">
        <f t="shared" si="5"/>
        <v>Hand, right</v>
      </c>
      <c r="M103" s="12" t="str">
        <f t="shared" si="7"/>
        <v>PI.IC.MU.050102.01</v>
      </c>
      <c r="N103" s="12"/>
      <c r="O103" s="12" t="str">
        <f t="shared" si="8"/>
        <v>PH.IC.MU.050102.01</v>
      </c>
      <c r="Q103" s="12" t="str">
        <f t="shared" si="9"/>
        <v>CL.IC.MU.050102.01</v>
      </c>
    </row>
    <row r="104" spans="1:17" ht="15">
      <c r="A104" t="s">
        <v>5609</v>
      </c>
      <c r="C104" s="2" t="s">
        <v>7071</v>
      </c>
      <c r="E104" s="2" t="s">
        <v>1192</v>
      </c>
      <c r="F104" t="s">
        <v>5660</v>
      </c>
      <c r="G104" t="s">
        <v>4050</v>
      </c>
      <c r="H104" s="22" t="s">
        <v>1400</v>
      </c>
      <c r="I104" t="s">
        <v>5377</v>
      </c>
      <c r="J104" s="11" t="str">
        <f t="shared" si="6"/>
        <v>IC.MU.050103</v>
      </c>
      <c r="K104" s="2" t="s">
        <v>1192</v>
      </c>
      <c r="L104" t="str">
        <f t="shared" si="5"/>
        <v>Hand, left</v>
      </c>
      <c r="M104" s="12" t="str">
        <f t="shared" si="7"/>
        <v>PI.IC.MU.050103.01</v>
      </c>
      <c r="N104" s="12"/>
      <c r="O104" s="12" t="str">
        <f t="shared" si="8"/>
        <v>PH.IC.MU.050103.01</v>
      </c>
      <c r="Q104" s="12" t="str">
        <f t="shared" si="9"/>
        <v>CL.IC.MU.050103.01</v>
      </c>
    </row>
    <row r="105" spans="1:17" ht="15">
      <c r="A105" t="s">
        <v>5609</v>
      </c>
      <c r="C105" s="2" t="s">
        <v>7071</v>
      </c>
      <c r="E105" s="2" t="s">
        <v>1192</v>
      </c>
      <c r="F105" t="s">
        <v>5660</v>
      </c>
      <c r="G105" t="s">
        <v>3895</v>
      </c>
      <c r="H105" s="22" t="s">
        <v>1402</v>
      </c>
      <c r="I105" t="s">
        <v>5803</v>
      </c>
      <c r="J105" s="11" t="str">
        <f t="shared" si="6"/>
        <v>IC.MU.050104</v>
      </c>
      <c r="K105" s="2" t="s">
        <v>1192</v>
      </c>
      <c r="L105" t="str">
        <f t="shared" si="5"/>
        <v>Wrist, right</v>
      </c>
      <c r="M105" s="12" t="str">
        <f t="shared" si="7"/>
        <v>PI.IC.MU.050104.01</v>
      </c>
      <c r="N105" s="12"/>
      <c r="O105" s="12" t="str">
        <f t="shared" si="8"/>
        <v>PH.IC.MU.050104.01</v>
      </c>
      <c r="Q105" s="12" t="str">
        <f t="shared" si="9"/>
        <v>CL.IC.MU.050104.01</v>
      </c>
    </row>
    <row r="106" spans="1:17" ht="15">
      <c r="A106" t="s">
        <v>5609</v>
      </c>
      <c r="C106" s="2" t="s">
        <v>7071</v>
      </c>
      <c r="E106" s="2" t="s">
        <v>1192</v>
      </c>
      <c r="F106" t="s">
        <v>5660</v>
      </c>
      <c r="G106" t="s">
        <v>3897</v>
      </c>
      <c r="H106" s="22" t="s">
        <v>1404</v>
      </c>
      <c r="I106" t="s">
        <v>5379</v>
      </c>
      <c r="J106" s="11" t="str">
        <f t="shared" si="6"/>
        <v>IC.MU.050105</v>
      </c>
      <c r="K106" s="2" t="s">
        <v>1192</v>
      </c>
      <c r="L106" t="str">
        <f t="shared" si="5"/>
        <v>Wrist, left</v>
      </c>
      <c r="M106" s="12" t="str">
        <f t="shared" si="7"/>
        <v>PI.IC.MU.050105.01</v>
      </c>
      <c r="N106" s="12"/>
      <c r="O106" s="12" t="str">
        <f t="shared" si="8"/>
        <v>PH.IC.MU.050105.01</v>
      </c>
      <c r="Q106" s="12" t="str">
        <f t="shared" si="9"/>
        <v>CL.IC.MU.050105.01</v>
      </c>
    </row>
    <row r="107" spans="1:17" ht="15">
      <c r="A107" t="s">
        <v>5609</v>
      </c>
      <c r="C107" s="2" t="s">
        <v>7071</v>
      </c>
      <c r="E107" s="2" t="s">
        <v>1192</v>
      </c>
      <c r="F107" t="s">
        <v>5660</v>
      </c>
      <c r="G107" t="s">
        <v>3887</v>
      </c>
      <c r="H107" s="22" t="s">
        <v>1406</v>
      </c>
      <c r="I107" t="s">
        <v>5804</v>
      </c>
      <c r="J107" s="11" t="str">
        <f t="shared" si="6"/>
        <v>IC.MU.050106</v>
      </c>
      <c r="K107" s="2" t="s">
        <v>1192</v>
      </c>
      <c r="L107" t="str">
        <f t="shared" si="5"/>
        <v>Elbow, right</v>
      </c>
      <c r="M107" s="12" t="str">
        <f t="shared" si="7"/>
        <v>PI.IC.MU.050106.01</v>
      </c>
      <c r="N107" s="12"/>
      <c r="O107" s="12" t="str">
        <f t="shared" si="8"/>
        <v>PH.IC.MU.050106.01</v>
      </c>
      <c r="Q107" s="12" t="str">
        <f t="shared" si="9"/>
        <v>CL.IC.MU.050106.01</v>
      </c>
    </row>
    <row r="108" spans="1:17" ht="15">
      <c r="A108" t="s">
        <v>5609</v>
      </c>
      <c r="C108" s="2" t="s">
        <v>7071</v>
      </c>
      <c r="E108" s="2" t="s">
        <v>1192</v>
      </c>
      <c r="F108" t="s">
        <v>5660</v>
      </c>
      <c r="G108" t="s">
        <v>3889</v>
      </c>
      <c r="H108" s="22" t="s">
        <v>1419</v>
      </c>
      <c r="I108" t="s">
        <v>5805</v>
      </c>
      <c r="J108" s="11" t="str">
        <f t="shared" si="6"/>
        <v>IC.MU.050107</v>
      </c>
      <c r="K108" s="2" t="s">
        <v>1192</v>
      </c>
      <c r="L108" t="str">
        <f t="shared" si="5"/>
        <v>Elbow, left</v>
      </c>
      <c r="M108" s="12" t="str">
        <f t="shared" si="7"/>
        <v>PI.IC.MU.050107.01</v>
      </c>
      <c r="N108" s="12"/>
      <c r="O108" s="12" t="str">
        <f t="shared" si="8"/>
        <v>PH.IC.MU.050107.01</v>
      </c>
      <c r="Q108" s="12" t="str">
        <f t="shared" si="9"/>
        <v>CL.IC.MU.050107.01</v>
      </c>
    </row>
    <row r="109" spans="1:17" ht="15">
      <c r="A109" t="s">
        <v>5609</v>
      </c>
      <c r="C109" s="2" t="s">
        <v>7071</v>
      </c>
      <c r="E109" s="2" t="s">
        <v>1192</v>
      </c>
      <c r="F109" t="s">
        <v>5660</v>
      </c>
      <c r="G109" t="s">
        <v>5830</v>
      </c>
      <c r="H109" s="22" t="s">
        <v>1550</v>
      </c>
      <c r="I109" t="s">
        <v>5831</v>
      </c>
      <c r="J109" s="11" t="str">
        <f t="shared" si="6"/>
        <v>IC.MU.050108</v>
      </c>
      <c r="K109" s="2" t="s">
        <v>1192</v>
      </c>
      <c r="L109" t="str">
        <f t="shared" si="5"/>
        <v>Arm, right</v>
      </c>
      <c r="M109" s="12" t="str">
        <f t="shared" si="7"/>
        <v>PI.IC.MU.050108.01</v>
      </c>
      <c r="N109" s="12"/>
      <c r="O109" s="12" t="str">
        <f t="shared" si="8"/>
        <v>PH.IC.MU.050108.01</v>
      </c>
      <c r="Q109" s="12" t="str">
        <f t="shared" si="9"/>
        <v>CL.IC.MU.050108.01</v>
      </c>
    </row>
    <row r="110" spans="1:17" ht="15">
      <c r="A110" t="s">
        <v>5609</v>
      </c>
      <c r="C110" s="2" t="s">
        <v>7071</v>
      </c>
      <c r="E110" s="2" t="s">
        <v>1192</v>
      </c>
      <c r="F110" t="s">
        <v>5660</v>
      </c>
      <c r="G110" t="s">
        <v>5832</v>
      </c>
      <c r="H110" s="22" t="s">
        <v>1551</v>
      </c>
      <c r="I110" t="s">
        <v>5994</v>
      </c>
      <c r="J110" s="11" t="str">
        <f t="shared" si="6"/>
        <v>IC.MU.050109</v>
      </c>
      <c r="K110" s="2" t="s">
        <v>1192</v>
      </c>
      <c r="L110" t="str">
        <f t="shared" si="5"/>
        <v>Arm, left</v>
      </c>
      <c r="M110" s="12" t="str">
        <f t="shared" si="7"/>
        <v>PI.IC.MU.050109.01</v>
      </c>
      <c r="N110" s="12"/>
      <c r="O110" s="12" t="str">
        <f t="shared" si="8"/>
        <v>PH.IC.MU.050109.01</v>
      </c>
      <c r="Q110" s="12" t="str">
        <f t="shared" si="9"/>
        <v>CL.IC.MU.050109.01</v>
      </c>
    </row>
    <row r="111" spans="1:17" ht="15">
      <c r="A111" t="s">
        <v>5609</v>
      </c>
      <c r="C111" s="2" t="s">
        <v>7071</v>
      </c>
      <c r="E111" s="2" t="s">
        <v>1192</v>
      </c>
      <c r="F111" t="s">
        <v>5660</v>
      </c>
      <c r="G111" t="s">
        <v>3979</v>
      </c>
      <c r="H111" s="22" t="s">
        <v>1571</v>
      </c>
      <c r="I111" t="s">
        <v>5628</v>
      </c>
      <c r="J111" s="11" t="str">
        <f t="shared" si="6"/>
        <v>IC.MU.050110</v>
      </c>
      <c r="K111" s="2" t="s">
        <v>1192</v>
      </c>
      <c r="L111" t="str">
        <f t="shared" si="5"/>
        <v>Shoulder, right</v>
      </c>
      <c r="M111" s="12" t="str">
        <f t="shared" si="7"/>
        <v>PI.IC.MU.050110.01</v>
      </c>
      <c r="N111" s="12"/>
      <c r="O111" s="12" t="str">
        <f t="shared" si="8"/>
        <v>PH.IC.MU.050110.01</v>
      </c>
      <c r="Q111" s="12" t="str">
        <f t="shared" si="9"/>
        <v>CL.IC.MU.050110.01</v>
      </c>
    </row>
    <row r="112" spans="1:17" ht="15">
      <c r="A112" t="s">
        <v>5609</v>
      </c>
      <c r="C112" s="2" t="s">
        <v>7071</v>
      </c>
      <c r="E112" s="2" t="s">
        <v>1192</v>
      </c>
      <c r="F112" t="s">
        <v>5660</v>
      </c>
      <c r="G112" t="s">
        <v>3981</v>
      </c>
      <c r="H112" s="22" t="s">
        <v>1298</v>
      </c>
      <c r="I112" t="s">
        <v>5629</v>
      </c>
      <c r="J112" s="11" t="str">
        <f t="shared" si="6"/>
        <v>IC.MU.050111</v>
      </c>
      <c r="K112" s="2" t="s">
        <v>1192</v>
      </c>
      <c r="L112" t="str">
        <f t="shared" si="5"/>
        <v>Shoulder, left</v>
      </c>
      <c r="M112" s="12" t="str">
        <f t="shared" si="7"/>
        <v>PI.IC.MU.050111.01</v>
      </c>
      <c r="N112" s="12"/>
      <c r="O112" s="12" t="str">
        <f t="shared" si="8"/>
        <v>PH.IC.MU.050111.01</v>
      </c>
      <c r="Q112" s="12" t="str">
        <f t="shared" si="9"/>
        <v>CL.IC.MU.050111.01</v>
      </c>
    </row>
    <row r="113" spans="1:18" ht="15">
      <c r="A113" t="s">
        <v>5609</v>
      </c>
      <c r="C113" s="2" t="s">
        <v>7071</v>
      </c>
      <c r="E113" s="2" t="s">
        <v>1192</v>
      </c>
      <c r="F113" t="s">
        <v>5660</v>
      </c>
      <c r="G113" t="s">
        <v>1234</v>
      </c>
      <c r="H113" s="22" t="s">
        <v>1299</v>
      </c>
      <c r="I113" t="s">
        <v>1234</v>
      </c>
      <c r="J113" s="11" t="str">
        <f t="shared" si="6"/>
        <v>IC.MU.050112</v>
      </c>
      <c r="K113" s="2" t="s">
        <v>1192</v>
      </c>
      <c r="L113" t="str">
        <f t="shared" si="5"/>
        <v>Back</v>
      </c>
      <c r="M113" s="12" t="str">
        <f t="shared" si="7"/>
        <v>PI.IC.MU.050112.01</v>
      </c>
      <c r="N113" s="12"/>
      <c r="O113" s="12" t="str">
        <f t="shared" si="8"/>
        <v>PH.IC.MU.050112.01</v>
      </c>
      <c r="Q113" s="12" t="str">
        <f t="shared" si="9"/>
        <v>CL.IC.MU.050112.01</v>
      </c>
    </row>
    <row r="114" spans="1:18" ht="15">
      <c r="A114" t="s">
        <v>5609</v>
      </c>
      <c r="C114" s="2" t="s">
        <v>7071</v>
      </c>
      <c r="E114" s="2" t="s">
        <v>1192</v>
      </c>
      <c r="F114" t="s">
        <v>5660</v>
      </c>
      <c r="G114" t="s">
        <v>4119</v>
      </c>
      <c r="H114" s="22" t="s">
        <v>1300</v>
      </c>
      <c r="I114" t="s">
        <v>5630</v>
      </c>
      <c r="J114" s="11" t="str">
        <f t="shared" si="6"/>
        <v>IC.MU.050113</v>
      </c>
      <c r="K114" s="2" t="s">
        <v>1192</v>
      </c>
      <c r="L114" t="str">
        <f t="shared" si="5"/>
        <v>Hip, right</v>
      </c>
      <c r="M114" s="12" t="str">
        <f t="shared" si="7"/>
        <v>PI.IC.MU.050113.01</v>
      </c>
      <c r="N114" s="12"/>
      <c r="O114" s="12" t="str">
        <f t="shared" si="8"/>
        <v>PH.IC.MU.050113.01</v>
      </c>
      <c r="Q114" s="12" t="str">
        <f t="shared" si="9"/>
        <v>CL.IC.MU.050113.01</v>
      </c>
    </row>
    <row r="115" spans="1:18" ht="15">
      <c r="A115" t="s">
        <v>5609</v>
      </c>
      <c r="C115" s="2" t="s">
        <v>7071</v>
      </c>
      <c r="E115" s="2" t="s">
        <v>1192</v>
      </c>
      <c r="F115" t="s">
        <v>5660</v>
      </c>
      <c r="G115" t="s">
        <v>4121</v>
      </c>
      <c r="H115" s="22" t="s">
        <v>1301</v>
      </c>
      <c r="I115" t="s">
        <v>5631</v>
      </c>
      <c r="J115" s="11" t="str">
        <f t="shared" si="6"/>
        <v>IC.MU.050114</v>
      </c>
      <c r="K115" s="2" t="s">
        <v>1192</v>
      </c>
      <c r="L115" t="str">
        <f t="shared" si="5"/>
        <v>Hip, left</v>
      </c>
      <c r="M115" s="12" t="str">
        <f t="shared" si="7"/>
        <v>PI.IC.MU.050114.01</v>
      </c>
      <c r="N115" s="12"/>
      <c r="O115" s="12" t="str">
        <f t="shared" si="8"/>
        <v>PH.IC.MU.050114.01</v>
      </c>
      <c r="Q115" s="12" t="str">
        <f t="shared" si="9"/>
        <v>CL.IC.MU.050114.01</v>
      </c>
    </row>
    <row r="116" spans="1:18" ht="15">
      <c r="A116" t="s">
        <v>5609</v>
      </c>
      <c r="C116" s="2" t="s">
        <v>7071</v>
      </c>
      <c r="E116" s="2" t="s">
        <v>1192</v>
      </c>
      <c r="F116" t="s">
        <v>5660</v>
      </c>
      <c r="G116" t="s">
        <v>3777</v>
      </c>
      <c r="H116" s="22" t="s">
        <v>1468</v>
      </c>
      <c r="I116" t="s">
        <v>5632</v>
      </c>
      <c r="J116" s="11" t="str">
        <f t="shared" si="6"/>
        <v>IC.MU.050115</v>
      </c>
      <c r="K116" s="2" t="s">
        <v>1192</v>
      </c>
      <c r="L116" t="str">
        <f t="shared" si="5"/>
        <v>Knee, right</v>
      </c>
      <c r="M116" s="12" t="str">
        <f t="shared" si="7"/>
        <v>PI.IC.MU.050115.01</v>
      </c>
      <c r="N116" s="12"/>
      <c r="O116" s="12" t="str">
        <f t="shared" si="8"/>
        <v>PH.IC.MU.050115.01</v>
      </c>
      <c r="Q116" s="12" t="str">
        <f t="shared" si="9"/>
        <v>CL.IC.MU.050115.01</v>
      </c>
    </row>
    <row r="117" spans="1:18" ht="15">
      <c r="A117" t="s">
        <v>5609</v>
      </c>
      <c r="C117" s="2" t="s">
        <v>7071</v>
      </c>
      <c r="E117" s="2" t="s">
        <v>1192</v>
      </c>
      <c r="F117" t="s">
        <v>5660</v>
      </c>
      <c r="G117" t="s">
        <v>3779</v>
      </c>
      <c r="H117" s="2" t="s">
        <v>1138</v>
      </c>
      <c r="I117" t="s">
        <v>5633</v>
      </c>
      <c r="J117" s="11" t="str">
        <f t="shared" si="6"/>
        <v>IC.MU.050117</v>
      </c>
      <c r="K117" s="2" t="s">
        <v>1192</v>
      </c>
      <c r="L117" t="str">
        <f t="shared" si="5"/>
        <v>Knee, left</v>
      </c>
      <c r="M117" s="12" t="str">
        <f t="shared" si="7"/>
        <v>PI.IC.MU.050117.01</v>
      </c>
      <c r="N117" s="12"/>
      <c r="O117" s="12" t="str">
        <f t="shared" si="8"/>
        <v>PH.IC.MU.050117.01</v>
      </c>
      <c r="Q117" s="12" t="str">
        <f t="shared" si="9"/>
        <v>CL.IC.MU.050117.01</v>
      </c>
    </row>
    <row r="118" spans="1:18" ht="15">
      <c r="A118" t="s">
        <v>5609</v>
      </c>
      <c r="C118" s="2" t="s">
        <v>7071</v>
      </c>
      <c r="E118" s="2" t="s">
        <v>1192</v>
      </c>
      <c r="F118" t="s">
        <v>5660</v>
      </c>
      <c r="G118" t="s">
        <v>5995</v>
      </c>
      <c r="H118" s="2" t="s">
        <v>965</v>
      </c>
      <c r="I118" t="s">
        <v>5996</v>
      </c>
      <c r="J118" s="11" t="str">
        <f t="shared" si="6"/>
        <v>IC.MU.050118</v>
      </c>
      <c r="K118" s="2" t="s">
        <v>1192</v>
      </c>
      <c r="L118" t="str">
        <f t="shared" si="5"/>
        <v>Leg, right</v>
      </c>
      <c r="M118" s="12" t="str">
        <f t="shared" si="7"/>
        <v>PI.IC.MU.050118.01</v>
      </c>
      <c r="N118" s="12"/>
      <c r="O118" s="12" t="str">
        <f t="shared" si="8"/>
        <v>PH.IC.MU.050118.01</v>
      </c>
      <c r="Q118" s="12" t="str">
        <f t="shared" si="9"/>
        <v>CL.IC.MU.050118.01</v>
      </c>
    </row>
    <row r="119" spans="1:18" ht="15">
      <c r="A119" t="s">
        <v>5609</v>
      </c>
      <c r="C119" s="2" t="s">
        <v>7071</v>
      </c>
      <c r="E119" s="2" t="s">
        <v>1192</v>
      </c>
      <c r="F119" t="s">
        <v>5660</v>
      </c>
      <c r="G119" t="s">
        <v>5997</v>
      </c>
      <c r="H119" s="2" t="s">
        <v>967</v>
      </c>
      <c r="I119" t="s">
        <v>5998</v>
      </c>
      <c r="J119" s="11" t="str">
        <f t="shared" si="6"/>
        <v>IC.MU.050119</v>
      </c>
      <c r="K119" s="2" t="s">
        <v>1192</v>
      </c>
      <c r="L119" t="str">
        <f t="shared" si="5"/>
        <v>Leg, left</v>
      </c>
      <c r="M119" s="12" t="str">
        <f t="shared" si="7"/>
        <v>PI.IC.MU.050119.01</v>
      </c>
      <c r="N119" s="12"/>
      <c r="O119" s="12" t="str">
        <f t="shared" si="8"/>
        <v>PH.IC.MU.050119.01</v>
      </c>
      <c r="Q119" s="12" t="str">
        <f t="shared" si="9"/>
        <v>CL.IC.MU.050119.01</v>
      </c>
    </row>
    <row r="120" spans="1:18" ht="15">
      <c r="A120" t="s">
        <v>5609</v>
      </c>
      <c r="C120" s="2" t="s">
        <v>7071</v>
      </c>
      <c r="E120" s="2" t="s">
        <v>1192</v>
      </c>
      <c r="F120" t="s">
        <v>5660</v>
      </c>
      <c r="G120" t="s">
        <v>3785</v>
      </c>
      <c r="H120" s="2" t="s">
        <v>6396</v>
      </c>
      <c r="I120" t="s">
        <v>5634</v>
      </c>
      <c r="J120" s="11" t="str">
        <f t="shared" si="6"/>
        <v>IC.MU.050120</v>
      </c>
      <c r="K120" s="2" t="s">
        <v>1192</v>
      </c>
      <c r="L120" t="str">
        <f t="shared" si="5"/>
        <v>Ankle, right</v>
      </c>
      <c r="M120" s="12" t="str">
        <f t="shared" si="7"/>
        <v>PI.IC.MU.050120.01</v>
      </c>
      <c r="N120" s="12"/>
      <c r="O120" s="12" t="str">
        <f t="shared" si="8"/>
        <v>PH.IC.MU.050120.01</v>
      </c>
      <c r="Q120" s="12" t="str">
        <f t="shared" si="9"/>
        <v>CL.IC.MU.050120.01</v>
      </c>
    </row>
    <row r="121" spans="1:18" ht="15">
      <c r="A121" t="s">
        <v>5609</v>
      </c>
      <c r="C121" s="2" t="s">
        <v>7071</v>
      </c>
      <c r="E121" s="2" t="s">
        <v>1192</v>
      </c>
      <c r="F121" t="s">
        <v>5660</v>
      </c>
      <c r="G121" t="s">
        <v>3787</v>
      </c>
      <c r="H121" s="2" t="s">
        <v>5577</v>
      </c>
      <c r="I121" t="s">
        <v>5635</v>
      </c>
      <c r="J121" s="11" t="str">
        <f t="shared" si="6"/>
        <v>IC.MU.050121</v>
      </c>
      <c r="K121" s="2" t="s">
        <v>1192</v>
      </c>
      <c r="L121" t="str">
        <f t="shared" si="5"/>
        <v>Ankle, left</v>
      </c>
      <c r="M121" s="12" t="str">
        <f t="shared" si="7"/>
        <v>PI.IC.MU.050121.01</v>
      </c>
      <c r="N121" s="12"/>
      <c r="O121" s="12" t="str">
        <f t="shared" si="8"/>
        <v>PH.IC.MU.050121.01</v>
      </c>
      <c r="Q121" s="12" t="str">
        <f t="shared" si="9"/>
        <v>CL.IC.MU.050121.01</v>
      </c>
    </row>
    <row r="122" spans="1:18" ht="15">
      <c r="A122" t="s">
        <v>5609</v>
      </c>
      <c r="C122" s="2" t="s">
        <v>7071</v>
      </c>
      <c r="D122" t="s">
        <v>1360</v>
      </c>
      <c r="E122" s="2" t="s">
        <v>923</v>
      </c>
      <c r="F122" t="s">
        <v>5507</v>
      </c>
      <c r="G122" t="s">
        <v>1362</v>
      </c>
      <c r="H122" s="22" t="s">
        <v>1396</v>
      </c>
      <c r="I122" t="s">
        <v>1362</v>
      </c>
      <c r="J122" s="11" t="str">
        <f t="shared" si="6"/>
        <v>IC.MU.050201</v>
      </c>
      <c r="K122" s="2" t="s">
        <v>1192</v>
      </c>
      <c r="L122" t="str">
        <f t="shared" si="5"/>
        <v>On</v>
      </c>
      <c r="M122" s="12" t="str">
        <f t="shared" si="7"/>
        <v>PI.IC.MU.050201.01</v>
      </c>
      <c r="N122" s="12"/>
      <c r="O122" s="12" t="str">
        <f t="shared" si="8"/>
        <v>PH.IC.MU.050201.01</v>
      </c>
      <c r="Q122" s="12" t="str">
        <f t="shared" si="9"/>
        <v>CL.IC.MU.050201.01</v>
      </c>
    </row>
    <row r="123" spans="1:18" ht="15">
      <c r="A123" t="s">
        <v>5609</v>
      </c>
      <c r="C123" s="2" t="s">
        <v>7071</v>
      </c>
      <c r="E123" s="2" t="s">
        <v>923</v>
      </c>
      <c r="F123" t="s">
        <v>5507</v>
      </c>
      <c r="G123" t="s">
        <v>1182</v>
      </c>
      <c r="H123" s="22" t="s">
        <v>923</v>
      </c>
      <c r="I123" t="s">
        <v>1182</v>
      </c>
      <c r="J123" s="11" t="str">
        <f t="shared" si="6"/>
        <v>IC.MU.050202</v>
      </c>
      <c r="K123" s="2" t="s">
        <v>1192</v>
      </c>
      <c r="L123" t="str">
        <f t="shared" si="5"/>
        <v>Off</v>
      </c>
      <c r="M123" s="12" t="str">
        <f t="shared" si="7"/>
        <v>PI.IC.MU.050202.01</v>
      </c>
      <c r="N123" s="12"/>
      <c r="O123" s="12" t="str">
        <f t="shared" si="8"/>
        <v>PH.IC.MU.050202.01</v>
      </c>
      <c r="Q123" s="12" t="str">
        <f t="shared" si="9"/>
        <v>CL.IC.MU.050202.01</v>
      </c>
      <c r="R123" t="s">
        <v>1141</v>
      </c>
    </row>
    <row r="124" spans="1:18" ht="15">
      <c r="A124" t="s">
        <v>5609</v>
      </c>
      <c r="C124" s="2" t="s">
        <v>7071</v>
      </c>
      <c r="D124" t="s">
        <v>5363</v>
      </c>
      <c r="E124" s="2" t="s">
        <v>1202</v>
      </c>
      <c r="F124" t="s">
        <v>5508</v>
      </c>
      <c r="G124" t="s">
        <v>5509</v>
      </c>
      <c r="H124" s="22" t="s">
        <v>1398</v>
      </c>
      <c r="I124" t="s">
        <v>5510</v>
      </c>
      <c r="J124" s="11" t="str">
        <f t="shared" si="6"/>
        <v>IC.MU.050302</v>
      </c>
      <c r="K124" s="2" t="s">
        <v>1192</v>
      </c>
      <c r="L124" t="str">
        <f t="shared" si="5"/>
        <v>Knee immobilizer/brace</v>
      </c>
      <c r="M124" s="12" t="str">
        <f t="shared" si="7"/>
        <v>PI.IC.MU.050302.01</v>
      </c>
      <c r="N124" s="12"/>
      <c r="O124" s="12" t="str">
        <f t="shared" si="8"/>
        <v>PH.IC.MU.050302.01</v>
      </c>
      <c r="Q124" s="12" t="str">
        <f t="shared" si="9"/>
        <v>CL.IC.MU.050302.01</v>
      </c>
    </row>
    <row r="125" spans="1:18" ht="15">
      <c r="A125" t="s">
        <v>5609</v>
      </c>
      <c r="C125" s="2" t="s">
        <v>7071</v>
      </c>
      <c r="E125" s="2" t="s">
        <v>1202</v>
      </c>
      <c r="F125" t="s">
        <v>5508</v>
      </c>
      <c r="G125" t="s">
        <v>5511</v>
      </c>
      <c r="H125" s="22" t="s">
        <v>1400</v>
      </c>
      <c r="I125" t="s">
        <v>5512</v>
      </c>
      <c r="J125" s="11" t="str">
        <f t="shared" si="6"/>
        <v>IC.MU.050303</v>
      </c>
      <c r="K125" s="2" t="s">
        <v>1192</v>
      </c>
      <c r="L125" t="str">
        <f t="shared" si="5"/>
        <v>Abduction pillow</v>
      </c>
      <c r="M125" s="12" t="str">
        <f t="shared" si="7"/>
        <v>PI.IC.MU.050303.01</v>
      </c>
      <c r="N125" s="12"/>
      <c r="O125" s="12" t="str">
        <f t="shared" si="8"/>
        <v>PH.IC.MU.050303.01</v>
      </c>
      <c r="Q125" s="12" t="str">
        <f t="shared" si="9"/>
        <v>CL.IC.MU.050303.01</v>
      </c>
    </row>
    <row r="126" spans="1:18" ht="15">
      <c r="A126" t="s">
        <v>5609</v>
      </c>
      <c r="C126" s="2" t="s">
        <v>7071</v>
      </c>
      <c r="E126" s="2" t="s">
        <v>1202</v>
      </c>
      <c r="F126" t="s">
        <v>5508</v>
      </c>
      <c r="G126" t="s">
        <v>5513</v>
      </c>
      <c r="H126" s="22" t="s">
        <v>1402</v>
      </c>
      <c r="I126" t="s">
        <v>5514</v>
      </c>
      <c r="J126" s="11" t="str">
        <f t="shared" si="6"/>
        <v>IC.MU.050304</v>
      </c>
      <c r="K126" s="2" t="s">
        <v>1192</v>
      </c>
      <c r="L126" t="str">
        <f t="shared" si="5"/>
        <v>Shoulder abduction splint</v>
      </c>
      <c r="M126" s="12" t="str">
        <f t="shared" si="7"/>
        <v>PI.IC.MU.050304.01</v>
      </c>
      <c r="N126" s="12"/>
      <c r="O126" s="12" t="str">
        <f t="shared" si="8"/>
        <v>PH.IC.MU.050304.01</v>
      </c>
      <c r="Q126" s="12" t="str">
        <f t="shared" si="9"/>
        <v>CL.IC.MU.050304.01</v>
      </c>
    </row>
    <row r="127" spans="1:18" ht="15">
      <c r="A127" t="s">
        <v>5609</v>
      </c>
      <c r="C127" s="2" t="s">
        <v>7071</v>
      </c>
      <c r="E127" s="2" t="s">
        <v>1202</v>
      </c>
      <c r="F127" t="s">
        <v>5508</v>
      </c>
      <c r="G127" t="s">
        <v>5515</v>
      </c>
      <c r="H127" s="22" t="s">
        <v>1404</v>
      </c>
      <c r="I127" t="s">
        <v>5516</v>
      </c>
      <c r="J127" s="11" t="str">
        <f t="shared" si="6"/>
        <v>IC.MU.050305</v>
      </c>
      <c r="K127" s="2" t="s">
        <v>1192</v>
      </c>
      <c r="L127" t="str">
        <f t="shared" si="5"/>
        <v>Cast boot</v>
      </c>
      <c r="M127" s="12" t="str">
        <f t="shared" si="7"/>
        <v>PI.IC.MU.050305.01</v>
      </c>
      <c r="N127" s="12"/>
      <c r="O127" s="12" t="str">
        <f t="shared" si="8"/>
        <v>PH.IC.MU.050305.01</v>
      </c>
      <c r="Q127" s="12" t="str">
        <f t="shared" si="9"/>
        <v>CL.IC.MU.050305.01</v>
      </c>
    </row>
    <row r="128" spans="1:18" ht="15">
      <c r="A128" t="s">
        <v>5609</v>
      </c>
      <c r="C128" s="2" t="s">
        <v>7071</v>
      </c>
      <c r="E128" s="2" t="s">
        <v>1202</v>
      </c>
      <c r="F128" t="s">
        <v>5508</v>
      </c>
      <c r="G128" t="s">
        <v>5517</v>
      </c>
      <c r="H128" s="22" t="s">
        <v>1406</v>
      </c>
      <c r="I128" t="s">
        <v>5518</v>
      </c>
      <c r="J128" s="11" t="str">
        <f t="shared" si="6"/>
        <v>IC.MU.050306</v>
      </c>
      <c r="K128" s="2" t="s">
        <v>1192</v>
      </c>
      <c r="L128" t="str">
        <f t="shared" si="5"/>
        <v>Cast shoe</v>
      </c>
      <c r="M128" s="12" t="str">
        <f t="shared" si="7"/>
        <v>PI.IC.MU.050306.01</v>
      </c>
      <c r="N128" s="12"/>
      <c r="O128" s="12" t="str">
        <f t="shared" si="8"/>
        <v>PH.IC.MU.050306.01</v>
      </c>
      <c r="Q128" s="12" t="str">
        <f t="shared" si="9"/>
        <v>CL.IC.MU.050306.01</v>
      </c>
    </row>
    <row r="129" spans="1:17" ht="15">
      <c r="A129" t="s">
        <v>5609</v>
      </c>
      <c r="C129" s="2" t="s">
        <v>7071</v>
      </c>
      <c r="E129" s="2" t="s">
        <v>1202</v>
      </c>
      <c r="F129" t="s">
        <v>5508</v>
      </c>
      <c r="G129" t="s">
        <v>5519</v>
      </c>
      <c r="H129" s="22" t="s">
        <v>1419</v>
      </c>
      <c r="I129" t="s">
        <v>5520</v>
      </c>
      <c r="J129" s="11" t="str">
        <f t="shared" si="6"/>
        <v>IC.MU.050307</v>
      </c>
      <c r="K129" s="2" t="s">
        <v>1192</v>
      </c>
      <c r="L129" t="str">
        <f t="shared" si="5"/>
        <v>Cervical collar, hard</v>
      </c>
      <c r="M129" s="12" t="str">
        <f t="shared" si="7"/>
        <v>PI.IC.MU.050307.01</v>
      </c>
      <c r="N129" s="12"/>
      <c r="O129" s="12" t="str">
        <f t="shared" si="8"/>
        <v>PH.IC.MU.050307.01</v>
      </c>
      <c r="Q129" s="12" t="str">
        <f t="shared" si="9"/>
        <v>CL.IC.MU.050307.01</v>
      </c>
    </row>
    <row r="130" spans="1:17" ht="15">
      <c r="A130" t="s">
        <v>5609</v>
      </c>
      <c r="C130" s="2" t="s">
        <v>7071</v>
      </c>
      <c r="E130" s="2" t="s">
        <v>1202</v>
      </c>
      <c r="F130" t="s">
        <v>5508</v>
      </c>
      <c r="G130" t="s">
        <v>5521</v>
      </c>
      <c r="H130" s="22" t="s">
        <v>1550</v>
      </c>
      <c r="I130" t="s">
        <v>5522</v>
      </c>
      <c r="J130" s="11" t="str">
        <f t="shared" si="6"/>
        <v>IC.MU.050308</v>
      </c>
      <c r="K130" s="2" t="s">
        <v>1192</v>
      </c>
      <c r="L130" t="str">
        <f t="shared" ref="L130:L193" si="10">G130</f>
        <v>Cervical collar, soft</v>
      </c>
      <c r="M130" s="12" t="str">
        <f t="shared" si="7"/>
        <v>PI.IC.MU.050308.01</v>
      </c>
      <c r="N130" s="12"/>
      <c r="O130" s="12" t="str">
        <f t="shared" si="8"/>
        <v>PH.IC.MU.050308.01</v>
      </c>
      <c r="Q130" s="12" t="str">
        <f t="shared" si="9"/>
        <v>CL.IC.MU.050308.01</v>
      </c>
    </row>
    <row r="131" spans="1:17" ht="15">
      <c r="A131" t="s">
        <v>5609</v>
      </c>
      <c r="C131" s="2" t="s">
        <v>7071</v>
      </c>
      <c r="E131" s="2" t="s">
        <v>1202</v>
      </c>
      <c r="F131" t="s">
        <v>5508</v>
      </c>
      <c r="G131" t="s">
        <v>5523</v>
      </c>
      <c r="H131" s="22" t="s">
        <v>1551</v>
      </c>
      <c r="I131" t="s">
        <v>5524</v>
      </c>
      <c r="J131" s="11" t="str">
        <f t="shared" ref="J131:J194" si="11">CONCATENATE("IC.MU.",C131,E131,H131)</f>
        <v>IC.MU.050309</v>
      </c>
      <c r="K131" s="2" t="s">
        <v>1192</v>
      </c>
      <c r="L131" t="str">
        <f t="shared" si="10"/>
        <v>Dorsiflexion boot</v>
      </c>
      <c r="M131" s="12" t="str">
        <f t="shared" ref="M131:M194" si="12">CONCATENATE("PI.",J131,".",K131)</f>
        <v>PI.IC.MU.050309.01</v>
      </c>
      <c r="N131" s="12"/>
      <c r="O131" s="12" t="str">
        <f t="shared" ref="O131:O194" si="13">CONCATENATE("PH.",J131,".",K131)</f>
        <v>PH.IC.MU.050309.01</v>
      </c>
      <c r="Q131" s="12" t="str">
        <f t="shared" ref="Q131:Q194" si="14">CONCATENATE("CL.",J131,".",K131)</f>
        <v>CL.IC.MU.050309.01</v>
      </c>
    </row>
    <row r="132" spans="1:17" ht="15">
      <c r="A132" t="s">
        <v>5609</v>
      </c>
      <c r="C132" s="2" t="s">
        <v>7071</v>
      </c>
      <c r="E132" s="2" t="s">
        <v>1202</v>
      </c>
      <c r="F132" t="s">
        <v>5508</v>
      </c>
      <c r="G132" t="s">
        <v>3797</v>
      </c>
      <c r="H132" s="22" t="s">
        <v>1571</v>
      </c>
      <c r="I132" t="s">
        <v>3797</v>
      </c>
      <c r="J132" s="11" t="str">
        <f t="shared" si="11"/>
        <v>IC.MU.050310</v>
      </c>
      <c r="K132" s="2" t="s">
        <v>1192</v>
      </c>
      <c r="L132" t="str">
        <f t="shared" si="10"/>
        <v>Sling</v>
      </c>
      <c r="M132" s="12" t="str">
        <f t="shared" si="12"/>
        <v>PI.IC.MU.050310.01</v>
      </c>
      <c r="N132" s="12"/>
      <c r="O132" s="12" t="str">
        <f t="shared" si="13"/>
        <v>PH.IC.MU.050310.01</v>
      </c>
      <c r="Q132" s="12" t="str">
        <f t="shared" si="14"/>
        <v>CL.IC.MU.050310.01</v>
      </c>
    </row>
    <row r="133" spans="1:17" ht="15">
      <c r="A133" t="s">
        <v>5609</v>
      </c>
      <c r="C133" s="2" t="s">
        <v>7071</v>
      </c>
      <c r="E133" s="2" t="s">
        <v>1202</v>
      </c>
      <c r="F133" t="s">
        <v>5508</v>
      </c>
      <c r="G133" t="s">
        <v>5699</v>
      </c>
      <c r="H133" s="22" t="s">
        <v>1298</v>
      </c>
      <c r="I133" t="s">
        <v>5700</v>
      </c>
      <c r="J133" s="11" t="str">
        <f t="shared" si="11"/>
        <v>IC.MU.050311</v>
      </c>
      <c r="K133" s="2" t="s">
        <v>1192</v>
      </c>
      <c r="L133" t="str">
        <f t="shared" si="10"/>
        <v>Sling and swathe</v>
      </c>
      <c r="M133" s="12" t="str">
        <f t="shared" si="12"/>
        <v>PI.IC.MU.050311.01</v>
      </c>
      <c r="N133" s="12"/>
      <c r="O133" s="12" t="str">
        <f t="shared" si="13"/>
        <v>PH.IC.MU.050311.01</v>
      </c>
      <c r="Q133" s="12" t="str">
        <f t="shared" si="14"/>
        <v>CL.IC.MU.050311.01</v>
      </c>
    </row>
    <row r="134" spans="1:17" ht="15">
      <c r="A134" t="s">
        <v>5609</v>
      </c>
      <c r="C134" s="2" t="s">
        <v>7071</v>
      </c>
      <c r="E134" s="2" t="s">
        <v>1202</v>
      </c>
      <c r="F134" t="s">
        <v>5508</v>
      </c>
      <c r="G134" t="s">
        <v>5701</v>
      </c>
      <c r="H134" s="22" t="s">
        <v>1299</v>
      </c>
      <c r="I134" t="s">
        <v>5702</v>
      </c>
      <c r="J134" s="11" t="str">
        <f t="shared" si="11"/>
        <v>IC.MU.050312</v>
      </c>
      <c r="K134" s="2" t="s">
        <v>1192</v>
      </c>
      <c r="L134" t="str">
        <f t="shared" si="10"/>
        <v>Splint, long</v>
      </c>
      <c r="M134" s="12" t="str">
        <f t="shared" si="12"/>
        <v>PI.IC.MU.050312.01</v>
      </c>
      <c r="N134" s="12"/>
      <c r="O134" s="12" t="str">
        <f t="shared" si="13"/>
        <v>PH.IC.MU.050312.01</v>
      </c>
      <c r="Q134" s="12" t="str">
        <f t="shared" si="14"/>
        <v>CL.IC.MU.050312.01</v>
      </c>
    </row>
    <row r="135" spans="1:17" ht="15">
      <c r="A135" t="s">
        <v>5609</v>
      </c>
      <c r="C135" s="2" t="s">
        <v>7071</v>
      </c>
      <c r="E135" s="2" t="s">
        <v>1202</v>
      </c>
      <c r="F135" t="s">
        <v>5508</v>
      </c>
      <c r="G135" t="s">
        <v>5703</v>
      </c>
      <c r="H135" s="22" t="s">
        <v>1300</v>
      </c>
      <c r="I135" t="s">
        <v>5526</v>
      </c>
      <c r="J135" s="11" t="str">
        <f t="shared" si="11"/>
        <v>IC.MU.050313</v>
      </c>
      <c r="K135" s="2" t="s">
        <v>1192</v>
      </c>
      <c r="L135" t="str">
        <f t="shared" si="10"/>
        <v>Splint, short</v>
      </c>
      <c r="M135" s="12" t="str">
        <f t="shared" si="12"/>
        <v>PI.IC.MU.050313.01</v>
      </c>
      <c r="N135" s="12"/>
      <c r="O135" s="12" t="str">
        <f t="shared" si="13"/>
        <v>PH.IC.MU.050313.01</v>
      </c>
      <c r="Q135" s="12" t="str">
        <f t="shared" si="14"/>
        <v>CL.IC.MU.050313.01</v>
      </c>
    </row>
    <row r="136" spans="1:17" ht="15">
      <c r="A136" t="s">
        <v>5609</v>
      </c>
      <c r="C136" s="2" t="s">
        <v>7071</v>
      </c>
      <c r="E136" s="2" t="s">
        <v>1202</v>
      </c>
      <c r="F136" t="s">
        <v>5508</v>
      </c>
      <c r="G136" t="s">
        <v>5527</v>
      </c>
      <c r="H136" s="22" t="s">
        <v>1301</v>
      </c>
      <c r="I136" t="s">
        <v>5528</v>
      </c>
      <c r="J136" s="11" t="str">
        <f t="shared" si="11"/>
        <v>IC.MU.050314</v>
      </c>
      <c r="K136" s="2" t="s">
        <v>1192</v>
      </c>
      <c r="L136" t="str">
        <f t="shared" si="10"/>
        <v>Splint hand</v>
      </c>
      <c r="M136" s="12" t="str">
        <f t="shared" si="12"/>
        <v>PI.IC.MU.050314.01</v>
      </c>
      <c r="N136" s="12"/>
      <c r="O136" s="12" t="str">
        <f t="shared" si="13"/>
        <v>PH.IC.MU.050314.01</v>
      </c>
      <c r="Q136" s="12" t="str">
        <f t="shared" si="14"/>
        <v>CL.IC.MU.050314.01</v>
      </c>
    </row>
    <row r="137" spans="1:17" ht="15">
      <c r="A137" t="s">
        <v>5609</v>
      </c>
      <c r="C137" s="2" t="s">
        <v>7071</v>
      </c>
      <c r="E137" s="2" t="s">
        <v>1202</v>
      </c>
      <c r="F137" t="s">
        <v>5508</v>
      </c>
      <c r="G137" t="s">
        <v>5704</v>
      </c>
      <c r="H137" s="22" t="s">
        <v>1468</v>
      </c>
      <c r="I137" t="s">
        <v>5705</v>
      </c>
      <c r="J137" s="11" t="str">
        <f t="shared" si="11"/>
        <v>IC.MU.050315</v>
      </c>
      <c r="K137" s="2" t="s">
        <v>1192</v>
      </c>
      <c r="L137" t="str">
        <f t="shared" si="10"/>
        <v>Queen Anne collar</v>
      </c>
      <c r="M137" s="12" t="str">
        <f t="shared" si="12"/>
        <v>PI.IC.MU.050315.01</v>
      </c>
      <c r="N137" s="12"/>
      <c r="O137" s="12" t="str">
        <f t="shared" si="13"/>
        <v>PH.IC.MU.050315.01</v>
      </c>
      <c r="Q137" s="12" t="str">
        <f t="shared" si="14"/>
        <v>CL.IC.MU.050315.01</v>
      </c>
    </row>
    <row r="138" spans="1:17" ht="15">
      <c r="A138" t="s">
        <v>5609</v>
      </c>
      <c r="C138" s="2" t="s">
        <v>7071</v>
      </c>
      <c r="E138" s="2" t="s">
        <v>1202</v>
      </c>
      <c r="F138" t="s">
        <v>5508</v>
      </c>
      <c r="G138" t="s">
        <v>2971</v>
      </c>
      <c r="H138" s="22" t="s">
        <v>1470</v>
      </c>
      <c r="I138" t="s">
        <v>930</v>
      </c>
      <c r="J138" s="11" t="str">
        <f t="shared" si="11"/>
        <v>IC.MU.050317</v>
      </c>
      <c r="K138" s="2" t="s">
        <v>1192</v>
      </c>
      <c r="L138" t="str">
        <f t="shared" si="10"/>
        <v>Other: specify</v>
      </c>
      <c r="M138" s="12" t="str">
        <f t="shared" si="12"/>
        <v>PI.IC.MU.050317.01</v>
      </c>
      <c r="N138" s="12"/>
      <c r="O138" s="12" t="str">
        <f t="shared" si="13"/>
        <v>PH.IC.MU.050317.01</v>
      </c>
      <c r="Q138" s="12" t="str">
        <f t="shared" si="14"/>
        <v>CL.IC.MU.050317.01</v>
      </c>
    </row>
    <row r="139" spans="1:17" ht="15">
      <c r="A139" t="s">
        <v>5609</v>
      </c>
      <c r="B139" t="s">
        <v>5706</v>
      </c>
      <c r="C139" s="2" t="s">
        <v>6888</v>
      </c>
      <c r="D139" t="s">
        <v>5981</v>
      </c>
      <c r="E139" s="2" t="s">
        <v>1192</v>
      </c>
      <c r="F139" t="s">
        <v>5707</v>
      </c>
      <c r="G139" t="s">
        <v>4113</v>
      </c>
      <c r="H139" s="22" t="s">
        <v>1396</v>
      </c>
      <c r="I139" t="s">
        <v>4113</v>
      </c>
      <c r="J139" s="11" t="str">
        <f t="shared" si="11"/>
        <v>IC.MU.060101</v>
      </c>
      <c r="K139" s="2" t="s">
        <v>1192</v>
      </c>
      <c r="L139" t="str">
        <f t="shared" si="10"/>
        <v>Neck</v>
      </c>
      <c r="M139" s="12" t="str">
        <f t="shared" si="12"/>
        <v>PI.IC.MU.060101.01</v>
      </c>
      <c r="N139" s="12"/>
      <c r="O139" s="12" t="str">
        <f t="shared" si="13"/>
        <v>PH.IC.MU.060101.01</v>
      </c>
      <c r="Q139" s="12" t="str">
        <f t="shared" si="14"/>
        <v>CL.IC.MU.060101.01</v>
      </c>
    </row>
    <row r="140" spans="1:17" ht="15">
      <c r="A140" t="s">
        <v>5609</v>
      </c>
      <c r="C140" s="2" t="s">
        <v>6888</v>
      </c>
      <c r="E140" s="2" t="s">
        <v>1192</v>
      </c>
      <c r="F140" t="s">
        <v>5707</v>
      </c>
      <c r="G140" t="s">
        <v>4048</v>
      </c>
      <c r="H140" s="22" t="s">
        <v>1398</v>
      </c>
      <c r="I140" t="s">
        <v>5661</v>
      </c>
      <c r="J140" s="11" t="str">
        <f t="shared" si="11"/>
        <v>IC.MU.060102</v>
      </c>
      <c r="K140" s="2" t="s">
        <v>1192</v>
      </c>
      <c r="L140" t="str">
        <f t="shared" si="10"/>
        <v>Hand, right</v>
      </c>
      <c r="M140" s="12" t="str">
        <f t="shared" si="12"/>
        <v>PI.IC.MU.060102.01</v>
      </c>
      <c r="N140" s="12"/>
      <c r="O140" s="12" t="str">
        <f t="shared" si="13"/>
        <v>PH.IC.MU.060102.01</v>
      </c>
      <c r="Q140" s="12" t="str">
        <f t="shared" si="14"/>
        <v>CL.IC.MU.060102.01</v>
      </c>
    </row>
    <row r="141" spans="1:17" ht="15">
      <c r="A141" t="s">
        <v>5609</v>
      </c>
      <c r="C141" s="2" t="s">
        <v>6888</v>
      </c>
      <c r="E141" s="2" t="s">
        <v>1192</v>
      </c>
      <c r="F141" t="s">
        <v>5707</v>
      </c>
      <c r="G141" t="s">
        <v>4050</v>
      </c>
      <c r="H141" s="22" t="s">
        <v>1400</v>
      </c>
      <c r="I141" t="s">
        <v>5377</v>
      </c>
      <c r="J141" s="11" t="str">
        <f t="shared" si="11"/>
        <v>IC.MU.060103</v>
      </c>
      <c r="K141" s="2" t="s">
        <v>1192</v>
      </c>
      <c r="L141" t="str">
        <f t="shared" si="10"/>
        <v>Hand, left</v>
      </c>
      <c r="M141" s="12" t="str">
        <f t="shared" si="12"/>
        <v>PI.IC.MU.060103.01</v>
      </c>
      <c r="N141" s="12"/>
      <c r="O141" s="12" t="str">
        <f t="shared" si="13"/>
        <v>PH.IC.MU.060103.01</v>
      </c>
      <c r="Q141" s="12" t="str">
        <f t="shared" si="14"/>
        <v>CL.IC.MU.060103.01</v>
      </c>
    </row>
    <row r="142" spans="1:17" ht="15">
      <c r="A142" t="s">
        <v>5609</v>
      </c>
      <c r="C142" s="2" t="s">
        <v>6888</v>
      </c>
      <c r="E142" s="2" t="s">
        <v>1192</v>
      </c>
      <c r="F142" t="s">
        <v>5707</v>
      </c>
      <c r="G142" t="s">
        <v>3895</v>
      </c>
      <c r="H142" s="22" t="s">
        <v>1402</v>
      </c>
      <c r="I142" t="s">
        <v>5803</v>
      </c>
      <c r="J142" s="11" t="str">
        <f t="shared" si="11"/>
        <v>IC.MU.060104</v>
      </c>
      <c r="K142" s="2" t="s">
        <v>1192</v>
      </c>
      <c r="L142" t="str">
        <f t="shared" si="10"/>
        <v>Wrist, right</v>
      </c>
      <c r="M142" s="12" t="str">
        <f t="shared" si="12"/>
        <v>PI.IC.MU.060104.01</v>
      </c>
      <c r="N142" s="12"/>
      <c r="O142" s="12" t="str">
        <f t="shared" si="13"/>
        <v>PH.IC.MU.060104.01</v>
      </c>
      <c r="Q142" s="12" t="str">
        <f t="shared" si="14"/>
        <v>CL.IC.MU.060104.01</v>
      </c>
    </row>
    <row r="143" spans="1:17" ht="15">
      <c r="A143" t="s">
        <v>5609</v>
      </c>
      <c r="C143" s="2" t="s">
        <v>6888</v>
      </c>
      <c r="E143" s="2" t="s">
        <v>1192</v>
      </c>
      <c r="F143" t="s">
        <v>5707</v>
      </c>
      <c r="G143" t="s">
        <v>3897</v>
      </c>
      <c r="H143" s="22" t="s">
        <v>1404</v>
      </c>
      <c r="I143" t="s">
        <v>5379</v>
      </c>
      <c r="J143" s="11" t="str">
        <f t="shared" si="11"/>
        <v>IC.MU.060105</v>
      </c>
      <c r="K143" s="2" t="s">
        <v>1192</v>
      </c>
      <c r="L143" t="str">
        <f t="shared" si="10"/>
        <v>Wrist, left</v>
      </c>
      <c r="M143" s="12" t="str">
        <f t="shared" si="12"/>
        <v>PI.IC.MU.060105.01</v>
      </c>
      <c r="N143" s="12"/>
      <c r="O143" s="12" t="str">
        <f t="shared" si="13"/>
        <v>PH.IC.MU.060105.01</v>
      </c>
      <c r="Q143" s="12" t="str">
        <f t="shared" si="14"/>
        <v>CL.IC.MU.060105.01</v>
      </c>
    </row>
    <row r="144" spans="1:17" ht="15">
      <c r="A144" t="s">
        <v>5609</v>
      </c>
      <c r="C144" s="2" t="s">
        <v>6888</v>
      </c>
      <c r="E144" s="2" t="s">
        <v>1192</v>
      </c>
      <c r="F144" t="s">
        <v>5707</v>
      </c>
      <c r="G144" t="s">
        <v>3887</v>
      </c>
      <c r="H144" s="22" t="s">
        <v>1406</v>
      </c>
      <c r="I144" t="s">
        <v>5804</v>
      </c>
      <c r="J144" s="11" t="str">
        <f t="shared" si="11"/>
        <v>IC.MU.060106</v>
      </c>
      <c r="K144" s="2" t="s">
        <v>1192</v>
      </c>
      <c r="L144" t="str">
        <f t="shared" si="10"/>
        <v>Elbow, right</v>
      </c>
      <c r="M144" s="12" t="str">
        <f t="shared" si="12"/>
        <v>PI.IC.MU.060106.01</v>
      </c>
      <c r="N144" s="12"/>
      <c r="O144" s="12" t="str">
        <f t="shared" si="13"/>
        <v>PH.IC.MU.060106.01</v>
      </c>
      <c r="Q144" s="12" t="str">
        <f t="shared" si="14"/>
        <v>CL.IC.MU.060106.01</v>
      </c>
    </row>
    <row r="145" spans="1:17" ht="15">
      <c r="A145" t="s">
        <v>5609</v>
      </c>
      <c r="C145" s="2" t="s">
        <v>6888</v>
      </c>
      <c r="E145" s="2" t="s">
        <v>1192</v>
      </c>
      <c r="F145" t="s">
        <v>5707</v>
      </c>
      <c r="G145" t="s">
        <v>3889</v>
      </c>
      <c r="H145" s="22" t="s">
        <v>1419</v>
      </c>
      <c r="I145" t="s">
        <v>5805</v>
      </c>
      <c r="J145" s="11" t="str">
        <f t="shared" si="11"/>
        <v>IC.MU.060107</v>
      </c>
      <c r="K145" s="2" t="s">
        <v>1192</v>
      </c>
      <c r="L145" t="str">
        <f t="shared" si="10"/>
        <v>Elbow, left</v>
      </c>
      <c r="M145" s="12" t="str">
        <f t="shared" si="12"/>
        <v>PI.IC.MU.060107.01</v>
      </c>
      <c r="N145" s="12"/>
      <c r="O145" s="12" t="str">
        <f t="shared" si="13"/>
        <v>PH.IC.MU.060107.01</v>
      </c>
      <c r="Q145" s="12" t="str">
        <f t="shared" si="14"/>
        <v>CL.IC.MU.060107.01</v>
      </c>
    </row>
    <row r="146" spans="1:17" ht="15">
      <c r="A146" t="s">
        <v>5609</v>
      </c>
      <c r="C146" s="2" t="s">
        <v>6888</v>
      </c>
      <c r="E146" s="2" t="s">
        <v>1192</v>
      </c>
      <c r="F146" t="s">
        <v>5707</v>
      </c>
      <c r="G146" t="s">
        <v>5830</v>
      </c>
      <c r="H146" s="22" t="s">
        <v>1550</v>
      </c>
      <c r="I146" t="s">
        <v>5831</v>
      </c>
      <c r="J146" s="11" t="str">
        <f t="shared" si="11"/>
        <v>IC.MU.060108</v>
      </c>
      <c r="K146" s="2" t="s">
        <v>1192</v>
      </c>
      <c r="L146" t="str">
        <f t="shared" si="10"/>
        <v>Arm, right</v>
      </c>
      <c r="M146" s="12" t="str">
        <f t="shared" si="12"/>
        <v>PI.IC.MU.060108.01</v>
      </c>
      <c r="N146" s="12"/>
      <c r="O146" s="12" t="str">
        <f t="shared" si="13"/>
        <v>PH.IC.MU.060108.01</v>
      </c>
      <c r="Q146" s="12" t="str">
        <f t="shared" si="14"/>
        <v>CL.IC.MU.060108.01</v>
      </c>
    </row>
    <row r="147" spans="1:17" ht="15">
      <c r="A147" t="s">
        <v>5609</v>
      </c>
      <c r="C147" s="2" t="s">
        <v>6888</v>
      </c>
      <c r="E147" s="2" t="s">
        <v>1192</v>
      </c>
      <c r="F147" t="s">
        <v>5707</v>
      </c>
      <c r="G147" t="s">
        <v>5832</v>
      </c>
      <c r="H147" s="22" t="s">
        <v>1551</v>
      </c>
      <c r="I147" t="s">
        <v>5994</v>
      </c>
      <c r="J147" s="11" t="str">
        <f t="shared" si="11"/>
        <v>IC.MU.060109</v>
      </c>
      <c r="K147" s="2" t="s">
        <v>1192</v>
      </c>
      <c r="L147" t="str">
        <f t="shared" si="10"/>
        <v>Arm, left</v>
      </c>
      <c r="M147" s="12" t="str">
        <f t="shared" si="12"/>
        <v>PI.IC.MU.060109.01</v>
      </c>
      <c r="N147" s="12"/>
      <c r="O147" s="12" t="str">
        <f t="shared" si="13"/>
        <v>PH.IC.MU.060109.01</v>
      </c>
      <c r="Q147" s="12" t="str">
        <f t="shared" si="14"/>
        <v>CL.IC.MU.060109.01</v>
      </c>
    </row>
    <row r="148" spans="1:17" ht="15">
      <c r="A148" t="s">
        <v>5609</v>
      </c>
      <c r="C148" s="2" t="s">
        <v>6888</v>
      </c>
      <c r="E148" s="2" t="s">
        <v>1192</v>
      </c>
      <c r="F148" t="s">
        <v>5707</v>
      </c>
      <c r="G148" t="s">
        <v>3979</v>
      </c>
      <c r="H148" s="22" t="s">
        <v>1571</v>
      </c>
      <c r="I148" t="s">
        <v>5628</v>
      </c>
      <c r="J148" s="11" t="str">
        <f t="shared" si="11"/>
        <v>IC.MU.060110</v>
      </c>
      <c r="K148" s="2" t="s">
        <v>1192</v>
      </c>
      <c r="L148" t="str">
        <f t="shared" si="10"/>
        <v>Shoulder, right</v>
      </c>
      <c r="M148" s="12" t="str">
        <f t="shared" si="12"/>
        <v>PI.IC.MU.060110.01</v>
      </c>
      <c r="N148" s="12"/>
      <c r="O148" s="12" t="str">
        <f t="shared" si="13"/>
        <v>PH.IC.MU.060110.01</v>
      </c>
      <c r="Q148" s="12" t="str">
        <f t="shared" si="14"/>
        <v>CL.IC.MU.060110.01</v>
      </c>
    </row>
    <row r="149" spans="1:17" ht="15">
      <c r="A149" t="s">
        <v>5609</v>
      </c>
      <c r="C149" s="2" t="s">
        <v>6888</v>
      </c>
      <c r="E149" s="2" t="s">
        <v>1192</v>
      </c>
      <c r="F149" t="s">
        <v>5707</v>
      </c>
      <c r="G149" t="s">
        <v>3981</v>
      </c>
      <c r="H149" s="22" t="s">
        <v>1298</v>
      </c>
      <c r="I149" t="s">
        <v>5629</v>
      </c>
      <c r="J149" s="11" t="str">
        <f t="shared" si="11"/>
        <v>IC.MU.060111</v>
      </c>
      <c r="K149" s="2" t="s">
        <v>1192</v>
      </c>
      <c r="L149" t="str">
        <f t="shared" si="10"/>
        <v>Shoulder, left</v>
      </c>
      <c r="M149" s="12" t="str">
        <f t="shared" si="12"/>
        <v>PI.IC.MU.060111.01</v>
      </c>
      <c r="N149" s="12"/>
      <c r="O149" s="12" t="str">
        <f t="shared" si="13"/>
        <v>PH.IC.MU.060111.01</v>
      </c>
      <c r="Q149" s="12" t="str">
        <f t="shared" si="14"/>
        <v>CL.IC.MU.060111.01</v>
      </c>
    </row>
    <row r="150" spans="1:17" ht="15">
      <c r="A150" t="s">
        <v>5609</v>
      </c>
      <c r="C150" s="2" t="s">
        <v>6888</v>
      </c>
      <c r="E150" s="2" t="s">
        <v>1192</v>
      </c>
      <c r="F150" t="s">
        <v>5707</v>
      </c>
      <c r="G150" t="s">
        <v>1234</v>
      </c>
      <c r="H150" s="22" t="s">
        <v>1299</v>
      </c>
      <c r="I150" t="s">
        <v>1234</v>
      </c>
      <c r="J150" s="11" t="str">
        <f t="shared" si="11"/>
        <v>IC.MU.060112</v>
      </c>
      <c r="K150" s="2" t="s">
        <v>1192</v>
      </c>
      <c r="L150" t="str">
        <f t="shared" si="10"/>
        <v>Back</v>
      </c>
      <c r="M150" s="12" t="str">
        <f t="shared" si="12"/>
        <v>PI.IC.MU.060112.01</v>
      </c>
      <c r="N150" s="12"/>
      <c r="O150" s="12" t="str">
        <f t="shared" si="13"/>
        <v>PH.IC.MU.060112.01</v>
      </c>
      <c r="Q150" s="12" t="str">
        <f t="shared" si="14"/>
        <v>CL.IC.MU.060112.01</v>
      </c>
    </row>
    <row r="151" spans="1:17" ht="15">
      <c r="A151" t="s">
        <v>5609</v>
      </c>
      <c r="C151" s="2" t="s">
        <v>6888</v>
      </c>
      <c r="E151" s="2" t="s">
        <v>1192</v>
      </c>
      <c r="F151" t="s">
        <v>5707</v>
      </c>
      <c r="G151" t="s">
        <v>4119</v>
      </c>
      <c r="H151" s="22" t="s">
        <v>1300</v>
      </c>
      <c r="I151" t="s">
        <v>5630</v>
      </c>
      <c r="J151" s="11" t="str">
        <f t="shared" si="11"/>
        <v>IC.MU.060113</v>
      </c>
      <c r="K151" s="2" t="s">
        <v>1192</v>
      </c>
      <c r="L151" t="str">
        <f t="shared" si="10"/>
        <v>Hip, right</v>
      </c>
      <c r="M151" s="12" t="str">
        <f t="shared" si="12"/>
        <v>PI.IC.MU.060113.01</v>
      </c>
      <c r="N151" s="12"/>
      <c r="O151" s="12" t="str">
        <f t="shared" si="13"/>
        <v>PH.IC.MU.060113.01</v>
      </c>
      <c r="Q151" s="12" t="str">
        <f t="shared" si="14"/>
        <v>CL.IC.MU.060113.01</v>
      </c>
    </row>
    <row r="152" spans="1:17" ht="15">
      <c r="A152" t="s">
        <v>5609</v>
      </c>
      <c r="C152" s="2" t="s">
        <v>6888</v>
      </c>
      <c r="E152" s="2" t="s">
        <v>1192</v>
      </c>
      <c r="F152" t="s">
        <v>5707</v>
      </c>
      <c r="G152" t="s">
        <v>4121</v>
      </c>
      <c r="H152" s="22" t="s">
        <v>1301</v>
      </c>
      <c r="I152" t="s">
        <v>5631</v>
      </c>
      <c r="J152" s="11" t="str">
        <f t="shared" si="11"/>
        <v>IC.MU.060114</v>
      </c>
      <c r="K152" s="2" t="s">
        <v>1192</v>
      </c>
      <c r="L152" t="str">
        <f t="shared" si="10"/>
        <v>Hip, left</v>
      </c>
      <c r="M152" s="12" t="str">
        <f t="shared" si="12"/>
        <v>PI.IC.MU.060114.01</v>
      </c>
      <c r="N152" s="12"/>
      <c r="O152" s="12" t="str">
        <f t="shared" si="13"/>
        <v>PH.IC.MU.060114.01</v>
      </c>
      <c r="Q152" s="12" t="str">
        <f t="shared" si="14"/>
        <v>CL.IC.MU.060114.01</v>
      </c>
    </row>
    <row r="153" spans="1:17" ht="15">
      <c r="A153" t="s">
        <v>5609</v>
      </c>
      <c r="C153" s="2" t="s">
        <v>6888</v>
      </c>
      <c r="E153" s="2" t="s">
        <v>1192</v>
      </c>
      <c r="F153" t="s">
        <v>5707</v>
      </c>
      <c r="G153" t="s">
        <v>3777</v>
      </c>
      <c r="H153" s="22" t="s">
        <v>1468</v>
      </c>
      <c r="I153" t="s">
        <v>5708</v>
      </c>
      <c r="J153" s="11" t="str">
        <f t="shared" si="11"/>
        <v>IC.MU.060115</v>
      </c>
      <c r="K153" s="2" t="s">
        <v>1192</v>
      </c>
      <c r="L153" t="str">
        <f t="shared" si="10"/>
        <v>Knee, right</v>
      </c>
      <c r="M153" s="12" t="str">
        <f t="shared" si="12"/>
        <v>PI.IC.MU.060115.01</v>
      </c>
      <c r="N153" s="12"/>
      <c r="O153" s="12" t="str">
        <f t="shared" si="13"/>
        <v>PH.IC.MU.060115.01</v>
      </c>
      <c r="Q153" s="12" t="str">
        <f t="shared" si="14"/>
        <v>CL.IC.MU.060115.01</v>
      </c>
    </row>
    <row r="154" spans="1:17" ht="15">
      <c r="A154" t="s">
        <v>5609</v>
      </c>
      <c r="C154" s="2" t="s">
        <v>6888</v>
      </c>
      <c r="E154" s="2" t="s">
        <v>1192</v>
      </c>
      <c r="F154" t="s">
        <v>5707</v>
      </c>
      <c r="G154" t="s">
        <v>3779</v>
      </c>
      <c r="H154" s="22" t="s">
        <v>1470</v>
      </c>
      <c r="I154" t="s">
        <v>5633</v>
      </c>
      <c r="J154" s="11" t="str">
        <f t="shared" si="11"/>
        <v>IC.MU.060117</v>
      </c>
      <c r="K154" s="2" t="s">
        <v>1192</v>
      </c>
      <c r="L154" t="str">
        <f t="shared" si="10"/>
        <v>Knee, left</v>
      </c>
      <c r="M154" s="12" t="str">
        <f t="shared" si="12"/>
        <v>PI.IC.MU.060117.01</v>
      </c>
      <c r="N154" s="12"/>
      <c r="O154" s="12" t="str">
        <f t="shared" si="13"/>
        <v>PH.IC.MU.060117.01</v>
      </c>
      <c r="Q154" s="12" t="str">
        <f t="shared" si="14"/>
        <v>CL.IC.MU.060117.01</v>
      </c>
    </row>
    <row r="155" spans="1:17" ht="15">
      <c r="A155" t="s">
        <v>5609</v>
      </c>
      <c r="C155" s="2" t="s">
        <v>6888</v>
      </c>
      <c r="E155" s="2" t="s">
        <v>1192</v>
      </c>
      <c r="F155" t="s">
        <v>5707</v>
      </c>
      <c r="G155" t="s">
        <v>5995</v>
      </c>
      <c r="H155" s="22" t="s">
        <v>1251</v>
      </c>
      <c r="I155" t="s">
        <v>5996</v>
      </c>
      <c r="J155" s="11" t="str">
        <f t="shared" si="11"/>
        <v>IC.MU.060118</v>
      </c>
      <c r="K155" s="2" t="s">
        <v>1192</v>
      </c>
      <c r="L155" t="str">
        <f t="shared" si="10"/>
        <v>Leg, right</v>
      </c>
      <c r="M155" s="12" t="str">
        <f t="shared" si="12"/>
        <v>PI.IC.MU.060118.01</v>
      </c>
      <c r="N155" s="12"/>
      <c r="O155" s="12" t="str">
        <f t="shared" si="13"/>
        <v>PH.IC.MU.060118.01</v>
      </c>
      <c r="Q155" s="12" t="str">
        <f t="shared" si="14"/>
        <v>CL.IC.MU.060118.01</v>
      </c>
    </row>
    <row r="156" spans="1:17" ht="15">
      <c r="A156" t="s">
        <v>5609</v>
      </c>
      <c r="C156" s="2" t="s">
        <v>6888</v>
      </c>
      <c r="E156" s="2" t="s">
        <v>1192</v>
      </c>
      <c r="F156" t="s">
        <v>5707</v>
      </c>
      <c r="G156" t="s">
        <v>5997</v>
      </c>
      <c r="H156" s="22" t="s">
        <v>1100</v>
      </c>
      <c r="I156" t="s">
        <v>5998</v>
      </c>
      <c r="J156" s="11" t="str">
        <f t="shared" si="11"/>
        <v>IC.MU.060119</v>
      </c>
      <c r="K156" s="2" t="s">
        <v>1192</v>
      </c>
      <c r="L156" t="str">
        <f t="shared" si="10"/>
        <v>Leg, left</v>
      </c>
      <c r="M156" s="12" t="str">
        <f t="shared" si="12"/>
        <v>PI.IC.MU.060119.01</v>
      </c>
      <c r="N156" s="12"/>
      <c r="O156" s="12" t="str">
        <f t="shared" si="13"/>
        <v>PH.IC.MU.060119.01</v>
      </c>
      <c r="Q156" s="12" t="str">
        <f t="shared" si="14"/>
        <v>CL.IC.MU.060119.01</v>
      </c>
    </row>
    <row r="157" spans="1:17" ht="15">
      <c r="A157" t="s">
        <v>5609</v>
      </c>
      <c r="C157" s="2" t="s">
        <v>6888</v>
      </c>
      <c r="E157" s="2" t="s">
        <v>1192</v>
      </c>
      <c r="F157" t="s">
        <v>5707</v>
      </c>
      <c r="G157" t="s">
        <v>3785</v>
      </c>
      <c r="H157" s="22" t="s">
        <v>1271</v>
      </c>
      <c r="I157" t="s">
        <v>5634</v>
      </c>
      <c r="J157" s="11" t="str">
        <f t="shared" si="11"/>
        <v>IC.MU.060120</v>
      </c>
      <c r="K157" s="2" t="s">
        <v>1192</v>
      </c>
      <c r="L157" t="str">
        <f t="shared" si="10"/>
        <v>Ankle, right</v>
      </c>
      <c r="M157" s="12" t="str">
        <f t="shared" si="12"/>
        <v>PI.IC.MU.060120.01</v>
      </c>
      <c r="N157" s="12"/>
      <c r="O157" s="12" t="str">
        <f t="shared" si="13"/>
        <v>PH.IC.MU.060120.01</v>
      </c>
      <c r="Q157" s="12" t="str">
        <f t="shared" si="14"/>
        <v>CL.IC.MU.060120.01</v>
      </c>
    </row>
    <row r="158" spans="1:17" ht="15">
      <c r="A158" t="s">
        <v>5609</v>
      </c>
      <c r="C158" s="2" t="s">
        <v>6888</v>
      </c>
      <c r="E158" s="2" t="s">
        <v>1192</v>
      </c>
      <c r="F158" t="s">
        <v>5707</v>
      </c>
      <c r="G158" t="s">
        <v>3787</v>
      </c>
      <c r="H158" s="22" t="s">
        <v>2395</v>
      </c>
      <c r="I158" t="s">
        <v>5635</v>
      </c>
      <c r="J158" s="11" t="str">
        <f t="shared" si="11"/>
        <v>IC.MU.060121</v>
      </c>
      <c r="K158" s="2" t="s">
        <v>1192</v>
      </c>
      <c r="L158" t="str">
        <f t="shared" si="10"/>
        <v>Ankle, left</v>
      </c>
      <c r="M158" s="12" t="str">
        <f t="shared" si="12"/>
        <v>PI.IC.MU.060121.01</v>
      </c>
      <c r="N158" s="12"/>
      <c r="O158" s="12" t="str">
        <f t="shared" si="13"/>
        <v>PH.IC.MU.060121.01</v>
      </c>
      <c r="Q158" s="12" t="str">
        <f t="shared" si="14"/>
        <v>CL.IC.MU.060121.01</v>
      </c>
    </row>
    <row r="159" spans="1:17" ht="15">
      <c r="A159" t="s">
        <v>5609</v>
      </c>
      <c r="C159" s="2" t="s">
        <v>6888</v>
      </c>
      <c r="D159" t="s">
        <v>1360</v>
      </c>
      <c r="E159" s="2" t="s">
        <v>923</v>
      </c>
      <c r="F159" t="s">
        <v>5709</v>
      </c>
      <c r="G159" t="s">
        <v>1362</v>
      </c>
      <c r="H159" s="22" t="s">
        <v>1396</v>
      </c>
      <c r="I159" t="s">
        <v>1362</v>
      </c>
      <c r="J159" s="11" t="str">
        <f t="shared" si="11"/>
        <v>IC.MU.060201</v>
      </c>
      <c r="K159" s="2" t="s">
        <v>1192</v>
      </c>
      <c r="L159" t="str">
        <f t="shared" si="10"/>
        <v>On</v>
      </c>
      <c r="M159" s="12" t="str">
        <f t="shared" si="12"/>
        <v>PI.IC.MU.060201.01</v>
      </c>
      <c r="N159" s="12"/>
      <c r="O159" s="12" t="str">
        <f t="shared" si="13"/>
        <v>PH.IC.MU.060201.01</v>
      </c>
      <c r="Q159" s="12" t="str">
        <f t="shared" si="14"/>
        <v>CL.IC.MU.060201.01</v>
      </c>
    </row>
    <row r="160" spans="1:17" ht="15">
      <c r="A160" t="s">
        <v>5609</v>
      </c>
      <c r="C160" s="2" t="s">
        <v>6888</v>
      </c>
      <c r="E160" s="2" t="s">
        <v>923</v>
      </c>
      <c r="F160" t="s">
        <v>5709</v>
      </c>
      <c r="G160" t="s">
        <v>1182</v>
      </c>
      <c r="H160" s="22" t="s">
        <v>1398</v>
      </c>
      <c r="I160" t="s">
        <v>1182</v>
      </c>
      <c r="J160" s="11" t="str">
        <f t="shared" si="11"/>
        <v>IC.MU.060202</v>
      </c>
      <c r="K160" s="2" t="s">
        <v>1192</v>
      </c>
      <c r="L160" t="str">
        <f t="shared" si="10"/>
        <v>Off</v>
      </c>
      <c r="M160" s="12" t="str">
        <f t="shared" si="12"/>
        <v>PI.IC.MU.060202.01</v>
      </c>
      <c r="N160" s="12"/>
      <c r="O160" s="12" t="str">
        <f t="shared" si="13"/>
        <v>PH.IC.MU.060202.01</v>
      </c>
      <c r="Q160" s="12" t="str">
        <f t="shared" si="14"/>
        <v>CL.IC.MU.060202.01</v>
      </c>
    </row>
    <row r="161" spans="1:17" ht="15">
      <c r="A161" t="s">
        <v>5609</v>
      </c>
      <c r="C161" s="2" t="s">
        <v>6888</v>
      </c>
      <c r="D161" t="s">
        <v>5363</v>
      </c>
      <c r="E161" s="2" t="s">
        <v>1202</v>
      </c>
      <c r="F161" t="s">
        <v>5710</v>
      </c>
      <c r="G161" t="s">
        <v>5509</v>
      </c>
      <c r="H161" s="22" t="s">
        <v>1396</v>
      </c>
      <c r="I161" t="s">
        <v>5510</v>
      </c>
      <c r="J161" s="11" t="str">
        <f t="shared" si="11"/>
        <v>IC.MU.060301</v>
      </c>
      <c r="K161" s="2" t="s">
        <v>1192</v>
      </c>
      <c r="L161" t="str">
        <f t="shared" si="10"/>
        <v>Knee immobilizer/brace</v>
      </c>
      <c r="M161" s="12" t="str">
        <f t="shared" si="12"/>
        <v>PI.IC.MU.060301.01</v>
      </c>
      <c r="N161" s="12"/>
      <c r="O161" s="12" t="str">
        <f t="shared" si="13"/>
        <v>PH.IC.MU.060301.01</v>
      </c>
      <c r="Q161" s="12" t="str">
        <f t="shared" si="14"/>
        <v>CL.IC.MU.060301.01</v>
      </c>
    </row>
    <row r="162" spans="1:17" ht="15">
      <c r="A162" t="s">
        <v>5609</v>
      </c>
      <c r="C162" s="2" t="s">
        <v>6888</v>
      </c>
      <c r="E162" s="2" t="s">
        <v>1202</v>
      </c>
      <c r="F162" t="s">
        <v>5710</v>
      </c>
      <c r="G162" t="s">
        <v>5511</v>
      </c>
      <c r="H162" s="22" t="s">
        <v>1398</v>
      </c>
      <c r="I162" t="s">
        <v>5512</v>
      </c>
      <c r="J162" s="11" t="str">
        <f t="shared" si="11"/>
        <v>IC.MU.060302</v>
      </c>
      <c r="K162" s="2" t="s">
        <v>1192</v>
      </c>
      <c r="L162" t="str">
        <f t="shared" si="10"/>
        <v>Abduction pillow</v>
      </c>
      <c r="M162" s="12" t="str">
        <f t="shared" si="12"/>
        <v>PI.IC.MU.060302.01</v>
      </c>
      <c r="N162" s="12"/>
      <c r="O162" s="12" t="str">
        <f t="shared" si="13"/>
        <v>PH.IC.MU.060302.01</v>
      </c>
      <c r="Q162" s="12" t="str">
        <f t="shared" si="14"/>
        <v>CL.IC.MU.060302.01</v>
      </c>
    </row>
    <row r="163" spans="1:17" ht="15">
      <c r="A163" t="s">
        <v>5609</v>
      </c>
      <c r="C163" s="2" t="s">
        <v>6888</v>
      </c>
      <c r="E163" s="2" t="s">
        <v>1202</v>
      </c>
      <c r="F163" t="s">
        <v>5710</v>
      </c>
      <c r="G163" t="s">
        <v>5513</v>
      </c>
      <c r="H163" s="22" t="s">
        <v>1400</v>
      </c>
      <c r="I163" t="s">
        <v>5514</v>
      </c>
      <c r="J163" s="11" t="str">
        <f t="shared" si="11"/>
        <v>IC.MU.060303</v>
      </c>
      <c r="K163" s="2" t="s">
        <v>1192</v>
      </c>
      <c r="L163" t="str">
        <f t="shared" si="10"/>
        <v>Shoulder abduction splint</v>
      </c>
      <c r="M163" s="12" t="str">
        <f t="shared" si="12"/>
        <v>PI.IC.MU.060303.01</v>
      </c>
      <c r="N163" s="12"/>
      <c r="O163" s="12" t="str">
        <f t="shared" si="13"/>
        <v>PH.IC.MU.060303.01</v>
      </c>
      <c r="Q163" s="12" t="str">
        <f t="shared" si="14"/>
        <v>CL.IC.MU.060303.01</v>
      </c>
    </row>
    <row r="164" spans="1:17" ht="15">
      <c r="A164" t="s">
        <v>5609</v>
      </c>
      <c r="C164" s="2" t="s">
        <v>6888</v>
      </c>
      <c r="E164" s="2" t="s">
        <v>1202</v>
      </c>
      <c r="F164" t="s">
        <v>5710</v>
      </c>
      <c r="G164" t="s">
        <v>5515</v>
      </c>
      <c r="H164" s="22" t="s">
        <v>1402</v>
      </c>
      <c r="I164" t="s">
        <v>5516</v>
      </c>
      <c r="J164" s="11" t="str">
        <f t="shared" si="11"/>
        <v>IC.MU.060304</v>
      </c>
      <c r="K164" s="2" t="s">
        <v>1192</v>
      </c>
      <c r="L164" t="str">
        <f t="shared" si="10"/>
        <v>Cast boot</v>
      </c>
      <c r="M164" s="12" t="str">
        <f t="shared" si="12"/>
        <v>PI.IC.MU.060304.01</v>
      </c>
      <c r="N164" s="12"/>
      <c r="O164" s="12" t="str">
        <f t="shared" si="13"/>
        <v>PH.IC.MU.060304.01</v>
      </c>
      <c r="Q164" s="12" t="str">
        <f t="shared" si="14"/>
        <v>CL.IC.MU.060304.01</v>
      </c>
    </row>
    <row r="165" spans="1:17" ht="15">
      <c r="A165" t="s">
        <v>5609</v>
      </c>
      <c r="C165" s="2" t="s">
        <v>6888</v>
      </c>
      <c r="E165" s="2" t="s">
        <v>1202</v>
      </c>
      <c r="F165" t="s">
        <v>5710</v>
      </c>
      <c r="G165" t="s">
        <v>5517</v>
      </c>
      <c r="H165" s="22" t="s">
        <v>1404</v>
      </c>
      <c r="I165" t="s">
        <v>5518</v>
      </c>
      <c r="J165" s="11" t="str">
        <f t="shared" si="11"/>
        <v>IC.MU.060305</v>
      </c>
      <c r="K165" s="2" t="s">
        <v>1192</v>
      </c>
      <c r="L165" t="str">
        <f t="shared" si="10"/>
        <v>Cast shoe</v>
      </c>
      <c r="M165" s="12" t="str">
        <f t="shared" si="12"/>
        <v>PI.IC.MU.060305.01</v>
      </c>
      <c r="N165" s="12"/>
      <c r="O165" s="12" t="str">
        <f t="shared" si="13"/>
        <v>PH.IC.MU.060305.01</v>
      </c>
      <c r="Q165" s="12" t="str">
        <f t="shared" si="14"/>
        <v>CL.IC.MU.060305.01</v>
      </c>
    </row>
    <row r="166" spans="1:17" ht="15">
      <c r="A166" t="s">
        <v>5609</v>
      </c>
      <c r="C166" s="2" t="s">
        <v>6888</v>
      </c>
      <c r="E166" s="2" t="s">
        <v>1202</v>
      </c>
      <c r="F166" t="s">
        <v>5710</v>
      </c>
      <c r="G166" t="s">
        <v>5519</v>
      </c>
      <c r="H166" s="22" t="s">
        <v>1406</v>
      </c>
      <c r="I166" t="s">
        <v>5520</v>
      </c>
      <c r="J166" s="11" t="str">
        <f t="shared" si="11"/>
        <v>IC.MU.060306</v>
      </c>
      <c r="K166" s="2" t="s">
        <v>1192</v>
      </c>
      <c r="L166" t="str">
        <f t="shared" si="10"/>
        <v>Cervical collar, hard</v>
      </c>
      <c r="M166" s="12" t="str">
        <f t="shared" si="12"/>
        <v>PI.IC.MU.060306.01</v>
      </c>
      <c r="N166" s="12"/>
      <c r="O166" s="12" t="str">
        <f t="shared" si="13"/>
        <v>PH.IC.MU.060306.01</v>
      </c>
      <c r="Q166" s="12" t="str">
        <f t="shared" si="14"/>
        <v>CL.IC.MU.060306.01</v>
      </c>
    </row>
    <row r="167" spans="1:17" ht="15">
      <c r="A167" t="s">
        <v>5609</v>
      </c>
      <c r="C167" s="2" t="s">
        <v>6888</v>
      </c>
      <c r="E167" s="2" t="s">
        <v>1202</v>
      </c>
      <c r="F167" t="s">
        <v>5710</v>
      </c>
      <c r="G167" t="s">
        <v>5521</v>
      </c>
      <c r="H167" s="22" t="s">
        <v>1419</v>
      </c>
      <c r="I167" t="s">
        <v>5522</v>
      </c>
      <c r="J167" s="11" t="str">
        <f t="shared" si="11"/>
        <v>IC.MU.060307</v>
      </c>
      <c r="K167" s="2" t="s">
        <v>1192</v>
      </c>
      <c r="L167" t="str">
        <f t="shared" si="10"/>
        <v>Cervical collar, soft</v>
      </c>
      <c r="M167" s="12" t="str">
        <f t="shared" si="12"/>
        <v>PI.IC.MU.060307.01</v>
      </c>
      <c r="N167" s="12"/>
      <c r="O167" s="12" t="str">
        <f t="shared" si="13"/>
        <v>PH.IC.MU.060307.01</v>
      </c>
      <c r="Q167" s="12" t="str">
        <f t="shared" si="14"/>
        <v>CL.IC.MU.060307.01</v>
      </c>
    </row>
    <row r="168" spans="1:17" ht="15">
      <c r="A168" t="s">
        <v>5609</v>
      </c>
      <c r="C168" s="2" t="s">
        <v>6888</v>
      </c>
      <c r="E168" s="2" t="s">
        <v>1202</v>
      </c>
      <c r="F168" t="s">
        <v>5710</v>
      </c>
      <c r="G168" t="s">
        <v>5523</v>
      </c>
      <c r="H168" s="22" t="s">
        <v>1550</v>
      </c>
      <c r="I168" t="s">
        <v>5524</v>
      </c>
      <c r="J168" s="11" t="str">
        <f t="shared" si="11"/>
        <v>IC.MU.060308</v>
      </c>
      <c r="K168" s="2" t="s">
        <v>1192</v>
      </c>
      <c r="L168" t="str">
        <f t="shared" si="10"/>
        <v>Dorsiflexion boot</v>
      </c>
      <c r="M168" s="12" t="str">
        <f t="shared" si="12"/>
        <v>PI.IC.MU.060308.01</v>
      </c>
      <c r="N168" s="12"/>
      <c r="O168" s="12" t="str">
        <f t="shared" si="13"/>
        <v>PH.IC.MU.060308.01</v>
      </c>
      <c r="Q168" s="12" t="str">
        <f t="shared" si="14"/>
        <v>CL.IC.MU.060308.01</v>
      </c>
    </row>
    <row r="169" spans="1:17" ht="15">
      <c r="A169" t="s">
        <v>5609</v>
      </c>
      <c r="C169" s="2" t="s">
        <v>6888</v>
      </c>
      <c r="E169" s="2" t="s">
        <v>1202</v>
      </c>
      <c r="F169" t="s">
        <v>5710</v>
      </c>
      <c r="G169" t="s">
        <v>3797</v>
      </c>
      <c r="H169" s="22" t="s">
        <v>1551</v>
      </c>
      <c r="I169" t="s">
        <v>3797</v>
      </c>
      <c r="J169" s="11" t="str">
        <f t="shared" si="11"/>
        <v>IC.MU.060309</v>
      </c>
      <c r="K169" s="2" t="s">
        <v>1192</v>
      </c>
      <c r="L169" t="str">
        <f t="shared" si="10"/>
        <v>Sling</v>
      </c>
      <c r="M169" s="12" t="str">
        <f t="shared" si="12"/>
        <v>PI.IC.MU.060309.01</v>
      </c>
      <c r="N169" s="12"/>
      <c r="O169" s="12" t="str">
        <f t="shared" si="13"/>
        <v>PH.IC.MU.060309.01</v>
      </c>
      <c r="Q169" s="12" t="str">
        <f t="shared" si="14"/>
        <v>CL.IC.MU.060309.01</v>
      </c>
    </row>
    <row r="170" spans="1:17" ht="15">
      <c r="A170" t="s">
        <v>5609</v>
      </c>
      <c r="C170" s="2" t="s">
        <v>6888</v>
      </c>
      <c r="E170" s="2" t="s">
        <v>1202</v>
      </c>
      <c r="F170" t="s">
        <v>5710</v>
      </c>
      <c r="G170" t="s">
        <v>5699</v>
      </c>
      <c r="H170" s="22" t="s">
        <v>1571</v>
      </c>
      <c r="I170" t="s">
        <v>5700</v>
      </c>
      <c r="J170" s="11" t="str">
        <f t="shared" si="11"/>
        <v>IC.MU.060310</v>
      </c>
      <c r="K170" s="2" t="s">
        <v>1192</v>
      </c>
      <c r="L170" t="str">
        <f t="shared" si="10"/>
        <v>Sling and swathe</v>
      </c>
      <c r="M170" s="12" t="str">
        <f t="shared" si="12"/>
        <v>PI.IC.MU.060310.01</v>
      </c>
      <c r="N170" s="12"/>
      <c r="O170" s="12" t="str">
        <f t="shared" si="13"/>
        <v>PH.IC.MU.060310.01</v>
      </c>
      <c r="Q170" s="12" t="str">
        <f t="shared" si="14"/>
        <v>CL.IC.MU.060310.01</v>
      </c>
    </row>
    <row r="171" spans="1:17" ht="15">
      <c r="A171" t="s">
        <v>5609</v>
      </c>
      <c r="C171" s="2" t="s">
        <v>6888</v>
      </c>
      <c r="E171" s="2" t="s">
        <v>1202</v>
      </c>
      <c r="F171" t="s">
        <v>5710</v>
      </c>
      <c r="G171" t="s">
        <v>5701</v>
      </c>
      <c r="H171" s="22" t="s">
        <v>1298</v>
      </c>
      <c r="I171" t="s">
        <v>5711</v>
      </c>
      <c r="J171" s="11" t="str">
        <f t="shared" si="11"/>
        <v>IC.MU.060311</v>
      </c>
      <c r="K171" s="2" t="s">
        <v>1192</v>
      </c>
      <c r="L171" t="str">
        <f t="shared" si="10"/>
        <v>Splint, long</v>
      </c>
      <c r="M171" s="12" t="str">
        <f t="shared" si="12"/>
        <v>PI.IC.MU.060311.01</v>
      </c>
      <c r="N171" s="12"/>
      <c r="O171" s="12" t="str">
        <f t="shared" si="13"/>
        <v>PH.IC.MU.060311.01</v>
      </c>
      <c r="Q171" s="12" t="str">
        <f t="shared" si="14"/>
        <v>CL.IC.MU.060311.01</v>
      </c>
    </row>
    <row r="172" spans="1:17" ht="15">
      <c r="A172" t="s">
        <v>5609</v>
      </c>
      <c r="C172" s="2" t="s">
        <v>6888</v>
      </c>
      <c r="E172" s="2" t="s">
        <v>1202</v>
      </c>
      <c r="F172" t="s">
        <v>5710</v>
      </c>
      <c r="G172" t="s">
        <v>5703</v>
      </c>
      <c r="H172" s="22" t="s">
        <v>1299</v>
      </c>
      <c r="I172" t="s">
        <v>5526</v>
      </c>
      <c r="J172" s="11" t="str">
        <f t="shared" si="11"/>
        <v>IC.MU.060312</v>
      </c>
      <c r="K172" s="2" t="s">
        <v>1192</v>
      </c>
      <c r="L172" t="str">
        <f t="shared" si="10"/>
        <v>Splint, short</v>
      </c>
      <c r="M172" s="12" t="str">
        <f t="shared" si="12"/>
        <v>PI.IC.MU.060312.01</v>
      </c>
      <c r="N172" s="12"/>
      <c r="O172" s="12" t="str">
        <f t="shared" si="13"/>
        <v>PH.IC.MU.060312.01</v>
      </c>
      <c r="Q172" s="12" t="str">
        <f t="shared" si="14"/>
        <v>CL.IC.MU.060312.01</v>
      </c>
    </row>
    <row r="173" spans="1:17" ht="15">
      <c r="A173" t="s">
        <v>5609</v>
      </c>
      <c r="C173" s="2" t="s">
        <v>6888</v>
      </c>
      <c r="E173" s="2" t="s">
        <v>1202</v>
      </c>
      <c r="F173" t="s">
        <v>5710</v>
      </c>
      <c r="G173" t="s">
        <v>5527</v>
      </c>
      <c r="H173" s="22" t="s">
        <v>1300</v>
      </c>
      <c r="I173" t="s">
        <v>5528</v>
      </c>
      <c r="J173" s="11" t="str">
        <f t="shared" si="11"/>
        <v>IC.MU.060313</v>
      </c>
      <c r="K173" s="2" t="s">
        <v>1192</v>
      </c>
      <c r="L173" t="str">
        <f t="shared" si="10"/>
        <v>Splint hand</v>
      </c>
      <c r="M173" s="12" t="str">
        <f t="shared" si="12"/>
        <v>PI.IC.MU.060313.01</v>
      </c>
      <c r="N173" s="12"/>
      <c r="O173" s="12" t="str">
        <f t="shared" si="13"/>
        <v>PH.IC.MU.060313.01</v>
      </c>
      <c r="Q173" s="12" t="str">
        <f t="shared" si="14"/>
        <v>CL.IC.MU.060313.01</v>
      </c>
    </row>
    <row r="174" spans="1:17" ht="15">
      <c r="A174" t="s">
        <v>5609</v>
      </c>
      <c r="C174" s="2" t="s">
        <v>6888</v>
      </c>
      <c r="E174" s="2" t="s">
        <v>1202</v>
      </c>
      <c r="F174" t="s">
        <v>5710</v>
      </c>
      <c r="G174" t="s">
        <v>5704</v>
      </c>
      <c r="H174" s="22" t="s">
        <v>1301</v>
      </c>
      <c r="I174" t="s">
        <v>5705</v>
      </c>
      <c r="J174" s="11" t="str">
        <f t="shared" si="11"/>
        <v>IC.MU.060314</v>
      </c>
      <c r="K174" s="2" t="s">
        <v>1192</v>
      </c>
      <c r="L174" t="str">
        <f t="shared" si="10"/>
        <v>Queen Anne collar</v>
      </c>
      <c r="M174" s="12" t="str">
        <f t="shared" si="12"/>
        <v>PI.IC.MU.060314.01</v>
      </c>
      <c r="N174" s="12"/>
      <c r="O174" s="12" t="str">
        <f t="shared" si="13"/>
        <v>PH.IC.MU.060314.01</v>
      </c>
      <c r="Q174" s="12" t="str">
        <f t="shared" si="14"/>
        <v>CL.IC.MU.060314.01</v>
      </c>
    </row>
    <row r="175" spans="1:17" ht="15">
      <c r="A175" t="s">
        <v>5609</v>
      </c>
      <c r="C175" s="2" t="s">
        <v>6888</v>
      </c>
      <c r="E175" s="2" t="s">
        <v>1202</v>
      </c>
      <c r="F175" t="s">
        <v>5710</v>
      </c>
      <c r="G175" t="s">
        <v>2971</v>
      </c>
      <c r="H175" s="22" t="s">
        <v>1468</v>
      </c>
      <c r="I175" t="s">
        <v>930</v>
      </c>
      <c r="J175" s="11" t="str">
        <f t="shared" si="11"/>
        <v>IC.MU.060315</v>
      </c>
      <c r="K175" s="2" t="s">
        <v>1192</v>
      </c>
      <c r="L175" t="str">
        <f t="shared" si="10"/>
        <v>Other: specify</v>
      </c>
      <c r="M175" s="12" t="str">
        <f t="shared" si="12"/>
        <v>PI.IC.MU.060315.01</v>
      </c>
      <c r="N175" s="12"/>
      <c r="O175" s="12" t="str">
        <f t="shared" si="13"/>
        <v>PH.IC.MU.060315.01</v>
      </c>
      <c r="Q175" s="12" t="str">
        <f t="shared" si="14"/>
        <v>CL.IC.MU.060315.01</v>
      </c>
    </row>
    <row r="176" spans="1:17" ht="15">
      <c r="A176" t="s">
        <v>5609</v>
      </c>
      <c r="B176" t="s">
        <v>5712</v>
      </c>
      <c r="C176" s="2" t="s">
        <v>7284</v>
      </c>
      <c r="D176" t="s">
        <v>5981</v>
      </c>
      <c r="E176" s="2" t="s">
        <v>1192</v>
      </c>
      <c r="F176" t="s">
        <v>5713</v>
      </c>
      <c r="G176" t="s">
        <v>4113</v>
      </c>
      <c r="H176" s="22" t="s">
        <v>1396</v>
      </c>
      <c r="I176" t="s">
        <v>4113</v>
      </c>
      <c r="J176" s="11" t="str">
        <f t="shared" si="11"/>
        <v>IC.MU.070101</v>
      </c>
      <c r="K176" s="2" t="s">
        <v>1192</v>
      </c>
      <c r="L176" t="str">
        <f t="shared" si="10"/>
        <v>Neck</v>
      </c>
      <c r="M176" s="12" t="str">
        <f t="shared" si="12"/>
        <v>PI.IC.MU.070101.01</v>
      </c>
      <c r="N176" s="12"/>
      <c r="O176" s="12" t="str">
        <f t="shared" si="13"/>
        <v>PH.IC.MU.070101.01</v>
      </c>
      <c r="Q176" s="12" t="str">
        <f t="shared" si="14"/>
        <v>CL.IC.MU.070101.01</v>
      </c>
    </row>
    <row r="177" spans="1:17" ht="15">
      <c r="A177" t="s">
        <v>5609</v>
      </c>
      <c r="C177" s="2" t="s">
        <v>7284</v>
      </c>
      <c r="E177" s="2" t="s">
        <v>1192</v>
      </c>
      <c r="F177" t="s">
        <v>5713</v>
      </c>
      <c r="G177" t="s">
        <v>4048</v>
      </c>
      <c r="H177" s="22" t="s">
        <v>1398</v>
      </c>
      <c r="I177" t="s">
        <v>5661</v>
      </c>
      <c r="J177" s="11" t="str">
        <f t="shared" si="11"/>
        <v>IC.MU.070102</v>
      </c>
      <c r="K177" s="2" t="s">
        <v>1192</v>
      </c>
      <c r="L177" t="str">
        <f t="shared" si="10"/>
        <v>Hand, right</v>
      </c>
      <c r="M177" s="12" t="str">
        <f t="shared" si="12"/>
        <v>PI.IC.MU.070102.01</v>
      </c>
      <c r="N177" s="12"/>
      <c r="O177" s="12" t="str">
        <f t="shared" si="13"/>
        <v>PH.IC.MU.070102.01</v>
      </c>
      <c r="Q177" s="12" t="str">
        <f t="shared" si="14"/>
        <v>CL.IC.MU.070102.01</v>
      </c>
    </row>
    <row r="178" spans="1:17" ht="15">
      <c r="A178" t="s">
        <v>5609</v>
      </c>
      <c r="C178" s="2" t="s">
        <v>7284</v>
      </c>
      <c r="E178" s="2" t="s">
        <v>1192</v>
      </c>
      <c r="F178" t="s">
        <v>5713</v>
      </c>
      <c r="G178" t="s">
        <v>4050</v>
      </c>
      <c r="H178" s="22" t="s">
        <v>1400</v>
      </c>
      <c r="I178" t="s">
        <v>5377</v>
      </c>
      <c r="J178" s="11" t="str">
        <f t="shared" si="11"/>
        <v>IC.MU.070103</v>
      </c>
      <c r="K178" s="2" t="s">
        <v>1192</v>
      </c>
      <c r="L178" t="str">
        <f t="shared" si="10"/>
        <v>Hand, left</v>
      </c>
      <c r="M178" s="12" t="str">
        <f t="shared" si="12"/>
        <v>PI.IC.MU.070103.01</v>
      </c>
      <c r="N178" s="12"/>
      <c r="O178" s="12" t="str">
        <f t="shared" si="13"/>
        <v>PH.IC.MU.070103.01</v>
      </c>
      <c r="Q178" s="12" t="str">
        <f t="shared" si="14"/>
        <v>CL.IC.MU.070103.01</v>
      </c>
    </row>
    <row r="179" spans="1:17" ht="15">
      <c r="A179" t="s">
        <v>5609</v>
      </c>
      <c r="C179" s="2" t="s">
        <v>7284</v>
      </c>
      <c r="E179" s="2" t="s">
        <v>1192</v>
      </c>
      <c r="F179" t="s">
        <v>5713</v>
      </c>
      <c r="G179" t="s">
        <v>3895</v>
      </c>
      <c r="H179" s="22" t="s">
        <v>1402</v>
      </c>
      <c r="I179" t="s">
        <v>5803</v>
      </c>
      <c r="J179" s="11" t="str">
        <f t="shared" si="11"/>
        <v>IC.MU.070104</v>
      </c>
      <c r="K179" s="2" t="s">
        <v>1192</v>
      </c>
      <c r="L179" t="str">
        <f t="shared" si="10"/>
        <v>Wrist, right</v>
      </c>
      <c r="M179" s="12" t="str">
        <f t="shared" si="12"/>
        <v>PI.IC.MU.070104.01</v>
      </c>
      <c r="N179" s="12"/>
      <c r="O179" s="12" t="str">
        <f t="shared" si="13"/>
        <v>PH.IC.MU.070104.01</v>
      </c>
      <c r="Q179" s="12" t="str">
        <f t="shared" si="14"/>
        <v>CL.IC.MU.070104.01</v>
      </c>
    </row>
    <row r="180" spans="1:17" ht="15">
      <c r="A180" t="s">
        <v>5609</v>
      </c>
      <c r="C180" s="2" t="s">
        <v>7284</v>
      </c>
      <c r="E180" s="2" t="s">
        <v>1192</v>
      </c>
      <c r="F180" t="s">
        <v>5713</v>
      </c>
      <c r="G180" t="s">
        <v>3897</v>
      </c>
      <c r="H180" s="22" t="s">
        <v>1404</v>
      </c>
      <c r="I180" t="s">
        <v>5379</v>
      </c>
      <c r="J180" s="11" t="str">
        <f t="shared" si="11"/>
        <v>IC.MU.070105</v>
      </c>
      <c r="K180" s="2" t="s">
        <v>1192</v>
      </c>
      <c r="L180" t="str">
        <f t="shared" si="10"/>
        <v>Wrist, left</v>
      </c>
      <c r="M180" s="12" t="str">
        <f t="shared" si="12"/>
        <v>PI.IC.MU.070105.01</v>
      </c>
      <c r="N180" s="12"/>
      <c r="O180" s="12" t="str">
        <f t="shared" si="13"/>
        <v>PH.IC.MU.070105.01</v>
      </c>
      <c r="Q180" s="12" t="str">
        <f t="shared" si="14"/>
        <v>CL.IC.MU.070105.01</v>
      </c>
    </row>
    <row r="181" spans="1:17" ht="15">
      <c r="A181" t="s">
        <v>5609</v>
      </c>
      <c r="C181" s="2" t="s">
        <v>7284</v>
      </c>
      <c r="E181" s="2" t="s">
        <v>1192</v>
      </c>
      <c r="F181" t="s">
        <v>5713</v>
      </c>
      <c r="G181" t="s">
        <v>3887</v>
      </c>
      <c r="H181" s="22" t="s">
        <v>1406</v>
      </c>
      <c r="I181" t="s">
        <v>5804</v>
      </c>
      <c r="J181" s="11" t="str">
        <f t="shared" si="11"/>
        <v>IC.MU.070106</v>
      </c>
      <c r="K181" s="2" t="s">
        <v>1192</v>
      </c>
      <c r="L181" t="str">
        <f t="shared" si="10"/>
        <v>Elbow, right</v>
      </c>
      <c r="M181" s="12" t="str">
        <f t="shared" si="12"/>
        <v>PI.IC.MU.070106.01</v>
      </c>
      <c r="N181" s="12"/>
      <c r="O181" s="12" t="str">
        <f t="shared" si="13"/>
        <v>PH.IC.MU.070106.01</v>
      </c>
      <c r="Q181" s="12" t="str">
        <f t="shared" si="14"/>
        <v>CL.IC.MU.070106.01</v>
      </c>
    </row>
    <row r="182" spans="1:17" ht="15">
      <c r="A182" t="s">
        <v>5609</v>
      </c>
      <c r="C182" s="2" t="s">
        <v>7284</v>
      </c>
      <c r="E182" s="2" t="s">
        <v>1192</v>
      </c>
      <c r="F182" t="s">
        <v>5713</v>
      </c>
      <c r="G182" t="s">
        <v>3889</v>
      </c>
      <c r="H182" s="22" t="s">
        <v>1419</v>
      </c>
      <c r="I182" t="s">
        <v>5805</v>
      </c>
      <c r="J182" s="11" t="str">
        <f t="shared" si="11"/>
        <v>IC.MU.070107</v>
      </c>
      <c r="K182" s="2" t="s">
        <v>1192</v>
      </c>
      <c r="L182" t="str">
        <f t="shared" si="10"/>
        <v>Elbow, left</v>
      </c>
      <c r="M182" s="12" t="str">
        <f t="shared" si="12"/>
        <v>PI.IC.MU.070107.01</v>
      </c>
      <c r="N182" s="12"/>
      <c r="O182" s="12" t="str">
        <f t="shared" si="13"/>
        <v>PH.IC.MU.070107.01</v>
      </c>
      <c r="Q182" s="12" t="str">
        <f t="shared" si="14"/>
        <v>CL.IC.MU.070107.01</v>
      </c>
    </row>
    <row r="183" spans="1:17" ht="15">
      <c r="A183" t="s">
        <v>5609</v>
      </c>
      <c r="C183" s="2" t="s">
        <v>7284</v>
      </c>
      <c r="E183" s="2" t="s">
        <v>1192</v>
      </c>
      <c r="F183" t="s">
        <v>5713</v>
      </c>
      <c r="G183" t="s">
        <v>5830</v>
      </c>
      <c r="H183" s="22" t="s">
        <v>1550</v>
      </c>
      <c r="I183" t="s">
        <v>5831</v>
      </c>
      <c r="J183" s="11" t="str">
        <f t="shared" si="11"/>
        <v>IC.MU.070108</v>
      </c>
      <c r="K183" s="2" t="s">
        <v>1192</v>
      </c>
      <c r="L183" t="str">
        <f t="shared" si="10"/>
        <v>Arm, right</v>
      </c>
      <c r="M183" s="12" t="str">
        <f t="shared" si="12"/>
        <v>PI.IC.MU.070108.01</v>
      </c>
      <c r="N183" s="12"/>
      <c r="O183" s="12" t="str">
        <f t="shared" si="13"/>
        <v>PH.IC.MU.070108.01</v>
      </c>
      <c r="Q183" s="12" t="str">
        <f t="shared" si="14"/>
        <v>CL.IC.MU.070108.01</v>
      </c>
    </row>
    <row r="184" spans="1:17" ht="15">
      <c r="A184" t="s">
        <v>5609</v>
      </c>
      <c r="C184" s="2" t="s">
        <v>7284</v>
      </c>
      <c r="E184" s="2" t="s">
        <v>1192</v>
      </c>
      <c r="F184" t="s">
        <v>5713</v>
      </c>
      <c r="G184" t="s">
        <v>5832</v>
      </c>
      <c r="H184" s="22" t="s">
        <v>1551</v>
      </c>
      <c r="I184" t="s">
        <v>5994</v>
      </c>
      <c r="J184" s="11" t="str">
        <f t="shared" si="11"/>
        <v>IC.MU.070109</v>
      </c>
      <c r="K184" s="2" t="s">
        <v>1192</v>
      </c>
      <c r="L184" t="str">
        <f t="shared" si="10"/>
        <v>Arm, left</v>
      </c>
      <c r="M184" s="12" t="str">
        <f t="shared" si="12"/>
        <v>PI.IC.MU.070109.01</v>
      </c>
      <c r="N184" s="12"/>
      <c r="O184" s="12" t="str">
        <f t="shared" si="13"/>
        <v>PH.IC.MU.070109.01</v>
      </c>
      <c r="Q184" s="12" t="str">
        <f t="shared" si="14"/>
        <v>CL.IC.MU.070109.01</v>
      </c>
    </row>
    <row r="185" spans="1:17" ht="15">
      <c r="A185" t="s">
        <v>5609</v>
      </c>
      <c r="C185" s="2" t="s">
        <v>7284</v>
      </c>
      <c r="E185" s="2" t="s">
        <v>1192</v>
      </c>
      <c r="F185" t="s">
        <v>5713</v>
      </c>
      <c r="G185" t="s">
        <v>3979</v>
      </c>
      <c r="H185" s="22" t="s">
        <v>1571</v>
      </c>
      <c r="I185" t="s">
        <v>5628</v>
      </c>
      <c r="J185" s="11" t="str">
        <f t="shared" si="11"/>
        <v>IC.MU.070110</v>
      </c>
      <c r="K185" s="2" t="s">
        <v>1192</v>
      </c>
      <c r="L185" t="str">
        <f t="shared" si="10"/>
        <v>Shoulder, right</v>
      </c>
      <c r="M185" s="12" t="str">
        <f t="shared" si="12"/>
        <v>PI.IC.MU.070110.01</v>
      </c>
      <c r="N185" s="12"/>
      <c r="O185" s="12" t="str">
        <f t="shared" si="13"/>
        <v>PH.IC.MU.070110.01</v>
      </c>
      <c r="Q185" s="12" t="str">
        <f t="shared" si="14"/>
        <v>CL.IC.MU.070110.01</v>
      </c>
    </row>
    <row r="186" spans="1:17" ht="15">
      <c r="A186" t="s">
        <v>5609</v>
      </c>
      <c r="C186" s="2" t="s">
        <v>7284</v>
      </c>
      <c r="E186" s="2" t="s">
        <v>1192</v>
      </c>
      <c r="F186" t="s">
        <v>5713</v>
      </c>
      <c r="G186" t="s">
        <v>3981</v>
      </c>
      <c r="H186" s="22" t="s">
        <v>1298</v>
      </c>
      <c r="I186" t="s">
        <v>5629</v>
      </c>
      <c r="J186" s="11" t="str">
        <f t="shared" si="11"/>
        <v>IC.MU.070111</v>
      </c>
      <c r="K186" s="2" t="s">
        <v>1192</v>
      </c>
      <c r="L186" t="str">
        <f t="shared" si="10"/>
        <v>Shoulder, left</v>
      </c>
      <c r="M186" s="12" t="str">
        <f t="shared" si="12"/>
        <v>PI.IC.MU.070111.01</v>
      </c>
      <c r="N186" s="12"/>
      <c r="O186" s="12" t="str">
        <f t="shared" si="13"/>
        <v>PH.IC.MU.070111.01</v>
      </c>
      <c r="Q186" s="12" t="str">
        <f t="shared" si="14"/>
        <v>CL.IC.MU.070111.01</v>
      </c>
    </row>
    <row r="187" spans="1:17" ht="15">
      <c r="A187" t="s">
        <v>5609</v>
      </c>
      <c r="C187" s="2" t="s">
        <v>7284</v>
      </c>
      <c r="E187" s="2" t="s">
        <v>1192</v>
      </c>
      <c r="F187" t="s">
        <v>5713</v>
      </c>
      <c r="G187" t="s">
        <v>1234</v>
      </c>
      <c r="H187" s="22" t="s">
        <v>1299</v>
      </c>
      <c r="I187" t="s">
        <v>1234</v>
      </c>
      <c r="J187" s="11" t="str">
        <f t="shared" si="11"/>
        <v>IC.MU.070112</v>
      </c>
      <c r="K187" s="2" t="s">
        <v>1192</v>
      </c>
      <c r="L187" t="str">
        <f t="shared" si="10"/>
        <v>Back</v>
      </c>
      <c r="M187" s="12" t="str">
        <f t="shared" si="12"/>
        <v>PI.IC.MU.070112.01</v>
      </c>
      <c r="N187" s="12"/>
      <c r="O187" s="12" t="str">
        <f t="shared" si="13"/>
        <v>PH.IC.MU.070112.01</v>
      </c>
      <c r="Q187" s="12" t="str">
        <f t="shared" si="14"/>
        <v>CL.IC.MU.070112.01</v>
      </c>
    </row>
    <row r="188" spans="1:17" ht="15">
      <c r="A188" t="s">
        <v>5609</v>
      </c>
      <c r="C188" s="2" t="s">
        <v>7284</v>
      </c>
      <c r="E188" s="2" t="s">
        <v>1192</v>
      </c>
      <c r="F188" t="s">
        <v>5713</v>
      </c>
      <c r="G188" t="s">
        <v>4119</v>
      </c>
      <c r="H188" s="22" t="s">
        <v>1300</v>
      </c>
      <c r="I188" t="s">
        <v>5630</v>
      </c>
      <c r="J188" s="11" t="str">
        <f t="shared" si="11"/>
        <v>IC.MU.070113</v>
      </c>
      <c r="K188" s="2" t="s">
        <v>1192</v>
      </c>
      <c r="L188" t="str">
        <f t="shared" si="10"/>
        <v>Hip, right</v>
      </c>
      <c r="M188" s="12" t="str">
        <f t="shared" si="12"/>
        <v>PI.IC.MU.070113.01</v>
      </c>
      <c r="N188" s="12"/>
      <c r="O188" s="12" t="str">
        <f t="shared" si="13"/>
        <v>PH.IC.MU.070113.01</v>
      </c>
      <c r="Q188" s="12" t="str">
        <f t="shared" si="14"/>
        <v>CL.IC.MU.070113.01</v>
      </c>
    </row>
    <row r="189" spans="1:17" ht="15">
      <c r="A189" t="s">
        <v>5609</v>
      </c>
      <c r="C189" s="2" t="s">
        <v>7284</v>
      </c>
      <c r="E189" s="2" t="s">
        <v>1192</v>
      </c>
      <c r="F189" t="s">
        <v>5713</v>
      </c>
      <c r="G189" t="s">
        <v>4121</v>
      </c>
      <c r="H189" s="22" t="s">
        <v>1301</v>
      </c>
      <c r="I189" t="s">
        <v>5631</v>
      </c>
      <c r="J189" s="11" t="str">
        <f t="shared" si="11"/>
        <v>IC.MU.070114</v>
      </c>
      <c r="K189" s="2" t="s">
        <v>1192</v>
      </c>
      <c r="L189" t="str">
        <f t="shared" si="10"/>
        <v>Hip, left</v>
      </c>
      <c r="M189" s="12" t="str">
        <f t="shared" si="12"/>
        <v>PI.IC.MU.070114.01</v>
      </c>
      <c r="N189" s="12"/>
      <c r="O189" s="12" t="str">
        <f t="shared" si="13"/>
        <v>PH.IC.MU.070114.01</v>
      </c>
      <c r="Q189" s="12" t="str">
        <f t="shared" si="14"/>
        <v>CL.IC.MU.070114.01</v>
      </c>
    </row>
    <row r="190" spans="1:17" ht="15">
      <c r="A190" t="s">
        <v>5609</v>
      </c>
      <c r="C190" s="2" t="s">
        <v>7284</v>
      </c>
      <c r="E190" s="2" t="s">
        <v>1192</v>
      </c>
      <c r="F190" t="s">
        <v>5713</v>
      </c>
      <c r="G190" t="s">
        <v>3777</v>
      </c>
      <c r="H190" s="22" t="s">
        <v>1468</v>
      </c>
      <c r="I190" t="s">
        <v>5632</v>
      </c>
      <c r="J190" s="11" t="str">
        <f t="shared" si="11"/>
        <v>IC.MU.070115</v>
      </c>
      <c r="K190" s="2" t="s">
        <v>1192</v>
      </c>
      <c r="L190" t="str">
        <f t="shared" si="10"/>
        <v>Knee, right</v>
      </c>
      <c r="M190" s="12" t="str">
        <f t="shared" si="12"/>
        <v>PI.IC.MU.070115.01</v>
      </c>
      <c r="N190" s="12"/>
      <c r="O190" s="12" t="str">
        <f t="shared" si="13"/>
        <v>PH.IC.MU.070115.01</v>
      </c>
      <c r="Q190" s="12" t="str">
        <f t="shared" si="14"/>
        <v>CL.IC.MU.070115.01</v>
      </c>
    </row>
    <row r="191" spans="1:17" ht="15">
      <c r="A191" t="s">
        <v>5609</v>
      </c>
      <c r="C191" s="2" t="s">
        <v>7284</v>
      </c>
      <c r="E191" s="2" t="s">
        <v>1192</v>
      </c>
      <c r="F191" t="s">
        <v>5713</v>
      </c>
      <c r="G191" t="s">
        <v>3779</v>
      </c>
      <c r="H191" s="22" t="s">
        <v>1470</v>
      </c>
      <c r="I191" t="s">
        <v>5633</v>
      </c>
      <c r="J191" s="11" t="str">
        <f t="shared" si="11"/>
        <v>IC.MU.070117</v>
      </c>
      <c r="K191" s="2" t="s">
        <v>1192</v>
      </c>
      <c r="L191" t="str">
        <f t="shared" si="10"/>
        <v>Knee, left</v>
      </c>
      <c r="M191" s="12" t="str">
        <f t="shared" si="12"/>
        <v>PI.IC.MU.070117.01</v>
      </c>
      <c r="N191" s="12"/>
      <c r="O191" s="12" t="str">
        <f t="shared" si="13"/>
        <v>PH.IC.MU.070117.01</v>
      </c>
      <c r="Q191" s="12" t="str">
        <f t="shared" si="14"/>
        <v>CL.IC.MU.070117.01</v>
      </c>
    </row>
    <row r="192" spans="1:17" ht="15">
      <c r="A192" t="s">
        <v>5609</v>
      </c>
      <c r="C192" s="2" t="s">
        <v>7284</v>
      </c>
      <c r="E192" s="2" t="s">
        <v>1192</v>
      </c>
      <c r="F192" t="s">
        <v>5713</v>
      </c>
      <c r="G192" t="s">
        <v>5995</v>
      </c>
      <c r="H192" s="22" t="s">
        <v>1251</v>
      </c>
      <c r="I192" t="s">
        <v>5996</v>
      </c>
      <c r="J192" s="11" t="str">
        <f t="shared" si="11"/>
        <v>IC.MU.070118</v>
      </c>
      <c r="K192" s="2" t="s">
        <v>1192</v>
      </c>
      <c r="L192" t="str">
        <f t="shared" si="10"/>
        <v>Leg, right</v>
      </c>
      <c r="M192" s="12" t="str">
        <f t="shared" si="12"/>
        <v>PI.IC.MU.070118.01</v>
      </c>
      <c r="N192" s="12"/>
      <c r="O192" s="12" t="str">
        <f t="shared" si="13"/>
        <v>PH.IC.MU.070118.01</v>
      </c>
      <c r="Q192" s="12" t="str">
        <f t="shared" si="14"/>
        <v>CL.IC.MU.070118.01</v>
      </c>
    </row>
    <row r="193" spans="1:17" ht="15">
      <c r="A193" t="s">
        <v>5609</v>
      </c>
      <c r="C193" s="2" t="s">
        <v>7284</v>
      </c>
      <c r="E193" s="2" t="s">
        <v>1192</v>
      </c>
      <c r="F193" t="s">
        <v>5713</v>
      </c>
      <c r="G193" t="s">
        <v>5997</v>
      </c>
      <c r="H193" s="22" t="s">
        <v>1100</v>
      </c>
      <c r="I193" t="s">
        <v>5998</v>
      </c>
      <c r="J193" s="11" t="str">
        <f t="shared" si="11"/>
        <v>IC.MU.070119</v>
      </c>
      <c r="K193" s="2" t="s">
        <v>1192</v>
      </c>
      <c r="L193" t="str">
        <f t="shared" si="10"/>
        <v>Leg, left</v>
      </c>
      <c r="M193" s="12" t="str">
        <f t="shared" si="12"/>
        <v>PI.IC.MU.070119.01</v>
      </c>
      <c r="N193" s="12"/>
      <c r="O193" s="12" t="str">
        <f t="shared" si="13"/>
        <v>PH.IC.MU.070119.01</v>
      </c>
      <c r="Q193" s="12" t="str">
        <f t="shared" si="14"/>
        <v>CL.IC.MU.070119.01</v>
      </c>
    </row>
    <row r="194" spans="1:17" ht="15">
      <c r="A194" t="s">
        <v>5609</v>
      </c>
      <c r="C194" s="2" t="s">
        <v>7284</v>
      </c>
      <c r="E194" s="2" t="s">
        <v>1192</v>
      </c>
      <c r="F194" t="s">
        <v>5713</v>
      </c>
      <c r="G194" t="s">
        <v>3785</v>
      </c>
      <c r="H194" s="22" t="s">
        <v>1271</v>
      </c>
      <c r="I194" t="s">
        <v>5634</v>
      </c>
      <c r="J194" s="11" t="str">
        <f t="shared" si="11"/>
        <v>IC.MU.070120</v>
      </c>
      <c r="K194" s="2" t="s">
        <v>1192</v>
      </c>
      <c r="L194" t="str">
        <f t="shared" ref="L194:L257" si="15">G194</f>
        <v>Ankle, right</v>
      </c>
      <c r="M194" s="12" t="str">
        <f t="shared" si="12"/>
        <v>PI.IC.MU.070120.01</v>
      </c>
      <c r="N194" s="12"/>
      <c r="O194" s="12" t="str">
        <f t="shared" si="13"/>
        <v>PH.IC.MU.070120.01</v>
      </c>
      <c r="Q194" s="12" t="str">
        <f t="shared" si="14"/>
        <v>CL.IC.MU.070120.01</v>
      </c>
    </row>
    <row r="195" spans="1:17" ht="15">
      <c r="A195" t="s">
        <v>5609</v>
      </c>
      <c r="C195" s="2" t="s">
        <v>7284</v>
      </c>
      <c r="E195" s="2" t="s">
        <v>1192</v>
      </c>
      <c r="F195" t="s">
        <v>5713</v>
      </c>
      <c r="G195" t="s">
        <v>3787</v>
      </c>
      <c r="H195" s="22" t="s">
        <v>2395</v>
      </c>
      <c r="I195" t="s">
        <v>5635</v>
      </c>
      <c r="J195" s="11" t="str">
        <f t="shared" ref="J195:J258" si="16">CONCATENATE("IC.MU.",C195,E195,H195)</f>
        <v>IC.MU.070121</v>
      </c>
      <c r="K195" s="2" t="s">
        <v>1192</v>
      </c>
      <c r="L195" t="str">
        <f t="shared" si="15"/>
        <v>Ankle, left</v>
      </c>
      <c r="M195" s="12" t="str">
        <f t="shared" ref="M195:M258" si="17">CONCATENATE("PI.",J195,".",K195)</f>
        <v>PI.IC.MU.070121.01</v>
      </c>
      <c r="N195" s="12"/>
      <c r="O195" s="12" t="str">
        <f t="shared" ref="O195:O258" si="18">CONCATENATE("PH.",J195,".",K195)</f>
        <v>PH.IC.MU.070121.01</v>
      </c>
      <c r="Q195" s="12" t="str">
        <f t="shared" ref="Q195:Q258" si="19">CONCATENATE("CL.",J195,".",K195)</f>
        <v>CL.IC.MU.070121.01</v>
      </c>
    </row>
    <row r="196" spans="1:17" ht="15">
      <c r="A196" t="s">
        <v>5609</v>
      </c>
      <c r="C196" s="2" t="s">
        <v>7284</v>
      </c>
      <c r="D196" t="s">
        <v>5363</v>
      </c>
      <c r="E196" s="2" t="s">
        <v>923</v>
      </c>
      <c r="F196" t="s">
        <v>5714</v>
      </c>
      <c r="G196" t="s">
        <v>5509</v>
      </c>
      <c r="H196" s="22" t="s">
        <v>1396</v>
      </c>
      <c r="I196" t="s">
        <v>5510</v>
      </c>
      <c r="J196" s="11" t="str">
        <f t="shared" si="16"/>
        <v>IC.MU.070201</v>
      </c>
      <c r="K196" s="2" t="s">
        <v>1192</v>
      </c>
      <c r="L196" t="str">
        <f t="shared" si="15"/>
        <v>Knee immobilizer/brace</v>
      </c>
      <c r="M196" s="12" t="str">
        <f t="shared" si="17"/>
        <v>PI.IC.MU.070201.01</v>
      </c>
      <c r="N196" s="12"/>
      <c r="O196" s="12" t="str">
        <f t="shared" si="18"/>
        <v>PH.IC.MU.070201.01</v>
      </c>
      <c r="Q196" s="12" t="str">
        <f t="shared" si="19"/>
        <v>CL.IC.MU.070201.01</v>
      </c>
    </row>
    <row r="197" spans="1:17" ht="15">
      <c r="A197" t="s">
        <v>5609</v>
      </c>
      <c r="C197" s="2" t="s">
        <v>7284</v>
      </c>
      <c r="E197" s="2" t="s">
        <v>923</v>
      </c>
      <c r="F197" t="s">
        <v>5714</v>
      </c>
      <c r="G197" t="s">
        <v>5511</v>
      </c>
      <c r="H197" s="22" t="s">
        <v>1398</v>
      </c>
      <c r="I197" t="s">
        <v>5512</v>
      </c>
      <c r="J197" s="11" t="str">
        <f t="shared" si="16"/>
        <v>IC.MU.070202</v>
      </c>
      <c r="K197" s="2" t="s">
        <v>1192</v>
      </c>
      <c r="L197" t="str">
        <f t="shared" si="15"/>
        <v>Abduction pillow</v>
      </c>
      <c r="M197" s="12" t="str">
        <f t="shared" si="17"/>
        <v>PI.IC.MU.070202.01</v>
      </c>
      <c r="N197" s="12"/>
      <c r="O197" s="12" t="str">
        <f t="shared" si="18"/>
        <v>PH.IC.MU.070202.01</v>
      </c>
      <c r="Q197" s="12" t="str">
        <f t="shared" si="19"/>
        <v>CL.IC.MU.070202.01</v>
      </c>
    </row>
    <row r="198" spans="1:17" ht="15">
      <c r="A198" t="s">
        <v>5609</v>
      </c>
      <c r="C198" s="2" t="s">
        <v>7284</v>
      </c>
      <c r="E198" s="2" t="s">
        <v>923</v>
      </c>
      <c r="F198" t="s">
        <v>5714</v>
      </c>
      <c r="G198" t="s">
        <v>5513</v>
      </c>
      <c r="H198" s="22" t="s">
        <v>1400</v>
      </c>
      <c r="I198" t="s">
        <v>5514</v>
      </c>
      <c r="J198" s="11" t="str">
        <f t="shared" si="16"/>
        <v>IC.MU.070203</v>
      </c>
      <c r="K198" s="2" t="s">
        <v>1192</v>
      </c>
      <c r="L198" t="str">
        <f t="shared" si="15"/>
        <v>Shoulder abduction splint</v>
      </c>
      <c r="M198" s="12" t="str">
        <f t="shared" si="17"/>
        <v>PI.IC.MU.070203.01</v>
      </c>
      <c r="N198" s="12"/>
      <c r="O198" s="12" t="str">
        <f t="shared" si="18"/>
        <v>PH.IC.MU.070203.01</v>
      </c>
      <c r="Q198" s="12" t="str">
        <f t="shared" si="19"/>
        <v>CL.IC.MU.070203.01</v>
      </c>
    </row>
    <row r="199" spans="1:17" ht="15">
      <c r="A199" t="s">
        <v>5609</v>
      </c>
      <c r="C199" s="2" t="s">
        <v>7284</v>
      </c>
      <c r="E199" s="2" t="s">
        <v>923</v>
      </c>
      <c r="F199" t="s">
        <v>5714</v>
      </c>
      <c r="G199" t="s">
        <v>5515</v>
      </c>
      <c r="H199" s="22" t="s">
        <v>1402</v>
      </c>
      <c r="I199" t="s">
        <v>5516</v>
      </c>
      <c r="J199" s="11" t="str">
        <f t="shared" si="16"/>
        <v>IC.MU.070204</v>
      </c>
      <c r="K199" s="2" t="s">
        <v>1192</v>
      </c>
      <c r="L199" t="str">
        <f t="shared" si="15"/>
        <v>Cast boot</v>
      </c>
      <c r="M199" s="12" t="str">
        <f t="shared" si="17"/>
        <v>PI.IC.MU.070204.01</v>
      </c>
      <c r="N199" s="12"/>
      <c r="O199" s="12" t="str">
        <f t="shared" si="18"/>
        <v>PH.IC.MU.070204.01</v>
      </c>
      <c r="Q199" s="12" t="str">
        <f t="shared" si="19"/>
        <v>CL.IC.MU.070204.01</v>
      </c>
    </row>
    <row r="200" spans="1:17" ht="15">
      <c r="A200" t="s">
        <v>5609</v>
      </c>
      <c r="C200" s="2" t="s">
        <v>7284</v>
      </c>
      <c r="E200" s="2" t="s">
        <v>923</v>
      </c>
      <c r="F200" t="s">
        <v>5714</v>
      </c>
      <c r="G200" t="s">
        <v>5517</v>
      </c>
      <c r="H200" s="22" t="s">
        <v>1404</v>
      </c>
      <c r="I200" t="s">
        <v>5518</v>
      </c>
      <c r="J200" s="11" t="str">
        <f t="shared" si="16"/>
        <v>IC.MU.070205</v>
      </c>
      <c r="K200" s="2" t="s">
        <v>1192</v>
      </c>
      <c r="L200" t="str">
        <f t="shared" si="15"/>
        <v>Cast shoe</v>
      </c>
      <c r="M200" s="12" t="str">
        <f t="shared" si="17"/>
        <v>PI.IC.MU.070205.01</v>
      </c>
      <c r="N200" s="12"/>
      <c r="O200" s="12" t="str">
        <f t="shared" si="18"/>
        <v>PH.IC.MU.070205.01</v>
      </c>
      <c r="Q200" s="12" t="str">
        <f t="shared" si="19"/>
        <v>CL.IC.MU.070205.01</v>
      </c>
    </row>
    <row r="201" spans="1:17" ht="15">
      <c r="A201" t="s">
        <v>5609</v>
      </c>
      <c r="C201" s="2" t="s">
        <v>7284</v>
      </c>
      <c r="E201" s="2" t="s">
        <v>923</v>
      </c>
      <c r="F201" t="s">
        <v>5714</v>
      </c>
      <c r="G201" t="s">
        <v>5519</v>
      </c>
      <c r="H201" s="22" t="s">
        <v>1406</v>
      </c>
      <c r="I201" t="s">
        <v>5879</v>
      </c>
      <c r="J201" s="11" t="str">
        <f t="shared" si="16"/>
        <v>IC.MU.070206</v>
      </c>
      <c r="K201" s="2" t="s">
        <v>1192</v>
      </c>
      <c r="L201" t="str">
        <f t="shared" si="15"/>
        <v>Cervical collar, hard</v>
      </c>
      <c r="M201" s="12" t="str">
        <f t="shared" si="17"/>
        <v>PI.IC.MU.070206.01</v>
      </c>
      <c r="N201" s="12"/>
      <c r="O201" s="12" t="str">
        <f t="shared" si="18"/>
        <v>PH.IC.MU.070206.01</v>
      </c>
      <c r="Q201" s="12" t="str">
        <f t="shared" si="19"/>
        <v>CL.IC.MU.070206.01</v>
      </c>
    </row>
    <row r="202" spans="1:17" ht="15">
      <c r="A202" t="s">
        <v>5609</v>
      </c>
      <c r="C202" s="2" t="s">
        <v>7284</v>
      </c>
      <c r="E202" s="2" t="s">
        <v>923</v>
      </c>
      <c r="F202" t="s">
        <v>5714</v>
      </c>
      <c r="G202" t="s">
        <v>5521</v>
      </c>
      <c r="H202" s="22" t="s">
        <v>1419</v>
      </c>
      <c r="I202" t="s">
        <v>5880</v>
      </c>
      <c r="J202" s="11" t="str">
        <f t="shared" si="16"/>
        <v>IC.MU.070207</v>
      </c>
      <c r="K202" s="2" t="s">
        <v>1192</v>
      </c>
      <c r="L202" t="str">
        <f t="shared" si="15"/>
        <v>Cervical collar, soft</v>
      </c>
      <c r="M202" s="12" t="str">
        <f t="shared" si="17"/>
        <v>PI.IC.MU.070207.01</v>
      </c>
      <c r="N202" s="12"/>
      <c r="O202" s="12" t="str">
        <f t="shared" si="18"/>
        <v>PH.IC.MU.070207.01</v>
      </c>
      <c r="Q202" s="12" t="str">
        <f t="shared" si="19"/>
        <v>CL.IC.MU.070207.01</v>
      </c>
    </row>
    <row r="203" spans="1:17" ht="15">
      <c r="A203" t="s">
        <v>5609</v>
      </c>
      <c r="C203" s="2" t="s">
        <v>7284</v>
      </c>
      <c r="E203" s="2" t="s">
        <v>923</v>
      </c>
      <c r="F203" t="s">
        <v>5714</v>
      </c>
      <c r="G203" t="s">
        <v>5523</v>
      </c>
      <c r="H203" s="22" t="s">
        <v>1550</v>
      </c>
      <c r="I203" t="s">
        <v>5881</v>
      </c>
      <c r="J203" s="11" t="str">
        <f t="shared" si="16"/>
        <v>IC.MU.070208</v>
      </c>
      <c r="K203" s="2" t="s">
        <v>1192</v>
      </c>
      <c r="L203" t="str">
        <f t="shared" si="15"/>
        <v>Dorsiflexion boot</v>
      </c>
      <c r="M203" s="12" t="str">
        <f t="shared" si="17"/>
        <v>PI.IC.MU.070208.01</v>
      </c>
      <c r="N203" s="12"/>
      <c r="O203" s="12" t="str">
        <f t="shared" si="18"/>
        <v>PH.IC.MU.070208.01</v>
      </c>
      <c r="Q203" s="12" t="str">
        <f t="shared" si="19"/>
        <v>CL.IC.MU.070208.01</v>
      </c>
    </row>
    <row r="204" spans="1:17" ht="15">
      <c r="A204" t="s">
        <v>5609</v>
      </c>
      <c r="C204" s="2" t="s">
        <v>7284</v>
      </c>
      <c r="E204" s="2" t="s">
        <v>923</v>
      </c>
      <c r="F204" t="s">
        <v>5714</v>
      </c>
      <c r="G204" t="s">
        <v>3797</v>
      </c>
      <c r="H204" s="22" t="s">
        <v>1551</v>
      </c>
      <c r="I204" t="s">
        <v>3797</v>
      </c>
      <c r="J204" s="11" t="str">
        <f t="shared" si="16"/>
        <v>IC.MU.070209</v>
      </c>
      <c r="K204" s="2" t="s">
        <v>1192</v>
      </c>
      <c r="L204" t="str">
        <f t="shared" si="15"/>
        <v>Sling</v>
      </c>
      <c r="M204" s="12" t="str">
        <f t="shared" si="17"/>
        <v>PI.IC.MU.070209.01</v>
      </c>
      <c r="N204" s="12"/>
      <c r="O204" s="12" t="str">
        <f t="shared" si="18"/>
        <v>PH.IC.MU.070209.01</v>
      </c>
      <c r="Q204" s="12" t="str">
        <f t="shared" si="19"/>
        <v>CL.IC.MU.070209.01</v>
      </c>
    </row>
    <row r="205" spans="1:17" ht="15">
      <c r="A205" t="s">
        <v>5609</v>
      </c>
      <c r="C205" s="2" t="s">
        <v>7284</v>
      </c>
      <c r="E205" s="2" t="s">
        <v>923</v>
      </c>
      <c r="F205" t="s">
        <v>5714</v>
      </c>
      <c r="G205" t="s">
        <v>5699</v>
      </c>
      <c r="H205" s="22" t="s">
        <v>1571</v>
      </c>
      <c r="I205" t="s">
        <v>5700</v>
      </c>
      <c r="J205" s="11" t="str">
        <f t="shared" si="16"/>
        <v>IC.MU.070210</v>
      </c>
      <c r="K205" s="2" t="s">
        <v>1192</v>
      </c>
      <c r="L205" t="str">
        <f t="shared" si="15"/>
        <v>Sling and swathe</v>
      </c>
      <c r="M205" s="12" t="str">
        <f t="shared" si="17"/>
        <v>PI.IC.MU.070210.01</v>
      </c>
      <c r="N205" s="12"/>
      <c r="O205" s="12" t="str">
        <f t="shared" si="18"/>
        <v>PH.IC.MU.070210.01</v>
      </c>
      <c r="Q205" s="12" t="str">
        <f t="shared" si="19"/>
        <v>CL.IC.MU.070210.01</v>
      </c>
    </row>
    <row r="206" spans="1:17" ht="15">
      <c r="A206" t="s">
        <v>5609</v>
      </c>
      <c r="C206" s="2" t="s">
        <v>7284</v>
      </c>
      <c r="E206" s="2" t="s">
        <v>923</v>
      </c>
      <c r="F206" t="s">
        <v>5714</v>
      </c>
      <c r="G206" t="s">
        <v>5701</v>
      </c>
      <c r="H206" s="22" t="s">
        <v>1298</v>
      </c>
      <c r="I206" t="s">
        <v>5711</v>
      </c>
      <c r="J206" s="11" t="str">
        <f t="shared" si="16"/>
        <v>IC.MU.070211</v>
      </c>
      <c r="K206" s="2" t="s">
        <v>1192</v>
      </c>
      <c r="L206" t="str">
        <f t="shared" si="15"/>
        <v>Splint, long</v>
      </c>
      <c r="M206" s="12" t="str">
        <f t="shared" si="17"/>
        <v>PI.IC.MU.070211.01</v>
      </c>
      <c r="N206" s="12"/>
      <c r="O206" s="12" t="str">
        <f t="shared" si="18"/>
        <v>PH.IC.MU.070211.01</v>
      </c>
      <c r="Q206" s="12" t="str">
        <f t="shared" si="19"/>
        <v>CL.IC.MU.070211.01</v>
      </c>
    </row>
    <row r="207" spans="1:17" ht="15">
      <c r="A207" t="s">
        <v>5609</v>
      </c>
      <c r="C207" s="2" t="s">
        <v>7284</v>
      </c>
      <c r="E207" s="2" t="s">
        <v>923</v>
      </c>
      <c r="F207" t="s">
        <v>5714</v>
      </c>
      <c r="G207" t="s">
        <v>5703</v>
      </c>
      <c r="H207" s="22" t="s">
        <v>1299</v>
      </c>
      <c r="I207" t="s">
        <v>5526</v>
      </c>
      <c r="J207" s="11" t="str">
        <f t="shared" si="16"/>
        <v>IC.MU.070212</v>
      </c>
      <c r="K207" s="2" t="s">
        <v>1192</v>
      </c>
      <c r="L207" t="str">
        <f t="shared" si="15"/>
        <v>Splint, short</v>
      </c>
      <c r="M207" s="12" t="str">
        <f t="shared" si="17"/>
        <v>PI.IC.MU.070212.01</v>
      </c>
      <c r="N207" s="12"/>
      <c r="O207" s="12" t="str">
        <f t="shared" si="18"/>
        <v>PH.IC.MU.070212.01</v>
      </c>
      <c r="Q207" s="12" t="str">
        <f t="shared" si="19"/>
        <v>CL.IC.MU.070212.01</v>
      </c>
    </row>
    <row r="208" spans="1:17" ht="15">
      <c r="A208" t="s">
        <v>5609</v>
      </c>
      <c r="C208" s="2" t="s">
        <v>7284</v>
      </c>
      <c r="E208" s="2" t="s">
        <v>923</v>
      </c>
      <c r="F208" t="s">
        <v>5714</v>
      </c>
      <c r="G208" t="s">
        <v>5527</v>
      </c>
      <c r="H208" s="22" t="s">
        <v>1300</v>
      </c>
      <c r="I208" t="s">
        <v>5528</v>
      </c>
      <c r="J208" s="11" t="str">
        <f t="shared" si="16"/>
        <v>IC.MU.070213</v>
      </c>
      <c r="K208" s="2" t="s">
        <v>1192</v>
      </c>
      <c r="L208" t="str">
        <f t="shared" si="15"/>
        <v>Splint hand</v>
      </c>
      <c r="M208" s="12" t="str">
        <f t="shared" si="17"/>
        <v>PI.IC.MU.070213.01</v>
      </c>
      <c r="N208" s="12"/>
      <c r="O208" s="12" t="str">
        <f t="shared" si="18"/>
        <v>PH.IC.MU.070213.01</v>
      </c>
      <c r="Q208" s="12" t="str">
        <f t="shared" si="19"/>
        <v>CL.IC.MU.070213.01</v>
      </c>
    </row>
    <row r="209" spans="1:17" ht="15">
      <c r="A209" t="s">
        <v>5609</v>
      </c>
      <c r="C209" s="2" t="s">
        <v>7284</v>
      </c>
      <c r="E209" s="2" t="s">
        <v>923</v>
      </c>
      <c r="F209" t="s">
        <v>5714</v>
      </c>
      <c r="G209" t="s">
        <v>5704</v>
      </c>
      <c r="H209" s="22" t="s">
        <v>1301</v>
      </c>
      <c r="I209" t="s">
        <v>5872</v>
      </c>
      <c r="J209" s="11" t="str">
        <f t="shared" si="16"/>
        <v>IC.MU.070214</v>
      </c>
      <c r="K209" s="2" t="s">
        <v>1192</v>
      </c>
      <c r="L209" t="str">
        <f t="shared" si="15"/>
        <v>Queen Anne collar</v>
      </c>
      <c r="M209" s="12" t="str">
        <f t="shared" si="17"/>
        <v>PI.IC.MU.070214.01</v>
      </c>
      <c r="N209" s="12"/>
      <c r="O209" s="12" t="str">
        <f t="shared" si="18"/>
        <v>PH.IC.MU.070214.01</v>
      </c>
      <c r="Q209" s="12" t="str">
        <f t="shared" si="19"/>
        <v>CL.IC.MU.070214.01</v>
      </c>
    </row>
    <row r="210" spans="1:17" ht="15">
      <c r="A210" t="s">
        <v>5609</v>
      </c>
      <c r="C210" s="2" t="s">
        <v>7284</v>
      </c>
      <c r="E210" s="2" t="s">
        <v>923</v>
      </c>
      <c r="F210" t="s">
        <v>5714</v>
      </c>
      <c r="G210" t="s">
        <v>2971</v>
      </c>
      <c r="H210" s="22" t="s">
        <v>1468</v>
      </c>
      <c r="I210" t="s">
        <v>930</v>
      </c>
      <c r="J210" s="11" t="str">
        <f t="shared" si="16"/>
        <v>IC.MU.070215</v>
      </c>
      <c r="K210" s="2" t="s">
        <v>1192</v>
      </c>
      <c r="L210" t="str">
        <f t="shared" si="15"/>
        <v>Other: specify</v>
      </c>
      <c r="M210" s="12" t="str">
        <f t="shared" si="17"/>
        <v>PI.IC.MU.070215.01</v>
      </c>
      <c r="N210" s="12"/>
      <c r="O210" s="12" t="str">
        <f t="shared" si="18"/>
        <v>PH.IC.MU.070215.01</v>
      </c>
      <c r="Q210" s="12" t="str">
        <f t="shared" si="19"/>
        <v>CL.IC.MU.070215.01</v>
      </c>
    </row>
    <row r="211" spans="1:17" ht="15">
      <c r="A211" t="s">
        <v>5609</v>
      </c>
      <c r="C211" s="2" t="s">
        <v>7284</v>
      </c>
      <c r="D211" t="s">
        <v>1360</v>
      </c>
      <c r="E211" s="2" t="s">
        <v>1202</v>
      </c>
      <c r="F211" t="s">
        <v>5873</v>
      </c>
      <c r="G211" t="s">
        <v>1362</v>
      </c>
      <c r="H211" s="22" t="s">
        <v>1396</v>
      </c>
      <c r="I211" t="s">
        <v>1362</v>
      </c>
      <c r="J211" s="11" t="str">
        <f t="shared" si="16"/>
        <v>IC.MU.070301</v>
      </c>
      <c r="K211" s="2" t="s">
        <v>1192</v>
      </c>
      <c r="L211" t="str">
        <f t="shared" si="15"/>
        <v>On</v>
      </c>
      <c r="M211" s="12" t="str">
        <f t="shared" si="17"/>
        <v>PI.IC.MU.070301.01</v>
      </c>
      <c r="N211" s="12"/>
      <c r="O211" s="12" t="str">
        <f t="shared" si="18"/>
        <v>PH.IC.MU.070301.01</v>
      </c>
      <c r="Q211" s="12" t="str">
        <f t="shared" si="19"/>
        <v>CL.IC.MU.070301.01</v>
      </c>
    </row>
    <row r="212" spans="1:17" ht="15">
      <c r="A212" t="s">
        <v>5609</v>
      </c>
      <c r="C212" s="2" t="s">
        <v>7284</v>
      </c>
      <c r="E212" s="2" t="s">
        <v>1202</v>
      </c>
      <c r="F212" t="s">
        <v>5873</v>
      </c>
      <c r="G212" t="s">
        <v>1182</v>
      </c>
      <c r="H212" s="22" t="s">
        <v>1398</v>
      </c>
      <c r="I212" t="s">
        <v>1182</v>
      </c>
      <c r="J212" s="11" t="str">
        <f t="shared" si="16"/>
        <v>IC.MU.070302</v>
      </c>
      <c r="K212" s="2" t="s">
        <v>1192</v>
      </c>
      <c r="L212" t="str">
        <f t="shared" si="15"/>
        <v>Off</v>
      </c>
      <c r="M212" s="12" t="str">
        <f t="shared" si="17"/>
        <v>PI.IC.MU.070302.01</v>
      </c>
      <c r="N212" s="12"/>
      <c r="O212" s="12" t="str">
        <f t="shared" si="18"/>
        <v>PH.IC.MU.070302.01</v>
      </c>
      <c r="Q212" s="12" t="str">
        <f t="shared" si="19"/>
        <v>CL.IC.MU.070302.01</v>
      </c>
    </row>
    <row r="213" spans="1:17" ht="15">
      <c r="A213" t="s">
        <v>5609</v>
      </c>
      <c r="B213" t="s">
        <v>5874</v>
      </c>
      <c r="C213" s="2" t="s">
        <v>10093</v>
      </c>
      <c r="D213" t="s">
        <v>5981</v>
      </c>
      <c r="E213" s="2" t="s">
        <v>1192</v>
      </c>
      <c r="F213" t="s">
        <v>5875</v>
      </c>
      <c r="G213" t="s">
        <v>4113</v>
      </c>
      <c r="H213" s="22" t="s">
        <v>1396</v>
      </c>
      <c r="I213" t="s">
        <v>4113</v>
      </c>
      <c r="J213" s="11" t="str">
        <f t="shared" si="16"/>
        <v>IC.MU.080101</v>
      </c>
      <c r="K213" s="2" t="s">
        <v>1192</v>
      </c>
      <c r="L213" t="str">
        <f t="shared" si="15"/>
        <v>Neck</v>
      </c>
      <c r="M213" s="12" t="str">
        <f t="shared" si="17"/>
        <v>PI.IC.MU.080101.01</v>
      </c>
      <c r="N213" s="12"/>
      <c r="O213" s="12" t="str">
        <f t="shared" si="18"/>
        <v>PH.IC.MU.080101.01</v>
      </c>
      <c r="Q213" s="12" t="str">
        <f t="shared" si="19"/>
        <v>CL.IC.MU.080101.01</v>
      </c>
    </row>
    <row r="214" spans="1:17" ht="15">
      <c r="A214" t="s">
        <v>5609</v>
      </c>
      <c r="C214" s="2" t="s">
        <v>10093</v>
      </c>
      <c r="E214" s="2" t="s">
        <v>1192</v>
      </c>
      <c r="F214" t="s">
        <v>5875</v>
      </c>
      <c r="G214" t="s">
        <v>5876</v>
      </c>
      <c r="H214" s="22" t="s">
        <v>1398</v>
      </c>
      <c r="I214" t="s">
        <v>5661</v>
      </c>
      <c r="J214" s="11" t="str">
        <f t="shared" si="16"/>
        <v>IC.MU.080102</v>
      </c>
      <c r="K214" s="2" t="s">
        <v>1192</v>
      </c>
      <c r="L214" t="str">
        <f t="shared" si="15"/>
        <v>Hand, Right</v>
      </c>
      <c r="M214" s="12" t="str">
        <f t="shared" si="17"/>
        <v>PI.IC.MU.080102.01</v>
      </c>
      <c r="N214" s="12"/>
      <c r="O214" s="12" t="str">
        <f t="shared" si="18"/>
        <v>PH.IC.MU.080102.01</v>
      </c>
      <c r="Q214" s="12" t="str">
        <f t="shared" si="19"/>
        <v>CL.IC.MU.080102.01</v>
      </c>
    </row>
    <row r="215" spans="1:17" ht="15">
      <c r="A215" t="s">
        <v>5609</v>
      </c>
      <c r="C215" s="2" t="s">
        <v>10093</v>
      </c>
      <c r="E215" s="2" t="s">
        <v>1192</v>
      </c>
      <c r="F215" t="s">
        <v>5875</v>
      </c>
      <c r="G215" t="s">
        <v>5877</v>
      </c>
      <c r="H215" s="22" t="s">
        <v>1400</v>
      </c>
      <c r="I215" t="s">
        <v>5377</v>
      </c>
      <c r="J215" s="11" t="str">
        <f t="shared" si="16"/>
        <v>IC.MU.080103</v>
      </c>
      <c r="K215" s="2" t="s">
        <v>1192</v>
      </c>
      <c r="L215" t="str">
        <f t="shared" si="15"/>
        <v>Hand, Left</v>
      </c>
      <c r="M215" s="12" t="str">
        <f t="shared" si="17"/>
        <v>PI.IC.MU.080103.01</v>
      </c>
      <c r="N215" s="12"/>
      <c r="O215" s="12" t="str">
        <f t="shared" si="18"/>
        <v>PH.IC.MU.080103.01</v>
      </c>
      <c r="Q215" s="12" t="str">
        <f t="shared" si="19"/>
        <v>CL.IC.MU.080103.01</v>
      </c>
    </row>
    <row r="216" spans="1:17" ht="15">
      <c r="A216" t="s">
        <v>5609</v>
      </c>
      <c r="C216" s="2" t="s">
        <v>10093</v>
      </c>
      <c r="E216" s="2" t="s">
        <v>1192</v>
      </c>
      <c r="F216" t="s">
        <v>5875</v>
      </c>
      <c r="G216" t="s">
        <v>5878</v>
      </c>
      <c r="H216" s="22" t="s">
        <v>1402</v>
      </c>
      <c r="I216" t="s">
        <v>5803</v>
      </c>
      <c r="J216" s="11" t="str">
        <f t="shared" si="16"/>
        <v>IC.MU.080104</v>
      </c>
      <c r="K216" s="2" t="s">
        <v>1192</v>
      </c>
      <c r="L216" t="str">
        <f t="shared" si="15"/>
        <v>Wrist, Right</v>
      </c>
      <c r="M216" s="12" t="str">
        <f t="shared" si="17"/>
        <v>PI.IC.MU.080104.01</v>
      </c>
      <c r="N216" s="12"/>
      <c r="O216" s="12" t="str">
        <f t="shared" si="18"/>
        <v>PH.IC.MU.080104.01</v>
      </c>
      <c r="Q216" s="12" t="str">
        <f t="shared" si="19"/>
        <v>CL.IC.MU.080104.01</v>
      </c>
    </row>
    <row r="217" spans="1:17" ht="15">
      <c r="A217" t="s">
        <v>5609</v>
      </c>
      <c r="C217" s="2" t="s">
        <v>10093</v>
      </c>
      <c r="E217" s="2" t="s">
        <v>1192</v>
      </c>
      <c r="F217" t="s">
        <v>5875</v>
      </c>
      <c r="G217" t="s">
        <v>6053</v>
      </c>
      <c r="H217" s="22" t="s">
        <v>1404</v>
      </c>
      <c r="I217" t="s">
        <v>5379</v>
      </c>
      <c r="J217" s="11" t="str">
        <f t="shared" si="16"/>
        <v>IC.MU.080105</v>
      </c>
      <c r="K217" s="2" t="s">
        <v>1192</v>
      </c>
      <c r="L217" t="str">
        <f t="shared" si="15"/>
        <v>Wrist, Left</v>
      </c>
      <c r="M217" s="12" t="str">
        <f t="shared" si="17"/>
        <v>PI.IC.MU.080105.01</v>
      </c>
      <c r="N217" s="12"/>
      <c r="O217" s="12" t="str">
        <f t="shared" si="18"/>
        <v>PH.IC.MU.080105.01</v>
      </c>
      <c r="Q217" s="12" t="str">
        <f t="shared" si="19"/>
        <v>CL.IC.MU.080105.01</v>
      </c>
    </row>
    <row r="218" spans="1:17" ht="15">
      <c r="A218" t="s">
        <v>5609</v>
      </c>
      <c r="C218" s="2" t="s">
        <v>10093</v>
      </c>
      <c r="E218" s="2" t="s">
        <v>1192</v>
      </c>
      <c r="F218" t="s">
        <v>5875</v>
      </c>
      <c r="G218" t="s">
        <v>6054</v>
      </c>
      <c r="H218" s="22" t="s">
        <v>1406</v>
      </c>
      <c r="I218" t="s">
        <v>5804</v>
      </c>
      <c r="J218" s="11" t="str">
        <f t="shared" si="16"/>
        <v>IC.MU.080106</v>
      </c>
      <c r="K218" s="2" t="s">
        <v>1192</v>
      </c>
      <c r="L218" t="str">
        <f t="shared" si="15"/>
        <v>Elbow, Right</v>
      </c>
      <c r="M218" s="12" t="str">
        <f t="shared" si="17"/>
        <v>PI.IC.MU.080106.01</v>
      </c>
      <c r="N218" s="12"/>
      <c r="O218" s="12" t="str">
        <f t="shared" si="18"/>
        <v>PH.IC.MU.080106.01</v>
      </c>
      <c r="Q218" s="12" t="str">
        <f t="shared" si="19"/>
        <v>CL.IC.MU.080106.01</v>
      </c>
    </row>
    <row r="219" spans="1:17" ht="15">
      <c r="A219" t="s">
        <v>5609</v>
      </c>
      <c r="C219" s="2" t="s">
        <v>10093</v>
      </c>
      <c r="E219" s="2" t="s">
        <v>1192</v>
      </c>
      <c r="F219" t="s">
        <v>5875</v>
      </c>
      <c r="G219" t="s">
        <v>6055</v>
      </c>
      <c r="H219" s="22" t="s">
        <v>1419</v>
      </c>
      <c r="I219" t="s">
        <v>5805</v>
      </c>
      <c r="J219" s="11" t="str">
        <f t="shared" si="16"/>
        <v>IC.MU.080107</v>
      </c>
      <c r="K219" s="2" t="s">
        <v>1192</v>
      </c>
      <c r="L219" t="str">
        <f t="shared" si="15"/>
        <v>Elbow, Left</v>
      </c>
      <c r="M219" s="12" t="str">
        <f t="shared" si="17"/>
        <v>PI.IC.MU.080107.01</v>
      </c>
      <c r="N219" s="12"/>
      <c r="O219" s="12" t="str">
        <f t="shared" si="18"/>
        <v>PH.IC.MU.080107.01</v>
      </c>
      <c r="Q219" s="12" t="str">
        <f t="shared" si="19"/>
        <v>CL.IC.MU.080107.01</v>
      </c>
    </row>
    <row r="220" spans="1:17" ht="15">
      <c r="A220" t="s">
        <v>5609</v>
      </c>
      <c r="C220" s="2" t="s">
        <v>10093</v>
      </c>
      <c r="E220" s="2" t="s">
        <v>1192</v>
      </c>
      <c r="F220" t="s">
        <v>5875</v>
      </c>
      <c r="G220" t="s">
        <v>6056</v>
      </c>
      <c r="H220" s="22" t="s">
        <v>1550</v>
      </c>
      <c r="I220" t="s">
        <v>5831</v>
      </c>
      <c r="J220" s="11" t="str">
        <f t="shared" si="16"/>
        <v>IC.MU.080108</v>
      </c>
      <c r="K220" s="2" t="s">
        <v>1192</v>
      </c>
      <c r="L220" t="str">
        <f t="shared" si="15"/>
        <v>Arm, Right</v>
      </c>
      <c r="M220" s="12" t="str">
        <f t="shared" si="17"/>
        <v>PI.IC.MU.080108.01</v>
      </c>
      <c r="N220" s="12"/>
      <c r="O220" s="12" t="str">
        <f t="shared" si="18"/>
        <v>PH.IC.MU.080108.01</v>
      </c>
      <c r="Q220" s="12" t="str">
        <f t="shared" si="19"/>
        <v>CL.IC.MU.080108.01</v>
      </c>
    </row>
    <row r="221" spans="1:17" ht="15">
      <c r="A221" t="s">
        <v>5609</v>
      </c>
      <c r="C221" s="2" t="s">
        <v>10093</v>
      </c>
      <c r="E221" s="2" t="s">
        <v>1192</v>
      </c>
      <c r="F221" t="s">
        <v>5875</v>
      </c>
      <c r="G221" t="s">
        <v>6057</v>
      </c>
      <c r="H221" s="22" t="s">
        <v>1551</v>
      </c>
      <c r="I221" t="s">
        <v>5994</v>
      </c>
      <c r="J221" s="11" t="str">
        <f t="shared" si="16"/>
        <v>IC.MU.080109</v>
      </c>
      <c r="K221" s="2" t="s">
        <v>1192</v>
      </c>
      <c r="L221" t="str">
        <f t="shared" si="15"/>
        <v>Arm, Left</v>
      </c>
      <c r="M221" s="12" t="str">
        <f t="shared" si="17"/>
        <v>PI.IC.MU.080109.01</v>
      </c>
      <c r="N221" s="12"/>
      <c r="O221" s="12" t="str">
        <f t="shared" si="18"/>
        <v>PH.IC.MU.080109.01</v>
      </c>
      <c r="Q221" s="12" t="str">
        <f t="shared" si="19"/>
        <v>CL.IC.MU.080109.01</v>
      </c>
    </row>
    <row r="222" spans="1:17" ht="15">
      <c r="A222" t="s">
        <v>5609</v>
      </c>
      <c r="C222" s="2" t="s">
        <v>10093</v>
      </c>
      <c r="E222" s="2" t="s">
        <v>1192</v>
      </c>
      <c r="F222" t="s">
        <v>5875</v>
      </c>
      <c r="G222" t="s">
        <v>6058</v>
      </c>
      <c r="H222" s="22" t="s">
        <v>1571</v>
      </c>
      <c r="I222" t="s">
        <v>5628</v>
      </c>
      <c r="J222" s="11" t="str">
        <f t="shared" si="16"/>
        <v>IC.MU.080110</v>
      </c>
      <c r="K222" s="2" t="s">
        <v>1192</v>
      </c>
      <c r="L222" t="str">
        <f t="shared" si="15"/>
        <v>Shoulder, Right</v>
      </c>
      <c r="M222" s="12" t="str">
        <f t="shared" si="17"/>
        <v>PI.IC.MU.080110.01</v>
      </c>
      <c r="N222" s="12"/>
      <c r="O222" s="12" t="str">
        <f t="shared" si="18"/>
        <v>PH.IC.MU.080110.01</v>
      </c>
      <c r="Q222" s="12" t="str">
        <f t="shared" si="19"/>
        <v>CL.IC.MU.080110.01</v>
      </c>
    </row>
    <row r="223" spans="1:17" ht="15">
      <c r="A223" t="s">
        <v>5609</v>
      </c>
      <c r="C223" s="2" t="s">
        <v>10093</v>
      </c>
      <c r="E223" s="2" t="s">
        <v>1192</v>
      </c>
      <c r="F223" t="s">
        <v>5875</v>
      </c>
      <c r="G223" t="s">
        <v>6059</v>
      </c>
      <c r="H223" s="22" t="s">
        <v>1298</v>
      </c>
      <c r="I223" t="s">
        <v>5629</v>
      </c>
      <c r="J223" s="11" t="str">
        <f t="shared" si="16"/>
        <v>IC.MU.080111</v>
      </c>
      <c r="K223" s="2" t="s">
        <v>1192</v>
      </c>
      <c r="L223" t="str">
        <f t="shared" si="15"/>
        <v>Shoulder, Left</v>
      </c>
      <c r="M223" s="12" t="str">
        <f t="shared" si="17"/>
        <v>PI.IC.MU.080111.01</v>
      </c>
      <c r="N223" s="12"/>
      <c r="O223" s="12" t="str">
        <f t="shared" si="18"/>
        <v>PH.IC.MU.080111.01</v>
      </c>
      <c r="Q223" s="12" t="str">
        <f t="shared" si="19"/>
        <v>CL.IC.MU.080111.01</v>
      </c>
    </row>
    <row r="224" spans="1:17" ht="15">
      <c r="A224" t="s">
        <v>5609</v>
      </c>
      <c r="C224" s="2" t="s">
        <v>10093</v>
      </c>
      <c r="E224" s="2" t="s">
        <v>1192</v>
      </c>
      <c r="F224" t="s">
        <v>5875</v>
      </c>
      <c r="G224" t="s">
        <v>1234</v>
      </c>
      <c r="H224" s="22" t="s">
        <v>1299</v>
      </c>
      <c r="I224" t="s">
        <v>1234</v>
      </c>
      <c r="J224" s="11" t="str">
        <f t="shared" si="16"/>
        <v>IC.MU.080112</v>
      </c>
      <c r="K224" s="2" t="s">
        <v>1192</v>
      </c>
      <c r="L224" t="str">
        <f t="shared" si="15"/>
        <v>Back</v>
      </c>
      <c r="M224" s="12" t="str">
        <f t="shared" si="17"/>
        <v>PI.IC.MU.080112.01</v>
      </c>
      <c r="N224" s="12"/>
      <c r="O224" s="12" t="str">
        <f t="shared" si="18"/>
        <v>PH.IC.MU.080112.01</v>
      </c>
      <c r="Q224" s="12" t="str">
        <f t="shared" si="19"/>
        <v>CL.IC.MU.080112.01</v>
      </c>
    </row>
    <row r="225" spans="1:17" ht="15">
      <c r="A225" t="s">
        <v>5609</v>
      </c>
      <c r="C225" s="2" t="s">
        <v>10093</v>
      </c>
      <c r="E225" s="2" t="s">
        <v>1192</v>
      </c>
      <c r="F225" t="s">
        <v>5875</v>
      </c>
      <c r="G225" t="s">
        <v>6052</v>
      </c>
      <c r="H225" s="22" t="s">
        <v>1300</v>
      </c>
      <c r="I225" t="s">
        <v>5630</v>
      </c>
      <c r="J225" s="11" t="str">
        <f t="shared" si="16"/>
        <v>IC.MU.080113</v>
      </c>
      <c r="K225" s="2" t="s">
        <v>1192</v>
      </c>
      <c r="L225" t="str">
        <f t="shared" si="15"/>
        <v>Hip, Right</v>
      </c>
      <c r="M225" s="12" t="str">
        <f t="shared" si="17"/>
        <v>PI.IC.MU.080113.01</v>
      </c>
      <c r="N225" s="12"/>
      <c r="O225" s="12" t="str">
        <f t="shared" si="18"/>
        <v>PH.IC.MU.080113.01</v>
      </c>
      <c r="Q225" s="12" t="str">
        <f t="shared" si="19"/>
        <v>CL.IC.MU.080113.01</v>
      </c>
    </row>
    <row r="226" spans="1:17" ht="15">
      <c r="A226" t="s">
        <v>5609</v>
      </c>
      <c r="C226" s="2" t="s">
        <v>10093</v>
      </c>
      <c r="E226" s="2" t="s">
        <v>1192</v>
      </c>
      <c r="F226" t="s">
        <v>5875</v>
      </c>
      <c r="G226" t="s">
        <v>6211</v>
      </c>
      <c r="H226" s="22" t="s">
        <v>1301</v>
      </c>
      <c r="I226" t="s">
        <v>5631</v>
      </c>
      <c r="J226" s="11" t="str">
        <f t="shared" si="16"/>
        <v>IC.MU.080114</v>
      </c>
      <c r="K226" s="2" t="s">
        <v>1192</v>
      </c>
      <c r="L226" t="str">
        <f t="shared" si="15"/>
        <v>Hip, Left</v>
      </c>
      <c r="M226" s="12" t="str">
        <f t="shared" si="17"/>
        <v>PI.IC.MU.080114.01</v>
      </c>
      <c r="N226" s="12"/>
      <c r="O226" s="12" t="str">
        <f t="shared" si="18"/>
        <v>PH.IC.MU.080114.01</v>
      </c>
      <c r="Q226" s="12" t="str">
        <f t="shared" si="19"/>
        <v>CL.IC.MU.080114.01</v>
      </c>
    </row>
    <row r="227" spans="1:17" ht="15">
      <c r="A227" t="s">
        <v>5609</v>
      </c>
      <c r="C227" s="2" t="s">
        <v>10093</v>
      </c>
      <c r="E227" s="2" t="s">
        <v>1192</v>
      </c>
      <c r="F227" t="s">
        <v>5875</v>
      </c>
      <c r="G227" t="s">
        <v>6212</v>
      </c>
      <c r="H227" s="22" t="s">
        <v>1468</v>
      </c>
      <c r="I227" t="s">
        <v>5632</v>
      </c>
      <c r="J227" s="11" t="str">
        <f t="shared" si="16"/>
        <v>IC.MU.080115</v>
      </c>
      <c r="K227" s="2" t="s">
        <v>1192</v>
      </c>
      <c r="L227" t="str">
        <f t="shared" si="15"/>
        <v>Knee, Right</v>
      </c>
      <c r="M227" s="12" t="str">
        <f t="shared" si="17"/>
        <v>PI.IC.MU.080115.01</v>
      </c>
      <c r="N227" s="12"/>
      <c r="O227" s="12" t="str">
        <f t="shared" si="18"/>
        <v>PH.IC.MU.080115.01</v>
      </c>
      <c r="Q227" s="12" t="str">
        <f t="shared" si="19"/>
        <v>CL.IC.MU.080115.01</v>
      </c>
    </row>
    <row r="228" spans="1:17" ht="15">
      <c r="A228" t="s">
        <v>5609</v>
      </c>
      <c r="C228" s="2" t="s">
        <v>10093</v>
      </c>
      <c r="E228" s="2" t="s">
        <v>1192</v>
      </c>
      <c r="F228" t="s">
        <v>5875</v>
      </c>
      <c r="G228" t="s">
        <v>6213</v>
      </c>
      <c r="H228" s="22" t="s">
        <v>1470</v>
      </c>
      <c r="I228" t="s">
        <v>5633</v>
      </c>
      <c r="J228" s="11" t="str">
        <f t="shared" si="16"/>
        <v>IC.MU.080117</v>
      </c>
      <c r="K228" s="2" t="s">
        <v>1192</v>
      </c>
      <c r="L228" t="str">
        <f t="shared" si="15"/>
        <v>Knee, Left</v>
      </c>
      <c r="M228" s="12" t="str">
        <f t="shared" si="17"/>
        <v>PI.IC.MU.080117.01</v>
      </c>
      <c r="N228" s="12"/>
      <c r="O228" s="12" t="str">
        <f t="shared" si="18"/>
        <v>PH.IC.MU.080117.01</v>
      </c>
      <c r="Q228" s="12" t="str">
        <f t="shared" si="19"/>
        <v>CL.IC.MU.080117.01</v>
      </c>
    </row>
    <row r="229" spans="1:17" ht="15">
      <c r="A229" t="s">
        <v>5609</v>
      </c>
      <c r="C229" s="2" t="s">
        <v>10093</v>
      </c>
      <c r="E229" s="2" t="s">
        <v>1192</v>
      </c>
      <c r="F229" t="s">
        <v>5875</v>
      </c>
      <c r="G229" t="s">
        <v>6214</v>
      </c>
      <c r="H229" s="22" t="s">
        <v>1251</v>
      </c>
      <c r="I229" t="s">
        <v>5996</v>
      </c>
      <c r="J229" s="11" t="str">
        <f t="shared" si="16"/>
        <v>IC.MU.080118</v>
      </c>
      <c r="K229" s="2" t="s">
        <v>1192</v>
      </c>
      <c r="L229" t="str">
        <f t="shared" si="15"/>
        <v>Leg, Right</v>
      </c>
      <c r="M229" s="12" t="str">
        <f t="shared" si="17"/>
        <v>PI.IC.MU.080118.01</v>
      </c>
      <c r="N229" s="12"/>
      <c r="O229" s="12" t="str">
        <f t="shared" si="18"/>
        <v>PH.IC.MU.080118.01</v>
      </c>
      <c r="Q229" s="12" t="str">
        <f t="shared" si="19"/>
        <v>CL.IC.MU.080118.01</v>
      </c>
    </row>
    <row r="230" spans="1:17" ht="15">
      <c r="A230" t="s">
        <v>5609</v>
      </c>
      <c r="C230" s="2" t="s">
        <v>10093</v>
      </c>
      <c r="E230" s="2" t="s">
        <v>1192</v>
      </c>
      <c r="F230" t="s">
        <v>5875</v>
      </c>
      <c r="G230" t="s">
        <v>6215</v>
      </c>
      <c r="H230" s="22" t="s">
        <v>1100</v>
      </c>
      <c r="I230" t="s">
        <v>5998</v>
      </c>
      <c r="J230" s="11" t="str">
        <f t="shared" si="16"/>
        <v>IC.MU.080119</v>
      </c>
      <c r="K230" s="2" t="s">
        <v>1192</v>
      </c>
      <c r="L230" t="str">
        <f t="shared" si="15"/>
        <v>Leg, Left</v>
      </c>
      <c r="M230" s="12" t="str">
        <f t="shared" si="17"/>
        <v>PI.IC.MU.080119.01</v>
      </c>
      <c r="N230" s="12"/>
      <c r="O230" s="12" t="str">
        <f t="shared" si="18"/>
        <v>PH.IC.MU.080119.01</v>
      </c>
      <c r="Q230" s="12" t="str">
        <f t="shared" si="19"/>
        <v>CL.IC.MU.080119.01</v>
      </c>
    </row>
    <row r="231" spans="1:17" ht="15">
      <c r="A231" t="s">
        <v>5609</v>
      </c>
      <c r="C231" s="2" t="s">
        <v>10093</v>
      </c>
      <c r="E231" s="2" t="s">
        <v>1192</v>
      </c>
      <c r="F231" t="s">
        <v>5875</v>
      </c>
      <c r="G231" t="s">
        <v>6216</v>
      </c>
      <c r="H231" s="22" t="s">
        <v>1271</v>
      </c>
      <c r="I231" t="s">
        <v>5634</v>
      </c>
      <c r="J231" s="11" t="str">
        <f t="shared" si="16"/>
        <v>IC.MU.080120</v>
      </c>
      <c r="K231" s="2" t="s">
        <v>1192</v>
      </c>
      <c r="L231" t="str">
        <f t="shared" si="15"/>
        <v>Ankle, Right</v>
      </c>
      <c r="M231" s="12" t="str">
        <f t="shared" si="17"/>
        <v>PI.IC.MU.080120.01</v>
      </c>
      <c r="N231" s="12"/>
      <c r="O231" s="12" t="str">
        <f t="shared" si="18"/>
        <v>PH.IC.MU.080120.01</v>
      </c>
      <c r="Q231" s="12" t="str">
        <f t="shared" si="19"/>
        <v>CL.IC.MU.080120.01</v>
      </c>
    </row>
    <row r="232" spans="1:17" ht="15">
      <c r="A232" t="s">
        <v>5609</v>
      </c>
      <c r="C232" s="2" t="s">
        <v>10093</v>
      </c>
      <c r="E232" s="2" t="s">
        <v>1192</v>
      </c>
      <c r="F232" t="s">
        <v>5875</v>
      </c>
      <c r="G232" t="s">
        <v>6060</v>
      </c>
      <c r="H232" s="22" t="s">
        <v>2395</v>
      </c>
      <c r="I232" t="s">
        <v>5635</v>
      </c>
      <c r="J232" s="11" t="str">
        <f t="shared" si="16"/>
        <v>IC.MU.080121</v>
      </c>
      <c r="K232" s="2" t="s">
        <v>1192</v>
      </c>
      <c r="L232" t="str">
        <f t="shared" si="15"/>
        <v>Ankle, Left</v>
      </c>
      <c r="M232" s="12" t="str">
        <f t="shared" si="17"/>
        <v>PI.IC.MU.080121.01</v>
      </c>
      <c r="N232" s="12"/>
      <c r="O232" s="12" t="str">
        <f t="shared" si="18"/>
        <v>PH.IC.MU.080121.01</v>
      </c>
      <c r="Q232" s="12" t="str">
        <f t="shared" si="19"/>
        <v>CL.IC.MU.080121.01</v>
      </c>
    </row>
    <row r="233" spans="1:17" ht="15">
      <c r="A233" t="s">
        <v>5609</v>
      </c>
      <c r="C233" s="2" t="s">
        <v>10093</v>
      </c>
      <c r="D233" t="s">
        <v>1360</v>
      </c>
      <c r="E233" s="2" t="s">
        <v>923</v>
      </c>
      <c r="F233" t="s">
        <v>5914</v>
      </c>
      <c r="G233" t="s">
        <v>1362</v>
      </c>
      <c r="H233" s="22" t="s">
        <v>1396</v>
      </c>
      <c r="I233" t="s">
        <v>1362</v>
      </c>
      <c r="J233" s="11" t="str">
        <f t="shared" si="16"/>
        <v>IC.MU.080201</v>
      </c>
      <c r="K233" s="2" t="s">
        <v>1192</v>
      </c>
      <c r="L233" t="str">
        <f t="shared" si="15"/>
        <v>On</v>
      </c>
      <c r="M233" s="12" t="str">
        <f t="shared" si="17"/>
        <v>PI.IC.MU.080201.01</v>
      </c>
      <c r="N233" s="12"/>
      <c r="O233" s="12" t="str">
        <f t="shared" si="18"/>
        <v>PH.IC.MU.080201.01</v>
      </c>
      <c r="Q233" s="12" t="str">
        <f t="shared" si="19"/>
        <v>CL.IC.MU.080201.01</v>
      </c>
    </row>
    <row r="234" spans="1:17" ht="15">
      <c r="A234" t="s">
        <v>5609</v>
      </c>
      <c r="C234" s="2" t="s">
        <v>10093</v>
      </c>
      <c r="E234" s="2" t="s">
        <v>923</v>
      </c>
      <c r="F234" t="s">
        <v>5914</v>
      </c>
      <c r="G234" t="s">
        <v>1182</v>
      </c>
      <c r="H234" s="22" t="s">
        <v>1398</v>
      </c>
      <c r="I234" t="s">
        <v>1182</v>
      </c>
      <c r="J234" s="11" t="str">
        <f t="shared" si="16"/>
        <v>IC.MU.080202</v>
      </c>
      <c r="K234" s="2" t="s">
        <v>1192</v>
      </c>
      <c r="L234" t="str">
        <f t="shared" si="15"/>
        <v>Off</v>
      </c>
      <c r="M234" s="12" t="str">
        <f t="shared" si="17"/>
        <v>PI.IC.MU.080202.01</v>
      </c>
      <c r="N234" s="12"/>
      <c r="O234" s="12" t="str">
        <f t="shared" si="18"/>
        <v>PH.IC.MU.080202.01</v>
      </c>
      <c r="Q234" s="12" t="str">
        <f t="shared" si="19"/>
        <v>CL.IC.MU.080202.01</v>
      </c>
    </row>
    <row r="235" spans="1:17" ht="15">
      <c r="A235" t="s">
        <v>5609</v>
      </c>
      <c r="C235" s="2" t="s">
        <v>10093</v>
      </c>
      <c r="D235" t="s">
        <v>5363</v>
      </c>
      <c r="E235" s="2" t="s">
        <v>1202</v>
      </c>
      <c r="F235" t="s">
        <v>6083</v>
      </c>
      <c r="G235" t="s">
        <v>5509</v>
      </c>
      <c r="H235" s="22" t="s">
        <v>1396</v>
      </c>
      <c r="I235" t="s">
        <v>5510</v>
      </c>
      <c r="J235" s="11" t="str">
        <f t="shared" si="16"/>
        <v>IC.MU.080301</v>
      </c>
      <c r="K235" s="2" t="s">
        <v>1192</v>
      </c>
      <c r="L235" t="str">
        <f t="shared" si="15"/>
        <v>Knee immobilizer/brace</v>
      </c>
      <c r="M235" s="12" t="str">
        <f t="shared" si="17"/>
        <v>PI.IC.MU.080301.01</v>
      </c>
      <c r="N235" s="12"/>
      <c r="O235" s="12" t="str">
        <f t="shared" si="18"/>
        <v>PH.IC.MU.080301.01</v>
      </c>
      <c r="Q235" s="12" t="str">
        <f t="shared" si="19"/>
        <v>CL.IC.MU.080301.01</v>
      </c>
    </row>
    <row r="236" spans="1:17" ht="15">
      <c r="A236" t="s">
        <v>5609</v>
      </c>
      <c r="C236" s="2" t="s">
        <v>10093</v>
      </c>
      <c r="E236" s="2" t="s">
        <v>1202</v>
      </c>
      <c r="F236" t="s">
        <v>6083</v>
      </c>
      <c r="G236" t="s">
        <v>5511</v>
      </c>
      <c r="H236" s="22" t="s">
        <v>1398</v>
      </c>
      <c r="I236" t="s">
        <v>5512</v>
      </c>
      <c r="J236" s="11" t="str">
        <f t="shared" si="16"/>
        <v>IC.MU.080302</v>
      </c>
      <c r="K236" s="2" t="s">
        <v>1192</v>
      </c>
      <c r="L236" t="str">
        <f t="shared" si="15"/>
        <v>Abduction pillow</v>
      </c>
      <c r="M236" s="12" t="str">
        <f t="shared" si="17"/>
        <v>PI.IC.MU.080302.01</v>
      </c>
      <c r="N236" s="12"/>
      <c r="O236" s="12" t="str">
        <f t="shared" si="18"/>
        <v>PH.IC.MU.080302.01</v>
      </c>
      <c r="Q236" s="12" t="str">
        <f t="shared" si="19"/>
        <v>CL.IC.MU.080302.01</v>
      </c>
    </row>
    <row r="237" spans="1:17" ht="15">
      <c r="A237" t="s">
        <v>5609</v>
      </c>
      <c r="C237" s="2" t="s">
        <v>10093</v>
      </c>
      <c r="E237" s="2" t="s">
        <v>1202</v>
      </c>
      <c r="F237" t="s">
        <v>6083</v>
      </c>
      <c r="G237" t="s">
        <v>5513</v>
      </c>
      <c r="H237" s="22" t="s">
        <v>1400</v>
      </c>
      <c r="I237" t="s">
        <v>5514</v>
      </c>
      <c r="J237" s="11" t="str">
        <f t="shared" si="16"/>
        <v>IC.MU.080303</v>
      </c>
      <c r="K237" s="2" t="s">
        <v>1192</v>
      </c>
      <c r="L237" t="str">
        <f t="shared" si="15"/>
        <v>Shoulder abduction splint</v>
      </c>
      <c r="M237" s="12" t="str">
        <f t="shared" si="17"/>
        <v>PI.IC.MU.080303.01</v>
      </c>
      <c r="N237" s="12"/>
      <c r="O237" s="12" t="str">
        <f t="shared" si="18"/>
        <v>PH.IC.MU.080303.01</v>
      </c>
      <c r="Q237" s="12" t="str">
        <f t="shared" si="19"/>
        <v>CL.IC.MU.080303.01</v>
      </c>
    </row>
    <row r="238" spans="1:17" ht="15">
      <c r="A238" t="s">
        <v>5609</v>
      </c>
      <c r="C238" s="2" t="s">
        <v>10093</v>
      </c>
      <c r="E238" s="2" t="s">
        <v>1202</v>
      </c>
      <c r="F238" t="s">
        <v>6083</v>
      </c>
      <c r="G238" t="s">
        <v>5515</v>
      </c>
      <c r="H238" s="22" t="s">
        <v>1402</v>
      </c>
      <c r="I238" t="s">
        <v>5516</v>
      </c>
      <c r="J238" s="11" t="str">
        <f t="shared" si="16"/>
        <v>IC.MU.080304</v>
      </c>
      <c r="K238" s="2" t="s">
        <v>1192</v>
      </c>
      <c r="L238" t="str">
        <f t="shared" si="15"/>
        <v>Cast boot</v>
      </c>
      <c r="M238" s="12" t="str">
        <f t="shared" si="17"/>
        <v>PI.IC.MU.080304.01</v>
      </c>
      <c r="N238" s="12"/>
      <c r="O238" s="12" t="str">
        <f t="shared" si="18"/>
        <v>PH.IC.MU.080304.01</v>
      </c>
      <c r="Q238" s="12" t="str">
        <f t="shared" si="19"/>
        <v>CL.IC.MU.080304.01</v>
      </c>
    </row>
    <row r="239" spans="1:17" ht="15">
      <c r="A239" t="s">
        <v>5609</v>
      </c>
      <c r="C239" s="2" t="s">
        <v>10093</v>
      </c>
      <c r="E239" s="2" t="s">
        <v>1202</v>
      </c>
      <c r="F239" t="s">
        <v>6083</v>
      </c>
      <c r="G239" t="s">
        <v>5517</v>
      </c>
      <c r="H239" s="22" t="s">
        <v>1404</v>
      </c>
      <c r="I239" t="s">
        <v>5518</v>
      </c>
      <c r="J239" s="11" t="str">
        <f t="shared" si="16"/>
        <v>IC.MU.080305</v>
      </c>
      <c r="K239" s="2" t="s">
        <v>1192</v>
      </c>
      <c r="L239" t="str">
        <f t="shared" si="15"/>
        <v>Cast shoe</v>
      </c>
      <c r="M239" s="12" t="str">
        <f t="shared" si="17"/>
        <v>PI.IC.MU.080305.01</v>
      </c>
      <c r="N239" s="12"/>
      <c r="O239" s="12" t="str">
        <f t="shared" si="18"/>
        <v>PH.IC.MU.080305.01</v>
      </c>
      <c r="Q239" s="12" t="str">
        <f t="shared" si="19"/>
        <v>CL.IC.MU.080305.01</v>
      </c>
    </row>
    <row r="240" spans="1:17" ht="15">
      <c r="A240" t="s">
        <v>5609</v>
      </c>
      <c r="C240" s="2" t="s">
        <v>10093</v>
      </c>
      <c r="E240" s="2" t="s">
        <v>1202</v>
      </c>
      <c r="F240" t="s">
        <v>6083</v>
      </c>
      <c r="G240" t="s">
        <v>5519</v>
      </c>
      <c r="H240" s="22" t="s">
        <v>1406</v>
      </c>
      <c r="I240" t="s">
        <v>5520</v>
      </c>
      <c r="J240" s="11" t="str">
        <f t="shared" si="16"/>
        <v>IC.MU.080306</v>
      </c>
      <c r="K240" s="2" t="s">
        <v>1192</v>
      </c>
      <c r="L240" t="str">
        <f t="shared" si="15"/>
        <v>Cervical collar, hard</v>
      </c>
      <c r="M240" s="12" t="str">
        <f t="shared" si="17"/>
        <v>PI.IC.MU.080306.01</v>
      </c>
      <c r="N240" s="12"/>
      <c r="O240" s="12" t="str">
        <f t="shared" si="18"/>
        <v>PH.IC.MU.080306.01</v>
      </c>
      <c r="Q240" s="12" t="str">
        <f t="shared" si="19"/>
        <v>CL.IC.MU.080306.01</v>
      </c>
    </row>
    <row r="241" spans="1:17" ht="15">
      <c r="A241" t="s">
        <v>5609</v>
      </c>
      <c r="C241" s="2" t="s">
        <v>10093</v>
      </c>
      <c r="E241" s="2" t="s">
        <v>1202</v>
      </c>
      <c r="F241" t="s">
        <v>6083</v>
      </c>
      <c r="G241" t="s">
        <v>5521</v>
      </c>
      <c r="H241" s="22" t="s">
        <v>1419</v>
      </c>
      <c r="I241" t="s">
        <v>5522</v>
      </c>
      <c r="J241" s="11" t="str">
        <f t="shared" si="16"/>
        <v>IC.MU.080307</v>
      </c>
      <c r="K241" s="2" t="s">
        <v>1192</v>
      </c>
      <c r="L241" t="str">
        <f t="shared" si="15"/>
        <v>Cervical collar, soft</v>
      </c>
      <c r="M241" s="12" t="str">
        <f t="shared" si="17"/>
        <v>PI.IC.MU.080307.01</v>
      </c>
      <c r="N241" s="12"/>
      <c r="O241" s="12" t="str">
        <f t="shared" si="18"/>
        <v>PH.IC.MU.080307.01</v>
      </c>
      <c r="Q241" s="12" t="str">
        <f t="shared" si="19"/>
        <v>CL.IC.MU.080307.01</v>
      </c>
    </row>
    <row r="242" spans="1:17" ht="15">
      <c r="A242" t="s">
        <v>5609</v>
      </c>
      <c r="C242" s="2" t="s">
        <v>10093</v>
      </c>
      <c r="E242" s="2" t="s">
        <v>1202</v>
      </c>
      <c r="F242" t="s">
        <v>6083</v>
      </c>
      <c r="G242" t="s">
        <v>5523</v>
      </c>
      <c r="H242" s="22" t="s">
        <v>1550</v>
      </c>
      <c r="I242" t="s">
        <v>5524</v>
      </c>
      <c r="J242" s="11" t="str">
        <f t="shared" si="16"/>
        <v>IC.MU.080308</v>
      </c>
      <c r="K242" s="2" t="s">
        <v>1192</v>
      </c>
      <c r="L242" t="str">
        <f t="shared" si="15"/>
        <v>Dorsiflexion boot</v>
      </c>
      <c r="M242" s="12" t="str">
        <f t="shared" si="17"/>
        <v>PI.IC.MU.080308.01</v>
      </c>
      <c r="N242" s="12"/>
      <c r="O242" s="12" t="str">
        <f t="shared" si="18"/>
        <v>PH.IC.MU.080308.01</v>
      </c>
      <c r="Q242" s="12" t="str">
        <f t="shared" si="19"/>
        <v>CL.IC.MU.080308.01</v>
      </c>
    </row>
    <row r="243" spans="1:17" ht="15">
      <c r="A243" t="s">
        <v>5609</v>
      </c>
      <c r="C243" s="2" t="s">
        <v>10093</v>
      </c>
      <c r="E243" s="2" t="s">
        <v>1202</v>
      </c>
      <c r="F243" t="s">
        <v>6083</v>
      </c>
      <c r="G243" t="s">
        <v>3797</v>
      </c>
      <c r="H243" s="22" t="s">
        <v>1551</v>
      </c>
      <c r="I243" t="s">
        <v>3797</v>
      </c>
      <c r="J243" s="11" t="str">
        <f t="shared" si="16"/>
        <v>IC.MU.080309</v>
      </c>
      <c r="K243" s="2" t="s">
        <v>1192</v>
      </c>
      <c r="L243" t="str">
        <f t="shared" si="15"/>
        <v>Sling</v>
      </c>
      <c r="M243" s="12" t="str">
        <f t="shared" si="17"/>
        <v>PI.IC.MU.080309.01</v>
      </c>
      <c r="N243" s="12"/>
      <c r="O243" s="12" t="str">
        <f t="shared" si="18"/>
        <v>PH.IC.MU.080309.01</v>
      </c>
      <c r="Q243" s="12" t="str">
        <f t="shared" si="19"/>
        <v>CL.IC.MU.080309.01</v>
      </c>
    </row>
    <row r="244" spans="1:17" ht="15">
      <c r="A244" t="s">
        <v>5609</v>
      </c>
      <c r="C244" s="2" t="s">
        <v>10093</v>
      </c>
      <c r="E244" s="2" t="s">
        <v>1202</v>
      </c>
      <c r="F244" t="s">
        <v>6083</v>
      </c>
      <c r="G244" t="s">
        <v>5699</v>
      </c>
      <c r="H244" s="22" t="s">
        <v>1571</v>
      </c>
      <c r="I244" t="s">
        <v>5700</v>
      </c>
      <c r="J244" s="11" t="str">
        <f t="shared" si="16"/>
        <v>IC.MU.080310</v>
      </c>
      <c r="K244" s="2" t="s">
        <v>1192</v>
      </c>
      <c r="L244" t="str">
        <f t="shared" si="15"/>
        <v>Sling and swathe</v>
      </c>
      <c r="M244" s="12" t="str">
        <f t="shared" si="17"/>
        <v>PI.IC.MU.080310.01</v>
      </c>
      <c r="N244" s="12"/>
      <c r="O244" s="12" t="str">
        <f t="shared" si="18"/>
        <v>PH.IC.MU.080310.01</v>
      </c>
      <c r="Q244" s="12" t="str">
        <f t="shared" si="19"/>
        <v>CL.IC.MU.080310.01</v>
      </c>
    </row>
    <row r="245" spans="1:17" ht="15">
      <c r="A245" t="s">
        <v>5609</v>
      </c>
      <c r="C245" s="2" t="s">
        <v>10093</v>
      </c>
      <c r="E245" s="2" t="s">
        <v>1202</v>
      </c>
      <c r="F245" t="s">
        <v>6083</v>
      </c>
      <c r="G245" t="s">
        <v>5701</v>
      </c>
      <c r="H245" s="22" t="s">
        <v>1298</v>
      </c>
      <c r="I245" t="s">
        <v>5711</v>
      </c>
      <c r="J245" s="11" t="str">
        <f t="shared" si="16"/>
        <v>IC.MU.080311</v>
      </c>
      <c r="K245" s="2" t="s">
        <v>1192</v>
      </c>
      <c r="L245" t="str">
        <f t="shared" si="15"/>
        <v>Splint, long</v>
      </c>
      <c r="M245" s="12" t="str">
        <f t="shared" si="17"/>
        <v>PI.IC.MU.080311.01</v>
      </c>
      <c r="N245" s="12"/>
      <c r="O245" s="12" t="str">
        <f t="shared" si="18"/>
        <v>PH.IC.MU.080311.01</v>
      </c>
      <c r="Q245" s="12" t="str">
        <f t="shared" si="19"/>
        <v>CL.IC.MU.080311.01</v>
      </c>
    </row>
    <row r="246" spans="1:17" ht="15">
      <c r="A246" t="s">
        <v>5609</v>
      </c>
      <c r="C246" s="2" t="s">
        <v>10093</v>
      </c>
      <c r="E246" s="2" t="s">
        <v>1202</v>
      </c>
      <c r="F246" t="s">
        <v>6083</v>
      </c>
      <c r="G246" t="s">
        <v>5703</v>
      </c>
      <c r="H246" s="22" t="s">
        <v>1299</v>
      </c>
      <c r="I246" t="s">
        <v>6251</v>
      </c>
      <c r="J246" s="11" t="str">
        <f t="shared" si="16"/>
        <v>IC.MU.080312</v>
      </c>
      <c r="K246" s="2" t="s">
        <v>1192</v>
      </c>
      <c r="L246" t="str">
        <f t="shared" si="15"/>
        <v>Splint, short</v>
      </c>
      <c r="M246" s="12" t="str">
        <f t="shared" si="17"/>
        <v>PI.IC.MU.080312.01</v>
      </c>
      <c r="N246" s="12"/>
      <c r="O246" s="12" t="str">
        <f t="shared" si="18"/>
        <v>PH.IC.MU.080312.01</v>
      </c>
      <c r="Q246" s="12" t="str">
        <f t="shared" si="19"/>
        <v>CL.IC.MU.080312.01</v>
      </c>
    </row>
    <row r="247" spans="1:17" ht="15">
      <c r="A247" t="s">
        <v>5609</v>
      </c>
      <c r="C247" s="2" t="s">
        <v>10093</v>
      </c>
      <c r="E247" s="2" t="s">
        <v>1202</v>
      </c>
      <c r="F247" t="s">
        <v>6083</v>
      </c>
      <c r="G247" t="s">
        <v>5747</v>
      </c>
      <c r="H247" s="22" t="s">
        <v>1300</v>
      </c>
      <c r="I247" t="s">
        <v>5915</v>
      </c>
      <c r="J247" s="11" t="str">
        <f t="shared" si="16"/>
        <v>IC.MU.080313</v>
      </c>
      <c r="K247" s="2" t="s">
        <v>1192</v>
      </c>
      <c r="L247" t="str">
        <f t="shared" si="15"/>
        <v>Splint, hand</v>
      </c>
      <c r="M247" s="12" t="str">
        <f t="shared" si="17"/>
        <v>PI.IC.MU.080313.01</v>
      </c>
      <c r="N247" s="12"/>
      <c r="O247" s="12" t="str">
        <f t="shared" si="18"/>
        <v>PH.IC.MU.080313.01</v>
      </c>
      <c r="Q247" s="12" t="str">
        <f t="shared" si="19"/>
        <v>CL.IC.MU.080313.01</v>
      </c>
    </row>
    <row r="248" spans="1:17" ht="15">
      <c r="A248" t="s">
        <v>5609</v>
      </c>
      <c r="C248" s="2" t="s">
        <v>10093</v>
      </c>
      <c r="E248" s="2" t="s">
        <v>1202</v>
      </c>
      <c r="F248" t="s">
        <v>6083</v>
      </c>
      <c r="G248" t="s">
        <v>5704</v>
      </c>
      <c r="H248" s="22" t="s">
        <v>1301</v>
      </c>
      <c r="I248" t="s">
        <v>5705</v>
      </c>
      <c r="J248" s="11" t="str">
        <f t="shared" si="16"/>
        <v>IC.MU.080314</v>
      </c>
      <c r="K248" s="2" t="s">
        <v>1192</v>
      </c>
      <c r="L248" t="str">
        <f t="shared" si="15"/>
        <v>Queen Anne collar</v>
      </c>
      <c r="M248" s="12" t="str">
        <f t="shared" si="17"/>
        <v>PI.IC.MU.080314.01</v>
      </c>
      <c r="N248" s="12"/>
      <c r="O248" s="12" t="str">
        <f t="shared" si="18"/>
        <v>PH.IC.MU.080314.01</v>
      </c>
      <c r="Q248" s="12" t="str">
        <f t="shared" si="19"/>
        <v>CL.IC.MU.080314.01</v>
      </c>
    </row>
    <row r="249" spans="1:17" ht="15">
      <c r="A249" t="s">
        <v>5609</v>
      </c>
      <c r="C249" s="2" t="s">
        <v>10093</v>
      </c>
      <c r="E249" s="2" t="s">
        <v>1202</v>
      </c>
      <c r="F249" t="s">
        <v>6083</v>
      </c>
      <c r="G249" t="s">
        <v>2971</v>
      </c>
      <c r="H249" s="22" t="s">
        <v>1468</v>
      </c>
      <c r="I249" t="s">
        <v>930</v>
      </c>
      <c r="J249" s="11" t="str">
        <f t="shared" si="16"/>
        <v>IC.MU.080315</v>
      </c>
      <c r="K249" s="2" t="s">
        <v>1192</v>
      </c>
      <c r="L249" t="str">
        <f t="shared" si="15"/>
        <v>Other: specify</v>
      </c>
      <c r="M249" s="12" t="str">
        <f t="shared" si="17"/>
        <v>PI.IC.MU.080315.01</v>
      </c>
      <c r="N249" s="12"/>
      <c r="O249" s="12" t="str">
        <f t="shared" si="18"/>
        <v>PH.IC.MU.080315.01</v>
      </c>
      <c r="Q249" s="12" t="str">
        <f t="shared" si="19"/>
        <v>CL.IC.MU.080315.01</v>
      </c>
    </row>
    <row r="250" spans="1:17" ht="15">
      <c r="A250" t="s">
        <v>5609</v>
      </c>
      <c r="B250" t="s">
        <v>6084</v>
      </c>
      <c r="C250" s="2" t="s">
        <v>10095</v>
      </c>
      <c r="D250" t="s">
        <v>8823</v>
      </c>
      <c r="E250" s="2" t="s">
        <v>1192</v>
      </c>
      <c r="F250" t="s">
        <v>6085</v>
      </c>
      <c r="G250" t="s">
        <v>5923</v>
      </c>
      <c r="H250" s="22" t="s">
        <v>1396</v>
      </c>
      <c r="I250" t="s">
        <v>5924</v>
      </c>
      <c r="J250" s="11" t="str">
        <f t="shared" si="16"/>
        <v>IC.MU.090101</v>
      </c>
      <c r="K250" s="2" t="s">
        <v>1192</v>
      </c>
      <c r="L250" t="str">
        <f t="shared" si="15"/>
        <v>Degree of Extension Set</v>
      </c>
      <c r="M250" s="12" t="str">
        <f t="shared" si="17"/>
        <v>PI.IC.MU.090101.01</v>
      </c>
      <c r="N250" s="12"/>
      <c r="O250" s="12" t="str">
        <f t="shared" si="18"/>
        <v>PH.IC.MU.090101.01</v>
      </c>
      <c r="Q250" s="12" t="str">
        <f t="shared" si="19"/>
        <v>CL.IC.MU.090101.01</v>
      </c>
    </row>
    <row r="251" spans="1:17" ht="15">
      <c r="A251" t="s">
        <v>5609</v>
      </c>
      <c r="C251" s="2" t="s">
        <v>10095</v>
      </c>
      <c r="D251" t="s">
        <v>945</v>
      </c>
      <c r="E251" s="2" t="s">
        <v>1192</v>
      </c>
      <c r="F251" t="s">
        <v>5925</v>
      </c>
      <c r="G251" t="s">
        <v>5756</v>
      </c>
      <c r="H251" s="22" t="s">
        <v>1398</v>
      </c>
      <c r="I251" t="s">
        <v>5757</v>
      </c>
      <c r="J251" s="11" t="str">
        <f t="shared" si="16"/>
        <v>IC.MU.090102</v>
      </c>
      <c r="K251" s="2" t="s">
        <v>1192</v>
      </c>
      <c r="L251" t="str">
        <f t="shared" si="15"/>
        <v>Degree of Flexion Set</v>
      </c>
      <c r="M251" s="12" t="str">
        <f t="shared" si="17"/>
        <v>PI.IC.MU.090102.01</v>
      </c>
      <c r="N251" s="12"/>
      <c r="O251" s="12" t="str">
        <f t="shared" si="18"/>
        <v>PH.IC.MU.090102.01</v>
      </c>
      <c r="Q251" s="12" t="str">
        <f t="shared" si="19"/>
        <v>CL.IC.MU.090102.01</v>
      </c>
    </row>
    <row r="252" spans="1:17" ht="15">
      <c r="A252" t="s">
        <v>5609</v>
      </c>
      <c r="C252" s="2" t="s">
        <v>10095</v>
      </c>
      <c r="D252" t="s">
        <v>945</v>
      </c>
      <c r="E252" s="2" t="s">
        <v>11324</v>
      </c>
      <c r="F252" t="s">
        <v>5758</v>
      </c>
      <c r="G252" t="s">
        <v>5759</v>
      </c>
      <c r="H252" s="22" t="s">
        <v>1400</v>
      </c>
      <c r="I252" t="s">
        <v>5760</v>
      </c>
      <c r="J252" s="11" t="str">
        <f t="shared" si="16"/>
        <v>IC.MU.090103</v>
      </c>
      <c r="K252" s="2" t="s">
        <v>11324</v>
      </c>
      <c r="L252" t="str">
        <f t="shared" si="15"/>
        <v>Speed Set</v>
      </c>
      <c r="M252" s="12" t="str">
        <f t="shared" si="17"/>
        <v>PI.IC.MU.090103.01</v>
      </c>
      <c r="N252" s="12"/>
      <c r="O252" s="12" t="str">
        <f t="shared" si="18"/>
        <v>PH.IC.MU.090103.01</v>
      </c>
      <c r="Q252" s="12" t="str">
        <f t="shared" si="19"/>
        <v>CL.IC.MU.090103.01</v>
      </c>
    </row>
    <row r="253" spans="1:17" ht="15">
      <c r="A253" t="s">
        <v>5609</v>
      </c>
      <c r="B253" t="s">
        <v>945</v>
      </c>
      <c r="C253" s="2" t="s">
        <v>10095</v>
      </c>
      <c r="D253" t="s">
        <v>5981</v>
      </c>
      <c r="E253" s="2" t="s">
        <v>1199</v>
      </c>
      <c r="F253" t="s">
        <v>5761</v>
      </c>
      <c r="G253" t="s">
        <v>6212</v>
      </c>
      <c r="H253" s="22" t="s">
        <v>1396</v>
      </c>
      <c r="I253" t="s">
        <v>5632</v>
      </c>
      <c r="J253" s="11" t="str">
        <f t="shared" si="16"/>
        <v>IC.MU.090201</v>
      </c>
      <c r="K253" s="2" t="s">
        <v>11324</v>
      </c>
      <c r="L253" t="str">
        <f t="shared" si="15"/>
        <v>Knee, Right</v>
      </c>
      <c r="M253" s="12" t="str">
        <f t="shared" si="17"/>
        <v>PI.IC.MU.090201.01</v>
      </c>
      <c r="N253" s="12"/>
      <c r="O253" s="12" t="str">
        <f t="shared" si="18"/>
        <v>PH.IC.MU.090201.01</v>
      </c>
      <c r="Q253" s="12" t="str">
        <f t="shared" si="19"/>
        <v>CL.IC.MU.090201.01</v>
      </c>
    </row>
    <row r="254" spans="1:17" ht="15">
      <c r="A254" t="s">
        <v>5609</v>
      </c>
      <c r="C254" s="2" t="s">
        <v>10095</v>
      </c>
      <c r="E254" s="2" t="s">
        <v>923</v>
      </c>
      <c r="F254" t="s">
        <v>5761</v>
      </c>
      <c r="G254" t="s">
        <v>6213</v>
      </c>
      <c r="H254" s="22" t="s">
        <v>1398</v>
      </c>
      <c r="I254" t="s">
        <v>5633</v>
      </c>
      <c r="J254" s="11" t="str">
        <f t="shared" si="16"/>
        <v>IC.MU.090202</v>
      </c>
      <c r="K254" s="2" t="s">
        <v>1192</v>
      </c>
      <c r="L254" t="str">
        <f t="shared" si="15"/>
        <v>Knee, Left</v>
      </c>
      <c r="M254" s="12" t="str">
        <f t="shared" si="17"/>
        <v>PI.IC.MU.090202.01</v>
      </c>
      <c r="N254" s="12"/>
      <c r="O254" s="12" t="str">
        <f t="shared" si="18"/>
        <v>PH.IC.MU.090202.01</v>
      </c>
      <c r="Q254" s="12" t="str">
        <f t="shared" si="19"/>
        <v>CL.IC.MU.090202.01</v>
      </c>
    </row>
    <row r="255" spans="1:17" ht="15">
      <c r="A255" t="s">
        <v>5609</v>
      </c>
      <c r="C255" s="2" t="s">
        <v>10095</v>
      </c>
      <c r="E255" s="2" t="s">
        <v>923</v>
      </c>
      <c r="F255" t="s">
        <v>5761</v>
      </c>
      <c r="G255" t="s">
        <v>6054</v>
      </c>
      <c r="H255" s="22" t="s">
        <v>1400</v>
      </c>
      <c r="I255" t="s">
        <v>5804</v>
      </c>
      <c r="J255" s="11" t="str">
        <f t="shared" si="16"/>
        <v>IC.MU.090203</v>
      </c>
      <c r="K255" s="2" t="s">
        <v>1192</v>
      </c>
      <c r="L255" t="str">
        <f t="shared" si="15"/>
        <v>Elbow, Right</v>
      </c>
      <c r="M255" s="12" t="str">
        <f t="shared" si="17"/>
        <v>PI.IC.MU.090203.01</v>
      </c>
      <c r="N255" s="12"/>
      <c r="O255" s="12" t="str">
        <f t="shared" si="18"/>
        <v>PH.IC.MU.090203.01</v>
      </c>
      <c r="Q255" s="12" t="str">
        <f t="shared" si="19"/>
        <v>CL.IC.MU.090203.01</v>
      </c>
    </row>
    <row r="256" spans="1:17" ht="15">
      <c r="A256" t="s">
        <v>5609</v>
      </c>
      <c r="C256" s="2" t="s">
        <v>10095</v>
      </c>
      <c r="E256" s="2" t="s">
        <v>923</v>
      </c>
      <c r="F256" t="s">
        <v>5761</v>
      </c>
      <c r="G256" t="s">
        <v>6055</v>
      </c>
      <c r="H256" s="22" t="s">
        <v>1402</v>
      </c>
      <c r="I256" t="s">
        <v>5805</v>
      </c>
      <c r="J256" s="11" t="str">
        <f t="shared" si="16"/>
        <v>IC.MU.090204</v>
      </c>
      <c r="K256" s="2" t="s">
        <v>1192</v>
      </c>
      <c r="L256" t="str">
        <f t="shared" si="15"/>
        <v>Elbow, Left</v>
      </c>
      <c r="M256" s="12" t="str">
        <f t="shared" si="17"/>
        <v>PI.IC.MU.090204.01</v>
      </c>
      <c r="N256" s="12"/>
      <c r="O256" s="12" t="str">
        <f t="shared" si="18"/>
        <v>PH.IC.MU.090204.01</v>
      </c>
      <c r="Q256" s="12" t="str">
        <f t="shared" si="19"/>
        <v>CL.IC.MU.090204.01</v>
      </c>
    </row>
    <row r="257" spans="1:17" ht="15">
      <c r="A257" t="s">
        <v>5609</v>
      </c>
      <c r="C257" s="2" t="s">
        <v>10095</v>
      </c>
      <c r="E257" s="2" t="s">
        <v>923</v>
      </c>
      <c r="F257" t="s">
        <v>5761</v>
      </c>
      <c r="G257" t="s">
        <v>6058</v>
      </c>
      <c r="H257" s="22" t="s">
        <v>1404</v>
      </c>
      <c r="I257" t="s">
        <v>5628</v>
      </c>
      <c r="J257" s="11" t="str">
        <f t="shared" si="16"/>
        <v>IC.MU.090205</v>
      </c>
      <c r="K257" s="2" t="s">
        <v>1192</v>
      </c>
      <c r="L257" t="str">
        <f t="shared" si="15"/>
        <v>Shoulder, Right</v>
      </c>
      <c r="M257" s="12" t="str">
        <f t="shared" si="17"/>
        <v>PI.IC.MU.090205.01</v>
      </c>
      <c r="N257" s="12"/>
      <c r="O257" s="12" t="str">
        <f t="shared" si="18"/>
        <v>PH.IC.MU.090205.01</v>
      </c>
      <c r="Q257" s="12" t="str">
        <f t="shared" si="19"/>
        <v>CL.IC.MU.090205.01</v>
      </c>
    </row>
    <row r="258" spans="1:17" ht="15">
      <c r="A258" t="s">
        <v>5609</v>
      </c>
      <c r="C258" s="2" t="s">
        <v>10095</v>
      </c>
      <c r="E258" s="2" t="s">
        <v>923</v>
      </c>
      <c r="F258" t="s">
        <v>5761</v>
      </c>
      <c r="G258" t="s">
        <v>6059</v>
      </c>
      <c r="H258" s="22" t="s">
        <v>1406</v>
      </c>
      <c r="I258" t="s">
        <v>5629</v>
      </c>
      <c r="J258" s="11" t="str">
        <f t="shared" si="16"/>
        <v>IC.MU.090206</v>
      </c>
      <c r="K258" s="2" t="s">
        <v>1192</v>
      </c>
      <c r="L258" t="str">
        <f t="shared" ref="L258:L321" si="20">G258</f>
        <v>Shoulder, Left</v>
      </c>
      <c r="M258" s="12" t="str">
        <f t="shared" si="17"/>
        <v>PI.IC.MU.090206.01</v>
      </c>
      <c r="N258" s="12"/>
      <c r="O258" s="12" t="str">
        <f t="shared" si="18"/>
        <v>PH.IC.MU.090206.01</v>
      </c>
      <c r="Q258" s="12" t="str">
        <f t="shared" si="19"/>
        <v>CL.IC.MU.090206.01</v>
      </c>
    </row>
    <row r="259" spans="1:17" ht="15">
      <c r="A259" t="s">
        <v>5609</v>
      </c>
      <c r="B259" t="s">
        <v>5762</v>
      </c>
      <c r="C259" s="2" t="s">
        <v>10905</v>
      </c>
      <c r="D259" t="s">
        <v>8823</v>
      </c>
      <c r="E259" s="2" t="s">
        <v>1192</v>
      </c>
      <c r="F259" t="s">
        <v>5586</v>
      </c>
      <c r="G259" t="s">
        <v>5923</v>
      </c>
      <c r="H259" s="22" t="s">
        <v>1396</v>
      </c>
      <c r="I259" t="s">
        <v>5587</v>
      </c>
      <c r="J259" s="11" t="str">
        <f t="shared" ref="J259:J322" si="21">CONCATENATE("IC.MU.",C259,E259,H259)</f>
        <v>IC.MU.100101</v>
      </c>
      <c r="K259" s="2" t="s">
        <v>1192</v>
      </c>
      <c r="L259" t="str">
        <f t="shared" si="20"/>
        <v>Degree of Extension Set</v>
      </c>
      <c r="M259" s="12" t="str">
        <f t="shared" ref="M259:M322" si="22">CONCATENATE("PI.",J259,".",K259)</f>
        <v>PI.IC.MU.100101.01</v>
      </c>
      <c r="N259" s="12"/>
      <c r="O259" s="12" t="str">
        <f t="shared" ref="O259:O322" si="23">CONCATENATE("PH.",J259,".",K259)</f>
        <v>PH.IC.MU.100101.01</v>
      </c>
      <c r="Q259" s="12" t="str">
        <f t="shared" ref="Q259:Q322" si="24">CONCATENATE("CL.",J259,".",K259)</f>
        <v>CL.IC.MU.100101.01</v>
      </c>
    </row>
    <row r="260" spans="1:17" ht="15">
      <c r="A260" t="s">
        <v>5609</v>
      </c>
      <c r="C260" s="2" t="s">
        <v>10905</v>
      </c>
      <c r="D260" t="s">
        <v>945</v>
      </c>
      <c r="E260" s="2" t="s">
        <v>1192</v>
      </c>
      <c r="F260" t="s">
        <v>5588</v>
      </c>
      <c r="G260" t="s">
        <v>5756</v>
      </c>
      <c r="H260" s="22" t="s">
        <v>1398</v>
      </c>
      <c r="I260" t="s">
        <v>5757</v>
      </c>
      <c r="J260" s="11" t="str">
        <f t="shared" si="21"/>
        <v>IC.MU.100102</v>
      </c>
      <c r="K260" s="2" t="s">
        <v>1192</v>
      </c>
      <c r="L260" t="str">
        <f t="shared" si="20"/>
        <v>Degree of Flexion Set</v>
      </c>
      <c r="M260" s="12" t="str">
        <f t="shared" si="22"/>
        <v>PI.IC.MU.100102.01</v>
      </c>
      <c r="N260" s="12"/>
      <c r="O260" s="12" t="str">
        <f t="shared" si="23"/>
        <v>PH.IC.MU.100102.01</v>
      </c>
      <c r="Q260" s="12" t="str">
        <f t="shared" si="24"/>
        <v>CL.IC.MU.100102.01</v>
      </c>
    </row>
    <row r="261" spans="1:17" ht="15">
      <c r="A261" t="s">
        <v>5609</v>
      </c>
      <c r="C261" s="2" t="s">
        <v>10905</v>
      </c>
      <c r="D261" t="s">
        <v>945</v>
      </c>
      <c r="E261" s="2" t="s">
        <v>11324</v>
      </c>
      <c r="F261" t="s">
        <v>5589</v>
      </c>
      <c r="G261" t="s">
        <v>5759</v>
      </c>
      <c r="H261" s="22" t="s">
        <v>1400</v>
      </c>
      <c r="I261" t="s">
        <v>5760</v>
      </c>
      <c r="J261" s="11" t="str">
        <f t="shared" si="21"/>
        <v>IC.MU.100103</v>
      </c>
      <c r="K261" s="2" t="s">
        <v>11324</v>
      </c>
      <c r="L261" t="str">
        <f t="shared" si="20"/>
        <v>Speed Set</v>
      </c>
      <c r="M261" s="12" t="str">
        <f t="shared" si="22"/>
        <v>PI.IC.MU.100103.01</v>
      </c>
      <c r="N261" s="12"/>
      <c r="O261" s="12" t="str">
        <f t="shared" si="23"/>
        <v>PH.IC.MU.100103.01</v>
      </c>
      <c r="Q261" s="12" t="str">
        <f t="shared" si="24"/>
        <v>CL.IC.MU.100103.01</v>
      </c>
    </row>
    <row r="262" spans="1:17" ht="15">
      <c r="A262" t="s">
        <v>5609</v>
      </c>
      <c r="B262" t="s">
        <v>945</v>
      </c>
      <c r="C262" s="2" t="s">
        <v>10905</v>
      </c>
      <c r="D262" t="s">
        <v>5981</v>
      </c>
      <c r="E262" s="2" t="s">
        <v>1199</v>
      </c>
      <c r="F262" t="s">
        <v>5590</v>
      </c>
      <c r="G262" t="s">
        <v>6212</v>
      </c>
      <c r="H262" s="22" t="s">
        <v>1396</v>
      </c>
      <c r="I262" t="s">
        <v>5632</v>
      </c>
      <c r="J262" s="11" t="str">
        <f t="shared" si="21"/>
        <v>IC.MU.100201</v>
      </c>
      <c r="K262" s="2" t="s">
        <v>11324</v>
      </c>
      <c r="L262" t="str">
        <f t="shared" si="20"/>
        <v>Knee, Right</v>
      </c>
      <c r="M262" s="12" t="str">
        <f t="shared" si="22"/>
        <v>PI.IC.MU.100201.01</v>
      </c>
      <c r="N262" s="12"/>
      <c r="O262" s="12" t="str">
        <f t="shared" si="23"/>
        <v>PH.IC.MU.100201.01</v>
      </c>
      <c r="Q262" s="12" t="str">
        <f t="shared" si="24"/>
        <v>CL.IC.MU.100201.01</v>
      </c>
    </row>
    <row r="263" spans="1:17" ht="15">
      <c r="A263" t="s">
        <v>5609</v>
      </c>
      <c r="C263" s="2" t="s">
        <v>10905</v>
      </c>
      <c r="E263" s="2" t="s">
        <v>923</v>
      </c>
      <c r="F263" t="s">
        <v>5590</v>
      </c>
      <c r="G263" t="s">
        <v>6213</v>
      </c>
      <c r="H263" s="22" t="s">
        <v>1398</v>
      </c>
      <c r="I263" t="s">
        <v>5633</v>
      </c>
      <c r="J263" s="11" t="str">
        <f t="shared" si="21"/>
        <v>IC.MU.100202</v>
      </c>
      <c r="K263" s="2" t="s">
        <v>1192</v>
      </c>
      <c r="L263" t="str">
        <f t="shared" si="20"/>
        <v>Knee, Left</v>
      </c>
      <c r="M263" s="12" t="str">
        <f t="shared" si="22"/>
        <v>PI.IC.MU.100202.01</v>
      </c>
      <c r="N263" s="12"/>
      <c r="O263" s="12" t="str">
        <f t="shared" si="23"/>
        <v>PH.IC.MU.100202.01</v>
      </c>
      <c r="Q263" s="12" t="str">
        <f t="shared" si="24"/>
        <v>CL.IC.MU.100202.01</v>
      </c>
    </row>
    <row r="264" spans="1:17" ht="15">
      <c r="A264" t="s">
        <v>5609</v>
      </c>
      <c r="C264" s="2" t="s">
        <v>10905</v>
      </c>
      <c r="E264" s="2" t="s">
        <v>923</v>
      </c>
      <c r="F264" t="s">
        <v>5590</v>
      </c>
      <c r="G264" t="s">
        <v>6054</v>
      </c>
      <c r="H264" s="22" t="s">
        <v>1400</v>
      </c>
      <c r="I264" t="s">
        <v>5804</v>
      </c>
      <c r="J264" s="11" t="str">
        <f t="shared" si="21"/>
        <v>IC.MU.100203</v>
      </c>
      <c r="K264" s="2" t="s">
        <v>1192</v>
      </c>
      <c r="L264" t="str">
        <f t="shared" si="20"/>
        <v>Elbow, Right</v>
      </c>
      <c r="M264" s="12" t="str">
        <f t="shared" si="22"/>
        <v>PI.IC.MU.100203.01</v>
      </c>
      <c r="N264" s="12"/>
      <c r="O264" s="12" t="str">
        <f t="shared" si="23"/>
        <v>PH.IC.MU.100203.01</v>
      </c>
      <c r="Q264" s="12" t="str">
        <f t="shared" si="24"/>
        <v>CL.IC.MU.100203.01</v>
      </c>
    </row>
    <row r="265" spans="1:17" ht="15">
      <c r="A265" t="s">
        <v>5609</v>
      </c>
      <c r="C265" s="2" t="s">
        <v>10905</v>
      </c>
      <c r="E265" s="2" t="s">
        <v>923</v>
      </c>
      <c r="F265" t="s">
        <v>5590</v>
      </c>
      <c r="G265" t="s">
        <v>6055</v>
      </c>
      <c r="H265" s="22" t="s">
        <v>1402</v>
      </c>
      <c r="I265" t="s">
        <v>5805</v>
      </c>
      <c r="J265" s="11" t="str">
        <f t="shared" si="21"/>
        <v>IC.MU.100204</v>
      </c>
      <c r="K265" s="2" t="s">
        <v>1192</v>
      </c>
      <c r="L265" t="str">
        <f t="shared" si="20"/>
        <v>Elbow, Left</v>
      </c>
      <c r="M265" s="12" t="str">
        <f t="shared" si="22"/>
        <v>PI.IC.MU.100204.01</v>
      </c>
      <c r="N265" s="12"/>
      <c r="O265" s="12" t="str">
        <f t="shared" si="23"/>
        <v>PH.IC.MU.100204.01</v>
      </c>
      <c r="Q265" s="12" t="str">
        <f t="shared" si="24"/>
        <v>CL.IC.MU.100204.01</v>
      </c>
    </row>
    <row r="266" spans="1:17" ht="15">
      <c r="A266" t="s">
        <v>5609</v>
      </c>
      <c r="C266" s="2" t="s">
        <v>10905</v>
      </c>
      <c r="E266" s="2" t="s">
        <v>923</v>
      </c>
      <c r="F266" t="s">
        <v>5590</v>
      </c>
      <c r="G266" t="s">
        <v>6058</v>
      </c>
      <c r="H266" s="22" t="s">
        <v>1404</v>
      </c>
      <c r="I266" t="s">
        <v>5628</v>
      </c>
      <c r="J266" s="11" t="str">
        <f t="shared" si="21"/>
        <v>IC.MU.100205</v>
      </c>
      <c r="K266" s="2" t="s">
        <v>1192</v>
      </c>
      <c r="L266" t="str">
        <f t="shared" si="20"/>
        <v>Shoulder, Right</v>
      </c>
      <c r="M266" s="12" t="str">
        <f t="shared" si="22"/>
        <v>PI.IC.MU.100205.01</v>
      </c>
      <c r="N266" s="12"/>
      <c r="O266" s="12" t="str">
        <f t="shared" si="23"/>
        <v>PH.IC.MU.100205.01</v>
      </c>
      <c r="Q266" s="12" t="str">
        <f t="shared" si="24"/>
        <v>CL.IC.MU.100205.01</v>
      </c>
    </row>
    <row r="267" spans="1:17" ht="15">
      <c r="A267" t="s">
        <v>5609</v>
      </c>
      <c r="C267" s="2" t="s">
        <v>10905</v>
      </c>
      <c r="E267" s="2" t="s">
        <v>923</v>
      </c>
      <c r="F267" t="s">
        <v>5590</v>
      </c>
      <c r="G267" t="s">
        <v>6059</v>
      </c>
      <c r="H267" s="22" t="s">
        <v>1406</v>
      </c>
      <c r="I267" t="s">
        <v>5629</v>
      </c>
      <c r="J267" s="11" t="str">
        <f t="shared" si="21"/>
        <v>IC.MU.100206</v>
      </c>
      <c r="K267" s="2" t="s">
        <v>1192</v>
      </c>
      <c r="L267" t="str">
        <f t="shared" si="20"/>
        <v>Shoulder, Left</v>
      </c>
      <c r="M267" s="12" t="str">
        <f t="shared" si="22"/>
        <v>PI.IC.MU.100206.01</v>
      </c>
      <c r="N267" s="12"/>
      <c r="O267" s="12" t="str">
        <f t="shared" si="23"/>
        <v>PH.IC.MU.100206.01</v>
      </c>
      <c r="Q267" s="12" t="str">
        <f t="shared" si="24"/>
        <v>CL.IC.MU.100206.01</v>
      </c>
    </row>
    <row r="268" spans="1:17" ht="15">
      <c r="A268" t="s">
        <v>5609</v>
      </c>
      <c r="B268" t="s">
        <v>5591</v>
      </c>
      <c r="C268" s="2" t="s">
        <v>8048</v>
      </c>
      <c r="D268" s="25" t="s">
        <v>8823</v>
      </c>
      <c r="E268" s="22" t="s">
        <v>1192</v>
      </c>
      <c r="F268" t="s">
        <v>5592</v>
      </c>
      <c r="G268" t="s">
        <v>5923</v>
      </c>
      <c r="H268" s="22" t="s">
        <v>1396</v>
      </c>
      <c r="I268" t="s">
        <v>5587</v>
      </c>
      <c r="J268" s="11" t="str">
        <f t="shared" si="21"/>
        <v>IC.MU.110101</v>
      </c>
      <c r="K268" s="2" t="s">
        <v>1192</v>
      </c>
      <c r="L268" t="str">
        <f t="shared" si="20"/>
        <v>Degree of Extension Set</v>
      </c>
      <c r="M268" s="12" t="str">
        <f t="shared" si="22"/>
        <v>PI.IC.MU.110101.01</v>
      </c>
      <c r="N268" s="12"/>
      <c r="O268" s="12" t="str">
        <f t="shared" si="23"/>
        <v>PH.IC.MU.110101.01</v>
      </c>
      <c r="Q268" s="12" t="str">
        <f t="shared" si="24"/>
        <v>CL.IC.MU.110101.01</v>
      </c>
    </row>
    <row r="269" spans="1:17" ht="15">
      <c r="A269" t="s">
        <v>5609</v>
      </c>
      <c r="C269" s="2" t="s">
        <v>8048</v>
      </c>
      <c r="D269" s="25" t="s">
        <v>945</v>
      </c>
      <c r="E269" s="22" t="s">
        <v>1192</v>
      </c>
      <c r="F269" t="s">
        <v>5593</v>
      </c>
      <c r="G269" t="s">
        <v>5756</v>
      </c>
      <c r="H269" s="22" t="s">
        <v>1398</v>
      </c>
      <c r="I269" t="s">
        <v>5757</v>
      </c>
      <c r="J269" s="11" t="str">
        <f t="shared" si="21"/>
        <v>IC.MU.110102</v>
      </c>
      <c r="K269" s="2" t="s">
        <v>1192</v>
      </c>
      <c r="L269" t="str">
        <f t="shared" si="20"/>
        <v>Degree of Flexion Set</v>
      </c>
      <c r="M269" s="12" t="str">
        <f t="shared" si="22"/>
        <v>PI.IC.MU.110102.01</v>
      </c>
      <c r="N269" s="12"/>
      <c r="O269" s="12" t="str">
        <f t="shared" si="23"/>
        <v>PH.IC.MU.110102.01</v>
      </c>
      <c r="Q269" s="12" t="str">
        <f t="shared" si="24"/>
        <v>CL.IC.MU.110102.01</v>
      </c>
    </row>
    <row r="270" spans="1:17" ht="15">
      <c r="A270" t="s">
        <v>5609</v>
      </c>
      <c r="C270" s="2" t="s">
        <v>8048</v>
      </c>
      <c r="D270" s="25" t="s">
        <v>945</v>
      </c>
      <c r="E270" s="22" t="s">
        <v>11324</v>
      </c>
      <c r="F270" t="s">
        <v>5594</v>
      </c>
      <c r="G270" t="s">
        <v>5759</v>
      </c>
      <c r="H270" s="22" t="s">
        <v>1400</v>
      </c>
      <c r="I270" t="s">
        <v>5760</v>
      </c>
      <c r="J270" s="11" t="str">
        <f t="shared" si="21"/>
        <v>IC.MU.110103</v>
      </c>
      <c r="K270" s="2" t="s">
        <v>11324</v>
      </c>
      <c r="L270" t="str">
        <f t="shared" si="20"/>
        <v>Speed Set</v>
      </c>
      <c r="M270" s="12" t="str">
        <f t="shared" si="22"/>
        <v>PI.IC.MU.110103.01</v>
      </c>
      <c r="N270" s="12"/>
      <c r="O270" s="12" t="str">
        <f t="shared" si="23"/>
        <v>PH.IC.MU.110103.01</v>
      </c>
      <c r="Q270" s="12" t="str">
        <f t="shared" si="24"/>
        <v>CL.IC.MU.110103.01</v>
      </c>
    </row>
    <row r="271" spans="1:17" ht="15">
      <c r="A271" t="s">
        <v>5609</v>
      </c>
      <c r="C271" s="2" t="s">
        <v>8048</v>
      </c>
      <c r="D271" t="s">
        <v>5981</v>
      </c>
      <c r="E271" s="2" t="s">
        <v>923</v>
      </c>
      <c r="F271" t="s">
        <v>5595</v>
      </c>
      <c r="G271" t="s">
        <v>6212</v>
      </c>
      <c r="H271" s="22" t="s">
        <v>1396</v>
      </c>
      <c r="I271" t="s">
        <v>5632</v>
      </c>
      <c r="J271" s="11" t="str">
        <f t="shared" si="21"/>
        <v>IC.MU.110201</v>
      </c>
      <c r="K271" s="2" t="s">
        <v>1192</v>
      </c>
      <c r="L271" t="str">
        <f t="shared" si="20"/>
        <v>Knee, Right</v>
      </c>
      <c r="M271" s="12" t="str">
        <f t="shared" si="22"/>
        <v>PI.IC.MU.110201.01</v>
      </c>
      <c r="N271" s="12"/>
      <c r="O271" s="12" t="str">
        <f t="shared" si="23"/>
        <v>PH.IC.MU.110201.01</v>
      </c>
      <c r="Q271" s="12" t="str">
        <f t="shared" si="24"/>
        <v>CL.IC.MU.110201.01</v>
      </c>
    </row>
    <row r="272" spans="1:17" ht="15">
      <c r="A272" t="s">
        <v>5609</v>
      </c>
      <c r="C272" s="2" t="s">
        <v>8048</v>
      </c>
      <c r="E272" s="2" t="s">
        <v>923</v>
      </c>
      <c r="F272" t="s">
        <v>5595</v>
      </c>
      <c r="G272" t="s">
        <v>6213</v>
      </c>
      <c r="H272" s="22" t="s">
        <v>1398</v>
      </c>
      <c r="I272" t="s">
        <v>5633</v>
      </c>
      <c r="J272" s="11" t="str">
        <f t="shared" si="21"/>
        <v>IC.MU.110202</v>
      </c>
      <c r="K272" s="2" t="s">
        <v>1192</v>
      </c>
      <c r="L272" t="str">
        <f t="shared" si="20"/>
        <v>Knee, Left</v>
      </c>
      <c r="M272" s="12" t="str">
        <f t="shared" si="22"/>
        <v>PI.IC.MU.110202.01</v>
      </c>
      <c r="N272" s="12"/>
      <c r="O272" s="12" t="str">
        <f t="shared" si="23"/>
        <v>PH.IC.MU.110202.01</v>
      </c>
      <c r="Q272" s="12" t="str">
        <f t="shared" si="24"/>
        <v>CL.IC.MU.110202.01</v>
      </c>
    </row>
    <row r="273" spans="1:18" ht="15">
      <c r="A273" t="s">
        <v>5609</v>
      </c>
      <c r="C273" s="2" t="s">
        <v>8048</v>
      </c>
      <c r="E273" s="2" t="s">
        <v>923</v>
      </c>
      <c r="F273" t="s">
        <v>5595</v>
      </c>
      <c r="G273" t="s">
        <v>6054</v>
      </c>
      <c r="H273" s="22" t="s">
        <v>1400</v>
      </c>
      <c r="I273" t="s">
        <v>5804</v>
      </c>
      <c r="J273" s="11" t="str">
        <f t="shared" si="21"/>
        <v>IC.MU.110203</v>
      </c>
      <c r="K273" s="2" t="s">
        <v>1192</v>
      </c>
      <c r="L273" t="str">
        <f t="shared" si="20"/>
        <v>Elbow, Right</v>
      </c>
      <c r="M273" s="12" t="str">
        <f t="shared" si="22"/>
        <v>PI.IC.MU.110203.01</v>
      </c>
      <c r="N273" s="12"/>
      <c r="O273" s="12" t="str">
        <f t="shared" si="23"/>
        <v>PH.IC.MU.110203.01</v>
      </c>
      <c r="Q273" s="12" t="str">
        <f t="shared" si="24"/>
        <v>CL.IC.MU.110203.01</v>
      </c>
    </row>
    <row r="274" spans="1:18" ht="15">
      <c r="A274" t="s">
        <v>5609</v>
      </c>
      <c r="C274" s="2" t="s">
        <v>8048</v>
      </c>
      <c r="E274" s="2" t="s">
        <v>923</v>
      </c>
      <c r="F274" t="s">
        <v>5595</v>
      </c>
      <c r="G274" t="s">
        <v>6055</v>
      </c>
      <c r="H274" s="22" t="s">
        <v>1402</v>
      </c>
      <c r="I274" t="s">
        <v>5805</v>
      </c>
      <c r="J274" s="11" t="str">
        <f t="shared" si="21"/>
        <v>IC.MU.110204</v>
      </c>
      <c r="K274" s="2" t="s">
        <v>1192</v>
      </c>
      <c r="L274" t="str">
        <f t="shared" si="20"/>
        <v>Elbow, Left</v>
      </c>
      <c r="M274" s="12" t="str">
        <f t="shared" si="22"/>
        <v>PI.IC.MU.110204.01</v>
      </c>
      <c r="N274" s="12"/>
      <c r="O274" s="12" t="str">
        <f t="shared" si="23"/>
        <v>PH.IC.MU.110204.01</v>
      </c>
      <c r="Q274" s="12" t="str">
        <f t="shared" si="24"/>
        <v>CL.IC.MU.110204.01</v>
      </c>
    </row>
    <row r="275" spans="1:18" ht="15">
      <c r="A275" t="s">
        <v>5609</v>
      </c>
      <c r="C275" s="2" t="s">
        <v>8048</v>
      </c>
      <c r="E275" s="2" t="s">
        <v>923</v>
      </c>
      <c r="F275" t="s">
        <v>5595</v>
      </c>
      <c r="G275" t="s">
        <v>6058</v>
      </c>
      <c r="H275" s="22" t="s">
        <v>1404</v>
      </c>
      <c r="I275" t="s">
        <v>5628</v>
      </c>
      <c r="J275" s="11" t="str">
        <f t="shared" si="21"/>
        <v>IC.MU.110205</v>
      </c>
      <c r="K275" s="2" t="s">
        <v>1192</v>
      </c>
      <c r="L275" t="str">
        <f t="shared" si="20"/>
        <v>Shoulder, Right</v>
      </c>
      <c r="M275" s="12" t="str">
        <f t="shared" si="22"/>
        <v>PI.IC.MU.110205.01</v>
      </c>
      <c r="N275" s="12"/>
      <c r="O275" s="12" t="str">
        <f t="shared" si="23"/>
        <v>PH.IC.MU.110205.01</v>
      </c>
      <c r="Q275" s="12" t="str">
        <f t="shared" si="24"/>
        <v>CL.IC.MU.110205.01</v>
      </c>
    </row>
    <row r="276" spans="1:18" ht="15">
      <c r="A276" t="s">
        <v>5609</v>
      </c>
      <c r="C276" s="2" t="s">
        <v>8048</v>
      </c>
      <c r="E276" s="2" t="s">
        <v>923</v>
      </c>
      <c r="F276" t="s">
        <v>5595</v>
      </c>
      <c r="G276" t="s">
        <v>6059</v>
      </c>
      <c r="H276" s="22" t="s">
        <v>1406</v>
      </c>
      <c r="I276" t="s">
        <v>5629</v>
      </c>
      <c r="J276" s="11" t="str">
        <f t="shared" si="21"/>
        <v>IC.MU.110206</v>
      </c>
      <c r="K276" s="2" t="s">
        <v>1192</v>
      </c>
      <c r="L276" t="str">
        <f t="shared" si="20"/>
        <v>Shoulder, Left</v>
      </c>
      <c r="M276" s="12" t="str">
        <f t="shared" si="22"/>
        <v>PI.IC.MU.110206.01</v>
      </c>
      <c r="N276" s="12"/>
      <c r="O276" s="12" t="str">
        <f t="shared" si="23"/>
        <v>PH.IC.MU.110206.01</v>
      </c>
      <c r="Q276" s="12" t="str">
        <f t="shared" si="24"/>
        <v>CL.IC.MU.110206.01</v>
      </c>
    </row>
    <row r="277" spans="1:18" ht="15">
      <c r="A277" t="s">
        <v>5609</v>
      </c>
      <c r="B277" t="s">
        <v>5596</v>
      </c>
      <c r="C277" s="2" t="s">
        <v>11023</v>
      </c>
      <c r="D277" t="s">
        <v>8823</v>
      </c>
      <c r="E277" s="2" t="s">
        <v>1192</v>
      </c>
      <c r="F277" t="s">
        <v>5597</v>
      </c>
      <c r="G277" t="s">
        <v>5923</v>
      </c>
      <c r="H277" s="22" t="s">
        <v>1396</v>
      </c>
      <c r="I277" t="s">
        <v>5587</v>
      </c>
      <c r="J277" s="11" t="str">
        <f t="shared" si="21"/>
        <v>IC.MU.120101</v>
      </c>
      <c r="K277" s="2" t="s">
        <v>1192</v>
      </c>
      <c r="L277" t="str">
        <f t="shared" si="20"/>
        <v>Degree of Extension Set</v>
      </c>
      <c r="M277" s="12" t="str">
        <f t="shared" si="22"/>
        <v>PI.IC.MU.120101.01</v>
      </c>
      <c r="N277" s="12"/>
      <c r="O277" s="12" t="str">
        <f t="shared" si="23"/>
        <v>PH.IC.MU.120101.01</v>
      </c>
      <c r="Q277" s="12" t="str">
        <f t="shared" si="24"/>
        <v>CL.IC.MU.120101.01</v>
      </c>
    </row>
    <row r="278" spans="1:18" ht="15">
      <c r="A278" t="s">
        <v>5609</v>
      </c>
      <c r="C278" s="2" t="s">
        <v>11023</v>
      </c>
      <c r="E278" s="2" t="s">
        <v>1192</v>
      </c>
      <c r="F278" t="s">
        <v>5598</v>
      </c>
      <c r="G278" t="s">
        <v>5756</v>
      </c>
      <c r="H278" s="22" t="s">
        <v>1398</v>
      </c>
      <c r="I278" t="s">
        <v>5757</v>
      </c>
      <c r="J278" s="11" t="str">
        <f t="shared" si="21"/>
        <v>IC.MU.120102</v>
      </c>
      <c r="K278" s="2" t="s">
        <v>1192</v>
      </c>
      <c r="L278" t="str">
        <f t="shared" si="20"/>
        <v>Degree of Flexion Set</v>
      </c>
      <c r="M278" s="12" t="str">
        <f t="shared" si="22"/>
        <v>PI.IC.MU.120102.01</v>
      </c>
      <c r="N278" s="12"/>
      <c r="O278" s="12" t="str">
        <f t="shared" si="23"/>
        <v>PH.IC.MU.120102.01</v>
      </c>
      <c r="Q278" s="12" t="str">
        <f t="shared" si="24"/>
        <v>CL.IC.MU.120102.01</v>
      </c>
    </row>
    <row r="279" spans="1:18" ht="15">
      <c r="A279" t="s">
        <v>5609</v>
      </c>
      <c r="C279" s="2" t="s">
        <v>11023</v>
      </c>
      <c r="E279" s="2" t="s">
        <v>1192</v>
      </c>
      <c r="F279" t="s">
        <v>5599</v>
      </c>
      <c r="G279" t="s">
        <v>5759</v>
      </c>
      <c r="H279" s="22" t="s">
        <v>1202</v>
      </c>
      <c r="I279" t="s">
        <v>5760</v>
      </c>
      <c r="J279" s="11" t="str">
        <f t="shared" si="21"/>
        <v>IC.MU.120103</v>
      </c>
      <c r="K279" s="2" t="s">
        <v>1192</v>
      </c>
      <c r="L279" t="str">
        <f t="shared" si="20"/>
        <v>Speed Set</v>
      </c>
      <c r="M279" s="12" t="str">
        <f t="shared" si="22"/>
        <v>PI.IC.MU.120103.01</v>
      </c>
      <c r="N279" s="12"/>
      <c r="O279" s="12" t="str">
        <f t="shared" si="23"/>
        <v>PH.IC.MU.120103.01</v>
      </c>
      <c r="Q279" s="12" t="str">
        <f t="shared" si="24"/>
        <v>CL.IC.MU.120103.01</v>
      </c>
      <c r="R279" t="s">
        <v>1141</v>
      </c>
    </row>
    <row r="280" spans="1:18" ht="15">
      <c r="A280" t="s">
        <v>5609</v>
      </c>
      <c r="C280" s="2" t="s">
        <v>11023</v>
      </c>
      <c r="D280" t="s">
        <v>5981</v>
      </c>
      <c r="E280" s="2" t="s">
        <v>1199</v>
      </c>
      <c r="F280" t="s">
        <v>5776</v>
      </c>
      <c r="G280" t="s">
        <v>6212</v>
      </c>
      <c r="H280" s="22" t="s">
        <v>1398</v>
      </c>
      <c r="I280" t="s">
        <v>5632</v>
      </c>
      <c r="J280" s="11" t="str">
        <f t="shared" si="21"/>
        <v>IC.MU.120202</v>
      </c>
      <c r="K280" s="2" t="s">
        <v>1192</v>
      </c>
      <c r="L280" t="str">
        <f t="shared" si="20"/>
        <v>Knee, Right</v>
      </c>
      <c r="M280" s="12" t="str">
        <f t="shared" si="22"/>
        <v>PI.IC.MU.120202.01</v>
      </c>
      <c r="N280" s="12"/>
      <c r="O280" s="12" t="str">
        <f t="shared" si="23"/>
        <v>PH.IC.MU.120202.01</v>
      </c>
      <c r="Q280" s="12" t="str">
        <f t="shared" si="24"/>
        <v>CL.IC.MU.120202.01</v>
      </c>
    </row>
    <row r="281" spans="1:18" ht="15">
      <c r="A281" t="s">
        <v>5609</v>
      </c>
      <c r="C281" s="2" t="s">
        <v>11023</v>
      </c>
      <c r="E281" s="2" t="s">
        <v>923</v>
      </c>
      <c r="F281" t="s">
        <v>5776</v>
      </c>
      <c r="G281" t="s">
        <v>6213</v>
      </c>
      <c r="H281" s="22" t="s">
        <v>1400</v>
      </c>
      <c r="I281" t="s">
        <v>5633</v>
      </c>
      <c r="J281" s="11" t="str">
        <f t="shared" si="21"/>
        <v>IC.MU.120203</v>
      </c>
      <c r="K281" s="2" t="s">
        <v>1192</v>
      </c>
      <c r="L281" t="str">
        <f t="shared" si="20"/>
        <v>Knee, Left</v>
      </c>
      <c r="M281" s="12" t="str">
        <f t="shared" si="22"/>
        <v>PI.IC.MU.120203.01</v>
      </c>
      <c r="N281" s="12"/>
      <c r="O281" s="12" t="str">
        <f t="shared" si="23"/>
        <v>PH.IC.MU.120203.01</v>
      </c>
      <c r="Q281" s="12" t="str">
        <f t="shared" si="24"/>
        <v>CL.IC.MU.120203.01</v>
      </c>
    </row>
    <row r="282" spans="1:18" ht="15">
      <c r="A282" t="s">
        <v>5609</v>
      </c>
      <c r="C282" s="2" t="s">
        <v>11023</v>
      </c>
      <c r="E282" s="2" t="s">
        <v>923</v>
      </c>
      <c r="F282" t="s">
        <v>5776</v>
      </c>
      <c r="G282" t="s">
        <v>6054</v>
      </c>
      <c r="H282" s="22" t="s">
        <v>1402</v>
      </c>
      <c r="I282" t="s">
        <v>5804</v>
      </c>
      <c r="J282" s="11" t="str">
        <f t="shared" si="21"/>
        <v>IC.MU.120204</v>
      </c>
      <c r="K282" s="2" t="s">
        <v>1192</v>
      </c>
      <c r="L282" t="str">
        <f t="shared" si="20"/>
        <v>Elbow, Right</v>
      </c>
      <c r="M282" s="12" t="str">
        <f t="shared" si="22"/>
        <v>PI.IC.MU.120204.01</v>
      </c>
      <c r="N282" s="12"/>
      <c r="O282" s="12" t="str">
        <f t="shared" si="23"/>
        <v>PH.IC.MU.120204.01</v>
      </c>
      <c r="Q282" s="12" t="str">
        <f t="shared" si="24"/>
        <v>CL.IC.MU.120204.01</v>
      </c>
    </row>
    <row r="283" spans="1:18" ht="15">
      <c r="A283" t="s">
        <v>5609</v>
      </c>
      <c r="C283" s="2" t="s">
        <v>11023</v>
      </c>
      <c r="E283" s="2" t="s">
        <v>923</v>
      </c>
      <c r="F283" t="s">
        <v>5776</v>
      </c>
      <c r="G283" t="s">
        <v>6055</v>
      </c>
      <c r="H283" s="22" t="s">
        <v>1404</v>
      </c>
      <c r="I283" t="s">
        <v>5805</v>
      </c>
      <c r="J283" s="11" t="str">
        <f t="shared" si="21"/>
        <v>IC.MU.120205</v>
      </c>
      <c r="K283" s="2" t="s">
        <v>1192</v>
      </c>
      <c r="L283" t="str">
        <f t="shared" si="20"/>
        <v>Elbow, Left</v>
      </c>
      <c r="M283" s="12" t="str">
        <f t="shared" si="22"/>
        <v>PI.IC.MU.120205.01</v>
      </c>
      <c r="N283" s="12"/>
      <c r="O283" s="12" t="str">
        <f t="shared" si="23"/>
        <v>PH.IC.MU.120205.01</v>
      </c>
      <c r="Q283" s="12" t="str">
        <f t="shared" si="24"/>
        <v>CL.IC.MU.120205.01</v>
      </c>
    </row>
    <row r="284" spans="1:18" ht="15">
      <c r="A284" t="s">
        <v>5609</v>
      </c>
      <c r="C284" s="2" t="s">
        <v>11023</v>
      </c>
      <c r="E284" s="2" t="s">
        <v>923</v>
      </c>
      <c r="F284" t="s">
        <v>5776</v>
      </c>
      <c r="G284" t="s">
        <v>6058</v>
      </c>
      <c r="H284" s="22" t="s">
        <v>1406</v>
      </c>
      <c r="I284" t="s">
        <v>5628</v>
      </c>
      <c r="J284" s="11" t="str">
        <f t="shared" si="21"/>
        <v>IC.MU.120206</v>
      </c>
      <c r="K284" s="2" t="s">
        <v>1192</v>
      </c>
      <c r="L284" t="str">
        <f t="shared" si="20"/>
        <v>Shoulder, Right</v>
      </c>
      <c r="M284" s="12" t="str">
        <f t="shared" si="22"/>
        <v>PI.IC.MU.120206.01</v>
      </c>
      <c r="N284" s="12"/>
      <c r="O284" s="12" t="str">
        <f t="shared" si="23"/>
        <v>PH.IC.MU.120206.01</v>
      </c>
      <c r="Q284" s="12" t="str">
        <f t="shared" si="24"/>
        <v>CL.IC.MU.120206.01</v>
      </c>
    </row>
    <row r="285" spans="1:18" ht="15">
      <c r="A285" t="s">
        <v>5609</v>
      </c>
      <c r="C285" s="2" t="s">
        <v>11023</v>
      </c>
      <c r="E285" s="2" t="s">
        <v>923</v>
      </c>
      <c r="F285" t="s">
        <v>5776</v>
      </c>
      <c r="G285" t="s">
        <v>6059</v>
      </c>
      <c r="H285" s="22" t="s">
        <v>1419</v>
      </c>
      <c r="I285" t="s">
        <v>5629</v>
      </c>
      <c r="J285" s="11" t="str">
        <f t="shared" si="21"/>
        <v>IC.MU.120207</v>
      </c>
      <c r="K285" s="2" t="s">
        <v>1192</v>
      </c>
      <c r="L285" t="str">
        <f t="shared" si="20"/>
        <v>Shoulder, Left</v>
      </c>
      <c r="M285" s="12" t="str">
        <f t="shared" si="22"/>
        <v>PI.IC.MU.120207.01</v>
      </c>
      <c r="N285" s="12"/>
      <c r="O285" s="12" t="str">
        <f t="shared" si="23"/>
        <v>PH.IC.MU.120207.01</v>
      </c>
      <c r="Q285" s="12" t="str">
        <f t="shared" si="24"/>
        <v>CL.IC.MU.120207.01</v>
      </c>
    </row>
    <row r="286" spans="1:18" ht="15">
      <c r="A286" t="s">
        <v>5609</v>
      </c>
      <c r="B286" t="s">
        <v>5777</v>
      </c>
      <c r="C286" s="2" t="s">
        <v>8201</v>
      </c>
      <c r="D286" t="s">
        <v>5778</v>
      </c>
      <c r="E286" s="2" t="s">
        <v>1192</v>
      </c>
      <c r="F286" t="s">
        <v>5779</v>
      </c>
      <c r="G286" t="s">
        <v>5780</v>
      </c>
      <c r="H286" s="22" t="s">
        <v>1396</v>
      </c>
      <c r="I286" t="s">
        <v>3383</v>
      </c>
      <c r="J286" s="11" t="str">
        <f t="shared" si="21"/>
        <v>IC.MU.130101</v>
      </c>
      <c r="K286" s="2" t="s">
        <v>1192</v>
      </c>
      <c r="L286" t="str">
        <f t="shared" si="20"/>
        <v>Pin Care done</v>
      </c>
      <c r="M286" s="12" t="str">
        <f t="shared" si="22"/>
        <v>PI.IC.MU.130101.01</v>
      </c>
      <c r="N286" s="12"/>
      <c r="O286" s="12" t="str">
        <f t="shared" si="23"/>
        <v>PH.IC.MU.130101.01</v>
      </c>
      <c r="Q286" s="12" t="str">
        <f t="shared" si="24"/>
        <v>CL.IC.MU.130101.01</v>
      </c>
    </row>
    <row r="287" spans="1:18" ht="15">
      <c r="A287" t="s">
        <v>5609</v>
      </c>
      <c r="C287" s="2" t="s">
        <v>8201</v>
      </c>
      <c r="E287" s="2" t="s">
        <v>1192</v>
      </c>
      <c r="F287" t="s">
        <v>5779</v>
      </c>
      <c r="G287" t="s">
        <v>5783</v>
      </c>
      <c r="H287" s="22" t="s">
        <v>923</v>
      </c>
      <c r="I287" t="s">
        <v>5136</v>
      </c>
      <c r="J287" s="11" t="str">
        <f t="shared" si="21"/>
        <v>IC.MU.130102</v>
      </c>
      <c r="K287" s="2" t="s">
        <v>1192</v>
      </c>
      <c r="L287" t="str">
        <f t="shared" si="20"/>
        <v>Pin Care not due</v>
      </c>
      <c r="M287" s="12" t="str">
        <f t="shared" si="22"/>
        <v>PI.IC.MU.130102.01</v>
      </c>
      <c r="N287" s="12"/>
      <c r="O287" s="12" t="str">
        <f t="shared" si="23"/>
        <v>PH.IC.MU.130102.01</v>
      </c>
      <c r="Q287" s="12" t="str">
        <f t="shared" si="24"/>
        <v>CL.IC.MU.130102.01</v>
      </c>
      <c r="R287" t="s">
        <v>1141</v>
      </c>
    </row>
    <row r="288" spans="1:18" ht="15">
      <c r="A288" t="s">
        <v>5609</v>
      </c>
      <c r="B288" t="s">
        <v>5784</v>
      </c>
      <c r="C288" s="2" t="s">
        <v>9621</v>
      </c>
      <c r="D288" t="s">
        <v>5981</v>
      </c>
      <c r="E288" s="2" t="s">
        <v>1192</v>
      </c>
      <c r="F288" t="s">
        <v>5785</v>
      </c>
      <c r="G288" t="s">
        <v>1001</v>
      </c>
      <c r="H288" s="22" t="s">
        <v>1398</v>
      </c>
      <c r="I288" t="s">
        <v>1001</v>
      </c>
      <c r="J288" s="11" t="str">
        <f t="shared" si="21"/>
        <v>IC.MU.140102</v>
      </c>
      <c r="K288" s="2" t="s">
        <v>11324</v>
      </c>
      <c r="L288" t="str">
        <f t="shared" si="20"/>
        <v>None</v>
      </c>
      <c r="M288" s="12" t="str">
        <f t="shared" si="22"/>
        <v>PI.IC.MU.140102.01</v>
      </c>
      <c r="N288" s="12"/>
      <c r="O288" s="12" t="str">
        <f t="shared" si="23"/>
        <v>PH.IC.MU.140102.01</v>
      </c>
      <c r="Q288" s="12" t="str">
        <f t="shared" si="24"/>
        <v>CL.IC.MU.140102.01</v>
      </c>
    </row>
    <row r="289" spans="1:17" ht="15">
      <c r="A289" t="s">
        <v>5609</v>
      </c>
      <c r="C289" s="2" t="s">
        <v>9621</v>
      </c>
      <c r="E289" s="2" t="s">
        <v>1192</v>
      </c>
      <c r="F289" t="s">
        <v>5785</v>
      </c>
      <c r="G289" t="s">
        <v>5830</v>
      </c>
      <c r="H289" s="22" t="s">
        <v>1400</v>
      </c>
      <c r="I289" t="s">
        <v>5786</v>
      </c>
      <c r="J289" s="11" t="str">
        <f t="shared" si="21"/>
        <v>IC.MU.140103</v>
      </c>
      <c r="K289" s="2" t="s">
        <v>1192</v>
      </c>
      <c r="L289" t="str">
        <f t="shared" si="20"/>
        <v>Arm, right</v>
      </c>
      <c r="M289" s="12" t="str">
        <f t="shared" si="22"/>
        <v>PI.IC.MU.140103.01</v>
      </c>
      <c r="N289" s="12"/>
      <c r="O289" s="12" t="str">
        <f t="shared" si="23"/>
        <v>PH.IC.MU.140103.01</v>
      </c>
      <c r="Q289" s="12" t="str">
        <f t="shared" si="24"/>
        <v>CL.IC.MU.140103.01</v>
      </c>
    </row>
    <row r="290" spans="1:17" ht="15">
      <c r="A290" t="s">
        <v>5609</v>
      </c>
      <c r="C290" s="2" t="s">
        <v>9621</v>
      </c>
      <c r="E290" s="2" t="s">
        <v>1192</v>
      </c>
      <c r="F290" t="s">
        <v>5785</v>
      </c>
      <c r="G290" t="s">
        <v>5787</v>
      </c>
      <c r="H290" s="22" t="s">
        <v>1402</v>
      </c>
      <c r="I290" t="s">
        <v>5788</v>
      </c>
      <c r="J290" s="11" t="str">
        <f t="shared" si="21"/>
        <v>IC.MU.140104</v>
      </c>
      <c r="K290" s="2" t="s">
        <v>1192</v>
      </c>
      <c r="L290" t="str">
        <f t="shared" si="20"/>
        <v xml:space="preserve">     Arm, left</v>
      </c>
      <c r="M290" s="12" t="str">
        <f t="shared" si="22"/>
        <v>PI.IC.MU.140104.01</v>
      </c>
      <c r="N290" s="12"/>
      <c r="O290" s="12" t="str">
        <f t="shared" si="23"/>
        <v>PH.IC.MU.140104.01</v>
      </c>
      <c r="Q290" s="12" t="str">
        <f t="shared" si="24"/>
        <v>CL.IC.MU.140104.01</v>
      </c>
    </row>
    <row r="291" spans="1:17" ht="15">
      <c r="A291" t="s">
        <v>5609</v>
      </c>
      <c r="C291" s="2" t="s">
        <v>9621</v>
      </c>
      <c r="E291" s="2" t="s">
        <v>1192</v>
      </c>
      <c r="F291" t="s">
        <v>5785</v>
      </c>
      <c r="G291" t="s">
        <v>4048</v>
      </c>
      <c r="H291" s="22" t="s">
        <v>1404</v>
      </c>
      <c r="I291" t="s">
        <v>5532</v>
      </c>
      <c r="J291" s="11" t="str">
        <f t="shared" si="21"/>
        <v>IC.MU.140105</v>
      </c>
      <c r="K291" s="2" t="s">
        <v>1192</v>
      </c>
      <c r="L291" t="str">
        <f t="shared" si="20"/>
        <v>Hand, right</v>
      </c>
      <c r="M291" s="12" t="str">
        <f t="shared" si="22"/>
        <v>PI.IC.MU.140105.01</v>
      </c>
      <c r="N291" s="12"/>
      <c r="O291" s="12" t="str">
        <f t="shared" si="23"/>
        <v>PH.IC.MU.140105.01</v>
      </c>
      <c r="Q291" s="12" t="str">
        <f t="shared" si="24"/>
        <v>CL.IC.MU.140105.01</v>
      </c>
    </row>
    <row r="292" spans="1:17" ht="15">
      <c r="A292" t="s">
        <v>5609</v>
      </c>
      <c r="C292" s="2" t="s">
        <v>9621</v>
      </c>
      <c r="E292" s="2" t="s">
        <v>1192</v>
      </c>
      <c r="F292" t="s">
        <v>5785</v>
      </c>
      <c r="G292" t="s">
        <v>4050</v>
      </c>
      <c r="H292" s="22" t="s">
        <v>1406</v>
      </c>
      <c r="I292" t="s">
        <v>5533</v>
      </c>
      <c r="J292" s="11" t="str">
        <f t="shared" si="21"/>
        <v>IC.MU.140106</v>
      </c>
      <c r="K292" s="2" t="s">
        <v>1192</v>
      </c>
      <c r="L292" t="str">
        <f t="shared" si="20"/>
        <v>Hand, left</v>
      </c>
      <c r="M292" s="12" t="str">
        <f t="shared" si="22"/>
        <v>PI.IC.MU.140106.01</v>
      </c>
      <c r="N292" s="12"/>
      <c r="O292" s="12" t="str">
        <f t="shared" si="23"/>
        <v>PH.IC.MU.140106.01</v>
      </c>
      <c r="Q292" s="12" t="str">
        <f t="shared" si="24"/>
        <v>CL.IC.MU.140106.01</v>
      </c>
    </row>
    <row r="293" spans="1:17" ht="15">
      <c r="A293" t="s">
        <v>5609</v>
      </c>
      <c r="C293" s="2" t="s">
        <v>9621</v>
      </c>
      <c r="E293" s="2" t="s">
        <v>1192</v>
      </c>
      <c r="F293" t="s">
        <v>5785</v>
      </c>
      <c r="G293" t="s">
        <v>5995</v>
      </c>
      <c r="H293" s="22" t="s">
        <v>1419</v>
      </c>
      <c r="I293" t="s">
        <v>5789</v>
      </c>
      <c r="J293" s="11" t="str">
        <f t="shared" si="21"/>
        <v>IC.MU.140107</v>
      </c>
      <c r="K293" s="2" t="s">
        <v>1192</v>
      </c>
      <c r="L293" t="str">
        <f t="shared" si="20"/>
        <v>Leg, right</v>
      </c>
      <c r="M293" s="12" t="str">
        <f t="shared" si="22"/>
        <v>PI.IC.MU.140107.01</v>
      </c>
      <c r="N293" s="12"/>
      <c r="O293" s="12" t="str">
        <f t="shared" si="23"/>
        <v>PH.IC.MU.140107.01</v>
      </c>
      <c r="Q293" s="12" t="str">
        <f t="shared" si="24"/>
        <v>CL.IC.MU.140107.01</v>
      </c>
    </row>
    <row r="294" spans="1:17" ht="15">
      <c r="A294" t="s">
        <v>5609</v>
      </c>
      <c r="C294" s="2" t="s">
        <v>9621</v>
      </c>
      <c r="E294" s="2" t="s">
        <v>1192</v>
      </c>
      <c r="F294" t="s">
        <v>5785</v>
      </c>
      <c r="G294" t="s">
        <v>5997</v>
      </c>
      <c r="H294" s="22" t="s">
        <v>1550</v>
      </c>
      <c r="I294" t="s">
        <v>5942</v>
      </c>
      <c r="J294" s="11" t="str">
        <f t="shared" si="21"/>
        <v>IC.MU.140108</v>
      </c>
      <c r="K294" s="2" t="s">
        <v>1192</v>
      </c>
      <c r="L294" t="str">
        <f t="shared" si="20"/>
        <v>Leg, left</v>
      </c>
      <c r="M294" s="12" t="str">
        <f t="shared" si="22"/>
        <v>PI.IC.MU.140108.01</v>
      </c>
      <c r="N294" s="12"/>
      <c r="O294" s="12" t="str">
        <f t="shared" si="23"/>
        <v>PH.IC.MU.140108.01</v>
      </c>
      <c r="Q294" s="12" t="str">
        <f t="shared" si="24"/>
        <v>CL.IC.MU.140108.01</v>
      </c>
    </row>
    <row r="295" spans="1:17" ht="15">
      <c r="A295" t="s">
        <v>5609</v>
      </c>
      <c r="C295" s="2" t="s">
        <v>9621</v>
      </c>
      <c r="E295" s="2" t="s">
        <v>1192</v>
      </c>
      <c r="F295" t="s">
        <v>5785</v>
      </c>
      <c r="G295" t="s">
        <v>4195</v>
      </c>
      <c r="H295" s="22" t="s">
        <v>1551</v>
      </c>
      <c r="I295" t="s">
        <v>5716</v>
      </c>
      <c r="J295" s="11" t="str">
        <f t="shared" si="21"/>
        <v>IC.MU.140109</v>
      </c>
      <c r="K295" s="2" t="s">
        <v>1192</v>
      </c>
      <c r="L295" t="str">
        <f t="shared" si="20"/>
        <v>Foot, right</v>
      </c>
      <c r="M295" s="12" t="str">
        <f t="shared" si="22"/>
        <v>PI.IC.MU.140109.01</v>
      </c>
      <c r="N295" s="12"/>
      <c r="O295" s="12" t="str">
        <f t="shared" si="23"/>
        <v>PH.IC.MU.140109.01</v>
      </c>
      <c r="Q295" s="12" t="str">
        <f t="shared" si="24"/>
        <v>CL.IC.MU.140109.01</v>
      </c>
    </row>
    <row r="296" spans="1:17" ht="15">
      <c r="A296" t="s">
        <v>5609</v>
      </c>
      <c r="C296" s="2" t="s">
        <v>9621</v>
      </c>
      <c r="E296" s="2" t="s">
        <v>1192</v>
      </c>
      <c r="F296" t="s">
        <v>5785</v>
      </c>
      <c r="G296" t="s">
        <v>4197</v>
      </c>
      <c r="H296" s="22" t="s">
        <v>1571</v>
      </c>
      <c r="I296" t="s">
        <v>5943</v>
      </c>
      <c r="J296" s="11" t="str">
        <f t="shared" si="21"/>
        <v>IC.MU.140110</v>
      </c>
      <c r="K296" s="2" t="s">
        <v>1192</v>
      </c>
      <c r="L296" t="str">
        <f t="shared" si="20"/>
        <v>Foot, left</v>
      </c>
      <c r="M296" s="12" t="str">
        <f t="shared" si="22"/>
        <v>PI.IC.MU.140110.01</v>
      </c>
      <c r="N296" s="12"/>
      <c r="O296" s="12" t="str">
        <f t="shared" si="23"/>
        <v>PH.IC.MU.140110.01</v>
      </c>
      <c r="Q296" s="12" t="str">
        <f t="shared" si="24"/>
        <v>CL.IC.MU.140110.01</v>
      </c>
    </row>
    <row r="297" spans="1:17" ht="15">
      <c r="A297" t="s">
        <v>5609</v>
      </c>
      <c r="C297" s="2" t="s">
        <v>9621</v>
      </c>
      <c r="E297" s="2" t="s">
        <v>1192</v>
      </c>
      <c r="F297" t="s">
        <v>5785</v>
      </c>
      <c r="G297" t="s">
        <v>4336</v>
      </c>
      <c r="H297" s="22" t="s">
        <v>1298</v>
      </c>
      <c r="I297" t="s">
        <v>5944</v>
      </c>
      <c r="J297" s="11" t="str">
        <f t="shared" si="21"/>
        <v>IC.MU.140111</v>
      </c>
      <c r="K297" s="2" t="s">
        <v>1192</v>
      </c>
      <c r="L297" t="str">
        <f t="shared" si="20"/>
        <v>Eye, right</v>
      </c>
      <c r="M297" s="12" t="str">
        <f t="shared" si="22"/>
        <v>PI.IC.MU.140111.01</v>
      </c>
      <c r="N297" s="12"/>
      <c r="O297" s="12" t="str">
        <f t="shared" si="23"/>
        <v>PH.IC.MU.140111.01</v>
      </c>
      <c r="Q297" s="12" t="str">
        <f t="shared" si="24"/>
        <v>CL.IC.MU.140111.01</v>
      </c>
    </row>
    <row r="298" spans="1:17" ht="15">
      <c r="A298" t="s">
        <v>5609</v>
      </c>
      <c r="C298" s="2" t="s">
        <v>9621</v>
      </c>
      <c r="E298" s="2" t="s">
        <v>1192</v>
      </c>
      <c r="F298" t="s">
        <v>5785</v>
      </c>
      <c r="G298" t="s">
        <v>4338</v>
      </c>
      <c r="H298" s="22" t="s">
        <v>1299</v>
      </c>
      <c r="I298" t="s">
        <v>5945</v>
      </c>
      <c r="J298" s="11" t="str">
        <f t="shared" si="21"/>
        <v>IC.MU.140112</v>
      </c>
      <c r="K298" s="2" t="s">
        <v>1192</v>
      </c>
      <c r="L298" t="str">
        <f t="shared" si="20"/>
        <v>Eye, left</v>
      </c>
      <c r="M298" s="12" t="str">
        <f t="shared" si="22"/>
        <v>PI.IC.MU.140112.01</v>
      </c>
      <c r="N298" s="12"/>
      <c r="O298" s="12" t="str">
        <f t="shared" si="23"/>
        <v>PH.IC.MU.140112.01</v>
      </c>
      <c r="Q298" s="12" t="str">
        <f t="shared" si="24"/>
        <v>CL.IC.MU.140112.01</v>
      </c>
    </row>
    <row r="299" spans="1:17" ht="15">
      <c r="A299" t="s">
        <v>5609</v>
      </c>
      <c r="C299" s="2" t="s">
        <v>9621</v>
      </c>
      <c r="E299" s="2" t="s">
        <v>1192</v>
      </c>
      <c r="F299" t="s">
        <v>5785</v>
      </c>
      <c r="G299" t="s">
        <v>5946</v>
      </c>
      <c r="H299" s="22" t="s">
        <v>1300</v>
      </c>
      <c r="I299" t="s">
        <v>930</v>
      </c>
      <c r="J299" s="11" t="str">
        <f t="shared" si="21"/>
        <v>IC.MU.140113</v>
      </c>
      <c r="K299" s="2" t="s">
        <v>1192</v>
      </c>
      <c r="L299" t="str">
        <f t="shared" si="20"/>
        <v>Other, specify</v>
      </c>
      <c r="M299" s="12" t="str">
        <f t="shared" si="22"/>
        <v>PI.IC.MU.140113.01</v>
      </c>
      <c r="N299" s="12"/>
      <c r="O299" s="12" t="str">
        <f t="shared" si="23"/>
        <v>PH.IC.MU.140113.01</v>
      </c>
      <c r="Q299" s="12" t="str">
        <f t="shared" si="24"/>
        <v>CL.IC.MU.140113.01</v>
      </c>
    </row>
    <row r="300" spans="1:17" ht="15">
      <c r="A300" t="s">
        <v>5609</v>
      </c>
      <c r="C300" s="2" t="s">
        <v>9621</v>
      </c>
      <c r="D300" t="s">
        <v>1360</v>
      </c>
      <c r="E300" s="2" t="s">
        <v>923</v>
      </c>
      <c r="F300" t="s">
        <v>5785</v>
      </c>
      <c r="G300" t="s">
        <v>5947</v>
      </c>
      <c r="H300" s="22" t="s">
        <v>1396</v>
      </c>
      <c r="I300" t="s">
        <v>1362</v>
      </c>
      <c r="J300" s="11" t="str">
        <f t="shared" si="21"/>
        <v>IC.MU.140201</v>
      </c>
      <c r="K300" s="2" t="s">
        <v>1192</v>
      </c>
      <c r="L300" t="str">
        <f t="shared" si="20"/>
        <v>Prosthesis On</v>
      </c>
      <c r="M300" s="12" t="str">
        <f t="shared" si="22"/>
        <v>PI.IC.MU.140201.01</v>
      </c>
      <c r="N300" s="12"/>
      <c r="O300" s="12" t="str">
        <f t="shared" si="23"/>
        <v>PH.IC.MU.140201.01</v>
      </c>
      <c r="Q300" s="12" t="str">
        <f t="shared" si="24"/>
        <v>CL.IC.MU.140201.01</v>
      </c>
    </row>
    <row r="301" spans="1:17" ht="15">
      <c r="A301" t="s">
        <v>5609</v>
      </c>
      <c r="C301" s="2" t="s">
        <v>9621</v>
      </c>
      <c r="E301" s="2" t="s">
        <v>923</v>
      </c>
      <c r="F301" t="s">
        <v>5785</v>
      </c>
      <c r="G301" t="s">
        <v>5948</v>
      </c>
      <c r="H301" s="22" t="s">
        <v>1398</v>
      </c>
      <c r="I301" t="s">
        <v>1182</v>
      </c>
      <c r="J301" s="11" t="str">
        <f t="shared" si="21"/>
        <v>IC.MU.140202</v>
      </c>
      <c r="K301" s="2" t="s">
        <v>1192</v>
      </c>
      <c r="L301" t="str">
        <f t="shared" si="20"/>
        <v>Prosthesis off</v>
      </c>
      <c r="M301" s="12" t="str">
        <f t="shared" si="22"/>
        <v>PI.IC.MU.140202.01</v>
      </c>
      <c r="N301" s="12"/>
      <c r="O301" s="12" t="str">
        <f t="shared" si="23"/>
        <v>PH.IC.MU.140202.01</v>
      </c>
      <c r="Q301" s="12" t="str">
        <f t="shared" si="24"/>
        <v>CL.IC.MU.140202.01</v>
      </c>
    </row>
    <row r="302" spans="1:17" ht="15">
      <c r="A302" t="s">
        <v>5609</v>
      </c>
      <c r="B302" t="s">
        <v>5781</v>
      </c>
      <c r="C302" s="2" t="s">
        <v>6135</v>
      </c>
      <c r="D302" t="s">
        <v>5981</v>
      </c>
      <c r="E302" s="2" t="s">
        <v>1192</v>
      </c>
      <c r="F302" t="s">
        <v>5782</v>
      </c>
      <c r="G302" t="s">
        <v>1968</v>
      </c>
      <c r="H302" s="22" t="s">
        <v>1396</v>
      </c>
      <c r="I302" t="s">
        <v>1001</v>
      </c>
      <c r="J302" s="11" t="str">
        <f t="shared" si="21"/>
        <v>IC.MU.150101</v>
      </c>
      <c r="K302" s="2" t="s">
        <v>1192</v>
      </c>
      <c r="L302" t="str">
        <f t="shared" si="20"/>
        <v xml:space="preserve">     None</v>
      </c>
      <c r="M302" s="12" t="str">
        <f t="shared" si="22"/>
        <v>PI.IC.MU.150101.01</v>
      </c>
      <c r="N302" s="12"/>
      <c r="O302" s="12" t="str">
        <f t="shared" si="23"/>
        <v>PH.IC.MU.150101.01</v>
      </c>
      <c r="Q302" s="12" t="str">
        <f t="shared" si="24"/>
        <v>CL.IC.MU.150101.01</v>
      </c>
    </row>
    <row r="303" spans="1:17" ht="15">
      <c r="A303" t="s">
        <v>5609</v>
      </c>
      <c r="C303" s="2" t="s">
        <v>6135</v>
      </c>
      <c r="E303" s="2" t="s">
        <v>1192</v>
      </c>
      <c r="F303" t="s">
        <v>5782</v>
      </c>
      <c r="G303" t="s">
        <v>5830</v>
      </c>
      <c r="H303" s="22" t="s">
        <v>1398</v>
      </c>
      <c r="I303" t="s">
        <v>5951</v>
      </c>
      <c r="J303" s="11" t="str">
        <f t="shared" si="21"/>
        <v>IC.MU.150102</v>
      </c>
      <c r="K303" s="2" t="s">
        <v>1192</v>
      </c>
      <c r="L303" t="str">
        <f t="shared" si="20"/>
        <v>Arm, right</v>
      </c>
      <c r="M303" s="12" t="str">
        <f t="shared" si="22"/>
        <v>PI.IC.MU.150102.01</v>
      </c>
      <c r="N303" s="12"/>
      <c r="O303" s="12" t="str">
        <f t="shared" si="23"/>
        <v>PH.IC.MU.150102.01</v>
      </c>
      <c r="Q303" s="12" t="str">
        <f t="shared" si="24"/>
        <v>CL.IC.MU.150102.01</v>
      </c>
    </row>
    <row r="304" spans="1:17" ht="15">
      <c r="A304" t="s">
        <v>5609</v>
      </c>
      <c r="C304" s="2" t="s">
        <v>6135</v>
      </c>
      <c r="E304" s="2" t="s">
        <v>1192</v>
      </c>
      <c r="F304" t="s">
        <v>5782</v>
      </c>
      <c r="G304" t="s">
        <v>5832</v>
      </c>
      <c r="H304" s="22" t="s">
        <v>1400</v>
      </c>
      <c r="I304" t="s">
        <v>5788</v>
      </c>
      <c r="J304" s="11" t="str">
        <f t="shared" si="21"/>
        <v>IC.MU.150103</v>
      </c>
      <c r="K304" s="2" t="s">
        <v>1192</v>
      </c>
      <c r="L304" t="str">
        <f t="shared" si="20"/>
        <v>Arm, left</v>
      </c>
      <c r="M304" s="12" t="str">
        <f t="shared" si="22"/>
        <v>PI.IC.MU.150103.01</v>
      </c>
      <c r="N304" s="12"/>
      <c r="O304" s="12" t="str">
        <f t="shared" si="23"/>
        <v>PH.IC.MU.150103.01</v>
      </c>
      <c r="Q304" s="12" t="str">
        <f t="shared" si="24"/>
        <v>CL.IC.MU.150103.01</v>
      </c>
    </row>
    <row r="305" spans="1:17" ht="15">
      <c r="A305" t="s">
        <v>5609</v>
      </c>
      <c r="C305" s="2" t="s">
        <v>6135</v>
      </c>
      <c r="E305" s="2" t="s">
        <v>1192</v>
      </c>
      <c r="F305" t="s">
        <v>5782</v>
      </c>
      <c r="G305" t="s">
        <v>4048</v>
      </c>
      <c r="H305" s="22" t="s">
        <v>1402</v>
      </c>
      <c r="I305" t="s">
        <v>5532</v>
      </c>
      <c r="J305" s="11" t="str">
        <f t="shared" si="21"/>
        <v>IC.MU.150104</v>
      </c>
      <c r="K305" s="2" t="s">
        <v>1192</v>
      </c>
      <c r="L305" t="str">
        <f t="shared" si="20"/>
        <v>Hand, right</v>
      </c>
      <c r="M305" s="12" t="str">
        <f t="shared" si="22"/>
        <v>PI.IC.MU.150104.01</v>
      </c>
      <c r="N305" s="12"/>
      <c r="O305" s="12" t="str">
        <f t="shared" si="23"/>
        <v>PH.IC.MU.150104.01</v>
      </c>
      <c r="Q305" s="12" t="str">
        <f t="shared" si="24"/>
        <v>CL.IC.MU.150104.01</v>
      </c>
    </row>
    <row r="306" spans="1:17" ht="15">
      <c r="A306" t="s">
        <v>5609</v>
      </c>
      <c r="C306" s="2" t="s">
        <v>6135</v>
      </c>
      <c r="E306" s="2" t="s">
        <v>1192</v>
      </c>
      <c r="F306" t="s">
        <v>5782</v>
      </c>
      <c r="G306" t="s">
        <v>4050</v>
      </c>
      <c r="H306" s="22" t="s">
        <v>1404</v>
      </c>
      <c r="I306" t="s">
        <v>5533</v>
      </c>
      <c r="J306" s="11" t="str">
        <f t="shared" si="21"/>
        <v>IC.MU.150105</v>
      </c>
      <c r="K306" s="2" t="s">
        <v>1192</v>
      </c>
      <c r="L306" t="str">
        <f t="shared" si="20"/>
        <v>Hand, left</v>
      </c>
      <c r="M306" s="12" t="str">
        <f t="shared" si="22"/>
        <v>PI.IC.MU.150105.01</v>
      </c>
      <c r="N306" s="12"/>
      <c r="O306" s="12" t="str">
        <f t="shared" si="23"/>
        <v>PH.IC.MU.150105.01</v>
      </c>
      <c r="Q306" s="12" t="str">
        <f t="shared" si="24"/>
        <v>CL.IC.MU.150105.01</v>
      </c>
    </row>
    <row r="307" spans="1:17" ht="15">
      <c r="A307" t="s">
        <v>5609</v>
      </c>
      <c r="C307" s="2" t="s">
        <v>6135</v>
      </c>
      <c r="E307" s="2" t="s">
        <v>1192</v>
      </c>
      <c r="F307" t="s">
        <v>5782</v>
      </c>
      <c r="G307" t="s">
        <v>5995</v>
      </c>
      <c r="H307" s="22" t="s">
        <v>1406</v>
      </c>
      <c r="I307" t="s">
        <v>5789</v>
      </c>
      <c r="J307" s="11" t="str">
        <f t="shared" si="21"/>
        <v>IC.MU.150106</v>
      </c>
      <c r="K307" s="2" t="s">
        <v>1192</v>
      </c>
      <c r="L307" t="str">
        <f t="shared" si="20"/>
        <v>Leg, right</v>
      </c>
      <c r="M307" s="12" t="str">
        <f t="shared" si="22"/>
        <v>PI.IC.MU.150106.01</v>
      </c>
      <c r="N307" s="12"/>
      <c r="O307" s="12" t="str">
        <f t="shared" si="23"/>
        <v>PH.IC.MU.150106.01</v>
      </c>
      <c r="Q307" s="12" t="str">
        <f t="shared" si="24"/>
        <v>CL.IC.MU.150106.01</v>
      </c>
    </row>
    <row r="308" spans="1:17" ht="15">
      <c r="A308" t="s">
        <v>5609</v>
      </c>
      <c r="C308" s="2" t="s">
        <v>6135</v>
      </c>
      <c r="E308" s="2" t="s">
        <v>1192</v>
      </c>
      <c r="F308" t="s">
        <v>5782</v>
      </c>
      <c r="G308" t="s">
        <v>5997</v>
      </c>
      <c r="H308" s="22" t="s">
        <v>1419</v>
      </c>
      <c r="I308" t="s">
        <v>5942</v>
      </c>
      <c r="J308" s="11" t="str">
        <f t="shared" si="21"/>
        <v>IC.MU.150107</v>
      </c>
      <c r="K308" s="2" t="s">
        <v>1192</v>
      </c>
      <c r="L308" t="str">
        <f t="shared" si="20"/>
        <v>Leg, left</v>
      </c>
      <c r="M308" s="12" t="str">
        <f t="shared" si="22"/>
        <v>PI.IC.MU.150107.01</v>
      </c>
      <c r="N308" s="12"/>
      <c r="O308" s="12" t="str">
        <f t="shared" si="23"/>
        <v>PH.IC.MU.150107.01</v>
      </c>
      <c r="Q308" s="12" t="str">
        <f t="shared" si="24"/>
        <v>CL.IC.MU.150107.01</v>
      </c>
    </row>
    <row r="309" spans="1:17" ht="15">
      <c r="A309" t="s">
        <v>5609</v>
      </c>
      <c r="C309" s="2" t="s">
        <v>6135</v>
      </c>
      <c r="E309" s="2" t="s">
        <v>1192</v>
      </c>
      <c r="F309" t="s">
        <v>5782</v>
      </c>
      <c r="G309" t="s">
        <v>4195</v>
      </c>
      <c r="H309" s="22" t="s">
        <v>1550</v>
      </c>
      <c r="I309" t="s">
        <v>5716</v>
      </c>
      <c r="J309" s="11" t="str">
        <f t="shared" si="21"/>
        <v>IC.MU.150108</v>
      </c>
      <c r="K309" s="2" t="s">
        <v>1192</v>
      </c>
      <c r="L309" t="str">
        <f t="shared" si="20"/>
        <v>Foot, right</v>
      </c>
      <c r="M309" s="12" t="str">
        <f t="shared" si="22"/>
        <v>PI.IC.MU.150108.01</v>
      </c>
      <c r="N309" s="12"/>
      <c r="O309" s="12" t="str">
        <f t="shared" si="23"/>
        <v>PH.IC.MU.150108.01</v>
      </c>
      <c r="Q309" s="12" t="str">
        <f t="shared" si="24"/>
        <v>CL.IC.MU.150108.01</v>
      </c>
    </row>
    <row r="310" spans="1:17" ht="15">
      <c r="A310" t="s">
        <v>5609</v>
      </c>
      <c r="C310" s="2" t="s">
        <v>6135</v>
      </c>
      <c r="E310" s="2" t="s">
        <v>1192</v>
      </c>
      <c r="F310" t="s">
        <v>5782</v>
      </c>
      <c r="G310" t="s">
        <v>4197</v>
      </c>
      <c r="H310" s="22" t="s">
        <v>1551</v>
      </c>
      <c r="I310" t="s">
        <v>5943</v>
      </c>
      <c r="J310" s="11" t="str">
        <f t="shared" si="21"/>
        <v>IC.MU.150109</v>
      </c>
      <c r="K310" s="2" t="s">
        <v>1192</v>
      </c>
      <c r="L310" t="str">
        <f t="shared" si="20"/>
        <v>Foot, left</v>
      </c>
      <c r="M310" s="12" t="str">
        <f t="shared" si="22"/>
        <v>PI.IC.MU.150109.01</v>
      </c>
      <c r="N310" s="12"/>
      <c r="O310" s="12" t="str">
        <f t="shared" si="23"/>
        <v>PH.IC.MU.150109.01</v>
      </c>
      <c r="Q310" s="12" t="str">
        <f t="shared" si="24"/>
        <v>CL.IC.MU.150109.01</v>
      </c>
    </row>
    <row r="311" spans="1:17" ht="15">
      <c r="A311" t="s">
        <v>5609</v>
      </c>
      <c r="C311" s="2" t="s">
        <v>6135</v>
      </c>
      <c r="E311" s="2" t="s">
        <v>1192</v>
      </c>
      <c r="F311" t="s">
        <v>5782</v>
      </c>
      <c r="G311" t="s">
        <v>4336</v>
      </c>
      <c r="H311" s="22" t="s">
        <v>1571</v>
      </c>
      <c r="I311" t="s">
        <v>5944</v>
      </c>
      <c r="J311" s="11" t="str">
        <f t="shared" si="21"/>
        <v>IC.MU.150110</v>
      </c>
      <c r="K311" s="2" t="s">
        <v>1192</v>
      </c>
      <c r="L311" t="str">
        <f t="shared" si="20"/>
        <v>Eye, right</v>
      </c>
      <c r="M311" s="12" t="str">
        <f t="shared" si="22"/>
        <v>PI.IC.MU.150110.01</v>
      </c>
      <c r="N311" s="12"/>
      <c r="O311" s="12" t="str">
        <f t="shared" si="23"/>
        <v>PH.IC.MU.150110.01</v>
      </c>
      <c r="Q311" s="12" t="str">
        <f t="shared" si="24"/>
        <v>CL.IC.MU.150110.01</v>
      </c>
    </row>
    <row r="312" spans="1:17" ht="15">
      <c r="A312" t="s">
        <v>5609</v>
      </c>
      <c r="C312" s="2" t="s">
        <v>6135</v>
      </c>
      <c r="E312" s="2" t="s">
        <v>1192</v>
      </c>
      <c r="F312" t="s">
        <v>5782</v>
      </c>
      <c r="G312" t="s">
        <v>4338</v>
      </c>
      <c r="H312" s="22" t="s">
        <v>1298</v>
      </c>
      <c r="I312" t="s">
        <v>5945</v>
      </c>
      <c r="J312" s="11" t="str">
        <f t="shared" si="21"/>
        <v>IC.MU.150111</v>
      </c>
      <c r="K312" s="2" t="s">
        <v>1192</v>
      </c>
      <c r="L312" t="str">
        <f t="shared" si="20"/>
        <v>Eye, left</v>
      </c>
      <c r="M312" s="12" t="str">
        <f t="shared" si="22"/>
        <v>PI.IC.MU.150111.01</v>
      </c>
      <c r="N312" s="12"/>
      <c r="O312" s="12" t="str">
        <f t="shared" si="23"/>
        <v>PH.IC.MU.150111.01</v>
      </c>
      <c r="Q312" s="12" t="str">
        <f t="shared" si="24"/>
        <v>CL.IC.MU.150111.01</v>
      </c>
    </row>
    <row r="313" spans="1:17" ht="15">
      <c r="A313" t="s">
        <v>5609</v>
      </c>
      <c r="C313" s="2" t="s">
        <v>6135</v>
      </c>
      <c r="E313" s="2" t="s">
        <v>1192</v>
      </c>
      <c r="F313" t="s">
        <v>5782</v>
      </c>
      <c r="G313" t="s">
        <v>5946</v>
      </c>
      <c r="H313" s="22" t="s">
        <v>1299</v>
      </c>
      <c r="I313" t="s">
        <v>930</v>
      </c>
      <c r="J313" s="11" t="str">
        <f t="shared" si="21"/>
        <v>IC.MU.150112</v>
      </c>
      <c r="K313" s="2" t="s">
        <v>1192</v>
      </c>
      <c r="L313" t="str">
        <f t="shared" si="20"/>
        <v>Other, specify</v>
      </c>
      <c r="M313" s="12" t="str">
        <f t="shared" si="22"/>
        <v>PI.IC.MU.150112.01</v>
      </c>
      <c r="N313" s="12"/>
      <c r="O313" s="12" t="str">
        <f t="shared" si="23"/>
        <v>PH.IC.MU.150112.01</v>
      </c>
      <c r="Q313" s="12" t="str">
        <f t="shared" si="24"/>
        <v>CL.IC.MU.150112.01</v>
      </c>
    </row>
    <row r="314" spans="1:17" ht="15">
      <c r="A314" t="s">
        <v>5609</v>
      </c>
      <c r="C314" s="2" t="s">
        <v>6135</v>
      </c>
      <c r="E314" s="2" t="s">
        <v>1192</v>
      </c>
      <c r="F314" t="s">
        <v>5782</v>
      </c>
      <c r="G314" t="s">
        <v>5952</v>
      </c>
      <c r="H314" s="22" t="s">
        <v>1300</v>
      </c>
      <c r="I314" t="s">
        <v>1362</v>
      </c>
      <c r="J314" s="11" t="str">
        <f t="shared" si="21"/>
        <v>IC.MU.150113</v>
      </c>
      <c r="K314" s="2" t="s">
        <v>1192</v>
      </c>
      <c r="L314" t="str">
        <f t="shared" si="20"/>
        <v>Prosthesis on</v>
      </c>
      <c r="M314" s="12" t="str">
        <f t="shared" si="22"/>
        <v>PI.IC.MU.150113.01</v>
      </c>
      <c r="N314" s="12"/>
      <c r="O314" s="12" t="str">
        <f t="shared" si="23"/>
        <v>PH.IC.MU.150113.01</v>
      </c>
      <c r="Q314" s="12" t="str">
        <f t="shared" si="24"/>
        <v>CL.IC.MU.150113.01</v>
      </c>
    </row>
    <row r="315" spans="1:17" ht="15">
      <c r="A315" t="s">
        <v>5609</v>
      </c>
      <c r="C315" s="2" t="s">
        <v>6135</v>
      </c>
      <c r="E315" s="2" t="s">
        <v>1192</v>
      </c>
      <c r="F315" t="s">
        <v>5782</v>
      </c>
      <c r="G315" t="s">
        <v>5948</v>
      </c>
      <c r="H315" s="22" t="s">
        <v>1301</v>
      </c>
      <c r="I315" t="s">
        <v>1182</v>
      </c>
      <c r="J315" s="11" t="str">
        <f t="shared" si="21"/>
        <v>IC.MU.150114</v>
      </c>
      <c r="K315" s="2" t="s">
        <v>1192</v>
      </c>
      <c r="L315" t="str">
        <f t="shared" si="20"/>
        <v>Prosthesis off</v>
      </c>
      <c r="M315" s="12" t="str">
        <f t="shared" si="22"/>
        <v>PI.IC.MU.150114.01</v>
      </c>
      <c r="N315" s="12"/>
      <c r="O315" s="12" t="str">
        <f t="shared" si="23"/>
        <v>PH.IC.MU.150114.01</v>
      </c>
      <c r="Q315" s="12" t="str">
        <f t="shared" si="24"/>
        <v>CL.IC.MU.150114.01</v>
      </c>
    </row>
    <row r="316" spans="1:17" ht="15">
      <c r="A316" t="s">
        <v>5609</v>
      </c>
      <c r="B316" t="s">
        <v>5953</v>
      </c>
      <c r="C316" s="2" t="s">
        <v>5740</v>
      </c>
      <c r="D316" t="s">
        <v>5981</v>
      </c>
      <c r="E316" s="2" t="s">
        <v>1192</v>
      </c>
      <c r="F316" t="s">
        <v>5954</v>
      </c>
      <c r="G316" t="s">
        <v>1001</v>
      </c>
      <c r="H316" s="22" t="s">
        <v>1396</v>
      </c>
      <c r="I316" t="s">
        <v>1001</v>
      </c>
      <c r="J316" s="11" t="str">
        <f t="shared" si="21"/>
        <v>IC.MU.160101</v>
      </c>
      <c r="K316" s="2" t="s">
        <v>1192</v>
      </c>
      <c r="L316" t="str">
        <f t="shared" si="20"/>
        <v>None</v>
      </c>
      <c r="M316" s="12" t="str">
        <f t="shared" si="22"/>
        <v>PI.IC.MU.160101.01</v>
      </c>
      <c r="N316" s="12"/>
      <c r="O316" s="12" t="str">
        <f t="shared" si="23"/>
        <v>PH.IC.MU.160101.01</v>
      </c>
      <c r="Q316" s="12" t="str">
        <f t="shared" si="24"/>
        <v>CL.IC.MU.160101.01</v>
      </c>
    </row>
    <row r="317" spans="1:17" ht="15">
      <c r="A317" t="s">
        <v>5609</v>
      </c>
      <c r="C317" s="2" t="s">
        <v>5740</v>
      </c>
      <c r="E317" s="2" t="s">
        <v>1192</v>
      </c>
      <c r="F317" t="s">
        <v>5954</v>
      </c>
      <c r="G317" t="s">
        <v>5830</v>
      </c>
      <c r="H317" s="22" t="s">
        <v>1398</v>
      </c>
      <c r="I317" t="s">
        <v>5951</v>
      </c>
      <c r="J317" s="11" t="str">
        <f t="shared" si="21"/>
        <v>IC.MU.160102</v>
      </c>
      <c r="K317" s="2" t="s">
        <v>1192</v>
      </c>
      <c r="L317" t="str">
        <f t="shared" si="20"/>
        <v>Arm, right</v>
      </c>
      <c r="M317" s="12" t="str">
        <f t="shared" si="22"/>
        <v>PI.IC.MU.160102.01</v>
      </c>
      <c r="N317" s="12"/>
      <c r="O317" s="12" t="str">
        <f t="shared" si="23"/>
        <v>PH.IC.MU.160102.01</v>
      </c>
      <c r="Q317" s="12" t="str">
        <f t="shared" si="24"/>
        <v>CL.IC.MU.160102.01</v>
      </c>
    </row>
    <row r="318" spans="1:17" ht="15">
      <c r="A318" t="s">
        <v>5609</v>
      </c>
      <c r="C318" s="2" t="s">
        <v>5740</v>
      </c>
      <c r="E318" s="2" t="s">
        <v>1192</v>
      </c>
      <c r="F318" t="s">
        <v>5954</v>
      </c>
      <c r="G318" t="s">
        <v>5832</v>
      </c>
      <c r="H318" s="22" t="s">
        <v>1400</v>
      </c>
      <c r="I318" t="s">
        <v>5788</v>
      </c>
      <c r="J318" s="11" t="str">
        <f t="shared" si="21"/>
        <v>IC.MU.160103</v>
      </c>
      <c r="K318" s="2" t="s">
        <v>1192</v>
      </c>
      <c r="L318" t="str">
        <f t="shared" si="20"/>
        <v>Arm, left</v>
      </c>
      <c r="M318" s="12" t="str">
        <f t="shared" si="22"/>
        <v>PI.IC.MU.160103.01</v>
      </c>
      <c r="N318" s="12"/>
      <c r="O318" s="12" t="str">
        <f t="shared" si="23"/>
        <v>PH.IC.MU.160103.01</v>
      </c>
      <c r="Q318" s="12" t="str">
        <f t="shared" si="24"/>
        <v>CL.IC.MU.160103.01</v>
      </c>
    </row>
    <row r="319" spans="1:17" ht="15">
      <c r="A319" t="s">
        <v>5609</v>
      </c>
      <c r="C319" s="2" t="s">
        <v>5740</v>
      </c>
      <c r="E319" s="2" t="s">
        <v>1192</v>
      </c>
      <c r="F319" t="s">
        <v>5954</v>
      </c>
      <c r="G319" t="s">
        <v>4048</v>
      </c>
      <c r="H319" s="22" t="s">
        <v>1402</v>
      </c>
      <c r="I319" t="s">
        <v>5532</v>
      </c>
      <c r="J319" s="11" t="str">
        <f t="shared" si="21"/>
        <v>IC.MU.160104</v>
      </c>
      <c r="K319" s="2" t="s">
        <v>1192</v>
      </c>
      <c r="L319" t="str">
        <f t="shared" si="20"/>
        <v>Hand, right</v>
      </c>
      <c r="M319" s="12" t="str">
        <f t="shared" si="22"/>
        <v>PI.IC.MU.160104.01</v>
      </c>
      <c r="N319" s="12"/>
      <c r="O319" s="12" t="str">
        <f t="shared" si="23"/>
        <v>PH.IC.MU.160104.01</v>
      </c>
      <c r="Q319" s="12" t="str">
        <f t="shared" si="24"/>
        <v>CL.IC.MU.160104.01</v>
      </c>
    </row>
    <row r="320" spans="1:17" ht="15">
      <c r="A320" t="s">
        <v>5609</v>
      </c>
      <c r="C320" s="2" t="s">
        <v>5740</v>
      </c>
      <c r="E320" s="2" t="s">
        <v>1192</v>
      </c>
      <c r="F320" t="s">
        <v>5954</v>
      </c>
      <c r="G320" t="s">
        <v>4050</v>
      </c>
      <c r="H320" s="22" t="s">
        <v>1404</v>
      </c>
      <c r="I320" t="s">
        <v>5533</v>
      </c>
      <c r="J320" s="11" t="str">
        <f t="shared" si="21"/>
        <v>IC.MU.160105</v>
      </c>
      <c r="K320" s="2" t="s">
        <v>1192</v>
      </c>
      <c r="L320" t="str">
        <f t="shared" si="20"/>
        <v>Hand, left</v>
      </c>
      <c r="M320" s="12" t="str">
        <f t="shared" si="22"/>
        <v>PI.IC.MU.160105.01</v>
      </c>
      <c r="N320" s="12"/>
      <c r="O320" s="12" t="str">
        <f t="shared" si="23"/>
        <v>PH.IC.MU.160105.01</v>
      </c>
      <c r="Q320" s="12" t="str">
        <f t="shared" si="24"/>
        <v>CL.IC.MU.160105.01</v>
      </c>
    </row>
    <row r="321" spans="1:17" ht="15">
      <c r="A321" t="s">
        <v>5609</v>
      </c>
      <c r="C321" s="2" t="s">
        <v>5740</v>
      </c>
      <c r="E321" s="2" t="s">
        <v>1192</v>
      </c>
      <c r="F321" t="s">
        <v>5954</v>
      </c>
      <c r="G321" t="s">
        <v>5995</v>
      </c>
      <c r="H321" s="22" t="s">
        <v>1406</v>
      </c>
      <c r="I321" t="s">
        <v>5955</v>
      </c>
      <c r="J321" s="11" t="str">
        <f t="shared" si="21"/>
        <v>IC.MU.160106</v>
      </c>
      <c r="K321" s="2" t="s">
        <v>1192</v>
      </c>
      <c r="L321" t="str">
        <f t="shared" si="20"/>
        <v>Leg, right</v>
      </c>
      <c r="M321" s="12" t="str">
        <f t="shared" si="22"/>
        <v>PI.IC.MU.160106.01</v>
      </c>
      <c r="N321" s="12"/>
      <c r="O321" s="12" t="str">
        <f t="shared" si="23"/>
        <v>PH.IC.MU.160106.01</v>
      </c>
      <c r="Q321" s="12" t="str">
        <f t="shared" si="24"/>
        <v>CL.IC.MU.160106.01</v>
      </c>
    </row>
    <row r="322" spans="1:17" ht="15">
      <c r="A322" t="s">
        <v>5609</v>
      </c>
      <c r="C322" s="2" t="s">
        <v>5740</v>
      </c>
      <c r="E322" s="2" t="s">
        <v>1192</v>
      </c>
      <c r="F322" t="s">
        <v>5954</v>
      </c>
      <c r="G322" t="s">
        <v>5997</v>
      </c>
      <c r="H322" s="22" t="s">
        <v>1419</v>
      </c>
      <c r="I322" t="s">
        <v>5942</v>
      </c>
      <c r="J322" s="11" t="str">
        <f t="shared" si="21"/>
        <v>IC.MU.160107</v>
      </c>
      <c r="K322" s="2" t="s">
        <v>1192</v>
      </c>
      <c r="L322" t="str">
        <f t="shared" ref="L322:L385" si="25">G322</f>
        <v>Leg, left</v>
      </c>
      <c r="M322" s="12" t="str">
        <f t="shared" si="22"/>
        <v>PI.IC.MU.160107.01</v>
      </c>
      <c r="N322" s="12"/>
      <c r="O322" s="12" t="str">
        <f t="shared" si="23"/>
        <v>PH.IC.MU.160107.01</v>
      </c>
      <c r="Q322" s="12" t="str">
        <f t="shared" si="24"/>
        <v>CL.IC.MU.160107.01</v>
      </c>
    </row>
    <row r="323" spans="1:17" ht="15">
      <c r="A323" t="s">
        <v>5609</v>
      </c>
      <c r="C323" s="2" t="s">
        <v>5740</v>
      </c>
      <c r="E323" s="2" t="s">
        <v>1192</v>
      </c>
      <c r="F323" t="s">
        <v>5954</v>
      </c>
      <c r="G323" t="s">
        <v>4195</v>
      </c>
      <c r="H323" s="22" t="s">
        <v>1550</v>
      </c>
      <c r="I323" t="s">
        <v>5716</v>
      </c>
      <c r="J323" s="11" t="str">
        <f t="shared" ref="J323:J386" si="26">CONCATENATE("IC.MU.",C323,E323,H323)</f>
        <v>IC.MU.160108</v>
      </c>
      <c r="K323" s="2" t="s">
        <v>1192</v>
      </c>
      <c r="L323" t="str">
        <f t="shared" si="25"/>
        <v>Foot, right</v>
      </c>
      <c r="M323" s="12" t="str">
        <f t="shared" ref="M323:M371" si="27">CONCATENATE("PI.",J323,".",K323)</f>
        <v>PI.IC.MU.160108.01</v>
      </c>
      <c r="N323" s="12"/>
      <c r="O323" s="12" t="str">
        <f t="shared" ref="O323:O371" si="28">CONCATENATE("PH.",J323,".",K323)</f>
        <v>PH.IC.MU.160108.01</v>
      </c>
      <c r="Q323" s="12" t="str">
        <f t="shared" ref="Q323:Q371" si="29">CONCATENATE("CL.",J323,".",K323)</f>
        <v>CL.IC.MU.160108.01</v>
      </c>
    </row>
    <row r="324" spans="1:17" ht="15">
      <c r="A324" t="s">
        <v>5609</v>
      </c>
      <c r="C324" s="2" t="s">
        <v>5740</v>
      </c>
      <c r="E324" s="2" t="s">
        <v>1192</v>
      </c>
      <c r="F324" t="s">
        <v>5954</v>
      </c>
      <c r="G324" t="s">
        <v>4197</v>
      </c>
      <c r="H324" s="22" t="s">
        <v>1551</v>
      </c>
      <c r="I324" t="s">
        <v>5943</v>
      </c>
      <c r="J324" s="11" t="str">
        <f t="shared" si="26"/>
        <v>IC.MU.160109</v>
      </c>
      <c r="K324" s="2" t="s">
        <v>1192</v>
      </c>
      <c r="L324" t="str">
        <f t="shared" si="25"/>
        <v>Foot, left</v>
      </c>
      <c r="M324" s="12" t="str">
        <f t="shared" si="27"/>
        <v>PI.IC.MU.160109.01</v>
      </c>
      <c r="N324" s="12"/>
      <c r="O324" s="12" t="str">
        <f t="shared" si="28"/>
        <v>PH.IC.MU.160109.01</v>
      </c>
      <c r="Q324" s="12" t="str">
        <f t="shared" si="29"/>
        <v>CL.IC.MU.160109.01</v>
      </c>
    </row>
    <row r="325" spans="1:17" ht="15">
      <c r="A325" t="s">
        <v>5609</v>
      </c>
      <c r="C325" s="2" t="s">
        <v>5740</v>
      </c>
      <c r="E325" s="2" t="s">
        <v>1192</v>
      </c>
      <c r="F325" t="s">
        <v>5954</v>
      </c>
      <c r="G325" t="s">
        <v>4336</v>
      </c>
      <c r="H325" s="22" t="s">
        <v>1571</v>
      </c>
      <c r="I325" t="s">
        <v>5944</v>
      </c>
      <c r="J325" s="11" t="str">
        <f t="shared" si="26"/>
        <v>IC.MU.160110</v>
      </c>
      <c r="K325" s="2" t="s">
        <v>1192</v>
      </c>
      <c r="L325" t="str">
        <f t="shared" si="25"/>
        <v>Eye, right</v>
      </c>
      <c r="M325" s="12" t="str">
        <f t="shared" si="27"/>
        <v>PI.IC.MU.160110.01</v>
      </c>
      <c r="N325" s="12"/>
      <c r="O325" s="12" t="str">
        <f t="shared" si="28"/>
        <v>PH.IC.MU.160110.01</v>
      </c>
      <c r="Q325" s="12" t="str">
        <f t="shared" si="29"/>
        <v>CL.IC.MU.160110.01</v>
      </c>
    </row>
    <row r="326" spans="1:17" ht="15">
      <c r="A326" t="s">
        <v>5609</v>
      </c>
      <c r="C326" s="2" t="s">
        <v>5740</v>
      </c>
      <c r="E326" s="2" t="s">
        <v>1192</v>
      </c>
      <c r="F326" t="s">
        <v>5954</v>
      </c>
      <c r="G326" t="s">
        <v>4338</v>
      </c>
      <c r="H326" s="22" t="s">
        <v>1298</v>
      </c>
      <c r="I326" t="s">
        <v>5945</v>
      </c>
      <c r="J326" s="11" t="str">
        <f t="shared" si="26"/>
        <v>IC.MU.160111</v>
      </c>
      <c r="K326" s="2" t="s">
        <v>1192</v>
      </c>
      <c r="L326" t="str">
        <f t="shared" si="25"/>
        <v>Eye, left</v>
      </c>
      <c r="M326" s="12" t="str">
        <f t="shared" si="27"/>
        <v>PI.IC.MU.160111.01</v>
      </c>
      <c r="N326" s="12"/>
      <c r="O326" s="12" t="str">
        <f t="shared" si="28"/>
        <v>PH.IC.MU.160111.01</v>
      </c>
      <c r="Q326" s="12" t="str">
        <f t="shared" si="29"/>
        <v>CL.IC.MU.160111.01</v>
      </c>
    </row>
    <row r="327" spans="1:17" ht="15">
      <c r="A327" t="s">
        <v>5609</v>
      </c>
      <c r="C327" s="2" t="s">
        <v>5740</v>
      </c>
      <c r="E327" s="2" t="s">
        <v>1192</v>
      </c>
      <c r="F327" t="s">
        <v>5954</v>
      </c>
      <c r="G327" t="s">
        <v>5946</v>
      </c>
      <c r="H327" s="22" t="s">
        <v>1299</v>
      </c>
      <c r="I327" t="s">
        <v>930</v>
      </c>
      <c r="J327" s="11" t="str">
        <f t="shared" si="26"/>
        <v>IC.MU.160112</v>
      </c>
      <c r="K327" s="2" t="s">
        <v>1192</v>
      </c>
      <c r="L327" t="str">
        <f t="shared" si="25"/>
        <v>Other, specify</v>
      </c>
      <c r="M327" s="12" t="str">
        <f t="shared" si="27"/>
        <v>PI.IC.MU.160112.01</v>
      </c>
      <c r="N327" s="12"/>
      <c r="O327" s="12" t="str">
        <f t="shared" si="28"/>
        <v>PH.IC.MU.160112.01</v>
      </c>
      <c r="Q327" s="12" t="str">
        <f t="shared" si="29"/>
        <v>CL.IC.MU.160112.01</v>
      </c>
    </row>
    <row r="328" spans="1:17" ht="15">
      <c r="A328" t="s">
        <v>5609</v>
      </c>
      <c r="C328" s="2" t="s">
        <v>5740</v>
      </c>
      <c r="E328" s="2" t="s">
        <v>1192</v>
      </c>
      <c r="F328" t="s">
        <v>5954</v>
      </c>
      <c r="G328" t="s">
        <v>5952</v>
      </c>
      <c r="H328" s="22" t="s">
        <v>1300</v>
      </c>
      <c r="I328" t="s">
        <v>1362</v>
      </c>
      <c r="J328" s="11" t="str">
        <f t="shared" si="26"/>
        <v>IC.MU.160113</v>
      </c>
      <c r="K328" s="2" t="s">
        <v>1192</v>
      </c>
      <c r="L328" t="str">
        <f t="shared" si="25"/>
        <v>Prosthesis on</v>
      </c>
      <c r="M328" s="12" t="str">
        <f t="shared" si="27"/>
        <v>PI.IC.MU.160113.01</v>
      </c>
      <c r="N328" s="12"/>
      <c r="O328" s="12" t="str">
        <f t="shared" si="28"/>
        <v>PH.IC.MU.160113.01</v>
      </c>
      <c r="Q328" s="12" t="str">
        <f t="shared" si="29"/>
        <v>CL.IC.MU.160113.01</v>
      </c>
    </row>
    <row r="329" spans="1:17" ht="15">
      <c r="A329" t="s">
        <v>5609</v>
      </c>
      <c r="C329" s="2" t="s">
        <v>5740</v>
      </c>
      <c r="E329" s="2" t="s">
        <v>1192</v>
      </c>
      <c r="F329" t="s">
        <v>5954</v>
      </c>
      <c r="G329" t="s">
        <v>5948</v>
      </c>
      <c r="H329" s="22" t="s">
        <v>1301</v>
      </c>
      <c r="I329" t="s">
        <v>1182</v>
      </c>
      <c r="J329" s="11" t="str">
        <f t="shared" si="26"/>
        <v>IC.MU.160114</v>
      </c>
      <c r="K329" s="2" t="s">
        <v>1192</v>
      </c>
      <c r="L329" t="str">
        <f t="shared" si="25"/>
        <v>Prosthesis off</v>
      </c>
      <c r="M329" s="12" t="str">
        <f t="shared" si="27"/>
        <v>PI.IC.MU.160114.01</v>
      </c>
      <c r="N329" s="12"/>
      <c r="O329" s="12" t="str">
        <f t="shared" si="28"/>
        <v>PH.IC.MU.160114.01</v>
      </c>
      <c r="Q329" s="12" t="str">
        <f t="shared" si="29"/>
        <v>CL.IC.MU.160114.01</v>
      </c>
    </row>
    <row r="330" spans="1:17" ht="15">
      <c r="A330" t="s">
        <v>5609</v>
      </c>
      <c r="B330" t="s">
        <v>5956</v>
      </c>
      <c r="C330" s="2" t="s">
        <v>1138</v>
      </c>
      <c r="D330" t="s">
        <v>5981</v>
      </c>
      <c r="E330" s="2" t="s">
        <v>1192</v>
      </c>
      <c r="F330" t="s">
        <v>5957</v>
      </c>
      <c r="G330" t="s">
        <v>1001</v>
      </c>
      <c r="H330" s="22" t="s">
        <v>1396</v>
      </c>
      <c r="I330" t="s">
        <v>1001</v>
      </c>
      <c r="J330" s="11" t="str">
        <f t="shared" si="26"/>
        <v>IC.MU.170101</v>
      </c>
      <c r="K330" s="2" t="s">
        <v>1192</v>
      </c>
      <c r="L330" t="str">
        <f t="shared" si="25"/>
        <v>None</v>
      </c>
      <c r="M330" s="12" t="str">
        <f t="shared" si="27"/>
        <v>PI.IC.MU.170101.01</v>
      </c>
      <c r="N330" s="12"/>
      <c r="O330" s="12" t="str">
        <f t="shared" si="28"/>
        <v>PH.IC.MU.170101.01</v>
      </c>
      <c r="Q330" s="12" t="str">
        <f t="shared" si="29"/>
        <v>CL.IC.MU.170101.01</v>
      </c>
    </row>
    <row r="331" spans="1:17" ht="15">
      <c r="A331" t="s">
        <v>5609</v>
      </c>
      <c r="C331" s="2" t="s">
        <v>1138</v>
      </c>
      <c r="E331" s="2" t="s">
        <v>1192</v>
      </c>
      <c r="F331" t="s">
        <v>5957</v>
      </c>
      <c r="G331" t="s">
        <v>5830</v>
      </c>
      <c r="H331" s="22" t="s">
        <v>1398</v>
      </c>
      <c r="I331" t="s">
        <v>5951</v>
      </c>
      <c r="J331" s="11" t="str">
        <f t="shared" si="26"/>
        <v>IC.MU.170102</v>
      </c>
      <c r="K331" s="2" t="s">
        <v>1192</v>
      </c>
      <c r="L331" t="str">
        <f t="shared" si="25"/>
        <v>Arm, right</v>
      </c>
      <c r="M331" s="12" t="str">
        <f t="shared" si="27"/>
        <v>PI.IC.MU.170102.01</v>
      </c>
      <c r="N331" s="12"/>
      <c r="O331" s="12" t="str">
        <f t="shared" si="28"/>
        <v>PH.IC.MU.170102.01</v>
      </c>
      <c r="Q331" s="12" t="str">
        <f t="shared" si="29"/>
        <v>CL.IC.MU.170102.01</v>
      </c>
    </row>
    <row r="332" spans="1:17" ht="15">
      <c r="A332" t="s">
        <v>5609</v>
      </c>
      <c r="C332" s="2" t="s">
        <v>1138</v>
      </c>
      <c r="E332" s="2" t="s">
        <v>1192</v>
      </c>
      <c r="F332" t="s">
        <v>5957</v>
      </c>
      <c r="G332" t="s">
        <v>5832</v>
      </c>
      <c r="H332" s="22" t="s">
        <v>1400</v>
      </c>
      <c r="I332" t="s">
        <v>5788</v>
      </c>
      <c r="J332" s="11" t="str">
        <f t="shared" si="26"/>
        <v>IC.MU.170103</v>
      </c>
      <c r="K332" s="2" t="s">
        <v>1192</v>
      </c>
      <c r="L332" t="str">
        <f t="shared" si="25"/>
        <v>Arm, left</v>
      </c>
      <c r="M332" s="12" t="str">
        <f t="shared" si="27"/>
        <v>PI.IC.MU.170103.01</v>
      </c>
      <c r="N332" s="12"/>
      <c r="O332" s="12" t="str">
        <f t="shared" si="28"/>
        <v>PH.IC.MU.170103.01</v>
      </c>
      <c r="Q332" s="12" t="str">
        <f t="shared" si="29"/>
        <v>CL.IC.MU.170103.01</v>
      </c>
    </row>
    <row r="333" spans="1:17" ht="15">
      <c r="A333" t="s">
        <v>5609</v>
      </c>
      <c r="C333" s="2" t="s">
        <v>1138</v>
      </c>
      <c r="E333" s="2" t="s">
        <v>1192</v>
      </c>
      <c r="F333" t="s">
        <v>5957</v>
      </c>
      <c r="G333" t="s">
        <v>4048</v>
      </c>
      <c r="H333" s="22" t="s">
        <v>1402</v>
      </c>
      <c r="I333" t="s">
        <v>5532</v>
      </c>
      <c r="J333" s="11" t="str">
        <f t="shared" si="26"/>
        <v>IC.MU.170104</v>
      </c>
      <c r="K333" s="2" t="s">
        <v>1192</v>
      </c>
      <c r="L333" t="str">
        <f t="shared" si="25"/>
        <v>Hand, right</v>
      </c>
      <c r="M333" s="12" t="str">
        <f t="shared" si="27"/>
        <v>PI.IC.MU.170104.01</v>
      </c>
      <c r="N333" s="12"/>
      <c r="O333" s="12" t="str">
        <f t="shared" si="28"/>
        <v>PH.IC.MU.170104.01</v>
      </c>
      <c r="Q333" s="12" t="str">
        <f t="shared" si="29"/>
        <v>CL.IC.MU.170104.01</v>
      </c>
    </row>
    <row r="334" spans="1:17" ht="15">
      <c r="A334" t="s">
        <v>5609</v>
      </c>
      <c r="C334" s="2" t="s">
        <v>1138</v>
      </c>
      <c r="E334" s="2" t="s">
        <v>1192</v>
      </c>
      <c r="F334" t="s">
        <v>5957</v>
      </c>
      <c r="G334" t="s">
        <v>4050</v>
      </c>
      <c r="H334" s="22" t="s">
        <v>1404</v>
      </c>
      <c r="I334" t="s">
        <v>5533</v>
      </c>
      <c r="J334" s="11" t="str">
        <f t="shared" si="26"/>
        <v>IC.MU.170105</v>
      </c>
      <c r="K334" s="2" t="s">
        <v>1192</v>
      </c>
      <c r="L334" t="str">
        <f t="shared" si="25"/>
        <v>Hand, left</v>
      </c>
      <c r="M334" s="12" t="str">
        <f t="shared" si="27"/>
        <v>PI.IC.MU.170105.01</v>
      </c>
      <c r="N334" s="12"/>
      <c r="O334" s="12" t="str">
        <f t="shared" si="28"/>
        <v>PH.IC.MU.170105.01</v>
      </c>
      <c r="Q334" s="12" t="str">
        <f t="shared" si="29"/>
        <v>CL.IC.MU.170105.01</v>
      </c>
    </row>
    <row r="335" spans="1:17" ht="15">
      <c r="A335" t="s">
        <v>5609</v>
      </c>
      <c r="C335" s="2" t="s">
        <v>1138</v>
      </c>
      <c r="E335" s="2" t="s">
        <v>1192</v>
      </c>
      <c r="F335" t="s">
        <v>5957</v>
      </c>
      <c r="G335" t="s">
        <v>5995</v>
      </c>
      <c r="H335" s="22" t="s">
        <v>1406</v>
      </c>
      <c r="I335" t="s">
        <v>5789</v>
      </c>
      <c r="J335" s="11" t="str">
        <f t="shared" si="26"/>
        <v>IC.MU.170106</v>
      </c>
      <c r="K335" s="2" t="s">
        <v>1192</v>
      </c>
      <c r="L335" t="str">
        <f t="shared" si="25"/>
        <v>Leg, right</v>
      </c>
      <c r="M335" s="12" t="str">
        <f t="shared" si="27"/>
        <v>PI.IC.MU.170106.01</v>
      </c>
      <c r="N335" s="12"/>
      <c r="O335" s="12" t="str">
        <f t="shared" si="28"/>
        <v>PH.IC.MU.170106.01</v>
      </c>
      <c r="Q335" s="12" t="str">
        <f t="shared" si="29"/>
        <v>CL.IC.MU.170106.01</v>
      </c>
    </row>
    <row r="336" spans="1:17" ht="15">
      <c r="A336" t="s">
        <v>5609</v>
      </c>
      <c r="C336" s="2" t="s">
        <v>1138</v>
      </c>
      <c r="E336" s="2" t="s">
        <v>1192</v>
      </c>
      <c r="F336" t="s">
        <v>5957</v>
      </c>
      <c r="G336" t="s">
        <v>5997</v>
      </c>
      <c r="H336" s="22" t="s">
        <v>1419</v>
      </c>
      <c r="I336" t="s">
        <v>5942</v>
      </c>
      <c r="J336" s="11" t="str">
        <f t="shared" si="26"/>
        <v>IC.MU.170107</v>
      </c>
      <c r="K336" s="2" t="s">
        <v>1192</v>
      </c>
      <c r="L336" t="str">
        <f t="shared" si="25"/>
        <v>Leg, left</v>
      </c>
      <c r="M336" s="12" t="str">
        <f t="shared" si="27"/>
        <v>PI.IC.MU.170107.01</v>
      </c>
      <c r="N336" s="12"/>
      <c r="O336" s="12" t="str">
        <f t="shared" si="28"/>
        <v>PH.IC.MU.170107.01</v>
      </c>
      <c r="Q336" s="12" t="str">
        <f t="shared" si="29"/>
        <v>CL.IC.MU.170107.01</v>
      </c>
    </row>
    <row r="337" spans="1:17" ht="15">
      <c r="A337" t="s">
        <v>5609</v>
      </c>
      <c r="C337" s="2" t="s">
        <v>1138</v>
      </c>
      <c r="E337" s="2" t="s">
        <v>1192</v>
      </c>
      <c r="F337" t="s">
        <v>5957</v>
      </c>
      <c r="G337" t="s">
        <v>4195</v>
      </c>
      <c r="H337" s="22" t="s">
        <v>1550</v>
      </c>
      <c r="I337" t="s">
        <v>5716</v>
      </c>
      <c r="J337" s="11" t="str">
        <f t="shared" si="26"/>
        <v>IC.MU.170108</v>
      </c>
      <c r="K337" s="2" t="s">
        <v>1192</v>
      </c>
      <c r="L337" t="str">
        <f t="shared" si="25"/>
        <v>Foot, right</v>
      </c>
      <c r="M337" s="12" t="str">
        <f t="shared" si="27"/>
        <v>PI.IC.MU.170108.01</v>
      </c>
      <c r="N337" s="12"/>
      <c r="O337" s="12" t="str">
        <f t="shared" si="28"/>
        <v>PH.IC.MU.170108.01</v>
      </c>
      <c r="Q337" s="12" t="str">
        <f t="shared" si="29"/>
        <v>CL.IC.MU.170108.01</v>
      </c>
    </row>
    <row r="338" spans="1:17" ht="15">
      <c r="A338" t="s">
        <v>5609</v>
      </c>
      <c r="C338" s="2" t="s">
        <v>1138</v>
      </c>
      <c r="E338" s="2" t="s">
        <v>1192</v>
      </c>
      <c r="F338" t="s">
        <v>5957</v>
      </c>
      <c r="G338" t="s">
        <v>4197</v>
      </c>
      <c r="H338" s="22" t="s">
        <v>1551</v>
      </c>
      <c r="I338" t="s">
        <v>5943</v>
      </c>
      <c r="J338" s="11" t="str">
        <f t="shared" si="26"/>
        <v>IC.MU.170109</v>
      </c>
      <c r="K338" s="2" t="s">
        <v>1192</v>
      </c>
      <c r="L338" t="str">
        <f t="shared" si="25"/>
        <v>Foot, left</v>
      </c>
      <c r="M338" s="12" t="str">
        <f t="shared" si="27"/>
        <v>PI.IC.MU.170109.01</v>
      </c>
      <c r="N338" s="12"/>
      <c r="O338" s="12" t="str">
        <f t="shared" si="28"/>
        <v>PH.IC.MU.170109.01</v>
      </c>
      <c r="Q338" s="12" t="str">
        <f t="shared" si="29"/>
        <v>CL.IC.MU.170109.01</v>
      </c>
    </row>
    <row r="339" spans="1:17" ht="15">
      <c r="A339" t="s">
        <v>5609</v>
      </c>
      <c r="C339" s="2" t="s">
        <v>1138</v>
      </c>
      <c r="E339" s="2" t="s">
        <v>1192</v>
      </c>
      <c r="F339" t="s">
        <v>5957</v>
      </c>
      <c r="G339" t="s">
        <v>4336</v>
      </c>
      <c r="H339" s="22" t="s">
        <v>1571</v>
      </c>
      <c r="I339" t="s">
        <v>5944</v>
      </c>
      <c r="J339" s="11" t="str">
        <f t="shared" si="26"/>
        <v>IC.MU.170110</v>
      </c>
      <c r="K339" s="2" t="s">
        <v>1192</v>
      </c>
      <c r="L339" t="str">
        <f t="shared" si="25"/>
        <v>Eye, right</v>
      </c>
      <c r="M339" s="12" t="str">
        <f t="shared" si="27"/>
        <v>PI.IC.MU.170110.01</v>
      </c>
      <c r="N339" s="12"/>
      <c r="O339" s="12" t="str">
        <f t="shared" si="28"/>
        <v>PH.IC.MU.170110.01</v>
      </c>
      <c r="Q339" s="12" t="str">
        <f t="shared" si="29"/>
        <v>CL.IC.MU.170110.01</v>
      </c>
    </row>
    <row r="340" spans="1:17" ht="15">
      <c r="A340" t="s">
        <v>5609</v>
      </c>
      <c r="C340" s="2" t="s">
        <v>1138</v>
      </c>
      <c r="E340" s="2" t="s">
        <v>1192</v>
      </c>
      <c r="F340" t="s">
        <v>5957</v>
      </c>
      <c r="G340" t="s">
        <v>4338</v>
      </c>
      <c r="H340" s="22" t="s">
        <v>1298</v>
      </c>
      <c r="I340" t="s">
        <v>5945</v>
      </c>
      <c r="J340" s="11" t="str">
        <f t="shared" si="26"/>
        <v>IC.MU.170111</v>
      </c>
      <c r="K340" s="2" t="s">
        <v>1192</v>
      </c>
      <c r="L340" t="str">
        <f t="shared" si="25"/>
        <v>Eye, left</v>
      </c>
      <c r="M340" s="12" t="str">
        <f t="shared" si="27"/>
        <v>PI.IC.MU.170111.01</v>
      </c>
      <c r="N340" s="12"/>
      <c r="O340" s="12" t="str">
        <f t="shared" si="28"/>
        <v>PH.IC.MU.170111.01</v>
      </c>
      <c r="Q340" s="12" t="str">
        <f t="shared" si="29"/>
        <v>CL.IC.MU.170111.01</v>
      </c>
    </row>
    <row r="341" spans="1:17" ht="15">
      <c r="A341" t="s">
        <v>5609</v>
      </c>
      <c r="C341" s="2" t="s">
        <v>1138</v>
      </c>
      <c r="E341" s="2" t="s">
        <v>1192</v>
      </c>
      <c r="F341" t="s">
        <v>5957</v>
      </c>
      <c r="G341" t="s">
        <v>5946</v>
      </c>
      <c r="H341" s="22" t="s">
        <v>1299</v>
      </c>
      <c r="I341" t="s">
        <v>930</v>
      </c>
      <c r="J341" s="11" t="str">
        <f t="shared" si="26"/>
        <v>IC.MU.170112</v>
      </c>
      <c r="K341" s="2" t="s">
        <v>1192</v>
      </c>
      <c r="L341" t="str">
        <f t="shared" si="25"/>
        <v>Other, specify</v>
      </c>
      <c r="M341" s="12" t="str">
        <f t="shared" si="27"/>
        <v>PI.IC.MU.170112.01</v>
      </c>
      <c r="N341" s="12"/>
      <c r="O341" s="12" t="str">
        <f t="shared" si="28"/>
        <v>PH.IC.MU.170112.01</v>
      </c>
      <c r="Q341" s="12" t="str">
        <f t="shared" si="29"/>
        <v>CL.IC.MU.170112.01</v>
      </c>
    </row>
    <row r="342" spans="1:17" ht="15">
      <c r="A342" t="s">
        <v>5609</v>
      </c>
      <c r="C342" s="2" t="s">
        <v>1138</v>
      </c>
      <c r="E342" s="2" t="s">
        <v>1192</v>
      </c>
      <c r="F342" t="s">
        <v>5957</v>
      </c>
      <c r="G342" t="s">
        <v>5952</v>
      </c>
      <c r="H342" s="22" t="s">
        <v>1300</v>
      </c>
      <c r="I342" t="s">
        <v>5958</v>
      </c>
      <c r="J342" s="11" t="str">
        <f t="shared" si="26"/>
        <v>IC.MU.170113</v>
      </c>
      <c r="K342" s="2" t="s">
        <v>1192</v>
      </c>
      <c r="L342" t="str">
        <f t="shared" si="25"/>
        <v>Prosthesis on</v>
      </c>
      <c r="M342" s="12" t="str">
        <f t="shared" si="27"/>
        <v>PI.IC.MU.170113.01</v>
      </c>
      <c r="N342" s="12"/>
      <c r="O342" s="12" t="str">
        <f t="shared" si="28"/>
        <v>PH.IC.MU.170113.01</v>
      </c>
      <c r="Q342" s="12" t="str">
        <f t="shared" si="29"/>
        <v>CL.IC.MU.170113.01</v>
      </c>
    </row>
    <row r="343" spans="1:17" ht="15">
      <c r="A343" t="s">
        <v>5609</v>
      </c>
      <c r="C343" s="2" t="s">
        <v>1138</v>
      </c>
      <c r="E343" s="2" t="s">
        <v>1192</v>
      </c>
      <c r="F343" t="s">
        <v>5957</v>
      </c>
      <c r="G343" t="s">
        <v>5948</v>
      </c>
      <c r="H343" s="22" t="s">
        <v>1301</v>
      </c>
      <c r="I343" t="s">
        <v>1182</v>
      </c>
      <c r="J343" s="11" t="str">
        <f t="shared" si="26"/>
        <v>IC.MU.170114</v>
      </c>
      <c r="K343" s="2" t="s">
        <v>1192</v>
      </c>
      <c r="L343" t="str">
        <f t="shared" si="25"/>
        <v>Prosthesis off</v>
      </c>
      <c r="M343" s="12" t="str">
        <f t="shared" si="27"/>
        <v>PI.IC.MU.170114.01</v>
      </c>
      <c r="N343" s="12"/>
      <c r="O343" s="12" t="str">
        <f t="shared" si="28"/>
        <v>PH.IC.MU.170114.01</v>
      </c>
      <c r="Q343" s="12" t="str">
        <f t="shared" si="29"/>
        <v>CL.IC.MU.170114.01</v>
      </c>
    </row>
    <row r="344" spans="1:17" ht="15">
      <c r="A344" t="s">
        <v>5609</v>
      </c>
      <c r="B344" t="s">
        <v>5959</v>
      </c>
      <c r="C344" s="2" t="s">
        <v>965</v>
      </c>
      <c r="D344" t="s">
        <v>5778</v>
      </c>
      <c r="E344" s="2" t="s">
        <v>1192</v>
      </c>
      <c r="F344" t="s">
        <v>5960</v>
      </c>
      <c r="G344" t="s">
        <v>5961</v>
      </c>
      <c r="H344" s="22" t="s">
        <v>1396</v>
      </c>
      <c r="I344" t="s">
        <v>3383</v>
      </c>
      <c r="J344" s="11" t="str">
        <f t="shared" si="26"/>
        <v>IC.MU.180101</v>
      </c>
      <c r="K344" s="2" t="s">
        <v>1192</v>
      </c>
      <c r="L344" t="str">
        <f t="shared" si="25"/>
        <v>Pin care done</v>
      </c>
      <c r="M344" s="12" t="str">
        <f t="shared" si="27"/>
        <v>PI.IC.MU.180101.01</v>
      </c>
      <c r="N344" s="12"/>
      <c r="O344" s="12" t="str">
        <f t="shared" si="28"/>
        <v>PH.IC.MU.180101.01</v>
      </c>
      <c r="Q344" s="12" t="str">
        <f t="shared" si="29"/>
        <v>CL.IC.MU.180101.01</v>
      </c>
    </row>
    <row r="345" spans="1:17" ht="15">
      <c r="A345" t="s">
        <v>5609</v>
      </c>
      <c r="C345" s="2" t="s">
        <v>965</v>
      </c>
      <c r="E345" s="2" t="s">
        <v>1192</v>
      </c>
      <c r="F345" t="s">
        <v>5960</v>
      </c>
      <c r="G345" t="s">
        <v>5962</v>
      </c>
      <c r="H345" s="22" t="s">
        <v>1398</v>
      </c>
      <c r="I345" t="s">
        <v>5963</v>
      </c>
      <c r="J345" s="11" t="str">
        <f t="shared" si="26"/>
        <v>IC.MU.180102</v>
      </c>
      <c r="K345" s="2" t="s">
        <v>1192</v>
      </c>
      <c r="L345" t="str">
        <f t="shared" si="25"/>
        <v>Pin care not due</v>
      </c>
      <c r="M345" s="12" t="str">
        <f t="shared" si="27"/>
        <v>PI.IC.MU.180102.01</v>
      </c>
      <c r="N345" s="12"/>
      <c r="O345" s="12" t="str">
        <f t="shared" si="28"/>
        <v>PH.IC.MU.180102.01</v>
      </c>
      <c r="Q345" s="12" t="str">
        <f t="shared" si="29"/>
        <v>CL.IC.MU.180102.01</v>
      </c>
    </row>
    <row r="346" spans="1:17" ht="15">
      <c r="A346" t="s">
        <v>5609</v>
      </c>
      <c r="B346" t="s">
        <v>5964</v>
      </c>
      <c r="C346" s="2" t="s">
        <v>967</v>
      </c>
      <c r="D346" t="s">
        <v>6131</v>
      </c>
      <c r="E346" s="2" t="s">
        <v>1192</v>
      </c>
      <c r="F346" t="s">
        <v>5679</v>
      </c>
      <c r="G346" t="s">
        <v>5680</v>
      </c>
      <c r="H346" s="22" t="s">
        <v>1396</v>
      </c>
      <c r="I346" t="s">
        <v>5681</v>
      </c>
      <c r="J346" s="11" t="str">
        <f t="shared" si="26"/>
        <v>IC.MU.190101</v>
      </c>
      <c r="K346" s="2" t="s">
        <v>1192</v>
      </c>
      <c r="L346" t="str">
        <f t="shared" si="25"/>
        <v>Sternum Stable</v>
      </c>
      <c r="M346" s="12" t="str">
        <f t="shared" si="27"/>
        <v>PI.IC.MU.190101.01</v>
      </c>
      <c r="N346" s="12"/>
      <c r="O346" s="12" t="str">
        <f t="shared" si="28"/>
        <v>PH.IC.MU.190101.01</v>
      </c>
      <c r="Q346" s="12" t="str">
        <f t="shared" si="29"/>
        <v>CL.IC.MU.190101.01</v>
      </c>
    </row>
    <row r="347" spans="1:17" ht="15">
      <c r="A347" t="s">
        <v>5609</v>
      </c>
      <c r="C347" s="2" t="s">
        <v>967</v>
      </c>
      <c r="E347" s="2" t="s">
        <v>1192</v>
      </c>
      <c r="F347" t="s">
        <v>5679</v>
      </c>
      <c r="G347" t="s">
        <v>152</v>
      </c>
      <c r="H347" s="22" t="s">
        <v>1398</v>
      </c>
      <c r="I347" t="s">
        <v>5682</v>
      </c>
      <c r="J347" s="11" t="str">
        <f t="shared" si="26"/>
        <v>IC.MU.190102</v>
      </c>
      <c r="K347" s="2" t="s">
        <v>1192</v>
      </c>
      <c r="L347" t="str">
        <f t="shared" si="25"/>
        <v>Sternum Unstable</v>
      </c>
      <c r="M347" s="12" t="str">
        <f t="shared" si="27"/>
        <v>PI.IC.MU.190102.01</v>
      </c>
      <c r="N347" s="12"/>
      <c r="O347" s="12" t="str">
        <f t="shared" si="28"/>
        <v>PH.IC.MU.190102.01</v>
      </c>
      <c r="Q347" s="12" t="str">
        <f t="shared" si="29"/>
        <v>CL.IC.MU.190102.01</v>
      </c>
    </row>
    <row r="348" spans="1:17" ht="15">
      <c r="A348" t="s">
        <v>5609</v>
      </c>
      <c r="C348" s="2" t="s">
        <v>967</v>
      </c>
      <c r="E348" s="2" t="s">
        <v>1192</v>
      </c>
      <c r="F348" t="s">
        <v>5679</v>
      </c>
      <c r="G348" t="s">
        <v>5683</v>
      </c>
      <c r="H348" s="22" t="s">
        <v>1400</v>
      </c>
      <c r="I348" t="s">
        <v>3922</v>
      </c>
      <c r="J348" s="11" t="str">
        <f t="shared" si="26"/>
        <v>IC.MU.190103</v>
      </c>
      <c r="K348" s="2" t="s">
        <v>1192</v>
      </c>
      <c r="L348" t="str">
        <f t="shared" si="25"/>
        <v>Sternum Not Closed</v>
      </c>
      <c r="M348" s="12" t="str">
        <f t="shared" si="27"/>
        <v>PI.IC.MU.190103.01</v>
      </c>
      <c r="N348" s="12"/>
      <c r="O348" s="12" t="str">
        <f t="shared" si="28"/>
        <v>PH.IC.MU.190103.01</v>
      </c>
      <c r="Q348" s="12" t="str">
        <f t="shared" si="29"/>
        <v>CL.IC.MU.190103.01</v>
      </c>
    </row>
    <row r="349" spans="1:17" ht="15">
      <c r="A349" t="s">
        <v>5609</v>
      </c>
      <c r="C349" s="2" t="s">
        <v>967</v>
      </c>
      <c r="E349" s="2" t="s">
        <v>1192</v>
      </c>
      <c r="F349" t="s">
        <v>5679</v>
      </c>
      <c r="G349" t="s">
        <v>5684</v>
      </c>
      <c r="H349" s="22" t="s">
        <v>1402</v>
      </c>
      <c r="I349" t="s">
        <v>1409</v>
      </c>
      <c r="J349" s="11" t="str">
        <f t="shared" si="26"/>
        <v>IC.MU.190104</v>
      </c>
      <c r="K349" s="2" t="s">
        <v>1192</v>
      </c>
      <c r="L349" t="str">
        <f t="shared" si="25"/>
        <v>Sternal Pain with Palpation</v>
      </c>
      <c r="M349" s="12" t="str">
        <f t="shared" si="27"/>
        <v>PI.IC.MU.190104.01</v>
      </c>
      <c r="N349" s="12"/>
      <c r="O349" s="12" t="str">
        <f t="shared" si="28"/>
        <v>PH.IC.MU.190104.01</v>
      </c>
      <c r="Q349" s="12" t="str">
        <f t="shared" si="29"/>
        <v>CL.IC.MU.190104.01</v>
      </c>
    </row>
    <row r="350" spans="1:17" ht="15">
      <c r="A350" t="s">
        <v>5609</v>
      </c>
      <c r="B350" t="s">
        <v>5685</v>
      </c>
      <c r="C350" s="2" t="s">
        <v>6396</v>
      </c>
      <c r="D350" t="s">
        <v>5363</v>
      </c>
      <c r="E350" s="2" t="s">
        <v>1192</v>
      </c>
      <c r="F350" t="s">
        <v>5686</v>
      </c>
      <c r="G350" t="s">
        <v>5687</v>
      </c>
      <c r="H350" s="22" t="s">
        <v>1396</v>
      </c>
      <c r="I350" t="s">
        <v>5687</v>
      </c>
      <c r="J350" s="11" t="str">
        <f t="shared" si="26"/>
        <v>IC.MU.200101</v>
      </c>
      <c r="K350" s="2" t="s">
        <v>1192</v>
      </c>
      <c r="L350" t="str">
        <f t="shared" si="25"/>
        <v>Bucks</v>
      </c>
      <c r="M350" s="12" t="str">
        <f t="shared" si="27"/>
        <v>PI.IC.MU.200101.01</v>
      </c>
      <c r="N350" s="12"/>
      <c r="O350" s="12" t="str">
        <f t="shared" si="28"/>
        <v>PH.IC.MU.200101.01</v>
      </c>
      <c r="Q350" s="12" t="str">
        <f t="shared" si="29"/>
        <v>CL.IC.MU.200101.01</v>
      </c>
    </row>
    <row r="351" spans="1:17" ht="15">
      <c r="A351" t="s">
        <v>5609</v>
      </c>
      <c r="C351" s="2" t="s">
        <v>6396</v>
      </c>
      <c r="E351" s="2" t="s">
        <v>1192</v>
      </c>
      <c r="F351" t="s">
        <v>5686</v>
      </c>
      <c r="G351" t="s">
        <v>5688</v>
      </c>
      <c r="H351" s="22" t="s">
        <v>1398</v>
      </c>
      <c r="I351" t="s">
        <v>5688</v>
      </c>
      <c r="J351" s="11" t="str">
        <f t="shared" si="26"/>
        <v>IC.MU.200102</v>
      </c>
      <c r="K351" s="2" t="s">
        <v>1192</v>
      </c>
      <c r="L351" t="str">
        <f t="shared" si="25"/>
        <v>Cervical</v>
      </c>
      <c r="M351" s="12" t="str">
        <f t="shared" si="27"/>
        <v>PI.IC.MU.200102.01</v>
      </c>
      <c r="N351" s="12"/>
      <c r="O351" s="12" t="str">
        <f t="shared" si="28"/>
        <v>PH.IC.MU.200102.01</v>
      </c>
      <c r="Q351" s="12" t="str">
        <f t="shared" si="29"/>
        <v>CL.IC.MU.200102.01</v>
      </c>
    </row>
    <row r="352" spans="1:17" ht="15">
      <c r="A352" t="s">
        <v>5609</v>
      </c>
      <c r="C352" s="2" t="s">
        <v>6396</v>
      </c>
      <c r="E352" s="2" t="s">
        <v>1192</v>
      </c>
      <c r="F352" t="s">
        <v>5686</v>
      </c>
      <c r="G352" t="s">
        <v>5689</v>
      </c>
      <c r="H352" s="22" t="s">
        <v>1400</v>
      </c>
      <c r="I352" t="s">
        <v>5689</v>
      </c>
      <c r="J352" s="11" t="str">
        <f t="shared" si="26"/>
        <v>IC.MU.200103</v>
      </c>
      <c r="K352" s="2" t="s">
        <v>1192</v>
      </c>
      <c r="L352" t="str">
        <f t="shared" si="25"/>
        <v>Halo</v>
      </c>
      <c r="M352" s="12" t="str">
        <f t="shared" si="27"/>
        <v>PI.IC.MU.200103.01</v>
      </c>
      <c r="N352" s="12"/>
      <c r="O352" s="12" t="str">
        <f t="shared" si="28"/>
        <v>PH.IC.MU.200103.01</v>
      </c>
      <c r="Q352" s="12" t="str">
        <f t="shared" si="29"/>
        <v>CL.IC.MU.200103.01</v>
      </c>
    </row>
    <row r="353" spans="1:19" ht="15">
      <c r="A353" t="s">
        <v>5609</v>
      </c>
      <c r="C353" s="2" t="s">
        <v>6396</v>
      </c>
      <c r="E353" s="2" t="s">
        <v>1192</v>
      </c>
      <c r="F353" t="s">
        <v>5686</v>
      </c>
      <c r="G353" t="s">
        <v>5690</v>
      </c>
      <c r="H353" s="22" t="s">
        <v>1402</v>
      </c>
      <c r="I353" t="s">
        <v>5691</v>
      </c>
      <c r="J353" s="11" t="str">
        <f t="shared" si="26"/>
        <v>IC.MU.200104</v>
      </c>
      <c r="K353" s="2" t="s">
        <v>1192</v>
      </c>
      <c r="L353" t="str">
        <f t="shared" si="25"/>
        <v>Crutchfield Tongs</v>
      </c>
      <c r="M353" s="12" t="str">
        <f t="shared" si="27"/>
        <v>PI.IC.MU.200104.01</v>
      </c>
      <c r="N353" s="12"/>
      <c r="O353" s="12" t="str">
        <f t="shared" si="28"/>
        <v>PH.IC.MU.200104.01</v>
      </c>
      <c r="Q353" s="12" t="str">
        <f t="shared" si="29"/>
        <v>CL.IC.MU.200104.01</v>
      </c>
    </row>
    <row r="354" spans="1:19" ht="15">
      <c r="A354" t="s">
        <v>5609</v>
      </c>
      <c r="C354" s="2" t="s">
        <v>6396</v>
      </c>
      <c r="E354" s="2" t="s">
        <v>1192</v>
      </c>
      <c r="F354" t="s">
        <v>5686</v>
      </c>
      <c r="G354" t="s">
        <v>5692</v>
      </c>
      <c r="H354" s="22" t="s">
        <v>1404</v>
      </c>
      <c r="I354" t="s">
        <v>5692</v>
      </c>
      <c r="J354" s="11" t="str">
        <f t="shared" si="26"/>
        <v>IC.MU.200105</v>
      </c>
      <c r="K354" s="2" t="s">
        <v>1192</v>
      </c>
      <c r="L354" t="str">
        <f t="shared" si="25"/>
        <v>Pelvic</v>
      </c>
      <c r="M354" s="12" t="str">
        <f t="shared" si="27"/>
        <v>PI.IC.MU.200105.01</v>
      </c>
      <c r="N354" s="12"/>
      <c r="O354" s="12" t="str">
        <f t="shared" si="28"/>
        <v>PH.IC.MU.200105.01</v>
      </c>
      <c r="Q354" s="12" t="str">
        <f t="shared" si="29"/>
        <v>CL.IC.MU.200105.01</v>
      </c>
    </row>
    <row r="355" spans="1:19" ht="15">
      <c r="A355" t="s">
        <v>5609</v>
      </c>
      <c r="C355" s="2" t="s">
        <v>6396</v>
      </c>
      <c r="E355" s="2" t="s">
        <v>1192</v>
      </c>
      <c r="F355" t="s">
        <v>5686</v>
      </c>
      <c r="G355" t="s">
        <v>5693</v>
      </c>
      <c r="H355" s="22" t="s">
        <v>1406</v>
      </c>
      <c r="I355" t="s">
        <v>5694</v>
      </c>
      <c r="J355" s="11" t="str">
        <f t="shared" si="26"/>
        <v>IC.MU.200106</v>
      </c>
      <c r="K355" s="2" t="s">
        <v>1192</v>
      </c>
      <c r="L355" t="str">
        <f t="shared" si="25"/>
        <v>Skeletal Traction</v>
      </c>
      <c r="M355" s="12" t="str">
        <f t="shared" si="27"/>
        <v>PI.IC.MU.200106.01</v>
      </c>
      <c r="N355" s="12"/>
      <c r="O355" s="12" t="str">
        <f t="shared" si="28"/>
        <v>PH.IC.MU.200106.01</v>
      </c>
      <c r="Q355" s="12" t="str">
        <f t="shared" si="29"/>
        <v>CL.IC.MU.200106.01</v>
      </c>
    </row>
    <row r="356" spans="1:19" ht="15">
      <c r="A356" t="s">
        <v>5609</v>
      </c>
      <c r="C356" s="2" t="s">
        <v>6396</v>
      </c>
      <c r="E356" s="2" t="s">
        <v>1192</v>
      </c>
      <c r="F356" t="s">
        <v>5686</v>
      </c>
      <c r="G356" t="s">
        <v>2971</v>
      </c>
      <c r="H356" s="22" t="s">
        <v>1419</v>
      </c>
      <c r="I356" t="s">
        <v>930</v>
      </c>
      <c r="J356" s="11" t="str">
        <f t="shared" si="26"/>
        <v>IC.MU.200107</v>
      </c>
      <c r="K356" s="2" t="s">
        <v>1192</v>
      </c>
      <c r="L356" t="str">
        <f t="shared" si="25"/>
        <v>Other: specify</v>
      </c>
      <c r="M356" s="12" t="str">
        <f t="shared" si="27"/>
        <v>PI.IC.MU.200107.01</v>
      </c>
      <c r="N356" s="12"/>
      <c r="O356" s="12" t="str">
        <f t="shared" si="28"/>
        <v>PH.IC.MU.200107.01</v>
      </c>
      <c r="Q356" s="12" t="str">
        <f t="shared" si="29"/>
        <v>CL.IC.MU.200107.01</v>
      </c>
    </row>
    <row r="357" spans="1:19" ht="15">
      <c r="A357" t="s">
        <v>5609</v>
      </c>
      <c r="C357" s="2" t="s">
        <v>6396</v>
      </c>
      <c r="E357" s="2" t="s">
        <v>1192</v>
      </c>
      <c r="F357" t="s">
        <v>5686</v>
      </c>
      <c r="G357" t="s">
        <v>5695</v>
      </c>
      <c r="H357" s="22" t="s">
        <v>10093</v>
      </c>
      <c r="I357" t="s">
        <v>5696</v>
      </c>
      <c r="J357" s="11" t="str">
        <f t="shared" si="26"/>
        <v>IC.MU.200108</v>
      </c>
      <c r="K357" s="2" t="s">
        <v>1192</v>
      </c>
      <c r="L357" t="str">
        <f t="shared" si="25"/>
        <v>Halo Wrench at Bedside</v>
      </c>
      <c r="M357" s="12" t="str">
        <f t="shared" si="27"/>
        <v>PI.IC.MU.200108.01</v>
      </c>
      <c r="N357" s="12"/>
      <c r="O357" s="12" t="str">
        <f t="shared" si="28"/>
        <v>PH.IC.MU.200108.01</v>
      </c>
      <c r="Q357" s="12" t="str">
        <f t="shared" si="29"/>
        <v>CL.IC.MU.200108.01</v>
      </c>
      <c r="R357" t="s">
        <v>1141</v>
      </c>
      <c r="S357">
        <v>168</v>
      </c>
    </row>
    <row r="358" spans="1:19" ht="15">
      <c r="A358" t="s">
        <v>5609</v>
      </c>
      <c r="C358" s="2" t="s">
        <v>6396</v>
      </c>
      <c r="D358" t="s">
        <v>5697</v>
      </c>
      <c r="E358" s="2" t="s">
        <v>923</v>
      </c>
      <c r="F358" t="s">
        <v>5698</v>
      </c>
      <c r="G358" t="s">
        <v>5859</v>
      </c>
      <c r="H358" s="22" t="s">
        <v>1396</v>
      </c>
      <c r="I358" t="s">
        <v>5860</v>
      </c>
      <c r="J358" s="11" t="str">
        <f t="shared" si="26"/>
        <v>IC.MU.200201</v>
      </c>
      <c r="K358" s="2" t="s">
        <v>1192</v>
      </c>
      <c r="L358" t="str">
        <f t="shared" si="25"/>
        <v>Weight in lbs: specify</v>
      </c>
      <c r="M358" s="12" t="str">
        <f t="shared" si="27"/>
        <v>PI.IC.MU.200201.01</v>
      </c>
      <c r="N358" s="12"/>
      <c r="O358" s="12" t="str">
        <f t="shared" si="28"/>
        <v>PH.IC.MU.200201.01</v>
      </c>
      <c r="Q358" s="12" t="str">
        <f t="shared" si="29"/>
        <v>CL.IC.MU.200201.01</v>
      </c>
      <c r="R358" t="s">
        <v>1141</v>
      </c>
    </row>
    <row r="359" spans="1:19" ht="15">
      <c r="A359" t="s">
        <v>5609</v>
      </c>
      <c r="C359" s="2" t="s">
        <v>6396</v>
      </c>
      <c r="E359" s="2" t="s">
        <v>1199</v>
      </c>
      <c r="F359" t="s">
        <v>5698</v>
      </c>
      <c r="G359" t="s">
        <v>5861</v>
      </c>
      <c r="H359" s="22" t="s">
        <v>1398</v>
      </c>
      <c r="I359" t="s">
        <v>5862</v>
      </c>
      <c r="J359" s="11" t="str">
        <f t="shared" si="26"/>
        <v>IC.MU.200202</v>
      </c>
      <c r="K359" s="2" t="s">
        <v>11324</v>
      </c>
      <c r="L359" t="str">
        <f t="shared" si="25"/>
        <v>Weight in KG: specify</v>
      </c>
      <c r="M359" s="12" t="str">
        <f t="shared" si="27"/>
        <v>PI.IC.MU.200202.01</v>
      </c>
      <c r="N359" s="12"/>
      <c r="O359" s="12" t="str">
        <f t="shared" si="28"/>
        <v>PH.IC.MU.200202.01</v>
      </c>
      <c r="Q359" s="12" t="str">
        <f t="shared" si="29"/>
        <v>CL.IC.MU.200202.01</v>
      </c>
      <c r="R359" t="s">
        <v>1141</v>
      </c>
    </row>
    <row r="360" spans="1:19" ht="15">
      <c r="A360" t="s">
        <v>5863</v>
      </c>
      <c r="B360" t="s">
        <v>5864</v>
      </c>
      <c r="C360" s="2" t="s">
        <v>5577</v>
      </c>
      <c r="D360" t="s">
        <v>5864</v>
      </c>
      <c r="E360" s="2" t="s">
        <v>11324</v>
      </c>
      <c r="F360" t="s">
        <v>5869</v>
      </c>
      <c r="G360" t="s">
        <v>5870</v>
      </c>
      <c r="H360" s="22" t="s">
        <v>1396</v>
      </c>
      <c r="I360" t="s">
        <v>5870</v>
      </c>
      <c r="J360" s="11" t="str">
        <f t="shared" si="26"/>
        <v>IC.MU.210101</v>
      </c>
      <c r="K360" s="2" t="s">
        <v>1192</v>
      </c>
      <c r="L360" t="str">
        <f t="shared" si="25"/>
        <v>Within Normal Limits</v>
      </c>
      <c r="M360" s="12" t="str">
        <f t="shared" si="27"/>
        <v>PI.IC.MU.210101.01</v>
      </c>
      <c r="N360" s="12"/>
      <c r="O360" s="12" t="str">
        <f t="shared" si="28"/>
        <v>PH.IC.MU.210101.01</v>
      </c>
      <c r="Q360" s="12" t="str">
        <f t="shared" si="29"/>
        <v>CL.IC.MU.210101.01</v>
      </c>
      <c r="R360" t="s">
        <v>1141</v>
      </c>
      <c r="S360">
        <v>48</v>
      </c>
    </row>
    <row r="361" spans="1:19" ht="15">
      <c r="A361" t="s">
        <v>5863</v>
      </c>
      <c r="C361" s="2" t="s">
        <v>5577</v>
      </c>
      <c r="E361" s="2" t="s">
        <v>11324</v>
      </c>
      <c r="F361" t="s">
        <v>5869</v>
      </c>
      <c r="G361" t="s">
        <v>5871</v>
      </c>
      <c r="H361" s="22" t="s">
        <v>1398</v>
      </c>
      <c r="I361" t="s">
        <v>5871</v>
      </c>
      <c r="J361" s="11" t="str">
        <f t="shared" si="26"/>
        <v>IC.MU.210102</v>
      </c>
      <c r="K361" s="2" t="s">
        <v>11324</v>
      </c>
      <c r="L361" t="str">
        <f t="shared" si="25"/>
        <v>Limited</v>
      </c>
      <c r="M361" s="12" t="str">
        <f t="shared" si="27"/>
        <v>PI.IC.MU.210102.01</v>
      </c>
      <c r="N361" s="12"/>
      <c r="O361" s="12" t="str">
        <f t="shared" si="28"/>
        <v>PH.IC.MU.210102.01</v>
      </c>
      <c r="Q361" s="12" t="str">
        <f t="shared" si="29"/>
        <v>CL.IC.MU.210102.01</v>
      </c>
      <c r="R361" t="s">
        <v>9277</v>
      </c>
      <c r="S361">
        <v>48</v>
      </c>
    </row>
    <row r="362" spans="1:19" ht="15">
      <c r="A362" t="s">
        <v>5863</v>
      </c>
      <c r="C362" s="2" t="s">
        <v>5577</v>
      </c>
      <c r="E362" s="2" t="s">
        <v>1192</v>
      </c>
      <c r="F362" t="s">
        <v>5869</v>
      </c>
      <c r="G362" t="s">
        <v>2157</v>
      </c>
      <c r="H362" s="22" t="s">
        <v>1400</v>
      </c>
      <c r="I362" t="s">
        <v>2157</v>
      </c>
      <c r="J362" s="11" t="str">
        <f t="shared" si="26"/>
        <v>IC.MU.210103</v>
      </c>
      <c r="K362" s="2" t="s">
        <v>1192</v>
      </c>
      <c r="L362" t="str">
        <f t="shared" si="25"/>
        <v>Not Applicable</v>
      </c>
      <c r="M362" s="12" t="str">
        <f t="shared" si="27"/>
        <v>PI.IC.MU.210103.01</v>
      </c>
      <c r="N362" s="12"/>
      <c r="O362" s="12" t="str">
        <f t="shared" si="28"/>
        <v>PH.IC.MU.210103.01</v>
      </c>
      <c r="Q362" s="12" t="str">
        <f t="shared" si="29"/>
        <v>CL.IC.MU.210103.01</v>
      </c>
      <c r="R362" t="s">
        <v>9277</v>
      </c>
      <c r="S362">
        <v>48</v>
      </c>
    </row>
    <row r="363" spans="1:19" ht="15">
      <c r="A363" t="s">
        <v>5863</v>
      </c>
      <c r="C363" s="2" t="s">
        <v>5577</v>
      </c>
      <c r="E363" s="2" t="s">
        <v>1199</v>
      </c>
      <c r="F363" t="s">
        <v>5857</v>
      </c>
      <c r="G363" t="s">
        <v>5870</v>
      </c>
      <c r="H363" s="22" t="s">
        <v>1402</v>
      </c>
      <c r="I363" t="s">
        <v>5870</v>
      </c>
      <c r="J363" s="11" t="str">
        <f t="shared" si="26"/>
        <v>IC.MU.210204</v>
      </c>
      <c r="K363" s="2" t="s">
        <v>1192</v>
      </c>
      <c r="L363" t="str">
        <f t="shared" si="25"/>
        <v>Within Normal Limits</v>
      </c>
      <c r="M363" s="12" t="str">
        <f t="shared" si="27"/>
        <v>PI.IC.MU.210204.01</v>
      </c>
      <c r="N363" s="12"/>
      <c r="O363" s="12" t="str">
        <f t="shared" si="28"/>
        <v>PH.IC.MU.210204.01</v>
      </c>
      <c r="Q363" s="12" t="str">
        <f t="shared" si="29"/>
        <v>CL.IC.MU.210204.01</v>
      </c>
      <c r="R363" t="s">
        <v>9277</v>
      </c>
      <c r="S363">
        <v>48</v>
      </c>
    </row>
    <row r="364" spans="1:19" ht="15">
      <c r="A364" t="s">
        <v>5863</v>
      </c>
      <c r="C364" s="2" t="s">
        <v>5577</v>
      </c>
      <c r="E364" s="2" t="s">
        <v>1199</v>
      </c>
      <c r="F364" t="s">
        <v>5857</v>
      </c>
      <c r="G364" t="s">
        <v>5871</v>
      </c>
      <c r="H364" s="22" t="s">
        <v>1404</v>
      </c>
      <c r="I364" t="s">
        <v>5871</v>
      </c>
      <c r="J364" s="11" t="str">
        <f t="shared" si="26"/>
        <v>IC.MU.210205</v>
      </c>
      <c r="K364" s="2" t="s">
        <v>11324</v>
      </c>
      <c r="L364" t="str">
        <f t="shared" si="25"/>
        <v>Limited</v>
      </c>
      <c r="M364" s="12" t="str">
        <f t="shared" si="27"/>
        <v>PI.IC.MU.210205.01</v>
      </c>
      <c r="N364" s="12"/>
      <c r="O364" s="12" t="str">
        <f t="shared" si="28"/>
        <v>PH.IC.MU.210205.01</v>
      </c>
      <c r="Q364" s="12" t="str">
        <f t="shared" si="29"/>
        <v>CL.IC.MU.210205.01</v>
      </c>
      <c r="R364" t="s">
        <v>1141</v>
      </c>
      <c r="S364">
        <v>48</v>
      </c>
    </row>
    <row r="365" spans="1:19" ht="15">
      <c r="A365" t="s">
        <v>5863</v>
      </c>
      <c r="C365" s="2" t="s">
        <v>5577</v>
      </c>
      <c r="E365" s="2" t="s">
        <v>1199</v>
      </c>
      <c r="F365" t="s">
        <v>5857</v>
      </c>
      <c r="G365" t="s">
        <v>2157</v>
      </c>
      <c r="H365" s="22" t="s">
        <v>1406</v>
      </c>
      <c r="I365" t="s">
        <v>2157</v>
      </c>
      <c r="J365" s="11" t="str">
        <f t="shared" si="26"/>
        <v>IC.MU.210206</v>
      </c>
      <c r="K365" s="2" t="s">
        <v>11324</v>
      </c>
      <c r="L365" t="str">
        <f t="shared" si="25"/>
        <v>Not Applicable</v>
      </c>
      <c r="M365" s="12" t="str">
        <f t="shared" si="27"/>
        <v>PI.IC.MU.210206.01</v>
      </c>
      <c r="N365" s="12"/>
      <c r="O365" s="12" t="str">
        <f t="shared" si="28"/>
        <v>PH.IC.MU.210206.01</v>
      </c>
      <c r="Q365" s="12" t="str">
        <f t="shared" si="29"/>
        <v>CL.IC.MU.210206.01</v>
      </c>
      <c r="R365" t="s">
        <v>9277</v>
      </c>
      <c r="S365">
        <v>48</v>
      </c>
    </row>
    <row r="366" spans="1:19" ht="15">
      <c r="A366" t="s">
        <v>5863</v>
      </c>
      <c r="C366" s="2" t="s">
        <v>5577</v>
      </c>
      <c r="E366" s="2" t="s">
        <v>946</v>
      </c>
      <c r="F366" t="s">
        <v>5858</v>
      </c>
      <c r="G366" t="s">
        <v>5870</v>
      </c>
      <c r="H366" s="22" t="s">
        <v>1419</v>
      </c>
      <c r="I366" t="s">
        <v>5870</v>
      </c>
      <c r="J366" s="11" t="str">
        <f t="shared" si="26"/>
        <v>IC.MU.210307</v>
      </c>
      <c r="K366" s="2" t="s">
        <v>11324</v>
      </c>
      <c r="L366" t="str">
        <f t="shared" si="25"/>
        <v>Within Normal Limits</v>
      </c>
      <c r="M366" s="12" t="str">
        <f t="shared" si="27"/>
        <v>PI.IC.MU.210307.01</v>
      </c>
      <c r="N366" s="12"/>
      <c r="O366" s="12" t="str">
        <f t="shared" si="28"/>
        <v>PH.IC.MU.210307.01</v>
      </c>
      <c r="Q366" s="12" t="str">
        <f t="shared" si="29"/>
        <v>CL.IC.MU.210307.01</v>
      </c>
      <c r="R366" t="s">
        <v>9277</v>
      </c>
      <c r="S366">
        <v>48</v>
      </c>
    </row>
    <row r="367" spans="1:19" ht="15">
      <c r="A367" t="s">
        <v>5863</v>
      </c>
      <c r="C367" s="2" t="s">
        <v>5577</v>
      </c>
      <c r="E367" s="2" t="s">
        <v>1202</v>
      </c>
      <c r="F367" t="s">
        <v>5858</v>
      </c>
      <c r="G367" t="s">
        <v>5871</v>
      </c>
      <c r="H367" s="22" t="s">
        <v>10093</v>
      </c>
      <c r="I367" t="s">
        <v>5871</v>
      </c>
      <c r="J367" s="11" t="str">
        <f t="shared" si="26"/>
        <v>IC.MU.210308</v>
      </c>
      <c r="K367" s="2" t="s">
        <v>11324</v>
      </c>
      <c r="L367" t="str">
        <f t="shared" si="25"/>
        <v>Limited</v>
      </c>
      <c r="M367" s="12" t="str">
        <f t="shared" si="27"/>
        <v>PI.IC.MU.210308.01</v>
      </c>
      <c r="N367" s="12"/>
      <c r="O367" s="12" t="str">
        <f t="shared" si="28"/>
        <v>PH.IC.MU.210308.01</v>
      </c>
      <c r="Q367" s="12" t="str">
        <f t="shared" si="29"/>
        <v>CL.IC.MU.210308.01</v>
      </c>
      <c r="R367" t="s">
        <v>1141</v>
      </c>
      <c r="S367">
        <v>48</v>
      </c>
    </row>
    <row r="368" spans="1:19" ht="15">
      <c r="A368" t="s">
        <v>5863</v>
      </c>
      <c r="C368" s="2" t="s">
        <v>5577</v>
      </c>
      <c r="E368" s="2" t="s">
        <v>1202</v>
      </c>
      <c r="F368" t="s">
        <v>5858</v>
      </c>
      <c r="G368" t="s">
        <v>2157</v>
      </c>
      <c r="H368" s="22" t="s">
        <v>10095</v>
      </c>
      <c r="I368" t="s">
        <v>2157</v>
      </c>
      <c r="J368" s="11" t="str">
        <f t="shared" si="26"/>
        <v>IC.MU.210309</v>
      </c>
      <c r="K368" s="2" t="s">
        <v>1192</v>
      </c>
      <c r="L368" t="str">
        <f t="shared" si="25"/>
        <v>Not Applicable</v>
      </c>
      <c r="M368" s="12" t="str">
        <f t="shared" si="27"/>
        <v>PI.IC.MU.210309.01</v>
      </c>
      <c r="N368" s="12"/>
      <c r="O368" s="12" t="str">
        <f t="shared" si="28"/>
        <v>PH.IC.MU.210309.01</v>
      </c>
      <c r="Q368" s="12" t="str">
        <f t="shared" si="29"/>
        <v>CL.IC.MU.210309.01</v>
      </c>
      <c r="R368" t="s">
        <v>1141</v>
      </c>
      <c r="S368">
        <v>48</v>
      </c>
    </row>
    <row r="369" spans="1:25" ht="15">
      <c r="A369" t="s">
        <v>5863</v>
      </c>
      <c r="C369" s="2" t="s">
        <v>5577</v>
      </c>
      <c r="E369" s="2" t="s">
        <v>948</v>
      </c>
      <c r="F369" t="s">
        <v>6027</v>
      </c>
      <c r="G369" t="s">
        <v>5870</v>
      </c>
      <c r="H369" s="22" t="s">
        <v>10905</v>
      </c>
      <c r="I369" t="s">
        <v>5870</v>
      </c>
      <c r="J369" s="11" t="str">
        <f t="shared" si="26"/>
        <v>IC.MU.210410</v>
      </c>
      <c r="K369" s="2" t="s">
        <v>1192</v>
      </c>
      <c r="L369" t="str">
        <f t="shared" si="25"/>
        <v>Within Normal Limits</v>
      </c>
      <c r="M369" s="12" t="str">
        <f t="shared" si="27"/>
        <v>PI.IC.MU.210410.01</v>
      </c>
      <c r="N369" s="12"/>
      <c r="O369" s="12" t="str">
        <f t="shared" si="28"/>
        <v>PH.IC.MU.210410.01</v>
      </c>
      <c r="Q369" s="12" t="str">
        <f t="shared" si="29"/>
        <v>CL.IC.MU.210410.01</v>
      </c>
      <c r="R369" t="s">
        <v>1141</v>
      </c>
      <c r="S369">
        <v>48</v>
      </c>
    </row>
    <row r="370" spans="1:25" ht="15">
      <c r="A370" t="s">
        <v>5863</v>
      </c>
      <c r="C370" s="2" t="s">
        <v>5577</v>
      </c>
      <c r="E370" s="2" t="s">
        <v>948</v>
      </c>
      <c r="F370" t="s">
        <v>6027</v>
      </c>
      <c r="G370" t="s">
        <v>5871</v>
      </c>
      <c r="H370" s="22" t="s">
        <v>8048</v>
      </c>
      <c r="I370" t="s">
        <v>5871</v>
      </c>
      <c r="J370" s="11" t="str">
        <f t="shared" si="26"/>
        <v>IC.MU.210411</v>
      </c>
      <c r="K370" s="2" t="s">
        <v>11324</v>
      </c>
      <c r="L370" t="str">
        <f t="shared" si="25"/>
        <v>Limited</v>
      </c>
      <c r="M370" s="12" t="str">
        <f t="shared" si="27"/>
        <v>PI.IC.MU.210411.01</v>
      </c>
      <c r="N370" s="12"/>
      <c r="O370" s="12" t="str">
        <f t="shared" si="28"/>
        <v>PH.IC.MU.210411.01</v>
      </c>
      <c r="Q370" s="12" t="str">
        <f t="shared" si="29"/>
        <v>CL.IC.MU.210411.01</v>
      </c>
      <c r="R370" t="s">
        <v>9277</v>
      </c>
      <c r="S370">
        <v>48</v>
      </c>
    </row>
    <row r="371" spans="1:25" ht="15">
      <c r="A371" t="s">
        <v>5863</v>
      </c>
      <c r="C371" s="2" t="s">
        <v>5577</v>
      </c>
      <c r="E371" s="2" t="s">
        <v>948</v>
      </c>
      <c r="F371" t="s">
        <v>6027</v>
      </c>
      <c r="G371" t="s">
        <v>2157</v>
      </c>
      <c r="H371" s="22" t="s">
        <v>11023</v>
      </c>
      <c r="I371" t="s">
        <v>2157</v>
      </c>
      <c r="J371" s="11" t="str">
        <f t="shared" si="26"/>
        <v>IC.MU.210412</v>
      </c>
      <c r="K371" s="2" t="s">
        <v>11324</v>
      </c>
      <c r="L371" t="str">
        <f t="shared" si="25"/>
        <v>Not Applicable</v>
      </c>
      <c r="M371" s="12" t="str">
        <f t="shared" si="27"/>
        <v>PI.IC.MU.210412.01</v>
      </c>
      <c r="N371" s="12"/>
      <c r="O371" s="12" t="str">
        <f t="shared" si="28"/>
        <v>PH.IC.MU.210412.01</v>
      </c>
      <c r="Q371" s="12" t="str">
        <f t="shared" si="29"/>
        <v>CL.IC.MU.210412.01</v>
      </c>
      <c r="R371" t="s">
        <v>9277</v>
      </c>
      <c r="S371">
        <v>48</v>
      </c>
    </row>
    <row r="372" spans="1:25" ht="15">
      <c r="A372" t="s">
        <v>5863</v>
      </c>
      <c r="B372" t="s">
        <v>1373</v>
      </c>
      <c r="C372" s="2" t="s">
        <v>11558</v>
      </c>
      <c r="D372" t="s">
        <v>5981</v>
      </c>
      <c r="E372" s="2" t="s">
        <v>919</v>
      </c>
      <c r="F372" t="s">
        <v>1374</v>
      </c>
      <c r="G372" t="s">
        <v>1375</v>
      </c>
      <c r="H372" s="2" t="s">
        <v>919</v>
      </c>
      <c r="I372" t="s">
        <v>1376</v>
      </c>
      <c r="J372" s="11" t="str">
        <f t="shared" si="26"/>
        <v>IC.MU.220101</v>
      </c>
      <c r="K372" s="2" t="s">
        <v>919</v>
      </c>
      <c r="L372" t="str">
        <f t="shared" si="25"/>
        <v>Leg lower right</v>
      </c>
      <c r="M372" s="12" t="str">
        <f t="shared" ref="M372:M397" si="30">CONCATENATE("PI.",J372,".",K372)</f>
        <v>PI.IC.MU.220101.01</v>
      </c>
      <c r="N372" s="12"/>
      <c r="O372" s="12" t="str">
        <f t="shared" ref="O372:O397" si="31">CONCATENATE("PH.",J372,".",K372)</f>
        <v>PH.IC.MU.220101.01</v>
      </c>
      <c r="Q372" s="12" t="str">
        <f t="shared" ref="Q372:Q397" si="32">CONCATENATE("CL.",J372,".",K372)</f>
        <v>CL.IC.MU.220101.01</v>
      </c>
      <c r="R372" s="3" t="s">
        <v>945</v>
      </c>
      <c r="S372" s="4" t="s">
        <v>945</v>
      </c>
      <c r="T372" s="4" t="s">
        <v>945</v>
      </c>
      <c r="X372" t="s">
        <v>11560</v>
      </c>
      <c r="Y372">
        <v>179</v>
      </c>
    </row>
    <row r="373" spans="1:25" ht="15">
      <c r="A373" t="s">
        <v>5863</v>
      </c>
      <c r="C373" s="2" t="s">
        <v>11558</v>
      </c>
      <c r="E373" s="2" t="s">
        <v>11324</v>
      </c>
      <c r="F373" t="s">
        <v>1374</v>
      </c>
      <c r="G373" t="s">
        <v>1377</v>
      </c>
      <c r="H373" s="2" t="s">
        <v>918</v>
      </c>
      <c r="I373" t="s">
        <v>1378</v>
      </c>
      <c r="J373" s="11" t="str">
        <f t="shared" si="26"/>
        <v>IC.MU.220102</v>
      </c>
      <c r="K373" s="2" t="s">
        <v>11324</v>
      </c>
      <c r="L373" t="str">
        <f t="shared" si="25"/>
        <v>Leg upper right</v>
      </c>
      <c r="M373" s="12" t="str">
        <f t="shared" si="30"/>
        <v>PI.IC.MU.220102.01</v>
      </c>
      <c r="N373" s="12"/>
      <c r="O373" s="12" t="str">
        <f t="shared" si="31"/>
        <v>PH.IC.MU.220102.01</v>
      </c>
      <c r="Q373" s="12" t="str">
        <f t="shared" si="32"/>
        <v>CL.IC.MU.220102.01</v>
      </c>
      <c r="X373" t="s">
        <v>11560</v>
      </c>
      <c r="Y373">
        <v>179</v>
      </c>
    </row>
    <row r="374" spans="1:25" ht="15">
      <c r="A374" t="s">
        <v>5863</v>
      </c>
      <c r="C374" s="2" t="s">
        <v>11558</v>
      </c>
      <c r="E374" s="2" t="s">
        <v>11324</v>
      </c>
      <c r="F374" t="s">
        <v>1374</v>
      </c>
      <c r="G374" t="s">
        <v>1379</v>
      </c>
      <c r="H374" s="2" t="s">
        <v>9640</v>
      </c>
      <c r="I374" t="s">
        <v>1380</v>
      </c>
      <c r="J374" s="11" t="str">
        <f t="shared" si="26"/>
        <v>IC.MU.220103</v>
      </c>
      <c r="K374" s="2" t="s">
        <v>11324</v>
      </c>
      <c r="L374" t="str">
        <f t="shared" si="25"/>
        <v>Leg lower left</v>
      </c>
      <c r="M374" s="12" t="str">
        <f t="shared" si="30"/>
        <v>PI.IC.MU.220103.01</v>
      </c>
      <c r="N374" s="12"/>
      <c r="O374" s="12" t="str">
        <f t="shared" si="31"/>
        <v>PH.IC.MU.220103.01</v>
      </c>
      <c r="Q374" s="12" t="str">
        <f t="shared" si="32"/>
        <v>CL.IC.MU.220103.01</v>
      </c>
      <c r="X374" t="s">
        <v>11560</v>
      </c>
      <c r="Y374">
        <v>179</v>
      </c>
    </row>
    <row r="375" spans="1:25" ht="15">
      <c r="A375" t="s">
        <v>5863</v>
      </c>
      <c r="C375" s="2" t="s">
        <v>11558</v>
      </c>
      <c r="E375" s="2" t="s">
        <v>11324</v>
      </c>
      <c r="F375" t="s">
        <v>1374</v>
      </c>
      <c r="G375" t="s">
        <v>1381</v>
      </c>
      <c r="H375" s="2" t="s">
        <v>7070</v>
      </c>
      <c r="I375" t="s">
        <v>1382</v>
      </c>
      <c r="J375" s="11" t="str">
        <f t="shared" si="26"/>
        <v>IC.MU.220104</v>
      </c>
      <c r="K375" s="2" t="s">
        <v>11324</v>
      </c>
      <c r="L375" t="str">
        <f t="shared" si="25"/>
        <v>Leg upper left</v>
      </c>
      <c r="M375" s="12" t="str">
        <f t="shared" si="30"/>
        <v>PI.IC.MU.220104.01</v>
      </c>
      <c r="N375" s="12"/>
      <c r="O375" s="12" t="str">
        <f t="shared" si="31"/>
        <v>PH.IC.MU.220104.01</v>
      </c>
      <c r="Q375" s="12" t="str">
        <f t="shared" si="32"/>
        <v>CL.IC.MU.220104.01</v>
      </c>
      <c r="X375" t="s">
        <v>11560</v>
      </c>
      <c r="Y375">
        <v>179</v>
      </c>
    </row>
    <row r="376" spans="1:25" ht="15">
      <c r="A376" t="s">
        <v>5863</v>
      </c>
      <c r="C376" s="2" t="s">
        <v>11558</v>
      </c>
      <c r="E376" s="2" t="s">
        <v>11324</v>
      </c>
      <c r="F376" t="s">
        <v>1374</v>
      </c>
      <c r="G376" t="s">
        <v>1383</v>
      </c>
      <c r="H376" s="2" t="s">
        <v>7071</v>
      </c>
      <c r="I376" t="s">
        <v>1171</v>
      </c>
      <c r="J376" s="11" t="str">
        <f t="shared" si="26"/>
        <v>IC.MU.220105</v>
      </c>
      <c r="K376" s="2" t="s">
        <v>11324</v>
      </c>
      <c r="L376" t="str">
        <f t="shared" si="25"/>
        <v>Arm lower right</v>
      </c>
      <c r="M376" s="12" t="str">
        <f t="shared" si="30"/>
        <v>PI.IC.MU.220105.01</v>
      </c>
      <c r="N376" s="12"/>
      <c r="O376" s="12" t="str">
        <f t="shared" si="31"/>
        <v>PH.IC.MU.220105.01</v>
      </c>
      <c r="Q376" s="12" t="str">
        <f t="shared" si="32"/>
        <v>CL.IC.MU.220105.01</v>
      </c>
      <c r="X376" t="s">
        <v>11560</v>
      </c>
      <c r="Y376">
        <v>179</v>
      </c>
    </row>
    <row r="377" spans="1:25" ht="15">
      <c r="A377" t="s">
        <v>5863</v>
      </c>
      <c r="C377" s="2" t="s">
        <v>11558</v>
      </c>
      <c r="E377" s="2" t="s">
        <v>11324</v>
      </c>
      <c r="F377" t="s">
        <v>1374</v>
      </c>
      <c r="G377" t="s">
        <v>1172</v>
      </c>
      <c r="H377" s="2" t="s">
        <v>6888</v>
      </c>
      <c r="I377" t="s">
        <v>1173</v>
      </c>
      <c r="J377" s="11" t="str">
        <f t="shared" si="26"/>
        <v>IC.MU.220106</v>
      </c>
      <c r="K377" s="2" t="s">
        <v>11324</v>
      </c>
      <c r="L377" t="str">
        <f t="shared" si="25"/>
        <v>Arm upper right</v>
      </c>
      <c r="M377" s="12" t="str">
        <f t="shared" si="30"/>
        <v>PI.IC.MU.220106.01</v>
      </c>
      <c r="N377" s="12"/>
      <c r="O377" s="12" t="str">
        <f t="shared" si="31"/>
        <v>PH.IC.MU.220106.01</v>
      </c>
      <c r="Q377" s="12" t="str">
        <f t="shared" si="32"/>
        <v>CL.IC.MU.220106.01</v>
      </c>
      <c r="X377" t="s">
        <v>11560</v>
      </c>
      <c r="Y377">
        <v>179</v>
      </c>
    </row>
    <row r="378" spans="1:25" ht="15">
      <c r="A378" t="s">
        <v>5863</v>
      </c>
      <c r="C378" s="2" t="s">
        <v>11558</v>
      </c>
      <c r="E378" s="2" t="s">
        <v>919</v>
      </c>
      <c r="F378" t="s">
        <v>1374</v>
      </c>
      <c r="G378" t="s">
        <v>1174</v>
      </c>
      <c r="H378" s="2" t="s">
        <v>7284</v>
      </c>
      <c r="I378" t="s">
        <v>1175</v>
      </c>
      <c r="J378" s="11" t="str">
        <f t="shared" si="26"/>
        <v>IC.MU.220107</v>
      </c>
      <c r="K378" s="2" t="s">
        <v>919</v>
      </c>
      <c r="L378" t="str">
        <f t="shared" si="25"/>
        <v>Arm lower left</v>
      </c>
      <c r="M378" s="12" t="str">
        <f t="shared" si="30"/>
        <v>PI.IC.MU.220107.01</v>
      </c>
      <c r="N378" s="12"/>
      <c r="O378" s="12" t="str">
        <f t="shared" si="31"/>
        <v>PH.IC.MU.220107.01</v>
      </c>
      <c r="Q378" s="12" t="str">
        <f t="shared" si="32"/>
        <v>CL.IC.MU.220107.01</v>
      </c>
      <c r="X378" t="s">
        <v>11560</v>
      </c>
      <c r="Y378">
        <v>179</v>
      </c>
    </row>
    <row r="379" spans="1:25" ht="15">
      <c r="A379" t="s">
        <v>5863</v>
      </c>
      <c r="C379" s="2" t="s">
        <v>11558</v>
      </c>
      <c r="E379" s="2" t="s">
        <v>919</v>
      </c>
      <c r="F379" t="s">
        <v>1374</v>
      </c>
      <c r="G379" t="s">
        <v>1176</v>
      </c>
      <c r="H379" s="2" t="s">
        <v>10093</v>
      </c>
      <c r="I379" t="s">
        <v>1177</v>
      </c>
      <c r="J379" s="11" t="str">
        <f t="shared" si="26"/>
        <v>IC.MU.220108</v>
      </c>
      <c r="K379" s="2" t="s">
        <v>919</v>
      </c>
      <c r="L379" t="str">
        <f t="shared" si="25"/>
        <v>Arm upper left</v>
      </c>
      <c r="M379" s="12" t="str">
        <f t="shared" si="30"/>
        <v>PI.IC.MU.220108.01</v>
      </c>
      <c r="N379" s="12"/>
      <c r="O379" s="12" t="str">
        <f t="shared" si="31"/>
        <v>PH.IC.MU.220108.01</v>
      </c>
      <c r="Q379" s="12" t="str">
        <f t="shared" si="32"/>
        <v>CL.IC.MU.220108.01</v>
      </c>
      <c r="X379" t="s">
        <v>11560</v>
      </c>
      <c r="Y379">
        <v>179</v>
      </c>
    </row>
    <row r="380" spans="1:25" ht="15">
      <c r="A380" t="s">
        <v>5863</v>
      </c>
      <c r="C380" s="2" t="s">
        <v>11558</v>
      </c>
      <c r="E380" s="2" t="s">
        <v>919</v>
      </c>
      <c r="F380" t="s">
        <v>1374</v>
      </c>
      <c r="G380" t="s">
        <v>1178</v>
      </c>
      <c r="H380" s="2" t="s">
        <v>10095</v>
      </c>
      <c r="I380" t="s">
        <v>930</v>
      </c>
      <c r="J380" s="11" t="str">
        <f t="shared" si="26"/>
        <v>IC.MU.220109</v>
      </c>
      <c r="K380" s="2" t="s">
        <v>919</v>
      </c>
      <c r="L380" t="str">
        <f t="shared" si="25"/>
        <v>Other specify</v>
      </c>
      <c r="M380" s="12" t="str">
        <f t="shared" si="30"/>
        <v>PI.IC.MU.220109.01</v>
      </c>
      <c r="N380" s="12"/>
      <c r="O380" s="12" t="str">
        <f t="shared" si="31"/>
        <v>PH.IC.MU.220109.01</v>
      </c>
      <c r="Q380" s="12" t="str">
        <f t="shared" si="32"/>
        <v>CL.IC.MU.220109.01</v>
      </c>
      <c r="X380" t="s">
        <v>11560</v>
      </c>
      <c r="Y380">
        <v>179</v>
      </c>
    </row>
    <row r="381" spans="1:25" s="15" customFormat="1" ht="15">
      <c r="A381" t="s">
        <v>5863</v>
      </c>
      <c r="B381" s="5"/>
      <c r="C381" s="2" t="s">
        <v>11558</v>
      </c>
      <c r="D381" s="5"/>
      <c r="E381" s="6" t="s">
        <v>919</v>
      </c>
      <c r="F381" s="5" t="s">
        <v>1359</v>
      </c>
      <c r="G381" s="6" t="s">
        <v>2157</v>
      </c>
      <c r="H381" s="6" t="s">
        <v>10905</v>
      </c>
      <c r="I381" s="6" t="s">
        <v>2158</v>
      </c>
      <c r="J381" s="11" t="str">
        <f t="shared" si="26"/>
        <v>IC.MU.220110</v>
      </c>
      <c r="K381" s="6" t="s">
        <v>919</v>
      </c>
      <c r="L381" t="str">
        <f t="shared" si="25"/>
        <v>Not Applicable</v>
      </c>
      <c r="M381" s="12" t="str">
        <f t="shared" si="30"/>
        <v>PI.IC.MU.220110.01</v>
      </c>
      <c r="N381" s="12"/>
      <c r="O381" s="12" t="str">
        <f t="shared" si="31"/>
        <v>PH.IC.MU.220110.01</v>
      </c>
      <c r="P381"/>
      <c r="Q381" s="12" t="str">
        <f t="shared" si="32"/>
        <v>CL.IC.MU.220110.01</v>
      </c>
      <c r="R381" s="5"/>
      <c r="S381" s="5"/>
      <c r="T381" s="5"/>
      <c r="U381" s="5"/>
      <c r="V381" s="5"/>
      <c r="W381" s="5"/>
      <c r="X381" t="s">
        <v>11560</v>
      </c>
      <c r="Y381">
        <v>179</v>
      </c>
    </row>
    <row r="382" spans="1:25" ht="15">
      <c r="A382" t="s">
        <v>5863</v>
      </c>
      <c r="B382" s="5"/>
      <c r="C382" s="2" t="s">
        <v>11558</v>
      </c>
      <c r="D382" s="5" t="s">
        <v>1360</v>
      </c>
      <c r="E382" s="6" t="s">
        <v>918</v>
      </c>
      <c r="F382" s="5" t="s">
        <v>1361</v>
      </c>
      <c r="G382" s="5" t="s">
        <v>1362</v>
      </c>
      <c r="H382" s="6" t="s">
        <v>919</v>
      </c>
      <c r="I382" s="5" t="s">
        <v>1362</v>
      </c>
      <c r="J382" s="11" t="str">
        <f t="shared" si="26"/>
        <v>IC.MU.220201</v>
      </c>
      <c r="K382" s="6" t="s">
        <v>919</v>
      </c>
      <c r="L382" t="str">
        <f t="shared" si="25"/>
        <v>On</v>
      </c>
      <c r="M382" s="12" t="str">
        <f t="shared" si="30"/>
        <v>PI.IC.MU.220201.01</v>
      </c>
      <c r="N382" s="12"/>
      <c r="O382" s="12" t="str">
        <f t="shared" si="31"/>
        <v>PH.IC.MU.220201.01</v>
      </c>
      <c r="Q382" s="12" t="str">
        <f t="shared" si="32"/>
        <v>CL.IC.MU.220201.01</v>
      </c>
      <c r="R382" s="5"/>
      <c r="S382" s="5"/>
      <c r="T382" s="5"/>
      <c r="U382" s="5"/>
      <c r="V382" s="5"/>
      <c r="W382" s="5"/>
      <c r="X382" t="s">
        <v>11560</v>
      </c>
      <c r="Y382">
        <v>179</v>
      </c>
    </row>
    <row r="383" spans="1:25" ht="15">
      <c r="A383" t="s">
        <v>5863</v>
      </c>
      <c r="B383" s="5"/>
      <c r="C383" s="2" t="s">
        <v>11558</v>
      </c>
      <c r="D383" s="5"/>
      <c r="E383" s="6" t="s">
        <v>918</v>
      </c>
      <c r="F383" s="5" t="s">
        <v>1361</v>
      </c>
      <c r="G383" s="5" t="s">
        <v>1182</v>
      </c>
      <c r="H383" s="6" t="s">
        <v>918</v>
      </c>
      <c r="I383" s="5" t="s">
        <v>1182</v>
      </c>
      <c r="J383" s="11" t="str">
        <f t="shared" si="26"/>
        <v>IC.MU.220202</v>
      </c>
      <c r="K383" s="6" t="s">
        <v>919</v>
      </c>
      <c r="L383" t="str">
        <f t="shared" si="25"/>
        <v>Off</v>
      </c>
      <c r="M383" s="12" t="str">
        <f t="shared" si="30"/>
        <v>PI.IC.MU.220202.01</v>
      </c>
      <c r="N383" s="12"/>
      <c r="O383" s="12" t="str">
        <f t="shared" si="31"/>
        <v>PH.IC.MU.220202.01</v>
      </c>
      <c r="Q383" s="12" t="str">
        <f t="shared" si="32"/>
        <v>CL.IC.MU.220202.01</v>
      </c>
      <c r="R383" s="5"/>
      <c r="S383" s="5"/>
      <c r="T383" s="5"/>
      <c r="U383" s="5"/>
      <c r="V383" s="5"/>
      <c r="W383" s="5"/>
      <c r="X383" t="s">
        <v>11560</v>
      </c>
      <c r="Y383">
        <v>179</v>
      </c>
    </row>
    <row r="384" spans="1:25" ht="15">
      <c r="A384" t="s">
        <v>5863</v>
      </c>
      <c r="B384" s="5"/>
      <c r="C384" s="2" t="s">
        <v>11558</v>
      </c>
      <c r="D384" s="5"/>
      <c r="E384" s="6" t="s">
        <v>918</v>
      </c>
      <c r="F384" s="5" t="s">
        <v>1361</v>
      </c>
      <c r="G384" s="5" t="s">
        <v>1183</v>
      </c>
      <c r="H384" s="6" t="s">
        <v>925</v>
      </c>
      <c r="I384" s="5" t="s">
        <v>1365</v>
      </c>
      <c r="J384" s="11" t="str">
        <f t="shared" si="26"/>
        <v>IC.MU.220203</v>
      </c>
      <c r="K384" s="6" t="s">
        <v>919</v>
      </c>
      <c r="L384" t="str">
        <f t="shared" si="25"/>
        <v>Patient refuses</v>
      </c>
      <c r="M384" s="12" t="str">
        <f t="shared" si="30"/>
        <v>PI.IC.MU.220203.01</v>
      </c>
      <c r="N384" s="12"/>
      <c r="O384" s="12" t="str">
        <f t="shared" si="31"/>
        <v>PH.IC.MU.220203.01</v>
      </c>
      <c r="Q384" s="12" t="str">
        <f t="shared" si="32"/>
        <v>CL.IC.MU.220203.01</v>
      </c>
      <c r="R384" s="5"/>
      <c r="S384" s="5"/>
      <c r="T384" s="5"/>
      <c r="U384" s="5"/>
      <c r="V384" s="5"/>
      <c r="W384" s="5"/>
      <c r="X384" t="s">
        <v>11560</v>
      </c>
      <c r="Y384">
        <v>179</v>
      </c>
    </row>
    <row r="385" spans="1:25" ht="15">
      <c r="A385" t="s">
        <v>5863</v>
      </c>
      <c r="B385" s="5" t="s">
        <v>1548</v>
      </c>
      <c r="C385" s="6" t="s">
        <v>11559</v>
      </c>
      <c r="D385" s="5" t="s">
        <v>5981</v>
      </c>
      <c r="E385" s="6" t="s">
        <v>919</v>
      </c>
      <c r="F385" s="5" t="s">
        <v>1549</v>
      </c>
      <c r="G385" s="5" t="s">
        <v>1375</v>
      </c>
      <c r="H385" s="10" t="s">
        <v>1396</v>
      </c>
      <c r="I385" s="5" t="s">
        <v>1376</v>
      </c>
      <c r="J385" s="11" t="str">
        <f t="shared" si="26"/>
        <v>IC.MU.230101</v>
      </c>
      <c r="K385" s="6" t="s">
        <v>919</v>
      </c>
      <c r="L385" t="str">
        <f t="shared" si="25"/>
        <v>Leg lower right</v>
      </c>
      <c r="M385" s="12" t="str">
        <f t="shared" si="30"/>
        <v>PI.IC.MU.230101.01</v>
      </c>
      <c r="N385" s="12"/>
      <c r="O385" s="12" t="str">
        <f t="shared" si="31"/>
        <v>PH.IC.MU.230101.01</v>
      </c>
      <c r="Q385" s="12" t="str">
        <f t="shared" si="32"/>
        <v>CL.IC.MU.230101.01</v>
      </c>
      <c r="R385" s="5"/>
      <c r="S385" s="5"/>
      <c r="T385" s="5"/>
      <c r="U385" s="5"/>
      <c r="V385" s="5"/>
      <c r="W385" s="5"/>
      <c r="X385" t="s">
        <v>11560</v>
      </c>
      <c r="Y385">
        <v>179</v>
      </c>
    </row>
    <row r="386" spans="1:25" ht="15">
      <c r="A386" t="s">
        <v>5863</v>
      </c>
      <c r="B386" s="5"/>
      <c r="C386" s="6" t="s">
        <v>11559</v>
      </c>
      <c r="D386" s="5"/>
      <c r="E386" s="6" t="s">
        <v>919</v>
      </c>
      <c r="F386" s="5" t="s">
        <v>1549</v>
      </c>
      <c r="G386" s="5" t="s">
        <v>1377</v>
      </c>
      <c r="H386" s="10" t="s">
        <v>1398</v>
      </c>
      <c r="I386" s="5" t="s">
        <v>1378</v>
      </c>
      <c r="J386" s="11" t="str">
        <f t="shared" si="26"/>
        <v>IC.MU.230102</v>
      </c>
      <c r="K386" s="6" t="s">
        <v>919</v>
      </c>
      <c r="L386" t="str">
        <f t="shared" ref="L386:L397" si="33">G386</f>
        <v>Leg upper right</v>
      </c>
      <c r="M386" s="12" t="str">
        <f t="shared" si="30"/>
        <v>PI.IC.MU.230102.01</v>
      </c>
      <c r="N386" s="12"/>
      <c r="O386" s="12" t="str">
        <f t="shared" si="31"/>
        <v>PH.IC.MU.230102.01</v>
      </c>
      <c r="Q386" s="12" t="str">
        <f t="shared" si="32"/>
        <v>CL.IC.MU.230102.01</v>
      </c>
      <c r="R386" s="5"/>
      <c r="S386" s="5"/>
      <c r="T386" s="5"/>
      <c r="U386" s="5"/>
      <c r="V386" s="5"/>
      <c r="W386" s="5"/>
      <c r="X386" t="s">
        <v>11560</v>
      </c>
      <c r="Y386">
        <v>179</v>
      </c>
    </row>
    <row r="387" spans="1:25" ht="15">
      <c r="A387" t="s">
        <v>5863</v>
      </c>
      <c r="B387" s="5"/>
      <c r="C387" s="6" t="s">
        <v>11559</v>
      </c>
      <c r="D387" s="5"/>
      <c r="E387" s="6" t="s">
        <v>919</v>
      </c>
      <c r="F387" s="5" t="s">
        <v>1549</v>
      </c>
      <c r="G387" s="5" t="s">
        <v>1379</v>
      </c>
      <c r="H387" s="10" t="s">
        <v>1400</v>
      </c>
      <c r="I387" s="5" t="s">
        <v>1380</v>
      </c>
      <c r="J387" s="11" t="str">
        <f t="shared" ref="J387:J397" si="34">CONCATENATE("IC.MU.",C387,E387,H387)</f>
        <v>IC.MU.230103</v>
      </c>
      <c r="K387" s="6" t="s">
        <v>919</v>
      </c>
      <c r="L387" t="str">
        <f t="shared" si="33"/>
        <v>Leg lower left</v>
      </c>
      <c r="M387" s="12" t="str">
        <f t="shared" si="30"/>
        <v>PI.IC.MU.230103.01</v>
      </c>
      <c r="N387" s="12"/>
      <c r="O387" s="12" t="str">
        <f t="shared" si="31"/>
        <v>PH.IC.MU.230103.01</v>
      </c>
      <c r="Q387" s="12" t="str">
        <f t="shared" si="32"/>
        <v>CL.IC.MU.230103.01</v>
      </c>
      <c r="R387" s="5"/>
      <c r="S387" s="5"/>
      <c r="T387" s="5"/>
      <c r="U387" s="5"/>
      <c r="V387" s="5"/>
      <c r="W387" s="5"/>
      <c r="X387" t="s">
        <v>11560</v>
      </c>
      <c r="Y387">
        <v>179</v>
      </c>
    </row>
    <row r="388" spans="1:25" ht="15">
      <c r="A388" t="s">
        <v>5863</v>
      </c>
      <c r="B388" s="5"/>
      <c r="C388" s="6" t="s">
        <v>11559</v>
      </c>
      <c r="D388" s="5"/>
      <c r="E388" s="6" t="s">
        <v>919</v>
      </c>
      <c r="F388" s="5" t="s">
        <v>1549</v>
      </c>
      <c r="G388" s="5" t="s">
        <v>1381</v>
      </c>
      <c r="H388" s="10" t="s">
        <v>1402</v>
      </c>
      <c r="I388" s="5" t="s">
        <v>1382</v>
      </c>
      <c r="J388" s="11" t="str">
        <f t="shared" si="34"/>
        <v>IC.MU.230104</v>
      </c>
      <c r="K388" s="6" t="s">
        <v>919</v>
      </c>
      <c r="L388" t="str">
        <f t="shared" si="33"/>
        <v>Leg upper left</v>
      </c>
      <c r="M388" s="12" t="str">
        <f t="shared" si="30"/>
        <v>PI.IC.MU.230104.01</v>
      </c>
      <c r="N388" s="12"/>
      <c r="O388" s="12" t="str">
        <f t="shared" si="31"/>
        <v>PH.IC.MU.230104.01</v>
      </c>
      <c r="Q388" s="12" t="str">
        <f t="shared" si="32"/>
        <v>CL.IC.MU.230104.01</v>
      </c>
      <c r="R388" s="5"/>
      <c r="S388" s="5"/>
      <c r="T388" s="5"/>
      <c r="U388" s="5"/>
      <c r="V388" s="5"/>
      <c r="W388" s="5"/>
      <c r="X388" t="s">
        <v>11560</v>
      </c>
      <c r="Y388">
        <v>179</v>
      </c>
    </row>
    <row r="389" spans="1:25" ht="15">
      <c r="A389" t="s">
        <v>5863</v>
      </c>
      <c r="B389" s="5"/>
      <c r="C389" s="6" t="s">
        <v>11559</v>
      </c>
      <c r="D389" s="5"/>
      <c r="E389" s="6" t="s">
        <v>919</v>
      </c>
      <c r="F389" s="5" t="s">
        <v>1549</v>
      </c>
      <c r="G389" s="5" t="s">
        <v>1383</v>
      </c>
      <c r="H389" s="10" t="s">
        <v>1404</v>
      </c>
      <c r="I389" s="5" t="s">
        <v>1171</v>
      </c>
      <c r="J389" s="11" t="str">
        <f t="shared" si="34"/>
        <v>IC.MU.230105</v>
      </c>
      <c r="K389" s="6" t="s">
        <v>919</v>
      </c>
      <c r="L389" t="str">
        <f t="shared" si="33"/>
        <v>Arm lower right</v>
      </c>
      <c r="M389" s="12" t="str">
        <f t="shared" si="30"/>
        <v>PI.IC.MU.230105.01</v>
      </c>
      <c r="N389" s="12"/>
      <c r="O389" s="12" t="str">
        <f t="shared" si="31"/>
        <v>PH.IC.MU.230105.01</v>
      </c>
      <c r="Q389" s="12" t="str">
        <f t="shared" si="32"/>
        <v>CL.IC.MU.230105.01</v>
      </c>
      <c r="R389" s="5"/>
      <c r="S389" s="5"/>
      <c r="T389" s="5"/>
      <c r="U389" s="5"/>
      <c r="V389" s="5"/>
      <c r="W389" s="5"/>
      <c r="X389" t="s">
        <v>11560</v>
      </c>
      <c r="Y389">
        <v>179</v>
      </c>
    </row>
    <row r="390" spans="1:25" ht="15">
      <c r="A390" t="s">
        <v>5863</v>
      </c>
      <c r="B390" s="5"/>
      <c r="C390" s="6" t="s">
        <v>11559</v>
      </c>
      <c r="D390" s="5"/>
      <c r="E390" s="6" t="s">
        <v>919</v>
      </c>
      <c r="F390" s="5" t="s">
        <v>1549</v>
      </c>
      <c r="G390" s="5" t="s">
        <v>1172</v>
      </c>
      <c r="H390" s="10" t="s">
        <v>1406</v>
      </c>
      <c r="I390" s="5" t="s">
        <v>1173</v>
      </c>
      <c r="J390" s="11" t="str">
        <f t="shared" si="34"/>
        <v>IC.MU.230106</v>
      </c>
      <c r="K390" s="6" t="s">
        <v>919</v>
      </c>
      <c r="L390" t="str">
        <f t="shared" si="33"/>
        <v>Arm upper right</v>
      </c>
      <c r="M390" s="12" t="str">
        <f t="shared" si="30"/>
        <v>PI.IC.MU.230106.01</v>
      </c>
      <c r="N390" s="12"/>
      <c r="O390" s="12" t="str">
        <f t="shared" si="31"/>
        <v>PH.IC.MU.230106.01</v>
      </c>
      <c r="Q390" s="12" t="str">
        <f t="shared" si="32"/>
        <v>CL.IC.MU.230106.01</v>
      </c>
      <c r="R390" s="5"/>
      <c r="S390" s="5"/>
      <c r="T390" s="5"/>
      <c r="U390" s="5"/>
      <c r="V390" s="5"/>
      <c r="W390" s="5"/>
      <c r="X390" t="s">
        <v>11560</v>
      </c>
      <c r="Y390">
        <v>179</v>
      </c>
    </row>
    <row r="391" spans="1:25" ht="15">
      <c r="A391" t="s">
        <v>5863</v>
      </c>
      <c r="B391" s="5"/>
      <c r="C391" s="6" t="s">
        <v>11559</v>
      </c>
      <c r="D391" s="5"/>
      <c r="E391" s="6" t="s">
        <v>919</v>
      </c>
      <c r="F391" s="5" t="s">
        <v>1549</v>
      </c>
      <c r="G391" s="5" t="s">
        <v>1174</v>
      </c>
      <c r="H391" s="10" t="s">
        <v>1419</v>
      </c>
      <c r="I391" s="5" t="s">
        <v>1175</v>
      </c>
      <c r="J391" s="11" t="str">
        <f t="shared" si="34"/>
        <v>IC.MU.230107</v>
      </c>
      <c r="K391" s="6" t="s">
        <v>919</v>
      </c>
      <c r="L391" t="str">
        <f t="shared" si="33"/>
        <v>Arm lower left</v>
      </c>
      <c r="M391" s="12" t="str">
        <f t="shared" si="30"/>
        <v>PI.IC.MU.230107.01</v>
      </c>
      <c r="N391" s="12"/>
      <c r="O391" s="12" t="str">
        <f t="shared" si="31"/>
        <v>PH.IC.MU.230107.01</v>
      </c>
      <c r="Q391" s="12" t="str">
        <f t="shared" si="32"/>
        <v>CL.IC.MU.230107.01</v>
      </c>
      <c r="R391" s="5"/>
      <c r="S391" s="5"/>
      <c r="T391" s="5"/>
      <c r="U391" s="5"/>
      <c r="V391" s="5"/>
      <c r="W391" s="5"/>
      <c r="X391" t="s">
        <v>11560</v>
      </c>
      <c r="Y391">
        <v>179</v>
      </c>
    </row>
    <row r="392" spans="1:25" ht="15">
      <c r="A392" t="s">
        <v>5863</v>
      </c>
      <c r="B392" s="5"/>
      <c r="C392" s="6" t="s">
        <v>11559</v>
      </c>
      <c r="D392" s="5"/>
      <c r="E392" s="6" t="s">
        <v>919</v>
      </c>
      <c r="F392" s="5" t="s">
        <v>1549</v>
      </c>
      <c r="G392" s="5" t="s">
        <v>1176</v>
      </c>
      <c r="H392" s="10" t="s">
        <v>1550</v>
      </c>
      <c r="I392" s="5" t="s">
        <v>1177</v>
      </c>
      <c r="J392" s="11" t="str">
        <f t="shared" si="34"/>
        <v>IC.MU.230108</v>
      </c>
      <c r="K392" s="6" t="s">
        <v>919</v>
      </c>
      <c r="L392" t="str">
        <f t="shared" si="33"/>
        <v>Arm upper left</v>
      </c>
      <c r="M392" s="12" t="str">
        <f t="shared" si="30"/>
        <v>PI.IC.MU.230108.01</v>
      </c>
      <c r="N392" s="12"/>
      <c r="O392" s="12" t="str">
        <f t="shared" si="31"/>
        <v>PH.IC.MU.230108.01</v>
      </c>
      <c r="Q392" s="12" t="str">
        <f t="shared" si="32"/>
        <v>CL.IC.MU.230108.01</v>
      </c>
      <c r="R392" s="5"/>
      <c r="S392" s="5"/>
      <c r="T392" s="5"/>
      <c r="U392" s="5"/>
      <c r="V392" s="5"/>
      <c r="W392" s="5"/>
      <c r="X392" t="s">
        <v>11560</v>
      </c>
      <c r="Y392">
        <v>179</v>
      </c>
    </row>
    <row r="393" spans="1:25" ht="15">
      <c r="A393" t="s">
        <v>5863</v>
      </c>
      <c r="B393" s="5"/>
      <c r="C393" s="6" t="s">
        <v>11559</v>
      </c>
      <c r="D393" s="5"/>
      <c r="E393" s="6" t="s">
        <v>919</v>
      </c>
      <c r="F393" s="5" t="s">
        <v>1549</v>
      </c>
      <c r="G393" s="5" t="s">
        <v>1178</v>
      </c>
      <c r="H393" s="10" t="s">
        <v>1551</v>
      </c>
      <c r="I393" s="5" t="s">
        <v>930</v>
      </c>
      <c r="J393" s="11" t="str">
        <f t="shared" si="34"/>
        <v>IC.MU.230109</v>
      </c>
      <c r="K393" s="6" t="s">
        <v>919</v>
      </c>
      <c r="L393" t="str">
        <f t="shared" si="33"/>
        <v>Other specify</v>
      </c>
      <c r="M393" s="12" t="str">
        <f t="shared" si="30"/>
        <v>PI.IC.MU.230109.01</v>
      </c>
      <c r="N393" s="12"/>
      <c r="O393" s="12" t="str">
        <f t="shared" si="31"/>
        <v>PH.IC.MU.230109.01</v>
      </c>
      <c r="Q393" s="12" t="str">
        <f t="shared" si="32"/>
        <v>CL.IC.MU.230109.01</v>
      </c>
      <c r="R393" s="5"/>
      <c r="S393" s="5"/>
      <c r="T393" s="5"/>
      <c r="U393" s="5"/>
      <c r="V393" s="5"/>
      <c r="W393" s="5"/>
      <c r="X393" t="s">
        <v>11560</v>
      </c>
      <c r="Y393">
        <v>179</v>
      </c>
    </row>
    <row r="394" spans="1:25" s="15" customFormat="1" ht="15">
      <c r="A394" t="s">
        <v>5863</v>
      </c>
      <c r="B394" s="5"/>
      <c r="C394" s="6" t="s">
        <v>11559</v>
      </c>
      <c r="D394" s="5"/>
      <c r="E394" s="6" t="s">
        <v>919</v>
      </c>
      <c r="F394" s="5" t="s">
        <v>1552</v>
      </c>
      <c r="G394" s="6" t="s">
        <v>2157</v>
      </c>
      <c r="H394" s="10" t="s">
        <v>10905</v>
      </c>
      <c r="I394" s="10" t="s">
        <v>2158</v>
      </c>
      <c r="J394" s="11" t="str">
        <f t="shared" si="34"/>
        <v>IC.MU.230110</v>
      </c>
      <c r="K394" s="6" t="s">
        <v>919</v>
      </c>
      <c r="L394" t="str">
        <f t="shared" si="33"/>
        <v>Not Applicable</v>
      </c>
      <c r="M394" s="12" t="str">
        <f t="shared" si="30"/>
        <v>PI.IC.MU.230110.01</v>
      </c>
      <c r="N394" s="12"/>
      <c r="O394" s="12" t="str">
        <f t="shared" si="31"/>
        <v>PH.IC.MU.230110.01</v>
      </c>
      <c r="P394"/>
      <c r="Q394" s="12" t="str">
        <f t="shared" si="32"/>
        <v>CL.IC.MU.230110.01</v>
      </c>
      <c r="R394" s="5"/>
      <c r="S394" s="5"/>
      <c r="T394" s="5"/>
      <c r="U394" s="5"/>
      <c r="V394" s="5"/>
      <c r="W394" s="5"/>
      <c r="X394" t="s">
        <v>11560</v>
      </c>
      <c r="Y394">
        <v>179</v>
      </c>
    </row>
    <row r="395" spans="1:25" ht="15">
      <c r="A395" t="s">
        <v>5863</v>
      </c>
      <c r="B395" s="5"/>
      <c r="C395" s="6" t="s">
        <v>11559</v>
      </c>
      <c r="D395" s="5" t="s">
        <v>1360</v>
      </c>
      <c r="E395" s="6" t="s">
        <v>918</v>
      </c>
      <c r="F395" s="5" t="s">
        <v>1553</v>
      </c>
      <c r="G395" s="5" t="s">
        <v>1362</v>
      </c>
      <c r="H395" s="10" t="s">
        <v>1396</v>
      </c>
      <c r="I395" s="5" t="s">
        <v>1362</v>
      </c>
      <c r="J395" s="11" t="str">
        <f t="shared" si="34"/>
        <v>IC.MU.230201</v>
      </c>
      <c r="K395" s="6" t="s">
        <v>11324</v>
      </c>
      <c r="L395" t="str">
        <f t="shared" si="33"/>
        <v>On</v>
      </c>
      <c r="M395" s="12" t="str">
        <f t="shared" si="30"/>
        <v>PI.IC.MU.230201.01</v>
      </c>
      <c r="N395" s="12"/>
      <c r="O395" s="12" t="str">
        <f t="shared" si="31"/>
        <v>PH.IC.MU.230201.01</v>
      </c>
      <c r="Q395" s="12" t="str">
        <f t="shared" si="32"/>
        <v>CL.IC.MU.230201.01</v>
      </c>
      <c r="R395" s="5"/>
      <c r="S395" s="5"/>
      <c r="T395" s="5"/>
      <c r="U395" s="5"/>
      <c r="V395" s="5"/>
      <c r="W395" s="5"/>
      <c r="X395" t="s">
        <v>11560</v>
      </c>
      <c r="Y395">
        <v>179</v>
      </c>
    </row>
    <row r="396" spans="1:25" ht="15">
      <c r="A396" t="s">
        <v>5863</v>
      </c>
      <c r="B396" s="5"/>
      <c r="C396" s="6" t="s">
        <v>11559</v>
      </c>
      <c r="D396" s="5"/>
      <c r="E396" s="6" t="s">
        <v>918</v>
      </c>
      <c r="F396" s="5" t="s">
        <v>1553</v>
      </c>
      <c r="G396" s="5" t="s">
        <v>1182</v>
      </c>
      <c r="H396" s="10" t="s">
        <v>1398</v>
      </c>
      <c r="I396" s="5" t="s">
        <v>1182</v>
      </c>
      <c r="J396" s="11" t="str">
        <f t="shared" si="34"/>
        <v>IC.MU.230202</v>
      </c>
      <c r="K396" s="6" t="s">
        <v>11324</v>
      </c>
      <c r="L396" t="str">
        <f t="shared" si="33"/>
        <v>Off</v>
      </c>
      <c r="M396" s="12" t="str">
        <f t="shared" si="30"/>
        <v>PI.IC.MU.230202.01</v>
      </c>
      <c r="N396" s="12"/>
      <c r="O396" s="12" t="str">
        <f t="shared" si="31"/>
        <v>PH.IC.MU.230202.01</v>
      </c>
      <c r="Q396" s="12" t="str">
        <f t="shared" si="32"/>
        <v>CL.IC.MU.230202.01</v>
      </c>
      <c r="R396" s="5"/>
      <c r="S396" s="5"/>
      <c r="T396" s="5"/>
      <c r="U396" s="5"/>
      <c r="V396" s="5"/>
      <c r="W396" s="5"/>
      <c r="X396" t="s">
        <v>11560</v>
      </c>
      <c r="Y396">
        <v>179</v>
      </c>
    </row>
    <row r="397" spans="1:25" ht="15">
      <c r="A397" t="s">
        <v>5863</v>
      </c>
      <c r="B397" s="5"/>
      <c r="C397" s="6" t="s">
        <v>11559</v>
      </c>
      <c r="D397" s="5"/>
      <c r="E397" s="6" t="s">
        <v>918</v>
      </c>
      <c r="F397" s="5" t="s">
        <v>1553</v>
      </c>
      <c r="G397" s="5" t="s">
        <v>1183</v>
      </c>
      <c r="H397" s="10" t="s">
        <v>1400</v>
      </c>
      <c r="I397" s="5" t="s">
        <v>1365</v>
      </c>
      <c r="J397" s="11" t="str">
        <f t="shared" si="34"/>
        <v>IC.MU.230203</v>
      </c>
      <c r="K397" s="6" t="s">
        <v>11324</v>
      </c>
      <c r="L397" t="str">
        <f t="shared" si="33"/>
        <v>Patient refuses</v>
      </c>
      <c r="M397" s="12" t="str">
        <f t="shared" si="30"/>
        <v>PI.IC.MU.230203.01</v>
      </c>
      <c r="N397" s="12"/>
      <c r="O397" s="12" t="str">
        <f t="shared" si="31"/>
        <v>PH.IC.MU.230203.01</v>
      </c>
      <c r="Q397" s="12" t="str">
        <f t="shared" si="32"/>
        <v>CL.IC.MU.230203.01</v>
      </c>
      <c r="R397" s="5"/>
      <c r="S397" s="5"/>
      <c r="T397" s="5"/>
      <c r="U397" s="5"/>
      <c r="V397" s="5"/>
      <c r="W397" s="5"/>
      <c r="X397" t="s">
        <v>11560</v>
      </c>
      <c r="Y397">
        <v>179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AA557"/>
  <sheetViews>
    <sheetView zoomScale="125" workbookViewId="0">
      <pane ySplit="1095" topLeftCell="A538"/>
      <selection activeCell="J541" sqref="J1:J1048576"/>
      <selection pane="bottomLeft" activeCell="F516" sqref="F516"/>
    </sheetView>
  </sheetViews>
  <sheetFormatPr defaultColWidth="11" defaultRowHeight="12.75"/>
  <cols>
    <col min="3" max="3" width="3.875" customWidth="1"/>
    <col min="4" max="4" width="23.125" customWidth="1"/>
    <col min="5" max="5" width="3.625" customWidth="1"/>
    <col min="6" max="6" width="40.75" customWidth="1"/>
    <col min="7" max="7" width="27.625" customWidth="1"/>
    <col min="8" max="8" width="4.625" customWidth="1"/>
    <col min="15" max="15" width="16.125" customWidth="1"/>
    <col min="22" max="22" width="6.1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605</v>
      </c>
      <c r="Y1" s="1" t="s">
        <v>554</v>
      </c>
      <c r="Z1" s="56" t="s">
        <v>12170</v>
      </c>
      <c r="AA1" s="56" t="s">
        <v>12171</v>
      </c>
    </row>
    <row r="2" spans="1:27" ht="15">
      <c r="A2" t="s">
        <v>6028</v>
      </c>
      <c r="B2" t="s">
        <v>6029</v>
      </c>
      <c r="C2" s="2" t="s">
        <v>1192</v>
      </c>
      <c r="D2" t="s">
        <v>6030</v>
      </c>
      <c r="E2" s="2" t="s">
        <v>1192</v>
      </c>
      <c r="F2" t="s">
        <v>6031</v>
      </c>
      <c r="G2" t="s">
        <v>2806</v>
      </c>
      <c r="H2" s="2" t="s">
        <v>1192</v>
      </c>
      <c r="I2" t="s">
        <v>2806</v>
      </c>
      <c r="J2" s="11" t="str">
        <f>CONCATENATE("IC.NE.",C2,E2,H2)</f>
        <v>IC.NE.010101</v>
      </c>
      <c r="K2" s="2" t="s">
        <v>1192</v>
      </c>
      <c r="L2" t="str">
        <f t="shared" ref="L2:L65" si="0">G2</f>
        <v>Intact</v>
      </c>
      <c r="M2" s="12" t="str">
        <f>CONCATENATE("PI.",J2,".",K2)</f>
        <v>PI.IC.NE.010101.01</v>
      </c>
      <c r="N2" s="12"/>
      <c r="O2" s="12" t="str">
        <f>CONCATENATE("PH.",J2,".",K2)</f>
        <v>PH.IC.NE.010101.01</v>
      </c>
      <c r="Q2" s="12" t="str">
        <f>CONCATENATE("CL.",J2,".",K2)</f>
        <v>CL.IC.NE.010101.01</v>
      </c>
    </row>
    <row r="3" spans="1:27" ht="15">
      <c r="A3" t="s">
        <v>6028</v>
      </c>
      <c r="C3" s="2" t="s">
        <v>1192</v>
      </c>
      <c r="E3" s="2" t="s">
        <v>1192</v>
      </c>
      <c r="F3" t="s">
        <v>6031</v>
      </c>
      <c r="G3" t="s">
        <v>6032</v>
      </c>
      <c r="H3" s="2" t="s">
        <v>923</v>
      </c>
      <c r="I3" t="s">
        <v>6033</v>
      </c>
      <c r="J3" s="11" t="str">
        <f t="shared" ref="J3:J84" si="1">CONCATENATE("IC.NE.",C3,E3,H3)</f>
        <v>IC.NE.010102</v>
      </c>
      <c r="K3" s="2" t="s">
        <v>1192</v>
      </c>
      <c r="L3" t="str">
        <f t="shared" si="0"/>
        <v>Numbness</v>
      </c>
      <c r="M3" s="12" t="str">
        <f t="shared" ref="M3:M84" si="2">CONCATENATE("PI.",J3,".",K3)</f>
        <v>PI.IC.NE.010102.01</v>
      </c>
      <c r="N3" s="2"/>
      <c r="O3" s="12" t="str">
        <f t="shared" ref="O3:O84" si="3">CONCATENATE("PH.",J3,".",K3)</f>
        <v>PH.IC.NE.010102.01</v>
      </c>
      <c r="Q3" s="12" t="str">
        <f t="shared" ref="Q3:Q84" si="4">CONCATENATE("CL.",J3,".",K3)</f>
        <v>CL.IC.NE.010102.01</v>
      </c>
    </row>
    <row r="4" spans="1:27" ht="15">
      <c r="A4" t="s">
        <v>6028</v>
      </c>
      <c r="C4" s="2" t="s">
        <v>1192</v>
      </c>
      <c r="E4" s="2" t="s">
        <v>1192</v>
      </c>
      <c r="F4" t="s">
        <v>6031</v>
      </c>
      <c r="G4" t="s">
        <v>6034</v>
      </c>
      <c r="H4" s="2" t="s">
        <v>1202</v>
      </c>
      <c r="I4" t="s">
        <v>6034</v>
      </c>
      <c r="J4" s="11" t="str">
        <f t="shared" si="1"/>
        <v>IC.NE.010103</v>
      </c>
      <c r="K4" s="2" t="s">
        <v>1192</v>
      </c>
      <c r="L4" t="str">
        <f t="shared" si="0"/>
        <v>Tingling</v>
      </c>
      <c r="M4" s="12" t="str">
        <f t="shared" si="2"/>
        <v>PI.IC.NE.010103.01</v>
      </c>
      <c r="O4" s="12" t="str">
        <f t="shared" si="3"/>
        <v>PH.IC.NE.010103.01</v>
      </c>
      <c r="Q4" s="12" t="str">
        <f t="shared" si="4"/>
        <v>CL.IC.NE.010103.01</v>
      </c>
    </row>
    <row r="5" spans="1:27" ht="15">
      <c r="A5" t="s">
        <v>6028</v>
      </c>
      <c r="C5" s="2" t="s">
        <v>1192</v>
      </c>
      <c r="E5" s="2" t="s">
        <v>1192</v>
      </c>
      <c r="F5" t="s">
        <v>6031</v>
      </c>
      <c r="G5" t="s">
        <v>6035</v>
      </c>
      <c r="H5" s="2" t="s">
        <v>7070</v>
      </c>
      <c r="I5" t="s">
        <v>5865</v>
      </c>
      <c r="J5" s="11" t="str">
        <f t="shared" si="1"/>
        <v>IC.NE.010104</v>
      </c>
      <c r="K5" s="2" t="s">
        <v>1192</v>
      </c>
      <c r="L5" t="str">
        <f t="shared" si="0"/>
        <v>Pins and needles</v>
      </c>
      <c r="M5" s="12" t="str">
        <f t="shared" si="2"/>
        <v>PI.IC.NE.010104.01</v>
      </c>
      <c r="O5" s="12" t="str">
        <f t="shared" si="3"/>
        <v>PH.IC.NE.010104.01</v>
      </c>
      <c r="Q5" s="12" t="str">
        <f t="shared" si="4"/>
        <v>CL.IC.NE.010104.01</v>
      </c>
    </row>
    <row r="6" spans="1:27" ht="15">
      <c r="A6" t="s">
        <v>6028</v>
      </c>
      <c r="C6" s="2" t="s">
        <v>1192</v>
      </c>
      <c r="E6" s="2" t="s">
        <v>1192</v>
      </c>
      <c r="F6" t="s">
        <v>6031</v>
      </c>
      <c r="G6" t="s">
        <v>5866</v>
      </c>
      <c r="H6" s="2" t="s">
        <v>7071</v>
      </c>
      <c r="I6" t="s">
        <v>5866</v>
      </c>
      <c r="J6" s="11" t="str">
        <f t="shared" si="1"/>
        <v>IC.NE.010105</v>
      </c>
      <c r="K6" s="2" t="s">
        <v>1192</v>
      </c>
      <c r="L6" t="str">
        <f t="shared" si="0"/>
        <v>Burning</v>
      </c>
      <c r="M6" s="12" t="str">
        <f t="shared" si="2"/>
        <v>PI.IC.NE.010105.01</v>
      </c>
      <c r="O6" s="12" t="str">
        <f t="shared" si="3"/>
        <v>PH.IC.NE.010105.01</v>
      </c>
      <c r="Q6" s="12" t="str">
        <f t="shared" si="4"/>
        <v>CL.IC.NE.010105.01</v>
      </c>
    </row>
    <row r="7" spans="1:27" ht="15">
      <c r="A7" t="s">
        <v>6028</v>
      </c>
      <c r="C7" s="2" t="s">
        <v>1192</v>
      </c>
      <c r="E7" s="2" t="s">
        <v>1192</v>
      </c>
      <c r="F7" t="s">
        <v>6031</v>
      </c>
      <c r="G7" t="s">
        <v>5867</v>
      </c>
      <c r="H7" s="2" t="s">
        <v>6888</v>
      </c>
      <c r="I7" t="s">
        <v>5868</v>
      </c>
      <c r="J7" s="11" t="str">
        <f t="shared" si="1"/>
        <v>IC.NE.010106</v>
      </c>
      <c r="K7" s="2" t="s">
        <v>1192</v>
      </c>
      <c r="L7" t="str">
        <f t="shared" si="0"/>
        <v>Phantom limb</v>
      </c>
      <c r="M7" s="12" t="str">
        <f t="shared" si="2"/>
        <v>PI.IC.NE.010106.01</v>
      </c>
      <c r="O7" s="12" t="str">
        <f t="shared" si="3"/>
        <v>PH.IC.NE.010106.01</v>
      </c>
      <c r="Q7" s="12" t="str">
        <f t="shared" si="4"/>
        <v>CL.IC.NE.010106.01</v>
      </c>
    </row>
    <row r="8" spans="1:27" ht="15">
      <c r="A8" t="s">
        <v>6028</v>
      </c>
      <c r="C8" s="2" t="s">
        <v>1192</v>
      </c>
      <c r="E8" s="2" t="s">
        <v>1192</v>
      </c>
      <c r="F8" t="s">
        <v>6031</v>
      </c>
      <c r="G8" t="s">
        <v>6039</v>
      </c>
      <c r="H8" s="2" t="s">
        <v>7284</v>
      </c>
      <c r="I8" t="s">
        <v>6039</v>
      </c>
      <c r="J8" s="11" t="str">
        <f t="shared" si="1"/>
        <v>IC.NE.010107</v>
      </c>
      <c r="K8" s="2" t="s">
        <v>1192</v>
      </c>
      <c r="L8" t="str">
        <f t="shared" si="0"/>
        <v>Impaired</v>
      </c>
      <c r="M8" s="12" t="str">
        <f t="shared" si="2"/>
        <v>PI.IC.NE.010107.01</v>
      </c>
      <c r="O8" s="12" t="str">
        <f t="shared" si="3"/>
        <v>PH.IC.NE.010107.01</v>
      </c>
      <c r="Q8" s="12" t="str">
        <f t="shared" si="4"/>
        <v>CL.IC.NE.010107.01</v>
      </c>
    </row>
    <row r="9" spans="1:27" ht="15">
      <c r="A9" t="s">
        <v>6028</v>
      </c>
      <c r="C9" s="2" t="s">
        <v>1192</v>
      </c>
      <c r="E9" s="2" t="s">
        <v>1192</v>
      </c>
      <c r="F9" t="s">
        <v>6031</v>
      </c>
      <c r="G9" t="s">
        <v>2790</v>
      </c>
      <c r="H9" s="2" t="s">
        <v>10093</v>
      </c>
      <c r="I9" t="s">
        <v>2790</v>
      </c>
      <c r="J9" s="11" t="str">
        <f t="shared" si="1"/>
        <v>IC.NE.010108</v>
      </c>
      <c r="K9" s="2" t="s">
        <v>1192</v>
      </c>
      <c r="L9" t="str">
        <f t="shared" si="0"/>
        <v>Absent</v>
      </c>
      <c r="M9" s="12" t="str">
        <f t="shared" si="2"/>
        <v>PI.IC.NE.010108.01</v>
      </c>
      <c r="O9" s="12" t="str">
        <f t="shared" si="3"/>
        <v>PH.IC.NE.010108.01</v>
      </c>
      <c r="Q9" s="12" t="str">
        <f t="shared" si="4"/>
        <v>CL.IC.NE.010108.01</v>
      </c>
    </row>
    <row r="10" spans="1:27" ht="15">
      <c r="A10" t="s">
        <v>6028</v>
      </c>
      <c r="C10" s="2" t="s">
        <v>1192</v>
      </c>
      <c r="E10" s="2" t="s">
        <v>1192</v>
      </c>
      <c r="F10" t="s">
        <v>6031</v>
      </c>
      <c r="G10" t="s">
        <v>2157</v>
      </c>
      <c r="H10" s="2" t="s">
        <v>10095</v>
      </c>
      <c r="I10" t="s">
        <v>6202</v>
      </c>
      <c r="J10" s="11" t="str">
        <f t="shared" si="1"/>
        <v>IC.NE.010109</v>
      </c>
      <c r="K10" s="2" t="s">
        <v>1192</v>
      </c>
      <c r="L10" t="str">
        <f t="shared" si="0"/>
        <v>Not Applicable</v>
      </c>
      <c r="M10" s="12" t="str">
        <f t="shared" si="2"/>
        <v>PI.IC.NE.010109.01</v>
      </c>
      <c r="O10" s="12" t="str">
        <f t="shared" si="3"/>
        <v>PH.IC.NE.010109.01</v>
      </c>
      <c r="Q10" s="12" t="str">
        <f t="shared" si="4"/>
        <v>CL.IC.NE.010109.01</v>
      </c>
      <c r="R10" t="s">
        <v>1141</v>
      </c>
      <c r="S10">
        <v>52</v>
      </c>
    </row>
    <row r="11" spans="1:27" ht="15">
      <c r="A11" t="s">
        <v>6028</v>
      </c>
      <c r="C11" s="2" t="s">
        <v>1192</v>
      </c>
      <c r="D11" t="s">
        <v>6030</v>
      </c>
      <c r="E11" s="2" t="s">
        <v>923</v>
      </c>
      <c r="F11" t="s">
        <v>6040</v>
      </c>
      <c r="G11" t="s">
        <v>2806</v>
      </c>
      <c r="H11" s="2" t="s">
        <v>1192</v>
      </c>
      <c r="I11" t="s">
        <v>2806</v>
      </c>
      <c r="J11" s="11" t="str">
        <f t="shared" si="1"/>
        <v>IC.NE.010201</v>
      </c>
      <c r="K11" s="2" t="s">
        <v>1192</v>
      </c>
      <c r="L11" t="str">
        <f t="shared" si="0"/>
        <v>Intact</v>
      </c>
      <c r="M11" s="12" t="str">
        <f t="shared" si="2"/>
        <v>PI.IC.NE.010201.01</v>
      </c>
      <c r="O11" s="12" t="str">
        <f t="shared" si="3"/>
        <v>PH.IC.NE.010201.01</v>
      </c>
      <c r="Q11" s="12" t="str">
        <f t="shared" si="4"/>
        <v>CL.IC.NE.010201.01</v>
      </c>
    </row>
    <row r="12" spans="1:27" ht="15">
      <c r="A12" t="s">
        <v>6028</v>
      </c>
      <c r="C12" s="2" t="s">
        <v>1192</v>
      </c>
      <c r="E12" s="2" t="s">
        <v>923</v>
      </c>
      <c r="F12" t="s">
        <v>6040</v>
      </c>
      <c r="G12" t="s">
        <v>6032</v>
      </c>
      <c r="H12" s="2" t="s">
        <v>923</v>
      </c>
      <c r="I12" t="s">
        <v>6033</v>
      </c>
      <c r="J12" s="11" t="str">
        <f t="shared" si="1"/>
        <v>IC.NE.010202</v>
      </c>
      <c r="K12" s="2" t="s">
        <v>1192</v>
      </c>
      <c r="L12" t="str">
        <f t="shared" si="0"/>
        <v>Numbness</v>
      </c>
      <c r="M12" s="12" t="str">
        <f t="shared" si="2"/>
        <v>PI.IC.NE.010202.01</v>
      </c>
      <c r="O12" s="12" t="str">
        <f t="shared" si="3"/>
        <v>PH.IC.NE.010202.01</v>
      </c>
      <c r="Q12" s="12" t="str">
        <f t="shared" si="4"/>
        <v>CL.IC.NE.010202.01</v>
      </c>
    </row>
    <row r="13" spans="1:27" ht="15">
      <c r="A13" t="s">
        <v>6028</v>
      </c>
      <c r="C13" s="2" t="s">
        <v>1192</v>
      </c>
      <c r="E13" s="2" t="s">
        <v>923</v>
      </c>
      <c r="F13" t="s">
        <v>6040</v>
      </c>
      <c r="G13" t="s">
        <v>6034</v>
      </c>
      <c r="H13" s="2" t="s">
        <v>1202</v>
      </c>
      <c r="I13" t="s">
        <v>6034</v>
      </c>
      <c r="J13" s="11" t="str">
        <f t="shared" si="1"/>
        <v>IC.NE.010203</v>
      </c>
      <c r="K13" s="2" t="s">
        <v>1192</v>
      </c>
      <c r="L13" t="str">
        <f t="shared" si="0"/>
        <v>Tingling</v>
      </c>
      <c r="M13" s="12" t="str">
        <f t="shared" si="2"/>
        <v>PI.IC.NE.010203.01</v>
      </c>
      <c r="O13" s="12" t="str">
        <f t="shared" si="3"/>
        <v>PH.IC.NE.010203.01</v>
      </c>
      <c r="Q13" s="12" t="str">
        <f t="shared" si="4"/>
        <v>CL.IC.NE.010203.01</v>
      </c>
    </row>
    <row r="14" spans="1:27" ht="15">
      <c r="A14" t="s">
        <v>6028</v>
      </c>
      <c r="C14" s="2" t="s">
        <v>1192</v>
      </c>
      <c r="E14" s="2" t="s">
        <v>923</v>
      </c>
      <c r="F14" t="s">
        <v>6040</v>
      </c>
      <c r="G14" t="s">
        <v>6035</v>
      </c>
      <c r="H14" s="2" t="s">
        <v>7070</v>
      </c>
      <c r="I14" t="s">
        <v>5865</v>
      </c>
      <c r="J14" s="11" t="str">
        <f t="shared" si="1"/>
        <v>IC.NE.010204</v>
      </c>
      <c r="K14" s="2" t="s">
        <v>1192</v>
      </c>
      <c r="L14" t="str">
        <f t="shared" si="0"/>
        <v>Pins and needles</v>
      </c>
      <c r="M14" s="12" t="str">
        <f t="shared" si="2"/>
        <v>PI.IC.NE.010204.01</v>
      </c>
      <c r="O14" s="12" t="str">
        <f t="shared" si="3"/>
        <v>PH.IC.NE.010204.01</v>
      </c>
      <c r="Q14" s="12" t="str">
        <f t="shared" si="4"/>
        <v>CL.IC.NE.010204.01</v>
      </c>
    </row>
    <row r="15" spans="1:27" ht="15">
      <c r="A15" t="s">
        <v>6028</v>
      </c>
      <c r="C15" s="2" t="s">
        <v>1192</v>
      </c>
      <c r="E15" s="2" t="s">
        <v>923</v>
      </c>
      <c r="F15" t="s">
        <v>6040</v>
      </c>
      <c r="G15" t="s">
        <v>5866</v>
      </c>
      <c r="H15" s="2" t="s">
        <v>7071</v>
      </c>
      <c r="I15" t="s">
        <v>5866</v>
      </c>
      <c r="J15" s="11" t="str">
        <f t="shared" si="1"/>
        <v>IC.NE.010205</v>
      </c>
      <c r="K15" s="2" t="s">
        <v>1192</v>
      </c>
      <c r="L15" t="str">
        <f t="shared" si="0"/>
        <v>Burning</v>
      </c>
      <c r="M15" s="12" t="str">
        <f t="shared" si="2"/>
        <v>PI.IC.NE.010205.01</v>
      </c>
      <c r="O15" s="12" t="str">
        <f t="shared" si="3"/>
        <v>PH.IC.NE.010205.01</v>
      </c>
      <c r="Q15" s="12" t="str">
        <f t="shared" si="4"/>
        <v>CL.IC.NE.010205.01</v>
      </c>
    </row>
    <row r="16" spans="1:27" ht="15">
      <c r="A16" t="s">
        <v>6028</v>
      </c>
      <c r="C16" s="2" t="s">
        <v>1192</v>
      </c>
      <c r="E16" s="2" t="s">
        <v>923</v>
      </c>
      <c r="F16" t="s">
        <v>6040</v>
      </c>
      <c r="G16" t="s">
        <v>5867</v>
      </c>
      <c r="H16" s="2" t="s">
        <v>6888</v>
      </c>
      <c r="I16" t="s">
        <v>5868</v>
      </c>
      <c r="J16" s="11" t="str">
        <f t="shared" si="1"/>
        <v>IC.NE.010206</v>
      </c>
      <c r="K16" s="2" t="s">
        <v>1192</v>
      </c>
      <c r="L16" t="str">
        <f t="shared" si="0"/>
        <v>Phantom limb</v>
      </c>
      <c r="M16" s="12" t="str">
        <f t="shared" si="2"/>
        <v>PI.IC.NE.010206.01</v>
      </c>
      <c r="O16" s="12" t="str">
        <f t="shared" si="3"/>
        <v>PH.IC.NE.010206.01</v>
      </c>
      <c r="Q16" s="12" t="str">
        <f t="shared" si="4"/>
        <v>CL.IC.NE.010206.01</v>
      </c>
    </row>
    <row r="17" spans="1:21" ht="15">
      <c r="A17" t="s">
        <v>6028</v>
      </c>
      <c r="C17" s="2" t="s">
        <v>1192</v>
      </c>
      <c r="E17" s="2" t="s">
        <v>923</v>
      </c>
      <c r="F17" t="s">
        <v>6040</v>
      </c>
      <c r="G17" t="s">
        <v>6039</v>
      </c>
      <c r="H17" s="2" t="s">
        <v>7284</v>
      </c>
      <c r="I17" t="s">
        <v>6039</v>
      </c>
      <c r="J17" s="11" t="str">
        <f t="shared" si="1"/>
        <v>IC.NE.010207</v>
      </c>
      <c r="K17" s="2" t="s">
        <v>1192</v>
      </c>
      <c r="L17" t="str">
        <f t="shared" si="0"/>
        <v>Impaired</v>
      </c>
      <c r="M17" s="12" t="str">
        <f t="shared" si="2"/>
        <v>PI.IC.NE.010207.01</v>
      </c>
      <c r="O17" s="12" t="str">
        <f t="shared" si="3"/>
        <v>PH.IC.NE.010207.01</v>
      </c>
      <c r="Q17" s="12" t="str">
        <f t="shared" si="4"/>
        <v>CL.IC.NE.010207.01</v>
      </c>
    </row>
    <row r="18" spans="1:21" ht="15">
      <c r="A18" t="s">
        <v>6028</v>
      </c>
      <c r="C18" s="2" t="s">
        <v>1192</v>
      </c>
      <c r="E18" s="2" t="s">
        <v>923</v>
      </c>
      <c r="F18" t="s">
        <v>6040</v>
      </c>
      <c r="G18" t="s">
        <v>2790</v>
      </c>
      <c r="H18" s="2" t="s">
        <v>10093</v>
      </c>
      <c r="I18" t="s">
        <v>2790</v>
      </c>
      <c r="J18" s="11" t="str">
        <f t="shared" si="1"/>
        <v>IC.NE.010208</v>
      </c>
      <c r="K18" s="2" t="s">
        <v>1192</v>
      </c>
      <c r="L18" t="str">
        <f t="shared" si="0"/>
        <v>Absent</v>
      </c>
      <c r="M18" s="12" t="str">
        <f t="shared" si="2"/>
        <v>PI.IC.NE.010208.01</v>
      </c>
      <c r="O18" s="12" t="str">
        <f t="shared" si="3"/>
        <v>PH.IC.NE.010208.01</v>
      </c>
      <c r="Q18" s="12" t="str">
        <f t="shared" si="4"/>
        <v>CL.IC.NE.010208.01</v>
      </c>
    </row>
    <row r="19" spans="1:21" ht="15">
      <c r="A19" t="s">
        <v>6028</v>
      </c>
      <c r="C19" s="2" t="s">
        <v>1192</v>
      </c>
      <c r="E19" s="2" t="s">
        <v>923</v>
      </c>
      <c r="F19" t="s">
        <v>6040</v>
      </c>
      <c r="G19" s="25" t="s">
        <v>1187</v>
      </c>
      <c r="H19" s="22" t="s">
        <v>1551</v>
      </c>
      <c r="I19" s="25" t="s">
        <v>6041</v>
      </c>
      <c r="J19" s="11" t="str">
        <f t="shared" si="1"/>
        <v>IC.NE.010209</v>
      </c>
      <c r="K19" s="22" t="s">
        <v>1396</v>
      </c>
      <c r="L19" t="str">
        <f t="shared" si="0"/>
        <v>Not Applicable</v>
      </c>
      <c r="M19" s="12" t="str">
        <f t="shared" si="2"/>
        <v>PI.IC.NE.010209.01</v>
      </c>
      <c r="O19" s="12" t="str">
        <f t="shared" si="3"/>
        <v>PH.IC.NE.010209.01</v>
      </c>
      <c r="Q19" s="12" t="str">
        <f t="shared" si="4"/>
        <v>CL.IC.NE.010209.01</v>
      </c>
      <c r="R19" t="s">
        <v>1141</v>
      </c>
      <c r="S19">
        <v>53</v>
      </c>
      <c r="T19" t="s">
        <v>1141</v>
      </c>
      <c r="U19">
        <v>1065</v>
      </c>
    </row>
    <row r="20" spans="1:21" ht="15">
      <c r="A20" t="s">
        <v>6028</v>
      </c>
      <c r="C20" s="2" t="s">
        <v>11324</v>
      </c>
      <c r="D20" t="s">
        <v>6042</v>
      </c>
      <c r="E20" s="2" t="s">
        <v>946</v>
      </c>
      <c r="F20" t="s">
        <v>6043</v>
      </c>
      <c r="G20" t="s">
        <v>2806</v>
      </c>
      <c r="H20" s="2" t="s">
        <v>11324</v>
      </c>
      <c r="I20" t="s">
        <v>2806</v>
      </c>
      <c r="J20" s="11" t="str">
        <f t="shared" si="1"/>
        <v>IC.NE.010301</v>
      </c>
      <c r="K20" s="2" t="s">
        <v>11324</v>
      </c>
      <c r="L20" t="str">
        <f t="shared" si="0"/>
        <v>Intact</v>
      </c>
      <c r="M20" s="12" t="str">
        <f t="shared" si="2"/>
        <v>PI.IC.NE.010301.01</v>
      </c>
      <c r="O20" s="12" t="str">
        <f t="shared" si="3"/>
        <v>PH.IC.NE.010301.01</v>
      </c>
      <c r="Q20" s="12" t="str">
        <f t="shared" si="4"/>
        <v>CL.IC.NE.010301.01</v>
      </c>
    </row>
    <row r="21" spans="1:21" ht="15">
      <c r="A21" t="s">
        <v>6028</v>
      </c>
      <c r="C21" s="2" t="s">
        <v>1192</v>
      </c>
      <c r="E21" s="2" t="s">
        <v>1202</v>
      </c>
      <c r="F21" t="s">
        <v>6043</v>
      </c>
      <c r="G21" t="s">
        <v>6032</v>
      </c>
      <c r="H21" s="2" t="s">
        <v>923</v>
      </c>
      <c r="I21" t="s">
        <v>6033</v>
      </c>
      <c r="J21" s="11" t="str">
        <f t="shared" si="1"/>
        <v>IC.NE.010302</v>
      </c>
      <c r="K21" s="2" t="s">
        <v>1192</v>
      </c>
      <c r="L21" t="str">
        <f t="shared" si="0"/>
        <v>Numbness</v>
      </c>
      <c r="M21" s="12" t="str">
        <f t="shared" si="2"/>
        <v>PI.IC.NE.010302.01</v>
      </c>
      <c r="O21" s="12" t="str">
        <f t="shared" si="3"/>
        <v>PH.IC.NE.010302.01</v>
      </c>
      <c r="Q21" s="12" t="str">
        <f t="shared" si="4"/>
        <v>CL.IC.NE.010302.01</v>
      </c>
    </row>
    <row r="22" spans="1:21" ht="15">
      <c r="A22" t="s">
        <v>6028</v>
      </c>
      <c r="C22" s="2" t="s">
        <v>1192</v>
      </c>
      <c r="E22" s="2" t="s">
        <v>1202</v>
      </c>
      <c r="F22" t="s">
        <v>6043</v>
      </c>
      <c r="G22" t="s">
        <v>6034</v>
      </c>
      <c r="H22" s="2" t="s">
        <v>1202</v>
      </c>
      <c r="I22" t="s">
        <v>6044</v>
      </c>
      <c r="J22" s="11" t="str">
        <f t="shared" si="1"/>
        <v>IC.NE.010303</v>
      </c>
      <c r="K22" s="2" t="s">
        <v>1192</v>
      </c>
      <c r="L22" t="str">
        <f t="shared" si="0"/>
        <v>Tingling</v>
      </c>
      <c r="M22" s="12" t="str">
        <f t="shared" si="2"/>
        <v>PI.IC.NE.010303.01</v>
      </c>
      <c r="O22" s="12" t="str">
        <f t="shared" si="3"/>
        <v>PH.IC.NE.010303.01</v>
      </c>
      <c r="Q22" s="12" t="str">
        <f t="shared" si="4"/>
        <v>CL.IC.NE.010303.01</v>
      </c>
    </row>
    <row r="23" spans="1:21" ht="15">
      <c r="A23" t="s">
        <v>6028</v>
      </c>
      <c r="C23" s="2" t="s">
        <v>1192</v>
      </c>
      <c r="E23" s="2" t="s">
        <v>1202</v>
      </c>
      <c r="F23" t="s">
        <v>6043</v>
      </c>
      <c r="G23" t="s">
        <v>6035</v>
      </c>
      <c r="H23" s="2" t="s">
        <v>7070</v>
      </c>
      <c r="I23" t="s">
        <v>5865</v>
      </c>
      <c r="J23" s="11" t="str">
        <f t="shared" si="1"/>
        <v>IC.NE.010304</v>
      </c>
      <c r="K23" s="2" t="s">
        <v>1192</v>
      </c>
      <c r="L23" t="str">
        <f t="shared" si="0"/>
        <v>Pins and needles</v>
      </c>
      <c r="M23" s="12" t="str">
        <f t="shared" si="2"/>
        <v>PI.IC.NE.010304.01</v>
      </c>
      <c r="O23" s="12" t="str">
        <f t="shared" si="3"/>
        <v>PH.IC.NE.010304.01</v>
      </c>
      <c r="Q23" s="12" t="str">
        <f t="shared" si="4"/>
        <v>CL.IC.NE.010304.01</v>
      </c>
    </row>
    <row r="24" spans="1:21" ht="15">
      <c r="A24" t="s">
        <v>6028</v>
      </c>
      <c r="C24" s="2" t="s">
        <v>1192</v>
      </c>
      <c r="E24" s="2" t="s">
        <v>1202</v>
      </c>
      <c r="F24" t="s">
        <v>6043</v>
      </c>
      <c r="G24" t="s">
        <v>5866</v>
      </c>
      <c r="H24" s="2" t="s">
        <v>7071</v>
      </c>
      <c r="I24" t="s">
        <v>5866</v>
      </c>
      <c r="J24" s="11" t="str">
        <f t="shared" si="1"/>
        <v>IC.NE.010305</v>
      </c>
      <c r="K24" s="2" t="s">
        <v>1192</v>
      </c>
      <c r="L24" t="str">
        <f t="shared" si="0"/>
        <v>Burning</v>
      </c>
      <c r="M24" s="12" t="str">
        <f t="shared" si="2"/>
        <v>PI.IC.NE.010305.01</v>
      </c>
      <c r="O24" s="12" t="str">
        <f t="shared" si="3"/>
        <v>PH.IC.NE.010305.01</v>
      </c>
      <c r="Q24" s="12" t="str">
        <f t="shared" si="4"/>
        <v>CL.IC.NE.010305.01</v>
      </c>
    </row>
    <row r="25" spans="1:21" ht="15">
      <c r="A25" t="s">
        <v>6028</v>
      </c>
      <c r="C25" s="2" t="s">
        <v>1192</v>
      </c>
      <c r="E25" s="2" t="s">
        <v>1202</v>
      </c>
      <c r="F25" t="s">
        <v>6043</v>
      </c>
      <c r="G25" t="s">
        <v>5867</v>
      </c>
      <c r="H25" s="2" t="s">
        <v>6888</v>
      </c>
      <c r="I25" t="s">
        <v>5868</v>
      </c>
      <c r="J25" s="11" t="str">
        <f t="shared" si="1"/>
        <v>IC.NE.010306</v>
      </c>
      <c r="K25" s="2" t="s">
        <v>1192</v>
      </c>
      <c r="L25" t="str">
        <f t="shared" si="0"/>
        <v>Phantom limb</v>
      </c>
      <c r="M25" s="12" t="str">
        <f t="shared" si="2"/>
        <v>PI.IC.NE.010306.01</v>
      </c>
      <c r="O25" s="12" t="str">
        <f t="shared" si="3"/>
        <v>PH.IC.NE.010306.01</v>
      </c>
      <c r="Q25" s="12" t="str">
        <f t="shared" si="4"/>
        <v>CL.IC.NE.010306.01</v>
      </c>
    </row>
    <row r="26" spans="1:21" ht="15">
      <c r="A26" t="s">
        <v>6028</v>
      </c>
      <c r="C26" s="2" t="s">
        <v>1192</v>
      </c>
      <c r="E26" s="2" t="s">
        <v>1202</v>
      </c>
      <c r="F26" t="s">
        <v>6043</v>
      </c>
      <c r="G26" t="s">
        <v>6039</v>
      </c>
      <c r="H26" s="2" t="s">
        <v>7284</v>
      </c>
      <c r="I26" t="s">
        <v>6039</v>
      </c>
      <c r="J26" s="11" t="str">
        <f t="shared" si="1"/>
        <v>IC.NE.010307</v>
      </c>
      <c r="K26" s="2" t="s">
        <v>1192</v>
      </c>
      <c r="L26" t="str">
        <f t="shared" si="0"/>
        <v>Impaired</v>
      </c>
      <c r="M26" s="12" t="str">
        <f t="shared" si="2"/>
        <v>PI.IC.NE.010307.01</v>
      </c>
      <c r="O26" s="12" t="str">
        <f t="shared" si="3"/>
        <v>PH.IC.NE.010307.01</v>
      </c>
      <c r="Q26" s="12" t="str">
        <f t="shared" si="4"/>
        <v>CL.IC.NE.010307.01</v>
      </c>
    </row>
    <row r="27" spans="1:21" ht="15">
      <c r="A27" t="s">
        <v>6028</v>
      </c>
      <c r="C27" s="2" t="s">
        <v>1192</v>
      </c>
      <c r="E27" s="2" t="s">
        <v>1202</v>
      </c>
      <c r="F27" t="s">
        <v>6043</v>
      </c>
      <c r="G27" t="s">
        <v>2790</v>
      </c>
      <c r="H27" s="2" t="s">
        <v>10093</v>
      </c>
      <c r="I27" t="s">
        <v>2790</v>
      </c>
      <c r="J27" s="11" t="str">
        <f t="shared" si="1"/>
        <v>IC.NE.010308</v>
      </c>
      <c r="K27" s="2" t="s">
        <v>1192</v>
      </c>
      <c r="L27" t="str">
        <f t="shared" si="0"/>
        <v>Absent</v>
      </c>
      <c r="M27" s="12" t="str">
        <f t="shared" si="2"/>
        <v>PI.IC.NE.010308.01</v>
      </c>
      <c r="O27" s="12" t="str">
        <f t="shared" si="3"/>
        <v>PH.IC.NE.010308.01</v>
      </c>
      <c r="Q27" s="12" t="str">
        <f t="shared" si="4"/>
        <v>CL.IC.NE.010308.01</v>
      </c>
    </row>
    <row r="28" spans="1:21" ht="15">
      <c r="A28" t="s">
        <v>6028</v>
      </c>
      <c r="C28" s="2" t="s">
        <v>1192</v>
      </c>
      <c r="E28" s="2" t="s">
        <v>1202</v>
      </c>
      <c r="F28" t="s">
        <v>6043</v>
      </c>
      <c r="G28" s="25" t="s">
        <v>1187</v>
      </c>
      <c r="H28" s="22" t="s">
        <v>1551</v>
      </c>
      <c r="I28" s="25" t="s">
        <v>6041</v>
      </c>
      <c r="J28" s="11" t="str">
        <f t="shared" si="1"/>
        <v>IC.NE.010309</v>
      </c>
      <c r="K28" s="22" t="s">
        <v>1396</v>
      </c>
      <c r="L28" t="str">
        <f t="shared" si="0"/>
        <v>Not Applicable</v>
      </c>
      <c r="M28" s="12" t="str">
        <f t="shared" si="2"/>
        <v>PI.IC.NE.010309.01</v>
      </c>
      <c r="O28" s="12" t="str">
        <f t="shared" si="3"/>
        <v>PH.IC.NE.010309.01</v>
      </c>
      <c r="Q28" s="12" t="str">
        <f t="shared" si="4"/>
        <v>CL.IC.NE.010309.01</v>
      </c>
      <c r="R28" t="s">
        <v>1141</v>
      </c>
      <c r="S28">
        <v>53</v>
      </c>
      <c r="T28" t="s">
        <v>1141</v>
      </c>
      <c r="U28">
        <v>1065</v>
      </c>
    </row>
    <row r="29" spans="1:21" ht="15">
      <c r="A29" t="s">
        <v>6028</v>
      </c>
      <c r="C29" s="2" t="s">
        <v>11324</v>
      </c>
      <c r="D29" t="s">
        <v>6045</v>
      </c>
      <c r="E29" s="2" t="s">
        <v>948</v>
      </c>
      <c r="F29" t="s">
        <v>6046</v>
      </c>
      <c r="G29" t="s">
        <v>2806</v>
      </c>
      <c r="H29" s="2" t="s">
        <v>11324</v>
      </c>
      <c r="I29" t="s">
        <v>2806</v>
      </c>
      <c r="J29" s="11" t="str">
        <f t="shared" si="1"/>
        <v>IC.NE.010401</v>
      </c>
      <c r="K29" s="2" t="s">
        <v>11324</v>
      </c>
      <c r="L29" t="str">
        <f t="shared" si="0"/>
        <v>Intact</v>
      </c>
      <c r="M29" s="12" t="str">
        <f t="shared" si="2"/>
        <v>PI.IC.NE.010401.01</v>
      </c>
      <c r="O29" s="12" t="str">
        <f t="shared" si="3"/>
        <v>PH.IC.NE.010401.01</v>
      </c>
      <c r="Q29" s="12" t="str">
        <f t="shared" si="4"/>
        <v>CL.IC.NE.010401.01</v>
      </c>
    </row>
    <row r="30" spans="1:21" ht="15">
      <c r="A30" t="s">
        <v>6028</v>
      </c>
      <c r="C30" s="2" t="s">
        <v>1192</v>
      </c>
      <c r="E30" s="2" t="s">
        <v>7070</v>
      </c>
      <c r="F30" t="s">
        <v>6046</v>
      </c>
      <c r="G30" t="s">
        <v>6032</v>
      </c>
      <c r="H30" s="2" t="s">
        <v>923</v>
      </c>
      <c r="I30" t="s">
        <v>6033</v>
      </c>
      <c r="J30" s="11" t="str">
        <f t="shared" si="1"/>
        <v>IC.NE.010402</v>
      </c>
      <c r="K30" s="2" t="s">
        <v>1192</v>
      </c>
      <c r="L30" t="str">
        <f t="shared" si="0"/>
        <v>Numbness</v>
      </c>
      <c r="M30" s="12" t="str">
        <f t="shared" si="2"/>
        <v>PI.IC.NE.010402.01</v>
      </c>
      <c r="O30" s="12" t="str">
        <f t="shared" si="3"/>
        <v>PH.IC.NE.010402.01</v>
      </c>
      <c r="Q30" s="12" t="str">
        <f t="shared" si="4"/>
        <v>CL.IC.NE.010402.01</v>
      </c>
    </row>
    <row r="31" spans="1:21" ht="15">
      <c r="A31" t="s">
        <v>6028</v>
      </c>
      <c r="C31" s="2" t="s">
        <v>1192</v>
      </c>
      <c r="E31" s="2" t="s">
        <v>7070</v>
      </c>
      <c r="F31" t="s">
        <v>6046</v>
      </c>
      <c r="G31" t="s">
        <v>6034</v>
      </c>
      <c r="H31" s="2" t="s">
        <v>1202</v>
      </c>
      <c r="I31" t="s">
        <v>6044</v>
      </c>
      <c r="J31" s="11" t="str">
        <f t="shared" si="1"/>
        <v>IC.NE.010403</v>
      </c>
      <c r="K31" s="2" t="s">
        <v>1192</v>
      </c>
      <c r="L31" t="str">
        <f t="shared" si="0"/>
        <v>Tingling</v>
      </c>
      <c r="M31" s="12" t="str">
        <f t="shared" si="2"/>
        <v>PI.IC.NE.010403.01</v>
      </c>
      <c r="O31" s="12" t="str">
        <f t="shared" si="3"/>
        <v>PH.IC.NE.010403.01</v>
      </c>
      <c r="Q31" s="12" t="str">
        <f t="shared" si="4"/>
        <v>CL.IC.NE.010403.01</v>
      </c>
    </row>
    <row r="32" spans="1:21" ht="15">
      <c r="A32" t="s">
        <v>6028</v>
      </c>
      <c r="C32" s="2" t="s">
        <v>1192</v>
      </c>
      <c r="E32" s="2" t="s">
        <v>7070</v>
      </c>
      <c r="F32" t="s">
        <v>6046</v>
      </c>
      <c r="G32" t="s">
        <v>6035</v>
      </c>
      <c r="H32" s="2" t="s">
        <v>7070</v>
      </c>
      <c r="I32" t="s">
        <v>5865</v>
      </c>
      <c r="J32" s="11" t="str">
        <f t="shared" si="1"/>
        <v>IC.NE.010404</v>
      </c>
      <c r="K32" s="2" t="s">
        <v>1192</v>
      </c>
      <c r="L32" t="str">
        <f t="shared" si="0"/>
        <v>Pins and needles</v>
      </c>
      <c r="M32" s="12" t="str">
        <f t="shared" si="2"/>
        <v>PI.IC.NE.010404.01</v>
      </c>
      <c r="O32" s="12" t="str">
        <f t="shared" si="3"/>
        <v>PH.IC.NE.010404.01</v>
      </c>
      <c r="Q32" s="12" t="str">
        <f t="shared" si="4"/>
        <v>CL.IC.NE.010404.01</v>
      </c>
    </row>
    <row r="33" spans="1:21" ht="15">
      <c r="A33" t="s">
        <v>6028</v>
      </c>
      <c r="C33" s="2" t="s">
        <v>1192</v>
      </c>
      <c r="E33" s="2" t="s">
        <v>7070</v>
      </c>
      <c r="F33" t="s">
        <v>6046</v>
      </c>
      <c r="G33" t="s">
        <v>5866</v>
      </c>
      <c r="H33" s="2" t="s">
        <v>7071</v>
      </c>
      <c r="I33" t="s">
        <v>5866</v>
      </c>
      <c r="J33" s="11" t="str">
        <f t="shared" si="1"/>
        <v>IC.NE.010405</v>
      </c>
      <c r="K33" s="2" t="s">
        <v>1192</v>
      </c>
      <c r="L33" t="str">
        <f t="shared" si="0"/>
        <v>Burning</v>
      </c>
      <c r="M33" s="12" t="str">
        <f t="shared" si="2"/>
        <v>PI.IC.NE.010405.01</v>
      </c>
      <c r="O33" s="12" t="str">
        <f t="shared" si="3"/>
        <v>PH.IC.NE.010405.01</v>
      </c>
      <c r="Q33" s="12" t="str">
        <f t="shared" si="4"/>
        <v>CL.IC.NE.010405.01</v>
      </c>
    </row>
    <row r="34" spans="1:21" ht="15">
      <c r="A34" t="s">
        <v>6028</v>
      </c>
      <c r="C34" s="2" t="s">
        <v>1192</v>
      </c>
      <c r="E34" s="2" t="s">
        <v>7070</v>
      </c>
      <c r="F34" t="s">
        <v>6046</v>
      </c>
      <c r="G34" t="s">
        <v>5867</v>
      </c>
      <c r="H34" s="2" t="s">
        <v>6888</v>
      </c>
      <c r="I34" t="s">
        <v>6047</v>
      </c>
      <c r="J34" s="11" t="str">
        <f t="shared" si="1"/>
        <v>IC.NE.010406</v>
      </c>
      <c r="K34" s="2" t="s">
        <v>1192</v>
      </c>
      <c r="L34" t="str">
        <f t="shared" si="0"/>
        <v>Phantom limb</v>
      </c>
      <c r="M34" s="12" t="str">
        <f t="shared" si="2"/>
        <v>PI.IC.NE.010406.01</v>
      </c>
      <c r="O34" s="12" t="str">
        <f t="shared" si="3"/>
        <v>PH.IC.NE.010406.01</v>
      </c>
      <c r="Q34" s="12" t="str">
        <f t="shared" si="4"/>
        <v>CL.IC.NE.010406.01</v>
      </c>
    </row>
    <row r="35" spans="1:21" ht="15">
      <c r="A35" t="s">
        <v>6028</v>
      </c>
      <c r="C35" s="2" t="s">
        <v>1192</v>
      </c>
      <c r="E35" s="2" t="s">
        <v>7070</v>
      </c>
      <c r="F35" t="s">
        <v>6046</v>
      </c>
      <c r="G35" t="s">
        <v>6039</v>
      </c>
      <c r="H35" s="2" t="s">
        <v>7284</v>
      </c>
      <c r="I35" t="s">
        <v>6039</v>
      </c>
      <c r="J35" s="11" t="str">
        <f t="shared" si="1"/>
        <v>IC.NE.010407</v>
      </c>
      <c r="K35" s="2" t="s">
        <v>1192</v>
      </c>
      <c r="L35" t="str">
        <f t="shared" si="0"/>
        <v>Impaired</v>
      </c>
      <c r="M35" s="12" t="str">
        <f t="shared" si="2"/>
        <v>PI.IC.NE.010407.01</v>
      </c>
      <c r="O35" s="12" t="str">
        <f t="shared" si="3"/>
        <v>PH.IC.NE.010407.01</v>
      </c>
      <c r="Q35" s="12" t="str">
        <f t="shared" si="4"/>
        <v>CL.IC.NE.010407.01</v>
      </c>
    </row>
    <row r="36" spans="1:21" ht="15">
      <c r="A36" t="s">
        <v>6028</v>
      </c>
      <c r="C36" s="2" t="s">
        <v>1192</v>
      </c>
      <c r="E36" s="2" t="s">
        <v>7070</v>
      </c>
      <c r="F36" t="s">
        <v>6046</v>
      </c>
      <c r="G36" t="s">
        <v>2790</v>
      </c>
      <c r="H36" s="2" t="s">
        <v>10093</v>
      </c>
      <c r="I36" t="s">
        <v>2790</v>
      </c>
      <c r="J36" s="11" t="str">
        <f t="shared" si="1"/>
        <v>IC.NE.010408</v>
      </c>
      <c r="K36" s="2" t="s">
        <v>1192</v>
      </c>
      <c r="L36" t="str">
        <f t="shared" si="0"/>
        <v>Absent</v>
      </c>
      <c r="M36" s="12" t="str">
        <f t="shared" si="2"/>
        <v>PI.IC.NE.010408.01</v>
      </c>
      <c r="O36" s="12" t="str">
        <f t="shared" si="3"/>
        <v>PH.IC.NE.010408.01</v>
      </c>
      <c r="Q36" s="12" t="str">
        <f t="shared" si="4"/>
        <v>CL.IC.NE.010408.01</v>
      </c>
    </row>
    <row r="37" spans="1:21" ht="15">
      <c r="A37" t="s">
        <v>6028</v>
      </c>
      <c r="C37" s="2" t="s">
        <v>11324</v>
      </c>
      <c r="E37" s="2" t="s">
        <v>7070</v>
      </c>
      <c r="F37" t="s">
        <v>6046</v>
      </c>
      <c r="G37" s="25" t="s">
        <v>1187</v>
      </c>
      <c r="H37" s="22" t="s">
        <v>1551</v>
      </c>
      <c r="I37" s="25" t="s">
        <v>6041</v>
      </c>
      <c r="J37" s="11" t="str">
        <f t="shared" si="1"/>
        <v>IC.NE.010409</v>
      </c>
      <c r="K37" s="22" t="s">
        <v>1396</v>
      </c>
      <c r="L37" t="str">
        <f t="shared" si="0"/>
        <v>Not Applicable</v>
      </c>
      <c r="M37" s="12" t="str">
        <f t="shared" si="2"/>
        <v>PI.IC.NE.010409.01</v>
      </c>
      <c r="O37" s="12" t="str">
        <f t="shared" si="3"/>
        <v>PH.IC.NE.010409.01</v>
      </c>
      <c r="Q37" s="12" t="str">
        <f t="shared" si="4"/>
        <v>CL.IC.NE.010409.01</v>
      </c>
      <c r="R37" t="s">
        <v>1141</v>
      </c>
      <c r="S37">
        <v>53</v>
      </c>
      <c r="T37" t="s">
        <v>1141</v>
      </c>
      <c r="U37">
        <v>1065</v>
      </c>
    </row>
    <row r="38" spans="1:21" ht="15">
      <c r="A38" t="s">
        <v>6028</v>
      </c>
      <c r="B38" t="s">
        <v>6048</v>
      </c>
      <c r="C38" s="2" t="s">
        <v>923</v>
      </c>
      <c r="D38" t="s">
        <v>6049</v>
      </c>
      <c r="E38" s="2" t="s">
        <v>1192</v>
      </c>
      <c r="F38" t="s">
        <v>6050</v>
      </c>
      <c r="G38" t="s">
        <v>6051</v>
      </c>
      <c r="H38" s="2" t="s">
        <v>1192</v>
      </c>
      <c r="I38">
        <v>5</v>
      </c>
      <c r="J38" s="11" t="str">
        <f t="shared" si="1"/>
        <v>IC.NE.020101</v>
      </c>
      <c r="K38" s="2" t="s">
        <v>11324</v>
      </c>
      <c r="L38" t="str">
        <f t="shared" si="0"/>
        <v>Raises arm against max resistance through pts ROM</v>
      </c>
      <c r="M38" s="12" t="str">
        <f t="shared" si="2"/>
        <v>PI.IC.NE.020101.01</v>
      </c>
      <c r="O38" s="12" t="str">
        <f t="shared" si="3"/>
        <v>PH.IC.NE.020101.01</v>
      </c>
      <c r="Q38" s="12" t="str">
        <f t="shared" si="4"/>
        <v>CL.IC.NE.020101.01</v>
      </c>
      <c r="R38" t="s">
        <v>9277</v>
      </c>
    </row>
    <row r="39" spans="1:21" ht="15">
      <c r="A39" t="s">
        <v>6028</v>
      </c>
      <c r="C39" s="2" t="s">
        <v>1199</v>
      </c>
      <c r="E39" s="2" t="s">
        <v>11324</v>
      </c>
      <c r="F39" t="s">
        <v>6050</v>
      </c>
      <c r="G39" t="s">
        <v>5768</v>
      </c>
      <c r="H39" s="2" t="s">
        <v>1199</v>
      </c>
      <c r="I39">
        <v>4</v>
      </c>
      <c r="J39" s="11" t="str">
        <f t="shared" si="1"/>
        <v>IC.NE.020102</v>
      </c>
      <c r="K39" s="2" t="s">
        <v>11324</v>
      </c>
      <c r="L39" t="str">
        <f t="shared" si="0"/>
        <v>Raises arm against mod resistance through pts ROM</v>
      </c>
      <c r="M39" s="12" t="str">
        <f t="shared" si="2"/>
        <v>PI.IC.NE.020102.01</v>
      </c>
      <c r="O39" s="12" t="str">
        <f t="shared" si="3"/>
        <v>PH.IC.NE.020102.01</v>
      </c>
      <c r="Q39" s="12" t="str">
        <f t="shared" si="4"/>
        <v>CL.IC.NE.020102.01</v>
      </c>
      <c r="R39" t="s">
        <v>1141</v>
      </c>
    </row>
    <row r="40" spans="1:21" ht="15">
      <c r="A40" t="s">
        <v>6028</v>
      </c>
      <c r="C40" s="2" t="s">
        <v>1199</v>
      </c>
      <c r="E40" s="2" t="s">
        <v>11324</v>
      </c>
      <c r="F40" t="s">
        <v>6050</v>
      </c>
      <c r="G40" t="s">
        <v>5769</v>
      </c>
      <c r="H40" s="2" t="s">
        <v>946</v>
      </c>
      <c r="I40">
        <v>3</v>
      </c>
      <c r="J40" s="11" t="str">
        <f t="shared" si="1"/>
        <v>IC.NE.020103</v>
      </c>
      <c r="K40" s="2" t="s">
        <v>11324</v>
      </c>
      <c r="L40" t="str">
        <f t="shared" si="0"/>
        <v>Raises arm against gravity but not against resistance</v>
      </c>
      <c r="M40" s="12" t="str">
        <f t="shared" si="2"/>
        <v>PI.IC.NE.020103.01</v>
      </c>
      <c r="O40" s="12" t="str">
        <f t="shared" si="3"/>
        <v>PH.IC.NE.020103.01</v>
      </c>
      <c r="Q40" s="12" t="str">
        <f t="shared" si="4"/>
        <v>CL.IC.NE.020103.01</v>
      </c>
      <c r="R40" t="s">
        <v>1141</v>
      </c>
    </row>
    <row r="41" spans="1:21" ht="15">
      <c r="A41" t="s">
        <v>6028</v>
      </c>
      <c r="C41" s="2" t="s">
        <v>1199</v>
      </c>
      <c r="E41" s="2" t="s">
        <v>11324</v>
      </c>
      <c r="F41" t="s">
        <v>6050</v>
      </c>
      <c r="G41" t="s">
        <v>5770</v>
      </c>
      <c r="H41" s="2" t="s">
        <v>948</v>
      </c>
      <c r="I41">
        <v>2</v>
      </c>
      <c r="J41" s="11" t="str">
        <f t="shared" si="1"/>
        <v>IC.NE.020104</v>
      </c>
      <c r="K41" s="2" t="s">
        <v>11324</v>
      </c>
      <c r="L41" t="str">
        <f t="shared" si="0"/>
        <v>Moves arm but cannot overcome gravity</v>
      </c>
      <c r="M41" s="12" t="str">
        <f t="shared" si="2"/>
        <v>PI.IC.NE.020104.01</v>
      </c>
      <c r="O41" s="12" t="str">
        <f t="shared" si="3"/>
        <v>PH.IC.NE.020104.01</v>
      </c>
      <c r="Q41" s="12" t="str">
        <f t="shared" si="4"/>
        <v>CL.IC.NE.020104.01</v>
      </c>
      <c r="R41" t="s">
        <v>1141</v>
      </c>
    </row>
    <row r="42" spans="1:21" ht="15">
      <c r="A42" t="s">
        <v>6028</v>
      </c>
      <c r="C42" s="2" t="s">
        <v>1199</v>
      </c>
      <c r="E42" s="2" t="s">
        <v>11324</v>
      </c>
      <c r="F42" t="s">
        <v>6050</v>
      </c>
      <c r="G42" t="s">
        <v>5771</v>
      </c>
      <c r="H42" s="2" t="s">
        <v>7071</v>
      </c>
      <c r="I42">
        <v>1</v>
      </c>
      <c r="J42" s="11" t="str">
        <f t="shared" si="1"/>
        <v>IC.NE.020105</v>
      </c>
      <c r="K42" s="2" t="s">
        <v>11324</v>
      </c>
      <c r="L42" t="str">
        <f t="shared" si="0"/>
        <v>Slight movement</v>
      </c>
      <c r="M42" s="12" t="str">
        <f t="shared" si="2"/>
        <v>PI.IC.NE.020105.01</v>
      </c>
      <c r="O42" s="12" t="str">
        <f t="shared" si="3"/>
        <v>PH.IC.NE.020105.01</v>
      </c>
      <c r="Q42" s="12" t="str">
        <f t="shared" si="4"/>
        <v>CL.IC.NE.020105.01</v>
      </c>
      <c r="R42" t="s">
        <v>1141</v>
      </c>
    </row>
    <row r="43" spans="1:21" ht="15">
      <c r="A43" t="s">
        <v>6028</v>
      </c>
      <c r="C43" s="2" t="s">
        <v>1199</v>
      </c>
      <c r="E43" s="2" t="s">
        <v>11324</v>
      </c>
      <c r="F43" t="s">
        <v>6050</v>
      </c>
      <c r="G43" t="s">
        <v>5772</v>
      </c>
      <c r="H43" s="2" t="s">
        <v>6888</v>
      </c>
      <c r="I43">
        <v>0</v>
      </c>
      <c r="J43" s="11" t="str">
        <f t="shared" si="1"/>
        <v>IC.NE.020106</v>
      </c>
      <c r="K43" s="2" t="s">
        <v>11324</v>
      </c>
      <c r="L43" t="str">
        <f t="shared" si="0"/>
        <v>No movement</v>
      </c>
      <c r="M43" s="12" t="str">
        <f t="shared" si="2"/>
        <v>PI.IC.NE.020106.01</v>
      </c>
      <c r="O43" s="12" t="str">
        <f t="shared" si="3"/>
        <v>PH.IC.NE.020106.01</v>
      </c>
      <c r="Q43" s="12" t="str">
        <f t="shared" si="4"/>
        <v>CL.IC.NE.020106.01</v>
      </c>
      <c r="R43" t="s">
        <v>1141</v>
      </c>
    </row>
    <row r="44" spans="1:21" ht="15">
      <c r="A44" t="s">
        <v>6028</v>
      </c>
      <c r="C44" s="2" t="s">
        <v>1199</v>
      </c>
      <c r="E44" s="2" t="s">
        <v>11324</v>
      </c>
      <c r="F44" t="s">
        <v>5773</v>
      </c>
      <c r="G44" t="s">
        <v>6051</v>
      </c>
      <c r="H44" s="22" t="s">
        <v>7284</v>
      </c>
      <c r="I44">
        <v>5</v>
      </c>
      <c r="J44" s="11" t="str">
        <f t="shared" si="1"/>
        <v>IC.NE.020107</v>
      </c>
      <c r="K44" s="2" t="s">
        <v>11324</v>
      </c>
      <c r="L44" t="str">
        <f t="shared" si="0"/>
        <v>Raises arm against max resistance through pts ROM</v>
      </c>
      <c r="M44" s="12" t="str">
        <f t="shared" si="2"/>
        <v>PI.IC.NE.020107.01</v>
      </c>
      <c r="O44" s="12" t="str">
        <f t="shared" si="3"/>
        <v>PH.IC.NE.020107.01</v>
      </c>
      <c r="Q44" s="12" t="str">
        <f t="shared" si="4"/>
        <v>CL.IC.NE.020107.01</v>
      </c>
      <c r="R44" t="s">
        <v>1141</v>
      </c>
    </row>
    <row r="45" spans="1:21" ht="15">
      <c r="A45" t="s">
        <v>6028</v>
      </c>
      <c r="C45" s="2" t="s">
        <v>1199</v>
      </c>
      <c r="E45" s="2" t="s">
        <v>11324</v>
      </c>
      <c r="F45" t="s">
        <v>5773</v>
      </c>
      <c r="G45" t="s">
        <v>2157</v>
      </c>
      <c r="H45" s="22" t="s">
        <v>10093</v>
      </c>
      <c r="I45" t="s">
        <v>6202</v>
      </c>
      <c r="J45" s="11" t="str">
        <f t="shared" si="1"/>
        <v>IC.NE.020108</v>
      </c>
      <c r="K45" s="2" t="s">
        <v>11324</v>
      </c>
      <c r="L45" t="str">
        <f t="shared" si="0"/>
        <v>Not Applicable</v>
      </c>
      <c r="M45" s="12" t="str">
        <f t="shared" si="2"/>
        <v>PI.IC.NE.020108.01</v>
      </c>
      <c r="O45" s="12" t="str">
        <f t="shared" si="3"/>
        <v>PH.IC.NE.020108.01</v>
      </c>
      <c r="Q45" s="12" t="str">
        <f t="shared" si="4"/>
        <v>CL.IC.NE.020108.01</v>
      </c>
      <c r="R45" t="s">
        <v>1141</v>
      </c>
      <c r="S45">
        <v>56</v>
      </c>
    </row>
    <row r="46" spans="1:21" ht="15">
      <c r="A46" t="s">
        <v>6028</v>
      </c>
      <c r="C46" s="2" t="s">
        <v>1199</v>
      </c>
      <c r="D46" t="s">
        <v>5774</v>
      </c>
      <c r="E46" s="2" t="s">
        <v>1199</v>
      </c>
      <c r="F46" t="s">
        <v>5773</v>
      </c>
      <c r="G46" t="s">
        <v>5768</v>
      </c>
      <c r="H46" s="22" t="s">
        <v>11324</v>
      </c>
      <c r="I46">
        <v>4</v>
      </c>
      <c r="J46" s="11" t="str">
        <f t="shared" si="1"/>
        <v>IC.NE.020201</v>
      </c>
      <c r="K46" s="2" t="s">
        <v>11324</v>
      </c>
      <c r="L46" t="str">
        <f t="shared" si="0"/>
        <v>Raises arm against mod resistance through pts ROM</v>
      </c>
      <c r="M46" s="12" t="str">
        <f t="shared" si="2"/>
        <v>PI.IC.NE.020201.01</v>
      </c>
      <c r="O46" s="12" t="str">
        <f t="shared" si="3"/>
        <v>PH.IC.NE.020201.01</v>
      </c>
      <c r="Q46" s="12" t="str">
        <f t="shared" si="4"/>
        <v>CL.IC.NE.020201.01</v>
      </c>
      <c r="R46" t="s">
        <v>1141</v>
      </c>
    </row>
    <row r="47" spans="1:21" ht="15">
      <c r="A47" t="s">
        <v>6028</v>
      </c>
      <c r="C47" s="2" t="s">
        <v>1199</v>
      </c>
      <c r="E47" s="2" t="s">
        <v>1199</v>
      </c>
      <c r="F47" t="s">
        <v>5773</v>
      </c>
      <c r="G47" t="s">
        <v>5769</v>
      </c>
      <c r="H47" s="22" t="s">
        <v>1199</v>
      </c>
      <c r="I47">
        <v>3</v>
      </c>
      <c r="J47" s="11" t="str">
        <f t="shared" si="1"/>
        <v>IC.NE.020202</v>
      </c>
      <c r="K47" s="2" t="s">
        <v>11324</v>
      </c>
      <c r="L47" t="str">
        <f t="shared" si="0"/>
        <v>Raises arm against gravity but not against resistance</v>
      </c>
      <c r="M47" s="12" t="str">
        <f t="shared" si="2"/>
        <v>PI.IC.NE.020202.01</v>
      </c>
      <c r="O47" s="12" t="str">
        <f t="shared" si="3"/>
        <v>PH.IC.NE.020202.01</v>
      </c>
      <c r="Q47" s="12" t="str">
        <f t="shared" si="4"/>
        <v>CL.IC.NE.020202.01</v>
      </c>
      <c r="R47" t="s">
        <v>1141</v>
      </c>
    </row>
    <row r="48" spans="1:21" ht="15">
      <c r="A48" t="s">
        <v>6028</v>
      </c>
      <c r="C48" s="2" t="s">
        <v>1199</v>
      </c>
      <c r="E48" s="2" t="s">
        <v>1199</v>
      </c>
      <c r="F48" t="s">
        <v>5773</v>
      </c>
      <c r="G48" t="s">
        <v>5770</v>
      </c>
      <c r="H48" s="22" t="s">
        <v>946</v>
      </c>
      <c r="I48">
        <v>2</v>
      </c>
      <c r="J48" s="11" t="str">
        <f t="shared" si="1"/>
        <v>IC.NE.020203</v>
      </c>
      <c r="K48" s="2" t="s">
        <v>11324</v>
      </c>
      <c r="L48" t="str">
        <f t="shared" si="0"/>
        <v>Moves arm but cannot overcome gravity</v>
      </c>
      <c r="M48" s="12" t="str">
        <f t="shared" si="2"/>
        <v>PI.IC.NE.020203.01</v>
      </c>
      <c r="O48" s="12" t="str">
        <f t="shared" si="3"/>
        <v>PH.IC.NE.020203.01</v>
      </c>
      <c r="Q48" s="12" t="str">
        <f t="shared" si="4"/>
        <v>CL.IC.NE.020203.01</v>
      </c>
      <c r="R48" t="s">
        <v>1141</v>
      </c>
    </row>
    <row r="49" spans="1:19" ht="15">
      <c r="A49" t="s">
        <v>6028</v>
      </c>
      <c r="C49" s="2" t="s">
        <v>1199</v>
      </c>
      <c r="E49" s="2" t="s">
        <v>1199</v>
      </c>
      <c r="F49" t="s">
        <v>5773</v>
      </c>
      <c r="G49" t="s">
        <v>5771</v>
      </c>
      <c r="H49" s="22" t="s">
        <v>948</v>
      </c>
      <c r="I49">
        <v>1</v>
      </c>
      <c r="J49" s="11" t="str">
        <f t="shared" si="1"/>
        <v>IC.NE.020204</v>
      </c>
      <c r="K49" s="2" t="s">
        <v>11324</v>
      </c>
      <c r="L49" t="str">
        <f t="shared" si="0"/>
        <v>Slight movement</v>
      </c>
      <c r="M49" s="12" t="str">
        <f t="shared" si="2"/>
        <v>PI.IC.NE.020204.01</v>
      </c>
      <c r="O49" s="12" t="str">
        <f t="shared" si="3"/>
        <v>PH.IC.NE.020204.01</v>
      </c>
      <c r="Q49" s="12" t="str">
        <f t="shared" si="4"/>
        <v>CL.IC.NE.020204.01</v>
      </c>
      <c r="R49" t="s">
        <v>1141</v>
      </c>
    </row>
    <row r="50" spans="1:19" ht="15">
      <c r="A50" t="s">
        <v>6028</v>
      </c>
      <c r="C50" s="2" t="s">
        <v>1199</v>
      </c>
      <c r="E50" s="2" t="s">
        <v>1199</v>
      </c>
      <c r="F50" t="s">
        <v>5773</v>
      </c>
      <c r="G50" t="s">
        <v>5772</v>
      </c>
      <c r="H50" s="22" t="s">
        <v>7071</v>
      </c>
      <c r="I50">
        <v>0</v>
      </c>
      <c r="J50" s="11" t="str">
        <f t="shared" si="1"/>
        <v>IC.NE.020205</v>
      </c>
      <c r="K50" s="2" t="s">
        <v>11324</v>
      </c>
      <c r="L50" t="str">
        <f t="shared" si="0"/>
        <v>No movement</v>
      </c>
      <c r="M50" s="12" t="str">
        <f t="shared" si="2"/>
        <v>PI.IC.NE.020205.01</v>
      </c>
      <c r="O50" s="12" t="str">
        <f t="shared" si="3"/>
        <v>PH.IC.NE.020205.01</v>
      </c>
      <c r="Q50" s="12" t="str">
        <f t="shared" si="4"/>
        <v>CL.IC.NE.020205.01</v>
      </c>
      <c r="R50" t="s">
        <v>1141</v>
      </c>
    </row>
    <row r="51" spans="1:19" ht="15">
      <c r="A51" t="s">
        <v>6028</v>
      </c>
      <c r="C51" s="2" t="s">
        <v>1199</v>
      </c>
      <c r="E51" s="2" t="s">
        <v>1199</v>
      </c>
      <c r="F51" t="s">
        <v>5773</v>
      </c>
      <c r="G51" t="s">
        <v>2157</v>
      </c>
      <c r="H51" s="22" t="s">
        <v>6888</v>
      </c>
      <c r="I51" t="s">
        <v>6202</v>
      </c>
      <c r="J51" s="11" t="str">
        <f t="shared" si="1"/>
        <v>IC.NE.020206</v>
      </c>
      <c r="K51" s="2" t="s">
        <v>11324</v>
      </c>
      <c r="L51" t="str">
        <f t="shared" si="0"/>
        <v>Not Applicable</v>
      </c>
      <c r="M51" s="12" t="str">
        <f t="shared" si="2"/>
        <v>PI.IC.NE.020206.01</v>
      </c>
      <c r="O51" s="12" t="str">
        <f t="shared" si="3"/>
        <v>PH.IC.NE.020206.01</v>
      </c>
      <c r="Q51" s="12" t="str">
        <f t="shared" si="4"/>
        <v>CL.IC.NE.020206.01</v>
      </c>
      <c r="R51" t="s">
        <v>1141</v>
      </c>
      <c r="S51">
        <v>56</v>
      </c>
    </row>
    <row r="52" spans="1:19" ht="15">
      <c r="A52" t="s">
        <v>6028</v>
      </c>
      <c r="C52" s="2" t="s">
        <v>1199</v>
      </c>
      <c r="D52" t="s">
        <v>6042</v>
      </c>
      <c r="E52" s="2" t="s">
        <v>946</v>
      </c>
      <c r="F52" t="s">
        <v>5775</v>
      </c>
      <c r="G52" t="s">
        <v>5941</v>
      </c>
      <c r="H52" s="22" t="s">
        <v>1396</v>
      </c>
      <c r="I52">
        <v>5</v>
      </c>
      <c r="J52" s="11" t="str">
        <f t="shared" si="1"/>
        <v>IC.NE.020301</v>
      </c>
      <c r="K52" s="2" t="s">
        <v>11324</v>
      </c>
      <c r="L52" t="str">
        <f t="shared" si="0"/>
        <v>Raises leg against max resistance through pts ROM</v>
      </c>
      <c r="M52" s="12" t="str">
        <f t="shared" si="2"/>
        <v>PI.IC.NE.020301.01</v>
      </c>
      <c r="O52" s="12" t="str">
        <f t="shared" si="3"/>
        <v>PH.IC.NE.020301.01</v>
      </c>
      <c r="Q52" s="12" t="str">
        <f t="shared" si="4"/>
        <v>CL.IC.NE.020301.01</v>
      </c>
      <c r="R52" t="s">
        <v>9277</v>
      </c>
    </row>
    <row r="53" spans="1:19" ht="15">
      <c r="A53" t="s">
        <v>6028</v>
      </c>
      <c r="C53" s="2" t="s">
        <v>1199</v>
      </c>
      <c r="E53" s="2" t="s">
        <v>946</v>
      </c>
      <c r="F53" t="s">
        <v>5775</v>
      </c>
      <c r="G53" t="s">
        <v>5934</v>
      </c>
      <c r="H53" s="22" t="s">
        <v>1398</v>
      </c>
      <c r="I53">
        <v>4</v>
      </c>
      <c r="J53" s="11" t="str">
        <f t="shared" si="1"/>
        <v>IC.NE.020302</v>
      </c>
      <c r="K53" s="2" t="s">
        <v>11324</v>
      </c>
      <c r="L53" t="str">
        <f t="shared" si="0"/>
        <v>Raises leg against mod resistance through pts ROM</v>
      </c>
      <c r="M53" s="12" t="str">
        <f t="shared" si="2"/>
        <v>PI.IC.NE.020302.01</v>
      </c>
      <c r="O53" s="12" t="str">
        <f t="shared" si="3"/>
        <v>PH.IC.NE.020302.01</v>
      </c>
      <c r="Q53" s="12" t="str">
        <f t="shared" si="4"/>
        <v>CL.IC.NE.020302.01</v>
      </c>
      <c r="R53" t="s">
        <v>1141</v>
      </c>
    </row>
    <row r="54" spans="1:19" ht="15">
      <c r="A54" t="s">
        <v>6028</v>
      </c>
      <c r="C54" s="2" t="s">
        <v>1199</v>
      </c>
      <c r="E54" s="2" t="s">
        <v>946</v>
      </c>
      <c r="F54" t="s">
        <v>5775</v>
      </c>
      <c r="G54" t="s">
        <v>5935</v>
      </c>
      <c r="H54" s="22" t="s">
        <v>1400</v>
      </c>
      <c r="I54">
        <v>3</v>
      </c>
      <c r="J54" s="11" t="str">
        <f t="shared" si="1"/>
        <v>IC.NE.020303</v>
      </c>
      <c r="K54" s="2" t="s">
        <v>11324</v>
      </c>
      <c r="L54" t="str">
        <f t="shared" si="0"/>
        <v>Raises leg against gravity but not against resistance</v>
      </c>
      <c r="M54" s="12" t="str">
        <f t="shared" si="2"/>
        <v>PI.IC.NE.020303.01</v>
      </c>
      <c r="O54" s="12" t="str">
        <f t="shared" si="3"/>
        <v>PH.IC.NE.020303.01</v>
      </c>
      <c r="Q54" s="12" t="str">
        <f t="shared" si="4"/>
        <v>CL.IC.NE.020303.01</v>
      </c>
      <c r="R54" t="s">
        <v>1141</v>
      </c>
    </row>
    <row r="55" spans="1:19" ht="15">
      <c r="A55" t="s">
        <v>6028</v>
      </c>
      <c r="C55" s="2" t="s">
        <v>1199</v>
      </c>
      <c r="E55" s="2" t="s">
        <v>946</v>
      </c>
      <c r="F55" t="s">
        <v>5775</v>
      </c>
      <c r="G55" t="s">
        <v>5936</v>
      </c>
      <c r="H55" s="22" t="s">
        <v>1402</v>
      </c>
      <c r="I55">
        <v>2</v>
      </c>
      <c r="J55" s="11" t="str">
        <f t="shared" si="1"/>
        <v>IC.NE.020304</v>
      </c>
      <c r="K55" s="2" t="s">
        <v>11324</v>
      </c>
      <c r="L55" t="str">
        <f t="shared" si="0"/>
        <v>Moves leg but cannot overcome gravity</v>
      </c>
      <c r="M55" s="12" t="str">
        <f t="shared" si="2"/>
        <v>PI.IC.NE.020304.01</v>
      </c>
      <c r="O55" s="12" t="str">
        <f t="shared" si="3"/>
        <v>PH.IC.NE.020304.01</v>
      </c>
      <c r="Q55" s="12" t="str">
        <f t="shared" si="4"/>
        <v>CL.IC.NE.020304.01</v>
      </c>
      <c r="R55" t="s">
        <v>1141</v>
      </c>
    </row>
    <row r="56" spans="1:19" ht="15">
      <c r="A56" t="s">
        <v>6028</v>
      </c>
      <c r="C56" s="2" t="s">
        <v>1199</v>
      </c>
      <c r="E56" s="2" t="s">
        <v>946</v>
      </c>
      <c r="F56" t="s">
        <v>5775</v>
      </c>
      <c r="G56" t="s">
        <v>5771</v>
      </c>
      <c r="H56" s="22" t="s">
        <v>1404</v>
      </c>
      <c r="I56">
        <v>1</v>
      </c>
      <c r="J56" s="11" t="str">
        <f t="shared" si="1"/>
        <v>IC.NE.020305</v>
      </c>
      <c r="K56" s="2" t="s">
        <v>11324</v>
      </c>
      <c r="L56" t="str">
        <f t="shared" si="0"/>
        <v>Slight movement</v>
      </c>
      <c r="M56" s="12" t="str">
        <f t="shared" si="2"/>
        <v>PI.IC.NE.020305.01</v>
      </c>
      <c r="O56" s="12" t="str">
        <f t="shared" si="3"/>
        <v>PH.IC.NE.020305.01</v>
      </c>
      <c r="Q56" s="12" t="str">
        <f t="shared" si="4"/>
        <v>CL.IC.NE.020305.01</v>
      </c>
      <c r="R56" t="s">
        <v>1141</v>
      </c>
    </row>
    <row r="57" spans="1:19" ht="15">
      <c r="A57" t="s">
        <v>6028</v>
      </c>
      <c r="C57" s="2" t="s">
        <v>1199</v>
      </c>
      <c r="E57" s="2" t="s">
        <v>946</v>
      </c>
      <c r="F57" t="s">
        <v>5775</v>
      </c>
      <c r="G57" t="s">
        <v>5772</v>
      </c>
      <c r="H57" s="22" t="s">
        <v>1406</v>
      </c>
      <c r="I57">
        <v>0</v>
      </c>
      <c r="J57" s="11" t="str">
        <f t="shared" si="1"/>
        <v>IC.NE.020306</v>
      </c>
      <c r="K57" s="2" t="s">
        <v>11324</v>
      </c>
      <c r="L57" t="str">
        <f t="shared" si="0"/>
        <v>No movement</v>
      </c>
      <c r="M57" s="12" t="str">
        <f t="shared" si="2"/>
        <v>PI.IC.NE.020306.01</v>
      </c>
      <c r="O57" s="12" t="str">
        <f t="shared" si="3"/>
        <v>PH.IC.NE.020306.01</v>
      </c>
      <c r="Q57" s="12" t="str">
        <f t="shared" si="4"/>
        <v>CL.IC.NE.020306.01</v>
      </c>
      <c r="R57" t="s">
        <v>1141</v>
      </c>
    </row>
    <row r="58" spans="1:19" ht="15">
      <c r="A58" t="s">
        <v>6028</v>
      </c>
      <c r="C58" s="2" t="s">
        <v>1199</v>
      </c>
      <c r="E58" s="2" t="s">
        <v>946</v>
      </c>
      <c r="F58" t="s">
        <v>5937</v>
      </c>
      <c r="G58" t="s">
        <v>2157</v>
      </c>
      <c r="H58" s="22" t="s">
        <v>7284</v>
      </c>
      <c r="I58" t="s">
        <v>6202</v>
      </c>
      <c r="J58" s="11" t="str">
        <f t="shared" si="1"/>
        <v>IC.NE.020307</v>
      </c>
      <c r="K58" s="2" t="s">
        <v>11324</v>
      </c>
      <c r="L58" t="str">
        <f t="shared" si="0"/>
        <v>Not Applicable</v>
      </c>
      <c r="M58" s="12" t="str">
        <f t="shared" si="2"/>
        <v>PI.IC.NE.020307.01</v>
      </c>
      <c r="O58" s="12" t="str">
        <f t="shared" si="3"/>
        <v>PH.IC.NE.020307.01</v>
      </c>
      <c r="Q58" s="12" t="str">
        <f t="shared" si="4"/>
        <v>CL.IC.NE.020307.01</v>
      </c>
      <c r="R58" t="s">
        <v>1141</v>
      </c>
      <c r="S58">
        <v>56</v>
      </c>
    </row>
    <row r="59" spans="1:19" ht="15">
      <c r="A59" t="s">
        <v>6028</v>
      </c>
      <c r="C59" s="2" t="s">
        <v>1199</v>
      </c>
      <c r="D59" t="s">
        <v>6045</v>
      </c>
      <c r="E59" s="2" t="s">
        <v>948</v>
      </c>
      <c r="F59" t="s">
        <v>5938</v>
      </c>
      <c r="G59" t="s">
        <v>5941</v>
      </c>
      <c r="H59" s="22" t="s">
        <v>1396</v>
      </c>
      <c r="I59">
        <v>5</v>
      </c>
      <c r="J59" s="11" t="str">
        <f t="shared" si="1"/>
        <v>IC.NE.020401</v>
      </c>
      <c r="K59" s="2" t="s">
        <v>11324</v>
      </c>
      <c r="L59" t="str">
        <f t="shared" si="0"/>
        <v>Raises leg against max resistance through pts ROM</v>
      </c>
      <c r="M59" s="12" t="str">
        <f t="shared" si="2"/>
        <v>PI.IC.NE.020401.01</v>
      </c>
      <c r="O59" s="12" t="str">
        <f t="shared" si="3"/>
        <v>PH.IC.NE.020401.01</v>
      </c>
      <c r="Q59" s="12" t="str">
        <f t="shared" si="4"/>
        <v>CL.IC.NE.020401.01</v>
      </c>
      <c r="R59" t="s">
        <v>1141</v>
      </c>
    </row>
    <row r="60" spans="1:19" ht="15">
      <c r="A60" t="s">
        <v>6028</v>
      </c>
      <c r="C60" s="2" t="s">
        <v>1199</v>
      </c>
      <c r="E60" s="2" t="s">
        <v>948</v>
      </c>
      <c r="F60" t="s">
        <v>5938</v>
      </c>
      <c r="G60" t="s">
        <v>5934</v>
      </c>
      <c r="H60" s="22" t="s">
        <v>1398</v>
      </c>
      <c r="I60">
        <v>4</v>
      </c>
      <c r="J60" s="11" t="str">
        <f t="shared" si="1"/>
        <v>IC.NE.020402</v>
      </c>
      <c r="K60" s="2" t="s">
        <v>11324</v>
      </c>
      <c r="L60" t="str">
        <f t="shared" si="0"/>
        <v>Raises leg against mod resistance through pts ROM</v>
      </c>
      <c r="M60" s="12" t="str">
        <f t="shared" si="2"/>
        <v>PI.IC.NE.020402.01</v>
      </c>
      <c r="O60" s="12" t="str">
        <f t="shared" si="3"/>
        <v>PH.IC.NE.020402.01</v>
      </c>
      <c r="Q60" s="12" t="str">
        <f t="shared" si="4"/>
        <v>CL.IC.NE.020402.01</v>
      </c>
      <c r="R60" t="s">
        <v>1141</v>
      </c>
    </row>
    <row r="61" spans="1:19" ht="15">
      <c r="A61" t="s">
        <v>6028</v>
      </c>
      <c r="C61" s="2" t="s">
        <v>923</v>
      </c>
      <c r="E61" s="2" t="s">
        <v>7070</v>
      </c>
      <c r="F61" t="s">
        <v>5938</v>
      </c>
      <c r="G61" t="s">
        <v>5939</v>
      </c>
      <c r="H61" s="22" t="s">
        <v>1400</v>
      </c>
      <c r="I61">
        <v>3</v>
      </c>
      <c r="J61" s="11" t="str">
        <f t="shared" si="1"/>
        <v>IC.NE.020403</v>
      </c>
      <c r="K61" s="2" t="s">
        <v>1192</v>
      </c>
      <c r="L61" t="str">
        <f t="shared" si="0"/>
        <v>Raises leg against gravity, not against resistance</v>
      </c>
      <c r="M61" s="12" t="str">
        <f t="shared" si="2"/>
        <v>PI.IC.NE.020403.01</v>
      </c>
      <c r="O61" s="12" t="str">
        <f t="shared" si="3"/>
        <v>PH.IC.NE.020403.01</v>
      </c>
      <c r="Q61" s="12" t="str">
        <f t="shared" si="4"/>
        <v>CL.IC.NE.020403.01</v>
      </c>
      <c r="R61" t="s">
        <v>1141</v>
      </c>
    </row>
    <row r="62" spans="1:19" ht="15">
      <c r="A62" t="s">
        <v>6028</v>
      </c>
      <c r="C62" s="2" t="s">
        <v>1199</v>
      </c>
      <c r="E62" s="2" t="s">
        <v>948</v>
      </c>
      <c r="F62" t="s">
        <v>5938</v>
      </c>
      <c r="G62" t="s">
        <v>5936</v>
      </c>
      <c r="H62" s="22" t="s">
        <v>1402</v>
      </c>
      <c r="I62">
        <v>2</v>
      </c>
      <c r="J62" s="11" t="str">
        <f t="shared" si="1"/>
        <v>IC.NE.020404</v>
      </c>
      <c r="K62" s="2" t="s">
        <v>11324</v>
      </c>
      <c r="L62" t="str">
        <f t="shared" si="0"/>
        <v>Moves leg but cannot overcome gravity</v>
      </c>
      <c r="M62" s="12" t="str">
        <f t="shared" si="2"/>
        <v>PI.IC.NE.020404.01</v>
      </c>
      <c r="O62" s="12" t="str">
        <f t="shared" si="3"/>
        <v>PH.IC.NE.020404.01</v>
      </c>
      <c r="Q62" s="12" t="str">
        <f t="shared" si="4"/>
        <v>CL.IC.NE.020404.01</v>
      </c>
      <c r="R62" t="s">
        <v>1141</v>
      </c>
    </row>
    <row r="63" spans="1:19" ht="15">
      <c r="A63" t="s">
        <v>6028</v>
      </c>
      <c r="C63" s="2" t="s">
        <v>1199</v>
      </c>
      <c r="E63" s="2" t="s">
        <v>948</v>
      </c>
      <c r="F63" t="s">
        <v>5938</v>
      </c>
      <c r="G63" t="s">
        <v>5771</v>
      </c>
      <c r="H63" s="22" t="s">
        <v>1404</v>
      </c>
      <c r="I63">
        <v>1</v>
      </c>
      <c r="J63" s="11" t="str">
        <f t="shared" si="1"/>
        <v>IC.NE.020405</v>
      </c>
      <c r="K63" s="2" t="s">
        <v>11324</v>
      </c>
      <c r="L63" t="str">
        <f t="shared" si="0"/>
        <v>Slight movement</v>
      </c>
      <c r="M63" s="12" t="str">
        <f t="shared" si="2"/>
        <v>PI.IC.NE.020405.01</v>
      </c>
      <c r="O63" s="12" t="str">
        <f t="shared" si="3"/>
        <v>PH.IC.NE.020405.01</v>
      </c>
      <c r="Q63" s="12" t="str">
        <f t="shared" si="4"/>
        <v>CL.IC.NE.020405.01</v>
      </c>
      <c r="R63" t="s">
        <v>1141</v>
      </c>
    </row>
    <row r="64" spans="1:19" ht="15">
      <c r="A64" t="s">
        <v>6028</v>
      </c>
      <c r="C64" s="2" t="s">
        <v>1199</v>
      </c>
      <c r="E64" s="2" t="s">
        <v>948</v>
      </c>
      <c r="F64" t="s">
        <v>5938</v>
      </c>
      <c r="G64" t="s">
        <v>5772</v>
      </c>
      <c r="H64" s="22" t="s">
        <v>1406</v>
      </c>
      <c r="I64">
        <v>0</v>
      </c>
      <c r="J64" s="11" t="str">
        <f t="shared" si="1"/>
        <v>IC.NE.020406</v>
      </c>
      <c r="K64" s="2" t="s">
        <v>11324</v>
      </c>
      <c r="L64" t="str">
        <f t="shared" si="0"/>
        <v>No movement</v>
      </c>
      <c r="M64" s="12" t="str">
        <f t="shared" si="2"/>
        <v>PI.IC.NE.020406.01</v>
      </c>
      <c r="O64" s="12" t="str">
        <f t="shared" si="3"/>
        <v>PH.IC.NE.020406.01</v>
      </c>
      <c r="Q64" s="12" t="str">
        <f t="shared" si="4"/>
        <v>CL.IC.NE.020406.01</v>
      </c>
      <c r="R64" t="s">
        <v>1141</v>
      </c>
    </row>
    <row r="65" spans="1:19" ht="15">
      <c r="A65" t="s">
        <v>6028</v>
      </c>
      <c r="C65" s="2" t="s">
        <v>1199</v>
      </c>
      <c r="E65" s="2" t="s">
        <v>948</v>
      </c>
      <c r="F65" t="s">
        <v>5938</v>
      </c>
      <c r="G65" t="s">
        <v>2157</v>
      </c>
      <c r="H65" s="22" t="s">
        <v>7284</v>
      </c>
      <c r="I65" t="s">
        <v>6202</v>
      </c>
      <c r="J65" s="11" t="str">
        <f t="shared" si="1"/>
        <v>IC.NE.020407</v>
      </c>
      <c r="K65" s="2" t="s">
        <v>11324</v>
      </c>
      <c r="L65" t="str">
        <f t="shared" si="0"/>
        <v>Not Applicable</v>
      </c>
      <c r="M65" s="12" t="str">
        <f t="shared" si="2"/>
        <v>PI.IC.NE.020407.01</v>
      </c>
      <c r="O65" s="12" t="str">
        <f t="shared" si="3"/>
        <v>PH.IC.NE.020407.01</v>
      </c>
      <c r="Q65" s="12" t="str">
        <f t="shared" si="4"/>
        <v>CL.IC.NE.020407.01</v>
      </c>
      <c r="R65" t="s">
        <v>1141</v>
      </c>
      <c r="S65">
        <v>56</v>
      </c>
    </row>
    <row r="66" spans="1:19" ht="15">
      <c r="A66" t="s">
        <v>6028</v>
      </c>
      <c r="B66" t="s">
        <v>945</v>
      </c>
      <c r="C66" s="2" t="s">
        <v>1199</v>
      </c>
      <c r="D66" t="s">
        <v>5940</v>
      </c>
      <c r="E66" s="2" t="s">
        <v>7071</v>
      </c>
      <c r="F66" t="s">
        <v>6107</v>
      </c>
      <c r="G66" t="s">
        <v>6108</v>
      </c>
      <c r="H66" s="22" t="s">
        <v>1396</v>
      </c>
      <c r="I66" t="s">
        <v>6108</v>
      </c>
      <c r="J66" s="11" t="str">
        <f t="shared" si="1"/>
        <v>IC.NE.020501</v>
      </c>
      <c r="K66" s="2" t="s">
        <v>11324</v>
      </c>
      <c r="L66" t="str">
        <f t="shared" ref="L66:L129" si="5">G66</f>
        <v>Strong</v>
      </c>
      <c r="M66" s="12" t="str">
        <f t="shared" si="2"/>
        <v>PI.IC.NE.020501.01</v>
      </c>
      <c r="O66" s="12" t="str">
        <f t="shared" si="3"/>
        <v>PH.IC.NE.020501.01</v>
      </c>
      <c r="Q66" s="12" t="str">
        <f t="shared" si="4"/>
        <v>CL.IC.NE.020501.01</v>
      </c>
      <c r="R66" t="s">
        <v>1141</v>
      </c>
      <c r="S66">
        <v>283</v>
      </c>
    </row>
    <row r="67" spans="1:19" ht="15">
      <c r="A67" t="s">
        <v>6028</v>
      </c>
      <c r="C67" s="2" t="s">
        <v>1199</v>
      </c>
      <c r="E67" s="2" t="s">
        <v>7071</v>
      </c>
      <c r="F67" t="s">
        <v>6107</v>
      </c>
      <c r="G67" t="s">
        <v>6109</v>
      </c>
      <c r="H67" s="22" t="s">
        <v>1398</v>
      </c>
      <c r="I67" t="s">
        <v>6109</v>
      </c>
      <c r="J67" s="11" t="str">
        <f t="shared" si="1"/>
        <v>IC.NE.020502</v>
      </c>
      <c r="K67" s="2" t="s">
        <v>11324</v>
      </c>
      <c r="L67" t="str">
        <f t="shared" si="5"/>
        <v>Moderate</v>
      </c>
      <c r="M67" s="12" t="str">
        <f t="shared" si="2"/>
        <v>PI.IC.NE.020502.01</v>
      </c>
      <c r="O67" s="12" t="str">
        <f t="shared" si="3"/>
        <v>PH.IC.NE.020502.01</v>
      </c>
      <c r="Q67" s="12" t="str">
        <f t="shared" si="4"/>
        <v>CL.IC.NE.020502.01</v>
      </c>
      <c r="R67" t="s">
        <v>1141</v>
      </c>
      <c r="S67">
        <v>283</v>
      </c>
    </row>
    <row r="68" spans="1:19" ht="15">
      <c r="A68" t="s">
        <v>6028</v>
      </c>
      <c r="C68" s="2" t="s">
        <v>1199</v>
      </c>
      <c r="E68" s="2" t="s">
        <v>7071</v>
      </c>
      <c r="F68" t="s">
        <v>6107</v>
      </c>
      <c r="G68" t="s">
        <v>8349</v>
      </c>
      <c r="H68" s="22" t="s">
        <v>1400</v>
      </c>
      <c r="I68" t="s">
        <v>8349</v>
      </c>
      <c r="J68" s="11" t="str">
        <f t="shared" si="1"/>
        <v>IC.NE.020503</v>
      </c>
      <c r="K68" s="2" t="s">
        <v>11324</v>
      </c>
      <c r="L68" t="str">
        <f t="shared" si="5"/>
        <v>Weak</v>
      </c>
      <c r="M68" s="12" t="str">
        <f t="shared" si="2"/>
        <v>PI.IC.NE.020503.01</v>
      </c>
      <c r="O68" s="12" t="str">
        <f t="shared" si="3"/>
        <v>PH.IC.NE.020503.01</v>
      </c>
      <c r="Q68" s="12" t="str">
        <f t="shared" si="4"/>
        <v>CL.IC.NE.020503.01</v>
      </c>
      <c r="R68" t="s">
        <v>1141</v>
      </c>
      <c r="S68">
        <v>283</v>
      </c>
    </row>
    <row r="69" spans="1:19" ht="15">
      <c r="A69" t="s">
        <v>6028</v>
      </c>
      <c r="C69" s="2" t="s">
        <v>1199</v>
      </c>
      <c r="E69" s="2" t="s">
        <v>7071</v>
      </c>
      <c r="F69" t="s">
        <v>6107</v>
      </c>
      <c r="G69" t="s">
        <v>6110</v>
      </c>
      <c r="H69" s="22" t="s">
        <v>1402</v>
      </c>
      <c r="I69" t="s">
        <v>6110</v>
      </c>
      <c r="J69" s="11" t="str">
        <f t="shared" si="1"/>
        <v>IC.NE.020504</v>
      </c>
      <c r="K69" s="2" t="s">
        <v>11324</v>
      </c>
      <c r="L69" t="str">
        <f t="shared" si="5"/>
        <v>Unable</v>
      </c>
      <c r="M69" s="12" t="str">
        <f t="shared" si="2"/>
        <v>PI.IC.NE.020504.01</v>
      </c>
      <c r="O69" s="12" t="str">
        <f t="shared" si="3"/>
        <v>PH.IC.NE.020504.01</v>
      </c>
      <c r="Q69" s="12" t="str">
        <f t="shared" si="4"/>
        <v>CL.IC.NE.020504.01</v>
      </c>
      <c r="R69" t="s">
        <v>1141</v>
      </c>
      <c r="S69">
        <v>283</v>
      </c>
    </row>
    <row r="70" spans="1:19" ht="15">
      <c r="A70" t="s">
        <v>6028</v>
      </c>
      <c r="C70" s="2" t="s">
        <v>1199</v>
      </c>
      <c r="E70" s="2" t="s">
        <v>7071</v>
      </c>
      <c r="F70" t="s">
        <v>6107</v>
      </c>
      <c r="G70" t="s">
        <v>6023</v>
      </c>
      <c r="H70" s="22" t="s">
        <v>1404</v>
      </c>
      <c r="I70" t="s">
        <v>6023</v>
      </c>
      <c r="J70" s="11" t="str">
        <f t="shared" si="1"/>
        <v>IC.NE.020505</v>
      </c>
      <c r="K70" s="2" t="s">
        <v>1192</v>
      </c>
      <c r="L70" t="str">
        <f t="shared" si="5"/>
        <v>Unable to assess</v>
      </c>
      <c r="M70" s="12" t="str">
        <f t="shared" si="2"/>
        <v>PI.IC.NE.020505.01</v>
      </c>
      <c r="O70" s="12" t="str">
        <f t="shared" si="3"/>
        <v>PH.IC.NE.020505.01</v>
      </c>
      <c r="Q70" s="12" t="str">
        <f t="shared" si="4"/>
        <v>CL.IC.NE.020505.01</v>
      </c>
      <c r="R70" t="s">
        <v>1141</v>
      </c>
      <c r="S70">
        <v>283</v>
      </c>
    </row>
    <row r="71" spans="1:19" ht="15">
      <c r="A71" t="s">
        <v>6028</v>
      </c>
      <c r="C71" s="2" t="s">
        <v>923</v>
      </c>
      <c r="D71" t="s">
        <v>6111</v>
      </c>
      <c r="E71" s="2" t="s">
        <v>6888</v>
      </c>
      <c r="F71" t="s">
        <v>6112</v>
      </c>
      <c r="G71" t="s">
        <v>6108</v>
      </c>
      <c r="H71" s="22" t="s">
        <v>1396</v>
      </c>
      <c r="I71" t="s">
        <v>6108</v>
      </c>
      <c r="J71" s="11" t="str">
        <f t="shared" si="1"/>
        <v>IC.NE.020601</v>
      </c>
      <c r="K71" s="2" t="s">
        <v>11324</v>
      </c>
      <c r="L71" t="str">
        <f t="shared" si="5"/>
        <v>Strong</v>
      </c>
      <c r="M71" s="12" t="str">
        <f t="shared" si="2"/>
        <v>PI.IC.NE.020601.01</v>
      </c>
      <c r="O71" s="12" t="str">
        <f t="shared" si="3"/>
        <v>PH.IC.NE.020601.01</v>
      </c>
      <c r="Q71" s="12" t="str">
        <f t="shared" si="4"/>
        <v>CL.IC.NE.020601.01</v>
      </c>
      <c r="R71" t="s">
        <v>1141</v>
      </c>
      <c r="S71">
        <v>283</v>
      </c>
    </row>
    <row r="72" spans="1:19" ht="15">
      <c r="A72" t="s">
        <v>6028</v>
      </c>
      <c r="C72" s="2" t="s">
        <v>923</v>
      </c>
      <c r="E72" s="2" t="s">
        <v>6888</v>
      </c>
      <c r="F72" t="s">
        <v>6112</v>
      </c>
      <c r="G72" t="s">
        <v>6109</v>
      </c>
      <c r="H72" s="22" t="s">
        <v>1398</v>
      </c>
      <c r="I72" t="s">
        <v>6109</v>
      </c>
      <c r="J72" s="11" t="str">
        <f t="shared" si="1"/>
        <v>IC.NE.020602</v>
      </c>
      <c r="K72" s="2" t="s">
        <v>11324</v>
      </c>
      <c r="L72" t="str">
        <f t="shared" si="5"/>
        <v>Moderate</v>
      </c>
      <c r="M72" s="12" t="str">
        <f t="shared" si="2"/>
        <v>PI.IC.NE.020602.01</v>
      </c>
      <c r="O72" s="12" t="str">
        <f t="shared" si="3"/>
        <v>PH.IC.NE.020602.01</v>
      </c>
      <c r="Q72" s="12" t="str">
        <f t="shared" si="4"/>
        <v>CL.IC.NE.020602.01</v>
      </c>
      <c r="R72" t="s">
        <v>1141</v>
      </c>
      <c r="S72">
        <v>283</v>
      </c>
    </row>
    <row r="73" spans="1:19" ht="15">
      <c r="A73" t="s">
        <v>6028</v>
      </c>
      <c r="C73" s="2" t="s">
        <v>9391</v>
      </c>
      <c r="E73" s="2" t="s">
        <v>6888</v>
      </c>
      <c r="F73" t="s">
        <v>6112</v>
      </c>
      <c r="G73" t="s">
        <v>8349</v>
      </c>
      <c r="H73" s="22" t="s">
        <v>1400</v>
      </c>
      <c r="I73" t="s">
        <v>8349</v>
      </c>
      <c r="J73" s="11" t="str">
        <f t="shared" si="1"/>
        <v>IC.NE.020603</v>
      </c>
      <c r="K73" s="2" t="s">
        <v>11324</v>
      </c>
      <c r="L73" t="str">
        <f t="shared" si="5"/>
        <v>Weak</v>
      </c>
      <c r="M73" s="12" t="str">
        <f t="shared" si="2"/>
        <v>PI.IC.NE.020603.01</v>
      </c>
      <c r="O73" s="12" t="str">
        <f t="shared" si="3"/>
        <v>PH.IC.NE.020603.01</v>
      </c>
      <c r="Q73" s="12" t="str">
        <f t="shared" si="4"/>
        <v>CL.IC.NE.020603.01</v>
      </c>
      <c r="R73" t="s">
        <v>1141</v>
      </c>
      <c r="S73">
        <v>283</v>
      </c>
    </row>
    <row r="74" spans="1:19" ht="15">
      <c r="A74" t="s">
        <v>6028</v>
      </c>
      <c r="C74" s="2" t="s">
        <v>923</v>
      </c>
      <c r="E74" s="2" t="s">
        <v>6888</v>
      </c>
      <c r="F74" t="s">
        <v>6112</v>
      </c>
      <c r="G74" t="s">
        <v>6110</v>
      </c>
      <c r="H74" s="22" t="s">
        <v>1402</v>
      </c>
      <c r="I74" t="s">
        <v>6110</v>
      </c>
      <c r="J74" s="11" t="str">
        <f t="shared" si="1"/>
        <v>IC.NE.020604</v>
      </c>
      <c r="K74" s="2" t="s">
        <v>11324</v>
      </c>
      <c r="L74" t="str">
        <f t="shared" si="5"/>
        <v>Unable</v>
      </c>
      <c r="M74" s="12" t="str">
        <f t="shared" si="2"/>
        <v>PI.IC.NE.020604.01</v>
      </c>
      <c r="O74" s="12" t="str">
        <f t="shared" si="3"/>
        <v>PH.IC.NE.020604.01</v>
      </c>
      <c r="Q74" s="12" t="str">
        <f t="shared" si="4"/>
        <v>CL.IC.NE.020604.01</v>
      </c>
      <c r="R74" t="s">
        <v>9277</v>
      </c>
      <c r="S74">
        <v>283</v>
      </c>
    </row>
    <row r="75" spans="1:19" ht="15">
      <c r="A75" t="s">
        <v>6028</v>
      </c>
      <c r="C75" s="2" t="s">
        <v>9391</v>
      </c>
      <c r="E75" s="2" t="s">
        <v>6888</v>
      </c>
      <c r="F75" t="s">
        <v>6112</v>
      </c>
      <c r="G75" t="s">
        <v>6023</v>
      </c>
      <c r="H75" s="22" t="s">
        <v>1404</v>
      </c>
      <c r="I75" t="s">
        <v>6023</v>
      </c>
      <c r="J75" s="11" t="str">
        <f t="shared" si="1"/>
        <v>IC.NE.020605</v>
      </c>
      <c r="K75" s="2" t="s">
        <v>11324</v>
      </c>
      <c r="L75" t="str">
        <f t="shared" si="5"/>
        <v>Unable to assess</v>
      </c>
      <c r="M75" s="12" t="str">
        <f t="shared" si="2"/>
        <v>PI.IC.NE.020605.01</v>
      </c>
      <c r="O75" s="12" t="str">
        <f t="shared" si="3"/>
        <v>PH.IC.NE.020605.01</v>
      </c>
      <c r="Q75" s="12" t="str">
        <f t="shared" si="4"/>
        <v>CL.IC.NE.020605.01</v>
      </c>
      <c r="R75" t="s">
        <v>1141</v>
      </c>
      <c r="S75">
        <v>283</v>
      </c>
    </row>
    <row r="76" spans="1:19" ht="15">
      <c r="A76" t="s">
        <v>6028</v>
      </c>
      <c r="B76" t="s">
        <v>6113</v>
      </c>
      <c r="C76" s="2" t="s">
        <v>7070</v>
      </c>
      <c r="D76" t="s">
        <v>6114</v>
      </c>
      <c r="E76" s="2" t="s">
        <v>1192</v>
      </c>
      <c r="F76" t="s">
        <v>5949</v>
      </c>
      <c r="G76" t="s">
        <v>1762</v>
      </c>
      <c r="H76" s="22" t="s">
        <v>1396</v>
      </c>
      <c r="I76" t="s">
        <v>1762</v>
      </c>
      <c r="J76" s="11" t="str">
        <f t="shared" si="1"/>
        <v>IC.NE.040101</v>
      </c>
      <c r="K76" s="2" t="s">
        <v>11324</v>
      </c>
      <c r="L76" t="str">
        <f t="shared" si="5"/>
        <v>Yes</v>
      </c>
      <c r="M76" s="12" t="str">
        <f t="shared" si="2"/>
        <v>PI.IC.NE.040101.01</v>
      </c>
      <c r="O76" s="12" t="str">
        <f t="shared" si="3"/>
        <v>PH.IC.NE.040101.01</v>
      </c>
      <c r="Q76" s="12" t="str">
        <f t="shared" si="4"/>
        <v>CL.IC.NE.040101.01</v>
      </c>
    </row>
    <row r="77" spans="1:19" ht="15">
      <c r="A77" t="s">
        <v>6028</v>
      </c>
      <c r="C77" s="2" t="s">
        <v>7070</v>
      </c>
      <c r="E77" s="2" t="s">
        <v>1192</v>
      </c>
      <c r="F77" t="s">
        <v>5949</v>
      </c>
      <c r="G77" t="s">
        <v>3196</v>
      </c>
      <c r="H77" s="22" t="s">
        <v>1398</v>
      </c>
      <c r="I77" t="s">
        <v>3196</v>
      </c>
      <c r="J77" s="11" t="str">
        <f t="shared" si="1"/>
        <v>IC.NE.040102</v>
      </c>
      <c r="K77" s="2" t="s">
        <v>11324</v>
      </c>
      <c r="L77" t="str">
        <f t="shared" si="5"/>
        <v>No</v>
      </c>
      <c r="M77" s="12" t="str">
        <f t="shared" si="2"/>
        <v>PI.IC.NE.040102.01</v>
      </c>
      <c r="O77" s="12" t="str">
        <f t="shared" si="3"/>
        <v>PH.IC.NE.040102.01</v>
      </c>
      <c r="Q77" s="12" t="str">
        <f t="shared" si="4"/>
        <v>CL.IC.NE.040102.01</v>
      </c>
    </row>
    <row r="78" spans="1:19" ht="15">
      <c r="A78" t="s">
        <v>6028</v>
      </c>
      <c r="C78" s="2" t="s">
        <v>7070</v>
      </c>
      <c r="E78" s="2" t="s">
        <v>1192</v>
      </c>
      <c r="F78" t="s">
        <v>5949</v>
      </c>
      <c r="G78" t="s">
        <v>5744</v>
      </c>
      <c r="H78" s="22" t="s">
        <v>1400</v>
      </c>
      <c r="I78" t="s">
        <v>1224</v>
      </c>
      <c r="J78" s="11" t="str">
        <f t="shared" si="1"/>
        <v>IC.NE.040103</v>
      </c>
      <c r="K78" s="2" t="s">
        <v>11324</v>
      </c>
      <c r="L78" t="str">
        <f t="shared" si="5"/>
        <v>Unable to assess</v>
      </c>
      <c r="M78" s="12" t="str">
        <f t="shared" si="2"/>
        <v>PI.IC.NE.040103.01</v>
      </c>
      <c r="O78" s="12" t="str">
        <f t="shared" si="3"/>
        <v>PH.IC.NE.040103.01</v>
      </c>
      <c r="Q78" s="12" t="str">
        <f t="shared" si="4"/>
        <v>CL.IC.NE.040103.01</v>
      </c>
    </row>
    <row r="79" spans="1:19" ht="15">
      <c r="A79" t="s">
        <v>6028</v>
      </c>
      <c r="C79" s="2" t="s">
        <v>7070</v>
      </c>
      <c r="D79" t="s">
        <v>6114</v>
      </c>
      <c r="E79" s="2" t="s">
        <v>923</v>
      </c>
      <c r="F79" t="s">
        <v>5950</v>
      </c>
      <c r="G79" t="s">
        <v>1762</v>
      </c>
      <c r="H79" s="22" t="s">
        <v>1396</v>
      </c>
      <c r="I79" t="s">
        <v>1762</v>
      </c>
      <c r="J79" s="11" t="str">
        <f t="shared" si="1"/>
        <v>IC.NE.040201</v>
      </c>
      <c r="K79" s="2" t="s">
        <v>1192</v>
      </c>
      <c r="L79" t="str">
        <f t="shared" si="5"/>
        <v>Yes</v>
      </c>
      <c r="M79" s="12" t="str">
        <f t="shared" si="2"/>
        <v>PI.IC.NE.040201.01</v>
      </c>
      <c r="O79" s="12" t="str">
        <f t="shared" si="3"/>
        <v>PH.IC.NE.040201.01</v>
      </c>
      <c r="Q79" s="12" t="str">
        <f t="shared" si="4"/>
        <v>CL.IC.NE.040201.01</v>
      </c>
    </row>
    <row r="80" spans="1:19" ht="15">
      <c r="A80" t="s">
        <v>6028</v>
      </c>
      <c r="C80" s="2" t="s">
        <v>7070</v>
      </c>
      <c r="E80" s="2" t="s">
        <v>923</v>
      </c>
      <c r="F80" t="s">
        <v>5950</v>
      </c>
      <c r="G80" t="s">
        <v>3196</v>
      </c>
      <c r="H80" s="22" t="s">
        <v>1398</v>
      </c>
      <c r="I80" t="s">
        <v>3196</v>
      </c>
      <c r="J80" s="11" t="str">
        <f t="shared" si="1"/>
        <v>IC.NE.040202</v>
      </c>
      <c r="K80" s="2" t="s">
        <v>1192</v>
      </c>
      <c r="L80" t="str">
        <f t="shared" si="5"/>
        <v>No</v>
      </c>
      <c r="M80" s="12" t="str">
        <f t="shared" si="2"/>
        <v>PI.IC.NE.040202.01</v>
      </c>
      <c r="O80" s="12" t="str">
        <f t="shared" si="3"/>
        <v>PH.IC.NE.040202.01</v>
      </c>
      <c r="Q80" s="12" t="str">
        <f t="shared" si="4"/>
        <v>CL.IC.NE.040202.01</v>
      </c>
    </row>
    <row r="81" spans="1:17" ht="15">
      <c r="A81" t="s">
        <v>6028</v>
      </c>
      <c r="C81" s="2" t="s">
        <v>7070</v>
      </c>
      <c r="E81" s="2" t="s">
        <v>923</v>
      </c>
      <c r="F81" t="s">
        <v>5950</v>
      </c>
      <c r="G81" t="s">
        <v>5744</v>
      </c>
      <c r="H81" s="22" t="s">
        <v>1400</v>
      </c>
      <c r="I81" t="s">
        <v>1224</v>
      </c>
      <c r="J81" s="11" t="str">
        <f t="shared" si="1"/>
        <v>IC.NE.040203</v>
      </c>
      <c r="K81" s="2" t="s">
        <v>1192</v>
      </c>
      <c r="L81" t="str">
        <f t="shared" si="5"/>
        <v>Unable to assess</v>
      </c>
      <c r="M81" s="12" t="str">
        <f t="shared" si="2"/>
        <v>PI.IC.NE.040203.01</v>
      </c>
      <c r="O81" s="12" t="str">
        <f t="shared" si="3"/>
        <v>PH.IC.NE.040203.01</v>
      </c>
      <c r="Q81" s="12" t="str">
        <f t="shared" si="4"/>
        <v>CL.IC.NE.040203.01</v>
      </c>
    </row>
    <row r="82" spans="1:17" ht="15">
      <c r="A82" t="s">
        <v>6028</v>
      </c>
      <c r="C82" s="2" t="s">
        <v>7070</v>
      </c>
      <c r="D82" t="s">
        <v>6114</v>
      </c>
      <c r="E82" s="2" t="s">
        <v>1202</v>
      </c>
      <c r="F82" t="s">
        <v>6116</v>
      </c>
      <c r="G82" t="s">
        <v>1762</v>
      </c>
      <c r="H82" s="22" t="s">
        <v>1396</v>
      </c>
      <c r="I82" t="s">
        <v>1762</v>
      </c>
      <c r="J82" s="11" t="str">
        <f t="shared" si="1"/>
        <v>IC.NE.040301</v>
      </c>
      <c r="K82" s="2" t="s">
        <v>1192</v>
      </c>
      <c r="L82" t="str">
        <f t="shared" si="5"/>
        <v>Yes</v>
      </c>
      <c r="M82" s="12" t="str">
        <f t="shared" si="2"/>
        <v>PI.IC.NE.040301.01</v>
      </c>
      <c r="O82" s="12" t="str">
        <f t="shared" si="3"/>
        <v>PH.IC.NE.040301.01</v>
      </c>
      <c r="Q82" s="12" t="str">
        <f t="shared" si="4"/>
        <v>CL.IC.NE.040301.01</v>
      </c>
    </row>
    <row r="83" spans="1:17" ht="15">
      <c r="A83" t="s">
        <v>6028</v>
      </c>
      <c r="C83" s="2" t="s">
        <v>7070</v>
      </c>
      <c r="E83" s="2" t="s">
        <v>1202</v>
      </c>
      <c r="F83" t="s">
        <v>6116</v>
      </c>
      <c r="G83" t="s">
        <v>3196</v>
      </c>
      <c r="H83" s="22" t="s">
        <v>1398</v>
      </c>
      <c r="I83" t="s">
        <v>3196</v>
      </c>
      <c r="J83" s="11" t="str">
        <f t="shared" si="1"/>
        <v>IC.NE.040302</v>
      </c>
      <c r="K83" s="2" t="s">
        <v>1192</v>
      </c>
      <c r="L83" t="str">
        <f t="shared" si="5"/>
        <v>No</v>
      </c>
      <c r="M83" s="12" t="str">
        <f t="shared" si="2"/>
        <v>PI.IC.NE.040302.01</v>
      </c>
      <c r="O83" s="12" t="str">
        <f t="shared" si="3"/>
        <v>PH.IC.NE.040302.01</v>
      </c>
      <c r="Q83" s="12" t="str">
        <f t="shared" si="4"/>
        <v>CL.IC.NE.040302.01</v>
      </c>
    </row>
    <row r="84" spans="1:17" ht="15">
      <c r="A84" t="s">
        <v>6028</v>
      </c>
      <c r="C84" s="2" t="s">
        <v>7070</v>
      </c>
      <c r="D84" t="s">
        <v>6114</v>
      </c>
      <c r="E84" s="2" t="s">
        <v>7070</v>
      </c>
      <c r="F84" t="s">
        <v>6117</v>
      </c>
      <c r="G84" t="s">
        <v>1762</v>
      </c>
      <c r="H84" s="22" t="s">
        <v>1396</v>
      </c>
      <c r="I84" t="s">
        <v>1762</v>
      </c>
      <c r="J84" s="11" t="str">
        <f t="shared" si="1"/>
        <v>IC.NE.040401</v>
      </c>
      <c r="K84" s="2" t="s">
        <v>1192</v>
      </c>
      <c r="L84" t="str">
        <f t="shared" si="5"/>
        <v>Yes</v>
      </c>
      <c r="M84" s="12" t="str">
        <f t="shared" si="2"/>
        <v>PI.IC.NE.040401.01</v>
      </c>
      <c r="O84" s="12" t="str">
        <f t="shared" si="3"/>
        <v>PH.IC.NE.040401.01</v>
      </c>
      <c r="Q84" s="12" t="str">
        <f t="shared" si="4"/>
        <v>CL.IC.NE.040401.01</v>
      </c>
    </row>
    <row r="85" spans="1:17" ht="15">
      <c r="A85" t="s">
        <v>6028</v>
      </c>
      <c r="C85" s="2" t="s">
        <v>7070</v>
      </c>
      <c r="E85" s="2" t="s">
        <v>7070</v>
      </c>
      <c r="F85" t="s">
        <v>6117</v>
      </c>
      <c r="G85" t="s">
        <v>3196</v>
      </c>
      <c r="H85" s="22" t="s">
        <v>1398</v>
      </c>
      <c r="I85" t="s">
        <v>3196</v>
      </c>
      <c r="J85" s="11" t="str">
        <f t="shared" ref="J85:J202" si="6">CONCATENATE("IC.NE.",C85,E85,H85)</f>
        <v>IC.NE.040402</v>
      </c>
      <c r="K85" s="2" t="s">
        <v>1192</v>
      </c>
      <c r="L85" t="str">
        <f t="shared" si="5"/>
        <v>No</v>
      </c>
      <c r="M85" s="12" t="str">
        <f t="shared" ref="M85:M202" si="7">CONCATENATE("PI.",J85,".",K85)</f>
        <v>PI.IC.NE.040402.01</v>
      </c>
      <c r="O85" s="12" t="str">
        <f t="shared" ref="O85:O202" si="8">CONCATENATE("PH.",J85,".",K85)</f>
        <v>PH.IC.NE.040402.01</v>
      </c>
      <c r="Q85" s="12" t="str">
        <f t="shared" ref="Q85:Q202" si="9">CONCATENATE("CL.",J85,".",K85)</f>
        <v>CL.IC.NE.040402.01</v>
      </c>
    </row>
    <row r="86" spans="1:17" ht="15">
      <c r="A86" t="s">
        <v>6028</v>
      </c>
      <c r="C86" s="2" t="s">
        <v>7070</v>
      </c>
      <c r="E86" s="2" t="s">
        <v>7070</v>
      </c>
      <c r="F86" t="s">
        <v>6117</v>
      </c>
      <c r="G86" t="s">
        <v>5744</v>
      </c>
      <c r="H86" s="22" t="s">
        <v>1400</v>
      </c>
      <c r="I86" t="s">
        <v>1224</v>
      </c>
      <c r="J86" s="11" t="str">
        <f t="shared" si="6"/>
        <v>IC.NE.040403</v>
      </c>
      <c r="K86" s="2" t="s">
        <v>1192</v>
      </c>
      <c r="L86" t="str">
        <f t="shared" si="5"/>
        <v>Unable to assess</v>
      </c>
      <c r="M86" s="12" t="str">
        <f t="shared" si="7"/>
        <v>PI.IC.NE.040403.01</v>
      </c>
      <c r="O86" s="12" t="str">
        <f t="shared" si="8"/>
        <v>PH.IC.NE.040403.01</v>
      </c>
      <c r="Q86" s="12" t="str">
        <f t="shared" si="9"/>
        <v>CL.IC.NE.040403.01</v>
      </c>
    </row>
    <row r="87" spans="1:17" ht="15">
      <c r="A87" t="s">
        <v>6028</v>
      </c>
      <c r="C87" s="2" t="s">
        <v>7070</v>
      </c>
      <c r="E87" s="2" t="s">
        <v>7070</v>
      </c>
      <c r="F87" t="s">
        <v>6117</v>
      </c>
      <c r="G87" t="s">
        <v>6118</v>
      </c>
      <c r="H87" s="22" t="s">
        <v>1402</v>
      </c>
      <c r="I87" t="s">
        <v>6118</v>
      </c>
      <c r="J87" s="11" t="str">
        <f t="shared" si="6"/>
        <v>IC.NE.040404</v>
      </c>
      <c r="K87" s="2" t="s">
        <v>1192</v>
      </c>
      <c r="L87" t="str">
        <f t="shared" si="5"/>
        <v>Not tested</v>
      </c>
      <c r="M87" s="12" t="str">
        <f t="shared" si="7"/>
        <v>PI.IC.NE.040404.01</v>
      </c>
      <c r="O87" s="12" t="str">
        <f t="shared" si="8"/>
        <v>PH.IC.NE.040404.01</v>
      </c>
      <c r="Q87" s="12" t="str">
        <f t="shared" si="9"/>
        <v>CL.IC.NE.040404.01</v>
      </c>
    </row>
    <row r="88" spans="1:17" ht="15">
      <c r="A88" t="s">
        <v>6028</v>
      </c>
      <c r="C88" s="2" t="s">
        <v>7070</v>
      </c>
      <c r="D88" s="19" t="s">
        <v>6119</v>
      </c>
      <c r="E88" s="2" t="s">
        <v>7071</v>
      </c>
      <c r="F88" t="s">
        <v>6154</v>
      </c>
      <c r="G88" t="s">
        <v>6155</v>
      </c>
      <c r="H88" s="22" t="s">
        <v>1396</v>
      </c>
      <c r="I88" t="s">
        <v>6156</v>
      </c>
      <c r="J88" s="11" t="str">
        <f t="shared" si="6"/>
        <v>IC.NE.040501</v>
      </c>
      <c r="K88" s="2" t="s">
        <v>1192</v>
      </c>
      <c r="L88" t="str">
        <f t="shared" si="5"/>
        <v>CAM Features 1,2,3: Confusion is present</v>
      </c>
      <c r="M88" s="12" t="str">
        <f t="shared" si="7"/>
        <v>PI.IC.NE.040501.01</v>
      </c>
      <c r="O88" s="12" t="str">
        <f t="shared" si="8"/>
        <v>PH.IC.NE.040501.01</v>
      </c>
      <c r="Q88" s="12" t="str">
        <f t="shared" si="9"/>
        <v>CL.IC.NE.040501.01</v>
      </c>
    </row>
    <row r="89" spans="1:17" ht="15">
      <c r="A89" t="s">
        <v>6028</v>
      </c>
      <c r="C89" s="2" t="s">
        <v>7070</v>
      </c>
      <c r="E89" s="2" t="s">
        <v>7071</v>
      </c>
      <c r="F89" t="s">
        <v>6154</v>
      </c>
      <c r="G89" t="s">
        <v>5988</v>
      </c>
      <c r="H89" s="22" t="s">
        <v>1398</v>
      </c>
      <c r="I89" t="s">
        <v>2789</v>
      </c>
      <c r="J89" s="11" t="str">
        <f t="shared" si="6"/>
        <v>IC.NE.040502</v>
      </c>
      <c r="K89" s="2" t="s">
        <v>1192</v>
      </c>
      <c r="L89" t="str">
        <f t="shared" si="5"/>
        <v>CAM Features 1,2,4: Confusion present</v>
      </c>
      <c r="M89" s="12" t="str">
        <f t="shared" si="7"/>
        <v>PI.IC.NE.040502.01</v>
      </c>
      <c r="O89" s="12" t="str">
        <f t="shared" si="8"/>
        <v>PH.IC.NE.040502.01</v>
      </c>
      <c r="Q89" s="12" t="str">
        <f t="shared" si="9"/>
        <v>CL.IC.NE.040502.01</v>
      </c>
    </row>
    <row r="90" spans="1:17" ht="15">
      <c r="A90" t="s">
        <v>6028</v>
      </c>
      <c r="C90" s="2" t="s">
        <v>7070</v>
      </c>
      <c r="E90" s="2" t="s">
        <v>7071</v>
      </c>
      <c r="F90" t="s">
        <v>6154</v>
      </c>
      <c r="G90" t="s">
        <v>5999</v>
      </c>
      <c r="H90" s="22" t="s">
        <v>1400</v>
      </c>
      <c r="I90" t="s">
        <v>2790</v>
      </c>
      <c r="J90" s="11" t="str">
        <f t="shared" si="6"/>
        <v>IC.NE.040503</v>
      </c>
      <c r="K90" s="2" t="s">
        <v>1192</v>
      </c>
      <c r="L90" t="str">
        <f t="shared" si="5"/>
        <v>CAM Not 1,2,3 or 1,2,4: Confusion absent</v>
      </c>
      <c r="M90" s="12" t="str">
        <f t="shared" si="7"/>
        <v>PI.IC.NE.040503.01</v>
      </c>
      <c r="O90" s="12" t="str">
        <f t="shared" si="8"/>
        <v>PH.IC.NE.040503.01</v>
      </c>
      <c r="Q90" s="12" t="str">
        <f t="shared" si="9"/>
        <v>CL.IC.NE.040503.01</v>
      </c>
    </row>
    <row r="91" spans="1:17" ht="15">
      <c r="A91" t="s">
        <v>6028</v>
      </c>
      <c r="C91" s="2" t="s">
        <v>7070</v>
      </c>
      <c r="E91" s="2" t="s">
        <v>7071</v>
      </c>
      <c r="F91" t="s">
        <v>6154</v>
      </c>
      <c r="G91" t="s">
        <v>6000</v>
      </c>
      <c r="H91" s="22" t="s">
        <v>1402</v>
      </c>
      <c r="I91" t="s">
        <v>1224</v>
      </c>
      <c r="J91" s="11" t="str">
        <f t="shared" si="6"/>
        <v>IC.NE.040504</v>
      </c>
      <c r="K91" s="2" t="s">
        <v>1192</v>
      </c>
      <c r="L91" t="str">
        <f t="shared" si="5"/>
        <v>RASS -4 or -5; Unable to assess CAM</v>
      </c>
      <c r="M91" s="12" t="str">
        <f t="shared" si="7"/>
        <v>PI.IC.NE.040504.01</v>
      </c>
      <c r="O91" s="12" t="str">
        <f t="shared" si="8"/>
        <v>PH.IC.NE.040504.01</v>
      </c>
      <c r="Q91" s="12" t="str">
        <f t="shared" si="9"/>
        <v>CL.IC.NE.040504.01</v>
      </c>
    </row>
    <row r="92" spans="1:17" ht="15">
      <c r="A92" t="s">
        <v>6028</v>
      </c>
      <c r="B92" t="s">
        <v>6001</v>
      </c>
      <c r="C92" s="2" t="s">
        <v>7071</v>
      </c>
      <c r="D92" t="s">
        <v>6002</v>
      </c>
      <c r="E92" s="2" t="s">
        <v>1192</v>
      </c>
      <c r="F92" t="s">
        <v>5844</v>
      </c>
      <c r="G92" t="s">
        <v>5845</v>
      </c>
      <c r="H92" s="2" t="s">
        <v>1192</v>
      </c>
      <c r="I92" t="s">
        <v>5845</v>
      </c>
      <c r="J92" s="11" t="str">
        <f t="shared" si="6"/>
        <v>IC.NE.050101</v>
      </c>
      <c r="K92" s="2" t="s">
        <v>1192</v>
      </c>
      <c r="L92" t="str">
        <f t="shared" si="5"/>
        <v>Alert</v>
      </c>
      <c r="M92" s="12" t="str">
        <f t="shared" si="7"/>
        <v>PI.IC.NE.050101.01</v>
      </c>
      <c r="O92" s="12" t="str">
        <f t="shared" si="8"/>
        <v>PH.IC.NE.050101.01</v>
      </c>
      <c r="Q92" s="12" t="str">
        <f t="shared" si="9"/>
        <v>CL.IC.NE.050101.01</v>
      </c>
    </row>
    <row r="93" spans="1:17" ht="15">
      <c r="A93" t="s">
        <v>6028</v>
      </c>
      <c r="C93" s="2" t="s">
        <v>7071</v>
      </c>
      <c r="E93" s="2" t="s">
        <v>1192</v>
      </c>
      <c r="F93" t="s">
        <v>5844</v>
      </c>
      <c r="G93" t="s">
        <v>5846</v>
      </c>
      <c r="H93" s="2" t="s">
        <v>923</v>
      </c>
      <c r="I93" t="s">
        <v>5847</v>
      </c>
      <c r="J93" s="11" t="str">
        <f t="shared" si="6"/>
        <v>IC.NE.050102</v>
      </c>
      <c r="K93" s="2" t="s">
        <v>1192</v>
      </c>
      <c r="L93" t="str">
        <f t="shared" si="5"/>
        <v>Follows commands</v>
      </c>
      <c r="M93" s="12" t="str">
        <f t="shared" si="7"/>
        <v>PI.IC.NE.050102.01</v>
      </c>
      <c r="O93" s="12" t="str">
        <f t="shared" si="8"/>
        <v>PH.IC.NE.050102.01</v>
      </c>
      <c r="Q93" s="12" t="str">
        <f t="shared" si="9"/>
        <v>CL.IC.NE.050102.01</v>
      </c>
    </row>
    <row r="94" spans="1:17" ht="15">
      <c r="A94" t="s">
        <v>6028</v>
      </c>
      <c r="C94" s="2" t="s">
        <v>7071</v>
      </c>
      <c r="E94" s="2" t="s">
        <v>1192</v>
      </c>
      <c r="F94" t="s">
        <v>5844</v>
      </c>
      <c r="G94" t="s">
        <v>6330</v>
      </c>
      <c r="H94" s="2" t="s">
        <v>1202</v>
      </c>
      <c r="I94" t="s">
        <v>6330</v>
      </c>
      <c r="J94" s="11" t="str">
        <f t="shared" si="6"/>
        <v>IC.NE.050103</v>
      </c>
      <c r="K94" s="2" t="s">
        <v>1192</v>
      </c>
      <c r="L94" t="str">
        <f t="shared" si="5"/>
        <v>Lethargic</v>
      </c>
      <c r="M94" s="12" t="str">
        <f t="shared" si="7"/>
        <v>PI.IC.NE.050103.01</v>
      </c>
      <c r="O94" s="12" t="str">
        <f t="shared" si="8"/>
        <v>PH.IC.NE.050103.01</v>
      </c>
      <c r="Q94" s="12" t="str">
        <f t="shared" si="9"/>
        <v>CL.IC.NE.050103.01</v>
      </c>
    </row>
    <row r="95" spans="1:17" ht="15">
      <c r="A95" t="s">
        <v>6028</v>
      </c>
      <c r="C95" s="2" t="s">
        <v>7071</v>
      </c>
      <c r="E95" s="2" t="s">
        <v>1192</v>
      </c>
      <c r="F95" t="s">
        <v>5844</v>
      </c>
      <c r="G95" t="s">
        <v>6331</v>
      </c>
      <c r="H95" s="2" t="s">
        <v>7070</v>
      </c>
      <c r="I95" t="s">
        <v>6331</v>
      </c>
      <c r="J95" s="11" t="str">
        <f t="shared" si="6"/>
        <v>IC.NE.050104</v>
      </c>
      <c r="K95" s="2" t="s">
        <v>1192</v>
      </c>
      <c r="L95" t="str">
        <f t="shared" si="5"/>
        <v>Asleep</v>
      </c>
      <c r="M95" s="12" t="str">
        <f t="shared" si="7"/>
        <v>PI.IC.NE.050104.01</v>
      </c>
      <c r="O95" s="12" t="str">
        <f t="shared" si="8"/>
        <v>PH.IC.NE.050104.01</v>
      </c>
      <c r="Q95" s="12" t="str">
        <f t="shared" si="9"/>
        <v>CL.IC.NE.050104.01</v>
      </c>
    </row>
    <row r="96" spans="1:17" ht="15">
      <c r="A96" t="s">
        <v>6028</v>
      </c>
      <c r="C96" s="2" t="s">
        <v>7071</v>
      </c>
      <c r="E96" s="2" t="s">
        <v>1192</v>
      </c>
      <c r="F96" t="s">
        <v>5844</v>
      </c>
      <c r="G96" t="s">
        <v>6332</v>
      </c>
      <c r="H96" s="2" t="s">
        <v>7071</v>
      </c>
      <c r="I96" t="s">
        <v>6332</v>
      </c>
      <c r="J96" s="11" t="str">
        <f t="shared" si="6"/>
        <v>IC.NE.050105</v>
      </c>
      <c r="K96" s="2" t="s">
        <v>1192</v>
      </c>
      <c r="L96" t="str">
        <f t="shared" si="5"/>
        <v>Sedated</v>
      </c>
      <c r="M96" s="12" t="str">
        <f t="shared" si="7"/>
        <v>PI.IC.NE.050105.01</v>
      </c>
      <c r="O96" s="12" t="str">
        <f t="shared" si="8"/>
        <v>PH.IC.NE.050105.01</v>
      </c>
      <c r="Q96" s="12" t="str">
        <f t="shared" si="9"/>
        <v>CL.IC.NE.050105.01</v>
      </c>
    </row>
    <row r="97" spans="1:19" ht="15">
      <c r="A97" t="s">
        <v>6028</v>
      </c>
      <c r="C97" s="2" t="s">
        <v>7071</v>
      </c>
      <c r="E97" s="2" t="s">
        <v>1192</v>
      </c>
      <c r="F97" t="s">
        <v>5844</v>
      </c>
      <c r="G97" t="s">
        <v>6333</v>
      </c>
      <c r="H97" s="2" t="s">
        <v>6888</v>
      </c>
      <c r="I97" t="s">
        <v>6170</v>
      </c>
      <c r="J97" s="11" t="str">
        <f t="shared" si="6"/>
        <v>IC.NE.050106</v>
      </c>
      <c r="K97" s="2" t="s">
        <v>1192</v>
      </c>
      <c r="L97" t="str">
        <f t="shared" si="5"/>
        <v>Agitated/Restless</v>
      </c>
      <c r="M97" s="12" t="str">
        <f t="shared" si="7"/>
        <v>PI.IC.NE.050106.01</v>
      </c>
      <c r="O97" s="12" t="str">
        <f t="shared" si="8"/>
        <v>PH.IC.NE.050106.01</v>
      </c>
      <c r="Q97" s="12" t="str">
        <f t="shared" si="9"/>
        <v>CL.IC.NE.050106.01</v>
      </c>
    </row>
    <row r="98" spans="1:19" ht="15">
      <c r="A98" t="s">
        <v>6028</v>
      </c>
      <c r="C98" s="2" t="s">
        <v>7071</v>
      </c>
      <c r="E98" s="2" t="s">
        <v>1192</v>
      </c>
      <c r="F98" t="s">
        <v>5844</v>
      </c>
      <c r="G98" t="s">
        <v>6171</v>
      </c>
      <c r="H98" s="2" t="s">
        <v>7284</v>
      </c>
      <c r="I98" t="s">
        <v>6171</v>
      </c>
      <c r="J98" s="11" t="str">
        <f t="shared" si="6"/>
        <v>IC.NE.050107</v>
      </c>
      <c r="K98" s="2" t="s">
        <v>1192</v>
      </c>
      <c r="L98" t="str">
        <f t="shared" si="5"/>
        <v>Obtunded</v>
      </c>
      <c r="M98" s="12" t="str">
        <f t="shared" si="7"/>
        <v>PI.IC.NE.050107.01</v>
      </c>
      <c r="O98" s="12" t="str">
        <f t="shared" si="8"/>
        <v>PH.IC.NE.050107.01</v>
      </c>
      <c r="Q98" s="12" t="str">
        <f t="shared" si="9"/>
        <v>CL.IC.NE.050107.01</v>
      </c>
    </row>
    <row r="99" spans="1:19" ht="15">
      <c r="A99" t="s">
        <v>6028</v>
      </c>
      <c r="C99" s="2" t="s">
        <v>7071</v>
      </c>
      <c r="E99" s="2" t="s">
        <v>1192</v>
      </c>
      <c r="F99" t="s">
        <v>5844</v>
      </c>
      <c r="G99" t="s">
        <v>6172</v>
      </c>
      <c r="H99" s="2" t="s">
        <v>10093</v>
      </c>
      <c r="I99" t="s">
        <v>6173</v>
      </c>
      <c r="J99" s="11" t="str">
        <f t="shared" si="6"/>
        <v>IC.NE.050108</v>
      </c>
      <c r="K99" s="2" t="s">
        <v>1192</v>
      </c>
      <c r="L99" t="str">
        <f t="shared" si="5"/>
        <v>Chemically paralyzed</v>
      </c>
      <c r="M99" s="12" t="str">
        <f t="shared" si="7"/>
        <v>PI.IC.NE.050108.01</v>
      </c>
      <c r="O99" s="12" t="str">
        <f t="shared" si="8"/>
        <v>PH.IC.NE.050108.01</v>
      </c>
      <c r="Q99" s="12" t="str">
        <f t="shared" si="9"/>
        <v>CL.IC.NE.050108.01</v>
      </c>
    </row>
    <row r="100" spans="1:19" ht="15">
      <c r="A100" t="s">
        <v>6028</v>
      </c>
      <c r="C100" s="2" t="s">
        <v>7071</v>
      </c>
      <c r="E100" s="2" t="s">
        <v>1192</v>
      </c>
      <c r="F100" t="s">
        <v>5844</v>
      </c>
      <c r="G100" t="s">
        <v>6174</v>
      </c>
      <c r="H100" s="2" t="s">
        <v>10095</v>
      </c>
      <c r="I100" t="s">
        <v>6010</v>
      </c>
      <c r="J100" s="11" t="str">
        <f t="shared" si="6"/>
        <v>IC.NE.050109</v>
      </c>
      <c r="K100" s="2" t="s">
        <v>1192</v>
      </c>
      <c r="L100" t="str">
        <f t="shared" si="5"/>
        <v>Comatose/unresponsive</v>
      </c>
      <c r="M100" s="12" t="str">
        <f t="shared" si="7"/>
        <v>PI.IC.NE.050109.01</v>
      </c>
      <c r="O100" s="12" t="str">
        <f t="shared" si="8"/>
        <v>PH.IC.NE.050109.01</v>
      </c>
      <c r="Q100" s="12" t="str">
        <f t="shared" si="9"/>
        <v>CL.IC.NE.050109.01</v>
      </c>
    </row>
    <row r="101" spans="1:19" ht="15">
      <c r="A101" t="s">
        <v>6028</v>
      </c>
      <c r="C101" s="2" t="s">
        <v>7071</v>
      </c>
      <c r="D101" t="s">
        <v>6011</v>
      </c>
      <c r="E101" s="2" t="s">
        <v>923</v>
      </c>
      <c r="F101" t="s">
        <v>6012</v>
      </c>
      <c r="G101" t="s">
        <v>6013</v>
      </c>
      <c r="H101" s="22" t="s">
        <v>1396</v>
      </c>
      <c r="I101" t="s">
        <v>6014</v>
      </c>
      <c r="J101" s="11" t="str">
        <f t="shared" si="6"/>
        <v>IC.NE.050201</v>
      </c>
      <c r="K101" s="2" t="s">
        <v>1192</v>
      </c>
      <c r="L101" t="str">
        <f t="shared" si="5"/>
        <v>Person, place, time</v>
      </c>
      <c r="M101" s="12" t="str">
        <f t="shared" si="7"/>
        <v>PI.IC.NE.050201.01</v>
      </c>
      <c r="O101" s="12" t="str">
        <f t="shared" si="8"/>
        <v>PH.IC.NE.050201.01</v>
      </c>
      <c r="Q101" s="12" t="str">
        <f t="shared" si="9"/>
        <v>CL.IC.NE.050201.01</v>
      </c>
    </row>
    <row r="102" spans="1:19" ht="15">
      <c r="A102" t="s">
        <v>6028</v>
      </c>
      <c r="C102" s="2" t="s">
        <v>7071</v>
      </c>
      <c r="E102" s="2" t="s">
        <v>923</v>
      </c>
      <c r="F102" t="s">
        <v>6012</v>
      </c>
      <c r="G102" t="s">
        <v>6015</v>
      </c>
      <c r="H102" s="22" t="s">
        <v>1398</v>
      </c>
      <c r="I102" t="s">
        <v>6016</v>
      </c>
      <c r="J102" s="11" t="str">
        <f t="shared" si="6"/>
        <v>IC.NE.050202</v>
      </c>
      <c r="K102" s="2" t="s">
        <v>1192</v>
      </c>
      <c r="L102" t="str">
        <f t="shared" si="5"/>
        <v>Person, place</v>
      </c>
      <c r="M102" s="12" t="str">
        <f t="shared" si="7"/>
        <v>PI.IC.NE.050202.01</v>
      </c>
      <c r="O102" s="12" t="str">
        <f t="shared" si="8"/>
        <v>PH.IC.NE.050202.01</v>
      </c>
      <c r="Q102" s="12" t="str">
        <f t="shared" si="9"/>
        <v>CL.IC.NE.050202.01</v>
      </c>
    </row>
    <row r="103" spans="1:19" ht="15">
      <c r="A103" t="s">
        <v>6028</v>
      </c>
      <c r="C103" s="2" t="s">
        <v>7071</v>
      </c>
      <c r="E103" s="2" t="s">
        <v>923</v>
      </c>
      <c r="F103" t="s">
        <v>6012</v>
      </c>
      <c r="G103" t="s">
        <v>6017</v>
      </c>
      <c r="H103" s="22" t="s">
        <v>1400</v>
      </c>
      <c r="I103" t="s">
        <v>6018</v>
      </c>
      <c r="J103" s="11" t="str">
        <f t="shared" si="6"/>
        <v>IC.NE.050203</v>
      </c>
      <c r="K103" s="2" t="s">
        <v>1192</v>
      </c>
      <c r="L103" t="str">
        <f t="shared" si="5"/>
        <v>Person</v>
      </c>
      <c r="M103" s="12" t="str">
        <f t="shared" si="7"/>
        <v>PI.IC.NE.050203.01</v>
      </c>
      <c r="O103" s="12" t="str">
        <f t="shared" si="8"/>
        <v>PH.IC.NE.050203.01</v>
      </c>
      <c r="Q103" s="12" t="str">
        <f t="shared" si="9"/>
        <v>CL.IC.NE.050203.01</v>
      </c>
    </row>
    <row r="104" spans="1:19" ht="15">
      <c r="A104" t="s">
        <v>6028</v>
      </c>
      <c r="C104" s="2" t="s">
        <v>7071</v>
      </c>
      <c r="E104" s="2" t="s">
        <v>923</v>
      </c>
      <c r="F104" t="s">
        <v>6012</v>
      </c>
      <c r="G104" t="s">
        <v>6019</v>
      </c>
      <c r="H104" s="22" t="s">
        <v>1402</v>
      </c>
      <c r="I104" t="s">
        <v>6020</v>
      </c>
      <c r="J104" s="11" t="str">
        <f t="shared" si="6"/>
        <v>IC.NE.050204</v>
      </c>
      <c r="K104" s="2" t="s">
        <v>1192</v>
      </c>
      <c r="L104" t="str">
        <f t="shared" si="5"/>
        <v>Disoriented person, place, time, situation</v>
      </c>
      <c r="M104" s="12" t="str">
        <f t="shared" si="7"/>
        <v>PI.IC.NE.050204.01</v>
      </c>
      <c r="O104" s="12" t="str">
        <f t="shared" si="8"/>
        <v>PH.IC.NE.050204.01</v>
      </c>
      <c r="Q104" s="12" t="str">
        <f t="shared" si="9"/>
        <v>CL.IC.NE.050204.01</v>
      </c>
    </row>
    <row r="105" spans="1:19" ht="15">
      <c r="A105" t="s">
        <v>6028</v>
      </c>
      <c r="C105" s="2" t="s">
        <v>7071</v>
      </c>
      <c r="E105" s="2" t="s">
        <v>923</v>
      </c>
      <c r="F105" t="s">
        <v>6012</v>
      </c>
      <c r="G105" t="s">
        <v>6021</v>
      </c>
      <c r="H105" s="22" t="s">
        <v>1404</v>
      </c>
      <c r="I105" t="s">
        <v>6022</v>
      </c>
      <c r="J105" s="11" t="str">
        <f t="shared" si="6"/>
        <v>IC.NE.050205</v>
      </c>
      <c r="K105" s="2" t="s">
        <v>1192</v>
      </c>
      <c r="L105" t="str">
        <f t="shared" si="5"/>
        <v>Person, place, time, situation</v>
      </c>
      <c r="M105" s="12" t="str">
        <f t="shared" si="7"/>
        <v>PI.IC.NE.050205.01</v>
      </c>
      <c r="O105" s="12" t="str">
        <f t="shared" si="8"/>
        <v>PH.IC.NE.050205.01</v>
      </c>
      <c r="Q105" s="12" t="str">
        <f t="shared" si="9"/>
        <v>CL.IC.NE.050205.01</v>
      </c>
    </row>
    <row r="106" spans="1:19" ht="15">
      <c r="A106" t="s">
        <v>6028</v>
      </c>
      <c r="C106" s="2" t="s">
        <v>7071</v>
      </c>
      <c r="E106" s="2" t="s">
        <v>923</v>
      </c>
      <c r="F106" t="s">
        <v>6012</v>
      </c>
      <c r="G106" t="s">
        <v>6023</v>
      </c>
      <c r="H106" s="22" t="s">
        <v>6888</v>
      </c>
      <c r="I106" t="s">
        <v>6482</v>
      </c>
      <c r="J106" s="11" t="str">
        <f t="shared" si="6"/>
        <v>IC.NE.050206</v>
      </c>
      <c r="K106" s="2" t="s">
        <v>11324</v>
      </c>
      <c r="L106" t="str">
        <f t="shared" si="5"/>
        <v>Unable to assess</v>
      </c>
      <c r="M106" s="12" t="str">
        <f t="shared" si="7"/>
        <v>PI.IC.NE.050206.01</v>
      </c>
      <c r="O106" s="12" t="str">
        <f t="shared" si="8"/>
        <v>PH.IC.NE.050206.01</v>
      </c>
      <c r="Q106" s="12" t="str">
        <f t="shared" si="9"/>
        <v>CL.IC.NE.050206.01</v>
      </c>
      <c r="R106" t="s">
        <v>9277</v>
      </c>
      <c r="S106">
        <v>49</v>
      </c>
    </row>
    <row r="107" spans="1:19" ht="15">
      <c r="A107" t="s">
        <v>6028</v>
      </c>
      <c r="C107" s="2" t="s">
        <v>7071</v>
      </c>
      <c r="D107" t="s">
        <v>6024</v>
      </c>
      <c r="E107" s="2" t="s">
        <v>9640</v>
      </c>
      <c r="F107" t="s">
        <v>6025</v>
      </c>
      <c r="G107" t="s">
        <v>6026</v>
      </c>
      <c r="H107" s="22" t="s">
        <v>1396</v>
      </c>
      <c r="I107" t="s">
        <v>2687</v>
      </c>
      <c r="J107" s="11" t="str">
        <f t="shared" si="6"/>
        <v>IC.NE.050301</v>
      </c>
      <c r="K107" s="2" t="s">
        <v>11324</v>
      </c>
      <c r="L107" t="str">
        <f t="shared" si="5"/>
        <v>Ability Within Normal Limits</v>
      </c>
      <c r="M107" s="12" t="str">
        <f t="shared" si="7"/>
        <v>PI.IC.NE.050301.01</v>
      </c>
      <c r="O107" s="12" t="str">
        <f t="shared" si="8"/>
        <v>PH.IC.NE.050301.01</v>
      </c>
      <c r="Q107" s="12" t="str">
        <f t="shared" si="9"/>
        <v>CL.IC.NE.050301.01</v>
      </c>
    </row>
    <row r="108" spans="1:19" ht="15">
      <c r="A108" t="s">
        <v>6028</v>
      </c>
      <c r="C108" s="2" t="s">
        <v>7071</v>
      </c>
      <c r="E108" s="2" t="s">
        <v>9640</v>
      </c>
      <c r="F108" t="s">
        <v>6025</v>
      </c>
      <c r="G108" t="s">
        <v>6185</v>
      </c>
      <c r="H108" s="22" t="s">
        <v>1398</v>
      </c>
      <c r="I108" t="s">
        <v>6185</v>
      </c>
      <c r="J108" s="11" t="str">
        <f t="shared" si="6"/>
        <v>IC.NE.050302</v>
      </c>
      <c r="K108" s="2" t="s">
        <v>11324</v>
      </c>
      <c r="L108" t="str">
        <f t="shared" si="5"/>
        <v>Slurred</v>
      </c>
      <c r="M108" s="12" t="str">
        <f t="shared" si="7"/>
        <v>PI.IC.NE.050302.01</v>
      </c>
      <c r="O108" s="12" t="str">
        <f t="shared" si="8"/>
        <v>PH.IC.NE.050302.01</v>
      </c>
      <c r="Q108" s="12" t="str">
        <f t="shared" si="9"/>
        <v>CL.IC.NE.050302.01</v>
      </c>
    </row>
    <row r="109" spans="1:19" ht="15">
      <c r="A109" t="s">
        <v>6028</v>
      </c>
      <c r="C109" s="2" t="s">
        <v>7071</v>
      </c>
      <c r="E109" s="2" t="s">
        <v>946</v>
      </c>
      <c r="F109" t="s">
        <v>6025</v>
      </c>
      <c r="G109" t="s">
        <v>6186</v>
      </c>
      <c r="H109" s="22" t="s">
        <v>1400</v>
      </c>
      <c r="I109" t="s">
        <v>6187</v>
      </c>
      <c r="J109" s="11" t="str">
        <f t="shared" si="6"/>
        <v>IC.NE.050303</v>
      </c>
      <c r="K109" s="2" t="s">
        <v>11324</v>
      </c>
      <c r="L109" t="str">
        <f t="shared" si="5"/>
        <v>Expressive aphasia</v>
      </c>
      <c r="M109" s="12" t="str">
        <f t="shared" si="7"/>
        <v>PI.IC.NE.050303.01</v>
      </c>
      <c r="O109" s="12" t="str">
        <f t="shared" si="8"/>
        <v>PH.IC.NE.050303.01</v>
      </c>
      <c r="Q109" s="12" t="str">
        <f t="shared" si="9"/>
        <v>CL.IC.NE.050303.01</v>
      </c>
    </row>
    <row r="110" spans="1:19" ht="15">
      <c r="A110" t="s">
        <v>6028</v>
      </c>
      <c r="C110" s="2" t="s">
        <v>7071</v>
      </c>
      <c r="E110" s="2" t="s">
        <v>9640</v>
      </c>
      <c r="F110" t="s">
        <v>6025</v>
      </c>
      <c r="G110" t="s">
        <v>6188</v>
      </c>
      <c r="H110" s="22" t="s">
        <v>1402</v>
      </c>
      <c r="I110" t="s">
        <v>6188</v>
      </c>
      <c r="J110" s="11" t="str">
        <f t="shared" si="6"/>
        <v>IC.NE.050304</v>
      </c>
      <c r="K110" s="2" t="s">
        <v>11324</v>
      </c>
      <c r="L110" t="str">
        <f t="shared" si="5"/>
        <v>Dysarthria</v>
      </c>
      <c r="M110" s="12" t="str">
        <f t="shared" si="7"/>
        <v>PI.IC.NE.050304.01</v>
      </c>
      <c r="O110" s="12" t="str">
        <f t="shared" si="8"/>
        <v>PH.IC.NE.050304.01</v>
      </c>
      <c r="Q110" s="12" t="str">
        <f t="shared" si="9"/>
        <v>CL.IC.NE.050304.01</v>
      </c>
    </row>
    <row r="111" spans="1:19" ht="15">
      <c r="A111" t="s">
        <v>6028</v>
      </c>
      <c r="C111" s="2" t="s">
        <v>7071</v>
      </c>
      <c r="E111" s="2" t="s">
        <v>946</v>
      </c>
      <c r="F111" t="s">
        <v>6025</v>
      </c>
      <c r="G111" t="s">
        <v>6189</v>
      </c>
      <c r="H111" s="22" t="s">
        <v>1404</v>
      </c>
      <c r="I111" t="s">
        <v>6189</v>
      </c>
      <c r="J111" s="11" t="str">
        <f t="shared" si="6"/>
        <v>IC.NE.050305</v>
      </c>
      <c r="K111" s="2" t="s">
        <v>11324</v>
      </c>
      <c r="L111" t="str">
        <f t="shared" si="5"/>
        <v>Intubated</v>
      </c>
      <c r="M111" s="12" t="str">
        <f t="shared" si="7"/>
        <v>PI.IC.NE.050305.01</v>
      </c>
      <c r="O111" s="12" t="str">
        <f t="shared" si="8"/>
        <v>PH.IC.NE.050305.01</v>
      </c>
      <c r="Q111" s="12" t="str">
        <f t="shared" si="9"/>
        <v>CL.IC.NE.050305.01</v>
      </c>
    </row>
    <row r="112" spans="1:19" ht="15">
      <c r="A112" t="s">
        <v>6028</v>
      </c>
      <c r="C112" s="2" t="s">
        <v>7071</v>
      </c>
      <c r="E112" s="2" t="s">
        <v>9640</v>
      </c>
      <c r="F112" t="s">
        <v>6025</v>
      </c>
      <c r="G112" t="s">
        <v>6190</v>
      </c>
      <c r="H112" s="22" t="s">
        <v>1406</v>
      </c>
      <c r="I112" t="s">
        <v>1224</v>
      </c>
      <c r="J112" s="11" t="str">
        <f t="shared" si="6"/>
        <v>IC.NE.050306</v>
      </c>
      <c r="K112" s="2" t="s">
        <v>11324</v>
      </c>
      <c r="L112" t="str">
        <f t="shared" si="5"/>
        <v>Unable to assess:  specify</v>
      </c>
      <c r="M112" s="12" t="str">
        <f t="shared" si="7"/>
        <v>PI.IC.NE.050306.01</v>
      </c>
      <c r="O112" s="12" t="str">
        <f t="shared" si="8"/>
        <v>PH.IC.NE.050306.01</v>
      </c>
      <c r="Q112" s="12" t="str">
        <f t="shared" si="9"/>
        <v>CL.IC.NE.050306.01</v>
      </c>
    </row>
    <row r="113" spans="1:19" ht="15">
      <c r="A113" t="s">
        <v>6028</v>
      </c>
      <c r="C113" s="2" t="s">
        <v>7071</v>
      </c>
      <c r="E113" s="2" t="s">
        <v>9640</v>
      </c>
      <c r="F113" t="s">
        <v>6025</v>
      </c>
      <c r="G113" t="s">
        <v>6061</v>
      </c>
      <c r="H113" s="22" t="s">
        <v>1419</v>
      </c>
      <c r="I113" t="s">
        <v>930</v>
      </c>
      <c r="J113" s="11" t="str">
        <f t="shared" si="6"/>
        <v>IC.NE.050307</v>
      </c>
      <c r="K113" s="2" t="s">
        <v>11324</v>
      </c>
      <c r="L113" t="str">
        <f t="shared" si="5"/>
        <v>Other: describe</v>
      </c>
      <c r="M113" s="12" t="str">
        <f t="shared" si="7"/>
        <v>PI.IC.NE.050307.01</v>
      </c>
      <c r="O113" s="12" t="str">
        <f t="shared" si="8"/>
        <v>PH.IC.NE.050307.01</v>
      </c>
      <c r="Q113" s="12" t="str">
        <f t="shared" si="9"/>
        <v>CL.IC.NE.050307.01</v>
      </c>
    </row>
    <row r="114" spans="1:19" ht="15">
      <c r="A114" t="s">
        <v>6028</v>
      </c>
      <c r="C114" s="2" t="s">
        <v>7071</v>
      </c>
      <c r="D114" t="s">
        <v>6062</v>
      </c>
      <c r="E114" s="2" t="s">
        <v>948</v>
      </c>
      <c r="F114" t="s">
        <v>6063</v>
      </c>
      <c r="G114" t="s">
        <v>6064</v>
      </c>
      <c r="H114" s="22" t="s">
        <v>1396</v>
      </c>
      <c r="I114" t="s">
        <v>6065</v>
      </c>
      <c r="J114" s="11" t="str">
        <f t="shared" si="6"/>
        <v>IC.NE.050401</v>
      </c>
      <c r="K114" s="2" t="s">
        <v>1199</v>
      </c>
      <c r="L114" t="str">
        <f t="shared" si="5"/>
        <v>Babinski sign downward</v>
      </c>
      <c r="M114" s="12" t="str">
        <f t="shared" si="7"/>
        <v>PI.IC.NE.050401.02</v>
      </c>
      <c r="O114" s="12" t="str">
        <f t="shared" si="8"/>
        <v>PH.IC.NE.050401.02</v>
      </c>
      <c r="Q114" s="12" t="str">
        <f t="shared" si="9"/>
        <v>CL.IC.NE.050401.02</v>
      </c>
      <c r="R114" t="s">
        <v>9277</v>
      </c>
      <c r="S114">
        <v>88</v>
      </c>
    </row>
    <row r="115" spans="1:19" ht="15">
      <c r="A115" t="s">
        <v>6028</v>
      </c>
      <c r="C115" s="2" t="s">
        <v>7071</v>
      </c>
      <c r="E115" s="2" t="s">
        <v>948</v>
      </c>
      <c r="F115" t="s">
        <v>6063</v>
      </c>
      <c r="G115" t="s">
        <v>6066</v>
      </c>
      <c r="H115" s="22" t="s">
        <v>1398</v>
      </c>
      <c r="I115" t="s">
        <v>6086</v>
      </c>
      <c r="J115" s="11" t="str">
        <f t="shared" si="6"/>
        <v>IC.NE.050402</v>
      </c>
      <c r="K115" s="2" t="s">
        <v>11324</v>
      </c>
      <c r="L115" t="str">
        <f t="shared" si="5"/>
        <v>Babinski sign indifferent</v>
      </c>
      <c r="M115" s="12" t="str">
        <f t="shared" si="7"/>
        <v>PI.IC.NE.050402.01</v>
      </c>
      <c r="O115" s="12" t="str">
        <f t="shared" si="8"/>
        <v>PH.IC.NE.050402.01</v>
      </c>
      <c r="Q115" s="12" t="str">
        <f t="shared" si="9"/>
        <v>CL.IC.NE.050402.01</v>
      </c>
    </row>
    <row r="116" spans="1:19" ht="15">
      <c r="A116" t="s">
        <v>6028</v>
      </c>
      <c r="C116" s="2" t="s">
        <v>7071</v>
      </c>
      <c r="E116" s="2" t="s">
        <v>7070</v>
      </c>
      <c r="F116" t="s">
        <v>6063</v>
      </c>
      <c r="G116" t="s">
        <v>6087</v>
      </c>
      <c r="H116" s="22" t="s">
        <v>1400</v>
      </c>
      <c r="I116" t="s">
        <v>6088</v>
      </c>
      <c r="J116" s="11" t="str">
        <f t="shared" si="6"/>
        <v>IC.NE.050403</v>
      </c>
      <c r="K116" s="2" t="s">
        <v>9391</v>
      </c>
      <c r="L116" t="str">
        <f t="shared" si="5"/>
        <v>Babinski sign upward</v>
      </c>
      <c r="M116" s="12" t="str">
        <f t="shared" si="7"/>
        <v>PI.IC.NE.050403.02</v>
      </c>
      <c r="O116" s="12" t="str">
        <f t="shared" si="8"/>
        <v>PH.IC.NE.050403.02</v>
      </c>
      <c r="Q116" s="12" t="str">
        <f t="shared" si="9"/>
        <v>CL.IC.NE.050403.02</v>
      </c>
      <c r="R116" t="s">
        <v>1141</v>
      </c>
      <c r="S116">
        <v>88</v>
      </c>
    </row>
    <row r="117" spans="1:19" ht="15">
      <c r="A117" t="s">
        <v>6028</v>
      </c>
      <c r="C117" s="2" t="s">
        <v>7071</v>
      </c>
      <c r="D117" t="s">
        <v>11110</v>
      </c>
      <c r="E117" s="2" t="s">
        <v>7071</v>
      </c>
      <c r="F117" t="s">
        <v>11110</v>
      </c>
      <c r="G117" t="s">
        <v>6089</v>
      </c>
      <c r="H117" s="22" t="s">
        <v>1396</v>
      </c>
      <c r="I117" t="s">
        <v>6089</v>
      </c>
      <c r="J117" s="11" t="str">
        <f t="shared" si="6"/>
        <v>IC.NE.050501</v>
      </c>
      <c r="K117" s="2" t="s">
        <v>11324</v>
      </c>
      <c r="L117" t="str">
        <f t="shared" si="5"/>
        <v>Focal</v>
      </c>
      <c r="M117" s="12" t="str">
        <f t="shared" si="7"/>
        <v>PI.IC.NE.050501.01</v>
      </c>
      <c r="O117" s="12" t="str">
        <f t="shared" si="8"/>
        <v>PH.IC.NE.050501.01</v>
      </c>
      <c r="Q117" s="12" t="str">
        <f t="shared" si="9"/>
        <v>CL.IC.NE.050501.01</v>
      </c>
      <c r="R117" t="s">
        <v>1141</v>
      </c>
      <c r="S117">
        <v>506</v>
      </c>
    </row>
    <row r="118" spans="1:19" ht="15">
      <c r="A118" t="s">
        <v>6028</v>
      </c>
      <c r="C118" s="2" t="s">
        <v>7071</v>
      </c>
      <c r="E118" s="2" t="s">
        <v>7071</v>
      </c>
      <c r="F118" t="s">
        <v>931</v>
      </c>
      <c r="G118" t="s">
        <v>6090</v>
      </c>
      <c r="H118" s="22" t="s">
        <v>1398</v>
      </c>
      <c r="I118" t="s">
        <v>6090</v>
      </c>
      <c r="J118" s="11" t="str">
        <f t="shared" si="6"/>
        <v>IC.NE.050502</v>
      </c>
      <c r="K118" s="2" t="s">
        <v>1192</v>
      </c>
      <c r="L118" t="str">
        <f t="shared" si="5"/>
        <v>Clonic</v>
      </c>
      <c r="M118" s="12" t="str">
        <f t="shared" si="7"/>
        <v>PI.IC.NE.050502.01</v>
      </c>
      <c r="O118" s="12" t="str">
        <f t="shared" si="8"/>
        <v>PH.IC.NE.050502.01</v>
      </c>
      <c r="Q118" s="12" t="str">
        <f t="shared" si="9"/>
        <v>CL.IC.NE.050502.01</v>
      </c>
      <c r="R118" t="s">
        <v>1141</v>
      </c>
      <c r="S118">
        <v>506</v>
      </c>
    </row>
    <row r="119" spans="1:19" ht="15">
      <c r="A119" t="s">
        <v>6028</v>
      </c>
      <c r="C119" s="2" t="s">
        <v>7071</v>
      </c>
      <c r="E119" s="2" t="s">
        <v>7071</v>
      </c>
      <c r="F119" t="s">
        <v>11110</v>
      </c>
      <c r="G119" t="s">
        <v>6091</v>
      </c>
      <c r="H119" s="22" t="s">
        <v>1400</v>
      </c>
      <c r="I119" t="s">
        <v>6091</v>
      </c>
      <c r="J119" s="11" t="str">
        <f t="shared" si="6"/>
        <v>IC.NE.050503</v>
      </c>
      <c r="K119" s="2" t="s">
        <v>1199</v>
      </c>
      <c r="L119" t="str">
        <f t="shared" si="5"/>
        <v>Focal-Motor</v>
      </c>
      <c r="M119" s="12" t="str">
        <f t="shared" si="7"/>
        <v>PI.IC.NE.050503.02</v>
      </c>
      <c r="O119" s="12" t="str">
        <f t="shared" si="8"/>
        <v>PH.IC.NE.050503.02</v>
      </c>
      <c r="Q119" s="12" t="str">
        <f t="shared" si="9"/>
        <v>CL.IC.NE.050503.02</v>
      </c>
      <c r="R119" t="s">
        <v>1141</v>
      </c>
      <c r="S119">
        <v>506</v>
      </c>
    </row>
    <row r="120" spans="1:19" ht="15">
      <c r="A120" t="s">
        <v>6028</v>
      </c>
      <c r="C120" s="2" t="s">
        <v>7071</v>
      </c>
      <c r="D120" t="s">
        <v>945</v>
      </c>
      <c r="E120" s="2" t="s">
        <v>7071</v>
      </c>
      <c r="F120" t="s">
        <v>11110</v>
      </c>
      <c r="G120" t="s">
        <v>6092</v>
      </c>
      <c r="H120" s="22" t="s">
        <v>948</v>
      </c>
      <c r="I120" t="s">
        <v>6092</v>
      </c>
      <c r="J120" s="11" t="str">
        <f t="shared" si="6"/>
        <v>IC.NE.050504</v>
      </c>
      <c r="K120" s="2" t="s">
        <v>11324</v>
      </c>
      <c r="L120" t="str">
        <f t="shared" si="5"/>
        <v>Partial</v>
      </c>
      <c r="M120" s="12" t="str">
        <f t="shared" si="7"/>
        <v>PI.IC.NE.050504.01</v>
      </c>
      <c r="O120" s="12" t="str">
        <f t="shared" si="8"/>
        <v>PH.IC.NE.050504.01</v>
      </c>
      <c r="Q120" s="12" t="str">
        <f t="shared" si="9"/>
        <v>CL.IC.NE.050504.01</v>
      </c>
      <c r="R120" t="s">
        <v>1141</v>
      </c>
      <c r="S120">
        <v>506</v>
      </c>
    </row>
    <row r="121" spans="1:19" ht="15">
      <c r="A121" t="s">
        <v>6028</v>
      </c>
      <c r="C121" s="2" t="s">
        <v>7071</v>
      </c>
      <c r="E121" s="2" t="s">
        <v>7071</v>
      </c>
      <c r="F121" t="s">
        <v>11110</v>
      </c>
      <c r="G121" t="s">
        <v>5929</v>
      </c>
      <c r="H121" s="22" t="s">
        <v>7071</v>
      </c>
      <c r="I121" t="s">
        <v>5929</v>
      </c>
      <c r="J121" s="11" t="str">
        <f t="shared" si="6"/>
        <v>IC.NE.050505</v>
      </c>
      <c r="K121" s="2" t="s">
        <v>11324</v>
      </c>
      <c r="L121" t="str">
        <f t="shared" si="5"/>
        <v>Subtle</v>
      </c>
      <c r="M121" s="12" t="str">
        <f t="shared" si="7"/>
        <v>PI.IC.NE.050505.01</v>
      </c>
      <c r="O121" s="12" t="str">
        <f t="shared" si="8"/>
        <v>PH.IC.NE.050505.01</v>
      </c>
      <c r="Q121" s="12" t="str">
        <f t="shared" si="9"/>
        <v>CL.IC.NE.050505.01</v>
      </c>
      <c r="R121" t="s">
        <v>1141</v>
      </c>
      <c r="S121">
        <v>506</v>
      </c>
    </row>
    <row r="122" spans="1:19" ht="15">
      <c r="A122" t="s">
        <v>6028</v>
      </c>
      <c r="C122" s="2" t="s">
        <v>7071</v>
      </c>
      <c r="E122" s="2" t="s">
        <v>7071</v>
      </c>
      <c r="F122" t="s">
        <v>11110</v>
      </c>
      <c r="G122" t="s">
        <v>5930</v>
      </c>
      <c r="H122" s="22" t="s">
        <v>6888</v>
      </c>
      <c r="I122" t="s">
        <v>5930</v>
      </c>
      <c r="J122" s="11" t="str">
        <f t="shared" si="6"/>
        <v>IC.NE.050506</v>
      </c>
      <c r="K122" s="2" t="s">
        <v>11324</v>
      </c>
      <c r="L122" t="str">
        <f t="shared" si="5"/>
        <v>Tonic</v>
      </c>
      <c r="M122" s="12" t="str">
        <f t="shared" si="7"/>
        <v>PI.IC.NE.050506.01</v>
      </c>
      <c r="O122" s="12" t="str">
        <f t="shared" si="8"/>
        <v>PH.IC.NE.050506.01</v>
      </c>
      <c r="Q122" s="12" t="str">
        <f t="shared" si="9"/>
        <v>CL.IC.NE.050506.01</v>
      </c>
      <c r="R122" t="s">
        <v>1141</v>
      </c>
      <c r="S122">
        <v>506</v>
      </c>
    </row>
    <row r="123" spans="1:19" ht="15">
      <c r="A123" t="s">
        <v>6028</v>
      </c>
      <c r="C123" s="2" t="s">
        <v>7071</v>
      </c>
      <c r="E123" s="2" t="s">
        <v>7071</v>
      </c>
      <c r="F123" t="s">
        <v>11110</v>
      </c>
      <c r="G123" t="s">
        <v>5926</v>
      </c>
      <c r="H123" s="22" t="s">
        <v>7284</v>
      </c>
      <c r="I123" t="s">
        <v>5926</v>
      </c>
      <c r="J123" s="11" t="str">
        <f t="shared" si="6"/>
        <v>IC.NE.050507</v>
      </c>
      <c r="K123" s="2" t="s">
        <v>11324</v>
      </c>
      <c r="L123" t="str">
        <f t="shared" si="5"/>
        <v>Tonic-Clonic</v>
      </c>
      <c r="M123" s="12" t="str">
        <f t="shared" si="7"/>
        <v>PI.IC.NE.050507.01</v>
      </c>
      <c r="O123" s="12" t="str">
        <f t="shared" si="8"/>
        <v>PH.IC.NE.050507.01</v>
      </c>
      <c r="Q123" s="12" t="str">
        <f t="shared" si="9"/>
        <v>CL.IC.NE.050507.01</v>
      </c>
      <c r="R123" t="s">
        <v>1141</v>
      </c>
      <c r="S123">
        <v>506</v>
      </c>
    </row>
    <row r="124" spans="1:19" ht="15">
      <c r="A124" t="s">
        <v>6028</v>
      </c>
      <c r="C124" s="2" t="s">
        <v>7071</v>
      </c>
      <c r="E124" s="2" t="s">
        <v>7071</v>
      </c>
      <c r="F124" t="s">
        <v>11110</v>
      </c>
      <c r="G124" t="s">
        <v>8956</v>
      </c>
      <c r="H124" s="22" t="s">
        <v>10093</v>
      </c>
      <c r="I124" t="s">
        <v>8956</v>
      </c>
      <c r="J124" s="11" t="str">
        <f t="shared" si="6"/>
        <v>IC.NE.050508</v>
      </c>
      <c r="K124" s="2" t="s">
        <v>1199</v>
      </c>
      <c r="L124" t="str">
        <f t="shared" si="5"/>
        <v>None</v>
      </c>
      <c r="M124" s="12" t="str">
        <f t="shared" si="7"/>
        <v>PI.IC.NE.050508.02</v>
      </c>
      <c r="O124" s="12" t="str">
        <f t="shared" si="8"/>
        <v>PH.IC.NE.050508.02</v>
      </c>
      <c r="Q124" s="12" t="str">
        <f t="shared" si="9"/>
        <v>CL.IC.NE.050508.02</v>
      </c>
      <c r="R124" t="s">
        <v>1141</v>
      </c>
      <c r="S124">
        <v>506</v>
      </c>
    </row>
    <row r="125" spans="1:19" ht="15">
      <c r="A125" t="s">
        <v>6028</v>
      </c>
      <c r="B125" t="s">
        <v>5927</v>
      </c>
      <c r="C125" s="2" t="s">
        <v>6888</v>
      </c>
      <c r="D125" t="s">
        <v>5928</v>
      </c>
      <c r="E125" s="2" t="s">
        <v>11324</v>
      </c>
      <c r="F125" t="s">
        <v>5763</v>
      </c>
      <c r="G125" t="s">
        <v>2789</v>
      </c>
      <c r="H125" s="22" t="s">
        <v>1396</v>
      </c>
      <c r="I125" t="s">
        <v>2789</v>
      </c>
      <c r="J125" s="11" t="str">
        <f t="shared" si="6"/>
        <v>IC.NE.060101</v>
      </c>
      <c r="K125" s="2" t="s">
        <v>11324</v>
      </c>
      <c r="L125" t="str">
        <f t="shared" si="5"/>
        <v>Present</v>
      </c>
      <c r="M125" s="12" t="str">
        <f t="shared" si="7"/>
        <v>PI.IC.NE.060101.01</v>
      </c>
      <c r="O125" s="12" t="str">
        <f t="shared" si="8"/>
        <v>PH.IC.NE.060101.01</v>
      </c>
      <c r="Q125" s="12" t="str">
        <f t="shared" si="9"/>
        <v>CL.IC.NE.060101.01</v>
      </c>
    </row>
    <row r="126" spans="1:19" ht="15">
      <c r="A126" t="s">
        <v>6028</v>
      </c>
      <c r="C126" s="2" t="s">
        <v>6888</v>
      </c>
      <c r="E126" s="2" t="s">
        <v>1192</v>
      </c>
      <c r="F126" t="s">
        <v>5763</v>
      </c>
      <c r="G126" t="s">
        <v>2790</v>
      </c>
      <c r="H126" s="22" t="s">
        <v>1398</v>
      </c>
      <c r="I126" t="s">
        <v>2790</v>
      </c>
      <c r="J126" s="11" t="str">
        <f t="shared" si="6"/>
        <v>IC.NE.060102</v>
      </c>
      <c r="K126" s="2" t="s">
        <v>1192</v>
      </c>
      <c r="L126" t="str">
        <f t="shared" si="5"/>
        <v>Absent</v>
      </c>
      <c r="M126" s="12" t="str">
        <f t="shared" si="7"/>
        <v>PI.IC.NE.060102.01</v>
      </c>
      <c r="O126" s="12" t="str">
        <f t="shared" si="8"/>
        <v>PH.IC.NE.060102.01</v>
      </c>
      <c r="Q126" s="12" t="str">
        <f t="shared" si="9"/>
        <v>CL.IC.NE.060102.01</v>
      </c>
    </row>
    <row r="127" spans="1:19" ht="15">
      <c r="A127" t="s">
        <v>6028</v>
      </c>
      <c r="C127" s="2" t="s">
        <v>6888</v>
      </c>
      <c r="E127" s="2" t="s">
        <v>1192</v>
      </c>
      <c r="F127" t="s">
        <v>5764</v>
      </c>
      <c r="G127" t="s">
        <v>2789</v>
      </c>
      <c r="H127" s="22" t="s">
        <v>1400</v>
      </c>
      <c r="I127" t="s">
        <v>2789</v>
      </c>
      <c r="J127" s="11" t="str">
        <f t="shared" si="6"/>
        <v>IC.NE.060103</v>
      </c>
      <c r="K127" s="2" t="s">
        <v>1192</v>
      </c>
      <c r="L127" t="str">
        <f t="shared" si="5"/>
        <v>Present</v>
      </c>
      <c r="M127" s="12" t="str">
        <f t="shared" si="7"/>
        <v>PI.IC.NE.060103.01</v>
      </c>
      <c r="O127" s="12" t="str">
        <f t="shared" si="8"/>
        <v>PH.IC.NE.060103.01</v>
      </c>
      <c r="Q127" s="12" t="str">
        <f t="shared" si="9"/>
        <v>CL.IC.NE.060103.01</v>
      </c>
    </row>
    <row r="128" spans="1:19" ht="15">
      <c r="A128" t="s">
        <v>6028</v>
      </c>
      <c r="C128" s="2" t="s">
        <v>6888</v>
      </c>
      <c r="E128" s="2" t="s">
        <v>1192</v>
      </c>
      <c r="F128" t="s">
        <v>5764</v>
      </c>
      <c r="G128" t="s">
        <v>2790</v>
      </c>
      <c r="H128" s="22" t="s">
        <v>1402</v>
      </c>
      <c r="I128" t="s">
        <v>2790</v>
      </c>
      <c r="J128" s="11" t="str">
        <f t="shared" si="6"/>
        <v>IC.NE.060104</v>
      </c>
      <c r="K128" s="2" t="s">
        <v>1192</v>
      </c>
      <c r="L128" t="str">
        <f t="shared" si="5"/>
        <v>Absent</v>
      </c>
      <c r="M128" s="12" t="str">
        <f t="shared" si="7"/>
        <v>PI.IC.NE.060104.01</v>
      </c>
      <c r="O128" s="12" t="str">
        <f t="shared" si="8"/>
        <v>PH.IC.NE.060104.01</v>
      </c>
      <c r="Q128" s="12" t="str">
        <f t="shared" si="9"/>
        <v>CL.IC.NE.060104.01</v>
      </c>
    </row>
    <row r="129" spans="1:19" ht="15">
      <c r="A129" t="s">
        <v>6028</v>
      </c>
      <c r="C129" s="2" t="s">
        <v>6888</v>
      </c>
      <c r="D129" t="s">
        <v>5765</v>
      </c>
      <c r="E129" s="2" t="s">
        <v>923</v>
      </c>
      <c r="F129" t="s">
        <v>5766</v>
      </c>
      <c r="G129" t="s">
        <v>2789</v>
      </c>
      <c r="H129" s="22" t="s">
        <v>1396</v>
      </c>
      <c r="I129" t="s">
        <v>2789</v>
      </c>
      <c r="J129" s="11" t="str">
        <f t="shared" si="6"/>
        <v>IC.NE.060201</v>
      </c>
      <c r="K129" s="2" t="s">
        <v>1192</v>
      </c>
      <c r="L129" t="str">
        <f t="shared" si="5"/>
        <v>Present</v>
      </c>
      <c r="M129" s="12" t="str">
        <f t="shared" si="7"/>
        <v>PI.IC.NE.060201.01</v>
      </c>
      <c r="O129" s="12" t="str">
        <f t="shared" si="8"/>
        <v>PH.IC.NE.060201.01</v>
      </c>
      <c r="Q129" s="12" t="str">
        <f t="shared" si="9"/>
        <v>CL.IC.NE.060201.01</v>
      </c>
    </row>
    <row r="130" spans="1:19" ht="15">
      <c r="A130" t="s">
        <v>6028</v>
      </c>
      <c r="C130" s="2" t="s">
        <v>6888</v>
      </c>
      <c r="E130" s="2" t="s">
        <v>923</v>
      </c>
      <c r="F130" t="s">
        <v>5766</v>
      </c>
      <c r="G130" t="s">
        <v>2790</v>
      </c>
      <c r="H130" s="22" t="s">
        <v>1398</v>
      </c>
      <c r="I130" t="s">
        <v>2790</v>
      </c>
      <c r="J130" s="11" t="str">
        <f t="shared" si="6"/>
        <v>IC.NE.060202</v>
      </c>
      <c r="K130" s="2" t="s">
        <v>1192</v>
      </c>
      <c r="L130" t="str">
        <f t="shared" ref="L130:L211" si="10">G130</f>
        <v>Absent</v>
      </c>
      <c r="M130" s="12" t="str">
        <f t="shared" si="7"/>
        <v>PI.IC.NE.060202.01</v>
      </c>
      <c r="O130" s="12" t="str">
        <f t="shared" si="8"/>
        <v>PH.IC.NE.060202.01</v>
      </c>
      <c r="Q130" s="12" t="str">
        <f t="shared" si="9"/>
        <v>CL.IC.NE.060202.01</v>
      </c>
    </row>
    <row r="131" spans="1:19" ht="15">
      <c r="A131" t="s">
        <v>6028</v>
      </c>
      <c r="C131" s="2" t="s">
        <v>6888</v>
      </c>
      <c r="E131" s="2" t="s">
        <v>923</v>
      </c>
      <c r="F131" t="s">
        <v>5766</v>
      </c>
      <c r="G131" t="s">
        <v>5767</v>
      </c>
      <c r="H131" s="22" t="s">
        <v>1400</v>
      </c>
      <c r="I131" t="s">
        <v>5767</v>
      </c>
      <c r="J131" s="11" t="str">
        <f t="shared" si="6"/>
        <v>IC.NE.060203</v>
      </c>
      <c r="K131" s="2" t="s">
        <v>1192</v>
      </c>
      <c r="L131" t="str">
        <f t="shared" si="10"/>
        <v>Diminished</v>
      </c>
      <c r="M131" s="12" t="str">
        <f t="shared" si="7"/>
        <v>PI.IC.NE.060203.01</v>
      </c>
      <c r="O131" s="12" t="str">
        <f t="shared" si="8"/>
        <v>PH.IC.NE.060203.01</v>
      </c>
      <c r="Q131" s="12" t="str">
        <f t="shared" si="9"/>
        <v>CL.IC.NE.060203.01</v>
      </c>
    </row>
    <row r="132" spans="1:19" ht="15">
      <c r="A132" t="s">
        <v>6028</v>
      </c>
      <c r="C132" s="2" t="s">
        <v>6888</v>
      </c>
      <c r="E132" s="2" t="s">
        <v>923</v>
      </c>
      <c r="F132" t="s">
        <v>5765</v>
      </c>
      <c r="G132" t="s">
        <v>6023</v>
      </c>
      <c r="H132" s="22" t="s">
        <v>7070</v>
      </c>
      <c r="I132" t="s">
        <v>6482</v>
      </c>
      <c r="J132" s="11" t="str">
        <f t="shared" si="6"/>
        <v>IC.NE.060204</v>
      </c>
      <c r="K132" s="2" t="s">
        <v>1192</v>
      </c>
      <c r="L132" t="str">
        <f t="shared" si="10"/>
        <v>Unable to assess</v>
      </c>
      <c r="M132" s="12" t="str">
        <f t="shared" si="7"/>
        <v>PI.IC.NE.060204.01</v>
      </c>
      <c r="O132" s="12" t="str">
        <f t="shared" si="8"/>
        <v>PH.IC.NE.060204.01</v>
      </c>
      <c r="Q132" s="12" t="str">
        <f t="shared" si="9"/>
        <v>CL.IC.NE.060204.01</v>
      </c>
      <c r="R132" t="s">
        <v>1141</v>
      </c>
      <c r="S132">
        <v>508</v>
      </c>
    </row>
    <row r="133" spans="1:19" ht="15">
      <c r="A133" t="s">
        <v>6028</v>
      </c>
      <c r="C133" s="2" t="s">
        <v>6888</v>
      </c>
      <c r="D133" t="s">
        <v>6402</v>
      </c>
      <c r="E133" s="2" t="s">
        <v>1202</v>
      </c>
      <c r="F133" t="s">
        <v>6403</v>
      </c>
      <c r="G133" t="s">
        <v>6404</v>
      </c>
      <c r="H133" s="22" t="s">
        <v>1396</v>
      </c>
      <c r="I133" t="s">
        <v>6404</v>
      </c>
      <c r="J133" s="11" t="str">
        <f t="shared" si="6"/>
        <v>IC.NE.060301</v>
      </c>
      <c r="K133" s="2" t="s">
        <v>1192</v>
      </c>
      <c r="L133" t="str">
        <f t="shared" si="10"/>
        <v>Time</v>
      </c>
      <c r="M133" s="12" t="str">
        <f t="shared" si="7"/>
        <v>PI.IC.NE.060301.01</v>
      </c>
      <c r="O133" s="12" t="str">
        <f t="shared" si="8"/>
        <v>PH.IC.NE.060301.01</v>
      </c>
      <c r="Q133" s="12" t="str">
        <f t="shared" si="9"/>
        <v>CL.IC.NE.060301.01</v>
      </c>
    </row>
    <row r="134" spans="1:19" ht="15">
      <c r="A134" t="s">
        <v>6028</v>
      </c>
      <c r="C134" s="2" t="s">
        <v>6888</v>
      </c>
      <c r="E134" s="2" t="s">
        <v>1202</v>
      </c>
      <c r="F134" t="s">
        <v>6403</v>
      </c>
      <c r="G134" t="s">
        <v>2810</v>
      </c>
      <c r="H134" s="22" t="s">
        <v>1398</v>
      </c>
      <c r="I134" t="s">
        <v>2810</v>
      </c>
      <c r="J134" s="11" t="str">
        <f t="shared" si="6"/>
        <v>IC.NE.060302</v>
      </c>
      <c r="K134" s="2" t="s">
        <v>1192</v>
      </c>
      <c r="L134" t="str">
        <f t="shared" si="10"/>
        <v>Place</v>
      </c>
      <c r="M134" s="12" t="str">
        <f t="shared" si="7"/>
        <v>PI.IC.NE.060302.01</v>
      </c>
      <c r="O134" s="12" t="str">
        <f t="shared" si="8"/>
        <v>PH.IC.NE.060302.01</v>
      </c>
      <c r="Q134" s="12" t="str">
        <f t="shared" si="9"/>
        <v>CL.IC.NE.060302.01</v>
      </c>
    </row>
    <row r="135" spans="1:19" ht="15">
      <c r="A135" t="s">
        <v>6028</v>
      </c>
      <c r="C135" s="2" t="s">
        <v>6888</v>
      </c>
      <c r="E135" s="2" t="s">
        <v>1202</v>
      </c>
      <c r="F135" t="s">
        <v>6403</v>
      </c>
      <c r="G135" t="s">
        <v>6017</v>
      </c>
      <c r="H135" s="22" t="s">
        <v>1400</v>
      </c>
      <c r="I135" t="s">
        <v>6017</v>
      </c>
      <c r="J135" s="11" t="str">
        <f t="shared" si="6"/>
        <v>IC.NE.060303</v>
      </c>
      <c r="K135" s="2" t="s">
        <v>1192</v>
      </c>
      <c r="L135" t="str">
        <f t="shared" si="10"/>
        <v>Person</v>
      </c>
      <c r="M135" s="12" t="str">
        <f t="shared" si="7"/>
        <v>PI.IC.NE.060303.01</v>
      </c>
      <c r="O135" s="12" t="str">
        <f t="shared" si="8"/>
        <v>PH.IC.NE.060303.01</v>
      </c>
      <c r="Q135" s="12" t="str">
        <f t="shared" si="9"/>
        <v>CL.IC.NE.060303.01</v>
      </c>
    </row>
    <row r="136" spans="1:19" ht="15">
      <c r="A136" t="s">
        <v>6028</v>
      </c>
      <c r="C136" s="2" t="s">
        <v>6888</v>
      </c>
      <c r="E136" s="2" t="s">
        <v>1202</v>
      </c>
      <c r="F136" t="s">
        <v>6403</v>
      </c>
      <c r="G136" t="s">
        <v>6258</v>
      </c>
      <c r="H136" s="22" t="s">
        <v>1402</v>
      </c>
      <c r="I136" t="s">
        <v>6258</v>
      </c>
      <c r="J136" s="11" t="str">
        <f t="shared" si="6"/>
        <v>IC.NE.060304</v>
      </c>
      <c r="K136" s="2" t="s">
        <v>1192</v>
      </c>
      <c r="L136" t="str">
        <f t="shared" si="10"/>
        <v>Situation</v>
      </c>
      <c r="M136" s="12" t="str">
        <f t="shared" si="7"/>
        <v>PI.IC.NE.060304.01</v>
      </c>
      <c r="O136" s="12" t="str">
        <f t="shared" si="8"/>
        <v>PH.IC.NE.060304.01</v>
      </c>
      <c r="Q136" s="12" t="str">
        <f t="shared" si="9"/>
        <v>CL.IC.NE.060304.01</v>
      </c>
    </row>
    <row r="137" spans="1:19" ht="15">
      <c r="A137" t="s">
        <v>6028</v>
      </c>
      <c r="C137" s="2" t="s">
        <v>6888</v>
      </c>
      <c r="D137" t="s">
        <v>6259</v>
      </c>
      <c r="E137" s="2" t="s">
        <v>7070</v>
      </c>
      <c r="F137" t="s">
        <v>6120</v>
      </c>
      <c r="G137" t="s">
        <v>6121</v>
      </c>
      <c r="H137" s="22" t="s">
        <v>1192</v>
      </c>
      <c r="I137" t="s">
        <v>6121</v>
      </c>
      <c r="J137" s="11" t="str">
        <f t="shared" si="6"/>
        <v>IC.NE.060401</v>
      </c>
      <c r="K137" s="2" t="s">
        <v>1192</v>
      </c>
      <c r="L137" t="str">
        <f t="shared" si="10"/>
        <v>Complex</v>
      </c>
      <c r="M137" s="12" t="str">
        <f t="shared" si="7"/>
        <v>PI.IC.NE.060401.01</v>
      </c>
      <c r="O137" s="12" t="str">
        <f t="shared" si="8"/>
        <v>PH.IC.NE.060401.01</v>
      </c>
      <c r="Q137" s="12" t="str">
        <f t="shared" si="9"/>
        <v>CL.IC.NE.060401.01</v>
      </c>
    </row>
    <row r="138" spans="1:19" ht="15">
      <c r="A138" t="s">
        <v>6028</v>
      </c>
      <c r="C138" s="2" t="s">
        <v>6888</v>
      </c>
      <c r="E138" s="2" t="s">
        <v>7070</v>
      </c>
      <c r="F138" t="s">
        <v>6120</v>
      </c>
      <c r="G138" t="s">
        <v>6122</v>
      </c>
      <c r="H138" s="22" t="s">
        <v>923</v>
      </c>
      <c r="I138" t="s">
        <v>6122</v>
      </c>
      <c r="J138" s="11" t="str">
        <f t="shared" si="6"/>
        <v>IC.NE.060402</v>
      </c>
      <c r="K138" s="2" t="s">
        <v>1192</v>
      </c>
      <c r="L138" t="str">
        <f t="shared" si="10"/>
        <v>Simple</v>
      </c>
      <c r="M138" s="12" t="str">
        <f t="shared" si="7"/>
        <v>PI.IC.NE.060402.01</v>
      </c>
      <c r="O138" s="12" t="str">
        <f t="shared" si="8"/>
        <v>PH.IC.NE.060402.01</v>
      </c>
      <c r="Q138" s="12" t="str">
        <f t="shared" si="9"/>
        <v>CL.IC.NE.060402.01</v>
      </c>
    </row>
    <row r="139" spans="1:19" ht="15">
      <c r="A139" t="s">
        <v>6028</v>
      </c>
      <c r="C139" s="2" t="s">
        <v>6888</v>
      </c>
      <c r="E139" s="2" t="s">
        <v>7070</v>
      </c>
      <c r="F139" t="s">
        <v>6120</v>
      </c>
      <c r="G139" t="s">
        <v>6123</v>
      </c>
      <c r="H139" s="22" t="s">
        <v>1202</v>
      </c>
      <c r="I139" t="s">
        <v>6124</v>
      </c>
      <c r="J139" s="11" t="str">
        <f t="shared" si="6"/>
        <v>IC.NE.060403</v>
      </c>
      <c r="K139" s="2" t="s">
        <v>1192</v>
      </c>
      <c r="L139" t="str">
        <f t="shared" si="10"/>
        <v>Mimics Only</v>
      </c>
      <c r="M139" s="12" t="str">
        <f t="shared" si="7"/>
        <v>PI.IC.NE.060403.01</v>
      </c>
      <c r="O139" s="12" t="str">
        <f t="shared" si="8"/>
        <v>PH.IC.NE.060403.01</v>
      </c>
      <c r="Q139" s="12" t="str">
        <f t="shared" si="9"/>
        <v>CL.IC.NE.060403.01</v>
      </c>
    </row>
    <row r="140" spans="1:19" ht="15">
      <c r="A140" t="s">
        <v>6028</v>
      </c>
      <c r="C140" s="2" t="s">
        <v>6888</v>
      </c>
      <c r="E140" s="2" t="s">
        <v>7070</v>
      </c>
      <c r="F140" t="s">
        <v>6120</v>
      </c>
      <c r="G140" t="s">
        <v>6125</v>
      </c>
      <c r="H140" s="22" t="s">
        <v>7070</v>
      </c>
      <c r="I140" t="s">
        <v>3260</v>
      </c>
      <c r="J140" s="11" t="str">
        <f t="shared" si="6"/>
        <v>IC.NE.060404</v>
      </c>
      <c r="K140" s="2" t="s">
        <v>1192</v>
      </c>
      <c r="L140" t="str">
        <f t="shared" si="10"/>
        <v>Intermittently</v>
      </c>
      <c r="M140" s="12" t="str">
        <f t="shared" si="7"/>
        <v>PI.IC.NE.060404.01</v>
      </c>
      <c r="O140" s="12" t="str">
        <f t="shared" si="8"/>
        <v>PH.IC.NE.060404.01</v>
      </c>
      <c r="Q140" s="12" t="str">
        <f t="shared" si="9"/>
        <v>CL.IC.NE.060404.01</v>
      </c>
    </row>
    <row r="141" spans="1:19" ht="15">
      <c r="A141" t="s">
        <v>6028</v>
      </c>
      <c r="C141" s="2" t="s">
        <v>6888</v>
      </c>
      <c r="E141" s="2" t="s">
        <v>7070</v>
      </c>
      <c r="F141" t="s">
        <v>6120</v>
      </c>
      <c r="G141" t="s">
        <v>1001</v>
      </c>
      <c r="H141" s="22" t="s">
        <v>7071</v>
      </c>
      <c r="I141" t="s">
        <v>1001</v>
      </c>
      <c r="J141" s="11" t="str">
        <f t="shared" si="6"/>
        <v>IC.NE.060405</v>
      </c>
      <c r="K141" s="2" t="s">
        <v>11324</v>
      </c>
      <c r="L141" t="str">
        <f t="shared" si="10"/>
        <v>None</v>
      </c>
      <c r="M141" s="12" t="str">
        <f t="shared" si="7"/>
        <v>PI.IC.NE.060405.01</v>
      </c>
      <c r="O141" s="12" t="str">
        <f t="shared" si="8"/>
        <v>PH.IC.NE.060405.01</v>
      </c>
      <c r="Q141" s="12" t="str">
        <f t="shared" si="9"/>
        <v>CL.IC.NE.060405.01</v>
      </c>
    </row>
    <row r="142" spans="1:19" ht="15">
      <c r="A142" t="s">
        <v>6028</v>
      </c>
      <c r="C142" s="2" t="s">
        <v>6888</v>
      </c>
      <c r="D142" t="s">
        <v>6126</v>
      </c>
      <c r="E142" s="2" t="s">
        <v>7071</v>
      </c>
      <c r="F142" t="s">
        <v>6127</v>
      </c>
      <c r="G142" t="s">
        <v>2789</v>
      </c>
      <c r="H142" s="22" t="s">
        <v>1396</v>
      </c>
      <c r="I142" t="s">
        <v>2789</v>
      </c>
      <c r="J142" s="11" t="str">
        <f t="shared" si="6"/>
        <v>IC.NE.060501</v>
      </c>
      <c r="K142" s="2" t="s">
        <v>1192</v>
      </c>
      <c r="L142" t="str">
        <f t="shared" si="10"/>
        <v>Present</v>
      </c>
      <c r="M142" s="12" t="str">
        <f t="shared" si="7"/>
        <v>PI.IC.NE.060501.01</v>
      </c>
      <c r="O142" s="12" t="str">
        <f t="shared" si="8"/>
        <v>PH.IC.NE.060501.01</v>
      </c>
      <c r="Q142" s="12" t="str">
        <f t="shared" si="9"/>
        <v>CL.IC.NE.060501.01</v>
      </c>
    </row>
    <row r="143" spans="1:19" ht="15">
      <c r="A143" t="s">
        <v>6028</v>
      </c>
      <c r="C143" s="2" t="s">
        <v>6888</v>
      </c>
      <c r="E143" s="2" t="s">
        <v>7071</v>
      </c>
      <c r="F143" t="s">
        <v>6127</v>
      </c>
      <c r="G143" t="s">
        <v>2790</v>
      </c>
      <c r="H143" s="22" t="s">
        <v>1398</v>
      </c>
      <c r="I143" t="s">
        <v>2790</v>
      </c>
      <c r="J143" s="11" t="str">
        <f t="shared" si="6"/>
        <v>IC.NE.060502</v>
      </c>
      <c r="K143" s="2" t="s">
        <v>11324</v>
      </c>
      <c r="L143" t="str">
        <f t="shared" si="10"/>
        <v>Absent</v>
      </c>
      <c r="M143" s="12" t="str">
        <f t="shared" si="7"/>
        <v>PI.IC.NE.060502.01</v>
      </c>
      <c r="O143" s="12" t="str">
        <f t="shared" si="8"/>
        <v>PH.IC.NE.060502.01</v>
      </c>
      <c r="Q143" s="12" t="str">
        <f t="shared" si="9"/>
        <v>CL.IC.NE.060502.01</v>
      </c>
    </row>
    <row r="144" spans="1:19" ht="15">
      <c r="A144" t="s">
        <v>6028</v>
      </c>
      <c r="C144" s="2" t="s">
        <v>6888</v>
      </c>
      <c r="E144" s="2" t="s">
        <v>7071</v>
      </c>
      <c r="F144" t="s">
        <v>6127</v>
      </c>
      <c r="G144" t="s">
        <v>5767</v>
      </c>
      <c r="H144" s="22" t="s">
        <v>1400</v>
      </c>
      <c r="I144" t="s">
        <v>6128</v>
      </c>
      <c r="J144" s="11" t="str">
        <f t="shared" si="6"/>
        <v>IC.NE.060503</v>
      </c>
      <c r="K144" s="2" t="s">
        <v>1192</v>
      </c>
      <c r="L144" t="str">
        <f t="shared" si="10"/>
        <v>Diminished</v>
      </c>
      <c r="M144" s="12" t="str">
        <f t="shared" si="7"/>
        <v>PI.IC.NE.060503.01</v>
      </c>
      <c r="O144" s="12" t="str">
        <f t="shared" si="8"/>
        <v>PH.IC.NE.060503.01</v>
      </c>
      <c r="Q144" s="12" t="str">
        <f t="shared" si="9"/>
        <v>CL.IC.NE.060503.01</v>
      </c>
    </row>
    <row r="145" spans="1:19" ht="15">
      <c r="A145" t="s">
        <v>6028</v>
      </c>
      <c r="C145" s="2" t="s">
        <v>6888</v>
      </c>
      <c r="E145" s="2" t="s">
        <v>7071</v>
      </c>
      <c r="F145" t="s">
        <v>6127</v>
      </c>
      <c r="G145" t="s">
        <v>6023</v>
      </c>
      <c r="H145" s="22" t="s">
        <v>7070</v>
      </c>
      <c r="I145" t="s">
        <v>6482</v>
      </c>
      <c r="J145" s="11" t="str">
        <f t="shared" si="6"/>
        <v>IC.NE.060504</v>
      </c>
      <c r="K145" s="2" t="s">
        <v>1192</v>
      </c>
      <c r="L145" t="str">
        <f t="shared" si="10"/>
        <v>Unable to assess</v>
      </c>
      <c r="M145" s="12" t="str">
        <f t="shared" si="7"/>
        <v>PI.IC.NE.060504.01</v>
      </c>
      <c r="O145" s="12" t="str">
        <f t="shared" si="8"/>
        <v>PH.IC.NE.060504.01</v>
      </c>
      <c r="Q145" s="12" t="str">
        <f t="shared" si="9"/>
        <v>CL.IC.NE.060504.01</v>
      </c>
      <c r="R145" t="s">
        <v>9277</v>
      </c>
      <c r="S145">
        <v>509</v>
      </c>
    </row>
    <row r="146" spans="1:19" ht="15">
      <c r="A146" t="s">
        <v>6028</v>
      </c>
      <c r="C146" s="2" t="s">
        <v>6888</v>
      </c>
      <c r="D146" t="s">
        <v>6129</v>
      </c>
      <c r="E146" s="2" t="s">
        <v>6888</v>
      </c>
      <c r="F146" t="s">
        <v>5989</v>
      </c>
      <c r="G146" t="s">
        <v>5990</v>
      </c>
      <c r="H146" s="22" t="s">
        <v>1396</v>
      </c>
      <c r="I146" t="s">
        <v>5991</v>
      </c>
      <c r="J146" s="11" t="str">
        <f t="shared" si="6"/>
        <v>IC.NE.060601</v>
      </c>
      <c r="K146" s="2" t="s">
        <v>11324</v>
      </c>
      <c r="L146" t="str">
        <f t="shared" si="10"/>
        <v>Smile symmetrical</v>
      </c>
      <c r="M146" s="12" t="str">
        <f t="shared" si="7"/>
        <v>PI.IC.NE.060601.01</v>
      </c>
      <c r="O146" s="12" t="str">
        <f t="shared" si="8"/>
        <v>PH.IC.NE.060601.01</v>
      </c>
      <c r="Q146" s="12" t="str">
        <f t="shared" si="9"/>
        <v>CL.IC.NE.060601.01</v>
      </c>
    </row>
    <row r="147" spans="1:19" ht="15">
      <c r="A147" t="s">
        <v>6028</v>
      </c>
      <c r="C147" s="2" t="s">
        <v>6888</v>
      </c>
      <c r="E147" s="2" t="s">
        <v>6888</v>
      </c>
      <c r="F147" t="s">
        <v>5989</v>
      </c>
      <c r="G147" t="s">
        <v>5992</v>
      </c>
      <c r="H147" s="22" t="s">
        <v>1398</v>
      </c>
      <c r="I147" t="s">
        <v>5993</v>
      </c>
      <c r="J147" s="11" t="str">
        <f t="shared" si="6"/>
        <v>IC.NE.060602</v>
      </c>
      <c r="K147" s="2" t="s">
        <v>11324</v>
      </c>
      <c r="L147" t="str">
        <f t="shared" si="10"/>
        <v>Smile asymmetrical right side doesn't move</v>
      </c>
      <c r="M147" s="12" t="str">
        <f t="shared" si="7"/>
        <v>PI.IC.NE.060602.01</v>
      </c>
      <c r="O147" s="12" t="str">
        <f t="shared" si="8"/>
        <v>PH.IC.NE.060602.01</v>
      </c>
      <c r="Q147" s="12" t="str">
        <f t="shared" si="9"/>
        <v>CL.IC.NE.060602.01</v>
      </c>
    </row>
    <row r="148" spans="1:19" ht="15">
      <c r="A148" t="s">
        <v>6028</v>
      </c>
      <c r="C148" s="2" t="s">
        <v>6888</v>
      </c>
      <c r="E148" s="2" t="s">
        <v>6888</v>
      </c>
      <c r="F148" t="s">
        <v>5989</v>
      </c>
      <c r="G148" t="s">
        <v>6161</v>
      </c>
      <c r="H148" s="22" t="s">
        <v>1400</v>
      </c>
      <c r="I148" t="s">
        <v>6162</v>
      </c>
      <c r="J148" s="11" t="str">
        <f t="shared" si="6"/>
        <v>IC.NE.060603</v>
      </c>
      <c r="K148" s="2" t="s">
        <v>11324</v>
      </c>
      <c r="L148" t="str">
        <f t="shared" si="10"/>
        <v>Smile asymmetrical left side doesn't move</v>
      </c>
      <c r="M148" s="12" t="str">
        <f t="shared" si="7"/>
        <v>PI.IC.NE.060603.01</v>
      </c>
      <c r="O148" s="12" t="str">
        <f t="shared" si="8"/>
        <v>PH.IC.NE.060603.01</v>
      </c>
      <c r="Q148" s="12" t="str">
        <f t="shared" si="9"/>
        <v>CL.IC.NE.060603.01</v>
      </c>
    </row>
    <row r="149" spans="1:19" ht="15">
      <c r="A149" t="s">
        <v>6028</v>
      </c>
      <c r="C149" s="2" t="s">
        <v>6888</v>
      </c>
      <c r="D149" t="s">
        <v>6164</v>
      </c>
      <c r="E149" s="2" t="s">
        <v>7284</v>
      </c>
      <c r="F149" t="s">
        <v>6165</v>
      </c>
      <c r="G149" t="s">
        <v>2789</v>
      </c>
      <c r="H149" s="22" t="s">
        <v>1396</v>
      </c>
      <c r="I149" t="s">
        <v>2789</v>
      </c>
      <c r="J149" s="11" t="str">
        <f t="shared" si="6"/>
        <v>IC.NE.060701</v>
      </c>
      <c r="K149" s="2" t="s">
        <v>11324</v>
      </c>
      <c r="L149" t="str">
        <f t="shared" si="10"/>
        <v>Present</v>
      </c>
      <c r="M149" s="12" t="str">
        <f t="shared" si="7"/>
        <v>PI.IC.NE.060701.01</v>
      </c>
      <c r="O149" s="12" t="str">
        <f t="shared" si="8"/>
        <v>PH.IC.NE.060701.01</v>
      </c>
      <c r="Q149" s="12" t="str">
        <f t="shared" si="9"/>
        <v>CL.IC.NE.060701.01</v>
      </c>
    </row>
    <row r="150" spans="1:19" ht="15">
      <c r="A150" t="s">
        <v>6028</v>
      </c>
      <c r="C150" s="2" t="s">
        <v>6888</v>
      </c>
      <c r="E150" s="2" t="s">
        <v>7284</v>
      </c>
      <c r="F150" t="s">
        <v>6165</v>
      </c>
      <c r="G150" t="s">
        <v>2790</v>
      </c>
      <c r="H150" s="22" t="s">
        <v>1398</v>
      </c>
      <c r="I150" t="s">
        <v>2790</v>
      </c>
      <c r="J150" s="11" t="str">
        <f t="shared" si="6"/>
        <v>IC.NE.060702</v>
      </c>
      <c r="K150" s="2" t="s">
        <v>11324</v>
      </c>
      <c r="L150" t="str">
        <f t="shared" si="10"/>
        <v>Absent</v>
      </c>
      <c r="M150" s="12" t="str">
        <f t="shared" si="7"/>
        <v>PI.IC.NE.060702.01</v>
      </c>
      <c r="O150" s="12" t="str">
        <f t="shared" si="8"/>
        <v>PH.IC.NE.060702.01</v>
      </c>
      <c r="Q150" s="12" t="str">
        <f t="shared" si="9"/>
        <v>CL.IC.NE.060702.01</v>
      </c>
    </row>
    <row r="151" spans="1:19" ht="15">
      <c r="A151" t="s">
        <v>6028</v>
      </c>
      <c r="C151" s="2" t="s">
        <v>6888</v>
      </c>
      <c r="E151" s="2" t="s">
        <v>7284</v>
      </c>
      <c r="F151" t="s">
        <v>6165</v>
      </c>
      <c r="G151" t="s">
        <v>5767</v>
      </c>
      <c r="H151" s="22" t="s">
        <v>1400</v>
      </c>
      <c r="I151" t="s">
        <v>6128</v>
      </c>
      <c r="J151" s="11" t="str">
        <f t="shared" si="6"/>
        <v>IC.NE.060703</v>
      </c>
      <c r="K151" s="2" t="s">
        <v>1192</v>
      </c>
      <c r="L151" t="str">
        <f t="shared" si="10"/>
        <v>Diminished</v>
      </c>
      <c r="M151" s="12" t="str">
        <f t="shared" si="7"/>
        <v>PI.IC.NE.060703.01</v>
      </c>
      <c r="O151" s="12" t="str">
        <f t="shared" si="8"/>
        <v>PH.IC.NE.060703.01</v>
      </c>
      <c r="Q151" s="12" t="str">
        <f t="shared" si="9"/>
        <v>CL.IC.NE.060703.01</v>
      </c>
    </row>
    <row r="152" spans="1:19" ht="15">
      <c r="A152" t="s">
        <v>6028</v>
      </c>
      <c r="C152" s="2" t="s">
        <v>6888</v>
      </c>
      <c r="E152" s="2" t="s">
        <v>7284</v>
      </c>
      <c r="F152" t="s">
        <v>6165</v>
      </c>
      <c r="G152" t="s">
        <v>6166</v>
      </c>
      <c r="H152" s="22" t="s">
        <v>7070</v>
      </c>
      <c r="I152" t="s">
        <v>6482</v>
      </c>
      <c r="J152" s="11" t="str">
        <f t="shared" si="6"/>
        <v>IC.NE.060704</v>
      </c>
      <c r="K152" s="2" t="s">
        <v>1192</v>
      </c>
      <c r="L152" t="str">
        <f t="shared" si="10"/>
        <v>Unable to assess:  specify</v>
      </c>
      <c r="M152" s="12" t="str">
        <f t="shared" si="7"/>
        <v>PI.IC.NE.060704.01</v>
      </c>
      <c r="O152" s="12" t="str">
        <f t="shared" si="8"/>
        <v>PH.IC.NE.060704.01</v>
      </c>
      <c r="Q152" s="12" t="str">
        <f t="shared" si="9"/>
        <v>CL.IC.NE.060704.01</v>
      </c>
      <c r="R152" t="s">
        <v>1141</v>
      </c>
      <c r="S152">
        <v>510</v>
      </c>
    </row>
    <row r="153" spans="1:19" ht="15">
      <c r="A153" t="s">
        <v>6028</v>
      </c>
      <c r="C153" s="2" t="s">
        <v>6888</v>
      </c>
      <c r="D153" t="s">
        <v>6167</v>
      </c>
      <c r="E153" s="2" t="s">
        <v>10093</v>
      </c>
      <c r="F153" t="s">
        <v>6168</v>
      </c>
      <c r="G153" t="s">
        <v>6169</v>
      </c>
      <c r="H153" s="22" t="s">
        <v>1396</v>
      </c>
      <c r="I153" t="s">
        <v>6006</v>
      </c>
      <c r="J153" s="11" t="str">
        <f t="shared" si="6"/>
        <v>IC.NE.060801</v>
      </c>
      <c r="K153" s="2" t="s">
        <v>11324</v>
      </c>
      <c r="L153" t="str">
        <f t="shared" si="10"/>
        <v>Tongue midline</v>
      </c>
      <c r="M153" s="12" t="str">
        <f t="shared" si="7"/>
        <v>PI.IC.NE.060801.01</v>
      </c>
      <c r="O153" s="12" t="str">
        <f t="shared" si="8"/>
        <v>PH.IC.NE.060801.01</v>
      </c>
      <c r="Q153" s="12" t="str">
        <f t="shared" si="9"/>
        <v>CL.IC.NE.060801.01</v>
      </c>
    </row>
    <row r="154" spans="1:19" ht="15">
      <c r="A154" t="s">
        <v>6028</v>
      </c>
      <c r="C154" s="2" t="s">
        <v>6888</v>
      </c>
      <c r="E154" s="2" t="s">
        <v>10093</v>
      </c>
      <c r="F154" t="s">
        <v>6168</v>
      </c>
      <c r="G154" t="s">
        <v>6007</v>
      </c>
      <c r="H154" s="22" t="s">
        <v>1398</v>
      </c>
      <c r="I154" t="s">
        <v>6008</v>
      </c>
      <c r="J154" s="11" t="str">
        <f t="shared" si="6"/>
        <v>IC.NE.060802</v>
      </c>
      <c r="K154" s="2" t="s">
        <v>11324</v>
      </c>
      <c r="L154" t="str">
        <f t="shared" si="10"/>
        <v>Tongue deviates to right</v>
      </c>
      <c r="M154" s="12" t="str">
        <f t="shared" si="7"/>
        <v>PI.IC.NE.060802.01</v>
      </c>
      <c r="O154" s="12" t="str">
        <f t="shared" si="8"/>
        <v>PH.IC.NE.060802.01</v>
      </c>
      <c r="Q154" s="12" t="str">
        <f t="shared" si="9"/>
        <v>CL.IC.NE.060802.01</v>
      </c>
    </row>
    <row r="155" spans="1:19" ht="15">
      <c r="A155" t="s">
        <v>6028</v>
      </c>
      <c r="C155" s="2" t="s">
        <v>6888</v>
      </c>
      <c r="E155" s="2" t="s">
        <v>10093</v>
      </c>
      <c r="F155" t="s">
        <v>6168</v>
      </c>
      <c r="G155" t="s">
        <v>6009</v>
      </c>
      <c r="H155" s="22" t="s">
        <v>1400</v>
      </c>
      <c r="I155" t="s">
        <v>6003</v>
      </c>
      <c r="J155" s="11" t="str">
        <f t="shared" si="6"/>
        <v>IC.NE.060803</v>
      </c>
      <c r="K155" s="2" t="s">
        <v>1192</v>
      </c>
      <c r="L155" t="str">
        <f t="shared" si="10"/>
        <v>Tongue deviates to left</v>
      </c>
      <c r="M155" s="12" t="str">
        <f t="shared" si="7"/>
        <v>PI.IC.NE.060803.01</v>
      </c>
      <c r="O155" s="12" t="str">
        <f t="shared" si="8"/>
        <v>PH.IC.NE.060803.01</v>
      </c>
      <c r="Q155" s="12" t="str">
        <f t="shared" si="9"/>
        <v>CL.IC.NE.060803.01</v>
      </c>
    </row>
    <row r="156" spans="1:19" ht="15">
      <c r="A156" t="s">
        <v>6028</v>
      </c>
      <c r="C156" s="2" t="s">
        <v>6888</v>
      </c>
      <c r="D156" t="s">
        <v>6004</v>
      </c>
      <c r="E156" s="2" t="s">
        <v>10095</v>
      </c>
      <c r="F156" t="s">
        <v>6004</v>
      </c>
      <c r="G156" t="s">
        <v>6005</v>
      </c>
      <c r="H156" s="22" t="s">
        <v>11324</v>
      </c>
      <c r="I156" t="s">
        <v>6005</v>
      </c>
      <c r="J156" s="11" t="str">
        <f t="shared" si="6"/>
        <v>IC.NE.060901</v>
      </c>
      <c r="K156" s="2" t="s">
        <v>11324</v>
      </c>
      <c r="L156" t="str">
        <f t="shared" si="10"/>
        <v>Positive</v>
      </c>
      <c r="M156" s="12" t="str">
        <f t="shared" si="7"/>
        <v>PI.IC.NE.060901.01</v>
      </c>
      <c r="O156" s="12" t="str">
        <f t="shared" si="8"/>
        <v>PH.IC.NE.060901.01</v>
      </c>
      <c r="Q156" s="12" t="str">
        <f t="shared" si="9"/>
        <v>CL.IC.NE.060901.01</v>
      </c>
      <c r="R156" t="s">
        <v>9277</v>
      </c>
      <c r="S156">
        <v>288</v>
      </c>
    </row>
    <row r="157" spans="1:19" ht="15">
      <c r="A157" t="s">
        <v>6028</v>
      </c>
      <c r="C157" s="2" t="s">
        <v>6888</v>
      </c>
      <c r="E157" s="2" t="s">
        <v>10095</v>
      </c>
      <c r="F157" t="s">
        <v>6004</v>
      </c>
      <c r="G157" t="s">
        <v>5848</v>
      </c>
      <c r="H157" s="22" t="s">
        <v>9391</v>
      </c>
      <c r="I157" t="s">
        <v>5848</v>
      </c>
      <c r="J157" s="11" t="str">
        <f t="shared" si="6"/>
        <v>IC.NE.060902</v>
      </c>
      <c r="K157" s="2" t="s">
        <v>11324</v>
      </c>
      <c r="L157" t="str">
        <f t="shared" si="10"/>
        <v>Negative</v>
      </c>
      <c r="M157" s="12" t="str">
        <f t="shared" si="7"/>
        <v>PI.IC.NE.060902.01</v>
      </c>
      <c r="O157" s="12" t="str">
        <f t="shared" si="8"/>
        <v>PH.IC.NE.060902.01</v>
      </c>
      <c r="Q157" s="12" t="str">
        <f t="shared" si="9"/>
        <v>CL.IC.NE.060902.01</v>
      </c>
      <c r="R157" t="s">
        <v>9277</v>
      </c>
      <c r="S157">
        <v>289</v>
      </c>
    </row>
    <row r="158" spans="1:19" ht="15">
      <c r="A158" t="s">
        <v>6028</v>
      </c>
      <c r="C158" s="2" t="s">
        <v>6888</v>
      </c>
      <c r="D158" t="s">
        <v>5849</v>
      </c>
      <c r="E158" s="2" t="s">
        <v>10905</v>
      </c>
      <c r="F158" t="s">
        <v>5850</v>
      </c>
      <c r="G158" t="s">
        <v>6005</v>
      </c>
      <c r="H158" s="22" t="s">
        <v>11324</v>
      </c>
      <c r="I158" t="s">
        <v>6005</v>
      </c>
      <c r="J158" s="11" t="str">
        <f t="shared" si="6"/>
        <v>IC.NE.061001</v>
      </c>
      <c r="K158" s="2" t="s">
        <v>11324</v>
      </c>
      <c r="L158" t="str">
        <f t="shared" si="10"/>
        <v>Positive</v>
      </c>
      <c r="M158" s="12" t="str">
        <f t="shared" si="7"/>
        <v>PI.IC.NE.061001.01</v>
      </c>
      <c r="O158" s="12" t="str">
        <f t="shared" si="8"/>
        <v>PH.IC.NE.061001.01</v>
      </c>
      <c r="Q158" s="12" t="str">
        <f t="shared" si="9"/>
        <v>CL.IC.NE.061001.01</v>
      </c>
      <c r="R158" t="s">
        <v>1141</v>
      </c>
      <c r="S158">
        <v>291</v>
      </c>
    </row>
    <row r="159" spans="1:19" ht="15">
      <c r="A159" t="s">
        <v>6028</v>
      </c>
      <c r="C159" s="2" t="s">
        <v>6888</v>
      </c>
      <c r="E159" s="2" t="s">
        <v>10905</v>
      </c>
      <c r="F159" t="s">
        <v>6004</v>
      </c>
      <c r="G159" t="s">
        <v>5848</v>
      </c>
      <c r="H159" s="22" t="s">
        <v>9391</v>
      </c>
      <c r="I159" t="s">
        <v>5848</v>
      </c>
      <c r="J159" s="11" t="str">
        <f t="shared" si="6"/>
        <v>IC.NE.061002</v>
      </c>
      <c r="K159" s="2" t="s">
        <v>11324</v>
      </c>
      <c r="L159" t="str">
        <f t="shared" si="10"/>
        <v>Negative</v>
      </c>
      <c r="M159" s="12" t="str">
        <f t="shared" si="7"/>
        <v>PI.IC.NE.061002.01</v>
      </c>
      <c r="O159" s="12" t="str">
        <f t="shared" si="8"/>
        <v>PH.IC.NE.061002.01</v>
      </c>
      <c r="Q159" s="12" t="str">
        <f t="shared" si="9"/>
        <v>CL.IC.NE.061002.01</v>
      </c>
      <c r="R159" t="s">
        <v>1141</v>
      </c>
      <c r="S159">
        <v>292</v>
      </c>
    </row>
    <row r="160" spans="1:19" ht="15">
      <c r="A160" t="s">
        <v>6028</v>
      </c>
      <c r="C160" s="2" t="s">
        <v>6888</v>
      </c>
      <c r="D160" t="s">
        <v>6253</v>
      </c>
      <c r="E160" s="2" t="s">
        <v>8048</v>
      </c>
      <c r="F160" t="s">
        <v>6253</v>
      </c>
      <c r="G160" s="2" t="s">
        <v>5851</v>
      </c>
      <c r="H160" s="22" t="s">
        <v>11324</v>
      </c>
      <c r="J160" s="11" t="str">
        <f t="shared" si="6"/>
        <v>IC.NE.061101</v>
      </c>
      <c r="K160" s="2" t="s">
        <v>11324</v>
      </c>
      <c r="L160" t="str">
        <f t="shared" si="10"/>
        <v>No Abnormalities</v>
      </c>
      <c r="M160" s="12" t="str">
        <f t="shared" si="7"/>
        <v>PI.IC.NE.061101.01</v>
      </c>
      <c r="O160" s="12" t="str">
        <f t="shared" si="8"/>
        <v>PH.IC.NE.061101.01</v>
      </c>
      <c r="Q160" s="12" t="str">
        <f t="shared" si="9"/>
        <v>CL.IC.NE.061101.01</v>
      </c>
      <c r="R160" t="s">
        <v>1141</v>
      </c>
      <c r="S160">
        <v>502</v>
      </c>
    </row>
    <row r="161" spans="1:19" ht="15">
      <c r="A161" t="s">
        <v>6028</v>
      </c>
      <c r="C161" s="2" t="s">
        <v>6888</v>
      </c>
      <c r="E161" s="2" t="s">
        <v>8048</v>
      </c>
      <c r="F161" t="s">
        <v>6253</v>
      </c>
      <c r="G161" t="s">
        <v>5852</v>
      </c>
      <c r="H161" s="22" t="s">
        <v>1199</v>
      </c>
      <c r="J161" s="11" t="str">
        <f t="shared" si="6"/>
        <v>IC.NE.061102</v>
      </c>
      <c r="K161" s="2" t="s">
        <v>11324</v>
      </c>
      <c r="L161" t="str">
        <f t="shared" si="10"/>
        <v>Amount of Sleep below normal</v>
      </c>
      <c r="M161" s="12" t="str">
        <f t="shared" si="7"/>
        <v>PI.IC.NE.061102.01</v>
      </c>
      <c r="O161" s="12" t="str">
        <f t="shared" si="8"/>
        <v>PH.IC.NE.061102.01</v>
      </c>
      <c r="Q161" s="12" t="str">
        <f t="shared" si="9"/>
        <v>CL.IC.NE.061102.01</v>
      </c>
      <c r="R161" t="s">
        <v>1141</v>
      </c>
      <c r="S161">
        <v>502</v>
      </c>
    </row>
    <row r="162" spans="1:19" ht="15">
      <c r="A162" t="s">
        <v>6028</v>
      </c>
      <c r="C162" s="2" t="s">
        <v>6888</v>
      </c>
      <c r="E162" s="2" t="s">
        <v>8048</v>
      </c>
      <c r="F162" t="s">
        <v>6253</v>
      </c>
      <c r="G162" t="s">
        <v>5853</v>
      </c>
      <c r="H162" s="22" t="s">
        <v>946</v>
      </c>
      <c r="J162" s="11" t="str">
        <f t="shared" si="6"/>
        <v>IC.NE.061103</v>
      </c>
      <c r="K162" s="2" t="s">
        <v>11324</v>
      </c>
      <c r="L162" t="str">
        <f t="shared" si="10"/>
        <v>Can't Fall back to sleep</v>
      </c>
      <c r="M162" s="12" t="str">
        <f t="shared" si="7"/>
        <v>PI.IC.NE.061103.01</v>
      </c>
      <c r="O162" s="12" t="str">
        <f t="shared" si="8"/>
        <v>PH.IC.NE.061103.01</v>
      </c>
      <c r="Q162" s="12" t="str">
        <f t="shared" si="9"/>
        <v>CL.IC.NE.061103.01</v>
      </c>
      <c r="R162" t="s">
        <v>1141</v>
      </c>
      <c r="S162">
        <v>502</v>
      </c>
    </row>
    <row r="163" spans="1:19" ht="15">
      <c r="A163" t="s">
        <v>6028</v>
      </c>
      <c r="C163" s="2" t="s">
        <v>6888</v>
      </c>
      <c r="E163" s="2" t="s">
        <v>8048</v>
      </c>
      <c r="F163" t="s">
        <v>6253</v>
      </c>
      <c r="G163" t="s">
        <v>5854</v>
      </c>
      <c r="H163" s="22" t="s">
        <v>948</v>
      </c>
      <c r="J163" s="11" t="str">
        <f t="shared" si="6"/>
        <v>IC.NE.061104</v>
      </c>
      <c r="K163" s="2" t="s">
        <v>11324</v>
      </c>
      <c r="L163" t="str">
        <f t="shared" si="10"/>
        <v>Difficulty falling asleep</v>
      </c>
      <c r="M163" s="12" t="str">
        <f t="shared" si="7"/>
        <v>PI.IC.NE.061104.01</v>
      </c>
      <c r="O163" s="12" t="str">
        <f t="shared" si="8"/>
        <v>PH.IC.NE.061104.01</v>
      </c>
      <c r="Q163" s="12" t="str">
        <f t="shared" si="9"/>
        <v>CL.IC.NE.061104.01</v>
      </c>
      <c r="R163" t="s">
        <v>1141</v>
      </c>
      <c r="S163">
        <v>502</v>
      </c>
    </row>
    <row r="164" spans="1:19" ht="15">
      <c r="A164" t="s">
        <v>6028</v>
      </c>
      <c r="C164" s="2" t="s">
        <v>6888</v>
      </c>
      <c r="E164" s="2" t="s">
        <v>8048</v>
      </c>
      <c r="F164" t="s">
        <v>6253</v>
      </c>
      <c r="G164" t="s">
        <v>5855</v>
      </c>
      <c r="H164" s="22" t="s">
        <v>7071</v>
      </c>
      <c r="J164" s="11" t="str">
        <f t="shared" si="6"/>
        <v>IC.NE.061105</v>
      </c>
      <c r="K164" s="2" t="s">
        <v>11324</v>
      </c>
      <c r="L164" t="str">
        <f t="shared" si="10"/>
        <v>Difficulty in waking up</v>
      </c>
      <c r="M164" s="12" t="str">
        <f t="shared" si="7"/>
        <v>PI.IC.NE.061105.01</v>
      </c>
      <c r="O164" s="12" t="str">
        <f t="shared" si="8"/>
        <v>PH.IC.NE.061105.01</v>
      </c>
      <c r="Q164" s="12" t="str">
        <f t="shared" si="9"/>
        <v>CL.IC.NE.061105.01</v>
      </c>
      <c r="R164" t="s">
        <v>1141</v>
      </c>
      <c r="S164">
        <v>502</v>
      </c>
    </row>
    <row r="165" spans="1:19" ht="15">
      <c r="A165" t="s">
        <v>6028</v>
      </c>
      <c r="C165" s="2" t="s">
        <v>6888</v>
      </c>
      <c r="E165" s="2" t="s">
        <v>8048</v>
      </c>
      <c r="F165" t="s">
        <v>6253</v>
      </c>
      <c r="G165" t="s">
        <v>6327</v>
      </c>
      <c r="H165" s="22" t="s">
        <v>6888</v>
      </c>
      <c r="J165" s="11" t="str">
        <f t="shared" si="6"/>
        <v>IC.NE.061106</v>
      </c>
      <c r="K165" s="2" t="s">
        <v>11324</v>
      </c>
      <c r="L165" t="str">
        <f t="shared" si="10"/>
        <v>Disrupted Sleep</v>
      </c>
      <c r="M165" s="12" t="str">
        <f t="shared" si="7"/>
        <v>PI.IC.NE.061106.01</v>
      </c>
      <c r="O165" s="12" t="str">
        <f t="shared" si="8"/>
        <v>PH.IC.NE.061106.01</v>
      </c>
      <c r="Q165" s="12" t="str">
        <f t="shared" si="9"/>
        <v>CL.IC.NE.061106.01</v>
      </c>
      <c r="R165" t="s">
        <v>9277</v>
      </c>
      <c r="S165">
        <v>502</v>
      </c>
    </row>
    <row r="166" spans="1:19" ht="15">
      <c r="A166" t="s">
        <v>6028</v>
      </c>
      <c r="C166" s="2" t="s">
        <v>6888</v>
      </c>
      <c r="E166" s="2" t="s">
        <v>8048</v>
      </c>
      <c r="F166" t="s">
        <v>6253</v>
      </c>
      <c r="G166" t="s">
        <v>6328</v>
      </c>
      <c r="H166" s="22" t="s">
        <v>7284</v>
      </c>
      <c r="J166" s="11" t="str">
        <f t="shared" si="6"/>
        <v>IC.NE.061107</v>
      </c>
      <c r="K166" s="2" t="s">
        <v>11324</v>
      </c>
      <c r="L166" t="str">
        <f t="shared" si="10"/>
        <v>Excessive nocturia</v>
      </c>
      <c r="M166" s="12" t="str">
        <f t="shared" si="7"/>
        <v>PI.IC.NE.061107.01</v>
      </c>
      <c r="O166" s="12" t="str">
        <f t="shared" si="8"/>
        <v>PH.IC.NE.061107.01</v>
      </c>
      <c r="Q166" s="12" t="str">
        <f t="shared" si="9"/>
        <v>CL.IC.NE.061107.01</v>
      </c>
      <c r="R166" t="s">
        <v>9277</v>
      </c>
      <c r="S166">
        <v>502</v>
      </c>
    </row>
    <row r="167" spans="1:19" ht="15">
      <c r="A167" t="s">
        <v>6028</v>
      </c>
      <c r="C167" s="2" t="s">
        <v>6888</v>
      </c>
      <c r="E167" s="2" t="s">
        <v>8048</v>
      </c>
      <c r="F167" t="s">
        <v>6253</v>
      </c>
      <c r="G167" t="s">
        <v>6329</v>
      </c>
      <c r="H167" s="22" t="s">
        <v>10093</v>
      </c>
      <c r="J167" s="11" t="str">
        <f t="shared" si="6"/>
        <v>IC.NE.061108</v>
      </c>
      <c r="K167" s="2" t="s">
        <v>11324</v>
      </c>
      <c r="L167" t="str">
        <f t="shared" si="10"/>
        <v>Nightmares</v>
      </c>
      <c r="M167" s="12" t="str">
        <f t="shared" si="7"/>
        <v>PI.IC.NE.061108.01</v>
      </c>
      <c r="O167" s="12" t="str">
        <f t="shared" si="8"/>
        <v>PH.IC.NE.061108.01</v>
      </c>
      <c r="Q167" s="12" t="str">
        <f t="shared" si="9"/>
        <v>CL.IC.NE.061108.01</v>
      </c>
      <c r="R167" t="s">
        <v>9277</v>
      </c>
      <c r="S167">
        <v>502</v>
      </c>
    </row>
    <row r="168" spans="1:19" ht="15">
      <c r="A168" t="s">
        <v>6028</v>
      </c>
      <c r="C168" s="2" t="s">
        <v>6888</v>
      </c>
      <c r="E168" s="2" t="s">
        <v>8048</v>
      </c>
      <c r="F168" t="s">
        <v>6253</v>
      </c>
      <c r="G168" t="s">
        <v>6081</v>
      </c>
      <c r="H168" s="22" t="s">
        <v>10095</v>
      </c>
      <c r="J168" s="11" t="str">
        <f t="shared" si="6"/>
        <v>IC.NE.061109</v>
      </c>
      <c r="K168" s="2" t="s">
        <v>11324</v>
      </c>
      <c r="L168" t="str">
        <f t="shared" si="10"/>
        <v>Refuses to sleep</v>
      </c>
      <c r="M168" s="12" t="str">
        <f t="shared" si="7"/>
        <v>PI.IC.NE.061109.01</v>
      </c>
      <c r="O168" s="12" t="str">
        <f t="shared" si="8"/>
        <v>PH.IC.NE.061109.01</v>
      </c>
      <c r="Q168" s="12" t="str">
        <f t="shared" si="9"/>
        <v>CL.IC.NE.061109.01</v>
      </c>
      <c r="R168" t="s">
        <v>9277</v>
      </c>
      <c r="S168">
        <v>502</v>
      </c>
    </row>
    <row r="169" spans="1:19" ht="15">
      <c r="A169" t="s">
        <v>6028</v>
      </c>
      <c r="C169" s="2" t="s">
        <v>6888</v>
      </c>
      <c r="E169" s="2" t="s">
        <v>8048</v>
      </c>
      <c r="F169" t="s">
        <v>6253</v>
      </c>
      <c r="G169" t="s">
        <v>6082</v>
      </c>
      <c r="H169" s="22" t="s">
        <v>10905</v>
      </c>
      <c r="J169" s="11" t="str">
        <f t="shared" si="6"/>
        <v>IC.NE.061110</v>
      </c>
      <c r="K169" s="2" t="s">
        <v>11324</v>
      </c>
      <c r="L169" t="str">
        <f t="shared" si="10"/>
        <v>Restless sleep</v>
      </c>
      <c r="M169" s="12" t="str">
        <f t="shared" si="7"/>
        <v>PI.IC.NE.061110.01</v>
      </c>
      <c r="O169" s="12" t="str">
        <f t="shared" si="8"/>
        <v>PH.IC.NE.061110.01</v>
      </c>
      <c r="Q169" s="12" t="str">
        <f t="shared" si="9"/>
        <v>CL.IC.NE.061110.01</v>
      </c>
      <c r="R169" t="s">
        <v>9277</v>
      </c>
      <c r="S169">
        <v>502</v>
      </c>
    </row>
    <row r="170" spans="1:19" ht="15">
      <c r="A170" t="s">
        <v>6028</v>
      </c>
      <c r="C170" s="2" t="s">
        <v>6888</v>
      </c>
      <c r="E170" s="2" t="s">
        <v>8048</v>
      </c>
      <c r="F170" t="s">
        <v>6253</v>
      </c>
      <c r="G170" t="s">
        <v>6248</v>
      </c>
      <c r="H170" s="22" t="s">
        <v>8048</v>
      </c>
      <c r="J170" s="11" t="str">
        <f t="shared" si="6"/>
        <v>IC.NE.061111</v>
      </c>
      <c r="K170" s="2" t="s">
        <v>11324</v>
      </c>
      <c r="L170" t="str">
        <f t="shared" si="10"/>
        <v>Sleeps days/works night</v>
      </c>
      <c r="M170" s="12" t="str">
        <f t="shared" si="7"/>
        <v>PI.IC.NE.061111.01</v>
      </c>
      <c r="O170" s="12" t="str">
        <f t="shared" si="8"/>
        <v>PH.IC.NE.061111.01</v>
      </c>
      <c r="Q170" s="12" t="str">
        <f t="shared" si="9"/>
        <v>CL.IC.NE.061111.01</v>
      </c>
      <c r="R170" t="s">
        <v>9277</v>
      </c>
      <c r="S170">
        <v>502</v>
      </c>
    </row>
    <row r="171" spans="1:19" ht="15">
      <c r="A171" t="s">
        <v>6028</v>
      </c>
      <c r="C171" s="2" t="s">
        <v>6888</v>
      </c>
      <c r="E171" s="2" t="s">
        <v>8048</v>
      </c>
      <c r="F171" t="s">
        <v>6253</v>
      </c>
      <c r="G171" t="s">
        <v>6252</v>
      </c>
      <c r="H171" s="22" t="s">
        <v>11023</v>
      </c>
      <c r="J171" s="11" t="str">
        <f t="shared" si="6"/>
        <v>IC.NE.061112</v>
      </c>
      <c r="K171" s="2" t="s">
        <v>11324</v>
      </c>
      <c r="L171" t="str">
        <f t="shared" si="10"/>
        <v>Symptoms interfere with sleep</v>
      </c>
      <c r="M171" s="12" t="str">
        <f t="shared" si="7"/>
        <v>PI.IC.NE.061112.01</v>
      </c>
      <c r="O171" s="12" t="str">
        <f t="shared" si="8"/>
        <v>PH.IC.NE.061112.01</v>
      </c>
      <c r="Q171" s="12" t="str">
        <f t="shared" si="9"/>
        <v>CL.IC.NE.061112.01</v>
      </c>
      <c r="R171" t="s">
        <v>9277</v>
      </c>
      <c r="S171">
        <v>502</v>
      </c>
    </row>
    <row r="172" spans="1:19" ht="15">
      <c r="A172" t="s">
        <v>6028</v>
      </c>
      <c r="C172" s="2" t="s">
        <v>6888</v>
      </c>
      <c r="E172" s="2" t="s">
        <v>8048</v>
      </c>
      <c r="F172" t="s">
        <v>6253</v>
      </c>
      <c r="G172" t="s">
        <v>6254</v>
      </c>
      <c r="H172" s="22" t="s">
        <v>8201</v>
      </c>
      <c r="J172" s="11" t="str">
        <f t="shared" si="6"/>
        <v>IC.NE.061113</v>
      </c>
      <c r="K172" s="2" t="s">
        <v>1192</v>
      </c>
      <c r="L172" t="str">
        <f t="shared" si="10"/>
        <v>Takes nap</v>
      </c>
      <c r="M172" s="12" t="str">
        <f t="shared" si="7"/>
        <v>PI.IC.NE.061113.01</v>
      </c>
      <c r="O172" s="12" t="str">
        <f t="shared" si="8"/>
        <v>PH.IC.NE.061113.01</v>
      </c>
      <c r="Q172" s="12" t="str">
        <f t="shared" si="9"/>
        <v>CL.IC.NE.061113.01</v>
      </c>
      <c r="R172" t="s">
        <v>9277</v>
      </c>
      <c r="S172">
        <v>502</v>
      </c>
    </row>
    <row r="173" spans="1:19" ht="15">
      <c r="A173" t="s">
        <v>6028</v>
      </c>
      <c r="C173" s="2" t="s">
        <v>6888</v>
      </c>
      <c r="E173" s="2" t="s">
        <v>8048</v>
      </c>
      <c r="F173" t="s">
        <v>6253</v>
      </c>
      <c r="G173" t="s">
        <v>6255</v>
      </c>
      <c r="H173" s="22" t="s">
        <v>9621</v>
      </c>
      <c r="J173" s="11" t="str">
        <f t="shared" si="6"/>
        <v>IC.NE.061114</v>
      </c>
      <c r="K173" s="2" t="s">
        <v>11324</v>
      </c>
      <c r="L173" t="str">
        <f t="shared" si="10"/>
        <v>Very light sleeper</v>
      </c>
      <c r="M173" s="12" t="str">
        <f t="shared" si="7"/>
        <v>PI.IC.NE.061114.01</v>
      </c>
      <c r="O173" s="12" t="str">
        <f t="shared" si="8"/>
        <v>PH.IC.NE.061114.01</v>
      </c>
      <c r="Q173" s="12" t="str">
        <f t="shared" si="9"/>
        <v>CL.IC.NE.061114.01</v>
      </c>
      <c r="R173" t="s">
        <v>9277</v>
      </c>
      <c r="S173">
        <v>502</v>
      </c>
    </row>
    <row r="174" spans="1:19" ht="15">
      <c r="A174" t="s">
        <v>6028</v>
      </c>
      <c r="C174" s="2" t="s">
        <v>6888</v>
      </c>
      <c r="D174" t="s">
        <v>6256</v>
      </c>
      <c r="E174" s="2" t="s">
        <v>11023</v>
      </c>
      <c r="F174" t="s">
        <v>6256</v>
      </c>
      <c r="G174" s="2" t="s">
        <v>6257</v>
      </c>
      <c r="H174" s="22" t="s">
        <v>11383</v>
      </c>
      <c r="J174" s="11" t="str">
        <f t="shared" ref="J174:J179" si="11">CONCATENATE("IC.NE.",C174,E174,H174)</f>
        <v>IC.NE.061201</v>
      </c>
      <c r="K174" s="2" t="s">
        <v>11383</v>
      </c>
      <c r="L174" t="str">
        <f t="shared" ref="L174:L179" si="12">G174</f>
        <v>Lights out</v>
      </c>
      <c r="M174" s="12" t="str">
        <f t="shared" ref="M174:M179" si="13">CONCATENATE("PI.",J174,".",K174)</f>
        <v>PI.IC.NE.061201.01</v>
      </c>
      <c r="O174" s="12" t="str">
        <f t="shared" ref="O174:O179" si="14">CONCATENATE("PH.",J174,".",K174)</f>
        <v>PH.IC.NE.061201.01</v>
      </c>
      <c r="Q174" s="12" t="str">
        <f t="shared" ref="Q174:Q179" si="15">CONCATENATE("CL.",J174,".",K174)</f>
        <v>CL.IC.NE.061201.01</v>
      </c>
      <c r="R174" t="s">
        <v>11097</v>
      </c>
      <c r="S174">
        <v>504</v>
      </c>
    </row>
    <row r="175" spans="1:19" ht="15">
      <c r="A175" t="s">
        <v>6028</v>
      </c>
      <c r="C175" s="2" t="s">
        <v>6888</v>
      </c>
      <c r="E175" s="2" t="s">
        <v>11023</v>
      </c>
      <c r="F175" t="s">
        <v>6256</v>
      </c>
      <c r="G175" t="s">
        <v>6093</v>
      </c>
      <c r="H175" s="22" t="s">
        <v>923</v>
      </c>
      <c r="J175" s="11" t="str">
        <f t="shared" si="11"/>
        <v>IC.NE.061202</v>
      </c>
      <c r="K175" s="2" t="s">
        <v>11683</v>
      </c>
      <c r="L175" t="str">
        <f t="shared" si="12"/>
        <v>TV/radio off</v>
      </c>
      <c r="M175" s="12" t="str">
        <f t="shared" si="13"/>
        <v>PI.IC.NE.061202.01</v>
      </c>
      <c r="O175" s="12" t="str">
        <f t="shared" si="14"/>
        <v>PH.IC.NE.061202.01</v>
      </c>
      <c r="Q175" s="12" t="str">
        <f t="shared" si="15"/>
        <v>CL.IC.NE.061202.01</v>
      </c>
      <c r="R175" t="s">
        <v>1112</v>
      </c>
      <c r="S175">
        <v>504</v>
      </c>
    </row>
    <row r="176" spans="1:19" ht="15">
      <c r="A176" t="s">
        <v>6028</v>
      </c>
      <c r="C176" s="2" t="s">
        <v>6888</v>
      </c>
      <c r="E176" s="2" t="s">
        <v>11023</v>
      </c>
      <c r="F176" t="s">
        <v>6256</v>
      </c>
      <c r="G176" t="s">
        <v>6094</v>
      </c>
      <c r="H176" s="22" t="s">
        <v>1202</v>
      </c>
      <c r="J176" s="11" t="str">
        <f t="shared" si="11"/>
        <v>IC.NE.061203</v>
      </c>
      <c r="K176" s="2" t="s">
        <v>11383</v>
      </c>
      <c r="L176" t="str">
        <f t="shared" si="12"/>
        <v>ear plugs</v>
      </c>
      <c r="M176" s="12" t="str">
        <f t="shared" si="13"/>
        <v>PI.IC.NE.061203.01</v>
      </c>
      <c r="O176" s="12" t="str">
        <f t="shared" si="14"/>
        <v>PH.IC.NE.061203.01</v>
      </c>
      <c r="Q176" s="12" t="str">
        <f t="shared" si="15"/>
        <v>CL.IC.NE.061203.01</v>
      </c>
      <c r="R176" t="s">
        <v>1112</v>
      </c>
      <c r="S176">
        <v>504</v>
      </c>
    </row>
    <row r="177" spans="1:25" ht="15">
      <c r="A177" t="s">
        <v>6028</v>
      </c>
      <c r="C177" s="2" t="s">
        <v>6888</v>
      </c>
      <c r="E177" s="2" t="s">
        <v>11023</v>
      </c>
      <c r="F177" t="s">
        <v>6256</v>
      </c>
      <c r="G177" t="s">
        <v>6095</v>
      </c>
      <c r="H177" s="22" t="s">
        <v>11678</v>
      </c>
      <c r="J177" s="11" t="str">
        <f t="shared" si="11"/>
        <v>IC.NE.061204</v>
      </c>
      <c r="K177" s="2" t="s">
        <v>11683</v>
      </c>
      <c r="L177" t="str">
        <f t="shared" si="12"/>
        <v>doors closed</v>
      </c>
      <c r="M177" s="12" t="str">
        <f t="shared" si="13"/>
        <v>PI.IC.NE.061204.01</v>
      </c>
      <c r="O177" s="12" t="str">
        <f t="shared" si="14"/>
        <v>PH.IC.NE.061204.01</v>
      </c>
      <c r="Q177" s="12" t="str">
        <f t="shared" si="15"/>
        <v>CL.IC.NE.061204.01</v>
      </c>
      <c r="R177" t="s">
        <v>1112</v>
      </c>
      <c r="S177">
        <v>504</v>
      </c>
    </row>
    <row r="178" spans="1:25" ht="15">
      <c r="A178" t="s">
        <v>6028</v>
      </c>
      <c r="C178" s="2" t="s">
        <v>6888</v>
      </c>
      <c r="E178" s="2" t="s">
        <v>11023</v>
      </c>
      <c r="F178" t="s">
        <v>6256</v>
      </c>
      <c r="G178" t="s">
        <v>5931</v>
      </c>
      <c r="H178" s="22" t="s">
        <v>7071</v>
      </c>
      <c r="J178" s="11" t="str">
        <f t="shared" si="11"/>
        <v>IC.NE.061205</v>
      </c>
      <c r="K178" s="2" t="s">
        <v>11683</v>
      </c>
      <c r="L178" t="str">
        <f t="shared" si="12"/>
        <v>curtains/shades closed</v>
      </c>
      <c r="M178" s="12" t="str">
        <f t="shared" si="13"/>
        <v>PI.IC.NE.061205.01</v>
      </c>
      <c r="O178" s="12" t="str">
        <f t="shared" si="14"/>
        <v>PH.IC.NE.061205.01</v>
      </c>
      <c r="Q178" s="12" t="str">
        <f t="shared" si="15"/>
        <v>CL.IC.NE.061205.01</v>
      </c>
      <c r="R178" t="s">
        <v>1112</v>
      </c>
      <c r="S178">
        <v>504</v>
      </c>
    </row>
    <row r="179" spans="1:25" ht="15">
      <c r="A179" t="s">
        <v>6028</v>
      </c>
      <c r="C179" s="2" t="s">
        <v>6888</v>
      </c>
      <c r="E179" s="2" t="s">
        <v>11023</v>
      </c>
      <c r="F179" t="s">
        <v>6256</v>
      </c>
      <c r="G179" t="s">
        <v>5932</v>
      </c>
      <c r="H179" s="22" t="s">
        <v>6888</v>
      </c>
      <c r="J179" s="11" t="str">
        <f t="shared" si="11"/>
        <v>IC.NE.061206</v>
      </c>
      <c r="K179" s="2" t="s">
        <v>11383</v>
      </c>
      <c r="L179" t="str">
        <f t="shared" si="12"/>
        <v>patient not responsive</v>
      </c>
      <c r="M179" s="12" t="str">
        <f t="shared" si="13"/>
        <v>PI.IC.NE.061206.01</v>
      </c>
      <c r="O179" s="12" t="str">
        <f t="shared" si="14"/>
        <v>PH.IC.NE.061206.01</v>
      </c>
      <c r="Q179" s="12" t="str">
        <f t="shared" si="15"/>
        <v>CL.IC.NE.061206.01</v>
      </c>
      <c r="R179" t="s">
        <v>1112</v>
      </c>
      <c r="S179">
        <v>504</v>
      </c>
    </row>
    <row r="180" spans="1:25" ht="15">
      <c r="A180" t="s">
        <v>6028</v>
      </c>
      <c r="C180" s="2" t="s">
        <v>6888</v>
      </c>
      <c r="D180" t="s">
        <v>357</v>
      </c>
      <c r="E180" s="2" t="s">
        <v>850</v>
      </c>
      <c r="F180" t="s">
        <v>358</v>
      </c>
      <c r="G180" t="s">
        <v>377</v>
      </c>
      <c r="H180" s="22" t="s">
        <v>11324</v>
      </c>
      <c r="J180" s="11" t="str">
        <f t="shared" si="6"/>
        <v>IC.NE.061301</v>
      </c>
      <c r="K180" s="2" t="s">
        <v>11324</v>
      </c>
      <c r="L180" t="str">
        <f t="shared" si="10"/>
        <v>Finger-Nose left: Within Normal Limits</v>
      </c>
      <c r="M180" s="12" t="str">
        <f t="shared" si="7"/>
        <v>PI.IC.NE.061301.01</v>
      </c>
      <c r="O180" s="12" t="str">
        <f t="shared" si="8"/>
        <v>PH.IC.NE.061301.01</v>
      </c>
      <c r="Q180" s="12" t="str">
        <f t="shared" si="9"/>
        <v>CL.IC.NE.061301.01</v>
      </c>
      <c r="X180" t="s">
        <v>933</v>
      </c>
      <c r="Y180">
        <v>1130</v>
      </c>
    </row>
    <row r="181" spans="1:25" ht="15">
      <c r="A181" t="s">
        <v>6028</v>
      </c>
      <c r="C181" s="2" t="s">
        <v>6888</v>
      </c>
      <c r="E181" s="2" t="s">
        <v>850</v>
      </c>
      <c r="F181" t="s">
        <v>358</v>
      </c>
      <c r="G181" t="s">
        <v>270</v>
      </c>
      <c r="H181" s="22" t="s">
        <v>923</v>
      </c>
      <c r="J181" s="11" t="str">
        <f t="shared" si="6"/>
        <v>IC.NE.061302</v>
      </c>
      <c r="K181" s="2" t="s">
        <v>1192</v>
      </c>
      <c r="L181" t="str">
        <f t="shared" si="10"/>
        <v>Finger-Nose left: Clumsy</v>
      </c>
      <c r="M181" s="12" t="str">
        <f t="shared" si="7"/>
        <v>PI.IC.NE.061302.01</v>
      </c>
      <c r="O181" s="12" t="str">
        <f t="shared" si="8"/>
        <v>PH.IC.NE.061302.01</v>
      </c>
      <c r="Q181" s="12" t="str">
        <f t="shared" si="9"/>
        <v>CL.IC.NE.061302.01</v>
      </c>
      <c r="X181" t="s">
        <v>933</v>
      </c>
      <c r="Y181">
        <v>1130</v>
      </c>
    </row>
    <row r="182" spans="1:25" ht="15">
      <c r="A182" t="s">
        <v>6028</v>
      </c>
      <c r="C182" s="2" t="s">
        <v>6888</v>
      </c>
      <c r="E182" s="2" t="s">
        <v>850</v>
      </c>
      <c r="F182" t="s">
        <v>358</v>
      </c>
      <c r="G182" t="s">
        <v>271</v>
      </c>
      <c r="H182" s="22" t="s">
        <v>1202</v>
      </c>
      <c r="J182" s="11" t="str">
        <f t="shared" si="6"/>
        <v>IC.NE.061303</v>
      </c>
      <c r="K182" s="2" t="s">
        <v>11324</v>
      </c>
      <c r="L182" t="str">
        <f t="shared" si="10"/>
        <v>Finger-Nose left: Unable to assess</v>
      </c>
      <c r="M182" s="12" t="str">
        <f t="shared" si="7"/>
        <v>PI.IC.NE.061303.01</v>
      </c>
      <c r="O182" s="12" t="str">
        <f t="shared" si="8"/>
        <v>PH.IC.NE.061303.01</v>
      </c>
      <c r="Q182" s="12" t="str">
        <f t="shared" si="9"/>
        <v>CL.IC.NE.061303.01</v>
      </c>
      <c r="X182" t="s">
        <v>933</v>
      </c>
      <c r="Y182">
        <v>1130</v>
      </c>
    </row>
    <row r="183" spans="1:25" ht="15">
      <c r="A183" t="s">
        <v>6028</v>
      </c>
      <c r="C183" s="2" t="s">
        <v>6888</v>
      </c>
      <c r="E183" s="2" t="s">
        <v>850</v>
      </c>
      <c r="F183" t="s">
        <v>358</v>
      </c>
      <c r="G183" t="s">
        <v>272</v>
      </c>
      <c r="H183" s="22" t="s">
        <v>7070</v>
      </c>
      <c r="J183" s="11" t="str">
        <f t="shared" si="6"/>
        <v>IC.NE.061304</v>
      </c>
      <c r="K183" s="2" t="s">
        <v>1192</v>
      </c>
      <c r="L183" t="str">
        <f t="shared" si="10"/>
        <v>Finger-Nose Right: Within Normal Limits</v>
      </c>
      <c r="M183" s="12" t="str">
        <f t="shared" si="7"/>
        <v>PI.IC.NE.061304.01</v>
      </c>
      <c r="O183" s="12" t="str">
        <f t="shared" si="8"/>
        <v>PH.IC.NE.061304.01</v>
      </c>
      <c r="Q183" s="12" t="str">
        <f t="shared" si="9"/>
        <v>CL.IC.NE.061304.01</v>
      </c>
      <c r="X183" t="s">
        <v>933</v>
      </c>
      <c r="Y183">
        <v>1130</v>
      </c>
    </row>
    <row r="184" spans="1:25" ht="15">
      <c r="A184" t="s">
        <v>6028</v>
      </c>
      <c r="C184" s="2" t="s">
        <v>6888</v>
      </c>
      <c r="E184" s="2" t="s">
        <v>850</v>
      </c>
      <c r="F184" t="s">
        <v>358</v>
      </c>
      <c r="G184" t="s">
        <v>273</v>
      </c>
      <c r="H184" s="22" t="s">
        <v>7071</v>
      </c>
      <c r="J184" s="11" t="str">
        <f t="shared" si="6"/>
        <v>IC.NE.061305</v>
      </c>
      <c r="K184" s="2" t="s">
        <v>1192</v>
      </c>
      <c r="L184" t="str">
        <f t="shared" si="10"/>
        <v>Finger-Nose Right: Clumsy</v>
      </c>
      <c r="M184" s="12" t="str">
        <f t="shared" si="7"/>
        <v>PI.IC.NE.061305.01</v>
      </c>
      <c r="O184" s="12" t="str">
        <f t="shared" si="8"/>
        <v>PH.IC.NE.061305.01</v>
      </c>
      <c r="Q184" s="12" t="str">
        <f t="shared" si="9"/>
        <v>CL.IC.NE.061305.01</v>
      </c>
      <c r="X184" t="s">
        <v>933</v>
      </c>
      <c r="Y184">
        <v>1130</v>
      </c>
    </row>
    <row r="185" spans="1:25" ht="15">
      <c r="A185" t="s">
        <v>6028</v>
      </c>
      <c r="C185" s="2" t="s">
        <v>6888</v>
      </c>
      <c r="E185" s="2" t="s">
        <v>850</v>
      </c>
      <c r="F185" t="s">
        <v>358</v>
      </c>
      <c r="G185" t="s">
        <v>274</v>
      </c>
      <c r="H185" s="22" t="s">
        <v>6888</v>
      </c>
      <c r="J185" s="11" t="str">
        <f t="shared" si="6"/>
        <v>IC.NE.061306</v>
      </c>
      <c r="K185" s="2" t="s">
        <v>11324</v>
      </c>
      <c r="L185" t="str">
        <f t="shared" si="10"/>
        <v>Finger-Nose Right: Unable to assess</v>
      </c>
      <c r="M185" s="12" t="str">
        <f t="shared" si="7"/>
        <v>PI.IC.NE.061306.01</v>
      </c>
      <c r="O185" s="12" t="str">
        <f t="shared" si="8"/>
        <v>PH.IC.NE.061306.01</v>
      </c>
      <c r="Q185" s="12" t="str">
        <f t="shared" si="9"/>
        <v>CL.IC.NE.061306.01</v>
      </c>
      <c r="X185" t="s">
        <v>933</v>
      </c>
      <c r="Y185">
        <v>1130</v>
      </c>
    </row>
    <row r="186" spans="1:25" ht="15">
      <c r="A186" t="s">
        <v>6028</v>
      </c>
      <c r="C186" s="2" t="s">
        <v>6888</v>
      </c>
      <c r="D186" t="s">
        <v>275</v>
      </c>
      <c r="E186" s="2" t="s">
        <v>851</v>
      </c>
      <c r="F186" t="s">
        <v>276</v>
      </c>
      <c r="G186" t="s">
        <v>277</v>
      </c>
      <c r="H186" s="22" t="s">
        <v>11383</v>
      </c>
      <c r="J186" s="11" t="str">
        <f t="shared" ref="J186:J191" si="16">CONCATENATE("IC.NE.",C186,E186,H186)</f>
        <v>IC.NE.061401</v>
      </c>
      <c r="K186" s="2" t="s">
        <v>11383</v>
      </c>
      <c r="L186" t="str">
        <f t="shared" ref="L186:L191" si="17">G186</f>
        <v>Heel to shin Coordination Left:Within Normal Limits</v>
      </c>
      <c r="M186" s="12" t="str">
        <f t="shared" ref="M186:M191" si="18">CONCATENATE("PI.",J186,".",K186)</f>
        <v>PI.IC.NE.061401.01</v>
      </c>
      <c r="O186" s="12" t="str">
        <f t="shared" ref="O186:O191" si="19">CONCATENATE("PH.",J186,".",K186)</f>
        <v>PH.IC.NE.061401.01</v>
      </c>
      <c r="Q186" s="12" t="str">
        <f t="shared" ref="Q186:Q191" si="20">CONCATENATE("CL.",J186,".",K186)</f>
        <v>CL.IC.NE.061401.01</v>
      </c>
      <c r="X186" t="s">
        <v>933</v>
      </c>
      <c r="Y186">
        <v>1130</v>
      </c>
    </row>
    <row r="187" spans="1:25" ht="15">
      <c r="A187" t="s">
        <v>6028</v>
      </c>
      <c r="C187" s="2" t="s">
        <v>6888</v>
      </c>
      <c r="E187" s="2" t="s">
        <v>851</v>
      </c>
      <c r="F187" t="s">
        <v>276</v>
      </c>
      <c r="G187" t="s">
        <v>278</v>
      </c>
      <c r="H187" s="22" t="s">
        <v>923</v>
      </c>
      <c r="J187" s="11" t="str">
        <f t="shared" si="16"/>
        <v>IC.NE.061402</v>
      </c>
      <c r="K187" s="2" t="s">
        <v>11683</v>
      </c>
      <c r="L187" t="str">
        <f t="shared" si="17"/>
        <v>Heel to shin Coordination Left:Clumsy</v>
      </c>
      <c r="M187" s="12" t="str">
        <f t="shared" si="18"/>
        <v>PI.IC.NE.061402.01</v>
      </c>
      <c r="O187" s="12" t="str">
        <f t="shared" si="19"/>
        <v>PH.IC.NE.061402.01</v>
      </c>
      <c r="Q187" s="12" t="str">
        <f t="shared" si="20"/>
        <v>CL.IC.NE.061402.01</v>
      </c>
      <c r="X187" t="s">
        <v>933</v>
      </c>
      <c r="Y187">
        <v>1130</v>
      </c>
    </row>
    <row r="188" spans="1:25" ht="15">
      <c r="A188" t="s">
        <v>6028</v>
      </c>
      <c r="C188" s="2" t="s">
        <v>6888</v>
      </c>
      <c r="E188" s="2" t="s">
        <v>851</v>
      </c>
      <c r="F188" t="s">
        <v>276</v>
      </c>
      <c r="G188" t="s">
        <v>279</v>
      </c>
      <c r="H188" s="22" t="s">
        <v>1202</v>
      </c>
      <c r="J188" s="11" t="str">
        <f t="shared" si="16"/>
        <v>IC.NE.061403</v>
      </c>
      <c r="K188" s="2" t="s">
        <v>11383</v>
      </c>
      <c r="L188" t="str">
        <f t="shared" si="17"/>
        <v>Heel to shin Coordination Left:Unable to assess</v>
      </c>
      <c r="M188" s="12" t="str">
        <f t="shared" si="18"/>
        <v>PI.IC.NE.061403.01</v>
      </c>
      <c r="O188" s="12" t="str">
        <f t="shared" si="19"/>
        <v>PH.IC.NE.061403.01</v>
      </c>
      <c r="Q188" s="12" t="str">
        <f t="shared" si="20"/>
        <v>CL.IC.NE.061403.01</v>
      </c>
      <c r="X188" t="s">
        <v>933</v>
      </c>
      <c r="Y188">
        <v>1130</v>
      </c>
    </row>
    <row r="189" spans="1:25" ht="15">
      <c r="A189" t="s">
        <v>6028</v>
      </c>
      <c r="C189" s="2" t="s">
        <v>6888</v>
      </c>
      <c r="E189" s="2" t="s">
        <v>851</v>
      </c>
      <c r="F189" t="s">
        <v>276</v>
      </c>
      <c r="G189" t="s">
        <v>280</v>
      </c>
      <c r="H189" s="22" t="s">
        <v>11678</v>
      </c>
      <c r="J189" s="11" t="str">
        <f t="shared" si="16"/>
        <v>IC.NE.061404</v>
      </c>
      <c r="K189" s="2" t="s">
        <v>11683</v>
      </c>
      <c r="L189" t="str">
        <f t="shared" si="17"/>
        <v>Heel to shin Coordination Right:Within Normal Limits</v>
      </c>
      <c r="M189" s="12" t="str">
        <f t="shared" si="18"/>
        <v>PI.IC.NE.061404.01</v>
      </c>
      <c r="O189" s="12" t="str">
        <f t="shared" si="19"/>
        <v>PH.IC.NE.061404.01</v>
      </c>
      <c r="Q189" s="12" t="str">
        <f t="shared" si="20"/>
        <v>CL.IC.NE.061404.01</v>
      </c>
      <c r="X189" t="s">
        <v>933</v>
      </c>
      <c r="Y189">
        <v>1130</v>
      </c>
    </row>
    <row r="190" spans="1:25" ht="15">
      <c r="A190" t="s">
        <v>6028</v>
      </c>
      <c r="C190" s="2" t="s">
        <v>6888</v>
      </c>
      <c r="E190" s="2" t="s">
        <v>851</v>
      </c>
      <c r="F190" t="s">
        <v>276</v>
      </c>
      <c r="G190" t="s">
        <v>281</v>
      </c>
      <c r="H190" s="22" t="s">
        <v>7071</v>
      </c>
      <c r="J190" s="11" t="str">
        <f t="shared" si="16"/>
        <v>IC.NE.061405</v>
      </c>
      <c r="K190" s="2" t="s">
        <v>11683</v>
      </c>
      <c r="L190" t="str">
        <f t="shared" si="17"/>
        <v>Heel to shin Coordination Right:Clumsy</v>
      </c>
      <c r="M190" s="12" t="str">
        <f t="shared" si="18"/>
        <v>PI.IC.NE.061405.01</v>
      </c>
      <c r="O190" s="12" t="str">
        <f t="shared" si="19"/>
        <v>PH.IC.NE.061405.01</v>
      </c>
      <c r="Q190" s="12" t="str">
        <f t="shared" si="20"/>
        <v>CL.IC.NE.061405.01</v>
      </c>
      <c r="X190" t="s">
        <v>933</v>
      </c>
      <c r="Y190">
        <v>1130</v>
      </c>
    </row>
    <row r="191" spans="1:25" ht="15">
      <c r="A191" t="s">
        <v>6028</v>
      </c>
      <c r="C191" s="2" t="s">
        <v>6888</v>
      </c>
      <c r="E191" s="2" t="s">
        <v>851</v>
      </c>
      <c r="F191" t="s">
        <v>276</v>
      </c>
      <c r="G191" t="s">
        <v>282</v>
      </c>
      <c r="H191" s="22" t="s">
        <v>6888</v>
      </c>
      <c r="J191" s="11" t="str">
        <f t="shared" si="16"/>
        <v>IC.NE.061406</v>
      </c>
      <c r="K191" s="2" t="s">
        <v>11383</v>
      </c>
      <c r="L191" t="str">
        <f t="shared" si="17"/>
        <v>Heel to shin Coordination Right:Unable to assess</v>
      </c>
      <c r="M191" s="12" t="str">
        <f t="shared" si="18"/>
        <v>PI.IC.NE.061406.01</v>
      </c>
      <c r="O191" s="12" t="str">
        <f t="shared" si="19"/>
        <v>PH.IC.NE.061406.01</v>
      </c>
      <c r="Q191" s="12" t="str">
        <f t="shared" si="20"/>
        <v>CL.IC.NE.061406.01</v>
      </c>
      <c r="X191" t="s">
        <v>933</v>
      </c>
      <c r="Y191">
        <v>1130</v>
      </c>
    </row>
    <row r="192" spans="1:25" ht="15">
      <c r="A192" t="s">
        <v>6028</v>
      </c>
      <c r="C192" s="2" t="s">
        <v>6888</v>
      </c>
      <c r="D192" t="s">
        <v>283</v>
      </c>
      <c r="E192" s="2" t="s">
        <v>647</v>
      </c>
      <c r="F192" t="s">
        <v>284</v>
      </c>
      <c r="G192" t="s">
        <v>420</v>
      </c>
      <c r="H192" s="22" t="s">
        <v>11383</v>
      </c>
      <c r="J192" s="11" t="str">
        <f t="shared" ref="J192:J197" si="21">CONCATENATE("IC.NE.",C192,E192,H192)</f>
        <v>IC.NE.061501</v>
      </c>
      <c r="K192" s="2" t="s">
        <v>11383</v>
      </c>
      <c r="L192" t="str">
        <f t="shared" ref="L192:L197" si="22">G192</f>
        <v>Pronator Drift Left: Yes</v>
      </c>
      <c r="M192" s="12" t="str">
        <f t="shared" ref="M192:M197" si="23">CONCATENATE("PI.",J192,".",K192)</f>
        <v>PI.IC.NE.061501.01</v>
      </c>
      <c r="O192" s="12" t="str">
        <f t="shared" ref="O192:O197" si="24">CONCATENATE("PH.",J192,".",K192)</f>
        <v>PH.IC.NE.061501.01</v>
      </c>
      <c r="Q192" s="12" t="str">
        <f t="shared" ref="Q192:Q197" si="25">CONCATENATE("CL.",J192,".",K192)</f>
        <v>CL.IC.NE.061501.01</v>
      </c>
      <c r="X192" t="s">
        <v>933</v>
      </c>
      <c r="Y192">
        <v>1130</v>
      </c>
    </row>
    <row r="193" spans="1:25" ht="15">
      <c r="A193" t="s">
        <v>6028</v>
      </c>
      <c r="C193" s="2" t="s">
        <v>6888</v>
      </c>
      <c r="E193" s="2" t="s">
        <v>647</v>
      </c>
      <c r="F193" t="s">
        <v>284</v>
      </c>
      <c r="G193" t="s">
        <v>421</v>
      </c>
      <c r="H193" s="22" t="s">
        <v>923</v>
      </c>
      <c r="J193" s="11" t="str">
        <f t="shared" si="21"/>
        <v>IC.NE.061502</v>
      </c>
      <c r="K193" s="2" t="s">
        <v>11683</v>
      </c>
      <c r="L193" t="str">
        <f t="shared" si="22"/>
        <v>Pronator Drift Left: No</v>
      </c>
      <c r="M193" s="12" t="str">
        <f t="shared" si="23"/>
        <v>PI.IC.NE.061502.01</v>
      </c>
      <c r="O193" s="12" t="str">
        <f t="shared" si="24"/>
        <v>PH.IC.NE.061502.01</v>
      </c>
      <c r="Q193" s="12" t="str">
        <f t="shared" si="25"/>
        <v>CL.IC.NE.061502.01</v>
      </c>
      <c r="X193" t="s">
        <v>933</v>
      </c>
      <c r="Y193">
        <v>1130</v>
      </c>
    </row>
    <row r="194" spans="1:25" ht="15">
      <c r="A194" t="s">
        <v>6028</v>
      </c>
      <c r="C194" s="2" t="s">
        <v>6888</v>
      </c>
      <c r="E194" s="2" t="s">
        <v>647</v>
      </c>
      <c r="F194" t="s">
        <v>284</v>
      </c>
      <c r="G194" t="s">
        <v>307</v>
      </c>
      <c r="H194" s="22" t="s">
        <v>1202</v>
      </c>
      <c r="J194" s="11" t="str">
        <f t="shared" si="21"/>
        <v>IC.NE.061503</v>
      </c>
      <c r="K194" s="2" t="s">
        <v>11383</v>
      </c>
      <c r="L194" t="str">
        <f t="shared" si="22"/>
        <v>Pronator Drift Left: Unable to assess</v>
      </c>
      <c r="M194" s="12" t="str">
        <f t="shared" si="23"/>
        <v>PI.IC.NE.061503.01</v>
      </c>
      <c r="O194" s="12" t="str">
        <f t="shared" si="24"/>
        <v>PH.IC.NE.061503.01</v>
      </c>
      <c r="Q194" s="12" t="str">
        <f t="shared" si="25"/>
        <v>CL.IC.NE.061503.01</v>
      </c>
      <c r="X194" t="s">
        <v>933</v>
      </c>
      <c r="Y194">
        <v>1130</v>
      </c>
    </row>
    <row r="195" spans="1:25" ht="15">
      <c r="A195" t="s">
        <v>6028</v>
      </c>
      <c r="C195" s="2" t="s">
        <v>6888</v>
      </c>
      <c r="E195" s="2" t="s">
        <v>647</v>
      </c>
      <c r="F195" t="s">
        <v>284</v>
      </c>
      <c r="G195" t="s">
        <v>308</v>
      </c>
      <c r="H195" s="22" t="s">
        <v>11678</v>
      </c>
      <c r="J195" s="11" t="str">
        <f t="shared" si="21"/>
        <v>IC.NE.061504</v>
      </c>
      <c r="K195" s="2" t="s">
        <v>11683</v>
      </c>
      <c r="L195" t="str">
        <f t="shared" si="22"/>
        <v>Pronator Drift Right: Yes</v>
      </c>
      <c r="M195" s="12" t="str">
        <f t="shared" si="23"/>
        <v>PI.IC.NE.061504.01</v>
      </c>
      <c r="O195" s="12" t="str">
        <f t="shared" si="24"/>
        <v>PH.IC.NE.061504.01</v>
      </c>
      <c r="Q195" s="12" t="str">
        <f t="shared" si="25"/>
        <v>CL.IC.NE.061504.01</v>
      </c>
      <c r="X195" t="s">
        <v>933</v>
      </c>
      <c r="Y195">
        <v>1130</v>
      </c>
    </row>
    <row r="196" spans="1:25" ht="15">
      <c r="A196" t="s">
        <v>6028</v>
      </c>
      <c r="C196" s="2" t="s">
        <v>6888</v>
      </c>
      <c r="E196" s="2" t="s">
        <v>647</v>
      </c>
      <c r="F196" t="s">
        <v>284</v>
      </c>
      <c r="G196" t="s">
        <v>309</v>
      </c>
      <c r="H196" s="22" t="s">
        <v>7071</v>
      </c>
      <c r="J196" s="11" t="str">
        <f t="shared" si="21"/>
        <v>IC.NE.061505</v>
      </c>
      <c r="K196" s="2" t="s">
        <v>11683</v>
      </c>
      <c r="L196" t="str">
        <f t="shared" si="22"/>
        <v>Pronator Drift Right: No</v>
      </c>
      <c r="M196" s="12" t="str">
        <f t="shared" si="23"/>
        <v>PI.IC.NE.061505.01</v>
      </c>
      <c r="O196" s="12" t="str">
        <f t="shared" si="24"/>
        <v>PH.IC.NE.061505.01</v>
      </c>
      <c r="Q196" s="12" t="str">
        <f t="shared" si="25"/>
        <v>CL.IC.NE.061505.01</v>
      </c>
      <c r="X196" t="s">
        <v>933</v>
      </c>
      <c r="Y196">
        <v>1130</v>
      </c>
    </row>
    <row r="197" spans="1:25" ht="15">
      <c r="A197" t="s">
        <v>6028</v>
      </c>
      <c r="C197" s="2" t="s">
        <v>6888</v>
      </c>
      <c r="E197" s="2" t="s">
        <v>647</v>
      </c>
      <c r="F197" t="s">
        <v>284</v>
      </c>
      <c r="G197" t="s">
        <v>310</v>
      </c>
      <c r="H197" s="22" t="s">
        <v>6888</v>
      </c>
      <c r="J197" s="11" t="str">
        <f t="shared" si="21"/>
        <v>IC.NE.061506</v>
      </c>
      <c r="K197" s="2" t="s">
        <v>11383</v>
      </c>
      <c r="L197" t="str">
        <f t="shared" si="22"/>
        <v>Pronator Drift Right: Unable to assess</v>
      </c>
      <c r="M197" s="12" t="str">
        <f t="shared" si="23"/>
        <v>PI.IC.NE.061506.01</v>
      </c>
      <c r="O197" s="12" t="str">
        <f t="shared" si="24"/>
        <v>PH.IC.NE.061506.01</v>
      </c>
      <c r="Q197" s="12" t="str">
        <f t="shared" si="25"/>
        <v>CL.IC.NE.061506.01</v>
      </c>
      <c r="X197" t="s">
        <v>933</v>
      </c>
      <c r="Y197">
        <v>1130</v>
      </c>
    </row>
    <row r="198" spans="1:25" ht="15">
      <c r="A198" t="s">
        <v>6028</v>
      </c>
      <c r="B198" t="s">
        <v>5933</v>
      </c>
      <c r="C198" s="2" t="s">
        <v>7284</v>
      </c>
      <c r="D198" t="s">
        <v>6362</v>
      </c>
      <c r="E198" s="2" t="s">
        <v>11324</v>
      </c>
      <c r="F198" t="s">
        <v>6382</v>
      </c>
      <c r="G198" t="s">
        <v>6383</v>
      </c>
      <c r="H198" s="22" t="s">
        <v>11324</v>
      </c>
      <c r="I198" t="s">
        <v>6383</v>
      </c>
      <c r="J198" s="11" t="str">
        <f t="shared" si="6"/>
        <v>IC.NE.070101</v>
      </c>
      <c r="K198" s="2" t="s">
        <v>11324</v>
      </c>
      <c r="L198" t="str">
        <f t="shared" si="10"/>
        <v>Tragus</v>
      </c>
      <c r="M198" s="12" t="str">
        <f t="shared" si="7"/>
        <v>PI.IC.NE.070101.01</v>
      </c>
      <c r="O198" s="12" t="str">
        <f t="shared" si="8"/>
        <v>PH.IC.NE.070101.01</v>
      </c>
      <c r="Q198" s="12" t="str">
        <f t="shared" si="9"/>
        <v>CL.IC.NE.070101.01</v>
      </c>
    </row>
    <row r="199" spans="1:25" ht="15">
      <c r="A199" t="s">
        <v>6028</v>
      </c>
      <c r="C199" s="2" t="s">
        <v>7284</v>
      </c>
      <c r="E199" s="2" t="s">
        <v>1192</v>
      </c>
      <c r="F199" t="s">
        <v>6382</v>
      </c>
      <c r="G199" t="s">
        <v>6384</v>
      </c>
      <c r="H199" s="22" t="s">
        <v>1398</v>
      </c>
      <c r="I199" t="s">
        <v>6385</v>
      </c>
      <c r="J199" s="11" t="str">
        <f t="shared" si="6"/>
        <v>IC.NE.070102</v>
      </c>
      <c r="K199" s="2" t="s">
        <v>1192</v>
      </c>
      <c r="L199" t="str">
        <f t="shared" si="10"/>
        <v>Phlebostatic axis</v>
      </c>
      <c r="M199" s="12" t="str">
        <f t="shared" si="7"/>
        <v>PI.IC.NE.070102.01</v>
      </c>
      <c r="O199" s="12" t="str">
        <f t="shared" si="8"/>
        <v>PH.IC.NE.070102.01</v>
      </c>
      <c r="Q199" s="12" t="str">
        <f t="shared" si="9"/>
        <v>CL.IC.NE.070102.01</v>
      </c>
    </row>
    <row r="200" spans="1:25" ht="15">
      <c r="A200" t="s">
        <v>6028</v>
      </c>
      <c r="C200" s="2" t="s">
        <v>7284</v>
      </c>
      <c r="E200" s="2" t="s">
        <v>1192</v>
      </c>
      <c r="F200" t="s">
        <v>6382</v>
      </c>
      <c r="G200" t="s">
        <v>6242</v>
      </c>
      <c r="H200" s="22" t="s">
        <v>1400</v>
      </c>
      <c r="I200" t="s">
        <v>6243</v>
      </c>
      <c r="J200" s="11" t="str">
        <f t="shared" si="6"/>
        <v>IC.NE.070103</v>
      </c>
      <c r="K200" s="2" t="s">
        <v>1192</v>
      </c>
      <c r="L200" t="str">
        <f t="shared" si="10"/>
        <v>Level of insertion site</v>
      </c>
      <c r="M200" s="12" t="str">
        <f t="shared" si="7"/>
        <v>PI.IC.NE.070103.01</v>
      </c>
      <c r="O200" s="12" t="str">
        <f t="shared" si="8"/>
        <v>PH.IC.NE.070103.01</v>
      </c>
      <c r="Q200" s="12" t="str">
        <f t="shared" si="9"/>
        <v>CL.IC.NE.070103.01</v>
      </c>
    </row>
    <row r="201" spans="1:25" ht="15">
      <c r="A201" t="s">
        <v>6028</v>
      </c>
      <c r="C201" s="2" t="s">
        <v>7284</v>
      </c>
      <c r="E201" s="2" t="s">
        <v>11324</v>
      </c>
      <c r="F201" t="s">
        <v>6382</v>
      </c>
      <c r="G201" t="s">
        <v>4568</v>
      </c>
      <c r="H201" s="22" t="s">
        <v>1402</v>
      </c>
      <c r="I201" t="s">
        <v>4568</v>
      </c>
      <c r="J201" s="11" t="str">
        <f t="shared" si="6"/>
        <v>IC.NE.070104</v>
      </c>
      <c r="K201" s="2" t="s">
        <v>11324</v>
      </c>
      <c r="L201" t="str">
        <f t="shared" si="10"/>
        <v>Shoulder</v>
      </c>
      <c r="M201" s="12" t="str">
        <f t="shared" si="7"/>
        <v>PI.IC.NE.070104.01</v>
      </c>
      <c r="O201" s="12" t="str">
        <f t="shared" si="8"/>
        <v>PH.IC.NE.070104.01</v>
      </c>
      <c r="Q201" s="12" t="str">
        <f t="shared" si="9"/>
        <v>CL.IC.NE.070104.01</v>
      </c>
    </row>
    <row r="202" spans="1:25" ht="15">
      <c r="A202" t="s">
        <v>6028</v>
      </c>
      <c r="C202" s="2" t="s">
        <v>7284</v>
      </c>
      <c r="E202" s="2" t="s">
        <v>1192</v>
      </c>
      <c r="F202" t="s">
        <v>6382</v>
      </c>
      <c r="G202" t="s">
        <v>153</v>
      </c>
      <c r="H202" s="22" t="s">
        <v>1404</v>
      </c>
      <c r="I202" t="s">
        <v>6244</v>
      </c>
      <c r="J202" s="11" t="str">
        <f t="shared" si="6"/>
        <v>IC.NE.070105</v>
      </c>
      <c r="K202" s="2" t="s">
        <v>1192</v>
      </c>
      <c r="L202" t="str">
        <f t="shared" si="10"/>
        <v>Iliac crest</v>
      </c>
      <c r="M202" s="12" t="str">
        <f t="shared" si="7"/>
        <v>PI.IC.NE.070105.01</v>
      </c>
      <c r="O202" s="12" t="str">
        <f t="shared" si="8"/>
        <v>PH.IC.NE.070105.01</v>
      </c>
      <c r="Q202" s="12" t="str">
        <f t="shared" si="9"/>
        <v>CL.IC.NE.070105.01</v>
      </c>
    </row>
    <row r="203" spans="1:25" ht="15">
      <c r="A203" t="s">
        <v>6028</v>
      </c>
      <c r="C203" s="2" t="s">
        <v>7284</v>
      </c>
      <c r="E203" s="2" t="s">
        <v>11324</v>
      </c>
      <c r="F203" t="s">
        <v>6382</v>
      </c>
      <c r="G203" t="s">
        <v>6245</v>
      </c>
      <c r="H203" s="22" t="s">
        <v>1406</v>
      </c>
      <c r="I203" t="s">
        <v>6246</v>
      </c>
      <c r="J203" s="11" t="str">
        <f t="shared" ref="J203:J275" si="26">CONCATENATE("IC.NE.",C203,E203,H203)</f>
        <v>IC.NE.070106</v>
      </c>
      <c r="K203" s="2" t="s">
        <v>11324</v>
      </c>
      <c r="L203" t="str">
        <f t="shared" si="10"/>
        <v>Specify centimeters above site</v>
      </c>
      <c r="M203" s="12" t="str">
        <f t="shared" ref="M203:M275" si="27">CONCATENATE("PI.",J203,".",K203)</f>
        <v>PI.IC.NE.070106.01</v>
      </c>
      <c r="O203" s="12" t="str">
        <f t="shared" ref="O203:O275" si="28">CONCATENATE("PH.",J203,".",K203)</f>
        <v>PH.IC.NE.070106.01</v>
      </c>
      <c r="Q203" s="12" t="str">
        <f t="shared" ref="Q203:Q275" si="29">CONCATENATE("CL.",J203,".",K203)</f>
        <v>CL.IC.NE.070106.01</v>
      </c>
    </row>
    <row r="204" spans="1:25" ht="15">
      <c r="A204" t="s">
        <v>6028</v>
      </c>
      <c r="C204" s="2" t="s">
        <v>7284</v>
      </c>
      <c r="E204" s="2" t="s">
        <v>11324</v>
      </c>
      <c r="F204" t="s">
        <v>6382</v>
      </c>
      <c r="G204" t="s">
        <v>6249</v>
      </c>
      <c r="H204" s="22" t="s">
        <v>1419</v>
      </c>
      <c r="I204" t="s">
        <v>6250</v>
      </c>
      <c r="J204" s="11" t="str">
        <f t="shared" si="26"/>
        <v>IC.NE.070107</v>
      </c>
      <c r="K204" s="2" t="s">
        <v>11324</v>
      </c>
      <c r="L204" t="str">
        <f t="shared" si="10"/>
        <v>Specify centimeters below site</v>
      </c>
      <c r="M204" s="12" t="str">
        <f t="shared" si="27"/>
        <v>PI.IC.NE.070107.01</v>
      </c>
      <c r="O204" s="12" t="str">
        <f t="shared" si="28"/>
        <v>PH.IC.NE.070107.01</v>
      </c>
      <c r="Q204" s="12" t="str">
        <f t="shared" si="29"/>
        <v>CL.IC.NE.070107.01</v>
      </c>
    </row>
    <row r="205" spans="1:25" ht="15">
      <c r="A205" t="s">
        <v>6028</v>
      </c>
      <c r="C205" s="2" t="s">
        <v>7284</v>
      </c>
      <c r="D205" t="s">
        <v>9778</v>
      </c>
      <c r="E205" s="2" t="s">
        <v>1199</v>
      </c>
      <c r="F205" t="s">
        <v>6399</v>
      </c>
      <c r="G205" t="s">
        <v>2095</v>
      </c>
      <c r="H205" s="22" t="s">
        <v>1396</v>
      </c>
      <c r="I205" t="s">
        <v>1935</v>
      </c>
      <c r="J205" s="11" t="str">
        <f t="shared" si="26"/>
        <v>IC.NE.070201</v>
      </c>
      <c r="K205" s="2" t="s">
        <v>11324</v>
      </c>
      <c r="L205" t="str">
        <f t="shared" si="10"/>
        <v xml:space="preserve">     Colorless</v>
      </c>
      <c r="M205" s="12" t="str">
        <f t="shared" si="27"/>
        <v>PI.IC.NE.070201.01</v>
      </c>
      <c r="O205" s="12" t="str">
        <f t="shared" si="28"/>
        <v>PH.IC.NE.070201.01</v>
      </c>
      <c r="Q205" s="12" t="str">
        <f t="shared" si="29"/>
        <v>CL.IC.NE.070201.01</v>
      </c>
    </row>
    <row r="206" spans="1:25" ht="15">
      <c r="A206" t="s">
        <v>6028</v>
      </c>
      <c r="C206" s="2" t="s">
        <v>7284</v>
      </c>
      <c r="E206" s="2" t="s">
        <v>923</v>
      </c>
      <c r="F206" t="s">
        <v>6399</v>
      </c>
      <c r="G206" t="s">
        <v>2102</v>
      </c>
      <c r="H206" s="22" t="s">
        <v>1398</v>
      </c>
      <c r="I206" t="s">
        <v>2103</v>
      </c>
      <c r="J206" s="11" t="str">
        <f t="shared" si="26"/>
        <v>IC.NE.070202</v>
      </c>
      <c r="K206" s="2" t="s">
        <v>1192</v>
      </c>
      <c r="L206" t="str">
        <f t="shared" si="10"/>
        <v xml:space="preserve">     Yellow</v>
      </c>
      <c r="M206" s="12" t="str">
        <f t="shared" si="27"/>
        <v>PI.IC.NE.070202.01</v>
      </c>
      <c r="O206" s="12" t="str">
        <f t="shared" si="28"/>
        <v>PH.IC.NE.070202.01</v>
      </c>
      <c r="Q206" s="12" t="str">
        <f t="shared" si="29"/>
        <v>CL.IC.NE.070202.01</v>
      </c>
    </row>
    <row r="207" spans="1:25" ht="15">
      <c r="A207" t="s">
        <v>6028</v>
      </c>
      <c r="C207" s="2" t="s">
        <v>7284</v>
      </c>
      <c r="E207" s="2" t="s">
        <v>923</v>
      </c>
      <c r="F207" t="s">
        <v>6399</v>
      </c>
      <c r="G207" t="s">
        <v>3121</v>
      </c>
      <c r="H207" s="22" t="s">
        <v>1400</v>
      </c>
      <c r="I207" t="s">
        <v>3122</v>
      </c>
      <c r="J207" s="11" t="str">
        <f t="shared" si="26"/>
        <v>IC.NE.070203</v>
      </c>
      <c r="K207" s="2" t="s">
        <v>1192</v>
      </c>
      <c r="L207" t="str">
        <f t="shared" si="10"/>
        <v xml:space="preserve">     Orange</v>
      </c>
      <c r="M207" s="12" t="str">
        <f t="shared" si="27"/>
        <v>PI.IC.NE.070203.01</v>
      </c>
      <c r="O207" s="12" t="str">
        <f t="shared" si="28"/>
        <v>PH.IC.NE.070203.01</v>
      </c>
      <c r="Q207" s="12" t="str">
        <f t="shared" si="29"/>
        <v>CL.IC.NE.070203.01</v>
      </c>
    </row>
    <row r="208" spans="1:25" ht="15">
      <c r="A208" t="s">
        <v>6028</v>
      </c>
      <c r="C208" s="2" t="s">
        <v>7284</v>
      </c>
      <c r="E208" s="2" t="s">
        <v>1199</v>
      </c>
      <c r="F208" t="s">
        <v>6399</v>
      </c>
      <c r="G208" t="s">
        <v>1936</v>
      </c>
      <c r="H208" s="22" t="s">
        <v>1402</v>
      </c>
      <c r="I208" t="s">
        <v>1937</v>
      </c>
      <c r="J208" s="11" t="str">
        <f t="shared" si="26"/>
        <v>IC.NE.070204</v>
      </c>
      <c r="K208" s="2" t="s">
        <v>11324</v>
      </c>
      <c r="L208" t="str">
        <f t="shared" si="10"/>
        <v xml:space="preserve">     Pink</v>
      </c>
      <c r="M208" s="12" t="str">
        <f t="shared" si="27"/>
        <v>PI.IC.NE.070204.01</v>
      </c>
      <c r="O208" s="12" t="str">
        <f t="shared" si="28"/>
        <v>PH.IC.NE.070204.01</v>
      </c>
      <c r="Q208" s="12" t="str">
        <f t="shared" si="29"/>
        <v>CL.IC.NE.070204.01</v>
      </c>
    </row>
    <row r="209" spans="1:19" ht="15">
      <c r="A209" t="s">
        <v>6028</v>
      </c>
      <c r="C209" s="2" t="s">
        <v>7284</v>
      </c>
      <c r="E209" s="2" t="s">
        <v>9391</v>
      </c>
      <c r="F209" t="s">
        <v>6399</v>
      </c>
      <c r="G209" t="s">
        <v>2099</v>
      </c>
      <c r="H209" s="22" t="s">
        <v>1404</v>
      </c>
      <c r="I209" t="s">
        <v>1560</v>
      </c>
      <c r="J209" s="11" t="str">
        <f t="shared" si="26"/>
        <v>IC.NE.070205</v>
      </c>
      <c r="K209" s="2" t="s">
        <v>11324</v>
      </c>
      <c r="L209" t="str">
        <f t="shared" si="10"/>
        <v xml:space="preserve">     Red</v>
      </c>
      <c r="M209" s="12" t="str">
        <f t="shared" si="27"/>
        <v>PI.IC.NE.070205.01</v>
      </c>
      <c r="O209" s="12" t="str">
        <f t="shared" si="28"/>
        <v>PH.IC.NE.070205.01</v>
      </c>
      <c r="Q209" s="12" t="str">
        <f t="shared" si="29"/>
        <v>CL.IC.NE.070205.01</v>
      </c>
    </row>
    <row r="210" spans="1:19" ht="15">
      <c r="A210" t="s">
        <v>6028</v>
      </c>
      <c r="C210" s="2" t="s">
        <v>7284</v>
      </c>
      <c r="E210" s="2" t="s">
        <v>9391</v>
      </c>
      <c r="F210" t="s">
        <v>6399</v>
      </c>
      <c r="G210" t="s">
        <v>2702</v>
      </c>
      <c r="H210" s="22" t="s">
        <v>1406</v>
      </c>
      <c r="I210" t="s">
        <v>2703</v>
      </c>
      <c r="J210" s="11" t="str">
        <f t="shared" si="26"/>
        <v>IC.NE.070206</v>
      </c>
      <c r="K210" s="2" t="s">
        <v>11324</v>
      </c>
      <c r="L210" t="str">
        <f t="shared" si="10"/>
        <v xml:space="preserve">     Brown</v>
      </c>
      <c r="M210" s="12" t="str">
        <f t="shared" si="27"/>
        <v>PI.IC.NE.070206.01</v>
      </c>
      <c r="O210" s="12" t="str">
        <f t="shared" si="28"/>
        <v>PH.IC.NE.070206.01</v>
      </c>
      <c r="Q210" s="12" t="str">
        <f t="shared" si="29"/>
        <v>CL.IC.NE.070206.01</v>
      </c>
    </row>
    <row r="211" spans="1:19" ht="15">
      <c r="A211" t="s">
        <v>6028</v>
      </c>
      <c r="C211" s="2" t="s">
        <v>7284</v>
      </c>
      <c r="E211" s="2" t="s">
        <v>9391</v>
      </c>
      <c r="F211" t="s">
        <v>6399</v>
      </c>
      <c r="G211" t="s">
        <v>1433</v>
      </c>
      <c r="H211" s="22" t="s">
        <v>1419</v>
      </c>
      <c r="I211" t="s">
        <v>1434</v>
      </c>
      <c r="J211" s="11" t="str">
        <f t="shared" si="26"/>
        <v>IC.NE.070207</v>
      </c>
      <c r="K211" s="2" t="s">
        <v>11324</v>
      </c>
      <c r="L211" t="str">
        <f t="shared" si="10"/>
        <v xml:space="preserve">     Green</v>
      </c>
      <c r="M211" s="12" t="str">
        <f t="shared" si="27"/>
        <v>PI.IC.NE.070207.01</v>
      </c>
      <c r="O211" s="12" t="str">
        <f t="shared" si="28"/>
        <v>PH.IC.NE.070207.01</v>
      </c>
      <c r="Q211" s="12" t="str">
        <f t="shared" si="29"/>
        <v>CL.IC.NE.070207.01</v>
      </c>
    </row>
    <row r="212" spans="1:19" ht="15">
      <c r="A212" t="s">
        <v>6028</v>
      </c>
      <c r="C212" s="2" t="s">
        <v>7284</v>
      </c>
      <c r="E212" s="2" t="s">
        <v>9391</v>
      </c>
      <c r="F212" t="s">
        <v>6399</v>
      </c>
      <c r="G212" t="s">
        <v>6366</v>
      </c>
      <c r="H212" s="22" t="s">
        <v>10093</v>
      </c>
      <c r="I212" t="s">
        <v>6202</v>
      </c>
      <c r="J212" s="11" t="str">
        <f t="shared" si="26"/>
        <v>IC.NE.070208</v>
      </c>
      <c r="K212" s="2" t="s">
        <v>11324</v>
      </c>
      <c r="L212" t="str">
        <f t="shared" ref="L212:L277" si="30">G212</f>
        <v xml:space="preserve">  Not Applicable</v>
      </c>
      <c r="M212" s="12" t="str">
        <f t="shared" si="27"/>
        <v>PI.IC.NE.070208.01</v>
      </c>
      <c r="O212" s="12" t="str">
        <f t="shared" si="28"/>
        <v>PH.IC.NE.070208.01</v>
      </c>
      <c r="Q212" s="12" t="str">
        <f t="shared" si="29"/>
        <v>CL.IC.NE.070208.01</v>
      </c>
      <c r="R212" t="s">
        <v>1141</v>
      </c>
      <c r="S212">
        <v>75</v>
      </c>
    </row>
    <row r="213" spans="1:19" ht="15">
      <c r="A213" t="s">
        <v>6028</v>
      </c>
      <c r="C213" s="2" t="s">
        <v>7284</v>
      </c>
      <c r="D213" t="s">
        <v>6400</v>
      </c>
      <c r="E213" s="2" t="s">
        <v>9640</v>
      </c>
      <c r="F213" t="s">
        <v>6399</v>
      </c>
      <c r="G213" t="s">
        <v>1638</v>
      </c>
      <c r="H213" s="22" t="s">
        <v>1396</v>
      </c>
      <c r="I213" t="s">
        <v>1639</v>
      </c>
      <c r="J213" s="11" t="str">
        <f t="shared" si="26"/>
        <v>IC.NE.070301</v>
      </c>
      <c r="K213" s="2" t="s">
        <v>11324</v>
      </c>
      <c r="L213" t="str">
        <f t="shared" si="30"/>
        <v xml:space="preserve">     Clear</v>
      </c>
      <c r="M213" s="12" t="str">
        <f t="shared" si="27"/>
        <v>PI.IC.NE.070301.01</v>
      </c>
      <c r="O213" s="12" t="str">
        <f t="shared" si="28"/>
        <v>PH.IC.NE.070301.01</v>
      </c>
      <c r="Q213" s="12" t="str">
        <f t="shared" si="29"/>
        <v>CL.IC.NE.070301.01</v>
      </c>
    </row>
    <row r="214" spans="1:19" ht="15">
      <c r="A214" t="s">
        <v>6028</v>
      </c>
      <c r="C214" s="2" t="s">
        <v>7284</v>
      </c>
      <c r="E214" s="2" t="s">
        <v>1202</v>
      </c>
      <c r="F214" t="s">
        <v>6399</v>
      </c>
      <c r="G214" t="s">
        <v>1437</v>
      </c>
      <c r="H214" s="22" t="s">
        <v>1398</v>
      </c>
      <c r="I214" t="s">
        <v>1438</v>
      </c>
      <c r="J214" s="11" t="str">
        <f t="shared" si="26"/>
        <v>IC.NE.070302</v>
      </c>
      <c r="K214" s="2" t="s">
        <v>1192</v>
      </c>
      <c r="L214" t="str">
        <f t="shared" si="30"/>
        <v xml:space="preserve">     Bloody</v>
      </c>
      <c r="M214" s="12" t="str">
        <f t="shared" si="27"/>
        <v>PI.IC.NE.070302.01</v>
      </c>
      <c r="O214" s="12" t="str">
        <f t="shared" si="28"/>
        <v>PH.IC.NE.070302.01</v>
      </c>
      <c r="Q214" s="12" t="str">
        <f t="shared" si="29"/>
        <v>CL.IC.NE.070302.01</v>
      </c>
    </row>
    <row r="215" spans="1:19" ht="15">
      <c r="A215" t="s">
        <v>6028</v>
      </c>
      <c r="C215" s="2" t="s">
        <v>7284</v>
      </c>
      <c r="E215" s="2" t="s">
        <v>946</v>
      </c>
      <c r="F215" t="s">
        <v>6399</v>
      </c>
      <c r="G215" t="s">
        <v>1439</v>
      </c>
      <c r="H215" s="22" t="s">
        <v>1400</v>
      </c>
      <c r="I215" t="s">
        <v>1635</v>
      </c>
      <c r="J215" s="11" t="str">
        <f t="shared" si="26"/>
        <v>IC.NE.070303</v>
      </c>
      <c r="K215" s="2" t="s">
        <v>11324</v>
      </c>
      <c r="L215" t="str">
        <f t="shared" si="30"/>
        <v xml:space="preserve">     Serosanguinous</v>
      </c>
      <c r="M215" s="12" t="str">
        <f t="shared" si="27"/>
        <v>PI.IC.NE.070303.01</v>
      </c>
      <c r="O215" s="12" t="str">
        <f t="shared" si="28"/>
        <v>PH.IC.NE.070303.01</v>
      </c>
      <c r="Q215" s="12" t="str">
        <f t="shared" si="29"/>
        <v>CL.IC.NE.070303.01</v>
      </c>
    </row>
    <row r="216" spans="1:19" ht="15">
      <c r="A216" t="s">
        <v>6028</v>
      </c>
      <c r="C216" s="2" t="s">
        <v>7284</v>
      </c>
      <c r="E216" s="2" t="s">
        <v>1202</v>
      </c>
      <c r="F216" t="s">
        <v>6399</v>
      </c>
      <c r="G216" t="s">
        <v>1636</v>
      </c>
      <c r="H216" s="22" t="s">
        <v>1402</v>
      </c>
      <c r="I216" t="s">
        <v>1637</v>
      </c>
      <c r="J216" s="11" t="str">
        <f t="shared" si="26"/>
        <v>IC.NE.070304</v>
      </c>
      <c r="K216" s="2" t="s">
        <v>1192</v>
      </c>
      <c r="L216" t="str">
        <f t="shared" si="30"/>
        <v xml:space="preserve">     Serous</v>
      </c>
      <c r="M216" s="12" t="str">
        <f t="shared" si="27"/>
        <v>PI.IC.NE.070304.01</v>
      </c>
      <c r="O216" s="12" t="str">
        <f t="shared" si="28"/>
        <v>PH.IC.NE.070304.01</v>
      </c>
      <c r="Q216" s="12" t="str">
        <f t="shared" si="29"/>
        <v>CL.IC.NE.070304.01</v>
      </c>
    </row>
    <row r="217" spans="1:19" ht="15">
      <c r="A217" t="s">
        <v>6028</v>
      </c>
      <c r="C217" s="2" t="s">
        <v>7284</v>
      </c>
      <c r="E217" s="2" t="s">
        <v>1202</v>
      </c>
      <c r="F217" t="s">
        <v>6399</v>
      </c>
      <c r="G217" t="s">
        <v>1640</v>
      </c>
      <c r="H217" s="22" t="s">
        <v>1404</v>
      </c>
      <c r="I217" t="s">
        <v>1641</v>
      </c>
      <c r="J217" s="11" t="str">
        <f t="shared" si="26"/>
        <v>IC.NE.070305</v>
      </c>
      <c r="K217" s="2" t="s">
        <v>1192</v>
      </c>
      <c r="L217" t="str">
        <f t="shared" si="30"/>
        <v xml:space="preserve">     Cloudy</v>
      </c>
      <c r="M217" s="12" t="str">
        <f t="shared" si="27"/>
        <v>PI.IC.NE.070305.01</v>
      </c>
      <c r="O217" s="12" t="str">
        <f t="shared" si="28"/>
        <v>PH.IC.NE.070305.01</v>
      </c>
      <c r="Q217" s="12" t="str">
        <f t="shared" si="29"/>
        <v>CL.IC.NE.070305.01</v>
      </c>
    </row>
    <row r="218" spans="1:19" ht="15">
      <c r="A218" t="s">
        <v>6028</v>
      </c>
      <c r="C218" s="2" t="s">
        <v>7284</v>
      </c>
      <c r="E218" s="2" t="s">
        <v>1202</v>
      </c>
      <c r="F218" t="s">
        <v>6399</v>
      </c>
      <c r="G218" t="s">
        <v>1642</v>
      </c>
      <c r="H218" s="22" t="s">
        <v>1406</v>
      </c>
      <c r="I218" t="s">
        <v>1643</v>
      </c>
      <c r="J218" s="11" t="str">
        <f t="shared" si="26"/>
        <v>IC.NE.070306</v>
      </c>
      <c r="K218" s="2" t="s">
        <v>1192</v>
      </c>
      <c r="L218" t="str">
        <f t="shared" si="30"/>
        <v xml:space="preserve">     Purulent</v>
      </c>
      <c r="M218" s="12" t="str">
        <f t="shared" si="27"/>
        <v>PI.IC.NE.070306.01</v>
      </c>
      <c r="O218" s="12" t="str">
        <f t="shared" si="28"/>
        <v>PH.IC.NE.070306.01</v>
      </c>
      <c r="Q218" s="12" t="str">
        <f t="shared" si="29"/>
        <v>CL.IC.NE.070306.01</v>
      </c>
    </row>
    <row r="219" spans="1:19" ht="15">
      <c r="A219" t="s">
        <v>6028</v>
      </c>
      <c r="C219" s="2" t="s">
        <v>7284</v>
      </c>
      <c r="E219" s="2" t="s">
        <v>946</v>
      </c>
      <c r="F219" t="s">
        <v>6399</v>
      </c>
      <c r="G219" t="s">
        <v>1644</v>
      </c>
      <c r="H219" s="22" t="s">
        <v>1419</v>
      </c>
      <c r="I219" t="s">
        <v>1645</v>
      </c>
      <c r="J219" s="11" t="str">
        <f t="shared" si="26"/>
        <v>IC.NE.070307</v>
      </c>
      <c r="K219" s="2" t="s">
        <v>11324</v>
      </c>
      <c r="L219" t="str">
        <f t="shared" si="30"/>
        <v xml:space="preserve">     Viscous</v>
      </c>
      <c r="M219" s="12" t="str">
        <f t="shared" si="27"/>
        <v>PI.IC.NE.070307.01</v>
      </c>
      <c r="O219" s="12" t="str">
        <f t="shared" si="28"/>
        <v>PH.IC.NE.070307.01</v>
      </c>
      <c r="Q219" s="12" t="str">
        <f t="shared" si="29"/>
        <v>CL.IC.NE.070307.01</v>
      </c>
    </row>
    <row r="220" spans="1:19" ht="15">
      <c r="A220" t="s">
        <v>6028</v>
      </c>
      <c r="C220" s="2" t="s">
        <v>7284</v>
      </c>
      <c r="D220" t="s">
        <v>6533</v>
      </c>
      <c r="E220" s="2" t="s">
        <v>7070</v>
      </c>
      <c r="F220" t="s">
        <v>6401</v>
      </c>
      <c r="G220" t="s">
        <v>1824</v>
      </c>
      <c r="H220" s="22" t="s">
        <v>11324</v>
      </c>
      <c r="I220" t="s">
        <v>1825</v>
      </c>
      <c r="J220" s="11" t="str">
        <f t="shared" si="26"/>
        <v>IC.NE.070401</v>
      </c>
      <c r="K220" s="2" t="s">
        <v>11324</v>
      </c>
      <c r="L220" t="str">
        <f t="shared" si="30"/>
        <v xml:space="preserve">     Gauze</v>
      </c>
      <c r="M220" s="12" t="str">
        <f t="shared" si="27"/>
        <v>PI.IC.NE.070401.01</v>
      </c>
      <c r="O220" s="12" t="str">
        <f t="shared" si="28"/>
        <v>PH.IC.NE.070401.01</v>
      </c>
      <c r="Q220" s="12" t="str">
        <f t="shared" si="29"/>
        <v>CL.IC.NE.070401.01</v>
      </c>
    </row>
    <row r="221" spans="1:19" ht="15">
      <c r="A221" t="s">
        <v>6028</v>
      </c>
      <c r="C221" s="2" t="s">
        <v>7284</v>
      </c>
      <c r="E221" s="2" t="s">
        <v>7070</v>
      </c>
      <c r="F221" t="s">
        <v>6401</v>
      </c>
      <c r="G221" t="s">
        <v>3280</v>
      </c>
      <c r="H221" s="22" t="s">
        <v>1398</v>
      </c>
      <c r="I221" t="s">
        <v>1998</v>
      </c>
      <c r="J221" s="11" t="str">
        <f t="shared" si="26"/>
        <v>IC.NE.070402</v>
      </c>
      <c r="K221" s="2" t="s">
        <v>1192</v>
      </c>
      <c r="L221" t="str">
        <f t="shared" si="30"/>
        <v xml:space="preserve">     Transparent</v>
      </c>
      <c r="M221" s="12" t="str">
        <f t="shared" si="27"/>
        <v>PI.IC.NE.070402.01</v>
      </c>
      <c r="O221" s="12" t="str">
        <f t="shared" si="28"/>
        <v>PH.IC.NE.070402.01</v>
      </c>
      <c r="Q221" s="12" t="str">
        <f t="shared" si="29"/>
        <v>CL.IC.NE.070402.01</v>
      </c>
    </row>
    <row r="222" spans="1:19" ht="15">
      <c r="A222" t="s">
        <v>6028</v>
      </c>
      <c r="C222" s="2" t="s">
        <v>7284</v>
      </c>
      <c r="E222" s="2" t="s">
        <v>7070</v>
      </c>
      <c r="F222" t="s">
        <v>6401</v>
      </c>
      <c r="G222" t="s">
        <v>1968</v>
      </c>
      <c r="H222" s="22" t="s">
        <v>1400</v>
      </c>
      <c r="I222" t="s">
        <v>1831</v>
      </c>
      <c r="J222" s="11" t="str">
        <f t="shared" si="26"/>
        <v>IC.NE.070403</v>
      </c>
      <c r="K222" s="2" t="s">
        <v>1192</v>
      </c>
      <c r="L222" t="str">
        <f t="shared" si="30"/>
        <v xml:space="preserve">     None</v>
      </c>
      <c r="M222" s="12" t="str">
        <f t="shared" si="27"/>
        <v>PI.IC.NE.070403.01</v>
      </c>
      <c r="O222" s="12" t="str">
        <f t="shared" si="28"/>
        <v>PH.IC.NE.070403.01</v>
      </c>
      <c r="Q222" s="12" t="str">
        <f t="shared" si="29"/>
        <v>CL.IC.NE.070403.01</v>
      </c>
    </row>
    <row r="223" spans="1:19" ht="15">
      <c r="A223" t="s">
        <v>6028</v>
      </c>
      <c r="C223" s="2" t="s">
        <v>7284</v>
      </c>
      <c r="E223" s="2" t="s">
        <v>7070</v>
      </c>
      <c r="F223" t="s">
        <v>6401</v>
      </c>
      <c r="G223" t="s">
        <v>2684</v>
      </c>
      <c r="H223" s="22" t="s">
        <v>1402</v>
      </c>
      <c r="I223" t="s">
        <v>930</v>
      </c>
      <c r="J223" s="11" t="str">
        <f t="shared" si="26"/>
        <v>IC.NE.070404</v>
      </c>
      <c r="K223" s="2" t="s">
        <v>1192</v>
      </c>
      <c r="L223" t="str">
        <f t="shared" si="30"/>
        <v xml:space="preserve">     Other: specify</v>
      </c>
      <c r="M223" s="12" t="str">
        <f t="shared" si="27"/>
        <v>PI.IC.NE.070404.01</v>
      </c>
      <c r="O223" s="12" t="str">
        <f t="shared" si="28"/>
        <v>PH.IC.NE.070404.01</v>
      </c>
      <c r="Q223" s="12" t="str">
        <f t="shared" si="29"/>
        <v>CL.IC.NE.070404.01</v>
      </c>
    </row>
    <row r="224" spans="1:19" ht="15">
      <c r="A224" t="s">
        <v>6028</v>
      </c>
      <c r="C224" s="2" t="s">
        <v>7284</v>
      </c>
      <c r="D224" t="s">
        <v>9791</v>
      </c>
      <c r="E224" s="2" t="s">
        <v>7071</v>
      </c>
      <c r="F224" t="s">
        <v>6401</v>
      </c>
      <c r="G224" t="s">
        <v>1832</v>
      </c>
      <c r="H224" s="22" t="s">
        <v>1396</v>
      </c>
      <c r="I224" t="s">
        <v>1833</v>
      </c>
      <c r="J224" s="11" t="str">
        <f t="shared" si="26"/>
        <v>IC.NE.070501</v>
      </c>
      <c r="K224" s="2" t="s">
        <v>11324</v>
      </c>
      <c r="L224" t="str">
        <f t="shared" si="30"/>
        <v xml:space="preserve">     Clean, dry and intact</v>
      </c>
      <c r="M224" s="12" t="str">
        <f t="shared" si="27"/>
        <v>PI.IC.NE.070501.01</v>
      </c>
      <c r="O224" s="12" t="str">
        <f t="shared" si="28"/>
        <v>PH.IC.NE.070501.01</v>
      </c>
      <c r="Q224" s="12" t="str">
        <f t="shared" si="29"/>
        <v>CL.IC.NE.070501.01</v>
      </c>
    </row>
    <row r="225" spans="1:23" ht="15">
      <c r="A225" t="s">
        <v>6028</v>
      </c>
      <c r="C225" s="2" t="s">
        <v>7284</v>
      </c>
      <c r="E225" s="2" t="s">
        <v>7071</v>
      </c>
      <c r="F225" t="s">
        <v>6401</v>
      </c>
      <c r="G225" t="s">
        <v>2808</v>
      </c>
      <c r="H225" s="22" t="s">
        <v>1398</v>
      </c>
      <c r="I225" t="s">
        <v>1811</v>
      </c>
      <c r="J225" s="11" t="str">
        <f t="shared" si="26"/>
        <v>IC.NE.070502</v>
      </c>
      <c r="K225" s="2" t="s">
        <v>1192</v>
      </c>
      <c r="L225" t="str">
        <f t="shared" si="30"/>
        <v xml:space="preserve">     Changed</v>
      </c>
      <c r="M225" s="12" t="str">
        <f t="shared" si="27"/>
        <v>PI.IC.NE.070502.01</v>
      </c>
      <c r="O225" s="12" t="str">
        <f t="shared" si="28"/>
        <v>PH.IC.NE.070502.01</v>
      </c>
      <c r="Q225" s="12" t="str">
        <f t="shared" si="29"/>
        <v>CL.IC.NE.070502.01</v>
      </c>
    </row>
    <row r="226" spans="1:23" ht="15">
      <c r="A226" t="s">
        <v>6028</v>
      </c>
      <c r="C226" s="2" t="s">
        <v>7284</v>
      </c>
      <c r="E226" s="2" t="s">
        <v>7071</v>
      </c>
      <c r="F226" t="s">
        <v>6401</v>
      </c>
      <c r="G226" t="s">
        <v>2009</v>
      </c>
      <c r="H226" s="22" t="s">
        <v>1202</v>
      </c>
      <c r="I226" t="s">
        <v>2010</v>
      </c>
      <c r="J226" s="11" t="str">
        <f t="shared" si="26"/>
        <v>IC.NE.070503</v>
      </c>
      <c r="K226" s="2" t="s">
        <v>1192</v>
      </c>
      <c r="L226" t="str">
        <f t="shared" si="30"/>
        <v xml:space="preserve">     Reinforced: specify date/time</v>
      </c>
      <c r="M226" s="12" t="str">
        <f t="shared" si="27"/>
        <v>PI.IC.NE.070503.01</v>
      </c>
      <c r="O226" s="12" t="str">
        <f t="shared" si="28"/>
        <v>PH.IC.NE.070503.01</v>
      </c>
      <c r="Q226" s="12" t="str">
        <f t="shared" si="29"/>
        <v>CL.IC.NE.070503.01</v>
      </c>
    </row>
    <row r="227" spans="1:23" ht="15">
      <c r="A227" t="s">
        <v>6028</v>
      </c>
      <c r="C227" s="2" t="s">
        <v>7284</v>
      </c>
      <c r="E227" s="2" t="s">
        <v>7071</v>
      </c>
      <c r="F227" t="s">
        <v>6401</v>
      </c>
      <c r="G227" t="s">
        <v>6266</v>
      </c>
      <c r="H227" s="22" t="s">
        <v>7070</v>
      </c>
      <c r="I227" t="s">
        <v>6266</v>
      </c>
      <c r="J227" s="11" t="str">
        <f t="shared" si="26"/>
        <v>IC.NE.070504</v>
      </c>
      <c r="K227" s="2" t="s">
        <v>1192</v>
      </c>
      <c r="L227" t="str">
        <f t="shared" si="30"/>
        <v>Stained</v>
      </c>
      <c r="M227" s="12" t="str">
        <f t="shared" si="27"/>
        <v>PI.IC.NE.070504.01</v>
      </c>
      <c r="O227" s="12" t="str">
        <f t="shared" si="28"/>
        <v>PH.IC.NE.070504.01</v>
      </c>
      <c r="Q227" s="12" t="str">
        <f t="shared" si="29"/>
        <v>CL.IC.NE.070504.01</v>
      </c>
      <c r="R227" t="s">
        <v>1141</v>
      </c>
      <c r="S227">
        <v>60</v>
      </c>
    </row>
    <row r="228" spans="1:23" ht="15">
      <c r="A228" t="s">
        <v>6028</v>
      </c>
      <c r="C228" s="2" t="s">
        <v>7284</v>
      </c>
      <c r="E228" s="2" t="s">
        <v>7071</v>
      </c>
      <c r="F228" t="s">
        <v>6401</v>
      </c>
      <c r="G228" t="s">
        <v>6371</v>
      </c>
      <c r="H228" s="22" t="s">
        <v>7071</v>
      </c>
      <c r="I228" t="s">
        <v>4084</v>
      </c>
      <c r="J228" s="11" t="str">
        <f t="shared" si="26"/>
        <v>IC.NE.070505</v>
      </c>
      <c r="K228" s="2" t="s">
        <v>1192</v>
      </c>
      <c r="L228" t="str">
        <f t="shared" si="30"/>
        <v>intact</v>
      </c>
      <c r="M228" s="12" t="str">
        <f t="shared" si="27"/>
        <v>PI.IC.NE.070505.01</v>
      </c>
      <c r="O228" s="12" t="str">
        <f t="shared" si="28"/>
        <v>PH.IC.NE.070505.01</v>
      </c>
      <c r="Q228" s="12" t="str">
        <f t="shared" si="29"/>
        <v>CL.IC.NE.070505.01</v>
      </c>
      <c r="R228" t="s">
        <v>1141</v>
      </c>
      <c r="S228">
        <v>60</v>
      </c>
    </row>
    <row r="229" spans="1:23" ht="15">
      <c r="A229" t="s">
        <v>6028</v>
      </c>
      <c r="C229" s="2" t="s">
        <v>7284</v>
      </c>
      <c r="E229" s="2" t="s">
        <v>7071</v>
      </c>
      <c r="F229" t="s">
        <v>6401</v>
      </c>
      <c r="G229" t="s">
        <v>6372</v>
      </c>
      <c r="H229" s="22" t="s">
        <v>6888</v>
      </c>
      <c r="I229" t="s">
        <v>6372</v>
      </c>
      <c r="J229" s="11" t="str">
        <f t="shared" si="26"/>
        <v>IC.NE.070506</v>
      </c>
      <c r="K229" s="2" t="s">
        <v>1192</v>
      </c>
      <c r="L229" t="str">
        <f t="shared" si="30"/>
        <v>Covered</v>
      </c>
      <c r="M229" s="12" t="str">
        <f t="shared" si="27"/>
        <v>PI.IC.NE.070506.01</v>
      </c>
      <c r="O229" s="12" t="str">
        <f t="shared" si="28"/>
        <v>PH.IC.NE.070506.01</v>
      </c>
      <c r="Q229" s="12" t="str">
        <f t="shared" si="29"/>
        <v>CL.IC.NE.070506.01</v>
      </c>
      <c r="R229" t="s">
        <v>1141</v>
      </c>
      <c r="S229">
        <v>60</v>
      </c>
    </row>
    <row r="230" spans="1:23" ht="15">
      <c r="A230" t="s">
        <v>6028</v>
      </c>
      <c r="C230" s="2" t="s">
        <v>7284</v>
      </c>
      <c r="E230" s="2" t="s">
        <v>7071</v>
      </c>
      <c r="F230" t="s">
        <v>6401</v>
      </c>
      <c r="G230" t="s">
        <v>6373</v>
      </c>
      <c r="H230" s="22" t="s">
        <v>7284</v>
      </c>
      <c r="I230" t="s">
        <v>6374</v>
      </c>
      <c r="J230" s="11" t="str">
        <f t="shared" si="26"/>
        <v>IC.NE.070507</v>
      </c>
      <c r="K230" s="2" t="s">
        <v>11324</v>
      </c>
      <c r="L230" t="str">
        <f t="shared" si="30"/>
        <v>Original Waiting for Provider to Change</v>
      </c>
      <c r="M230" s="12" t="str">
        <f t="shared" si="27"/>
        <v>PI.IC.NE.070507.01</v>
      </c>
      <c r="O230" s="12" t="str">
        <f t="shared" si="28"/>
        <v>PH.IC.NE.070507.01</v>
      </c>
      <c r="Q230" s="12" t="str">
        <f t="shared" si="29"/>
        <v>CL.IC.NE.070507.01</v>
      </c>
      <c r="R230" t="s">
        <v>1141</v>
      </c>
      <c r="S230">
        <v>60</v>
      </c>
    </row>
    <row r="231" spans="1:23" ht="15">
      <c r="A231" t="s">
        <v>6028</v>
      </c>
      <c r="C231" s="2" t="s">
        <v>7284</v>
      </c>
      <c r="E231" s="2" t="s">
        <v>7071</v>
      </c>
      <c r="F231" t="s">
        <v>6401</v>
      </c>
      <c r="G231" t="s">
        <v>6375</v>
      </c>
      <c r="H231" s="22" t="s">
        <v>10093</v>
      </c>
      <c r="I231" t="s">
        <v>6376</v>
      </c>
      <c r="J231" s="11" t="str">
        <f t="shared" si="26"/>
        <v>IC.NE.070508</v>
      </c>
      <c r="K231" s="2" t="s">
        <v>11324</v>
      </c>
      <c r="L231" t="str">
        <f t="shared" si="30"/>
        <v xml:space="preserve">Clean </v>
      </c>
      <c r="M231" s="12" t="str">
        <f t="shared" si="27"/>
        <v>PI.IC.NE.070508.01</v>
      </c>
      <c r="O231" s="12" t="str">
        <f t="shared" si="28"/>
        <v>PH.IC.NE.070508.01</v>
      </c>
      <c r="Q231" s="12" t="str">
        <f t="shared" si="29"/>
        <v>CL.IC.NE.070508.01</v>
      </c>
      <c r="R231" t="s">
        <v>1141</v>
      </c>
      <c r="S231">
        <v>60</v>
      </c>
    </row>
    <row r="232" spans="1:23" ht="15">
      <c r="A232" t="s">
        <v>6028</v>
      </c>
      <c r="C232" s="2" t="s">
        <v>7284</v>
      </c>
      <c r="E232" s="2" t="s">
        <v>7071</v>
      </c>
      <c r="F232" t="s">
        <v>6401</v>
      </c>
      <c r="G232" t="s">
        <v>6314</v>
      </c>
      <c r="H232" s="22" t="s">
        <v>1394</v>
      </c>
      <c r="I232" t="s">
        <v>6314</v>
      </c>
      <c r="J232" s="11" t="str">
        <f t="shared" ref="J232" si="31">CONCATENATE("IC.NE.",C232,E232,H232)</f>
        <v>IC.NE.070509</v>
      </c>
      <c r="K232" s="2" t="s">
        <v>1192</v>
      </c>
      <c r="L232" t="str">
        <f t="shared" ref="L232" si="32">G232</f>
        <v>Dry</v>
      </c>
      <c r="M232" s="12" t="str">
        <f t="shared" ref="M232" si="33">CONCATENATE("PI.",J232,".",K232)</f>
        <v>PI.IC.NE.070509.01</v>
      </c>
      <c r="O232" s="12" t="str">
        <f t="shared" ref="O232" si="34">CONCATENATE("PH.",J232,".",K232)</f>
        <v>PH.IC.NE.070509.01</v>
      </c>
      <c r="Q232" s="12" t="str">
        <f t="shared" ref="Q232" si="35">CONCATENATE("CL.",J232,".",K232)</f>
        <v>CL.IC.NE.070509.01</v>
      </c>
      <c r="R232" t="s">
        <v>1112</v>
      </c>
      <c r="S232">
        <v>60</v>
      </c>
    </row>
    <row r="233" spans="1:23" ht="15">
      <c r="A233" t="s">
        <v>6028</v>
      </c>
      <c r="C233" s="2" t="s">
        <v>7284</v>
      </c>
      <c r="E233" s="2" t="s">
        <v>7071</v>
      </c>
      <c r="F233" t="s">
        <v>6401</v>
      </c>
      <c r="G233" t="s">
        <v>11094</v>
      </c>
      <c r="H233" s="22" t="s">
        <v>11098</v>
      </c>
      <c r="I233" t="s">
        <v>11663</v>
      </c>
      <c r="J233" s="11" t="str">
        <f t="shared" si="26"/>
        <v>IC.NE.070510</v>
      </c>
      <c r="K233" s="2" t="s">
        <v>11324</v>
      </c>
      <c r="L233" t="str">
        <f t="shared" si="30"/>
        <v>Saturated</v>
      </c>
      <c r="M233" s="12" t="str">
        <f t="shared" si="27"/>
        <v>PI.IC.NE.070510.01</v>
      </c>
      <c r="O233" s="12" t="str">
        <f t="shared" si="28"/>
        <v>PH.IC.NE.070510.01</v>
      </c>
      <c r="Q233" s="12" t="str">
        <f t="shared" si="29"/>
        <v>CL.IC.NE.070510.01</v>
      </c>
      <c r="R233" t="s">
        <v>1141</v>
      </c>
      <c r="S233">
        <v>60</v>
      </c>
      <c r="V233" t="s">
        <v>11664</v>
      </c>
      <c r="W233">
        <v>1050</v>
      </c>
    </row>
    <row r="234" spans="1:23" ht="15">
      <c r="A234" t="s">
        <v>6028</v>
      </c>
      <c r="C234" s="2" t="s">
        <v>7284</v>
      </c>
      <c r="D234" t="s">
        <v>4304</v>
      </c>
      <c r="E234" s="2" t="s">
        <v>6888</v>
      </c>
      <c r="F234" t="s">
        <v>6401</v>
      </c>
      <c r="G234" t="s">
        <v>1738</v>
      </c>
      <c r="H234" s="22" t="s">
        <v>1396</v>
      </c>
      <c r="I234" t="s">
        <v>1001</v>
      </c>
      <c r="J234" s="11" t="str">
        <f t="shared" si="26"/>
        <v>IC.NE.070601</v>
      </c>
      <c r="K234" s="2" t="s">
        <v>11324</v>
      </c>
      <c r="L234" t="str">
        <f t="shared" si="30"/>
        <v xml:space="preserve">     Drsg drainage none</v>
      </c>
      <c r="M234" s="12" t="str">
        <f t="shared" si="27"/>
        <v>PI.IC.NE.070601.01</v>
      </c>
      <c r="O234" s="12" t="str">
        <f t="shared" si="28"/>
        <v>PH.IC.NE.070601.01</v>
      </c>
      <c r="Q234" s="12" t="str">
        <f t="shared" si="29"/>
        <v>CL.IC.NE.070601.01</v>
      </c>
    </row>
    <row r="235" spans="1:23" ht="15">
      <c r="A235" t="s">
        <v>6028</v>
      </c>
      <c r="C235" s="2" t="s">
        <v>7284</v>
      </c>
      <c r="E235" s="2" t="s">
        <v>6888</v>
      </c>
      <c r="F235" t="s">
        <v>6401</v>
      </c>
      <c r="G235" t="s">
        <v>2423</v>
      </c>
      <c r="H235" s="22" t="s">
        <v>1398</v>
      </c>
      <c r="I235" t="s">
        <v>1649</v>
      </c>
      <c r="J235" s="11" t="str">
        <f t="shared" si="26"/>
        <v>IC.NE.070602</v>
      </c>
      <c r="K235" s="2" t="s">
        <v>1192</v>
      </c>
      <c r="L235" t="str">
        <f t="shared" si="30"/>
        <v xml:space="preserve">     Drsg scant amount discharge</v>
      </c>
      <c r="M235" s="12" t="str">
        <f t="shared" si="27"/>
        <v>PI.IC.NE.070602.01</v>
      </c>
      <c r="O235" s="12" t="str">
        <f t="shared" si="28"/>
        <v>PH.IC.NE.070602.01</v>
      </c>
      <c r="Q235" s="12" t="str">
        <f t="shared" si="29"/>
        <v>CL.IC.NE.070602.01</v>
      </c>
    </row>
    <row r="236" spans="1:23" ht="15">
      <c r="A236" t="s">
        <v>6028</v>
      </c>
      <c r="C236" s="2" t="s">
        <v>7284</v>
      </c>
      <c r="E236" s="2" t="s">
        <v>6888</v>
      </c>
      <c r="F236" t="s">
        <v>6401</v>
      </c>
      <c r="G236" t="s">
        <v>2518</v>
      </c>
      <c r="H236" s="22" t="s">
        <v>1400</v>
      </c>
      <c r="I236" t="s">
        <v>6315</v>
      </c>
      <c r="J236" s="11" t="str">
        <f t="shared" si="26"/>
        <v>IC.NE.070603</v>
      </c>
      <c r="K236" s="2" t="s">
        <v>11324</v>
      </c>
      <c r="L236" t="str">
        <f t="shared" si="30"/>
        <v xml:space="preserve">     Drsg small amount discharge</v>
      </c>
      <c r="M236" s="12" t="str">
        <f t="shared" si="27"/>
        <v>PI.IC.NE.070603.01</v>
      </c>
      <c r="O236" s="12" t="str">
        <f t="shared" si="28"/>
        <v>PH.IC.NE.070603.01</v>
      </c>
      <c r="Q236" s="12" t="str">
        <f t="shared" si="29"/>
        <v>CL.IC.NE.070603.01</v>
      </c>
    </row>
    <row r="237" spans="1:23" ht="15">
      <c r="A237" t="s">
        <v>6028</v>
      </c>
      <c r="C237" s="2" t="s">
        <v>7284</v>
      </c>
      <c r="E237" s="2" t="s">
        <v>6888</v>
      </c>
      <c r="F237" t="s">
        <v>6401</v>
      </c>
      <c r="G237" t="s">
        <v>2272</v>
      </c>
      <c r="H237" s="22" t="s">
        <v>1402</v>
      </c>
      <c r="I237" t="s">
        <v>1653</v>
      </c>
      <c r="J237" s="11" t="str">
        <f t="shared" si="26"/>
        <v>IC.NE.070604</v>
      </c>
      <c r="K237" s="2" t="s">
        <v>1192</v>
      </c>
      <c r="L237" t="str">
        <f t="shared" si="30"/>
        <v xml:space="preserve">     Drsg moderate amount discharge</v>
      </c>
      <c r="M237" s="12" t="str">
        <f t="shared" si="27"/>
        <v>PI.IC.NE.070604.01</v>
      </c>
      <c r="O237" s="12" t="str">
        <f t="shared" si="28"/>
        <v>PH.IC.NE.070604.01</v>
      </c>
      <c r="Q237" s="12" t="str">
        <f t="shared" si="29"/>
        <v>CL.IC.NE.070604.01</v>
      </c>
    </row>
    <row r="238" spans="1:23" ht="15">
      <c r="A238" t="s">
        <v>6028</v>
      </c>
      <c r="C238" s="2" t="s">
        <v>7284</v>
      </c>
      <c r="E238" s="2" t="s">
        <v>6888</v>
      </c>
      <c r="F238" t="s">
        <v>6401</v>
      </c>
      <c r="G238" t="s">
        <v>1964</v>
      </c>
      <c r="H238" s="22" t="s">
        <v>1404</v>
      </c>
      <c r="I238" t="s">
        <v>1655</v>
      </c>
      <c r="J238" s="11" t="str">
        <f t="shared" ref="J238" si="36">CONCATENATE("IC.NE.",C238,E238,H238)</f>
        <v>IC.NE.070605</v>
      </c>
      <c r="K238" s="2" t="s">
        <v>1192</v>
      </c>
      <c r="L238" t="str">
        <f t="shared" ref="L238" si="37">G238</f>
        <v xml:space="preserve">     Drsg large amount discharge</v>
      </c>
      <c r="M238" s="12" t="str">
        <f t="shared" ref="M238" si="38">CONCATENATE("PI.",J238,".",K238)</f>
        <v>PI.IC.NE.070605.01</v>
      </c>
      <c r="O238" s="12" t="str">
        <f t="shared" ref="O238" si="39">CONCATENATE("PH.",J238,".",K238)</f>
        <v>PH.IC.NE.070605.01</v>
      </c>
      <c r="Q238" s="12" t="str">
        <f t="shared" ref="Q238" si="40">CONCATENATE("CL.",J238,".",K238)</f>
        <v>CL.IC.NE.070605.01</v>
      </c>
    </row>
    <row r="239" spans="1:23" ht="15">
      <c r="A239" t="s">
        <v>6028</v>
      </c>
      <c r="C239" s="2" t="s">
        <v>7284</v>
      </c>
      <c r="E239" s="2" t="s">
        <v>6888</v>
      </c>
      <c r="F239" t="s">
        <v>6401</v>
      </c>
      <c r="G239" t="s">
        <v>11543</v>
      </c>
      <c r="H239" s="22" t="s">
        <v>11544</v>
      </c>
      <c r="I239" t="s">
        <v>11545</v>
      </c>
      <c r="J239" s="11" t="str">
        <f t="shared" si="26"/>
        <v>IC.NE.070606</v>
      </c>
      <c r="K239" s="2" t="s">
        <v>11324</v>
      </c>
      <c r="L239" t="str">
        <f t="shared" si="30"/>
        <v xml:space="preserve">     Saturated</v>
      </c>
      <c r="M239" s="12" t="str">
        <f t="shared" si="27"/>
        <v>PI.IC.NE.070606.01</v>
      </c>
      <c r="O239" s="12" t="str">
        <f t="shared" si="28"/>
        <v>PH.IC.NE.070606.01</v>
      </c>
      <c r="Q239" s="12" t="str">
        <f t="shared" si="29"/>
        <v>CL.IC.NE.070606.01</v>
      </c>
      <c r="V239" t="s">
        <v>11318</v>
      </c>
      <c r="W239">
        <v>1050</v>
      </c>
    </row>
    <row r="240" spans="1:23" ht="15">
      <c r="A240" t="s">
        <v>6028</v>
      </c>
      <c r="C240" s="2" t="s">
        <v>7284</v>
      </c>
      <c r="D240" t="s">
        <v>6157</v>
      </c>
      <c r="E240" s="2" t="s">
        <v>7284</v>
      </c>
      <c r="F240" t="s">
        <v>6401</v>
      </c>
      <c r="G240" t="s">
        <v>6158</v>
      </c>
      <c r="H240" s="22" t="s">
        <v>1396</v>
      </c>
      <c r="I240" t="s">
        <v>1674</v>
      </c>
      <c r="J240" s="11" t="str">
        <f t="shared" si="26"/>
        <v>IC.NE.070701</v>
      </c>
      <c r="K240" s="2" t="s">
        <v>11324</v>
      </c>
      <c r="L240" t="str">
        <f t="shared" si="30"/>
        <v xml:space="preserve">     Discharge volume same amount</v>
      </c>
      <c r="M240" s="12" t="str">
        <f t="shared" si="27"/>
        <v>PI.IC.NE.070701.01</v>
      </c>
      <c r="O240" s="12" t="str">
        <f t="shared" si="28"/>
        <v>PH.IC.NE.070701.01</v>
      </c>
      <c r="Q240" s="12" t="str">
        <f t="shared" si="29"/>
        <v>CL.IC.NE.070701.01</v>
      </c>
    </row>
    <row r="241" spans="1:17" ht="15">
      <c r="A241" t="s">
        <v>6028</v>
      </c>
      <c r="C241" s="2" t="s">
        <v>7284</v>
      </c>
      <c r="E241" s="2" t="s">
        <v>7284</v>
      </c>
      <c r="F241" t="s">
        <v>6401</v>
      </c>
      <c r="G241" t="s">
        <v>6159</v>
      </c>
      <c r="H241" s="22" t="s">
        <v>1398</v>
      </c>
      <c r="I241" t="s">
        <v>1673</v>
      </c>
      <c r="J241" s="11" t="str">
        <f t="shared" si="26"/>
        <v>IC.NE.070702</v>
      </c>
      <c r="K241" s="2" t="s">
        <v>1192</v>
      </c>
      <c r="L241" t="str">
        <f t="shared" si="30"/>
        <v xml:space="preserve">     Discharge volume decreasing</v>
      </c>
      <c r="M241" s="12" t="str">
        <f t="shared" si="27"/>
        <v>PI.IC.NE.070702.01</v>
      </c>
      <c r="O241" s="12" t="str">
        <f t="shared" si="28"/>
        <v>PH.IC.NE.070702.01</v>
      </c>
      <c r="Q241" s="12" t="str">
        <f t="shared" si="29"/>
        <v>CL.IC.NE.070702.01</v>
      </c>
    </row>
    <row r="242" spans="1:17" ht="15">
      <c r="A242" t="s">
        <v>6028</v>
      </c>
      <c r="C242" s="2" t="s">
        <v>7284</v>
      </c>
      <c r="E242" s="2" t="s">
        <v>7284</v>
      </c>
      <c r="F242" t="s">
        <v>6401</v>
      </c>
      <c r="G242" t="s">
        <v>6326</v>
      </c>
      <c r="H242" s="22" t="s">
        <v>1400</v>
      </c>
      <c r="I242" t="s">
        <v>1841</v>
      </c>
      <c r="J242" s="11" t="str">
        <f t="shared" si="26"/>
        <v>IC.NE.070703</v>
      </c>
      <c r="K242" s="2" t="s">
        <v>1192</v>
      </c>
      <c r="L242" t="str">
        <f t="shared" si="30"/>
        <v xml:space="preserve">     Discharge volume increasing</v>
      </c>
      <c r="M242" s="12" t="str">
        <f t="shared" si="27"/>
        <v>PI.IC.NE.070703.01</v>
      </c>
      <c r="O242" s="12" t="str">
        <f t="shared" si="28"/>
        <v>PH.IC.NE.070703.01</v>
      </c>
      <c r="Q242" s="12" t="str">
        <f t="shared" si="29"/>
        <v>CL.IC.NE.070703.01</v>
      </c>
    </row>
    <row r="243" spans="1:17" ht="15">
      <c r="A243" t="s">
        <v>6028</v>
      </c>
      <c r="C243" s="2" t="s">
        <v>7284</v>
      </c>
      <c r="D243" t="s">
        <v>6340</v>
      </c>
      <c r="E243" s="2" t="s">
        <v>10093</v>
      </c>
      <c r="F243" t="s">
        <v>6401</v>
      </c>
      <c r="G243" t="s">
        <v>2095</v>
      </c>
      <c r="H243" s="22" t="s">
        <v>1396</v>
      </c>
      <c r="I243" t="s">
        <v>1935</v>
      </c>
      <c r="J243" s="11" t="str">
        <f t="shared" si="26"/>
        <v>IC.NE.070801</v>
      </c>
      <c r="K243" s="2" t="s">
        <v>1192</v>
      </c>
      <c r="L243" t="str">
        <f t="shared" si="30"/>
        <v xml:space="preserve">     Colorless</v>
      </c>
      <c r="M243" s="12" t="str">
        <f t="shared" si="27"/>
        <v>PI.IC.NE.070801.01</v>
      </c>
      <c r="O243" s="12" t="str">
        <f t="shared" si="28"/>
        <v>PH.IC.NE.070801.01</v>
      </c>
      <c r="Q243" s="12" t="str">
        <f t="shared" si="29"/>
        <v>CL.IC.NE.070801.01</v>
      </c>
    </row>
    <row r="244" spans="1:17" ht="15">
      <c r="A244" t="s">
        <v>6028</v>
      </c>
      <c r="C244" s="2" t="s">
        <v>7284</v>
      </c>
      <c r="E244" s="2" t="s">
        <v>10093</v>
      </c>
      <c r="F244" t="s">
        <v>6401</v>
      </c>
      <c r="G244" t="s">
        <v>2102</v>
      </c>
      <c r="H244" s="22" t="s">
        <v>1398</v>
      </c>
      <c r="I244" t="s">
        <v>2103</v>
      </c>
      <c r="J244" s="11" t="str">
        <f t="shared" si="26"/>
        <v>IC.NE.070802</v>
      </c>
      <c r="K244" s="2" t="s">
        <v>1192</v>
      </c>
      <c r="L244" t="str">
        <f t="shared" si="30"/>
        <v xml:space="preserve">     Yellow</v>
      </c>
      <c r="M244" s="12" t="str">
        <f t="shared" si="27"/>
        <v>PI.IC.NE.070802.01</v>
      </c>
      <c r="O244" s="12" t="str">
        <f t="shared" si="28"/>
        <v>PH.IC.NE.070802.01</v>
      </c>
      <c r="Q244" s="12" t="str">
        <f t="shared" si="29"/>
        <v>CL.IC.NE.070802.01</v>
      </c>
    </row>
    <row r="245" spans="1:17" ht="15">
      <c r="A245" t="s">
        <v>6028</v>
      </c>
      <c r="C245" s="2" t="s">
        <v>7284</v>
      </c>
      <c r="E245" s="2" t="s">
        <v>10093</v>
      </c>
      <c r="F245" t="s">
        <v>6401</v>
      </c>
      <c r="G245" t="s">
        <v>3121</v>
      </c>
      <c r="H245" s="22" t="s">
        <v>1400</v>
      </c>
      <c r="I245" t="s">
        <v>3122</v>
      </c>
      <c r="J245" s="11" t="str">
        <f t="shared" si="26"/>
        <v>IC.NE.070803</v>
      </c>
      <c r="K245" s="2" t="s">
        <v>1192</v>
      </c>
      <c r="L245" t="str">
        <f t="shared" si="30"/>
        <v xml:space="preserve">     Orange</v>
      </c>
      <c r="M245" s="12" t="str">
        <f t="shared" si="27"/>
        <v>PI.IC.NE.070803.01</v>
      </c>
      <c r="O245" s="12" t="str">
        <f t="shared" si="28"/>
        <v>PH.IC.NE.070803.01</v>
      </c>
      <c r="Q245" s="12" t="str">
        <f t="shared" si="29"/>
        <v>CL.IC.NE.070803.01</v>
      </c>
    </row>
    <row r="246" spans="1:17" ht="15">
      <c r="A246" t="s">
        <v>6028</v>
      </c>
      <c r="C246" s="2" t="s">
        <v>7284</v>
      </c>
      <c r="E246" s="2" t="s">
        <v>10093</v>
      </c>
      <c r="F246" t="s">
        <v>6401</v>
      </c>
      <c r="G246" t="s">
        <v>1936</v>
      </c>
      <c r="H246" s="22" t="s">
        <v>1402</v>
      </c>
      <c r="I246" t="s">
        <v>1937</v>
      </c>
      <c r="J246" s="11" t="str">
        <f t="shared" si="26"/>
        <v>IC.NE.070804</v>
      </c>
      <c r="K246" s="2" t="s">
        <v>1192</v>
      </c>
      <c r="L246" t="str">
        <f t="shared" si="30"/>
        <v xml:space="preserve">     Pink</v>
      </c>
      <c r="M246" s="12" t="str">
        <f t="shared" si="27"/>
        <v>PI.IC.NE.070804.01</v>
      </c>
      <c r="O246" s="12" t="str">
        <f t="shared" si="28"/>
        <v>PH.IC.NE.070804.01</v>
      </c>
      <c r="Q246" s="12" t="str">
        <f t="shared" si="29"/>
        <v>CL.IC.NE.070804.01</v>
      </c>
    </row>
    <row r="247" spans="1:17" ht="15">
      <c r="A247" t="s">
        <v>6028</v>
      </c>
      <c r="C247" s="2" t="s">
        <v>7284</v>
      </c>
      <c r="E247" s="2" t="s">
        <v>10093</v>
      </c>
      <c r="F247" t="s">
        <v>6401</v>
      </c>
      <c r="G247" t="s">
        <v>2099</v>
      </c>
      <c r="H247" s="22" t="s">
        <v>1404</v>
      </c>
      <c r="I247" t="s">
        <v>1560</v>
      </c>
      <c r="J247" s="11" t="str">
        <f t="shared" si="26"/>
        <v>IC.NE.070805</v>
      </c>
      <c r="K247" s="2" t="s">
        <v>1192</v>
      </c>
      <c r="L247" t="str">
        <f t="shared" si="30"/>
        <v xml:space="preserve">     Red</v>
      </c>
      <c r="M247" s="12" t="str">
        <f t="shared" si="27"/>
        <v>PI.IC.NE.070805.01</v>
      </c>
      <c r="O247" s="12" t="str">
        <f t="shared" si="28"/>
        <v>PH.IC.NE.070805.01</v>
      </c>
      <c r="Q247" s="12" t="str">
        <f t="shared" si="29"/>
        <v>CL.IC.NE.070805.01</v>
      </c>
    </row>
    <row r="248" spans="1:17" ht="15">
      <c r="A248" t="s">
        <v>6028</v>
      </c>
      <c r="C248" s="2" t="s">
        <v>7284</v>
      </c>
      <c r="E248" s="2" t="s">
        <v>10093</v>
      </c>
      <c r="F248" t="s">
        <v>6401</v>
      </c>
      <c r="G248" t="s">
        <v>2702</v>
      </c>
      <c r="H248" s="22" t="s">
        <v>1406</v>
      </c>
      <c r="I248" t="s">
        <v>2703</v>
      </c>
      <c r="J248" s="11" t="str">
        <f t="shared" si="26"/>
        <v>IC.NE.070806</v>
      </c>
      <c r="K248" s="2" t="s">
        <v>1192</v>
      </c>
      <c r="L248" t="str">
        <f t="shared" si="30"/>
        <v xml:space="preserve">     Brown</v>
      </c>
      <c r="M248" s="12" t="str">
        <f t="shared" si="27"/>
        <v>PI.IC.NE.070806.01</v>
      </c>
      <c r="O248" s="12" t="str">
        <f t="shared" si="28"/>
        <v>PH.IC.NE.070806.01</v>
      </c>
      <c r="Q248" s="12" t="str">
        <f t="shared" si="29"/>
        <v>CL.IC.NE.070806.01</v>
      </c>
    </row>
    <row r="249" spans="1:17" ht="15">
      <c r="A249" t="s">
        <v>6028</v>
      </c>
      <c r="C249" s="2" t="s">
        <v>7284</v>
      </c>
      <c r="E249" s="2" t="s">
        <v>10093</v>
      </c>
      <c r="F249" t="s">
        <v>6401</v>
      </c>
      <c r="G249" t="s">
        <v>1433</v>
      </c>
      <c r="H249" s="22" t="s">
        <v>1419</v>
      </c>
      <c r="I249" t="s">
        <v>1434</v>
      </c>
      <c r="J249" s="11" t="str">
        <f t="shared" si="26"/>
        <v>IC.NE.070807</v>
      </c>
      <c r="K249" s="2" t="s">
        <v>1192</v>
      </c>
      <c r="L249" t="str">
        <f t="shared" si="30"/>
        <v xml:space="preserve">     Green</v>
      </c>
      <c r="M249" s="12" t="str">
        <f t="shared" si="27"/>
        <v>PI.IC.NE.070807.01</v>
      </c>
      <c r="O249" s="12" t="str">
        <f t="shared" si="28"/>
        <v>PH.IC.NE.070807.01</v>
      </c>
      <c r="Q249" s="12" t="str">
        <f t="shared" si="29"/>
        <v>CL.IC.NE.070807.01</v>
      </c>
    </row>
    <row r="250" spans="1:17" ht="15">
      <c r="A250" t="s">
        <v>6028</v>
      </c>
      <c r="C250" s="2" t="s">
        <v>7284</v>
      </c>
      <c r="D250" t="s">
        <v>6677</v>
      </c>
      <c r="E250" s="2" t="s">
        <v>10095</v>
      </c>
      <c r="F250" t="s">
        <v>6401</v>
      </c>
      <c r="G250" t="s">
        <v>1638</v>
      </c>
      <c r="H250" s="22" t="s">
        <v>1396</v>
      </c>
      <c r="I250" t="s">
        <v>1639</v>
      </c>
      <c r="J250" s="11" t="str">
        <f t="shared" si="26"/>
        <v>IC.NE.070901</v>
      </c>
      <c r="K250" s="2" t="s">
        <v>1192</v>
      </c>
      <c r="L250" t="str">
        <f t="shared" si="30"/>
        <v xml:space="preserve">     Clear</v>
      </c>
      <c r="M250" s="12" t="str">
        <f t="shared" si="27"/>
        <v>PI.IC.NE.070901.01</v>
      </c>
      <c r="O250" s="12" t="str">
        <f t="shared" si="28"/>
        <v>PH.IC.NE.070901.01</v>
      </c>
      <c r="Q250" s="12" t="str">
        <f t="shared" si="29"/>
        <v>CL.IC.NE.070901.01</v>
      </c>
    </row>
    <row r="251" spans="1:17" ht="15">
      <c r="A251" t="s">
        <v>6028</v>
      </c>
      <c r="C251" s="2" t="s">
        <v>7284</v>
      </c>
      <c r="E251" s="2" t="s">
        <v>10095</v>
      </c>
      <c r="F251" t="s">
        <v>6401</v>
      </c>
      <c r="G251" t="s">
        <v>1437</v>
      </c>
      <c r="H251" s="22" t="s">
        <v>1398</v>
      </c>
      <c r="I251" t="s">
        <v>1438</v>
      </c>
      <c r="J251" s="11" t="str">
        <f t="shared" si="26"/>
        <v>IC.NE.070902</v>
      </c>
      <c r="K251" s="2" t="s">
        <v>1192</v>
      </c>
      <c r="L251" t="str">
        <f t="shared" si="30"/>
        <v xml:space="preserve">     Bloody</v>
      </c>
      <c r="M251" s="12" t="str">
        <f t="shared" si="27"/>
        <v>PI.IC.NE.070902.01</v>
      </c>
      <c r="O251" s="12" t="str">
        <f t="shared" si="28"/>
        <v>PH.IC.NE.070902.01</v>
      </c>
      <c r="Q251" s="12" t="str">
        <f t="shared" si="29"/>
        <v>CL.IC.NE.070902.01</v>
      </c>
    </row>
    <row r="252" spans="1:17" ht="15">
      <c r="A252" t="s">
        <v>6028</v>
      </c>
      <c r="C252" s="2" t="s">
        <v>7284</v>
      </c>
      <c r="E252" s="2" t="s">
        <v>10095</v>
      </c>
      <c r="F252" t="s">
        <v>6401</v>
      </c>
      <c r="G252" t="s">
        <v>1439</v>
      </c>
      <c r="H252" s="22" t="s">
        <v>1400</v>
      </c>
      <c r="I252" t="s">
        <v>1635</v>
      </c>
      <c r="J252" s="11" t="str">
        <f t="shared" si="26"/>
        <v>IC.NE.070903</v>
      </c>
      <c r="K252" s="2" t="s">
        <v>1192</v>
      </c>
      <c r="L252" t="str">
        <f t="shared" si="30"/>
        <v xml:space="preserve">     Serosanguinous</v>
      </c>
      <c r="M252" s="12" t="str">
        <f t="shared" si="27"/>
        <v>PI.IC.NE.070903.01</v>
      </c>
      <c r="O252" s="12" t="str">
        <f t="shared" si="28"/>
        <v>PH.IC.NE.070903.01</v>
      </c>
      <c r="Q252" s="12" t="str">
        <f t="shared" si="29"/>
        <v>CL.IC.NE.070903.01</v>
      </c>
    </row>
    <row r="253" spans="1:17" ht="15">
      <c r="A253" t="s">
        <v>6028</v>
      </c>
      <c r="C253" s="2" t="s">
        <v>7284</v>
      </c>
      <c r="E253" s="2" t="s">
        <v>10095</v>
      </c>
      <c r="F253" t="s">
        <v>6401</v>
      </c>
      <c r="G253" t="s">
        <v>1636</v>
      </c>
      <c r="H253" s="22" t="s">
        <v>1402</v>
      </c>
      <c r="I253" t="s">
        <v>1637</v>
      </c>
      <c r="J253" s="11" t="str">
        <f t="shared" si="26"/>
        <v>IC.NE.070904</v>
      </c>
      <c r="K253" s="2" t="s">
        <v>1192</v>
      </c>
      <c r="L253" t="str">
        <f t="shared" si="30"/>
        <v xml:space="preserve">     Serous</v>
      </c>
      <c r="M253" s="12" t="str">
        <f t="shared" si="27"/>
        <v>PI.IC.NE.070904.01</v>
      </c>
      <c r="O253" s="12" t="str">
        <f t="shared" si="28"/>
        <v>PH.IC.NE.070904.01</v>
      </c>
      <c r="Q253" s="12" t="str">
        <f t="shared" si="29"/>
        <v>CL.IC.NE.070904.01</v>
      </c>
    </row>
    <row r="254" spans="1:17" ht="15">
      <c r="A254" t="s">
        <v>6028</v>
      </c>
      <c r="C254" s="2" t="s">
        <v>7284</v>
      </c>
      <c r="E254" s="2" t="s">
        <v>10095</v>
      </c>
      <c r="F254" t="s">
        <v>6401</v>
      </c>
      <c r="G254" t="s">
        <v>1640</v>
      </c>
      <c r="H254" s="22" t="s">
        <v>1404</v>
      </c>
      <c r="I254" t="s">
        <v>1641</v>
      </c>
      <c r="J254" s="11" t="str">
        <f t="shared" si="26"/>
        <v>IC.NE.070905</v>
      </c>
      <c r="K254" s="2" t="s">
        <v>1192</v>
      </c>
      <c r="L254" t="str">
        <f t="shared" si="30"/>
        <v xml:space="preserve">     Cloudy</v>
      </c>
      <c r="M254" s="12" t="str">
        <f t="shared" si="27"/>
        <v>PI.IC.NE.070905.01</v>
      </c>
      <c r="O254" s="12" t="str">
        <f t="shared" si="28"/>
        <v>PH.IC.NE.070905.01</v>
      </c>
      <c r="Q254" s="12" t="str">
        <f t="shared" si="29"/>
        <v>CL.IC.NE.070905.01</v>
      </c>
    </row>
    <row r="255" spans="1:17" ht="15">
      <c r="A255" t="s">
        <v>6028</v>
      </c>
      <c r="C255" s="2" t="s">
        <v>7284</v>
      </c>
      <c r="E255" s="2" t="s">
        <v>10095</v>
      </c>
      <c r="F255" t="s">
        <v>6401</v>
      </c>
      <c r="G255" t="s">
        <v>1642</v>
      </c>
      <c r="H255" s="22" t="s">
        <v>1406</v>
      </c>
      <c r="I255" t="s">
        <v>1643</v>
      </c>
      <c r="J255" s="11" t="str">
        <f t="shared" si="26"/>
        <v>IC.NE.070906</v>
      </c>
      <c r="K255" s="2" t="s">
        <v>1192</v>
      </c>
      <c r="L255" t="str">
        <f t="shared" si="30"/>
        <v xml:space="preserve">     Purulent</v>
      </c>
      <c r="M255" s="12" t="str">
        <f t="shared" si="27"/>
        <v>PI.IC.NE.070906.01</v>
      </c>
      <c r="O255" s="12" t="str">
        <f t="shared" si="28"/>
        <v>PH.IC.NE.070906.01</v>
      </c>
      <c r="Q255" s="12" t="str">
        <f t="shared" si="29"/>
        <v>CL.IC.NE.070906.01</v>
      </c>
    </row>
    <row r="256" spans="1:17" ht="15">
      <c r="A256" t="s">
        <v>6028</v>
      </c>
      <c r="C256" s="2" t="s">
        <v>7284</v>
      </c>
      <c r="E256" s="2" t="s">
        <v>10095</v>
      </c>
      <c r="F256" t="s">
        <v>6401</v>
      </c>
      <c r="G256" t="s">
        <v>1644</v>
      </c>
      <c r="H256" s="22" t="s">
        <v>1419</v>
      </c>
      <c r="I256" t="s">
        <v>1645</v>
      </c>
      <c r="J256" s="11" t="str">
        <f t="shared" si="26"/>
        <v>IC.NE.070907</v>
      </c>
      <c r="K256" s="2" t="s">
        <v>11324</v>
      </c>
      <c r="L256" t="str">
        <f t="shared" si="30"/>
        <v xml:space="preserve">     Viscous</v>
      </c>
      <c r="M256" s="12" t="str">
        <f t="shared" si="27"/>
        <v>PI.IC.NE.070907.01</v>
      </c>
      <c r="O256" s="12" t="str">
        <f t="shared" si="28"/>
        <v>PH.IC.NE.070907.01</v>
      </c>
      <c r="Q256" s="12" t="str">
        <f t="shared" si="29"/>
        <v>CL.IC.NE.070907.01</v>
      </c>
    </row>
    <row r="257" spans="1:17" ht="15">
      <c r="A257" t="s">
        <v>6028</v>
      </c>
      <c r="C257" s="2" t="s">
        <v>7284</v>
      </c>
      <c r="D257" t="s">
        <v>5745</v>
      </c>
      <c r="E257" s="2" t="s">
        <v>10905</v>
      </c>
      <c r="F257" t="s">
        <v>6292</v>
      </c>
      <c r="G257" t="s">
        <v>6293</v>
      </c>
      <c r="H257" s="22" t="s">
        <v>1192</v>
      </c>
      <c r="I257" t="s">
        <v>3598</v>
      </c>
      <c r="J257" s="11" t="str">
        <f t="shared" si="26"/>
        <v>IC.NE.071001</v>
      </c>
      <c r="K257" s="2" t="s">
        <v>1192</v>
      </c>
      <c r="L257" t="str">
        <f t="shared" si="30"/>
        <v>Present on admit:  specify date</v>
      </c>
      <c r="M257" s="12" t="str">
        <f t="shared" si="27"/>
        <v>PI.IC.NE.071001.01</v>
      </c>
      <c r="O257" s="12" t="str">
        <f t="shared" si="28"/>
        <v>PH.IC.NE.071001.01</v>
      </c>
      <c r="Q257" s="12" t="str">
        <f t="shared" si="29"/>
        <v>CL.IC.NE.071001.01</v>
      </c>
    </row>
    <row r="258" spans="1:17" ht="15">
      <c r="A258" t="s">
        <v>6028</v>
      </c>
      <c r="C258" s="2" t="s">
        <v>7284</v>
      </c>
      <c r="E258" s="2" t="s">
        <v>10905</v>
      </c>
      <c r="F258" t="s">
        <v>6292</v>
      </c>
      <c r="G258" t="s">
        <v>6443</v>
      </c>
      <c r="H258" s="22" t="s">
        <v>1398</v>
      </c>
      <c r="I258" t="s">
        <v>5047</v>
      </c>
      <c r="J258" s="11" t="str">
        <f t="shared" si="26"/>
        <v>IC.NE.071002</v>
      </c>
      <c r="K258" s="2" t="s">
        <v>1192</v>
      </c>
      <c r="L258" t="str">
        <f t="shared" si="30"/>
        <v>Inserted at this date/time:  specify date</v>
      </c>
      <c r="M258" s="12" t="str">
        <f t="shared" si="27"/>
        <v>PI.IC.NE.071002.01</v>
      </c>
      <c r="O258" s="12" t="str">
        <f t="shared" si="28"/>
        <v>PH.IC.NE.071002.01</v>
      </c>
      <c r="Q258" s="12" t="str">
        <f t="shared" si="29"/>
        <v>CL.IC.NE.071002.01</v>
      </c>
    </row>
    <row r="259" spans="1:17" ht="15">
      <c r="A259" t="s">
        <v>6028</v>
      </c>
      <c r="C259" s="2" t="s">
        <v>7284</v>
      </c>
      <c r="E259" s="2" t="s">
        <v>10905</v>
      </c>
      <c r="F259" t="s">
        <v>6292</v>
      </c>
      <c r="G259" t="s">
        <v>6296</v>
      </c>
      <c r="H259" s="22" t="s">
        <v>1400</v>
      </c>
      <c r="I259" t="s">
        <v>6297</v>
      </c>
      <c r="J259" s="11" t="str">
        <f t="shared" si="26"/>
        <v>IC.NE.071003</v>
      </c>
      <c r="K259" s="2" t="s">
        <v>1192</v>
      </c>
      <c r="L259" t="str">
        <f t="shared" si="30"/>
        <v>Fluid sent for C&amp;S</v>
      </c>
      <c r="M259" s="12" t="str">
        <f t="shared" si="27"/>
        <v>PI.IC.NE.071003.01</v>
      </c>
      <c r="O259" s="12" t="str">
        <f t="shared" si="28"/>
        <v>PH.IC.NE.071003.01</v>
      </c>
      <c r="Q259" s="12" t="str">
        <f t="shared" si="29"/>
        <v>CL.IC.NE.071003.01</v>
      </c>
    </row>
    <row r="260" spans="1:17" ht="15">
      <c r="A260" t="s">
        <v>6028</v>
      </c>
      <c r="C260" s="2" t="s">
        <v>7284</v>
      </c>
      <c r="E260" s="2" t="s">
        <v>10905</v>
      </c>
      <c r="F260" t="s">
        <v>6292</v>
      </c>
      <c r="G260" t="s">
        <v>1926</v>
      </c>
      <c r="H260" s="22" t="s">
        <v>1402</v>
      </c>
      <c r="I260" t="s">
        <v>6298</v>
      </c>
      <c r="J260" s="11" t="str">
        <f t="shared" si="26"/>
        <v>IC.NE.071004</v>
      </c>
      <c r="K260" s="2" t="s">
        <v>1192</v>
      </c>
      <c r="L260" t="str">
        <f t="shared" si="30"/>
        <v>Tip sent for C&amp;S</v>
      </c>
      <c r="M260" s="12" t="str">
        <f t="shared" si="27"/>
        <v>PI.IC.NE.071004.01</v>
      </c>
      <c r="O260" s="12" t="str">
        <f t="shared" si="28"/>
        <v>PH.IC.NE.071004.01</v>
      </c>
      <c r="Q260" s="12" t="str">
        <f t="shared" si="29"/>
        <v>CL.IC.NE.071004.01</v>
      </c>
    </row>
    <row r="261" spans="1:17" ht="15">
      <c r="A261" t="s">
        <v>6028</v>
      </c>
      <c r="C261" s="2" t="s">
        <v>7284</v>
      </c>
      <c r="D261" t="s">
        <v>6299</v>
      </c>
      <c r="E261" s="2" t="s">
        <v>8048</v>
      </c>
      <c r="F261" t="s">
        <v>6300</v>
      </c>
      <c r="G261" t="s">
        <v>6301</v>
      </c>
      <c r="H261" s="22" t="s">
        <v>1396</v>
      </c>
      <c r="I261" t="s">
        <v>6302</v>
      </c>
      <c r="J261" s="11" t="str">
        <f t="shared" si="26"/>
        <v>IC.NE.071101</v>
      </c>
      <c r="K261" s="2" t="s">
        <v>1192</v>
      </c>
      <c r="L261" t="str">
        <f t="shared" si="30"/>
        <v>Specify centimeters of H2O</v>
      </c>
      <c r="M261" s="12" t="str">
        <f t="shared" si="27"/>
        <v>PI.IC.NE.071101.01</v>
      </c>
      <c r="O261" s="12" t="str">
        <f t="shared" si="28"/>
        <v>PH.IC.NE.071101.01</v>
      </c>
      <c r="Q261" s="12" t="str">
        <f t="shared" si="29"/>
        <v>CL.IC.NE.071101.01</v>
      </c>
    </row>
    <row r="262" spans="1:17" ht="15">
      <c r="A262" t="s">
        <v>6028</v>
      </c>
      <c r="C262" s="2" t="s">
        <v>7284</v>
      </c>
      <c r="D262" t="s">
        <v>5981</v>
      </c>
      <c r="E262" s="2" t="s">
        <v>11023</v>
      </c>
      <c r="F262" t="s">
        <v>6303</v>
      </c>
      <c r="G262" t="s">
        <v>6304</v>
      </c>
      <c r="H262" s="22" t="s">
        <v>1396</v>
      </c>
      <c r="I262" t="s">
        <v>6305</v>
      </c>
      <c r="J262" s="11" t="str">
        <f t="shared" si="26"/>
        <v>IC.NE.071201</v>
      </c>
      <c r="K262" s="2" t="s">
        <v>1192</v>
      </c>
      <c r="L262" t="str">
        <f t="shared" si="30"/>
        <v>Intracranial drain</v>
      </c>
      <c r="M262" s="12" t="str">
        <f t="shared" si="27"/>
        <v>PI.IC.NE.071201.01</v>
      </c>
      <c r="O262" s="12" t="str">
        <f t="shared" si="28"/>
        <v>PH.IC.NE.071201.01</v>
      </c>
      <c r="Q262" s="12" t="str">
        <f t="shared" si="29"/>
        <v>CL.IC.NE.071201.01</v>
      </c>
    </row>
    <row r="263" spans="1:17" ht="15">
      <c r="A263" t="s">
        <v>6028</v>
      </c>
      <c r="C263" s="2" t="s">
        <v>7284</v>
      </c>
      <c r="E263" s="2" t="s">
        <v>11023</v>
      </c>
      <c r="F263" t="s">
        <v>6303</v>
      </c>
      <c r="G263" t="s">
        <v>6306</v>
      </c>
      <c r="H263" s="22" t="s">
        <v>1398</v>
      </c>
      <c r="I263" t="s">
        <v>6307</v>
      </c>
      <c r="J263" s="11" t="str">
        <f t="shared" si="26"/>
        <v>IC.NE.071202</v>
      </c>
      <c r="K263" s="2" t="s">
        <v>1192</v>
      </c>
      <c r="L263" t="str">
        <f t="shared" si="30"/>
        <v>External ventricular drain</v>
      </c>
      <c r="M263" s="12" t="str">
        <f t="shared" si="27"/>
        <v>PI.IC.NE.071202.01</v>
      </c>
      <c r="O263" s="12" t="str">
        <f t="shared" si="28"/>
        <v>PH.IC.NE.071202.01</v>
      </c>
      <c r="Q263" s="12" t="str">
        <f t="shared" si="29"/>
        <v>CL.IC.NE.071202.01</v>
      </c>
    </row>
    <row r="264" spans="1:17" ht="15">
      <c r="A264" t="s">
        <v>6028</v>
      </c>
      <c r="C264" s="2" t="s">
        <v>7284</v>
      </c>
      <c r="E264" s="2" t="s">
        <v>11023</v>
      </c>
      <c r="F264" t="s">
        <v>6303</v>
      </c>
      <c r="G264" t="s">
        <v>6308</v>
      </c>
      <c r="H264" s="22" t="s">
        <v>1400</v>
      </c>
      <c r="I264" t="s">
        <v>6309</v>
      </c>
      <c r="J264" s="11" t="str">
        <f t="shared" si="26"/>
        <v>IC.NE.071203</v>
      </c>
      <c r="K264" s="2" t="s">
        <v>1192</v>
      </c>
      <c r="L264" t="str">
        <f t="shared" si="30"/>
        <v>Ventriculostomy drain</v>
      </c>
      <c r="M264" s="12" t="str">
        <f t="shared" si="27"/>
        <v>PI.IC.NE.071203.01</v>
      </c>
      <c r="O264" s="12" t="str">
        <f t="shared" si="28"/>
        <v>PH.IC.NE.071203.01</v>
      </c>
      <c r="Q264" s="12" t="str">
        <f t="shared" si="29"/>
        <v>CL.IC.NE.071203.01</v>
      </c>
    </row>
    <row r="265" spans="1:17" ht="15">
      <c r="A265" t="s">
        <v>6028</v>
      </c>
      <c r="C265" s="2" t="s">
        <v>7284</v>
      </c>
      <c r="E265" s="2" t="s">
        <v>11023</v>
      </c>
      <c r="F265" t="s">
        <v>6303</v>
      </c>
      <c r="G265" t="s">
        <v>6310</v>
      </c>
      <c r="H265" s="22" t="s">
        <v>1402</v>
      </c>
      <c r="I265" t="s">
        <v>4103</v>
      </c>
      <c r="J265" s="11" t="str">
        <f t="shared" si="26"/>
        <v>IC.NE.071204</v>
      </c>
      <c r="K265" s="2" t="s">
        <v>1192</v>
      </c>
      <c r="L265" t="str">
        <f t="shared" si="30"/>
        <v>Lumbar drain</v>
      </c>
      <c r="M265" s="12" t="str">
        <f t="shared" si="27"/>
        <v>PI.IC.NE.071204.01</v>
      </c>
      <c r="O265" s="12" t="str">
        <f t="shared" si="28"/>
        <v>PH.IC.NE.071204.01</v>
      </c>
      <c r="Q265" s="12" t="str">
        <f t="shared" si="29"/>
        <v>CL.IC.NE.071204.01</v>
      </c>
    </row>
    <row r="266" spans="1:17" ht="15">
      <c r="A266" t="s">
        <v>6028</v>
      </c>
      <c r="C266" s="2" t="s">
        <v>7284</v>
      </c>
      <c r="E266" s="2" t="s">
        <v>11023</v>
      </c>
      <c r="F266" t="s">
        <v>6303</v>
      </c>
      <c r="G266" t="s">
        <v>6469</v>
      </c>
      <c r="H266" s="22" t="s">
        <v>1404</v>
      </c>
      <c r="I266" t="s">
        <v>6470</v>
      </c>
      <c r="J266" s="11" t="str">
        <f t="shared" si="26"/>
        <v>IC.NE.071205</v>
      </c>
      <c r="K266" s="2" t="s">
        <v>11324</v>
      </c>
      <c r="L266" t="str">
        <f t="shared" si="30"/>
        <v>Thoracic drain</v>
      </c>
      <c r="M266" s="12" t="str">
        <f t="shared" si="27"/>
        <v>PI.IC.NE.071205.01</v>
      </c>
      <c r="O266" s="12" t="str">
        <f t="shared" si="28"/>
        <v>PH.IC.NE.071205.01</v>
      </c>
      <c r="Q266" s="12" t="str">
        <f t="shared" si="29"/>
        <v>CL.IC.NE.071205.01</v>
      </c>
    </row>
    <row r="267" spans="1:17" ht="15">
      <c r="A267" t="s">
        <v>6028</v>
      </c>
      <c r="C267" s="2" t="s">
        <v>7284</v>
      </c>
      <c r="E267" s="2" t="s">
        <v>11023</v>
      </c>
      <c r="F267" t="s">
        <v>6303</v>
      </c>
      <c r="G267" t="s">
        <v>2971</v>
      </c>
      <c r="H267" s="22" t="s">
        <v>1406</v>
      </c>
      <c r="I267" t="s">
        <v>930</v>
      </c>
      <c r="J267" s="11" t="str">
        <f t="shared" si="26"/>
        <v>IC.NE.071206</v>
      </c>
      <c r="K267" s="2" t="s">
        <v>1192</v>
      </c>
      <c r="L267" t="str">
        <f t="shared" si="30"/>
        <v>Other: specify</v>
      </c>
      <c r="M267" s="12" t="str">
        <f t="shared" si="27"/>
        <v>PI.IC.NE.071206.01</v>
      </c>
      <c r="O267" s="12" t="str">
        <f t="shared" si="28"/>
        <v>PH.IC.NE.071206.01</v>
      </c>
      <c r="Q267" s="12" t="str">
        <f t="shared" si="29"/>
        <v>CL.IC.NE.071206.01</v>
      </c>
    </row>
    <row r="268" spans="1:17" ht="15">
      <c r="A268" t="s">
        <v>6028</v>
      </c>
      <c r="C268" s="2" t="s">
        <v>7284</v>
      </c>
      <c r="D268" t="s">
        <v>6471</v>
      </c>
      <c r="E268" s="2" t="s">
        <v>8201</v>
      </c>
      <c r="F268" t="s">
        <v>6472</v>
      </c>
      <c r="G268" t="s">
        <v>6316</v>
      </c>
      <c r="H268" s="22" t="s">
        <v>1396</v>
      </c>
      <c r="I268" t="s">
        <v>3032</v>
      </c>
      <c r="J268" s="11" t="str">
        <f t="shared" si="26"/>
        <v>IC.NE.071301</v>
      </c>
      <c r="K268" s="2" t="s">
        <v>1192</v>
      </c>
      <c r="L268" t="str">
        <f t="shared" si="30"/>
        <v>Specify pressure in millimeters of mercury</v>
      </c>
      <c r="M268" s="12" t="str">
        <f t="shared" si="27"/>
        <v>PI.IC.NE.071301.01</v>
      </c>
      <c r="O268" s="12" t="str">
        <f t="shared" si="28"/>
        <v>PH.IC.NE.071301.01</v>
      </c>
      <c r="Q268" s="12" t="str">
        <f t="shared" si="29"/>
        <v>CL.IC.NE.071301.01</v>
      </c>
    </row>
    <row r="269" spans="1:17" ht="15">
      <c r="A269" t="s">
        <v>6028</v>
      </c>
      <c r="C269" s="2" t="s">
        <v>7284</v>
      </c>
      <c r="D269" t="s">
        <v>5457</v>
      </c>
      <c r="E269" s="2" t="s">
        <v>9621</v>
      </c>
      <c r="F269" t="s">
        <v>6317</v>
      </c>
      <c r="G269" t="s">
        <v>5413</v>
      </c>
      <c r="H269" s="22" t="s">
        <v>1396</v>
      </c>
      <c r="I269" t="s">
        <v>2687</v>
      </c>
      <c r="J269" s="11" t="str">
        <f t="shared" si="26"/>
        <v>IC.NE.071401</v>
      </c>
      <c r="K269" s="2" t="s">
        <v>1192</v>
      </c>
      <c r="L269" t="str">
        <f t="shared" si="30"/>
        <v>No redness, pain, swelling</v>
      </c>
      <c r="M269" s="12" t="str">
        <f t="shared" si="27"/>
        <v>PI.IC.NE.071401.01</v>
      </c>
      <c r="O269" s="12" t="str">
        <f t="shared" si="28"/>
        <v>PH.IC.NE.071401.01</v>
      </c>
      <c r="Q269" s="12" t="str">
        <f t="shared" si="29"/>
        <v>CL.IC.NE.071401.01</v>
      </c>
    </row>
    <row r="270" spans="1:17" ht="15">
      <c r="A270" t="s">
        <v>6028</v>
      </c>
      <c r="C270" s="2" t="s">
        <v>7284</v>
      </c>
      <c r="E270" s="2" t="s">
        <v>9621</v>
      </c>
      <c r="F270" t="s">
        <v>6317</v>
      </c>
      <c r="G270" t="s">
        <v>5414</v>
      </c>
      <c r="H270" s="22" t="s">
        <v>1398</v>
      </c>
      <c r="I270" t="s">
        <v>1833</v>
      </c>
      <c r="J270" s="11" t="str">
        <f t="shared" si="26"/>
        <v>IC.NE.071402</v>
      </c>
      <c r="K270" s="2" t="s">
        <v>1192</v>
      </c>
      <c r="L270" t="str">
        <f t="shared" si="30"/>
        <v>Dressing clean dry intact</v>
      </c>
      <c r="M270" s="12" t="str">
        <f t="shared" si="27"/>
        <v>PI.IC.NE.071402.01</v>
      </c>
      <c r="O270" s="12" t="str">
        <f t="shared" si="28"/>
        <v>PH.IC.NE.071402.01</v>
      </c>
      <c r="Q270" s="12" t="str">
        <f t="shared" si="29"/>
        <v>CL.IC.NE.071402.01</v>
      </c>
    </row>
    <row r="271" spans="1:17" ht="15">
      <c r="A271" t="s">
        <v>6028</v>
      </c>
      <c r="C271" s="2" t="s">
        <v>7284</v>
      </c>
      <c r="E271" s="2" t="s">
        <v>9621</v>
      </c>
      <c r="F271" t="s">
        <v>6317</v>
      </c>
      <c r="G271" t="s">
        <v>5092</v>
      </c>
      <c r="H271" s="22" t="s">
        <v>1400</v>
      </c>
      <c r="I271" t="s">
        <v>5093</v>
      </c>
      <c r="J271" s="11" t="str">
        <f t="shared" si="26"/>
        <v>IC.NE.071403</v>
      </c>
      <c r="K271" s="2" t="s">
        <v>1192</v>
      </c>
      <c r="L271" t="str">
        <f t="shared" si="30"/>
        <v>Non tender</v>
      </c>
      <c r="M271" s="12" t="str">
        <f t="shared" si="27"/>
        <v>PI.IC.NE.071403.01</v>
      </c>
      <c r="O271" s="12" t="str">
        <f t="shared" si="28"/>
        <v>PH.IC.NE.071403.01</v>
      </c>
      <c r="Q271" s="12" t="str">
        <f t="shared" si="29"/>
        <v>CL.IC.NE.071403.01</v>
      </c>
    </row>
    <row r="272" spans="1:17" ht="15">
      <c r="A272" t="s">
        <v>6028</v>
      </c>
      <c r="C272" s="2" t="s">
        <v>7284</v>
      </c>
      <c r="E272" s="2" t="s">
        <v>9621</v>
      </c>
      <c r="F272" t="s">
        <v>6317</v>
      </c>
      <c r="G272" t="s">
        <v>1531</v>
      </c>
      <c r="H272" s="22" t="s">
        <v>1402</v>
      </c>
      <c r="I272" t="s">
        <v>1531</v>
      </c>
      <c r="J272" s="11" t="str">
        <f t="shared" si="26"/>
        <v>IC.NE.071404</v>
      </c>
      <c r="K272" s="2" t="s">
        <v>1192</v>
      </c>
      <c r="L272" t="str">
        <f t="shared" si="30"/>
        <v>Erythema</v>
      </c>
      <c r="M272" s="12" t="str">
        <f t="shared" si="27"/>
        <v>PI.IC.NE.071404.01</v>
      </c>
      <c r="O272" s="12" t="str">
        <f t="shared" si="28"/>
        <v>PH.IC.NE.071404.01</v>
      </c>
      <c r="Q272" s="12" t="str">
        <f t="shared" si="29"/>
        <v>CL.IC.NE.071404.01</v>
      </c>
    </row>
    <row r="273" spans="1:19" ht="15">
      <c r="A273" t="s">
        <v>6028</v>
      </c>
      <c r="C273" s="2" t="s">
        <v>7284</v>
      </c>
      <c r="E273" s="2" t="s">
        <v>9621</v>
      </c>
      <c r="F273" t="s">
        <v>6317</v>
      </c>
      <c r="G273" t="s">
        <v>5094</v>
      </c>
      <c r="H273" s="22" t="s">
        <v>1404</v>
      </c>
      <c r="I273" t="s">
        <v>5094</v>
      </c>
      <c r="J273" s="11" t="str">
        <f t="shared" si="26"/>
        <v>IC.NE.071405</v>
      </c>
      <c r="K273" s="2" t="s">
        <v>1192</v>
      </c>
      <c r="L273" t="str">
        <f t="shared" si="30"/>
        <v>Ecchymosis</v>
      </c>
      <c r="M273" s="12" t="str">
        <f t="shared" si="27"/>
        <v>PI.IC.NE.071405.01</v>
      </c>
      <c r="O273" s="12" t="str">
        <f t="shared" si="28"/>
        <v>PH.IC.NE.071405.01</v>
      </c>
      <c r="Q273" s="12" t="str">
        <f t="shared" si="29"/>
        <v>CL.IC.NE.071405.01</v>
      </c>
    </row>
    <row r="274" spans="1:19" ht="15">
      <c r="A274" t="s">
        <v>6028</v>
      </c>
      <c r="C274" s="2" t="s">
        <v>7284</v>
      </c>
      <c r="E274" s="2" t="s">
        <v>9621</v>
      </c>
      <c r="F274" t="s">
        <v>6317</v>
      </c>
      <c r="G274" t="s">
        <v>1539</v>
      </c>
      <c r="H274" s="22" t="s">
        <v>1406</v>
      </c>
      <c r="I274" t="s">
        <v>2346</v>
      </c>
      <c r="J274" s="11" t="str">
        <f t="shared" si="26"/>
        <v>IC.NE.071406</v>
      </c>
      <c r="K274" s="2" t="s">
        <v>1192</v>
      </c>
      <c r="L274" t="str">
        <f t="shared" si="30"/>
        <v>Tenderness</v>
      </c>
      <c r="M274" s="12" t="str">
        <f t="shared" si="27"/>
        <v>PI.IC.NE.071406.01</v>
      </c>
      <c r="O274" s="12" t="str">
        <f t="shared" si="28"/>
        <v>PH.IC.NE.071406.01</v>
      </c>
      <c r="Q274" s="12" t="str">
        <f t="shared" si="29"/>
        <v>CL.IC.NE.071406.01</v>
      </c>
    </row>
    <row r="275" spans="1:19" ht="15">
      <c r="A275" t="s">
        <v>6028</v>
      </c>
      <c r="C275" s="2" t="s">
        <v>7284</v>
      </c>
      <c r="E275" s="2" t="s">
        <v>9621</v>
      </c>
      <c r="F275" t="s">
        <v>6317</v>
      </c>
      <c r="G275" t="s">
        <v>1541</v>
      </c>
      <c r="H275" s="22" t="s">
        <v>1419</v>
      </c>
      <c r="I275" t="s">
        <v>1541</v>
      </c>
      <c r="J275" s="11" t="str">
        <f t="shared" si="26"/>
        <v>IC.NE.071407</v>
      </c>
      <c r="K275" s="2" t="s">
        <v>1192</v>
      </c>
      <c r="L275" t="str">
        <f t="shared" si="30"/>
        <v>Swelling</v>
      </c>
      <c r="M275" s="12" t="str">
        <f t="shared" si="27"/>
        <v>PI.IC.NE.071407.01</v>
      </c>
      <c r="O275" s="12" t="str">
        <f t="shared" si="28"/>
        <v>PH.IC.NE.071407.01</v>
      </c>
      <c r="Q275" s="12" t="str">
        <f t="shared" si="29"/>
        <v>CL.IC.NE.071407.01</v>
      </c>
    </row>
    <row r="276" spans="1:19" ht="15">
      <c r="A276" t="s">
        <v>6028</v>
      </c>
      <c r="C276" s="2" t="s">
        <v>7284</v>
      </c>
      <c r="E276" s="2" t="s">
        <v>9621</v>
      </c>
      <c r="F276" t="s">
        <v>6317</v>
      </c>
      <c r="G276" t="s">
        <v>1533</v>
      </c>
      <c r="H276" s="22" t="s">
        <v>1550</v>
      </c>
      <c r="I276" t="s">
        <v>1533</v>
      </c>
      <c r="J276" s="11" t="str">
        <f t="shared" ref="J276:J355" si="41">CONCATENATE("IC.NE.",C276,E276,H276)</f>
        <v>IC.NE.071408</v>
      </c>
      <c r="K276" s="2" t="s">
        <v>1192</v>
      </c>
      <c r="L276" t="str">
        <f t="shared" si="30"/>
        <v>Hematoma</v>
      </c>
      <c r="M276" s="12" t="str">
        <f t="shared" ref="M276:M355" si="42">CONCATENATE("PI.",J276,".",K276)</f>
        <v>PI.IC.NE.071408.01</v>
      </c>
      <c r="O276" s="12" t="str">
        <f t="shared" ref="O276:O355" si="43">CONCATENATE("PH.",J276,".",K276)</f>
        <v>PH.IC.NE.071408.01</v>
      </c>
      <c r="Q276" s="12" t="str">
        <f t="shared" ref="Q276:Q355" si="44">CONCATENATE("CL.",J276,".",K276)</f>
        <v>CL.IC.NE.071408.01</v>
      </c>
    </row>
    <row r="277" spans="1:19" ht="15">
      <c r="A277" t="s">
        <v>6028</v>
      </c>
      <c r="C277" s="2" t="s">
        <v>7284</v>
      </c>
      <c r="E277" s="2" t="s">
        <v>9621</v>
      </c>
      <c r="F277" t="s">
        <v>6317</v>
      </c>
      <c r="G277" t="s">
        <v>6318</v>
      </c>
      <c r="H277" s="2" t="s">
        <v>10095</v>
      </c>
      <c r="I277" t="s">
        <v>1635</v>
      </c>
      <c r="J277" s="11" t="str">
        <f t="shared" si="41"/>
        <v>IC.NE.071409</v>
      </c>
      <c r="K277" s="2" t="s">
        <v>1192</v>
      </c>
      <c r="L277" t="str">
        <f t="shared" si="30"/>
        <v>Serosanguinous drainage</v>
      </c>
      <c r="M277" s="12" t="str">
        <f t="shared" si="42"/>
        <v>PI.IC.NE.071409.01</v>
      </c>
      <c r="O277" s="12" t="str">
        <f t="shared" si="43"/>
        <v>PH.IC.NE.071409.01</v>
      </c>
      <c r="Q277" s="12" t="str">
        <f t="shared" si="44"/>
        <v>CL.IC.NE.071409.01</v>
      </c>
    </row>
    <row r="278" spans="1:19" ht="15">
      <c r="A278" t="s">
        <v>6028</v>
      </c>
      <c r="C278" s="2" t="s">
        <v>7284</v>
      </c>
      <c r="E278" s="2" t="s">
        <v>9621</v>
      </c>
      <c r="F278" t="s">
        <v>6317</v>
      </c>
      <c r="G278" t="s">
        <v>6319</v>
      </c>
      <c r="H278" s="2" t="s">
        <v>10905</v>
      </c>
      <c r="I278" t="s">
        <v>1637</v>
      </c>
      <c r="J278" s="11" t="str">
        <f t="shared" si="41"/>
        <v>IC.NE.071410</v>
      </c>
      <c r="K278" s="2" t="s">
        <v>1192</v>
      </c>
      <c r="L278" t="str">
        <f t="shared" ref="L278:L344" si="45">G278</f>
        <v>Serous drainage</v>
      </c>
      <c r="M278" s="12" t="str">
        <f t="shared" si="42"/>
        <v>PI.IC.NE.071410.01</v>
      </c>
      <c r="O278" s="12" t="str">
        <f t="shared" si="43"/>
        <v>PH.IC.NE.071410.01</v>
      </c>
      <c r="Q278" s="12" t="str">
        <f t="shared" si="44"/>
        <v>CL.IC.NE.071410.01</v>
      </c>
    </row>
    <row r="279" spans="1:19" ht="15">
      <c r="A279" t="s">
        <v>6028</v>
      </c>
      <c r="C279" s="2" t="s">
        <v>7284</v>
      </c>
      <c r="E279" s="2" t="s">
        <v>9621</v>
      </c>
      <c r="F279" t="s">
        <v>6317</v>
      </c>
      <c r="G279" t="s">
        <v>5461</v>
      </c>
      <c r="H279" s="2" t="s">
        <v>8048</v>
      </c>
      <c r="I279" t="s">
        <v>1643</v>
      </c>
      <c r="J279" s="11" t="str">
        <f t="shared" si="41"/>
        <v>IC.NE.071411</v>
      </c>
      <c r="K279" s="2" t="s">
        <v>1192</v>
      </c>
      <c r="L279" t="str">
        <f t="shared" si="45"/>
        <v>Purulent drainage</v>
      </c>
      <c r="M279" s="12" t="str">
        <f t="shared" si="42"/>
        <v>PI.IC.NE.071411.01</v>
      </c>
      <c r="O279" s="12" t="str">
        <f t="shared" si="43"/>
        <v>PH.IC.NE.071411.01</v>
      </c>
      <c r="Q279" s="12" t="str">
        <f t="shared" si="44"/>
        <v>CL.IC.NE.071411.01</v>
      </c>
    </row>
    <row r="280" spans="1:19" ht="15">
      <c r="A280" t="s">
        <v>6028</v>
      </c>
      <c r="C280" s="2" t="s">
        <v>7284</v>
      </c>
      <c r="E280" s="2" t="s">
        <v>9621</v>
      </c>
      <c r="F280" t="s">
        <v>6317</v>
      </c>
      <c r="G280" t="s">
        <v>6376</v>
      </c>
      <c r="H280" s="2" t="s">
        <v>11023</v>
      </c>
      <c r="I280" t="s">
        <v>6376</v>
      </c>
      <c r="J280" s="11" t="str">
        <f t="shared" si="41"/>
        <v>IC.NE.071412</v>
      </c>
      <c r="K280" s="2" t="s">
        <v>1192</v>
      </c>
      <c r="L280" t="str">
        <f t="shared" si="45"/>
        <v>Clean</v>
      </c>
      <c r="M280" s="12" t="str">
        <f t="shared" si="42"/>
        <v>PI.IC.NE.071412.01</v>
      </c>
      <c r="O280" s="12" t="str">
        <f t="shared" si="43"/>
        <v>PH.IC.NE.071412.01</v>
      </c>
      <c r="Q280" s="12" t="str">
        <f t="shared" si="44"/>
        <v>CL.IC.NE.071412.01</v>
      </c>
    </row>
    <row r="281" spans="1:19" ht="15">
      <c r="A281" t="s">
        <v>6028</v>
      </c>
      <c r="C281" s="2" t="s">
        <v>7284</v>
      </c>
      <c r="E281" s="2" t="s">
        <v>9621</v>
      </c>
      <c r="F281" t="s">
        <v>6317</v>
      </c>
      <c r="G281" t="s">
        <v>6314</v>
      </c>
      <c r="H281" s="2" t="s">
        <v>8201</v>
      </c>
      <c r="I281" t="s">
        <v>6314</v>
      </c>
      <c r="J281" s="11" t="str">
        <f t="shared" si="41"/>
        <v>IC.NE.071413</v>
      </c>
      <c r="K281" s="2" t="s">
        <v>1192</v>
      </c>
      <c r="L281" t="str">
        <f t="shared" si="45"/>
        <v>Dry</v>
      </c>
      <c r="M281" s="12" t="str">
        <f t="shared" si="42"/>
        <v>PI.IC.NE.071413.01</v>
      </c>
      <c r="O281" s="12" t="str">
        <f t="shared" si="43"/>
        <v>PH.IC.NE.071413.01</v>
      </c>
      <c r="Q281" s="12" t="str">
        <f t="shared" si="44"/>
        <v>CL.IC.NE.071413.01</v>
      </c>
      <c r="R281" t="s">
        <v>1141</v>
      </c>
      <c r="S281">
        <v>72</v>
      </c>
    </row>
    <row r="282" spans="1:19" ht="15">
      <c r="A282" t="s">
        <v>6028</v>
      </c>
      <c r="C282" s="2" t="s">
        <v>7284</v>
      </c>
      <c r="E282" s="2" t="s">
        <v>9621</v>
      </c>
      <c r="F282" t="s">
        <v>6317</v>
      </c>
      <c r="G282" t="s">
        <v>4084</v>
      </c>
      <c r="H282" s="2" t="s">
        <v>9621</v>
      </c>
      <c r="I282" t="s">
        <v>4084</v>
      </c>
      <c r="J282" s="11" t="str">
        <f t="shared" si="41"/>
        <v>IC.NE.071414</v>
      </c>
      <c r="K282" s="2" t="s">
        <v>1192</v>
      </c>
      <c r="L282" t="str">
        <f t="shared" si="45"/>
        <v>Intact</v>
      </c>
      <c r="M282" s="12" t="str">
        <f t="shared" si="42"/>
        <v>PI.IC.NE.071414.01</v>
      </c>
      <c r="O282" s="12" t="str">
        <f t="shared" si="43"/>
        <v>PH.IC.NE.071414.01</v>
      </c>
      <c r="Q282" s="12" t="str">
        <f t="shared" si="44"/>
        <v>CL.IC.NE.071414.01</v>
      </c>
      <c r="R282" t="s">
        <v>1141</v>
      </c>
      <c r="S282">
        <v>73</v>
      </c>
    </row>
    <row r="283" spans="1:19" ht="15">
      <c r="A283" t="s">
        <v>6028</v>
      </c>
      <c r="C283" s="2" t="s">
        <v>7284</v>
      </c>
      <c r="E283" s="2" t="s">
        <v>9621</v>
      </c>
      <c r="F283" t="s">
        <v>6317</v>
      </c>
      <c r="G283" t="s">
        <v>6372</v>
      </c>
      <c r="H283" s="2" t="s">
        <v>6135</v>
      </c>
      <c r="I283" t="s">
        <v>6372</v>
      </c>
      <c r="J283" s="11" t="str">
        <f t="shared" si="41"/>
        <v>IC.NE.071415</v>
      </c>
      <c r="K283" s="2" t="s">
        <v>1192</v>
      </c>
      <c r="L283" t="str">
        <f t="shared" si="45"/>
        <v>Covered</v>
      </c>
      <c r="M283" s="12" t="str">
        <f t="shared" si="42"/>
        <v>PI.IC.NE.071415.01</v>
      </c>
      <c r="O283" s="12" t="str">
        <f t="shared" si="43"/>
        <v>PH.IC.NE.071415.01</v>
      </c>
      <c r="Q283" s="12" t="str">
        <f t="shared" si="44"/>
        <v>CL.IC.NE.071415.01</v>
      </c>
      <c r="R283" t="s">
        <v>1141</v>
      </c>
      <c r="S283">
        <v>81</v>
      </c>
    </row>
    <row r="284" spans="1:19" ht="15">
      <c r="A284" t="s">
        <v>6028</v>
      </c>
      <c r="C284" s="2" t="s">
        <v>7284</v>
      </c>
      <c r="E284" s="2" t="s">
        <v>9621</v>
      </c>
      <c r="F284" t="s">
        <v>6317</v>
      </c>
      <c r="G284" t="s">
        <v>6023</v>
      </c>
      <c r="H284" s="2" t="s">
        <v>5740</v>
      </c>
      <c r="I284" t="s">
        <v>6482</v>
      </c>
      <c r="J284" s="11" t="str">
        <f t="shared" si="41"/>
        <v>IC.NE.071416</v>
      </c>
      <c r="K284" s="2" t="s">
        <v>11324</v>
      </c>
      <c r="L284" t="str">
        <f t="shared" si="45"/>
        <v>Unable to assess</v>
      </c>
      <c r="M284" s="12" t="str">
        <f t="shared" si="42"/>
        <v>PI.IC.NE.071416.01</v>
      </c>
      <c r="O284" s="12" t="str">
        <f t="shared" si="43"/>
        <v>PH.IC.NE.071416.01</v>
      </c>
      <c r="Q284" s="12" t="str">
        <f t="shared" si="44"/>
        <v>CL.IC.NE.071416.01</v>
      </c>
      <c r="R284" t="s">
        <v>1141</v>
      </c>
      <c r="S284">
        <v>82</v>
      </c>
    </row>
    <row r="285" spans="1:19" ht="15">
      <c r="A285" t="s">
        <v>6028</v>
      </c>
      <c r="C285" s="2" t="s">
        <v>7284</v>
      </c>
      <c r="D285" t="s">
        <v>5358</v>
      </c>
      <c r="E285" s="2" t="s">
        <v>6135</v>
      </c>
      <c r="F285" t="s">
        <v>6191</v>
      </c>
      <c r="G285" t="s">
        <v>6192</v>
      </c>
      <c r="H285" s="22" t="s">
        <v>1396</v>
      </c>
      <c r="I285" t="s">
        <v>6192</v>
      </c>
      <c r="J285" s="11" t="str">
        <f t="shared" si="41"/>
        <v>IC.NE.071501</v>
      </c>
      <c r="K285" s="2" t="s">
        <v>11324</v>
      </c>
      <c r="L285" t="str">
        <f t="shared" si="45"/>
        <v>Manometer</v>
      </c>
      <c r="M285" s="12" t="str">
        <f t="shared" si="42"/>
        <v>PI.IC.NE.071501.01</v>
      </c>
      <c r="O285" s="12" t="str">
        <f t="shared" si="43"/>
        <v>PH.IC.NE.071501.01</v>
      </c>
      <c r="Q285" s="12" t="str">
        <f t="shared" si="44"/>
        <v>CL.IC.NE.071501.01</v>
      </c>
      <c r="R285" t="s">
        <v>1141</v>
      </c>
      <c r="S285">
        <v>74</v>
      </c>
    </row>
    <row r="286" spans="1:19" ht="15">
      <c r="A286" t="s">
        <v>6028</v>
      </c>
      <c r="C286" s="2" t="s">
        <v>7284</v>
      </c>
      <c r="E286" s="2" t="s">
        <v>6135</v>
      </c>
      <c r="F286" t="s">
        <v>6191</v>
      </c>
      <c r="G286" t="s">
        <v>6193</v>
      </c>
      <c r="H286" s="22" t="s">
        <v>1398</v>
      </c>
      <c r="I286" t="s">
        <v>6193</v>
      </c>
      <c r="J286" s="11" t="str">
        <f t="shared" si="41"/>
        <v>IC.NE.071502</v>
      </c>
      <c r="K286" s="2" t="s">
        <v>11324</v>
      </c>
      <c r="L286" t="str">
        <f t="shared" si="45"/>
        <v>Monitor</v>
      </c>
      <c r="M286" s="12" t="str">
        <f t="shared" si="42"/>
        <v>PI.IC.NE.071502.01</v>
      </c>
      <c r="O286" s="12" t="str">
        <f t="shared" si="43"/>
        <v>PH.IC.NE.071502.01</v>
      </c>
      <c r="Q286" s="12" t="str">
        <f t="shared" si="44"/>
        <v>CL.IC.NE.071502.01</v>
      </c>
    </row>
    <row r="287" spans="1:19" ht="15">
      <c r="A287" t="s">
        <v>6028</v>
      </c>
      <c r="C287" s="2" t="s">
        <v>7284</v>
      </c>
      <c r="E287" s="2" t="s">
        <v>6135</v>
      </c>
      <c r="F287" t="s">
        <v>6191</v>
      </c>
      <c r="G287" t="s">
        <v>6194</v>
      </c>
      <c r="H287" s="22" t="s">
        <v>1400</v>
      </c>
      <c r="I287" t="s">
        <v>6195</v>
      </c>
      <c r="J287" s="11" t="str">
        <f t="shared" si="41"/>
        <v>IC.NE.071503</v>
      </c>
      <c r="K287" s="2" t="s">
        <v>1192</v>
      </c>
      <c r="L287" t="str">
        <f t="shared" si="45"/>
        <v>Bulb suction</v>
      </c>
      <c r="M287" s="12" t="str">
        <f t="shared" si="42"/>
        <v>PI.IC.NE.071503.01</v>
      </c>
      <c r="O287" s="12" t="str">
        <f t="shared" si="43"/>
        <v>PH.IC.NE.071503.01</v>
      </c>
      <c r="Q287" s="12" t="str">
        <f t="shared" si="44"/>
        <v>CL.IC.NE.071503.01</v>
      </c>
    </row>
    <row r="288" spans="1:19" ht="15">
      <c r="A288" t="s">
        <v>6028</v>
      </c>
      <c r="C288" s="2" t="s">
        <v>7284</v>
      </c>
      <c r="E288" s="2" t="s">
        <v>6135</v>
      </c>
      <c r="F288" t="s">
        <v>6191</v>
      </c>
      <c r="G288" t="s">
        <v>6196</v>
      </c>
      <c r="H288" s="22" t="s">
        <v>1402</v>
      </c>
      <c r="I288" t="s">
        <v>6036</v>
      </c>
      <c r="J288" s="11" t="str">
        <f t="shared" si="41"/>
        <v>IC.NE.071504</v>
      </c>
      <c r="K288" s="2" t="s">
        <v>1192</v>
      </c>
      <c r="L288" t="str">
        <f t="shared" si="45"/>
        <v>Clamped intermittently</v>
      </c>
      <c r="M288" s="12" t="str">
        <f t="shared" si="42"/>
        <v>PI.IC.NE.071504.01</v>
      </c>
      <c r="O288" s="12" t="str">
        <f t="shared" si="43"/>
        <v>PH.IC.NE.071504.01</v>
      </c>
      <c r="Q288" s="12" t="str">
        <f t="shared" si="44"/>
        <v>CL.IC.NE.071504.01</v>
      </c>
    </row>
    <row r="289" spans="1:25" ht="15">
      <c r="A289" t="s">
        <v>6028</v>
      </c>
      <c r="C289" s="2" t="s">
        <v>7284</v>
      </c>
      <c r="E289" s="2" t="s">
        <v>6135</v>
      </c>
      <c r="F289" t="s">
        <v>6191</v>
      </c>
      <c r="G289" t="s">
        <v>6037</v>
      </c>
      <c r="H289" s="22" t="s">
        <v>1404</v>
      </c>
      <c r="I289" t="s">
        <v>6038</v>
      </c>
      <c r="J289" s="11" t="str">
        <f t="shared" si="41"/>
        <v>IC.NE.071505</v>
      </c>
      <c r="K289" s="2" t="s">
        <v>1192</v>
      </c>
      <c r="L289" t="str">
        <f t="shared" si="45"/>
        <v>Clamped while out of bed</v>
      </c>
      <c r="M289" s="12" t="str">
        <f t="shared" si="42"/>
        <v>PI.IC.NE.071505.01</v>
      </c>
      <c r="O289" s="12" t="str">
        <f t="shared" si="43"/>
        <v>PH.IC.NE.071505.01</v>
      </c>
      <c r="Q289" s="12" t="str">
        <f t="shared" si="44"/>
        <v>CL.IC.NE.071505.01</v>
      </c>
    </row>
    <row r="290" spans="1:25" ht="15">
      <c r="A290" t="s">
        <v>6028</v>
      </c>
      <c r="C290" s="2" t="s">
        <v>7284</v>
      </c>
      <c r="E290" s="2" t="s">
        <v>6135</v>
      </c>
      <c r="F290" t="s">
        <v>6191</v>
      </c>
      <c r="G290" t="s">
        <v>6067</v>
      </c>
      <c r="H290" s="22" t="s">
        <v>1406</v>
      </c>
      <c r="I290" t="s">
        <v>6068</v>
      </c>
      <c r="J290" s="11" t="str">
        <f t="shared" si="41"/>
        <v>IC.NE.071506</v>
      </c>
      <c r="K290" s="2" t="s">
        <v>1192</v>
      </c>
      <c r="L290" t="str">
        <f t="shared" si="45"/>
        <v>Clamped continuously</v>
      </c>
      <c r="M290" s="12" t="str">
        <f t="shared" si="42"/>
        <v>PI.IC.NE.071506.01</v>
      </c>
      <c r="O290" s="12" t="str">
        <f t="shared" si="43"/>
        <v>PH.IC.NE.071506.01</v>
      </c>
      <c r="Q290" s="12" t="str">
        <f t="shared" si="44"/>
        <v>CL.IC.NE.071506.01</v>
      </c>
    </row>
    <row r="291" spans="1:25" ht="15">
      <c r="A291" t="s">
        <v>6028</v>
      </c>
      <c r="C291" s="2" t="s">
        <v>7284</v>
      </c>
      <c r="E291" s="2" t="s">
        <v>6135</v>
      </c>
      <c r="F291" t="s">
        <v>6191</v>
      </c>
      <c r="G291" t="s">
        <v>6069</v>
      </c>
      <c r="H291" s="22" t="s">
        <v>1419</v>
      </c>
      <c r="I291" t="s">
        <v>6070</v>
      </c>
      <c r="J291" s="11" t="str">
        <f t="shared" si="41"/>
        <v>IC.NE.071507</v>
      </c>
      <c r="K291" s="2" t="s">
        <v>1192</v>
      </c>
      <c r="L291" t="str">
        <f t="shared" si="45"/>
        <v>Drain continuously</v>
      </c>
      <c r="M291" s="12" t="str">
        <f t="shared" si="42"/>
        <v>PI.IC.NE.071507.01</v>
      </c>
      <c r="O291" s="12" t="str">
        <f t="shared" si="43"/>
        <v>PH.IC.NE.071507.01</v>
      </c>
      <c r="Q291" s="12" t="str">
        <f t="shared" si="44"/>
        <v>CL.IC.NE.071507.01</v>
      </c>
    </row>
    <row r="292" spans="1:25" ht="15">
      <c r="A292" t="s">
        <v>6028</v>
      </c>
      <c r="C292" s="2" t="s">
        <v>7284</v>
      </c>
      <c r="E292" s="2" t="s">
        <v>6135</v>
      </c>
      <c r="F292" t="s">
        <v>6191</v>
      </c>
      <c r="G292" t="s">
        <v>6071</v>
      </c>
      <c r="H292" s="22" t="s">
        <v>1550</v>
      </c>
      <c r="I292" t="s">
        <v>6072</v>
      </c>
      <c r="J292" s="11" t="str">
        <f t="shared" si="41"/>
        <v>IC.NE.071508</v>
      </c>
      <c r="K292" s="2" t="s">
        <v>1192</v>
      </c>
      <c r="L292" t="str">
        <f t="shared" si="45"/>
        <v>Do not empty drain</v>
      </c>
      <c r="M292" s="12" t="str">
        <f t="shared" si="42"/>
        <v>PI.IC.NE.071508.01</v>
      </c>
      <c r="O292" s="12" t="str">
        <f t="shared" si="43"/>
        <v>PH.IC.NE.071508.01</v>
      </c>
      <c r="Q292" s="12" t="str">
        <f t="shared" si="44"/>
        <v>CL.IC.NE.071508.01</v>
      </c>
    </row>
    <row r="293" spans="1:25" ht="15">
      <c r="A293" t="s">
        <v>6028</v>
      </c>
      <c r="C293" s="2" t="s">
        <v>7284</v>
      </c>
      <c r="E293" s="2" t="s">
        <v>6135</v>
      </c>
      <c r="F293" t="s">
        <v>6191</v>
      </c>
      <c r="G293" t="s">
        <v>3102</v>
      </c>
      <c r="H293" s="2" t="s">
        <v>10095</v>
      </c>
      <c r="I293" t="s">
        <v>1583</v>
      </c>
      <c r="J293" s="11" t="str">
        <f t="shared" si="41"/>
        <v>IC.NE.071509</v>
      </c>
      <c r="K293" s="2" t="s">
        <v>1192</v>
      </c>
      <c r="L293" t="str">
        <f t="shared" si="45"/>
        <v>Discontinued</v>
      </c>
      <c r="M293" s="12" t="str">
        <f t="shared" si="42"/>
        <v>PI.IC.NE.071509.01</v>
      </c>
      <c r="O293" s="12" t="str">
        <f t="shared" si="43"/>
        <v>PH.IC.NE.071509.01</v>
      </c>
      <c r="Q293" s="12" t="str">
        <f t="shared" si="44"/>
        <v>CL.IC.NE.071509.01</v>
      </c>
    </row>
    <row r="294" spans="1:25" ht="15">
      <c r="A294" t="s">
        <v>6028</v>
      </c>
      <c r="C294" s="2" t="s">
        <v>11367</v>
      </c>
      <c r="E294" s="2" t="s">
        <v>6135</v>
      </c>
      <c r="F294" t="s">
        <v>6191</v>
      </c>
      <c r="G294" t="s">
        <v>2734</v>
      </c>
      <c r="H294" s="2" t="s">
        <v>10905</v>
      </c>
      <c r="I294" t="s">
        <v>930</v>
      </c>
      <c r="J294" s="11" t="str">
        <f t="shared" ref="J294" si="46">CONCATENATE("IC.NE.",C294,E294,H294)</f>
        <v>IC.NE.071510</v>
      </c>
      <c r="K294" s="2" t="s">
        <v>11683</v>
      </c>
      <c r="L294" t="str">
        <f t="shared" ref="L294" si="47">G294</f>
        <v>Other:  specify</v>
      </c>
      <c r="M294" s="12" t="str">
        <f t="shared" ref="M294" si="48">CONCATENATE("PI.",J294,".",K294)</f>
        <v>PI.IC.NE.071510.01</v>
      </c>
      <c r="O294" s="12" t="str">
        <f t="shared" ref="O294" si="49">CONCATENATE("PH.",J294,".",K294)</f>
        <v>PH.IC.NE.071510.01</v>
      </c>
      <c r="Q294" s="12" t="str">
        <f t="shared" ref="Q294" si="50">CONCATENATE("CL.",J294,".",K294)</f>
        <v>CL.IC.NE.071510.01</v>
      </c>
    </row>
    <row r="295" spans="1:25" ht="15">
      <c r="A295" t="s">
        <v>6028</v>
      </c>
      <c r="C295" s="2" t="s">
        <v>7284</v>
      </c>
      <c r="E295" s="2" t="s">
        <v>6135</v>
      </c>
      <c r="F295" t="s">
        <v>6191</v>
      </c>
      <c r="G295" t="s">
        <v>553</v>
      </c>
      <c r="H295" s="2" t="s">
        <v>841</v>
      </c>
      <c r="J295" s="11" t="str">
        <f t="shared" si="41"/>
        <v>IC.NE.071511</v>
      </c>
      <c r="K295" s="2" t="s">
        <v>1192</v>
      </c>
      <c r="L295" t="str">
        <f t="shared" si="45"/>
        <v>Self Discontinued</v>
      </c>
      <c r="M295" s="12" t="str">
        <f t="shared" si="42"/>
        <v>PI.IC.NE.071511.01</v>
      </c>
      <c r="O295" s="12" t="str">
        <f t="shared" si="43"/>
        <v>PH.IC.NE.071511.01</v>
      </c>
      <c r="Q295" s="12" t="str">
        <f t="shared" si="44"/>
        <v>CL.IC.NE.071511.01</v>
      </c>
      <c r="X295" t="s">
        <v>613</v>
      </c>
      <c r="Y295">
        <v>1124</v>
      </c>
    </row>
    <row r="296" spans="1:25" ht="15">
      <c r="A296" t="s">
        <v>6028</v>
      </c>
      <c r="C296" s="2" t="s">
        <v>7284</v>
      </c>
      <c r="D296" t="s">
        <v>6073</v>
      </c>
      <c r="E296" s="2" t="s">
        <v>5740</v>
      </c>
      <c r="F296" t="s">
        <v>6240</v>
      </c>
      <c r="G296" t="s">
        <v>1799</v>
      </c>
      <c r="H296" s="22" t="s">
        <v>1396</v>
      </c>
      <c r="I296" t="s">
        <v>1579</v>
      </c>
      <c r="J296" s="11" t="str">
        <f t="shared" si="41"/>
        <v>IC.NE.071601</v>
      </c>
      <c r="K296" s="2" t="s">
        <v>1192</v>
      </c>
      <c r="L296" t="str">
        <f t="shared" si="45"/>
        <v>Tubing/system present on admit</v>
      </c>
      <c r="M296" s="12" t="str">
        <f t="shared" si="42"/>
        <v>PI.IC.NE.071601.01</v>
      </c>
      <c r="O296" s="12" t="str">
        <f t="shared" si="43"/>
        <v>PH.IC.NE.071601.01</v>
      </c>
      <c r="Q296" s="12" t="str">
        <f t="shared" si="44"/>
        <v>CL.IC.NE.071601.01</v>
      </c>
    </row>
    <row r="297" spans="1:25" ht="15">
      <c r="A297" t="s">
        <v>6028</v>
      </c>
      <c r="C297" s="2" t="s">
        <v>7284</v>
      </c>
      <c r="E297" s="2" t="s">
        <v>5740</v>
      </c>
      <c r="F297" t="s">
        <v>6240</v>
      </c>
      <c r="G297" t="s">
        <v>1800</v>
      </c>
      <c r="H297" s="22" t="s">
        <v>1398</v>
      </c>
      <c r="I297" t="s">
        <v>5170</v>
      </c>
      <c r="J297" s="11" t="str">
        <f t="shared" si="41"/>
        <v>IC.NE.071602</v>
      </c>
      <c r="K297" s="2" t="s">
        <v>1192</v>
      </c>
      <c r="L297" t="str">
        <f t="shared" si="45"/>
        <v>Tubing new/changed</v>
      </c>
      <c r="M297" s="12" t="str">
        <f t="shared" si="42"/>
        <v>PI.IC.NE.071602.01</v>
      </c>
      <c r="O297" s="12" t="str">
        <f t="shared" si="43"/>
        <v>PH.IC.NE.071602.01</v>
      </c>
      <c r="Q297" s="12" t="str">
        <f t="shared" si="44"/>
        <v>CL.IC.NE.071602.01</v>
      </c>
    </row>
    <row r="298" spans="1:25" ht="15">
      <c r="A298" t="s">
        <v>6028</v>
      </c>
      <c r="C298" s="2" t="s">
        <v>7284</v>
      </c>
      <c r="E298" s="2" t="s">
        <v>5740</v>
      </c>
      <c r="F298" t="s">
        <v>6240</v>
      </c>
      <c r="G298" t="s">
        <v>1803</v>
      </c>
      <c r="H298" s="22" t="s">
        <v>1400</v>
      </c>
      <c r="I298" t="s">
        <v>1804</v>
      </c>
      <c r="J298" s="11" t="str">
        <f t="shared" si="41"/>
        <v>IC.NE.071603</v>
      </c>
      <c r="K298" s="2" t="s">
        <v>1192</v>
      </c>
      <c r="L298" t="str">
        <f t="shared" si="45"/>
        <v>Transducer new/changed</v>
      </c>
      <c r="M298" s="12" t="str">
        <f t="shared" si="42"/>
        <v>PI.IC.NE.071603.01</v>
      </c>
      <c r="O298" s="12" t="str">
        <f t="shared" si="43"/>
        <v>PH.IC.NE.071603.01</v>
      </c>
      <c r="Q298" s="12" t="str">
        <f t="shared" si="44"/>
        <v>CL.IC.NE.071603.01</v>
      </c>
    </row>
    <row r="299" spans="1:25" ht="15">
      <c r="A299" t="s">
        <v>6028</v>
      </c>
      <c r="C299" s="2" t="s">
        <v>7284</v>
      </c>
      <c r="E299" s="2" t="s">
        <v>5740</v>
      </c>
      <c r="F299" t="s">
        <v>6240</v>
      </c>
      <c r="G299" t="s">
        <v>3426</v>
      </c>
      <c r="H299" s="22" t="s">
        <v>1402</v>
      </c>
      <c r="I299" t="s">
        <v>1788</v>
      </c>
      <c r="J299" s="11" t="str">
        <f t="shared" si="41"/>
        <v>IC.NE.071604</v>
      </c>
      <c r="K299" s="2" t="s">
        <v>1192</v>
      </c>
      <c r="L299" t="str">
        <f t="shared" si="45"/>
        <v>Bag changed:  specify date/time</v>
      </c>
      <c r="M299" s="12" t="str">
        <f t="shared" si="42"/>
        <v>PI.IC.NE.071604.01</v>
      </c>
      <c r="O299" s="12" t="str">
        <f t="shared" si="43"/>
        <v>PH.IC.NE.071604.01</v>
      </c>
      <c r="Q299" s="12" t="str">
        <f t="shared" si="44"/>
        <v>CL.IC.NE.071604.01</v>
      </c>
    </row>
    <row r="300" spans="1:25" ht="15">
      <c r="A300" t="s">
        <v>6028</v>
      </c>
      <c r="C300" s="2" t="s">
        <v>7284</v>
      </c>
      <c r="E300" s="2" t="s">
        <v>5740</v>
      </c>
      <c r="F300" t="s">
        <v>6240</v>
      </c>
      <c r="G300" t="s">
        <v>6241</v>
      </c>
      <c r="H300" s="22" t="s">
        <v>1404</v>
      </c>
      <c r="I300" t="s">
        <v>5024</v>
      </c>
      <c r="J300" s="11" t="str">
        <f t="shared" si="41"/>
        <v>IC.NE.071605</v>
      </c>
      <c r="K300" s="2" t="s">
        <v>1192</v>
      </c>
      <c r="L300" t="str">
        <f t="shared" si="45"/>
        <v xml:space="preserve">Tubing/system d/c with drain </v>
      </c>
      <c r="M300" s="12" t="str">
        <f t="shared" si="42"/>
        <v>PI.IC.NE.071605.01</v>
      </c>
      <c r="O300" s="12" t="str">
        <f t="shared" si="43"/>
        <v>PH.IC.NE.071605.01</v>
      </c>
      <c r="Q300" s="12" t="str">
        <f t="shared" si="44"/>
        <v>CL.IC.NE.071605.01</v>
      </c>
    </row>
    <row r="301" spans="1:25" ht="15">
      <c r="A301" t="s">
        <v>6028</v>
      </c>
      <c r="C301" s="2" t="s">
        <v>7284</v>
      </c>
      <c r="D301" t="s">
        <v>6079</v>
      </c>
      <c r="E301" s="2" t="s">
        <v>1138</v>
      </c>
      <c r="F301" t="s">
        <v>6080</v>
      </c>
      <c r="G301" t="s">
        <v>6239</v>
      </c>
      <c r="H301" s="22" t="s">
        <v>1396</v>
      </c>
      <c r="I301" t="s">
        <v>6381</v>
      </c>
      <c r="J301" s="11" t="str">
        <f t="shared" si="41"/>
        <v>IC.NE.071701</v>
      </c>
      <c r="K301" s="2" t="s">
        <v>1192</v>
      </c>
      <c r="L301" t="str">
        <f t="shared" si="45"/>
        <v>Specify amount in millimeters</v>
      </c>
      <c r="M301" s="12" t="str">
        <f t="shared" si="42"/>
        <v>PI.IC.NE.071701.01</v>
      </c>
      <c r="O301" s="12" t="str">
        <f t="shared" si="43"/>
        <v>PH.IC.NE.071701.01</v>
      </c>
      <c r="Q301" s="12" t="str">
        <f t="shared" si="44"/>
        <v>CL.IC.NE.071701.01</v>
      </c>
    </row>
    <row r="302" spans="1:25" ht="15">
      <c r="A302" t="s">
        <v>6028</v>
      </c>
      <c r="C302" s="2" t="s">
        <v>7284</v>
      </c>
      <c r="D302" t="s">
        <v>5472</v>
      </c>
      <c r="E302" s="2" t="s">
        <v>965</v>
      </c>
      <c r="F302" t="s">
        <v>6348</v>
      </c>
      <c r="G302" t="s">
        <v>1557</v>
      </c>
      <c r="H302" s="22" t="s">
        <v>1396</v>
      </c>
      <c r="I302" t="s">
        <v>1557</v>
      </c>
      <c r="J302" s="11" t="str">
        <f t="shared" si="41"/>
        <v>IC.NE.071801</v>
      </c>
      <c r="K302" s="2" t="s">
        <v>1192</v>
      </c>
      <c r="L302" t="str">
        <f t="shared" si="45"/>
        <v>Normal</v>
      </c>
      <c r="M302" s="12" t="str">
        <f t="shared" si="42"/>
        <v>PI.IC.NE.071801.01</v>
      </c>
      <c r="O302" s="12" t="str">
        <f t="shared" si="43"/>
        <v>PH.IC.NE.071801.01</v>
      </c>
      <c r="Q302" s="12" t="str">
        <f t="shared" si="44"/>
        <v>CL.IC.NE.071801.01</v>
      </c>
    </row>
    <row r="303" spans="1:25" ht="15">
      <c r="A303" t="s">
        <v>6028</v>
      </c>
      <c r="C303" s="2" t="s">
        <v>7284</v>
      </c>
      <c r="E303" s="2" t="s">
        <v>965</v>
      </c>
      <c r="F303" t="s">
        <v>6348</v>
      </c>
      <c r="G303" t="s">
        <v>1752</v>
      </c>
      <c r="H303" s="22" t="s">
        <v>1398</v>
      </c>
      <c r="I303" t="s">
        <v>1752</v>
      </c>
      <c r="J303" s="11" t="str">
        <f t="shared" si="41"/>
        <v>IC.NE.071802</v>
      </c>
      <c r="K303" s="2" t="s">
        <v>1192</v>
      </c>
      <c r="L303" t="str">
        <f t="shared" si="45"/>
        <v>Damped</v>
      </c>
      <c r="M303" s="12" t="str">
        <f t="shared" si="42"/>
        <v>PI.IC.NE.071802.01</v>
      </c>
      <c r="O303" s="12" t="str">
        <f t="shared" si="43"/>
        <v>PH.IC.NE.071802.01</v>
      </c>
      <c r="Q303" s="12" t="str">
        <f t="shared" si="44"/>
        <v>CL.IC.NE.071802.01</v>
      </c>
    </row>
    <row r="304" spans="1:25" ht="15">
      <c r="A304" t="s">
        <v>6028</v>
      </c>
      <c r="C304" s="2" t="s">
        <v>7284</v>
      </c>
      <c r="E304" s="2" t="s">
        <v>965</v>
      </c>
      <c r="F304" t="s">
        <v>6348</v>
      </c>
      <c r="G304" t="s">
        <v>5252</v>
      </c>
      <c r="H304" s="22" t="s">
        <v>1400</v>
      </c>
      <c r="I304" t="s">
        <v>5253</v>
      </c>
      <c r="J304" s="11" t="str">
        <f t="shared" si="41"/>
        <v>IC.NE.071803</v>
      </c>
      <c r="K304" s="2" t="s">
        <v>1192</v>
      </c>
      <c r="L304" t="str">
        <f t="shared" si="45"/>
        <v>Positional</v>
      </c>
      <c r="M304" s="12" t="str">
        <f t="shared" si="42"/>
        <v>PI.IC.NE.071803.01</v>
      </c>
      <c r="O304" s="12" t="str">
        <f t="shared" si="43"/>
        <v>PH.IC.NE.071803.01</v>
      </c>
      <c r="Q304" s="12" t="str">
        <f t="shared" si="44"/>
        <v>CL.IC.NE.071803.01</v>
      </c>
    </row>
    <row r="305" spans="1:23" ht="15">
      <c r="A305" t="s">
        <v>6028</v>
      </c>
      <c r="C305" s="2" t="s">
        <v>7284</v>
      </c>
      <c r="E305" s="2" t="s">
        <v>965</v>
      </c>
      <c r="F305" t="s">
        <v>6348</v>
      </c>
      <c r="G305" t="s">
        <v>890</v>
      </c>
      <c r="H305" s="22" t="s">
        <v>1402</v>
      </c>
      <c r="I305" t="s">
        <v>890</v>
      </c>
      <c r="J305" s="11" t="str">
        <f t="shared" si="41"/>
        <v>IC.NE.071804</v>
      </c>
      <c r="K305" s="2" t="s">
        <v>1192</v>
      </c>
      <c r="L305" t="str">
        <f t="shared" si="45"/>
        <v>Flat</v>
      </c>
      <c r="M305" s="12" t="str">
        <f t="shared" si="42"/>
        <v>PI.IC.NE.071804.01</v>
      </c>
      <c r="O305" s="12" t="str">
        <f t="shared" si="43"/>
        <v>PH.IC.NE.071804.01</v>
      </c>
      <c r="Q305" s="12" t="str">
        <f t="shared" si="44"/>
        <v>CL.IC.NE.071804.01</v>
      </c>
    </row>
    <row r="306" spans="1:23" ht="15">
      <c r="A306" t="s">
        <v>6028</v>
      </c>
      <c r="C306" s="2" t="s">
        <v>7284</v>
      </c>
      <c r="E306" s="2" t="s">
        <v>965</v>
      </c>
      <c r="F306" t="s">
        <v>6348</v>
      </c>
      <c r="G306" t="s">
        <v>2971</v>
      </c>
      <c r="H306" s="22" t="s">
        <v>1404</v>
      </c>
      <c r="I306" t="s">
        <v>930</v>
      </c>
      <c r="J306" s="11" t="str">
        <f t="shared" si="41"/>
        <v>IC.NE.071805</v>
      </c>
      <c r="K306" s="2" t="s">
        <v>1192</v>
      </c>
      <c r="L306" t="str">
        <f t="shared" si="45"/>
        <v>Other: specify</v>
      </c>
      <c r="M306" s="12" t="str">
        <f t="shared" si="42"/>
        <v>PI.IC.NE.071805.01</v>
      </c>
      <c r="O306" s="12" t="str">
        <f t="shared" si="43"/>
        <v>PH.IC.NE.071805.01</v>
      </c>
      <c r="Q306" s="12" t="str">
        <f t="shared" si="44"/>
        <v>CL.IC.NE.071805.01</v>
      </c>
    </row>
    <row r="307" spans="1:23" ht="15">
      <c r="A307" t="s">
        <v>6028</v>
      </c>
      <c r="C307" s="2" t="s">
        <v>7284</v>
      </c>
      <c r="D307" t="s">
        <v>3527</v>
      </c>
      <c r="E307" s="2" t="s">
        <v>967</v>
      </c>
      <c r="F307" t="s">
        <v>6349</v>
      </c>
      <c r="G307" t="s">
        <v>1969</v>
      </c>
      <c r="H307" s="22" t="s">
        <v>1396</v>
      </c>
      <c r="I307" t="s">
        <v>1970</v>
      </c>
      <c r="J307" s="11" t="str">
        <f t="shared" si="41"/>
        <v>IC.NE.071901</v>
      </c>
      <c r="K307" s="2" t="s">
        <v>1192</v>
      </c>
      <c r="L307" t="str">
        <f t="shared" si="45"/>
        <v>Zero done</v>
      </c>
      <c r="M307" s="12" t="str">
        <f t="shared" si="42"/>
        <v>PI.IC.NE.071901.01</v>
      </c>
      <c r="O307" s="12" t="str">
        <f t="shared" si="43"/>
        <v>PH.IC.NE.071901.01</v>
      </c>
      <c r="Q307" s="12" t="str">
        <f t="shared" si="44"/>
        <v>CL.IC.NE.071901.01</v>
      </c>
    </row>
    <row r="308" spans="1:23" ht="15">
      <c r="A308" t="s">
        <v>6028</v>
      </c>
      <c r="C308" s="2" t="s">
        <v>7284</v>
      </c>
      <c r="E308" s="2" t="s">
        <v>967</v>
      </c>
      <c r="F308" t="s">
        <v>6349</v>
      </c>
      <c r="G308" t="s">
        <v>1971</v>
      </c>
      <c r="H308" s="22" t="s">
        <v>1398</v>
      </c>
      <c r="I308" t="s">
        <v>1188</v>
      </c>
      <c r="J308" s="11" t="str">
        <f t="shared" ref="J308" si="51">CONCATENATE("IC.NE.",C308,E308,H308)</f>
        <v>IC.NE.071902</v>
      </c>
      <c r="K308" s="2" t="s">
        <v>1192</v>
      </c>
      <c r="L308" t="str">
        <f t="shared" ref="L308" si="52">G308</f>
        <v>Non applicable</v>
      </c>
      <c r="M308" s="12" t="str">
        <f t="shared" ref="M308" si="53">CONCATENATE("PI.",J308,".",K308)</f>
        <v>PI.IC.NE.071902.01</v>
      </c>
      <c r="O308" s="12" t="str">
        <f t="shared" ref="O308" si="54">CONCATENATE("PH.",J308,".",K308)</f>
        <v>PH.IC.NE.071902.01</v>
      </c>
      <c r="Q308" s="12" t="str">
        <f t="shared" ref="Q308" si="55">CONCATENATE("CL.",J308,".",K308)</f>
        <v>CL.IC.NE.071902.01</v>
      </c>
    </row>
    <row r="309" spans="1:23" ht="15">
      <c r="A309" t="s">
        <v>6028</v>
      </c>
      <c r="C309" s="2" t="s">
        <v>7284</v>
      </c>
      <c r="E309" s="2" t="s">
        <v>967</v>
      </c>
      <c r="F309" t="s">
        <v>6349</v>
      </c>
      <c r="G309" t="s">
        <v>11259</v>
      </c>
      <c r="H309" s="22" t="s">
        <v>11261</v>
      </c>
      <c r="I309" t="s">
        <v>11260</v>
      </c>
      <c r="J309" s="11" t="str">
        <f t="shared" si="41"/>
        <v>IC.NE.071903</v>
      </c>
      <c r="K309" s="2" t="s">
        <v>1192</v>
      </c>
      <c r="L309" t="str">
        <f t="shared" si="45"/>
        <v>Not done</v>
      </c>
      <c r="M309" s="12" t="str">
        <f t="shared" si="42"/>
        <v>PI.IC.NE.071903.01</v>
      </c>
      <c r="O309" s="12" t="str">
        <f t="shared" si="43"/>
        <v>PH.IC.NE.071903.01</v>
      </c>
      <c r="Q309" s="12" t="str">
        <f t="shared" si="44"/>
        <v>CL.IC.NE.071903.01</v>
      </c>
      <c r="V309" t="s">
        <v>11264</v>
      </c>
      <c r="W309">
        <v>1051</v>
      </c>
    </row>
    <row r="310" spans="1:23" ht="15">
      <c r="A310" t="s">
        <v>6028</v>
      </c>
      <c r="C310" s="2" t="s">
        <v>7284</v>
      </c>
      <c r="D310" t="s">
        <v>6350</v>
      </c>
      <c r="E310" s="2" t="s">
        <v>6396</v>
      </c>
      <c r="F310" t="s">
        <v>6349</v>
      </c>
      <c r="G310" t="s">
        <v>6351</v>
      </c>
      <c r="H310" s="22" t="s">
        <v>1396</v>
      </c>
      <c r="I310" t="s">
        <v>6383</v>
      </c>
      <c r="J310" s="11" t="str">
        <f t="shared" si="41"/>
        <v>IC.NE.072001</v>
      </c>
      <c r="K310" s="2" t="s">
        <v>1192</v>
      </c>
      <c r="L310" t="str">
        <f t="shared" si="45"/>
        <v xml:space="preserve">     Tragus</v>
      </c>
      <c r="M310" s="12" t="str">
        <f t="shared" si="42"/>
        <v>PI.IC.NE.072001.01</v>
      </c>
      <c r="O310" s="12" t="str">
        <f t="shared" si="43"/>
        <v>PH.IC.NE.072001.01</v>
      </c>
      <c r="Q310" s="12" t="str">
        <f t="shared" si="44"/>
        <v>CL.IC.NE.072001.01</v>
      </c>
    </row>
    <row r="311" spans="1:23" ht="15">
      <c r="A311" t="s">
        <v>6028</v>
      </c>
      <c r="C311" s="2" t="s">
        <v>7284</v>
      </c>
      <c r="E311" s="2" t="s">
        <v>6396</v>
      </c>
      <c r="F311" t="s">
        <v>6349</v>
      </c>
      <c r="G311" t="s">
        <v>6352</v>
      </c>
      <c r="H311" s="22" t="s">
        <v>1398</v>
      </c>
      <c r="I311" t="s">
        <v>6385</v>
      </c>
      <c r="J311" s="11" t="str">
        <f t="shared" si="41"/>
        <v>IC.NE.072002</v>
      </c>
      <c r="K311" s="2" t="s">
        <v>1192</v>
      </c>
      <c r="L311" t="str">
        <f t="shared" si="45"/>
        <v xml:space="preserve">     Phlebostatic axis</v>
      </c>
      <c r="M311" s="12" t="str">
        <f t="shared" si="42"/>
        <v>PI.IC.NE.072002.01</v>
      </c>
      <c r="O311" s="12" t="str">
        <f t="shared" si="43"/>
        <v>PH.IC.NE.072002.01</v>
      </c>
      <c r="Q311" s="12" t="str">
        <f t="shared" si="44"/>
        <v>CL.IC.NE.072002.01</v>
      </c>
    </row>
    <row r="312" spans="1:23" ht="15">
      <c r="A312" t="s">
        <v>6028</v>
      </c>
      <c r="C312" s="2" t="s">
        <v>7284</v>
      </c>
      <c r="E312" s="2" t="s">
        <v>6396</v>
      </c>
      <c r="F312" t="s">
        <v>6349</v>
      </c>
      <c r="G312" t="s">
        <v>6353</v>
      </c>
      <c r="H312" s="22" t="s">
        <v>1400</v>
      </c>
      <c r="I312" t="s">
        <v>6356</v>
      </c>
      <c r="J312" s="11" t="str">
        <f t="shared" si="41"/>
        <v>IC.NE.072003</v>
      </c>
      <c r="K312" s="2" t="s">
        <v>1192</v>
      </c>
      <c r="L312" t="str">
        <f t="shared" si="45"/>
        <v xml:space="preserve">     Level of insertion site</v>
      </c>
      <c r="M312" s="12" t="str">
        <f t="shared" si="42"/>
        <v>PI.IC.NE.072003.01</v>
      </c>
      <c r="O312" s="12" t="str">
        <f t="shared" si="43"/>
        <v>PH.IC.NE.072003.01</v>
      </c>
      <c r="Q312" s="12" t="str">
        <f t="shared" si="44"/>
        <v>CL.IC.NE.072003.01</v>
      </c>
    </row>
    <row r="313" spans="1:23" ht="15">
      <c r="A313" t="s">
        <v>6028</v>
      </c>
      <c r="C313" s="2" t="s">
        <v>7284</v>
      </c>
      <c r="E313" s="2" t="s">
        <v>6396</v>
      </c>
      <c r="F313" t="s">
        <v>6349</v>
      </c>
      <c r="G313" t="s">
        <v>6357</v>
      </c>
      <c r="H313" s="22" t="s">
        <v>1402</v>
      </c>
      <c r="I313" t="s">
        <v>4568</v>
      </c>
      <c r="J313" s="11" t="str">
        <f t="shared" si="41"/>
        <v>IC.NE.072004</v>
      </c>
      <c r="K313" s="2" t="s">
        <v>1192</v>
      </c>
      <c r="L313" t="str">
        <f t="shared" si="45"/>
        <v xml:space="preserve">     Shoulder</v>
      </c>
      <c r="M313" s="12" t="str">
        <f t="shared" si="42"/>
        <v>PI.IC.NE.072004.01</v>
      </c>
      <c r="O313" s="12" t="str">
        <f t="shared" si="43"/>
        <v>PH.IC.NE.072004.01</v>
      </c>
      <c r="Q313" s="12" t="str">
        <f t="shared" si="44"/>
        <v>CL.IC.NE.072004.01</v>
      </c>
    </row>
    <row r="314" spans="1:23" ht="15">
      <c r="A314" t="s">
        <v>6028</v>
      </c>
      <c r="C314" s="2" t="s">
        <v>7284</v>
      </c>
      <c r="E314" s="2" t="s">
        <v>6396</v>
      </c>
      <c r="F314" t="s">
        <v>6349</v>
      </c>
      <c r="G314" t="s">
        <v>6358</v>
      </c>
      <c r="H314" s="22" t="s">
        <v>1404</v>
      </c>
      <c r="I314" t="s">
        <v>6359</v>
      </c>
      <c r="J314" s="11" t="str">
        <f t="shared" si="41"/>
        <v>IC.NE.072005</v>
      </c>
      <c r="K314" s="2" t="s">
        <v>1192</v>
      </c>
      <c r="L314" t="str">
        <f t="shared" si="45"/>
        <v xml:space="preserve">     Iliac crest</v>
      </c>
      <c r="M314" s="12" t="str">
        <f t="shared" si="42"/>
        <v>PI.IC.NE.072005.01</v>
      </c>
      <c r="O314" s="12" t="str">
        <f t="shared" si="43"/>
        <v>PH.IC.NE.072005.01</v>
      </c>
      <c r="Q314" s="12" t="str">
        <f t="shared" si="44"/>
        <v>CL.IC.NE.072005.01</v>
      </c>
    </row>
    <row r="315" spans="1:23" ht="15">
      <c r="A315" t="s">
        <v>6028</v>
      </c>
      <c r="C315" s="2" t="s">
        <v>7284</v>
      </c>
      <c r="E315" s="2" t="s">
        <v>1116</v>
      </c>
      <c r="F315" t="s">
        <v>6349</v>
      </c>
      <c r="G315" t="s">
        <v>6360</v>
      </c>
      <c r="H315" s="22" t="s">
        <v>1406</v>
      </c>
      <c r="I315" t="s">
        <v>930</v>
      </c>
      <c r="J315" s="11" t="str">
        <f t="shared" ref="J315" si="56">CONCATENATE("IC.NE.",C315,E315,H315)</f>
        <v>IC.NE.072006</v>
      </c>
      <c r="K315" s="2" t="s">
        <v>1192</v>
      </c>
      <c r="L315" t="str">
        <f t="shared" ref="L315" si="57">G315</f>
        <v xml:space="preserve">     Other:  specify anatomical site</v>
      </c>
      <c r="M315" s="12" t="str">
        <f t="shared" ref="M315" si="58">CONCATENATE("PI.",J315,".",K315)</f>
        <v>PI.IC.NE.072006.01</v>
      </c>
      <c r="O315" s="12" t="str">
        <f t="shared" ref="O315" si="59">CONCATENATE("PH.",J315,".",K315)</f>
        <v>PH.IC.NE.072006.01</v>
      </c>
      <c r="Q315" s="12" t="str">
        <f t="shared" ref="Q315" si="60">CONCATENATE("CL.",J315,".",K315)</f>
        <v>CL.IC.NE.072006.01</v>
      </c>
    </row>
    <row r="316" spans="1:23" ht="15">
      <c r="A316" t="s">
        <v>6028</v>
      </c>
      <c r="C316" s="2" t="s">
        <v>7284</v>
      </c>
      <c r="D316" t="s">
        <v>11206</v>
      </c>
      <c r="E316" s="2" t="s">
        <v>11207</v>
      </c>
      <c r="F316" t="s">
        <v>11208</v>
      </c>
      <c r="G316" t="s">
        <v>11089</v>
      </c>
      <c r="H316" s="22" t="s">
        <v>11090</v>
      </c>
      <c r="I316" t="s">
        <v>11091</v>
      </c>
      <c r="J316" s="11" t="str">
        <f t="shared" si="41"/>
        <v>IC.NE.072101</v>
      </c>
      <c r="K316" s="2" t="s">
        <v>1192</v>
      </c>
      <c r="L316" t="str">
        <f t="shared" si="45"/>
        <v>Insertion Date</v>
      </c>
      <c r="M316" s="12" t="str">
        <f t="shared" si="42"/>
        <v>PI.IC.NE.072101.01</v>
      </c>
      <c r="O316" s="12" t="str">
        <f t="shared" si="43"/>
        <v>PH.IC.NE.072101.01</v>
      </c>
      <c r="Q316" s="12" t="str">
        <f t="shared" si="44"/>
        <v>CL.IC.NE.072101.01</v>
      </c>
      <c r="V316" t="s">
        <v>11318</v>
      </c>
      <c r="W316">
        <v>1049</v>
      </c>
    </row>
    <row r="317" spans="1:23" ht="15">
      <c r="A317" t="s">
        <v>6028</v>
      </c>
      <c r="B317" t="s">
        <v>6361</v>
      </c>
      <c r="C317" s="2" t="s">
        <v>10093</v>
      </c>
      <c r="D317" t="s">
        <v>6362</v>
      </c>
      <c r="E317" s="2" t="s">
        <v>11324</v>
      </c>
      <c r="F317" t="s">
        <v>6363</v>
      </c>
      <c r="G317" t="s">
        <v>6383</v>
      </c>
      <c r="H317" s="22" t="s">
        <v>1396</v>
      </c>
      <c r="I317" t="s">
        <v>6383</v>
      </c>
      <c r="J317" s="11" t="str">
        <f t="shared" si="41"/>
        <v>IC.NE.080101</v>
      </c>
      <c r="K317" s="2" t="s">
        <v>1192</v>
      </c>
      <c r="L317" t="str">
        <f t="shared" si="45"/>
        <v>Tragus</v>
      </c>
      <c r="M317" s="12" t="str">
        <f t="shared" si="42"/>
        <v>PI.IC.NE.080101.01</v>
      </c>
      <c r="O317" s="12" t="str">
        <f t="shared" si="43"/>
        <v>PH.IC.NE.080101.01</v>
      </c>
      <c r="Q317" s="12" t="str">
        <f t="shared" si="44"/>
        <v>CL.IC.NE.080101.01</v>
      </c>
    </row>
    <row r="318" spans="1:23" ht="15">
      <c r="A318" t="s">
        <v>6028</v>
      </c>
      <c r="C318" s="2" t="s">
        <v>10093</v>
      </c>
      <c r="E318" s="2" t="s">
        <v>1192</v>
      </c>
      <c r="F318" t="s">
        <v>6363</v>
      </c>
      <c r="G318" t="s">
        <v>6384</v>
      </c>
      <c r="H318" s="22" t="s">
        <v>1398</v>
      </c>
      <c r="I318" t="s">
        <v>6385</v>
      </c>
      <c r="J318" s="11" t="str">
        <f t="shared" si="41"/>
        <v>IC.NE.080102</v>
      </c>
      <c r="K318" s="2" t="s">
        <v>1192</v>
      </c>
      <c r="L318" t="str">
        <f t="shared" si="45"/>
        <v>Phlebostatic axis</v>
      </c>
      <c r="M318" s="12" t="str">
        <f t="shared" si="42"/>
        <v>PI.IC.NE.080102.01</v>
      </c>
      <c r="O318" s="12" t="str">
        <f t="shared" si="43"/>
        <v>PH.IC.NE.080102.01</v>
      </c>
      <c r="Q318" s="12" t="str">
        <f t="shared" si="44"/>
        <v>CL.IC.NE.080102.01</v>
      </c>
    </row>
    <row r="319" spans="1:23" ht="15">
      <c r="A319" t="s">
        <v>6028</v>
      </c>
      <c r="C319" s="2" t="s">
        <v>10093</v>
      </c>
      <c r="E319" s="2" t="s">
        <v>1192</v>
      </c>
      <c r="F319" t="s">
        <v>6363</v>
      </c>
      <c r="G319" t="s">
        <v>6242</v>
      </c>
      <c r="H319" s="22" t="s">
        <v>1400</v>
      </c>
      <c r="I319" t="s">
        <v>6243</v>
      </c>
      <c r="J319" s="11" t="str">
        <f t="shared" si="41"/>
        <v>IC.NE.080103</v>
      </c>
      <c r="K319" s="2" t="s">
        <v>1192</v>
      </c>
      <c r="L319" t="str">
        <f t="shared" si="45"/>
        <v>Level of insertion site</v>
      </c>
      <c r="M319" s="12" t="str">
        <f t="shared" si="42"/>
        <v>PI.IC.NE.080103.01</v>
      </c>
      <c r="O319" s="12" t="str">
        <f t="shared" si="43"/>
        <v>PH.IC.NE.080103.01</v>
      </c>
      <c r="Q319" s="12" t="str">
        <f t="shared" si="44"/>
        <v>CL.IC.NE.080103.01</v>
      </c>
    </row>
    <row r="320" spans="1:23" ht="15">
      <c r="A320" t="s">
        <v>6028</v>
      </c>
      <c r="C320" s="2" t="s">
        <v>10093</v>
      </c>
      <c r="E320" s="2" t="s">
        <v>1192</v>
      </c>
      <c r="F320" t="s">
        <v>6363</v>
      </c>
      <c r="G320" t="s">
        <v>4568</v>
      </c>
      <c r="H320" s="22" t="s">
        <v>1402</v>
      </c>
      <c r="I320" t="s">
        <v>4568</v>
      </c>
      <c r="J320" s="11" t="str">
        <f t="shared" si="41"/>
        <v>IC.NE.080104</v>
      </c>
      <c r="K320" s="2" t="s">
        <v>1192</v>
      </c>
      <c r="L320" t="str">
        <f t="shared" si="45"/>
        <v>Shoulder</v>
      </c>
      <c r="M320" s="12" t="str">
        <f t="shared" si="42"/>
        <v>PI.IC.NE.080104.01</v>
      </c>
      <c r="O320" s="12" t="str">
        <f t="shared" si="43"/>
        <v>PH.IC.NE.080104.01</v>
      </c>
      <c r="Q320" s="12" t="str">
        <f t="shared" si="44"/>
        <v>CL.IC.NE.080104.01</v>
      </c>
    </row>
    <row r="321" spans="1:19" ht="15">
      <c r="A321" t="s">
        <v>6028</v>
      </c>
      <c r="C321" s="2" t="s">
        <v>10093</v>
      </c>
      <c r="E321" s="2" t="s">
        <v>1192</v>
      </c>
      <c r="F321" t="s">
        <v>6363</v>
      </c>
      <c r="G321" t="s">
        <v>153</v>
      </c>
      <c r="H321" s="22" t="s">
        <v>1404</v>
      </c>
      <c r="I321" t="s">
        <v>6244</v>
      </c>
      <c r="J321" s="11" t="str">
        <f t="shared" si="41"/>
        <v>IC.NE.080105</v>
      </c>
      <c r="K321" s="2" t="s">
        <v>1192</v>
      </c>
      <c r="L321" t="str">
        <f t="shared" si="45"/>
        <v>Iliac crest</v>
      </c>
      <c r="M321" s="12" t="str">
        <f t="shared" si="42"/>
        <v>PI.IC.NE.080105.01</v>
      </c>
      <c r="O321" s="12" t="str">
        <f t="shared" si="43"/>
        <v>PH.IC.NE.080105.01</v>
      </c>
      <c r="Q321" s="12" t="str">
        <f t="shared" si="44"/>
        <v>CL.IC.NE.080105.01</v>
      </c>
    </row>
    <row r="322" spans="1:19" ht="15">
      <c r="A322" t="s">
        <v>6028</v>
      </c>
      <c r="C322" s="2" t="s">
        <v>10093</v>
      </c>
      <c r="E322" s="2" t="s">
        <v>1192</v>
      </c>
      <c r="F322" t="s">
        <v>6363</v>
      </c>
      <c r="G322" t="s">
        <v>6245</v>
      </c>
      <c r="H322" s="22" t="s">
        <v>1406</v>
      </c>
      <c r="I322" t="s">
        <v>6246</v>
      </c>
      <c r="J322" s="11" t="str">
        <f t="shared" si="41"/>
        <v>IC.NE.080106</v>
      </c>
      <c r="K322" s="2" t="s">
        <v>1192</v>
      </c>
      <c r="L322" t="str">
        <f t="shared" si="45"/>
        <v>Specify centimeters above site</v>
      </c>
      <c r="M322" s="12" t="str">
        <f t="shared" si="42"/>
        <v>PI.IC.NE.080106.01</v>
      </c>
      <c r="O322" s="12" t="str">
        <f t="shared" si="43"/>
        <v>PH.IC.NE.080106.01</v>
      </c>
      <c r="Q322" s="12" t="str">
        <f t="shared" si="44"/>
        <v>CL.IC.NE.080106.01</v>
      </c>
    </row>
    <row r="323" spans="1:19" ht="15">
      <c r="A323" t="s">
        <v>6028</v>
      </c>
      <c r="C323" s="2" t="s">
        <v>10093</v>
      </c>
      <c r="E323" s="2" t="s">
        <v>1192</v>
      </c>
      <c r="F323" t="s">
        <v>6363</v>
      </c>
      <c r="G323" t="s">
        <v>6249</v>
      </c>
      <c r="H323" s="22" t="s">
        <v>7284</v>
      </c>
      <c r="I323" t="s">
        <v>6250</v>
      </c>
      <c r="J323" s="11" t="str">
        <f t="shared" si="41"/>
        <v>IC.NE.080107</v>
      </c>
      <c r="K323" s="2" t="s">
        <v>1192</v>
      </c>
      <c r="L323" t="str">
        <f t="shared" si="45"/>
        <v>Specify centimeters below site</v>
      </c>
      <c r="M323" s="12" t="str">
        <f t="shared" si="42"/>
        <v>PI.IC.NE.080107.01</v>
      </c>
      <c r="O323" s="12" t="str">
        <f t="shared" si="43"/>
        <v>PH.IC.NE.080107.01</v>
      </c>
      <c r="Q323" s="12" t="str">
        <f t="shared" si="44"/>
        <v>CL.IC.NE.080107.01</v>
      </c>
    </row>
    <row r="324" spans="1:19" ht="15">
      <c r="A324" t="s">
        <v>6028</v>
      </c>
      <c r="C324" s="2" t="s">
        <v>10093</v>
      </c>
      <c r="D324" t="s">
        <v>9778</v>
      </c>
      <c r="E324" s="2" t="s">
        <v>923</v>
      </c>
      <c r="F324" t="s">
        <v>6364</v>
      </c>
      <c r="G324" t="s">
        <v>4047</v>
      </c>
      <c r="H324" s="22" t="s">
        <v>1396</v>
      </c>
      <c r="I324" t="s">
        <v>1935</v>
      </c>
      <c r="J324" s="11" t="str">
        <f t="shared" si="41"/>
        <v>IC.NE.080201</v>
      </c>
      <c r="K324" s="2" t="s">
        <v>1192</v>
      </c>
      <c r="L324" t="str">
        <f t="shared" si="45"/>
        <v xml:space="preserve">      Colorless</v>
      </c>
      <c r="M324" s="12" t="str">
        <f t="shared" si="42"/>
        <v>PI.IC.NE.080201.01</v>
      </c>
      <c r="O324" s="12" t="str">
        <f t="shared" si="43"/>
        <v>PH.IC.NE.080201.01</v>
      </c>
      <c r="Q324" s="12" t="str">
        <f t="shared" si="44"/>
        <v>CL.IC.NE.080201.01</v>
      </c>
    </row>
    <row r="325" spans="1:19" ht="15">
      <c r="A325" t="s">
        <v>6028</v>
      </c>
      <c r="C325" s="2" t="s">
        <v>10093</v>
      </c>
      <c r="E325" s="2" t="s">
        <v>923</v>
      </c>
      <c r="F325" t="s">
        <v>6364</v>
      </c>
      <c r="G325" t="s">
        <v>4217</v>
      </c>
      <c r="H325" s="22" t="s">
        <v>1398</v>
      </c>
      <c r="I325" t="s">
        <v>2103</v>
      </c>
      <c r="J325" s="11" t="str">
        <f t="shared" si="41"/>
        <v>IC.NE.080202</v>
      </c>
      <c r="K325" s="2" t="s">
        <v>1192</v>
      </c>
      <c r="L325" t="str">
        <f t="shared" si="45"/>
        <v xml:space="preserve">      Yellow</v>
      </c>
      <c r="M325" s="12" t="str">
        <f t="shared" si="42"/>
        <v>PI.IC.NE.080202.01</v>
      </c>
      <c r="O325" s="12" t="str">
        <f t="shared" si="43"/>
        <v>PH.IC.NE.080202.01</v>
      </c>
      <c r="Q325" s="12" t="str">
        <f t="shared" si="44"/>
        <v>CL.IC.NE.080202.01</v>
      </c>
    </row>
    <row r="326" spans="1:19" ht="15">
      <c r="A326" t="s">
        <v>6028</v>
      </c>
      <c r="C326" s="2" t="s">
        <v>10093</v>
      </c>
      <c r="E326" s="2" t="s">
        <v>923</v>
      </c>
      <c r="F326" t="s">
        <v>6364</v>
      </c>
      <c r="G326" t="s">
        <v>6365</v>
      </c>
      <c r="H326" s="22" t="s">
        <v>1400</v>
      </c>
      <c r="I326" t="s">
        <v>3122</v>
      </c>
      <c r="J326" s="11" t="str">
        <f t="shared" si="41"/>
        <v>IC.NE.080203</v>
      </c>
      <c r="K326" s="2" t="s">
        <v>1192</v>
      </c>
      <c r="L326" t="str">
        <f t="shared" si="45"/>
        <v xml:space="preserve">      Orange</v>
      </c>
      <c r="M326" s="12" t="str">
        <f t="shared" si="42"/>
        <v>PI.IC.NE.080203.01</v>
      </c>
      <c r="O326" s="12" t="str">
        <f t="shared" si="43"/>
        <v>PH.IC.NE.080203.01</v>
      </c>
      <c r="Q326" s="12" t="str">
        <f t="shared" si="44"/>
        <v>CL.IC.NE.080203.01</v>
      </c>
    </row>
    <row r="327" spans="1:19" ht="15">
      <c r="A327" t="s">
        <v>6028</v>
      </c>
      <c r="C327" s="2" t="s">
        <v>10093</v>
      </c>
      <c r="E327" s="2" t="s">
        <v>923</v>
      </c>
      <c r="F327" t="s">
        <v>6364</v>
      </c>
      <c r="G327" t="s">
        <v>4219</v>
      </c>
      <c r="H327" s="22" t="s">
        <v>1402</v>
      </c>
      <c r="I327" t="s">
        <v>1937</v>
      </c>
      <c r="J327" s="11" t="str">
        <f t="shared" si="41"/>
        <v>IC.NE.080204</v>
      </c>
      <c r="K327" s="2" t="s">
        <v>1192</v>
      </c>
      <c r="L327" t="str">
        <f t="shared" si="45"/>
        <v xml:space="preserve">      Pink</v>
      </c>
      <c r="M327" s="12" t="str">
        <f t="shared" si="42"/>
        <v>PI.IC.NE.080204.01</v>
      </c>
      <c r="O327" s="12" t="str">
        <f t="shared" si="43"/>
        <v>PH.IC.NE.080204.01</v>
      </c>
      <c r="Q327" s="12" t="str">
        <f t="shared" si="44"/>
        <v>CL.IC.NE.080204.01</v>
      </c>
    </row>
    <row r="328" spans="1:19" ht="15">
      <c r="A328" t="s">
        <v>6028</v>
      </c>
      <c r="C328" s="2" t="s">
        <v>10093</v>
      </c>
      <c r="E328" s="2" t="s">
        <v>923</v>
      </c>
      <c r="F328" t="s">
        <v>6364</v>
      </c>
      <c r="G328" t="s">
        <v>4220</v>
      </c>
      <c r="H328" s="22" t="s">
        <v>1404</v>
      </c>
      <c r="I328" t="s">
        <v>1560</v>
      </c>
      <c r="J328" s="11" t="str">
        <f t="shared" si="41"/>
        <v>IC.NE.080205</v>
      </c>
      <c r="K328" s="2" t="s">
        <v>1192</v>
      </c>
      <c r="L328" t="str">
        <f t="shared" si="45"/>
        <v xml:space="preserve">      Red</v>
      </c>
      <c r="M328" s="12" t="str">
        <f t="shared" si="42"/>
        <v>PI.IC.NE.080205.01</v>
      </c>
      <c r="O328" s="12" t="str">
        <f t="shared" si="43"/>
        <v>PH.IC.NE.080205.01</v>
      </c>
      <c r="Q328" s="12" t="str">
        <f t="shared" si="44"/>
        <v>CL.IC.NE.080205.01</v>
      </c>
    </row>
    <row r="329" spans="1:19" ht="15">
      <c r="A329" t="s">
        <v>6028</v>
      </c>
      <c r="C329" s="2" t="s">
        <v>10093</v>
      </c>
      <c r="E329" s="2" t="s">
        <v>923</v>
      </c>
      <c r="F329" t="s">
        <v>6364</v>
      </c>
      <c r="G329" t="s">
        <v>4052</v>
      </c>
      <c r="H329" s="22" t="s">
        <v>1406</v>
      </c>
      <c r="I329" t="s">
        <v>2703</v>
      </c>
      <c r="J329" s="11" t="str">
        <f t="shared" si="41"/>
        <v>IC.NE.080206</v>
      </c>
      <c r="K329" s="2" t="s">
        <v>1192</v>
      </c>
      <c r="L329" t="str">
        <f t="shared" si="45"/>
        <v xml:space="preserve">      Brown</v>
      </c>
      <c r="M329" s="12" t="str">
        <f t="shared" si="42"/>
        <v>PI.IC.NE.080206.01</v>
      </c>
      <c r="O329" s="12" t="str">
        <f t="shared" si="43"/>
        <v>PH.IC.NE.080206.01</v>
      </c>
      <c r="Q329" s="12" t="str">
        <f t="shared" si="44"/>
        <v>CL.IC.NE.080206.01</v>
      </c>
    </row>
    <row r="330" spans="1:19" ht="15">
      <c r="A330" t="s">
        <v>6028</v>
      </c>
      <c r="C330" s="2" t="s">
        <v>10093</v>
      </c>
      <c r="E330" s="2" t="s">
        <v>923</v>
      </c>
      <c r="F330" t="s">
        <v>6364</v>
      </c>
      <c r="G330" t="s">
        <v>4053</v>
      </c>
      <c r="H330" s="22" t="s">
        <v>1419</v>
      </c>
      <c r="I330" t="s">
        <v>1434</v>
      </c>
      <c r="J330" s="11" t="str">
        <f t="shared" si="41"/>
        <v>IC.NE.080207</v>
      </c>
      <c r="K330" s="2" t="s">
        <v>1192</v>
      </c>
      <c r="L330" t="str">
        <f t="shared" si="45"/>
        <v xml:space="preserve">      Green</v>
      </c>
      <c r="M330" s="12" t="str">
        <f t="shared" si="42"/>
        <v>PI.IC.NE.080207.01</v>
      </c>
      <c r="O330" s="12" t="str">
        <f t="shared" si="43"/>
        <v>PH.IC.NE.080207.01</v>
      </c>
      <c r="Q330" s="12" t="str">
        <f t="shared" si="44"/>
        <v>CL.IC.NE.080207.01</v>
      </c>
      <c r="R330" t="s">
        <v>1141</v>
      </c>
    </row>
    <row r="331" spans="1:19" ht="15">
      <c r="A331" t="s">
        <v>6028</v>
      </c>
      <c r="C331" s="2" t="s">
        <v>10093</v>
      </c>
      <c r="E331" s="2" t="s">
        <v>1199</v>
      </c>
      <c r="F331" t="s">
        <v>6364</v>
      </c>
      <c r="G331" t="s">
        <v>6366</v>
      </c>
      <c r="H331" s="22" t="s">
        <v>10093</v>
      </c>
      <c r="I331" t="s">
        <v>6202</v>
      </c>
      <c r="J331" s="11" t="str">
        <f t="shared" si="41"/>
        <v>IC.NE.080208</v>
      </c>
      <c r="K331" s="2" t="s">
        <v>1192</v>
      </c>
      <c r="L331" t="str">
        <f t="shared" si="45"/>
        <v xml:space="preserve">  Not Applicable</v>
      </c>
      <c r="M331" s="12" t="str">
        <f t="shared" si="42"/>
        <v>PI.IC.NE.080208.01</v>
      </c>
      <c r="O331" s="12" t="str">
        <f t="shared" si="43"/>
        <v>PH.IC.NE.080208.01</v>
      </c>
      <c r="Q331" s="12" t="str">
        <f t="shared" si="44"/>
        <v>CL.IC.NE.080208.01</v>
      </c>
      <c r="R331" t="s">
        <v>1141</v>
      </c>
      <c r="S331">
        <v>75</v>
      </c>
    </row>
    <row r="332" spans="1:19" ht="15">
      <c r="A332" t="s">
        <v>6028</v>
      </c>
      <c r="C332" s="2" t="s">
        <v>10093</v>
      </c>
      <c r="D332" t="s">
        <v>6400</v>
      </c>
      <c r="E332" s="2" t="s">
        <v>1202</v>
      </c>
      <c r="F332" t="s">
        <v>6364</v>
      </c>
      <c r="G332" t="s">
        <v>6367</v>
      </c>
      <c r="H332" s="22" t="s">
        <v>1396</v>
      </c>
      <c r="I332" t="s">
        <v>1639</v>
      </c>
      <c r="J332" s="11" t="str">
        <f t="shared" si="41"/>
        <v>IC.NE.080301</v>
      </c>
      <c r="K332" s="2" t="s">
        <v>1192</v>
      </c>
      <c r="L332" t="str">
        <f t="shared" si="45"/>
        <v xml:space="preserve">      Clear</v>
      </c>
      <c r="M332" s="12" t="str">
        <f t="shared" si="42"/>
        <v>PI.IC.NE.080301.01</v>
      </c>
      <c r="O332" s="12" t="str">
        <f t="shared" si="43"/>
        <v>PH.IC.NE.080301.01</v>
      </c>
      <c r="Q332" s="12" t="str">
        <f t="shared" si="44"/>
        <v>CL.IC.NE.080301.01</v>
      </c>
    </row>
    <row r="333" spans="1:19" ht="15">
      <c r="A333" t="s">
        <v>6028</v>
      </c>
      <c r="C333" s="2" t="s">
        <v>10093</v>
      </c>
      <c r="E333" s="2" t="s">
        <v>1202</v>
      </c>
      <c r="F333" t="s">
        <v>6364</v>
      </c>
      <c r="G333" t="s">
        <v>4056</v>
      </c>
      <c r="H333" s="22" t="s">
        <v>1398</v>
      </c>
      <c r="I333" t="s">
        <v>1438</v>
      </c>
      <c r="J333" s="11" t="str">
        <f t="shared" si="41"/>
        <v>IC.NE.080302</v>
      </c>
      <c r="K333" s="2" t="s">
        <v>1192</v>
      </c>
      <c r="L333" t="str">
        <f t="shared" si="45"/>
        <v xml:space="preserve">      Bloody</v>
      </c>
      <c r="M333" s="12" t="str">
        <f t="shared" si="42"/>
        <v>PI.IC.NE.080302.01</v>
      </c>
      <c r="O333" s="12" t="str">
        <f t="shared" si="43"/>
        <v>PH.IC.NE.080302.01</v>
      </c>
      <c r="Q333" s="12" t="str">
        <f t="shared" si="44"/>
        <v>CL.IC.NE.080302.01</v>
      </c>
    </row>
    <row r="334" spans="1:19" ht="15">
      <c r="A334" t="s">
        <v>6028</v>
      </c>
      <c r="C334" s="2" t="s">
        <v>10093</v>
      </c>
      <c r="E334" s="2" t="s">
        <v>1202</v>
      </c>
      <c r="F334" t="s">
        <v>6364</v>
      </c>
      <c r="G334" t="s">
        <v>4057</v>
      </c>
      <c r="H334" s="22" t="s">
        <v>1400</v>
      </c>
      <c r="I334" t="s">
        <v>1635</v>
      </c>
      <c r="J334" s="11" t="str">
        <f t="shared" si="41"/>
        <v>IC.NE.080303</v>
      </c>
      <c r="K334" s="2" t="s">
        <v>1192</v>
      </c>
      <c r="L334" t="str">
        <f t="shared" si="45"/>
        <v xml:space="preserve">      Serosanguinous</v>
      </c>
      <c r="M334" s="12" t="str">
        <f t="shared" si="42"/>
        <v>PI.IC.NE.080303.01</v>
      </c>
      <c r="O334" s="12" t="str">
        <f t="shared" si="43"/>
        <v>PH.IC.NE.080303.01</v>
      </c>
      <c r="Q334" s="12" t="str">
        <f t="shared" si="44"/>
        <v>CL.IC.NE.080303.01</v>
      </c>
    </row>
    <row r="335" spans="1:19" ht="15">
      <c r="A335" t="s">
        <v>6028</v>
      </c>
      <c r="C335" s="2" t="s">
        <v>10093</v>
      </c>
      <c r="E335" s="2" t="s">
        <v>1202</v>
      </c>
      <c r="F335" t="s">
        <v>6364</v>
      </c>
      <c r="G335" t="s">
        <v>4058</v>
      </c>
      <c r="H335" s="22" t="s">
        <v>1402</v>
      </c>
      <c r="I335" t="s">
        <v>1637</v>
      </c>
      <c r="J335" s="11" t="str">
        <f t="shared" si="41"/>
        <v>IC.NE.080304</v>
      </c>
      <c r="K335" s="2" t="s">
        <v>1192</v>
      </c>
      <c r="L335" t="str">
        <f t="shared" si="45"/>
        <v xml:space="preserve">      Serous</v>
      </c>
      <c r="M335" s="12" t="str">
        <f t="shared" si="42"/>
        <v>PI.IC.NE.080304.01</v>
      </c>
      <c r="O335" s="12" t="str">
        <f t="shared" si="43"/>
        <v>PH.IC.NE.080304.01</v>
      </c>
      <c r="Q335" s="12" t="str">
        <f t="shared" si="44"/>
        <v>CL.IC.NE.080304.01</v>
      </c>
    </row>
    <row r="336" spans="1:19" ht="15">
      <c r="A336" t="s">
        <v>6028</v>
      </c>
      <c r="C336" s="2" t="s">
        <v>10093</v>
      </c>
      <c r="E336" s="2" t="s">
        <v>1202</v>
      </c>
      <c r="F336" t="s">
        <v>6364</v>
      </c>
      <c r="G336" t="s">
        <v>4059</v>
      </c>
      <c r="H336" s="22" t="s">
        <v>1404</v>
      </c>
      <c r="I336" t="s">
        <v>1641</v>
      </c>
      <c r="J336" s="11" t="str">
        <f t="shared" si="41"/>
        <v>IC.NE.080305</v>
      </c>
      <c r="K336" s="2" t="s">
        <v>1192</v>
      </c>
      <c r="L336" t="str">
        <f t="shared" si="45"/>
        <v xml:space="preserve">      Cloudy</v>
      </c>
      <c r="M336" s="12" t="str">
        <f t="shared" si="42"/>
        <v>PI.IC.NE.080305.01</v>
      </c>
      <c r="O336" s="12" t="str">
        <f t="shared" si="43"/>
        <v>PH.IC.NE.080305.01</v>
      </c>
      <c r="Q336" s="12" t="str">
        <f t="shared" si="44"/>
        <v>CL.IC.NE.080305.01</v>
      </c>
    </row>
    <row r="337" spans="1:23" ht="15">
      <c r="A337" t="s">
        <v>6028</v>
      </c>
      <c r="C337" s="2" t="s">
        <v>10093</v>
      </c>
      <c r="E337" s="2" t="s">
        <v>1202</v>
      </c>
      <c r="F337" t="s">
        <v>6364</v>
      </c>
      <c r="G337" t="s">
        <v>4060</v>
      </c>
      <c r="H337" s="22" t="s">
        <v>1406</v>
      </c>
      <c r="I337" t="s">
        <v>1643</v>
      </c>
      <c r="J337" s="11" t="str">
        <f t="shared" si="41"/>
        <v>IC.NE.080306</v>
      </c>
      <c r="K337" s="2" t="s">
        <v>1192</v>
      </c>
      <c r="L337" t="str">
        <f t="shared" si="45"/>
        <v xml:space="preserve">      Purulent</v>
      </c>
      <c r="M337" s="12" t="str">
        <f t="shared" si="42"/>
        <v>PI.IC.NE.080306.01</v>
      </c>
      <c r="O337" s="12" t="str">
        <f t="shared" si="43"/>
        <v>PH.IC.NE.080306.01</v>
      </c>
      <c r="Q337" s="12" t="str">
        <f t="shared" si="44"/>
        <v>CL.IC.NE.080306.01</v>
      </c>
    </row>
    <row r="338" spans="1:23" ht="15">
      <c r="A338" t="s">
        <v>6028</v>
      </c>
      <c r="C338" s="2" t="s">
        <v>10093</v>
      </c>
      <c r="E338" s="2" t="s">
        <v>1202</v>
      </c>
      <c r="F338" t="s">
        <v>6364</v>
      </c>
      <c r="G338" t="s">
        <v>4061</v>
      </c>
      <c r="H338" s="22" t="s">
        <v>1419</v>
      </c>
      <c r="I338" t="s">
        <v>1645</v>
      </c>
      <c r="J338" s="11" t="str">
        <f t="shared" si="41"/>
        <v>IC.NE.080307</v>
      </c>
      <c r="K338" s="2" t="s">
        <v>1192</v>
      </c>
      <c r="L338" t="str">
        <f t="shared" si="45"/>
        <v xml:space="preserve">      Viscous</v>
      </c>
      <c r="M338" s="12" t="str">
        <f t="shared" si="42"/>
        <v>PI.IC.NE.080307.01</v>
      </c>
      <c r="O338" s="12" t="str">
        <f t="shared" si="43"/>
        <v>PH.IC.NE.080307.01</v>
      </c>
      <c r="Q338" s="12" t="str">
        <f t="shared" si="44"/>
        <v>CL.IC.NE.080307.01</v>
      </c>
    </row>
    <row r="339" spans="1:23" ht="15">
      <c r="A339" t="s">
        <v>6028</v>
      </c>
      <c r="C339" s="2" t="s">
        <v>10093</v>
      </c>
      <c r="D339" t="s">
        <v>6533</v>
      </c>
      <c r="E339" s="2" t="s">
        <v>7070</v>
      </c>
      <c r="F339" t="s">
        <v>6370</v>
      </c>
      <c r="G339" t="s">
        <v>1824</v>
      </c>
      <c r="H339" s="22" t="s">
        <v>1192</v>
      </c>
      <c r="I339" t="s">
        <v>1825</v>
      </c>
      <c r="J339" s="11" t="str">
        <f t="shared" si="41"/>
        <v>IC.NE.080401</v>
      </c>
      <c r="K339" s="2" t="s">
        <v>1192</v>
      </c>
      <c r="L339" t="str">
        <f t="shared" si="45"/>
        <v xml:space="preserve">     Gauze</v>
      </c>
      <c r="M339" s="12" t="str">
        <f t="shared" si="42"/>
        <v>PI.IC.NE.080401.01</v>
      </c>
      <c r="O339" s="12" t="str">
        <f t="shared" si="43"/>
        <v>PH.IC.NE.080401.01</v>
      </c>
      <c r="Q339" s="12" t="str">
        <f t="shared" si="44"/>
        <v>CL.IC.NE.080401.01</v>
      </c>
    </row>
    <row r="340" spans="1:23" ht="15">
      <c r="A340" t="s">
        <v>6028</v>
      </c>
      <c r="C340" s="2" t="s">
        <v>10093</v>
      </c>
      <c r="E340" s="2" t="s">
        <v>7070</v>
      </c>
      <c r="F340" t="s">
        <v>6370</v>
      </c>
      <c r="G340" t="s">
        <v>3280</v>
      </c>
      <c r="H340" s="22" t="s">
        <v>1398</v>
      </c>
      <c r="I340" t="s">
        <v>1998</v>
      </c>
      <c r="J340" s="11" t="str">
        <f t="shared" si="41"/>
        <v>IC.NE.080402</v>
      </c>
      <c r="K340" s="2" t="s">
        <v>1192</v>
      </c>
      <c r="L340" t="str">
        <f t="shared" si="45"/>
        <v xml:space="preserve">     Transparent</v>
      </c>
      <c r="M340" s="12" t="str">
        <f t="shared" si="42"/>
        <v>PI.IC.NE.080402.01</v>
      </c>
      <c r="O340" s="12" t="str">
        <f t="shared" si="43"/>
        <v>PH.IC.NE.080402.01</v>
      </c>
      <c r="Q340" s="12" t="str">
        <f t="shared" si="44"/>
        <v>CL.IC.NE.080402.01</v>
      </c>
    </row>
    <row r="341" spans="1:23" ht="15">
      <c r="A341" t="s">
        <v>6028</v>
      </c>
      <c r="C341" s="2" t="s">
        <v>10093</v>
      </c>
      <c r="E341" s="2" t="s">
        <v>7070</v>
      </c>
      <c r="F341" t="s">
        <v>6370</v>
      </c>
      <c r="G341" t="s">
        <v>1968</v>
      </c>
      <c r="H341" s="22" t="s">
        <v>1400</v>
      </c>
      <c r="I341" t="s">
        <v>1831</v>
      </c>
      <c r="J341" s="11" t="str">
        <f t="shared" si="41"/>
        <v>IC.NE.080403</v>
      </c>
      <c r="K341" s="2" t="s">
        <v>1192</v>
      </c>
      <c r="L341" t="str">
        <f t="shared" si="45"/>
        <v xml:space="preserve">     None</v>
      </c>
      <c r="M341" s="12" t="str">
        <f t="shared" si="42"/>
        <v>PI.IC.NE.080403.01</v>
      </c>
      <c r="O341" s="12" t="str">
        <f t="shared" si="43"/>
        <v>PH.IC.NE.080403.01</v>
      </c>
      <c r="Q341" s="12" t="str">
        <f t="shared" si="44"/>
        <v>CL.IC.NE.080403.01</v>
      </c>
    </row>
    <row r="342" spans="1:23" ht="15">
      <c r="A342" t="s">
        <v>6028</v>
      </c>
      <c r="C342" s="2" t="s">
        <v>10093</v>
      </c>
      <c r="E342" s="2" t="s">
        <v>7070</v>
      </c>
      <c r="F342" t="s">
        <v>6370</v>
      </c>
      <c r="G342" t="s">
        <v>2684</v>
      </c>
      <c r="H342" s="22" t="s">
        <v>1402</v>
      </c>
      <c r="I342" t="s">
        <v>930</v>
      </c>
      <c r="J342" s="11" t="str">
        <f t="shared" si="41"/>
        <v>IC.NE.080404</v>
      </c>
      <c r="K342" s="2" t="s">
        <v>1192</v>
      </c>
      <c r="L342" t="str">
        <f t="shared" si="45"/>
        <v xml:space="preserve">     Other: specify</v>
      </c>
      <c r="M342" s="12" t="str">
        <f t="shared" si="42"/>
        <v>PI.IC.NE.080404.01</v>
      </c>
      <c r="O342" s="12" t="str">
        <f t="shared" si="43"/>
        <v>PH.IC.NE.080404.01</v>
      </c>
      <c r="Q342" s="12" t="str">
        <f t="shared" si="44"/>
        <v>CL.IC.NE.080404.01</v>
      </c>
    </row>
    <row r="343" spans="1:23" ht="15">
      <c r="A343" t="s">
        <v>6028</v>
      </c>
      <c r="C343" s="2" t="s">
        <v>10093</v>
      </c>
      <c r="D343" t="s">
        <v>9791</v>
      </c>
      <c r="E343" s="2" t="s">
        <v>7071</v>
      </c>
      <c r="F343" t="s">
        <v>6370</v>
      </c>
      <c r="G343" t="s">
        <v>1832</v>
      </c>
      <c r="H343" s="22" t="s">
        <v>1396</v>
      </c>
      <c r="I343" t="s">
        <v>1833</v>
      </c>
      <c r="J343" s="11" t="str">
        <f t="shared" si="41"/>
        <v>IC.NE.080501</v>
      </c>
      <c r="K343" s="2" t="s">
        <v>1192</v>
      </c>
      <c r="L343" t="str">
        <f t="shared" si="45"/>
        <v xml:space="preserve">     Clean, dry and intact</v>
      </c>
      <c r="M343" s="12" t="str">
        <f t="shared" si="42"/>
        <v>PI.IC.NE.080501.01</v>
      </c>
      <c r="O343" s="12" t="str">
        <f t="shared" si="43"/>
        <v>PH.IC.NE.080501.01</v>
      </c>
      <c r="Q343" s="12" t="str">
        <f t="shared" si="44"/>
        <v>CL.IC.NE.080501.01</v>
      </c>
    </row>
    <row r="344" spans="1:23" ht="15">
      <c r="A344" t="s">
        <v>6028</v>
      </c>
      <c r="C344" s="2" t="s">
        <v>10093</v>
      </c>
      <c r="E344" s="2" t="s">
        <v>7071</v>
      </c>
      <c r="F344" t="s">
        <v>6370</v>
      </c>
      <c r="G344" t="s">
        <v>2808</v>
      </c>
      <c r="H344" s="22" t="s">
        <v>1398</v>
      </c>
      <c r="I344" t="s">
        <v>1811</v>
      </c>
      <c r="J344" s="11" t="str">
        <f t="shared" si="41"/>
        <v>IC.NE.080502</v>
      </c>
      <c r="K344" s="2" t="s">
        <v>1192</v>
      </c>
      <c r="L344" t="str">
        <f t="shared" si="45"/>
        <v xml:space="preserve">     Changed</v>
      </c>
      <c r="M344" s="12" t="str">
        <f t="shared" si="42"/>
        <v>PI.IC.NE.080502.01</v>
      </c>
      <c r="O344" s="12" t="str">
        <f t="shared" si="43"/>
        <v>PH.IC.NE.080502.01</v>
      </c>
      <c r="Q344" s="12" t="str">
        <f t="shared" si="44"/>
        <v>CL.IC.NE.080502.01</v>
      </c>
    </row>
    <row r="345" spans="1:23" ht="15">
      <c r="A345" t="s">
        <v>6028</v>
      </c>
      <c r="C345" s="2" t="s">
        <v>10093</v>
      </c>
      <c r="E345" s="2" t="s">
        <v>7071</v>
      </c>
      <c r="F345" t="s">
        <v>6370</v>
      </c>
      <c r="G345" t="s">
        <v>2009</v>
      </c>
      <c r="H345" s="22" t="s">
        <v>1400</v>
      </c>
      <c r="I345" t="s">
        <v>2010</v>
      </c>
      <c r="J345" s="11" t="str">
        <f t="shared" si="41"/>
        <v>IC.NE.080503</v>
      </c>
      <c r="K345" s="2" t="s">
        <v>1192</v>
      </c>
      <c r="L345" t="str">
        <f t="shared" ref="L345:L410" si="61">G345</f>
        <v xml:space="preserve">     Reinforced: specify date/time</v>
      </c>
      <c r="M345" s="12" t="str">
        <f t="shared" si="42"/>
        <v>PI.IC.NE.080503.01</v>
      </c>
      <c r="O345" s="12" t="str">
        <f t="shared" si="43"/>
        <v>PH.IC.NE.080503.01</v>
      </c>
      <c r="Q345" s="12" t="str">
        <f t="shared" si="44"/>
        <v>CL.IC.NE.080503.01</v>
      </c>
    </row>
    <row r="346" spans="1:23" ht="15">
      <c r="A346" t="s">
        <v>6028</v>
      </c>
      <c r="C346" s="2" t="s">
        <v>10093</v>
      </c>
      <c r="E346" s="2" t="s">
        <v>7071</v>
      </c>
      <c r="F346" t="s">
        <v>6370</v>
      </c>
      <c r="G346" t="s">
        <v>6266</v>
      </c>
      <c r="H346" s="22" t="s">
        <v>7070</v>
      </c>
      <c r="I346" t="s">
        <v>6266</v>
      </c>
      <c r="J346" s="11" t="str">
        <f t="shared" si="41"/>
        <v>IC.NE.080504</v>
      </c>
      <c r="K346" s="2" t="s">
        <v>1192</v>
      </c>
      <c r="L346" t="str">
        <f t="shared" si="61"/>
        <v>Stained</v>
      </c>
      <c r="M346" s="12" t="str">
        <f t="shared" si="42"/>
        <v>PI.IC.NE.080504.01</v>
      </c>
      <c r="O346" s="12" t="str">
        <f t="shared" si="43"/>
        <v>PH.IC.NE.080504.01</v>
      </c>
      <c r="Q346" s="12" t="str">
        <f t="shared" si="44"/>
        <v>CL.IC.NE.080504.01</v>
      </c>
      <c r="R346" t="s">
        <v>1141</v>
      </c>
      <c r="S346">
        <v>60</v>
      </c>
    </row>
    <row r="347" spans="1:23" ht="15">
      <c r="A347" t="s">
        <v>6028</v>
      </c>
      <c r="C347" s="2" t="s">
        <v>10093</v>
      </c>
      <c r="E347" s="2" t="s">
        <v>7071</v>
      </c>
      <c r="F347" t="s">
        <v>6370</v>
      </c>
      <c r="G347" t="s">
        <v>6371</v>
      </c>
      <c r="H347" s="22" t="s">
        <v>7071</v>
      </c>
      <c r="I347" t="s">
        <v>4084</v>
      </c>
      <c r="J347" s="11" t="str">
        <f t="shared" si="41"/>
        <v>IC.NE.080505</v>
      </c>
      <c r="K347" s="2" t="s">
        <v>1192</v>
      </c>
      <c r="L347" t="str">
        <f t="shared" si="61"/>
        <v>intact</v>
      </c>
      <c r="M347" s="12" t="str">
        <f t="shared" si="42"/>
        <v>PI.IC.NE.080505.01</v>
      </c>
      <c r="O347" s="12" t="str">
        <f t="shared" si="43"/>
        <v>PH.IC.NE.080505.01</v>
      </c>
      <c r="Q347" s="12" t="str">
        <f t="shared" si="44"/>
        <v>CL.IC.NE.080505.01</v>
      </c>
      <c r="R347" t="s">
        <v>1141</v>
      </c>
      <c r="S347">
        <v>60</v>
      </c>
    </row>
    <row r="348" spans="1:23" ht="15">
      <c r="A348" t="s">
        <v>6028</v>
      </c>
      <c r="C348" s="2" t="s">
        <v>10093</v>
      </c>
      <c r="E348" s="2" t="s">
        <v>7071</v>
      </c>
      <c r="F348" t="s">
        <v>6370</v>
      </c>
      <c r="G348" t="s">
        <v>6372</v>
      </c>
      <c r="H348" s="22" t="s">
        <v>6888</v>
      </c>
      <c r="I348" t="s">
        <v>6372</v>
      </c>
      <c r="J348" s="11" t="str">
        <f t="shared" si="41"/>
        <v>IC.NE.080506</v>
      </c>
      <c r="K348" s="2" t="s">
        <v>1192</v>
      </c>
      <c r="L348" t="str">
        <f t="shared" si="61"/>
        <v>Covered</v>
      </c>
      <c r="M348" s="12" t="str">
        <f t="shared" si="42"/>
        <v>PI.IC.NE.080506.01</v>
      </c>
      <c r="O348" s="12" t="str">
        <f t="shared" si="43"/>
        <v>PH.IC.NE.080506.01</v>
      </c>
      <c r="Q348" s="12" t="str">
        <f t="shared" si="44"/>
        <v>CL.IC.NE.080506.01</v>
      </c>
      <c r="R348" t="s">
        <v>1141</v>
      </c>
      <c r="S348">
        <v>60</v>
      </c>
    </row>
    <row r="349" spans="1:23" ht="15">
      <c r="A349" t="s">
        <v>6028</v>
      </c>
      <c r="C349" s="2" t="s">
        <v>10093</v>
      </c>
      <c r="E349" s="2" t="s">
        <v>7071</v>
      </c>
      <c r="F349" t="s">
        <v>6370</v>
      </c>
      <c r="G349" t="s">
        <v>6373</v>
      </c>
      <c r="H349" s="22" t="s">
        <v>7284</v>
      </c>
      <c r="I349" t="s">
        <v>6374</v>
      </c>
      <c r="J349" s="11" t="str">
        <f t="shared" si="41"/>
        <v>IC.NE.080507</v>
      </c>
      <c r="K349" s="2" t="s">
        <v>11324</v>
      </c>
      <c r="L349" t="str">
        <f t="shared" si="61"/>
        <v>Original Waiting for Provider to Change</v>
      </c>
      <c r="M349" s="12" t="str">
        <f t="shared" si="42"/>
        <v>PI.IC.NE.080507.01</v>
      </c>
      <c r="O349" s="12" t="str">
        <f t="shared" si="43"/>
        <v>PH.IC.NE.080507.01</v>
      </c>
      <c r="Q349" s="12" t="str">
        <f t="shared" si="44"/>
        <v>CL.IC.NE.080507.01</v>
      </c>
      <c r="R349" t="s">
        <v>1141</v>
      </c>
      <c r="S349">
        <v>60</v>
      </c>
    </row>
    <row r="350" spans="1:23" ht="15">
      <c r="A350" t="s">
        <v>6028</v>
      </c>
      <c r="C350" s="2" t="s">
        <v>10093</v>
      </c>
      <c r="E350" s="2" t="s">
        <v>7071</v>
      </c>
      <c r="F350" t="s">
        <v>6370</v>
      </c>
      <c r="G350" t="s">
        <v>6375</v>
      </c>
      <c r="H350" s="22" t="s">
        <v>10093</v>
      </c>
      <c r="I350" t="s">
        <v>6376</v>
      </c>
      <c r="J350" s="11" t="str">
        <f t="shared" si="41"/>
        <v>IC.NE.080508</v>
      </c>
      <c r="K350" s="2" t="s">
        <v>1192</v>
      </c>
      <c r="L350" t="str">
        <f t="shared" si="61"/>
        <v xml:space="preserve">Clean </v>
      </c>
      <c r="M350" s="12" t="str">
        <f t="shared" si="42"/>
        <v>PI.IC.NE.080508.01</v>
      </c>
      <c r="O350" s="12" t="str">
        <f t="shared" si="43"/>
        <v>PH.IC.NE.080508.01</v>
      </c>
      <c r="Q350" s="12" t="str">
        <f t="shared" si="44"/>
        <v>CL.IC.NE.080508.01</v>
      </c>
      <c r="R350" t="s">
        <v>1141</v>
      </c>
      <c r="S350">
        <v>60</v>
      </c>
    </row>
    <row r="351" spans="1:23" ht="15">
      <c r="A351" t="s">
        <v>6028</v>
      </c>
      <c r="C351" s="2" t="s">
        <v>10093</v>
      </c>
      <c r="E351" s="2" t="s">
        <v>7071</v>
      </c>
      <c r="F351" t="s">
        <v>6370</v>
      </c>
      <c r="G351" t="s">
        <v>6314</v>
      </c>
      <c r="H351" s="22" t="s">
        <v>10095</v>
      </c>
      <c r="I351" t="s">
        <v>6314</v>
      </c>
      <c r="J351" s="11" t="str">
        <f t="shared" si="41"/>
        <v>IC.NE.080509</v>
      </c>
      <c r="K351" s="2" t="s">
        <v>1192</v>
      </c>
      <c r="L351" t="str">
        <f t="shared" si="61"/>
        <v>Dry</v>
      </c>
      <c r="M351" s="12" t="str">
        <f t="shared" si="42"/>
        <v>PI.IC.NE.080509.01</v>
      </c>
      <c r="O351" s="12" t="str">
        <f t="shared" si="43"/>
        <v>PH.IC.NE.080509.01</v>
      </c>
      <c r="Q351" s="12" t="str">
        <f t="shared" si="44"/>
        <v>CL.IC.NE.080509.01</v>
      </c>
      <c r="R351" t="s">
        <v>1141</v>
      </c>
      <c r="S351">
        <v>60</v>
      </c>
    </row>
    <row r="352" spans="1:23" ht="15">
      <c r="A352" t="s">
        <v>6028</v>
      </c>
      <c r="C352" s="2" t="s">
        <v>11665</v>
      </c>
      <c r="E352" s="2" t="s">
        <v>7071</v>
      </c>
      <c r="F352" t="s">
        <v>11542</v>
      </c>
      <c r="G352" t="s">
        <v>11094</v>
      </c>
      <c r="H352" s="22" t="s">
        <v>11098</v>
      </c>
      <c r="I352" t="s">
        <v>11663</v>
      </c>
      <c r="J352" s="11" t="str">
        <f t="shared" si="41"/>
        <v>IC.NE.080510</v>
      </c>
      <c r="K352" s="2" t="s">
        <v>1192</v>
      </c>
      <c r="L352" t="str">
        <f t="shared" si="61"/>
        <v>Saturated</v>
      </c>
      <c r="M352" s="12" t="str">
        <f t="shared" si="42"/>
        <v>PI.IC.NE.080510.01</v>
      </c>
      <c r="O352" s="12" t="str">
        <f t="shared" si="43"/>
        <v>PH.IC.NE.080510.01</v>
      </c>
      <c r="Q352" s="12" t="str">
        <f t="shared" si="44"/>
        <v>CL.IC.NE.080510.01</v>
      </c>
      <c r="R352" t="s">
        <v>1112</v>
      </c>
      <c r="S352">
        <v>60</v>
      </c>
      <c r="V352" t="s">
        <v>11664</v>
      </c>
      <c r="W352">
        <v>1050</v>
      </c>
    </row>
    <row r="353" spans="1:23" ht="15">
      <c r="A353" t="s">
        <v>6028</v>
      </c>
      <c r="C353" s="2" t="s">
        <v>10093</v>
      </c>
      <c r="D353" t="s">
        <v>4304</v>
      </c>
      <c r="E353" s="2" t="s">
        <v>6888</v>
      </c>
      <c r="F353" t="s">
        <v>6370</v>
      </c>
      <c r="G353" t="s">
        <v>2422</v>
      </c>
      <c r="H353" s="22" t="s">
        <v>1396</v>
      </c>
      <c r="I353" t="s">
        <v>1001</v>
      </c>
      <c r="J353" s="11" t="str">
        <f t="shared" si="41"/>
        <v>IC.NE.080601</v>
      </c>
      <c r="K353" s="2" t="s">
        <v>1192</v>
      </c>
      <c r="L353" t="str">
        <f t="shared" si="61"/>
        <v xml:space="preserve">     Drsg discharge none</v>
      </c>
      <c r="M353" s="12" t="str">
        <f t="shared" si="42"/>
        <v>PI.IC.NE.080601.01</v>
      </c>
      <c r="O353" s="12" t="str">
        <f t="shared" si="43"/>
        <v>PH.IC.NE.080601.01</v>
      </c>
      <c r="Q353" s="12" t="str">
        <f t="shared" si="44"/>
        <v>CL.IC.NE.080601.01</v>
      </c>
    </row>
    <row r="354" spans="1:23" ht="15">
      <c r="A354" t="s">
        <v>6028</v>
      </c>
      <c r="C354" s="2" t="s">
        <v>10093</v>
      </c>
      <c r="E354" s="2" t="s">
        <v>6888</v>
      </c>
      <c r="F354" t="s">
        <v>6370</v>
      </c>
      <c r="G354" t="s">
        <v>2423</v>
      </c>
      <c r="H354" s="22" t="s">
        <v>1398</v>
      </c>
      <c r="I354" t="s">
        <v>1649</v>
      </c>
      <c r="J354" s="11" t="str">
        <f t="shared" si="41"/>
        <v>IC.NE.080602</v>
      </c>
      <c r="K354" s="2" t="s">
        <v>1192</v>
      </c>
      <c r="L354" t="str">
        <f t="shared" si="61"/>
        <v xml:space="preserve">     Drsg scant amount discharge</v>
      </c>
      <c r="M354" s="12" t="str">
        <f t="shared" si="42"/>
        <v>PI.IC.NE.080602.01</v>
      </c>
      <c r="O354" s="12" t="str">
        <f t="shared" si="43"/>
        <v>PH.IC.NE.080602.01</v>
      </c>
      <c r="Q354" s="12" t="str">
        <f t="shared" si="44"/>
        <v>CL.IC.NE.080602.01</v>
      </c>
    </row>
    <row r="355" spans="1:23" ht="15">
      <c r="A355" t="s">
        <v>6028</v>
      </c>
      <c r="C355" s="2" t="s">
        <v>10093</v>
      </c>
      <c r="E355" s="2" t="s">
        <v>6888</v>
      </c>
      <c r="F355" t="s">
        <v>6370</v>
      </c>
      <c r="G355" t="s">
        <v>2518</v>
      </c>
      <c r="H355" s="22" t="s">
        <v>1400</v>
      </c>
      <c r="I355" t="s">
        <v>1651</v>
      </c>
      <c r="J355" s="11" t="str">
        <f t="shared" si="41"/>
        <v>IC.NE.080603</v>
      </c>
      <c r="K355" s="2" t="s">
        <v>1192</v>
      </c>
      <c r="L355" t="str">
        <f t="shared" si="61"/>
        <v xml:space="preserve">     Drsg small amount discharge</v>
      </c>
      <c r="M355" s="12" t="str">
        <f t="shared" si="42"/>
        <v>PI.IC.NE.080603.01</v>
      </c>
      <c r="O355" s="12" t="str">
        <f t="shared" si="43"/>
        <v>PH.IC.NE.080603.01</v>
      </c>
      <c r="Q355" s="12" t="str">
        <f t="shared" si="44"/>
        <v>CL.IC.NE.080603.01</v>
      </c>
    </row>
    <row r="356" spans="1:23" ht="15">
      <c r="A356" t="s">
        <v>6028</v>
      </c>
      <c r="C356" s="2" t="s">
        <v>10093</v>
      </c>
      <c r="E356" s="2" t="s">
        <v>6888</v>
      </c>
      <c r="F356" t="s">
        <v>6370</v>
      </c>
      <c r="G356" t="s">
        <v>1741</v>
      </c>
      <c r="H356" s="22" t="s">
        <v>1402</v>
      </c>
      <c r="I356" t="s">
        <v>1653</v>
      </c>
      <c r="J356" s="11" t="str">
        <f t="shared" ref="J356:J427" si="62">CONCATENATE("IC.NE.",C356,E356,H356)</f>
        <v>IC.NE.080604</v>
      </c>
      <c r="K356" s="2" t="s">
        <v>1192</v>
      </c>
      <c r="L356" t="str">
        <f t="shared" si="61"/>
        <v xml:space="preserve">     Drsg moderate amount drainage</v>
      </c>
      <c r="M356" s="12" t="str">
        <f t="shared" ref="M356:M427" si="63">CONCATENATE("PI.",J356,".",K356)</f>
        <v>PI.IC.NE.080604.01</v>
      </c>
      <c r="O356" s="12" t="str">
        <f t="shared" ref="O356:O427" si="64">CONCATENATE("PH.",J356,".",K356)</f>
        <v>PH.IC.NE.080604.01</v>
      </c>
      <c r="Q356" s="12" t="str">
        <f t="shared" ref="Q356:Q427" si="65">CONCATENATE("CL.",J356,".",K356)</f>
        <v>CL.IC.NE.080604.01</v>
      </c>
    </row>
    <row r="357" spans="1:23" ht="15">
      <c r="A357" t="s">
        <v>6028</v>
      </c>
      <c r="C357" s="2" t="s">
        <v>10093</v>
      </c>
      <c r="E357" s="2" t="s">
        <v>6888</v>
      </c>
      <c r="F357" t="s">
        <v>6370</v>
      </c>
      <c r="G357" t="s">
        <v>1964</v>
      </c>
      <c r="H357" s="22" t="s">
        <v>1404</v>
      </c>
      <c r="I357" t="s">
        <v>1655</v>
      </c>
      <c r="J357" s="11" t="str">
        <f t="shared" si="62"/>
        <v>IC.NE.080605</v>
      </c>
      <c r="K357" s="2" t="s">
        <v>1192</v>
      </c>
      <c r="L357" t="str">
        <f t="shared" si="61"/>
        <v xml:space="preserve">     Drsg large amount discharge</v>
      </c>
      <c r="M357" s="12" t="str">
        <f t="shared" si="63"/>
        <v>PI.IC.NE.080605.01</v>
      </c>
      <c r="O357" s="12" t="str">
        <f t="shared" si="64"/>
        <v>PH.IC.NE.080605.01</v>
      </c>
      <c r="Q357" s="12" t="str">
        <f t="shared" si="65"/>
        <v>CL.IC.NE.080605.01</v>
      </c>
    </row>
    <row r="358" spans="1:23" ht="15">
      <c r="A358" t="s">
        <v>6028</v>
      </c>
      <c r="C358" s="2" t="s">
        <v>11200</v>
      </c>
      <c r="E358" s="2" t="s">
        <v>6888</v>
      </c>
      <c r="F358" t="s">
        <v>11542</v>
      </c>
      <c r="G358" t="s">
        <v>11543</v>
      </c>
      <c r="H358" s="22" t="s">
        <v>11544</v>
      </c>
      <c r="I358" t="s">
        <v>11545</v>
      </c>
      <c r="J358" s="11" t="str">
        <f t="shared" si="62"/>
        <v>IC.NE.080606</v>
      </c>
      <c r="K358" s="2" t="s">
        <v>1192</v>
      </c>
      <c r="L358" t="str">
        <f t="shared" si="61"/>
        <v xml:space="preserve">     Saturated</v>
      </c>
      <c r="M358" s="12" t="str">
        <f t="shared" si="63"/>
        <v>PI.IC.NE.080606.01</v>
      </c>
      <c r="O358" s="12" t="str">
        <f t="shared" si="64"/>
        <v>PH.IC.NE.080606.01</v>
      </c>
      <c r="Q358" s="12" t="str">
        <f t="shared" si="65"/>
        <v>CL.IC.NE.080606.01</v>
      </c>
      <c r="V358" t="s">
        <v>11318</v>
      </c>
      <c r="W358">
        <v>1050</v>
      </c>
    </row>
    <row r="359" spans="1:23" ht="15">
      <c r="A359" t="s">
        <v>6028</v>
      </c>
      <c r="C359" s="2" t="s">
        <v>10093</v>
      </c>
      <c r="D359" t="s">
        <v>6157</v>
      </c>
      <c r="E359" s="2" t="s">
        <v>7284</v>
      </c>
      <c r="F359" t="s">
        <v>6370</v>
      </c>
      <c r="G359" t="s">
        <v>6158</v>
      </c>
      <c r="H359" s="22" t="s">
        <v>1396</v>
      </c>
      <c r="I359" t="s">
        <v>1674</v>
      </c>
      <c r="J359" s="11" t="str">
        <f t="shared" si="62"/>
        <v>IC.NE.080701</v>
      </c>
      <c r="K359" s="2" t="s">
        <v>1192</v>
      </c>
      <c r="L359" t="str">
        <f t="shared" si="61"/>
        <v xml:space="preserve">     Discharge volume same amount</v>
      </c>
      <c r="M359" s="12" t="str">
        <f t="shared" si="63"/>
        <v>PI.IC.NE.080701.01</v>
      </c>
      <c r="O359" s="12" t="str">
        <f t="shared" si="64"/>
        <v>PH.IC.NE.080701.01</v>
      </c>
      <c r="Q359" s="12" t="str">
        <f t="shared" si="65"/>
        <v>CL.IC.NE.080701.01</v>
      </c>
    </row>
    <row r="360" spans="1:23" ht="15">
      <c r="A360" t="s">
        <v>6028</v>
      </c>
      <c r="C360" s="2" t="s">
        <v>10093</v>
      </c>
      <c r="E360" s="2" t="s">
        <v>7284</v>
      </c>
      <c r="F360" t="s">
        <v>6370</v>
      </c>
      <c r="G360" t="s">
        <v>6159</v>
      </c>
      <c r="H360" s="22" t="s">
        <v>1398</v>
      </c>
      <c r="I360" t="s">
        <v>1673</v>
      </c>
      <c r="J360" s="11" t="str">
        <f t="shared" si="62"/>
        <v>IC.NE.080702</v>
      </c>
      <c r="K360" s="2" t="s">
        <v>1192</v>
      </c>
      <c r="L360" t="str">
        <f t="shared" si="61"/>
        <v xml:space="preserve">     Discharge volume decreasing</v>
      </c>
      <c r="M360" s="12" t="str">
        <f t="shared" si="63"/>
        <v>PI.IC.NE.080702.01</v>
      </c>
      <c r="O360" s="12" t="str">
        <f t="shared" si="64"/>
        <v>PH.IC.NE.080702.01</v>
      </c>
      <c r="Q360" s="12" t="str">
        <f t="shared" si="65"/>
        <v>CL.IC.NE.080702.01</v>
      </c>
    </row>
    <row r="361" spans="1:23" ht="15">
      <c r="A361" t="s">
        <v>6028</v>
      </c>
      <c r="C361" s="2" t="s">
        <v>10093</v>
      </c>
      <c r="E361" s="2" t="s">
        <v>7284</v>
      </c>
      <c r="F361" t="s">
        <v>6370</v>
      </c>
      <c r="G361" t="s">
        <v>6326</v>
      </c>
      <c r="H361" s="22" t="s">
        <v>1400</v>
      </c>
      <c r="I361" t="s">
        <v>1841</v>
      </c>
      <c r="J361" s="11" t="str">
        <f t="shared" si="62"/>
        <v>IC.NE.080703</v>
      </c>
      <c r="K361" s="2" t="s">
        <v>1192</v>
      </c>
      <c r="L361" t="str">
        <f t="shared" si="61"/>
        <v xml:space="preserve">     Discharge volume increasing</v>
      </c>
      <c r="M361" s="12" t="str">
        <f t="shared" si="63"/>
        <v>PI.IC.NE.080703.01</v>
      </c>
      <c r="O361" s="12" t="str">
        <f t="shared" si="64"/>
        <v>PH.IC.NE.080703.01</v>
      </c>
      <c r="Q361" s="12" t="str">
        <f t="shared" si="65"/>
        <v>CL.IC.NE.080703.01</v>
      </c>
    </row>
    <row r="362" spans="1:23" ht="15">
      <c r="A362" t="s">
        <v>6028</v>
      </c>
      <c r="C362" s="2" t="s">
        <v>10093</v>
      </c>
      <c r="D362" t="s">
        <v>6377</v>
      </c>
      <c r="E362" s="2" t="s">
        <v>10093</v>
      </c>
      <c r="F362" t="s">
        <v>6370</v>
      </c>
      <c r="G362" t="s">
        <v>2095</v>
      </c>
      <c r="H362" s="22" t="s">
        <v>1396</v>
      </c>
      <c r="I362" t="s">
        <v>1935</v>
      </c>
      <c r="J362" s="11" t="str">
        <f t="shared" si="62"/>
        <v>IC.NE.080801</v>
      </c>
      <c r="K362" s="2" t="s">
        <v>1192</v>
      </c>
      <c r="L362" t="str">
        <f t="shared" si="61"/>
        <v xml:space="preserve">     Colorless</v>
      </c>
      <c r="M362" s="12" t="str">
        <f t="shared" si="63"/>
        <v>PI.IC.NE.080801.01</v>
      </c>
      <c r="O362" s="12" t="str">
        <f t="shared" si="64"/>
        <v>PH.IC.NE.080801.01</v>
      </c>
      <c r="Q362" s="12" t="str">
        <f t="shared" si="65"/>
        <v>CL.IC.NE.080801.01</v>
      </c>
    </row>
    <row r="363" spans="1:23" ht="15">
      <c r="A363" t="s">
        <v>6028</v>
      </c>
      <c r="C363" s="2" t="s">
        <v>10093</v>
      </c>
      <c r="E363" s="2" t="s">
        <v>10093</v>
      </c>
      <c r="F363" t="s">
        <v>6370</v>
      </c>
      <c r="G363" t="s">
        <v>2102</v>
      </c>
      <c r="H363" s="22" t="s">
        <v>1398</v>
      </c>
      <c r="I363" t="s">
        <v>2103</v>
      </c>
      <c r="J363" s="11" t="str">
        <f t="shared" si="62"/>
        <v>IC.NE.080802</v>
      </c>
      <c r="K363" s="2" t="s">
        <v>1192</v>
      </c>
      <c r="L363" t="str">
        <f t="shared" si="61"/>
        <v xml:space="preserve">     Yellow</v>
      </c>
      <c r="M363" s="12" t="str">
        <f t="shared" si="63"/>
        <v>PI.IC.NE.080802.01</v>
      </c>
      <c r="O363" s="12" t="str">
        <f t="shared" si="64"/>
        <v>PH.IC.NE.080802.01</v>
      </c>
      <c r="Q363" s="12" t="str">
        <f t="shared" si="65"/>
        <v>CL.IC.NE.080802.01</v>
      </c>
    </row>
    <row r="364" spans="1:23" ht="15">
      <c r="A364" t="s">
        <v>6028</v>
      </c>
      <c r="C364" s="2" t="s">
        <v>10093</v>
      </c>
      <c r="E364" s="2" t="s">
        <v>10093</v>
      </c>
      <c r="F364" t="s">
        <v>6370</v>
      </c>
      <c r="G364" t="s">
        <v>3121</v>
      </c>
      <c r="H364" s="22" t="s">
        <v>1400</v>
      </c>
      <c r="I364" t="s">
        <v>3122</v>
      </c>
      <c r="J364" s="11" t="str">
        <f t="shared" si="62"/>
        <v>IC.NE.080803</v>
      </c>
      <c r="K364" s="2" t="s">
        <v>1192</v>
      </c>
      <c r="L364" t="str">
        <f t="shared" si="61"/>
        <v xml:space="preserve">     Orange</v>
      </c>
      <c r="M364" s="12" t="str">
        <f t="shared" si="63"/>
        <v>PI.IC.NE.080803.01</v>
      </c>
      <c r="O364" s="12" t="str">
        <f t="shared" si="64"/>
        <v>PH.IC.NE.080803.01</v>
      </c>
      <c r="Q364" s="12" t="str">
        <f t="shared" si="65"/>
        <v>CL.IC.NE.080803.01</v>
      </c>
    </row>
    <row r="365" spans="1:23" ht="15">
      <c r="A365" t="s">
        <v>6028</v>
      </c>
      <c r="C365" s="2" t="s">
        <v>10093</v>
      </c>
      <c r="E365" s="2" t="s">
        <v>10093</v>
      </c>
      <c r="F365" t="s">
        <v>6370</v>
      </c>
      <c r="G365" t="s">
        <v>1936</v>
      </c>
      <c r="H365" s="22" t="s">
        <v>1402</v>
      </c>
      <c r="I365" t="s">
        <v>1937</v>
      </c>
      <c r="J365" s="11" t="str">
        <f t="shared" si="62"/>
        <v>IC.NE.080804</v>
      </c>
      <c r="K365" s="2" t="s">
        <v>1192</v>
      </c>
      <c r="L365" t="str">
        <f t="shared" si="61"/>
        <v xml:space="preserve">     Pink</v>
      </c>
      <c r="M365" s="12" t="str">
        <f t="shared" si="63"/>
        <v>PI.IC.NE.080804.01</v>
      </c>
      <c r="O365" s="12" t="str">
        <f t="shared" si="64"/>
        <v>PH.IC.NE.080804.01</v>
      </c>
      <c r="Q365" s="12" t="str">
        <f t="shared" si="65"/>
        <v>CL.IC.NE.080804.01</v>
      </c>
    </row>
    <row r="366" spans="1:23" ht="15">
      <c r="A366" t="s">
        <v>6028</v>
      </c>
      <c r="C366" s="2" t="s">
        <v>10093</v>
      </c>
      <c r="E366" s="2" t="s">
        <v>10093</v>
      </c>
      <c r="F366" t="s">
        <v>6370</v>
      </c>
      <c r="G366" t="s">
        <v>2099</v>
      </c>
      <c r="H366" s="22" t="s">
        <v>1404</v>
      </c>
      <c r="I366" t="s">
        <v>1560</v>
      </c>
      <c r="J366" s="11" t="str">
        <f t="shared" si="62"/>
        <v>IC.NE.080805</v>
      </c>
      <c r="K366" s="2" t="s">
        <v>1192</v>
      </c>
      <c r="L366" t="str">
        <f t="shared" si="61"/>
        <v xml:space="preserve">     Red</v>
      </c>
      <c r="M366" s="12" t="str">
        <f t="shared" si="63"/>
        <v>PI.IC.NE.080805.01</v>
      </c>
      <c r="O366" s="12" t="str">
        <f t="shared" si="64"/>
        <v>PH.IC.NE.080805.01</v>
      </c>
      <c r="Q366" s="12" t="str">
        <f t="shared" si="65"/>
        <v>CL.IC.NE.080805.01</v>
      </c>
    </row>
    <row r="367" spans="1:23" ht="15">
      <c r="A367" t="s">
        <v>6028</v>
      </c>
      <c r="C367" s="2" t="s">
        <v>10093</v>
      </c>
      <c r="E367" s="2" t="s">
        <v>10093</v>
      </c>
      <c r="F367" t="s">
        <v>6370</v>
      </c>
      <c r="G367" t="s">
        <v>2702</v>
      </c>
      <c r="H367" s="22" t="s">
        <v>1406</v>
      </c>
      <c r="I367" t="s">
        <v>2703</v>
      </c>
      <c r="J367" s="11" t="str">
        <f t="shared" si="62"/>
        <v>IC.NE.080806</v>
      </c>
      <c r="K367" s="2" t="s">
        <v>1192</v>
      </c>
      <c r="L367" t="str">
        <f t="shared" si="61"/>
        <v xml:space="preserve">     Brown</v>
      </c>
      <c r="M367" s="12" t="str">
        <f t="shared" si="63"/>
        <v>PI.IC.NE.080806.01</v>
      </c>
      <c r="O367" s="12" t="str">
        <f t="shared" si="64"/>
        <v>PH.IC.NE.080806.01</v>
      </c>
      <c r="Q367" s="12" t="str">
        <f t="shared" si="65"/>
        <v>CL.IC.NE.080806.01</v>
      </c>
    </row>
    <row r="368" spans="1:23" ht="15">
      <c r="A368" t="s">
        <v>6028</v>
      </c>
      <c r="C368" s="2" t="s">
        <v>10093</v>
      </c>
      <c r="E368" s="2" t="s">
        <v>10093</v>
      </c>
      <c r="F368" t="s">
        <v>6370</v>
      </c>
      <c r="G368" t="s">
        <v>1433</v>
      </c>
      <c r="H368" s="22" t="s">
        <v>1419</v>
      </c>
      <c r="I368" t="s">
        <v>1434</v>
      </c>
      <c r="J368" s="11" t="str">
        <f t="shared" si="62"/>
        <v>IC.NE.080807</v>
      </c>
      <c r="K368" s="2" t="s">
        <v>1192</v>
      </c>
      <c r="L368" t="str">
        <f t="shared" si="61"/>
        <v xml:space="preserve">     Green</v>
      </c>
      <c r="M368" s="12" t="str">
        <f t="shared" si="63"/>
        <v>PI.IC.NE.080807.01</v>
      </c>
      <c r="O368" s="12" t="str">
        <f t="shared" si="64"/>
        <v>PH.IC.NE.080807.01</v>
      </c>
      <c r="Q368" s="12" t="str">
        <f t="shared" si="65"/>
        <v>CL.IC.NE.080807.01</v>
      </c>
    </row>
    <row r="369" spans="1:17" ht="15">
      <c r="A369" t="s">
        <v>6028</v>
      </c>
      <c r="C369" s="2" t="s">
        <v>10093</v>
      </c>
      <c r="D369" t="s">
        <v>6677</v>
      </c>
      <c r="E369" s="2" t="s">
        <v>10095</v>
      </c>
      <c r="F369" t="s">
        <v>6370</v>
      </c>
      <c r="G369" t="s">
        <v>1638</v>
      </c>
      <c r="H369" s="22" t="s">
        <v>1192</v>
      </c>
      <c r="I369" t="s">
        <v>1639</v>
      </c>
      <c r="J369" s="11" t="str">
        <f t="shared" si="62"/>
        <v>IC.NE.080901</v>
      </c>
      <c r="K369" s="2" t="s">
        <v>1192</v>
      </c>
      <c r="L369" t="str">
        <f t="shared" si="61"/>
        <v xml:space="preserve">     Clear</v>
      </c>
      <c r="M369" s="12" t="str">
        <f t="shared" si="63"/>
        <v>PI.IC.NE.080901.01</v>
      </c>
      <c r="O369" s="12" t="str">
        <f t="shared" si="64"/>
        <v>PH.IC.NE.080901.01</v>
      </c>
      <c r="Q369" s="12" t="str">
        <f t="shared" si="65"/>
        <v>CL.IC.NE.080901.01</v>
      </c>
    </row>
    <row r="370" spans="1:17" ht="15">
      <c r="A370" t="s">
        <v>6028</v>
      </c>
      <c r="C370" s="2" t="s">
        <v>10093</v>
      </c>
      <c r="E370" s="2" t="s">
        <v>10095</v>
      </c>
      <c r="F370" t="s">
        <v>6370</v>
      </c>
      <c r="G370" t="s">
        <v>1437</v>
      </c>
      <c r="H370" s="22" t="s">
        <v>1398</v>
      </c>
      <c r="I370" t="s">
        <v>1438</v>
      </c>
      <c r="J370" s="11" t="str">
        <f t="shared" si="62"/>
        <v>IC.NE.080902</v>
      </c>
      <c r="K370" s="2" t="s">
        <v>1192</v>
      </c>
      <c r="L370" t="str">
        <f t="shared" si="61"/>
        <v xml:space="preserve">     Bloody</v>
      </c>
      <c r="M370" s="12" t="str">
        <f t="shared" si="63"/>
        <v>PI.IC.NE.080902.01</v>
      </c>
      <c r="O370" s="12" t="str">
        <f t="shared" si="64"/>
        <v>PH.IC.NE.080902.01</v>
      </c>
      <c r="Q370" s="12" t="str">
        <f t="shared" si="65"/>
        <v>CL.IC.NE.080902.01</v>
      </c>
    </row>
    <row r="371" spans="1:17" ht="15">
      <c r="A371" t="s">
        <v>6028</v>
      </c>
      <c r="C371" s="2" t="s">
        <v>10093</v>
      </c>
      <c r="E371" s="2" t="s">
        <v>10095</v>
      </c>
      <c r="F371" t="s">
        <v>6370</v>
      </c>
      <c r="G371" t="s">
        <v>1439</v>
      </c>
      <c r="H371" s="22" t="s">
        <v>1400</v>
      </c>
      <c r="I371" t="s">
        <v>1635</v>
      </c>
      <c r="J371" s="11" t="str">
        <f t="shared" si="62"/>
        <v>IC.NE.080903</v>
      </c>
      <c r="K371" s="2" t="s">
        <v>1192</v>
      </c>
      <c r="L371" t="str">
        <f t="shared" si="61"/>
        <v xml:space="preserve">     Serosanguinous</v>
      </c>
      <c r="M371" s="12" t="str">
        <f t="shared" si="63"/>
        <v>PI.IC.NE.080903.01</v>
      </c>
      <c r="O371" s="12" t="str">
        <f t="shared" si="64"/>
        <v>PH.IC.NE.080903.01</v>
      </c>
      <c r="Q371" s="12" t="str">
        <f t="shared" si="65"/>
        <v>CL.IC.NE.080903.01</v>
      </c>
    </row>
    <row r="372" spans="1:17" ht="15">
      <c r="A372" t="s">
        <v>6028</v>
      </c>
      <c r="C372" s="2" t="s">
        <v>10093</v>
      </c>
      <c r="E372" s="2" t="s">
        <v>10095</v>
      </c>
      <c r="F372" t="s">
        <v>6370</v>
      </c>
      <c r="G372" t="s">
        <v>1636</v>
      </c>
      <c r="H372" s="22" t="s">
        <v>1402</v>
      </c>
      <c r="I372" t="s">
        <v>1637</v>
      </c>
      <c r="J372" s="11" t="str">
        <f t="shared" si="62"/>
        <v>IC.NE.080904</v>
      </c>
      <c r="K372" s="2" t="s">
        <v>1192</v>
      </c>
      <c r="L372" t="str">
        <f t="shared" si="61"/>
        <v xml:space="preserve">     Serous</v>
      </c>
      <c r="M372" s="12" t="str">
        <f t="shared" si="63"/>
        <v>PI.IC.NE.080904.01</v>
      </c>
      <c r="O372" s="12" t="str">
        <f t="shared" si="64"/>
        <v>PH.IC.NE.080904.01</v>
      </c>
      <c r="Q372" s="12" t="str">
        <f t="shared" si="65"/>
        <v>CL.IC.NE.080904.01</v>
      </c>
    </row>
    <row r="373" spans="1:17" ht="15">
      <c r="A373" t="s">
        <v>6028</v>
      </c>
      <c r="C373" s="2" t="s">
        <v>10093</v>
      </c>
      <c r="E373" s="2" t="s">
        <v>10095</v>
      </c>
      <c r="F373" t="s">
        <v>6370</v>
      </c>
      <c r="G373" t="s">
        <v>1640</v>
      </c>
      <c r="H373" s="22" t="s">
        <v>1404</v>
      </c>
      <c r="I373" t="s">
        <v>1641</v>
      </c>
      <c r="J373" s="11" t="str">
        <f t="shared" si="62"/>
        <v>IC.NE.080905</v>
      </c>
      <c r="K373" s="2" t="s">
        <v>1192</v>
      </c>
      <c r="L373" t="str">
        <f t="shared" si="61"/>
        <v xml:space="preserve">     Cloudy</v>
      </c>
      <c r="M373" s="12" t="str">
        <f t="shared" si="63"/>
        <v>PI.IC.NE.080905.01</v>
      </c>
      <c r="O373" s="12" t="str">
        <f t="shared" si="64"/>
        <v>PH.IC.NE.080905.01</v>
      </c>
      <c r="Q373" s="12" t="str">
        <f t="shared" si="65"/>
        <v>CL.IC.NE.080905.01</v>
      </c>
    </row>
    <row r="374" spans="1:17" ht="15">
      <c r="A374" t="s">
        <v>6028</v>
      </c>
      <c r="C374" s="2" t="s">
        <v>10093</v>
      </c>
      <c r="E374" s="2" t="s">
        <v>10095</v>
      </c>
      <c r="F374" t="s">
        <v>6370</v>
      </c>
      <c r="G374" t="s">
        <v>1642</v>
      </c>
      <c r="H374" s="22" t="s">
        <v>1406</v>
      </c>
      <c r="I374" t="s">
        <v>1643</v>
      </c>
      <c r="J374" s="11" t="str">
        <f t="shared" si="62"/>
        <v>IC.NE.080906</v>
      </c>
      <c r="K374" s="2" t="s">
        <v>1192</v>
      </c>
      <c r="L374" t="str">
        <f t="shared" si="61"/>
        <v xml:space="preserve">     Purulent</v>
      </c>
      <c r="M374" s="12" t="str">
        <f t="shared" si="63"/>
        <v>PI.IC.NE.080906.01</v>
      </c>
      <c r="O374" s="12" t="str">
        <f t="shared" si="64"/>
        <v>PH.IC.NE.080906.01</v>
      </c>
      <c r="Q374" s="12" t="str">
        <f t="shared" si="65"/>
        <v>CL.IC.NE.080906.01</v>
      </c>
    </row>
    <row r="375" spans="1:17" ht="15">
      <c r="A375" t="s">
        <v>6028</v>
      </c>
      <c r="C375" s="2" t="s">
        <v>10093</v>
      </c>
      <c r="E375" s="2" t="s">
        <v>10095</v>
      </c>
      <c r="F375" t="s">
        <v>6370</v>
      </c>
      <c r="G375" t="s">
        <v>1644</v>
      </c>
      <c r="H375" s="22" t="s">
        <v>7284</v>
      </c>
      <c r="I375" t="s">
        <v>1645</v>
      </c>
      <c r="J375" s="11" t="str">
        <f t="shared" si="62"/>
        <v>IC.NE.080907</v>
      </c>
      <c r="K375" s="2" t="s">
        <v>1192</v>
      </c>
      <c r="L375" t="str">
        <f t="shared" si="61"/>
        <v xml:space="preserve">     Viscous</v>
      </c>
      <c r="M375" s="12" t="str">
        <f t="shared" si="63"/>
        <v>PI.IC.NE.080907.01</v>
      </c>
      <c r="O375" s="12" t="str">
        <f t="shared" si="64"/>
        <v>PH.IC.NE.080907.01</v>
      </c>
      <c r="Q375" s="12" t="str">
        <f t="shared" si="65"/>
        <v>CL.IC.NE.080907.01</v>
      </c>
    </row>
    <row r="376" spans="1:17" ht="15">
      <c r="A376" t="s">
        <v>6028</v>
      </c>
      <c r="C376" s="2" t="s">
        <v>10093</v>
      </c>
      <c r="D376" t="s">
        <v>5745</v>
      </c>
      <c r="E376" s="2" t="s">
        <v>10905</v>
      </c>
      <c r="F376" t="s">
        <v>6378</v>
      </c>
      <c r="G376" t="s">
        <v>6293</v>
      </c>
      <c r="H376" s="22" t="s">
        <v>1396</v>
      </c>
      <c r="I376" t="s">
        <v>1579</v>
      </c>
      <c r="J376" s="11" t="str">
        <f t="shared" si="62"/>
        <v>IC.NE.081001</v>
      </c>
      <c r="K376" s="2" t="s">
        <v>1192</v>
      </c>
      <c r="L376" t="str">
        <f t="shared" si="61"/>
        <v>Present on admit:  specify date</v>
      </c>
      <c r="M376" s="12" t="str">
        <f t="shared" si="63"/>
        <v>PI.IC.NE.081001.01</v>
      </c>
      <c r="O376" s="12" t="str">
        <f t="shared" si="64"/>
        <v>PH.IC.NE.081001.01</v>
      </c>
      <c r="Q376" s="12" t="str">
        <f t="shared" si="65"/>
        <v>CL.IC.NE.081001.01</v>
      </c>
    </row>
    <row r="377" spans="1:17" ht="15">
      <c r="A377" t="s">
        <v>6028</v>
      </c>
      <c r="C377" s="2" t="s">
        <v>10093</v>
      </c>
      <c r="E377" s="2" t="s">
        <v>10905</v>
      </c>
      <c r="F377" t="s">
        <v>6378</v>
      </c>
      <c r="G377" t="s">
        <v>6443</v>
      </c>
      <c r="H377" s="22" t="s">
        <v>1398</v>
      </c>
      <c r="I377" t="s">
        <v>5047</v>
      </c>
      <c r="J377" s="11" t="str">
        <f t="shared" si="62"/>
        <v>IC.NE.081002</v>
      </c>
      <c r="K377" s="2" t="s">
        <v>1192</v>
      </c>
      <c r="L377" t="str">
        <f t="shared" si="61"/>
        <v>Inserted at this date/time:  specify date</v>
      </c>
      <c r="M377" s="12" t="str">
        <f t="shared" si="63"/>
        <v>PI.IC.NE.081002.01</v>
      </c>
      <c r="O377" s="12" t="str">
        <f t="shared" si="64"/>
        <v>PH.IC.NE.081002.01</v>
      </c>
      <c r="Q377" s="12" t="str">
        <f t="shared" si="65"/>
        <v>CL.IC.NE.081002.01</v>
      </c>
    </row>
    <row r="378" spans="1:17" ht="15">
      <c r="A378" t="s">
        <v>6028</v>
      </c>
      <c r="C378" s="2" t="s">
        <v>10093</v>
      </c>
      <c r="E378" s="2" t="s">
        <v>10905</v>
      </c>
      <c r="F378" t="s">
        <v>6378</v>
      </c>
      <c r="G378" t="s">
        <v>6296</v>
      </c>
      <c r="H378" s="22" t="s">
        <v>1400</v>
      </c>
      <c r="I378" t="s">
        <v>6297</v>
      </c>
      <c r="J378" s="11" t="str">
        <f t="shared" si="62"/>
        <v>IC.NE.081003</v>
      </c>
      <c r="K378" s="2" t="s">
        <v>1192</v>
      </c>
      <c r="L378" t="str">
        <f t="shared" si="61"/>
        <v>Fluid sent for C&amp;S</v>
      </c>
      <c r="M378" s="12" t="str">
        <f t="shared" si="63"/>
        <v>PI.IC.NE.081003.01</v>
      </c>
      <c r="O378" s="12" t="str">
        <f t="shared" si="64"/>
        <v>PH.IC.NE.081003.01</v>
      </c>
      <c r="Q378" s="12" t="str">
        <f t="shared" si="65"/>
        <v>CL.IC.NE.081003.01</v>
      </c>
    </row>
    <row r="379" spans="1:17" ht="15">
      <c r="A379" t="s">
        <v>6028</v>
      </c>
      <c r="C379" s="2" t="s">
        <v>10093</v>
      </c>
      <c r="E379" s="2" t="s">
        <v>10905</v>
      </c>
      <c r="F379" t="s">
        <v>6378</v>
      </c>
      <c r="G379" t="s">
        <v>1926</v>
      </c>
      <c r="H379" s="22" t="s">
        <v>1402</v>
      </c>
      <c r="I379" t="s">
        <v>6298</v>
      </c>
      <c r="J379" s="11" t="str">
        <f t="shared" si="62"/>
        <v>IC.NE.081004</v>
      </c>
      <c r="K379" s="2" t="s">
        <v>1192</v>
      </c>
      <c r="L379" t="str">
        <f t="shared" si="61"/>
        <v>Tip sent for C&amp;S</v>
      </c>
      <c r="M379" s="12" t="str">
        <f t="shared" si="63"/>
        <v>PI.IC.NE.081004.01</v>
      </c>
      <c r="O379" s="12" t="str">
        <f t="shared" si="64"/>
        <v>PH.IC.NE.081004.01</v>
      </c>
      <c r="Q379" s="12" t="str">
        <f t="shared" si="65"/>
        <v>CL.IC.NE.081004.01</v>
      </c>
    </row>
    <row r="380" spans="1:17" ht="15">
      <c r="A380" t="s">
        <v>6028</v>
      </c>
      <c r="C380" s="2" t="s">
        <v>10093</v>
      </c>
      <c r="D380" t="s">
        <v>6299</v>
      </c>
      <c r="E380" s="2" t="s">
        <v>8048</v>
      </c>
      <c r="F380" t="s">
        <v>6379</v>
      </c>
      <c r="G380" t="s">
        <v>6301</v>
      </c>
      <c r="H380" s="22" t="s">
        <v>1396</v>
      </c>
      <c r="I380" t="s">
        <v>6302</v>
      </c>
      <c r="J380" s="11" t="str">
        <f t="shared" si="62"/>
        <v>IC.NE.081101</v>
      </c>
      <c r="K380" s="2" t="s">
        <v>1192</v>
      </c>
      <c r="L380" t="str">
        <f t="shared" si="61"/>
        <v>Specify centimeters of H2O</v>
      </c>
      <c r="M380" s="12" t="str">
        <f t="shared" si="63"/>
        <v>PI.IC.NE.081101.01</v>
      </c>
      <c r="O380" s="12" t="str">
        <f t="shared" si="64"/>
        <v>PH.IC.NE.081101.01</v>
      </c>
      <c r="Q380" s="12" t="str">
        <f t="shared" si="65"/>
        <v>CL.IC.NE.081101.01</v>
      </c>
    </row>
    <row r="381" spans="1:17" ht="15">
      <c r="A381" t="s">
        <v>6028</v>
      </c>
      <c r="C381" s="2" t="s">
        <v>10093</v>
      </c>
      <c r="D381" t="s">
        <v>5981</v>
      </c>
      <c r="E381" s="2" t="s">
        <v>11023</v>
      </c>
      <c r="F381" t="s">
        <v>6380</v>
      </c>
      <c r="G381" t="s">
        <v>6304</v>
      </c>
      <c r="H381" s="22" t="s">
        <v>1396</v>
      </c>
      <c r="I381" t="s">
        <v>6305</v>
      </c>
      <c r="J381" s="11" t="str">
        <f t="shared" si="62"/>
        <v>IC.NE.081201</v>
      </c>
      <c r="K381" s="2" t="s">
        <v>1192</v>
      </c>
      <c r="L381" t="str">
        <f t="shared" si="61"/>
        <v>Intracranial drain</v>
      </c>
      <c r="M381" s="12" t="str">
        <f t="shared" si="63"/>
        <v>PI.IC.NE.081201.01</v>
      </c>
      <c r="O381" s="12" t="str">
        <f t="shared" si="64"/>
        <v>PH.IC.NE.081201.01</v>
      </c>
      <c r="Q381" s="12" t="str">
        <f t="shared" si="65"/>
        <v>CL.IC.NE.081201.01</v>
      </c>
    </row>
    <row r="382" spans="1:17" ht="15">
      <c r="A382" t="s">
        <v>6028</v>
      </c>
      <c r="C382" s="2" t="s">
        <v>10093</v>
      </c>
      <c r="E382" s="2" t="s">
        <v>11023</v>
      </c>
      <c r="F382" t="s">
        <v>6380</v>
      </c>
      <c r="G382" t="s">
        <v>6306</v>
      </c>
      <c r="H382" s="22" t="s">
        <v>1398</v>
      </c>
      <c r="I382" t="s">
        <v>6307</v>
      </c>
      <c r="J382" s="11" t="str">
        <f t="shared" si="62"/>
        <v>IC.NE.081202</v>
      </c>
      <c r="K382" s="2" t="s">
        <v>1192</v>
      </c>
      <c r="L382" t="str">
        <f t="shared" si="61"/>
        <v>External ventricular drain</v>
      </c>
      <c r="M382" s="12" t="str">
        <f t="shared" si="63"/>
        <v>PI.IC.NE.081202.01</v>
      </c>
      <c r="O382" s="12" t="str">
        <f t="shared" si="64"/>
        <v>PH.IC.NE.081202.01</v>
      </c>
      <c r="Q382" s="12" t="str">
        <f t="shared" si="65"/>
        <v>CL.IC.NE.081202.01</v>
      </c>
    </row>
    <row r="383" spans="1:17" ht="15">
      <c r="A383" t="s">
        <v>6028</v>
      </c>
      <c r="C383" s="2" t="s">
        <v>10093</v>
      </c>
      <c r="E383" s="2" t="s">
        <v>11023</v>
      </c>
      <c r="F383" t="s">
        <v>6380</v>
      </c>
      <c r="G383" t="s">
        <v>6308</v>
      </c>
      <c r="H383" s="22" t="s">
        <v>1400</v>
      </c>
      <c r="I383" t="s">
        <v>6309</v>
      </c>
      <c r="J383" s="11" t="str">
        <f t="shared" si="62"/>
        <v>IC.NE.081203</v>
      </c>
      <c r="K383" s="2" t="s">
        <v>1192</v>
      </c>
      <c r="L383" t="str">
        <f t="shared" si="61"/>
        <v>Ventriculostomy drain</v>
      </c>
      <c r="M383" s="12" t="str">
        <f t="shared" si="63"/>
        <v>PI.IC.NE.081203.01</v>
      </c>
      <c r="O383" s="12" t="str">
        <f t="shared" si="64"/>
        <v>PH.IC.NE.081203.01</v>
      </c>
      <c r="Q383" s="12" t="str">
        <f t="shared" si="65"/>
        <v>CL.IC.NE.081203.01</v>
      </c>
    </row>
    <row r="384" spans="1:17" ht="15">
      <c r="A384" t="s">
        <v>6028</v>
      </c>
      <c r="C384" s="2" t="s">
        <v>10093</v>
      </c>
      <c r="E384" s="2" t="s">
        <v>11023</v>
      </c>
      <c r="F384" t="s">
        <v>6380</v>
      </c>
      <c r="G384" t="s">
        <v>6310</v>
      </c>
      <c r="H384" s="22" t="s">
        <v>1402</v>
      </c>
      <c r="I384" t="s">
        <v>4103</v>
      </c>
      <c r="J384" s="11" t="str">
        <f t="shared" si="62"/>
        <v>IC.NE.081204</v>
      </c>
      <c r="K384" s="2" t="s">
        <v>1192</v>
      </c>
      <c r="L384" t="str">
        <f t="shared" si="61"/>
        <v>Lumbar drain</v>
      </c>
      <c r="M384" s="12" t="str">
        <f t="shared" si="63"/>
        <v>PI.IC.NE.081204.01</v>
      </c>
      <c r="O384" s="12" t="str">
        <f t="shared" si="64"/>
        <v>PH.IC.NE.081204.01</v>
      </c>
      <c r="Q384" s="12" t="str">
        <f t="shared" si="65"/>
        <v>CL.IC.NE.081204.01</v>
      </c>
    </row>
    <row r="385" spans="1:19" ht="15">
      <c r="A385" t="s">
        <v>6028</v>
      </c>
      <c r="C385" s="2" t="s">
        <v>10093</v>
      </c>
      <c r="E385" s="2" t="s">
        <v>11023</v>
      </c>
      <c r="F385" t="s">
        <v>6380</v>
      </c>
      <c r="G385" t="s">
        <v>6469</v>
      </c>
      <c r="H385" s="22" t="s">
        <v>1404</v>
      </c>
      <c r="I385" t="s">
        <v>6470</v>
      </c>
      <c r="J385" s="11" t="str">
        <f t="shared" si="62"/>
        <v>IC.NE.081205</v>
      </c>
      <c r="K385" s="2" t="s">
        <v>1192</v>
      </c>
      <c r="L385" t="str">
        <f t="shared" si="61"/>
        <v>Thoracic drain</v>
      </c>
      <c r="M385" s="12" t="str">
        <f t="shared" si="63"/>
        <v>PI.IC.NE.081205.01</v>
      </c>
      <c r="O385" s="12" t="str">
        <f t="shared" si="64"/>
        <v>PH.IC.NE.081205.01</v>
      </c>
      <c r="Q385" s="12" t="str">
        <f t="shared" si="65"/>
        <v>CL.IC.NE.081205.01</v>
      </c>
    </row>
    <row r="386" spans="1:19" ht="15">
      <c r="A386" t="s">
        <v>6028</v>
      </c>
      <c r="C386" s="2" t="s">
        <v>10093</v>
      </c>
      <c r="E386" s="2" t="s">
        <v>11023</v>
      </c>
      <c r="F386" t="s">
        <v>6380</v>
      </c>
      <c r="G386" t="s">
        <v>2971</v>
      </c>
      <c r="H386" s="22" t="s">
        <v>1406</v>
      </c>
      <c r="I386" t="s">
        <v>930</v>
      </c>
      <c r="J386" s="11" t="str">
        <f t="shared" si="62"/>
        <v>IC.NE.081206</v>
      </c>
      <c r="K386" s="2" t="s">
        <v>1192</v>
      </c>
      <c r="L386" t="str">
        <f t="shared" si="61"/>
        <v>Other: specify</v>
      </c>
      <c r="M386" s="12" t="str">
        <f t="shared" si="63"/>
        <v>PI.IC.NE.081206.01</v>
      </c>
      <c r="O386" s="12" t="str">
        <f t="shared" si="64"/>
        <v>PH.IC.NE.081206.01</v>
      </c>
      <c r="Q386" s="12" t="str">
        <f t="shared" si="65"/>
        <v>CL.IC.NE.081206.01</v>
      </c>
    </row>
    <row r="387" spans="1:19" ht="15">
      <c r="A387" t="s">
        <v>6028</v>
      </c>
      <c r="C387" s="2" t="s">
        <v>10093</v>
      </c>
      <c r="D387" t="s">
        <v>6471</v>
      </c>
      <c r="E387" s="2" t="s">
        <v>8201</v>
      </c>
      <c r="F387" t="s">
        <v>6096</v>
      </c>
      <c r="G387" t="s">
        <v>6097</v>
      </c>
      <c r="H387" s="22" t="s">
        <v>1396</v>
      </c>
      <c r="I387" t="s">
        <v>3032</v>
      </c>
      <c r="J387" s="11" t="str">
        <f t="shared" si="62"/>
        <v>IC.NE.081301</v>
      </c>
      <c r="K387" s="2" t="s">
        <v>1192</v>
      </c>
      <c r="L387" t="str">
        <f t="shared" si="61"/>
        <v>Specify pressure in millimeter of mercury</v>
      </c>
      <c r="M387" s="12" t="str">
        <f t="shared" si="63"/>
        <v>PI.IC.NE.081301.01</v>
      </c>
      <c r="O387" s="12" t="str">
        <f t="shared" si="64"/>
        <v>PH.IC.NE.081301.01</v>
      </c>
      <c r="Q387" s="12" t="str">
        <f t="shared" si="65"/>
        <v>CL.IC.NE.081301.01</v>
      </c>
    </row>
    <row r="388" spans="1:19" ht="15">
      <c r="A388" t="s">
        <v>6028</v>
      </c>
      <c r="C388" s="2" t="s">
        <v>10093</v>
      </c>
      <c r="D388" t="s">
        <v>5457</v>
      </c>
      <c r="E388" s="2" t="s">
        <v>9621</v>
      </c>
      <c r="F388" t="s">
        <v>6098</v>
      </c>
      <c r="G388" t="s">
        <v>5413</v>
      </c>
      <c r="H388" s="22" t="s">
        <v>1396</v>
      </c>
      <c r="I388" t="s">
        <v>2687</v>
      </c>
      <c r="J388" s="11" t="str">
        <f t="shared" si="62"/>
        <v>IC.NE.081401</v>
      </c>
      <c r="K388" s="2" t="s">
        <v>1192</v>
      </c>
      <c r="L388" t="str">
        <f t="shared" si="61"/>
        <v>No redness, pain, swelling</v>
      </c>
      <c r="M388" s="12" t="str">
        <f t="shared" si="63"/>
        <v>PI.IC.NE.081401.01</v>
      </c>
      <c r="O388" s="12" t="str">
        <f t="shared" si="64"/>
        <v>PH.IC.NE.081401.01</v>
      </c>
      <c r="Q388" s="12" t="str">
        <f t="shared" si="65"/>
        <v>CL.IC.NE.081401.01</v>
      </c>
    </row>
    <row r="389" spans="1:19" ht="15">
      <c r="A389" t="s">
        <v>6028</v>
      </c>
      <c r="C389" s="2" t="s">
        <v>10093</v>
      </c>
      <c r="E389" s="2" t="s">
        <v>9621</v>
      </c>
      <c r="F389" t="s">
        <v>6098</v>
      </c>
      <c r="G389" t="s">
        <v>5414</v>
      </c>
      <c r="H389" s="22" t="s">
        <v>1398</v>
      </c>
      <c r="I389" t="s">
        <v>1833</v>
      </c>
      <c r="J389" s="11" t="str">
        <f t="shared" si="62"/>
        <v>IC.NE.081402</v>
      </c>
      <c r="K389" s="2" t="s">
        <v>1192</v>
      </c>
      <c r="L389" t="str">
        <f t="shared" si="61"/>
        <v>Dressing clean dry intact</v>
      </c>
      <c r="M389" s="12" t="str">
        <f t="shared" si="63"/>
        <v>PI.IC.NE.081402.01</v>
      </c>
      <c r="O389" s="12" t="str">
        <f t="shared" si="64"/>
        <v>PH.IC.NE.081402.01</v>
      </c>
      <c r="Q389" s="12" t="str">
        <f t="shared" si="65"/>
        <v>CL.IC.NE.081402.01</v>
      </c>
    </row>
    <row r="390" spans="1:19" ht="15">
      <c r="A390" t="s">
        <v>6028</v>
      </c>
      <c r="C390" s="2" t="s">
        <v>10093</v>
      </c>
      <c r="E390" s="2" t="s">
        <v>9621</v>
      </c>
      <c r="F390" t="s">
        <v>6098</v>
      </c>
      <c r="G390" t="s">
        <v>5092</v>
      </c>
      <c r="H390" s="22" t="s">
        <v>1400</v>
      </c>
      <c r="I390" t="s">
        <v>5093</v>
      </c>
      <c r="J390" s="11" t="str">
        <f t="shared" si="62"/>
        <v>IC.NE.081403</v>
      </c>
      <c r="K390" s="2" t="s">
        <v>1192</v>
      </c>
      <c r="L390" t="str">
        <f t="shared" si="61"/>
        <v>Non tender</v>
      </c>
      <c r="M390" s="12" t="str">
        <f t="shared" si="63"/>
        <v>PI.IC.NE.081403.01</v>
      </c>
      <c r="O390" s="12" t="str">
        <f t="shared" si="64"/>
        <v>PH.IC.NE.081403.01</v>
      </c>
      <c r="Q390" s="12" t="str">
        <f t="shared" si="65"/>
        <v>CL.IC.NE.081403.01</v>
      </c>
    </row>
    <row r="391" spans="1:19" ht="15">
      <c r="A391" t="s">
        <v>6028</v>
      </c>
      <c r="C391" s="2" t="s">
        <v>10093</v>
      </c>
      <c r="E391" s="2" t="s">
        <v>9621</v>
      </c>
      <c r="F391" t="s">
        <v>6098</v>
      </c>
      <c r="G391" t="s">
        <v>1531</v>
      </c>
      <c r="H391" s="22" t="s">
        <v>1402</v>
      </c>
      <c r="I391" t="s">
        <v>1531</v>
      </c>
      <c r="J391" s="11" t="str">
        <f t="shared" si="62"/>
        <v>IC.NE.081404</v>
      </c>
      <c r="K391" s="2" t="s">
        <v>1192</v>
      </c>
      <c r="L391" t="str">
        <f t="shared" si="61"/>
        <v>Erythema</v>
      </c>
      <c r="M391" s="12" t="str">
        <f t="shared" si="63"/>
        <v>PI.IC.NE.081404.01</v>
      </c>
      <c r="O391" s="12" t="str">
        <f t="shared" si="64"/>
        <v>PH.IC.NE.081404.01</v>
      </c>
      <c r="Q391" s="12" t="str">
        <f t="shared" si="65"/>
        <v>CL.IC.NE.081404.01</v>
      </c>
    </row>
    <row r="392" spans="1:19" ht="15">
      <c r="A392" t="s">
        <v>6028</v>
      </c>
      <c r="C392" s="2" t="s">
        <v>10093</v>
      </c>
      <c r="E392" s="2" t="s">
        <v>9621</v>
      </c>
      <c r="F392" t="s">
        <v>6098</v>
      </c>
      <c r="G392" t="s">
        <v>5094</v>
      </c>
      <c r="H392" s="22" t="s">
        <v>1404</v>
      </c>
      <c r="I392" t="s">
        <v>5094</v>
      </c>
      <c r="J392" s="11" t="str">
        <f t="shared" si="62"/>
        <v>IC.NE.081405</v>
      </c>
      <c r="K392" s="2" t="s">
        <v>1192</v>
      </c>
      <c r="L392" t="str">
        <f t="shared" si="61"/>
        <v>Ecchymosis</v>
      </c>
      <c r="M392" s="12" t="str">
        <f t="shared" si="63"/>
        <v>PI.IC.NE.081405.01</v>
      </c>
      <c r="O392" s="12" t="str">
        <f t="shared" si="64"/>
        <v>PH.IC.NE.081405.01</v>
      </c>
      <c r="Q392" s="12" t="str">
        <f t="shared" si="65"/>
        <v>CL.IC.NE.081405.01</v>
      </c>
    </row>
    <row r="393" spans="1:19" ht="15">
      <c r="A393" t="s">
        <v>6028</v>
      </c>
      <c r="C393" s="2" t="s">
        <v>10093</v>
      </c>
      <c r="E393" s="2" t="s">
        <v>9621</v>
      </c>
      <c r="F393" t="s">
        <v>6098</v>
      </c>
      <c r="G393" t="s">
        <v>1539</v>
      </c>
      <c r="H393" s="22" t="s">
        <v>1406</v>
      </c>
      <c r="I393" t="s">
        <v>2346</v>
      </c>
      <c r="J393" s="11" t="str">
        <f t="shared" si="62"/>
        <v>IC.NE.081406</v>
      </c>
      <c r="K393" s="2" t="s">
        <v>1192</v>
      </c>
      <c r="L393" t="str">
        <f t="shared" si="61"/>
        <v>Tenderness</v>
      </c>
      <c r="M393" s="12" t="str">
        <f t="shared" si="63"/>
        <v>PI.IC.NE.081406.01</v>
      </c>
      <c r="O393" s="12" t="str">
        <f t="shared" si="64"/>
        <v>PH.IC.NE.081406.01</v>
      </c>
      <c r="Q393" s="12" t="str">
        <f t="shared" si="65"/>
        <v>CL.IC.NE.081406.01</v>
      </c>
    </row>
    <row r="394" spans="1:19" ht="15">
      <c r="A394" t="s">
        <v>6028</v>
      </c>
      <c r="C394" s="2" t="s">
        <v>10093</v>
      </c>
      <c r="E394" s="2" t="s">
        <v>9621</v>
      </c>
      <c r="F394" t="s">
        <v>6098</v>
      </c>
      <c r="G394" t="s">
        <v>1541</v>
      </c>
      <c r="H394" s="22" t="s">
        <v>1419</v>
      </c>
      <c r="I394" t="s">
        <v>1541</v>
      </c>
      <c r="J394" s="11" t="str">
        <f t="shared" si="62"/>
        <v>IC.NE.081407</v>
      </c>
      <c r="K394" s="2" t="s">
        <v>1192</v>
      </c>
      <c r="L394" t="str">
        <f t="shared" si="61"/>
        <v>Swelling</v>
      </c>
      <c r="M394" s="12" t="str">
        <f t="shared" si="63"/>
        <v>PI.IC.NE.081407.01</v>
      </c>
      <c r="O394" s="12" t="str">
        <f t="shared" si="64"/>
        <v>PH.IC.NE.081407.01</v>
      </c>
      <c r="Q394" s="12" t="str">
        <f t="shared" si="65"/>
        <v>CL.IC.NE.081407.01</v>
      </c>
    </row>
    <row r="395" spans="1:19" ht="15">
      <c r="A395" t="s">
        <v>6028</v>
      </c>
      <c r="C395" s="2" t="s">
        <v>10093</v>
      </c>
      <c r="E395" s="2" t="s">
        <v>9621</v>
      </c>
      <c r="F395" t="s">
        <v>6098</v>
      </c>
      <c r="G395" t="s">
        <v>1533</v>
      </c>
      <c r="H395" s="22" t="s">
        <v>1550</v>
      </c>
      <c r="I395" t="s">
        <v>1533</v>
      </c>
      <c r="J395" s="11" t="str">
        <f t="shared" si="62"/>
        <v>IC.NE.081408</v>
      </c>
      <c r="K395" s="2" t="s">
        <v>1192</v>
      </c>
      <c r="L395" t="str">
        <f t="shared" si="61"/>
        <v>Hematoma</v>
      </c>
      <c r="M395" s="12" t="str">
        <f t="shared" si="63"/>
        <v>PI.IC.NE.081408.01</v>
      </c>
      <c r="O395" s="12" t="str">
        <f t="shared" si="64"/>
        <v>PH.IC.NE.081408.01</v>
      </c>
      <c r="Q395" s="12" t="str">
        <f t="shared" si="65"/>
        <v>CL.IC.NE.081408.01</v>
      </c>
    </row>
    <row r="396" spans="1:19" ht="15">
      <c r="A396" t="s">
        <v>6028</v>
      </c>
      <c r="C396" s="2" t="s">
        <v>10093</v>
      </c>
      <c r="E396" s="2" t="s">
        <v>9621</v>
      </c>
      <c r="F396" t="s">
        <v>6098</v>
      </c>
      <c r="G396" t="s">
        <v>6318</v>
      </c>
      <c r="H396" s="2" t="s">
        <v>10095</v>
      </c>
      <c r="I396" t="s">
        <v>1635</v>
      </c>
      <c r="J396" s="11" t="str">
        <f t="shared" si="62"/>
        <v>IC.NE.081409</v>
      </c>
      <c r="K396" s="2" t="s">
        <v>1192</v>
      </c>
      <c r="L396" t="str">
        <f t="shared" si="61"/>
        <v>Serosanguinous drainage</v>
      </c>
      <c r="M396" s="12" t="str">
        <f t="shared" si="63"/>
        <v>PI.IC.NE.081409.01</v>
      </c>
      <c r="O396" s="12" t="str">
        <f t="shared" si="64"/>
        <v>PH.IC.NE.081409.01</v>
      </c>
      <c r="Q396" s="12" t="str">
        <f t="shared" si="65"/>
        <v>CL.IC.NE.081409.01</v>
      </c>
      <c r="R396" t="s">
        <v>1141</v>
      </c>
    </row>
    <row r="397" spans="1:19" ht="15">
      <c r="A397" t="s">
        <v>6028</v>
      </c>
      <c r="C397" s="2" t="s">
        <v>10093</v>
      </c>
      <c r="E397" s="2" t="s">
        <v>9621</v>
      </c>
      <c r="F397" t="s">
        <v>6098</v>
      </c>
      <c r="G397" t="s">
        <v>6319</v>
      </c>
      <c r="H397" s="2" t="s">
        <v>10905</v>
      </c>
      <c r="I397" t="s">
        <v>1637</v>
      </c>
      <c r="J397" s="11" t="str">
        <f t="shared" si="62"/>
        <v>IC.NE.081410</v>
      </c>
      <c r="K397" s="2" t="s">
        <v>1192</v>
      </c>
      <c r="L397" t="str">
        <f t="shared" si="61"/>
        <v>Serous drainage</v>
      </c>
      <c r="M397" s="12" t="str">
        <f t="shared" si="63"/>
        <v>PI.IC.NE.081410.01</v>
      </c>
      <c r="O397" s="12" t="str">
        <f t="shared" si="64"/>
        <v>PH.IC.NE.081410.01</v>
      </c>
      <c r="Q397" s="12" t="str">
        <f t="shared" si="65"/>
        <v>CL.IC.NE.081410.01</v>
      </c>
      <c r="R397" t="s">
        <v>1141</v>
      </c>
    </row>
    <row r="398" spans="1:19" ht="15">
      <c r="A398" t="s">
        <v>6028</v>
      </c>
      <c r="C398" s="2" t="s">
        <v>10093</v>
      </c>
      <c r="E398" s="2" t="s">
        <v>9621</v>
      </c>
      <c r="F398" t="s">
        <v>6098</v>
      </c>
      <c r="G398" t="s">
        <v>5461</v>
      </c>
      <c r="H398" s="2" t="s">
        <v>8048</v>
      </c>
      <c r="I398" t="s">
        <v>1643</v>
      </c>
      <c r="J398" s="11" t="str">
        <f t="shared" si="62"/>
        <v>IC.NE.081411</v>
      </c>
      <c r="K398" s="2" t="s">
        <v>1192</v>
      </c>
      <c r="L398" t="str">
        <f t="shared" si="61"/>
        <v>Purulent drainage</v>
      </c>
      <c r="M398" s="12" t="str">
        <f t="shared" si="63"/>
        <v>PI.IC.NE.081411.01</v>
      </c>
      <c r="O398" s="12" t="str">
        <f t="shared" si="64"/>
        <v>PH.IC.NE.081411.01</v>
      </c>
      <c r="Q398" s="12" t="str">
        <f t="shared" si="65"/>
        <v>CL.IC.NE.081411.01</v>
      </c>
      <c r="R398" t="s">
        <v>1141</v>
      </c>
    </row>
    <row r="399" spans="1:19" ht="15">
      <c r="A399" t="s">
        <v>6028</v>
      </c>
      <c r="C399" s="2" t="s">
        <v>10093</v>
      </c>
      <c r="E399" s="2" t="s">
        <v>9621</v>
      </c>
      <c r="F399" t="s">
        <v>6098</v>
      </c>
      <c r="G399" t="s">
        <v>6376</v>
      </c>
      <c r="H399" s="2" t="s">
        <v>11023</v>
      </c>
      <c r="I399" t="s">
        <v>6376</v>
      </c>
      <c r="J399" s="11" t="str">
        <f t="shared" si="62"/>
        <v>IC.NE.081412</v>
      </c>
      <c r="K399" s="2" t="s">
        <v>1192</v>
      </c>
      <c r="L399" t="str">
        <f t="shared" si="61"/>
        <v>Clean</v>
      </c>
      <c r="M399" s="12" t="str">
        <f t="shared" si="63"/>
        <v>PI.IC.NE.081412.01</v>
      </c>
      <c r="O399" s="12" t="str">
        <f t="shared" si="64"/>
        <v>PH.IC.NE.081412.01</v>
      </c>
      <c r="Q399" s="12" t="str">
        <f t="shared" si="65"/>
        <v>CL.IC.NE.081412.01</v>
      </c>
    </row>
    <row r="400" spans="1:19" ht="15">
      <c r="A400" t="s">
        <v>6028</v>
      </c>
      <c r="C400" s="2" t="s">
        <v>10093</v>
      </c>
      <c r="E400" s="2" t="s">
        <v>9621</v>
      </c>
      <c r="F400" t="s">
        <v>6098</v>
      </c>
      <c r="G400" t="s">
        <v>6314</v>
      </c>
      <c r="H400" s="2" t="s">
        <v>8201</v>
      </c>
      <c r="I400" t="s">
        <v>6314</v>
      </c>
      <c r="J400" s="11" t="str">
        <f t="shared" si="62"/>
        <v>IC.NE.081413</v>
      </c>
      <c r="K400" s="2" t="s">
        <v>1192</v>
      </c>
      <c r="L400" t="str">
        <f t="shared" si="61"/>
        <v>Dry</v>
      </c>
      <c r="M400" s="12" t="str">
        <f t="shared" si="63"/>
        <v>PI.IC.NE.081413.01</v>
      </c>
      <c r="O400" s="12" t="str">
        <f t="shared" si="64"/>
        <v>PH.IC.NE.081413.01</v>
      </c>
      <c r="Q400" s="12" t="str">
        <f t="shared" si="65"/>
        <v>CL.IC.NE.081413.01</v>
      </c>
      <c r="R400" t="s">
        <v>1141</v>
      </c>
      <c r="S400">
        <v>72</v>
      </c>
    </row>
    <row r="401" spans="1:25" ht="15">
      <c r="A401" t="s">
        <v>6028</v>
      </c>
      <c r="C401" s="2" t="s">
        <v>10093</v>
      </c>
      <c r="E401" s="2" t="s">
        <v>9621</v>
      </c>
      <c r="F401" t="s">
        <v>6098</v>
      </c>
      <c r="G401" t="s">
        <v>4084</v>
      </c>
      <c r="H401" s="2" t="s">
        <v>9621</v>
      </c>
      <c r="I401" t="s">
        <v>4084</v>
      </c>
      <c r="J401" s="11" t="str">
        <f t="shared" si="62"/>
        <v>IC.NE.081414</v>
      </c>
      <c r="K401" s="2" t="s">
        <v>1192</v>
      </c>
      <c r="L401" t="str">
        <f t="shared" si="61"/>
        <v>Intact</v>
      </c>
      <c r="M401" s="12" t="str">
        <f t="shared" si="63"/>
        <v>PI.IC.NE.081414.01</v>
      </c>
      <c r="O401" s="12" t="str">
        <f t="shared" si="64"/>
        <v>PH.IC.NE.081414.01</v>
      </c>
      <c r="Q401" s="12" t="str">
        <f t="shared" si="65"/>
        <v>CL.IC.NE.081414.01</v>
      </c>
      <c r="R401" t="s">
        <v>1141</v>
      </c>
      <c r="S401">
        <v>73</v>
      </c>
    </row>
    <row r="402" spans="1:25" ht="15">
      <c r="A402" t="s">
        <v>6028</v>
      </c>
      <c r="C402" s="2" t="s">
        <v>10093</v>
      </c>
      <c r="E402" s="2" t="s">
        <v>9621</v>
      </c>
      <c r="F402" t="s">
        <v>6098</v>
      </c>
      <c r="G402" t="s">
        <v>6372</v>
      </c>
      <c r="H402" s="2" t="s">
        <v>6135</v>
      </c>
      <c r="I402" t="s">
        <v>6372</v>
      </c>
      <c r="J402" s="11" t="str">
        <f t="shared" si="62"/>
        <v>IC.NE.081415</v>
      </c>
      <c r="K402" s="2" t="s">
        <v>1192</v>
      </c>
      <c r="L402" t="str">
        <f t="shared" si="61"/>
        <v>Covered</v>
      </c>
      <c r="M402" s="12" t="str">
        <f t="shared" si="63"/>
        <v>PI.IC.NE.081415.01</v>
      </c>
      <c r="O402" s="12" t="str">
        <f t="shared" si="64"/>
        <v>PH.IC.NE.081415.01</v>
      </c>
      <c r="Q402" s="12" t="str">
        <f t="shared" si="65"/>
        <v>CL.IC.NE.081415.01</v>
      </c>
      <c r="R402" t="s">
        <v>1141</v>
      </c>
      <c r="S402">
        <v>81</v>
      </c>
    </row>
    <row r="403" spans="1:25" ht="15">
      <c r="A403" t="s">
        <v>6028</v>
      </c>
      <c r="C403" s="2" t="s">
        <v>10093</v>
      </c>
      <c r="E403" s="2" t="s">
        <v>9621</v>
      </c>
      <c r="F403" t="s">
        <v>6098</v>
      </c>
      <c r="G403" t="s">
        <v>6023</v>
      </c>
      <c r="H403" s="2" t="s">
        <v>5740</v>
      </c>
      <c r="I403" t="s">
        <v>6482</v>
      </c>
      <c r="J403" s="11" t="str">
        <f t="shared" si="62"/>
        <v>IC.NE.081416</v>
      </c>
      <c r="K403" s="2" t="s">
        <v>11324</v>
      </c>
      <c r="L403" t="str">
        <f t="shared" si="61"/>
        <v>Unable to assess</v>
      </c>
      <c r="M403" s="12" t="str">
        <f t="shared" si="63"/>
        <v>PI.IC.NE.081416.01</v>
      </c>
      <c r="O403" s="12" t="str">
        <f t="shared" si="64"/>
        <v>PH.IC.NE.081416.01</v>
      </c>
      <c r="Q403" s="12" t="str">
        <f t="shared" si="65"/>
        <v>CL.IC.NE.081416.01</v>
      </c>
      <c r="R403" t="s">
        <v>1141</v>
      </c>
      <c r="S403">
        <v>82</v>
      </c>
    </row>
    <row r="404" spans="1:25" ht="15">
      <c r="A404" t="s">
        <v>6028</v>
      </c>
      <c r="C404" s="2" t="s">
        <v>10093</v>
      </c>
      <c r="D404" t="s">
        <v>5358</v>
      </c>
      <c r="E404" s="2" t="s">
        <v>6135</v>
      </c>
      <c r="F404" t="s">
        <v>6099</v>
      </c>
      <c r="G404" t="s">
        <v>6192</v>
      </c>
      <c r="H404" s="22" t="s">
        <v>1396</v>
      </c>
      <c r="I404" t="s">
        <v>6192</v>
      </c>
      <c r="J404" s="11" t="str">
        <f t="shared" si="62"/>
        <v>IC.NE.081501</v>
      </c>
      <c r="K404" s="2" t="s">
        <v>11324</v>
      </c>
      <c r="L404" t="str">
        <f t="shared" si="61"/>
        <v>Manometer</v>
      </c>
      <c r="M404" s="12" t="str">
        <f t="shared" si="63"/>
        <v>PI.IC.NE.081501.01</v>
      </c>
      <c r="O404" s="12" t="str">
        <f t="shared" si="64"/>
        <v>PH.IC.NE.081501.01</v>
      </c>
      <c r="Q404" s="12" t="str">
        <f t="shared" si="65"/>
        <v>CL.IC.NE.081501.01</v>
      </c>
    </row>
    <row r="405" spans="1:25" ht="15">
      <c r="A405" t="s">
        <v>6028</v>
      </c>
      <c r="C405" s="2" t="s">
        <v>10093</v>
      </c>
      <c r="E405" s="2" t="s">
        <v>6135</v>
      </c>
      <c r="F405" t="s">
        <v>6099</v>
      </c>
      <c r="G405" t="s">
        <v>6193</v>
      </c>
      <c r="H405" s="22" t="s">
        <v>1398</v>
      </c>
      <c r="I405" t="s">
        <v>6193</v>
      </c>
      <c r="J405" s="11" t="str">
        <f t="shared" si="62"/>
        <v>IC.NE.081502</v>
      </c>
      <c r="K405" s="2" t="s">
        <v>1192</v>
      </c>
      <c r="L405" t="str">
        <f t="shared" si="61"/>
        <v>Monitor</v>
      </c>
      <c r="M405" s="12" t="str">
        <f t="shared" si="63"/>
        <v>PI.IC.NE.081502.01</v>
      </c>
      <c r="O405" s="12" t="str">
        <f t="shared" si="64"/>
        <v>PH.IC.NE.081502.01</v>
      </c>
      <c r="Q405" s="12" t="str">
        <f t="shared" si="65"/>
        <v>CL.IC.NE.081502.01</v>
      </c>
    </row>
    <row r="406" spans="1:25" ht="15">
      <c r="A406" t="s">
        <v>6028</v>
      </c>
      <c r="C406" s="2" t="s">
        <v>10093</v>
      </c>
      <c r="E406" s="2" t="s">
        <v>6135</v>
      </c>
      <c r="F406" t="s">
        <v>6099</v>
      </c>
      <c r="G406" t="s">
        <v>6194</v>
      </c>
      <c r="H406" s="22" t="s">
        <v>1400</v>
      </c>
      <c r="I406" t="s">
        <v>6195</v>
      </c>
      <c r="J406" s="11" t="str">
        <f t="shared" si="62"/>
        <v>IC.NE.081503</v>
      </c>
      <c r="K406" s="2" t="s">
        <v>1192</v>
      </c>
      <c r="L406" t="str">
        <f t="shared" si="61"/>
        <v>Bulb suction</v>
      </c>
      <c r="M406" s="12" t="str">
        <f t="shared" si="63"/>
        <v>PI.IC.NE.081503.01</v>
      </c>
      <c r="O406" s="12" t="str">
        <f t="shared" si="64"/>
        <v>PH.IC.NE.081503.01</v>
      </c>
      <c r="Q406" s="12" t="str">
        <f t="shared" si="65"/>
        <v>CL.IC.NE.081503.01</v>
      </c>
    </row>
    <row r="407" spans="1:25" ht="15">
      <c r="A407" t="s">
        <v>6028</v>
      </c>
      <c r="C407" s="2" t="s">
        <v>10093</v>
      </c>
      <c r="E407" s="2" t="s">
        <v>6135</v>
      </c>
      <c r="F407" t="s">
        <v>6099</v>
      </c>
      <c r="G407" t="s">
        <v>6196</v>
      </c>
      <c r="H407" s="22" t="s">
        <v>1402</v>
      </c>
      <c r="I407" t="s">
        <v>6036</v>
      </c>
      <c r="J407" s="11" t="str">
        <f t="shared" si="62"/>
        <v>IC.NE.081504</v>
      </c>
      <c r="K407" s="2" t="s">
        <v>1192</v>
      </c>
      <c r="L407" t="str">
        <f t="shared" si="61"/>
        <v>Clamped intermittently</v>
      </c>
      <c r="M407" s="12" t="str">
        <f t="shared" si="63"/>
        <v>PI.IC.NE.081504.01</v>
      </c>
      <c r="O407" s="12" t="str">
        <f t="shared" si="64"/>
        <v>PH.IC.NE.081504.01</v>
      </c>
      <c r="Q407" s="12" t="str">
        <f t="shared" si="65"/>
        <v>CL.IC.NE.081504.01</v>
      </c>
    </row>
    <row r="408" spans="1:25" ht="15">
      <c r="A408" t="s">
        <v>6028</v>
      </c>
      <c r="C408" s="2" t="s">
        <v>10093</v>
      </c>
      <c r="E408" s="2" t="s">
        <v>6135</v>
      </c>
      <c r="F408" t="s">
        <v>6099</v>
      </c>
      <c r="G408" t="s">
        <v>6037</v>
      </c>
      <c r="H408" s="22" t="s">
        <v>1404</v>
      </c>
      <c r="I408" t="s">
        <v>6038</v>
      </c>
      <c r="J408" s="11" t="str">
        <f t="shared" si="62"/>
        <v>IC.NE.081505</v>
      </c>
      <c r="K408" s="2" t="s">
        <v>1192</v>
      </c>
      <c r="L408" t="str">
        <f t="shared" si="61"/>
        <v>Clamped while out of bed</v>
      </c>
      <c r="M408" s="12" t="str">
        <f t="shared" si="63"/>
        <v>PI.IC.NE.081505.01</v>
      </c>
      <c r="O408" s="12" t="str">
        <f t="shared" si="64"/>
        <v>PH.IC.NE.081505.01</v>
      </c>
      <c r="Q408" s="12" t="str">
        <f t="shared" si="65"/>
        <v>CL.IC.NE.081505.01</v>
      </c>
    </row>
    <row r="409" spans="1:25" ht="15">
      <c r="A409" t="s">
        <v>6028</v>
      </c>
      <c r="C409" s="2" t="s">
        <v>10093</v>
      </c>
      <c r="E409" s="2" t="s">
        <v>6135</v>
      </c>
      <c r="F409" t="s">
        <v>6099</v>
      </c>
      <c r="G409" t="s">
        <v>6067</v>
      </c>
      <c r="H409" s="22" t="s">
        <v>1406</v>
      </c>
      <c r="I409" t="s">
        <v>6068</v>
      </c>
      <c r="J409" s="11" t="str">
        <f t="shared" si="62"/>
        <v>IC.NE.081506</v>
      </c>
      <c r="K409" s="2" t="s">
        <v>1192</v>
      </c>
      <c r="L409" t="str">
        <f t="shared" si="61"/>
        <v>Clamped continuously</v>
      </c>
      <c r="M409" s="12" t="str">
        <f t="shared" si="63"/>
        <v>PI.IC.NE.081506.01</v>
      </c>
      <c r="O409" s="12" t="str">
        <f t="shared" si="64"/>
        <v>PH.IC.NE.081506.01</v>
      </c>
      <c r="Q409" s="12" t="str">
        <f t="shared" si="65"/>
        <v>CL.IC.NE.081506.01</v>
      </c>
    </row>
    <row r="410" spans="1:25" ht="15">
      <c r="A410" t="s">
        <v>6028</v>
      </c>
      <c r="C410" s="2" t="s">
        <v>10093</v>
      </c>
      <c r="E410" s="2" t="s">
        <v>6135</v>
      </c>
      <c r="F410" t="s">
        <v>6099</v>
      </c>
      <c r="G410" t="s">
        <v>6069</v>
      </c>
      <c r="H410" s="22" t="s">
        <v>1419</v>
      </c>
      <c r="I410" t="s">
        <v>6070</v>
      </c>
      <c r="J410" s="11" t="str">
        <f t="shared" si="62"/>
        <v>IC.NE.081507</v>
      </c>
      <c r="K410" s="2" t="s">
        <v>1192</v>
      </c>
      <c r="L410" t="str">
        <f t="shared" si="61"/>
        <v>Drain continuously</v>
      </c>
      <c r="M410" s="12" t="str">
        <f t="shared" si="63"/>
        <v>PI.IC.NE.081507.01</v>
      </c>
      <c r="O410" s="12" t="str">
        <f t="shared" si="64"/>
        <v>PH.IC.NE.081507.01</v>
      </c>
      <c r="Q410" s="12" t="str">
        <f t="shared" si="65"/>
        <v>CL.IC.NE.081507.01</v>
      </c>
    </row>
    <row r="411" spans="1:25" ht="15">
      <c r="A411" t="s">
        <v>6028</v>
      </c>
      <c r="C411" s="2" t="s">
        <v>10093</v>
      </c>
      <c r="E411" s="2" t="s">
        <v>6135</v>
      </c>
      <c r="F411" t="s">
        <v>6099</v>
      </c>
      <c r="G411" t="s">
        <v>6071</v>
      </c>
      <c r="H411" s="22" t="s">
        <v>1550</v>
      </c>
      <c r="I411" t="s">
        <v>6072</v>
      </c>
      <c r="J411" s="11" t="str">
        <f t="shared" si="62"/>
        <v>IC.NE.081508</v>
      </c>
      <c r="K411" s="2" t="s">
        <v>1192</v>
      </c>
      <c r="L411" t="str">
        <f t="shared" ref="L411:L477" si="66">G411</f>
        <v>Do not empty drain</v>
      </c>
      <c r="M411" s="12" t="str">
        <f t="shared" si="63"/>
        <v>PI.IC.NE.081508.01</v>
      </c>
      <c r="O411" s="12" t="str">
        <f t="shared" si="64"/>
        <v>PH.IC.NE.081508.01</v>
      </c>
      <c r="Q411" s="12" t="str">
        <f t="shared" si="65"/>
        <v>CL.IC.NE.081508.01</v>
      </c>
    </row>
    <row r="412" spans="1:25" ht="15">
      <c r="A412" t="s">
        <v>6028</v>
      </c>
      <c r="C412" s="2" t="s">
        <v>10093</v>
      </c>
      <c r="E412" s="2" t="s">
        <v>6135</v>
      </c>
      <c r="F412" t="s">
        <v>6099</v>
      </c>
      <c r="G412" t="s">
        <v>3102</v>
      </c>
      <c r="H412" s="2" t="s">
        <v>10095</v>
      </c>
      <c r="I412" t="s">
        <v>1583</v>
      </c>
      <c r="J412" s="11" t="str">
        <f t="shared" si="62"/>
        <v>IC.NE.081509</v>
      </c>
      <c r="K412" s="2" t="s">
        <v>1192</v>
      </c>
      <c r="L412" t="str">
        <f t="shared" si="66"/>
        <v>Discontinued</v>
      </c>
      <c r="M412" s="12" t="str">
        <f t="shared" si="63"/>
        <v>PI.IC.NE.081509.01</v>
      </c>
      <c r="O412" s="12" t="str">
        <f t="shared" si="64"/>
        <v>PH.IC.NE.081509.01</v>
      </c>
      <c r="Q412" s="12" t="str">
        <f t="shared" si="65"/>
        <v>CL.IC.NE.081509.01</v>
      </c>
    </row>
    <row r="413" spans="1:25" ht="15">
      <c r="A413" t="s">
        <v>6028</v>
      </c>
      <c r="C413" s="2" t="s">
        <v>10093</v>
      </c>
      <c r="E413" s="2" t="s">
        <v>6135</v>
      </c>
      <c r="F413" t="s">
        <v>6099</v>
      </c>
      <c r="G413" t="s">
        <v>2734</v>
      </c>
      <c r="H413" s="2" t="s">
        <v>10905</v>
      </c>
      <c r="I413" t="s">
        <v>930</v>
      </c>
      <c r="J413" s="11" t="str">
        <f t="shared" si="62"/>
        <v>IC.NE.081510</v>
      </c>
      <c r="K413" s="2" t="s">
        <v>1192</v>
      </c>
      <c r="L413" t="str">
        <f t="shared" si="66"/>
        <v>Other:  specify</v>
      </c>
      <c r="M413" s="12" t="str">
        <f t="shared" si="63"/>
        <v>PI.IC.NE.081510.01</v>
      </c>
      <c r="O413" s="12" t="str">
        <f t="shared" si="64"/>
        <v>PH.IC.NE.081510.01</v>
      </c>
      <c r="Q413" s="12" t="str">
        <f t="shared" si="65"/>
        <v>CL.IC.NE.081510.01</v>
      </c>
    </row>
    <row r="414" spans="1:25" ht="15">
      <c r="A414" t="s">
        <v>6028</v>
      </c>
      <c r="C414" s="2" t="s">
        <v>846</v>
      </c>
      <c r="E414" s="2" t="s">
        <v>6135</v>
      </c>
      <c r="F414" t="s">
        <v>555</v>
      </c>
      <c r="G414" t="s">
        <v>553</v>
      </c>
      <c r="H414" s="2" t="s">
        <v>841</v>
      </c>
      <c r="J414" s="11" t="str">
        <f t="shared" si="62"/>
        <v>IC.NE.081511</v>
      </c>
      <c r="K414" s="2" t="s">
        <v>11683</v>
      </c>
      <c r="L414" t="str">
        <f t="shared" si="66"/>
        <v>Self Discontinued</v>
      </c>
      <c r="M414" s="12" t="str">
        <f t="shared" si="63"/>
        <v>PI.IC.NE.081511.01</v>
      </c>
      <c r="O414" s="12" t="str">
        <f t="shared" si="64"/>
        <v>PH.IC.NE.081511.01</v>
      </c>
      <c r="Q414" s="12" t="str">
        <f t="shared" si="65"/>
        <v>CL.IC.NE.081511.01</v>
      </c>
      <c r="X414" t="s">
        <v>613</v>
      </c>
      <c r="Y414">
        <v>1124</v>
      </c>
    </row>
    <row r="415" spans="1:25" ht="15">
      <c r="A415" t="s">
        <v>6028</v>
      </c>
      <c r="C415" s="2" t="s">
        <v>10093</v>
      </c>
      <c r="D415" t="s">
        <v>6073</v>
      </c>
      <c r="E415" s="2" t="s">
        <v>5740</v>
      </c>
      <c r="F415" t="s">
        <v>6130</v>
      </c>
      <c r="G415" t="s">
        <v>1799</v>
      </c>
      <c r="H415" s="22" t="s">
        <v>1396</v>
      </c>
      <c r="I415" t="s">
        <v>1579</v>
      </c>
      <c r="J415" s="11" t="str">
        <f t="shared" si="62"/>
        <v>IC.NE.081601</v>
      </c>
      <c r="K415" s="2" t="s">
        <v>1192</v>
      </c>
      <c r="L415" t="str">
        <f t="shared" si="66"/>
        <v>Tubing/system present on admit</v>
      </c>
      <c r="M415" s="12" t="str">
        <f t="shared" si="63"/>
        <v>PI.IC.NE.081601.01</v>
      </c>
      <c r="O415" s="12" t="str">
        <f t="shared" si="64"/>
        <v>PH.IC.NE.081601.01</v>
      </c>
      <c r="Q415" s="12" t="str">
        <f t="shared" si="65"/>
        <v>CL.IC.NE.081601.01</v>
      </c>
    </row>
    <row r="416" spans="1:25" ht="15">
      <c r="A416" t="s">
        <v>6028</v>
      </c>
      <c r="C416" s="2" t="s">
        <v>10093</v>
      </c>
      <c r="E416" s="2" t="s">
        <v>5740</v>
      </c>
      <c r="F416" t="s">
        <v>6130</v>
      </c>
      <c r="G416" t="s">
        <v>1800</v>
      </c>
      <c r="H416" s="22" t="s">
        <v>1398</v>
      </c>
      <c r="I416" t="s">
        <v>5170</v>
      </c>
      <c r="J416" s="11" t="str">
        <f t="shared" si="62"/>
        <v>IC.NE.081602</v>
      </c>
      <c r="K416" s="2" t="s">
        <v>1192</v>
      </c>
      <c r="L416" t="str">
        <f t="shared" si="66"/>
        <v>Tubing new/changed</v>
      </c>
      <c r="M416" s="12" t="str">
        <f t="shared" si="63"/>
        <v>PI.IC.NE.081602.01</v>
      </c>
      <c r="O416" s="12" t="str">
        <f t="shared" si="64"/>
        <v>PH.IC.NE.081602.01</v>
      </c>
      <c r="Q416" s="12" t="str">
        <f t="shared" si="65"/>
        <v>CL.IC.NE.081602.01</v>
      </c>
    </row>
    <row r="417" spans="1:23" ht="15">
      <c r="A417" t="s">
        <v>6028</v>
      </c>
      <c r="C417" s="2" t="s">
        <v>10093</v>
      </c>
      <c r="E417" s="2" t="s">
        <v>5740</v>
      </c>
      <c r="F417" t="s">
        <v>6130</v>
      </c>
      <c r="G417" t="s">
        <v>1803</v>
      </c>
      <c r="H417" s="22" t="s">
        <v>1400</v>
      </c>
      <c r="I417" t="s">
        <v>1804</v>
      </c>
      <c r="J417" s="11" t="str">
        <f t="shared" si="62"/>
        <v>IC.NE.081603</v>
      </c>
      <c r="K417" s="2" t="s">
        <v>1192</v>
      </c>
      <c r="L417" t="str">
        <f t="shared" si="66"/>
        <v>Transducer new/changed</v>
      </c>
      <c r="M417" s="12" t="str">
        <f t="shared" si="63"/>
        <v>PI.IC.NE.081603.01</v>
      </c>
      <c r="O417" s="12" t="str">
        <f t="shared" si="64"/>
        <v>PH.IC.NE.081603.01</v>
      </c>
      <c r="Q417" s="12" t="str">
        <f t="shared" si="65"/>
        <v>CL.IC.NE.081603.01</v>
      </c>
    </row>
    <row r="418" spans="1:23" ht="15">
      <c r="A418" t="s">
        <v>6028</v>
      </c>
      <c r="C418" s="2" t="s">
        <v>10093</v>
      </c>
      <c r="E418" s="2" t="s">
        <v>5740</v>
      </c>
      <c r="F418" t="s">
        <v>6130</v>
      </c>
      <c r="G418" t="s">
        <v>3426</v>
      </c>
      <c r="H418" s="22" t="s">
        <v>1402</v>
      </c>
      <c r="I418" t="s">
        <v>1788</v>
      </c>
      <c r="J418" s="11" t="str">
        <f t="shared" si="62"/>
        <v>IC.NE.081604</v>
      </c>
      <c r="K418" s="2" t="s">
        <v>1192</v>
      </c>
      <c r="L418" t="str">
        <f t="shared" si="66"/>
        <v>Bag changed:  specify date/time</v>
      </c>
      <c r="M418" s="12" t="str">
        <f t="shared" si="63"/>
        <v>PI.IC.NE.081604.01</v>
      </c>
      <c r="O418" s="12" t="str">
        <f t="shared" si="64"/>
        <v>PH.IC.NE.081604.01</v>
      </c>
      <c r="Q418" s="12" t="str">
        <f t="shared" si="65"/>
        <v>CL.IC.NE.081604.01</v>
      </c>
    </row>
    <row r="419" spans="1:23" ht="15">
      <c r="A419" t="s">
        <v>6028</v>
      </c>
      <c r="C419" s="2" t="s">
        <v>10093</v>
      </c>
      <c r="E419" s="2" t="s">
        <v>5740</v>
      </c>
      <c r="F419" t="s">
        <v>6130</v>
      </c>
      <c r="G419" t="s">
        <v>5023</v>
      </c>
      <c r="H419" s="22" t="s">
        <v>1404</v>
      </c>
      <c r="I419" t="s">
        <v>5024</v>
      </c>
      <c r="J419" s="11" t="str">
        <f t="shared" si="62"/>
        <v>IC.NE.081605</v>
      </c>
      <c r="K419" s="2" t="s">
        <v>1192</v>
      </c>
      <c r="L419" t="str">
        <f t="shared" si="66"/>
        <v>Tubing/system d/c with cath d/c</v>
      </c>
      <c r="M419" s="12" t="str">
        <f t="shared" si="63"/>
        <v>PI.IC.NE.081605.01</v>
      </c>
      <c r="O419" s="12" t="str">
        <f t="shared" si="64"/>
        <v>PH.IC.NE.081605.01</v>
      </c>
      <c r="Q419" s="12" t="str">
        <f t="shared" si="65"/>
        <v>CL.IC.NE.081605.01</v>
      </c>
    </row>
    <row r="420" spans="1:23" ht="15">
      <c r="A420" t="s">
        <v>6028</v>
      </c>
      <c r="C420" s="2" t="s">
        <v>10093</v>
      </c>
      <c r="D420" t="s">
        <v>6079</v>
      </c>
      <c r="E420" s="2" t="s">
        <v>1138</v>
      </c>
      <c r="F420" t="s">
        <v>6294</v>
      </c>
      <c r="G420" t="s">
        <v>6295</v>
      </c>
      <c r="H420" s="22" t="s">
        <v>1396</v>
      </c>
      <c r="I420" t="s">
        <v>6381</v>
      </c>
      <c r="J420" s="11" t="str">
        <f t="shared" si="62"/>
        <v>IC.NE.081701</v>
      </c>
      <c r="K420" s="2" t="s">
        <v>923</v>
      </c>
      <c r="L420" t="str">
        <f t="shared" si="66"/>
        <v>Specify amount in mL</v>
      </c>
      <c r="M420" s="12" t="str">
        <f t="shared" si="63"/>
        <v>PI.IC.NE.081701.02</v>
      </c>
      <c r="O420" s="12" t="str">
        <f t="shared" si="64"/>
        <v>PH.IC.NE.081701.02</v>
      </c>
      <c r="Q420" s="12" t="str">
        <f t="shared" si="65"/>
        <v>CL.IC.NE.081701.02</v>
      </c>
      <c r="R420" t="s">
        <v>1141</v>
      </c>
      <c r="S420">
        <v>85</v>
      </c>
    </row>
    <row r="421" spans="1:23" ht="15">
      <c r="A421" t="s">
        <v>6028</v>
      </c>
      <c r="C421" s="2" t="s">
        <v>10093</v>
      </c>
      <c r="D421" t="s">
        <v>3527</v>
      </c>
      <c r="E421" s="2" t="s">
        <v>5743</v>
      </c>
      <c r="F421" t="s">
        <v>6137</v>
      </c>
      <c r="G421" t="s">
        <v>1969</v>
      </c>
      <c r="H421" s="22" t="s">
        <v>1396</v>
      </c>
      <c r="I421" t="s">
        <v>1970</v>
      </c>
      <c r="J421" s="11" t="str">
        <f t="shared" si="62"/>
        <v>IC.NE.081801</v>
      </c>
      <c r="K421" s="2" t="s">
        <v>1192</v>
      </c>
      <c r="L421" t="str">
        <f t="shared" si="66"/>
        <v>Zero done</v>
      </c>
      <c r="M421" s="12" t="str">
        <f t="shared" si="63"/>
        <v>PI.IC.NE.081801.01</v>
      </c>
      <c r="O421" s="12" t="str">
        <f t="shared" si="64"/>
        <v>PH.IC.NE.081801.01</v>
      </c>
      <c r="Q421" s="12" t="str">
        <f t="shared" si="65"/>
        <v>CL.IC.NE.081801.01</v>
      </c>
    </row>
    <row r="422" spans="1:23" ht="15">
      <c r="A422" t="s">
        <v>6028</v>
      </c>
      <c r="C422" s="2" t="s">
        <v>10093</v>
      </c>
      <c r="E422" s="2" t="s">
        <v>965</v>
      </c>
      <c r="F422" t="s">
        <v>6137</v>
      </c>
      <c r="G422" t="s">
        <v>1971</v>
      </c>
      <c r="H422" s="22" t="s">
        <v>1398</v>
      </c>
      <c r="I422" t="s">
        <v>1188</v>
      </c>
      <c r="J422" s="11" t="str">
        <f t="shared" si="62"/>
        <v>IC.NE.081802</v>
      </c>
      <c r="K422" s="2" t="s">
        <v>1192</v>
      </c>
      <c r="L422" t="str">
        <f t="shared" si="66"/>
        <v>Non applicable</v>
      </c>
      <c r="M422" s="12" t="str">
        <f t="shared" si="63"/>
        <v>PI.IC.NE.081802.01</v>
      </c>
      <c r="O422" s="12" t="str">
        <f t="shared" si="64"/>
        <v>PH.IC.NE.081802.01</v>
      </c>
      <c r="Q422" s="12" t="str">
        <f t="shared" si="65"/>
        <v>CL.IC.NE.081802.01</v>
      </c>
    </row>
    <row r="423" spans="1:23" ht="15">
      <c r="A423" t="s">
        <v>6028</v>
      </c>
      <c r="C423" s="2" t="s">
        <v>11200</v>
      </c>
      <c r="E423" s="2" t="s">
        <v>11263</v>
      </c>
      <c r="F423" t="s">
        <v>11262</v>
      </c>
      <c r="G423" t="s">
        <v>11259</v>
      </c>
      <c r="H423" s="22" t="s">
        <v>11261</v>
      </c>
      <c r="I423" t="s">
        <v>11260</v>
      </c>
      <c r="J423" s="11" t="str">
        <f t="shared" si="62"/>
        <v>IC.NE.081803</v>
      </c>
      <c r="K423" s="2" t="s">
        <v>1192</v>
      </c>
      <c r="L423" t="str">
        <f t="shared" si="66"/>
        <v>Not done</v>
      </c>
      <c r="M423" s="12" t="str">
        <f t="shared" si="63"/>
        <v>PI.IC.NE.081803.01</v>
      </c>
      <c r="O423" s="12" t="str">
        <f t="shared" si="64"/>
        <v>PH.IC.NE.081803.01</v>
      </c>
      <c r="Q423" s="12" t="str">
        <f t="shared" si="65"/>
        <v>CL.IC.NE.081803.01</v>
      </c>
      <c r="V423" t="s">
        <v>11318</v>
      </c>
      <c r="W423">
        <v>1051</v>
      </c>
    </row>
    <row r="424" spans="1:23" ht="15">
      <c r="A424" t="s">
        <v>6028</v>
      </c>
      <c r="C424" s="2" t="s">
        <v>10093</v>
      </c>
      <c r="D424" t="s">
        <v>6350</v>
      </c>
      <c r="E424" s="2" t="s">
        <v>967</v>
      </c>
      <c r="F424" t="s">
        <v>6137</v>
      </c>
      <c r="G424" t="s">
        <v>6351</v>
      </c>
      <c r="H424" s="22" t="s">
        <v>1396</v>
      </c>
      <c r="I424" t="s">
        <v>6383</v>
      </c>
      <c r="J424" s="11" t="str">
        <f t="shared" si="62"/>
        <v>IC.NE.081901</v>
      </c>
      <c r="K424" s="2" t="s">
        <v>1192</v>
      </c>
      <c r="L424" t="str">
        <f t="shared" si="66"/>
        <v xml:space="preserve">     Tragus</v>
      </c>
      <c r="M424" s="12" t="str">
        <f t="shared" si="63"/>
        <v>PI.IC.NE.081901.01</v>
      </c>
      <c r="O424" s="12" t="str">
        <f t="shared" si="64"/>
        <v>PH.IC.NE.081901.01</v>
      </c>
      <c r="Q424" s="12" t="str">
        <f t="shared" si="65"/>
        <v>CL.IC.NE.081901.01</v>
      </c>
    </row>
    <row r="425" spans="1:23" ht="15">
      <c r="A425" t="s">
        <v>6028</v>
      </c>
      <c r="C425" s="2" t="s">
        <v>10093</v>
      </c>
      <c r="E425" s="2" t="s">
        <v>967</v>
      </c>
      <c r="F425" t="s">
        <v>6137</v>
      </c>
      <c r="G425" t="s">
        <v>6352</v>
      </c>
      <c r="H425" s="22" t="s">
        <v>1398</v>
      </c>
      <c r="I425" t="s">
        <v>6385</v>
      </c>
      <c r="J425" s="11" t="str">
        <f t="shared" si="62"/>
        <v>IC.NE.081902</v>
      </c>
      <c r="K425" s="2" t="s">
        <v>1192</v>
      </c>
      <c r="L425" t="str">
        <f t="shared" si="66"/>
        <v xml:space="preserve">     Phlebostatic axis</v>
      </c>
      <c r="M425" s="12" t="str">
        <f t="shared" si="63"/>
        <v>PI.IC.NE.081902.01</v>
      </c>
      <c r="O425" s="12" t="str">
        <f t="shared" si="64"/>
        <v>PH.IC.NE.081902.01</v>
      </c>
      <c r="Q425" s="12" t="str">
        <f t="shared" si="65"/>
        <v>CL.IC.NE.081902.01</v>
      </c>
    </row>
    <row r="426" spans="1:23" ht="15">
      <c r="A426" t="s">
        <v>6028</v>
      </c>
      <c r="C426" s="2" t="s">
        <v>10093</v>
      </c>
      <c r="E426" s="2" t="s">
        <v>967</v>
      </c>
      <c r="F426" t="s">
        <v>6137</v>
      </c>
      <c r="G426" t="s">
        <v>6353</v>
      </c>
      <c r="H426" s="22" t="s">
        <v>1400</v>
      </c>
      <c r="I426" t="s">
        <v>6356</v>
      </c>
      <c r="J426" s="11" t="str">
        <f t="shared" si="62"/>
        <v>IC.NE.081903</v>
      </c>
      <c r="K426" s="2" t="s">
        <v>1192</v>
      </c>
      <c r="L426" t="str">
        <f t="shared" si="66"/>
        <v xml:space="preserve">     Level of insertion site</v>
      </c>
      <c r="M426" s="12" t="str">
        <f t="shared" si="63"/>
        <v>PI.IC.NE.081903.01</v>
      </c>
      <c r="O426" s="12" t="str">
        <f t="shared" si="64"/>
        <v>PH.IC.NE.081903.01</v>
      </c>
      <c r="Q426" s="12" t="str">
        <f t="shared" si="65"/>
        <v>CL.IC.NE.081903.01</v>
      </c>
    </row>
    <row r="427" spans="1:23" ht="15">
      <c r="A427" t="s">
        <v>6028</v>
      </c>
      <c r="C427" s="2" t="s">
        <v>10093</v>
      </c>
      <c r="E427" s="2" t="s">
        <v>967</v>
      </c>
      <c r="F427" t="s">
        <v>6137</v>
      </c>
      <c r="G427" t="s">
        <v>6357</v>
      </c>
      <c r="H427" s="22" t="s">
        <v>1402</v>
      </c>
      <c r="I427" t="s">
        <v>4568</v>
      </c>
      <c r="J427" s="11" t="str">
        <f t="shared" si="62"/>
        <v>IC.NE.081904</v>
      </c>
      <c r="K427" s="2" t="s">
        <v>1192</v>
      </c>
      <c r="L427" t="str">
        <f t="shared" si="66"/>
        <v xml:space="preserve">     Shoulder</v>
      </c>
      <c r="M427" s="12" t="str">
        <f t="shared" si="63"/>
        <v>PI.IC.NE.081904.01</v>
      </c>
      <c r="O427" s="12" t="str">
        <f t="shared" si="64"/>
        <v>PH.IC.NE.081904.01</v>
      </c>
      <c r="Q427" s="12" t="str">
        <f t="shared" si="65"/>
        <v>CL.IC.NE.081904.01</v>
      </c>
    </row>
    <row r="428" spans="1:23" ht="15">
      <c r="A428" t="s">
        <v>6028</v>
      </c>
      <c r="C428" s="2" t="s">
        <v>10093</v>
      </c>
      <c r="E428" s="2" t="s">
        <v>967</v>
      </c>
      <c r="F428" t="s">
        <v>6137</v>
      </c>
      <c r="G428" t="s">
        <v>154</v>
      </c>
      <c r="H428" s="22" t="s">
        <v>1404</v>
      </c>
      <c r="I428" t="s">
        <v>6244</v>
      </c>
      <c r="J428" s="11" t="str">
        <f t="shared" ref="J428:J496" si="67">CONCATENATE("IC.NE.",C428,E428,H428)</f>
        <v>IC.NE.081905</v>
      </c>
      <c r="K428" s="2" t="s">
        <v>1192</v>
      </c>
      <c r="L428" t="str">
        <f t="shared" si="66"/>
        <v xml:space="preserve">     Iliac crest</v>
      </c>
      <c r="M428" s="12" t="str">
        <f t="shared" ref="M428:M496" si="68">CONCATENATE("PI.",J428,".",K428)</f>
        <v>PI.IC.NE.081905.01</v>
      </c>
      <c r="O428" s="12" t="str">
        <f t="shared" ref="O428:O496" si="69">CONCATENATE("PH.",J428,".",K428)</f>
        <v>PH.IC.NE.081905.01</v>
      </c>
      <c r="Q428" s="12" t="str">
        <f t="shared" ref="Q428:Q496" si="70">CONCATENATE("CL.",J428,".",K428)</f>
        <v>CL.IC.NE.081905.01</v>
      </c>
    </row>
    <row r="429" spans="1:23" ht="15">
      <c r="A429" t="s">
        <v>6028</v>
      </c>
      <c r="C429" s="2" t="s">
        <v>10093</v>
      </c>
      <c r="E429" s="2" t="s">
        <v>967</v>
      </c>
      <c r="F429" t="s">
        <v>6137</v>
      </c>
      <c r="G429" t="s">
        <v>6360</v>
      </c>
      <c r="H429" s="22" t="s">
        <v>1406</v>
      </c>
      <c r="I429" t="s">
        <v>930</v>
      </c>
      <c r="J429" s="11" t="str">
        <f t="shared" si="67"/>
        <v>IC.NE.081906</v>
      </c>
      <c r="K429" s="2" t="s">
        <v>1192</v>
      </c>
      <c r="L429" t="str">
        <f t="shared" si="66"/>
        <v xml:space="preserve">     Other:  specify anatomical site</v>
      </c>
      <c r="M429" s="12" t="str">
        <f t="shared" si="68"/>
        <v>PI.IC.NE.081906.01</v>
      </c>
      <c r="O429" s="12" t="str">
        <f t="shared" si="69"/>
        <v>PH.IC.NE.081906.01</v>
      </c>
      <c r="Q429" s="12" t="str">
        <f t="shared" si="70"/>
        <v>CL.IC.NE.081906.01</v>
      </c>
    </row>
    <row r="430" spans="1:23" ht="15">
      <c r="A430" t="s">
        <v>6028</v>
      </c>
      <c r="C430" s="2" t="s">
        <v>10093</v>
      </c>
      <c r="D430" t="s">
        <v>5472</v>
      </c>
      <c r="E430" s="2" t="s">
        <v>6396</v>
      </c>
      <c r="F430" t="s">
        <v>6138</v>
      </c>
      <c r="G430" t="s">
        <v>1557</v>
      </c>
      <c r="H430" s="22" t="s">
        <v>1396</v>
      </c>
      <c r="I430" t="s">
        <v>1557</v>
      </c>
      <c r="J430" s="11" t="str">
        <f t="shared" si="67"/>
        <v>IC.NE.082001</v>
      </c>
      <c r="K430" s="2" t="s">
        <v>1192</v>
      </c>
      <c r="L430" t="str">
        <f t="shared" si="66"/>
        <v>Normal</v>
      </c>
      <c r="M430" s="12" t="str">
        <f t="shared" si="68"/>
        <v>PI.IC.NE.082001.01</v>
      </c>
      <c r="O430" s="12" t="str">
        <f t="shared" si="69"/>
        <v>PH.IC.NE.082001.01</v>
      </c>
      <c r="Q430" s="12" t="str">
        <f t="shared" si="70"/>
        <v>CL.IC.NE.082001.01</v>
      </c>
    </row>
    <row r="431" spans="1:23" ht="15">
      <c r="A431" t="s">
        <v>6028</v>
      </c>
      <c r="C431" s="2" t="s">
        <v>10093</v>
      </c>
      <c r="E431" s="2" t="s">
        <v>6396</v>
      </c>
      <c r="F431" t="s">
        <v>6138</v>
      </c>
      <c r="G431" t="s">
        <v>1752</v>
      </c>
      <c r="H431" s="22" t="s">
        <v>1398</v>
      </c>
      <c r="I431" t="s">
        <v>1752</v>
      </c>
      <c r="J431" s="11" t="str">
        <f t="shared" si="67"/>
        <v>IC.NE.082002</v>
      </c>
      <c r="K431" s="2" t="s">
        <v>1192</v>
      </c>
      <c r="L431" t="str">
        <f t="shared" si="66"/>
        <v>Damped</v>
      </c>
      <c r="M431" s="12" t="str">
        <f t="shared" si="68"/>
        <v>PI.IC.NE.082002.01</v>
      </c>
      <c r="O431" s="12" t="str">
        <f t="shared" si="69"/>
        <v>PH.IC.NE.082002.01</v>
      </c>
      <c r="Q431" s="12" t="str">
        <f t="shared" si="70"/>
        <v>CL.IC.NE.082002.01</v>
      </c>
    </row>
    <row r="432" spans="1:23" ht="15">
      <c r="A432" t="s">
        <v>6028</v>
      </c>
      <c r="C432" s="2" t="s">
        <v>10093</v>
      </c>
      <c r="E432" s="2" t="s">
        <v>6396</v>
      </c>
      <c r="F432" t="s">
        <v>6138</v>
      </c>
      <c r="G432" t="s">
        <v>5252</v>
      </c>
      <c r="H432" s="22" t="s">
        <v>1400</v>
      </c>
      <c r="I432" t="s">
        <v>5252</v>
      </c>
      <c r="J432" s="11" t="str">
        <f t="shared" si="67"/>
        <v>IC.NE.082003</v>
      </c>
      <c r="K432" s="2" t="s">
        <v>1192</v>
      </c>
      <c r="L432" t="str">
        <f t="shared" si="66"/>
        <v>Positional</v>
      </c>
      <c r="M432" s="12" t="str">
        <f t="shared" si="68"/>
        <v>PI.IC.NE.082003.01</v>
      </c>
      <c r="O432" s="12" t="str">
        <f t="shared" si="69"/>
        <v>PH.IC.NE.082003.01</v>
      </c>
      <c r="Q432" s="12" t="str">
        <f t="shared" si="70"/>
        <v>CL.IC.NE.082003.01</v>
      </c>
    </row>
    <row r="433" spans="1:23" ht="15">
      <c r="A433" t="s">
        <v>6028</v>
      </c>
      <c r="C433" s="2" t="s">
        <v>10093</v>
      </c>
      <c r="E433" s="2" t="s">
        <v>6396</v>
      </c>
      <c r="F433" t="s">
        <v>6138</v>
      </c>
      <c r="G433" t="s">
        <v>890</v>
      </c>
      <c r="H433" s="22" t="s">
        <v>1402</v>
      </c>
      <c r="I433" t="s">
        <v>890</v>
      </c>
      <c r="J433" s="11" t="str">
        <f t="shared" si="67"/>
        <v>IC.NE.082004</v>
      </c>
      <c r="K433" s="2" t="s">
        <v>1192</v>
      </c>
      <c r="L433" t="str">
        <f t="shared" si="66"/>
        <v>Flat</v>
      </c>
      <c r="M433" s="12" t="str">
        <f t="shared" si="68"/>
        <v>PI.IC.NE.082004.01</v>
      </c>
      <c r="O433" s="12" t="str">
        <f t="shared" si="69"/>
        <v>PH.IC.NE.082004.01</v>
      </c>
      <c r="Q433" s="12" t="str">
        <f t="shared" si="70"/>
        <v>CL.IC.NE.082004.01</v>
      </c>
    </row>
    <row r="434" spans="1:23" ht="15">
      <c r="A434" t="s">
        <v>6028</v>
      </c>
      <c r="C434" s="2" t="s">
        <v>10093</v>
      </c>
      <c r="E434" s="2" t="s">
        <v>6396</v>
      </c>
      <c r="F434" t="s">
        <v>6138</v>
      </c>
      <c r="G434" t="s">
        <v>2734</v>
      </c>
      <c r="H434" s="22" t="s">
        <v>1404</v>
      </c>
      <c r="I434" t="s">
        <v>930</v>
      </c>
      <c r="J434" s="11" t="str">
        <f t="shared" si="67"/>
        <v>IC.NE.082005</v>
      </c>
      <c r="K434" s="2" t="s">
        <v>1192</v>
      </c>
      <c r="L434" t="str">
        <f t="shared" si="66"/>
        <v>Other:  specify</v>
      </c>
      <c r="M434" s="12" t="str">
        <f t="shared" si="68"/>
        <v>PI.IC.NE.082005.01</v>
      </c>
      <c r="O434" s="12" t="str">
        <f t="shared" si="69"/>
        <v>PH.IC.NE.082005.01</v>
      </c>
      <c r="Q434" s="12" t="str">
        <f t="shared" si="70"/>
        <v>CL.IC.NE.082005.01</v>
      </c>
    </row>
    <row r="435" spans="1:23" ht="15">
      <c r="A435" t="s">
        <v>6028</v>
      </c>
      <c r="C435" s="2" t="s">
        <v>11092</v>
      </c>
      <c r="D435" t="s">
        <v>11206</v>
      </c>
      <c r="E435" s="2" t="s">
        <v>11207</v>
      </c>
      <c r="F435" t="s">
        <v>11093</v>
      </c>
      <c r="G435" t="s">
        <v>11089</v>
      </c>
      <c r="H435" s="22" t="s">
        <v>11090</v>
      </c>
      <c r="I435" t="s">
        <v>11091</v>
      </c>
      <c r="J435" s="11" t="str">
        <f t="shared" si="67"/>
        <v>IC.NE.092101</v>
      </c>
      <c r="K435" s="2" t="s">
        <v>1192</v>
      </c>
      <c r="L435" t="str">
        <f t="shared" si="66"/>
        <v>Insertion Date</v>
      </c>
      <c r="M435" s="12" t="str">
        <f t="shared" si="68"/>
        <v>PI.IC.NE.092101.01</v>
      </c>
      <c r="O435" s="12" t="str">
        <f t="shared" si="69"/>
        <v>PH.IC.NE.092101.01</v>
      </c>
      <c r="Q435" s="12" t="str">
        <f t="shared" si="70"/>
        <v>CL.IC.NE.092101.01</v>
      </c>
      <c r="V435" t="s">
        <v>11318</v>
      </c>
      <c r="W435">
        <v>1049</v>
      </c>
    </row>
    <row r="436" spans="1:23" ht="15">
      <c r="A436" t="s">
        <v>6028</v>
      </c>
      <c r="B436" t="s">
        <v>6139</v>
      </c>
      <c r="C436" s="2" t="s">
        <v>10095</v>
      </c>
      <c r="D436" t="s">
        <v>6140</v>
      </c>
      <c r="E436" s="2" t="s">
        <v>11324</v>
      </c>
      <c r="F436" t="s">
        <v>5</v>
      </c>
      <c r="G436" t="s">
        <v>6141</v>
      </c>
      <c r="H436" s="22" t="s">
        <v>1396</v>
      </c>
      <c r="I436" t="s">
        <v>6142</v>
      </c>
      <c r="J436" s="11" t="str">
        <f t="shared" si="67"/>
        <v>IC.NE.090101</v>
      </c>
      <c r="K436" s="2" t="s">
        <v>1192</v>
      </c>
      <c r="L436" t="str">
        <f t="shared" si="66"/>
        <v>10 mAmp</v>
      </c>
      <c r="M436" s="12" t="str">
        <f t="shared" si="68"/>
        <v>PI.IC.NE.090101.01</v>
      </c>
      <c r="O436" s="12" t="str">
        <f t="shared" si="69"/>
        <v>PH.IC.NE.090101.01</v>
      </c>
      <c r="Q436" s="12" t="str">
        <f t="shared" si="70"/>
        <v>CL.IC.NE.090101.01</v>
      </c>
    </row>
    <row r="437" spans="1:23" ht="15">
      <c r="A437" t="s">
        <v>6028</v>
      </c>
      <c r="C437" s="2" t="s">
        <v>10095</v>
      </c>
      <c r="E437" s="2" t="s">
        <v>1192</v>
      </c>
      <c r="F437" t="s">
        <v>5</v>
      </c>
      <c r="G437" t="s">
        <v>6143</v>
      </c>
      <c r="H437" s="22" t="s">
        <v>1398</v>
      </c>
      <c r="I437" t="s">
        <v>6143</v>
      </c>
      <c r="J437" s="11" t="str">
        <f t="shared" si="67"/>
        <v>IC.NE.090102</v>
      </c>
      <c r="K437" s="2" t="s">
        <v>1192</v>
      </c>
      <c r="L437" t="str">
        <f t="shared" si="66"/>
        <v>20mAmp</v>
      </c>
      <c r="M437" s="12" t="str">
        <f t="shared" si="68"/>
        <v>PI.IC.NE.090102.01</v>
      </c>
      <c r="O437" s="12" t="str">
        <f t="shared" si="69"/>
        <v>PH.IC.NE.090102.01</v>
      </c>
      <c r="Q437" s="12" t="str">
        <f t="shared" si="70"/>
        <v>CL.IC.NE.090102.01</v>
      </c>
    </row>
    <row r="438" spans="1:23" ht="15">
      <c r="A438" t="s">
        <v>6028</v>
      </c>
      <c r="C438" s="2" t="s">
        <v>10095</v>
      </c>
      <c r="E438" s="2" t="s">
        <v>1192</v>
      </c>
      <c r="F438" t="s">
        <v>5</v>
      </c>
      <c r="G438" t="s">
        <v>6144</v>
      </c>
      <c r="H438" s="22" t="s">
        <v>1400</v>
      </c>
      <c r="I438" t="s">
        <v>6144</v>
      </c>
      <c r="J438" s="11" t="str">
        <f t="shared" si="67"/>
        <v>IC.NE.090103</v>
      </c>
      <c r="K438" s="2" t="s">
        <v>1192</v>
      </c>
      <c r="L438" t="str">
        <f t="shared" si="66"/>
        <v>30mAmp</v>
      </c>
      <c r="M438" s="12" t="str">
        <f t="shared" si="68"/>
        <v>PI.IC.NE.090103.01</v>
      </c>
      <c r="O438" s="12" t="str">
        <f t="shared" si="69"/>
        <v>PH.IC.NE.090103.01</v>
      </c>
      <c r="Q438" s="12" t="str">
        <f t="shared" si="70"/>
        <v>CL.IC.NE.090103.01</v>
      </c>
    </row>
    <row r="439" spans="1:23" ht="15">
      <c r="A439" t="s">
        <v>6028</v>
      </c>
      <c r="C439" s="2" t="s">
        <v>10095</v>
      </c>
      <c r="E439" s="2" t="s">
        <v>1192</v>
      </c>
      <c r="F439" t="s">
        <v>5</v>
      </c>
      <c r="G439" t="s">
        <v>6145</v>
      </c>
      <c r="H439" s="22" t="s">
        <v>1402</v>
      </c>
      <c r="I439" t="s">
        <v>6145</v>
      </c>
      <c r="J439" s="11" t="str">
        <f t="shared" si="67"/>
        <v>IC.NE.090104</v>
      </c>
      <c r="K439" s="2" t="s">
        <v>1192</v>
      </c>
      <c r="L439" t="str">
        <f t="shared" si="66"/>
        <v>40mAmp</v>
      </c>
      <c r="M439" s="12" t="str">
        <f t="shared" si="68"/>
        <v>PI.IC.NE.090104.01</v>
      </c>
      <c r="O439" s="12" t="str">
        <f t="shared" si="69"/>
        <v>PH.IC.NE.090104.01</v>
      </c>
      <c r="Q439" s="12" t="str">
        <f t="shared" si="70"/>
        <v>CL.IC.NE.090104.01</v>
      </c>
    </row>
    <row r="440" spans="1:23" ht="15">
      <c r="A440" t="s">
        <v>6028</v>
      </c>
      <c r="C440" s="2" t="s">
        <v>10095</v>
      </c>
      <c r="E440" s="2" t="s">
        <v>1192</v>
      </c>
      <c r="F440" t="s">
        <v>5</v>
      </c>
      <c r="G440" t="s">
        <v>6146</v>
      </c>
      <c r="H440" s="22" t="s">
        <v>1404</v>
      </c>
      <c r="I440" t="s">
        <v>6146</v>
      </c>
      <c r="J440" s="11" t="str">
        <f t="shared" si="67"/>
        <v>IC.NE.090105</v>
      </c>
      <c r="K440" s="2" t="s">
        <v>1192</v>
      </c>
      <c r="L440" t="str">
        <f t="shared" si="66"/>
        <v>50mAmp</v>
      </c>
      <c r="M440" s="12" t="str">
        <f t="shared" si="68"/>
        <v>PI.IC.NE.090105.01</v>
      </c>
      <c r="O440" s="12" t="str">
        <f t="shared" si="69"/>
        <v>PH.IC.NE.090105.01</v>
      </c>
      <c r="Q440" s="12" t="str">
        <f t="shared" si="70"/>
        <v>CL.IC.NE.090105.01</v>
      </c>
    </row>
    <row r="441" spans="1:23" ht="15">
      <c r="A441" t="s">
        <v>6028</v>
      </c>
      <c r="C441" s="2" t="s">
        <v>10095</v>
      </c>
      <c r="E441" s="2" t="s">
        <v>1192</v>
      </c>
      <c r="F441" t="s">
        <v>5</v>
      </c>
      <c r="G441" t="s">
        <v>6147</v>
      </c>
      <c r="H441" s="22" t="s">
        <v>1406</v>
      </c>
      <c r="I441" t="s">
        <v>6148</v>
      </c>
      <c r="J441" s="11" t="str">
        <f t="shared" si="67"/>
        <v>IC.NE.090106</v>
      </c>
      <c r="K441" s="2" t="s">
        <v>1192</v>
      </c>
      <c r="L441" t="str">
        <f t="shared" si="66"/>
        <v>60 mAmp</v>
      </c>
      <c r="M441" s="12" t="str">
        <f t="shared" si="68"/>
        <v>PI.IC.NE.090106.01</v>
      </c>
      <c r="O441" s="12" t="str">
        <f t="shared" si="69"/>
        <v>PH.IC.NE.090106.01</v>
      </c>
      <c r="Q441" s="12" t="str">
        <f t="shared" si="70"/>
        <v>CL.IC.NE.090106.01</v>
      </c>
    </row>
    <row r="442" spans="1:23" ht="15">
      <c r="A442" t="s">
        <v>6028</v>
      </c>
      <c r="C442" s="2" t="s">
        <v>10095</v>
      </c>
      <c r="E442" s="2" t="s">
        <v>1192</v>
      </c>
      <c r="F442" t="s">
        <v>5</v>
      </c>
      <c r="G442" t="s">
        <v>6149</v>
      </c>
      <c r="H442" s="22" t="s">
        <v>1419</v>
      </c>
      <c r="I442" t="s">
        <v>6150</v>
      </c>
      <c r="J442" s="11" t="str">
        <f t="shared" si="67"/>
        <v>IC.NE.090107</v>
      </c>
      <c r="K442" s="2" t="s">
        <v>1192</v>
      </c>
      <c r="L442" t="str">
        <f t="shared" si="66"/>
        <v>70 mAmp</v>
      </c>
      <c r="M442" s="12" t="str">
        <f t="shared" si="68"/>
        <v>PI.IC.NE.090107.01</v>
      </c>
      <c r="O442" s="12" t="str">
        <f t="shared" si="69"/>
        <v>PH.IC.NE.090107.01</v>
      </c>
      <c r="Q442" s="12" t="str">
        <f t="shared" si="70"/>
        <v>CL.IC.NE.090107.01</v>
      </c>
    </row>
    <row r="443" spans="1:23" ht="15">
      <c r="A443" t="s">
        <v>6028</v>
      </c>
      <c r="C443" s="2" t="s">
        <v>10095</v>
      </c>
      <c r="E443" s="2" t="s">
        <v>1192</v>
      </c>
      <c r="F443" t="s">
        <v>5</v>
      </c>
      <c r="G443" t="s">
        <v>6151</v>
      </c>
      <c r="H443" s="22" t="s">
        <v>1550</v>
      </c>
      <c r="I443" t="s">
        <v>6152</v>
      </c>
      <c r="J443" s="11" t="str">
        <f t="shared" si="67"/>
        <v>IC.NE.090108</v>
      </c>
      <c r="K443" s="2" t="s">
        <v>1192</v>
      </c>
      <c r="L443" t="str">
        <f t="shared" si="66"/>
        <v>80 mAmp</v>
      </c>
      <c r="M443" s="12" t="str">
        <f t="shared" si="68"/>
        <v>PI.IC.NE.090108.01</v>
      </c>
      <c r="O443" s="12" t="str">
        <f t="shared" si="69"/>
        <v>PH.IC.NE.090108.01</v>
      </c>
      <c r="Q443" s="12" t="str">
        <f t="shared" si="70"/>
        <v>CL.IC.NE.090108.01</v>
      </c>
    </row>
    <row r="444" spans="1:23" ht="15">
      <c r="A444" t="s">
        <v>6028</v>
      </c>
      <c r="C444" s="2" t="s">
        <v>10095</v>
      </c>
      <c r="D444" t="s">
        <v>6153</v>
      </c>
      <c r="E444" s="2" t="s">
        <v>923</v>
      </c>
      <c r="F444" t="s">
        <v>6</v>
      </c>
      <c r="G444" t="s">
        <v>6311</v>
      </c>
      <c r="H444" s="22" t="s">
        <v>1396</v>
      </c>
      <c r="I444" t="s">
        <v>6312</v>
      </c>
      <c r="J444" s="11" t="str">
        <f t="shared" si="67"/>
        <v>IC.NE.090201</v>
      </c>
      <c r="K444" s="2" t="s">
        <v>1192</v>
      </c>
      <c r="L444" t="str">
        <f t="shared" si="66"/>
        <v>Ulnar right</v>
      </c>
      <c r="M444" s="12" t="str">
        <f t="shared" si="68"/>
        <v>PI.IC.NE.090201.01</v>
      </c>
      <c r="O444" s="12" t="str">
        <f t="shared" si="69"/>
        <v>PH.IC.NE.090201.01</v>
      </c>
      <c r="Q444" s="12" t="str">
        <f t="shared" si="70"/>
        <v>CL.IC.NE.090201.01</v>
      </c>
    </row>
    <row r="445" spans="1:23" ht="15">
      <c r="A445" t="s">
        <v>6028</v>
      </c>
      <c r="C445" s="2" t="s">
        <v>10095</v>
      </c>
      <c r="E445" s="2" t="s">
        <v>923</v>
      </c>
      <c r="F445" t="s">
        <v>6</v>
      </c>
      <c r="G445" t="s">
        <v>6313</v>
      </c>
      <c r="H445" s="22" t="s">
        <v>1398</v>
      </c>
      <c r="I445" t="s">
        <v>6270</v>
      </c>
      <c r="J445" s="11" t="str">
        <f t="shared" si="67"/>
        <v>IC.NE.090202</v>
      </c>
      <c r="K445" s="2" t="s">
        <v>1192</v>
      </c>
      <c r="L445" t="str">
        <f t="shared" si="66"/>
        <v>Ulnar left</v>
      </c>
      <c r="M445" s="12" t="str">
        <f t="shared" si="68"/>
        <v>PI.IC.NE.090202.01</v>
      </c>
      <c r="O445" s="12" t="str">
        <f t="shared" si="69"/>
        <v>PH.IC.NE.090202.01</v>
      </c>
      <c r="Q445" s="12" t="str">
        <f t="shared" si="70"/>
        <v>CL.IC.NE.090202.01</v>
      </c>
    </row>
    <row r="446" spans="1:23" ht="15">
      <c r="A446" t="s">
        <v>6028</v>
      </c>
      <c r="C446" s="2" t="s">
        <v>10095</v>
      </c>
      <c r="E446" s="2" t="s">
        <v>923</v>
      </c>
      <c r="F446" t="s">
        <v>6</v>
      </c>
      <c r="G446" t="s">
        <v>6271</v>
      </c>
      <c r="H446" s="22" t="s">
        <v>1400</v>
      </c>
      <c r="I446" t="s">
        <v>6272</v>
      </c>
      <c r="J446" s="11" t="str">
        <f t="shared" si="67"/>
        <v>IC.NE.090203</v>
      </c>
      <c r="K446" s="2" t="s">
        <v>1192</v>
      </c>
      <c r="L446" t="str">
        <f t="shared" si="66"/>
        <v>Temporal right</v>
      </c>
      <c r="M446" s="12" t="str">
        <f t="shared" si="68"/>
        <v>PI.IC.NE.090203.01</v>
      </c>
      <c r="O446" s="12" t="str">
        <f t="shared" si="69"/>
        <v>PH.IC.NE.090203.01</v>
      </c>
      <c r="Q446" s="12" t="str">
        <f t="shared" si="70"/>
        <v>CL.IC.NE.090203.01</v>
      </c>
    </row>
    <row r="447" spans="1:23" ht="15">
      <c r="A447" t="s">
        <v>6028</v>
      </c>
      <c r="C447" s="2" t="s">
        <v>10095</v>
      </c>
      <c r="E447" s="2" t="s">
        <v>923</v>
      </c>
      <c r="F447" t="s">
        <v>6</v>
      </c>
      <c r="G447" t="s">
        <v>6273</v>
      </c>
      <c r="H447" s="22" t="s">
        <v>1402</v>
      </c>
      <c r="I447" t="s">
        <v>6420</v>
      </c>
      <c r="J447" s="11" t="str">
        <f t="shared" si="67"/>
        <v>IC.NE.090204</v>
      </c>
      <c r="K447" s="2" t="s">
        <v>1192</v>
      </c>
      <c r="L447" t="str">
        <f t="shared" si="66"/>
        <v>Temporal left</v>
      </c>
      <c r="M447" s="12" t="str">
        <f t="shared" si="68"/>
        <v>PI.IC.NE.090204.01</v>
      </c>
      <c r="O447" s="12" t="str">
        <f t="shared" si="69"/>
        <v>PH.IC.NE.090204.01</v>
      </c>
      <c r="Q447" s="12" t="str">
        <f t="shared" si="70"/>
        <v>CL.IC.NE.090204.01</v>
      </c>
    </row>
    <row r="448" spans="1:23" ht="15">
      <c r="A448" t="s">
        <v>6028</v>
      </c>
      <c r="C448" s="2" t="s">
        <v>10095</v>
      </c>
      <c r="E448" s="2" t="s">
        <v>923</v>
      </c>
      <c r="F448" t="s">
        <v>6</v>
      </c>
      <c r="G448" t="s">
        <v>2971</v>
      </c>
      <c r="H448" s="22" t="s">
        <v>1404</v>
      </c>
      <c r="I448" t="s">
        <v>2394</v>
      </c>
      <c r="J448" s="11" t="str">
        <f t="shared" si="67"/>
        <v>IC.NE.090205</v>
      </c>
      <c r="K448" s="2" t="s">
        <v>1192</v>
      </c>
      <c r="L448" t="str">
        <f t="shared" si="66"/>
        <v>Other: specify</v>
      </c>
      <c r="M448" s="12" t="str">
        <f t="shared" si="68"/>
        <v>PI.IC.NE.090205.01</v>
      </c>
      <c r="O448" s="12" t="str">
        <f t="shared" si="69"/>
        <v>PH.IC.NE.090205.01</v>
      </c>
      <c r="Q448" s="12" t="str">
        <f t="shared" si="70"/>
        <v>CL.IC.NE.090205.01</v>
      </c>
    </row>
    <row r="449" spans="1:19" ht="15">
      <c r="A449" t="s">
        <v>6028</v>
      </c>
      <c r="C449" s="2" t="s">
        <v>10095</v>
      </c>
      <c r="E449" s="2" t="s">
        <v>923</v>
      </c>
      <c r="F449" t="s">
        <v>6</v>
      </c>
      <c r="G449" t="s">
        <v>6421</v>
      </c>
      <c r="H449" s="22" t="s">
        <v>6888</v>
      </c>
      <c r="I449" t="s">
        <v>6421</v>
      </c>
      <c r="J449" s="11" t="str">
        <f t="shared" si="67"/>
        <v>IC.NE.090206</v>
      </c>
      <c r="K449" s="2" t="s">
        <v>1192</v>
      </c>
      <c r="L449" t="str">
        <f t="shared" si="66"/>
        <v>Tibial</v>
      </c>
      <c r="M449" s="12" t="str">
        <f t="shared" si="68"/>
        <v>PI.IC.NE.090206.01</v>
      </c>
      <c r="O449" s="12" t="str">
        <f t="shared" si="69"/>
        <v>PH.IC.NE.090206.01</v>
      </c>
      <c r="Q449" s="12" t="str">
        <f t="shared" si="70"/>
        <v>CL.IC.NE.090206.01</v>
      </c>
      <c r="R449" t="s">
        <v>1141</v>
      </c>
      <c r="S449">
        <v>86</v>
      </c>
    </row>
    <row r="450" spans="1:19" ht="15">
      <c r="A450" t="s">
        <v>6028</v>
      </c>
      <c r="C450" s="2" t="s">
        <v>10095</v>
      </c>
      <c r="D450" t="s">
        <v>6422</v>
      </c>
      <c r="E450" s="2" t="s">
        <v>946</v>
      </c>
      <c r="F450" t="s">
        <v>7</v>
      </c>
      <c r="G450" t="s">
        <v>6423</v>
      </c>
      <c r="H450" s="22" t="s">
        <v>1396</v>
      </c>
      <c r="I450" t="s">
        <v>6424</v>
      </c>
      <c r="J450" s="11" t="str">
        <f t="shared" si="67"/>
        <v>IC.NE.090301</v>
      </c>
      <c r="K450" s="2" t="s">
        <v>1192</v>
      </c>
      <c r="L450" t="str">
        <f t="shared" si="66"/>
        <v>Train of Four Response 2:4</v>
      </c>
      <c r="M450" s="12" t="str">
        <f t="shared" si="68"/>
        <v>PI.IC.NE.090301.01</v>
      </c>
      <c r="O450" s="12" t="str">
        <f t="shared" si="69"/>
        <v>PH.IC.NE.090301.01</v>
      </c>
      <c r="Q450" s="12" t="str">
        <f t="shared" si="70"/>
        <v>CL.IC.NE.090301.01</v>
      </c>
    </row>
    <row r="451" spans="1:19" ht="15">
      <c r="A451" t="s">
        <v>6028</v>
      </c>
      <c r="C451" s="2" t="s">
        <v>10095</v>
      </c>
      <c r="E451" s="2" t="s">
        <v>1202</v>
      </c>
      <c r="F451" t="s">
        <v>7</v>
      </c>
      <c r="G451" t="s">
        <v>6425</v>
      </c>
      <c r="H451" s="22" t="s">
        <v>1398</v>
      </c>
      <c r="I451" t="s">
        <v>6426</v>
      </c>
      <c r="J451" s="11" t="str">
        <f t="shared" si="67"/>
        <v>IC.NE.090302</v>
      </c>
      <c r="K451" s="2" t="s">
        <v>1192</v>
      </c>
      <c r="L451" t="str">
        <f t="shared" si="66"/>
        <v>Train of Four Response 3:4</v>
      </c>
      <c r="M451" s="12" t="str">
        <f t="shared" si="68"/>
        <v>PI.IC.NE.090302.01</v>
      </c>
      <c r="O451" s="12" t="str">
        <f t="shared" si="69"/>
        <v>PH.IC.NE.090302.01</v>
      </c>
      <c r="Q451" s="12" t="str">
        <f t="shared" si="70"/>
        <v>CL.IC.NE.090302.01</v>
      </c>
    </row>
    <row r="452" spans="1:19" ht="15">
      <c r="A452" t="s">
        <v>6028</v>
      </c>
      <c r="C452" s="2" t="s">
        <v>10095</v>
      </c>
      <c r="E452" s="2" t="s">
        <v>1202</v>
      </c>
      <c r="F452" t="s">
        <v>7</v>
      </c>
      <c r="G452" t="s">
        <v>6427</v>
      </c>
      <c r="H452" s="22" t="s">
        <v>1400</v>
      </c>
      <c r="I452" t="s">
        <v>6430</v>
      </c>
      <c r="J452" s="11" t="str">
        <f t="shared" si="67"/>
        <v>IC.NE.090303</v>
      </c>
      <c r="K452" s="2" t="s">
        <v>1192</v>
      </c>
      <c r="L452" t="str">
        <f t="shared" si="66"/>
        <v>Train of Four Response 1:4</v>
      </c>
      <c r="M452" s="12" t="str">
        <f t="shared" si="68"/>
        <v>PI.IC.NE.090303.01</v>
      </c>
      <c r="O452" s="12" t="str">
        <f t="shared" si="69"/>
        <v>PH.IC.NE.090303.01</v>
      </c>
      <c r="Q452" s="12" t="str">
        <f t="shared" si="70"/>
        <v>CL.IC.NE.090303.01</v>
      </c>
    </row>
    <row r="453" spans="1:19" ht="15">
      <c r="A453" t="s">
        <v>6028</v>
      </c>
      <c r="C453" s="2" t="s">
        <v>10095</v>
      </c>
      <c r="E453" s="2" t="s">
        <v>1202</v>
      </c>
      <c r="F453" t="s">
        <v>7</v>
      </c>
      <c r="G453" t="s">
        <v>6431</v>
      </c>
      <c r="H453" s="22" t="s">
        <v>1402</v>
      </c>
      <c r="I453" t="s">
        <v>6432</v>
      </c>
      <c r="J453" s="11" t="str">
        <f t="shared" si="67"/>
        <v>IC.NE.090304</v>
      </c>
      <c r="K453" s="2" t="s">
        <v>1192</v>
      </c>
      <c r="L453" t="str">
        <f t="shared" si="66"/>
        <v>Train of Four Response 4:4</v>
      </c>
      <c r="M453" s="12" t="str">
        <f t="shared" si="68"/>
        <v>PI.IC.NE.090304.01</v>
      </c>
      <c r="O453" s="12" t="str">
        <f t="shared" si="69"/>
        <v>PH.IC.NE.090304.01</v>
      </c>
      <c r="Q453" s="12" t="str">
        <f t="shared" si="70"/>
        <v>CL.IC.NE.090304.01</v>
      </c>
    </row>
    <row r="454" spans="1:19" ht="15">
      <c r="A454" t="s">
        <v>6028</v>
      </c>
      <c r="C454" s="2" t="s">
        <v>10095</v>
      </c>
      <c r="E454" s="2" t="s">
        <v>1202</v>
      </c>
      <c r="F454" t="s">
        <v>7</v>
      </c>
      <c r="G454" t="s">
        <v>6433</v>
      </c>
      <c r="H454" s="22" t="s">
        <v>1404</v>
      </c>
      <c r="I454" t="s">
        <v>6434</v>
      </c>
      <c r="J454" s="11" t="str">
        <f t="shared" si="67"/>
        <v>IC.NE.090305</v>
      </c>
      <c r="K454" s="2" t="s">
        <v>1192</v>
      </c>
      <c r="L454" t="str">
        <f t="shared" si="66"/>
        <v>Train of Four Response 0:4</v>
      </c>
      <c r="M454" s="12" t="str">
        <f t="shared" si="68"/>
        <v>PI.IC.NE.090305.01</v>
      </c>
      <c r="O454" s="12" t="str">
        <f t="shared" si="69"/>
        <v>PH.IC.NE.090305.01</v>
      </c>
      <c r="Q454" s="12" t="str">
        <f t="shared" si="70"/>
        <v>CL.IC.NE.090305.01</v>
      </c>
    </row>
    <row r="455" spans="1:19" ht="15">
      <c r="A455" t="s">
        <v>6028</v>
      </c>
      <c r="C455" s="2" t="s">
        <v>10095</v>
      </c>
      <c r="E455" s="2" t="s">
        <v>1202</v>
      </c>
      <c r="F455" t="s">
        <v>7</v>
      </c>
      <c r="G455" t="s">
        <v>6435</v>
      </c>
      <c r="H455" s="22" t="s">
        <v>6888</v>
      </c>
      <c r="I455" t="s">
        <v>6436</v>
      </c>
      <c r="J455" s="11" t="str">
        <f t="shared" si="67"/>
        <v>IC.NE.090306</v>
      </c>
      <c r="K455" s="2" t="s">
        <v>1192</v>
      </c>
      <c r="L455" t="str">
        <f t="shared" si="66"/>
        <v>Twitches seen while medicated</v>
      </c>
      <c r="M455" s="12" t="str">
        <f t="shared" si="68"/>
        <v>PI.IC.NE.090306.01</v>
      </c>
      <c r="O455" s="12" t="str">
        <f t="shared" si="69"/>
        <v>PH.IC.NE.090306.01</v>
      </c>
      <c r="Q455" s="12" t="str">
        <f t="shared" si="70"/>
        <v>CL.IC.NE.090306.01</v>
      </c>
      <c r="R455" t="s">
        <v>1141</v>
      </c>
      <c r="S455">
        <v>511</v>
      </c>
    </row>
    <row r="456" spans="1:19" ht="15">
      <c r="A456" t="s">
        <v>6028</v>
      </c>
      <c r="B456" t="s">
        <v>6437</v>
      </c>
      <c r="C456" s="2" t="s">
        <v>10905</v>
      </c>
      <c r="D456" t="s">
        <v>6438</v>
      </c>
      <c r="E456" s="2" t="s">
        <v>11324</v>
      </c>
      <c r="F456" t="s">
        <v>6160</v>
      </c>
      <c r="G456" t="s">
        <v>6320</v>
      </c>
      <c r="H456" s="22" t="s">
        <v>1396</v>
      </c>
      <c r="I456" t="s">
        <v>6321</v>
      </c>
      <c r="J456" s="11" t="str">
        <f t="shared" si="67"/>
        <v>IC.NE.100101</v>
      </c>
      <c r="K456" s="2" t="s">
        <v>11324</v>
      </c>
      <c r="L456" t="str">
        <f t="shared" si="66"/>
        <v>Accommodation present</v>
      </c>
      <c r="M456" s="12" t="str">
        <f t="shared" si="68"/>
        <v>PI.IC.NE.100101.01</v>
      </c>
      <c r="O456" s="12" t="str">
        <f t="shared" si="69"/>
        <v>PH.IC.NE.100101.01</v>
      </c>
      <c r="Q456" s="12" t="str">
        <f t="shared" si="70"/>
        <v>CL.IC.NE.100101.01</v>
      </c>
    </row>
    <row r="457" spans="1:19" ht="15">
      <c r="A457" t="s">
        <v>6028</v>
      </c>
      <c r="C457" s="2" t="s">
        <v>10905</v>
      </c>
      <c r="E457" s="2" t="s">
        <v>1192</v>
      </c>
      <c r="F457" t="s">
        <v>6160</v>
      </c>
      <c r="G457" t="s">
        <v>155</v>
      </c>
      <c r="H457" s="22" t="s">
        <v>1398</v>
      </c>
      <c r="I457" t="s">
        <v>6322</v>
      </c>
      <c r="J457" s="11" t="str">
        <f t="shared" si="67"/>
        <v>IC.NE.100102</v>
      </c>
      <c r="K457" s="2" t="s">
        <v>1192</v>
      </c>
      <c r="L457" t="str">
        <f t="shared" si="66"/>
        <v>Accommodation diminished</v>
      </c>
      <c r="M457" s="12" t="str">
        <f t="shared" si="68"/>
        <v>PI.IC.NE.100102.01</v>
      </c>
      <c r="O457" s="12" t="str">
        <f t="shared" si="69"/>
        <v>PH.IC.NE.100102.01</v>
      </c>
      <c r="Q457" s="12" t="str">
        <f t="shared" si="70"/>
        <v>CL.IC.NE.100102.01</v>
      </c>
    </row>
    <row r="458" spans="1:19" ht="15">
      <c r="A458" t="s">
        <v>6028</v>
      </c>
      <c r="C458" s="2" t="s">
        <v>10905</v>
      </c>
      <c r="E458" s="2" t="s">
        <v>1192</v>
      </c>
      <c r="F458" t="s">
        <v>6160</v>
      </c>
      <c r="G458" t="s">
        <v>6323</v>
      </c>
      <c r="H458" s="22" t="s">
        <v>1400</v>
      </c>
      <c r="I458" t="s">
        <v>6324</v>
      </c>
      <c r="J458" s="11" t="str">
        <f t="shared" si="67"/>
        <v>IC.NE.100103</v>
      </c>
      <c r="K458" s="2" t="s">
        <v>1192</v>
      </c>
      <c r="L458" t="str">
        <f t="shared" si="66"/>
        <v>Accommodation absent</v>
      </c>
      <c r="M458" s="12" t="str">
        <f t="shared" si="68"/>
        <v>PI.IC.NE.100103.01</v>
      </c>
      <c r="O458" s="12" t="str">
        <f t="shared" si="69"/>
        <v>PH.IC.NE.100103.01</v>
      </c>
      <c r="Q458" s="12" t="str">
        <f t="shared" si="70"/>
        <v>CL.IC.NE.100103.01</v>
      </c>
    </row>
    <row r="459" spans="1:19" ht="15">
      <c r="A459" t="s">
        <v>6028</v>
      </c>
      <c r="C459" s="2" t="s">
        <v>10905</v>
      </c>
      <c r="E459" s="2" t="s">
        <v>1192</v>
      </c>
      <c r="F459" t="s">
        <v>6354</v>
      </c>
      <c r="G459" t="s">
        <v>6320</v>
      </c>
      <c r="H459" s="22" t="s">
        <v>1402</v>
      </c>
      <c r="I459" t="s">
        <v>6355</v>
      </c>
      <c r="J459" s="11" t="str">
        <f t="shared" si="67"/>
        <v>IC.NE.100104</v>
      </c>
      <c r="K459" s="2" t="s">
        <v>1192</v>
      </c>
      <c r="L459" t="str">
        <f t="shared" si="66"/>
        <v>Accommodation present</v>
      </c>
      <c r="M459" s="12" t="str">
        <f t="shared" si="68"/>
        <v>PI.IC.NE.100104.01</v>
      </c>
      <c r="O459" s="12" t="str">
        <f t="shared" si="69"/>
        <v>PH.IC.NE.100104.01</v>
      </c>
      <c r="Q459" s="12" t="str">
        <f t="shared" si="70"/>
        <v>CL.IC.NE.100104.01</v>
      </c>
    </row>
    <row r="460" spans="1:19" ht="15">
      <c r="A460" t="s">
        <v>6028</v>
      </c>
      <c r="C460" s="2" t="s">
        <v>10905</v>
      </c>
      <c r="E460" s="2" t="s">
        <v>1192</v>
      </c>
      <c r="F460" t="s">
        <v>6354</v>
      </c>
      <c r="G460" t="s">
        <v>6197</v>
      </c>
      <c r="H460" s="22" t="s">
        <v>1404</v>
      </c>
      <c r="I460" t="s">
        <v>6198</v>
      </c>
      <c r="J460" s="11" t="str">
        <f t="shared" si="67"/>
        <v>IC.NE.100105</v>
      </c>
      <c r="K460" s="2" t="s">
        <v>1192</v>
      </c>
      <c r="L460" t="str">
        <f t="shared" si="66"/>
        <v>Accommodation diminished</v>
      </c>
      <c r="M460" s="12" t="str">
        <f t="shared" si="68"/>
        <v>PI.IC.NE.100105.01</v>
      </c>
      <c r="O460" s="12" t="str">
        <f t="shared" si="69"/>
        <v>PH.IC.NE.100105.01</v>
      </c>
      <c r="Q460" s="12" t="str">
        <f t="shared" si="70"/>
        <v>CL.IC.NE.100105.01</v>
      </c>
    </row>
    <row r="461" spans="1:19" ht="15">
      <c r="A461" t="s">
        <v>6028</v>
      </c>
      <c r="C461" s="2" t="s">
        <v>10905</v>
      </c>
      <c r="E461" s="2" t="s">
        <v>1192</v>
      </c>
      <c r="F461" t="s">
        <v>6354</v>
      </c>
      <c r="G461" t="s">
        <v>6323</v>
      </c>
      <c r="H461" s="22" t="s">
        <v>1406</v>
      </c>
      <c r="I461" t="s">
        <v>6199</v>
      </c>
      <c r="J461" s="11" t="str">
        <f t="shared" si="67"/>
        <v>IC.NE.100106</v>
      </c>
      <c r="K461" s="2" t="s">
        <v>1192</v>
      </c>
      <c r="L461" t="str">
        <f t="shared" si="66"/>
        <v>Accommodation absent</v>
      </c>
      <c r="M461" s="12" t="str">
        <f t="shared" si="68"/>
        <v>PI.IC.NE.100106.01</v>
      </c>
      <c r="O461" s="12" t="str">
        <f t="shared" si="69"/>
        <v>PH.IC.NE.100106.01</v>
      </c>
      <c r="Q461" s="12" t="str">
        <f t="shared" si="70"/>
        <v>CL.IC.NE.100106.01</v>
      </c>
    </row>
    <row r="462" spans="1:19" ht="15">
      <c r="A462" t="s">
        <v>6028</v>
      </c>
      <c r="C462" s="2" t="s">
        <v>10905</v>
      </c>
      <c r="E462" s="2" t="s">
        <v>1192</v>
      </c>
      <c r="F462" t="s">
        <v>6200</v>
      </c>
      <c r="G462" t="s">
        <v>6201</v>
      </c>
      <c r="H462" s="22" t="s">
        <v>7284</v>
      </c>
      <c r="I462" t="s">
        <v>6202</v>
      </c>
      <c r="J462" s="11" t="str">
        <f t="shared" si="67"/>
        <v>IC.NE.100107</v>
      </c>
      <c r="K462" s="2" t="s">
        <v>1192</v>
      </c>
      <c r="L462" t="str">
        <f t="shared" si="66"/>
        <v>Not applicable</v>
      </c>
      <c r="M462" s="12" t="str">
        <f t="shared" si="68"/>
        <v>PI.IC.NE.100107.01</v>
      </c>
      <c r="O462" s="12" t="str">
        <f t="shared" si="69"/>
        <v>PH.IC.NE.100107.01</v>
      </c>
      <c r="Q462" s="12" t="str">
        <f t="shared" si="70"/>
        <v>CL.IC.NE.100107.01</v>
      </c>
      <c r="R462" t="s">
        <v>1141</v>
      </c>
      <c r="S462">
        <v>50</v>
      </c>
    </row>
    <row r="463" spans="1:19" ht="15">
      <c r="A463" t="s">
        <v>6028</v>
      </c>
      <c r="C463" s="2" t="s">
        <v>10905</v>
      </c>
      <c r="E463" s="2" t="s">
        <v>1192</v>
      </c>
      <c r="F463" t="s">
        <v>6354</v>
      </c>
      <c r="G463" t="s">
        <v>6201</v>
      </c>
      <c r="H463" s="22" t="s">
        <v>10093</v>
      </c>
      <c r="I463" t="s">
        <v>6202</v>
      </c>
      <c r="J463" s="11" t="str">
        <f t="shared" si="67"/>
        <v>IC.NE.100108</v>
      </c>
      <c r="K463" s="2" t="s">
        <v>11324</v>
      </c>
      <c r="L463" t="str">
        <f t="shared" si="66"/>
        <v>Not applicable</v>
      </c>
      <c r="M463" s="12" t="str">
        <f t="shared" si="68"/>
        <v>PI.IC.NE.100108.01</v>
      </c>
      <c r="O463" s="12" t="str">
        <f t="shared" si="69"/>
        <v>PH.IC.NE.100108.01</v>
      </c>
      <c r="Q463" s="12" t="str">
        <f t="shared" si="70"/>
        <v>CL.IC.NE.100108.01</v>
      </c>
      <c r="R463" t="s">
        <v>1141</v>
      </c>
      <c r="S463">
        <v>51</v>
      </c>
    </row>
    <row r="464" spans="1:19" ht="15">
      <c r="A464" t="s">
        <v>6028</v>
      </c>
      <c r="C464" s="2" t="s">
        <v>10905</v>
      </c>
      <c r="D464" t="s">
        <v>6203</v>
      </c>
      <c r="E464" s="2" t="s">
        <v>923</v>
      </c>
      <c r="F464" t="s">
        <v>6204</v>
      </c>
      <c r="G464" t="s">
        <v>6205</v>
      </c>
      <c r="H464" s="22" t="s">
        <v>1396</v>
      </c>
      <c r="I464" t="s">
        <v>6205</v>
      </c>
      <c r="J464" s="11" t="str">
        <f t="shared" si="67"/>
        <v>IC.NE.100201</v>
      </c>
      <c r="K464" s="2" t="s">
        <v>1192</v>
      </c>
      <c r="L464" t="str">
        <f t="shared" si="66"/>
        <v>Brisk</v>
      </c>
      <c r="M464" s="12" t="str">
        <f t="shared" si="68"/>
        <v>PI.IC.NE.100201.01</v>
      </c>
      <c r="O464" s="12" t="str">
        <f t="shared" si="69"/>
        <v>PH.IC.NE.100201.01</v>
      </c>
      <c r="Q464" s="12" t="str">
        <f t="shared" si="70"/>
        <v>CL.IC.NE.100201.01</v>
      </c>
    </row>
    <row r="465" spans="1:17" ht="15">
      <c r="A465" t="s">
        <v>6028</v>
      </c>
      <c r="C465" s="2" t="s">
        <v>10905</v>
      </c>
      <c r="E465" s="2" t="s">
        <v>923</v>
      </c>
      <c r="F465" t="s">
        <v>6204</v>
      </c>
      <c r="G465" t="s">
        <v>5627</v>
      </c>
      <c r="H465" s="22" t="s">
        <v>1398</v>
      </c>
      <c r="I465" t="s">
        <v>5627</v>
      </c>
      <c r="J465" s="11" t="str">
        <f t="shared" si="67"/>
        <v>IC.NE.100202</v>
      </c>
      <c r="K465" s="2" t="s">
        <v>1192</v>
      </c>
      <c r="L465" t="str">
        <f t="shared" si="66"/>
        <v>Sluggish</v>
      </c>
      <c r="M465" s="12" t="str">
        <f t="shared" si="68"/>
        <v>PI.IC.NE.100202.01</v>
      </c>
      <c r="O465" s="12" t="str">
        <f t="shared" si="69"/>
        <v>PH.IC.NE.100202.01</v>
      </c>
      <c r="Q465" s="12" t="str">
        <f t="shared" si="70"/>
        <v>CL.IC.NE.100202.01</v>
      </c>
    </row>
    <row r="466" spans="1:17" ht="15">
      <c r="A466" t="s">
        <v>6028</v>
      </c>
      <c r="C466" s="2" t="s">
        <v>10905</v>
      </c>
      <c r="E466" s="2" t="s">
        <v>923</v>
      </c>
      <c r="F466" t="s">
        <v>6204</v>
      </c>
      <c r="G466" t="s">
        <v>6206</v>
      </c>
      <c r="H466" s="22" t="s">
        <v>1400</v>
      </c>
      <c r="I466" t="s">
        <v>6207</v>
      </c>
      <c r="J466" s="11" t="str">
        <f t="shared" si="67"/>
        <v>IC.NE.100203</v>
      </c>
      <c r="K466" s="2" t="s">
        <v>1192</v>
      </c>
      <c r="L466" t="str">
        <f t="shared" si="66"/>
        <v>Non-reactive/fixed</v>
      </c>
      <c r="M466" s="12" t="str">
        <f t="shared" si="68"/>
        <v>PI.IC.NE.100203.01</v>
      </c>
      <c r="O466" s="12" t="str">
        <f t="shared" si="69"/>
        <v>PH.IC.NE.100203.01</v>
      </c>
      <c r="Q466" s="12" t="str">
        <f t="shared" si="70"/>
        <v>CL.IC.NE.100203.01</v>
      </c>
    </row>
    <row r="467" spans="1:17" ht="15">
      <c r="A467" t="s">
        <v>6028</v>
      </c>
      <c r="C467" s="2" t="s">
        <v>10905</v>
      </c>
      <c r="E467" s="2" t="s">
        <v>923</v>
      </c>
      <c r="F467" t="s">
        <v>6204</v>
      </c>
      <c r="G467" t="s">
        <v>6208</v>
      </c>
      <c r="H467" s="22" t="s">
        <v>1402</v>
      </c>
      <c r="I467" t="s">
        <v>6208</v>
      </c>
      <c r="J467" s="11" t="str">
        <f t="shared" si="67"/>
        <v>IC.NE.100204</v>
      </c>
      <c r="K467" s="2" t="s">
        <v>1192</v>
      </c>
      <c r="L467" t="str">
        <f t="shared" si="66"/>
        <v>Hippus</v>
      </c>
      <c r="M467" s="12" t="str">
        <f t="shared" si="68"/>
        <v>PI.IC.NE.100204.01</v>
      </c>
      <c r="O467" s="12" t="str">
        <f t="shared" si="69"/>
        <v>PH.IC.NE.100204.01</v>
      </c>
      <c r="Q467" s="12" t="str">
        <f t="shared" si="70"/>
        <v>CL.IC.NE.100204.01</v>
      </c>
    </row>
    <row r="468" spans="1:17" ht="15">
      <c r="A468" t="s">
        <v>6028</v>
      </c>
      <c r="C468" s="2" t="s">
        <v>10905</v>
      </c>
      <c r="E468" s="2" t="s">
        <v>923</v>
      </c>
      <c r="F468" t="s">
        <v>6204</v>
      </c>
      <c r="G468" t="s">
        <v>1367</v>
      </c>
      <c r="H468" s="22" t="s">
        <v>1404</v>
      </c>
      <c r="I468" t="s">
        <v>1188</v>
      </c>
      <c r="J468" s="11" t="str">
        <f t="shared" si="67"/>
        <v>IC.NE.100205</v>
      </c>
      <c r="K468" s="2" t="s">
        <v>1192</v>
      </c>
      <c r="L468" t="str">
        <f t="shared" si="66"/>
        <v>Not applicable</v>
      </c>
      <c r="M468" s="12" t="str">
        <f t="shared" si="68"/>
        <v>PI.IC.NE.100205.01</v>
      </c>
      <c r="O468" s="12" t="str">
        <f t="shared" si="69"/>
        <v>PH.IC.NE.100205.01</v>
      </c>
      <c r="Q468" s="12" t="str">
        <f t="shared" si="70"/>
        <v>CL.IC.NE.100205.01</v>
      </c>
    </row>
    <row r="469" spans="1:17" ht="15">
      <c r="A469" t="s">
        <v>6028</v>
      </c>
      <c r="C469" s="2" t="s">
        <v>10905</v>
      </c>
      <c r="D469" t="s">
        <v>6209</v>
      </c>
      <c r="E469" s="2" t="s">
        <v>1202</v>
      </c>
      <c r="F469" t="s">
        <v>6210</v>
      </c>
      <c r="G469" t="s">
        <v>6205</v>
      </c>
      <c r="H469" s="22" t="s">
        <v>1396</v>
      </c>
      <c r="I469" t="s">
        <v>6205</v>
      </c>
      <c r="J469" s="11" t="str">
        <f t="shared" si="67"/>
        <v>IC.NE.100301</v>
      </c>
      <c r="K469" s="2" t="s">
        <v>1192</v>
      </c>
      <c r="L469" t="str">
        <f t="shared" si="66"/>
        <v>Brisk</v>
      </c>
      <c r="M469" s="12" t="str">
        <f t="shared" si="68"/>
        <v>PI.IC.NE.100301.01</v>
      </c>
      <c r="O469" s="12" t="str">
        <f t="shared" si="69"/>
        <v>PH.IC.NE.100301.01</v>
      </c>
      <c r="Q469" s="12" t="str">
        <f t="shared" si="70"/>
        <v>CL.IC.NE.100301.01</v>
      </c>
    </row>
    <row r="470" spans="1:17" ht="15">
      <c r="A470" t="s">
        <v>6028</v>
      </c>
      <c r="C470" s="2" t="s">
        <v>10905</v>
      </c>
      <c r="E470" s="2" t="s">
        <v>1202</v>
      </c>
      <c r="F470" t="s">
        <v>6210</v>
      </c>
      <c r="G470" t="s">
        <v>5627</v>
      </c>
      <c r="H470" s="22" t="s">
        <v>1398</v>
      </c>
      <c r="I470" t="s">
        <v>5627</v>
      </c>
      <c r="J470" s="11" t="str">
        <f t="shared" si="67"/>
        <v>IC.NE.100302</v>
      </c>
      <c r="K470" s="2" t="s">
        <v>1192</v>
      </c>
      <c r="L470" t="str">
        <f t="shared" si="66"/>
        <v>Sluggish</v>
      </c>
      <c r="M470" s="12" t="str">
        <f t="shared" si="68"/>
        <v>PI.IC.NE.100302.01</v>
      </c>
      <c r="O470" s="12" t="str">
        <f t="shared" si="69"/>
        <v>PH.IC.NE.100302.01</v>
      </c>
      <c r="Q470" s="12" t="str">
        <f t="shared" si="70"/>
        <v>CL.IC.NE.100302.01</v>
      </c>
    </row>
    <row r="471" spans="1:17" ht="15">
      <c r="A471" t="s">
        <v>6028</v>
      </c>
      <c r="C471" s="2" t="s">
        <v>10905</v>
      </c>
      <c r="E471" s="2" t="s">
        <v>1202</v>
      </c>
      <c r="F471" t="s">
        <v>6210</v>
      </c>
      <c r="G471" t="s">
        <v>6206</v>
      </c>
      <c r="H471" s="22" t="s">
        <v>1400</v>
      </c>
      <c r="I471" t="s">
        <v>6207</v>
      </c>
      <c r="J471" s="11" t="str">
        <f t="shared" si="67"/>
        <v>IC.NE.100303</v>
      </c>
      <c r="K471" s="2" t="s">
        <v>1192</v>
      </c>
      <c r="L471" t="str">
        <f t="shared" si="66"/>
        <v>Non-reactive/fixed</v>
      </c>
      <c r="M471" s="12" t="str">
        <f t="shared" si="68"/>
        <v>PI.IC.NE.100303.01</v>
      </c>
      <c r="O471" s="12" t="str">
        <f t="shared" si="69"/>
        <v>PH.IC.NE.100303.01</v>
      </c>
      <c r="Q471" s="12" t="str">
        <f t="shared" si="70"/>
        <v>CL.IC.NE.100303.01</v>
      </c>
    </row>
    <row r="472" spans="1:17" ht="15">
      <c r="A472" t="s">
        <v>6028</v>
      </c>
      <c r="C472" s="2" t="s">
        <v>10905</v>
      </c>
      <c r="E472" s="2" t="s">
        <v>1202</v>
      </c>
      <c r="F472" t="s">
        <v>6210</v>
      </c>
      <c r="G472" t="s">
        <v>6208</v>
      </c>
      <c r="H472" s="22" t="s">
        <v>1402</v>
      </c>
      <c r="I472" t="s">
        <v>6208</v>
      </c>
      <c r="J472" s="11" t="str">
        <f t="shared" si="67"/>
        <v>IC.NE.100304</v>
      </c>
      <c r="K472" s="2" t="s">
        <v>1192</v>
      </c>
      <c r="L472" t="str">
        <f t="shared" si="66"/>
        <v>Hippus</v>
      </c>
      <c r="M472" s="12" t="str">
        <f t="shared" si="68"/>
        <v>PI.IC.NE.100304.01</v>
      </c>
      <c r="O472" s="12" t="str">
        <f t="shared" si="69"/>
        <v>PH.IC.NE.100304.01</v>
      </c>
      <c r="Q472" s="12" t="str">
        <f t="shared" si="70"/>
        <v>CL.IC.NE.100304.01</v>
      </c>
    </row>
    <row r="473" spans="1:17" ht="15">
      <c r="A473" t="s">
        <v>6028</v>
      </c>
      <c r="C473" s="2" t="s">
        <v>10905</v>
      </c>
      <c r="E473" s="2" t="s">
        <v>1202</v>
      </c>
      <c r="F473" t="s">
        <v>6210</v>
      </c>
      <c r="G473" t="s">
        <v>1367</v>
      </c>
      <c r="H473" s="22" t="s">
        <v>1404</v>
      </c>
      <c r="I473" t="s">
        <v>1188</v>
      </c>
      <c r="J473" s="11" t="str">
        <f t="shared" si="67"/>
        <v>IC.NE.100305</v>
      </c>
      <c r="K473" s="2" t="s">
        <v>1192</v>
      </c>
      <c r="L473" t="str">
        <f t="shared" si="66"/>
        <v>Not applicable</v>
      </c>
      <c r="M473" s="12" t="str">
        <f t="shared" si="68"/>
        <v>PI.IC.NE.100305.01</v>
      </c>
      <c r="O473" s="12" t="str">
        <f t="shared" si="69"/>
        <v>PH.IC.NE.100305.01</v>
      </c>
      <c r="Q473" s="12" t="str">
        <f t="shared" si="70"/>
        <v>CL.IC.NE.100305.01</v>
      </c>
    </row>
    <row r="474" spans="1:17" ht="15">
      <c r="A474" t="s">
        <v>6028</v>
      </c>
      <c r="C474" s="2" t="s">
        <v>10905</v>
      </c>
      <c r="D474" t="s">
        <v>6368</v>
      </c>
      <c r="E474" s="2" t="s">
        <v>7070</v>
      </c>
      <c r="F474" t="s">
        <v>6369</v>
      </c>
      <c r="G474" t="s">
        <v>2480</v>
      </c>
      <c r="H474" s="22" t="s">
        <v>1396</v>
      </c>
      <c r="I474" t="s">
        <v>2480</v>
      </c>
      <c r="J474" s="11" t="str">
        <f t="shared" si="67"/>
        <v>IC.NE.100401</v>
      </c>
      <c r="K474" s="2" t="s">
        <v>1192</v>
      </c>
      <c r="L474" t="str">
        <f t="shared" si="66"/>
        <v>Round</v>
      </c>
      <c r="M474" s="12" t="str">
        <f t="shared" si="68"/>
        <v>PI.IC.NE.100401.01</v>
      </c>
      <c r="O474" s="12" t="str">
        <f t="shared" si="69"/>
        <v>PH.IC.NE.100401.01</v>
      </c>
      <c r="Q474" s="12" t="str">
        <f t="shared" si="70"/>
        <v>CL.IC.NE.100401.01</v>
      </c>
    </row>
    <row r="475" spans="1:17" ht="15">
      <c r="A475" t="s">
        <v>6028</v>
      </c>
      <c r="C475" s="2" t="s">
        <v>10905</v>
      </c>
      <c r="E475" s="2" t="s">
        <v>7070</v>
      </c>
      <c r="F475" t="s">
        <v>6369</v>
      </c>
      <c r="G475" t="s">
        <v>1608</v>
      </c>
      <c r="H475" s="22" t="s">
        <v>1398</v>
      </c>
      <c r="I475" t="s">
        <v>6217</v>
      </c>
      <c r="J475" s="11" t="str">
        <f t="shared" si="67"/>
        <v>IC.NE.100402</v>
      </c>
      <c r="K475" s="2" t="s">
        <v>11324</v>
      </c>
      <c r="L475" t="str">
        <f t="shared" si="66"/>
        <v>Irregular</v>
      </c>
      <c r="M475" s="12" t="str">
        <f t="shared" si="68"/>
        <v>PI.IC.NE.100402.01</v>
      </c>
      <c r="O475" s="12" t="str">
        <f t="shared" si="69"/>
        <v>PH.IC.NE.100402.01</v>
      </c>
      <c r="Q475" s="12" t="str">
        <f t="shared" si="70"/>
        <v>CL.IC.NE.100402.01</v>
      </c>
    </row>
    <row r="476" spans="1:17" ht="15">
      <c r="A476" t="s">
        <v>6028</v>
      </c>
      <c r="C476" s="2" t="s">
        <v>10905</v>
      </c>
      <c r="E476" s="2" t="s">
        <v>7070</v>
      </c>
      <c r="F476" t="s">
        <v>6369</v>
      </c>
      <c r="G476" t="s">
        <v>6218</v>
      </c>
      <c r="H476" s="22" t="s">
        <v>1400</v>
      </c>
      <c r="I476" t="s">
        <v>1224</v>
      </c>
      <c r="J476" s="11" t="str">
        <f t="shared" si="67"/>
        <v>IC.NE.100403</v>
      </c>
      <c r="K476" s="2" t="s">
        <v>1192</v>
      </c>
      <c r="L476" t="str">
        <f t="shared" si="66"/>
        <v>Unable to assess due to:  specify</v>
      </c>
      <c r="M476" s="12" t="str">
        <f t="shared" si="68"/>
        <v>PI.IC.NE.100403.01</v>
      </c>
      <c r="O476" s="12" t="str">
        <f t="shared" si="69"/>
        <v>PH.IC.NE.100403.01</v>
      </c>
      <c r="Q476" s="12" t="str">
        <f t="shared" si="70"/>
        <v>CL.IC.NE.100403.01</v>
      </c>
    </row>
    <row r="477" spans="1:17" ht="15">
      <c r="A477" t="s">
        <v>6028</v>
      </c>
      <c r="C477" s="2" t="s">
        <v>10905</v>
      </c>
      <c r="D477" t="s">
        <v>6219</v>
      </c>
      <c r="E477" s="2" t="s">
        <v>7071</v>
      </c>
      <c r="F477" t="s">
        <v>6220</v>
      </c>
      <c r="G477" t="s">
        <v>2480</v>
      </c>
      <c r="H477" s="22" t="s">
        <v>1396</v>
      </c>
      <c r="I477" t="s">
        <v>2480</v>
      </c>
      <c r="J477" s="11" t="str">
        <f t="shared" si="67"/>
        <v>IC.NE.100501</v>
      </c>
      <c r="K477" s="2" t="s">
        <v>1192</v>
      </c>
      <c r="L477" t="str">
        <f t="shared" si="66"/>
        <v>Round</v>
      </c>
      <c r="M477" s="12" t="str">
        <f t="shared" si="68"/>
        <v>PI.IC.NE.100501.01</v>
      </c>
      <c r="O477" s="12" t="str">
        <f t="shared" si="69"/>
        <v>PH.IC.NE.100501.01</v>
      </c>
      <c r="Q477" s="12" t="str">
        <f t="shared" si="70"/>
        <v>CL.IC.NE.100501.01</v>
      </c>
    </row>
    <row r="478" spans="1:17" ht="15">
      <c r="A478" t="s">
        <v>6028</v>
      </c>
      <c r="C478" s="2" t="s">
        <v>10905</v>
      </c>
      <c r="E478" s="2" t="s">
        <v>7071</v>
      </c>
      <c r="F478" t="s">
        <v>6220</v>
      </c>
      <c r="G478" t="s">
        <v>1608</v>
      </c>
      <c r="H478" s="22" t="s">
        <v>1398</v>
      </c>
      <c r="I478" t="s">
        <v>6217</v>
      </c>
      <c r="J478" s="11" t="str">
        <f t="shared" si="67"/>
        <v>IC.NE.100502</v>
      </c>
      <c r="K478" s="2" t="s">
        <v>1192</v>
      </c>
      <c r="L478" t="str">
        <f t="shared" ref="L478:L543" si="71">G478</f>
        <v>Irregular</v>
      </c>
      <c r="M478" s="12" t="str">
        <f t="shared" si="68"/>
        <v>PI.IC.NE.100502.01</v>
      </c>
      <c r="O478" s="12" t="str">
        <f t="shared" si="69"/>
        <v>PH.IC.NE.100502.01</v>
      </c>
      <c r="Q478" s="12" t="str">
        <f t="shared" si="70"/>
        <v>CL.IC.NE.100502.01</v>
      </c>
    </row>
    <row r="479" spans="1:17" ht="15">
      <c r="A479" t="s">
        <v>6028</v>
      </c>
      <c r="C479" s="2" t="s">
        <v>10905</v>
      </c>
      <c r="E479" s="2" t="s">
        <v>7071</v>
      </c>
      <c r="F479" t="s">
        <v>6220</v>
      </c>
      <c r="G479" t="s">
        <v>6221</v>
      </c>
      <c r="H479" s="22" t="s">
        <v>1400</v>
      </c>
      <c r="I479" t="s">
        <v>1224</v>
      </c>
      <c r="J479" s="11" t="str">
        <f t="shared" si="67"/>
        <v>IC.NE.100503</v>
      </c>
      <c r="K479" s="2" t="s">
        <v>1192</v>
      </c>
      <c r="L479" t="str">
        <f t="shared" si="71"/>
        <v>Unable to assess due to: specify</v>
      </c>
      <c r="M479" s="12" t="str">
        <f t="shared" si="68"/>
        <v>PI.IC.NE.100503.01</v>
      </c>
      <c r="O479" s="12" t="str">
        <f t="shared" si="69"/>
        <v>PH.IC.NE.100503.01</v>
      </c>
      <c r="Q479" s="12" t="str">
        <f t="shared" si="70"/>
        <v>CL.IC.NE.100503.01</v>
      </c>
    </row>
    <row r="480" spans="1:17" ht="15">
      <c r="A480" t="s">
        <v>6028</v>
      </c>
      <c r="C480" s="2" t="s">
        <v>10905</v>
      </c>
      <c r="D480" t="s">
        <v>6222</v>
      </c>
      <c r="E480" s="2" t="s">
        <v>6888</v>
      </c>
      <c r="F480" t="s">
        <v>6223</v>
      </c>
      <c r="G480" t="s">
        <v>6224</v>
      </c>
      <c r="H480" s="22" t="s">
        <v>1396</v>
      </c>
      <c r="I480" t="s">
        <v>6224</v>
      </c>
      <c r="J480" s="11" t="str">
        <f t="shared" si="67"/>
        <v>IC.NE.100601</v>
      </c>
      <c r="K480" s="2" t="s">
        <v>1192</v>
      </c>
      <c r="L480" t="str">
        <f t="shared" si="71"/>
        <v>Pinpoint</v>
      </c>
      <c r="M480" s="12" t="str">
        <f t="shared" si="68"/>
        <v>PI.IC.NE.100601.01</v>
      </c>
      <c r="O480" s="12" t="str">
        <f t="shared" si="69"/>
        <v>PH.IC.NE.100601.01</v>
      </c>
      <c r="Q480" s="12" t="str">
        <f t="shared" si="70"/>
        <v>CL.IC.NE.100601.01</v>
      </c>
    </row>
    <row r="481" spans="1:18" ht="15">
      <c r="A481" t="s">
        <v>6028</v>
      </c>
      <c r="C481" s="2" t="s">
        <v>10905</v>
      </c>
      <c r="E481" s="2" t="s">
        <v>6888</v>
      </c>
      <c r="F481" t="s">
        <v>6223</v>
      </c>
      <c r="G481" t="s">
        <v>6225</v>
      </c>
      <c r="H481" s="22" t="s">
        <v>1398</v>
      </c>
      <c r="I481" t="s">
        <v>6226</v>
      </c>
      <c r="J481" s="11" t="str">
        <f t="shared" si="67"/>
        <v>IC.NE.100602</v>
      </c>
      <c r="K481" s="2" t="s">
        <v>1192</v>
      </c>
      <c r="L481" t="str">
        <f t="shared" si="71"/>
        <v>1 mm</v>
      </c>
      <c r="M481" s="12" t="str">
        <f t="shared" si="68"/>
        <v>PI.IC.NE.100602.01</v>
      </c>
      <c r="O481" s="12" t="str">
        <f t="shared" si="69"/>
        <v>PH.IC.NE.100602.01</v>
      </c>
      <c r="Q481" s="12" t="str">
        <f t="shared" si="70"/>
        <v>CL.IC.NE.100602.01</v>
      </c>
    </row>
    <row r="482" spans="1:18" ht="15">
      <c r="A482" t="s">
        <v>6028</v>
      </c>
      <c r="C482" s="2" t="s">
        <v>10905</v>
      </c>
      <c r="E482" s="2" t="s">
        <v>6888</v>
      </c>
      <c r="F482" t="s">
        <v>6223</v>
      </c>
      <c r="G482" t="s">
        <v>6227</v>
      </c>
      <c r="H482" s="22" t="s">
        <v>1400</v>
      </c>
      <c r="I482" t="s">
        <v>6228</v>
      </c>
      <c r="J482" s="11" t="str">
        <f t="shared" si="67"/>
        <v>IC.NE.100603</v>
      </c>
      <c r="K482" s="2" t="s">
        <v>1192</v>
      </c>
      <c r="L482" t="str">
        <f t="shared" si="71"/>
        <v>2 mm</v>
      </c>
      <c r="M482" s="12" t="str">
        <f t="shared" si="68"/>
        <v>PI.IC.NE.100603.01</v>
      </c>
      <c r="O482" s="12" t="str">
        <f t="shared" si="69"/>
        <v>PH.IC.NE.100603.01</v>
      </c>
      <c r="Q482" s="12" t="str">
        <f t="shared" si="70"/>
        <v>CL.IC.NE.100603.01</v>
      </c>
    </row>
    <row r="483" spans="1:18" ht="15">
      <c r="A483" t="s">
        <v>6028</v>
      </c>
      <c r="C483" s="2" t="s">
        <v>10905</v>
      </c>
      <c r="E483" s="2" t="s">
        <v>6888</v>
      </c>
      <c r="F483" t="s">
        <v>6223</v>
      </c>
      <c r="G483" t="s">
        <v>6229</v>
      </c>
      <c r="H483" s="22" t="s">
        <v>1402</v>
      </c>
      <c r="I483" t="s">
        <v>6229</v>
      </c>
      <c r="J483" s="11" t="str">
        <f t="shared" si="67"/>
        <v>IC.NE.100604</v>
      </c>
      <c r="K483" s="2" t="s">
        <v>1192</v>
      </c>
      <c r="L483" t="str">
        <f t="shared" si="71"/>
        <v>3mm</v>
      </c>
      <c r="M483" s="12" t="str">
        <f t="shared" si="68"/>
        <v>PI.IC.NE.100604.01</v>
      </c>
      <c r="O483" s="12" t="str">
        <f t="shared" si="69"/>
        <v>PH.IC.NE.100604.01</v>
      </c>
      <c r="Q483" s="12" t="str">
        <f t="shared" si="70"/>
        <v>CL.IC.NE.100604.01</v>
      </c>
    </row>
    <row r="484" spans="1:18" ht="15">
      <c r="A484" t="s">
        <v>6028</v>
      </c>
      <c r="C484" s="2" t="s">
        <v>10905</v>
      </c>
      <c r="E484" s="2" t="s">
        <v>6888</v>
      </c>
      <c r="F484" t="s">
        <v>6223</v>
      </c>
      <c r="G484" t="s">
        <v>6230</v>
      </c>
      <c r="H484" s="22" t="s">
        <v>1404</v>
      </c>
      <c r="I484" t="s">
        <v>6230</v>
      </c>
      <c r="J484" s="11" t="str">
        <f t="shared" si="67"/>
        <v>IC.NE.100605</v>
      </c>
      <c r="K484" s="2" t="s">
        <v>1192</v>
      </c>
      <c r="L484" t="str">
        <f t="shared" si="71"/>
        <v>4mm</v>
      </c>
      <c r="M484" s="12" t="str">
        <f t="shared" si="68"/>
        <v>PI.IC.NE.100605.01</v>
      </c>
      <c r="O484" s="12" t="str">
        <f t="shared" si="69"/>
        <v>PH.IC.NE.100605.01</v>
      </c>
      <c r="Q484" s="12" t="str">
        <f t="shared" si="70"/>
        <v>CL.IC.NE.100605.01</v>
      </c>
    </row>
    <row r="485" spans="1:18" ht="15">
      <c r="A485" t="s">
        <v>6028</v>
      </c>
      <c r="C485" s="2" t="s">
        <v>10905</v>
      </c>
      <c r="E485" s="2" t="s">
        <v>6888</v>
      </c>
      <c r="F485" t="s">
        <v>6223</v>
      </c>
      <c r="G485" t="s">
        <v>6231</v>
      </c>
      <c r="H485" s="22" t="s">
        <v>1406</v>
      </c>
      <c r="I485" t="s">
        <v>6231</v>
      </c>
      <c r="J485" s="11" t="str">
        <f t="shared" si="67"/>
        <v>IC.NE.100606</v>
      </c>
      <c r="K485" s="2" t="s">
        <v>1192</v>
      </c>
      <c r="L485" t="str">
        <f t="shared" si="71"/>
        <v>5mm</v>
      </c>
      <c r="M485" s="12" t="str">
        <f t="shared" si="68"/>
        <v>PI.IC.NE.100606.01</v>
      </c>
      <c r="O485" s="12" t="str">
        <f t="shared" si="69"/>
        <v>PH.IC.NE.100606.01</v>
      </c>
      <c r="Q485" s="12" t="str">
        <f t="shared" si="70"/>
        <v>CL.IC.NE.100606.01</v>
      </c>
    </row>
    <row r="486" spans="1:18" ht="15">
      <c r="A486" t="s">
        <v>6028</v>
      </c>
      <c r="C486" s="2" t="s">
        <v>10905</v>
      </c>
      <c r="E486" s="2" t="s">
        <v>6888</v>
      </c>
      <c r="F486" t="s">
        <v>6223</v>
      </c>
      <c r="G486" t="s">
        <v>6232</v>
      </c>
      <c r="H486" s="22" t="s">
        <v>1419</v>
      </c>
      <c r="I486" t="s">
        <v>6233</v>
      </c>
      <c r="J486" s="11" t="str">
        <f t="shared" si="67"/>
        <v>IC.NE.100607</v>
      </c>
      <c r="K486" s="2" t="s">
        <v>1192</v>
      </c>
      <c r="L486" t="str">
        <f t="shared" si="71"/>
        <v>6 mm</v>
      </c>
      <c r="M486" s="12" t="str">
        <f t="shared" si="68"/>
        <v>PI.IC.NE.100607.01</v>
      </c>
      <c r="O486" s="12" t="str">
        <f t="shared" si="69"/>
        <v>PH.IC.NE.100607.01</v>
      </c>
      <c r="Q486" s="12" t="str">
        <f t="shared" si="70"/>
        <v>CL.IC.NE.100607.01</v>
      </c>
    </row>
    <row r="487" spans="1:18" ht="15">
      <c r="A487" t="s">
        <v>6028</v>
      </c>
      <c r="C487" s="2" t="s">
        <v>10905</v>
      </c>
      <c r="E487" s="2" t="s">
        <v>6888</v>
      </c>
      <c r="F487" t="s">
        <v>6223</v>
      </c>
      <c r="G487" t="s">
        <v>6234</v>
      </c>
      <c r="H487" s="22" t="s">
        <v>1550</v>
      </c>
      <c r="I487" t="s">
        <v>6235</v>
      </c>
      <c r="J487" s="11" t="str">
        <f t="shared" si="67"/>
        <v>IC.NE.100608</v>
      </c>
      <c r="K487" s="2" t="s">
        <v>1192</v>
      </c>
      <c r="L487" t="str">
        <f t="shared" si="71"/>
        <v>7 mm</v>
      </c>
      <c r="M487" s="12" t="str">
        <f t="shared" si="68"/>
        <v>PI.IC.NE.100608.01</v>
      </c>
      <c r="O487" s="12" t="str">
        <f t="shared" si="69"/>
        <v>PH.IC.NE.100608.01</v>
      </c>
      <c r="Q487" s="12" t="str">
        <f t="shared" si="70"/>
        <v>CL.IC.NE.100608.01</v>
      </c>
    </row>
    <row r="488" spans="1:18" ht="15">
      <c r="A488" t="s">
        <v>6028</v>
      </c>
      <c r="C488" s="2" t="s">
        <v>10905</v>
      </c>
      <c r="E488" s="2" t="s">
        <v>6888</v>
      </c>
      <c r="F488" t="s">
        <v>6223</v>
      </c>
      <c r="G488" t="s">
        <v>6236</v>
      </c>
      <c r="H488" s="2" t="s">
        <v>10095</v>
      </c>
      <c r="I488" t="s">
        <v>6237</v>
      </c>
      <c r="J488" s="11" t="str">
        <f t="shared" si="67"/>
        <v>IC.NE.100609</v>
      </c>
      <c r="K488" s="2" t="s">
        <v>1192</v>
      </c>
      <c r="L488" t="str">
        <f t="shared" si="71"/>
        <v>8 mm</v>
      </c>
      <c r="M488" s="12" t="str">
        <f t="shared" si="68"/>
        <v>PI.IC.NE.100609.01</v>
      </c>
      <c r="O488" s="12" t="str">
        <f t="shared" si="69"/>
        <v>PH.IC.NE.100609.01</v>
      </c>
      <c r="Q488" s="12" t="str">
        <f t="shared" si="70"/>
        <v>CL.IC.NE.100609.01</v>
      </c>
    </row>
    <row r="489" spans="1:18" ht="15">
      <c r="A489" t="s">
        <v>6028</v>
      </c>
      <c r="C489" s="2" t="s">
        <v>10905</v>
      </c>
      <c r="E489" s="2" t="s">
        <v>6888</v>
      </c>
      <c r="F489" t="s">
        <v>6223</v>
      </c>
      <c r="G489" t="s">
        <v>6238</v>
      </c>
      <c r="H489" s="2" t="s">
        <v>10905</v>
      </c>
      <c r="I489" t="s">
        <v>6238</v>
      </c>
      <c r="J489" s="11" t="str">
        <f t="shared" si="67"/>
        <v>IC.NE.100610</v>
      </c>
      <c r="K489" s="2" t="s">
        <v>1192</v>
      </c>
      <c r="L489" t="str">
        <f t="shared" si="71"/>
        <v>Dilated</v>
      </c>
      <c r="M489" s="12" t="str">
        <f t="shared" si="68"/>
        <v>PI.IC.NE.100610.01</v>
      </c>
      <c r="O489" s="12" t="str">
        <f t="shared" si="69"/>
        <v>PH.IC.NE.100610.01</v>
      </c>
      <c r="Q489" s="12" t="str">
        <f t="shared" si="70"/>
        <v>CL.IC.NE.100610.01</v>
      </c>
    </row>
    <row r="490" spans="1:18" ht="15">
      <c r="A490" t="s">
        <v>6028</v>
      </c>
      <c r="C490" s="2" t="s">
        <v>10905</v>
      </c>
      <c r="E490" s="2" t="s">
        <v>6888</v>
      </c>
      <c r="F490" t="s">
        <v>6223</v>
      </c>
      <c r="G490" t="s">
        <v>6190</v>
      </c>
      <c r="H490" s="2" t="s">
        <v>8048</v>
      </c>
      <c r="I490" t="s">
        <v>1224</v>
      </c>
      <c r="J490" s="11" t="str">
        <f t="shared" si="67"/>
        <v>IC.NE.100611</v>
      </c>
      <c r="K490" s="2" t="s">
        <v>1192</v>
      </c>
      <c r="L490" t="str">
        <f t="shared" si="71"/>
        <v>Unable to assess:  specify</v>
      </c>
      <c r="M490" s="12" t="str">
        <f t="shared" si="68"/>
        <v>PI.IC.NE.100611.01</v>
      </c>
      <c r="O490" s="12" t="str">
        <f t="shared" si="69"/>
        <v>PH.IC.NE.100611.01</v>
      </c>
      <c r="Q490" s="12" t="str">
        <f t="shared" si="70"/>
        <v>CL.IC.NE.100611.01</v>
      </c>
      <c r="R490" t="s">
        <v>1141</v>
      </c>
    </row>
    <row r="491" spans="1:18" ht="15">
      <c r="A491" t="s">
        <v>6028</v>
      </c>
      <c r="C491" s="2" t="s">
        <v>10905</v>
      </c>
      <c r="D491" t="s">
        <v>6553</v>
      </c>
      <c r="E491" s="2" t="s">
        <v>7284</v>
      </c>
      <c r="F491" t="s">
        <v>6554</v>
      </c>
      <c r="G491" t="s">
        <v>6224</v>
      </c>
      <c r="H491" s="22" t="s">
        <v>1396</v>
      </c>
      <c r="I491" t="s">
        <v>6224</v>
      </c>
      <c r="J491" s="11" t="str">
        <f t="shared" si="67"/>
        <v>IC.NE.100701</v>
      </c>
      <c r="K491" s="2" t="s">
        <v>11324</v>
      </c>
      <c r="L491" t="str">
        <f t="shared" si="71"/>
        <v>Pinpoint</v>
      </c>
      <c r="M491" s="12" t="str">
        <f t="shared" si="68"/>
        <v>PI.IC.NE.100701.01</v>
      </c>
      <c r="O491" s="12" t="str">
        <f t="shared" si="69"/>
        <v>PH.IC.NE.100701.01</v>
      </c>
      <c r="Q491" s="12" t="str">
        <f t="shared" si="70"/>
        <v>CL.IC.NE.100701.01</v>
      </c>
    </row>
    <row r="492" spans="1:18" ht="15">
      <c r="A492" t="s">
        <v>6028</v>
      </c>
      <c r="C492" s="2" t="s">
        <v>10905</v>
      </c>
      <c r="E492" s="2" t="s">
        <v>7284</v>
      </c>
      <c r="F492" t="s">
        <v>6554</v>
      </c>
      <c r="G492" t="s">
        <v>6225</v>
      </c>
      <c r="H492" s="22" t="s">
        <v>1398</v>
      </c>
      <c r="I492" t="s">
        <v>6226</v>
      </c>
      <c r="J492" s="11" t="str">
        <f t="shared" si="67"/>
        <v>IC.NE.100702</v>
      </c>
      <c r="K492" s="2" t="s">
        <v>1192</v>
      </c>
      <c r="L492" t="str">
        <f t="shared" si="71"/>
        <v>1 mm</v>
      </c>
      <c r="M492" s="12" t="str">
        <f t="shared" si="68"/>
        <v>PI.IC.NE.100702.01</v>
      </c>
      <c r="O492" s="12" t="str">
        <f t="shared" si="69"/>
        <v>PH.IC.NE.100702.01</v>
      </c>
      <c r="Q492" s="12" t="str">
        <f t="shared" si="70"/>
        <v>CL.IC.NE.100702.01</v>
      </c>
    </row>
    <row r="493" spans="1:18" ht="15">
      <c r="A493" t="s">
        <v>6028</v>
      </c>
      <c r="C493" s="2" t="s">
        <v>10905</v>
      </c>
      <c r="E493" s="2" t="s">
        <v>7284</v>
      </c>
      <c r="F493" t="s">
        <v>6554</v>
      </c>
      <c r="G493" t="s">
        <v>6227</v>
      </c>
      <c r="H493" s="22" t="s">
        <v>1400</v>
      </c>
      <c r="I493" t="s">
        <v>6228</v>
      </c>
      <c r="J493" s="11" t="str">
        <f t="shared" si="67"/>
        <v>IC.NE.100703</v>
      </c>
      <c r="K493" s="2" t="s">
        <v>1192</v>
      </c>
      <c r="L493" t="str">
        <f t="shared" si="71"/>
        <v>2 mm</v>
      </c>
      <c r="M493" s="12" t="str">
        <f t="shared" si="68"/>
        <v>PI.IC.NE.100703.01</v>
      </c>
      <c r="O493" s="12" t="str">
        <f t="shared" si="69"/>
        <v>PH.IC.NE.100703.01</v>
      </c>
      <c r="Q493" s="12" t="str">
        <f t="shared" si="70"/>
        <v>CL.IC.NE.100703.01</v>
      </c>
    </row>
    <row r="494" spans="1:18" ht="15">
      <c r="A494" t="s">
        <v>6028</v>
      </c>
      <c r="C494" s="2" t="s">
        <v>10905</v>
      </c>
      <c r="E494" s="2" t="s">
        <v>7284</v>
      </c>
      <c r="F494" t="s">
        <v>6554</v>
      </c>
      <c r="G494" t="s">
        <v>6229</v>
      </c>
      <c r="H494" s="22" t="s">
        <v>1402</v>
      </c>
      <c r="I494" t="s">
        <v>6229</v>
      </c>
      <c r="J494" s="11" t="str">
        <f t="shared" si="67"/>
        <v>IC.NE.100704</v>
      </c>
      <c r="K494" s="2" t="s">
        <v>1192</v>
      </c>
      <c r="L494" t="str">
        <f t="shared" si="71"/>
        <v>3mm</v>
      </c>
      <c r="M494" s="12" t="str">
        <f t="shared" si="68"/>
        <v>PI.IC.NE.100704.01</v>
      </c>
      <c r="O494" s="12" t="str">
        <f t="shared" si="69"/>
        <v>PH.IC.NE.100704.01</v>
      </c>
      <c r="Q494" s="12" t="str">
        <f t="shared" si="70"/>
        <v>CL.IC.NE.100704.01</v>
      </c>
    </row>
    <row r="495" spans="1:18" ht="15">
      <c r="A495" t="s">
        <v>6028</v>
      </c>
      <c r="C495" s="2" t="s">
        <v>10905</v>
      </c>
      <c r="E495" s="2" t="s">
        <v>7284</v>
      </c>
      <c r="F495" t="s">
        <v>6554</v>
      </c>
      <c r="G495" t="s">
        <v>6230</v>
      </c>
      <c r="H495" s="22" t="s">
        <v>1404</v>
      </c>
      <c r="I495" t="s">
        <v>6230</v>
      </c>
      <c r="J495" s="11" t="str">
        <f t="shared" si="67"/>
        <v>IC.NE.100705</v>
      </c>
      <c r="K495" s="2" t="s">
        <v>1192</v>
      </c>
      <c r="L495" t="str">
        <f t="shared" si="71"/>
        <v>4mm</v>
      </c>
      <c r="M495" s="12" t="str">
        <f t="shared" si="68"/>
        <v>PI.IC.NE.100705.01</v>
      </c>
      <c r="O495" s="12" t="str">
        <f t="shared" si="69"/>
        <v>PH.IC.NE.100705.01</v>
      </c>
      <c r="Q495" s="12" t="str">
        <f t="shared" si="70"/>
        <v>CL.IC.NE.100705.01</v>
      </c>
    </row>
    <row r="496" spans="1:18" ht="15">
      <c r="A496" t="s">
        <v>6028</v>
      </c>
      <c r="C496" s="2" t="s">
        <v>10905</v>
      </c>
      <c r="E496" s="2" t="s">
        <v>7284</v>
      </c>
      <c r="F496" t="s">
        <v>6554</v>
      </c>
      <c r="G496" t="s">
        <v>6231</v>
      </c>
      <c r="H496" s="22" t="s">
        <v>1406</v>
      </c>
      <c r="I496" t="s">
        <v>6231</v>
      </c>
      <c r="J496" s="11" t="str">
        <f t="shared" si="67"/>
        <v>IC.NE.100706</v>
      </c>
      <c r="K496" s="2" t="s">
        <v>1192</v>
      </c>
      <c r="L496" t="str">
        <f t="shared" si="71"/>
        <v>5mm</v>
      </c>
      <c r="M496" s="12" t="str">
        <f t="shared" si="68"/>
        <v>PI.IC.NE.100706.01</v>
      </c>
      <c r="O496" s="12" t="str">
        <f t="shared" si="69"/>
        <v>PH.IC.NE.100706.01</v>
      </c>
      <c r="Q496" s="12" t="str">
        <f t="shared" si="70"/>
        <v>CL.IC.NE.100706.01</v>
      </c>
    </row>
    <row r="497" spans="1:27" ht="15">
      <c r="A497" t="s">
        <v>6028</v>
      </c>
      <c r="C497" s="2" t="s">
        <v>10905</v>
      </c>
      <c r="E497" s="2" t="s">
        <v>7284</v>
      </c>
      <c r="F497" t="s">
        <v>6554</v>
      </c>
      <c r="G497" t="s">
        <v>6232</v>
      </c>
      <c r="H497" s="22" t="s">
        <v>1419</v>
      </c>
      <c r="I497" t="s">
        <v>6233</v>
      </c>
      <c r="J497" s="11" t="str">
        <f t="shared" ref="J497:J557" si="72">CONCATENATE("IC.NE.",C497,E497,H497)</f>
        <v>IC.NE.100707</v>
      </c>
      <c r="K497" s="2" t="s">
        <v>1192</v>
      </c>
      <c r="L497" t="str">
        <f t="shared" si="71"/>
        <v>6 mm</v>
      </c>
      <c r="M497" s="12" t="str">
        <f t="shared" ref="M497:M557" si="73">CONCATENATE("PI.",J497,".",K497)</f>
        <v>PI.IC.NE.100707.01</v>
      </c>
      <c r="O497" s="12" t="str">
        <f t="shared" ref="O497:O557" si="74">CONCATENATE("PH.",J497,".",K497)</f>
        <v>PH.IC.NE.100707.01</v>
      </c>
      <c r="Q497" s="12" t="str">
        <f t="shared" ref="Q497:Q557" si="75">CONCATENATE("CL.",J497,".",K497)</f>
        <v>CL.IC.NE.100707.01</v>
      </c>
    </row>
    <row r="498" spans="1:27" ht="15">
      <c r="A498" t="s">
        <v>6028</v>
      </c>
      <c r="C498" s="2" t="s">
        <v>10905</v>
      </c>
      <c r="E498" s="2" t="s">
        <v>7284</v>
      </c>
      <c r="F498" t="s">
        <v>6554</v>
      </c>
      <c r="G498" t="s">
        <v>6234</v>
      </c>
      <c r="H498" s="22" t="s">
        <v>1550</v>
      </c>
      <c r="I498" t="s">
        <v>6235</v>
      </c>
      <c r="J498" s="11" t="str">
        <f t="shared" si="72"/>
        <v>IC.NE.100708</v>
      </c>
      <c r="K498" s="2" t="s">
        <v>1192</v>
      </c>
      <c r="L498" t="str">
        <f t="shared" si="71"/>
        <v>7 mm</v>
      </c>
      <c r="M498" s="12" t="str">
        <f t="shared" si="73"/>
        <v>PI.IC.NE.100708.01</v>
      </c>
      <c r="O498" s="12" t="str">
        <f t="shared" si="74"/>
        <v>PH.IC.NE.100708.01</v>
      </c>
      <c r="Q498" s="12" t="str">
        <f t="shared" si="75"/>
        <v>CL.IC.NE.100708.01</v>
      </c>
    </row>
    <row r="499" spans="1:27" ht="15">
      <c r="A499" t="s">
        <v>6028</v>
      </c>
      <c r="C499" s="2" t="s">
        <v>10905</v>
      </c>
      <c r="E499" s="2" t="s">
        <v>7284</v>
      </c>
      <c r="F499" t="s">
        <v>6554</v>
      </c>
      <c r="G499" t="s">
        <v>6236</v>
      </c>
      <c r="H499" s="2" t="s">
        <v>10095</v>
      </c>
      <c r="I499" t="s">
        <v>6237</v>
      </c>
      <c r="J499" s="11" t="str">
        <f t="shared" si="72"/>
        <v>IC.NE.100709</v>
      </c>
      <c r="K499" s="2" t="s">
        <v>1192</v>
      </c>
      <c r="L499" t="str">
        <f t="shared" si="71"/>
        <v>8 mm</v>
      </c>
      <c r="M499" s="12" t="str">
        <f t="shared" si="73"/>
        <v>PI.IC.NE.100709.01</v>
      </c>
      <c r="O499" s="12" t="str">
        <f t="shared" si="74"/>
        <v>PH.IC.NE.100709.01</v>
      </c>
      <c r="Q499" s="12" t="str">
        <f t="shared" si="75"/>
        <v>CL.IC.NE.100709.01</v>
      </c>
    </row>
    <row r="500" spans="1:27" ht="15">
      <c r="A500" t="s">
        <v>6028</v>
      </c>
      <c r="C500" s="2" t="s">
        <v>10905</v>
      </c>
      <c r="E500" s="2" t="s">
        <v>7284</v>
      </c>
      <c r="F500" t="s">
        <v>6554</v>
      </c>
      <c r="G500" t="s">
        <v>6238</v>
      </c>
      <c r="H500" s="2" t="s">
        <v>10905</v>
      </c>
      <c r="I500" t="s">
        <v>6238</v>
      </c>
      <c r="J500" s="11" t="str">
        <f t="shared" si="72"/>
        <v>IC.NE.100710</v>
      </c>
      <c r="K500" s="2" t="s">
        <v>1192</v>
      </c>
      <c r="L500" t="str">
        <f t="shared" si="71"/>
        <v>Dilated</v>
      </c>
      <c r="M500" s="12" t="str">
        <f t="shared" si="73"/>
        <v>PI.IC.NE.100710.01</v>
      </c>
      <c r="O500" s="12" t="str">
        <f t="shared" si="74"/>
        <v>PH.IC.NE.100710.01</v>
      </c>
      <c r="Q500" s="12" t="str">
        <f t="shared" si="75"/>
        <v>CL.IC.NE.100710.01</v>
      </c>
    </row>
    <row r="501" spans="1:27" ht="15">
      <c r="A501" t="s">
        <v>6028</v>
      </c>
      <c r="C501" s="2" t="s">
        <v>10905</v>
      </c>
      <c r="E501" s="2" t="s">
        <v>7284</v>
      </c>
      <c r="F501" t="s">
        <v>6554</v>
      </c>
      <c r="G501" t="s">
        <v>6555</v>
      </c>
      <c r="H501" s="2" t="s">
        <v>8048</v>
      </c>
      <c r="I501" t="s">
        <v>1224</v>
      </c>
      <c r="J501" s="11" t="str">
        <f t="shared" si="72"/>
        <v>IC.NE.100711</v>
      </c>
      <c r="K501" s="2" t="s">
        <v>1192</v>
      </c>
      <c r="L501" t="str">
        <f t="shared" si="71"/>
        <v>Unable to assess: specify</v>
      </c>
      <c r="M501" s="12" t="str">
        <f t="shared" si="73"/>
        <v>PI.IC.NE.100711.01</v>
      </c>
      <c r="O501" s="12" t="str">
        <f t="shared" si="74"/>
        <v>PH.IC.NE.100711.01</v>
      </c>
      <c r="Q501" s="12" t="str">
        <f t="shared" si="75"/>
        <v>CL.IC.NE.100711.01</v>
      </c>
    </row>
    <row r="502" spans="1:27" ht="15">
      <c r="A502" t="s">
        <v>6028</v>
      </c>
      <c r="C502" s="2" t="s">
        <v>10905</v>
      </c>
      <c r="D502" t="s">
        <v>6100</v>
      </c>
      <c r="E502" s="2" t="s">
        <v>10093</v>
      </c>
      <c r="F502" t="s">
        <v>6101</v>
      </c>
      <c r="G502" s="2" t="s">
        <v>6102</v>
      </c>
      <c r="H502" s="2" t="s">
        <v>1192</v>
      </c>
      <c r="I502" s="2" t="s">
        <v>6102</v>
      </c>
      <c r="J502" s="11" t="str">
        <f t="shared" si="72"/>
        <v>IC.NE.100801</v>
      </c>
      <c r="K502" s="2" t="s">
        <v>1192</v>
      </c>
      <c r="L502" t="str">
        <f t="shared" si="71"/>
        <v>Tracking Yes</v>
      </c>
      <c r="M502" s="12" t="str">
        <f t="shared" si="73"/>
        <v>PI.IC.NE.100801.01</v>
      </c>
      <c r="O502" s="12" t="str">
        <f t="shared" si="74"/>
        <v>PH.IC.NE.100801.01</v>
      </c>
      <c r="Q502" s="12" t="str">
        <f t="shared" si="75"/>
        <v>CL.IC.NE.100801.01</v>
      </c>
      <c r="R502" t="s">
        <v>1141</v>
      </c>
      <c r="S502">
        <v>273</v>
      </c>
    </row>
    <row r="503" spans="1:27" ht="15">
      <c r="A503" t="s">
        <v>6028</v>
      </c>
      <c r="C503" s="2" t="s">
        <v>10905</v>
      </c>
      <c r="E503" s="2" t="s">
        <v>10093</v>
      </c>
      <c r="F503" t="s">
        <v>6101</v>
      </c>
      <c r="G503" s="2" t="s">
        <v>6103</v>
      </c>
      <c r="H503" s="2" t="s">
        <v>923</v>
      </c>
      <c r="I503" s="2" t="s">
        <v>6103</v>
      </c>
      <c r="J503" s="11" t="str">
        <f t="shared" si="72"/>
        <v>IC.NE.100802</v>
      </c>
      <c r="K503" s="2" t="s">
        <v>1192</v>
      </c>
      <c r="L503" t="str">
        <f t="shared" si="71"/>
        <v>Tracking No</v>
      </c>
      <c r="M503" s="12" t="str">
        <f t="shared" si="73"/>
        <v>PI.IC.NE.100802.01</v>
      </c>
      <c r="O503" s="12" t="str">
        <f t="shared" si="74"/>
        <v>PH.IC.NE.100802.01</v>
      </c>
      <c r="Q503" s="12" t="str">
        <f t="shared" si="75"/>
        <v>CL.IC.NE.100802.01</v>
      </c>
      <c r="R503" t="s">
        <v>1141</v>
      </c>
      <c r="S503">
        <v>273</v>
      </c>
    </row>
    <row r="504" spans="1:27" ht="15">
      <c r="A504" t="s">
        <v>6028</v>
      </c>
      <c r="C504" s="2" t="s">
        <v>10905</v>
      </c>
      <c r="E504" s="2" t="s">
        <v>10093</v>
      </c>
      <c r="F504" t="s">
        <v>6101</v>
      </c>
      <c r="G504" s="2" t="s">
        <v>6104</v>
      </c>
      <c r="H504" s="2" t="s">
        <v>946</v>
      </c>
      <c r="I504" s="2" t="s">
        <v>6104</v>
      </c>
      <c r="J504" s="11" t="str">
        <f t="shared" si="72"/>
        <v>IC.NE.100803</v>
      </c>
      <c r="K504" s="2" t="s">
        <v>11324</v>
      </c>
      <c r="L504" t="str">
        <f t="shared" si="71"/>
        <v>Nystagmus - Yes</v>
      </c>
      <c r="M504" s="12" t="str">
        <f t="shared" si="73"/>
        <v>PI.IC.NE.100803.01</v>
      </c>
      <c r="O504" s="12" t="str">
        <f t="shared" si="74"/>
        <v>PH.IC.NE.100803.01</v>
      </c>
      <c r="Q504" s="12" t="str">
        <f t="shared" si="75"/>
        <v>CL.IC.NE.100803.01</v>
      </c>
      <c r="R504" t="s">
        <v>1141</v>
      </c>
      <c r="S504">
        <v>273</v>
      </c>
    </row>
    <row r="505" spans="1:27" ht="15">
      <c r="A505" t="s">
        <v>6028</v>
      </c>
      <c r="C505" s="2" t="s">
        <v>10905</v>
      </c>
      <c r="E505" s="2" t="s">
        <v>10093</v>
      </c>
      <c r="F505" t="s">
        <v>6101</v>
      </c>
      <c r="G505" s="2" t="s">
        <v>6105</v>
      </c>
      <c r="H505" s="2" t="s">
        <v>948</v>
      </c>
      <c r="I505" s="2" t="s">
        <v>6105</v>
      </c>
      <c r="J505" s="11" t="str">
        <f t="shared" si="72"/>
        <v>IC.NE.100804</v>
      </c>
      <c r="K505" s="2" t="s">
        <v>11324</v>
      </c>
      <c r="L505" t="str">
        <f t="shared" si="71"/>
        <v>Nystagmus - No</v>
      </c>
      <c r="M505" s="12" t="str">
        <f t="shared" si="73"/>
        <v>PI.IC.NE.100804.01</v>
      </c>
      <c r="O505" s="12" t="str">
        <f t="shared" si="74"/>
        <v>PH.IC.NE.100804.01</v>
      </c>
      <c r="Q505" s="12" t="str">
        <f t="shared" si="75"/>
        <v>CL.IC.NE.100804.01</v>
      </c>
      <c r="R505" t="s">
        <v>1141</v>
      </c>
      <c r="S505">
        <v>273</v>
      </c>
    </row>
    <row r="506" spans="1:27" ht="15">
      <c r="A506" t="s">
        <v>6028</v>
      </c>
      <c r="C506" s="2" t="s">
        <v>10905</v>
      </c>
      <c r="E506" s="2" t="s">
        <v>10093</v>
      </c>
      <c r="F506" t="s">
        <v>6101</v>
      </c>
      <c r="G506" s="2" t="s">
        <v>6106</v>
      </c>
      <c r="H506" s="2" t="s">
        <v>7071</v>
      </c>
      <c r="I506" s="2" t="s">
        <v>6106</v>
      </c>
      <c r="J506" s="11" t="str">
        <f t="shared" si="72"/>
        <v>IC.NE.100805</v>
      </c>
      <c r="K506" s="2" t="s">
        <v>11324</v>
      </c>
      <c r="L506" t="str">
        <f t="shared" si="71"/>
        <v>Conjugate - Yes</v>
      </c>
      <c r="M506" s="12" t="str">
        <f t="shared" si="73"/>
        <v>PI.IC.NE.100805.01</v>
      </c>
      <c r="O506" s="12" t="str">
        <f t="shared" si="74"/>
        <v>PH.IC.NE.100805.01</v>
      </c>
      <c r="Q506" s="12" t="str">
        <f t="shared" si="75"/>
        <v>CL.IC.NE.100805.01</v>
      </c>
      <c r="R506" t="s">
        <v>1141</v>
      </c>
      <c r="S506">
        <v>273</v>
      </c>
    </row>
    <row r="507" spans="1:27" ht="15">
      <c r="A507" t="s">
        <v>6028</v>
      </c>
      <c r="C507" s="2" t="s">
        <v>10905</v>
      </c>
      <c r="E507" s="2" t="s">
        <v>10093</v>
      </c>
      <c r="F507" t="s">
        <v>6101</v>
      </c>
      <c r="G507" s="2" t="s">
        <v>6274</v>
      </c>
      <c r="H507" s="2" t="s">
        <v>6888</v>
      </c>
      <c r="I507" s="2" t="s">
        <v>6274</v>
      </c>
      <c r="J507" s="11" t="str">
        <f t="shared" si="72"/>
        <v>IC.NE.100806</v>
      </c>
      <c r="K507" s="2" t="s">
        <v>11324</v>
      </c>
      <c r="L507" t="str">
        <f t="shared" si="71"/>
        <v>Conjugate - No</v>
      </c>
      <c r="M507" s="12" t="str">
        <f t="shared" si="73"/>
        <v>PI.IC.NE.100806.01</v>
      </c>
      <c r="O507" s="12" t="str">
        <f t="shared" si="74"/>
        <v>PH.IC.NE.100806.01</v>
      </c>
      <c r="Q507" s="12" t="str">
        <f t="shared" si="75"/>
        <v>CL.IC.NE.100806.01</v>
      </c>
      <c r="R507" t="s">
        <v>1141</v>
      </c>
      <c r="S507">
        <v>273</v>
      </c>
    </row>
    <row r="508" spans="1:27" ht="15">
      <c r="A508" t="s">
        <v>6028</v>
      </c>
      <c r="C508" s="2" t="s">
        <v>10905</v>
      </c>
      <c r="E508" s="2" t="s">
        <v>10093</v>
      </c>
      <c r="F508" t="s">
        <v>6101</v>
      </c>
      <c r="G508" s="2" t="s">
        <v>6275</v>
      </c>
      <c r="H508" s="2" t="s">
        <v>7284</v>
      </c>
      <c r="I508" s="2" t="s">
        <v>6275</v>
      </c>
      <c r="J508" s="11" t="str">
        <f t="shared" si="72"/>
        <v>IC.NE.100807</v>
      </c>
      <c r="K508" s="2" t="s">
        <v>11324</v>
      </c>
      <c r="L508" t="str">
        <f t="shared" si="71"/>
        <v>Extraocular movements Intact - Yes</v>
      </c>
      <c r="M508" s="12" t="str">
        <f t="shared" si="73"/>
        <v>PI.IC.NE.100807.01</v>
      </c>
      <c r="O508" s="12" t="str">
        <f t="shared" si="74"/>
        <v>PH.IC.NE.100807.01</v>
      </c>
      <c r="Q508" s="12" t="str">
        <f t="shared" si="75"/>
        <v>CL.IC.NE.100807.01</v>
      </c>
      <c r="R508" t="s">
        <v>1141</v>
      </c>
      <c r="S508">
        <v>273</v>
      </c>
    </row>
    <row r="509" spans="1:27" ht="15">
      <c r="A509" t="s">
        <v>6028</v>
      </c>
      <c r="C509" s="2" t="s">
        <v>10905</v>
      </c>
      <c r="E509" s="2" t="s">
        <v>10093</v>
      </c>
      <c r="F509" t="s">
        <v>6101</v>
      </c>
      <c r="G509" s="2" t="s">
        <v>6276</v>
      </c>
      <c r="H509" s="2" t="s">
        <v>10093</v>
      </c>
      <c r="I509" s="2" t="s">
        <v>6276</v>
      </c>
      <c r="J509" s="11" t="str">
        <f t="shared" si="72"/>
        <v>IC.NE.100808</v>
      </c>
      <c r="K509" s="2" t="s">
        <v>11324</v>
      </c>
      <c r="L509" t="str">
        <f t="shared" si="71"/>
        <v>Extraocular movements Intact - No</v>
      </c>
      <c r="M509" s="12" t="str">
        <f t="shared" si="73"/>
        <v>PI.IC.NE.100808.01</v>
      </c>
      <c r="O509" s="12" t="str">
        <f t="shared" si="74"/>
        <v>PH.IC.NE.100808.01</v>
      </c>
      <c r="Q509" s="12" t="str">
        <f t="shared" si="75"/>
        <v>CL.IC.NE.100808.01</v>
      </c>
      <c r="R509" t="s">
        <v>9277</v>
      </c>
      <c r="S509">
        <v>273</v>
      </c>
    </row>
    <row r="510" spans="1:27" ht="15">
      <c r="A510" t="s">
        <v>6028</v>
      </c>
      <c r="C510" s="68" t="s">
        <v>326</v>
      </c>
      <c r="D510" t="s">
        <v>6277</v>
      </c>
      <c r="E510" s="68" t="s">
        <v>477</v>
      </c>
      <c r="F510" t="s">
        <v>6278</v>
      </c>
      <c r="G510" s="68" t="s">
        <v>6279</v>
      </c>
      <c r="H510" s="68" t="s">
        <v>295</v>
      </c>
      <c r="I510" s="68" t="s">
        <v>6280</v>
      </c>
      <c r="J510" s="11" t="str">
        <f t="shared" si="72"/>
        <v>IC.NE.100901</v>
      </c>
      <c r="K510" s="68" t="s">
        <v>295</v>
      </c>
      <c r="L510" t="str">
        <f t="shared" si="71"/>
        <v>x/x numerical value</v>
      </c>
      <c r="M510" s="12" t="str">
        <f t="shared" si="73"/>
        <v>PI.IC.NE.100901.01</v>
      </c>
      <c r="O510" s="12" t="str">
        <f t="shared" si="74"/>
        <v>PH.IC.NE.100901.01</v>
      </c>
      <c r="Q510" s="12" t="str">
        <f t="shared" si="75"/>
        <v>CL.IC.NE.100901.01</v>
      </c>
      <c r="R510" t="s">
        <v>176</v>
      </c>
      <c r="S510">
        <v>276</v>
      </c>
    </row>
    <row r="511" spans="1:27" ht="15">
      <c r="A511" t="s">
        <v>6028</v>
      </c>
      <c r="C511" s="68" t="s">
        <v>326</v>
      </c>
      <c r="D511" t="s">
        <v>6277</v>
      </c>
      <c r="E511" s="68" t="s">
        <v>477</v>
      </c>
      <c r="F511" t="s">
        <v>12167</v>
      </c>
      <c r="G511" s="68" t="s">
        <v>12172</v>
      </c>
      <c r="H511" s="68" t="s">
        <v>11746</v>
      </c>
      <c r="I511" s="68" t="s">
        <v>6280</v>
      </c>
      <c r="J511" s="11" t="str">
        <f t="shared" ref="J511" si="76">CONCATENATE("IC.NE.",C511,E511,H511)</f>
        <v>IC.NE.100902</v>
      </c>
      <c r="K511" s="68" t="s">
        <v>295</v>
      </c>
      <c r="L511" t="str">
        <f t="shared" ref="L511" si="77">G511</f>
        <v>x/x numerical value Rt</v>
      </c>
      <c r="M511" s="12" t="str">
        <f t="shared" ref="M511" si="78">CONCATENATE("PI.",J511,".",K511)</f>
        <v>PI.IC.NE.100902.01</v>
      </c>
      <c r="O511" s="12" t="str">
        <f t="shared" ref="O511" si="79">CONCATENATE("PH.",J511,".",K511)</f>
        <v>PH.IC.NE.100902.01</v>
      </c>
      <c r="Q511" s="12" t="str">
        <f t="shared" ref="Q511" si="80">CONCATENATE("CL.",J511,".",K511)</f>
        <v>CL.IC.NE.100902.01</v>
      </c>
      <c r="Z511" t="s">
        <v>12169</v>
      </c>
      <c r="AA511">
        <v>1141</v>
      </c>
    </row>
    <row r="512" spans="1:27" ht="15">
      <c r="A512" t="s">
        <v>6028</v>
      </c>
      <c r="C512" s="2" t="s">
        <v>10905</v>
      </c>
      <c r="D512" t="s">
        <v>6277</v>
      </c>
      <c r="E512" s="2" t="s">
        <v>10095</v>
      </c>
      <c r="F512" t="s">
        <v>12168</v>
      </c>
      <c r="G512" s="68" t="s">
        <v>12173</v>
      </c>
      <c r="H512" s="68" t="s">
        <v>11992</v>
      </c>
      <c r="I512" s="2" t="s">
        <v>6280</v>
      </c>
      <c r="J512" s="11" t="str">
        <f t="shared" si="72"/>
        <v>IC.NE.100903</v>
      </c>
      <c r="K512" s="2" t="s">
        <v>11324</v>
      </c>
      <c r="L512" t="str">
        <f t="shared" si="71"/>
        <v>x/x numerical value Lt</v>
      </c>
      <c r="M512" s="12" t="str">
        <f t="shared" si="73"/>
        <v>PI.IC.NE.100903.01</v>
      </c>
      <c r="O512" s="12" t="str">
        <f t="shared" si="74"/>
        <v>PH.IC.NE.100903.01</v>
      </c>
      <c r="Q512" s="12" t="str">
        <f t="shared" si="75"/>
        <v>CL.IC.NE.100903.01</v>
      </c>
      <c r="Z512" t="s">
        <v>12149</v>
      </c>
      <c r="AA512">
        <v>1142</v>
      </c>
    </row>
    <row r="513" spans="1:19" ht="15">
      <c r="A513" t="s">
        <v>6028</v>
      </c>
      <c r="B513" t="s">
        <v>6115</v>
      </c>
      <c r="C513" s="2" t="s">
        <v>8048</v>
      </c>
      <c r="D513" t="s">
        <v>6428</v>
      </c>
      <c r="E513" s="2" t="s">
        <v>1192</v>
      </c>
      <c r="F513" t="s">
        <v>6281</v>
      </c>
      <c r="G513" t="s">
        <v>6282</v>
      </c>
      <c r="H513" s="22" t="s">
        <v>11324</v>
      </c>
      <c r="I513">
        <v>4</v>
      </c>
      <c r="J513" s="11" t="str">
        <f t="shared" si="72"/>
        <v>IC.NE.110101</v>
      </c>
      <c r="K513" s="2" t="s">
        <v>11324</v>
      </c>
      <c r="L513" t="str">
        <f t="shared" si="71"/>
        <v>Calm and Cooperative</v>
      </c>
      <c r="M513" s="12" t="str">
        <f t="shared" si="73"/>
        <v>PI.IC.NE.110101.01</v>
      </c>
      <c r="O513" s="12" t="str">
        <f t="shared" si="74"/>
        <v>PH.IC.NE.110101.01</v>
      </c>
      <c r="Q513" s="12" t="str">
        <f t="shared" si="75"/>
        <v>CL.IC.NE.110101.01</v>
      </c>
    </row>
    <row r="514" spans="1:19" ht="15">
      <c r="A514" t="s">
        <v>6028</v>
      </c>
      <c r="C514" s="2" t="s">
        <v>8048</v>
      </c>
      <c r="E514" s="2" t="s">
        <v>11324</v>
      </c>
      <c r="F514" t="s">
        <v>6281</v>
      </c>
      <c r="G514" t="s">
        <v>6332</v>
      </c>
      <c r="H514" s="22" t="s">
        <v>1398</v>
      </c>
      <c r="I514">
        <v>3</v>
      </c>
      <c r="J514" s="11" t="str">
        <f t="shared" si="72"/>
        <v>IC.NE.110102</v>
      </c>
      <c r="K514" s="2" t="s">
        <v>11324</v>
      </c>
      <c r="L514" t="str">
        <f t="shared" si="71"/>
        <v>Sedated</v>
      </c>
      <c r="M514" s="12" t="str">
        <f t="shared" si="73"/>
        <v>PI.IC.NE.110102.01</v>
      </c>
      <c r="O514" s="12" t="str">
        <f t="shared" si="74"/>
        <v>PH.IC.NE.110102.01</v>
      </c>
      <c r="Q514" s="12" t="str">
        <f t="shared" si="75"/>
        <v>CL.IC.NE.110102.01</v>
      </c>
    </row>
    <row r="515" spans="1:19" ht="15">
      <c r="A515" t="s">
        <v>6028</v>
      </c>
      <c r="C515" s="2" t="s">
        <v>8048</v>
      </c>
      <c r="E515" s="2" t="s">
        <v>11324</v>
      </c>
      <c r="F515" t="s">
        <v>6281</v>
      </c>
      <c r="G515" t="s">
        <v>6283</v>
      </c>
      <c r="H515" s="22" t="s">
        <v>1400</v>
      </c>
      <c r="I515">
        <v>2</v>
      </c>
      <c r="J515" s="11" t="str">
        <f t="shared" si="72"/>
        <v>IC.NE.110103</v>
      </c>
      <c r="K515" s="2" t="s">
        <v>11324</v>
      </c>
      <c r="L515" t="str">
        <f t="shared" si="71"/>
        <v>Very Sedated</v>
      </c>
      <c r="M515" s="12" t="str">
        <f t="shared" si="73"/>
        <v>PI.IC.NE.110103.01</v>
      </c>
      <c r="O515" s="12" t="str">
        <f t="shared" si="74"/>
        <v>PH.IC.NE.110103.01</v>
      </c>
      <c r="Q515" s="12" t="str">
        <f t="shared" si="75"/>
        <v>CL.IC.NE.110103.01</v>
      </c>
    </row>
    <row r="516" spans="1:19" ht="15">
      <c r="A516" t="s">
        <v>6028</v>
      </c>
      <c r="C516" s="2" t="s">
        <v>8048</v>
      </c>
      <c r="E516" s="2" t="s">
        <v>11324</v>
      </c>
      <c r="F516" t="s">
        <v>6281</v>
      </c>
      <c r="G516" t="s">
        <v>6284</v>
      </c>
      <c r="H516" s="22" t="s">
        <v>1402</v>
      </c>
      <c r="I516">
        <v>1</v>
      </c>
      <c r="J516" s="11" t="str">
        <f t="shared" si="72"/>
        <v>IC.NE.110104</v>
      </c>
      <c r="K516" s="2" t="s">
        <v>11324</v>
      </c>
      <c r="L516" t="str">
        <f t="shared" si="71"/>
        <v>Unarousable</v>
      </c>
      <c r="M516" s="12" t="str">
        <f t="shared" si="73"/>
        <v>PI.IC.NE.110104.01</v>
      </c>
      <c r="O516" s="12" t="str">
        <f t="shared" si="74"/>
        <v>PH.IC.NE.110104.01</v>
      </c>
      <c r="Q516" s="12" t="str">
        <f t="shared" si="75"/>
        <v>CL.IC.NE.110104.01</v>
      </c>
    </row>
    <row r="517" spans="1:19" ht="15">
      <c r="A517" t="s">
        <v>6028</v>
      </c>
      <c r="C517" s="2" t="s">
        <v>8048</v>
      </c>
      <c r="E517" s="2" t="s">
        <v>11324</v>
      </c>
      <c r="F517" t="s">
        <v>6281</v>
      </c>
      <c r="G517" t="s">
        <v>6170</v>
      </c>
      <c r="H517" s="22" t="s">
        <v>1404</v>
      </c>
      <c r="I517">
        <v>5</v>
      </c>
      <c r="J517" s="11" t="str">
        <f t="shared" si="72"/>
        <v>IC.NE.110105</v>
      </c>
      <c r="K517" s="2" t="s">
        <v>11324</v>
      </c>
      <c r="L517" t="str">
        <f t="shared" si="71"/>
        <v>Agitated</v>
      </c>
      <c r="M517" s="12" t="str">
        <f t="shared" si="73"/>
        <v>PI.IC.NE.110105.01</v>
      </c>
      <c r="O517" s="12" t="str">
        <f t="shared" si="74"/>
        <v>PH.IC.NE.110105.01</v>
      </c>
      <c r="Q517" s="12" t="str">
        <f t="shared" si="75"/>
        <v>CL.IC.NE.110105.01</v>
      </c>
    </row>
    <row r="518" spans="1:19" ht="15">
      <c r="A518" t="s">
        <v>6028</v>
      </c>
      <c r="C518" s="2" t="s">
        <v>8048</v>
      </c>
      <c r="E518" s="2" t="s">
        <v>11324</v>
      </c>
      <c r="F518" t="s">
        <v>6281</v>
      </c>
      <c r="G518" t="s">
        <v>6285</v>
      </c>
      <c r="H518" s="22" t="s">
        <v>1406</v>
      </c>
      <c r="I518">
        <v>6</v>
      </c>
      <c r="J518" s="11" t="str">
        <f t="shared" si="72"/>
        <v>IC.NE.110106</v>
      </c>
      <c r="K518" s="2" t="s">
        <v>11324</v>
      </c>
      <c r="L518" t="str">
        <f t="shared" si="71"/>
        <v>Very Agitated</v>
      </c>
      <c r="M518" s="12" t="str">
        <f t="shared" si="73"/>
        <v>PI.IC.NE.110106.01</v>
      </c>
      <c r="O518" s="12" t="str">
        <f t="shared" si="74"/>
        <v>PH.IC.NE.110106.01</v>
      </c>
      <c r="Q518" s="12" t="str">
        <f t="shared" si="75"/>
        <v>CL.IC.NE.110106.01</v>
      </c>
    </row>
    <row r="519" spans="1:19" ht="15">
      <c r="A519" t="s">
        <v>6028</v>
      </c>
      <c r="C519" s="2" t="s">
        <v>8048</v>
      </c>
      <c r="E519" s="2" t="s">
        <v>11324</v>
      </c>
      <c r="F519" t="s">
        <v>6281</v>
      </c>
      <c r="G519" t="s">
        <v>6286</v>
      </c>
      <c r="H519" s="22" t="s">
        <v>7284</v>
      </c>
      <c r="I519">
        <v>7</v>
      </c>
      <c r="J519" s="11" t="str">
        <f t="shared" si="72"/>
        <v>IC.NE.110107</v>
      </c>
      <c r="K519" s="2" t="s">
        <v>11324</v>
      </c>
      <c r="L519" t="str">
        <f t="shared" si="71"/>
        <v>Dangerous Agitation</v>
      </c>
      <c r="M519" s="12" t="str">
        <f t="shared" si="73"/>
        <v>PI.IC.NE.110107.01</v>
      </c>
      <c r="O519" s="12" t="str">
        <f t="shared" si="74"/>
        <v>PH.IC.NE.110107.01</v>
      </c>
      <c r="Q519" s="12" t="str">
        <f t="shared" si="75"/>
        <v>CL.IC.NE.110107.01</v>
      </c>
      <c r="R519" t="s">
        <v>9277</v>
      </c>
    </row>
    <row r="520" spans="1:19" ht="15">
      <c r="A520" t="s">
        <v>6028</v>
      </c>
      <c r="B520" t="s">
        <v>6287</v>
      </c>
      <c r="C520" s="2" t="s">
        <v>11023</v>
      </c>
      <c r="D520" t="s">
        <v>5727</v>
      </c>
      <c r="E520" s="2" t="s">
        <v>1192</v>
      </c>
      <c r="F520" t="s">
        <v>6288</v>
      </c>
      <c r="G520" s="2" t="s">
        <v>6289</v>
      </c>
      <c r="H520" s="22" t="s">
        <v>1192</v>
      </c>
      <c r="I520" s="2" t="s">
        <v>6289</v>
      </c>
      <c r="J520" s="2" t="str">
        <f t="shared" si="72"/>
        <v>IC.NE.120101</v>
      </c>
      <c r="K520" s="2" t="s">
        <v>1192</v>
      </c>
      <c r="L520" t="str">
        <f t="shared" si="71"/>
        <v>Gauze</v>
      </c>
      <c r="M520" s="12" t="str">
        <f t="shared" si="73"/>
        <v>PI.IC.NE.120101.01</v>
      </c>
      <c r="O520" s="12" t="str">
        <f t="shared" si="74"/>
        <v>PH.IC.NE.120101.01</v>
      </c>
      <c r="Q520" s="12" t="str">
        <f t="shared" si="75"/>
        <v>CL.IC.NE.120101.01</v>
      </c>
      <c r="R520" t="s">
        <v>9277</v>
      </c>
      <c r="S520" t="s">
        <v>6290</v>
      </c>
    </row>
    <row r="521" spans="1:19">
      <c r="A521" t="s">
        <v>6028</v>
      </c>
      <c r="C521" s="2" t="s">
        <v>11023</v>
      </c>
      <c r="E521" s="2" t="s">
        <v>11324</v>
      </c>
      <c r="F521" t="s">
        <v>6288</v>
      </c>
      <c r="G521" t="s">
        <v>6291</v>
      </c>
      <c r="H521" s="2" t="s">
        <v>1199</v>
      </c>
      <c r="I521" t="s">
        <v>6291</v>
      </c>
      <c r="J521" s="2" t="str">
        <f t="shared" si="72"/>
        <v>IC.NE.120102</v>
      </c>
      <c r="K521" s="2" t="s">
        <v>11324</v>
      </c>
      <c r="L521" t="str">
        <f t="shared" si="71"/>
        <v>Transparent</v>
      </c>
      <c r="M521" s="12" t="str">
        <f t="shared" si="73"/>
        <v>PI.IC.NE.120102.01</v>
      </c>
      <c r="O521" s="12" t="str">
        <f t="shared" si="74"/>
        <v>PH.IC.NE.120102.01</v>
      </c>
      <c r="Q521" s="12" t="str">
        <f t="shared" si="75"/>
        <v>CL.IC.NE.120102.01</v>
      </c>
      <c r="R521" t="s">
        <v>9277</v>
      </c>
      <c r="S521" t="s">
        <v>6290</v>
      </c>
    </row>
    <row r="522" spans="1:19">
      <c r="A522" t="s">
        <v>6028</v>
      </c>
      <c r="C522" s="2" t="s">
        <v>11023</v>
      </c>
      <c r="E522" s="2" t="s">
        <v>11324</v>
      </c>
      <c r="F522" t="s">
        <v>6288</v>
      </c>
      <c r="G522" t="s">
        <v>8956</v>
      </c>
      <c r="H522" s="2" t="s">
        <v>946</v>
      </c>
      <c r="I522" t="s">
        <v>8956</v>
      </c>
      <c r="J522" s="2" t="str">
        <f t="shared" si="72"/>
        <v>IC.NE.120103</v>
      </c>
      <c r="K522" s="2" t="s">
        <v>11324</v>
      </c>
      <c r="L522" t="str">
        <f t="shared" si="71"/>
        <v>None</v>
      </c>
      <c r="M522" s="12" t="str">
        <f t="shared" si="73"/>
        <v>PI.IC.NE.120103.01</v>
      </c>
      <c r="O522" s="12" t="str">
        <f t="shared" si="74"/>
        <v>PH.IC.NE.120103.01</v>
      </c>
      <c r="Q522" s="12" t="str">
        <f t="shared" si="75"/>
        <v>CL.IC.NE.120103.01</v>
      </c>
      <c r="R522" t="s">
        <v>9277</v>
      </c>
      <c r="S522" t="s">
        <v>6290</v>
      </c>
    </row>
    <row r="523" spans="1:19">
      <c r="A523" t="s">
        <v>6028</v>
      </c>
      <c r="C523" s="2" t="s">
        <v>11023</v>
      </c>
      <c r="E523" s="2" t="s">
        <v>11324</v>
      </c>
      <c r="F523" t="s">
        <v>6288</v>
      </c>
      <c r="G523" t="s">
        <v>8358</v>
      </c>
      <c r="H523" s="2" t="s">
        <v>948</v>
      </c>
      <c r="I523" t="s">
        <v>8358</v>
      </c>
      <c r="J523" s="2" t="str">
        <f t="shared" si="72"/>
        <v>IC.NE.120104</v>
      </c>
      <c r="K523" s="2" t="s">
        <v>11324</v>
      </c>
      <c r="L523" t="str">
        <f t="shared" si="71"/>
        <v>Other:  specify</v>
      </c>
      <c r="M523" s="12" t="str">
        <f t="shared" si="73"/>
        <v>PI.IC.NE.120104.01</v>
      </c>
      <c r="O523" s="12" t="str">
        <f t="shared" si="74"/>
        <v>PH.IC.NE.120104.01</v>
      </c>
      <c r="Q523" s="12" t="str">
        <f t="shared" si="75"/>
        <v>CL.IC.NE.120104.01</v>
      </c>
      <c r="R523" t="s">
        <v>9277</v>
      </c>
      <c r="S523" t="s">
        <v>6290</v>
      </c>
    </row>
    <row r="524" spans="1:19">
      <c r="A524" t="s">
        <v>6028</v>
      </c>
      <c r="C524" s="2" t="s">
        <v>11023</v>
      </c>
      <c r="D524" t="s">
        <v>9791</v>
      </c>
      <c r="E524" s="2" t="s">
        <v>9391</v>
      </c>
      <c r="F524" t="s">
        <v>6265</v>
      </c>
      <c r="G524" t="s">
        <v>6376</v>
      </c>
      <c r="H524" s="2" t="s">
        <v>11324</v>
      </c>
      <c r="I524" t="s">
        <v>6376</v>
      </c>
      <c r="J524" s="2" t="str">
        <f t="shared" si="72"/>
        <v>IC.NE.120201</v>
      </c>
      <c r="K524" s="2" t="s">
        <v>11324</v>
      </c>
      <c r="L524" t="str">
        <f t="shared" si="71"/>
        <v>Clean</v>
      </c>
      <c r="M524" s="12" t="str">
        <f t="shared" si="73"/>
        <v>PI.IC.NE.120201.01</v>
      </c>
      <c r="O524" s="12" t="str">
        <f t="shared" si="74"/>
        <v>PH.IC.NE.120201.01</v>
      </c>
      <c r="Q524" s="12" t="str">
        <f t="shared" si="75"/>
        <v>CL.IC.NE.120201.01</v>
      </c>
      <c r="R524" t="s">
        <v>9277</v>
      </c>
      <c r="S524" t="s">
        <v>6290</v>
      </c>
    </row>
    <row r="525" spans="1:19">
      <c r="A525" t="s">
        <v>6028</v>
      </c>
      <c r="C525" s="2" t="s">
        <v>11023</v>
      </c>
      <c r="E525" s="2" t="s">
        <v>1199</v>
      </c>
      <c r="F525" t="s">
        <v>6265</v>
      </c>
      <c r="G525" t="s">
        <v>6314</v>
      </c>
      <c r="H525" s="2" t="s">
        <v>1199</v>
      </c>
      <c r="I525" t="s">
        <v>6314</v>
      </c>
      <c r="J525" s="2" t="str">
        <f t="shared" si="72"/>
        <v>IC.NE.120202</v>
      </c>
      <c r="K525" s="2" t="s">
        <v>11324</v>
      </c>
      <c r="L525" t="str">
        <f t="shared" si="71"/>
        <v>Dry</v>
      </c>
      <c r="M525" s="12" t="str">
        <f t="shared" si="73"/>
        <v>PI.IC.NE.120202.01</v>
      </c>
      <c r="O525" s="12" t="str">
        <f t="shared" si="74"/>
        <v>PH.IC.NE.120202.01</v>
      </c>
      <c r="Q525" s="12" t="str">
        <f t="shared" si="75"/>
        <v>CL.IC.NE.120202.01</v>
      </c>
      <c r="R525" t="s">
        <v>9277</v>
      </c>
      <c r="S525" t="s">
        <v>6290</v>
      </c>
    </row>
    <row r="526" spans="1:19">
      <c r="A526" t="s">
        <v>6028</v>
      </c>
      <c r="C526" s="2" t="s">
        <v>11023</v>
      </c>
      <c r="E526" s="2" t="s">
        <v>1199</v>
      </c>
      <c r="F526" t="s">
        <v>6265</v>
      </c>
      <c r="G526" t="s">
        <v>4084</v>
      </c>
      <c r="H526" s="2" t="s">
        <v>946</v>
      </c>
      <c r="I526" t="s">
        <v>4084</v>
      </c>
      <c r="J526" s="2" t="str">
        <f t="shared" si="72"/>
        <v>IC.NE.120203</v>
      </c>
      <c r="K526" s="2" t="s">
        <v>11324</v>
      </c>
      <c r="L526" t="str">
        <f t="shared" si="71"/>
        <v>Intact</v>
      </c>
      <c r="M526" s="12" t="str">
        <f t="shared" si="73"/>
        <v>PI.IC.NE.120203.01</v>
      </c>
      <c r="O526" s="12" t="str">
        <f t="shared" si="74"/>
        <v>PH.IC.NE.120203.01</v>
      </c>
      <c r="Q526" s="12" t="str">
        <f t="shared" si="75"/>
        <v>CL.IC.NE.120203.01</v>
      </c>
      <c r="R526" t="s">
        <v>9277</v>
      </c>
      <c r="S526" t="s">
        <v>6290</v>
      </c>
    </row>
    <row r="527" spans="1:19">
      <c r="A527" t="s">
        <v>6028</v>
      </c>
      <c r="C527" s="2" t="s">
        <v>11023</v>
      </c>
      <c r="E527" s="2" t="s">
        <v>1199</v>
      </c>
      <c r="F527" t="s">
        <v>6265</v>
      </c>
      <c r="G527" t="s">
        <v>6266</v>
      </c>
      <c r="H527" s="2" t="s">
        <v>948</v>
      </c>
      <c r="I527" t="s">
        <v>6266</v>
      </c>
      <c r="J527" s="2" t="str">
        <f t="shared" si="72"/>
        <v>IC.NE.120204</v>
      </c>
      <c r="K527" s="2" t="s">
        <v>11324</v>
      </c>
      <c r="L527" t="str">
        <f t="shared" si="71"/>
        <v>Stained</v>
      </c>
      <c r="M527" s="12" t="str">
        <f t="shared" si="73"/>
        <v>PI.IC.NE.120204.01</v>
      </c>
      <c r="O527" s="12" t="str">
        <f t="shared" si="74"/>
        <v>PH.IC.NE.120204.01</v>
      </c>
      <c r="Q527" s="12" t="str">
        <f t="shared" si="75"/>
        <v>CL.IC.NE.120204.01</v>
      </c>
      <c r="R527" t="s">
        <v>9277</v>
      </c>
      <c r="S527" t="s">
        <v>6290</v>
      </c>
    </row>
    <row r="528" spans="1:19">
      <c r="A528" t="s">
        <v>6028</v>
      </c>
      <c r="C528" s="2" t="s">
        <v>11023</v>
      </c>
      <c r="E528" s="2" t="s">
        <v>1199</v>
      </c>
      <c r="F528" t="s">
        <v>6265</v>
      </c>
      <c r="G528" t="s">
        <v>4017</v>
      </c>
      <c r="H528" s="2" t="s">
        <v>7071</v>
      </c>
      <c r="I528" t="s">
        <v>4017</v>
      </c>
      <c r="J528" s="2" t="str">
        <f t="shared" si="72"/>
        <v>IC.NE.120205</v>
      </c>
      <c r="K528" s="2" t="s">
        <v>11324</v>
      </c>
      <c r="L528" t="str">
        <f t="shared" si="71"/>
        <v>Changed</v>
      </c>
      <c r="M528" s="12" t="str">
        <f t="shared" si="73"/>
        <v>PI.IC.NE.120205.01</v>
      </c>
      <c r="O528" s="12" t="str">
        <f t="shared" si="74"/>
        <v>PH.IC.NE.120205.01</v>
      </c>
      <c r="Q528" s="12" t="str">
        <f t="shared" si="75"/>
        <v>CL.IC.NE.120205.01</v>
      </c>
      <c r="R528" t="s">
        <v>9277</v>
      </c>
      <c r="S528" t="s">
        <v>6290</v>
      </c>
    </row>
    <row r="529" spans="1:19">
      <c r="A529" t="s">
        <v>6028</v>
      </c>
      <c r="C529" s="2" t="s">
        <v>11023</v>
      </c>
      <c r="E529" s="2" t="s">
        <v>1199</v>
      </c>
      <c r="F529" t="s">
        <v>6265</v>
      </c>
      <c r="G529" t="s">
        <v>6267</v>
      </c>
      <c r="H529" s="2" t="s">
        <v>6888</v>
      </c>
      <c r="I529" t="s">
        <v>6267</v>
      </c>
      <c r="J529" s="2" t="str">
        <f t="shared" si="72"/>
        <v>IC.NE.120206</v>
      </c>
      <c r="K529" s="2" t="s">
        <v>11324</v>
      </c>
      <c r="L529" t="str">
        <f t="shared" si="71"/>
        <v>Reinforced</v>
      </c>
      <c r="M529" s="12" t="str">
        <f t="shared" si="73"/>
        <v>PI.IC.NE.120206.01</v>
      </c>
      <c r="O529" s="12" t="str">
        <f t="shared" si="74"/>
        <v>PH.IC.NE.120206.01</v>
      </c>
      <c r="Q529" s="12" t="str">
        <f t="shared" si="75"/>
        <v>CL.IC.NE.120206.01</v>
      </c>
      <c r="R529" t="s">
        <v>9277</v>
      </c>
      <c r="S529" t="s">
        <v>6290</v>
      </c>
    </row>
    <row r="530" spans="1:19">
      <c r="A530" t="s">
        <v>6028</v>
      </c>
      <c r="C530" s="2" t="s">
        <v>11023</v>
      </c>
      <c r="D530" t="s">
        <v>4304</v>
      </c>
      <c r="E530" s="2" t="s">
        <v>946</v>
      </c>
      <c r="F530" t="s">
        <v>6183</v>
      </c>
      <c r="G530" t="s">
        <v>6268</v>
      </c>
      <c r="H530" s="2" t="s">
        <v>11324</v>
      </c>
      <c r="I530" t="s">
        <v>6268</v>
      </c>
      <c r="J530" s="2" t="str">
        <f t="shared" si="72"/>
        <v>IC.NE.120301</v>
      </c>
      <c r="K530" s="2" t="s">
        <v>11324</v>
      </c>
      <c r="L530" t="str">
        <f t="shared" si="71"/>
        <v>Drsg discharge none</v>
      </c>
      <c r="M530" s="12" t="str">
        <f t="shared" si="73"/>
        <v>PI.IC.NE.120301.01</v>
      </c>
      <c r="O530" s="12" t="str">
        <f t="shared" si="74"/>
        <v>PH.IC.NE.120301.01</v>
      </c>
      <c r="Q530" s="12" t="str">
        <f t="shared" si="75"/>
        <v>CL.IC.NE.120301.01</v>
      </c>
      <c r="R530" t="s">
        <v>9277</v>
      </c>
      <c r="S530" t="s">
        <v>6290</v>
      </c>
    </row>
    <row r="531" spans="1:19">
      <c r="A531" t="s">
        <v>6028</v>
      </c>
      <c r="C531" s="2" t="s">
        <v>11023</v>
      </c>
      <c r="E531" s="2" t="s">
        <v>946</v>
      </c>
      <c r="F531" t="s">
        <v>6183</v>
      </c>
      <c r="G531" t="s">
        <v>6269</v>
      </c>
      <c r="H531" s="2" t="s">
        <v>1199</v>
      </c>
      <c r="I531" t="s">
        <v>6269</v>
      </c>
      <c r="J531" s="2" t="str">
        <f t="shared" si="72"/>
        <v>IC.NE.120302</v>
      </c>
      <c r="K531" s="2" t="s">
        <v>11324</v>
      </c>
      <c r="L531" t="str">
        <f t="shared" si="71"/>
        <v>Drsg discharge scant amount</v>
      </c>
      <c r="M531" s="12" t="str">
        <f t="shared" si="73"/>
        <v>PI.IC.NE.120302.01</v>
      </c>
      <c r="O531" s="12" t="str">
        <f t="shared" si="74"/>
        <v>PH.IC.NE.120302.01</v>
      </c>
      <c r="Q531" s="12" t="str">
        <f t="shared" si="75"/>
        <v>CL.IC.NE.120302.01</v>
      </c>
      <c r="R531" t="s">
        <v>9277</v>
      </c>
      <c r="S531" t="s">
        <v>6290</v>
      </c>
    </row>
    <row r="532" spans="1:19">
      <c r="A532" t="s">
        <v>6028</v>
      </c>
      <c r="C532" s="2" t="s">
        <v>11023</v>
      </c>
      <c r="E532" s="2" t="s">
        <v>9640</v>
      </c>
      <c r="F532" t="s">
        <v>6183</v>
      </c>
      <c r="G532" t="s">
        <v>6184</v>
      </c>
      <c r="H532" s="2" t="s">
        <v>9640</v>
      </c>
      <c r="I532" t="s">
        <v>6184</v>
      </c>
      <c r="J532" s="2" t="str">
        <f t="shared" si="72"/>
        <v>IC.NE.120303</v>
      </c>
      <c r="K532" s="2" t="s">
        <v>11324</v>
      </c>
      <c r="L532" t="str">
        <f t="shared" si="71"/>
        <v>Drsg discharge small amount</v>
      </c>
      <c r="M532" s="12" t="str">
        <f t="shared" si="73"/>
        <v>PI.IC.NE.120303.01</v>
      </c>
      <c r="O532" s="12" t="str">
        <f t="shared" si="74"/>
        <v>PH.IC.NE.120303.01</v>
      </c>
      <c r="Q532" s="12" t="str">
        <f t="shared" si="75"/>
        <v>CL.IC.NE.120303.01</v>
      </c>
      <c r="R532" t="s">
        <v>9277</v>
      </c>
      <c r="S532" t="s">
        <v>6290</v>
      </c>
    </row>
    <row r="533" spans="1:19">
      <c r="A533" t="s">
        <v>6028</v>
      </c>
      <c r="C533" s="2" t="s">
        <v>11023</v>
      </c>
      <c r="E533" s="2" t="s">
        <v>946</v>
      </c>
      <c r="F533" t="s">
        <v>6183</v>
      </c>
      <c r="G533" t="s">
        <v>6347</v>
      </c>
      <c r="H533" s="2" t="s">
        <v>948</v>
      </c>
      <c r="I533" t="s">
        <v>6347</v>
      </c>
      <c r="J533" s="2" t="str">
        <f t="shared" si="72"/>
        <v>IC.NE.120304</v>
      </c>
      <c r="K533" s="2" t="s">
        <v>11324</v>
      </c>
      <c r="L533" t="str">
        <f t="shared" si="71"/>
        <v xml:space="preserve"> Drsg discharge moderate amount</v>
      </c>
      <c r="M533" s="12" t="str">
        <f t="shared" si="73"/>
        <v>PI.IC.NE.120304.01</v>
      </c>
      <c r="O533" s="12" t="str">
        <f t="shared" si="74"/>
        <v>PH.IC.NE.120304.01</v>
      </c>
      <c r="Q533" s="12" t="str">
        <f t="shared" si="75"/>
        <v>CL.IC.NE.120304.01</v>
      </c>
      <c r="R533" t="s">
        <v>9277</v>
      </c>
      <c r="S533" t="s">
        <v>6290</v>
      </c>
    </row>
    <row r="534" spans="1:19">
      <c r="A534" t="s">
        <v>6028</v>
      </c>
      <c r="C534" s="2" t="s">
        <v>11023</v>
      </c>
      <c r="E534" s="2" t="s">
        <v>9640</v>
      </c>
      <c r="F534" t="s">
        <v>6183</v>
      </c>
      <c r="G534" t="s">
        <v>6487</v>
      </c>
      <c r="H534" s="2" t="s">
        <v>7071</v>
      </c>
      <c r="I534" t="s">
        <v>6487</v>
      </c>
      <c r="J534" s="2" t="str">
        <f t="shared" si="72"/>
        <v>IC.NE.120305</v>
      </c>
      <c r="K534" s="2" t="s">
        <v>11324</v>
      </c>
      <c r="L534" t="str">
        <f t="shared" si="71"/>
        <v xml:space="preserve"> Discharge volume same amount</v>
      </c>
      <c r="M534" s="12" t="str">
        <f t="shared" si="73"/>
        <v>PI.IC.NE.120305.01</v>
      </c>
      <c r="O534" s="12" t="str">
        <f t="shared" si="74"/>
        <v>PH.IC.NE.120305.01</v>
      </c>
      <c r="Q534" s="12" t="str">
        <f t="shared" si="75"/>
        <v>CL.IC.NE.120305.01</v>
      </c>
      <c r="R534" t="s">
        <v>9277</v>
      </c>
      <c r="S534" t="s">
        <v>6290</v>
      </c>
    </row>
    <row r="535" spans="1:19">
      <c r="A535" t="s">
        <v>6028</v>
      </c>
      <c r="C535" s="2" t="s">
        <v>11023</v>
      </c>
      <c r="E535" s="2" t="s">
        <v>9640</v>
      </c>
      <c r="F535" t="s">
        <v>6183</v>
      </c>
      <c r="G535" t="s">
        <v>6488</v>
      </c>
      <c r="H535" s="2" t="s">
        <v>6888</v>
      </c>
      <c r="I535" t="s">
        <v>6488</v>
      </c>
      <c r="J535" s="2" t="str">
        <f t="shared" si="72"/>
        <v>IC.NE.120306</v>
      </c>
      <c r="K535" s="2" t="s">
        <v>11324</v>
      </c>
      <c r="L535" t="str">
        <f t="shared" si="71"/>
        <v xml:space="preserve">Discharge volume decreasing </v>
      </c>
      <c r="M535" s="12" t="str">
        <f t="shared" si="73"/>
        <v>PI.IC.NE.120306.01</v>
      </c>
      <c r="O535" s="12" t="str">
        <f t="shared" si="74"/>
        <v>PH.IC.NE.120306.01</v>
      </c>
      <c r="Q535" s="12" t="str">
        <f t="shared" si="75"/>
        <v>CL.IC.NE.120306.01</v>
      </c>
      <c r="R535" t="s">
        <v>9277</v>
      </c>
      <c r="S535" t="s">
        <v>6290</v>
      </c>
    </row>
    <row r="536" spans="1:19">
      <c r="A536" t="s">
        <v>6028</v>
      </c>
      <c r="C536" s="2" t="s">
        <v>11023</v>
      </c>
      <c r="E536" s="2" t="s">
        <v>946</v>
      </c>
      <c r="F536" t="s">
        <v>6183</v>
      </c>
      <c r="G536" t="s">
        <v>6676</v>
      </c>
      <c r="H536" s="2" t="s">
        <v>7284</v>
      </c>
      <c r="I536" t="s">
        <v>6676</v>
      </c>
      <c r="J536" s="2" t="str">
        <f t="shared" si="72"/>
        <v>IC.NE.120307</v>
      </c>
      <c r="K536" s="2" t="s">
        <v>11324</v>
      </c>
      <c r="L536" t="str">
        <f t="shared" si="71"/>
        <v>Discharge volume increasing</v>
      </c>
      <c r="M536" s="12" t="str">
        <f t="shared" si="73"/>
        <v>PI.IC.NE.120307.01</v>
      </c>
      <c r="O536" s="12" t="str">
        <f t="shared" si="74"/>
        <v>PH.IC.NE.120307.01</v>
      </c>
      <c r="Q536" s="12" t="str">
        <f t="shared" si="75"/>
        <v>CL.IC.NE.120307.01</v>
      </c>
      <c r="R536" t="s">
        <v>9277</v>
      </c>
      <c r="S536" t="s">
        <v>6290</v>
      </c>
    </row>
    <row r="537" spans="1:19">
      <c r="A537" t="s">
        <v>6028</v>
      </c>
      <c r="C537" s="2" t="s">
        <v>11023</v>
      </c>
      <c r="D537" t="s">
        <v>6677</v>
      </c>
      <c r="E537" s="2" t="s">
        <v>7070</v>
      </c>
      <c r="F537" t="s">
        <v>6678</v>
      </c>
      <c r="G537" t="s">
        <v>6497</v>
      </c>
      <c r="H537" s="2" t="s">
        <v>11324</v>
      </c>
      <c r="I537" t="s">
        <v>6497</v>
      </c>
      <c r="J537" s="2" t="str">
        <f t="shared" si="72"/>
        <v>IC.NE.120401</v>
      </c>
      <c r="K537" s="2" t="s">
        <v>1192</v>
      </c>
      <c r="L537" t="str">
        <f t="shared" si="71"/>
        <v>Clear</v>
      </c>
      <c r="M537" s="12" t="str">
        <f t="shared" si="73"/>
        <v>PI.IC.NE.120401.01</v>
      </c>
      <c r="O537" s="12" t="str">
        <f t="shared" si="74"/>
        <v>PH.IC.NE.120401.01</v>
      </c>
      <c r="Q537" s="12" t="str">
        <f t="shared" si="75"/>
        <v>CL.IC.NE.120401.01</v>
      </c>
      <c r="R537" t="s">
        <v>9277</v>
      </c>
      <c r="S537" t="s">
        <v>6290</v>
      </c>
    </row>
    <row r="538" spans="1:19">
      <c r="A538" t="s">
        <v>6028</v>
      </c>
      <c r="C538" s="2" t="s">
        <v>11023</v>
      </c>
      <c r="E538" s="2" t="s">
        <v>948</v>
      </c>
      <c r="F538" t="s">
        <v>6678</v>
      </c>
      <c r="G538" t="s">
        <v>6334</v>
      </c>
      <c r="H538" s="2" t="s">
        <v>1199</v>
      </c>
      <c r="I538" t="s">
        <v>6334</v>
      </c>
      <c r="J538" s="2" t="str">
        <f t="shared" si="72"/>
        <v>IC.NE.120402</v>
      </c>
      <c r="K538" s="2" t="s">
        <v>1192</v>
      </c>
      <c r="L538" t="str">
        <f t="shared" si="71"/>
        <v>Bloody</v>
      </c>
      <c r="M538" s="12" t="str">
        <f t="shared" si="73"/>
        <v>PI.IC.NE.120402.01</v>
      </c>
      <c r="O538" s="12" t="str">
        <f t="shared" si="74"/>
        <v>PH.IC.NE.120402.01</v>
      </c>
      <c r="Q538" s="12" t="str">
        <f t="shared" si="75"/>
        <v>CL.IC.NE.120402.01</v>
      </c>
      <c r="R538" t="s">
        <v>9277</v>
      </c>
      <c r="S538" t="s">
        <v>6290</v>
      </c>
    </row>
    <row r="539" spans="1:19">
      <c r="A539" t="s">
        <v>6028</v>
      </c>
      <c r="C539" s="2" t="s">
        <v>11023</v>
      </c>
      <c r="E539" s="2" t="s">
        <v>948</v>
      </c>
      <c r="F539" t="s">
        <v>6678</v>
      </c>
      <c r="G539" t="s">
        <v>8</v>
      </c>
      <c r="H539" s="2" t="s">
        <v>946</v>
      </c>
      <c r="I539" t="s">
        <v>6335</v>
      </c>
      <c r="J539" s="2" t="str">
        <f t="shared" si="72"/>
        <v>IC.NE.120403</v>
      </c>
      <c r="K539" s="2" t="s">
        <v>1192</v>
      </c>
      <c r="L539" t="str">
        <f t="shared" si="71"/>
        <v>Serosanguineous</v>
      </c>
      <c r="M539" s="12" t="str">
        <f t="shared" si="73"/>
        <v>PI.IC.NE.120403.01</v>
      </c>
      <c r="O539" s="12" t="str">
        <f t="shared" si="74"/>
        <v>PH.IC.NE.120403.01</v>
      </c>
      <c r="Q539" s="12" t="str">
        <f t="shared" si="75"/>
        <v>CL.IC.NE.120403.01</v>
      </c>
      <c r="R539" t="s">
        <v>9277</v>
      </c>
      <c r="S539" t="s">
        <v>6290</v>
      </c>
    </row>
    <row r="540" spans="1:19">
      <c r="A540" t="s">
        <v>6028</v>
      </c>
      <c r="C540" s="2" t="s">
        <v>11023</v>
      </c>
      <c r="E540" s="2" t="s">
        <v>948</v>
      </c>
      <c r="F540" t="s">
        <v>6678</v>
      </c>
      <c r="G540" t="s">
        <v>6336</v>
      </c>
      <c r="H540" s="2" t="s">
        <v>948</v>
      </c>
      <c r="I540" t="s">
        <v>6336</v>
      </c>
      <c r="J540" s="2" t="str">
        <f t="shared" si="72"/>
        <v>IC.NE.120404</v>
      </c>
      <c r="K540" s="2" t="s">
        <v>1192</v>
      </c>
      <c r="L540" t="str">
        <f t="shared" si="71"/>
        <v>Serous</v>
      </c>
      <c r="M540" s="12" t="str">
        <f t="shared" si="73"/>
        <v>PI.IC.NE.120404.01</v>
      </c>
      <c r="O540" s="12" t="str">
        <f t="shared" si="74"/>
        <v>PH.IC.NE.120404.01</v>
      </c>
      <c r="Q540" s="12" t="str">
        <f t="shared" si="75"/>
        <v>CL.IC.NE.120404.01</v>
      </c>
      <c r="R540" t="s">
        <v>9277</v>
      </c>
      <c r="S540" t="s">
        <v>6290</v>
      </c>
    </row>
    <row r="541" spans="1:19">
      <c r="A541" t="s">
        <v>6028</v>
      </c>
      <c r="C541" s="2" t="s">
        <v>11023</v>
      </c>
      <c r="E541" s="2" t="s">
        <v>948</v>
      </c>
      <c r="F541" t="s">
        <v>6678</v>
      </c>
      <c r="G541" t="s">
        <v>6337</v>
      </c>
      <c r="H541" s="2" t="s">
        <v>7071</v>
      </c>
      <c r="I541" t="s">
        <v>6337</v>
      </c>
      <c r="J541" s="2" t="str">
        <f t="shared" si="72"/>
        <v>IC.NE.120405</v>
      </c>
      <c r="K541" s="2" t="s">
        <v>1192</v>
      </c>
      <c r="L541" t="str">
        <f t="shared" si="71"/>
        <v>Cloudy</v>
      </c>
      <c r="M541" s="12" t="str">
        <f t="shared" si="73"/>
        <v>PI.IC.NE.120405.01</v>
      </c>
      <c r="O541" s="12" t="str">
        <f t="shared" si="74"/>
        <v>PH.IC.NE.120405.01</v>
      </c>
      <c r="Q541" s="12" t="str">
        <f t="shared" si="75"/>
        <v>CL.IC.NE.120405.01</v>
      </c>
      <c r="R541" t="s">
        <v>9277</v>
      </c>
      <c r="S541" t="s">
        <v>6290</v>
      </c>
    </row>
    <row r="542" spans="1:19">
      <c r="A542" t="s">
        <v>6028</v>
      </c>
      <c r="C542" s="2" t="s">
        <v>11023</v>
      </c>
      <c r="E542" s="2" t="s">
        <v>948</v>
      </c>
      <c r="F542" t="s">
        <v>6678</v>
      </c>
      <c r="G542" t="s">
        <v>1643</v>
      </c>
      <c r="H542" s="2" t="s">
        <v>6888</v>
      </c>
      <c r="I542" t="s">
        <v>6338</v>
      </c>
      <c r="J542" s="2" t="str">
        <f t="shared" si="72"/>
        <v>IC.NE.120406</v>
      </c>
      <c r="K542" s="2" t="s">
        <v>1192</v>
      </c>
      <c r="L542" t="str">
        <f t="shared" si="71"/>
        <v>Purulent</v>
      </c>
      <c r="M542" s="12" t="str">
        <f t="shared" si="73"/>
        <v>PI.IC.NE.120406.01</v>
      </c>
      <c r="O542" s="12" t="str">
        <f t="shared" si="74"/>
        <v>PH.IC.NE.120406.01</v>
      </c>
      <c r="Q542" s="12" t="str">
        <f t="shared" si="75"/>
        <v>CL.IC.NE.120406.01</v>
      </c>
      <c r="R542" t="s">
        <v>9277</v>
      </c>
      <c r="S542" t="s">
        <v>6290</v>
      </c>
    </row>
    <row r="543" spans="1:19">
      <c r="A543" t="s">
        <v>6028</v>
      </c>
      <c r="C543" s="2" t="s">
        <v>11023</v>
      </c>
      <c r="E543" s="2" t="s">
        <v>948</v>
      </c>
      <c r="F543" t="s">
        <v>6678</v>
      </c>
      <c r="G543" t="s">
        <v>1645</v>
      </c>
      <c r="H543" s="2" t="s">
        <v>7284</v>
      </c>
      <c r="I543" t="s">
        <v>6339</v>
      </c>
      <c r="J543" s="2" t="str">
        <f t="shared" si="72"/>
        <v>IC.NE.120407</v>
      </c>
      <c r="K543" s="2" t="s">
        <v>1192</v>
      </c>
      <c r="L543" t="str">
        <f t="shared" si="71"/>
        <v>Viscous</v>
      </c>
      <c r="M543" s="12" t="str">
        <f t="shared" si="73"/>
        <v>PI.IC.NE.120407.01</v>
      </c>
      <c r="O543" s="12" t="str">
        <f t="shared" si="74"/>
        <v>PH.IC.NE.120407.01</v>
      </c>
      <c r="Q543" s="12" t="str">
        <f t="shared" si="75"/>
        <v>CL.IC.NE.120407.01</v>
      </c>
      <c r="R543" t="s">
        <v>9277</v>
      </c>
      <c r="S543" t="s">
        <v>6290</v>
      </c>
    </row>
    <row r="544" spans="1:19">
      <c r="A544" t="s">
        <v>6028</v>
      </c>
      <c r="C544" s="2" t="s">
        <v>11023</v>
      </c>
      <c r="D544" t="s">
        <v>6340</v>
      </c>
      <c r="E544" s="2" t="s">
        <v>7071</v>
      </c>
      <c r="F544" t="s">
        <v>6341</v>
      </c>
      <c r="G544" t="s">
        <v>3747</v>
      </c>
      <c r="H544" s="2" t="s">
        <v>11324</v>
      </c>
      <c r="I544" t="s">
        <v>3747</v>
      </c>
      <c r="J544" s="2" t="str">
        <f t="shared" si="72"/>
        <v>IC.NE.120501</v>
      </c>
      <c r="K544" s="2" t="s">
        <v>11324</v>
      </c>
      <c r="L544" t="str">
        <f t="shared" ref="L544:L557" si="81">G544</f>
        <v>Colorless</v>
      </c>
      <c r="M544" s="12" t="str">
        <f t="shared" si="73"/>
        <v>PI.IC.NE.120501.01</v>
      </c>
      <c r="O544" s="12" t="str">
        <f t="shared" si="74"/>
        <v>PH.IC.NE.120501.01</v>
      </c>
      <c r="Q544" s="12" t="str">
        <f t="shared" si="75"/>
        <v>CL.IC.NE.120501.01</v>
      </c>
      <c r="R544" t="s">
        <v>9277</v>
      </c>
      <c r="S544" t="s">
        <v>6290</v>
      </c>
    </row>
    <row r="545" spans="1:23">
      <c r="A545" t="s">
        <v>6028</v>
      </c>
      <c r="C545" s="2" t="s">
        <v>11023</v>
      </c>
      <c r="E545" s="2" t="s">
        <v>7071</v>
      </c>
      <c r="F545" t="s">
        <v>6341</v>
      </c>
      <c r="G545" t="s">
        <v>6342</v>
      </c>
      <c r="H545" s="2" t="s">
        <v>1199</v>
      </c>
      <c r="I545" t="s">
        <v>6342</v>
      </c>
      <c r="J545" s="2" t="str">
        <f t="shared" si="72"/>
        <v>IC.NE.120502</v>
      </c>
      <c r="K545" s="2" t="s">
        <v>11324</v>
      </c>
      <c r="L545" t="str">
        <f t="shared" si="81"/>
        <v>Yellow</v>
      </c>
      <c r="M545" s="12" t="str">
        <f t="shared" si="73"/>
        <v>PI.IC.NE.120502.01</v>
      </c>
      <c r="O545" s="12" t="str">
        <f t="shared" si="74"/>
        <v>PH.IC.NE.120502.01</v>
      </c>
      <c r="Q545" s="12" t="str">
        <f t="shared" si="75"/>
        <v>CL.IC.NE.120502.01</v>
      </c>
      <c r="R545" t="s">
        <v>9277</v>
      </c>
      <c r="S545" t="s">
        <v>6290</v>
      </c>
    </row>
    <row r="546" spans="1:23">
      <c r="A546" t="s">
        <v>6028</v>
      </c>
      <c r="C546" s="2" t="s">
        <v>11023</v>
      </c>
      <c r="E546" s="2" t="s">
        <v>7071</v>
      </c>
      <c r="F546" t="s">
        <v>6341</v>
      </c>
      <c r="G546" t="s">
        <v>6343</v>
      </c>
      <c r="H546" s="2" t="s">
        <v>946</v>
      </c>
      <c r="I546" t="s">
        <v>6343</v>
      </c>
      <c r="J546" s="2" t="str">
        <f t="shared" si="72"/>
        <v>IC.NE.120503</v>
      </c>
      <c r="K546" s="2" t="s">
        <v>11324</v>
      </c>
      <c r="L546" t="str">
        <f t="shared" si="81"/>
        <v>Orange</v>
      </c>
      <c r="M546" s="12" t="str">
        <f t="shared" si="73"/>
        <v>PI.IC.NE.120503.01</v>
      </c>
      <c r="O546" s="12" t="str">
        <f t="shared" si="74"/>
        <v>PH.IC.NE.120503.01</v>
      </c>
      <c r="Q546" s="12" t="str">
        <f t="shared" si="75"/>
        <v>CL.IC.NE.120503.01</v>
      </c>
      <c r="R546" t="s">
        <v>9277</v>
      </c>
      <c r="S546" t="s">
        <v>6290</v>
      </c>
    </row>
    <row r="547" spans="1:23">
      <c r="A547" t="s">
        <v>6028</v>
      </c>
      <c r="C547" s="2" t="s">
        <v>11023</v>
      </c>
      <c r="E547" s="2" t="s">
        <v>7071</v>
      </c>
      <c r="F547" t="s">
        <v>6341</v>
      </c>
      <c r="G547" t="s">
        <v>6344</v>
      </c>
      <c r="H547" s="2" t="s">
        <v>948</v>
      </c>
      <c r="I547" t="s">
        <v>6344</v>
      </c>
      <c r="J547" s="2" t="str">
        <f t="shared" si="72"/>
        <v>IC.NE.120504</v>
      </c>
      <c r="K547" s="2" t="s">
        <v>11324</v>
      </c>
      <c r="L547" t="str">
        <f t="shared" si="81"/>
        <v>Pink</v>
      </c>
      <c r="M547" s="12" t="str">
        <f t="shared" si="73"/>
        <v>PI.IC.NE.120504.01</v>
      </c>
      <c r="O547" s="12" t="str">
        <f t="shared" si="74"/>
        <v>PH.IC.NE.120504.01</v>
      </c>
      <c r="Q547" s="12" t="str">
        <f t="shared" si="75"/>
        <v>CL.IC.NE.120504.01</v>
      </c>
      <c r="R547" t="s">
        <v>9277</v>
      </c>
      <c r="S547" t="s">
        <v>6290</v>
      </c>
    </row>
    <row r="548" spans="1:23">
      <c r="A548" t="s">
        <v>6028</v>
      </c>
      <c r="C548" s="2" t="s">
        <v>11023</v>
      </c>
      <c r="E548" s="2" t="s">
        <v>7071</v>
      </c>
      <c r="F548" t="s">
        <v>6341</v>
      </c>
      <c r="G548" t="s">
        <v>4109</v>
      </c>
      <c r="H548" s="2" t="s">
        <v>7071</v>
      </c>
      <c r="I548" t="s">
        <v>4109</v>
      </c>
      <c r="J548" s="2" t="str">
        <f t="shared" si="72"/>
        <v>IC.NE.120505</v>
      </c>
      <c r="K548" s="2" t="s">
        <v>11324</v>
      </c>
      <c r="L548" t="str">
        <f t="shared" si="81"/>
        <v>Red</v>
      </c>
      <c r="M548" s="12" t="str">
        <f t="shared" si="73"/>
        <v>PI.IC.NE.120505.01</v>
      </c>
      <c r="O548" s="12" t="str">
        <f t="shared" si="74"/>
        <v>PH.IC.NE.120505.01</v>
      </c>
      <c r="Q548" s="12" t="str">
        <f t="shared" si="75"/>
        <v>CL.IC.NE.120505.01</v>
      </c>
      <c r="R548" t="s">
        <v>9277</v>
      </c>
      <c r="S548" t="s">
        <v>6290</v>
      </c>
    </row>
    <row r="549" spans="1:23">
      <c r="A549" t="s">
        <v>6028</v>
      </c>
      <c r="C549" s="2" t="s">
        <v>11023</v>
      </c>
      <c r="E549" s="2" t="s">
        <v>7071</v>
      </c>
      <c r="F549" t="s">
        <v>6341</v>
      </c>
      <c r="G549" t="s">
        <v>6345</v>
      </c>
      <c r="H549" s="2" t="s">
        <v>6888</v>
      </c>
      <c r="I549" t="s">
        <v>6345</v>
      </c>
      <c r="J549" s="2" t="str">
        <f t="shared" si="72"/>
        <v>IC.NE.120506</v>
      </c>
      <c r="K549" s="2" t="s">
        <v>11324</v>
      </c>
      <c r="L549" t="str">
        <f t="shared" si="81"/>
        <v>Brown</v>
      </c>
      <c r="M549" s="12" t="str">
        <f t="shared" si="73"/>
        <v>PI.IC.NE.120506.01</v>
      </c>
      <c r="O549" s="12" t="str">
        <f t="shared" si="74"/>
        <v>PH.IC.NE.120506.01</v>
      </c>
      <c r="Q549" s="12" t="str">
        <f t="shared" si="75"/>
        <v>CL.IC.NE.120506.01</v>
      </c>
      <c r="R549" t="s">
        <v>9277</v>
      </c>
      <c r="S549" t="s">
        <v>6290</v>
      </c>
    </row>
    <row r="550" spans="1:23">
      <c r="A550" t="s">
        <v>6028</v>
      </c>
      <c r="C550" s="2" t="s">
        <v>11023</v>
      </c>
      <c r="E550" s="2" t="s">
        <v>7071</v>
      </c>
      <c r="F550" t="s">
        <v>6341</v>
      </c>
      <c r="G550" t="s">
        <v>6346</v>
      </c>
      <c r="H550" s="2" t="s">
        <v>7284</v>
      </c>
      <c r="I550" t="s">
        <v>6346</v>
      </c>
      <c r="J550" s="2" t="str">
        <f t="shared" si="72"/>
        <v>IC.NE.120507</v>
      </c>
      <c r="K550" s="2" t="s">
        <v>11324</v>
      </c>
      <c r="L550" t="str">
        <f t="shared" si="81"/>
        <v>Green</v>
      </c>
      <c r="M550" s="12" t="str">
        <f t="shared" si="73"/>
        <v>PI.IC.NE.120507.01</v>
      </c>
      <c r="O550" s="12" t="str">
        <f t="shared" si="74"/>
        <v>PH.IC.NE.120507.01</v>
      </c>
      <c r="Q550" s="12" t="str">
        <f t="shared" si="75"/>
        <v>CL.IC.NE.120507.01</v>
      </c>
      <c r="R550" t="s">
        <v>9277</v>
      </c>
      <c r="S550" t="s">
        <v>6290</v>
      </c>
    </row>
    <row r="551" spans="1:23">
      <c r="A551" t="s">
        <v>6028</v>
      </c>
      <c r="C551" s="2" t="s">
        <v>11023</v>
      </c>
      <c r="D551" t="s">
        <v>11312</v>
      </c>
      <c r="E551" s="2" t="s">
        <v>6888</v>
      </c>
      <c r="F551" t="s">
        <v>11313</v>
      </c>
      <c r="G551" t="s">
        <v>6509</v>
      </c>
      <c r="H551" s="2" t="s">
        <v>11324</v>
      </c>
      <c r="I551" t="s">
        <v>6509</v>
      </c>
      <c r="J551" s="2" t="str">
        <f t="shared" si="72"/>
        <v>IC.NE.120601</v>
      </c>
      <c r="K551" s="2" t="s">
        <v>11324</v>
      </c>
      <c r="L551" t="str">
        <f t="shared" si="81"/>
        <v>___ mmHg</v>
      </c>
      <c r="M551" s="12" t="str">
        <f t="shared" si="73"/>
        <v>PI.IC.NE.120601.01</v>
      </c>
      <c r="O551" s="12" t="str">
        <f t="shared" si="74"/>
        <v>PH.IC.NE.120601.01</v>
      </c>
      <c r="Q551" s="12" t="str">
        <f t="shared" si="75"/>
        <v>CL.IC.NE.120601.01</v>
      </c>
      <c r="R551" t="s">
        <v>9277</v>
      </c>
      <c r="S551" t="s">
        <v>6290</v>
      </c>
      <c r="V551" t="s">
        <v>11317</v>
      </c>
      <c r="W551">
        <v>1090</v>
      </c>
    </row>
    <row r="552" spans="1:23" ht="15">
      <c r="A552" t="s">
        <v>6028</v>
      </c>
      <c r="C552" s="2" t="s">
        <v>11023</v>
      </c>
      <c r="D552" t="s">
        <v>11311</v>
      </c>
      <c r="E552" s="2" t="s">
        <v>7284</v>
      </c>
      <c r="F552" t="s">
        <v>11314</v>
      </c>
      <c r="G552" t="s">
        <v>6510</v>
      </c>
      <c r="H552" s="22" t="s">
        <v>1396</v>
      </c>
      <c r="I552" t="s">
        <v>6510</v>
      </c>
      <c r="J552" s="2" t="str">
        <f t="shared" si="72"/>
        <v>IC.NE.120701</v>
      </c>
      <c r="K552" s="2" t="s">
        <v>11320</v>
      </c>
      <c r="L552" t="str">
        <f t="shared" si="81"/>
        <v>Normal</v>
      </c>
      <c r="M552" s="12" t="str">
        <f t="shared" si="73"/>
        <v>PI.IC.NE.120701.02</v>
      </c>
      <c r="O552" s="12" t="str">
        <f t="shared" si="74"/>
        <v>PH.IC.NE.120701.02</v>
      </c>
      <c r="Q552" s="12" t="str">
        <f t="shared" si="75"/>
        <v>CL.IC.NE.120701.02</v>
      </c>
      <c r="R552" t="s">
        <v>9277</v>
      </c>
      <c r="S552" t="s">
        <v>6290</v>
      </c>
      <c r="V552" t="s">
        <v>11317</v>
      </c>
      <c r="W552">
        <v>1090</v>
      </c>
    </row>
    <row r="553" spans="1:23" ht="15">
      <c r="A553" t="s">
        <v>6028</v>
      </c>
      <c r="C553" s="2" t="s">
        <v>11023</v>
      </c>
      <c r="E553" s="2" t="s">
        <v>7284</v>
      </c>
      <c r="F553" t="s">
        <v>11314</v>
      </c>
      <c r="G553" t="s">
        <v>156</v>
      </c>
      <c r="H553" s="22" t="s">
        <v>1398</v>
      </c>
      <c r="I553" t="s">
        <v>6511</v>
      </c>
      <c r="J553" s="2" t="str">
        <f t="shared" si="72"/>
        <v>IC.NE.120702</v>
      </c>
      <c r="K553" s="2" t="s">
        <v>11320</v>
      </c>
      <c r="L553" t="str">
        <f t="shared" si="81"/>
        <v>Dampened</v>
      </c>
      <c r="M553" s="12" t="str">
        <f t="shared" si="73"/>
        <v>PI.IC.NE.120702.02</v>
      </c>
      <c r="O553" s="12" t="str">
        <f t="shared" si="74"/>
        <v>PH.IC.NE.120702.02</v>
      </c>
      <c r="Q553" s="12" t="str">
        <f t="shared" si="75"/>
        <v>CL.IC.NE.120702.02</v>
      </c>
      <c r="R553" t="s">
        <v>9277</v>
      </c>
      <c r="S553" t="s">
        <v>6290</v>
      </c>
      <c r="V553" t="s">
        <v>11317</v>
      </c>
      <c r="W553">
        <v>1090</v>
      </c>
    </row>
    <row r="554" spans="1:23" ht="15">
      <c r="A554" t="s">
        <v>6028</v>
      </c>
      <c r="C554" s="2" t="s">
        <v>11023</v>
      </c>
      <c r="E554" s="2" t="s">
        <v>7284</v>
      </c>
      <c r="F554" t="s">
        <v>11314</v>
      </c>
      <c r="G554" t="s">
        <v>6551</v>
      </c>
      <c r="H554" s="22" t="s">
        <v>1400</v>
      </c>
      <c r="I554" t="s">
        <v>6551</v>
      </c>
      <c r="J554" s="2" t="str">
        <f t="shared" si="72"/>
        <v>IC.NE.120703</v>
      </c>
      <c r="K554" s="2" t="s">
        <v>11320</v>
      </c>
      <c r="L554" t="str">
        <f t="shared" si="81"/>
        <v>Positional</v>
      </c>
      <c r="M554" s="12" t="str">
        <f t="shared" si="73"/>
        <v>PI.IC.NE.120703.02</v>
      </c>
      <c r="O554" s="12" t="str">
        <f t="shared" si="74"/>
        <v>PH.IC.NE.120703.02</v>
      </c>
      <c r="Q554" s="12" t="str">
        <f t="shared" si="75"/>
        <v>CL.IC.NE.120703.02</v>
      </c>
      <c r="R554" t="s">
        <v>9277</v>
      </c>
      <c r="S554" t="s">
        <v>6290</v>
      </c>
      <c r="V554" t="s">
        <v>11318</v>
      </c>
      <c r="W554">
        <v>1090</v>
      </c>
    </row>
    <row r="555" spans="1:23" ht="15">
      <c r="A555" t="s">
        <v>6028</v>
      </c>
      <c r="C555" s="2" t="s">
        <v>11023</v>
      </c>
      <c r="E555" s="2" t="s">
        <v>7284</v>
      </c>
      <c r="F555" t="s">
        <v>11314</v>
      </c>
      <c r="G555" t="s">
        <v>6552</v>
      </c>
      <c r="H555" s="22" t="s">
        <v>1402</v>
      </c>
      <c r="I555" t="s">
        <v>6552</v>
      </c>
      <c r="J555" s="2" t="str">
        <f t="shared" si="72"/>
        <v>IC.NE.120704</v>
      </c>
      <c r="K555" s="2" t="s">
        <v>11320</v>
      </c>
      <c r="L555" t="str">
        <f t="shared" si="81"/>
        <v>Flat</v>
      </c>
      <c r="M555" s="12" t="str">
        <f t="shared" si="73"/>
        <v>PI.IC.NE.120704.02</v>
      </c>
      <c r="O555" s="12" t="str">
        <f t="shared" si="74"/>
        <v>PH.IC.NE.120704.02</v>
      </c>
      <c r="Q555" s="12" t="str">
        <f t="shared" si="75"/>
        <v>CL.IC.NE.120704.02</v>
      </c>
      <c r="R555" t="s">
        <v>9277</v>
      </c>
      <c r="S555" t="s">
        <v>6290</v>
      </c>
      <c r="V555" t="s">
        <v>11318</v>
      </c>
      <c r="W555">
        <v>1090</v>
      </c>
    </row>
    <row r="556" spans="1:23" ht="15">
      <c r="A556" t="s">
        <v>6028</v>
      </c>
      <c r="C556" s="2" t="s">
        <v>11023</v>
      </c>
      <c r="E556" s="2" t="s">
        <v>7284</v>
      </c>
      <c r="F556" t="s">
        <v>11314</v>
      </c>
      <c r="G556" t="s">
        <v>8358</v>
      </c>
      <c r="H556" s="22" t="s">
        <v>1404</v>
      </c>
      <c r="I556" t="s">
        <v>8358</v>
      </c>
      <c r="J556" s="2" t="str">
        <f t="shared" si="72"/>
        <v>IC.NE.120705</v>
      </c>
      <c r="K556" s="2" t="s">
        <v>11320</v>
      </c>
      <c r="L556" t="str">
        <f t="shared" si="81"/>
        <v>Other:  specify</v>
      </c>
      <c r="M556" s="12" t="str">
        <f t="shared" si="73"/>
        <v>PI.IC.NE.120705.02</v>
      </c>
      <c r="O556" s="12" t="str">
        <f t="shared" si="74"/>
        <v>PH.IC.NE.120705.02</v>
      </c>
      <c r="Q556" s="12" t="str">
        <f t="shared" si="75"/>
        <v>CL.IC.NE.120705.02</v>
      </c>
      <c r="R556" t="s">
        <v>9277</v>
      </c>
      <c r="S556" t="s">
        <v>6290</v>
      </c>
      <c r="V556" t="s">
        <v>11318</v>
      </c>
      <c r="W556">
        <v>1090</v>
      </c>
    </row>
    <row r="557" spans="1:23" ht="15">
      <c r="A557" t="s">
        <v>6028</v>
      </c>
      <c r="C557" s="2" t="s">
        <v>11023</v>
      </c>
      <c r="D557" t="s">
        <v>11315</v>
      </c>
      <c r="E557" s="2" t="s">
        <v>10093</v>
      </c>
      <c r="F557" t="s">
        <v>11316</v>
      </c>
      <c r="G557" t="s">
        <v>6764</v>
      </c>
      <c r="H557" s="22" t="s">
        <v>11324</v>
      </c>
      <c r="I557" t="s">
        <v>6764</v>
      </c>
      <c r="J557" s="2" t="str">
        <f t="shared" si="72"/>
        <v>IC.NE.120801</v>
      </c>
      <c r="K557" s="2" t="s">
        <v>11320</v>
      </c>
      <c r="L557" t="str">
        <f t="shared" si="81"/>
        <v>Zero Completed</v>
      </c>
      <c r="M557" s="12" t="str">
        <f t="shared" si="73"/>
        <v>PI.IC.NE.120801.02</v>
      </c>
      <c r="O557" s="12" t="str">
        <f t="shared" si="74"/>
        <v>PH.IC.NE.120801.02</v>
      </c>
      <c r="Q557" s="12" t="str">
        <f t="shared" si="75"/>
        <v>CL.IC.NE.120801.02</v>
      </c>
      <c r="R557" t="s">
        <v>9277</v>
      </c>
      <c r="S557" t="s">
        <v>6290</v>
      </c>
      <c r="V557" t="s">
        <v>11319</v>
      </c>
      <c r="W557">
        <v>1090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Y491"/>
  <sheetViews>
    <sheetView topLeftCell="A489" workbookViewId="0">
      <pane ySplit="855"/>
      <selection activeCell="J489" sqref="J1:J1048576"/>
      <selection pane="bottomLeft" activeCell="A492" sqref="A492:XFD492"/>
    </sheetView>
  </sheetViews>
  <sheetFormatPr defaultColWidth="11" defaultRowHeight="12.75"/>
  <cols>
    <col min="1" max="1" width="23" customWidth="1"/>
    <col min="2" max="2" width="12.75" customWidth="1"/>
    <col min="3" max="3" width="3.75" customWidth="1"/>
    <col min="5" max="5" width="3.875" customWidth="1"/>
    <col min="6" max="6" width="34" customWidth="1"/>
    <col min="7" max="7" width="31.25" customWidth="1"/>
    <col min="8" max="8" width="4.25" customWidth="1"/>
    <col min="11" max="11" width="4" customWidth="1"/>
    <col min="12" max="12" width="17.75" customWidth="1"/>
    <col min="17" max="17" width="16.87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11556</v>
      </c>
      <c r="Y1" s="1" t="s">
        <v>11626</v>
      </c>
    </row>
    <row r="2" spans="1:25" ht="15">
      <c r="A2" t="s">
        <v>6765</v>
      </c>
      <c r="B2" t="s">
        <v>6766</v>
      </c>
      <c r="C2" s="2" t="s">
        <v>11324</v>
      </c>
      <c r="D2" t="s">
        <v>6767</v>
      </c>
      <c r="E2" s="2" t="s">
        <v>11324</v>
      </c>
      <c r="F2" t="s">
        <v>6585</v>
      </c>
      <c r="G2" t="s">
        <v>6586</v>
      </c>
      <c r="H2" s="2" t="s">
        <v>11324</v>
      </c>
      <c r="I2" t="s">
        <v>1762</v>
      </c>
      <c r="J2" s="11" t="str">
        <f>CONCATENATE("IC.NA.",C2,E2,H2)</f>
        <v>IC.NA.010101</v>
      </c>
      <c r="K2" s="2" t="s">
        <v>11324</v>
      </c>
      <c r="L2" t="str">
        <f t="shared" ref="L2:L65" si="0">G2</f>
        <v>Able to read</v>
      </c>
      <c r="M2" s="12" t="str">
        <f>CONCATENATE("PI.",J2,".",K2)</f>
        <v>PI.IC.NA.010101.01</v>
      </c>
      <c r="N2" s="12"/>
      <c r="O2" s="12" t="str">
        <f>CONCATENATE("PH.",J2,".",K2)</f>
        <v>PH.IC.NA.010101.01</v>
      </c>
      <c r="Q2" s="12" t="str">
        <f>CONCATENATE("CL.",J2,".",K2)</f>
        <v>CL.IC.NA.010101.01</v>
      </c>
    </row>
    <row r="3" spans="1:25" ht="15">
      <c r="A3" t="s">
        <v>6765</v>
      </c>
      <c r="C3" s="2" t="s">
        <v>1192</v>
      </c>
      <c r="E3" s="2" t="s">
        <v>1192</v>
      </c>
      <c r="F3" t="s">
        <v>6585</v>
      </c>
      <c r="G3" t="s">
        <v>6405</v>
      </c>
      <c r="H3" s="2" t="s">
        <v>923</v>
      </c>
      <c r="I3" t="s">
        <v>3196</v>
      </c>
      <c r="J3" s="11" t="str">
        <f t="shared" ref="J3:J83" si="1">CONCATENATE("IC.NA.",C3,E3,H3)</f>
        <v>IC.NA.010102</v>
      </c>
      <c r="K3" s="2" t="s">
        <v>1192</v>
      </c>
      <c r="L3" t="str">
        <f t="shared" si="0"/>
        <v>Unable to read</v>
      </c>
      <c r="M3" s="12" t="str">
        <f t="shared" ref="M3:M83" si="2">CONCATENATE("PI.",J3,".",K3)</f>
        <v>PI.IC.NA.010102.01</v>
      </c>
      <c r="N3" s="12"/>
      <c r="O3" s="12" t="str">
        <f t="shared" ref="O3:O83" si="3">CONCATENATE("PH.",J3,".",K3)</f>
        <v>PH.IC.NA.010102.01</v>
      </c>
      <c r="Q3" s="12" t="str">
        <f t="shared" ref="Q3:Q83" si="4">CONCATENATE("CL.",J3,".",K3)</f>
        <v>CL.IC.NA.010102.01</v>
      </c>
    </row>
    <row r="4" spans="1:25" ht="15">
      <c r="A4" t="s">
        <v>6765</v>
      </c>
      <c r="C4" s="2" t="s">
        <v>1192</v>
      </c>
      <c r="E4" s="2" t="s">
        <v>1192</v>
      </c>
      <c r="F4" t="s">
        <v>6585</v>
      </c>
      <c r="G4" t="s">
        <v>6406</v>
      </c>
      <c r="H4" s="2" t="s">
        <v>1202</v>
      </c>
      <c r="I4" t="s">
        <v>6407</v>
      </c>
      <c r="J4" s="11" t="str">
        <f t="shared" si="1"/>
        <v>IC.NA.010103</v>
      </c>
      <c r="K4" s="2" t="s">
        <v>1192</v>
      </c>
      <c r="L4" t="str">
        <f t="shared" si="0"/>
        <v>Reason unable to read:specify</v>
      </c>
      <c r="M4" s="12" t="str">
        <f t="shared" si="2"/>
        <v>PI.IC.NA.010103.01</v>
      </c>
      <c r="N4" s="12"/>
      <c r="O4" s="12" t="str">
        <f t="shared" si="3"/>
        <v>PH.IC.NA.010103.01</v>
      </c>
      <c r="Q4" s="12" t="str">
        <f t="shared" si="4"/>
        <v>CL.IC.NA.010103.01</v>
      </c>
    </row>
    <row r="5" spans="1:25" ht="15">
      <c r="A5" t="s">
        <v>6765</v>
      </c>
      <c r="C5" s="2" t="s">
        <v>1192</v>
      </c>
      <c r="E5" s="2" t="s">
        <v>1192</v>
      </c>
      <c r="F5" t="s">
        <v>6585</v>
      </c>
      <c r="G5" t="s">
        <v>6023</v>
      </c>
      <c r="H5" s="2" t="s">
        <v>6408</v>
      </c>
      <c r="I5" t="s">
        <v>6482</v>
      </c>
      <c r="J5" s="11" t="str">
        <f t="shared" si="1"/>
        <v>IC.NA.010159</v>
      </c>
      <c r="K5" s="2" t="s">
        <v>1192</v>
      </c>
      <c r="L5" t="str">
        <f t="shared" si="0"/>
        <v>Unable to assess</v>
      </c>
      <c r="M5" s="12" t="str">
        <f t="shared" si="2"/>
        <v>PI.IC.NA.010159.01</v>
      </c>
      <c r="N5" s="12"/>
      <c r="O5" s="12" t="str">
        <f t="shared" si="3"/>
        <v>PH.IC.NA.010159.01</v>
      </c>
      <c r="Q5" s="12" t="str">
        <f t="shared" si="4"/>
        <v>CL.IC.NA.010159.01</v>
      </c>
      <c r="R5" t="s">
        <v>1141</v>
      </c>
      <c r="S5">
        <v>834</v>
      </c>
    </row>
    <row r="6" spans="1:25" ht="15">
      <c r="A6" t="s">
        <v>6765</v>
      </c>
      <c r="C6" s="2" t="s">
        <v>1192</v>
      </c>
      <c r="E6" s="2" t="s">
        <v>1192</v>
      </c>
      <c r="F6" t="s">
        <v>6409</v>
      </c>
      <c r="G6" t="s">
        <v>6410</v>
      </c>
      <c r="H6" s="2" t="s">
        <v>7070</v>
      </c>
      <c r="I6" t="s">
        <v>1762</v>
      </c>
      <c r="J6" s="11" t="str">
        <f t="shared" si="1"/>
        <v>IC.NA.010104</v>
      </c>
      <c r="K6" s="2" t="s">
        <v>1192</v>
      </c>
      <c r="L6" t="str">
        <f t="shared" si="0"/>
        <v>Able to write</v>
      </c>
      <c r="M6" s="12" t="str">
        <f t="shared" si="2"/>
        <v>PI.IC.NA.010104.01</v>
      </c>
      <c r="N6" s="12"/>
      <c r="O6" s="12" t="str">
        <f t="shared" si="3"/>
        <v>PH.IC.NA.010104.01</v>
      </c>
      <c r="Q6" s="12" t="str">
        <f t="shared" si="4"/>
        <v>CL.IC.NA.010104.01</v>
      </c>
    </row>
    <row r="7" spans="1:25" ht="15">
      <c r="A7" t="s">
        <v>6765</v>
      </c>
      <c r="C7" s="2" t="s">
        <v>1192</v>
      </c>
      <c r="E7" s="2" t="s">
        <v>1192</v>
      </c>
      <c r="F7" t="s">
        <v>6409</v>
      </c>
      <c r="G7" t="s">
        <v>6411</v>
      </c>
      <c r="H7" s="2" t="s">
        <v>7071</v>
      </c>
      <c r="I7" t="s">
        <v>3196</v>
      </c>
      <c r="J7" s="11" t="str">
        <f t="shared" si="1"/>
        <v>IC.NA.010105</v>
      </c>
      <c r="K7" s="2" t="s">
        <v>1192</v>
      </c>
      <c r="L7" t="str">
        <f t="shared" si="0"/>
        <v>Unable to write</v>
      </c>
      <c r="M7" s="12" t="str">
        <f t="shared" si="2"/>
        <v>PI.IC.NA.010105.01</v>
      </c>
      <c r="N7" s="12"/>
      <c r="O7" s="12" t="str">
        <f t="shared" si="3"/>
        <v>PH.IC.NA.010105.01</v>
      </c>
      <c r="Q7" s="12" t="str">
        <f t="shared" si="4"/>
        <v>CL.IC.NA.010105.01</v>
      </c>
    </row>
    <row r="8" spans="1:25" ht="15">
      <c r="A8" t="s">
        <v>6765</v>
      </c>
      <c r="C8" s="2" t="s">
        <v>1192</v>
      </c>
      <c r="E8" s="2" t="s">
        <v>1192</v>
      </c>
      <c r="F8" t="s">
        <v>6409</v>
      </c>
      <c r="G8" t="s">
        <v>6439</v>
      </c>
      <c r="H8" s="2" t="s">
        <v>6888</v>
      </c>
      <c r="I8" t="s">
        <v>6407</v>
      </c>
      <c r="J8" s="11" t="str">
        <f t="shared" si="1"/>
        <v>IC.NA.010106</v>
      </c>
      <c r="K8" s="2" t="s">
        <v>1192</v>
      </c>
      <c r="L8" t="str">
        <f t="shared" si="0"/>
        <v>Reason unable to write</v>
      </c>
      <c r="M8" s="12" t="str">
        <f t="shared" si="2"/>
        <v>PI.IC.NA.010106.01</v>
      </c>
      <c r="N8" s="12"/>
      <c r="O8" s="12" t="str">
        <f t="shared" si="3"/>
        <v>PH.IC.NA.010106.01</v>
      </c>
      <c r="Q8" s="12" t="str">
        <f t="shared" si="4"/>
        <v>CL.IC.NA.010106.01</v>
      </c>
    </row>
    <row r="9" spans="1:25" ht="15">
      <c r="A9" t="s">
        <v>6765</v>
      </c>
      <c r="C9" s="2" t="s">
        <v>11324</v>
      </c>
      <c r="E9" s="2" t="s">
        <v>11324</v>
      </c>
      <c r="F9" t="s">
        <v>6409</v>
      </c>
      <c r="G9" t="s">
        <v>6023</v>
      </c>
      <c r="H9" s="2" t="s">
        <v>6697</v>
      </c>
      <c r="I9" t="s">
        <v>6482</v>
      </c>
      <c r="J9" s="11" t="str">
        <f t="shared" si="1"/>
        <v>IC.NA.010160</v>
      </c>
      <c r="K9" s="2" t="s">
        <v>1192</v>
      </c>
      <c r="L9" t="str">
        <f t="shared" si="0"/>
        <v>Unable to assess</v>
      </c>
      <c r="M9" s="12" t="str">
        <f t="shared" si="2"/>
        <v>PI.IC.NA.010160.01</v>
      </c>
      <c r="N9" s="12"/>
      <c r="O9" s="12" t="str">
        <f t="shared" si="3"/>
        <v>PH.IC.NA.010160.01</v>
      </c>
      <c r="Q9" s="12" t="str">
        <f t="shared" si="4"/>
        <v>CL.IC.NA.010160.01</v>
      </c>
      <c r="R9" t="s">
        <v>1141</v>
      </c>
      <c r="S9">
        <v>834</v>
      </c>
    </row>
    <row r="10" spans="1:25" ht="15">
      <c r="A10" t="s">
        <v>6765</v>
      </c>
      <c r="C10" s="2" t="s">
        <v>1192</v>
      </c>
      <c r="E10" s="2" t="s">
        <v>1192</v>
      </c>
      <c r="F10" t="s">
        <v>6440</v>
      </c>
      <c r="G10" t="s">
        <v>6441</v>
      </c>
      <c r="H10" s="2" t="s">
        <v>7284</v>
      </c>
      <c r="I10" t="s">
        <v>6441</v>
      </c>
      <c r="J10" s="11" t="str">
        <f t="shared" si="1"/>
        <v>IC.NA.010107</v>
      </c>
      <c r="K10" s="2" t="s">
        <v>11324</v>
      </c>
      <c r="L10" t="str">
        <f t="shared" si="0"/>
        <v>Clinic</v>
      </c>
      <c r="M10" s="12" t="str">
        <f t="shared" si="2"/>
        <v>PI.IC.NA.010107.01</v>
      </c>
      <c r="N10" s="12"/>
      <c r="O10" s="12" t="str">
        <f t="shared" si="3"/>
        <v>PH.IC.NA.010107.01</v>
      </c>
      <c r="Q10" s="12" t="str">
        <f t="shared" si="4"/>
        <v>CL.IC.NA.010107.01</v>
      </c>
    </row>
    <row r="11" spans="1:25" ht="15">
      <c r="A11" t="s">
        <v>6765</v>
      </c>
      <c r="C11" s="2" t="s">
        <v>1192</v>
      </c>
      <c r="E11" s="2" t="s">
        <v>1192</v>
      </c>
      <c r="F11" t="s">
        <v>6440</v>
      </c>
      <c r="G11" t="s">
        <v>6442</v>
      </c>
      <c r="H11" s="2" t="s">
        <v>10093</v>
      </c>
      <c r="I11" t="s">
        <v>6628</v>
      </c>
      <c r="J11" s="11" t="str">
        <f t="shared" si="1"/>
        <v>IC.NA.010108</v>
      </c>
      <c r="K11" s="2" t="s">
        <v>1192</v>
      </c>
      <c r="L11" t="str">
        <f t="shared" si="0"/>
        <v>Community Residential Care</v>
      </c>
      <c r="M11" s="12" t="str">
        <f t="shared" si="2"/>
        <v>PI.IC.NA.010108.01</v>
      </c>
      <c r="N11" s="12"/>
      <c r="O11" s="12" t="str">
        <f t="shared" si="3"/>
        <v>PH.IC.NA.010108.01</v>
      </c>
      <c r="Q11" s="12" t="str">
        <f t="shared" si="4"/>
        <v>CL.IC.NA.010108.01</v>
      </c>
    </row>
    <row r="12" spans="1:25" ht="15">
      <c r="A12" t="s">
        <v>6765</v>
      </c>
      <c r="C12" s="2" t="s">
        <v>1192</v>
      </c>
      <c r="E12" s="2" t="s">
        <v>1192</v>
      </c>
      <c r="F12" t="s">
        <v>6440</v>
      </c>
      <c r="G12" t="s">
        <v>6629</v>
      </c>
      <c r="H12" s="2" t="s">
        <v>10095</v>
      </c>
      <c r="I12" t="s">
        <v>6630</v>
      </c>
      <c r="J12" s="11" t="str">
        <f t="shared" si="1"/>
        <v>IC.NA.010109</v>
      </c>
      <c r="K12" s="2" t="s">
        <v>1192</v>
      </c>
      <c r="L12" t="str">
        <f t="shared" si="0"/>
        <v>Emergency Department</v>
      </c>
      <c r="M12" s="12" t="str">
        <f t="shared" si="2"/>
        <v>PI.IC.NA.010109.01</v>
      </c>
      <c r="N12" s="12"/>
      <c r="O12" s="12" t="str">
        <f t="shared" si="3"/>
        <v>PH.IC.NA.010109.01</v>
      </c>
      <c r="Q12" s="12" t="str">
        <f t="shared" si="4"/>
        <v>CL.IC.NA.010109.01</v>
      </c>
    </row>
    <row r="13" spans="1:25" ht="15">
      <c r="A13" t="s">
        <v>6765</v>
      </c>
      <c r="C13" s="2" t="s">
        <v>1192</v>
      </c>
      <c r="E13" s="2" t="s">
        <v>1192</v>
      </c>
      <c r="F13" t="s">
        <v>6440</v>
      </c>
      <c r="G13" t="s">
        <v>6631</v>
      </c>
      <c r="H13" s="2" t="s">
        <v>10905</v>
      </c>
      <c r="I13" t="s">
        <v>6631</v>
      </c>
      <c r="J13" s="11" t="str">
        <f t="shared" si="1"/>
        <v>IC.NA.010110</v>
      </c>
      <c r="K13" s="2" t="s">
        <v>1192</v>
      </c>
      <c r="L13" t="str">
        <f t="shared" si="0"/>
        <v>Home</v>
      </c>
      <c r="M13" s="12" t="str">
        <f t="shared" si="2"/>
        <v>PI.IC.NA.010110.01</v>
      </c>
      <c r="N13" s="12"/>
      <c r="O13" s="12" t="str">
        <f t="shared" si="3"/>
        <v>PH.IC.NA.010110.01</v>
      </c>
      <c r="Q13" s="12" t="str">
        <f t="shared" si="4"/>
        <v>CL.IC.NA.010110.01</v>
      </c>
    </row>
    <row r="14" spans="1:25" ht="15">
      <c r="A14" t="s">
        <v>6765</v>
      </c>
      <c r="C14" s="2" t="s">
        <v>1192</v>
      </c>
      <c r="E14" s="2" t="s">
        <v>1192</v>
      </c>
      <c r="F14" t="s">
        <v>6440</v>
      </c>
      <c r="G14" t="s">
        <v>6325</v>
      </c>
      <c r="H14" s="2" t="s">
        <v>8048</v>
      </c>
      <c r="I14" t="s">
        <v>6489</v>
      </c>
      <c r="J14" s="11" t="str">
        <f t="shared" si="1"/>
        <v>IC.NA.010111</v>
      </c>
      <c r="K14" s="2" t="s">
        <v>1192</v>
      </c>
      <c r="L14" t="str">
        <f t="shared" si="0"/>
        <v>Nursing Home</v>
      </c>
      <c r="M14" s="12" t="str">
        <f t="shared" si="2"/>
        <v>PI.IC.NA.010111.01</v>
      </c>
      <c r="N14" s="12"/>
      <c r="O14" s="12" t="str">
        <f t="shared" si="3"/>
        <v>PH.IC.NA.010111.01</v>
      </c>
      <c r="Q14" s="12" t="str">
        <f t="shared" si="4"/>
        <v>CL.IC.NA.010111.01</v>
      </c>
    </row>
    <row r="15" spans="1:25" ht="15">
      <c r="A15" t="s">
        <v>6765</v>
      </c>
      <c r="C15" s="2" t="s">
        <v>1192</v>
      </c>
      <c r="E15" s="2" t="s">
        <v>1192</v>
      </c>
      <c r="F15" t="s">
        <v>6440</v>
      </c>
      <c r="G15" t="s">
        <v>6490</v>
      </c>
      <c r="H15" s="2" t="s">
        <v>11023</v>
      </c>
      <c r="I15" t="s">
        <v>6490</v>
      </c>
      <c r="J15" s="11" t="str">
        <f t="shared" si="1"/>
        <v>IC.NA.010112</v>
      </c>
      <c r="K15" s="2" t="s">
        <v>1192</v>
      </c>
      <c r="L15" t="str">
        <f t="shared" si="0"/>
        <v>Shelter</v>
      </c>
      <c r="M15" s="12" t="str">
        <f t="shared" si="2"/>
        <v>PI.IC.NA.010112.01</v>
      </c>
      <c r="N15" s="12"/>
      <c r="O15" s="12" t="str">
        <f t="shared" si="3"/>
        <v>PH.IC.NA.010112.01</v>
      </c>
      <c r="Q15" s="12" t="str">
        <f t="shared" si="4"/>
        <v>CL.IC.NA.010112.01</v>
      </c>
    </row>
    <row r="16" spans="1:25" ht="15">
      <c r="A16" t="s">
        <v>6765</v>
      </c>
      <c r="C16" s="2" t="s">
        <v>11324</v>
      </c>
      <c r="E16" s="2" t="s">
        <v>11324</v>
      </c>
      <c r="F16" t="s">
        <v>6440</v>
      </c>
      <c r="G16" t="s">
        <v>6491</v>
      </c>
      <c r="H16" s="2" t="s">
        <v>8201</v>
      </c>
      <c r="I16" t="s">
        <v>6492</v>
      </c>
      <c r="J16" s="11" t="str">
        <f t="shared" si="1"/>
        <v>IC.NA.010113</v>
      </c>
      <c r="K16" s="2" t="s">
        <v>11324</v>
      </c>
      <c r="L16" t="str">
        <f t="shared" si="0"/>
        <v>23 hour observation</v>
      </c>
      <c r="M16" s="12" t="str">
        <f t="shared" si="2"/>
        <v>PI.IC.NA.010113.01</v>
      </c>
      <c r="N16" s="12"/>
      <c r="O16" s="12" t="str">
        <f t="shared" si="3"/>
        <v>PH.IC.NA.010113.01</v>
      </c>
      <c r="Q16" s="12" t="str">
        <f t="shared" si="4"/>
        <v>CL.IC.NA.010113.01</v>
      </c>
    </row>
    <row r="17" spans="1:19" ht="15">
      <c r="A17" t="s">
        <v>6765</v>
      </c>
      <c r="C17" s="2" t="s">
        <v>1192</v>
      </c>
      <c r="E17" s="2" t="s">
        <v>1192</v>
      </c>
      <c r="F17" t="s">
        <v>6440</v>
      </c>
      <c r="G17" t="s">
        <v>2971</v>
      </c>
      <c r="H17" s="2" t="s">
        <v>9621</v>
      </c>
      <c r="I17" t="s">
        <v>930</v>
      </c>
      <c r="J17" s="11" t="str">
        <f t="shared" si="1"/>
        <v>IC.NA.010114</v>
      </c>
      <c r="K17" s="2" t="s">
        <v>1192</v>
      </c>
      <c r="L17" t="str">
        <f t="shared" si="0"/>
        <v>Other: specify</v>
      </c>
      <c r="M17" s="12" t="str">
        <f t="shared" si="2"/>
        <v>PI.IC.NA.010114.01</v>
      </c>
      <c r="N17" s="12"/>
      <c r="O17" s="12" t="str">
        <f t="shared" si="3"/>
        <v>PH.IC.NA.010114.01</v>
      </c>
      <c r="Q17" s="12" t="str">
        <f t="shared" si="4"/>
        <v>CL.IC.NA.010114.01</v>
      </c>
    </row>
    <row r="18" spans="1:19" ht="15">
      <c r="A18" t="s">
        <v>6765</v>
      </c>
      <c r="C18" s="2" t="s">
        <v>11324</v>
      </c>
      <c r="E18" s="2" t="s">
        <v>11324</v>
      </c>
      <c r="F18" t="s">
        <v>6440</v>
      </c>
      <c r="G18" t="s">
        <v>6493</v>
      </c>
      <c r="H18" s="2" t="s">
        <v>6933</v>
      </c>
      <c r="I18" t="s">
        <v>930</v>
      </c>
      <c r="J18" s="11" t="str">
        <f t="shared" si="1"/>
        <v>IC.NA.010153</v>
      </c>
      <c r="K18" s="2" t="s">
        <v>11324</v>
      </c>
      <c r="L18" t="str">
        <f t="shared" si="0"/>
        <v>Outside  Hospital</v>
      </c>
      <c r="M18" s="12" t="str">
        <f t="shared" si="2"/>
        <v>PI.IC.NA.010153.01</v>
      </c>
      <c r="N18" s="12"/>
      <c r="O18" s="12" t="str">
        <f t="shared" si="3"/>
        <v>PH.IC.NA.010153.01</v>
      </c>
      <c r="Q18" s="12" t="str">
        <f t="shared" si="4"/>
        <v>CL.IC.NA.010153.01</v>
      </c>
      <c r="R18" t="s">
        <v>1141</v>
      </c>
      <c r="S18">
        <v>831</v>
      </c>
    </row>
    <row r="19" spans="1:19" ht="15">
      <c r="A19" t="s">
        <v>6765</v>
      </c>
      <c r="C19" s="2" t="s">
        <v>11324</v>
      </c>
      <c r="E19" s="2" t="s">
        <v>11324</v>
      </c>
      <c r="F19" t="s">
        <v>6440</v>
      </c>
      <c r="G19" t="s">
        <v>6494</v>
      </c>
      <c r="H19" s="2" t="s">
        <v>6592</v>
      </c>
      <c r="I19" t="s">
        <v>930</v>
      </c>
      <c r="J19" s="11" t="str">
        <f t="shared" si="1"/>
        <v>IC.NA.010154</v>
      </c>
      <c r="K19" s="2" t="s">
        <v>11324</v>
      </c>
      <c r="L19" t="str">
        <f t="shared" si="0"/>
        <v>Operating Room</v>
      </c>
      <c r="M19" s="12" t="str">
        <f t="shared" si="2"/>
        <v>PI.IC.NA.010154.01</v>
      </c>
      <c r="N19" s="12"/>
      <c r="O19" s="12" t="str">
        <f t="shared" si="3"/>
        <v>PH.IC.NA.010154.01</v>
      </c>
      <c r="Q19" s="12" t="str">
        <f t="shared" si="4"/>
        <v>CL.IC.NA.010154.01</v>
      </c>
      <c r="R19" t="s">
        <v>1141</v>
      </c>
      <c r="S19">
        <v>831</v>
      </c>
    </row>
    <row r="20" spans="1:19" ht="15">
      <c r="A20" t="s">
        <v>6765</v>
      </c>
      <c r="C20" s="2" t="s">
        <v>1192</v>
      </c>
      <c r="E20" s="2" t="s">
        <v>1192</v>
      </c>
      <c r="F20" t="s">
        <v>6440</v>
      </c>
      <c r="G20" t="s">
        <v>6495</v>
      </c>
      <c r="H20" s="2" t="s">
        <v>6605</v>
      </c>
      <c r="I20" t="s">
        <v>6496</v>
      </c>
      <c r="J20" s="11" t="str">
        <f t="shared" si="1"/>
        <v>IC.NA.010155</v>
      </c>
      <c r="K20" s="2" t="s">
        <v>1192</v>
      </c>
      <c r="L20" t="str">
        <f t="shared" si="0"/>
        <v xml:space="preserve">Community Living Center </v>
      </c>
      <c r="M20" s="12" t="str">
        <f t="shared" si="2"/>
        <v>PI.IC.NA.010155.01</v>
      </c>
      <c r="N20" s="12"/>
      <c r="O20" s="12" t="str">
        <f t="shared" si="3"/>
        <v>PH.IC.NA.010155.01</v>
      </c>
      <c r="Q20" s="12" t="str">
        <f t="shared" si="4"/>
        <v>CL.IC.NA.010155.01</v>
      </c>
      <c r="R20" t="s">
        <v>9277</v>
      </c>
      <c r="S20">
        <v>831</v>
      </c>
    </row>
    <row r="21" spans="1:19" ht="15">
      <c r="A21" t="s">
        <v>6765</v>
      </c>
      <c r="C21" s="2" t="s">
        <v>1192</v>
      </c>
      <c r="E21" s="2" t="s">
        <v>1192</v>
      </c>
      <c r="F21" t="s">
        <v>6440</v>
      </c>
      <c r="G21" t="s">
        <v>6175</v>
      </c>
      <c r="H21" s="2" t="s">
        <v>6821</v>
      </c>
      <c r="I21" t="s">
        <v>930</v>
      </c>
      <c r="J21" s="11" t="str">
        <f t="shared" si="1"/>
        <v>IC.NA.010156</v>
      </c>
      <c r="K21" s="2" t="s">
        <v>11324</v>
      </c>
      <c r="L21" t="str">
        <f t="shared" si="0"/>
        <v>Veteran's Home</v>
      </c>
      <c r="M21" s="12" t="str">
        <f t="shared" si="2"/>
        <v>PI.IC.NA.010156.01</v>
      </c>
      <c r="N21" s="12"/>
      <c r="O21" s="12" t="str">
        <f t="shared" si="3"/>
        <v>PH.IC.NA.010156.01</v>
      </c>
      <c r="Q21" s="12" t="str">
        <f t="shared" si="4"/>
        <v>CL.IC.NA.010156.01</v>
      </c>
      <c r="R21" t="s">
        <v>9277</v>
      </c>
      <c r="S21">
        <v>831</v>
      </c>
    </row>
    <row r="22" spans="1:19" ht="15">
      <c r="A22" t="s">
        <v>6765</v>
      </c>
      <c r="C22" s="2" t="s">
        <v>1192</v>
      </c>
      <c r="E22" s="2" t="s">
        <v>1192</v>
      </c>
      <c r="F22" t="s">
        <v>6440</v>
      </c>
      <c r="G22" t="s">
        <v>6176</v>
      </c>
      <c r="H22" s="2" t="s">
        <v>6177</v>
      </c>
      <c r="I22" t="s">
        <v>930</v>
      </c>
      <c r="J22" s="11" t="str">
        <f t="shared" si="1"/>
        <v>IC.NA.010157</v>
      </c>
      <c r="K22" s="2" t="s">
        <v>1192</v>
      </c>
      <c r="L22" t="str">
        <f t="shared" si="0"/>
        <v>Medical/Surgical Floor</v>
      </c>
      <c r="M22" s="12" t="str">
        <f t="shared" si="2"/>
        <v>PI.IC.NA.010157.01</v>
      </c>
      <c r="N22" s="12"/>
      <c r="O22" s="12" t="str">
        <f t="shared" si="3"/>
        <v>PH.IC.NA.010157.01</v>
      </c>
      <c r="Q22" s="12" t="str">
        <f t="shared" si="4"/>
        <v>CL.IC.NA.010157.01</v>
      </c>
      <c r="R22" t="s">
        <v>1141</v>
      </c>
      <c r="S22">
        <v>831</v>
      </c>
    </row>
    <row r="23" spans="1:19" ht="15">
      <c r="A23" t="s">
        <v>6765</v>
      </c>
      <c r="C23" s="2" t="s">
        <v>1192</v>
      </c>
      <c r="E23" s="2" t="s">
        <v>1192</v>
      </c>
      <c r="F23" t="s">
        <v>6390</v>
      </c>
      <c r="G23" t="s">
        <v>6178</v>
      </c>
      <c r="H23" s="2" t="s">
        <v>6135</v>
      </c>
      <c r="I23" t="s">
        <v>6179</v>
      </c>
      <c r="J23" s="11" t="str">
        <f t="shared" si="1"/>
        <v>IC.NA.010115</v>
      </c>
      <c r="K23" s="2" t="s">
        <v>1192</v>
      </c>
      <c r="L23" t="str">
        <f t="shared" si="0"/>
        <v xml:space="preserve">Has advance directive </v>
      </c>
      <c r="M23" s="12" t="str">
        <f t="shared" si="2"/>
        <v>PI.IC.NA.010115.01</v>
      </c>
      <c r="N23" s="12"/>
      <c r="O23" s="12" t="str">
        <f t="shared" si="3"/>
        <v>PH.IC.NA.010115.01</v>
      </c>
      <c r="Q23" s="12" t="str">
        <f t="shared" si="4"/>
        <v>CL.IC.NA.010115.01</v>
      </c>
    </row>
    <row r="24" spans="1:19" ht="15">
      <c r="A24" t="s">
        <v>6765</v>
      </c>
      <c r="C24" s="2" t="s">
        <v>1192</v>
      </c>
      <c r="E24" s="2" t="s">
        <v>1192</v>
      </c>
      <c r="F24" t="s">
        <v>6390</v>
      </c>
      <c r="G24" t="s">
        <v>6180</v>
      </c>
      <c r="H24" s="2" t="s">
        <v>5740</v>
      </c>
      <c r="I24" t="s">
        <v>1364</v>
      </c>
      <c r="J24" s="11" t="str">
        <f t="shared" si="1"/>
        <v>IC.NA.010116</v>
      </c>
      <c r="K24" s="2" t="s">
        <v>1192</v>
      </c>
      <c r="L24" t="str">
        <f t="shared" si="0"/>
        <v>Location of advance directive</v>
      </c>
      <c r="M24" s="12" t="str">
        <f t="shared" si="2"/>
        <v>PI.IC.NA.010116.01</v>
      </c>
      <c r="N24" s="12"/>
      <c r="O24" s="12" t="str">
        <f t="shared" si="3"/>
        <v>PH.IC.NA.010116.01</v>
      </c>
      <c r="Q24" s="12" t="str">
        <f t="shared" si="4"/>
        <v>CL.IC.NA.010116.01</v>
      </c>
    </row>
    <row r="25" spans="1:19" ht="15">
      <c r="A25" t="s">
        <v>6765</v>
      </c>
      <c r="C25" s="2" t="s">
        <v>11324</v>
      </c>
      <c r="E25" s="2" t="s">
        <v>11324</v>
      </c>
      <c r="F25" t="s">
        <v>6390</v>
      </c>
      <c r="G25" t="s">
        <v>6181</v>
      </c>
      <c r="H25" s="2" t="s">
        <v>6865</v>
      </c>
      <c r="I25" t="s">
        <v>1001</v>
      </c>
      <c r="J25" s="11" t="str">
        <f t="shared" si="1"/>
        <v>IC.NA.010117</v>
      </c>
      <c r="K25" s="2" t="s">
        <v>11324</v>
      </c>
      <c r="L25" t="str">
        <f t="shared" si="0"/>
        <v>No advance directive</v>
      </c>
      <c r="M25" s="12" t="str">
        <f t="shared" si="2"/>
        <v>PI.IC.NA.010117.01</v>
      </c>
      <c r="N25" s="12"/>
      <c r="O25" s="12" t="str">
        <f t="shared" si="3"/>
        <v>PH.IC.NA.010117.01</v>
      </c>
      <c r="Q25" s="12" t="str">
        <f t="shared" si="4"/>
        <v>CL.IC.NA.010117.01</v>
      </c>
    </row>
    <row r="26" spans="1:19" ht="15">
      <c r="A26" t="s">
        <v>6765</v>
      </c>
      <c r="C26" s="2" t="s">
        <v>11324</v>
      </c>
      <c r="E26" s="2" t="s">
        <v>11324</v>
      </c>
      <c r="F26" t="s">
        <v>6390</v>
      </c>
      <c r="G26" t="s">
        <v>6182</v>
      </c>
      <c r="H26" s="2" t="s">
        <v>5743</v>
      </c>
      <c r="I26" t="s">
        <v>6389</v>
      </c>
      <c r="J26" s="11" t="str">
        <f t="shared" si="1"/>
        <v>IC.NA.010118</v>
      </c>
      <c r="K26" s="2" t="s">
        <v>11324</v>
      </c>
      <c r="L26" t="str">
        <f t="shared" si="0"/>
        <v>Information on Advanced Directives given</v>
      </c>
      <c r="M26" s="12" t="str">
        <f t="shared" si="2"/>
        <v>PI.IC.NA.010118.01</v>
      </c>
      <c r="N26" s="12"/>
      <c r="O26" s="12" t="str">
        <f t="shared" si="3"/>
        <v>PH.IC.NA.010118.01</v>
      </c>
      <c r="Q26" s="12" t="str">
        <f t="shared" si="4"/>
        <v>CL.IC.NA.010118.01</v>
      </c>
    </row>
    <row r="27" spans="1:19" ht="15">
      <c r="A27" t="s">
        <v>6765</v>
      </c>
      <c r="C27" s="2" t="s">
        <v>11324</v>
      </c>
      <c r="E27" s="2" t="s">
        <v>11324</v>
      </c>
      <c r="F27" t="s">
        <v>6390</v>
      </c>
      <c r="G27" t="s">
        <v>6391</v>
      </c>
      <c r="H27" s="2" t="s">
        <v>10174</v>
      </c>
      <c r="I27" t="s">
        <v>6247</v>
      </c>
      <c r="J27" s="11" t="str">
        <f t="shared" si="1"/>
        <v>IC.NA.010119</v>
      </c>
      <c r="K27" s="2" t="s">
        <v>11324</v>
      </c>
      <c r="L27" t="str">
        <f t="shared" si="0"/>
        <v>Info not given: explain</v>
      </c>
      <c r="M27" s="12" t="str">
        <f t="shared" si="2"/>
        <v>PI.IC.NA.010119.01</v>
      </c>
      <c r="N27" s="12"/>
      <c r="O27" s="12" t="str">
        <f t="shared" si="3"/>
        <v>PH.IC.NA.010119.01</v>
      </c>
      <c r="Q27" s="12" t="str">
        <f t="shared" si="4"/>
        <v>CL.IC.NA.010119.01</v>
      </c>
    </row>
    <row r="28" spans="1:19" ht="15">
      <c r="A28" t="s">
        <v>6765</v>
      </c>
      <c r="C28" s="2" t="s">
        <v>11324</v>
      </c>
      <c r="E28" s="2" t="s">
        <v>11324</v>
      </c>
      <c r="F28" t="s">
        <v>6390</v>
      </c>
      <c r="G28" t="s">
        <v>6392</v>
      </c>
      <c r="H28" s="2" t="s">
        <v>6682</v>
      </c>
      <c r="I28" t="s">
        <v>6393</v>
      </c>
      <c r="J28" s="11" t="str">
        <f t="shared" si="1"/>
        <v>IC.NA.010158</v>
      </c>
      <c r="K28" s="2" t="s">
        <v>11324</v>
      </c>
      <c r="L28" t="str">
        <f t="shared" si="0"/>
        <v>Unknown status</v>
      </c>
      <c r="M28" s="12" t="str">
        <f t="shared" si="2"/>
        <v>PI.IC.NA.010158.01</v>
      </c>
      <c r="N28" s="12"/>
      <c r="O28" s="12" t="str">
        <f t="shared" si="3"/>
        <v>PH.IC.NA.010158.01</v>
      </c>
      <c r="Q28" s="12" t="str">
        <f t="shared" si="4"/>
        <v>CL.IC.NA.010158.01</v>
      </c>
      <c r="R28" t="s">
        <v>9277</v>
      </c>
      <c r="S28">
        <v>833</v>
      </c>
    </row>
    <row r="29" spans="1:19" ht="15">
      <c r="A29" t="s">
        <v>6765</v>
      </c>
      <c r="C29" s="2" t="s">
        <v>11324</v>
      </c>
      <c r="E29" s="2" t="s">
        <v>11324</v>
      </c>
      <c r="F29" t="s">
        <v>6394</v>
      </c>
      <c r="G29" t="s">
        <v>6395</v>
      </c>
      <c r="H29" s="2" t="s">
        <v>6396</v>
      </c>
      <c r="I29" t="s">
        <v>6397</v>
      </c>
      <c r="J29" s="11" t="str">
        <f t="shared" si="1"/>
        <v>IC.NA.010120</v>
      </c>
      <c r="K29" s="2" t="s">
        <v>11324</v>
      </c>
      <c r="L29" t="str">
        <f t="shared" si="0"/>
        <v>Reviewed, No new allergies</v>
      </c>
      <c r="M29" s="12" t="str">
        <f t="shared" si="2"/>
        <v>PI.IC.NA.010120.01</v>
      </c>
      <c r="N29" s="12"/>
      <c r="O29" s="12" t="str">
        <f t="shared" si="3"/>
        <v>PH.IC.NA.010120.01</v>
      </c>
      <c r="Q29" s="12" t="str">
        <f t="shared" si="4"/>
        <v>CL.IC.NA.010120.01</v>
      </c>
    </row>
    <row r="30" spans="1:19" ht="15">
      <c r="A30" t="s">
        <v>6765</v>
      </c>
      <c r="C30" s="2" t="s">
        <v>11324</v>
      </c>
      <c r="E30" s="2" t="s">
        <v>11324</v>
      </c>
      <c r="F30" t="s">
        <v>6394</v>
      </c>
      <c r="G30" t="s">
        <v>6398</v>
      </c>
      <c r="H30" s="2" t="s">
        <v>5577</v>
      </c>
      <c r="I30" t="s">
        <v>6578</v>
      </c>
      <c r="J30" s="11" t="str">
        <f t="shared" si="1"/>
        <v>IC.NA.010121</v>
      </c>
      <c r="K30" s="2" t="s">
        <v>1192</v>
      </c>
      <c r="L30" t="str">
        <f t="shared" si="0"/>
        <v>New allergy: Specify</v>
      </c>
      <c r="M30" s="12" t="str">
        <f t="shared" si="2"/>
        <v>PI.IC.NA.010121.01</v>
      </c>
      <c r="N30" s="12"/>
      <c r="O30" s="12" t="str">
        <f t="shared" si="3"/>
        <v>PH.IC.NA.010121.01</v>
      </c>
      <c r="Q30" s="12" t="str">
        <f t="shared" si="4"/>
        <v>CL.IC.NA.010121.01</v>
      </c>
    </row>
    <row r="31" spans="1:19" ht="15">
      <c r="A31" t="s">
        <v>6765</v>
      </c>
      <c r="C31" s="2" t="s">
        <v>11324</v>
      </c>
      <c r="E31" s="2" t="s">
        <v>11324</v>
      </c>
      <c r="F31" t="s">
        <v>6394</v>
      </c>
      <c r="G31" t="s">
        <v>6579</v>
      </c>
      <c r="H31" s="2" t="s">
        <v>5751</v>
      </c>
      <c r="I31" t="s">
        <v>6580</v>
      </c>
      <c r="J31" s="11" t="str">
        <f t="shared" si="1"/>
        <v>IC.NA.010122</v>
      </c>
      <c r="K31" s="2" t="s">
        <v>11324</v>
      </c>
      <c r="L31" t="str">
        <f t="shared" si="0"/>
        <v>Allergy added in CPRS</v>
      </c>
      <c r="M31" s="12" t="str">
        <f t="shared" si="2"/>
        <v>PI.IC.NA.010122.01</v>
      </c>
      <c r="N31" s="12"/>
      <c r="O31" s="12" t="str">
        <f t="shared" si="3"/>
        <v>PH.IC.NA.010122.01</v>
      </c>
      <c r="Q31" s="12" t="str">
        <f t="shared" si="4"/>
        <v>CL.IC.NA.010122.01</v>
      </c>
    </row>
    <row r="32" spans="1:19" ht="15">
      <c r="A32" t="s">
        <v>6765</v>
      </c>
      <c r="C32" s="2" t="s">
        <v>1192</v>
      </c>
      <c r="E32" s="2" t="s">
        <v>1192</v>
      </c>
      <c r="F32" t="s">
        <v>6581</v>
      </c>
      <c r="G32" t="s">
        <v>3196</v>
      </c>
      <c r="H32" s="2" t="s">
        <v>5753</v>
      </c>
      <c r="I32" t="s">
        <v>3196</v>
      </c>
      <c r="J32" s="11" t="str">
        <f t="shared" si="1"/>
        <v>IC.NA.010123</v>
      </c>
      <c r="K32" s="2" t="s">
        <v>1192</v>
      </c>
      <c r="L32" t="str">
        <f t="shared" si="0"/>
        <v>No</v>
      </c>
      <c r="M32" s="12" t="str">
        <f t="shared" si="2"/>
        <v>PI.IC.NA.010123.01</v>
      </c>
      <c r="N32" s="12"/>
      <c r="O32" s="12" t="str">
        <f t="shared" si="3"/>
        <v>PH.IC.NA.010123.01</v>
      </c>
      <c r="Q32" s="12" t="str">
        <f t="shared" si="4"/>
        <v>CL.IC.NA.010123.01</v>
      </c>
    </row>
    <row r="33" spans="1:19" ht="15">
      <c r="A33" t="s">
        <v>6765</v>
      </c>
      <c r="C33" s="2" t="s">
        <v>11324</v>
      </c>
      <c r="E33" s="2" t="s">
        <v>11324</v>
      </c>
      <c r="F33" t="s">
        <v>6581</v>
      </c>
      <c r="G33" t="s">
        <v>6582</v>
      </c>
      <c r="H33" s="2" t="s">
        <v>6583</v>
      </c>
      <c r="I33" t="s">
        <v>1762</v>
      </c>
      <c r="J33" s="11" t="str">
        <f t="shared" si="1"/>
        <v>IC.NA.010124</v>
      </c>
      <c r="K33" s="2" t="s">
        <v>11324</v>
      </c>
      <c r="L33" t="str">
        <f t="shared" si="0"/>
        <v>Yes: describe concerns</v>
      </c>
      <c r="M33" s="12" t="str">
        <f t="shared" si="2"/>
        <v>PI.IC.NA.010124.01</v>
      </c>
      <c r="N33" s="12"/>
      <c r="O33" s="12" t="str">
        <f t="shared" si="3"/>
        <v>PH.IC.NA.010124.01</v>
      </c>
      <c r="Q33" s="12" t="str">
        <f t="shared" si="4"/>
        <v>CL.IC.NA.010124.01</v>
      </c>
    </row>
    <row r="34" spans="1:19" ht="15">
      <c r="A34" t="s">
        <v>6765</v>
      </c>
      <c r="C34" s="2" t="s">
        <v>11324</v>
      </c>
      <c r="E34" s="2" t="s">
        <v>11324</v>
      </c>
      <c r="F34" t="s">
        <v>6584</v>
      </c>
      <c r="G34" t="s">
        <v>1001</v>
      </c>
      <c r="H34" s="2" t="s">
        <v>7711</v>
      </c>
      <c r="I34" t="s">
        <v>1001</v>
      </c>
      <c r="J34" s="11" t="str">
        <f t="shared" si="1"/>
        <v>IC.NA.010125</v>
      </c>
      <c r="K34" s="2" t="s">
        <v>11324</v>
      </c>
      <c r="L34" t="str">
        <f t="shared" si="0"/>
        <v>None</v>
      </c>
      <c r="M34" s="12" t="str">
        <f t="shared" si="2"/>
        <v>PI.IC.NA.010125.01</v>
      </c>
      <c r="N34" s="12"/>
      <c r="O34" s="12" t="str">
        <f t="shared" si="3"/>
        <v>PH.IC.NA.010125.01</v>
      </c>
      <c r="Q34" s="12" t="str">
        <f t="shared" si="4"/>
        <v>CL.IC.NA.010125.01</v>
      </c>
    </row>
    <row r="35" spans="1:19" ht="15">
      <c r="A35" t="s">
        <v>6765</v>
      </c>
      <c r="C35" s="2" t="s">
        <v>11324</v>
      </c>
      <c r="E35" s="2" t="s">
        <v>11324</v>
      </c>
      <c r="F35" t="s">
        <v>6584</v>
      </c>
      <c r="G35" t="s">
        <v>1206</v>
      </c>
      <c r="H35" s="2" t="s">
        <v>9453</v>
      </c>
      <c r="I35" t="s">
        <v>1206</v>
      </c>
      <c r="J35" s="11" t="str">
        <f t="shared" si="1"/>
        <v>IC.NA.010126</v>
      </c>
      <c r="K35" s="2" t="s">
        <v>11324</v>
      </c>
      <c r="L35" t="str">
        <f t="shared" si="0"/>
        <v>Cane</v>
      </c>
      <c r="M35" s="12" t="str">
        <f t="shared" si="2"/>
        <v>PI.IC.NA.010126.01</v>
      </c>
      <c r="N35" s="12"/>
      <c r="O35" s="12" t="str">
        <f t="shared" si="3"/>
        <v>PH.IC.NA.010126.01</v>
      </c>
      <c r="Q35" s="12" t="str">
        <f t="shared" si="4"/>
        <v>CL.IC.NA.010126.01</v>
      </c>
    </row>
    <row r="36" spans="1:19" ht="15">
      <c r="A36" t="s">
        <v>6765</v>
      </c>
      <c r="C36" s="2" t="s">
        <v>1192</v>
      </c>
      <c r="E36" s="2" t="s">
        <v>1192</v>
      </c>
      <c r="F36" t="s">
        <v>6584</v>
      </c>
      <c r="G36" t="s">
        <v>6260</v>
      </c>
      <c r="H36" s="2" t="s">
        <v>5889</v>
      </c>
      <c r="I36" t="s">
        <v>6261</v>
      </c>
      <c r="J36" s="11" t="str">
        <f t="shared" si="1"/>
        <v>IC.NA.010127</v>
      </c>
      <c r="K36" s="2" t="s">
        <v>11324</v>
      </c>
      <c r="L36" t="str">
        <f t="shared" si="0"/>
        <v>Electric mobility scooter</v>
      </c>
      <c r="M36" s="12" t="str">
        <f t="shared" si="2"/>
        <v>PI.IC.NA.010127.01</v>
      </c>
      <c r="N36" s="12"/>
      <c r="O36" s="12" t="str">
        <f t="shared" si="3"/>
        <v>PH.IC.NA.010127.01</v>
      </c>
      <c r="Q36" s="12" t="str">
        <f t="shared" si="4"/>
        <v>CL.IC.NA.010127.01</v>
      </c>
    </row>
    <row r="37" spans="1:19" ht="15">
      <c r="A37" t="s">
        <v>6765</v>
      </c>
      <c r="C37" s="2" t="s">
        <v>1192</v>
      </c>
      <c r="E37" s="2" t="s">
        <v>1192</v>
      </c>
      <c r="F37" t="s">
        <v>6584</v>
      </c>
      <c r="G37" t="s">
        <v>6262</v>
      </c>
      <c r="H37" s="2" t="s">
        <v>5892</v>
      </c>
      <c r="I37" t="s">
        <v>6263</v>
      </c>
      <c r="J37" s="11" t="str">
        <f t="shared" si="1"/>
        <v>IC.NA.010128</v>
      </c>
      <c r="K37" s="2" t="s">
        <v>1192</v>
      </c>
      <c r="L37" t="str">
        <f t="shared" si="0"/>
        <v>Transfer device</v>
      </c>
      <c r="M37" s="12" t="str">
        <f t="shared" si="2"/>
        <v>PI.IC.NA.010128.01</v>
      </c>
      <c r="N37" s="12"/>
      <c r="O37" s="12" t="str">
        <f t="shared" si="3"/>
        <v>PH.IC.NA.010128.01</v>
      </c>
      <c r="Q37" s="12" t="str">
        <f t="shared" si="4"/>
        <v>CL.IC.NA.010128.01</v>
      </c>
    </row>
    <row r="38" spans="1:19" ht="15">
      <c r="A38" t="s">
        <v>6765</v>
      </c>
      <c r="C38" s="2" t="s">
        <v>1192</v>
      </c>
      <c r="E38" s="2" t="s">
        <v>1192</v>
      </c>
      <c r="F38" t="s">
        <v>6584</v>
      </c>
      <c r="G38" t="s">
        <v>966</v>
      </c>
      <c r="H38" s="2" t="s">
        <v>5896</v>
      </c>
      <c r="I38" t="s">
        <v>966</v>
      </c>
      <c r="J38" s="11" t="str">
        <f t="shared" si="1"/>
        <v>IC.NA.010129</v>
      </c>
      <c r="K38" s="2" t="s">
        <v>1192</v>
      </c>
      <c r="L38" t="str">
        <f t="shared" si="0"/>
        <v>Walker</v>
      </c>
      <c r="M38" s="12" t="str">
        <f t="shared" si="2"/>
        <v>PI.IC.NA.010129.01</v>
      </c>
      <c r="N38" s="12"/>
      <c r="O38" s="12" t="str">
        <f t="shared" si="3"/>
        <v>PH.IC.NA.010129.01</v>
      </c>
      <c r="Q38" s="12" t="str">
        <f t="shared" si="4"/>
        <v>CL.IC.NA.010129.01</v>
      </c>
      <c r="R38" t="s">
        <v>9277</v>
      </c>
      <c r="S38" t="s">
        <v>11134</v>
      </c>
    </row>
    <row r="39" spans="1:19" ht="15">
      <c r="A39" t="s">
        <v>6765</v>
      </c>
      <c r="C39" s="2" t="s">
        <v>11324</v>
      </c>
      <c r="E39" s="2" t="s">
        <v>11324</v>
      </c>
      <c r="F39" t="s">
        <v>6584</v>
      </c>
      <c r="G39" t="s">
        <v>5912</v>
      </c>
      <c r="H39" s="2" t="s">
        <v>5899</v>
      </c>
      <c r="I39" t="s">
        <v>5913</v>
      </c>
      <c r="J39" s="11" t="str">
        <f t="shared" si="1"/>
        <v>IC.NA.010130</v>
      </c>
      <c r="K39" s="2" t="s">
        <v>11324</v>
      </c>
      <c r="L39" t="str">
        <f t="shared" si="0"/>
        <v>Wheelchair</v>
      </c>
      <c r="M39" s="12" t="str">
        <f t="shared" si="2"/>
        <v>PI.IC.NA.010130.01</v>
      </c>
      <c r="N39" s="12"/>
      <c r="O39" s="12" t="str">
        <f t="shared" si="3"/>
        <v>PH.IC.NA.010130.01</v>
      </c>
      <c r="Q39" s="12" t="str">
        <f t="shared" si="4"/>
        <v>CL.IC.NA.010130.01</v>
      </c>
    </row>
    <row r="40" spans="1:19" ht="15">
      <c r="A40" t="s">
        <v>6765</v>
      </c>
      <c r="C40" s="2" t="s">
        <v>11324</v>
      </c>
      <c r="E40" s="2" t="s">
        <v>11324</v>
      </c>
      <c r="F40" t="s">
        <v>6584</v>
      </c>
      <c r="G40" t="s">
        <v>2971</v>
      </c>
      <c r="H40" s="2" t="s">
        <v>6074</v>
      </c>
      <c r="I40" t="s">
        <v>930</v>
      </c>
      <c r="J40" s="11" t="str">
        <f t="shared" si="1"/>
        <v>IC.NA.010131</v>
      </c>
      <c r="K40" s="2" t="s">
        <v>11324</v>
      </c>
      <c r="L40" t="str">
        <f t="shared" si="0"/>
        <v>Other: specify</v>
      </c>
      <c r="M40" s="12" t="str">
        <f t="shared" si="2"/>
        <v>PI.IC.NA.010131.01</v>
      </c>
      <c r="N40" s="12"/>
      <c r="O40" s="12" t="str">
        <f t="shared" si="3"/>
        <v>PH.IC.NA.010131.01</v>
      </c>
      <c r="Q40" s="12" t="str">
        <f t="shared" si="4"/>
        <v>CL.IC.NA.010131.01</v>
      </c>
    </row>
    <row r="41" spans="1:19" ht="15">
      <c r="A41" t="s">
        <v>6765</v>
      </c>
      <c r="C41" s="2" t="s">
        <v>11324</v>
      </c>
      <c r="E41" s="2" t="s">
        <v>11324</v>
      </c>
      <c r="F41" t="s">
        <v>6584</v>
      </c>
      <c r="G41" t="s">
        <v>6264</v>
      </c>
      <c r="H41" s="2" t="s">
        <v>11142</v>
      </c>
      <c r="I41" t="s">
        <v>6264</v>
      </c>
      <c r="J41" s="11" t="str">
        <f t="shared" si="1"/>
        <v>IC.NA.010162</v>
      </c>
      <c r="K41" s="2" t="s">
        <v>11324</v>
      </c>
      <c r="L41" t="str">
        <f t="shared" si="0"/>
        <v>Crutches</v>
      </c>
      <c r="M41" s="12" t="str">
        <f t="shared" si="2"/>
        <v>PI.IC.NA.010162.01</v>
      </c>
      <c r="N41" s="12"/>
      <c r="O41" s="12" t="str">
        <f t="shared" si="3"/>
        <v>PH.IC.NA.010162.01</v>
      </c>
      <c r="Q41" s="12" t="str">
        <f t="shared" si="4"/>
        <v>CL.IC.NA.010162.01</v>
      </c>
      <c r="R41" t="s">
        <v>1141</v>
      </c>
      <c r="S41">
        <v>837</v>
      </c>
    </row>
    <row r="42" spans="1:19" ht="15">
      <c r="A42" t="s">
        <v>6765</v>
      </c>
      <c r="C42" s="2" t="s">
        <v>11324</v>
      </c>
      <c r="E42" s="2" t="s">
        <v>11324</v>
      </c>
      <c r="F42" t="s">
        <v>6584</v>
      </c>
      <c r="G42" t="s">
        <v>6550</v>
      </c>
      <c r="H42" s="2" t="s">
        <v>11143</v>
      </c>
      <c r="I42" t="s">
        <v>6550</v>
      </c>
      <c r="J42" s="11" t="str">
        <f t="shared" si="1"/>
        <v>IC.NA.010163</v>
      </c>
      <c r="K42" s="2" t="s">
        <v>11324</v>
      </c>
      <c r="L42" t="str">
        <f t="shared" si="0"/>
        <v>CPAP</v>
      </c>
      <c r="M42" s="12" t="str">
        <f t="shared" si="2"/>
        <v>PI.IC.NA.010163.01</v>
      </c>
      <c r="N42" s="12"/>
      <c r="O42" s="12" t="str">
        <f t="shared" si="3"/>
        <v>PH.IC.NA.010163.01</v>
      </c>
      <c r="Q42" s="12" t="str">
        <f t="shared" si="4"/>
        <v>CL.IC.NA.010163.01</v>
      </c>
      <c r="R42" t="s">
        <v>9277</v>
      </c>
      <c r="S42">
        <v>837</v>
      </c>
    </row>
    <row r="43" spans="1:19" ht="15">
      <c r="A43" t="s">
        <v>6765</v>
      </c>
      <c r="C43" s="2" t="s">
        <v>1192</v>
      </c>
      <c r="E43" s="2" t="s">
        <v>1192</v>
      </c>
      <c r="F43" t="s">
        <v>6584</v>
      </c>
      <c r="G43" t="s">
        <v>6733</v>
      </c>
      <c r="H43" s="2" t="s">
        <v>11144</v>
      </c>
      <c r="I43" t="s">
        <v>6733</v>
      </c>
      <c r="J43" s="11" t="str">
        <f t="shared" si="1"/>
        <v>IC.NA.010164</v>
      </c>
      <c r="K43" s="2" t="s">
        <v>1192</v>
      </c>
      <c r="L43" t="str">
        <f t="shared" si="0"/>
        <v>Home O2</v>
      </c>
      <c r="M43" s="12" t="str">
        <f t="shared" si="2"/>
        <v>PI.IC.NA.010164.01</v>
      </c>
      <c r="N43" s="12"/>
      <c r="O43" s="12" t="str">
        <f t="shared" si="3"/>
        <v>PH.IC.NA.010164.01</v>
      </c>
      <c r="Q43" s="12" t="str">
        <f t="shared" si="4"/>
        <v>CL.IC.NA.010164.01</v>
      </c>
      <c r="R43" t="s">
        <v>1141</v>
      </c>
      <c r="S43">
        <v>837</v>
      </c>
    </row>
    <row r="44" spans="1:19" ht="15">
      <c r="A44" t="s">
        <v>6765</v>
      </c>
      <c r="C44" s="2" t="s">
        <v>1192</v>
      </c>
      <c r="E44" s="2" t="s">
        <v>1192</v>
      </c>
      <c r="F44" t="s">
        <v>6734</v>
      </c>
      <c r="G44" t="s">
        <v>6735</v>
      </c>
      <c r="H44" s="2" t="s">
        <v>6077</v>
      </c>
      <c r="I44" t="s">
        <v>1001</v>
      </c>
      <c r="J44" s="11" t="str">
        <f t="shared" si="1"/>
        <v>IC.NA.010132</v>
      </c>
      <c r="K44" s="2" t="s">
        <v>1192</v>
      </c>
      <c r="L44" t="str">
        <f t="shared" si="0"/>
        <v>None identified</v>
      </c>
      <c r="M44" s="12" t="str">
        <f t="shared" si="2"/>
        <v>PI.IC.NA.010132.01</v>
      </c>
      <c r="N44" s="12"/>
      <c r="O44" s="12" t="str">
        <f t="shared" si="3"/>
        <v>PH.IC.NA.010132.01</v>
      </c>
      <c r="Q44" s="12" t="str">
        <f t="shared" si="4"/>
        <v>CL.IC.NA.010132.01</v>
      </c>
    </row>
    <row r="45" spans="1:19" ht="15">
      <c r="A45" t="s">
        <v>6765</v>
      </c>
      <c r="C45" s="2" t="s">
        <v>1192</v>
      </c>
      <c r="E45" s="2" t="s">
        <v>1192</v>
      </c>
      <c r="F45" t="s">
        <v>6734</v>
      </c>
      <c r="G45" t="s">
        <v>6736</v>
      </c>
      <c r="H45" s="2" t="s">
        <v>6690</v>
      </c>
      <c r="I45" t="s">
        <v>6736</v>
      </c>
      <c r="J45" s="11" t="str">
        <f t="shared" si="1"/>
        <v>IC.NA.010133</v>
      </c>
      <c r="K45" s="2" t="s">
        <v>1192</v>
      </c>
      <c r="L45" t="str">
        <f t="shared" si="0"/>
        <v>Hearing</v>
      </c>
      <c r="M45" s="12" t="str">
        <f t="shared" si="2"/>
        <v>PI.IC.NA.010133.01</v>
      </c>
      <c r="N45" s="12"/>
      <c r="O45" s="12" t="str">
        <f t="shared" si="3"/>
        <v>PH.IC.NA.010133.01</v>
      </c>
      <c r="Q45" s="12" t="str">
        <f t="shared" si="4"/>
        <v>CL.IC.NA.010133.01</v>
      </c>
    </row>
    <row r="46" spans="1:19" ht="15">
      <c r="A46" t="s">
        <v>6765</v>
      </c>
      <c r="C46" s="2" t="s">
        <v>1192</v>
      </c>
      <c r="E46" s="2" t="s">
        <v>1192</v>
      </c>
      <c r="F46" t="s">
        <v>6734</v>
      </c>
      <c r="G46" t="s">
        <v>6737</v>
      </c>
      <c r="H46" s="2" t="s">
        <v>5100</v>
      </c>
      <c r="I46" t="s">
        <v>6737</v>
      </c>
      <c r="J46" s="11" t="str">
        <f t="shared" si="1"/>
        <v>IC.NA.010134</v>
      </c>
      <c r="K46" s="2" t="s">
        <v>1192</v>
      </c>
      <c r="L46" t="str">
        <f t="shared" si="0"/>
        <v>Language</v>
      </c>
      <c r="M46" s="12" t="str">
        <f t="shared" si="2"/>
        <v>PI.IC.NA.010134.01</v>
      </c>
      <c r="N46" s="12"/>
      <c r="O46" s="12" t="str">
        <f t="shared" si="3"/>
        <v>PH.IC.NA.010134.01</v>
      </c>
      <c r="Q46" s="12" t="str">
        <f t="shared" si="4"/>
        <v>CL.IC.NA.010134.01</v>
      </c>
    </row>
    <row r="47" spans="1:19" ht="15">
      <c r="A47" t="s">
        <v>6765</v>
      </c>
      <c r="C47" s="2" t="s">
        <v>1192</v>
      </c>
      <c r="E47" s="2" t="s">
        <v>1192</v>
      </c>
      <c r="F47" t="s">
        <v>6734</v>
      </c>
      <c r="G47" t="s">
        <v>6738</v>
      </c>
      <c r="H47" s="2" t="s">
        <v>4860</v>
      </c>
      <c r="I47" t="s">
        <v>6739</v>
      </c>
      <c r="J47" s="11" t="str">
        <f t="shared" si="1"/>
        <v>IC.NA.010135</v>
      </c>
      <c r="K47" s="2" t="s">
        <v>1192</v>
      </c>
      <c r="L47" t="str">
        <f t="shared" si="0"/>
        <v>Limited Attention Span</v>
      </c>
      <c r="M47" s="12" t="str">
        <f t="shared" si="2"/>
        <v>PI.IC.NA.010135.01</v>
      </c>
      <c r="N47" s="12"/>
      <c r="O47" s="12" t="str">
        <f t="shared" si="3"/>
        <v>PH.IC.NA.010135.01</v>
      </c>
      <c r="Q47" s="12" t="str">
        <f t="shared" si="4"/>
        <v>CL.IC.NA.010135.01</v>
      </c>
    </row>
    <row r="48" spans="1:19" ht="15">
      <c r="A48" t="s">
        <v>6765</v>
      </c>
      <c r="C48" s="2" t="s">
        <v>1192</v>
      </c>
      <c r="E48" s="2" t="s">
        <v>1192</v>
      </c>
      <c r="F48" t="s">
        <v>6734</v>
      </c>
      <c r="G48" t="s">
        <v>6740</v>
      </c>
      <c r="H48" s="2" t="s">
        <v>4726</v>
      </c>
      <c r="I48" t="s">
        <v>6740</v>
      </c>
      <c r="J48" s="11" t="str">
        <f t="shared" si="1"/>
        <v>IC.NA.010136</v>
      </c>
      <c r="K48" s="2" t="s">
        <v>1192</v>
      </c>
      <c r="L48" t="str">
        <f t="shared" si="0"/>
        <v>Memory</v>
      </c>
      <c r="M48" s="12" t="str">
        <f t="shared" si="2"/>
        <v>PI.IC.NA.010136.01</v>
      </c>
      <c r="N48" s="12"/>
      <c r="O48" s="12" t="str">
        <f t="shared" si="3"/>
        <v>PH.IC.NA.010136.01</v>
      </c>
      <c r="Q48" s="12" t="str">
        <f t="shared" si="4"/>
        <v>CL.IC.NA.010136.01</v>
      </c>
    </row>
    <row r="49" spans="1:19" ht="15">
      <c r="A49" t="s">
        <v>6765</v>
      </c>
      <c r="C49" s="2" t="s">
        <v>1192</v>
      </c>
      <c r="E49" s="2" t="s">
        <v>1192</v>
      </c>
      <c r="F49" t="s">
        <v>6734</v>
      </c>
      <c r="G49" t="s">
        <v>1409</v>
      </c>
      <c r="H49" s="2" t="s">
        <v>4604</v>
      </c>
      <c r="I49" t="s">
        <v>1409</v>
      </c>
      <c r="J49" s="11" t="str">
        <f t="shared" si="1"/>
        <v>IC.NA.010137</v>
      </c>
      <c r="K49" s="2" t="s">
        <v>1192</v>
      </c>
      <c r="L49" t="str">
        <f t="shared" si="0"/>
        <v>Pain</v>
      </c>
      <c r="M49" s="12" t="str">
        <f t="shared" si="2"/>
        <v>PI.IC.NA.010137.01</v>
      </c>
      <c r="N49" s="12"/>
      <c r="O49" s="12" t="str">
        <f t="shared" si="3"/>
        <v>PH.IC.NA.010137.01</v>
      </c>
      <c r="Q49" s="12" t="str">
        <f t="shared" si="4"/>
        <v>CL.IC.NA.010137.01</v>
      </c>
    </row>
    <row r="50" spans="1:19" ht="15">
      <c r="A50" t="s">
        <v>6765</v>
      </c>
      <c r="C50" s="2" t="s">
        <v>1192</v>
      </c>
      <c r="E50" s="2" t="s">
        <v>1192</v>
      </c>
      <c r="F50" t="s">
        <v>6734</v>
      </c>
      <c r="G50" t="s">
        <v>6741</v>
      </c>
      <c r="H50" s="2" t="s">
        <v>7444</v>
      </c>
      <c r="I50" t="s">
        <v>6742</v>
      </c>
      <c r="J50" s="11" t="str">
        <f t="shared" si="1"/>
        <v>IC.NA.010138</v>
      </c>
      <c r="K50" s="2" t="s">
        <v>1192</v>
      </c>
      <c r="L50" t="str">
        <f t="shared" si="0"/>
        <v>Sedation/lethargy</v>
      </c>
      <c r="M50" s="12" t="str">
        <f t="shared" si="2"/>
        <v>PI.IC.NA.010138.01</v>
      </c>
      <c r="N50" s="12"/>
      <c r="O50" s="12" t="str">
        <f t="shared" si="3"/>
        <v>PH.IC.NA.010138.01</v>
      </c>
      <c r="Q50" s="12" t="str">
        <f t="shared" si="4"/>
        <v>CL.IC.NA.010138.01</v>
      </c>
    </row>
    <row r="51" spans="1:19" ht="15">
      <c r="A51" t="s">
        <v>6765</v>
      </c>
      <c r="C51" s="2" t="s">
        <v>1192</v>
      </c>
      <c r="E51" s="2" t="s">
        <v>1192</v>
      </c>
      <c r="F51" t="s">
        <v>6734</v>
      </c>
      <c r="G51" t="s">
        <v>6743</v>
      </c>
      <c r="H51" s="2" t="s">
        <v>7446</v>
      </c>
      <c r="I51" t="s">
        <v>6744</v>
      </c>
      <c r="J51" s="11" t="str">
        <f t="shared" si="1"/>
        <v>IC.NA.010139</v>
      </c>
      <c r="K51" s="2" t="s">
        <v>1192</v>
      </c>
      <c r="L51" t="str">
        <f t="shared" si="0"/>
        <v>Visual Impairment</v>
      </c>
      <c r="M51" s="12" t="str">
        <f t="shared" si="2"/>
        <v>PI.IC.NA.010139.01</v>
      </c>
      <c r="N51" s="12"/>
      <c r="O51" s="12" t="str">
        <f t="shared" si="3"/>
        <v>PH.IC.NA.010139.01</v>
      </c>
      <c r="Q51" s="12" t="str">
        <f t="shared" si="4"/>
        <v>CL.IC.NA.010139.01</v>
      </c>
    </row>
    <row r="52" spans="1:19" ht="15">
      <c r="A52" t="s">
        <v>6765</v>
      </c>
      <c r="C52" s="2" t="s">
        <v>1192</v>
      </c>
      <c r="E52" s="2" t="s">
        <v>1192</v>
      </c>
      <c r="F52" t="s">
        <v>6734</v>
      </c>
      <c r="G52" t="s">
        <v>5088</v>
      </c>
      <c r="H52" s="2" t="s">
        <v>11078</v>
      </c>
      <c r="I52" t="s">
        <v>930</v>
      </c>
      <c r="J52" s="11" t="str">
        <f t="shared" si="1"/>
        <v>IC.NA.010140</v>
      </c>
      <c r="K52" s="2" t="s">
        <v>1192</v>
      </c>
      <c r="L52" t="str">
        <f t="shared" si="0"/>
        <v>Other: Specify</v>
      </c>
      <c r="M52" s="12" t="str">
        <f t="shared" si="2"/>
        <v>PI.IC.NA.010140.01</v>
      </c>
      <c r="N52" s="12"/>
      <c r="O52" s="12" t="str">
        <f t="shared" si="3"/>
        <v>PH.IC.NA.010140.01</v>
      </c>
      <c r="Q52" s="12" t="str">
        <f t="shared" si="4"/>
        <v>CL.IC.NA.010140.01</v>
      </c>
    </row>
    <row r="53" spans="1:19" ht="15">
      <c r="A53" t="s">
        <v>6765</v>
      </c>
      <c r="C53" s="2" t="s">
        <v>1192</v>
      </c>
      <c r="E53" s="2" t="s">
        <v>1192</v>
      </c>
      <c r="F53" t="s">
        <v>6734</v>
      </c>
      <c r="G53" t="s">
        <v>6562</v>
      </c>
      <c r="H53" s="2" t="s">
        <v>11145</v>
      </c>
      <c r="I53" t="s">
        <v>6562</v>
      </c>
      <c r="J53" s="11" t="str">
        <f t="shared" si="1"/>
        <v>IC.NA.010165</v>
      </c>
      <c r="K53" s="2" t="s">
        <v>1192</v>
      </c>
      <c r="L53" t="str">
        <f t="shared" si="0"/>
        <v>Anxiety</v>
      </c>
      <c r="M53" s="12" t="str">
        <f t="shared" si="2"/>
        <v>PI.IC.NA.010165.01</v>
      </c>
      <c r="N53" s="12"/>
      <c r="O53" s="12" t="str">
        <f t="shared" si="3"/>
        <v>PH.IC.NA.010165.01</v>
      </c>
      <c r="Q53" s="12" t="str">
        <f t="shared" si="4"/>
        <v>CL.IC.NA.010165.01</v>
      </c>
      <c r="R53" t="s">
        <v>1141</v>
      </c>
      <c r="S53">
        <v>870</v>
      </c>
    </row>
    <row r="54" spans="1:19" ht="15">
      <c r="A54" t="s">
        <v>6765</v>
      </c>
      <c r="C54" s="2" t="s">
        <v>1192</v>
      </c>
      <c r="E54" s="2" t="s">
        <v>1192</v>
      </c>
      <c r="F54" t="s">
        <v>6734</v>
      </c>
      <c r="G54" t="s">
        <v>6971</v>
      </c>
      <c r="H54" s="2" t="s">
        <v>6563</v>
      </c>
      <c r="I54" t="s">
        <v>6971</v>
      </c>
      <c r="J54" s="11" t="str">
        <f t="shared" si="1"/>
        <v>IC.NA.010166</v>
      </c>
      <c r="K54" s="2" t="s">
        <v>1192</v>
      </c>
      <c r="L54" t="str">
        <f t="shared" si="0"/>
        <v>Confusion</v>
      </c>
      <c r="M54" s="12" t="str">
        <f t="shared" si="2"/>
        <v>PI.IC.NA.010166.01</v>
      </c>
      <c r="N54" s="12"/>
      <c r="O54" s="12" t="str">
        <f t="shared" si="3"/>
        <v>PH.IC.NA.010166.01</v>
      </c>
      <c r="Q54" s="12" t="str">
        <f t="shared" si="4"/>
        <v>CL.IC.NA.010166.01</v>
      </c>
      <c r="R54" t="s">
        <v>9277</v>
      </c>
      <c r="S54">
        <v>870</v>
      </c>
    </row>
    <row r="55" spans="1:19" ht="15">
      <c r="A55" t="s">
        <v>6765</v>
      </c>
      <c r="C55" s="2" t="s">
        <v>1192</v>
      </c>
      <c r="E55" s="2" t="s">
        <v>1192</v>
      </c>
      <c r="F55" t="s">
        <v>6734</v>
      </c>
      <c r="G55" t="s">
        <v>6572</v>
      </c>
      <c r="H55" s="2" t="s">
        <v>6573</v>
      </c>
      <c r="I55" t="s">
        <v>6572</v>
      </c>
      <c r="J55" s="11" t="str">
        <f t="shared" si="1"/>
        <v>IC.NA.010167</v>
      </c>
      <c r="K55" s="2" t="s">
        <v>1192</v>
      </c>
      <c r="L55" t="str">
        <f t="shared" si="0"/>
        <v>Communication Barrier</v>
      </c>
      <c r="M55" s="12" t="str">
        <f t="shared" si="2"/>
        <v>PI.IC.NA.010167.01</v>
      </c>
      <c r="N55" s="12"/>
      <c r="O55" s="12" t="str">
        <f t="shared" si="3"/>
        <v>PH.IC.NA.010167.01</v>
      </c>
      <c r="Q55" s="12" t="str">
        <f t="shared" si="4"/>
        <v>CL.IC.NA.010167.01</v>
      </c>
      <c r="R55" t="s">
        <v>9277</v>
      </c>
      <c r="S55">
        <v>870</v>
      </c>
    </row>
    <row r="56" spans="1:19" ht="15">
      <c r="A56" t="s">
        <v>6765</v>
      </c>
      <c r="C56" s="2" t="s">
        <v>11324</v>
      </c>
      <c r="E56" s="2" t="s">
        <v>11324</v>
      </c>
      <c r="F56" t="s">
        <v>6734</v>
      </c>
      <c r="G56" t="s">
        <v>6574</v>
      </c>
      <c r="H56" s="2" t="s">
        <v>6575</v>
      </c>
      <c r="I56" t="s">
        <v>6574</v>
      </c>
      <c r="J56" s="11" t="str">
        <f t="shared" si="1"/>
        <v>IC.NA.010168</v>
      </c>
      <c r="K56" s="2" t="s">
        <v>11324</v>
      </c>
      <c r="L56" t="str">
        <f t="shared" si="0"/>
        <v>Impaired Listening Skills</v>
      </c>
      <c r="M56" s="12" t="str">
        <f t="shared" si="2"/>
        <v>PI.IC.NA.010168.01</v>
      </c>
      <c r="N56" s="12"/>
      <c r="O56" s="12" t="str">
        <f t="shared" si="3"/>
        <v>PH.IC.NA.010168.01</v>
      </c>
      <c r="Q56" s="12" t="str">
        <f t="shared" si="4"/>
        <v>CL.IC.NA.010168.01</v>
      </c>
      <c r="R56" t="s">
        <v>9277</v>
      </c>
      <c r="S56">
        <v>870</v>
      </c>
    </row>
    <row r="57" spans="1:19" ht="15">
      <c r="A57" t="s">
        <v>6765</v>
      </c>
      <c r="C57" s="2" t="s">
        <v>11324</v>
      </c>
      <c r="E57" s="2" t="s">
        <v>11324</v>
      </c>
      <c r="F57" t="s">
        <v>6734</v>
      </c>
      <c r="G57" t="s">
        <v>6576</v>
      </c>
      <c r="H57" s="2" t="s">
        <v>6577</v>
      </c>
      <c r="I57" t="s">
        <v>6576</v>
      </c>
      <c r="J57" s="11" t="str">
        <f t="shared" si="1"/>
        <v>IC.NA.010169</v>
      </c>
      <c r="K57" s="2" t="s">
        <v>11324</v>
      </c>
      <c r="L57" t="str">
        <f t="shared" si="0"/>
        <v>Unable to read</v>
      </c>
      <c r="M57" s="12" t="str">
        <f t="shared" si="2"/>
        <v>PI.IC.NA.010169.01</v>
      </c>
      <c r="N57" s="12"/>
      <c r="O57" s="12" t="str">
        <f t="shared" si="3"/>
        <v>PH.IC.NA.010169.01</v>
      </c>
      <c r="Q57" s="12" t="str">
        <f t="shared" si="4"/>
        <v>CL.IC.NA.010169.01</v>
      </c>
      <c r="R57" t="s">
        <v>9277</v>
      </c>
      <c r="S57">
        <v>870</v>
      </c>
    </row>
    <row r="58" spans="1:19" ht="15">
      <c r="A58" t="s">
        <v>6765</v>
      </c>
      <c r="C58" s="2" t="s">
        <v>11324</v>
      </c>
      <c r="E58" s="2" t="s">
        <v>11324</v>
      </c>
      <c r="F58" t="s">
        <v>6762</v>
      </c>
      <c r="G58" t="s">
        <v>6763</v>
      </c>
      <c r="H58" s="2" t="s">
        <v>6543</v>
      </c>
      <c r="I58" t="s">
        <v>6763</v>
      </c>
      <c r="J58" s="11" t="str">
        <f t="shared" si="1"/>
        <v>IC.NA.010141</v>
      </c>
      <c r="K58" s="2" t="s">
        <v>11324</v>
      </c>
      <c r="L58" t="str">
        <f t="shared" si="0"/>
        <v>Daily</v>
      </c>
      <c r="M58" s="12" t="str">
        <f t="shared" si="2"/>
        <v>PI.IC.NA.010141.01</v>
      </c>
      <c r="N58" s="12"/>
      <c r="O58" s="12" t="str">
        <f t="shared" si="3"/>
        <v>PH.IC.NA.010141.01</v>
      </c>
      <c r="Q58" s="12" t="str">
        <f t="shared" si="4"/>
        <v>CL.IC.NA.010141.01</v>
      </c>
    </row>
    <row r="59" spans="1:19" ht="15">
      <c r="A59" t="s">
        <v>6765</v>
      </c>
      <c r="C59" s="2" t="s">
        <v>11324</v>
      </c>
      <c r="E59" s="2" t="s">
        <v>11324</v>
      </c>
      <c r="F59" t="s">
        <v>6762</v>
      </c>
      <c r="G59" t="s">
        <v>6658</v>
      </c>
      <c r="H59" s="2" t="s">
        <v>6546</v>
      </c>
      <c r="I59" t="s">
        <v>6659</v>
      </c>
      <c r="J59" s="11" t="str">
        <f t="shared" si="1"/>
        <v>IC.NA.010142</v>
      </c>
      <c r="K59" s="2" t="s">
        <v>11324</v>
      </c>
      <c r="L59" t="str">
        <f t="shared" si="0"/>
        <v>Several times a week</v>
      </c>
      <c r="M59" s="12" t="str">
        <f t="shared" si="2"/>
        <v>PI.IC.NA.010142.01</v>
      </c>
      <c r="N59" s="12"/>
      <c r="O59" s="12" t="str">
        <f t="shared" si="3"/>
        <v>PH.IC.NA.010142.01</v>
      </c>
      <c r="Q59" s="12" t="str">
        <f t="shared" si="4"/>
        <v>CL.IC.NA.010142.01</v>
      </c>
    </row>
    <row r="60" spans="1:19" ht="15">
      <c r="A60" t="s">
        <v>6765</v>
      </c>
      <c r="C60" s="2" t="s">
        <v>1192</v>
      </c>
      <c r="E60" s="2" t="s">
        <v>1192</v>
      </c>
      <c r="F60" t="s">
        <v>6762</v>
      </c>
      <c r="G60" t="s">
        <v>6660</v>
      </c>
      <c r="H60" s="2" t="s">
        <v>11034</v>
      </c>
      <c r="I60" t="s">
        <v>6660</v>
      </c>
      <c r="J60" s="11" t="str">
        <f t="shared" si="1"/>
        <v>IC.NA.010143</v>
      </c>
      <c r="K60" s="2" t="s">
        <v>1192</v>
      </c>
      <c r="L60" t="str">
        <f t="shared" si="0"/>
        <v>Weekly</v>
      </c>
      <c r="M60" s="12" t="str">
        <f t="shared" si="2"/>
        <v>PI.IC.NA.010143.01</v>
      </c>
      <c r="N60" s="12"/>
      <c r="O60" s="12" t="str">
        <f t="shared" si="3"/>
        <v>PH.IC.NA.010143.01</v>
      </c>
      <c r="Q60" s="12" t="str">
        <f t="shared" si="4"/>
        <v>CL.IC.NA.010143.01</v>
      </c>
    </row>
    <row r="61" spans="1:19" ht="15">
      <c r="A61" t="s">
        <v>6765</v>
      </c>
      <c r="C61" s="2" t="s">
        <v>1192</v>
      </c>
      <c r="E61" s="2" t="s">
        <v>1192</v>
      </c>
      <c r="F61" t="s">
        <v>6762</v>
      </c>
      <c r="G61" t="s">
        <v>2971</v>
      </c>
      <c r="H61" s="2" t="s">
        <v>6473</v>
      </c>
      <c r="I61" t="s">
        <v>930</v>
      </c>
      <c r="J61" s="11" t="str">
        <f t="shared" si="1"/>
        <v>IC.NA.010144</v>
      </c>
      <c r="K61" s="2" t="s">
        <v>1192</v>
      </c>
      <c r="L61" t="str">
        <f t="shared" si="0"/>
        <v>Other: specify</v>
      </c>
      <c r="M61" s="12" t="str">
        <f t="shared" si="2"/>
        <v>PI.IC.NA.010144.01</v>
      </c>
      <c r="N61" s="12"/>
      <c r="O61" s="12" t="str">
        <f t="shared" si="3"/>
        <v>PH.IC.NA.010144.01</v>
      </c>
      <c r="Q61" s="12" t="str">
        <f t="shared" si="4"/>
        <v>CL.IC.NA.010144.01</v>
      </c>
    </row>
    <row r="62" spans="1:19" ht="15">
      <c r="A62" t="s">
        <v>6765</v>
      </c>
      <c r="C62" s="2" t="s">
        <v>1192</v>
      </c>
      <c r="E62" s="2" t="s">
        <v>1192</v>
      </c>
      <c r="F62" t="s">
        <v>6474</v>
      </c>
      <c r="G62" t="s">
        <v>6475</v>
      </c>
      <c r="H62" s="2" t="s">
        <v>6476</v>
      </c>
      <c r="I62" t="s">
        <v>2103</v>
      </c>
      <c r="J62" s="11" t="str">
        <f t="shared" si="1"/>
        <v>IC.NA.010145</v>
      </c>
      <c r="K62" s="2" t="s">
        <v>1192</v>
      </c>
      <c r="L62" t="str">
        <f t="shared" si="0"/>
        <v>Yellow metal</v>
      </c>
      <c r="M62" s="12" t="str">
        <f t="shared" si="2"/>
        <v>PI.IC.NA.010145.01</v>
      </c>
      <c r="N62" s="12"/>
      <c r="O62" s="12" t="str">
        <f t="shared" si="3"/>
        <v>PH.IC.NA.010145.01</v>
      </c>
      <c r="Q62" s="12" t="str">
        <f t="shared" si="4"/>
        <v>CL.IC.NA.010145.01</v>
      </c>
    </row>
    <row r="63" spans="1:19" ht="15">
      <c r="A63" t="s">
        <v>6765</v>
      </c>
      <c r="C63" s="2" t="s">
        <v>1192</v>
      </c>
      <c r="E63" s="2" t="s">
        <v>1192</v>
      </c>
      <c r="F63" t="s">
        <v>6474</v>
      </c>
      <c r="G63" t="s">
        <v>6477</v>
      </c>
      <c r="H63" s="2" t="s">
        <v>6478</v>
      </c>
      <c r="I63" t="s">
        <v>3124</v>
      </c>
      <c r="J63" s="11" t="str">
        <f t="shared" si="1"/>
        <v>IC.NA.010146</v>
      </c>
      <c r="K63" s="2" t="s">
        <v>1192</v>
      </c>
      <c r="L63" t="str">
        <f t="shared" si="0"/>
        <v>White metal</v>
      </c>
      <c r="M63" s="12" t="str">
        <f t="shared" si="2"/>
        <v>PI.IC.NA.010146.01</v>
      </c>
      <c r="N63" s="12"/>
      <c r="O63" s="12" t="str">
        <f t="shared" si="3"/>
        <v>PH.IC.NA.010146.01</v>
      </c>
      <c r="Q63" s="12" t="str">
        <f t="shared" si="4"/>
        <v>CL.IC.NA.010146.01</v>
      </c>
    </row>
    <row r="64" spans="1:19" ht="15">
      <c r="A64" t="s">
        <v>6765</v>
      </c>
      <c r="C64" s="2" t="s">
        <v>1192</v>
      </c>
      <c r="E64" s="2" t="s">
        <v>1192</v>
      </c>
      <c r="F64" t="s">
        <v>6474</v>
      </c>
      <c r="G64" t="s">
        <v>6483</v>
      </c>
      <c r="H64" s="2" t="s">
        <v>6484</v>
      </c>
      <c r="I64" t="s">
        <v>6485</v>
      </c>
      <c r="J64" s="11" t="str">
        <f t="shared" si="1"/>
        <v>IC.NA.010147</v>
      </c>
      <c r="K64" s="2" t="s">
        <v>1192</v>
      </c>
      <c r="L64" t="str">
        <f t="shared" si="0"/>
        <v>Stone color: Specify</v>
      </c>
      <c r="M64" s="12" t="str">
        <f t="shared" si="2"/>
        <v>PI.IC.NA.010147.01</v>
      </c>
      <c r="N64" s="12"/>
      <c r="O64" s="12" t="str">
        <f t="shared" si="3"/>
        <v>PH.IC.NA.010147.01</v>
      </c>
      <c r="Q64" s="12" t="str">
        <f t="shared" si="4"/>
        <v>CL.IC.NA.010147.01</v>
      </c>
    </row>
    <row r="65" spans="1:19" ht="15">
      <c r="A65" t="s">
        <v>6765</v>
      </c>
      <c r="C65" s="2" t="s">
        <v>11324</v>
      </c>
      <c r="E65" s="2" t="s">
        <v>11324</v>
      </c>
      <c r="F65" t="s">
        <v>6474</v>
      </c>
      <c r="G65" t="s">
        <v>1001</v>
      </c>
      <c r="H65" s="2" t="s">
        <v>6912</v>
      </c>
      <c r="I65" t="s">
        <v>1188</v>
      </c>
      <c r="J65" s="11" t="str">
        <f t="shared" si="1"/>
        <v>IC.NA.010148</v>
      </c>
      <c r="K65" s="2" t="s">
        <v>11324</v>
      </c>
      <c r="L65" t="str">
        <f t="shared" si="0"/>
        <v>None</v>
      </c>
      <c r="M65" s="12" t="str">
        <f t="shared" si="2"/>
        <v>PI.IC.NA.010148.01</v>
      </c>
      <c r="N65" s="12"/>
      <c r="O65" s="12" t="str">
        <f t="shared" si="3"/>
        <v>PH.IC.NA.010148.01</v>
      </c>
      <c r="Q65" s="12" t="str">
        <f t="shared" si="4"/>
        <v>CL.IC.NA.010148.01</v>
      </c>
    </row>
    <row r="66" spans="1:19" ht="15">
      <c r="A66" t="s">
        <v>6765</v>
      </c>
      <c r="C66" s="2" t="s">
        <v>11324</v>
      </c>
      <c r="E66" s="2" t="s">
        <v>11324</v>
      </c>
      <c r="F66" t="s">
        <v>6474</v>
      </c>
      <c r="G66" t="s">
        <v>6486</v>
      </c>
      <c r="H66" s="2" t="s">
        <v>6914</v>
      </c>
      <c r="I66" t="s">
        <v>6636</v>
      </c>
      <c r="J66" s="11" t="str">
        <f t="shared" si="1"/>
        <v>IC.NA.010149</v>
      </c>
      <c r="K66" s="2" t="s">
        <v>11324</v>
      </c>
      <c r="L66" t="str">
        <f t="shared" ref="L66:L129" si="5">G66</f>
        <v>DISPOSITION:</v>
      </c>
      <c r="M66" s="12" t="str">
        <f t="shared" si="2"/>
        <v>PI.IC.NA.010149.01</v>
      </c>
      <c r="N66" s="12"/>
      <c r="O66" s="12" t="str">
        <f t="shared" si="3"/>
        <v>PH.IC.NA.010149.01</v>
      </c>
      <c r="Q66" s="12" t="str">
        <f t="shared" si="4"/>
        <v>CL.IC.NA.010149.01</v>
      </c>
    </row>
    <row r="67" spans="1:19" ht="15">
      <c r="A67" t="s">
        <v>6765</v>
      </c>
      <c r="C67" s="2" t="s">
        <v>1192</v>
      </c>
      <c r="E67" s="2" t="s">
        <v>1192</v>
      </c>
      <c r="F67" t="s">
        <v>6474</v>
      </c>
      <c r="G67" t="s">
        <v>6637</v>
      </c>
      <c r="H67" s="2" t="s">
        <v>6638</v>
      </c>
      <c r="I67" t="s">
        <v>6639</v>
      </c>
      <c r="J67" s="11" t="str">
        <f t="shared" si="1"/>
        <v>IC.NA.010150</v>
      </c>
      <c r="K67" s="2" t="s">
        <v>1192</v>
      </c>
      <c r="L67" t="str">
        <f t="shared" si="5"/>
        <v>Sent to secure location</v>
      </c>
      <c r="M67" s="12" t="str">
        <f t="shared" si="2"/>
        <v>PI.IC.NA.010150.01</v>
      </c>
      <c r="N67" s="12"/>
      <c r="O67" s="12" t="str">
        <f t="shared" si="3"/>
        <v>PH.IC.NA.010150.01</v>
      </c>
      <c r="Q67" s="12" t="str">
        <f t="shared" si="4"/>
        <v>CL.IC.NA.010150.01</v>
      </c>
    </row>
    <row r="68" spans="1:19" ht="15">
      <c r="A68" t="s">
        <v>6765</v>
      </c>
      <c r="C68" s="2" t="s">
        <v>1192</v>
      </c>
      <c r="E68" s="2" t="s">
        <v>1192</v>
      </c>
      <c r="F68" t="s">
        <v>6474</v>
      </c>
      <c r="G68" t="s">
        <v>6640</v>
      </c>
      <c r="H68" s="2" t="s">
        <v>6641</v>
      </c>
      <c r="I68" t="s">
        <v>6642</v>
      </c>
      <c r="J68" s="11" t="str">
        <f t="shared" si="1"/>
        <v>IC.NA.010151</v>
      </c>
      <c r="K68" s="2" t="s">
        <v>1192</v>
      </c>
      <c r="L68" t="str">
        <f t="shared" si="5"/>
        <v>Kept at bedside per Pt</v>
      </c>
      <c r="M68" s="12" t="str">
        <f t="shared" si="2"/>
        <v>PI.IC.NA.010151.01</v>
      </c>
      <c r="N68" s="12"/>
      <c r="O68" s="12" t="str">
        <f t="shared" si="3"/>
        <v>PH.IC.NA.010151.01</v>
      </c>
      <c r="Q68" s="12" t="str">
        <f t="shared" si="4"/>
        <v>CL.IC.NA.010151.01</v>
      </c>
    </row>
    <row r="69" spans="1:19" ht="15">
      <c r="A69" t="s">
        <v>6765</v>
      </c>
      <c r="C69" s="2" t="s">
        <v>11324</v>
      </c>
      <c r="E69" s="2" t="s">
        <v>11324</v>
      </c>
      <c r="F69" t="s">
        <v>6474</v>
      </c>
      <c r="G69" t="s">
        <v>6643</v>
      </c>
      <c r="H69" s="2" t="s">
        <v>6644</v>
      </c>
      <c r="I69" t="s">
        <v>6631</v>
      </c>
      <c r="J69" s="11" t="str">
        <f t="shared" si="1"/>
        <v>IC.NA.010152</v>
      </c>
      <c r="K69" s="2" t="s">
        <v>11324</v>
      </c>
      <c r="L69" t="str">
        <f t="shared" si="5"/>
        <v>Sent home: Specify</v>
      </c>
      <c r="M69" s="12" t="str">
        <f t="shared" si="2"/>
        <v>PI.IC.NA.010152.01</v>
      </c>
      <c r="N69" s="12"/>
      <c r="O69" s="12" t="str">
        <f t="shared" si="3"/>
        <v>PH.IC.NA.010152.01</v>
      </c>
      <c r="Q69" s="12" t="str">
        <f t="shared" si="4"/>
        <v>CL.IC.NA.010152.01</v>
      </c>
    </row>
    <row r="70" spans="1:19" ht="15">
      <c r="A70" t="s">
        <v>6765</v>
      </c>
      <c r="C70" s="2" t="s">
        <v>1192</v>
      </c>
      <c r="E70" s="2" t="s">
        <v>1192</v>
      </c>
      <c r="F70" t="s">
        <v>6474</v>
      </c>
      <c r="G70" t="s">
        <v>6645</v>
      </c>
      <c r="H70" s="2" t="s">
        <v>6646</v>
      </c>
      <c r="I70" t="s">
        <v>6830</v>
      </c>
      <c r="J70" s="11" t="str">
        <f t="shared" si="1"/>
        <v>IC.NA.010161</v>
      </c>
      <c r="K70" s="2" t="s">
        <v>11324</v>
      </c>
      <c r="L70" t="str">
        <f t="shared" si="5"/>
        <v>Remains on patient per request</v>
      </c>
      <c r="M70" s="12" t="str">
        <f t="shared" si="2"/>
        <v>PI.IC.NA.010161.01</v>
      </c>
      <c r="N70" s="12"/>
      <c r="O70" s="12" t="str">
        <f t="shared" si="3"/>
        <v>PH.IC.NA.010161.01</v>
      </c>
      <c r="Q70" s="12" t="str">
        <f t="shared" si="4"/>
        <v>CL.IC.NA.010161.01</v>
      </c>
      <c r="R70" t="s">
        <v>1141</v>
      </c>
      <c r="S70">
        <v>836</v>
      </c>
    </row>
    <row r="71" spans="1:19" ht="15">
      <c r="A71" t="s">
        <v>6765</v>
      </c>
      <c r="C71" s="2" t="s">
        <v>11324</v>
      </c>
      <c r="D71" t="s">
        <v>6831</v>
      </c>
      <c r="E71" s="2" t="s">
        <v>9391</v>
      </c>
      <c r="F71" t="s">
        <v>6832</v>
      </c>
      <c r="G71" t="s">
        <v>6833</v>
      </c>
      <c r="H71" s="2" t="s">
        <v>11324</v>
      </c>
      <c r="I71" t="s">
        <v>1001</v>
      </c>
      <c r="J71" s="11" t="str">
        <f t="shared" si="1"/>
        <v>IC.NA.010201</v>
      </c>
      <c r="K71" s="2" t="s">
        <v>11324</v>
      </c>
      <c r="L71" t="str">
        <f t="shared" si="5"/>
        <v>None reports</v>
      </c>
      <c r="M71" s="12" t="str">
        <f t="shared" si="2"/>
        <v>PI.IC.NA.010201.01</v>
      </c>
      <c r="N71" s="12"/>
      <c r="O71" s="12" t="str">
        <f t="shared" si="3"/>
        <v>PH.IC.NA.010201.01</v>
      </c>
      <c r="Q71" s="12" t="str">
        <f t="shared" si="4"/>
        <v>CL.IC.NA.010201.01</v>
      </c>
    </row>
    <row r="72" spans="1:19" ht="15">
      <c r="A72" t="s">
        <v>6765</v>
      </c>
      <c r="C72" s="2" t="s">
        <v>1192</v>
      </c>
      <c r="E72" s="2" t="s">
        <v>923</v>
      </c>
      <c r="F72" t="s">
        <v>6832</v>
      </c>
      <c r="G72" t="s">
        <v>6834</v>
      </c>
      <c r="H72" s="2" t="s">
        <v>923</v>
      </c>
      <c r="I72" t="s">
        <v>6834</v>
      </c>
      <c r="J72" s="11" t="str">
        <f t="shared" si="1"/>
        <v>IC.NA.010202</v>
      </c>
      <c r="K72" s="2" t="s">
        <v>1192</v>
      </c>
      <c r="L72" t="str">
        <f t="shared" si="5"/>
        <v>Anemia</v>
      </c>
      <c r="M72" s="12" t="str">
        <f t="shared" si="2"/>
        <v>PI.IC.NA.010202.01</v>
      </c>
      <c r="N72" s="12"/>
      <c r="O72" s="12" t="str">
        <f t="shared" si="3"/>
        <v>PH.IC.NA.010202.01</v>
      </c>
      <c r="Q72" s="12" t="str">
        <f t="shared" si="4"/>
        <v>CL.IC.NA.010202.01</v>
      </c>
    </row>
    <row r="73" spans="1:19" ht="15">
      <c r="A73" t="s">
        <v>6765</v>
      </c>
      <c r="C73" s="2" t="s">
        <v>1192</v>
      </c>
      <c r="E73" s="2" t="s">
        <v>923</v>
      </c>
      <c r="F73" t="s">
        <v>6832</v>
      </c>
      <c r="G73" t="s">
        <v>6835</v>
      </c>
      <c r="H73" s="2" t="s">
        <v>1202</v>
      </c>
      <c r="I73" t="s">
        <v>6835</v>
      </c>
      <c r="J73" s="11" t="str">
        <f t="shared" si="1"/>
        <v>IC.NA.010203</v>
      </c>
      <c r="K73" s="2" t="s">
        <v>1192</v>
      </c>
      <c r="L73" t="str">
        <f t="shared" si="5"/>
        <v>Angina</v>
      </c>
      <c r="M73" s="12" t="str">
        <f t="shared" si="2"/>
        <v>PI.IC.NA.010203.01</v>
      </c>
      <c r="N73" s="12"/>
      <c r="O73" s="12" t="str">
        <f t="shared" si="3"/>
        <v>PH.IC.NA.010203.01</v>
      </c>
      <c r="Q73" s="12" t="str">
        <f t="shared" si="4"/>
        <v>CL.IC.NA.010203.01</v>
      </c>
    </row>
    <row r="74" spans="1:19" ht="15">
      <c r="A74" t="s">
        <v>6765</v>
      </c>
      <c r="C74" s="2" t="s">
        <v>1192</v>
      </c>
      <c r="E74" s="2" t="s">
        <v>923</v>
      </c>
      <c r="F74" t="s">
        <v>6832</v>
      </c>
      <c r="G74" t="s">
        <v>6836</v>
      </c>
      <c r="H74" s="2" t="s">
        <v>7070</v>
      </c>
      <c r="I74" t="s">
        <v>6837</v>
      </c>
      <c r="J74" s="11" t="str">
        <f t="shared" si="1"/>
        <v>IC.NA.010204</v>
      </c>
      <c r="K74" s="2" t="s">
        <v>1192</v>
      </c>
      <c r="L74" t="str">
        <f t="shared" si="5"/>
        <v>Anticoagulant therapy</v>
      </c>
      <c r="M74" s="12" t="str">
        <f t="shared" si="2"/>
        <v>PI.IC.NA.010204.01</v>
      </c>
      <c r="N74" s="12"/>
      <c r="O74" s="12" t="str">
        <f t="shared" si="3"/>
        <v>PH.IC.NA.010204.01</v>
      </c>
      <c r="Q74" s="12" t="str">
        <f t="shared" si="4"/>
        <v>CL.IC.NA.010204.01</v>
      </c>
    </row>
    <row r="75" spans="1:19" ht="15">
      <c r="A75" t="s">
        <v>6765</v>
      </c>
      <c r="C75" s="2" t="s">
        <v>11324</v>
      </c>
      <c r="E75" s="2" t="s">
        <v>943</v>
      </c>
      <c r="F75" t="s">
        <v>6832</v>
      </c>
      <c r="G75" t="s">
        <v>6838</v>
      </c>
      <c r="H75" s="2" t="s">
        <v>7071</v>
      </c>
      <c r="I75" t="s">
        <v>6839</v>
      </c>
      <c r="J75" s="11" t="str">
        <f t="shared" si="1"/>
        <v>IC.NA.010205</v>
      </c>
      <c r="K75" s="2" t="s">
        <v>11324</v>
      </c>
      <c r="L75" t="str">
        <f t="shared" si="5"/>
        <v>Arrhythmias</v>
      </c>
      <c r="M75" s="12" t="str">
        <f t="shared" si="2"/>
        <v>PI.IC.NA.010205.01</v>
      </c>
      <c r="N75" s="12"/>
      <c r="O75" s="12" t="str">
        <f t="shared" si="3"/>
        <v>PH.IC.NA.010205.01</v>
      </c>
      <c r="Q75" s="12" t="str">
        <f t="shared" si="4"/>
        <v>CL.IC.NA.010205.01</v>
      </c>
    </row>
    <row r="76" spans="1:19" ht="15">
      <c r="A76" t="s">
        <v>6765</v>
      </c>
      <c r="C76" s="2" t="s">
        <v>11324</v>
      </c>
      <c r="E76" s="2" t="s">
        <v>1199</v>
      </c>
      <c r="F76" t="s">
        <v>6832</v>
      </c>
      <c r="G76" t="s">
        <v>6840</v>
      </c>
      <c r="H76" s="2" t="s">
        <v>6888</v>
      </c>
      <c r="I76" t="s">
        <v>6841</v>
      </c>
      <c r="J76" s="11" t="str">
        <f t="shared" si="1"/>
        <v>IC.NA.010206</v>
      </c>
      <c r="K76" s="2" t="s">
        <v>11324</v>
      </c>
      <c r="L76" t="str">
        <f t="shared" si="5"/>
        <v>Coronary artery disease</v>
      </c>
      <c r="M76" s="12" t="str">
        <f t="shared" si="2"/>
        <v>PI.IC.NA.010206.01</v>
      </c>
      <c r="N76" s="12"/>
      <c r="O76" s="12" t="str">
        <f t="shared" si="3"/>
        <v>PH.IC.NA.010206.01</v>
      </c>
      <c r="Q76" s="12" t="str">
        <f t="shared" si="4"/>
        <v>CL.IC.NA.010206.01</v>
      </c>
    </row>
    <row r="77" spans="1:19" ht="15">
      <c r="A77" t="s">
        <v>6765</v>
      </c>
      <c r="C77" s="2" t="s">
        <v>11324</v>
      </c>
      <c r="E77" s="2" t="s">
        <v>1199</v>
      </c>
      <c r="F77" t="s">
        <v>6832</v>
      </c>
      <c r="G77" t="s">
        <v>6842</v>
      </c>
      <c r="H77" s="2" t="s">
        <v>7284</v>
      </c>
      <c r="I77" t="s">
        <v>6842</v>
      </c>
      <c r="J77" s="11" t="str">
        <f t="shared" si="1"/>
        <v>IC.NA.010207</v>
      </c>
      <c r="K77" s="2" t="s">
        <v>11324</v>
      </c>
      <c r="L77" t="str">
        <f t="shared" si="5"/>
        <v>CABG</v>
      </c>
      <c r="M77" s="12" t="str">
        <f t="shared" si="2"/>
        <v>PI.IC.NA.010207.01</v>
      </c>
      <c r="N77" s="12"/>
      <c r="O77" s="12" t="str">
        <f t="shared" si="3"/>
        <v>PH.IC.NA.010207.01</v>
      </c>
      <c r="Q77" s="12" t="str">
        <f t="shared" si="4"/>
        <v>CL.IC.NA.010207.01</v>
      </c>
    </row>
    <row r="78" spans="1:19" ht="15">
      <c r="A78" t="s">
        <v>6765</v>
      </c>
      <c r="C78" s="2" t="s">
        <v>1192</v>
      </c>
      <c r="E78" s="2" t="s">
        <v>923</v>
      </c>
      <c r="F78" t="s">
        <v>6832</v>
      </c>
      <c r="G78" t="s">
        <v>6843</v>
      </c>
      <c r="H78" s="2" t="s">
        <v>10093</v>
      </c>
      <c r="I78" t="s">
        <v>6843</v>
      </c>
      <c r="J78" s="11" t="str">
        <f t="shared" si="1"/>
        <v>IC.NA.010208</v>
      </c>
      <c r="K78" s="2" t="s">
        <v>1192</v>
      </c>
      <c r="L78" t="str">
        <f t="shared" si="5"/>
        <v>CHF</v>
      </c>
      <c r="M78" s="12" t="str">
        <f t="shared" si="2"/>
        <v>PI.IC.NA.010208.01</v>
      </c>
      <c r="N78" s="12"/>
      <c r="O78" s="12" t="str">
        <f t="shared" si="3"/>
        <v>PH.IC.NA.010208.01</v>
      </c>
      <c r="Q78" s="12" t="str">
        <f t="shared" si="4"/>
        <v>CL.IC.NA.010208.01</v>
      </c>
    </row>
    <row r="79" spans="1:19" ht="15">
      <c r="A79" t="s">
        <v>6765</v>
      </c>
      <c r="C79" s="2" t="s">
        <v>1192</v>
      </c>
      <c r="E79" s="2" t="s">
        <v>923</v>
      </c>
      <c r="F79" t="s">
        <v>6832</v>
      </c>
      <c r="G79" t="s">
        <v>6479</v>
      </c>
      <c r="H79" s="2" t="s">
        <v>10095</v>
      </c>
      <c r="I79" t="s">
        <v>6480</v>
      </c>
      <c r="J79" s="11" t="str">
        <f t="shared" si="1"/>
        <v>IC.NA.010209</v>
      </c>
      <c r="K79" s="2" t="s">
        <v>1192</v>
      </c>
      <c r="L79" t="str">
        <f t="shared" si="5"/>
        <v>Deep vein thrombosis</v>
      </c>
      <c r="M79" s="12" t="str">
        <f t="shared" si="2"/>
        <v>PI.IC.NA.010209.01</v>
      </c>
      <c r="N79" s="12"/>
      <c r="O79" s="12" t="str">
        <f t="shared" si="3"/>
        <v>PH.IC.NA.010209.01</v>
      </c>
      <c r="Q79" s="12" t="str">
        <f t="shared" si="4"/>
        <v>CL.IC.NA.010209.01</v>
      </c>
    </row>
    <row r="80" spans="1:19" ht="15">
      <c r="A80" t="s">
        <v>6765</v>
      </c>
      <c r="C80" s="2" t="s">
        <v>1192</v>
      </c>
      <c r="E80" s="2" t="s">
        <v>923</v>
      </c>
      <c r="F80" t="s">
        <v>6832</v>
      </c>
      <c r="G80" t="s">
        <v>6481</v>
      </c>
      <c r="H80" s="2" t="s">
        <v>10905</v>
      </c>
      <c r="I80" t="s">
        <v>6668</v>
      </c>
      <c r="J80" s="11" t="str">
        <f t="shared" si="1"/>
        <v>IC.NA.010210</v>
      </c>
      <c r="K80" s="2" t="s">
        <v>1192</v>
      </c>
      <c r="L80" t="str">
        <f t="shared" si="5"/>
        <v>Hypertension</v>
      </c>
      <c r="M80" s="12" t="str">
        <f t="shared" si="2"/>
        <v>PI.IC.NA.010210.01</v>
      </c>
      <c r="N80" s="12"/>
      <c r="O80" s="12" t="str">
        <f t="shared" si="3"/>
        <v>PH.IC.NA.010210.01</v>
      </c>
      <c r="Q80" s="12" t="str">
        <f t="shared" si="4"/>
        <v>CL.IC.NA.010210.01</v>
      </c>
    </row>
    <row r="81" spans="1:19" ht="15">
      <c r="A81" t="s">
        <v>6765</v>
      </c>
      <c r="C81" s="2" t="s">
        <v>1192</v>
      </c>
      <c r="E81" s="2" t="s">
        <v>923</v>
      </c>
      <c r="F81" t="s">
        <v>6832</v>
      </c>
      <c r="G81" t="s">
        <v>6669</v>
      </c>
      <c r="H81" s="2" t="s">
        <v>8048</v>
      </c>
      <c r="I81" t="s">
        <v>6670</v>
      </c>
      <c r="J81" s="11" t="str">
        <f t="shared" si="1"/>
        <v>IC.NA.010211</v>
      </c>
      <c r="K81" s="2" t="s">
        <v>1192</v>
      </c>
      <c r="L81" t="str">
        <f t="shared" si="5"/>
        <v>Myocardial infarction</v>
      </c>
      <c r="M81" s="12" t="str">
        <f t="shared" si="2"/>
        <v>PI.IC.NA.010211.01</v>
      </c>
      <c r="N81" s="12"/>
      <c r="O81" s="12" t="str">
        <f t="shared" si="3"/>
        <v>PH.IC.NA.010211.01</v>
      </c>
      <c r="Q81" s="12" t="str">
        <f t="shared" si="4"/>
        <v>CL.IC.NA.010211.01</v>
      </c>
    </row>
    <row r="82" spans="1:19" ht="15">
      <c r="A82" t="s">
        <v>6765</v>
      </c>
      <c r="C82" s="2" t="s">
        <v>1192</v>
      </c>
      <c r="E82" s="2" t="s">
        <v>923</v>
      </c>
      <c r="F82" t="s">
        <v>6832</v>
      </c>
      <c r="G82" t="s">
        <v>6671</v>
      </c>
      <c r="H82" s="2" t="s">
        <v>11023</v>
      </c>
      <c r="I82" t="s">
        <v>6672</v>
      </c>
      <c r="J82" s="11" t="str">
        <f t="shared" si="1"/>
        <v>IC.NA.010212</v>
      </c>
      <c r="K82" s="2" t="s">
        <v>1192</v>
      </c>
      <c r="L82" t="str">
        <f t="shared" si="5"/>
        <v>Peripheral vascular disease</v>
      </c>
      <c r="M82" s="12" t="str">
        <f t="shared" si="2"/>
        <v>PI.IC.NA.010212.01</v>
      </c>
      <c r="N82" s="12"/>
      <c r="O82" s="12" t="str">
        <f t="shared" si="3"/>
        <v>PH.IC.NA.010212.01</v>
      </c>
      <c r="Q82" s="12" t="str">
        <f t="shared" si="4"/>
        <v>CL.IC.NA.010212.01</v>
      </c>
    </row>
    <row r="83" spans="1:19" ht="15">
      <c r="A83" t="s">
        <v>6765</v>
      </c>
      <c r="C83" s="2" t="s">
        <v>1192</v>
      </c>
      <c r="E83" s="2" t="s">
        <v>923</v>
      </c>
      <c r="F83" t="s">
        <v>6832</v>
      </c>
      <c r="G83" t="s">
        <v>2971</v>
      </c>
      <c r="H83" s="2" t="s">
        <v>8201</v>
      </c>
      <c r="I83" t="s">
        <v>930</v>
      </c>
      <c r="J83" s="11" t="str">
        <f t="shared" si="1"/>
        <v>IC.NA.010213</v>
      </c>
      <c r="K83" s="2" t="s">
        <v>1192</v>
      </c>
      <c r="L83" t="str">
        <f t="shared" si="5"/>
        <v>Other: specify</v>
      </c>
      <c r="M83" s="12" t="str">
        <f t="shared" si="2"/>
        <v>PI.IC.NA.010213.01</v>
      </c>
      <c r="N83" s="12"/>
      <c r="O83" s="12" t="str">
        <f t="shared" si="3"/>
        <v>PH.IC.NA.010213.01</v>
      </c>
      <c r="Q83" s="12" t="str">
        <f t="shared" si="4"/>
        <v>CL.IC.NA.010213.01</v>
      </c>
    </row>
    <row r="84" spans="1:19" ht="15">
      <c r="A84" t="s">
        <v>6765</v>
      </c>
      <c r="C84" s="2" t="s">
        <v>1192</v>
      </c>
      <c r="E84" s="2" t="s">
        <v>923</v>
      </c>
      <c r="F84" t="s">
        <v>6673</v>
      </c>
      <c r="G84" t="s">
        <v>3196</v>
      </c>
      <c r="H84" s="2" t="s">
        <v>9621</v>
      </c>
      <c r="I84" t="s">
        <v>3196</v>
      </c>
      <c r="J84" s="11" t="str">
        <f t="shared" ref="J84:J149" si="6">CONCATENATE("IC.NA.",C84,E84,H84)</f>
        <v>IC.NA.010214</v>
      </c>
      <c r="K84" s="2" t="s">
        <v>1192</v>
      </c>
      <c r="L84" t="str">
        <f t="shared" si="5"/>
        <v>No</v>
      </c>
      <c r="M84" s="12" t="str">
        <f t="shared" ref="M84:M149" si="7">CONCATENATE("PI.",J84,".",K84)</f>
        <v>PI.IC.NA.010214.01</v>
      </c>
      <c r="N84" s="12"/>
      <c r="O84" s="12" t="str">
        <f t="shared" ref="O84:O149" si="8">CONCATENATE("PH.",J84,".",K84)</f>
        <v>PH.IC.NA.010214.01</v>
      </c>
      <c r="Q84" s="12" t="str">
        <f t="shared" ref="Q84:Q149" si="9">CONCATENATE("CL.",J84,".",K84)</f>
        <v>CL.IC.NA.010214.01</v>
      </c>
    </row>
    <row r="85" spans="1:19" ht="15">
      <c r="A85" t="s">
        <v>6765</v>
      </c>
      <c r="C85" s="2" t="s">
        <v>1192</v>
      </c>
      <c r="E85" s="2" t="s">
        <v>923</v>
      </c>
      <c r="F85" t="s">
        <v>6673</v>
      </c>
      <c r="G85" t="s">
        <v>6674</v>
      </c>
      <c r="H85" s="2" t="s">
        <v>6135</v>
      </c>
      <c r="I85" t="s">
        <v>6639</v>
      </c>
      <c r="J85" s="11" t="str">
        <f t="shared" si="6"/>
        <v>IC.NA.010215</v>
      </c>
      <c r="K85" s="2" t="s">
        <v>1192</v>
      </c>
      <c r="L85" t="str">
        <f t="shared" si="5"/>
        <v>Yes, sent to secure location</v>
      </c>
      <c r="M85" s="12" t="str">
        <f t="shared" si="7"/>
        <v>PI.IC.NA.010215.01</v>
      </c>
      <c r="N85" s="12"/>
      <c r="O85" s="12" t="str">
        <f t="shared" si="8"/>
        <v>PH.IC.NA.010215.01</v>
      </c>
      <c r="Q85" s="12" t="str">
        <f t="shared" si="9"/>
        <v>CL.IC.NA.010215.01</v>
      </c>
    </row>
    <row r="86" spans="1:19" ht="15">
      <c r="A86" t="s">
        <v>6765</v>
      </c>
      <c r="C86" s="2" t="s">
        <v>1192</v>
      </c>
      <c r="E86" s="2" t="s">
        <v>923</v>
      </c>
      <c r="F86" t="s">
        <v>6673</v>
      </c>
      <c r="G86" t="s">
        <v>6675</v>
      </c>
      <c r="H86" s="2" t="s">
        <v>5740</v>
      </c>
      <c r="I86" t="s">
        <v>6642</v>
      </c>
      <c r="J86" s="11" t="str">
        <f t="shared" si="6"/>
        <v>IC.NA.010216</v>
      </c>
      <c r="K86" s="2" t="s">
        <v>1192</v>
      </c>
      <c r="L86" t="str">
        <f t="shared" si="5"/>
        <v>Yes, kept at bedside per pt</v>
      </c>
      <c r="M86" s="12" t="str">
        <f t="shared" si="7"/>
        <v>PI.IC.NA.010216.01</v>
      </c>
      <c r="N86" s="12"/>
      <c r="O86" s="12" t="str">
        <f t="shared" si="8"/>
        <v>PH.IC.NA.010216.01</v>
      </c>
      <c r="Q86" s="12" t="str">
        <f t="shared" si="9"/>
        <v>CL.IC.NA.010216.01</v>
      </c>
    </row>
    <row r="87" spans="1:19" ht="15">
      <c r="A87" t="s">
        <v>6765</v>
      </c>
      <c r="C87" s="2" t="s">
        <v>11324</v>
      </c>
      <c r="E87" s="2" t="s">
        <v>9391</v>
      </c>
      <c r="F87" t="s">
        <v>6673</v>
      </c>
      <c r="G87" t="s">
        <v>6864</v>
      </c>
      <c r="H87" s="2" t="s">
        <v>6865</v>
      </c>
      <c r="I87" t="s">
        <v>6866</v>
      </c>
      <c r="J87" s="11" t="str">
        <f t="shared" si="6"/>
        <v>IC.NA.010217</v>
      </c>
      <c r="K87" s="2" t="s">
        <v>11324</v>
      </c>
      <c r="L87" t="str">
        <f t="shared" si="5"/>
        <v>Yes, sent home with: specify</v>
      </c>
      <c r="M87" s="12" t="str">
        <f t="shared" si="7"/>
        <v>PI.IC.NA.010217.01</v>
      </c>
      <c r="N87" s="12"/>
      <c r="O87" s="12" t="str">
        <f t="shared" si="8"/>
        <v>PH.IC.NA.010217.01</v>
      </c>
      <c r="Q87" s="12" t="str">
        <f t="shared" si="9"/>
        <v>CL.IC.NA.010217.01</v>
      </c>
    </row>
    <row r="88" spans="1:19" ht="15">
      <c r="A88" t="s">
        <v>6765</v>
      </c>
      <c r="C88" s="2" t="s">
        <v>1192</v>
      </c>
      <c r="E88" s="2" t="s">
        <v>923</v>
      </c>
      <c r="F88" t="s">
        <v>6673</v>
      </c>
      <c r="G88" t="s">
        <v>6679</v>
      </c>
      <c r="H88" s="2" t="s">
        <v>6644</v>
      </c>
      <c r="I88" t="s">
        <v>4165</v>
      </c>
      <c r="J88" s="11" t="str">
        <f t="shared" si="6"/>
        <v>IC.NA.010252</v>
      </c>
      <c r="K88" s="2" t="s">
        <v>1192</v>
      </c>
      <c r="L88" t="str">
        <f t="shared" si="5"/>
        <v>Amount of Cash</v>
      </c>
      <c r="M88" s="12" t="str">
        <f t="shared" si="7"/>
        <v>PI.IC.NA.010252.01</v>
      </c>
      <c r="N88" s="12"/>
      <c r="O88" s="12" t="str">
        <f t="shared" si="8"/>
        <v>PH.IC.NA.010252.01</v>
      </c>
      <c r="Q88" s="12" t="str">
        <f t="shared" si="9"/>
        <v>CL.IC.NA.010252.01</v>
      </c>
      <c r="R88" t="s">
        <v>1141</v>
      </c>
      <c r="S88">
        <v>840</v>
      </c>
    </row>
    <row r="89" spans="1:19" ht="15">
      <c r="A89" t="s">
        <v>6765</v>
      </c>
      <c r="C89" s="2" t="s">
        <v>1192</v>
      </c>
      <c r="E89" s="2" t="s">
        <v>923</v>
      </c>
      <c r="F89" t="s">
        <v>6673</v>
      </c>
      <c r="G89" t="s">
        <v>6680</v>
      </c>
      <c r="H89" s="2" t="s">
        <v>6933</v>
      </c>
      <c r="I89" t="s">
        <v>6498</v>
      </c>
      <c r="J89" s="11" t="str">
        <f t="shared" si="6"/>
        <v>IC.NA.010253</v>
      </c>
      <c r="K89" s="2" t="s">
        <v>1192</v>
      </c>
      <c r="L89" t="str">
        <f t="shared" si="5"/>
        <v>Credit card</v>
      </c>
      <c r="M89" s="12" t="str">
        <f t="shared" si="7"/>
        <v>PI.IC.NA.010253.01</v>
      </c>
      <c r="N89" s="12"/>
      <c r="O89" s="12" t="str">
        <f t="shared" si="8"/>
        <v>PH.IC.NA.010253.01</v>
      </c>
      <c r="Q89" s="12" t="str">
        <f t="shared" si="9"/>
        <v>CL.IC.NA.010253.01</v>
      </c>
      <c r="R89" t="s">
        <v>1141</v>
      </c>
      <c r="S89">
        <v>840</v>
      </c>
    </row>
    <row r="90" spans="1:19" ht="15">
      <c r="A90" t="s">
        <v>6765</v>
      </c>
      <c r="C90" s="2" t="s">
        <v>1192</v>
      </c>
      <c r="E90" s="2" t="s">
        <v>923</v>
      </c>
      <c r="F90" t="s">
        <v>6499</v>
      </c>
      <c r="G90" t="s">
        <v>6500</v>
      </c>
      <c r="H90" s="2" t="s">
        <v>965</v>
      </c>
      <c r="I90" t="s">
        <v>6501</v>
      </c>
      <c r="J90" s="11" t="str">
        <f t="shared" si="6"/>
        <v>IC.NA.010218</v>
      </c>
      <c r="K90" s="2" t="s">
        <v>1192</v>
      </c>
      <c r="L90" t="str">
        <f t="shared" si="5"/>
        <v>Cell phone: Describe</v>
      </c>
      <c r="M90" s="12" t="str">
        <f t="shared" si="7"/>
        <v>PI.IC.NA.010218.01</v>
      </c>
      <c r="N90" s="12"/>
      <c r="O90" s="12" t="str">
        <f t="shared" si="8"/>
        <v>PH.IC.NA.010218.01</v>
      </c>
      <c r="Q90" s="12" t="str">
        <f t="shared" si="9"/>
        <v>CL.IC.NA.010218.01</v>
      </c>
    </row>
    <row r="91" spans="1:19" ht="15">
      <c r="A91" t="s">
        <v>6765</v>
      </c>
      <c r="C91" s="2" t="s">
        <v>1192</v>
      </c>
      <c r="E91" s="2" t="s">
        <v>923</v>
      </c>
      <c r="F91" t="s">
        <v>6499</v>
      </c>
      <c r="G91" t="s">
        <v>1001</v>
      </c>
      <c r="H91" s="2" t="s">
        <v>967</v>
      </c>
      <c r="I91" t="s">
        <v>6512</v>
      </c>
      <c r="J91" s="11" t="str">
        <f t="shared" si="6"/>
        <v>IC.NA.010219</v>
      </c>
      <c r="K91" s="2" t="s">
        <v>1192</v>
      </c>
      <c r="L91" t="str">
        <f t="shared" si="5"/>
        <v>None</v>
      </c>
      <c r="M91" s="12" t="str">
        <f t="shared" si="7"/>
        <v>PI.IC.NA.010219.01</v>
      </c>
      <c r="N91" s="12"/>
      <c r="O91" s="12" t="str">
        <f t="shared" si="8"/>
        <v>PH.IC.NA.010219.01</v>
      </c>
      <c r="Q91" s="12" t="str">
        <f t="shared" si="9"/>
        <v>CL.IC.NA.010219.01</v>
      </c>
    </row>
    <row r="92" spans="1:19" ht="15">
      <c r="A92" t="s">
        <v>6765</v>
      </c>
      <c r="C92" s="2" t="s">
        <v>1192</v>
      </c>
      <c r="E92" s="2" t="s">
        <v>923</v>
      </c>
      <c r="F92" t="s">
        <v>6499</v>
      </c>
      <c r="G92" t="s">
        <v>6513</v>
      </c>
      <c r="H92" s="2" t="s">
        <v>6396</v>
      </c>
      <c r="I92" t="s">
        <v>6636</v>
      </c>
      <c r="J92" s="11" t="str">
        <f t="shared" si="6"/>
        <v>IC.NA.010220</v>
      </c>
      <c r="K92" s="2" t="s">
        <v>1192</v>
      </c>
      <c r="L92" t="str">
        <f t="shared" si="5"/>
        <v>DISPOSITION</v>
      </c>
      <c r="M92" s="12" t="str">
        <f t="shared" si="7"/>
        <v>PI.IC.NA.010220.01</v>
      </c>
      <c r="N92" s="12"/>
      <c r="O92" s="12" t="str">
        <f t="shared" si="8"/>
        <v>PH.IC.NA.010220.01</v>
      </c>
      <c r="Q92" s="12" t="str">
        <f t="shared" si="9"/>
        <v>CL.IC.NA.010220.01</v>
      </c>
    </row>
    <row r="93" spans="1:19" ht="15">
      <c r="A93" t="s">
        <v>6765</v>
      </c>
      <c r="C93" s="2" t="s">
        <v>1192</v>
      </c>
      <c r="E93" s="2" t="s">
        <v>923</v>
      </c>
      <c r="F93" t="s">
        <v>6499</v>
      </c>
      <c r="G93" t="s">
        <v>6637</v>
      </c>
      <c r="H93" s="2" t="s">
        <v>5577</v>
      </c>
      <c r="I93" t="s">
        <v>6639</v>
      </c>
      <c r="J93" s="11" t="str">
        <f t="shared" si="6"/>
        <v>IC.NA.010221</v>
      </c>
      <c r="K93" s="2" t="s">
        <v>1192</v>
      </c>
      <c r="L93" t="str">
        <f t="shared" si="5"/>
        <v>Sent to secure location</v>
      </c>
      <c r="M93" s="12" t="str">
        <f t="shared" si="7"/>
        <v>PI.IC.NA.010221.01</v>
      </c>
      <c r="N93" s="12"/>
      <c r="O93" s="12" t="str">
        <f t="shared" si="8"/>
        <v>PH.IC.NA.010221.01</v>
      </c>
      <c r="Q93" s="12" t="str">
        <f t="shared" si="9"/>
        <v>CL.IC.NA.010221.01</v>
      </c>
    </row>
    <row r="94" spans="1:19" ht="15">
      <c r="A94" t="s">
        <v>6765</v>
      </c>
      <c r="C94" s="2" t="s">
        <v>1192</v>
      </c>
      <c r="E94" s="2" t="s">
        <v>923</v>
      </c>
      <c r="F94" t="s">
        <v>6499</v>
      </c>
      <c r="G94" t="s">
        <v>6514</v>
      </c>
      <c r="H94" s="2" t="s">
        <v>5751</v>
      </c>
      <c r="I94" t="s">
        <v>6642</v>
      </c>
      <c r="J94" s="11" t="str">
        <f t="shared" si="6"/>
        <v>IC.NA.010222</v>
      </c>
      <c r="K94" s="2" t="s">
        <v>1192</v>
      </c>
      <c r="L94" t="str">
        <f t="shared" si="5"/>
        <v>Kept at bedside per patient</v>
      </c>
      <c r="M94" s="12" t="str">
        <f t="shared" si="7"/>
        <v>PI.IC.NA.010222.01</v>
      </c>
      <c r="N94" s="12"/>
      <c r="O94" s="12" t="str">
        <f t="shared" si="8"/>
        <v>PH.IC.NA.010222.01</v>
      </c>
      <c r="Q94" s="12" t="str">
        <f t="shared" si="9"/>
        <v>CL.IC.NA.010222.01</v>
      </c>
    </row>
    <row r="95" spans="1:19" ht="15">
      <c r="A95" t="s">
        <v>6765</v>
      </c>
      <c r="C95" s="2" t="s">
        <v>1192</v>
      </c>
      <c r="E95" s="2" t="s">
        <v>923</v>
      </c>
      <c r="F95" t="s">
        <v>6499</v>
      </c>
      <c r="G95" t="s">
        <v>6515</v>
      </c>
      <c r="H95" s="2" t="s">
        <v>5753</v>
      </c>
      <c r="I95" t="s">
        <v>6631</v>
      </c>
      <c r="J95" s="11" t="str">
        <f t="shared" si="6"/>
        <v>IC.NA.010223</v>
      </c>
      <c r="K95" s="2" t="s">
        <v>1192</v>
      </c>
      <c r="L95" t="str">
        <f t="shared" si="5"/>
        <v>Sent home with: specify</v>
      </c>
      <c r="M95" s="12" t="str">
        <f t="shared" si="7"/>
        <v>PI.IC.NA.010223.01</v>
      </c>
      <c r="N95" s="12"/>
      <c r="O95" s="12" t="str">
        <f t="shared" si="8"/>
        <v>PH.IC.NA.010223.01</v>
      </c>
      <c r="Q95" s="12" t="str">
        <f t="shared" si="9"/>
        <v>CL.IC.NA.010223.01</v>
      </c>
    </row>
    <row r="96" spans="1:19" ht="15">
      <c r="A96" t="s">
        <v>6765</v>
      </c>
      <c r="C96" s="2" t="s">
        <v>1192</v>
      </c>
      <c r="E96" s="2" t="s">
        <v>923</v>
      </c>
      <c r="F96" t="s">
        <v>6516</v>
      </c>
      <c r="G96" t="s">
        <v>944</v>
      </c>
      <c r="H96" s="2" t="s">
        <v>6583</v>
      </c>
      <c r="I96" t="s">
        <v>944</v>
      </c>
      <c r="J96" s="11" t="str">
        <f t="shared" si="6"/>
        <v>IC.NA.010224</v>
      </c>
      <c r="K96" s="2" t="s">
        <v>1192</v>
      </c>
      <c r="L96" t="str">
        <f t="shared" si="5"/>
        <v>Belt</v>
      </c>
      <c r="M96" s="12" t="str">
        <f t="shared" si="7"/>
        <v>PI.IC.NA.010224.01</v>
      </c>
      <c r="N96" s="12"/>
      <c r="O96" s="12" t="str">
        <f t="shared" si="8"/>
        <v>PH.IC.NA.010224.01</v>
      </c>
      <c r="Q96" s="12" t="str">
        <f t="shared" si="9"/>
        <v>CL.IC.NA.010224.01</v>
      </c>
    </row>
    <row r="97" spans="1:18" ht="15">
      <c r="A97" t="s">
        <v>6765</v>
      </c>
      <c r="C97" s="2" t="s">
        <v>1192</v>
      </c>
      <c r="E97" s="2" t="s">
        <v>923</v>
      </c>
      <c r="F97" t="s">
        <v>6516</v>
      </c>
      <c r="G97" t="s">
        <v>6517</v>
      </c>
      <c r="H97" s="2" t="s">
        <v>7711</v>
      </c>
      <c r="I97" t="s">
        <v>6517</v>
      </c>
      <c r="J97" s="11" t="str">
        <f t="shared" si="6"/>
        <v>IC.NA.010225</v>
      </c>
      <c r="K97" s="2" t="s">
        <v>1192</v>
      </c>
      <c r="L97" t="str">
        <f t="shared" si="5"/>
        <v>Boots</v>
      </c>
      <c r="M97" s="12" t="str">
        <f t="shared" si="7"/>
        <v>PI.IC.NA.010225.01</v>
      </c>
      <c r="N97" s="12"/>
      <c r="O97" s="12" t="str">
        <f t="shared" si="8"/>
        <v>PH.IC.NA.010225.01</v>
      </c>
      <c r="Q97" s="12" t="str">
        <f t="shared" si="9"/>
        <v>CL.IC.NA.010225.01</v>
      </c>
    </row>
    <row r="98" spans="1:18" ht="15">
      <c r="A98" t="s">
        <v>6765</v>
      </c>
      <c r="C98" s="2" t="s">
        <v>1192</v>
      </c>
      <c r="E98" s="2" t="s">
        <v>923</v>
      </c>
      <c r="F98" t="s">
        <v>6516</v>
      </c>
      <c r="G98" t="s">
        <v>6518</v>
      </c>
      <c r="H98" s="2" t="s">
        <v>9453</v>
      </c>
      <c r="I98" t="s">
        <v>6518</v>
      </c>
      <c r="J98" s="11" t="str">
        <f t="shared" si="6"/>
        <v>IC.NA.010226</v>
      </c>
      <c r="K98" s="2" t="s">
        <v>1192</v>
      </c>
      <c r="L98" t="str">
        <f t="shared" si="5"/>
        <v>Bras</v>
      </c>
      <c r="M98" s="12" t="str">
        <f t="shared" si="7"/>
        <v>PI.IC.NA.010226.01</v>
      </c>
      <c r="N98" s="12"/>
      <c r="O98" s="12" t="str">
        <f t="shared" si="8"/>
        <v>PH.IC.NA.010226.01</v>
      </c>
      <c r="Q98" s="12" t="str">
        <f t="shared" si="9"/>
        <v>CL.IC.NA.010226.01</v>
      </c>
    </row>
    <row r="99" spans="1:18" ht="15">
      <c r="A99" t="s">
        <v>6765</v>
      </c>
      <c r="C99" s="2" t="s">
        <v>1192</v>
      </c>
      <c r="E99" s="2" t="s">
        <v>923</v>
      </c>
      <c r="F99" t="s">
        <v>6516</v>
      </c>
      <c r="G99" t="s">
        <v>6519</v>
      </c>
      <c r="H99" s="2" t="s">
        <v>5889</v>
      </c>
      <c r="I99" t="s">
        <v>6519</v>
      </c>
      <c r="J99" s="11" t="str">
        <f t="shared" si="6"/>
        <v>IC.NA.010227</v>
      </c>
      <c r="K99" s="2" t="s">
        <v>1192</v>
      </c>
      <c r="L99" t="str">
        <f t="shared" si="5"/>
        <v>Coats</v>
      </c>
      <c r="M99" s="12" t="str">
        <f t="shared" si="7"/>
        <v>PI.IC.NA.010227.01</v>
      </c>
      <c r="N99" s="12"/>
      <c r="O99" s="12" t="str">
        <f t="shared" si="8"/>
        <v>PH.IC.NA.010227.01</v>
      </c>
      <c r="Q99" s="12" t="str">
        <f t="shared" si="9"/>
        <v>CL.IC.NA.010227.01</v>
      </c>
    </row>
    <row r="100" spans="1:18" ht="15">
      <c r="A100" t="s">
        <v>6765</v>
      </c>
      <c r="C100" s="2" t="s">
        <v>1192</v>
      </c>
      <c r="E100" s="2" t="s">
        <v>923</v>
      </c>
      <c r="F100" t="s">
        <v>6516</v>
      </c>
      <c r="G100" t="s">
        <v>6520</v>
      </c>
      <c r="H100" s="2" t="s">
        <v>5892</v>
      </c>
      <c r="I100" t="s">
        <v>6520</v>
      </c>
      <c r="J100" s="11" t="str">
        <f t="shared" si="6"/>
        <v>IC.NA.010228</v>
      </c>
      <c r="K100" s="2" t="s">
        <v>1192</v>
      </c>
      <c r="L100" t="str">
        <f t="shared" si="5"/>
        <v>Hat</v>
      </c>
      <c r="M100" s="12" t="str">
        <f t="shared" si="7"/>
        <v>PI.IC.NA.010228.01</v>
      </c>
      <c r="N100" s="12"/>
      <c r="O100" s="12" t="str">
        <f t="shared" si="8"/>
        <v>PH.IC.NA.010228.01</v>
      </c>
      <c r="Q100" s="12" t="str">
        <f t="shared" si="9"/>
        <v>CL.IC.NA.010228.01</v>
      </c>
    </row>
    <row r="101" spans="1:18" ht="15">
      <c r="A101" t="s">
        <v>6765</v>
      </c>
      <c r="C101" s="2" t="s">
        <v>1192</v>
      </c>
      <c r="E101" s="2" t="s">
        <v>923</v>
      </c>
      <c r="F101" t="s">
        <v>6516</v>
      </c>
      <c r="G101" t="s">
        <v>6521</v>
      </c>
      <c r="H101" s="2" t="s">
        <v>5896</v>
      </c>
      <c r="I101" t="s">
        <v>6521</v>
      </c>
      <c r="J101" s="11" t="str">
        <f t="shared" si="6"/>
        <v>IC.NA.010229</v>
      </c>
      <c r="K101" s="2" t="s">
        <v>1192</v>
      </c>
      <c r="L101" t="str">
        <f t="shared" si="5"/>
        <v>Jacket</v>
      </c>
      <c r="M101" s="12" t="str">
        <f t="shared" si="7"/>
        <v>PI.IC.NA.010229.01</v>
      </c>
      <c r="N101" s="12"/>
      <c r="O101" s="12" t="str">
        <f t="shared" si="8"/>
        <v>PH.IC.NA.010229.01</v>
      </c>
      <c r="Q101" s="12" t="str">
        <f t="shared" si="9"/>
        <v>CL.IC.NA.010229.01</v>
      </c>
      <c r="R101" t="s">
        <v>1141</v>
      </c>
    </row>
    <row r="102" spans="1:18" ht="15">
      <c r="A102" t="s">
        <v>6765</v>
      </c>
      <c r="C102" s="2" t="s">
        <v>1192</v>
      </c>
      <c r="E102" s="2" t="s">
        <v>1199</v>
      </c>
      <c r="F102" t="s">
        <v>6516</v>
      </c>
      <c r="G102" t="s">
        <v>6556</v>
      </c>
      <c r="H102" s="2" t="s">
        <v>5899</v>
      </c>
      <c r="I102" t="s">
        <v>6556</v>
      </c>
      <c r="J102" s="11" t="str">
        <f t="shared" si="6"/>
        <v>IC.NA.010230</v>
      </c>
      <c r="K102" s="2" t="s">
        <v>1192</v>
      </c>
      <c r="L102" t="str">
        <f t="shared" si="5"/>
        <v>Pants</v>
      </c>
      <c r="M102" s="12" t="str">
        <f t="shared" si="7"/>
        <v>PI.IC.NA.010230.01</v>
      </c>
      <c r="N102" s="12"/>
      <c r="O102" s="12" t="str">
        <f t="shared" si="8"/>
        <v>PH.IC.NA.010230.01</v>
      </c>
      <c r="Q102" s="12" t="str">
        <f t="shared" si="9"/>
        <v>CL.IC.NA.010230.01</v>
      </c>
    </row>
    <row r="103" spans="1:18" ht="15">
      <c r="A103" t="s">
        <v>6765</v>
      </c>
      <c r="C103" s="2" t="s">
        <v>1192</v>
      </c>
      <c r="E103" s="2" t="s">
        <v>923</v>
      </c>
      <c r="F103" t="s">
        <v>6516</v>
      </c>
      <c r="G103" t="s">
        <v>6557</v>
      </c>
      <c r="H103" s="2" t="s">
        <v>6074</v>
      </c>
      <c r="I103" t="s">
        <v>6557</v>
      </c>
      <c r="J103" s="11" t="str">
        <f t="shared" si="6"/>
        <v>IC.NA.010231</v>
      </c>
      <c r="K103" s="2" t="s">
        <v>1192</v>
      </c>
      <c r="L103" t="str">
        <f t="shared" si="5"/>
        <v>Shirt</v>
      </c>
      <c r="M103" s="12" t="str">
        <f t="shared" si="7"/>
        <v>PI.IC.NA.010231.01</v>
      </c>
      <c r="N103" s="12"/>
      <c r="O103" s="12" t="str">
        <f t="shared" si="8"/>
        <v>PH.IC.NA.010231.01</v>
      </c>
      <c r="Q103" s="12" t="str">
        <f t="shared" si="9"/>
        <v>CL.IC.NA.010231.01</v>
      </c>
    </row>
    <row r="104" spans="1:18" ht="15">
      <c r="A104" t="s">
        <v>6765</v>
      </c>
      <c r="C104" s="2" t="s">
        <v>1192</v>
      </c>
      <c r="E104" s="2" t="s">
        <v>923</v>
      </c>
      <c r="F104" t="s">
        <v>6516</v>
      </c>
      <c r="G104" t="s">
        <v>6558</v>
      </c>
      <c r="H104" s="2" t="s">
        <v>6077</v>
      </c>
      <c r="I104" t="s">
        <v>6558</v>
      </c>
      <c r="J104" s="11" t="str">
        <f t="shared" si="6"/>
        <v>IC.NA.010232</v>
      </c>
      <c r="K104" s="2" t="s">
        <v>1192</v>
      </c>
      <c r="L104" t="str">
        <f t="shared" si="5"/>
        <v>Shoes</v>
      </c>
      <c r="M104" s="12" t="str">
        <f t="shared" si="7"/>
        <v>PI.IC.NA.010232.01</v>
      </c>
      <c r="N104" s="12"/>
      <c r="O104" s="12" t="str">
        <f t="shared" si="8"/>
        <v>PH.IC.NA.010232.01</v>
      </c>
      <c r="Q104" s="12" t="str">
        <f t="shared" si="9"/>
        <v>CL.IC.NA.010232.01</v>
      </c>
    </row>
    <row r="105" spans="1:18" ht="15">
      <c r="A105" t="s">
        <v>6765</v>
      </c>
      <c r="C105" s="2" t="s">
        <v>1192</v>
      </c>
      <c r="E105" s="2" t="s">
        <v>923</v>
      </c>
      <c r="F105" t="s">
        <v>6516</v>
      </c>
      <c r="G105" t="s">
        <v>6559</v>
      </c>
      <c r="H105" s="2" t="s">
        <v>6690</v>
      </c>
      <c r="I105" t="s">
        <v>6559</v>
      </c>
      <c r="J105" s="11" t="str">
        <f t="shared" si="6"/>
        <v>IC.NA.010233</v>
      </c>
      <c r="K105" s="2" t="s">
        <v>1192</v>
      </c>
      <c r="L105" t="str">
        <f t="shared" si="5"/>
        <v>Sneakers</v>
      </c>
      <c r="M105" s="12" t="str">
        <f t="shared" si="7"/>
        <v>PI.IC.NA.010233.01</v>
      </c>
      <c r="N105" s="12"/>
      <c r="O105" s="12" t="str">
        <f t="shared" si="8"/>
        <v>PH.IC.NA.010233.01</v>
      </c>
      <c r="Q105" s="12" t="str">
        <f t="shared" si="9"/>
        <v>CL.IC.NA.010233.01</v>
      </c>
    </row>
    <row r="106" spans="1:18" ht="15">
      <c r="A106" t="s">
        <v>6765</v>
      </c>
      <c r="C106" s="2" t="s">
        <v>1192</v>
      </c>
      <c r="E106" s="2" t="s">
        <v>923</v>
      </c>
      <c r="F106" t="s">
        <v>6516</v>
      </c>
      <c r="G106" t="s">
        <v>6560</v>
      </c>
      <c r="H106" s="2" t="s">
        <v>5100</v>
      </c>
      <c r="I106" t="s">
        <v>6560</v>
      </c>
      <c r="J106" s="11" t="str">
        <f t="shared" si="6"/>
        <v>IC.NA.010234</v>
      </c>
      <c r="K106" s="2" t="s">
        <v>1192</v>
      </c>
      <c r="L106" t="str">
        <f t="shared" si="5"/>
        <v>Socks</v>
      </c>
      <c r="M106" s="12" t="str">
        <f t="shared" si="7"/>
        <v>PI.IC.NA.010234.01</v>
      </c>
      <c r="N106" s="12"/>
      <c r="O106" s="12" t="str">
        <f t="shared" si="8"/>
        <v>PH.IC.NA.010234.01</v>
      </c>
      <c r="Q106" s="12" t="str">
        <f t="shared" si="9"/>
        <v>CL.IC.NA.010234.01</v>
      </c>
    </row>
    <row r="107" spans="1:18" ht="15">
      <c r="A107" t="s">
        <v>6765</v>
      </c>
      <c r="C107" s="2" t="s">
        <v>1192</v>
      </c>
      <c r="E107" s="2" t="s">
        <v>923</v>
      </c>
      <c r="F107" t="s">
        <v>6516</v>
      </c>
      <c r="G107" t="s">
        <v>6561</v>
      </c>
      <c r="H107" s="2" t="s">
        <v>4860</v>
      </c>
      <c r="I107" t="s">
        <v>6561</v>
      </c>
      <c r="J107" s="11" t="str">
        <f t="shared" si="6"/>
        <v>IC.NA.010235</v>
      </c>
      <c r="K107" s="2" t="s">
        <v>1192</v>
      </c>
      <c r="L107" t="str">
        <f t="shared" si="5"/>
        <v>Sweater</v>
      </c>
      <c r="M107" s="12" t="str">
        <f t="shared" si="7"/>
        <v>PI.IC.NA.010235.01</v>
      </c>
      <c r="N107" s="12"/>
      <c r="O107" s="12" t="str">
        <f t="shared" si="8"/>
        <v>PH.IC.NA.010235.01</v>
      </c>
      <c r="Q107" s="12" t="str">
        <f t="shared" si="9"/>
        <v>CL.IC.NA.010235.01</v>
      </c>
    </row>
    <row r="108" spans="1:18" ht="15">
      <c r="A108" t="s">
        <v>6765</v>
      </c>
      <c r="C108" s="2" t="s">
        <v>1192</v>
      </c>
      <c r="E108" s="2" t="s">
        <v>923</v>
      </c>
      <c r="F108" t="s">
        <v>6516</v>
      </c>
      <c r="G108" t="s">
        <v>6386</v>
      </c>
      <c r="H108" s="2" t="s">
        <v>4726</v>
      </c>
      <c r="I108" t="s">
        <v>6386</v>
      </c>
      <c r="J108" s="11" t="str">
        <f t="shared" si="6"/>
        <v>IC.NA.010236</v>
      </c>
      <c r="K108" s="2" t="s">
        <v>1192</v>
      </c>
      <c r="L108" t="str">
        <f t="shared" si="5"/>
        <v>Sweatpants</v>
      </c>
      <c r="M108" s="12" t="str">
        <f t="shared" si="7"/>
        <v>PI.IC.NA.010236.01</v>
      </c>
      <c r="N108" s="12"/>
      <c r="O108" s="12" t="str">
        <f t="shared" si="8"/>
        <v>PH.IC.NA.010236.01</v>
      </c>
      <c r="Q108" s="12" t="str">
        <f t="shared" si="9"/>
        <v>CL.IC.NA.010236.01</v>
      </c>
    </row>
    <row r="109" spans="1:18" ht="15">
      <c r="A109" t="s">
        <v>6765</v>
      </c>
      <c r="C109" s="2" t="s">
        <v>1192</v>
      </c>
      <c r="E109" s="2" t="s">
        <v>923</v>
      </c>
      <c r="F109" t="s">
        <v>6516</v>
      </c>
      <c r="G109" t="s">
        <v>6387</v>
      </c>
      <c r="H109" s="2" t="s">
        <v>4604</v>
      </c>
      <c r="I109" t="s">
        <v>6387</v>
      </c>
      <c r="J109" s="11" t="str">
        <f t="shared" si="6"/>
        <v>IC.NA.010237</v>
      </c>
      <c r="K109" s="2" t="s">
        <v>1192</v>
      </c>
      <c r="L109" t="str">
        <f t="shared" si="5"/>
        <v>Sweatshirt</v>
      </c>
      <c r="M109" s="12" t="str">
        <f t="shared" si="7"/>
        <v>PI.IC.NA.010237.01</v>
      </c>
      <c r="N109" s="12"/>
      <c r="O109" s="12" t="str">
        <f t="shared" si="8"/>
        <v>PH.IC.NA.010237.01</v>
      </c>
      <c r="Q109" s="12" t="str">
        <f t="shared" si="9"/>
        <v>CL.IC.NA.010237.01</v>
      </c>
    </row>
    <row r="110" spans="1:18" ht="15">
      <c r="A110" t="s">
        <v>6765</v>
      </c>
      <c r="C110" s="2" t="s">
        <v>1192</v>
      </c>
      <c r="E110" s="2" t="s">
        <v>923</v>
      </c>
      <c r="F110" t="s">
        <v>6516</v>
      </c>
      <c r="G110" t="s">
        <v>6388</v>
      </c>
      <c r="H110" s="2" t="s">
        <v>7444</v>
      </c>
      <c r="I110" t="s">
        <v>6388</v>
      </c>
      <c r="J110" s="11" t="str">
        <f t="shared" si="6"/>
        <v>IC.NA.010238</v>
      </c>
      <c r="K110" s="2" t="s">
        <v>1192</v>
      </c>
      <c r="L110" t="str">
        <f t="shared" si="5"/>
        <v>Underwear</v>
      </c>
      <c r="M110" s="12" t="str">
        <f t="shared" si="7"/>
        <v>PI.IC.NA.010238.01</v>
      </c>
      <c r="N110" s="12"/>
      <c r="O110" s="12" t="str">
        <f t="shared" si="8"/>
        <v>PH.IC.NA.010238.01</v>
      </c>
      <c r="Q110" s="12" t="str">
        <f t="shared" si="9"/>
        <v>CL.IC.NA.010238.01</v>
      </c>
    </row>
    <row r="111" spans="1:18" ht="15">
      <c r="A111" t="s">
        <v>6765</v>
      </c>
      <c r="C111" s="2" t="s">
        <v>1192</v>
      </c>
      <c r="E111" s="2" t="s">
        <v>923</v>
      </c>
      <c r="F111" t="s">
        <v>6516</v>
      </c>
      <c r="G111" t="s">
        <v>6539</v>
      </c>
      <c r="H111" s="2" t="s">
        <v>7446</v>
      </c>
      <c r="I111" t="s">
        <v>6540</v>
      </c>
      <c r="J111" s="11" t="str">
        <f t="shared" si="6"/>
        <v>IC.NA.010239</v>
      </c>
      <c r="K111" s="2" t="s">
        <v>1192</v>
      </c>
      <c r="L111" t="str">
        <f t="shared" si="5"/>
        <v>Tee-Shirt</v>
      </c>
      <c r="M111" s="12" t="str">
        <f t="shared" si="7"/>
        <v>PI.IC.NA.010239.01</v>
      </c>
      <c r="N111" s="12"/>
      <c r="O111" s="12" t="str">
        <f t="shared" si="8"/>
        <v>PH.IC.NA.010239.01</v>
      </c>
      <c r="Q111" s="12" t="str">
        <f t="shared" si="9"/>
        <v>CL.IC.NA.010239.01</v>
      </c>
    </row>
    <row r="112" spans="1:18" ht="15">
      <c r="A112" t="s">
        <v>6765</v>
      </c>
      <c r="C112" s="2" t="s">
        <v>1192</v>
      </c>
      <c r="E112" s="2" t="s">
        <v>923</v>
      </c>
      <c r="F112" t="s">
        <v>6516</v>
      </c>
      <c r="G112" t="s">
        <v>2971</v>
      </c>
      <c r="H112" s="2" t="s">
        <v>11078</v>
      </c>
      <c r="I112" t="s">
        <v>930</v>
      </c>
      <c r="J112" s="11" t="str">
        <f t="shared" si="6"/>
        <v>IC.NA.010240</v>
      </c>
      <c r="K112" s="2" t="s">
        <v>1192</v>
      </c>
      <c r="L112" t="str">
        <f t="shared" si="5"/>
        <v>Other: specify</v>
      </c>
      <c r="M112" s="12" t="str">
        <f t="shared" si="7"/>
        <v>PI.IC.NA.010240.01</v>
      </c>
      <c r="N112" s="12"/>
      <c r="O112" s="12" t="str">
        <f t="shared" si="8"/>
        <v>PH.IC.NA.010240.01</v>
      </c>
      <c r="Q112" s="12" t="str">
        <f t="shared" si="9"/>
        <v>CL.IC.NA.010240.01</v>
      </c>
    </row>
    <row r="113" spans="1:17" ht="15">
      <c r="A113" t="s">
        <v>6765</v>
      </c>
      <c r="C113" s="2" t="s">
        <v>1192</v>
      </c>
      <c r="E113" s="2" t="s">
        <v>923</v>
      </c>
      <c r="F113" t="s">
        <v>6541</v>
      </c>
      <c r="G113" t="s">
        <v>6542</v>
      </c>
      <c r="H113" s="2" t="s">
        <v>6543</v>
      </c>
      <c r="I113" t="s">
        <v>6544</v>
      </c>
      <c r="J113" s="11" t="str">
        <f t="shared" si="6"/>
        <v>IC.NA.010241</v>
      </c>
      <c r="K113" s="2" t="s">
        <v>1192</v>
      </c>
      <c r="L113" t="str">
        <f t="shared" si="5"/>
        <v>Spouse or significant other</v>
      </c>
      <c r="M113" s="12" t="str">
        <f t="shared" si="7"/>
        <v>PI.IC.NA.010241.01</v>
      </c>
      <c r="N113" s="12"/>
      <c r="O113" s="12" t="str">
        <f t="shared" si="8"/>
        <v>PH.IC.NA.010241.01</v>
      </c>
      <c r="Q113" s="12" t="str">
        <f t="shared" si="9"/>
        <v>CL.IC.NA.010241.01</v>
      </c>
    </row>
    <row r="114" spans="1:17" ht="15">
      <c r="A114" t="s">
        <v>6765</v>
      </c>
      <c r="C114" s="2" t="s">
        <v>1192</v>
      </c>
      <c r="E114" s="2" t="s">
        <v>923</v>
      </c>
      <c r="F114" t="s">
        <v>6541</v>
      </c>
      <c r="G114" t="s">
        <v>6545</v>
      </c>
      <c r="H114" s="2" t="s">
        <v>6546</v>
      </c>
      <c r="I114" t="s">
        <v>6545</v>
      </c>
      <c r="J114" s="11" t="str">
        <f t="shared" si="6"/>
        <v>IC.NA.010242</v>
      </c>
      <c r="K114" s="2" t="s">
        <v>1192</v>
      </c>
      <c r="L114" t="str">
        <f t="shared" si="5"/>
        <v>Family</v>
      </c>
      <c r="M114" s="12" t="str">
        <f t="shared" si="7"/>
        <v>PI.IC.NA.010242.01</v>
      </c>
      <c r="N114" s="12"/>
      <c r="O114" s="12" t="str">
        <f t="shared" si="8"/>
        <v>PH.IC.NA.010242.01</v>
      </c>
      <c r="Q114" s="12" t="str">
        <f t="shared" si="9"/>
        <v>CL.IC.NA.010242.01</v>
      </c>
    </row>
    <row r="115" spans="1:17" ht="15">
      <c r="A115" t="s">
        <v>6765</v>
      </c>
      <c r="C115" s="2" t="s">
        <v>1192</v>
      </c>
      <c r="E115" s="2" t="s">
        <v>923</v>
      </c>
      <c r="F115" t="s">
        <v>6541</v>
      </c>
      <c r="G115" t="s">
        <v>6547</v>
      </c>
      <c r="H115" s="2" t="s">
        <v>11034</v>
      </c>
      <c r="I115" t="s">
        <v>6548</v>
      </c>
      <c r="J115" s="11" t="str">
        <f t="shared" si="6"/>
        <v>IC.NA.010243</v>
      </c>
      <c r="K115" s="2" t="s">
        <v>1192</v>
      </c>
      <c r="L115" t="str">
        <f t="shared" si="5"/>
        <v>Support person: specify</v>
      </c>
      <c r="M115" s="12" t="str">
        <f t="shared" si="7"/>
        <v>PI.IC.NA.010243.01</v>
      </c>
      <c r="N115" s="12"/>
      <c r="O115" s="12" t="str">
        <f t="shared" si="8"/>
        <v>PH.IC.NA.010243.01</v>
      </c>
      <c r="Q115" s="12" t="str">
        <f t="shared" si="9"/>
        <v>CL.IC.NA.010243.01</v>
      </c>
    </row>
    <row r="116" spans="1:17" ht="15">
      <c r="A116" t="s">
        <v>6765</v>
      </c>
      <c r="C116" s="2" t="s">
        <v>1192</v>
      </c>
      <c r="E116" s="2" t="s">
        <v>923</v>
      </c>
      <c r="F116" t="s">
        <v>6549</v>
      </c>
      <c r="G116" t="s">
        <v>6911</v>
      </c>
      <c r="H116" s="2" t="s">
        <v>6473</v>
      </c>
      <c r="I116" t="s">
        <v>6549</v>
      </c>
      <c r="J116" s="11" t="str">
        <f t="shared" si="6"/>
        <v>IC.NA.010244</v>
      </c>
      <c r="K116" s="2" t="s">
        <v>1192</v>
      </c>
      <c r="L116" t="str">
        <f t="shared" si="5"/>
        <v>Computers: describe</v>
      </c>
      <c r="M116" s="12" t="str">
        <f t="shared" si="7"/>
        <v>PI.IC.NA.010244.01</v>
      </c>
      <c r="N116" s="12"/>
      <c r="O116" s="12" t="str">
        <f t="shared" si="8"/>
        <v>PH.IC.NA.010244.01</v>
      </c>
      <c r="Q116" s="12" t="str">
        <f t="shared" si="9"/>
        <v>CL.IC.NA.010244.01</v>
      </c>
    </row>
    <row r="117" spans="1:17" ht="15">
      <c r="A117" t="s">
        <v>6765</v>
      </c>
      <c r="C117" s="2" t="s">
        <v>1192</v>
      </c>
      <c r="E117" s="2" t="s">
        <v>923</v>
      </c>
      <c r="F117" t="s">
        <v>6549</v>
      </c>
      <c r="G117" t="s">
        <v>1001</v>
      </c>
      <c r="H117" s="2" t="s">
        <v>6476</v>
      </c>
      <c r="I117" t="s">
        <v>1188</v>
      </c>
      <c r="J117" s="11" t="str">
        <f t="shared" si="6"/>
        <v>IC.NA.010245</v>
      </c>
      <c r="K117" s="2" t="s">
        <v>1192</v>
      </c>
      <c r="L117" t="str">
        <f t="shared" si="5"/>
        <v>None</v>
      </c>
      <c r="M117" s="12" t="str">
        <f t="shared" si="7"/>
        <v>PI.IC.NA.010245.01</v>
      </c>
      <c r="N117" s="12"/>
      <c r="O117" s="12" t="str">
        <f t="shared" si="8"/>
        <v>PH.IC.NA.010245.01</v>
      </c>
      <c r="Q117" s="12" t="str">
        <f t="shared" si="9"/>
        <v>CL.IC.NA.010245.01</v>
      </c>
    </row>
    <row r="118" spans="1:17" ht="15">
      <c r="A118" t="s">
        <v>6765</v>
      </c>
      <c r="C118" s="2" t="s">
        <v>1192</v>
      </c>
      <c r="E118" s="2" t="s">
        <v>923</v>
      </c>
      <c r="F118" t="s">
        <v>6549</v>
      </c>
      <c r="G118" t="s">
        <v>6513</v>
      </c>
      <c r="H118" s="2" t="s">
        <v>6478</v>
      </c>
      <c r="I118" t="s">
        <v>6636</v>
      </c>
      <c r="J118" s="11" t="str">
        <f t="shared" si="6"/>
        <v>IC.NA.010246</v>
      </c>
      <c r="K118" s="2" t="s">
        <v>1192</v>
      </c>
      <c r="L118" t="str">
        <f t="shared" si="5"/>
        <v>DISPOSITION</v>
      </c>
      <c r="M118" s="12" t="str">
        <f t="shared" si="7"/>
        <v>PI.IC.NA.010246.01</v>
      </c>
      <c r="N118" s="12"/>
      <c r="O118" s="12" t="str">
        <f t="shared" si="8"/>
        <v>PH.IC.NA.010246.01</v>
      </c>
      <c r="Q118" s="12" t="str">
        <f t="shared" si="9"/>
        <v>CL.IC.NA.010246.01</v>
      </c>
    </row>
    <row r="119" spans="1:17" ht="15">
      <c r="A119" t="s">
        <v>6765</v>
      </c>
      <c r="C119" s="2" t="s">
        <v>1192</v>
      </c>
      <c r="E119" s="2" t="s">
        <v>923</v>
      </c>
      <c r="F119" t="s">
        <v>6549</v>
      </c>
      <c r="G119" t="s">
        <v>6637</v>
      </c>
      <c r="H119" s="2" t="s">
        <v>6484</v>
      </c>
      <c r="I119" t="s">
        <v>6639</v>
      </c>
      <c r="J119" s="11" t="str">
        <f t="shared" si="6"/>
        <v>IC.NA.010247</v>
      </c>
      <c r="K119" s="2" t="s">
        <v>1192</v>
      </c>
      <c r="L119" t="str">
        <f t="shared" si="5"/>
        <v>Sent to secure location</v>
      </c>
      <c r="M119" s="12" t="str">
        <f t="shared" si="7"/>
        <v>PI.IC.NA.010247.01</v>
      </c>
      <c r="N119" s="12"/>
      <c r="O119" s="12" t="str">
        <f t="shared" si="8"/>
        <v>PH.IC.NA.010247.01</v>
      </c>
      <c r="Q119" s="12" t="str">
        <f t="shared" si="9"/>
        <v>CL.IC.NA.010247.01</v>
      </c>
    </row>
    <row r="120" spans="1:17" ht="15">
      <c r="A120" t="s">
        <v>6765</v>
      </c>
      <c r="C120" s="2" t="s">
        <v>1192</v>
      </c>
      <c r="E120" s="2" t="s">
        <v>923</v>
      </c>
      <c r="F120" t="s">
        <v>6549</v>
      </c>
      <c r="G120" t="s">
        <v>6514</v>
      </c>
      <c r="H120" s="2" t="s">
        <v>6912</v>
      </c>
      <c r="I120" t="s">
        <v>6642</v>
      </c>
      <c r="J120" s="11" t="str">
        <f t="shared" si="6"/>
        <v>IC.NA.010248</v>
      </c>
      <c r="K120" s="2" t="s">
        <v>1192</v>
      </c>
      <c r="L120" t="str">
        <f t="shared" si="5"/>
        <v>Kept at bedside per patient</v>
      </c>
      <c r="M120" s="12" t="str">
        <f t="shared" si="7"/>
        <v>PI.IC.NA.010248.01</v>
      </c>
      <c r="N120" s="12"/>
      <c r="O120" s="12" t="str">
        <f t="shared" si="8"/>
        <v>PH.IC.NA.010248.01</v>
      </c>
      <c r="Q120" s="12" t="str">
        <f t="shared" si="9"/>
        <v>CL.IC.NA.010248.01</v>
      </c>
    </row>
    <row r="121" spans="1:17" ht="15">
      <c r="A121" t="s">
        <v>6765</v>
      </c>
      <c r="C121" s="2" t="s">
        <v>1192</v>
      </c>
      <c r="E121" s="2" t="s">
        <v>923</v>
      </c>
      <c r="F121" t="s">
        <v>6549</v>
      </c>
      <c r="G121" t="s">
        <v>6913</v>
      </c>
      <c r="H121" s="2" t="s">
        <v>6914</v>
      </c>
      <c r="I121" t="s">
        <v>6631</v>
      </c>
      <c r="J121" s="11" t="str">
        <f t="shared" si="6"/>
        <v>IC.NA.010249</v>
      </c>
      <c r="K121" s="2" t="s">
        <v>1192</v>
      </c>
      <c r="L121" t="str">
        <f t="shared" si="5"/>
        <v>Sent home with:</v>
      </c>
      <c r="M121" s="12" t="str">
        <f t="shared" si="7"/>
        <v>PI.IC.NA.010249.01</v>
      </c>
      <c r="N121" s="12"/>
      <c r="O121" s="12" t="str">
        <f t="shared" si="8"/>
        <v>PH.IC.NA.010249.01</v>
      </c>
      <c r="Q121" s="12" t="str">
        <f t="shared" si="9"/>
        <v>CL.IC.NA.010249.01</v>
      </c>
    </row>
    <row r="122" spans="1:17" ht="15">
      <c r="A122" t="s">
        <v>6765</v>
      </c>
      <c r="C122" s="2" t="s">
        <v>1192</v>
      </c>
      <c r="E122" s="2" t="s">
        <v>923</v>
      </c>
      <c r="F122" t="s">
        <v>6721</v>
      </c>
      <c r="G122" t="s">
        <v>3196</v>
      </c>
      <c r="H122" s="2" t="s">
        <v>6638</v>
      </c>
      <c r="I122" t="s">
        <v>3196</v>
      </c>
      <c r="J122" s="11" t="str">
        <f t="shared" si="6"/>
        <v>IC.NA.010250</v>
      </c>
      <c r="K122" s="2" t="s">
        <v>1192</v>
      </c>
      <c r="L122" t="str">
        <f t="shared" si="5"/>
        <v>No</v>
      </c>
      <c r="M122" s="12" t="str">
        <f t="shared" si="7"/>
        <v>PI.IC.NA.010250.01</v>
      </c>
      <c r="N122" s="12"/>
      <c r="O122" s="12" t="str">
        <f t="shared" si="8"/>
        <v>PH.IC.NA.010250.01</v>
      </c>
      <c r="Q122" s="12" t="str">
        <f t="shared" si="9"/>
        <v>CL.IC.NA.010250.01</v>
      </c>
    </row>
    <row r="123" spans="1:17" ht="15">
      <c r="A123" t="s">
        <v>6765</v>
      </c>
      <c r="C123" s="2" t="s">
        <v>1192</v>
      </c>
      <c r="E123" s="2" t="s">
        <v>923</v>
      </c>
      <c r="F123" t="s">
        <v>6721</v>
      </c>
      <c r="G123" t="s">
        <v>6722</v>
      </c>
      <c r="H123" s="2" t="s">
        <v>6641</v>
      </c>
      <c r="I123" t="s">
        <v>1762</v>
      </c>
      <c r="J123" s="11" t="str">
        <f t="shared" si="6"/>
        <v>IC.NA.010251</v>
      </c>
      <c r="K123" s="2" t="s">
        <v>1192</v>
      </c>
      <c r="L123" t="str">
        <f t="shared" si="5"/>
        <v>Yes: Describe</v>
      </c>
      <c r="M123" s="12" t="str">
        <f t="shared" si="7"/>
        <v>PI.IC.NA.010251.01</v>
      </c>
      <c r="N123" s="12"/>
      <c r="O123" s="12" t="str">
        <f t="shared" si="8"/>
        <v>PH.IC.NA.010251.01</v>
      </c>
      <c r="Q123" s="12" t="str">
        <f t="shared" si="9"/>
        <v>CL.IC.NA.010251.01</v>
      </c>
    </row>
    <row r="124" spans="1:17" ht="15">
      <c r="A124" t="s">
        <v>6765</v>
      </c>
      <c r="C124" s="2" t="s">
        <v>1192</v>
      </c>
      <c r="D124" t="s">
        <v>6723</v>
      </c>
      <c r="E124" s="2" t="s">
        <v>1202</v>
      </c>
      <c r="F124" t="s">
        <v>5735</v>
      </c>
      <c r="G124" t="s">
        <v>1001</v>
      </c>
      <c r="H124" s="22" t="s">
        <v>1396</v>
      </c>
      <c r="I124" t="s">
        <v>1001</v>
      </c>
      <c r="J124" s="11" t="str">
        <f t="shared" si="6"/>
        <v>IC.NA.010301</v>
      </c>
      <c r="K124" s="2" t="s">
        <v>1192</v>
      </c>
      <c r="L124" t="str">
        <f t="shared" si="5"/>
        <v>None</v>
      </c>
      <c r="M124" s="12" t="str">
        <f t="shared" si="7"/>
        <v>PI.IC.NA.010301.01</v>
      </c>
      <c r="N124" s="12"/>
      <c r="O124" s="12" t="str">
        <f t="shared" si="8"/>
        <v>PH.IC.NA.010301.01</v>
      </c>
      <c r="Q124" s="12" t="str">
        <f t="shared" si="9"/>
        <v>CL.IC.NA.010301.01</v>
      </c>
    </row>
    <row r="125" spans="1:17" ht="15">
      <c r="A125" t="s">
        <v>6765</v>
      </c>
      <c r="C125" s="2" t="s">
        <v>1192</v>
      </c>
      <c r="E125" s="2" t="s">
        <v>1202</v>
      </c>
      <c r="F125" t="s">
        <v>5735</v>
      </c>
      <c r="G125" t="s">
        <v>6724</v>
      </c>
      <c r="H125" s="22" t="s">
        <v>1398</v>
      </c>
      <c r="I125" t="s">
        <v>6725</v>
      </c>
      <c r="J125" s="11" t="str">
        <f t="shared" si="6"/>
        <v>IC.NA.010302</v>
      </c>
      <c r="K125" s="2" t="s">
        <v>1192</v>
      </c>
      <c r="L125" t="str">
        <f t="shared" si="5"/>
        <v>Partial upper</v>
      </c>
      <c r="M125" s="12" t="str">
        <f t="shared" si="7"/>
        <v>PI.IC.NA.010302.01</v>
      </c>
      <c r="N125" s="12"/>
      <c r="O125" s="12" t="str">
        <f t="shared" si="8"/>
        <v>PH.IC.NA.010302.01</v>
      </c>
      <c r="Q125" s="12" t="str">
        <f t="shared" si="9"/>
        <v>CL.IC.NA.010302.01</v>
      </c>
    </row>
    <row r="126" spans="1:17" ht="15">
      <c r="A126" t="s">
        <v>6765</v>
      </c>
      <c r="C126" s="2" t="s">
        <v>1192</v>
      </c>
      <c r="E126" s="2" t="s">
        <v>1202</v>
      </c>
      <c r="F126" t="s">
        <v>5735</v>
      </c>
      <c r="G126" t="s">
        <v>6726</v>
      </c>
      <c r="H126" s="22" t="s">
        <v>1400</v>
      </c>
      <c r="I126" t="s">
        <v>6727</v>
      </c>
      <c r="J126" s="11" t="str">
        <f t="shared" si="6"/>
        <v>IC.NA.010303</v>
      </c>
      <c r="K126" s="2" t="s">
        <v>1192</v>
      </c>
      <c r="L126" t="str">
        <f t="shared" si="5"/>
        <v>Partial lower</v>
      </c>
      <c r="M126" s="12" t="str">
        <f t="shared" si="7"/>
        <v>PI.IC.NA.010303.01</v>
      </c>
      <c r="N126" s="12"/>
      <c r="O126" s="12" t="str">
        <f t="shared" si="8"/>
        <v>PH.IC.NA.010303.01</v>
      </c>
      <c r="Q126" s="12" t="str">
        <f t="shared" si="9"/>
        <v>CL.IC.NA.010303.01</v>
      </c>
    </row>
    <row r="127" spans="1:17" ht="15">
      <c r="A127" t="s">
        <v>6765</v>
      </c>
      <c r="C127" s="2" t="s">
        <v>1192</v>
      </c>
      <c r="E127" s="2" t="s">
        <v>1202</v>
      </c>
      <c r="F127" t="s">
        <v>5735</v>
      </c>
      <c r="G127" t="s">
        <v>6728</v>
      </c>
      <c r="H127" s="22" t="s">
        <v>1402</v>
      </c>
      <c r="I127" t="s">
        <v>6729</v>
      </c>
      <c r="J127" s="11" t="str">
        <f t="shared" si="6"/>
        <v>IC.NA.010304</v>
      </c>
      <c r="K127" s="2" t="s">
        <v>1192</v>
      </c>
      <c r="L127" t="str">
        <f t="shared" si="5"/>
        <v>Full upper</v>
      </c>
      <c r="M127" s="12" t="str">
        <f t="shared" si="7"/>
        <v>PI.IC.NA.010304.01</v>
      </c>
      <c r="N127" s="12"/>
      <c r="O127" s="12" t="str">
        <f t="shared" si="8"/>
        <v>PH.IC.NA.010304.01</v>
      </c>
      <c r="Q127" s="12" t="str">
        <f t="shared" si="9"/>
        <v>CL.IC.NA.010304.01</v>
      </c>
    </row>
    <row r="128" spans="1:17" ht="15">
      <c r="A128" t="s">
        <v>6765</v>
      </c>
      <c r="C128" s="2" t="s">
        <v>1192</v>
      </c>
      <c r="E128" s="2" t="s">
        <v>1202</v>
      </c>
      <c r="F128" t="s">
        <v>5735</v>
      </c>
      <c r="G128" t="s">
        <v>6730</v>
      </c>
      <c r="H128" s="22" t="s">
        <v>1404</v>
      </c>
      <c r="I128" t="s">
        <v>6731</v>
      </c>
      <c r="J128" s="11" t="str">
        <f t="shared" si="6"/>
        <v>IC.NA.010305</v>
      </c>
      <c r="K128" s="2" t="s">
        <v>1192</v>
      </c>
      <c r="L128" t="str">
        <f t="shared" si="5"/>
        <v>Full lower</v>
      </c>
      <c r="M128" s="12" t="str">
        <f t="shared" si="7"/>
        <v>PI.IC.NA.010305.01</v>
      </c>
      <c r="N128" s="12"/>
      <c r="O128" s="12" t="str">
        <f t="shared" si="8"/>
        <v>PH.IC.NA.010305.01</v>
      </c>
      <c r="Q128" s="12" t="str">
        <f t="shared" si="9"/>
        <v>CL.IC.NA.010305.01</v>
      </c>
    </row>
    <row r="129" spans="1:19" ht="15">
      <c r="A129" t="s">
        <v>6765</v>
      </c>
      <c r="C129" s="2" t="s">
        <v>1192</v>
      </c>
      <c r="E129" s="2" t="s">
        <v>1202</v>
      </c>
      <c r="F129" t="s">
        <v>5735</v>
      </c>
      <c r="G129" t="s">
        <v>6732</v>
      </c>
      <c r="H129" s="22" t="s">
        <v>1406</v>
      </c>
      <c r="I129" t="s">
        <v>6924</v>
      </c>
      <c r="J129" s="11" t="str">
        <f t="shared" si="6"/>
        <v>IC.NA.010306</v>
      </c>
      <c r="K129" s="2" t="s">
        <v>1192</v>
      </c>
      <c r="L129" t="str">
        <f t="shared" si="5"/>
        <v>Implants: specify</v>
      </c>
      <c r="M129" s="12" t="str">
        <f t="shared" si="7"/>
        <v>PI.IC.NA.010306.01</v>
      </c>
      <c r="N129" s="12"/>
      <c r="O129" s="12" t="str">
        <f t="shared" si="8"/>
        <v>PH.IC.NA.010306.01</v>
      </c>
      <c r="Q129" s="12" t="str">
        <f t="shared" si="9"/>
        <v>CL.IC.NA.010306.01</v>
      </c>
    </row>
    <row r="130" spans="1:19" ht="15">
      <c r="A130" t="s">
        <v>6765</v>
      </c>
      <c r="C130" s="2" t="s">
        <v>1192</v>
      </c>
      <c r="E130" s="2" t="s">
        <v>1202</v>
      </c>
      <c r="F130" t="s">
        <v>6925</v>
      </c>
      <c r="G130" t="s">
        <v>1762</v>
      </c>
      <c r="H130" s="22" t="s">
        <v>1419</v>
      </c>
      <c r="I130" t="s">
        <v>1762</v>
      </c>
      <c r="J130" s="11" t="str">
        <f t="shared" si="6"/>
        <v>IC.NA.010307</v>
      </c>
      <c r="K130" s="2" t="s">
        <v>1192</v>
      </c>
      <c r="L130" t="str">
        <f t="shared" ref="L130:L193" si="10">G130</f>
        <v>Yes</v>
      </c>
      <c r="M130" s="12" t="str">
        <f t="shared" si="7"/>
        <v>PI.IC.NA.010307.01</v>
      </c>
      <c r="N130" s="12"/>
      <c r="O130" s="12" t="str">
        <f t="shared" si="8"/>
        <v>PH.IC.NA.010307.01</v>
      </c>
      <c r="Q130" s="12" t="str">
        <f t="shared" si="9"/>
        <v>CL.IC.NA.010307.01</v>
      </c>
    </row>
    <row r="131" spans="1:19" ht="15">
      <c r="A131" t="s">
        <v>6765</v>
      </c>
      <c r="C131" s="2" t="s">
        <v>1192</v>
      </c>
      <c r="E131" s="2" t="s">
        <v>1202</v>
      </c>
      <c r="F131" t="s">
        <v>6925</v>
      </c>
      <c r="G131" t="s">
        <v>3196</v>
      </c>
      <c r="H131" s="22" t="s">
        <v>1550</v>
      </c>
      <c r="I131" t="s">
        <v>3196</v>
      </c>
      <c r="J131" s="11" t="str">
        <f t="shared" si="6"/>
        <v>IC.NA.010308</v>
      </c>
      <c r="K131" s="2" t="s">
        <v>1192</v>
      </c>
      <c r="L131" t="str">
        <f t="shared" si="10"/>
        <v>No</v>
      </c>
      <c r="M131" s="12" t="str">
        <f t="shared" si="7"/>
        <v>PI.IC.NA.010308.01</v>
      </c>
      <c r="N131" s="12"/>
      <c r="O131" s="12" t="str">
        <f t="shared" si="8"/>
        <v>PH.IC.NA.010308.01</v>
      </c>
      <c r="Q131" s="12" t="str">
        <f t="shared" si="9"/>
        <v>CL.IC.NA.010308.01</v>
      </c>
    </row>
    <row r="132" spans="1:19" ht="15">
      <c r="A132" t="s">
        <v>6765</v>
      </c>
      <c r="C132" s="2" t="s">
        <v>1192</v>
      </c>
      <c r="E132" s="2" t="s">
        <v>1202</v>
      </c>
      <c r="F132" t="s">
        <v>6926</v>
      </c>
      <c r="G132" t="s">
        <v>3196</v>
      </c>
      <c r="H132" s="22" t="s">
        <v>1551</v>
      </c>
      <c r="I132" t="s">
        <v>3196</v>
      </c>
      <c r="J132" s="11" t="str">
        <f t="shared" si="6"/>
        <v>IC.NA.010309</v>
      </c>
      <c r="K132" s="2" t="s">
        <v>1192</v>
      </c>
      <c r="L132" t="str">
        <f t="shared" si="10"/>
        <v>No</v>
      </c>
      <c r="M132" s="12" t="str">
        <f t="shared" si="7"/>
        <v>PI.IC.NA.010309.01</v>
      </c>
      <c r="N132" s="12"/>
      <c r="O132" s="12" t="str">
        <f t="shared" si="8"/>
        <v>PH.IC.NA.010309.01</v>
      </c>
      <c r="Q132" s="12" t="str">
        <f t="shared" si="9"/>
        <v>CL.IC.NA.010309.01</v>
      </c>
    </row>
    <row r="133" spans="1:19" ht="15">
      <c r="A133" t="s">
        <v>6765</v>
      </c>
      <c r="C133" s="2" t="s">
        <v>1192</v>
      </c>
      <c r="E133" s="2" t="s">
        <v>1202</v>
      </c>
      <c r="F133" t="s">
        <v>6926</v>
      </c>
      <c r="G133" t="s">
        <v>6927</v>
      </c>
      <c r="H133" s="22" t="s">
        <v>1571</v>
      </c>
      <c r="I133" t="s">
        <v>1762</v>
      </c>
      <c r="J133" s="11" t="str">
        <f t="shared" si="6"/>
        <v>IC.NA.010310</v>
      </c>
      <c r="K133" s="2" t="s">
        <v>1192</v>
      </c>
      <c r="L133" t="str">
        <f t="shared" si="10"/>
        <v>Yes: Specify</v>
      </c>
      <c r="M133" s="12" t="str">
        <f t="shared" si="7"/>
        <v>PI.IC.NA.010310.01</v>
      </c>
      <c r="N133" s="12"/>
      <c r="O133" s="12" t="str">
        <f t="shared" si="8"/>
        <v>PH.IC.NA.010310.01</v>
      </c>
      <c r="Q133" s="12" t="str">
        <f t="shared" si="9"/>
        <v>CL.IC.NA.010310.01</v>
      </c>
    </row>
    <row r="134" spans="1:19" ht="15">
      <c r="A134" t="s">
        <v>6765</v>
      </c>
      <c r="C134" s="2" t="s">
        <v>1192</v>
      </c>
      <c r="E134" s="2" t="s">
        <v>1202</v>
      </c>
      <c r="F134" t="s">
        <v>6928</v>
      </c>
      <c r="G134" t="s">
        <v>3196</v>
      </c>
      <c r="H134" s="22" t="s">
        <v>1298</v>
      </c>
      <c r="I134" t="s">
        <v>3196</v>
      </c>
      <c r="J134" s="11" t="str">
        <f t="shared" si="6"/>
        <v>IC.NA.010311</v>
      </c>
      <c r="K134" s="2" t="s">
        <v>1192</v>
      </c>
      <c r="L134" t="str">
        <f t="shared" si="10"/>
        <v>No</v>
      </c>
      <c r="M134" s="12" t="str">
        <f t="shared" si="7"/>
        <v>PI.IC.NA.010311.01</v>
      </c>
      <c r="N134" s="12"/>
      <c r="O134" s="12" t="str">
        <f t="shared" si="8"/>
        <v>PH.IC.NA.010311.01</v>
      </c>
      <c r="Q134" s="12" t="str">
        <f t="shared" si="9"/>
        <v>CL.IC.NA.010311.01</v>
      </c>
    </row>
    <row r="135" spans="1:19" ht="15">
      <c r="A135" t="s">
        <v>6765</v>
      </c>
      <c r="C135" s="2" t="s">
        <v>1192</v>
      </c>
      <c r="E135" s="2" t="s">
        <v>1202</v>
      </c>
      <c r="F135" t="s">
        <v>6928</v>
      </c>
      <c r="G135" t="s">
        <v>6929</v>
      </c>
      <c r="H135" s="22" t="s">
        <v>1299</v>
      </c>
      <c r="I135" t="s">
        <v>6930</v>
      </c>
      <c r="J135" s="11" t="str">
        <f t="shared" si="6"/>
        <v>IC.NA.010312</v>
      </c>
      <c r="K135" s="2" t="s">
        <v>1192</v>
      </c>
      <c r="L135" t="str">
        <f t="shared" si="10"/>
        <v>Yes: Consult SW</v>
      </c>
      <c r="M135" s="12" t="str">
        <f t="shared" si="7"/>
        <v>PI.IC.NA.010312.01</v>
      </c>
      <c r="N135" s="12"/>
      <c r="O135" s="12" t="str">
        <f t="shared" si="8"/>
        <v>PH.IC.NA.010312.01</v>
      </c>
      <c r="Q135" s="12" t="str">
        <f t="shared" si="9"/>
        <v>CL.IC.NA.010312.01</v>
      </c>
    </row>
    <row r="136" spans="1:19" ht="15">
      <c r="A136" t="s">
        <v>6765</v>
      </c>
      <c r="C136" s="2" t="s">
        <v>1192</v>
      </c>
      <c r="E136" s="2" t="s">
        <v>1202</v>
      </c>
      <c r="F136" t="s">
        <v>6931</v>
      </c>
      <c r="G136" t="s">
        <v>6475</v>
      </c>
      <c r="H136" s="22" t="s">
        <v>1300</v>
      </c>
      <c r="I136" t="s">
        <v>2103</v>
      </c>
      <c r="J136" s="11" t="str">
        <f t="shared" si="6"/>
        <v>IC.NA.010313</v>
      </c>
      <c r="K136" s="2" t="s">
        <v>923</v>
      </c>
      <c r="L136" t="str">
        <f t="shared" si="10"/>
        <v>Yellow metal</v>
      </c>
      <c r="M136" s="12" t="str">
        <f t="shared" si="7"/>
        <v>PI.IC.NA.010313.02</v>
      </c>
      <c r="N136" s="12"/>
      <c r="O136" s="12" t="str">
        <f t="shared" si="8"/>
        <v>PH.IC.NA.010313.02</v>
      </c>
      <c r="Q136" s="12" t="str">
        <f t="shared" si="9"/>
        <v>CL.IC.NA.010313.02</v>
      </c>
      <c r="R136" t="s">
        <v>1141</v>
      </c>
      <c r="S136">
        <v>863</v>
      </c>
    </row>
    <row r="137" spans="1:19" ht="15">
      <c r="A137" t="s">
        <v>6765</v>
      </c>
      <c r="C137" s="2" t="s">
        <v>1192</v>
      </c>
      <c r="E137" s="2" t="s">
        <v>946</v>
      </c>
      <c r="F137" t="s">
        <v>6931</v>
      </c>
      <c r="G137" t="s">
        <v>6477</v>
      </c>
      <c r="H137" s="22" t="s">
        <v>1301</v>
      </c>
      <c r="I137" t="s">
        <v>3124</v>
      </c>
      <c r="J137" s="11" t="str">
        <f t="shared" si="6"/>
        <v>IC.NA.010314</v>
      </c>
      <c r="K137" s="2" t="s">
        <v>923</v>
      </c>
      <c r="L137" t="str">
        <f t="shared" si="10"/>
        <v>White metal</v>
      </c>
      <c r="M137" s="12" t="str">
        <f t="shared" si="7"/>
        <v>PI.IC.NA.010314.02</v>
      </c>
      <c r="N137" s="12"/>
      <c r="O137" s="12" t="str">
        <f t="shared" si="8"/>
        <v>PH.IC.NA.010314.02</v>
      </c>
      <c r="Q137" s="12" t="str">
        <f t="shared" si="9"/>
        <v>CL.IC.NA.010314.02</v>
      </c>
      <c r="R137" t="s">
        <v>1141</v>
      </c>
      <c r="S137">
        <v>863</v>
      </c>
    </row>
    <row r="138" spans="1:19" ht="15">
      <c r="A138" t="s">
        <v>6765</v>
      </c>
      <c r="C138" s="2" t="s">
        <v>1192</v>
      </c>
      <c r="E138" s="2" t="s">
        <v>946</v>
      </c>
      <c r="F138" t="s">
        <v>6931</v>
      </c>
      <c r="G138" t="s">
        <v>6483</v>
      </c>
      <c r="H138" s="22" t="s">
        <v>1468</v>
      </c>
      <c r="I138" t="s">
        <v>6485</v>
      </c>
      <c r="J138" s="11" t="str">
        <f t="shared" si="6"/>
        <v>IC.NA.010315</v>
      </c>
      <c r="K138" s="2" t="s">
        <v>923</v>
      </c>
      <c r="L138" t="str">
        <f t="shared" si="10"/>
        <v>Stone color: Specify</v>
      </c>
      <c r="M138" s="12" t="str">
        <f t="shared" si="7"/>
        <v>PI.IC.NA.010315.02</v>
      </c>
      <c r="N138" s="12"/>
      <c r="O138" s="12" t="str">
        <f t="shared" si="8"/>
        <v>PH.IC.NA.010315.02</v>
      </c>
      <c r="Q138" s="12" t="str">
        <f t="shared" si="9"/>
        <v>CL.IC.NA.010315.02</v>
      </c>
      <c r="R138" t="s">
        <v>1141</v>
      </c>
      <c r="S138">
        <v>863</v>
      </c>
    </row>
    <row r="139" spans="1:19" ht="15">
      <c r="A139" t="s">
        <v>6765</v>
      </c>
      <c r="C139" s="2" t="s">
        <v>1192</v>
      </c>
      <c r="E139" s="2" t="s">
        <v>946</v>
      </c>
      <c r="F139" t="s">
        <v>6931</v>
      </c>
      <c r="G139" t="s">
        <v>930</v>
      </c>
      <c r="H139" s="22" t="s">
        <v>1469</v>
      </c>
      <c r="I139" t="s">
        <v>930</v>
      </c>
      <c r="J139" s="11" t="str">
        <f t="shared" si="6"/>
        <v>IC.NA.010316</v>
      </c>
      <c r="K139" s="2" t="s">
        <v>923</v>
      </c>
      <c r="L139" t="str">
        <f t="shared" si="10"/>
        <v>Other</v>
      </c>
      <c r="M139" s="12" t="str">
        <f t="shared" si="7"/>
        <v>PI.IC.NA.010316.02</v>
      </c>
      <c r="N139" s="12"/>
      <c r="O139" s="12" t="str">
        <f t="shared" si="8"/>
        <v>PH.IC.NA.010316.02</v>
      </c>
      <c r="Q139" s="12" t="str">
        <f t="shared" si="9"/>
        <v>CL.IC.NA.010316.02</v>
      </c>
      <c r="R139" t="s">
        <v>1141</v>
      </c>
      <c r="S139">
        <v>863</v>
      </c>
    </row>
    <row r="140" spans="1:19" ht="15">
      <c r="A140" t="s">
        <v>6765</v>
      </c>
      <c r="C140" s="2" t="s">
        <v>1192</v>
      </c>
      <c r="E140" s="2" t="s">
        <v>946</v>
      </c>
      <c r="F140" t="s">
        <v>6931</v>
      </c>
      <c r="G140" t="s">
        <v>1001</v>
      </c>
      <c r="H140" s="22" t="s">
        <v>1470</v>
      </c>
      <c r="I140" t="s">
        <v>1188</v>
      </c>
      <c r="J140" s="11" t="str">
        <f t="shared" si="6"/>
        <v>IC.NA.010317</v>
      </c>
      <c r="K140" s="2" t="s">
        <v>923</v>
      </c>
      <c r="L140" t="str">
        <f t="shared" si="10"/>
        <v>None</v>
      </c>
      <c r="M140" s="12" t="str">
        <f t="shared" si="7"/>
        <v>PI.IC.NA.010317.02</v>
      </c>
      <c r="N140" s="12"/>
      <c r="O140" s="12" t="str">
        <f t="shared" si="8"/>
        <v>PH.IC.NA.010317.02</v>
      </c>
      <c r="Q140" s="12" t="str">
        <f t="shared" si="9"/>
        <v>CL.IC.NA.010317.02</v>
      </c>
      <c r="R140" t="s">
        <v>1141</v>
      </c>
      <c r="S140">
        <v>863</v>
      </c>
    </row>
    <row r="141" spans="1:19" ht="15">
      <c r="A141" t="s">
        <v>6765</v>
      </c>
      <c r="C141" s="2" t="s">
        <v>1192</v>
      </c>
      <c r="E141" s="2" t="s">
        <v>1202</v>
      </c>
      <c r="F141" t="s">
        <v>6931</v>
      </c>
      <c r="G141" t="s">
        <v>6513</v>
      </c>
      <c r="H141" s="22" t="s">
        <v>1251</v>
      </c>
      <c r="I141" t="s">
        <v>6636</v>
      </c>
      <c r="J141" s="11" t="str">
        <f t="shared" si="6"/>
        <v>IC.NA.010318</v>
      </c>
      <c r="K141" s="2" t="s">
        <v>1199</v>
      </c>
      <c r="L141" t="str">
        <f t="shared" si="10"/>
        <v>DISPOSITION</v>
      </c>
      <c r="M141" s="12" t="str">
        <f t="shared" si="7"/>
        <v>PI.IC.NA.010318.02</v>
      </c>
      <c r="N141" s="12"/>
      <c r="O141" s="12" t="str">
        <f t="shared" si="8"/>
        <v>PH.IC.NA.010318.02</v>
      </c>
      <c r="Q141" s="12" t="str">
        <f t="shared" si="9"/>
        <v>CL.IC.NA.010318.02</v>
      </c>
      <c r="R141" t="s">
        <v>1141</v>
      </c>
      <c r="S141">
        <v>863</v>
      </c>
    </row>
    <row r="142" spans="1:19" ht="15">
      <c r="A142" t="s">
        <v>6765</v>
      </c>
      <c r="C142" s="2" t="s">
        <v>11324</v>
      </c>
      <c r="E142" s="2" t="s">
        <v>946</v>
      </c>
      <c r="F142" t="s">
        <v>6931</v>
      </c>
      <c r="G142" t="s">
        <v>6637</v>
      </c>
      <c r="H142" s="22" t="s">
        <v>1100</v>
      </c>
      <c r="I142" t="s">
        <v>6639</v>
      </c>
      <c r="J142" s="11" t="str">
        <f t="shared" si="6"/>
        <v>IC.NA.010319</v>
      </c>
      <c r="K142" s="2" t="s">
        <v>1199</v>
      </c>
      <c r="L142" t="str">
        <f t="shared" si="10"/>
        <v>Sent to secure location</v>
      </c>
      <c r="M142" s="12" t="str">
        <f t="shared" si="7"/>
        <v>PI.IC.NA.010319.02</v>
      </c>
      <c r="N142" s="12"/>
      <c r="O142" s="12" t="str">
        <f t="shared" si="8"/>
        <v>PH.IC.NA.010319.02</v>
      </c>
      <c r="Q142" s="12" t="str">
        <f t="shared" si="9"/>
        <v>CL.IC.NA.010319.02</v>
      </c>
      <c r="R142" t="s">
        <v>1141</v>
      </c>
      <c r="S142">
        <v>863</v>
      </c>
    </row>
    <row r="143" spans="1:19" ht="15">
      <c r="A143" t="s">
        <v>6765</v>
      </c>
      <c r="C143" s="2" t="s">
        <v>11324</v>
      </c>
      <c r="E143" s="2" t="s">
        <v>946</v>
      </c>
      <c r="F143" t="s">
        <v>6931</v>
      </c>
      <c r="G143" t="s">
        <v>6640</v>
      </c>
      <c r="H143" s="22" t="s">
        <v>1271</v>
      </c>
      <c r="I143" t="s">
        <v>6642</v>
      </c>
      <c r="J143" s="11" t="str">
        <f t="shared" si="6"/>
        <v>IC.NA.010320</v>
      </c>
      <c r="K143" s="2" t="s">
        <v>1199</v>
      </c>
      <c r="L143" t="str">
        <f t="shared" si="10"/>
        <v>Kept at bedside per Pt</v>
      </c>
      <c r="M143" s="12" t="str">
        <f t="shared" si="7"/>
        <v>PI.IC.NA.010320.02</v>
      </c>
      <c r="N143" s="12"/>
      <c r="O143" s="12" t="str">
        <f t="shared" si="8"/>
        <v>PH.IC.NA.010320.02</v>
      </c>
      <c r="Q143" s="12" t="str">
        <f t="shared" si="9"/>
        <v>CL.IC.NA.010320.02</v>
      </c>
      <c r="R143" t="s">
        <v>1141</v>
      </c>
      <c r="S143">
        <v>863</v>
      </c>
    </row>
    <row r="144" spans="1:19" ht="15">
      <c r="A144" t="s">
        <v>6765</v>
      </c>
      <c r="C144" s="2" t="s">
        <v>11324</v>
      </c>
      <c r="E144" s="2" t="s">
        <v>946</v>
      </c>
      <c r="F144" t="s">
        <v>6931</v>
      </c>
      <c r="G144" t="s">
        <v>6643</v>
      </c>
      <c r="H144" s="22" t="s">
        <v>2395</v>
      </c>
      <c r="I144" t="s">
        <v>6631</v>
      </c>
      <c r="J144" s="11" t="str">
        <f t="shared" si="6"/>
        <v>IC.NA.010321</v>
      </c>
      <c r="K144" s="2" t="s">
        <v>1199</v>
      </c>
      <c r="L144" t="str">
        <f t="shared" si="10"/>
        <v>Sent home: Specify</v>
      </c>
      <c r="M144" s="12" t="str">
        <f t="shared" si="7"/>
        <v>PI.IC.NA.010321.02</v>
      </c>
      <c r="N144" s="12"/>
      <c r="O144" s="12" t="str">
        <f t="shared" si="8"/>
        <v>PH.IC.NA.010321.02</v>
      </c>
      <c r="Q144" s="12" t="str">
        <f t="shared" si="9"/>
        <v>CL.IC.NA.010321.02</v>
      </c>
      <c r="R144" t="s">
        <v>1141</v>
      </c>
      <c r="S144">
        <v>863</v>
      </c>
    </row>
    <row r="145" spans="1:18" ht="15">
      <c r="A145" t="s">
        <v>6765</v>
      </c>
      <c r="C145" s="2" t="s">
        <v>11324</v>
      </c>
      <c r="E145" s="2" t="s">
        <v>946</v>
      </c>
      <c r="F145" t="s">
        <v>6932</v>
      </c>
      <c r="G145" t="s">
        <v>6564</v>
      </c>
      <c r="H145" s="22" t="s">
        <v>2396</v>
      </c>
      <c r="I145" t="s">
        <v>6565</v>
      </c>
      <c r="J145" s="11" t="str">
        <f t="shared" si="6"/>
        <v>IC.NA.010322</v>
      </c>
      <c r="K145" s="2" t="s">
        <v>11324</v>
      </c>
      <c r="L145" t="str">
        <f t="shared" si="10"/>
        <v>Grade school</v>
      </c>
      <c r="M145" s="12" t="str">
        <f t="shared" si="7"/>
        <v>PI.IC.NA.010322.01</v>
      </c>
      <c r="N145" s="12"/>
      <c r="O145" s="12" t="str">
        <f t="shared" si="8"/>
        <v>PH.IC.NA.010322.01</v>
      </c>
      <c r="Q145" s="12" t="str">
        <f t="shared" si="9"/>
        <v>CL.IC.NA.010322.01</v>
      </c>
    </row>
    <row r="146" spans="1:18" ht="15">
      <c r="A146" t="s">
        <v>6765</v>
      </c>
      <c r="C146" s="2" t="s">
        <v>1192</v>
      </c>
      <c r="E146" s="2" t="s">
        <v>1202</v>
      </c>
      <c r="F146" t="s">
        <v>6932</v>
      </c>
      <c r="G146" t="s">
        <v>6566</v>
      </c>
      <c r="H146" s="22" t="s">
        <v>2397</v>
      </c>
      <c r="I146" t="s">
        <v>6567</v>
      </c>
      <c r="J146" s="11" t="str">
        <f t="shared" si="6"/>
        <v>IC.NA.010323</v>
      </c>
      <c r="K146" s="2" t="s">
        <v>1192</v>
      </c>
      <c r="L146" t="str">
        <f t="shared" si="10"/>
        <v>Junior high school</v>
      </c>
      <c r="M146" s="12" t="str">
        <f t="shared" si="7"/>
        <v>PI.IC.NA.010323.01</v>
      </c>
      <c r="N146" s="12"/>
      <c r="O146" s="12" t="str">
        <f t="shared" si="8"/>
        <v>PH.IC.NA.010323.01</v>
      </c>
      <c r="Q146" s="12" t="str">
        <f t="shared" si="9"/>
        <v>CL.IC.NA.010323.01</v>
      </c>
    </row>
    <row r="147" spans="1:18" ht="15">
      <c r="A147" t="s">
        <v>6765</v>
      </c>
      <c r="C147" s="2" t="s">
        <v>1192</v>
      </c>
      <c r="E147" s="2" t="s">
        <v>1202</v>
      </c>
      <c r="F147" t="s">
        <v>6932</v>
      </c>
      <c r="G147" t="s">
        <v>6568</v>
      </c>
      <c r="H147" s="22" t="s">
        <v>2398</v>
      </c>
      <c r="I147" t="s">
        <v>6569</v>
      </c>
      <c r="J147" s="11" t="str">
        <f t="shared" si="6"/>
        <v>IC.NA.010324</v>
      </c>
      <c r="K147" s="2" t="s">
        <v>1192</v>
      </c>
      <c r="L147" t="str">
        <f t="shared" si="10"/>
        <v>High school</v>
      </c>
      <c r="M147" s="12" t="str">
        <f t="shared" si="7"/>
        <v>PI.IC.NA.010324.01</v>
      </c>
      <c r="N147" s="12"/>
      <c r="O147" s="12" t="str">
        <f t="shared" si="8"/>
        <v>PH.IC.NA.010324.01</v>
      </c>
      <c r="Q147" s="12" t="str">
        <f t="shared" si="9"/>
        <v>CL.IC.NA.010324.01</v>
      </c>
    </row>
    <row r="148" spans="1:18" ht="15">
      <c r="A148" t="s">
        <v>6765</v>
      </c>
      <c r="C148" s="2" t="s">
        <v>1192</v>
      </c>
      <c r="E148" s="2" t="s">
        <v>1202</v>
      </c>
      <c r="F148" t="s">
        <v>6932</v>
      </c>
      <c r="G148" t="s">
        <v>6570</v>
      </c>
      <c r="H148" s="22" t="s">
        <v>2399</v>
      </c>
      <c r="I148" t="s">
        <v>6570</v>
      </c>
      <c r="J148" s="11" t="str">
        <f t="shared" si="6"/>
        <v>IC.NA.010325</v>
      </c>
      <c r="K148" s="2" t="s">
        <v>1192</v>
      </c>
      <c r="L148" t="str">
        <f t="shared" si="10"/>
        <v>College</v>
      </c>
      <c r="M148" s="12" t="str">
        <f t="shared" si="7"/>
        <v>PI.IC.NA.010325.01</v>
      </c>
      <c r="N148" s="12"/>
      <c r="O148" s="12" t="str">
        <f t="shared" si="8"/>
        <v>PH.IC.NA.010325.01</v>
      </c>
      <c r="Q148" s="12" t="str">
        <f t="shared" si="9"/>
        <v>CL.IC.NA.010325.01</v>
      </c>
    </row>
    <row r="149" spans="1:18" ht="15">
      <c r="A149" t="s">
        <v>6765</v>
      </c>
      <c r="C149" s="2" t="s">
        <v>1192</v>
      </c>
      <c r="E149" s="2" t="s">
        <v>1202</v>
      </c>
      <c r="F149" t="s">
        <v>6932</v>
      </c>
      <c r="G149" t="s">
        <v>6571</v>
      </c>
      <c r="H149" s="22" t="s">
        <v>2400</v>
      </c>
      <c r="I149" t="s">
        <v>6751</v>
      </c>
      <c r="J149" s="11" t="str">
        <f t="shared" si="6"/>
        <v>IC.NA.010326</v>
      </c>
      <c r="K149" s="2" t="s">
        <v>1192</v>
      </c>
      <c r="L149" t="str">
        <f t="shared" si="10"/>
        <v>Graduate School</v>
      </c>
      <c r="M149" s="12" t="str">
        <f t="shared" si="7"/>
        <v>PI.IC.NA.010326.01</v>
      </c>
      <c r="N149" s="12"/>
      <c r="O149" s="12" t="str">
        <f t="shared" si="8"/>
        <v>PH.IC.NA.010326.01</v>
      </c>
      <c r="Q149" s="12" t="str">
        <f t="shared" si="9"/>
        <v>CL.IC.NA.010326.01</v>
      </c>
    </row>
    <row r="150" spans="1:18" ht="15">
      <c r="A150" t="s">
        <v>6765</v>
      </c>
      <c r="C150" s="2" t="s">
        <v>1192</v>
      </c>
      <c r="E150" s="2" t="s">
        <v>1202</v>
      </c>
      <c r="F150" t="s">
        <v>6932</v>
      </c>
      <c r="G150" t="s">
        <v>5088</v>
      </c>
      <c r="H150" s="22" t="s">
        <v>4559</v>
      </c>
      <c r="I150" t="s">
        <v>930</v>
      </c>
      <c r="J150" s="11" t="str">
        <f t="shared" ref="J150:J216" si="11">CONCATENATE("IC.NA.",C150,E150,H150)</f>
        <v>IC.NA.010327</v>
      </c>
      <c r="K150" s="2" t="s">
        <v>1192</v>
      </c>
      <c r="L150" t="str">
        <f t="shared" si="10"/>
        <v>Other: Specify</v>
      </c>
      <c r="M150" s="12" t="str">
        <f t="shared" ref="M150:M216" si="12">CONCATENATE("PI.",J150,".",K150)</f>
        <v>PI.IC.NA.010327.01</v>
      </c>
      <c r="N150" s="12"/>
      <c r="O150" s="12" t="str">
        <f t="shared" ref="O150:O216" si="13">CONCATENATE("PH.",J150,".",K150)</f>
        <v>PH.IC.NA.010327.01</v>
      </c>
      <c r="Q150" s="12" t="str">
        <f t="shared" ref="Q150:Q216" si="14">CONCATENATE("CL.",J150,".",K150)</f>
        <v>CL.IC.NA.010327.01</v>
      </c>
    </row>
    <row r="151" spans="1:18" ht="15">
      <c r="A151" t="s">
        <v>6765</v>
      </c>
      <c r="C151" s="2" t="s">
        <v>1192</v>
      </c>
      <c r="E151" s="2" t="s">
        <v>1202</v>
      </c>
      <c r="F151" t="s">
        <v>6932</v>
      </c>
      <c r="G151" t="s">
        <v>6752</v>
      </c>
      <c r="H151" s="22" t="s">
        <v>4560</v>
      </c>
      <c r="I151" t="s">
        <v>6753</v>
      </c>
      <c r="J151" s="11" t="str">
        <f t="shared" si="11"/>
        <v>IC.NA.010328</v>
      </c>
      <c r="K151" s="2" t="s">
        <v>1192</v>
      </c>
      <c r="L151" t="str">
        <f t="shared" si="10"/>
        <v>Unable to answer</v>
      </c>
      <c r="M151" s="12" t="str">
        <f t="shared" si="12"/>
        <v>PI.IC.NA.010328.01</v>
      </c>
      <c r="N151" s="12"/>
      <c r="O151" s="12" t="str">
        <f t="shared" si="13"/>
        <v>PH.IC.NA.010328.01</v>
      </c>
      <c r="Q151" s="12" t="str">
        <f t="shared" si="14"/>
        <v>CL.IC.NA.010328.01</v>
      </c>
    </row>
    <row r="152" spans="1:18" ht="15">
      <c r="A152" t="s">
        <v>6765</v>
      </c>
      <c r="C152" s="2" t="s">
        <v>1192</v>
      </c>
      <c r="E152" s="2" t="s">
        <v>1202</v>
      </c>
      <c r="F152" t="s">
        <v>6932</v>
      </c>
      <c r="G152" t="s">
        <v>6754</v>
      </c>
      <c r="H152" s="22" t="s">
        <v>5896</v>
      </c>
      <c r="I152" t="s">
        <v>3179</v>
      </c>
      <c r="J152" s="11" t="str">
        <f t="shared" si="11"/>
        <v>IC.NA.010329</v>
      </c>
      <c r="K152" s="2" t="s">
        <v>1192</v>
      </c>
      <c r="L152" t="str">
        <f t="shared" si="10"/>
        <v>Refused to answer</v>
      </c>
      <c r="M152" s="12" t="str">
        <f t="shared" si="12"/>
        <v>PI.IC.NA.010329.01</v>
      </c>
      <c r="N152" s="12"/>
      <c r="O152" s="12" t="str">
        <f t="shared" si="13"/>
        <v>PH.IC.NA.010329.01</v>
      </c>
      <c r="Q152" s="12" t="str">
        <f t="shared" si="14"/>
        <v>CL.IC.NA.010329.01</v>
      </c>
      <c r="R152" t="s">
        <v>1141</v>
      </c>
    </row>
    <row r="153" spans="1:18" ht="15">
      <c r="A153" t="s">
        <v>6765</v>
      </c>
      <c r="C153" s="2" t="s">
        <v>1192</v>
      </c>
      <c r="E153" s="2" t="s">
        <v>946</v>
      </c>
      <c r="F153" t="s">
        <v>6755</v>
      </c>
      <c r="G153" t="s">
        <v>3196</v>
      </c>
      <c r="H153" s="22" t="s">
        <v>6756</v>
      </c>
      <c r="I153" t="s">
        <v>3196</v>
      </c>
      <c r="J153" s="11" t="str">
        <f t="shared" si="11"/>
        <v>IC.NA.010330</v>
      </c>
      <c r="K153" s="2" t="s">
        <v>1192</v>
      </c>
      <c r="L153" t="str">
        <f t="shared" si="10"/>
        <v>No</v>
      </c>
      <c r="M153" s="12" t="str">
        <f t="shared" si="12"/>
        <v>PI.IC.NA.010330.01</v>
      </c>
      <c r="N153" s="12"/>
      <c r="O153" s="12" t="str">
        <f t="shared" si="13"/>
        <v>PH.IC.NA.010330.01</v>
      </c>
      <c r="Q153" s="12" t="str">
        <f t="shared" si="14"/>
        <v>CL.IC.NA.010330.01</v>
      </c>
    </row>
    <row r="154" spans="1:18" ht="15">
      <c r="A154" t="s">
        <v>6765</v>
      </c>
      <c r="C154" s="2" t="s">
        <v>1192</v>
      </c>
      <c r="E154" s="2" t="s">
        <v>1202</v>
      </c>
      <c r="F154" t="s">
        <v>6755</v>
      </c>
      <c r="G154" t="s">
        <v>6757</v>
      </c>
      <c r="H154" s="22" t="s">
        <v>6758</v>
      </c>
      <c r="I154" t="s">
        <v>6759</v>
      </c>
      <c r="J154" s="11" t="str">
        <f t="shared" si="11"/>
        <v>IC.NA.010331</v>
      </c>
      <c r="K154" s="2" t="s">
        <v>1192</v>
      </c>
      <c r="L154" t="str">
        <f t="shared" si="10"/>
        <v>Matches left at bedside</v>
      </c>
      <c r="M154" s="12" t="str">
        <f t="shared" si="12"/>
        <v>PI.IC.NA.010331.01</v>
      </c>
      <c r="N154" s="12"/>
      <c r="O154" s="12" t="str">
        <f t="shared" si="13"/>
        <v>PH.IC.NA.010331.01</v>
      </c>
      <c r="Q154" s="12" t="str">
        <f t="shared" si="14"/>
        <v>CL.IC.NA.010331.01</v>
      </c>
    </row>
    <row r="155" spans="1:18" ht="15">
      <c r="A155" t="s">
        <v>6765</v>
      </c>
      <c r="C155" s="2" t="s">
        <v>1192</v>
      </c>
      <c r="E155" s="2" t="s">
        <v>1202</v>
      </c>
      <c r="F155" t="s">
        <v>6755</v>
      </c>
      <c r="G155" t="s">
        <v>6760</v>
      </c>
      <c r="H155" s="22" t="s">
        <v>6412</v>
      </c>
      <c r="I155" t="s">
        <v>6413</v>
      </c>
      <c r="J155" s="11" t="str">
        <f t="shared" si="11"/>
        <v>IC.NA.010332</v>
      </c>
      <c r="K155" s="2" t="s">
        <v>1192</v>
      </c>
      <c r="L155" t="str">
        <f t="shared" si="10"/>
        <v>Matches removed-safekeeping</v>
      </c>
      <c r="M155" s="12" t="str">
        <f t="shared" si="12"/>
        <v>PI.IC.NA.010332.01</v>
      </c>
      <c r="N155" s="12"/>
      <c r="O155" s="12" t="str">
        <f t="shared" si="13"/>
        <v>PH.IC.NA.010332.01</v>
      </c>
      <c r="Q155" s="12" t="str">
        <f t="shared" si="14"/>
        <v>CL.IC.NA.010332.01</v>
      </c>
    </row>
    <row r="156" spans="1:18" ht="15">
      <c r="A156" t="s">
        <v>6765</v>
      </c>
      <c r="C156" s="2" t="s">
        <v>1192</v>
      </c>
      <c r="E156" s="2" t="s">
        <v>1202</v>
      </c>
      <c r="F156" t="s">
        <v>6755</v>
      </c>
      <c r="G156" t="s">
        <v>6414</v>
      </c>
      <c r="H156" s="22" t="s">
        <v>6415</v>
      </c>
      <c r="I156" t="s">
        <v>6416</v>
      </c>
      <c r="J156" s="11" t="str">
        <f t="shared" si="11"/>
        <v>IC.NA.010333</v>
      </c>
      <c r="K156" s="2" t="s">
        <v>1192</v>
      </c>
      <c r="L156" t="str">
        <f t="shared" si="10"/>
        <v>Cigarette lighter at bedside</v>
      </c>
      <c r="M156" s="12" t="str">
        <f t="shared" si="12"/>
        <v>PI.IC.NA.010333.01</v>
      </c>
      <c r="N156" s="12"/>
      <c r="O156" s="12" t="str">
        <f t="shared" si="13"/>
        <v>PH.IC.NA.010333.01</v>
      </c>
      <c r="Q156" s="12" t="str">
        <f t="shared" si="14"/>
        <v>CL.IC.NA.010333.01</v>
      </c>
    </row>
    <row r="157" spans="1:18" ht="15">
      <c r="A157" t="s">
        <v>6765</v>
      </c>
      <c r="C157" s="2" t="s">
        <v>1192</v>
      </c>
      <c r="E157" s="2" t="s">
        <v>1202</v>
      </c>
      <c r="F157" t="s">
        <v>6755</v>
      </c>
      <c r="G157" t="s">
        <v>6417</v>
      </c>
      <c r="H157" s="22" t="s">
        <v>6418</v>
      </c>
      <c r="I157" t="s">
        <v>6419</v>
      </c>
      <c r="J157" s="11" t="str">
        <f t="shared" si="11"/>
        <v>IC.NA.010334</v>
      </c>
      <c r="K157" s="2" t="s">
        <v>1192</v>
      </c>
      <c r="L157" t="str">
        <f t="shared" si="10"/>
        <v>Cigarette lighter removed</v>
      </c>
      <c r="M157" s="12" t="str">
        <f t="shared" si="12"/>
        <v>PI.IC.NA.010334.01</v>
      </c>
      <c r="N157" s="12"/>
      <c r="O157" s="12" t="str">
        <f t="shared" si="13"/>
        <v>PH.IC.NA.010334.01</v>
      </c>
      <c r="Q157" s="12" t="str">
        <f t="shared" si="14"/>
        <v>CL.IC.NA.010334.01</v>
      </c>
    </row>
    <row r="158" spans="1:18" ht="15">
      <c r="A158" t="s">
        <v>6765</v>
      </c>
      <c r="C158" s="2" t="s">
        <v>1192</v>
      </c>
      <c r="E158" s="2" t="s">
        <v>1202</v>
      </c>
      <c r="F158" t="s">
        <v>6599</v>
      </c>
      <c r="G158" t="s">
        <v>6600</v>
      </c>
      <c r="H158" s="22" t="s">
        <v>6601</v>
      </c>
      <c r="I158" t="s">
        <v>1001</v>
      </c>
      <c r="J158" s="11" t="str">
        <f t="shared" si="11"/>
        <v>IC.NA.010335</v>
      </c>
      <c r="K158" s="2" t="s">
        <v>1192</v>
      </c>
      <c r="L158" t="str">
        <f t="shared" si="10"/>
        <v>None Reported</v>
      </c>
      <c r="M158" s="12" t="str">
        <f t="shared" si="12"/>
        <v>PI.IC.NA.010335.01</v>
      </c>
      <c r="N158" s="12"/>
      <c r="O158" s="12" t="str">
        <f t="shared" si="13"/>
        <v>PH.IC.NA.010335.01</v>
      </c>
      <c r="Q158" s="12" t="str">
        <f t="shared" si="14"/>
        <v>CL.IC.NA.010335.01</v>
      </c>
    </row>
    <row r="159" spans="1:18" ht="15">
      <c r="A159" t="s">
        <v>6765</v>
      </c>
      <c r="C159" s="2" t="s">
        <v>1192</v>
      </c>
      <c r="E159" s="2" t="s">
        <v>1202</v>
      </c>
      <c r="F159" t="s">
        <v>6599</v>
      </c>
      <c r="G159" t="s">
        <v>6602</v>
      </c>
      <c r="H159" s="22" t="s">
        <v>6603</v>
      </c>
      <c r="I159" t="s">
        <v>6444</v>
      </c>
      <c r="J159" s="11" t="str">
        <f t="shared" si="11"/>
        <v>IC.NA.010336</v>
      </c>
      <c r="K159" s="2" t="s">
        <v>1192</v>
      </c>
      <c r="L159" t="str">
        <f t="shared" si="10"/>
        <v>Bleeding - emesis</v>
      </c>
      <c r="M159" s="12" t="str">
        <f t="shared" si="12"/>
        <v>PI.IC.NA.010336.01</v>
      </c>
      <c r="N159" s="12"/>
      <c r="O159" s="12" t="str">
        <f t="shared" si="13"/>
        <v>PH.IC.NA.010336.01</v>
      </c>
      <c r="Q159" s="12" t="str">
        <f t="shared" si="14"/>
        <v>CL.IC.NA.010336.01</v>
      </c>
    </row>
    <row r="160" spans="1:18" ht="15">
      <c r="A160" t="s">
        <v>6765</v>
      </c>
      <c r="C160" s="2" t="s">
        <v>1192</v>
      </c>
      <c r="E160" s="2" t="s">
        <v>1202</v>
      </c>
      <c r="F160" t="s">
        <v>6599</v>
      </c>
      <c r="G160" t="s">
        <v>6445</v>
      </c>
      <c r="H160" s="22" t="s">
        <v>6446</v>
      </c>
      <c r="I160" t="s">
        <v>6447</v>
      </c>
      <c r="J160" s="11" t="str">
        <f t="shared" si="11"/>
        <v>IC.NA.010337</v>
      </c>
      <c r="K160" s="2" t="s">
        <v>1192</v>
      </c>
      <c r="L160" t="str">
        <f t="shared" si="10"/>
        <v>Bleeding - stool</v>
      </c>
      <c r="M160" s="12" t="str">
        <f t="shared" si="12"/>
        <v>PI.IC.NA.010337.01</v>
      </c>
      <c r="N160" s="12"/>
      <c r="O160" s="12" t="str">
        <f t="shared" si="13"/>
        <v>PH.IC.NA.010337.01</v>
      </c>
      <c r="Q160" s="12" t="str">
        <f t="shared" si="14"/>
        <v>CL.IC.NA.010337.01</v>
      </c>
    </row>
    <row r="161" spans="1:17" ht="15">
      <c r="A161" t="s">
        <v>6765</v>
      </c>
      <c r="C161" s="2" t="s">
        <v>1192</v>
      </c>
      <c r="E161" s="2" t="s">
        <v>1202</v>
      </c>
      <c r="F161" t="s">
        <v>6599</v>
      </c>
      <c r="G161" t="s">
        <v>2914</v>
      </c>
      <c r="H161" s="22" t="s">
        <v>6448</v>
      </c>
      <c r="I161" t="s">
        <v>2915</v>
      </c>
      <c r="J161" s="11" t="str">
        <f t="shared" si="11"/>
        <v>IC.NA.010338</v>
      </c>
      <c r="K161" s="2" t="s">
        <v>1192</v>
      </c>
      <c r="L161" t="str">
        <f t="shared" si="10"/>
        <v>Constipation</v>
      </c>
      <c r="M161" s="12" t="str">
        <f t="shared" si="12"/>
        <v>PI.IC.NA.010338.01</v>
      </c>
      <c r="N161" s="12"/>
      <c r="O161" s="12" t="str">
        <f t="shared" si="13"/>
        <v>PH.IC.NA.010338.01</v>
      </c>
      <c r="Q161" s="12" t="str">
        <f t="shared" si="14"/>
        <v>CL.IC.NA.010338.01</v>
      </c>
    </row>
    <row r="162" spans="1:17" ht="15">
      <c r="A162" t="s">
        <v>6765</v>
      </c>
      <c r="C162" s="2" t="s">
        <v>1192</v>
      </c>
      <c r="E162" s="2" t="s">
        <v>1202</v>
      </c>
      <c r="F162" t="s">
        <v>6599</v>
      </c>
      <c r="G162" t="s">
        <v>6449</v>
      </c>
      <c r="H162" s="22" t="s">
        <v>6450</v>
      </c>
      <c r="I162" t="s">
        <v>6449</v>
      </c>
      <c r="J162" s="11" t="str">
        <f t="shared" si="11"/>
        <v>IC.NA.010339</v>
      </c>
      <c r="K162" s="2" t="s">
        <v>1192</v>
      </c>
      <c r="L162" t="str">
        <f t="shared" si="10"/>
        <v>Diarrhea</v>
      </c>
      <c r="M162" s="12" t="str">
        <f t="shared" si="12"/>
        <v>PI.IC.NA.010339.01</v>
      </c>
      <c r="N162" s="12"/>
      <c r="O162" s="12" t="str">
        <f t="shared" si="13"/>
        <v>PH.IC.NA.010339.01</v>
      </c>
      <c r="Q162" s="12" t="str">
        <f t="shared" si="14"/>
        <v>CL.IC.NA.010339.01</v>
      </c>
    </row>
    <row r="163" spans="1:17" ht="15">
      <c r="A163" t="s">
        <v>6765</v>
      </c>
      <c r="C163" s="2" t="s">
        <v>1192</v>
      </c>
      <c r="E163" s="2" t="s">
        <v>1202</v>
      </c>
      <c r="F163" t="s">
        <v>6599</v>
      </c>
      <c r="G163" t="s">
        <v>6451</v>
      </c>
      <c r="H163" s="22" t="s">
        <v>6452</v>
      </c>
      <c r="I163" t="s">
        <v>6453</v>
      </c>
      <c r="J163" s="11" t="str">
        <f t="shared" si="11"/>
        <v>IC.NA.010340</v>
      </c>
      <c r="K163" s="2" t="s">
        <v>1192</v>
      </c>
      <c r="L163" t="str">
        <f t="shared" si="10"/>
        <v>Hemorrhoids</v>
      </c>
      <c r="M163" s="12" t="str">
        <f t="shared" si="12"/>
        <v>PI.IC.NA.010340.01</v>
      </c>
      <c r="N163" s="12"/>
      <c r="O163" s="12" t="str">
        <f t="shared" si="13"/>
        <v>PH.IC.NA.010340.01</v>
      </c>
      <c r="Q163" s="12" t="str">
        <f t="shared" si="14"/>
        <v>CL.IC.NA.010340.01</v>
      </c>
    </row>
    <row r="164" spans="1:17" ht="15">
      <c r="A164" t="s">
        <v>6765</v>
      </c>
      <c r="C164" s="2" t="s">
        <v>1192</v>
      </c>
      <c r="E164" s="2" t="s">
        <v>1202</v>
      </c>
      <c r="F164" t="s">
        <v>6599</v>
      </c>
      <c r="G164" t="s">
        <v>6454</v>
      </c>
      <c r="H164" s="22" t="s">
        <v>6455</v>
      </c>
      <c r="I164" t="s">
        <v>6454</v>
      </c>
      <c r="J164" s="11" t="str">
        <f t="shared" si="11"/>
        <v>IC.NA.010341</v>
      </c>
      <c r="K164" s="2" t="s">
        <v>1192</v>
      </c>
      <c r="L164" t="str">
        <f t="shared" si="10"/>
        <v>Hernia</v>
      </c>
      <c r="M164" s="12" t="str">
        <f t="shared" si="12"/>
        <v>PI.IC.NA.010341.01</v>
      </c>
      <c r="N164" s="12"/>
      <c r="O164" s="12" t="str">
        <f t="shared" si="13"/>
        <v>PH.IC.NA.010341.01</v>
      </c>
      <c r="Q164" s="12" t="str">
        <f t="shared" si="14"/>
        <v>CL.IC.NA.010341.01</v>
      </c>
    </row>
    <row r="165" spans="1:17" ht="15">
      <c r="A165" t="s">
        <v>6765</v>
      </c>
      <c r="C165" s="2" t="s">
        <v>1192</v>
      </c>
      <c r="E165" s="2" t="s">
        <v>1202</v>
      </c>
      <c r="F165" t="s">
        <v>6599</v>
      </c>
      <c r="G165" t="s">
        <v>157</v>
      </c>
      <c r="H165" s="22" t="s">
        <v>6456</v>
      </c>
      <c r="I165" t="s">
        <v>6457</v>
      </c>
      <c r="J165" s="11" t="str">
        <f t="shared" si="11"/>
        <v>IC.NA.010342</v>
      </c>
      <c r="K165" s="2" t="s">
        <v>1192</v>
      </c>
      <c r="L165" t="str">
        <f t="shared" si="10"/>
        <v>Incontinence of stool</v>
      </c>
      <c r="M165" s="12" t="str">
        <f t="shared" si="12"/>
        <v>PI.IC.NA.010342.01</v>
      </c>
      <c r="N165" s="12"/>
      <c r="O165" s="12" t="str">
        <f t="shared" si="13"/>
        <v>PH.IC.NA.010342.01</v>
      </c>
      <c r="Q165" s="12" t="str">
        <f t="shared" si="14"/>
        <v>CL.IC.NA.010342.01</v>
      </c>
    </row>
    <row r="166" spans="1:17" ht="15">
      <c r="A166" t="s">
        <v>6765</v>
      </c>
      <c r="C166" s="2" t="s">
        <v>1192</v>
      </c>
      <c r="E166" s="2" t="s">
        <v>1202</v>
      </c>
      <c r="F166" t="s">
        <v>6599</v>
      </c>
      <c r="G166" t="s">
        <v>2911</v>
      </c>
      <c r="H166" s="22" t="s">
        <v>6458</v>
      </c>
      <c r="I166" t="s">
        <v>2911</v>
      </c>
      <c r="J166" s="11" t="str">
        <f t="shared" si="11"/>
        <v>IC.NA.010343</v>
      </c>
      <c r="K166" s="2" t="s">
        <v>1192</v>
      </c>
      <c r="L166" t="str">
        <f t="shared" si="10"/>
        <v>Nausea</v>
      </c>
      <c r="M166" s="12" t="str">
        <f t="shared" si="12"/>
        <v>PI.IC.NA.010343.01</v>
      </c>
      <c r="N166" s="12"/>
      <c r="O166" s="12" t="str">
        <f t="shared" si="13"/>
        <v>PH.IC.NA.010343.01</v>
      </c>
      <c r="Q166" s="12" t="str">
        <f t="shared" si="14"/>
        <v>CL.IC.NA.010343.01</v>
      </c>
    </row>
    <row r="167" spans="1:17" ht="15">
      <c r="A167" t="s">
        <v>6765</v>
      </c>
      <c r="C167" s="2" t="s">
        <v>1192</v>
      </c>
      <c r="E167" s="2" t="s">
        <v>1202</v>
      </c>
      <c r="F167" t="s">
        <v>6599</v>
      </c>
      <c r="G167" t="s">
        <v>2747</v>
      </c>
      <c r="H167" s="22" t="s">
        <v>6459</v>
      </c>
      <c r="I167" t="s">
        <v>2747</v>
      </c>
      <c r="J167" s="11" t="str">
        <f t="shared" si="11"/>
        <v>IC.NA.010344</v>
      </c>
      <c r="K167" s="2" t="s">
        <v>1192</v>
      </c>
      <c r="L167" t="str">
        <f t="shared" si="10"/>
        <v>Vomiting</v>
      </c>
      <c r="M167" s="12" t="str">
        <f t="shared" si="12"/>
        <v>PI.IC.NA.010344.01</v>
      </c>
      <c r="N167" s="12"/>
      <c r="O167" s="12" t="str">
        <f t="shared" si="13"/>
        <v>PH.IC.NA.010344.01</v>
      </c>
      <c r="Q167" s="12" t="str">
        <f t="shared" si="14"/>
        <v>CL.IC.NA.010344.01</v>
      </c>
    </row>
    <row r="168" spans="1:17" ht="15">
      <c r="A168" t="s">
        <v>6765</v>
      </c>
      <c r="C168" s="2" t="s">
        <v>1192</v>
      </c>
      <c r="E168" s="2" t="s">
        <v>1202</v>
      </c>
      <c r="F168" t="s">
        <v>6599</v>
      </c>
      <c r="G168" t="s">
        <v>2971</v>
      </c>
      <c r="H168" s="22" t="s">
        <v>6460</v>
      </c>
      <c r="I168" t="s">
        <v>930</v>
      </c>
      <c r="J168" s="11" t="str">
        <f t="shared" si="11"/>
        <v>IC.NA.010345</v>
      </c>
      <c r="K168" s="2" t="s">
        <v>1192</v>
      </c>
      <c r="L168" t="str">
        <f t="shared" si="10"/>
        <v>Other: specify</v>
      </c>
      <c r="M168" s="12" t="str">
        <f t="shared" si="12"/>
        <v>PI.IC.NA.010345.01</v>
      </c>
      <c r="N168" s="12"/>
      <c r="O168" s="12" t="str">
        <f t="shared" si="13"/>
        <v>PH.IC.NA.010345.01</v>
      </c>
      <c r="Q168" s="12" t="str">
        <f t="shared" si="14"/>
        <v>CL.IC.NA.010345.01</v>
      </c>
    </row>
    <row r="169" spans="1:17" ht="15">
      <c r="A169" t="s">
        <v>6765</v>
      </c>
      <c r="C169" s="2" t="s">
        <v>1192</v>
      </c>
      <c r="E169" s="2" t="s">
        <v>1202</v>
      </c>
      <c r="F169" t="s">
        <v>6461</v>
      </c>
      <c r="G169" t="s">
        <v>6462</v>
      </c>
      <c r="H169" s="22" t="s">
        <v>6463</v>
      </c>
      <c r="I169" t="s">
        <v>1001</v>
      </c>
      <c r="J169" s="11" t="str">
        <f t="shared" si="11"/>
        <v>IC.NA.010346</v>
      </c>
      <c r="K169" s="2" t="s">
        <v>1192</v>
      </c>
      <c r="L169" t="str">
        <f t="shared" si="10"/>
        <v>None reported</v>
      </c>
      <c r="M169" s="12" t="str">
        <f t="shared" si="12"/>
        <v>PI.IC.NA.010346.01</v>
      </c>
      <c r="N169" s="12"/>
      <c r="O169" s="12" t="str">
        <f t="shared" si="13"/>
        <v>PH.IC.NA.010346.01</v>
      </c>
      <c r="Q169" s="12" t="str">
        <f t="shared" si="14"/>
        <v>CL.IC.NA.010346.01</v>
      </c>
    </row>
    <row r="170" spans="1:17" ht="15">
      <c r="A170" t="s">
        <v>6765</v>
      </c>
      <c r="C170" s="2" t="s">
        <v>1192</v>
      </c>
      <c r="E170" s="2" t="s">
        <v>1202</v>
      </c>
      <c r="F170" t="s">
        <v>6461</v>
      </c>
      <c r="G170" t="s">
        <v>6464</v>
      </c>
      <c r="H170" s="22" t="s">
        <v>6465</v>
      </c>
      <c r="I170" t="s">
        <v>6464</v>
      </c>
      <c r="J170" s="11" t="str">
        <f t="shared" si="11"/>
        <v>IC.NA.010347</v>
      </c>
      <c r="K170" s="2" t="s">
        <v>1192</v>
      </c>
      <c r="L170" t="str">
        <f t="shared" si="10"/>
        <v>Cancer</v>
      </c>
      <c r="M170" s="12" t="str">
        <f t="shared" si="12"/>
        <v>PI.IC.NA.010347.01</v>
      </c>
      <c r="N170" s="12"/>
      <c r="O170" s="12" t="str">
        <f t="shared" si="13"/>
        <v>PH.IC.NA.010347.01</v>
      </c>
      <c r="Q170" s="12" t="str">
        <f t="shared" si="14"/>
        <v>CL.IC.NA.010347.01</v>
      </c>
    </row>
    <row r="171" spans="1:17" ht="15">
      <c r="A171" t="s">
        <v>6765</v>
      </c>
      <c r="C171" s="2" t="s">
        <v>1192</v>
      </c>
      <c r="E171" s="2" t="s">
        <v>1202</v>
      </c>
      <c r="F171" t="s">
        <v>6461</v>
      </c>
      <c r="G171" t="s">
        <v>6466</v>
      </c>
      <c r="H171" s="22" t="s">
        <v>6467</v>
      </c>
      <c r="I171" t="s">
        <v>6466</v>
      </c>
      <c r="J171" s="11" t="str">
        <f t="shared" si="11"/>
        <v>IC.NA.010348</v>
      </c>
      <c r="K171" s="2" t="s">
        <v>1192</v>
      </c>
      <c r="L171" t="str">
        <f t="shared" si="10"/>
        <v>Diabetes</v>
      </c>
      <c r="M171" s="12" t="str">
        <f t="shared" si="12"/>
        <v>PI.IC.NA.010348.01</v>
      </c>
      <c r="N171" s="12"/>
      <c r="O171" s="12" t="str">
        <f t="shared" si="13"/>
        <v>PH.IC.NA.010348.01</v>
      </c>
      <c r="Q171" s="12" t="str">
        <f t="shared" si="14"/>
        <v>CL.IC.NA.010348.01</v>
      </c>
    </row>
    <row r="172" spans="1:17" ht="15">
      <c r="A172" t="s">
        <v>6765</v>
      </c>
      <c r="C172" s="2" t="s">
        <v>1192</v>
      </c>
      <c r="E172" s="2" t="s">
        <v>1202</v>
      </c>
      <c r="F172" t="s">
        <v>6461</v>
      </c>
      <c r="G172" t="s">
        <v>6468</v>
      </c>
      <c r="H172" s="22" t="s">
        <v>6647</v>
      </c>
      <c r="I172" t="s">
        <v>6648</v>
      </c>
      <c r="J172" s="11" t="str">
        <f t="shared" si="11"/>
        <v>IC.NA.010349</v>
      </c>
      <c r="K172" s="2" t="s">
        <v>1192</v>
      </c>
      <c r="L172" t="str">
        <f t="shared" si="10"/>
        <v>Dialysis - Peritoneal</v>
      </c>
      <c r="M172" s="12" t="str">
        <f t="shared" si="12"/>
        <v>PI.IC.NA.010349.01</v>
      </c>
      <c r="N172" s="12"/>
      <c r="O172" s="12" t="str">
        <f t="shared" si="13"/>
        <v>PH.IC.NA.010349.01</v>
      </c>
      <c r="Q172" s="12" t="str">
        <f t="shared" si="14"/>
        <v>CL.IC.NA.010349.01</v>
      </c>
    </row>
    <row r="173" spans="1:17" ht="15">
      <c r="A173" t="s">
        <v>6765</v>
      </c>
      <c r="C173" s="2" t="s">
        <v>1192</v>
      </c>
      <c r="E173" s="2" t="s">
        <v>1202</v>
      </c>
      <c r="F173" t="s">
        <v>6461</v>
      </c>
      <c r="G173" t="s">
        <v>6649</v>
      </c>
      <c r="H173" s="22" t="s">
        <v>6650</v>
      </c>
      <c r="I173" t="s">
        <v>6651</v>
      </c>
      <c r="J173" s="11" t="str">
        <f t="shared" si="11"/>
        <v>IC.NA.010350</v>
      </c>
      <c r="K173" s="2" t="s">
        <v>1192</v>
      </c>
      <c r="L173" t="str">
        <f t="shared" si="10"/>
        <v>Dialysis - Hemodialysis</v>
      </c>
      <c r="M173" s="12" t="str">
        <f t="shared" si="12"/>
        <v>PI.IC.NA.010350.01</v>
      </c>
      <c r="N173" s="12"/>
      <c r="O173" s="12" t="str">
        <f t="shared" si="13"/>
        <v>PH.IC.NA.010350.01</v>
      </c>
      <c r="Q173" s="12" t="str">
        <f t="shared" si="14"/>
        <v>CL.IC.NA.010350.01</v>
      </c>
    </row>
    <row r="174" spans="1:17" ht="15">
      <c r="A174" t="s">
        <v>6765</v>
      </c>
      <c r="C174" s="2" t="s">
        <v>1192</v>
      </c>
      <c r="E174" s="2" t="s">
        <v>1202</v>
      </c>
      <c r="F174" t="s">
        <v>6461</v>
      </c>
      <c r="G174" t="s">
        <v>6652</v>
      </c>
      <c r="H174" s="22" t="s">
        <v>6653</v>
      </c>
      <c r="I174" t="s">
        <v>6654</v>
      </c>
      <c r="J174" s="11" t="str">
        <f t="shared" si="11"/>
        <v>IC.NA.010351</v>
      </c>
      <c r="K174" s="2" t="s">
        <v>1192</v>
      </c>
      <c r="L174" t="str">
        <f t="shared" si="10"/>
        <v>Kidney Disease</v>
      </c>
      <c r="M174" s="12" t="str">
        <f t="shared" si="12"/>
        <v>PI.IC.NA.010351.01</v>
      </c>
      <c r="N174" s="12"/>
      <c r="O174" s="12" t="str">
        <f t="shared" si="13"/>
        <v>PH.IC.NA.010351.01</v>
      </c>
      <c r="Q174" s="12" t="str">
        <f t="shared" si="14"/>
        <v>CL.IC.NA.010351.01</v>
      </c>
    </row>
    <row r="175" spans="1:17" ht="15">
      <c r="A175" t="s">
        <v>6765</v>
      </c>
      <c r="C175" s="2" t="s">
        <v>1192</v>
      </c>
      <c r="E175" s="2" t="s">
        <v>1202</v>
      </c>
      <c r="F175" t="s">
        <v>6461</v>
      </c>
      <c r="G175" t="s">
        <v>6655</v>
      </c>
      <c r="H175" s="22" t="s">
        <v>6656</v>
      </c>
      <c r="I175" t="s">
        <v>6657</v>
      </c>
      <c r="J175" s="11" t="str">
        <f t="shared" si="11"/>
        <v>IC.NA.010352</v>
      </c>
      <c r="K175" s="2" t="s">
        <v>1192</v>
      </c>
      <c r="L175" t="str">
        <f t="shared" si="10"/>
        <v>Neurogenic Bladder</v>
      </c>
      <c r="M175" s="12" t="str">
        <f t="shared" si="12"/>
        <v>PI.IC.NA.010352.01</v>
      </c>
      <c r="N175" s="12"/>
      <c r="O175" s="12" t="str">
        <f t="shared" si="13"/>
        <v>PH.IC.NA.010352.01</v>
      </c>
      <c r="Q175" s="12" t="str">
        <f t="shared" si="14"/>
        <v>CL.IC.NA.010352.01</v>
      </c>
    </row>
    <row r="176" spans="1:17" ht="15">
      <c r="A176" t="s">
        <v>6765</v>
      </c>
      <c r="C176" s="2" t="s">
        <v>1192</v>
      </c>
      <c r="E176" s="2" t="s">
        <v>1202</v>
      </c>
      <c r="F176" t="s">
        <v>6461</v>
      </c>
      <c r="G176" t="s">
        <v>6991</v>
      </c>
      <c r="H176" s="2" t="s">
        <v>6933</v>
      </c>
      <c r="I176" t="s">
        <v>6992</v>
      </c>
      <c r="J176" s="11" t="str">
        <f t="shared" si="11"/>
        <v>IC.NA.010353</v>
      </c>
      <c r="K176" s="2" t="s">
        <v>1192</v>
      </c>
      <c r="L176" t="str">
        <f t="shared" si="10"/>
        <v>Sexually Transmitted Disease</v>
      </c>
      <c r="M176" s="12" t="str">
        <f t="shared" si="12"/>
        <v>PI.IC.NA.010353.01</v>
      </c>
      <c r="N176" s="12"/>
      <c r="O176" s="12" t="str">
        <f t="shared" si="13"/>
        <v>PH.IC.NA.010353.01</v>
      </c>
      <c r="Q176" s="12" t="str">
        <f t="shared" si="14"/>
        <v>CL.IC.NA.010353.01</v>
      </c>
    </row>
    <row r="177" spans="1:17" ht="15">
      <c r="A177" t="s">
        <v>6765</v>
      </c>
      <c r="C177" s="2" t="s">
        <v>1192</v>
      </c>
      <c r="E177" s="2" t="s">
        <v>1202</v>
      </c>
      <c r="F177" t="s">
        <v>6461</v>
      </c>
      <c r="G177" t="s">
        <v>6993</v>
      </c>
      <c r="H177" s="2" t="s">
        <v>6592</v>
      </c>
      <c r="I177" t="s">
        <v>6993</v>
      </c>
      <c r="J177" s="11" t="str">
        <f t="shared" si="11"/>
        <v>IC.NA.010354</v>
      </c>
      <c r="K177" s="2" t="s">
        <v>1192</v>
      </c>
      <c r="L177" t="str">
        <f t="shared" si="10"/>
        <v>TURP</v>
      </c>
      <c r="M177" s="12" t="str">
        <f t="shared" si="12"/>
        <v>PI.IC.NA.010354.01</v>
      </c>
      <c r="N177" s="12"/>
      <c r="O177" s="12" t="str">
        <f t="shared" si="13"/>
        <v>PH.IC.NA.010354.01</v>
      </c>
      <c r="Q177" s="12" t="str">
        <f t="shared" si="14"/>
        <v>CL.IC.NA.010354.01</v>
      </c>
    </row>
    <row r="178" spans="1:17" ht="15">
      <c r="A178" t="s">
        <v>6765</v>
      </c>
      <c r="C178" s="2" t="s">
        <v>1192</v>
      </c>
      <c r="E178" s="2" t="s">
        <v>1202</v>
      </c>
      <c r="F178" t="s">
        <v>6461</v>
      </c>
      <c r="G178" t="s">
        <v>6994</v>
      </c>
      <c r="H178" s="2" t="s">
        <v>6605</v>
      </c>
      <c r="I178" t="s">
        <v>6995</v>
      </c>
      <c r="J178" s="11" t="str">
        <f t="shared" si="11"/>
        <v>IC.NA.010355</v>
      </c>
      <c r="K178" s="2" t="s">
        <v>1192</v>
      </c>
      <c r="L178" t="str">
        <f t="shared" si="10"/>
        <v>Urinary Tract Infections</v>
      </c>
      <c r="M178" s="12" t="str">
        <f t="shared" si="12"/>
        <v>PI.IC.NA.010355.01</v>
      </c>
      <c r="N178" s="12"/>
      <c r="O178" s="12" t="str">
        <f t="shared" si="13"/>
        <v>PH.IC.NA.010355.01</v>
      </c>
      <c r="Q178" s="12" t="str">
        <f t="shared" si="14"/>
        <v>CL.IC.NA.010355.01</v>
      </c>
    </row>
    <row r="179" spans="1:17" ht="15">
      <c r="A179" t="s">
        <v>6765</v>
      </c>
      <c r="C179" s="2" t="s">
        <v>1192</v>
      </c>
      <c r="E179" s="2" t="s">
        <v>1202</v>
      </c>
      <c r="F179" t="s">
        <v>6461</v>
      </c>
      <c r="G179" t="s">
        <v>2971</v>
      </c>
      <c r="H179" s="2" t="s">
        <v>6821</v>
      </c>
      <c r="I179" t="s">
        <v>930</v>
      </c>
      <c r="J179" s="11" t="str">
        <f t="shared" si="11"/>
        <v>IC.NA.010356</v>
      </c>
      <c r="K179" s="2" t="s">
        <v>1192</v>
      </c>
      <c r="L179" t="str">
        <f t="shared" si="10"/>
        <v>Other: specify</v>
      </c>
      <c r="M179" s="12" t="str">
        <f t="shared" si="12"/>
        <v>PI.IC.NA.010356.01</v>
      </c>
      <c r="N179" s="12"/>
      <c r="O179" s="12" t="str">
        <f t="shared" si="13"/>
        <v>PH.IC.NA.010356.01</v>
      </c>
      <c r="Q179" s="12" t="str">
        <f t="shared" si="14"/>
        <v>CL.IC.NA.010356.01</v>
      </c>
    </row>
    <row r="180" spans="1:17" ht="15">
      <c r="A180" t="s">
        <v>6765</v>
      </c>
      <c r="C180" s="2" t="s">
        <v>1192</v>
      </c>
      <c r="D180" t="s">
        <v>6822</v>
      </c>
      <c r="E180" s="2" t="s">
        <v>7070</v>
      </c>
      <c r="F180" t="s">
        <v>6823</v>
      </c>
      <c r="G180" t="s">
        <v>1001</v>
      </c>
      <c r="H180" s="22" t="s">
        <v>1396</v>
      </c>
      <c r="I180" t="s">
        <v>1001</v>
      </c>
      <c r="J180" s="11" t="str">
        <f t="shared" si="11"/>
        <v>IC.NA.010401</v>
      </c>
      <c r="K180" s="2" t="s">
        <v>1192</v>
      </c>
      <c r="L180" t="str">
        <f t="shared" si="10"/>
        <v>None</v>
      </c>
      <c r="M180" s="12" t="str">
        <f t="shared" si="12"/>
        <v>PI.IC.NA.010401.01</v>
      </c>
      <c r="N180" s="12"/>
      <c r="O180" s="12" t="str">
        <f t="shared" si="13"/>
        <v>PH.IC.NA.010401.01</v>
      </c>
      <c r="Q180" s="12" t="str">
        <f t="shared" si="14"/>
        <v>CL.IC.NA.010401.01</v>
      </c>
    </row>
    <row r="181" spans="1:17" ht="15">
      <c r="A181" t="s">
        <v>6765</v>
      </c>
      <c r="C181" s="2" t="s">
        <v>1192</v>
      </c>
      <c r="E181" s="2" t="s">
        <v>7070</v>
      </c>
      <c r="F181" t="s">
        <v>6823</v>
      </c>
      <c r="G181" t="s">
        <v>6824</v>
      </c>
      <c r="H181" s="22" t="s">
        <v>1398</v>
      </c>
      <c r="I181" t="s">
        <v>6825</v>
      </c>
      <c r="J181" s="11" t="str">
        <f t="shared" si="11"/>
        <v>IC.NA.010402</v>
      </c>
      <c r="K181" s="2" t="s">
        <v>1192</v>
      </c>
      <c r="L181" t="str">
        <f t="shared" si="10"/>
        <v>Yes: Insulin Pump</v>
      </c>
      <c r="M181" s="12" t="str">
        <f t="shared" si="12"/>
        <v>PI.IC.NA.010402.01</v>
      </c>
      <c r="N181" s="12"/>
      <c r="O181" s="12" t="str">
        <f t="shared" si="13"/>
        <v>PH.IC.NA.010402.01</v>
      </c>
      <c r="Q181" s="12" t="str">
        <f t="shared" si="14"/>
        <v>CL.IC.NA.010402.01</v>
      </c>
    </row>
    <row r="182" spans="1:17" ht="15">
      <c r="A182" t="s">
        <v>6765</v>
      </c>
      <c r="C182" s="2" t="s">
        <v>1192</v>
      </c>
      <c r="E182" s="2" t="s">
        <v>7070</v>
      </c>
      <c r="F182" t="s">
        <v>6823</v>
      </c>
      <c r="G182" t="s">
        <v>6826</v>
      </c>
      <c r="H182" s="22" t="s">
        <v>1400</v>
      </c>
      <c r="I182" t="s">
        <v>6827</v>
      </c>
      <c r="J182" s="11" t="str">
        <f t="shared" si="11"/>
        <v>IC.NA.010403</v>
      </c>
      <c r="K182" s="2" t="s">
        <v>1192</v>
      </c>
      <c r="L182" t="str">
        <f t="shared" si="10"/>
        <v>Yes: Baclofen Pump</v>
      </c>
      <c r="M182" s="12" t="str">
        <f t="shared" si="12"/>
        <v>PI.IC.NA.010403.01</v>
      </c>
      <c r="N182" s="12"/>
      <c r="O182" s="12" t="str">
        <f t="shared" si="13"/>
        <v>PH.IC.NA.010403.01</v>
      </c>
      <c r="Q182" s="12" t="str">
        <f t="shared" si="14"/>
        <v>CL.IC.NA.010403.01</v>
      </c>
    </row>
    <row r="183" spans="1:17" ht="15">
      <c r="A183" t="s">
        <v>6765</v>
      </c>
      <c r="C183" s="2" t="s">
        <v>1192</v>
      </c>
      <c r="E183" s="2" t="s">
        <v>7070</v>
      </c>
      <c r="F183" t="s">
        <v>6823</v>
      </c>
      <c r="G183" t="s">
        <v>6828</v>
      </c>
      <c r="H183" s="22" t="s">
        <v>1402</v>
      </c>
      <c r="I183" t="s">
        <v>930</v>
      </c>
      <c r="J183" s="11" t="str">
        <f t="shared" si="11"/>
        <v>IC.NA.010404</v>
      </c>
      <c r="K183" s="2" t="s">
        <v>1192</v>
      </c>
      <c r="L183" t="str">
        <f t="shared" si="10"/>
        <v>Yes: Other: specify</v>
      </c>
      <c r="M183" s="12" t="str">
        <f t="shared" si="12"/>
        <v>PI.IC.NA.010404.01</v>
      </c>
      <c r="N183" s="12"/>
      <c r="O183" s="12" t="str">
        <f t="shared" si="13"/>
        <v>PH.IC.NA.010404.01</v>
      </c>
      <c r="Q183" s="12" t="str">
        <f t="shared" si="14"/>
        <v>CL.IC.NA.010404.01</v>
      </c>
    </row>
    <row r="184" spans="1:17" ht="15">
      <c r="A184" t="s">
        <v>6765</v>
      </c>
      <c r="C184" s="2" t="s">
        <v>1192</v>
      </c>
      <c r="E184" s="2" t="s">
        <v>7070</v>
      </c>
      <c r="F184" t="s">
        <v>6829</v>
      </c>
      <c r="G184" t="s">
        <v>7006</v>
      </c>
      <c r="H184" s="22" t="s">
        <v>1404</v>
      </c>
      <c r="I184" t="s">
        <v>7007</v>
      </c>
      <c r="J184" s="11" t="str">
        <f t="shared" si="11"/>
        <v>IC.NA.010405</v>
      </c>
      <c r="K184" s="2" t="s">
        <v>1192</v>
      </c>
      <c r="L184" t="str">
        <f t="shared" si="10"/>
        <v>Hand Hygiene practices</v>
      </c>
      <c r="M184" s="12" t="str">
        <f t="shared" si="12"/>
        <v>PI.IC.NA.010405.01</v>
      </c>
      <c r="N184" s="12"/>
      <c r="O184" s="12" t="str">
        <f t="shared" si="13"/>
        <v>PH.IC.NA.010405.01</v>
      </c>
      <c r="Q184" s="12" t="str">
        <f t="shared" si="14"/>
        <v>CL.IC.NA.010405.01</v>
      </c>
    </row>
    <row r="185" spans="1:17" ht="15">
      <c r="A185" t="s">
        <v>6765</v>
      </c>
      <c r="C185" s="2" t="s">
        <v>1192</v>
      </c>
      <c r="E185" s="2" t="s">
        <v>7070</v>
      </c>
      <c r="F185" t="s">
        <v>6829</v>
      </c>
      <c r="G185" t="s">
        <v>7008</v>
      </c>
      <c r="H185" s="22" t="s">
        <v>1406</v>
      </c>
      <c r="I185" t="s">
        <v>7009</v>
      </c>
      <c r="J185" s="11" t="str">
        <f t="shared" si="11"/>
        <v>IC.NA.010406</v>
      </c>
      <c r="K185" s="2" t="s">
        <v>1192</v>
      </c>
      <c r="L185" t="str">
        <f t="shared" si="10"/>
        <v>Define resistant orgs</v>
      </c>
      <c r="M185" s="12" t="str">
        <f t="shared" si="12"/>
        <v>PI.IC.NA.010406.01</v>
      </c>
      <c r="N185" s="12"/>
      <c r="O185" s="12" t="str">
        <f t="shared" si="13"/>
        <v>PH.IC.NA.010406.01</v>
      </c>
      <c r="Q185" s="12" t="str">
        <f t="shared" si="14"/>
        <v>CL.IC.NA.010406.01</v>
      </c>
    </row>
    <row r="186" spans="1:17" ht="15">
      <c r="A186" t="s">
        <v>6765</v>
      </c>
      <c r="C186" s="2" t="s">
        <v>1192</v>
      </c>
      <c r="E186" s="2" t="s">
        <v>7070</v>
      </c>
      <c r="F186" t="s">
        <v>6829</v>
      </c>
      <c r="G186" t="s">
        <v>7010</v>
      </c>
      <c r="H186" s="22" t="s">
        <v>1419</v>
      </c>
      <c r="I186" t="s">
        <v>4401</v>
      </c>
      <c r="J186" s="11" t="str">
        <f t="shared" si="11"/>
        <v>IC.NA.010407</v>
      </c>
      <c r="K186" s="2" t="s">
        <v>1192</v>
      </c>
      <c r="L186" t="str">
        <f t="shared" si="10"/>
        <v>Prevent spread of infection</v>
      </c>
      <c r="M186" s="12" t="str">
        <f t="shared" si="12"/>
        <v>PI.IC.NA.010407.01</v>
      </c>
      <c r="N186" s="12"/>
      <c r="O186" s="12" t="str">
        <f t="shared" si="13"/>
        <v>PH.IC.NA.010407.01</v>
      </c>
      <c r="Q186" s="12" t="str">
        <f t="shared" si="14"/>
        <v>CL.IC.NA.010407.01</v>
      </c>
    </row>
    <row r="187" spans="1:17" ht="15">
      <c r="A187" t="s">
        <v>6765</v>
      </c>
      <c r="C187" s="2" t="s">
        <v>1192</v>
      </c>
      <c r="E187" s="2" t="s">
        <v>7070</v>
      </c>
      <c r="F187" t="s">
        <v>6829</v>
      </c>
      <c r="G187" t="s">
        <v>7011</v>
      </c>
      <c r="H187" s="22" t="s">
        <v>1550</v>
      </c>
      <c r="I187" t="s">
        <v>7012</v>
      </c>
      <c r="J187" s="11" t="str">
        <f t="shared" si="11"/>
        <v>IC.NA.010408</v>
      </c>
      <c r="K187" s="2" t="s">
        <v>1192</v>
      </c>
      <c r="L187" t="str">
        <f t="shared" si="10"/>
        <v>Contact precautions</v>
      </c>
      <c r="M187" s="12" t="str">
        <f t="shared" si="12"/>
        <v>PI.IC.NA.010408.01</v>
      </c>
      <c r="N187" s="12"/>
      <c r="O187" s="12" t="str">
        <f t="shared" si="13"/>
        <v>PH.IC.NA.010408.01</v>
      </c>
      <c r="Q187" s="12" t="str">
        <f t="shared" si="14"/>
        <v>CL.IC.NA.010408.01</v>
      </c>
    </row>
    <row r="188" spans="1:17" ht="15">
      <c r="A188" t="s">
        <v>6765</v>
      </c>
      <c r="C188" s="2" t="s">
        <v>1192</v>
      </c>
      <c r="E188" s="2" t="s">
        <v>7070</v>
      </c>
      <c r="F188" t="s">
        <v>6829</v>
      </c>
      <c r="G188" t="s">
        <v>7013</v>
      </c>
      <c r="H188" s="22" t="s">
        <v>1551</v>
      </c>
      <c r="I188" t="s">
        <v>7014</v>
      </c>
      <c r="J188" s="11" t="str">
        <f t="shared" si="11"/>
        <v>IC.NA.010409</v>
      </c>
      <c r="K188" s="2" t="s">
        <v>1192</v>
      </c>
      <c r="L188" t="str">
        <f t="shared" si="10"/>
        <v>Respiratory Precautions</v>
      </c>
      <c r="M188" s="12" t="str">
        <f t="shared" si="12"/>
        <v>PI.IC.NA.010409.01</v>
      </c>
      <c r="N188" s="12"/>
      <c r="O188" s="12" t="str">
        <f t="shared" si="13"/>
        <v>PH.IC.NA.010409.01</v>
      </c>
      <c r="Q188" s="12" t="str">
        <f t="shared" si="14"/>
        <v>CL.IC.NA.010409.01</v>
      </c>
    </row>
    <row r="189" spans="1:17" ht="15">
      <c r="A189" t="s">
        <v>6765</v>
      </c>
      <c r="C189" s="2" t="s">
        <v>1192</v>
      </c>
      <c r="E189" s="2" t="s">
        <v>7070</v>
      </c>
      <c r="F189" t="s">
        <v>6829</v>
      </c>
      <c r="G189" t="s">
        <v>7015</v>
      </c>
      <c r="H189" s="22" t="s">
        <v>1571</v>
      </c>
      <c r="I189" t="s">
        <v>7016</v>
      </c>
      <c r="J189" s="11" t="str">
        <f t="shared" si="11"/>
        <v>IC.NA.010410</v>
      </c>
      <c r="K189" s="2" t="s">
        <v>1192</v>
      </c>
      <c r="L189" t="str">
        <f t="shared" si="10"/>
        <v>Surgical site</v>
      </c>
      <c r="M189" s="12" t="str">
        <f t="shared" si="12"/>
        <v>PI.IC.NA.010410.01</v>
      </c>
      <c r="N189" s="12"/>
      <c r="O189" s="12" t="str">
        <f t="shared" si="13"/>
        <v>PH.IC.NA.010410.01</v>
      </c>
      <c r="Q189" s="12" t="str">
        <f t="shared" si="14"/>
        <v>CL.IC.NA.010410.01</v>
      </c>
    </row>
    <row r="190" spans="1:17" ht="15">
      <c r="A190" t="s">
        <v>6765</v>
      </c>
      <c r="C190" s="2" t="s">
        <v>1192</v>
      </c>
      <c r="E190" s="2" t="s">
        <v>7070</v>
      </c>
      <c r="F190" t="s">
        <v>6829</v>
      </c>
      <c r="G190" t="s">
        <v>7017</v>
      </c>
      <c r="H190" s="22" t="s">
        <v>1298</v>
      </c>
      <c r="I190" t="s">
        <v>1001</v>
      </c>
      <c r="J190" s="11" t="str">
        <f t="shared" si="11"/>
        <v>IC.NA.010411</v>
      </c>
      <c r="K190" s="2" t="s">
        <v>1192</v>
      </c>
      <c r="L190" t="str">
        <f t="shared" si="10"/>
        <v>None at this time</v>
      </c>
      <c r="M190" s="12" t="str">
        <f t="shared" si="12"/>
        <v>PI.IC.NA.010411.01</v>
      </c>
      <c r="N190" s="12"/>
      <c r="O190" s="12" t="str">
        <f t="shared" si="13"/>
        <v>PH.IC.NA.010411.01</v>
      </c>
      <c r="Q190" s="12" t="str">
        <f t="shared" si="14"/>
        <v>CL.IC.NA.010411.01</v>
      </c>
    </row>
    <row r="191" spans="1:17" ht="15">
      <c r="A191" t="s">
        <v>6765</v>
      </c>
      <c r="C191" s="2" t="s">
        <v>1192</v>
      </c>
      <c r="E191" s="2" t="s">
        <v>7070</v>
      </c>
      <c r="F191" t="s">
        <v>6661</v>
      </c>
      <c r="G191" t="s">
        <v>6662</v>
      </c>
      <c r="H191" s="22" t="s">
        <v>1299</v>
      </c>
      <c r="I191" t="s">
        <v>6662</v>
      </c>
      <c r="J191" s="11" t="str">
        <f t="shared" si="11"/>
        <v>IC.NA.010412</v>
      </c>
      <c r="K191" s="2" t="s">
        <v>1192</v>
      </c>
      <c r="L191" t="str">
        <f t="shared" si="10"/>
        <v>Patient</v>
      </c>
      <c r="M191" s="12" t="str">
        <f t="shared" si="12"/>
        <v>PI.IC.NA.010412.01</v>
      </c>
      <c r="N191" s="12"/>
      <c r="O191" s="12" t="str">
        <f t="shared" si="13"/>
        <v>PH.IC.NA.010412.01</v>
      </c>
      <c r="Q191" s="12" t="str">
        <f t="shared" si="14"/>
        <v>CL.IC.NA.010412.01</v>
      </c>
    </row>
    <row r="192" spans="1:17" ht="15">
      <c r="A192" t="s">
        <v>6765</v>
      </c>
      <c r="C192" s="2" t="s">
        <v>1192</v>
      </c>
      <c r="E192" s="2" t="s">
        <v>7070</v>
      </c>
      <c r="F192" t="s">
        <v>6661</v>
      </c>
      <c r="G192" t="s">
        <v>6663</v>
      </c>
      <c r="H192" s="22" t="s">
        <v>1300</v>
      </c>
      <c r="I192" t="s">
        <v>6664</v>
      </c>
      <c r="J192" s="11" t="str">
        <f t="shared" si="11"/>
        <v>IC.NA.010413</v>
      </c>
      <c r="K192" s="2" t="s">
        <v>1192</v>
      </c>
      <c r="L192" t="str">
        <f t="shared" si="10"/>
        <v>Authorized surrogate</v>
      </c>
      <c r="M192" s="12" t="str">
        <f t="shared" si="12"/>
        <v>PI.IC.NA.010413.01</v>
      </c>
      <c r="N192" s="12"/>
      <c r="O192" s="12" t="str">
        <f t="shared" si="13"/>
        <v>PH.IC.NA.010413.01</v>
      </c>
      <c r="Q192" s="12" t="str">
        <f t="shared" si="14"/>
        <v>CL.IC.NA.010413.01</v>
      </c>
    </row>
    <row r="193" spans="1:19" ht="15">
      <c r="A193" t="s">
        <v>6765</v>
      </c>
      <c r="C193" s="2" t="s">
        <v>1192</v>
      </c>
      <c r="E193" s="2" t="s">
        <v>7070</v>
      </c>
      <c r="F193" t="s">
        <v>6661</v>
      </c>
      <c r="G193" t="s">
        <v>6665</v>
      </c>
      <c r="H193" s="22" t="s">
        <v>1301</v>
      </c>
      <c r="I193" t="s">
        <v>6545</v>
      </c>
      <c r="J193" s="11" t="str">
        <f t="shared" si="11"/>
        <v>IC.NA.010414</v>
      </c>
      <c r="K193" s="2" t="s">
        <v>1192</v>
      </c>
      <c r="L193" t="str">
        <f t="shared" si="10"/>
        <v>Family or support person</v>
      </c>
      <c r="M193" s="12" t="str">
        <f t="shared" si="12"/>
        <v>PI.IC.NA.010414.01</v>
      </c>
      <c r="N193" s="12"/>
      <c r="O193" s="12" t="str">
        <f t="shared" si="13"/>
        <v>PH.IC.NA.010414.01</v>
      </c>
      <c r="Q193" s="12" t="str">
        <f t="shared" si="14"/>
        <v>CL.IC.NA.010414.01</v>
      </c>
    </row>
    <row r="194" spans="1:19" ht="15">
      <c r="A194" t="s">
        <v>6765</v>
      </c>
      <c r="C194" s="2" t="s">
        <v>1192</v>
      </c>
      <c r="E194" s="2" t="s">
        <v>7070</v>
      </c>
      <c r="F194" t="s">
        <v>6661</v>
      </c>
      <c r="G194" t="s">
        <v>6666</v>
      </c>
      <c r="H194" s="22" t="s">
        <v>1468</v>
      </c>
      <c r="I194" t="s">
        <v>6667</v>
      </c>
      <c r="J194" s="11" t="str">
        <f t="shared" si="11"/>
        <v>IC.NA.010415</v>
      </c>
      <c r="K194" s="2" t="s">
        <v>1192</v>
      </c>
      <c r="L194" t="str">
        <f t="shared" ref="L194:L257" si="15">G194</f>
        <v>Medical record</v>
      </c>
      <c r="M194" s="12" t="str">
        <f t="shared" si="12"/>
        <v>PI.IC.NA.010415.01</v>
      </c>
      <c r="N194" s="12"/>
      <c r="O194" s="12" t="str">
        <f t="shared" si="13"/>
        <v>PH.IC.NA.010415.01</v>
      </c>
      <c r="Q194" s="12" t="str">
        <f t="shared" si="14"/>
        <v>CL.IC.NA.010415.01</v>
      </c>
    </row>
    <row r="195" spans="1:19" ht="15">
      <c r="A195" t="s">
        <v>6765</v>
      </c>
      <c r="C195" s="2" t="s">
        <v>1192</v>
      </c>
      <c r="E195" s="2" t="s">
        <v>7070</v>
      </c>
      <c r="F195" t="s">
        <v>6661</v>
      </c>
      <c r="G195" t="s">
        <v>2971</v>
      </c>
      <c r="H195" s="22" t="s">
        <v>1469</v>
      </c>
      <c r="I195" t="s">
        <v>930</v>
      </c>
      <c r="J195" s="11" t="str">
        <f t="shared" si="11"/>
        <v>IC.NA.010416</v>
      </c>
      <c r="K195" s="2" t="s">
        <v>1192</v>
      </c>
      <c r="L195" t="str">
        <f t="shared" si="15"/>
        <v>Other: specify</v>
      </c>
      <c r="M195" s="12" t="str">
        <f t="shared" si="12"/>
        <v>PI.IC.NA.010416.01</v>
      </c>
      <c r="N195" s="12"/>
      <c r="O195" s="12" t="str">
        <f t="shared" si="13"/>
        <v>PH.IC.NA.010416.01</v>
      </c>
      <c r="Q195" s="12" t="str">
        <f t="shared" si="14"/>
        <v>CL.IC.NA.010416.01</v>
      </c>
    </row>
    <row r="196" spans="1:19" ht="15">
      <c r="A196" t="s">
        <v>6765</v>
      </c>
      <c r="C196" s="2" t="s">
        <v>1192</v>
      </c>
      <c r="E196" s="2" t="s">
        <v>7070</v>
      </c>
      <c r="F196" t="s">
        <v>6855</v>
      </c>
      <c r="G196" t="s">
        <v>6856</v>
      </c>
      <c r="H196" s="22" t="s">
        <v>1470</v>
      </c>
      <c r="I196" t="s">
        <v>6857</v>
      </c>
      <c r="J196" s="11" t="str">
        <f t="shared" si="11"/>
        <v>IC.NA.010417</v>
      </c>
      <c r="K196" s="2" t="s">
        <v>1192</v>
      </c>
      <c r="L196" t="str">
        <f t="shared" si="15"/>
        <v>BCMA</v>
      </c>
      <c r="M196" s="12" t="str">
        <f t="shared" si="12"/>
        <v>PI.IC.NA.010417.01</v>
      </c>
      <c r="N196" s="12"/>
      <c r="O196" s="12" t="str">
        <f t="shared" si="13"/>
        <v>PH.IC.NA.010417.01</v>
      </c>
      <c r="Q196" s="12" t="str">
        <f t="shared" si="14"/>
        <v>CL.IC.NA.010417.01</v>
      </c>
    </row>
    <row r="197" spans="1:19" ht="15">
      <c r="A197" t="s">
        <v>6765</v>
      </c>
      <c r="C197" s="2" t="s">
        <v>1192</v>
      </c>
      <c r="E197" s="2" t="s">
        <v>7070</v>
      </c>
      <c r="F197" t="s">
        <v>6855</v>
      </c>
      <c r="G197" t="s">
        <v>6858</v>
      </c>
      <c r="H197" s="22" t="s">
        <v>1251</v>
      </c>
      <c r="I197" t="s">
        <v>1409</v>
      </c>
      <c r="J197" s="11" t="str">
        <f t="shared" si="11"/>
        <v>IC.NA.010418</v>
      </c>
      <c r="K197" s="2" t="s">
        <v>1192</v>
      </c>
      <c r="L197" t="str">
        <f t="shared" si="15"/>
        <v>Managing your pain</v>
      </c>
      <c r="M197" s="12" t="str">
        <f t="shared" si="12"/>
        <v>PI.IC.NA.010418.01</v>
      </c>
      <c r="N197" s="12"/>
      <c r="O197" s="12" t="str">
        <f t="shared" si="13"/>
        <v>PH.IC.NA.010418.01</v>
      </c>
      <c r="Q197" s="12" t="str">
        <f t="shared" si="14"/>
        <v>CL.IC.NA.010418.01</v>
      </c>
    </row>
    <row r="198" spans="1:19" ht="15">
      <c r="A198" t="s">
        <v>6765</v>
      </c>
      <c r="C198" s="2" t="s">
        <v>1192</v>
      </c>
      <c r="E198" s="2" t="s">
        <v>7070</v>
      </c>
      <c r="F198" t="s">
        <v>6855</v>
      </c>
      <c r="G198" t="s">
        <v>6859</v>
      </c>
      <c r="H198" s="22" t="s">
        <v>1100</v>
      </c>
      <c r="I198" t="s">
        <v>6860</v>
      </c>
      <c r="J198" s="11" t="str">
        <f t="shared" si="11"/>
        <v>IC.NA.010419</v>
      </c>
      <c r="K198" s="2" t="s">
        <v>1192</v>
      </c>
      <c r="L198" t="str">
        <f t="shared" si="15"/>
        <v>Notification of Joint Comm</v>
      </c>
      <c r="M198" s="12" t="str">
        <f t="shared" si="12"/>
        <v>PI.IC.NA.010419.01</v>
      </c>
      <c r="N198" s="12"/>
      <c r="O198" s="12" t="str">
        <f t="shared" si="13"/>
        <v>PH.IC.NA.010419.01</v>
      </c>
      <c r="Q198" s="12" t="str">
        <f t="shared" si="14"/>
        <v>CL.IC.NA.010419.01</v>
      </c>
    </row>
    <row r="199" spans="1:19" ht="15">
      <c r="A199" t="s">
        <v>6765</v>
      </c>
      <c r="C199" s="2" t="s">
        <v>1192</v>
      </c>
      <c r="E199" s="2" t="s">
        <v>7070</v>
      </c>
      <c r="F199" t="s">
        <v>6855</v>
      </c>
      <c r="G199" t="s">
        <v>6861</v>
      </c>
      <c r="H199" s="22" t="s">
        <v>1271</v>
      </c>
      <c r="I199" t="s">
        <v>6502</v>
      </c>
      <c r="J199" s="11" t="str">
        <f t="shared" si="11"/>
        <v>IC.NA.010420</v>
      </c>
      <c r="K199" s="2" t="s">
        <v>1192</v>
      </c>
      <c r="L199" t="str">
        <f t="shared" si="15"/>
        <v>Pt rights responsibilities</v>
      </c>
      <c r="M199" s="12" t="str">
        <f t="shared" si="12"/>
        <v>PI.IC.NA.010420.01</v>
      </c>
      <c r="N199" s="12"/>
      <c r="O199" s="12" t="str">
        <f t="shared" si="13"/>
        <v>PH.IC.NA.010420.01</v>
      </c>
      <c r="Q199" s="12" t="str">
        <f t="shared" si="14"/>
        <v>CL.IC.NA.010420.01</v>
      </c>
    </row>
    <row r="200" spans="1:19" ht="15">
      <c r="A200" t="s">
        <v>6765</v>
      </c>
      <c r="C200" s="2" t="s">
        <v>1192</v>
      </c>
      <c r="E200" s="2" t="s">
        <v>7070</v>
      </c>
      <c r="F200" t="s">
        <v>6855</v>
      </c>
      <c r="G200" t="s">
        <v>6503</v>
      </c>
      <c r="H200" s="22" t="s">
        <v>2395</v>
      </c>
      <c r="I200" t="s">
        <v>5968</v>
      </c>
      <c r="J200" s="11" t="str">
        <f t="shared" si="11"/>
        <v>IC.NA.010421</v>
      </c>
      <c r="K200" s="2" t="s">
        <v>1192</v>
      </c>
      <c r="L200" t="str">
        <f t="shared" si="15"/>
        <v>Patient Safety Concerns</v>
      </c>
      <c r="M200" s="12" t="str">
        <f t="shared" si="12"/>
        <v>PI.IC.NA.010421.01</v>
      </c>
      <c r="N200" s="12"/>
      <c r="O200" s="12" t="str">
        <f t="shared" si="13"/>
        <v>PH.IC.NA.010421.01</v>
      </c>
      <c r="Q200" s="12" t="str">
        <f t="shared" si="14"/>
        <v>CL.IC.NA.010421.01</v>
      </c>
    </row>
    <row r="201" spans="1:19" ht="15">
      <c r="A201" t="s">
        <v>6765</v>
      </c>
      <c r="C201" s="2" t="s">
        <v>1192</v>
      </c>
      <c r="E201" s="2" t="s">
        <v>7070</v>
      </c>
      <c r="F201" t="s">
        <v>6855</v>
      </c>
      <c r="G201" t="s">
        <v>6504</v>
      </c>
      <c r="H201" s="22" t="s">
        <v>2396</v>
      </c>
      <c r="I201" t="s">
        <v>6505</v>
      </c>
      <c r="J201" s="11" t="str">
        <f t="shared" si="11"/>
        <v>IC.NA.010422</v>
      </c>
      <c r="K201" s="2" t="s">
        <v>1192</v>
      </c>
      <c r="L201" t="str">
        <f t="shared" si="15"/>
        <v>Prevention of falls</v>
      </c>
      <c r="M201" s="12" t="str">
        <f t="shared" si="12"/>
        <v>PI.IC.NA.010422.01</v>
      </c>
      <c r="N201" s="12"/>
      <c r="O201" s="12" t="str">
        <f t="shared" si="13"/>
        <v>PH.IC.NA.010422.01</v>
      </c>
      <c r="Q201" s="12" t="str">
        <f t="shared" si="14"/>
        <v>CL.IC.NA.010422.01</v>
      </c>
    </row>
    <row r="202" spans="1:19" ht="15">
      <c r="A202" t="s">
        <v>6765</v>
      </c>
      <c r="C202" s="2" t="s">
        <v>1192</v>
      </c>
      <c r="E202" s="2" t="s">
        <v>7070</v>
      </c>
      <c r="F202" t="s">
        <v>6855</v>
      </c>
      <c r="G202" t="s">
        <v>6506</v>
      </c>
      <c r="H202" s="22" t="s">
        <v>2397</v>
      </c>
      <c r="I202" t="s">
        <v>6507</v>
      </c>
      <c r="J202" s="11" t="str">
        <f t="shared" si="11"/>
        <v>IC.NA.010423</v>
      </c>
      <c r="K202" s="2" t="s">
        <v>1192</v>
      </c>
      <c r="L202" t="str">
        <f t="shared" si="15"/>
        <v>Restraint free environment</v>
      </c>
      <c r="M202" s="12" t="str">
        <f t="shared" si="12"/>
        <v>PI.IC.NA.010423.01</v>
      </c>
      <c r="N202" s="12"/>
      <c r="O202" s="12" t="str">
        <f t="shared" si="13"/>
        <v>PH.IC.NA.010423.01</v>
      </c>
      <c r="Q202" s="12" t="str">
        <f t="shared" si="14"/>
        <v>CL.IC.NA.010423.01</v>
      </c>
    </row>
    <row r="203" spans="1:19" ht="15">
      <c r="A203" t="s">
        <v>6765</v>
      </c>
      <c r="C203" s="2" t="s">
        <v>1192</v>
      </c>
      <c r="E203" s="2" t="s">
        <v>7070</v>
      </c>
      <c r="F203" t="s">
        <v>6855</v>
      </c>
      <c r="G203" t="s">
        <v>5088</v>
      </c>
      <c r="H203" s="22" t="s">
        <v>2398</v>
      </c>
      <c r="I203" t="s">
        <v>930</v>
      </c>
      <c r="J203" s="11" t="str">
        <f t="shared" si="11"/>
        <v>IC.NA.010424</v>
      </c>
      <c r="K203" s="2" t="s">
        <v>1192</v>
      </c>
      <c r="L203" t="str">
        <f t="shared" si="15"/>
        <v>Other: Specify</v>
      </c>
      <c r="M203" s="12" t="str">
        <f t="shared" si="12"/>
        <v>PI.IC.NA.010424.01</v>
      </c>
      <c r="N203" s="12"/>
      <c r="O203" s="12" t="str">
        <f t="shared" si="13"/>
        <v>PH.IC.NA.010424.01</v>
      </c>
      <c r="Q203" s="12" t="str">
        <f t="shared" si="14"/>
        <v>CL.IC.NA.010424.01</v>
      </c>
    </row>
    <row r="204" spans="1:19" ht="15">
      <c r="A204" t="s">
        <v>6765</v>
      </c>
      <c r="C204" s="2" t="s">
        <v>1192</v>
      </c>
      <c r="E204" s="2" t="s">
        <v>7070</v>
      </c>
      <c r="F204" t="s">
        <v>6855</v>
      </c>
      <c r="G204" t="s">
        <v>6508</v>
      </c>
      <c r="H204" s="22" t="s">
        <v>6408</v>
      </c>
      <c r="I204" t="s">
        <v>6508</v>
      </c>
      <c r="J204" s="11" t="str">
        <f t="shared" si="11"/>
        <v>IC.NA.010459</v>
      </c>
      <c r="K204" s="2" t="s">
        <v>1192</v>
      </c>
      <c r="L204" t="str">
        <f t="shared" si="15"/>
        <v>Infection control surveillance</v>
      </c>
      <c r="M204" s="12" t="str">
        <f t="shared" si="12"/>
        <v>PI.IC.NA.010459.01</v>
      </c>
      <c r="N204" s="12"/>
      <c r="O204" s="12" t="str">
        <f t="shared" si="13"/>
        <v>PH.IC.NA.010459.01</v>
      </c>
      <c r="Q204" s="12" t="str">
        <f t="shared" si="14"/>
        <v>CL.IC.NA.010459.01</v>
      </c>
      <c r="R204" t="s">
        <v>1141</v>
      </c>
      <c r="S204">
        <v>848</v>
      </c>
    </row>
    <row r="205" spans="1:19" ht="15">
      <c r="A205" t="s">
        <v>6765</v>
      </c>
      <c r="C205" s="2" t="s">
        <v>1192</v>
      </c>
      <c r="E205" s="2" t="s">
        <v>948</v>
      </c>
      <c r="F205" t="s">
        <v>6855</v>
      </c>
      <c r="G205" t="s">
        <v>6696</v>
      </c>
      <c r="H205" s="22" t="s">
        <v>6697</v>
      </c>
      <c r="I205" t="s">
        <v>6696</v>
      </c>
      <c r="J205" s="11" t="str">
        <f t="shared" si="11"/>
        <v>IC.NA.010460</v>
      </c>
      <c r="K205" s="2" t="s">
        <v>1192</v>
      </c>
      <c r="L205" t="str">
        <f t="shared" si="15"/>
        <v>Rapid Response Team</v>
      </c>
      <c r="M205" s="12" t="str">
        <f t="shared" si="12"/>
        <v>PI.IC.NA.010460.01</v>
      </c>
      <c r="N205" s="12"/>
      <c r="O205" s="12" t="str">
        <f t="shared" si="13"/>
        <v>PH.IC.NA.010460.01</v>
      </c>
      <c r="Q205" s="12" t="str">
        <f t="shared" si="14"/>
        <v>CL.IC.NA.010460.01</v>
      </c>
      <c r="R205" t="s">
        <v>1141</v>
      </c>
      <c r="S205">
        <v>848</v>
      </c>
    </row>
    <row r="206" spans="1:19" ht="15">
      <c r="A206" t="s">
        <v>6765</v>
      </c>
      <c r="C206" s="2" t="s">
        <v>1192</v>
      </c>
      <c r="E206" s="2" t="s">
        <v>7070</v>
      </c>
      <c r="F206" t="s">
        <v>6855</v>
      </c>
      <c r="G206" t="s">
        <v>6522</v>
      </c>
      <c r="H206" s="22" t="s">
        <v>6646</v>
      </c>
      <c r="I206" t="s">
        <v>6522</v>
      </c>
      <c r="J206" s="11" t="str">
        <f t="shared" si="11"/>
        <v>IC.NA.010461</v>
      </c>
      <c r="K206" s="2" t="s">
        <v>1192</v>
      </c>
      <c r="L206" t="str">
        <f t="shared" si="15"/>
        <v>Remote Tele-ICU Monitoring</v>
      </c>
      <c r="M206" s="12" t="str">
        <f t="shared" si="12"/>
        <v>PI.IC.NA.010461.01</v>
      </c>
      <c r="N206" s="12"/>
      <c r="O206" s="12" t="str">
        <f t="shared" si="13"/>
        <v>PH.IC.NA.010461.01</v>
      </c>
      <c r="Q206" s="12" t="str">
        <f t="shared" si="14"/>
        <v>CL.IC.NA.010461.01</v>
      </c>
      <c r="R206" t="s">
        <v>1141</v>
      </c>
      <c r="S206">
        <v>848</v>
      </c>
    </row>
    <row r="207" spans="1:19" ht="15">
      <c r="A207" t="s">
        <v>6765</v>
      </c>
      <c r="C207" s="2" t="s">
        <v>11324</v>
      </c>
      <c r="E207" s="2" t="s">
        <v>7070</v>
      </c>
      <c r="F207" t="s">
        <v>6523</v>
      </c>
      <c r="G207" t="s">
        <v>4</v>
      </c>
      <c r="H207" s="22" t="s">
        <v>2399</v>
      </c>
      <c r="I207" t="s">
        <v>6524</v>
      </c>
      <c r="J207" s="11" t="str">
        <f t="shared" si="11"/>
        <v>IC.NA.010425</v>
      </c>
      <c r="K207" s="2" t="s">
        <v>11324</v>
      </c>
      <c r="L207" t="str">
        <f t="shared" si="15"/>
        <v>IPods or MP3 players:describe</v>
      </c>
      <c r="M207" s="12" t="str">
        <f t="shared" si="12"/>
        <v>PI.IC.NA.010425.01</v>
      </c>
      <c r="N207" s="12"/>
      <c r="O207" s="12" t="str">
        <f t="shared" si="13"/>
        <v>PH.IC.NA.010425.01</v>
      </c>
      <c r="Q207" s="12" t="str">
        <f t="shared" si="14"/>
        <v>CL.IC.NA.010425.01</v>
      </c>
    </row>
    <row r="208" spans="1:19" ht="15">
      <c r="A208" t="s">
        <v>6765</v>
      </c>
      <c r="C208" s="2" t="s">
        <v>1192</v>
      </c>
      <c r="E208" s="2" t="s">
        <v>7070</v>
      </c>
      <c r="F208" t="s">
        <v>6523</v>
      </c>
      <c r="G208" t="s">
        <v>1001</v>
      </c>
      <c r="H208" s="22" t="s">
        <v>2400</v>
      </c>
      <c r="I208" t="s">
        <v>1001</v>
      </c>
      <c r="J208" s="11" t="str">
        <f t="shared" si="11"/>
        <v>IC.NA.010426</v>
      </c>
      <c r="K208" s="2" t="s">
        <v>1192</v>
      </c>
      <c r="L208" t="str">
        <f t="shared" si="15"/>
        <v>None</v>
      </c>
      <c r="M208" s="12" t="str">
        <f t="shared" si="12"/>
        <v>PI.IC.NA.010426.01</v>
      </c>
      <c r="N208" s="12"/>
      <c r="O208" s="12" t="str">
        <f t="shared" si="13"/>
        <v>PH.IC.NA.010426.01</v>
      </c>
      <c r="Q208" s="12" t="str">
        <f t="shared" si="14"/>
        <v>CL.IC.NA.010426.01</v>
      </c>
    </row>
    <row r="209" spans="1:18" ht="15">
      <c r="A209" t="s">
        <v>6765</v>
      </c>
      <c r="C209" s="2" t="s">
        <v>1192</v>
      </c>
      <c r="E209" s="2" t="s">
        <v>7070</v>
      </c>
      <c r="F209" t="s">
        <v>6523</v>
      </c>
      <c r="G209" t="s">
        <v>6513</v>
      </c>
      <c r="H209" s="22" t="s">
        <v>4559</v>
      </c>
      <c r="I209" t="s">
        <v>6636</v>
      </c>
      <c r="J209" s="11" t="str">
        <f t="shared" si="11"/>
        <v>IC.NA.010427</v>
      </c>
      <c r="K209" s="2" t="s">
        <v>1192</v>
      </c>
      <c r="L209" t="str">
        <f t="shared" si="15"/>
        <v>DISPOSITION</v>
      </c>
      <c r="M209" s="12" t="str">
        <f t="shared" si="12"/>
        <v>PI.IC.NA.010427.01</v>
      </c>
      <c r="N209" s="12"/>
      <c r="O209" s="12" t="str">
        <f t="shared" si="13"/>
        <v>PH.IC.NA.010427.01</v>
      </c>
      <c r="Q209" s="12" t="str">
        <f t="shared" si="14"/>
        <v>CL.IC.NA.010427.01</v>
      </c>
    </row>
    <row r="210" spans="1:18" ht="15">
      <c r="A210" t="s">
        <v>6765</v>
      </c>
      <c r="C210" s="2" t="s">
        <v>1192</v>
      </c>
      <c r="E210" s="2" t="s">
        <v>7070</v>
      </c>
      <c r="F210" t="s">
        <v>6523</v>
      </c>
      <c r="G210" t="s">
        <v>6637</v>
      </c>
      <c r="H210" s="22" t="s">
        <v>4560</v>
      </c>
      <c r="I210" t="s">
        <v>6639</v>
      </c>
      <c r="J210" s="11" t="str">
        <f t="shared" si="11"/>
        <v>IC.NA.010428</v>
      </c>
      <c r="K210" s="2" t="s">
        <v>1192</v>
      </c>
      <c r="L210" t="str">
        <f t="shared" si="15"/>
        <v>Sent to secure location</v>
      </c>
      <c r="M210" s="12" t="str">
        <f t="shared" si="12"/>
        <v>PI.IC.NA.010428.01</v>
      </c>
      <c r="N210" s="12"/>
      <c r="O210" s="12" t="str">
        <f t="shared" si="13"/>
        <v>PH.IC.NA.010428.01</v>
      </c>
      <c r="Q210" s="12" t="str">
        <f t="shared" si="14"/>
        <v>CL.IC.NA.010428.01</v>
      </c>
    </row>
    <row r="211" spans="1:18" ht="15">
      <c r="A211" t="s">
        <v>6765</v>
      </c>
      <c r="C211" s="2" t="s">
        <v>1192</v>
      </c>
      <c r="E211" s="2" t="s">
        <v>7070</v>
      </c>
      <c r="F211" t="s">
        <v>6523</v>
      </c>
      <c r="G211" t="s">
        <v>6514</v>
      </c>
      <c r="H211" s="22" t="s">
        <v>5896</v>
      </c>
      <c r="I211" t="s">
        <v>6642</v>
      </c>
      <c r="J211" s="11" t="str">
        <f t="shared" si="11"/>
        <v>IC.NA.010429</v>
      </c>
      <c r="K211" s="2" t="s">
        <v>1192</v>
      </c>
      <c r="L211" t="str">
        <f t="shared" si="15"/>
        <v>Kept at bedside per patient</v>
      </c>
      <c r="M211" s="12" t="str">
        <f t="shared" si="12"/>
        <v>PI.IC.NA.010429.01</v>
      </c>
      <c r="N211" s="12"/>
      <c r="O211" s="12" t="str">
        <f t="shared" si="13"/>
        <v>PH.IC.NA.010429.01</v>
      </c>
      <c r="Q211" s="12" t="str">
        <f t="shared" si="14"/>
        <v>CL.IC.NA.010429.01</v>
      </c>
      <c r="R211" t="s">
        <v>1141</v>
      </c>
    </row>
    <row r="212" spans="1:18" ht="15">
      <c r="A212" t="s">
        <v>6765</v>
      </c>
      <c r="C212" s="2" t="s">
        <v>1192</v>
      </c>
      <c r="E212" s="2" t="s">
        <v>948</v>
      </c>
      <c r="F212" t="s">
        <v>6523</v>
      </c>
      <c r="G212" t="s">
        <v>6515</v>
      </c>
      <c r="H212" s="22" t="s">
        <v>6756</v>
      </c>
      <c r="I212" t="s">
        <v>6631</v>
      </c>
      <c r="J212" s="11" t="str">
        <f t="shared" si="11"/>
        <v>IC.NA.010430</v>
      </c>
      <c r="K212" s="2" t="s">
        <v>1192</v>
      </c>
      <c r="L212" t="str">
        <f t="shared" si="15"/>
        <v>Sent home with: specify</v>
      </c>
      <c r="M212" s="12" t="str">
        <f t="shared" si="12"/>
        <v>PI.IC.NA.010430.01</v>
      </c>
      <c r="N212" s="12"/>
      <c r="O212" s="12" t="str">
        <f t="shared" si="13"/>
        <v>PH.IC.NA.010430.01</v>
      </c>
      <c r="Q212" s="12" t="str">
        <f t="shared" si="14"/>
        <v>CL.IC.NA.010430.01</v>
      </c>
    </row>
    <row r="213" spans="1:18" ht="15">
      <c r="A213" t="s">
        <v>6765</v>
      </c>
      <c r="C213" s="2" t="s">
        <v>1192</v>
      </c>
      <c r="E213" s="2" t="s">
        <v>7070</v>
      </c>
      <c r="F213" t="s">
        <v>6525</v>
      </c>
      <c r="G213" t="s">
        <v>3196</v>
      </c>
      <c r="H213" s="22" t="s">
        <v>6758</v>
      </c>
      <c r="I213" t="s">
        <v>3196</v>
      </c>
      <c r="J213" s="11" t="str">
        <f t="shared" si="11"/>
        <v>IC.NA.010431</v>
      </c>
      <c r="K213" s="2" t="s">
        <v>1192</v>
      </c>
      <c r="L213" t="str">
        <f t="shared" si="15"/>
        <v>No</v>
      </c>
      <c r="M213" s="12" t="str">
        <f t="shared" si="12"/>
        <v>PI.IC.NA.010431.01</v>
      </c>
      <c r="N213" s="12"/>
      <c r="O213" s="12" t="str">
        <f t="shared" si="13"/>
        <v>PH.IC.NA.010431.01</v>
      </c>
      <c r="Q213" s="12" t="str">
        <f t="shared" si="14"/>
        <v>CL.IC.NA.010431.01</v>
      </c>
    </row>
    <row r="214" spans="1:18" ht="15">
      <c r="A214" t="s">
        <v>6765</v>
      </c>
      <c r="C214" s="2" t="s">
        <v>1192</v>
      </c>
      <c r="E214" s="2" t="s">
        <v>7070</v>
      </c>
      <c r="F214" t="s">
        <v>6525</v>
      </c>
      <c r="G214" t="s">
        <v>6526</v>
      </c>
      <c r="H214" s="22" t="s">
        <v>6412</v>
      </c>
      <c r="I214" t="s">
        <v>1762</v>
      </c>
      <c r="J214" s="11" t="str">
        <f t="shared" si="11"/>
        <v>IC.NA.010432</v>
      </c>
      <c r="K214" s="2" t="s">
        <v>1192</v>
      </c>
      <c r="L214" t="str">
        <f t="shared" si="15"/>
        <v>Yes: comments</v>
      </c>
      <c r="M214" s="12" t="str">
        <f t="shared" si="12"/>
        <v>PI.IC.NA.010432.01</v>
      </c>
      <c r="N214" s="12"/>
      <c r="O214" s="12" t="str">
        <f t="shared" si="13"/>
        <v>PH.IC.NA.010432.01</v>
      </c>
      <c r="Q214" s="12" t="str">
        <f t="shared" si="14"/>
        <v>CL.IC.NA.010432.01</v>
      </c>
    </row>
    <row r="215" spans="1:18" ht="15">
      <c r="A215" t="s">
        <v>6765</v>
      </c>
      <c r="C215" s="2" t="s">
        <v>1192</v>
      </c>
      <c r="E215" s="2" t="s">
        <v>7070</v>
      </c>
      <c r="F215" t="s">
        <v>6527</v>
      </c>
      <c r="G215" t="s">
        <v>6528</v>
      </c>
      <c r="H215" s="22" t="s">
        <v>6415</v>
      </c>
      <c r="I215" t="s">
        <v>1001</v>
      </c>
      <c r="J215" s="11" t="str">
        <f t="shared" si="11"/>
        <v>IC.NA.010433</v>
      </c>
      <c r="K215" s="2" t="s">
        <v>1192</v>
      </c>
      <c r="L215" t="str">
        <f t="shared" si="15"/>
        <v>No medication patch</v>
      </c>
      <c r="M215" s="12" t="str">
        <f t="shared" si="12"/>
        <v>PI.IC.NA.010433.01</v>
      </c>
      <c r="N215" s="12"/>
      <c r="O215" s="12" t="str">
        <f t="shared" si="13"/>
        <v>PH.IC.NA.010433.01</v>
      </c>
      <c r="Q215" s="12" t="str">
        <f t="shared" si="14"/>
        <v>CL.IC.NA.010433.01</v>
      </c>
    </row>
    <row r="216" spans="1:18" ht="15">
      <c r="A216" t="s">
        <v>6765</v>
      </c>
      <c r="C216" s="2" t="s">
        <v>1192</v>
      </c>
      <c r="E216" s="2" t="s">
        <v>7070</v>
      </c>
      <c r="F216" t="s">
        <v>6527</v>
      </c>
      <c r="G216" t="s">
        <v>6529</v>
      </c>
      <c r="H216" s="22" t="s">
        <v>6418</v>
      </c>
      <c r="I216" t="s">
        <v>1762</v>
      </c>
      <c r="J216" s="11" t="str">
        <f t="shared" si="11"/>
        <v>IC.NA.010434</v>
      </c>
      <c r="K216" s="2" t="s">
        <v>1192</v>
      </c>
      <c r="L216" t="str">
        <f t="shared" si="15"/>
        <v>Yes: specify type of patch</v>
      </c>
      <c r="M216" s="12" t="str">
        <f t="shared" si="12"/>
        <v>PI.IC.NA.010434.01</v>
      </c>
      <c r="N216" s="12"/>
      <c r="O216" s="12" t="str">
        <f t="shared" si="13"/>
        <v>PH.IC.NA.010434.01</v>
      </c>
      <c r="Q216" s="12" t="str">
        <f t="shared" si="14"/>
        <v>CL.IC.NA.010434.01</v>
      </c>
    </row>
    <row r="217" spans="1:18" ht="15">
      <c r="A217" t="s">
        <v>6765</v>
      </c>
      <c r="C217" s="2" t="s">
        <v>1192</v>
      </c>
      <c r="E217" s="2" t="s">
        <v>7070</v>
      </c>
      <c r="F217" t="s">
        <v>6530</v>
      </c>
      <c r="G217" t="s">
        <v>2231</v>
      </c>
      <c r="H217" s="22" t="s">
        <v>6601</v>
      </c>
      <c r="I217" t="s">
        <v>1914</v>
      </c>
      <c r="J217" s="11" t="str">
        <f t="shared" ref="J217:J292" si="16">CONCATENATE("IC.NA.",C217,E217,H217)</f>
        <v>IC.NA.010435</v>
      </c>
      <c r="K217" s="2" t="s">
        <v>1192</v>
      </c>
      <c r="L217" t="str">
        <f t="shared" si="15"/>
        <v>Number: specify</v>
      </c>
      <c r="M217" s="12" t="str">
        <f t="shared" ref="M217:M292" si="17">CONCATENATE("PI.",J217,".",K217)</f>
        <v>PI.IC.NA.010435.01</v>
      </c>
      <c r="N217" s="12"/>
      <c r="O217" s="12" t="str">
        <f t="shared" ref="O217:O292" si="18">CONCATENATE("PH.",J217,".",K217)</f>
        <v>PH.IC.NA.010435.01</v>
      </c>
      <c r="Q217" s="12" t="str">
        <f t="shared" ref="Q217:Q292" si="19">CONCATENATE("CL.",J217,".",K217)</f>
        <v>CL.IC.NA.010435.01</v>
      </c>
    </row>
    <row r="218" spans="1:18" ht="15">
      <c r="A218" t="s">
        <v>6765</v>
      </c>
      <c r="C218" s="2" t="s">
        <v>1192</v>
      </c>
      <c r="E218" s="2" t="s">
        <v>7070</v>
      </c>
      <c r="F218" t="s">
        <v>6530</v>
      </c>
      <c r="G218" t="s">
        <v>6513</v>
      </c>
      <c r="H218" s="22" t="s">
        <v>6603</v>
      </c>
      <c r="I218" t="s">
        <v>6636</v>
      </c>
      <c r="J218" s="11" t="str">
        <f t="shared" si="16"/>
        <v>IC.NA.010436</v>
      </c>
      <c r="K218" s="2" t="s">
        <v>1192</v>
      </c>
      <c r="L218" t="str">
        <f t="shared" si="15"/>
        <v>DISPOSITION</v>
      </c>
      <c r="M218" s="12" t="str">
        <f t="shared" si="17"/>
        <v>PI.IC.NA.010436.01</v>
      </c>
      <c r="N218" s="12"/>
      <c r="O218" s="12" t="str">
        <f t="shared" si="18"/>
        <v>PH.IC.NA.010436.01</v>
      </c>
      <c r="Q218" s="12" t="str">
        <f t="shared" si="19"/>
        <v>CL.IC.NA.010436.01</v>
      </c>
    </row>
    <row r="219" spans="1:18" ht="15">
      <c r="A219" t="s">
        <v>6765</v>
      </c>
      <c r="C219" s="2" t="s">
        <v>1192</v>
      </c>
      <c r="E219" s="2" t="s">
        <v>7070</v>
      </c>
      <c r="F219" t="s">
        <v>6530</v>
      </c>
      <c r="G219" t="s">
        <v>6637</v>
      </c>
      <c r="H219" s="22" t="s">
        <v>6446</v>
      </c>
      <c r="I219" t="s">
        <v>6639</v>
      </c>
      <c r="J219" s="11" t="str">
        <f t="shared" si="16"/>
        <v>IC.NA.010437</v>
      </c>
      <c r="K219" s="2" t="s">
        <v>1192</v>
      </c>
      <c r="L219" t="str">
        <f t="shared" si="15"/>
        <v>Sent to secure location</v>
      </c>
      <c r="M219" s="12" t="str">
        <f t="shared" si="17"/>
        <v>PI.IC.NA.010437.01</v>
      </c>
      <c r="N219" s="12"/>
      <c r="O219" s="12" t="str">
        <f t="shared" si="18"/>
        <v>PH.IC.NA.010437.01</v>
      </c>
      <c r="Q219" s="12" t="str">
        <f t="shared" si="19"/>
        <v>CL.IC.NA.010437.01</v>
      </c>
    </row>
    <row r="220" spans="1:18" ht="15">
      <c r="A220" t="s">
        <v>6765</v>
      </c>
      <c r="C220" s="2" t="s">
        <v>1192</v>
      </c>
      <c r="E220" s="2" t="s">
        <v>7070</v>
      </c>
      <c r="F220" t="s">
        <v>6530</v>
      </c>
      <c r="G220" t="s">
        <v>6531</v>
      </c>
      <c r="H220" s="22" t="s">
        <v>6448</v>
      </c>
      <c r="I220" t="s">
        <v>6642</v>
      </c>
      <c r="J220" s="11" t="str">
        <f t="shared" si="16"/>
        <v>IC.NA.010438</v>
      </c>
      <c r="K220" s="2" t="s">
        <v>1192</v>
      </c>
      <c r="L220" t="str">
        <f t="shared" si="15"/>
        <v>Kept at bedside per pt</v>
      </c>
      <c r="M220" s="12" t="str">
        <f t="shared" si="17"/>
        <v>PI.IC.NA.010438.01</v>
      </c>
      <c r="N220" s="12"/>
      <c r="O220" s="12" t="str">
        <f t="shared" si="18"/>
        <v>PH.IC.NA.010438.01</v>
      </c>
      <c r="Q220" s="12" t="str">
        <f t="shared" si="19"/>
        <v>CL.IC.NA.010438.01</v>
      </c>
    </row>
    <row r="221" spans="1:18" ht="15">
      <c r="A221" t="s">
        <v>6765</v>
      </c>
      <c r="C221" s="2" t="s">
        <v>1192</v>
      </c>
      <c r="E221" s="2" t="s">
        <v>7070</v>
      </c>
      <c r="F221" t="s">
        <v>6530</v>
      </c>
      <c r="G221" t="s">
        <v>6515</v>
      </c>
      <c r="H221" s="22" t="s">
        <v>6450</v>
      </c>
      <c r="I221" t="s">
        <v>6631</v>
      </c>
      <c r="J221" s="11" t="str">
        <f t="shared" si="16"/>
        <v>IC.NA.010439</v>
      </c>
      <c r="K221" s="2" t="s">
        <v>1192</v>
      </c>
      <c r="L221" t="str">
        <f t="shared" si="15"/>
        <v>Sent home with: specify</v>
      </c>
      <c r="M221" s="12" t="str">
        <f t="shared" si="17"/>
        <v>PI.IC.NA.010439.01</v>
      </c>
      <c r="N221" s="12"/>
      <c r="O221" s="12" t="str">
        <f t="shared" si="18"/>
        <v>PH.IC.NA.010439.01</v>
      </c>
      <c r="Q221" s="12" t="str">
        <f t="shared" si="19"/>
        <v>CL.IC.NA.010439.01</v>
      </c>
    </row>
    <row r="222" spans="1:18" ht="15">
      <c r="A222" t="s">
        <v>6765</v>
      </c>
      <c r="C222" s="2" t="s">
        <v>1192</v>
      </c>
      <c r="E222" s="2" t="s">
        <v>7070</v>
      </c>
      <c r="F222" t="s">
        <v>6532</v>
      </c>
      <c r="G222" t="s">
        <v>1001</v>
      </c>
      <c r="H222" s="22" t="s">
        <v>6452</v>
      </c>
      <c r="I222" t="s">
        <v>1001</v>
      </c>
      <c r="J222" s="11" t="str">
        <f t="shared" si="16"/>
        <v>IC.NA.010440</v>
      </c>
      <c r="K222" s="2" t="s">
        <v>1192</v>
      </c>
      <c r="L222" t="str">
        <f t="shared" si="15"/>
        <v>None</v>
      </c>
      <c r="M222" s="12" t="str">
        <f t="shared" si="17"/>
        <v>PI.IC.NA.010440.01</v>
      </c>
      <c r="N222" s="12"/>
      <c r="O222" s="12" t="str">
        <f t="shared" si="18"/>
        <v>PH.IC.NA.010440.01</v>
      </c>
      <c r="Q222" s="12" t="str">
        <f t="shared" si="19"/>
        <v>CL.IC.NA.010440.01</v>
      </c>
    </row>
    <row r="223" spans="1:18" ht="15">
      <c r="A223" t="s">
        <v>6765</v>
      </c>
      <c r="C223" s="2" t="s">
        <v>1192</v>
      </c>
      <c r="E223" s="2" t="s">
        <v>7070</v>
      </c>
      <c r="F223" t="s">
        <v>6532</v>
      </c>
      <c r="G223" t="s">
        <v>6715</v>
      </c>
      <c r="H223" s="22" t="s">
        <v>6455</v>
      </c>
      <c r="I223" t="s">
        <v>6715</v>
      </c>
      <c r="J223" s="11" t="str">
        <f t="shared" si="16"/>
        <v>IC.NA.010441</v>
      </c>
      <c r="K223" s="2" t="s">
        <v>1192</v>
      </c>
      <c r="L223" t="str">
        <f t="shared" si="15"/>
        <v>Limited</v>
      </c>
      <c r="M223" s="12" t="str">
        <f t="shared" si="17"/>
        <v>PI.IC.NA.010441.01</v>
      </c>
      <c r="N223" s="12"/>
      <c r="O223" s="12" t="str">
        <f t="shared" si="18"/>
        <v>PH.IC.NA.010441.01</v>
      </c>
      <c r="Q223" s="12" t="str">
        <f t="shared" si="19"/>
        <v>CL.IC.NA.010441.01</v>
      </c>
    </row>
    <row r="224" spans="1:18" ht="15">
      <c r="A224" t="s">
        <v>6765</v>
      </c>
      <c r="C224" s="2" t="s">
        <v>1192</v>
      </c>
      <c r="E224" s="2" t="s">
        <v>7070</v>
      </c>
      <c r="F224" t="s">
        <v>6532</v>
      </c>
      <c r="G224" t="s">
        <v>6716</v>
      </c>
      <c r="H224" s="22" t="s">
        <v>6456</v>
      </c>
      <c r="I224" t="s">
        <v>6716</v>
      </c>
      <c r="J224" s="11" t="str">
        <f t="shared" si="16"/>
        <v>IC.NA.010442</v>
      </c>
      <c r="K224" s="2" t="s">
        <v>1192</v>
      </c>
      <c r="L224" t="str">
        <f t="shared" si="15"/>
        <v>Extensive</v>
      </c>
      <c r="M224" s="12" t="str">
        <f t="shared" si="17"/>
        <v>PI.IC.NA.010442.01</v>
      </c>
      <c r="N224" s="12"/>
      <c r="O224" s="12" t="str">
        <f t="shared" si="18"/>
        <v>PH.IC.NA.010442.01</v>
      </c>
      <c r="Q224" s="12" t="str">
        <f t="shared" si="19"/>
        <v>CL.IC.NA.010442.01</v>
      </c>
    </row>
    <row r="225" spans="1:21" ht="15">
      <c r="A225" t="s">
        <v>6765</v>
      </c>
      <c r="C225" s="2" t="s">
        <v>1192</v>
      </c>
      <c r="E225" s="2" t="s">
        <v>7070</v>
      </c>
      <c r="F225" t="s">
        <v>6717</v>
      </c>
      <c r="G225" t="s">
        <v>6718</v>
      </c>
      <c r="H225" s="22" t="s">
        <v>6458</v>
      </c>
      <c r="I225" t="s">
        <v>6719</v>
      </c>
      <c r="J225" s="11" t="str">
        <f t="shared" si="16"/>
        <v>IC.NA.010443</v>
      </c>
      <c r="K225" s="2" t="s">
        <v>1192</v>
      </c>
      <c r="L225" t="str">
        <f t="shared" si="15"/>
        <v>Group classes</v>
      </c>
      <c r="M225" s="12" t="str">
        <f t="shared" si="17"/>
        <v>PI.IC.NA.010443.01</v>
      </c>
      <c r="N225" s="12"/>
      <c r="O225" s="12" t="str">
        <f t="shared" si="18"/>
        <v>PH.IC.NA.010443.01</v>
      </c>
      <c r="Q225" s="12" t="str">
        <f t="shared" si="19"/>
        <v>CL.IC.NA.010443.01</v>
      </c>
    </row>
    <row r="226" spans="1:21" ht="15">
      <c r="A226" t="s">
        <v>6765</v>
      </c>
      <c r="C226" s="2" t="s">
        <v>1192</v>
      </c>
      <c r="E226" s="2" t="s">
        <v>7070</v>
      </c>
      <c r="F226" t="s">
        <v>6717</v>
      </c>
      <c r="G226" t="s">
        <v>6720</v>
      </c>
      <c r="H226" s="22" t="s">
        <v>6459</v>
      </c>
      <c r="I226" t="s">
        <v>6534</v>
      </c>
      <c r="J226" s="11" t="str">
        <f t="shared" si="16"/>
        <v>IC.NA.010444</v>
      </c>
      <c r="K226" s="2" t="s">
        <v>1192</v>
      </c>
      <c r="L226" t="str">
        <f t="shared" si="15"/>
        <v>Individual Approach</v>
      </c>
      <c r="M226" s="12" t="str">
        <f t="shared" si="17"/>
        <v>PI.IC.NA.010444.01</v>
      </c>
      <c r="N226" s="12"/>
      <c r="O226" s="12" t="str">
        <f t="shared" si="18"/>
        <v>PH.IC.NA.010444.01</v>
      </c>
      <c r="Q226" s="12" t="str">
        <f t="shared" si="19"/>
        <v>CL.IC.NA.010444.01</v>
      </c>
    </row>
    <row r="227" spans="1:21" ht="15">
      <c r="A227" t="s">
        <v>6765</v>
      </c>
      <c r="C227" s="2" t="s">
        <v>1192</v>
      </c>
      <c r="E227" s="2" t="s">
        <v>7070</v>
      </c>
      <c r="F227" t="s">
        <v>6717</v>
      </c>
      <c r="G227" t="s">
        <v>6535</v>
      </c>
      <c r="H227" s="22" t="s">
        <v>6460</v>
      </c>
      <c r="I227" t="s">
        <v>6536</v>
      </c>
      <c r="J227" s="11" t="str">
        <f t="shared" si="16"/>
        <v>IC.NA.010445</v>
      </c>
      <c r="K227" s="2" t="s">
        <v>1192</v>
      </c>
      <c r="L227" t="str">
        <f t="shared" si="15"/>
        <v>Include support person</v>
      </c>
      <c r="M227" s="12" t="str">
        <f t="shared" si="17"/>
        <v>PI.IC.NA.010445.01</v>
      </c>
      <c r="N227" s="12"/>
      <c r="O227" s="12" t="str">
        <f t="shared" si="18"/>
        <v>PH.IC.NA.010445.01</v>
      </c>
      <c r="Q227" s="12" t="str">
        <f t="shared" si="19"/>
        <v>CL.IC.NA.010445.01</v>
      </c>
    </row>
    <row r="228" spans="1:21" ht="15">
      <c r="A228" t="s">
        <v>6765</v>
      </c>
      <c r="C228" s="2" t="s">
        <v>1192</v>
      </c>
      <c r="E228" s="2" t="s">
        <v>7070</v>
      </c>
      <c r="F228" t="s">
        <v>6717</v>
      </c>
      <c r="G228" t="s">
        <v>6537</v>
      </c>
      <c r="H228" s="22" t="s">
        <v>6463</v>
      </c>
      <c r="I228" t="s">
        <v>6538</v>
      </c>
      <c r="J228" s="11" t="str">
        <f t="shared" si="16"/>
        <v>IC.NA.010446</v>
      </c>
      <c r="K228" s="2" t="s">
        <v>1192</v>
      </c>
      <c r="L228" t="str">
        <f t="shared" si="15"/>
        <v>Computer based training</v>
      </c>
      <c r="M228" s="12" t="str">
        <f t="shared" si="17"/>
        <v>PI.IC.NA.010446.01</v>
      </c>
      <c r="N228" s="12"/>
      <c r="O228" s="12" t="str">
        <f t="shared" si="18"/>
        <v>PH.IC.NA.010446.01</v>
      </c>
      <c r="Q228" s="12" t="str">
        <f t="shared" si="19"/>
        <v>CL.IC.NA.010446.01</v>
      </c>
    </row>
    <row r="229" spans="1:21" ht="15">
      <c r="A229" t="s">
        <v>6765</v>
      </c>
      <c r="C229" s="2" t="s">
        <v>1192</v>
      </c>
      <c r="E229" s="2" t="s">
        <v>7070</v>
      </c>
      <c r="F229" t="s">
        <v>6717</v>
      </c>
      <c r="G229" t="s">
        <v>6920</v>
      </c>
      <c r="H229" s="22" t="s">
        <v>11142</v>
      </c>
      <c r="I229" t="s">
        <v>6920</v>
      </c>
      <c r="J229" s="11" t="str">
        <f t="shared" si="16"/>
        <v>IC.NA.010462</v>
      </c>
      <c r="K229" s="2" t="s">
        <v>1192</v>
      </c>
      <c r="L229" t="str">
        <f t="shared" si="15"/>
        <v>Return demo</v>
      </c>
      <c r="M229" s="12" t="str">
        <f t="shared" si="17"/>
        <v>PI.IC.NA.010462.01</v>
      </c>
      <c r="N229" s="12"/>
      <c r="O229" s="12" t="str">
        <f t="shared" si="18"/>
        <v>PH.IC.NA.010462.01</v>
      </c>
      <c r="Q229" s="12" t="str">
        <f t="shared" si="19"/>
        <v>CL.IC.NA.010462.01</v>
      </c>
      <c r="R229" t="s">
        <v>1141</v>
      </c>
      <c r="S229">
        <v>875</v>
      </c>
      <c r="T229" t="s">
        <v>1141</v>
      </c>
      <c r="U229">
        <v>1065</v>
      </c>
    </row>
    <row r="230" spans="1:21" ht="15">
      <c r="A230" t="s">
        <v>6765</v>
      </c>
      <c r="C230" s="2" t="s">
        <v>1192</v>
      </c>
      <c r="E230" s="2" t="s">
        <v>7070</v>
      </c>
      <c r="F230" t="s">
        <v>6717</v>
      </c>
      <c r="G230" t="s">
        <v>6921</v>
      </c>
      <c r="H230" s="22" t="s">
        <v>11143</v>
      </c>
      <c r="I230" t="s">
        <v>6921</v>
      </c>
      <c r="J230" s="11" t="str">
        <f t="shared" si="16"/>
        <v>IC.NA.010463</v>
      </c>
      <c r="K230" s="2" t="s">
        <v>1192</v>
      </c>
      <c r="L230" t="str">
        <f t="shared" si="15"/>
        <v>TV/Video</v>
      </c>
      <c r="M230" s="12" t="str">
        <f t="shared" si="17"/>
        <v>PI.IC.NA.010463.01</v>
      </c>
      <c r="N230" s="12"/>
      <c r="O230" s="12" t="str">
        <f t="shared" si="18"/>
        <v>PH.IC.NA.010463.01</v>
      </c>
      <c r="Q230" s="12" t="str">
        <f t="shared" si="19"/>
        <v>CL.IC.NA.010463.01</v>
      </c>
      <c r="R230" t="s">
        <v>1141</v>
      </c>
      <c r="S230">
        <v>875</v>
      </c>
      <c r="T230" t="s">
        <v>1141</v>
      </c>
      <c r="U230">
        <v>1065</v>
      </c>
    </row>
    <row r="231" spans="1:21" ht="15">
      <c r="A231" t="s">
        <v>6765</v>
      </c>
      <c r="C231" s="2" t="s">
        <v>1192</v>
      </c>
      <c r="E231" s="2" t="s">
        <v>7070</v>
      </c>
      <c r="F231" t="s">
        <v>6717</v>
      </c>
      <c r="G231" t="s">
        <v>6922</v>
      </c>
      <c r="H231" s="22" t="s">
        <v>11144</v>
      </c>
      <c r="I231" t="s">
        <v>6922</v>
      </c>
      <c r="J231" s="11" t="str">
        <f t="shared" si="16"/>
        <v>IC.NA.010464</v>
      </c>
      <c r="K231" s="2" t="s">
        <v>1192</v>
      </c>
      <c r="L231" t="str">
        <f t="shared" si="15"/>
        <v>Deferred</v>
      </c>
      <c r="M231" s="12" t="str">
        <f t="shared" si="17"/>
        <v>PI.IC.NA.010464.01</v>
      </c>
      <c r="N231" s="12"/>
      <c r="O231" s="12" t="str">
        <f t="shared" si="18"/>
        <v>PH.IC.NA.010464.01</v>
      </c>
      <c r="Q231" s="12" t="str">
        <f t="shared" si="19"/>
        <v>CL.IC.NA.010464.01</v>
      </c>
      <c r="R231" t="s">
        <v>1141</v>
      </c>
      <c r="S231">
        <v>875</v>
      </c>
      <c r="T231" t="s">
        <v>1141</v>
      </c>
      <c r="U231">
        <v>1065</v>
      </c>
    </row>
    <row r="232" spans="1:21" ht="15">
      <c r="A232" t="s">
        <v>6765</v>
      </c>
      <c r="C232" s="2" t="s">
        <v>1192</v>
      </c>
      <c r="E232" s="2" t="s">
        <v>7070</v>
      </c>
      <c r="F232" t="s">
        <v>6717</v>
      </c>
      <c r="G232" t="s">
        <v>6923</v>
      </c>
      <c r="H232" s="22" t="s">
        <v>11145</v>
      </c>
      <c r="I232" t="s">
        <v>6923</v>
      </c>
      <c r="J232" s="11" t="str">
        <f t="shared" si="16"/>
        <v>IC.NA.010465</v>
      </c>
      <c r="K232" s="2" t="s">
        <v>1192</v>
      </c>
      <c r="L232" t="str">
        <f t="shared" si="15"/>
        <v>Refused</v>
      </c>
      <c r="M232" s="12" t="str">
        <f t="shared" si="17"/>
        <v>PI.IC.NA.010465.01</v>
      </c>
      <c r="N232" s="12"/>
      <c r="O232" s="12" t="str">
        <f t="shared" si="18"/>
        <v>PH.IC.NA.010465.01</v>
      </c>
      <c r="Q232" s="12" t="str">
        <f t="shared" si="19"/>
        <v>CL.IC.NA.010465.01</v>
      </c>
      <c r="R232" t="s">
        <v>1141</v>
      </c>
      <c r="S232">
        <v>875</v>
      </c>
      <c r="T232" t="s">
        <v>1141</v>
      </c>
      <c r="U232">
        <v>1065</v>
      </c>
    </row>
    <row r="233" spans="1:21" ht="15">
      <c r="A233" t="s">
        <v>6765</v>
      </c>
      <c r="C233" s="2" t="s">
        <v>1192</v>
      </c>
      <c r="E233" s="2" t="s">
        <v>7070</v>
      </c>
      <c r="F233" t="s">
        <v>7101</v>
      </c>
      <c r="G233" t="s">
        <v>7102</v>
      </c>
      <c r="H233" s="22" t="s">
        <v>6465</v>
      </c>
      <c r="I233" t="s">
        <v>7102</v>
      </c>
      <c r="J233" s="11" t="str">
        <f t="shared" si="16"/>
        <v>IC.NA.010447</v>
      </c>
      <c r="K233" s="2" t="s">
        <v>1192</v>
      </c>
      <c r="L233" t="str">
        <f t="shared" si="15"/>
        <v>Doing</v>
      </c>
      <c r="M233" s="12" t="str">
        <f t="shared" si="17"/>
        <v>PI.IC.NA.010447.01</v>
      </c>
      <c r="N233" s="12"/>
      <c r="O233" s="12" t="str">
        <f t="shared" si="18"/>
        <v>PH.IC.NA.010447.01</v>
      </c>
      <c r="Q233" s="12" t="str">
        <f t="shared" si="19"/>
        <v>CL.IC.NA.010447.01</v>
      </c>
    </row>
    <row r="234" spans="1:21" ht="15">
      <c r="A234" t="s">
        <v>6765</v>
      </c>
      <c r="C234" s="2" t="s">
        <v>1192</v>
      </c>
      <c r="E234" s="2" t="s">
        <v>7070</v>
      </c>
      <c r="F234" t="s">
        <v>7101</v>
      </c>
      <c r="G234" t="s">
        <v>7103</v>
      </c>
      <c r="H234" s="22" t="s">
        <v>6467</v>
      </c>
      <c r="I234" t="s">
        <v>6736</v>
      </c>
      <c r="J234" s="11" t="str">
        <f t="shared" si="16"/>
        <v>IC.NA.010448</v>
      </c>
      <c r="K234" s="2" t="s">
        <v>1192</v>
      </c>
      <c r="L234" t="str">
        <f t="shared" si="15"/>
        <v>Hearing/Listening</v>
      </c>
      <c r="M234" s="12" t="str">
        <f t="shared" si="17"/>
        <v>PI.IC.NA.010448.01</v>
      </c>
      <c r="N234" s="12"/>
      <c r="O234" s="12" t="str">
        <f t="shared" si="18"/>
        <v>PH.IC.NA.010448.01</v>
      </c>
      <c r="Q234" s="12" t="str">
        <f t="shared" si="19"/>
        <v>CL.IC.NA.010448.01</v>
      </c>
    </row>
    <row r="235" spans="1:21" ht="15">
      <c r="A235" t="s">
        <v>6765</v>
      </c>
      <c r="C235" s="2" t="s">
        <v>1192</v>
      </c>
      <c r="E235" s="2" t="s">
        <v>7070</v>
      </c>
      <c r="F235" t="s">
        <v>7101</v>
      </c>
      <c r="G235" t="s">
        <v>7104</v>
      </c>
      <c r="H235" s="22" t="s">
        <v>6647</v>
      </c>
      <c r="I235" t="s">
        <v>7104</v>
      </c>
      <c r="J235" s="11" t="str">
        <f t="shared" si="16"/>
        <v>IC.NA.010449</v>
      </c>
      <c r="K235" s="2" t="s">
        <v>1192</v>
      </c>
      <c r="L235" t="str">
        <f t="shared" si="15"/>
        <v>Reading</v>
      </c>
      <c r="M235" s="12" t="str">
        <f t="shared" si="17"/>
        <v>PI.IC.NA.010449.01</v>
      </c>
      <c r="N235" s="12"/>
      <c r="O235" s="12" t="str">
        <f t="shared" si="18"/>
        <v>PH.IC.NA.010449.01</v>
      </c>
      <c r="Q235" s="12" t="str">
        <f t="shared" si="19"/>
        <v>CL.IC.NA.010449.01</v>
      </c>
    </row>
    <row r="236" spans="1:21" ht="15">
      <c r="A236" t="s">
        <v>6765</v>
      </c>
      <c r="C236" s="2" t="s">
        <v>1192</v>
      </c>
      <c r="E236" s="2" t="s">
        <v>7070</v>
      </c>
      <c r="F236" t="s">
        <v>7101</v>
      </c>
      <c r="G236" t="s">
        <v>7105</v>
      </c>
      <c r="H236" s="22" t="s">
        <v>6650</v>
      </c>
      <c r="I236" t="s">
        <v>7105</v>
      </c>
      <c r="J236" s="11" t="str">
        <f t="shared" si="16"/>
        <v>IC.NA.010450</v>
      </c>
      <c r="K236" s="2" t="s">
        <v>1192</v>
      </c>
      <c r="L236" t="str">
        <f t="shared" si="15"/>
        <v>Seeing</v>
      </c>
      <c r="M236" s="12" t="str">
        <f t="shared" si="17"/>
        <v>PI.IC.NA.010450.01</v>
      </c>
      <c r="N236" s="12"/>
      <c r="O236" s="12" t="str">
        <f t="shared" si="18"/>
        <v>PH.IC.NA.010450.01</v>
      </c>
      <c r="Q236" s="12" t="str">
        <f t="shared" si="19"/>
        <v>CL.IC.NA.010450.01</v>
      </c>
    </row>
    <row r="237" spans="1:21" ht="15">
      <c r="A237" t="s">
        <v>6765</v>
      </c>
      <c r="C237" s="2" t="s">
        <v>1192</v>
      </c>
      <c r="E237" s="2" t="s">
        <v>7070</v>
      </c>
      <c r="F237" t="s">
        <v>7106</v>
      </c>
      <c r="G237" t="s">
        <v>1026</v>
      </c>
      <c r="H237" s="22" t="s">
        <v>6653</v>
      </c>
      <c r="I237" t="s">
        <v>1026</v>
      </c>
      <c r="J237" s="11" t="str">
        <f t="shared" si="16"/>
        <v>IC.NA.010451</v>
      </c>
      <c r="K237" s="2" t="s">
        <v>1192</v>
      </c>
      <c r="L237" t="str">
        <f t="shared" si="15"/>
        <v>Good</v>
      </c>
      <c r="M237" s="12" t="str">
        <f t="shared" si="17"/>
        <v>PI.IC.NA.010451.01</v>
      </c>
      <c r="N237" s="12"/>
      <c r="O237" s="12" t="str">
        <f t="shared" si="18"/>
        <v>PH.IC.NA.010451.01</v>
      </c>
      <c r="Q237" s="12" t="str">
        <f t="shared" si="19"/>
        <v>CL.IC.NA.010451.01</v>
      </c>
    </row>
    <row r="238" spans="1:21" ht="15">
      <c r="A238" t="s">
        <v>6765</v>
      </c>
      <c r="C238" s="2" t="s">
        <v>1192</v>
      </c>
      <c r="E238" s="2" t="s">
        <v>7070</v>
      </c>
      <c r="F238" t="s">
        <v>7106</v>
      </c>
      <c r="G238" t="s">
        <v>7107</v>
      </c>
      <c r="H238" s="22" t="s">
        <v>6592</v>
      </c>
      <c r="I238" t="s">
        <v>7107</v>
      </c>
      <c r="J238" s="11" t="str">
        <f t="shared" si="16"/>
        <v>IC.NA.010454</v>
      </c>
      <c r="K238" s="2" t="s">
        <v>1192</v>
      </c>
      <c r="L238" t="str">
        <f t="shared" si="15"/>
        <v>Understands</v>
      </c>
      <c r="M238" s="12" t="str">
        <f t="shared" si="17"/>
        <v>PI.IC.NA.010454.01</v>
      </c>
      <c r="N238" s="12"/>
      <c r="O238" s="12" t="str">
        <f t="shared" si="18"/>
        <v>PH.IC.NA.010454.01</v>
      </c>
      <c r="Q238" s="12" t="str">
        <f t="shared" si="19"/>
        <v>CL.IC.NA.010454.01</v>
      </c>
      <c r="R238" t="s">
        <v>1141</v>
      </c>
      <c r="S238">
        <v>843</v>
      </c>
    </row>
    <row r="239" spans="1:21" ht="15">
      <c r="A239" t="s">
        <v>6765</v>
      </c>
      <c r="C239" s="2" t="s">
        <v>1192</v>
      </c>
      <c r="E239" s="2" t="s">
        <v>948</v>
      </c>
      <c r="F239" t="s">
        <v>7106</v>
      </c>
      <c r="G239" t="s">
        <v>7108</v>
      </c>
      <c r="H239" s="22" t="s">
        <v>6605</v>
      </c>
      <c r="I239" t="s">
        <v>7108</v>
      </c>
      <c r="J239" s="11" t="str">
        <f t="shared" si="16"/>
        <v>IC.NA.010455</v>
      </c>
      <c r="K239" s="2" t="s">
        <v>1192</v>
      </c>
      <c r="L239" t="str">
        <f t="shared" si="15"/>
        <v>No Understanding</v>
      </c>
      <c r="M239" s="12" t="str">
        <f t="shared" si="17"/>
        <v>PI.IC.NA.010455.01</v>
      </c>
      <c r="N239" s="12"/>
      <c r="O239" s="12" t="str">
        <f t="shared" si="18"/>
        <v>PH.IC.NA.010455.01</v>
      </c>
      <c r="Q239" s="12" t="str">
        <f t="shared" si="19"/>
        <v>CL.IC.NA.010455.01</v>
      </c>
      <c r="R239" t="s">
        <v>1141</v>
      </c>
      <c r="S239">
        <v>843</v>
      </c>
    </row>
    <row r="240" spans="1:21" ht="15">
      <c r="A240" t="s">
        <v>6765</v>
      </c>
      <c r="C240" s="2" t="s">
        <v>1192</v>
      </c>
      <c r="E240" s="2" t="s">
        <v>7070</v>
      </c>
      <c r="F240" t="s">
        <v>7106</v>
      </c>
      <c r="G240" t="s">
        <v>7109</v>
      </c>
      <c r="H240" s="22" t="s">
        <v>6821</v>
      </c>
      <c r="I240" t="s">
        <v>7109</v>
      </c>
      <c r="J240" s="11" t="str">
        <f t="shared" si="16"/>
        <v>IC.NA.010456</v>
      </c>
      <c r="K240" s="2" t="s">
        <v>1192</v>
      </c>
      <c r="L240" t="str">
        <f t="shared" si="15"/>
        <v>Needs Reinforcement</v>
      </c>
      <c r="M240" s="12" t="str">
        <f t="shared" si="17"/>
        <v>PI.IC.NA.010456.01</v>
      </c>
      <c r="N240" s="12"/>
      <c r="O240" s="12" t="str">
        <f t="shared" si="18"/>
        <v>PH.IC.NA.010456.01</v>
      </c>
      <c r="Q240" s="12" t="str">
        <f t="shared" si="19"/>
        <v>CL.IC.NA.010456.01</v>
      </c>
      <c r="R240" t="s">
        <v>1141</v>
      </c>
      <c r="S240">
        <v>843</v>
      </c>
    </row>
    <row r="241" spans="1:19" ht="15">
      <c r="A241" t="s">
        <v>6765</v>
      </c>
      <c r="C241" s="2" t="s">
        <v>11324</v>
      </c>
      <c r="E241" s="2" t="s">
        <v>948</v>
      </c>
      <c r="F241" t="s">
        <v>7106</v>
      </c>
      <c r="G241" t="s">
        <v>7110</v>
      </c>
      <c r="H241" s="22" t="s">
        <v>6177</v>
      </c>
      <c r="I241" t="s">
        <v>7110</v>
      </c>
      <c r="J241" s="11" t="str">
        <f t="shared" si="16"/>
        <v>IC.NA.010457</v>
      </c>
      <c r="K241" s="2" t="s">
        <v>11324</v>
      </c>
      <c r="L241" t="str">
        <f t="shared" si="15"/>
        <v>Patient Sedated</v>
      </c>
      <c r="M241" s="12" t="str">
        <f t="shared" si="17"/>
        <v>PI.IC.NA.010457.01</v>
      </c>
      <c r="N241" s="12"/>
      <c r="O241" s="12" t="str">
        <f t="shared" si="18"/>
        <v>PH.IC.NA.010457.01</v>
      </c>
      <c r="Q241" s="12" t="str">
        <f t="shared" si="19"/>
        <v>CL.IC.NA.010457.01</v>
      </c>
      <c r="R241" t="s">
        <v>9277</v>
      </c>
      <c r="S241">
        <v>843</v>
      </c>
    </row>
    <row r="242" spans="1:19" ht="15">
      <c r="A242" t="s">
        <v>6765</v>
      </c>
      <c r="C242" s="2" t="s">
        <v>11324</v>
      </c>
      <c r="E242" s="2" t="s">
        <v>948</v>
      </c>
      <c r="F242" t="s">
        <v>7106</v>
      </c>
      <c r="G242" t="s">
        <v>6923</v>
      </c>
      <c r="H242" s="22" t="s">
        <v>6682</v>
      </c>
      <c r="I242" t="s">
        <v>6923</v>
      </c>
      <c r="J242" s="11" t="str">
        <f t="shared" si="16"/>
        <v>IC.NA.010458</v>
      </c>
      <c r="K242" s="2" t="s">
        <v>11324</v>
      </c>
      <c r="L242" t="str">
        <f t="shared" si="15"/>
        <v>Refused</v>
      </c>
      <c r="M242" s="12" t="str">
        <f t="shared" si="17"/>
        <v>PI.IC.NA.010458.01</v>
      </c>
      <c r="N242" s="12"/>
      <c r="O242" s="12" t="str">
        <f t="shared" si="18"/>
        <v>PH.IC.NA.010458.01</v>
      </c>
      <c r="Q242" s="12" t="str">
        <f t="shared" si="19"/>
        <v>CL.IC.NA.010458.01</v>
      </c>
      <c r="R242" t="s">
        <v>1141</v>
      </c>
      <c r="S242">
        <v>843</v>
      </c>
    </row>
    <row r="243" spans="1:19" ht="15">
      <c r="A243" t="s">
        <v>6765</v>
      </c>
      <c r="C243" s="2" t="s">
        <v>11324</v>
      </c>
      <c r="E243" s="2" t="s">
        <v>948</v>
      </c>
      <c r="F243" t="s">
        <v>7111</v>
      </c>
      <c r="G243" t="s">
        <v>7112</v>
      </c>
      <c r="H243" s="22" t="s">
        <v>6656</v>
      </c>
      <c r="I243" t="s">
        <v>1762</v>
      </c>
      <c r="J243" s="11" t="str">
        <f t="shared" si="16"/>
        <v>IC.NA.010452</v>
      </c>
      <c r="K243" s="2" t="s">
        <v>11324</v>
      </c>
      <c r="L243" t="str">
        <f t="shared" si="15"/>
        <v>Yes: describe</v>
      </c>
      <c r="M243" s="12" t="str">
        <f t="shared" si="17"/>
        <v>PI.IC.NA.010452.01</v>
      </c>
      <c r="N243" s="12"/>
      <c r="O243" s="12" t="str">
        <f t="shared" si="18"/>
        <v>PH.IC.NA.010452.01</v>
      </c>
      <c r="Q243" s="12" t="str">
        <f t="shared" si="19"/>
        <v>CL.IC.NA.010452.01</v>
      </c>
    </row>
    <row r="244" spans="1:19" ht="15">
      <c r="A244" t="s">
        <v>6765</v>
      </c>
      <c r="C244" s="2" t="s">
        <v>11324</v>
      </c>
      <c r="E244" s="2" t="s">
        <v>948</v>
      </c>
      <c r="F244" t="s">
        <v>7111</v>
      </c>
      <c r="G244" t="s">
        <v>3196</v>
      </c>
      <c r="H244" s="2" t="s">
        <v>6933</v>
      </c>
      <c r="I244" t="s">
        <v>3196</v>
      </c>
      <c r="J244" s="11" t="str">
        <f t="shared" si="16"/>
        <v>IC.NA.010453</v>
      </c>
      <c r="K244" s="2" t="s">
        <v>11324</v>
      </c>
      <c r="L244" t="str">
        <f t="shared" si="15"/>
        <v>No</v>
      </c>
      <c r="M244" s="12" t="str">
        <f t="shared" si="17"/>
        <v>PI.IC.NA.010453.01</v>
      </c>
      <c r="N244" s="12"/>
      <c r="O244" s="12" t="str">
        <f t="shared" si="18"/>
        <v>PH.IC.NA.010453.01</v>
      </c>
      <c r="Q244" s="12" t="str">
        <f t="shared" si="19"/>
        <v>CL.IC.NA.010453.01</v>
      </c>
    </row>
    <row r="245" spans="1:19" ht="15">
      <c r="A245" t="s">
        <v>6765</v>
      </c>
      <c r="C245" s="2" t="s">
        <v>11324</v>
      </c>
      <c r="D245" t="s">
        <v>6745</v>
      </c>
      <c r="E245" s="2" t="s">
        <v>7071</v>
      </c>
      <c r="F245" t="s">
        <v>6746</v>
      </c>
      <c r="G245" t="s">
        <v>3196</v>
      </c>
      <c r="H245" s="22" t="s">
        <v>1396</v>
      </c>
      <c r="I245" t="s">
        <v>3196</v>
      </c>
      <c r="J245" s="11" t="str">
        <f t="shared" si="16"/>
        <v>IC.NA.010501</v>
      </c>
      <c r="K245" s="2" t="s">
        <v>11324</v>
      </c>
      <c r="L245" t="str">
        <f t="shared" si="15"/>
        <v>No</v>
      </c>
      <c r="M245" s="12" t="str">
        <f t="shared" si="17"/>
        <v>PI.IC.NA.010501.01</v>
      </c>
      <c r="N245" s="12"/>
      <c r="O245" s="12" t="str">
        <f t="shared" si="18"/>
        <v>PH.IC.NA.010501.01</v>
      </c>
      <c r="Q245" s="12" t="str">
        <f t="shared" si="19"/>
        <v>CL.IC.NA.010501.01</v>
      </c>
    </row>
    <row r="246" spans="1:19" ht="15">
      <c r="A246" t="s">
        <v>6765</v>
      </c>
      <c r="C246" s="2" t="s">
        <v>11324</v>
      </c>
      <c r="E246" s="2" t="s">
        <v>7071</v>
      </c>
      <c r="F246" t="s">
        <v>6746</v>
      </c>
      <c r="G246" t="s">
        <v>6768</v>
      </c>
      <c r="H246" s="22" t="s">
        <v>1398</v>
      </c>
      <c r="I246" t="s">
        <v>6642</v>
      </c>
      <c r="J246" s="11" t="str">
        <f t="shared" si="16"/>
        <v>IC.NA.010502</v>
      </c>
      <c r="K246" s="2" t="s">
        <v>11324</v>
      </c>
      <c r="L246" t="str">
        <f t="shared" si="15"/>
        <v>Yes, kept at bedside</v>
      </c>
      <c r="M246" s="12" t="str">
        <f t="shared" si="17"/>
        <v>PI.IC.NA.010502.01</v>
      </c>
      <c r="N246" s="12"/>
      <c r="O246" s="12" t="str">
        <f t="shared" si="18"/>
        <v>PH.IC.NA.010502.01</v>
      </c>
      <c r="Q246" s="12" t="str">
        <f t="shared" si="19"/>
        <v>CL.IC.NA.010502.01</v>
      </c>
    </row>
    <row r="247" spans="1:19" ht="15">
      <c r="A247" t="s">
        <v>6765</v>
      </c>
      <c r="C247" s="2" t="s">
        <v>1192</v>
      </c>
      <c r="E247" s="2" t="s">
        <v>7071</v>
      </c>
      <c r="F247" t="s">
        <v>6746</v>
      </c>
      <c r="G247" t="s">
        <v>6769</v>
      </c>
      <c r="H247" s="22" t="s">
        <v>1400</v>
      </c>
      <c r="I247" t="s">
        <v>6770</v>
      </c>
      <c r="J247" s="11" t="str">
        <f t="shared" si="16"/>
        <v>IC.NA.010503</v>
      </c>
      <c r="K247" s="2" t="s">
        <v>1192</v>
      </c>
      <c r="L247" t="str">
        <f t="shared" si="15"/>
        <v>Yes, sent to pharmacy</v>
      </c>
      <c r="M247" s="12" t="str">
        <f t="shared" si="17"/>
        <v>PI.IC.NA.010503.01</v>
      </c>
      <c r="N247" s="12"/>
      <c r="O247" s="12" t="str">
        <f t="shared" si="18"/>
        <v>PH.IC.NA.010503.01</v>
      </c>
      <c r="Q247" s="12" t="str">
        <f t="shared" si="19"/>
        <v>CL.IC.NA.010503.01</v>
      </c>
    </row>
    <row r="248" spans="1:19" ht="15">
      <c r="A248" t="s">
        <v>6765</v>
      </c>
      <c r="C248" s="2" t="s">
        <v>1192</v>
      </c>
      <c r="E248" s="2" t="s">
        <v>7071</v>
      </c>
      <c r="F248" t="s">
        <v>6746</v>
      </c>
      <c r="G248" t="s">
        <v>6587</v>
      </c>
      <c r="H248" s="22" t="s">
        <v>1402</v>
      </c>
      <c r="I248" t="s">
        <v>6588</v>
      </c>
      <c r="J248" s="11" t="str">
        <f t="shared" si="16"/>
        <v>IC.NA.010504</v>
      </c>
      <c r="K248" s="2" t="s">
        <v>1192</v>
      </c>
      <c r="L248" t="str">
        <f t="shared" si="15"/>
        <v>Yes, sent home with family</v>
      </c>
      <c r="M248" s="12" t="str">
        <f t="shared" si="17"/>
        <v>PI.IC.NA.010504.01</v>
      </c>
      <c r="N248" s="12"/>
      <c r="O248" s="12" t="str">
        <f t="shared" si="18"/>
        <v>PH.IC.NA.010504.01</v>
      </c>
      <c r="Q248" s="12" t="str">
        <f t="shared" si="19"/>
        <v>CL.IC.NA.010504.01</v>
      </c>
    </row>
    <row r="249" spans="1:19" ht="15">
      <c r="A249" t="s">
        <v>6765</v>
      </c>
      <c r="C249" s="2" t="s">
        <v>1192</v>
      </c>
      <c r="E249" s="2" t="s">
        <v>7071</v>
      </c>
      <c r="F249" t="s">
        <v>6746</v>
      </c>
      <c r="G249" t="s">
        <v>2971</v>
      </c>
      <c r="H249" s="22" t="s">
        <v>1404</v>
      </c>
      <c r="I249" t="s">
        <v>930</v>
      </c>
      <c r="J249" s="11" t="str">
        <f t="shared" si="16"/>
        <v>IC.NA.010505</v>
      </c>
      <c r="K249" s="2" t="s">
        <v>1192</v>
      </c>
      <c r="L249" t="str">
        <f t="shared" si="15"/>
        <v>Other: specify</v>
      </c>
      <c r="M249" s="12" t="str">
        <f t="shared" si="17"/>
        <v>PI.IC.NA.010505.01</v>
      </c>
      <c r="N249" s="12"/>
      <c r="O249" s="12" t="str">
        <f t="shared" si="18"/>
        <v>PH.IC.NA.010505.01</v>
      </c>
      <c r="Q249" s="12" t="str">
        <f t="shared" si="19"/>
        <v>CL.IC.NA.010505.01</v>
      </c>
    </row>
    <row r="250" spans="1:19" ht="15">
      <c r="A250" t="s">
        <v>6765</v>
      </c>
      <c r="C250" s="2" t="s">
        <v>1192</v>
      </c>
      <c r="E250" s="2" t="s">
        <v>7071</v>
      </c>
      <c r="F250" t="s">
        <v>6746</v>
      </c>
      <c r="G250" t="s">
        <v>6589</v>
      </c>
      <c r="H250" s="22" t="s">
        <v>6933</v>
      </c>
      <c r="I250" t="s">
        <v>6590</v>
      </c>
      <c r="J250" s="11" t="str">
        <f t="shared" si="16"/>
        <v>IC.NA.010553</v>
      </c>
      <c r="K250" s="2" t="s">
        <v>1192</v>
      </c>
      <c r="L250" t="str">
        <f t="shared" si="15"/>
        <v>Mailed to Patient's Home</v>
      </c>
      <c r="M250" s="12" t="str">
        <f t="shared" si="17"/>
        <v>PI.IC.NA.010553.01</v>
      </c>
      <c r="N250" s="12"/>
      <c r="O250" s="12" t="str">
        <f t="shared" si="18"/>
        <v>PH.IC.NA.010553.01</v>
      </c>
      <c r="Q250" s="12" t="str">
        <f t="shared" si="19"/>
        <v>CL.IC.NA.010553.01</v>
      </c>
      <c r="R250" t="s">
        <v>1141</v>
      </c>
      <c r="S250">
        <v>851</v>
      </c>
    </row>
    <row r="251" spans="1:19" ht="15">
      <c r="A251" t="s">
        <v>6765</v>
      </c>
      <c r="C251" s="2" t="s">
        <v>1192</v>
      </c>
      <c r="E251" s="2" t="s">
        <v>7071</v>
      </c>
      <c r="F251" t="s">
        <v>6746</v>
      </c>
      <c r="G251" t="s">
        <v>6591</v>
      </c>
      <c r="H251" s="22" t="s">
        <v>6592</v>
      </c>
      <c r="I251" t="s">
        <v>6591</v>
      </c>
      <c r="J251" s="11" t="str">
        <f t="shared" si="16"/>
        <v>IC.NA.010554</v>
      </c>
      <c r="K251" s="2" t="s">
        <v>1192</v>
      </c>
      <c r="L251" t="str">
        <f t="shared" si="15"/>
        <v>Locked in Medications Room</v>
      </c>
      <c r="M251" s="12" t="str">
        <f t="shared" si="17"/>
        <v>PI.IC.NA.010554.01</v>
      </c>
      <c r="N251" s="12"/>
      <c r="O251" s="12" t="str">
        <f t="shared" si="18"/>
        <v>PH.IC.NA.010554.01</v>
      </c>
      <c r="Q251" s="12" t="str">
        <f t="shared" si="19"/>
        <v>CL.IC.NA.010554.01</v>
      </c>
      <c r="R251" t="s">
        <v>1141</v>
      </c>
      <c r="S251">
        <v>851</v>
      </c>
    </row>
    <row r="252" spans="1:19" ht="15">
      <c r="A252" t="s">
        <v>6765</v>
      </c>
      <c r="C252" s="2" t="s">
        <v>11324</v>
      </c>
      <c r="E252" s="2" t="s">
        <v>7071</v>
      </c>
      <c r="F252" t="s">
        <v>6746</v>
      </c>
      <c r="G252" t="s">
        <v>6604</v>
      </c>
      <c r="H252" s="22" t="s">
        <v>6605</v>
      </c>
      <c r="I252" t="s">
        <v>6604</v>
      </c>
      <c r="J252" s="11" t="str">
        <f t="shared" si="16"/>
        <v>IC.NA.010555</v>
      </c>
      <c r="K252" s="2" t="s">
        <v>11324</v>
      </c>
      <c r="L252" t="str">
        <f t="shared" si="15"/>
        <v>Wasted</v>
      </c>
      <c r="M252" s="12" t="str">
        <f t="shared" si="17"/>
        <v>PI.IC.NA.010555.01</v>
      </c>
      <c r="N252" s="12"/>
      <c r="O252" s="12" t="str">
        <f t="shared" si="18"/>
        <v>PH.IC.NA.010555.01</v>
      </c>
      <c r="Q252" s="12" t="str">
        <f t="shared" si="19"/>
        <v>CL.IC.NA.010555.01</v>
      </c>
      <c r="R252" t="s">
        <v>1141</v>
      </c>
      <c r="S252">
        <v>851</v>
      </c>
    </row>
    <row r="253" spans="1:19" ht="15">
      <c r="A253" t="s">
        <v>6765</v>
      </c>
      <c r="C253" s="2" t="s">
        <v>11324</v>
      </c>
      <c r="E253" s="2" t="s">
        <v>7071</v>
      </c>
      <c r="F253" t="s">
        <v>6606</v>
      </c>
      <c r="G253" t="s">
        <v>6607</v>
      </c>
      <c r="H253" s="22" t="s">
        <v>1406</v>
      </c>
      <c r="I253" t="s">
        <v>6607</v>
      </c>
      <c r="J253" s="11" t="str">
        <f t="shared" si="16"/>
        <v>IC.NA.010506</v>
      </c>
      <c r="K253" s="2" t="s">
        <v>11324</v>
      </c>
      <c r="L253" t="str">
        <f t="shared" si="15"/>
        <v>Ambulatory</v>
      </c>
      <c r="M253" s="12" t="str">
        <f t="shared" si="17"/>
        <v>PI.IC.NA.010506.01</v>
      </c>
      <c r="N253" s="12"/>
      <c r="O253" s="12" t="str">
        <f t="shared" si="18"/>
        <v>PH.IC.NA.010506.01</v>
      </c>
      <c r="Q253" s="12" t="str">
        <f t="shared" si="19"/>
        <v>CL.IC.NA.010506.01</v>
      </c>
    </row>
    <row r="254" spans="1:19" ht="15">
      <c r="A254" t="s">
        <v>6765</v>
      </c>
      <c r="C254" s="2" t="s">
        <v>1192</v>
      </c>
      <c r="E254" s="2" t="s">
        <v>7071</v>
      </c>
      <c r="F254" t="s">
        <v>6606</v>
      </c>
      <c r="G254" t="s">
        <v>6608</v>
      </c>
      <c r="H254" s="22" t="s">
        <v>1419</v>
      </c>
      <c r="I254" t="s">
        <v>5749</v>
      </c>
      <c r="J254" s="11" t="str">
        <f t="shared" si="16"/>
        <v>IC.NA.010507</v>
      </c>
      <c r="K254" s="2" t="s">
        <v>1192</v>
      </c>
      <c r="L254" t="str">
        <f t="shared" si="15"/>
        <v>Stretcher or Gurney</v>
      </c>
      <c r="M254" s="12" t="str">
        <f t="shared" si="17"/>
        <v>PI.IC.NA.010507.01</v>
      </c>
      <c r="N254" s="12"/>
      <c r="O254" s="12" t="str">
        <f t="shared" si="18"/>
        <v>PH.IC.NA.010507.01</v>
      </c>
      <c r="Q254" s="12" t="str">
        <f t="shared" si="19"/>
        <v>CL.IC.NA.010507.01</v>
      </c>
    </row>
    <row r="255" spans="1:19" ht="15">
      <c r="A255" t="s">
        <v>6765</v>
      </c>
      <c r="C255" s="2" t="s">
        <v>1192</v>
      </c>
      <c r="E255" s="2" t="s">
        <v>7071</v>
      </c>
      <c r="F255" t="s">
        <v>6606</v>
      </c>
      <c r="G255" t="s">
        <v>5912</v>
      </c>
      <c r="H255" s="22" t="s">
        <v>1550</v>
      </c>
      <c r="I255" t="s">
        <v>5912</v>
      </c>
      <c r="J255" s="11" t="str">
        <f t="shared" si="16"/>
        <v>IC.NA.010508</v>
      </c>
      <c r="K255" s="2" t="s">
        <v>1192</v>
      </c>
      <c r="L255" t="str">
        <f t="shared" si="15"/>
        <v>Wheelchair</v>
      </c>
      <c r="M255" s="12" t="str">
        <f t="shared" si="17"/>
        <v>PI.IC.NA.010508.01</v>
      </c>
      <c r="N255" s="12"/>
      <c r="O255" s="12" t="str">
        <f t="shared" si="18"/>
        <v>PH.IC.NA.010508.01</v>
      </c>
      <c r="Q255" s="12" t="str">
        <f t="shared" si="19"/>
        <v>CL.IC.NA.010508.01</v>
      </c>
    </row>
    <row r="256" spans="1:19" ht="15">
      <c r="A256" t="s">
        <v>6765</v>
      </c>
      <c r="C256" s="2" t="s">
        <v>1192</v>
      </c>
      <c r="E256" s="2" t="s">
        <v>7071</v>
      </c>
      <c r="F256" t="s">
        <v>6609</v>
      </c>
      <c r="G256" t="s">
        <v>6475</v>
      </c>
      <c r="H256" s="22" t="s">
        <v>1551</v>
      </c>
      <c r="I256" t="s">
        <v>2103</v>
      </c>
      <c r="J256" s="11" t="str">
        <f t="shared" si="16"/>
        <v>IC.NA.010509</v>
      </c>
      <c r="K256" s="2" t="s">
        <v>1192</v>
      </c>
      <c r="L256" t="str">
        <f t="shared" si="15"/>
        <v>Yellow metal</v>
      </c>
      <c r="M256" s="12" t="str">
        <f t="shared" si="17"/>
        <v>PI.IC.NA.010509.01</v>
      </c>
      <c r="N256" s="12"/>
      <c r="O256" s="12" t="str">
        <f t="shared" si="18"/>
        <v>PH.IC.NA.010509.01</v>
      </c>
      <c r="Q256" s="12" t="str">
        <f t="shared" si="19"/>
        <v>CL.IC.NA.010509.01</v>
      </c>
    </row>
    <row r="257" spans="1:17" ht="15">
      <c r="A257" t="s">
        <v>6765</v>
      </c>
      <c r="C257" s="2" t="s">
        <v>1192</v>
      </c>
      <c r="E257" s="2" t="s">
        <v>7071</v>
      </c>
      <c r="F257" t="s">
        <v>6609</v>
      </c>
      <c r="G257" t="s">
        <v>6477</v>
      </c>
      <c r="H257" s="22" t="s">
        <v>1571</v>
      </c>
      <c r="I257" t="s">
        <v>3124</v>
      </c>
      <c r="J257" s="11" t="str">
        <f t="shared" si="16"/>
        <v>IC.NA.010510</v>
      </c>
      <c r="K257" s="2" t="s">
        <v>1192</v>
      </c>
      <c r="L257" t="str">
        <f t="shared" si="15"/>
        <v>White metal</v>
      </c>
      <c r="M257" s="12" t="str">
        <f t="shared" si="17"/>
        <v>PI.IC.NA.010510.01</v>
      </c>
      <c r="N257" s="12"/>
      <c r="O257" s="12" t="str">
        <f t="shared" si="18"/>
        <v>PH.IC.NA.010510.01</v>
      </c>
      <c r="Q257" s="12" t="str">
        <f t="shared" si="19"/>
        <v>CL.IC.NA.010510.01</v>
      </c>
    </row>
    <row r="258" spans="1:17" ht="15">
      <c r="A258" t="s">
        <v>6765</v>
      </c>
      <c r="C258" s="2" t="s">
        <v>1192</v>
      </c>
      <c r="E258" s="2" t="s">
        <v>7071</v>
      </c>
      <c r="F258" t="s">
        <v>6609</v>
      </c>
      <c r="G258" t="s">
        <v>6610</v>
      </c>
      <c r="H258" s="22" t="s">
        <v>1298</v>
      </c>
      <c r="I258" t="s">
        <v>6485</v>
      </c>
      <c r="J258" s="11" t="str">
        <f t="shared" si="16"/>
        <v>IC.NA.010511</v>
      </c>
      <c r="K258" s="2" t="s">
        <v>1192</v>
      </c>
      <c r="L258" t="str">
        <f t="shared" ref="L258:L321" si="20">G258</f>
        <v>Stone color: specify</v>
      </c>
      <c r="M258" s="12" t="str">
        <f t="shared" si="17"/>
        <v>PI.IC.NA.010511.01</v>
      </c>
      <c r="N258" s="12"/>
      <c r="O258" s="12" t="str">
        <f t="shared" si="18"/>
        <v>PH.IC.NA.010511.01</v>
      </c>
      <c r="Q258" s="12" t="str">
        <f t="shared" si="19"/>
        <v>CL.IC.NA.010511.01</v>
      </c>
    </row>
    <row r="259" spans="1:17" ht="15">
      <c r="A259" t="s">
        <v>6765</v>
      </c>
      <c r="C259" s="2" t="s">
        <v>1192</v>
      </c>
      <c r="E259" s="2" t="s">
        <v>7071</v>
      </c>
      <c r="F259" t="s">
        <v>6609</v>
      </c>
      <c r="G259" t="s">
        <v>6611</v>
      </c>
      <c r="H259" s="22" t="s">
        <v>1299</v>
      </c>
      <c r="I259" t="s">
        <v>6429</v>
      </c>
      <c r="J259" s="11" t="str">
        <f t="shared" si="16"/>
        <v>IC.NA.010512</v>
      </c>
      <c r="K259" s="2" t="s">
        <v>1192</v>
      </c>
      <c r="L259" t="str">
        <f t="shared" si="20"/>
        <v>Pendant or pin</v>
      </c>
      <c r="M259" s="12" t="str">
        <f t="shared" si="17"/>
        <v>PI.IC.NA.010512.01</v>
      </c>
      <c r="N259" s="12"/>
      <c r="O259" s="12" t="str">
        <f t="shared" si="18"/>
        <v>PH.IC.NA.010512.01</v>
      </c>
      <c r="Q259" s="12" t="str">
        <f t="shared" si="19"/>
        <v>CL.IC.NA.010512.01</v>
      </c>
    </row>
    <row r="260" spans="1:17" ht="15">
      <c r="A260" t="s">
        <v>6765</v>
      </c>
      <c r="C260" s="2" t="s">
        <v>1192</v>
      </c>
      <c r="E260" s="2" t="s">
        <v>7071</v>
      </c>
      <c r="F260" t="s">
        <v>6609</v>
      </c>
      <c r="G260" t="s">
        <v>6061</v>
      </c>
      <c r="H260" s="22" t="s">
        <v>1300</v>
      </c>
      <c r="I260" t="s">
        <v>930</v>
      </c>
      <c r="J260" s="11" t="str">
        <f t="shared" si="16"/>
        <v>IC.NA.010513</v>
      </c>
      <c r="K260" s="2" t="s">
        <v>1192</v>
      </c>
      <c r="L260" t="str">
        <f t="shared" si="20"/>
        <v>Other: describe</v>
      </c>
      <c r="M260" s="12" t="str">
        <f t="shared" si="17"/>
        <v>PI.IC.NA.010513.01</v>
      </c>
      <c r="N260" s="12"/>
      <c r="O260" s="12" t="str">
        <f t="shared" si="18"/>
        <v>PH.IC.NA.010513.01</v>
      </c>
      <c r="Q260" s="12" t="str">
        <f t="shared" si="19"/>
        <v>CL.IC.NA.010513.01</v>
      </c>
    </row>
    <row r="261" spans="1:17" ht="15">
      <c r="A261" t="s">
        <v>6765</v>
      </c>
      <c r="C261" s="2" t="s">
        <v>1192</v>
      </c>
      <c r="E261" s="2" t="s">
        <v>7071</v>
      </c>
      <c r="F261" t="s">
        <v>6609</v>
      </c>
      <c r="G261" t="s">
        <v>1001</v>
      </c>
      <c r="H261" s="22" t="s">
        <v>1301</v>
      </c>
      <c r="I261" t="s">
        <v>1001</v>
      </c>
      <c r="J261" s="11" t="str">
        <f t="shared" si="16"/>
        <v>IC.NA.010514</v>
      </c>
      <c r="K261" s="2" t="s">
        <v>1192</v>
      </c>
      <c r="L261" t="str">
        <f t="shared" si="20"/>
        <v>None</v>
      </c>
      <c r="M261" s="12" t="str">
        <f t="shared" si="17"/>
        <v>PI.IC.NA.010514.01</v>
      </c>
      <c r="N261" s="12"/>
      <c r="O261" s="12" t="str">
        <f t="shared" si="18"/>
        <v>PH.IC.NA.010514.01</v>
      </c>
      <c r="Q261" s="12" t="str">
        <f t="shared" si="19"/>
        <v>CL.IC.NA.010514.01</v>
      </c>
    </row>
    <row r="262" spans="1:17" ht="15">
      <c r="A262" t="s">
        <v>6765</v>
      </c>
      <c r="C262" s="2" t="s">
        <v>1192</v>
      </c>
      <c r="E262" s="2" t="s">
        <v>7071</v>
      </c>
      <c r="F262" t="s">
        <v>6609</v>
      </c>
      <c r="G262" t="s">
        <v>6513</v>
      </c>
      <c r="H262" s="22" t="s">
        <v>1468</v>
      </c>
      <c r="I262" t="s">
        <v>6636</v>
      </c>
      <c r="J262" s="11" t="str">
        <f t="shared" si="16"/>
        <v>IC.NA.010515</v>
      </c>
      <c r="K262" s="2" t="s">
        <v>1192</v>
      </c>
      <c r="L262" t="str">
        <f t="shared" si="20"/>
        <v>DISPOSITION</v>
      </c>
      <c r="M262" s="12" t="str">
        <f t="shared" si="17"/>
        <v>PI.IC.NA.010515.01</v>
      </c>
      <c r="N262" s="12"/>
      <c r="O262" s="12" t="str">
        <f t="shared" si="18"/>
        <v>PH.IC.NA.010515.01</v>
      </c>
      <c r="Q262" s="12" t="str">
        <f t="shared" si="19"/>
        <v>CL.IC.NA.010515.01</v>
      </c>
    </row>
    <row r="263" spans="1:17" ht="15">
      <c r="A263" t="s">
        <v>6765</v>
      </c>
      <c r="C263" s="2" t="s">
        <v>1192</v>
      </c>
      <c r="E263" s="2" t="s">
        <v>7071</v>
      </c>
      <c r="F263" t="s">
        <v>6609</v>
      </c>
      <c r="G263" t="s">
        <v>6637</v>
      </c>
      <c r="H263" s="22" t="s">
        <v>1469</v>
      </c>
      <c r="I263" t="s">
        <v>6639</v>
      </c>
      <c r="J263" s="11" t="str">
        <f t="shared" si="16"/>
        <v>IC.NA.010516</v>
      </c>
      <c r="K263" s="2" t="s">
        <v>1192</v>
      </c>
      <c r="L263" t="str">
        <f t="shared" si="20"/>
        <v>Sent to secure location</v>
      </c>
      <c r="M263" s="12" t="str">
        <f t="shared" si="17"/>
        <v>PI.IC.NA.010516.01</v>
      </c>
      <c r="N263" s="12"/>
      <c r="O263" s="12" t="str">
        <f t="shared" si="18"/>
        <v>PH.IC.NA.010516.01</v>
      </c>
      <c r="Q263" s="12" t="str">
        <f t="shared" si="19"/>
        <v>CL.IC.NA.010516.01</v>
      </c>
    </row>
    <row r="264" spans="1:17" ht="15">
      <c r="A264" t="s">
        <v>6765</v>
      </c>
      <c r="C264" s="2" t="s">
        <v>1192</v>
      </c>
      <c r="E264" s="2" t="s">
        <v>7071</v>
      </c>
      <c r="F264" t="s">
        <v>6609</v>
      </c>
      <c r="G264" t="s">
        <v>6531</v>
      </c>
      <c r="H264" s="22" t="s">
        <v>1470</v>
      </c>
      <c r="I264" t="s">
        <v>6642</v>
      </c>
      <c r="J264" s="11" t="str">
        <f t="shared" si="16"/>
        <v>IC.NA.010517</v>
      </c>
      <c r="K264" s="2" t="s">
        <v>1192</v>
      </c>
      <c r="L264" t="str">
        <f t="shared" si="20"/>
        <v>Kept at bedside per pt</v>
      </c>
      <c r="M264" s="12" t="str">
        <f t="shared" si="17"/>
        <v>PI.IC.NA.010517.01</v>
      </c>
      <c r="N264" s="12"/>
      <c r="O264" s="12" t="str">
        <f t="shared" si="18"/>
        <v>PH.IC.NA.010517.01</v>
      </c>
      <c r="Q264" s="12" t="str">
        <f t="shared" si="19"/>
        <v>CL.IC.NA.010517.01</v>
      </c>
    </row>
    <row r="265" spans="1:17" ht="15">
      <c r="A265" t="s">
        <v>6765</v>
      </c>
      <c r="C265" s="2" t="s">
        <v>1192</v>
      </c>
      <c r="E265" s="2" t="s">
        <v>7071</v>
      </c>
      <c r="F265" t="s">
        <v>6609</v>
      </c>
      <c r="G265" t="s">
        <v>6515</v>
      </c>
      <c r="H265" s="22" t="s">
        <v>1251</v>
      </c>
      <c r="I265" t="s">
        <v>6631</v>
      </c>
      <c r="J265" s="11" t="str">
        <f t="shared" si="16"/>
        <v>IC.NA.010518</v>
      </c>
      <c r="K265" s="2" t="s">
        <v>1192</v>
      </c>
      <c r="L265" t="str">
        <f t="shared" si="20"/>
        <v>Sent home with: specify</v>
      </c>
      <c r="M265" s="12" t="str">
        <f t="shared" si="17"/>
        <v>PI.IC.NA.010518.01</v>
      </c>
      <c r="N265" s="12"/>
      <c r="O265" s="12" t="str">
        <f t="shared" si="18"/>
        <v>PH.IC.NA.010518.01</v>
      </c>
      <c r="Q265" s="12" t="str">
        <f t="shared" si="19"/>
        <v>CL.IC.NA.010518.01</v>
      </c>
    </row>
    <row r="266" spans="1:17" ht="15">
      <c r="A266" t="s">
        <v>6765</v>
      </c>
      <c r="C266" s="2" t="s">
        <v>1192</v>
      </c>
      <c r="E266" s="2" t="s">
        <v>7071</v>
      </c>
      <c r="F266" t="s">
        <v>6612</v>
      </c>
      <c r="G266" t="s">
        <v>6462</v>
      </c>
      <c r="H266" s="22" t="s">
        <v>1100</v>
      </c>
      <c r="I266" t="s">
        <v>1001</v>
      </c>
      <c r="J266" s="11" t="str">
        <f t="shared" si="16"/>
        <v>IC.NA.010519</v>
      </c>
      <c r="K266" s="2" t="s">
        <v>1192</v>
      </c>
      <c r="L266" t="str">
        <f t="shared" si="20"/>
        <v>None reported</v>
      </c>
      <c r="M266" s="12" t="str">
        <f t="shared" si="17"/>
        <v>PI.IC.NA.010519.01</v>
      </c>
      <c r="N266" s="12"/>
      <c r="O266" s="12" t="str">
        <f t="shared" si="18"/>
        <v>PH.IC.NA.010519.01</v>
      </c>
      <c r="Q266" s="12" t="str">
        <f t="shared" si="19"/>
        <v>CL.IC.NA.010519.01</v>
      </c>
    </row>
    <row r="267" spans="1:17" ht="15">
      <c r="A267" t="s">
        <v>6765</v>
      </c>
      <c r="C267" s="2" t="s">
        <v>1192</v>
      </c>
      <c r="E267" s="2" t="s">
        <v>7071</v>
      </c>
      <c r="F267" t="s">
        <v>6612</v>
      </c>
      <c r="G267" t="s">
        <v>6613</v>
      </c>
      <c r="H267" s="22" t="s">
        <v>1271</v>
      </c>
      <c r="I267" t="s">
        <v>6613</v>
      </c>
      <c r="J267" s="11" t="str">
        <f t="shared" si="16"/>
        <v>IC.NA.010520</v>
      </c>
      <c r="K267" s="2" t="s">
        <v>1192</v>
      </c>
      <c r="L267" t="str">
        <f t="shared" si="20"/>
        <v>CVA</v>
      </c>
      <c r="M267" s="12" t="str">
        <f t="shared" si="17"/>
        <v>PI.IC.NA.010520.01</v>
      </c>
      <c r="N267" s="12"/>
      <c r="O267" s="12" t="str">
        <f t="shared" si="18"/>
        <v>PH.IC.NA.010520.01</v>
      </c>
      <c r="Q267" s="12" t="str">
        <f t="shared" si="19"/>
        <v>CL.IC.NA.010520.01</v>
      </c>
    </row>
    <row r="268" spans="1:17" ht="15">
      <c r="A268" t="s">
        <v>6765</v>
      </c>
      <c r="C268" s="2" t="s">
        <v>1192</v>
      </c>
      <c r="E268" s="2" t="s">
        <v>7071</v>
      </c>
      <c r="F268" t="s">
        <v>6612</v>
      </c>
      <c r="G268" t="s">
        <v>6614</v>
      </c>
      <c r="H268" s="22" t="s">
        <v>2395</v>
      </c>
      <c r="I268" t="s">
        <v>6615</v>
      </c>
      <c r="J268" s="11" t="str">
        <f t="shared" si="16"/>
        <v>IC.NA.010521</v>
      </c>
      <c r="K268" s="2" t="s">
        <v>1192</v>
      </c>
      <c r="L268" t="str">
        <f t="shared" si="20"/>
        <v>Multiple Seizures</v>
      </c>
      <c r="M268" s="12" t="str">
        <f t="shared" si="17"/>
        <v>PI.IC.NA.010521.01</v>
      </c>
      <c r="N268" s="12"/>
      <c r="O268" s="12" t="str">
        <f t="shared" si="18"/>
        <v>PH.IC.NA.010521.01</v>
      </c>
      <c r="Q268" s="12" t="str">
        <f t="shared" si="19"/>
        <v>CL.IC.NA.010521.01</v>
      </c>
    </row>
    <row r="269" spans="1:17" ht="15">
      <c r="A269" t="s">
        <v>6765</v>
      </c>
      <c r="C269" s="2" t="s">
        <v>1192</v>
      </c>
      <c r="E269" s="2" t="s">
        <v>7071</v>
      </c>
      <c r="F269" t="s">
        <v>6612</v>
      </c>
      <c r="G269" t="s">
        <v>6616</v>
      </c>
      <c r="H269" s="22" t="s">
        <v>2396</v>
      </c>
      <c r="I269" t="s">
        <v>6616</v>
      </c>
      <c r="J269" s="11" t="str">
        <f t="shared" si="16"/>
        <v>IC.NA.010522</v>
      </c>
      <c r="K269" s="2" t="s">
        <v>1192</v>
      </c>
      <c r="L269" t="str">
        <f t="shared" si="20"/>
        <v>Seizures</v>
      </c>
      <c r="M269" s="12" t="str">
        <f t="shared" si="17"/>
        <v>PI.IC.NA.010522.01</v>
      </c>
      <c r="N269" s="12"/>
      <c r="O269" s="12" t="str">
        <f t="shared" si="18"/>
        <v>PH.IC.NA.010522.01</v>
      </c>
      <c r="Q269" s="12" t="str">
        <f t="shared" si="19"/>
        <v>CL.IC.NA.010522.01</v>
      </c>
    </row>
    <row r="270" spans="1:17" ht="15">
      <c r="A270" t="s">
        <v>6765</v>
      </c>
      <c r="C270" s="2" t="s">
        <v>1192</v>
      </c>
      <c r="E270" s="2" t="s">
        <v>7071</v>
      </c>
      <c r="F270" t="s">
        <v>6612</v>
      </c>
      <c r="G270" t="s">
        <v>6617</v>
      </c>
      <c r="H270" s="22" t="s">
        <v>2397</v>
      </c>
      <c r="I270" t="s">
        <v>6618</v>
      </c>
      <c r="J270" s="11" t="str">
        <f t="shared" si="16"/>
        <v>IC.NA.010523</v>
      </c>
      <c r="K270" s="2" t="s">
        <v>1192</v>
      </c>
      <c r="L270" t="str">
        <f t="shared" si="20"/>
        <v>Spinal Cord Injury</v>
      </c>
      <c r="M270" s="12" t="str">
        <f t="shared" si="17"/>
        <v>PI.IC.NA.010523.01</v>
      </c>
      <c r="N270" s="12"/>
      <c r="O270" s="12" t="str">
        <f t="shared" si="18"/>
        <v>PH.IC.NA.010523.01</v>
      </c>
      <c r="Q270" s="12" t="str">
        <f t="shared" si="19"/>
        <v>CL.IC.NA.010523.01</v>
      </c>
    </row>
    <row r="271" spans="1:17" ht="15">
      <c r="A271" t="s">
        <v>6765</v>
      </c>
      <c r="C271" s="2" t="s">
        <v>1192</v>
      </c>
      <c r="E271" s="2" t="s">
        <v>7071</v>
      </c>
      <c r="F271" t="s">
        <v>6612</v>
      </c>
      <c r="G271" t="s">
        <v>6619</v>
      </c>
      <c r="H271" s="22" t="s">
        <v>2398</v>
      </c>
      <c r="I271" t="s">
        <v>6620</v>
      </c>
      <c r="J271" s="11" t="str">
        <f t="shared" si="16"/>
        <v>IC.NA.010524</v>
      </c>
      <c r="K271" s="2" t="s">
        <v>1192</v>
      </c>
      <c r="L271" t="str">
        <f t="shared" si="20"/>
        <v>Traumatic Brain Injury</v>
      </c>
      <c r="M271" s="12" t="str">
        <f t="shared" si="17"/>
        <v>PI.IC.NA.010524.01</v>
      </c>
      <c r="N271" s="12"/>
      <c r="O271" s="12" t="str">
        <f t="shared" si="18"/>
        <v>PH.IC.NA.010524.01</v>
      </c>
      <c r="Q271" s="12" t="str">
        <f t="shared" si="19"/>
        <v>CL.IC.NA.010524.01</v>
      </c>
    </row>
    <row r="272" spans="1:17" ht="15">
      <c r="A272" t="s">
        <v>6765</v>
      </c>
      <c r="C272" s="2" t="s">
        <v>1192</v>
      </c>
      <c r="E272" s="2" t="s">
        <v>7071</v>
      </c>
      <c r="F272" t="s">
        <v>6612</v>
      </c>
      <c r="G272" t="s">
        <v>2971</v>
      </c>
      <c r="H272" s="22" t="s">
        <v>2399</v>
      </c>
      <c r="I272" t="s">
        <v>930</v>
      </c>
      <c r="J272" s="11" t="str">
        <f t="shared" si="16"/>
        <v>IC.NA.010525</v>
      </c>
      <c r="K272" s="2" t="s">
        <v>1192</v>
      </c>
      <c r="L272" t="str">
        <f t="shared" si="20"/>
        <v>Other: specify</v>
      </c>
      <c r="M272" s="12" t="str">
        <f t="shared" si="17"/>
        <v>PI.IC.NA.010525.01</v>
      </c>
      <c r="N272" s="12"/>
      <c r="O272" s="12" t="str">
        <f t="shared" si="18"/>
        <v>PH.IC.NA.010525.01</v>
      </c>
      <c r="Q272" s="12" t="str">
        <f t="shared" si="19"/>
        <v>CL.IC.NA.010525.01</v>
      </c>
    </row>
    <row r="273" spans="1:18" ht="15">
      <c r="A273" t="s">
        <v>6765</v>
      </c>
      <c r="C273" s="2" t="s">
        <v>1192</v>
      </c>
      <c r="E273" s="2" t="s">
        <v>7071</v>
      </c>
      <c r="F273" t="s">
        <v>6621</v>
      </c>
      <c r="G273" t="s">
        <v>6622</v>
      </c>
      <c r="H273" s="22" t="s">
        <v>2400</v>
      </c>
      <c r="I273" t="s">
        <v>6662</v>
      </c>
      <c r="J273" s="11" t="str">
        <f t="shared" si="16"/>
        <v>IC.NA.010526</v>
      </c>
      <c r="K273" s="2" t="s">
        <v>1192</v>
      </c>
      <c r="L273" t="str">
        <f t="shared" si="20"/>
        <v>Patient oriented to unit</v>
      </c>
      <c r="M273" s="12" t="str">
        <f t="shared" si="17"/>
        <v>PI.IC.NA.010526.01</v>
      </c>
      <c r="N273" s="12"/>
      <c r="O273" s="12" t="str">
        <f t="shared" si="18"/>
        <v>PH.IC.NA.010526.01</v>
      </c>
      <c r="Q273" s="12" t="str">
        <f t="shared" si="19"/>
        <v>CL.IC.NA.010526.01</v>
      </c>
    </row>
    <row r="274" spans="1:18" ht="15">
      <c r="A274" t="s">
        <v>6765</v>
      </c>
      <c r="C274" s="2" t="s">
        <v>1192</v>
      </c>
      <c r="E274" s="2" t="s">
        <v>7071</v>
      </c>
      <c r="F274" t="s">
        <v>6621</v>
      </c>
      <c r="G274" t="s">
        <v>6623</v>
      </c>
      <c r="H274" s="22" t="s">
        <v>4559</v>
      </c>
      <c r="I274" t="s">
        <v>6545</v>
      </c>
      <c r="J274" s="11" t="str">
        <f t="shared" si="16"/>
        <v>IC.NA.010527</v>
      </c>
      <c r="K274" s="2" t="s">
        <v>1192</v>
      </c>
      <c r="L274" t="str">
        <f t="shared" si="20"/>
        <v>Family/support person oriented</v>
      </c>
      <c r="M274" s="12" t="str">
        <f t="shared" si="17"/>
        <v>PI.IC.NA.010527.01</v>
      </c>
      <c r="N274" s="12"/>
      <c r="O274" s="12" t="str">
        <f t="shared" si="18"/>
        <v>PH.IC.NA.010527.01</v>
      </c>
      <c r="Q274" s="12" t="str">
        <f t="shared" si="19"/>
        <v>CL.IC.NA.010527.01</v>
      </c>
    </row>
    <row r="275" spans="1:18" ht="15">
      <c r="A275" t="s">
        <v>6765</v>
      </c>
      <c r="C275" s="2" t="s">
        <v>1192</v>
      </c>
      <c r="E275" s="2" t="s">
        <v>7071</v>
      </c>
      <c r="F275" t="s">
        <v>6621</v>
      </c>
      <c r="G275" t="s">
        <v>6624</v>
      </c>
      <c r="H275" s="22" t="s">
        <v>4560</v>
      </c>
      <c r="I275" t="s">
        <v>6625</v>
      </c>
      <c r="J275" s="11" t="str">
        <f t="shared" si="16"/>
        <v>IC.NA.010528</v>
      </c>
      <c r="K275" s="2" t="s">
        <v>1192</v>
      </c>
      <c r="L275" t="str">
        <f t="shared" si="20"/>
        <v>Patient unable to respond</v>
      </c>
      <c r="M275" s="12" t="str">
        <f t="shared" si="17"/>
        <v>PI.IC.NA.010528.01</v>
      </c>
      <c r="N275" s="12"/>
      <c r="O275" s="12" t="str">
        <f t="shared" si="18"/>
        <v>PH.IC.NA.010528.01</v>
      </c>
      <c r="Q275" s="12" t="str">
        <f t="shared" si="19"/>
        <v>CL.IC.NA.010528.01</v>
      </c>
    </row>
    <row r="276" spans="1:18" ht="15">
      <c r="A276" t="s">
        <v>6765</v>
      </c>
      <c r="C276" s="2" t="s">
        <v>1192</v>
      </c>
      <c r="E276" s="2" t="s">
        <v>7071</v>
      </c>
      <c r="F276" t="s">
        <v>6621</v>
      </c>
      <c r="G276" t="s">
        <v>6626</v>
      </c>
      <c r="H276" s="22" t="s">
        <v>5896</v>
      </c>
      <c r="I276" t="s">
        <v>6627</v>
      </c>
      <c r="J276" s="11" t="str">
        <f t="shared" si="16"/>
        <v>IC.NA.010529</v>
      </c>
      <c r="K276" s="2" t="s">
        <v>1192</v>
      </c>
      <c r="L276" t="str">
        <f t="shared" si="20"/>
        <v>No family support person avail</v>
      </c>
      <c r="M276" s="12" t="str">
        <f t="shared" si="17"/>
        <v>PI.IC.NA.010529.01</v>
      </c>
      <c r="N276" s="12"/>
      <c r="O276" s="12" t="str">
        <f t="shared" si="18"/>
        <v>PH.IC.NA.010529.01</v>
      </c>
      <c r="Q276" s="12" t="str">
        <f t="shared" si="19"/>
        <v>CL.IC.NA.010529.01</v>
      </c>
      <c r="R276" t="s">
        <v>1141</v>
      </c>
    </row>
    <row r="277" spans="1:18" ht="15">
      <c r="A277" t="s">
        <v>6765</v>
      </c>
      <c r="C277" s="2" t="s">
        <v>1192</v>
      </c>
      <c r="E277" s="2" t="s">
        <v>7071</v>
      </c>
      <c r="F277" t="s">
        <v>6812</v>
      </c>
      <c r="G277" t="s">
        <v>6813</v>
      </c>
      <c r="H277" s="22" t="s">
        <v>6756</v>
      </c>
      <c r="I277" t="s">
        <v>6814</v>
      </c>
      <c r="J277" s="11" t="str">
        <f t="shared" si="16"/>
        <v>IC.NA.010530</v>
      </c>
      <c r="K277" s="2" t="s">
        <v>11324</v>
      </c>
      <c r="L277" t="str">
        <f t="shared" si="20"/>
        <v>Bathroom/shower</v>
      </c>
      <c r="M277" s="12" t="str">
        <f t="shared" si="17"/>
        <v>PI.IC.NA.010530.01</v>
      </c>
      <c r="N277" s="12"/>
      <c r="O277" s="12" t="str">
        <f t="shared" si="18"/>
        <v>PH.IC.NA.010530.01</v>
      </c>
      <c r="Q277" s="12" t="str">
        <f t="shared" si="19"/>
        <v>CL.IC.NA.010530.01</v>
      </c>
    </row>
    <row r="278" spans="1:18" ht="15">
      <c r="A278" t="s">
        <v>6765</v>
      </c>
      <c r="C278" s="2" t="s">
        <v>1192</v>
      </c>
      <c r="E278" s="2" t="s">
        <v>7071</v>
      </c>
      <c r="F278" t="s">
        <v>6812</v>
      </c>
      <c r="G278" t="s">
        <v>6815</v>
      </c>
      <c r="H278" s="22" t="s">
        <v>6758</v>
      </c>
      <c r="I278" t="s">
        <v>6816</v>
      </c>
      <c r="J278" s="11" t="str">
        <f t="shared" si="16"/>
        <v>IC.NA.010531</v>
      </c>
      <c r="K278" s="2" t="s">
        <v>1192</v>
      </c>
      <c r="L278" t="str">
        <f t="shared" si="20"/>
        <v>Call lights</v>
      </c>
      <c r="M278" s="12" t="str">
        <f t="shared" si="17"/>
        <v>PI.IC.NA.010531.01</v>
      </c>
      <c r="N278" s="12"/>
      <c r="O278" s="12" t="str">
        <f t="shared" si="18"/>
        <v>PH.IC.NA.010531.01</v>
      </c>
      <c r="Q278" s="12" t="str">
        <f t="shared" si="19"/>
        <v>CL.IC.NA.010531.01</v>
      </c>
    </row>
    <row r="279" spans="1:18" ht="15">
      <c r="A279" t="s">
        <v>6765</v>
      </c>
      <c r="C279" s="2" t="s">
        <v>1192</v>
      </c>
      <c r="E279" s="2" t="s">
        <v>7071</v>
      </c>
      <c r="F279" t="s">
        <v>6812</v>
      </c>
      <c r="G279" t="s">
        <v>6817</v>
      </c>
      <c r="H279" s="22" t="s">
        <v>6412</v>
      </c>
      <c r="I279" t="s">
        <v>6817</v>
      </c>
      <c r="J279" s="11" t="str">
        <f t="shared" si="16"/>
        <v>IC.NA.010532</v>
      </c>
      <c r="K279" s="2" t="s">
        <v>1192</v>
      </c>
      <c r="L279" t="str">
        <f t="shared" si="20"/>
        <v>Locker</v>
      </c>
      <c r="M279" s="12" t="str">
        <f t="shared" si="17"/>
        <v>PI.IC.NA.010532.01</v>
      </c>
      <c r="N279" s="12"/>
      <c r="O279" s="12" t="str">
        <f t="shared" si="18"/>
        <v>PH.IC.NA.010532.01</v>
      </c>
      <c r="Q279" s="12" t="str">
        <f t="shared" si="19"/>
        <v>CL.IC.NA.010532.01</v>
      </c>
    </row>
    <row r="280" spans="1:18" ht="15">
      <c r="A280" t="s">
        <v>6765</v>
      </c>
      <c r="C280" s="2" t="s">
        <v>1192</v>
      </c>
      <c r="E280" s="2" t="s">
        <v>7071</v>
      </c>
      <c r="F280" t="s">
        <v>6812</v>
      </c>
      <c r="G280" t="s">
        <v>6818</v>
      </c>
      <c r="H280" s="22" t="s">
        <v>6415</v>
      </c>
      <c r="I280" t="s">
        <v>6818</v>
      </c>
      <c r="J280" s="11" t="str">
        <f t="shared" si="16"/>
        <v>IC.NA.010533</v>
      </c>
      <c r="K280" s="2" t="s">
        <v>1192</v>
      </c>
      <c r="L280" t="str">
        <f t="shared" si="20"/>
        <v>Meal times</v>
      </c>
      <c r="M280" s="12" t="str">
        <f t="shared" si="17"/>
        <v>PI.IC.NA.010533.01</v>
      </c>
      <c r="N280" s="12"/>
      <c r="O280" s="12" t="str">
        <f t="shared" si="18"/>
        <v>PH.IC.NA.010533.01</v>
      </c>
      <c r="Q280" s="12" t="str">
        <f t="shared" si="19"/>
        <v>CL.IC.NA.010533.01</v>
      </c>
    </row>
    <row r="281" spans="1:18" ht="15">
      <c r="A281" t="s">
        <v>6765</v>
      </c>
      <c r="C281" s="2" t="s">
        <v>1192</v>
      </c>
      <c r="E281" s="2" t="s">
        <v>7071</v>
      </c>
      <c r="F281" t="s">
        <v>6812</v>
      </c>
      <c r="G281" t="s">
        <v>6819</v>
      </c>
      <c r="H281" s="22" t="s">
        <v>6418</v>
      </c>
      <c r="I281" t="s">
        <v>6820</v>
      </c>
      <c r="J281" s="11" t="str">
        <f t="shared" si="16"/>
        <v>IC.NA.010534</v>
      </c>
      <c r="K281" s="2" t="s">
        <v>1192</v>
      </c>
      <c r="L281" t="str">
        <f t="shared" si="20"/>
        <v>Operation of bed/side rails</v>
      </c>
      <c r="M281" s="12" t="str">
        <f t="shared" si="17"/>
        <v>PI.IC.NA.010534.01</v>
      </c>
      <c r="N281" s="12"/>
      <c r="O281" s="12" t="str">
        <f t="shared" si="18"/>
        <v>PH.IC.NA.010534.01</v>
      </c>
      <c r="Q281" s="12" t="str">
        <f t="shared" si="19"/>
        <v>CL.IC.NA.010534.01</v>
      </c>
    </row>
    <row r="282" spans="1:18" ht="15">
      <c r="A282" t="s">
        <v>6765</v>
      </c>
      <c r="C282" s="2" t="s">
        <v>1192</v>
      </c>
      <c r="E282" s="2" t="s">
        <v>7071</v>
      </c>
      <c r="F282" t="s">
        <v>6812</v>
      </c>
      <c r="G282" t="s">
        <v>6632</v>
      </c>
      <c r="H282" s="22" t="s">
        <v>6601</v>
      </c>
      <c r="I282" t="s">
        <v>6633</v>
      </c>
      <c r="J282" s="11" t="str">
        <f t="shared" si="16"/>
        <v>IC.NA.010535</v>
      </c>
      <c r="K282" s="2" t="s">
        <v>1192</v>
      </c>
      <c r="L282" t="str">
        <f t="shared" si="20"/>
        <v>Room set up</v>
      </c>
      <c r="M282" s="12" t="str">
        <f t="shared" si="17"/>
        <v>PI.IC.NA.010535.01</v>
      </c>
      <c r="N282" s="12"/>
      <c r="O282" s="12" t="str">
        <f t="shared" si="18"/>
        <v>PH.IC.NA.010535.01</v>
      </c>
      <c r="Q282" s="12" t="str">
        <f t="shared" si="19"/>
        <v>CL.IC.NA.010535.01</v>
      </c>
    </row>
    <row r="283" spans="1:18" ht="15">
      <c r="A283" t="s">
        <v>6765</v>
      </c>
      <c r="C283" s="2" t="s">
        <v>1192</v>
      </c>
      <c r="E283" s="2" t="s">
        <v>7071</v>
      </c>
      <c r="F283" t="s">
        <v>6812</v>
      </c>
      <c r="G283" t="s">
        <v>6634</v>
      </c>
      <c r="H283" s="22" t="s">
        <v>6603</v>
      </c>
      <c r="I283" t="s">
        <v>6635</v>
      </c>
      <c r="J283" s="11" t="str">
        <f t="shared" si="16"/>
        <v>IC.NA.010536</v>
      </c>
      <c r="K283" s="2" t="s">
        <v>1192</v>
      </c>
      <c r="L283" t="str">
        <f t="shared" si="20"/>
        <v>Smoking policy</v>
      </c>
      <c r="M283" s="12" t="str">
        <f t="shared" si="17"/>
        <v>PI.IC.NA.010536.01</v>
      </c>
      <c r="N283" s="12"/>
      <c r="O283" s="12" t="str">
        <f t="shared" si="18"/>
        <v>PH.IC.NA.010536.01</v>
      </c>
      <c r="Q283" s="12" t="str">
        <f t="shared" si="19"/>
        <v>CL.IC.NA.010536.01</v>
      </c>
    </row>
    <row r="284" spans="1:18" ht="15">
      <c r="A284" t="s">
        <v>6765</v>
      </c>
      <c r="C284" s="2" t="s">
        <v>1192</v>
      </c>
      <c r="E284" s="2" t="s">
        <v>7071</v>
      </c>
      <c r="F284" t="s">
        <v>6812</v>
      </c>
      <c r="G284" t="s">
        <v>7001</v>
      </c>
      <c r="H284" s="22" t="s">
        <v>6446</v>
      </c>
      <c r="I284" t="s">
        <v>7002</v>
      </c>
      <c r="J284" s="11" t="str">
        <f t="shared" si="16"/>
        <v>IC.NA.010537</v>
      </c>
      <c r="K284" s="2" t="s">
        <v>1192</v>
      </c>
      <c r="L284" t="str">
        <f t="shared" si="20"/>
        <v>Telephone Use</v>
      </c>
      <c r="M284" s="12" t="str">
        <f t="shared" si="17"/>
        <v>PI.IC.NA.010537.01</v>
      </c>
      <c r="N284" s="12"/>
      <c r="O284" s="12" t="str">
        <f t="shared" si="18"/>
        <v>PH.IC.NA.010537.01</v>
      </c>
      <c r="Q284" s="12" t="str">
        <f t="shared" si="19"/>
        <v>CL.IC.NA.010537.01</v>
      </c>
    </row>
    <row r="285" spans="1:18" ht="15">
      <c r="A285" t="s">
        <v>6765</v>
      </c>
      <c r="C285" s="2" t="s">
        <v>1192</v>
      </c>
      <c r="E285" s="2" t="s">
        <v>7071</v>
      </c>
      <c r="F285" t="s">
        <v>6812</v>
      </c>
      <c r="G285" t="s">
        <v>7003</v>
      </c>
      <c r="H285" s="22" t="s">
        <v>6448</v>
      </c>
      <c r="I285" t="s">
        <v>7004</v>
      </c>
      <c r="J285" s="11" t="str">
        <f t="shared" si="16"/>
        <v>IC.NA.010538</v>
      </c>
      <c r="K285" s="2" t="s">
        <v>1192</v>
      </c>
      <c r="L285" t="str">
        <f t="shared" si="20"/>
        <v>TV use</v>
      </c>
      <c r="M285" s="12" t="str">
        <f t="shared" si="17"/>
        <v>PI.IC.NA.010538.01</v>
      </c>
      <c r="N285" s="12"/>
      <c r="O285" s="12" t="str">
        <f t="shared" si="18"/>
        <v>PH.IC.NA.010538.01</v>
      </c>
      <c r="Q285" s="12" t="str">
        <f t="shared" si="19"/>
        <v>CL.IC.NA.010538.01</v>
      </c>
    </row>
    <row r="286" spans="1:18" ht="15">
      <c r="A286" t="s">
        <v>6765</v>
      </c>
      <c r="C286" s="2" t="s">
        <v>1192</v>
      </c>
      <c r="E286" s="2" t="s">
        <v>7071</v>
      </c>
      <c r="F286" t="s">
        <v>6812</v>
      </c>
      <c r="G286" t="s">
        <v>7005</v>
      </c>
      <c r="H286" s="22" t="s">
        <v>6450</v>
      </c>
      <c r="I286" t="s">
        <v>7192</v>
      </c>
      <c r="J286" s="11" t="str">
        <f t="shared" si="16"/>
        <v>IC.NA.010539</v>
      </c>
      <c r="K286" s="2" t="s">
        <v>1192</v>
      </c>
      <c r="L286" t="str">
        <f t="shared" si="20"/>
        <v>Visiting hours</v>
      </c>
      <c r="M286" s="12" t="str">
        <f t="shared" si="17"/>
        <v>PI.IC.NA.010539.01</v>
      </c>
      <c r="N286" s="12"/>
      <c r="O286" s="12" t="str">
        <f t="shared" si="18"/>
        <v>PH.IC.NA.010539.01</v>
      </c>
      <c r="Q286" s="12" t="str">
        <f t="shared" si="19"/>
        <v>CL.IC.NA.010539.01</v>
      </c>
    </row>
    <row r="287" spans="1:18" ht="15">
      <c r="A287" t="s">
        <v>6765</v>
      </c>
      <c r="C287" s="2" t="s">
        <v>1192</v>
      </c>
      <c r="E287" s="2" t="s">
        <v>7071</v>
      </c>
      <c r="F287" t="s">
        <v>6812</v>
      </c>
      <c r="G287" t="s">
        <v>2971</v>
      </c>
      <c r="H287" s="22" t="s">
        <v>6452</v>
      </c>
      <c r="I287" t="s">
        <v>930</v>
      </c>
      <c r="J287" s="11" t="str">
        <f t="shared" si="16"/>
        <v>IC.NA.010540</v>
      </c>
      <c r="K287" s="2" t="s">
        <v>1192</v>
      </c>
      <c r="L287" t="str">
        <f t="shared" si="20"/>
        <v>Other: specify</v>
      </c>
      <c r="M287" s="12" t="str">
        <f t="shared" si="17"/>
        <v>PI.IC.NA.010540.01</v>
      </c>
      <c r="N287" s="12"/>
      <c r="O287" s="12" t="str">
        <f t="shared" si="18"/>
        <v>PH.IC.NA.010540.01</v>
      </c>
      <c r="Q287" s="12" t="str">
        <f t="shared" si="19"/>
        <v>CL.IC.NA.010540.01</v>
      </c>
    </row>
    <row r="288" spans="1:18" ht="15">
      <c r="A288" t="s">
        <v>6765</v>
      </c>
      <c r="C288" s="2" t="s">
        <v>1192</v>
      </c>
      <c r="E288" s="2" t="s">
        <v>7071</v>
      </c>
      <c r="F288" t="s">
        <v>7193</v>
      </c>
      <c r="G288" t="s">
        <v>7194</v>
      </c>
      <c r="H288" s="22" t="s">
        <v>6455</v>
      </c>
      <c r="I288" t="s">
        <v>7195</v>
      </c>
      <c r="J288" s="11" t="str">
        <f t="shared" si="16"/>
        <v>IC.NA.010541</v>
      </c>
      <c r="K288" s="2" t="s">
        <v>1192</v>
      </c>
      <c r="L288" t="str">
        <f t="shared" si="20"/>
        <v>Other Equipment: Describe</v>
      </c>
      <c r="M288" s="12" t="str">
        <f t="shared" si="17"/>
        <v>PI.IC.NA.010541.01</v>
      </c>
      <c r="N288" s="12"/>
      <c r="O288" s="12" t="str">
        <f t="shared" si="18"/>
        <v>PH.IC.NA.010541.01</v>
      </c>
      <c r="Q288" s="12" t="str">
        <f t="shared" si="19"/>
        <v>CL.IC.NA.010541.01</v>
      </c>
    </row>
    <row r="289" spans="1:17" ht="15">
      <c r="A289" t="s">
        <v>6765</v>
      </c>
      <c r="C289" s="2" t="s">
        <v>1192</v>
      </c>
      <c r="E289" s="2" t="s">
        <v>7071</v>
      </c>
      <c r="F289" t="s">
        <v>7193</v>
      </c>
      <c r="G289" t="s">
        <v>1001</v>
      </c>
      <c r="H289" s="22" t="s">
        <v>6456</v>
      </c>
      <c r="I289" t="s">
        <v>1001</v>
      </c>
      <c r="J289" s="11" t="str">
        <f t="shared" si="16"/>
        <v>IC.NA.010542</v>
      </c>
      <c r="K289" s="2" t="s">
        <v>1192</v>
      </c>
      <c r="L289" t="str">
        <f t="shared" si="20"/>
        <v>None</v>
      </c>
      <c r="M289" s="12" t="str">
        <f t="shared" si="17"/>
        <v>PI.IC.NA.010542.01</v>
      </c>
      <c r="N289" s="12"/>
      <c r="O289" s="12" t="str">
        <f t="shared" si="18"/>
        <v>PH.IC.NA.010542.01</v>
      </c>
      <c r="Q289" s="12" t="str">
        <f t="shared" si="19"/>
        <v>CL.IC.NA.010542.01</v>
      </c>
    </row>
    <row r="290" spans="1:17" ht="15">
      <c r="A290" t="s">
        <v>6765</v>
      </c>
      <c r="C290" s="2" t="s">
        <v>1192</v>
      </c>
      <c r="E290" s="2" t="s">
        <v>7071</v>
      </c>
      <c r="F290" t="s">
        <v>7193</v>
      </c>
      <c r="G290" t="s">
        <v>6513</v>
      </c>
      <c r="H290" s="22" t="s">
        <v>6458</v>
      </c>
      <c r="I290" t="s">
        <v>6636</v>
      </c>
      <c r="J290" s="11" t="str">
        <f t="shared" si="16"/>
        <v>IC.NA.010543</v>
      </c>
      <c r="K290" s="2" t="s">
        <v>1192</v>
      </c>
      <c r="L290" t="str">
        <f t="shared" si="20"/>
        <v>DISPOSITION</v>
      </c>
      <c r="M290" s="12" t="str">
        <f t="shared" si="17"/>
        <v>PI.IC.NA.010543.01</v>
      </c>
      <c r="N290" s="12"/>
      <c r="O290" s="12" t="str">
        <f t="shared" si="18"/>
        <v>PH.IC.NA.010543.01</v>
      </c>
      <c r="Q290" s="12" t="str">
        <f t="shared" si="19"/>
        <v>CL.IC.NA.010543.01</v>
      </c>
    </row>
    <row r="291" spans="1:17" ht="15">
      <c r="A291" t="s">
        <v>6765</v>
      </c>
      <c r="C291" s="2" t="s">
        <v>1192</v>
      </c>
      <c r="E291" s="2" t="s">
        <v>7071</v>
      </c>
      <c r="F291" t="s">
        <v>7193</v>
      </c>
      <c r="G291" t="s">
        <v>6637</v>
      </c>
      <c r="H291" s="22" t="s">
        <v>6459</v>
      </c>
      <c r="I291" t="s">
        <v>6639</v>
      </c>
      <c r="J291" s="11" t="str">
        <f t="shared" si="16"/>
        <v>IC.NA.010544</v>
      </c>
      <c r="K291" s="2" t="s">
        <v>1192</v>
      </c>
      <c r="L291" t="str">
        <f t="shared" si="20"/>
        <v>Sent to secure location</v>
      </c>
      <c r="M291" s="12" t="str">
        <f t="shared" si="17"/>
        <v>PI.IC.NA.010544.01</v>
      </c>
      <c r="N291" s="12"/>
      <c r="O291" s="12" t="str">
        <f t="shared" si="18"/>
        <v>PH.IC.NA.010544.01</v>
      </c>
      <c r="Q291" s="12" t="str">
        <f t="shared" si="19"/>
        <v>CL.IC.NA.010544.01</v>
      </c>
    </row>
    <row r="292" spans="1:17" ht="15">
      <c r="A292" t="s">
        <v>6765</v>
      </c>
      <c r="C292" s="2" t="s">
        <v>1192</v>
      </c>
      <c r="E292" s="2" t="s">
        <v>7071</v>
      </c>
      <c r="F292" t="s">
        <v>7193</v>
      </c>
      <c r="G292" t="s">
        <v>6514</v>
      </c>
      <c r="H292" s="22" t="s">
        <v>6460</v>
      </c>
      <c r="I292" t="s">
        <v>6642</v>
      </c>
      <c r="J292" s="11" t="str">
        <f t="shared" si="16"/>
        <v>IC.NA.010545</v>
      </c>
      <c r="K292" s="2" t="s">
        <v>1192</v>
      </c>
      <c r="L292" t="str">
        <f t="shared" si="20"/>
        <v>Kept at bedside per patient</v>
      </c>
      <c r="M292" s="12" t="str">
        <f t="shared" si="17"/>
        <v>PI.IC.NA.010545.01</v>
      </c>
      <c r="N292" s="12"/>
      <c r="O292" s="12" t="str">
        <f t="shared" si="18"/>
        <v>PH.IC.NA.010545.01</v>
      </c>
      <c r="Q292" s="12" t="str">
        <f t="shared" si="19"/>
        <v>CL.IC.NA.010545.01</v>
      </c>
    </row>
    <row r="293" spans="1:17" ht="15">
      <c r="A293" t="s">
        <v>6765</v>
      </c>
      <c r="C293" s="2" t="s">
        <v>1192</v>
      </c>
      <c r="E293" s="2" t="s">
        <v>7071</v>
      </c>
      <c r="F293" t="s">
        <v>7193</v>
      </c>
      <c r="G293" t="s">
        <v>6515</v>
      </c>
      <c r="H293" s="22" t="s">
        <v>6463</v>
      </c>
      <c r="I293" t="s">
        <v>6631</v>
      </c>
      <c r="J293" s="11" t="str">
        <f t="shared" ref="J293:J362" si="21">CONCATENATE("IC.NA.",C293,E293,H293)</f>
        <v>IC.NA.010546</v>
      </c>
      <c r="K293" s="2" t="s">
        <v>1192</v>
      </c>
      <c r="L293" t="str">
        <f t="shared" si="20"/>
        <v>Sent home with: specify</v>
      </c>
      <c r="M293" s="12" t="str">
        <f t="shared" ref="M293:M362" si="22">CONCATENATE("PI.",J293,".",K293)</f>
        <v>PI.IC.NA.010546.01</v>
      </c>
      <c r="N293" s="12"/>
      <c r="O293" s="12" t="str">
        <f t="shared" ref="O293:O362" si="23">CONCATENATE("PH.",J293,".",K293)</f>
        <v>PH.IC.NA.010546.01</v>
      </c>
      <c r="Q293" s="12" t="str">
        <f t="shared" ref="Q293:Q362" si="24">CONCATENATE("CL.",J293,".",K293)</f>
        <v>CL.IC.NA.010546.01</v>
      </c>
    </row>
    <row r="294" spans="1:17" ht="15">
      <c r="A294" t="s">
        <v>6765</v>
      </c>
      <c r="C294" s="2" t="s">
        <v>1192</v>
      </c>
      <c r="E294" s="2" t="s">
        <v>7071</v>
      </c>
      <c r="F294" t="s">
        <v>7196</v>
      </c>
      <c r="G294" t="s">
        <v>7197</v>
      </c>
      <c r="H294" s="22" t="s">
        <v>6465</v>
      </c>
      <c r="I294" t="s">
        <v>7196</v>
      </c>
      <c r="J294" s="11" t="str">
        <f t="shared" si="21"/>
        <v>IC.NA.010547</v>
      </c>
      <c r="K294" s="2" t="s">
        <v>1192</v>
      </c>
      <c r="L294" t="str">
        <f t="shared" si="20"/>
        <v>Pagers: Describe</v>
      </c>
      <c r="M294" s="12" t="str">
        <f t="shared" si="22"/>
        <v>PI.IC.NA.010547.01</v>
      </c>
      <c r="N294" s="12"/>
      <c r="O294" s="12" t="str">
        <f t="shared" si="23"/>
        <v>PH.IC.NA.010547.01</v>
      </c>
      <c r="Q294" s="12" t="str">
        <f t="shared" si="24"/>
        <v>CL.IC.NA.010547.01</v>
      </c>
    </row>
    <row r="295" spans="1:17" ht="15">
      <c r="A295" t="s">
        <v>6765</v>
      </c>
      <c r="C295" s="2" t="s">
        <v>1192</v>
      </c>
      <c r="E295" s="2" t="s">
        <v>7071</v>
      </c>
      <c r="F295" t="s">
        <v>7196</v>
      </c>
      <c r="G295" t="s">
        <v>1001</v>
      </c>
      <c r="H295" s="22" t="s">
        <v>6467</v>
      </c>
      <c r="I295" t="s">
        <v>1001</v>
      </c>
      <c r="J295" s="11" t="str">
        <f t="shared" si="21"/>
        <v>IC.NA.010548</v>
      </c>
      <c r="K295" s="2" t="s">
        <v>1192</v>
      </c>
      <c r="L295" t="str">
        <f t="shared" si="20"/>
        <v>None</v>
      </c>
      <c r="M295" s="12" t="str">
        <f t="shared" si="22"/>
        <v>PI.IC.NA.010548.01</v>
      </c>
      <c r="N295" s="12"/>
      <c r="O295" s="12" t="str">
        <f t="shared" si="23"/>
        <v>PH.IC.NA.010548.01</v>
      </c>
      <c r="Q295" s="12" t="str">
        <f t="shared" si="24"/>
        <v>CL.IC.NA.010548.01</v>
      </c>
    </row>
    <row r="296" spans="1:17" ht="15">
      <c r="A296" t="s">
        <v>6765</v>
      </c>
      <c r="C296" s="2" t="s">
        <v>1192</v>
      </c>
      <c r="E296" s="2" t="s">
        <v>7071</v>
      </c>
      <c r="F296" t="s">
        <v>7196</v>
      </c>
      <c r="G296" t="s">
        <v>6513</v>
      </c>
      <c r="H296" s="22" t="s">
        <v>6647</v>
      </c>
      <c r="I296" t="s">
        <v>6636</v>
      </c>
      <c r="J296" s="11" t="str">
        <f t="shared" si="21"/>
        <v>IC.NA.010549</v>
      </c>
      <c r="K296" s="2" t="s">
        <v>1192</v>
      </c>
      <c r="L296" t="str">
        <f t="shared" si="20"/>
        <v>DISPOSITION</v>
      </c>
      <c r="M296" s="12" t="str">
        <f t="shared" si="22"/>
        <v>PI.IC.NA.010549.01</v>
      </c>
      <c r="N296" s="12"/>
      <c r="O296" s="12" t="str">
        <f t="shared" si="23"/>
        <v>PH.IC.NA.010549.01</v>
      </c>
      <c r="Q296" s="12" t="str">
        <f t="shared" si="24"/>
        <v>CL.IC.NA.010549.01</v>
      </c>
    </row>
    <row r="297" spans="1:17" ht="15">
      <c r="A297" t="s">
        <v>6765</v>
      </c>
      <c r="C297" s="2" t="s">
        <v>1192</v>
      </c>
      <c r="E297" s="2" t="s">
        <v>7071</v>
      </c>
      <c r="F297" t="s">
        <v>7196</v>
      </c>
      <c r="G297" t="s">
        <v>6637</v>
      </c>
      <c r="H297" s="22" t="s">
        <v>6650</v>
      </c>
      <c r="I297" t="s">
        <v>6639</v>
      </c>
      <c r="J297" s="11" t="str">
        <f t="shared" si="21"/>
        <v>IC.NA.010550</v>
      </c>
      <c r="K297" s="2" t="s">
        <v>1192</v>
      </c>
      <c r="L297" t="str">
        <f t="shared" si="20"/>
        <v>Sent to secure location</v>
      </c>
      <c r="M297" s="12" t="str">
        <f t="shared" si="22"/>
        <v>PI.IC.NA.010550.01</v>
      </c>
      <c r="N297" s="12"/>
      <c r="O297" s="12" t="str">
        <f t="shared" si="23"/>
        <v>PH.IC.NA.010550.01</v>
      </c>
      <c r="Q297" s="12" t="str">
        <f t="shared" si="24"/>
        <v>CL.IC.NA.010550.01</v>
      </c>
    </row>
    <row r="298" spans="1:17" ht="15">
      <c r="A298" t="s">
        <v>6765</v>
      </c>
      <c r="C298" s="2" t="s">
        <v>1192</v>
      </c>
      <c r="E298" s="2" t="s">
        <v>7071</v>
      </c>
      <c r="F298" t="s">
        <v>7196</v>
      </c>
      <c r="G298" t="s">
        <v>6514</v>
      </c>
      <c r="H298" s="22" t="s">
        <v>6653</v>
      </c>
      <c r="I298" t="s">
        <v>6642</v>
      </c>
      <c r="J298" s="11" t="str">
        <f t="shared" si="21"/>
        <v>IC.NA.010551</v>
      </c>
      <c r="K298" s="2" t="s">
        <v>1192</v>
      </c>
      <c r="L298" t="str">
        <f t="shared" si="20"/>
        <v>Kept at bedside per patient</v>
      </c>
      <c r="M298" s="12" t="str">
        <f t="shared" si="22"/>
        <v>PI.IC.NA.010551.01</v>
      </c>
      <c r="N298" s="12"/>
      <c r="O298" s="12" t="str">
        <f t="shared" si="23"/>
        <v>PH.IC.NA.010551.01</v>
      </c>
      <c r="Q298" s="12" t="str">
        <f t="shared" si="24"/>
        <v>CL.IC.NA.010551.01</v>
      </c>
    </row>
    <row r="299" spans="1:17" ht="15">
      <c r="A299" t="s">
        <v>6765</v>
      </c>
      <c r="C299" s="2" t="s">
        <v>1192</v>
      </c>
      <c r="E299" s="2" t="s">
        <v>7071</v>
      </c>
      <c r="F299" t="s">
        <v>7196</v>
      </c>
      <c r="G299" t="s">
        <v>6515</v>
      </c>
      <c r="H299" s="22" t="s">
        <v>6656</v>
      </c>
      <c r="I299" t="s">
        <v>6631</v>
      </c>
      <c r="J299" s="11" t="str">
        <f t="shared" si="21"/>
        <v>IC.NA.010552</v>
      </c>
      <c r="K299" s="2" t="s">
        <v>1192</v>
      </c>
      <c r="L299" t="str">
        <f t="shared" si="20"/>
        <v>Sent home with: specify</v>
      </c>
      <c r="M299" s="12" t="str">
        <f t="shared" si="22"/>
        <v>PI.IC.NA.010552.01</v>
      </c>
      <c r="N299" s="12"/>
      <c r="O299" s="12" t="str">
        <f t="shared" si="23"/>
        <v>PH.IC.NA.010552.01</v>
      </c>
      <c r="Q299" s="12" t="str">
        <f t="shared" si="24"/>
        <v>CL.IC.NA.010552.01</v>
      </c>
    </row>
    <row r="300" spans="1:17" ht="15">
      <c r="A300" t="s">
        <v>6765</v>
      </c>
      <c r="C300" s="2" t="s">
        <v>1192</v>
      </c>
      <c r="D300" t="s">
        <v>7198</v>
      </c>
      <c r="E300" s="2" t="s">
        <v>6888</v>
      </c>
      <c r="F300" t="s">
        <v>7199</v>
      </c>
      <c r="G300" t="s">
        <v>1762</v>
      </c>
      <c r="H300" s="22" t="s">
        <v>1396</v>
      </c>
      <c r="I300" t="s">
        <v>1762</v>
      </c>
      <c r="J300" s="11" t="str">
        <f t="shared" si="21"/>
        <v>IC.NA.010601</v>
      </c>
      <c r="K300" s="2" t="s">
        <v>1192</v>
      </c>
      <c r="L300" t="str">
        <f t="shared" si="20"/>
        <v>Yes</v>
      </c>
      <c r="M300" s="12" t="str">
        <f t="shared" si="22"/>
        <v>PI.IC.NA.010601.01</v>
      </c>
      <c r="N300" s="12"/>
      <c r="O300" s="12" t="str">
        <f t="shared" si="23"/>
        <v>PH.IC.NA.010601.01</v>
      </c>
      <c r="Q300" s="12" t="str">
        <f t="shared" si="24"/>
        <v>CL.IC.NA.010601.01</v>
      </c>
    </row>
    <row r="301" spans="1:17" ht="15">
      <c r="A301" t="s">
        <v>6765</v>
      </c>
      <c r="C301" s="2" t="s">
        <v>1192</v>
      </c>
      <c r="E301" s="2" t="s">
        <v>6888</v>
      </c>
      <c r="F301" t="s">
        <v>7199</v>
      </c>
      <c r="G301" t="s">
        <v>3196</v>
      </c>
      <c r="H301" s="22" t="s">
        <v>1398</v>
      </c>
      <c r="I301" t="s">
        <v>3196</v>
      </c>
      <c r="J301" s="11" t="str">
        <f t="shared" si="21"/>
        <v>IC.NA.010602</v>
      </c>
      <c r="K301" s="2" t="s">
        <v>1192</v>
      </c>
      <c r="L301" t="str">
        <f t="shared" si="20"/>
        <v>No</v>
      </c>
      <c r="M301" s="12" t="str">
        <f t="shared" si="22"/>
        <v>PI.IC.NA.010602.01</v>
      </c>
      <c r="N301" s="12"/>
      <c r="O301" s="12" t="str">
        <f t="shared" si="23"/>
        <v>PH.IC.NA.010602.01</v>
      </c>
      <c r="Q301" s="12" t="str">
        <f t="shared" si="24"/>
        <v>CL.IC.NA.010602.01</v>
      </c>
    </row>
    <row r="302" spans="1:17" ht="15">
      <c r="A302" t="s">
        <v>6765</v>
      </c>
      <c r="C302" s="2" t="s">
        <v>1192</v>
      </c>
      <c r="E302" s="2" t="s">
        <v>6888</v>
      </c>
      <c r="F302" t="s">
        <v>7199</v>
      </c>
      <c r="G302" t="s">
        <v>6041</v>
      </c>
      <c r="H302" s="22" t="s">
        <v>1400</v>
      </c>
      <c r="I302" t="s">
        <v>6041</v>
      </c>
      <c r="J302" s="11" t="str">
        <f t="shared" si="21"/>
        <v>IC.NA.010603</v>
      </c>
      <c r="K302" s="2" t="s">
        <v>1192</v>
      </c>
      <c r="L302" t="str">
        <f t="shared" si="20"/>
        <v>NA</v>
      </c>
      <c r="M302" s="12" t="str">
        <f t="shared" si="22"/>
        <v>PI.IC.NA.010603.01</v>
      </c>
      <c r="N302" s="12"/>
      <c r="O302" s="12" t="str">
        <f t="shared" si="23"/>
        <v>PH.IC.NA.010603.01</v>
      </c>
      <c r="Q302" s="12" t="str">
        <f t="shared" si="24"/>
        <v>CL.IC.NA.010603.01</v>
      </c>
    </row>
    <row r="303" spans="1:17" ht="15">
      <c r="A303" t="s">
        <v>6765</v>
      </c>
      <c r="C303" s="2" t="s">
        <v>1192</v>
      </c>
      <c r="E303" s="2" t="s">
        <v>6888</v>
      </c>
      <c r="F303" t="s">
        <v>6862</v>
      </c>
      <c r="G303" t="s">
        <v>6867</v>
      </c>
      <c r="H303" s="22" t="s">
        <v>1402</v>
      </c>
      <c r="I303" t="s">
        <v>6868</v>
      </c>
      <c r="J303" s="11" t="str">
        <f t="shared" si="21"/>
        <v>IC.NA.010604</v>
      </c>
      <c r="K303" s="2" t="s">
        <v>1192</v>
      </c>
      <c r="L303" t="str">
        <f t="shared" si="20"/>
        <v>Arrived with ID band on</v>
      </c>
      <c r="M303" s="12" t="str">
        <f t="shared" si="22"/>
        <v>PI.IC.NA.010604.01</v>
      </c>
      <c r="N303" s="12"/>
      <c r="O303" s="12" t="str">
        <f t="shared" si="23"/>
        <v>PH.IC.NA.010604.01</v>
      </c>
      <c r="Q303" s="12" t="str">
        <f t="shared" si="24"/>
        <v>CL.IC.NA.010604.01</v>
      </c>
    </row>
    <row r="304" spans="1:17" ht="15">
      <c r="A304" t="s">
        <v>6765</v>
      </c>
      <c r="C304" s="2" t="s">
        <v>1192</v>
      </c>
      <c r="E304" s="2" t="s">
        <v>6888</v>
      </c>
      <c r="F304" t="s">
        <v>6862</v>
      </c>
      <c r="G304" t="s">
        <v>6869</v>
      </c>
      <c r="H304" s="22" t="s">
        <v>1404</v>
      </c>
      <c r="I304" t="s">
        <v>6870</v>
      </c>
      <c r="J304" s="11" t="str">
        <f t="shared" si="21"/>
        <v>IC.NA.010605</v>
      </c>
      <c r="K304" s="2" t="s">
        <v>1192</v>
      </c>
      <c r="L304" t="str">
        <f t="shared" si="20"/>
        <v>Applied on unit</v>
      </c>
      <c r="M304" s="12" t="str">
        <f t="shared" si="22"/>
        <v>PI.IC.NA.010605.01</v>
      </c>
      <c r="N304" s="12"/>
      <c r="O304" s="12" t="str">
        <f t="shared" si="23"/>
        <v>PH.IC.NA.010605.01</v>
      </c>
      <c r="Q304" s="12" t="str">
        <f t="shared" si="24"/>
        <v>CL.IC.NA.010605.01</v>
      </c>
    </row>
    <row r="305" spans="1:19" ht="15">
      <c r="A305" t="s">
        <v>6765</v>
      </c>
      <c r="C305" s="2" t="s">
        <v>1192</v>
      </c>
      <c r="E305" s="2" t="s">
        <v>6888</v>
      </c>
      <c r="F305" t="s">
        <v>6862</v>
      </c>
      <c r="G305" t="s">
        <v>6871</v>
      </c>
      <c r="H305" s="22" t="s">
        <v>1406</v>
      </c>
      <c r="I305" t="s">
        <v>1973</v>
      </c>
      <c r="J305" s="11" t="str">
        <f t="shared" si="21"/>
        <v>IC.NA.010606</v>
      </c>
      <c r="K305" s="2" t="s">
        <v>1192</v>
      </c>
      <c r="L305" t="str">
        <f t="shared" si="20"/>
        <v>Verified as Correct</v>
      </c>
      <c r="M305" s="12" t="str">
        <f t="shared" si="22"/>
        <v>PI.IC.NA.010606.01</v>
      </c>
      <c r="N305" s="12"/>
      <c r="O305" s="12" t="str">
        <f t="shared" si="23"/>
        <v>PH.IC.NA.010606.01</v>
      </c>
      <c r="Q305" s="12" t="str">
        <f t="shared" si="24"/>
        <v>CL.IC.NA.010606.01</v>
      </c>
    </row>
    <row r="306" spans="1:19" ht="15">
      <c r="A306" t="s">
        <v>6765</v>
      </c>
      <c r="C306" s="2" t="s">
        <v>1192</v>
      </c>
      <c r="E306" s="2" t="s">
        <v>6888</v>
      </c>
      <c r="F306" t="s">
        <v>6862</v>
      </c>
      <c r="G306" t="s">
        <v>6872</v>
      </c>
      <c r="H306" s="22" t="s">
        <v>6177</v>
      </c>
      <c r="I306" t="s">
        <v>6872</v>
      </c>
      <c r="J306" s="11" t="str">
        <f t="shared" si="21"/>
        <v>IC.NA.010657</v>
      </c>
      <c r="K306" s="2" t="s">
        <v>1192</v>
      </c>
      <c r="L306" t="str">
        <f t="shared" si="20"/>
        <v>Dialysis Band (affected arm) Applied</v>
      </c>
      <c r="M306" s="12" t="str">
        <f t="shared" si="22"/>
        <v>PI.IC.NA.010657.01</v>
      </c>
      <c r="N306" s="12"/>
      <c r="O306" s="12" t="str">
        <f t="shared" si="23"/>
        <v>PH.IC.NA.010657.01</v>
      </c>
      <c r="Q306" s="12" t="str">
        <f t="shared" si="24"/>
        <v>CL.IC.NA.010657.01</v>
      </c>
      <c r="R306" t="s">
        <v>1141</v>
      </c>
      <c r="S306">
        <v>864</v>
      </c>
    </row>
    <row r="307" spans="1:19" ht="15">
      <c r="A307" t="s">
        <v>6765</v>
      </c>
      <c r="C307" s="2" t="s">
        <v>1192</v>
      </c>
      <c r="E307" s="2" t="s">
        <v>6888</v>
      </c>
      <c r="F307" t="s">
        <v>6862</v>
      </c>
      <c r="G307" t="s">
        <v>6681</v>
      </c>
      <c r="H307" s="22" t="s">
        <v>6682</v>
      </c>
      <c r="I307" t="s">
        <v>6681</v>
      </c>
      <c r="J307" s="11" t="str">
        <f t="shared" si="21"/>
        <v>IC.NA.010658</v>
      </c>
      <c r="K307" s="2" t="s">
        <v>1192</v>
      </c>
      <c r="L307" t="str">
        <f t="shared" si="20"/>
        <v>Dialysis Band (affected arm) arrived with ID</v>
      </c>
      <c r="M307" s="12" t="str">
        <f t="shared" si="22"/>
        <v>PI.IC.NA.010658.01</v>
      </c>
      <c r="N307" s="12"/>
      <c r="O307" s="12" t="str">
        <f t="shared" si="23"/>
        <v>PH.IC.NA.010658.01</v>
      </c>
      <c r="Q307" s="12" t="str">
        <f t="shared" si="24"/>
        <v>CL.IC.NA.010658.01</v>
      </c>
      <c r="R307" t="s">
        <v>1141</v>
      </c>
      <c r="S307">
        <v>864</v>
      </c>
    </row>
    <row r="308" spans="1:19" ht="15">
      <c r="A308" t="s">
        <v>6765</v>
      </c>
      <c r="C308" s="2" t="s">
        <v>1192</v>
      </c>
      <c r="E308" s="2" t="s">
        <v>6888</v>
      </c>
      <c r="F308" t="s">
        <v>6862</v>
      </c>
      <c r="G308" t="s">
        <v>6698</v>
      </c>
      <c r="H308" s="22" t="s">
        <v>6408</v>
      </c>
      <c r="I308" t="s">
        <v>6698</v>
      </c>
      <c r="J308" s="11" t="str">
        <f t="shared" si="21"/>
        <v>IC.NA.010659</v>
      </c>
      <c r="K308" s="2" t="s">
        <v>1192</v>
      </c>
      <c r="L308" t="str">
        <f t="shared" si="20"/>
        <v>Allergy Band Applied</v>
      </c>
      <c r="M308" s="12" t="str">
        <f t="shared" si="22"/>
        <v>PI.IC.NA.010659.01</v>
      </c>
      <c r="N308" s="12"/>
      <c r="O308" s="12" t="str">
        <f t="shared" si="23"/>
        <v>PH.IC.NA.010659.01</v>
      </c>
      <c r="Q308" s="12" t="str">
        <f t="shared" si="24"/>
        <v>CL.IC.NA.010659.01</v>
      </c>
      <c r="R308" t="s">
        <v>1141</v>
      </c>
      <c r="S308">
        <v>864</v>
      </c>
    </row>
    <row r="309" spans="1:19" ht="15">
      <c r="A309" t="s">
        <v>6765</v>
      </c>
      <c r="C309" s="2" t="s">
        <v>11324</v>
      </c>
      <c r="E309" s="2" t="s">
        <v>6888</v>
      </c>
      <c r="F309" t="s">
        <v>6862</v>
      </c>
      <c r="G309" t="s">
        <v>6699</v>
      </c>
      <c r="H309" s="22" t="s">
        <v>6697</v>
      </c>
      <c r="I309" t="s">
        <v>6699</v>
      </c>
      <c r="J309" s="11" t="str">
        <f t="shared" si="21"/>
        <v>IC.NA.010660</v>
      </c>
      <c r="K309" s="2" t="s">
        <v>1192</v>
      </c>
      <c r="L309" t="str">
        <f t="shared" si="20"/>
        <v>Allergy Band Arrived with ID band on</v>
      </c>
      <c r="M309" s="12" t="str">
        <f t="shared" si="22"/>
        <v>PI.IC.NA.010660.01</v>
      </c>
      <c r="N309" s="12"/>
      <c r="O309" s="12" t="str">
        <f t="shared" si="23"/>
        <v>PH.IC.NA.010660.01</v>
      </c>
      <c r="Q309" s="12" t="str">
        <f t="shared" si="24"/>
        <v>CL.IC.NA.010660.01</v>
      </c>
      <c r="R309" t="s">
        <v>1141</v>
      </c>
      <c r="S309">
        <v>864</v>
      </c>
    </row>
    <row r="310" spans="1:19" ht="15">
      <c r="A310" t="s">
        <v>6765</v>
      </c>
      <c r="C310" s="2" t="s">
        <v>11324</v>
      </c>
      <c r="E310" s="2" t="s">
        <v>6888</v>
      </c>
      <c r="F310" t="s">
        <v>6700</v>
      </c>
      <c r="G310" t="s">
        <v>6701</v>
      </c>
      <c r="H310" s="22" t="s">
        <v>1419</v>
      </c>
      <c r="I310" t="s">
        <v>2798</v>
      </c>
      <c r="J310" s="11" t="str">
        <f t="shared" si="21"/>
        <v>IC.NA.010607</v>
      </c>
      <c r="K310" s="2" t="s">
        <v>11324</v>
      </c>
      <c r="L310" t="str">
        <f t="shared" si="20"/>
        <v>Yes: Send chaplain consult</v>
      </c>
      <c r="M310" s="12" t="str">
        <f t="shared" si="22"/>
        <v>PI.IC.NA.010607.01</v>
      </c>
      <c r="N310" s="12"/>
      <c r="O310" s="12" t="str">
        <f t="shared" si="23"/>
        <v>PH.IC.NA.010607.01</v>
      </c>
      <c r="Q310" s="12" t="str">
        <f t="shared" si="24"/>
        <v>CL.IC.NA.010607.01</v>
      </c>
    </row>
    <row r="311" spans="1:19" ht="15">
      <c r="A311" t="s">
        <v>6765</v>
      </c>
      <c r="C311" s="2" t="s">
        <v>1192</v>
      </c>
      <c r="E311" s="2" t="s">
        <v>6888</v>
      </c>
      <c r="F311" t="s">
        <v>6700</v>
      </c>
      <c r="G311" t="s">
        <v>3196</v>
      </c>
      <c r="H311" s="22" t="s">
        <v>1550</v>
      </c>
      <c r="I311" t="s">
        <v>3196</v>
      </c>
      <c r="J311" s="11" t="str">
        <f t="shared" si="21"/>
        <v>IC.NA.010608</v>
      </c>
      <c r="K311" s="2" t="s">
        <v>1192</v>
      </c>
      <c r="L311" t="str">
        <f t="shared" si="20"/>
        <v>No</v>
      </c>
      <c r="M311" s="12" t="str">
        <f t="shared" si="22"/>
        <v>PI.IC.NA.010608.01</v>
      </c>
      <c r="N311" s="12"/>
      <c r="O311" s="12" t="str">
        <f t="shared" si="23"/>
        <v>PH.IC.NA.010608.01</v>
      </c>
      <c r="Q311" s="12" t="str">
        <f t="shared" si="24"/>
        <v>CL.IC.NA.010608.01</v>
      </c>
    </row>
    <row r="312" spans="1:19" ht="15">
      <c r="A312" t="s">
        <v>6765</v>
      </c>
      <c r="C312" s="2" t="s">
        <v>1192</v>
      </c>
      <c r="E312" s="2" t="s">
        <v>6888</v>
      </c>
      <c r="F312" t="s">
        <v>6702</v>
      </c>
      <c r="G312" t="s">
        <v>1762</v>
      </c>
      <c r="H312" s="22" t="s">
        <v>1551</v>
      </c>
      <c r="I312" t="s">
        <v>1762</v>
      </c>
      <c r="J312" s="11" t="str">
        <f t="shared" si="21"/>
        <v>IC.NA.010609</v>
      </c>
      <c r="K312" s="2" t="s">
        <v>1192</v>
      </c>
      <c r="L312" t="str">
        <f t="shared" si="20"/>
        <v>Yes</v>
      </c>
      <c r="M312" s="12" t="str">
        <f t="shared" si="22"/>
        <v>PI.IC.NA.010609.01</v>
      </c>
      <c r="N312" s="12"/>
      <c r="O312" s="12" t="str">
        <f t="shared" si="23"/>
        <v>PH.IC.NA.010609.01</v>
      </c>
      <c r="Q312" s="12" t="str">
        <f t="shared" si="24"/>
        <v>CL.IC.NA.010609.01</v>
      </c>
    </row>
    <row r="313" spans="1:19" ht="15">
      <c r="A313" t="s">
        <v>6765</v>
      </c>
      <c r="C313" s="2" t="s">
        <v>1192</v>
      </c>
      <c r="E313" s="2" t="s">
        <v>6888</v>
      </c>
      <c r="F313" t="s">
        <v>6702</v>
      </c>
      <c r="G313" t="s">
        <v>6703</v>
      </c>
      <c r="H313" s="22" t="s">
        <v>1571</v>
      </c>
      <c r="I313" t="s">
        <v>3196</v>
      </c>
      <c r="J313" s="11" t="str">
        <f t="shared" si="21"/>
        <v>IC.NA.010610</v>
      </c>
      <c r="K313" s="2" t="s">
        <v>1192</v>
      </c>
      <c r="L313" t="str">
        <f t="shared" si="20"/>
        <v>No:  Give reason</v>
      </c>
      <c r="M313" s="12" t="str">
        <f t="shared" si="22"/>
        <v>PI.IC.NA.010610.01</v>
      </c>
      <c r="N313" s="12"/>
      <c r="O313" s="12" t="str">
        <f t="shared" si="23"/>
        <v>PH.IC.NA.010610.01</v>
      </c>
      <c r="Q313" s="12" t="str">
        <f t="shared" si="24"/>
        <v>CL.IC.NA.010610.01</v>
      </c>
    </row>
    <row r="314" spans="1:19" ht="15">
      <c r="A314" t="s">
        <v>6765</v>
      </c>
      <c r="C314" s="2" t="s">
        <v>11324</v>
      </c>
      <c r="E314" s="2" t="s">
        <v>6888</v>
      </c>
      <c r="F314" t="s">
        <v>6704</v>
      </c>
      <c r="G314" t="s">
        <v>6622</v>
      </c>
      <c r="H314" s="22" t="s">
        <v>1298</v>
      </c>
      <c r="I314" t="s">
        <v>6662</v>
      </c>
      <c r="J314" s="11" t="str">
        <f t="shared" si="21"/>
        <v>IC.NA.010611</v>
      </c>
      <c r="K314" s="2" t="s">
        <v>11324</v>
      </c>
      <c r="L314" t="str">
        <f t="shared" si="20"/>
        <v>Patient oriented to unit</v>
      </c>
      <c r="M314" s="12" t="str">
        <f t="shared" si="22"/>
        <v>PI.IC.NA.010611.01</v>
      </c>
      <c r="N314" s="12"/>
      <c r="O314" s="12" t="str">
        <f t="shared" si="23"/>
        <v>PH.IC.NA.010611.01</v>
      </c>
      <c r="Q314" s="12" t="str">
        <f t="shared" si="24"/>
        <v>CL.IC.NA.010611.01</v>
      </c>
    </row>
    <row r="315" spans="1:19" ht="15">
      <c r="A315" t="s">
        <v>6765</v>
      </c>
      <c r="C315" s="2" t="s">
        <v>1192</v>
      </c>
      <c r="E315" s="2" t="s">
        <v>6888</v>
      </c>
      <c r="F315" t="s">
        <v>6704</v>
      </c>
      <c r="G315" t="s">
        <v>6705</v>
      </c>
      <c r="H315" s="22" t="s">
        <v>1299</v>
      </c>
      <c r="I315" t="s">
        <v>6545</v>
      </c>
      <c r="J315" s="11" t="str">
        <f t="shared" si="21"/>
        <v>IC.NA.010612</v>
      </c>
      <c r="K315" s="2" t="s">
        <v>1192</v>
      </c>
      <c r="L315" t="str">
        <f t="shared" si="20"/>
        <v>Family,support person oriented</v>
      </c>
      <c r="M315" s="12" t="str">
        <f t="shared" si="22"/>
        <v>PI.IC.NA.010612.01</v>
      </c>
      <c r="N315" s="12"/>
      <c r="O315" s="12" t="str">
        <f t="shared" si="23"/>
        <v>PH.IC.NA.010612.01</v>
      </c>
      <c r="Q315" s="12" t="str">
        <f t="shared" si="24"/>
        <v>CL.IC.NA.010612.01</v>
      </c>
    </row>
    <row r="316" spans="1:19" ht="15">
      <c r="A316" t="s">
        <v>6765</v>
      </c>
      <c r="C316" s="2" t="s">
        <v>1192</v>
      </c>
      <c r="E316" s="2" t="s">
        <v>6888</v>
      </c>
      <c r="F316" t="s">
        <v>6704</v>
      </c>
      <c r="G316" t="s">
        <v>6706</v>
      </c>
      <c r="H316" s="22" t="s">
        <v>1300</v>
      </c>
      <c r="I316" t="s">
        <v>3196</v>
      </c>
      <c r="J316" s="11" t="str">
        <f t="shared" si="21"/>
        <v>IC.NA.010613</v>
      </c>
      <c r="K316" s="2" t="s">
        <v>1192</v>
      </c>
      <c r="L316" t="str">
        <f t="shared" si="20"/>
        <v>Pt unable to respond</v>
      </c>
      <c r="M316" s="12" t="str">
        <f t="shared" si="22"/>
        <v>PI.IC.NA.010613.01</v>
      </c>
      <c r="N316" s="12"/>
      <c r="O316" s="12" t="str">
        <f t="shared" si="23"/>
        <v>PH.IC.NA.010613.01</v>
      </c>
      <c r="Q316" s="12" t="str">
        <f t="shared" si="24"/>
        <v>CL.IC.NA.010613.01</v>
      </c>
    </row>
    <row r="317" spans="1:19" ht="15">
      <c r="A317" t="s">
        <v>6765</v>
      </c>
      <c r="C317" s="2" t="s">
        <v>1192</v>
      </c>
      <c r="E317" s="2" t="s">
        <v>6888</v>
      </c>
      <c r="F317" t="s">
        <v>6704</v>
      </c>
      <c r="G317" t="s">
        <v>6707</v>
      </c>
      <c r="H317" s="22" t="s">
        <v>1301</v>
      </c>
      <c r="I317" t="s">
        <v>6708</v>
      </c>
      <c r="J317" s="11" t="str">
        <f t="shared" si="21"/>
        <v>IC.NA.010614</v>
      </c>
      <c r="K317" s="2" t="s">
        <v>1192</v>
      </c>
      <c r="L317" t="str">
        <f t="shared" si="20"/>
        <v>No family available</v>
      </c>
      <c r="M317" s="12" t="str">
        <f t="shared" si="22"/>
        <v>PI.IC.NA.010614.01</v>
      </c>
      <c r="N317" s="12"/>
      <c r="O317" s="12" t="str">
        <f t="shared" si="23"/>
        <v>PH.IC.NA.010614.01</v>
      </c>
      <c r="Q317" s="12" t="str">
        <f t="shared" si="24"/>
        <v>CL.IC.NA.010614.01</v>
      </c>
    </row>
    <row r="318" spans="1:19" ht="15">
      <c r="A318" t="s">
        <v>6765</v>
      </c>
      <c r="C318" s="2" t="s">
        <v>1192</v>
      </c>
      <c r="E318" s="2" t="s">
        <v>6888</v>
      </c>
      <c r="F318" t="s">
        <v>6709</v>
      </c>
      <c r="G318" t="s">
        <v>1001</v>
      </c>
      <c r="H318" s="22" t="s">
        <v>1468</v>
      </c>
      <c r="I318" t="s">
        <v>1001</v>
      </c>
      <c r="J318" s="11" t="str">
        <f t="shared" si="21"/>
        <v>IC.NA.010615</v>
      </c>
      <c r="K318" s="2" t="s">
        <v>1192</v>
      </c>
      <c r="L318" t="str">
        <f t="shared" si="20"/>
        <v>None</v>
      </c>
      <c r="M318" s="12" t="str">
        <f t="shared" si="22"/>
        <v>PI.IC.NA.010615.01</v>
      </c>
      <c r="N318" s="12"/>
      <c r="O318" s="12" t="str">
        <f t="shared" si="23"/>
        <v>PH.IC.NA.010615.01</v>
      </c>
      <c r="Q318" s="12" t="str">
        <f t="shared" si="24"/>
        <v>CL.IC.NA.010615.01</v>
      </c>
    </row>
    <row r="319" spans="1:19" ht="15">
      <c r="A319" t="s">
        <v>6765</v>
      </c>
      <c r="C319" s="2" t="s">
        <v>1192</v>
      </c>
      <c r="E319" s="2" t="s">
        <v>6888</v>
      </c>
      <c r="F319" t="s">
        <v>6709</v>
      </c>
      <c r="G319" t="s">
        <v>6710</v>
      </c>
      <c r="H319" s="22" t="s">
        <v>1469</v>
      </c>
      <c r="I319" t="s">
        <v>6711</v>
      </c>
      <c r="J319" s="11" t="str">
        <f t="shared" si="21"/>
        <v>IC.NA.010616</v>
      </c>
      <c r="K319" s="2" t="s">
        <v>1192</v>
      </c>
      <c r="L319" t="str">
        <f t="shared" si="20"/>
        <v>Traditional: Describe</v>
      </c>
      <c r="M319" s="12" t="str">
        <f t="shared" si="22"/>
        <v>PI.IC.NA.010616.01</v>
      </c>
      <c r="N319" s="12"/>
      <c r="O319" s="12" t="str">
        <f t="shared" si="23"/>
        <v>PH.IC.NA.010616.01</v>
      </c>
      <c r="Q319" s="12" t="str">
        <f t="shared" si="24"/>
        <v>CL.IC.NA.010616.01</v>
      </c>
    </row>
    <row r="320" spans="1:19" ht="15">
      <c r="A320" t="s">
        <v>6765</v>
      </c>
      <c r="C320" s="2" t="s">
        <v>1192</v>
      </c>
      <c r="E320" s="2" t="s">
        <v>6888</v>
      </c>
      <c r="F320" t="s">
        <v>6709</v>
      </c>
      <c r="G320" t="s">
        <v>6712</v>
      </c>
      <c r="H320" s="22" t="s">
        <v>1470</v>
      </c>
      <c r="I320" t="s">
        <v>6713</v>
      </c>
      <c r="J320" s="11" t="str">
        <f t="shared" si="21"/>
        <v>IC.NA.010617</v>
      </c>
      <c r="K320" s="2" t="s">
        <v>1192</v>
      </c>
      <c r="L320" t="str">
        <f t="shared" si="20"/>
        <v>Ethnic practices: Describe</v>
      </c>
      <c r="M320" s="12" t="str">
        <f t="shared" si="22"/>
        <v>PI.IC.NA.010617.01</v>
      </c>
      <c r="N320" s="12"/>
      <c r="O320" s="12" t="str">
        <f t="shared" si="23"/>
        <v>PH.IC.NA.010617.01</v>
      </c>
      <c r="Q320" s="12" t="str">
        <f t="shared" si="24"/>
        <v>CL.IC.NA.010617.01</v>
      </c>
    </row>
    <row r="321" spans="1:19" ht="15">
      <c r="A321" t="s">
        <v>6765</v>
      </c>
      <c r="C321" s="2" t="s">
        <v>1192</v>
      </c>
      <c r="E321" s="2" t="s">
        <v>6888</v>
      </c>
      <c r="F321" t="s">
        <v>6709</v>
      </c>
      <c r="G321" t="s">
        <v>6714</v>
      </c>
      <c r="H321" s="22" t="s">
        <v>1251</v>
      </c>
      <c r="I321" t="s">
        <v>6904</v>
      </c>
      <c r="J321" s="11" t="str">
        <f t="shared" si="21"/>
        <v>IC.NA.010618</v>
      </c>
      <c r="K321" s="2" t="s">
        <v>1192</v>
      </c>
      <c r="L321" t="str">
        <f t="shared" si="20"/>
        <v>Cultural practices: describe</v>
      </c>
      <c r="M321" s="12" t="str">
        <f t="shared" si="22"/>
        <v>PI.IC.NA.010618.01</v>
      </c>
      <c r="N321" s="12"/>
      <c r="O321" s="12" t="str">
        <f t="shared" si="23"/>
        <v>PH.IC.NA.010618.01</v>
      </c>
      <c r="Q321" s="12" t="str">
        <f t="shared" si="24"/>
        <v>CL.IC.NA.010618.01</v>
      </c>
    </row>
    <row r="322" spans="1:19" ht="15">
      <c r="A322" t="s">
        <v>6765</v>
      </c>
      <c r="C322" s="2" t="s">
        <v>1192</v>
      </c>
      <c r="E322" s="2" t="s">
        <v>6888</v>
      </c>
      <c r="F322" t="s">
        <v>6905</v>
      </c>
      <c r="G322" t="s">
        <v>6906</v>
      </c>
      <c r="H322" s="22" t="s">
        <v>1100</v>
      </c>
      <c r="I322" t="s">
        <v>6906</v>
      </c>
      <c r="J322" s="11" t="str">
        <f t="shared" si="21"/>
        <v>IC.NA.010619</v>
      </c>
      <c r="K322" s="2" t="s">
        <v>1192</v>
      </c>
      <c r="L322" t="str">
        <f t="shared" ref="L322:L385" si="25">G322</f>
        <v>English</v>
      </c>
      <c r="M322" s="12" t="str">
        <f t="shared" si="22"/>
        <v>PI.IC.NA.010619.01</v>
      </c>
      <c r="N322" s="12"/>
      <c r="O322" s="12" t="str">
        <f t="shared" si="23"/>
        <v>PH.IC.NA.010619.01</v>
      </c>
      <c r="Q322" s="12" t="str">
        <f t="shared" si="24"/>
        <v>CL.IC.NA.010619.01</v>
      </c>
    </row>
    <row r="323" spans="1:19" ht="15">
      <c r="A323" t="s">
        <v>6765</v>
      </c>
      <c r="C323" s="2" t="s">
        <v>1192</v>
      </c>
      <c r="E323" s="2" t="s">
        <v>6888</v>
      </c>
      <c r="F323" t="s">
        <v>6905</v>
      </c>
      <c r="G323" t="s">
        <v>6907</v>
      </c>
      <c r="H323" s="22" t="s">
        <v>1271</v>
      </c>
      <c r="I323" t="s">
        <v>6907</v>
      </c>
      <c r="J323" s="11" t="str">
        <f t="shared" si="21"/>
        <v>IC.NA.010620</v>
      </c>
      <c r="K323" s="2" t="s">
        <v>1192</v>
      </c>
      <c r="L323" t="str">
        <f t="shared" si="25"/>
        <v>Spanish</v>
      </c>
      <c r="M323" s="12" t="str">
        <f t="shared" si="22"/>
        <v>PI.IC.NA.010620.01</v>
      </c>
      <c r="N323" s="12"/>
      <c r="O323" s="12" t="str">
        <f t="shared" si="23"/>
        <v>PH.IC.NA.010620.01</v>
      </c>
      <c r="Q323" s="12" t="str">
        <f t="shared" si="24"/>
        <v>CL.IC.NA.010620.01</v>
      </c>
    </row>
    <row r="324" spans="1:19" ht="15">
      <c r="A324" t="s">
        <v>6765</v>
      </c>
      <c r="C324" s="2" t="s">
        <v>1192</v>
      </c>
      <c r="E324" s="2" t="s">
        <v>6888</v>
      </c>
      <c r="F324" t="s">
        <v>6905</v>
      </c>
      <c r="G324" t="s">
        <v>2971</v>
      </c>
      <c r="H324" s="22" t="s">
        <v>2395</v>
      </c>
      <c r="I324" t="s">
        <v>930</v>
      </c>
      <c r="J324" s="11" t="str">
        <f t="shared" si="21"/>
        <v>IC.NA.010621</v>
      </c>
      <c r="K324" s="2" t="s">
        <v>1192</v>
      </c>
      <c r="L324" t="str">
        <f t="shared" si="25"/>
        <v>Other: specify</v>
      </c>
      <c r="M324" s="12" t="str">
        <f t="shared" si="22"/>
        <v>PI.IC.NA.010621.01</v>
      </c>
      <c r="N324" s="12"/>
      <c r="O324" s="12" t="str">
        <f t="shared" si="23"/>
        <v>PH.IC.NA.010621.01</v>
      </c>
      <c r="Q324" s="12" t="str">
        <f t="shared" si="24"/>
        <v>CL.IC.NA.010621.01</v>
      </c>
    </row>
    <row r="325" spans="1:19" ht="15">
      <c r="A325" t="s">
        <v>6765</v>
      </c>
      <c r="C325" s="2" t="s">
        <v>1192</v>
      </c>
      <c r="E325" s="2" t="s">
        <v>6888</v>
      </c>
      <c r="F325" t="s">
        <v>6908</v>
      </c>
      <c r="G325" t="s">
        <v>1001</v>
      </c>
      <c r="H325" s="22" t="s">
        <v>2396</v>
      </c>
      <c r="I325" t="s">
        <v>1001</v>
      </c>
      <c r="J325" s="11" t="str">
        <f t="shared" si="21"/>
        <v>IC.NA.010622</v>
      </c>
      <c r="K325" s="2" t="s">
        <v>923</v>
      </c>
      <c r="L325" t="str">
        <f t="shared" si="25"/>
        <v>None</v>
      </c>
      <c r="M325" s="12" t="str">
        <f t="shared" si="22"/>
        <v>PI.IC.NA.010622.02</v>
      </c>
      <c r="N325" s="12"/>
      <c r="O325" s="12" t="str">
        <f t="shared" si="23"/>
        <v>PH.IC.NA.010622.02</v>
      </c>
      <c r="Q325" s="12" t="str">
        <f t="shared" si="24"/>
        <v>CL.IC.NA.010622.02</v>
      </c>
      <c r="R325" t="s">
        <v>1141</v>
      </c>
      <c r="S325">
        <v>854</v>
      </c>
    </row>
    <row r="326" spans="1:19" ht="15">
      <c r="A326" t="s">
        <v>6765</v>
      </c>
      <c r="C326" s="2" t="s">
        <v>1192</v>
      </c>
      <c r="E326" s="2" t="s">
        <v>6888</v>
      </c>
      <c r="F326" t="s">
        <v>6908</v>
      </c>
      <c r="G326" t="s">
        <v>6909</v>
      </c>
      <c r="H326" s="22" t="s">
        <v>2397</v>
      </c>
      <c r="I326" t="s">
        <v>6910</v>
      </c>
      <c r="J326" s="11" t="str">
        <f t="shared" si="21"/>
        <v>IC.NA.010623</v>
      </c>
      <c r="K326" s="2" t="s">
        <v>923</v>
      </c>
      <c r="L326" t="str">
        <f t="shared" si="25"/>
        <v>Arm - right</v>
      </c>
      <c r="M326" s="12" t="str">
        <f t="shared" si="22"/>
        <v>PI.IC.NA.010623.02</v>
      </c>
      <c r="N326" s="12"/>
      <c r="O326" s="12" t="str">
        <f t="shared" si="23"/>
        <v>PH.IC.NA.010623.02</v>
      </c>
      <c r="Q326" s="12" t="str">
        <f t="shared" si="24"/>
        <v>CL.IC.NA.010623.02</v>
      </c>
      <c r="R326" t="s">
        <v>1141</v>
      </c>
      <c r="S326">
        <v>854</v>
      </c>
    </row>
    <row r="327" spans="1:19" ht="15">
      <c r="A327" t="s">
        <v>6765</v>
      </c>
      <c r="C327" s="2" t="s">
        <v>11324</v>
      </c>
      <c r="E327" s="2" t="s">
        <v>6888</v>
      </c>
      <c r="F327" t="s">
        <v>6908</v>
      </c>
      <c r="G327" t="s">
        <v>7077</v>
      </c>
      <c r="H327" s="22" t="s">
        <v>2398</v>
      </c>
      <c r="I327" t="s">
        <v>7078</v>
      </c>
      <c r="J327" s="11" t="str">
        <f t="shared" si="21"/>
        <v>IC.NA.010624</v>
      </c>
      <c r="K327" s="2" t="s">
        <v>1199</v>
      </c>
      <c r="L327" t="str">
        <f t="shared" si="25"/>
        <v>Arm - left</v>
      </c>
      <c r="M327" s="12" t="str">
        <f t="shared" si="22"/>
        <v>PI.IC.NA.010624.02</v>
      </c>
      <c r="N327" s="12"/>
      <c r="O327" s="12" t="str">
        <f t="shared" si="23"/>
        <v>PH.IC.NA.010624.02</v>
      </c>
      <c r="Q327" s="12" t="str">
        <f t="shared" si="24"/>
        <v>CL.IC.NA.010624.02</v>
      </c>
      <c r="R327" t="s">
        <v>1141</v>
      </c>
      <c r="S327">
        <v>854</v>
      </c>
    </row>
    <row r="328" spans="1:19" ht="15">
      <c r="A328" t="s">
        <v>6765</v>
      </c>
      <c r="C328" s="2" t="s">
        <v>11324</v>
      </c>
      <c r="E328" s="2" t="s">
        <v>6888</v>
      </c>
      <c r="F328" t="s">
        <v>6908</v>
      </c>
      <c r="G328" t="s">
        <v>7079</v>
      </c>
      <c r="H328" s="22" t="s">
        <v>2399</v>
      </c>
      <c r="I328" t="s">
        <v>7080</v>
      </c>
      <c r="J328" s="11" t="str">
        <f t="shared" si="21"/>
        <v>IC.NA.010625</v>
      </c>
      <c r="K328" s="2" t="s">
        <v>1199</v>
      </c>
      <c r="L328" t="str">
        <f t="shared" si="25"/>
        <v>Hand - right</v>
      </c>
      <c r="M328" s="12" t="str">
        <f t="shared" si="22"/>
        <v>PI.IC.NA.010625.02</v>
      </c>
      <c r="N328" s="12"/>
      <c r="O328" s="12" t="str">
        <f t="shared" si="23"/>
        <v>PH.IC.NA.010625.02</v>
      </c>
      <c r="Q328" s="12" t="str">
        <f t="shared" si="24"/>
        <v>CL.IC.NA.010625.02</v>
      </c>
      <c r="R328" t="s">
        <v>1141</v>
      </c>
      <c r="S328">
        <v>854</v>
      </c>
    </row>
    <row r="329" spans="1:19" ht="15">
      <c r="A329" t="s">
        <v>6765</v>
      </c>
      <c r="C329" s="2" t="s">
        <v>11324</v>
      </c>
      <c r="E329" s="2" t="s">
        <v>6888</v>
      </c>
      <c r="F329" t="s">
        <v>6908</v>
      </c>
      <c r="G329" t="s">
        <v>7081</v>
      </c>
      <c r="H329" s="22" t="s">
        <v>2400</v>
      </c>
      <c r="I329" t="s">
        <v>7082</v>
      </c>
      <c r="J329" s="11" t="str">
        <f t="shared" si="21"/>
        <v>IC.NA.010626</v>
      </c>
      <c r="K329" s="2" t="s">
        <v>1199</v>
      </c>
      <c r="L329" t="str">
        <f t="shared" si="25"/>
        <v>Hand - left</v>
      </c>
      <c r="M329" s="12" t="str">
        <f t="shared" si="22"/>
        <v>PI.IC.NA.010626.02</v>
      </c>
      <c r="N329" s="12"/>
      <c r="O329" s="12" t="str">
        <f t="shared" si="23"/>
        <v>PH.IC.NA.010626.02</v>
      </c>
      <c r="Q329" s="12" t="str">
        <f t="shared" si="24"/>
        <v>CL.IC.NA.010626.02</v>
      </c>
      <c r="R329" t="s">
        <v>1141</v>
      </c>
      <c r="S329">
        <v>854</v>
      </c>
    </row>
    <row r="330" spans="1:19" ht="15">
      <c r="A330" t="s">
        <v>6765</v>
      </c>
      <c r="C330" s="2" t="s">
        <v>11324</v>
      </c>
      <c r="E330" s="2" t="s">
        <v>6888</v>
      </c>
      <c r="F330" t="s">
        <v>6908</v>
      </c>
      <c r="G330" t="s">
        <v>7083</v>
      </c>
      <c r="H330" s="22" t="s">
        <v>4559</v>
      </c>
      <c r="I330" t="s">
        <v>7084</v>
      </c>
      <c r="J330" s="11" t="str">
        <f t="shared" si="21"/>
        <v>IC.NA.010627</v>
      </c>
      <c r="K330" s="2" t="s">
        <v>1199</v>
      </c>
      <c r="L330" t="str">
        <f t="shared" si="25"/>
        <v>Leg - right</v>
      </c>
      <c r="M330" s="12" t="str">
        <f t="shared" si="22"/>
        <v>PI.IC.NA.010627.02</v>
      </c>
      <c r="N330" s="12"/>
      <c r="O330" s="12" t="str">
        <f t="shared" si="23"/>
        <v>PH.IC.NA.010627.02</v>
      </c>
      <c r="Q330" s="12" t="str">
        <f t="shared" si="24"/>
        <v>CL.IC.NA.010627.02</v>
      </c>
      <c r="R330" t="s">
        <v>1141</v>
      </c>
      <c r="S330">
        <v>854</v>
      </c>
    </row>
    <row r="331" spans="1:19" ht="15">
      <c r="A331" t="s">
        <v>6765</v>
      </c>
      <c r="C331" s="2" t="s">
        <v>11324</v>
      </c>
      <c r="E331" s="2" t="s">
        <v>6888</v>
      </c>
      <c r="F331" t="s">
        <v>6908</v>
      </c>
      <c r="G331" t="s">
        <v>7085</v>
      </c>
      <c r="H331" s="22" t="s">
        <v>4560</v>
      </c>
      <c r="I331" t="s">
        <v>7086</v>
      </c>
      <c r="J331" s="11" t="str">
        <f t="shared" si="21"/>
        <v>IC.NA.010628</v>
      </c>
      <c r="K331" s="2" t="s">
        <v>1199</v>
      </c>
      <c r="L331" t="str">
        <f t="shared" si="25"/>
        <v>Leg - left</v>
      </c>
      <c r="M331" s="12" t="str">
        <f t="shared" si="22"/>
        <v>PI.IC.NA.010628.02</v>
      </c>
      <c r="N331" s="12"/>
      <c r="O331" s="12" t="str">
        <f t="shared" si="23"/>
        <v>PH.IC.NA.010628.02</v>
      </c>
      <c r="Q331" s="12" t="str">
        <f t="shared" si="24"/>
        <v>CL.IC.NA.010628.02</v>
      </c>
      <c r="R331" t="s">
        <v>1141</v>
      </c>
      <c r="S331">
        <v>854</v>
      </c>
    </row>
    <row r="332" spans="1:19" ht="15">
      <c r="A332" t="s">
        <v>6765</v>
      </c>
      <c r="C332" s="2" t="s">
        <v>11324</v>
      </c>
      <c r="E332" s="2" t="s">
        <v>6888</v>
      </c>
      <c r="F332" t="s">
        <v>6908</v>
      </c>
      <c r="G332" t="s">
        <v>7087</v>
      </c>
      <c r="H332" s="22" t="s">
        <v>5896</v>
      </c>
      <c r="I332" t="s">
        <v>7088</v>
      </c>
      <c r="J332" s="11" t="str">
        <f t="shared" si="21"/>
        <v>IC.NA.010629</v>
      </c>
      <c r="K332" s="2" t="s">
        <v>1199</v>
      </c>
      <c r="L332" t="str">
        <f t="shared" si="25"/>
        <v>Foot - right</v>
      </c>
      <c r="M332" s="12" t="str">
        <f t="shared" si="22"/>
        <v>PI.IC.NA.010629.02</v>
      </c>
      <c r="N332" s="12"/>
      <c r="O332" s="12" t="str">
        <f t="shared" si="23"/>
        <v>PH.IC.NA.010629.02</v>
      </c>
      <c r="Q332" s="12" t="str">
        <f t="shared" si="24"/>
        <v>CL.IC.NA.010629.02</v>
      </c>
      <c r="R332" t="s">
        <v>1141</v>
      </c>
      <c r="S332">
        <v>854</v>
      </c>
    </row>
    <row r="333" spans="1:19" ht="15">
      <c r="A333" t="s">
        <v>6765</v>
      </c>
      <c r="C333" s="2" t="s">
        <v>11324</v>
      </c>
      <c r="E333" s="2" t="s">
        <v>6888</v>
      </c>
      <c r="F333" t="s">
        <v>6908</v>
      </c>
      <c r="G333" t="s">
        <v>7089</v>
      </c>
      <c r="H333" s="22" t="s">
        <v>6756</v>
      </c>
      <c r="I333" t="s">
        <v>7090</v>
      </c>
      <c r="J333" s="11" t="str">
        <f t="shared" si="21"/>
        <v>IC.NA.010630</v>
      </c>
      <c r="K333" s="2" t="s">
        <v>923</v>
      </c>
      <c r="L333" t="str">
        <f t="shared" si="25"/>
        <v>Foot - left</v>
      </c>
      <c r="M333" s="12" t="str">
        <f t="shared" si="22"/>
        <v>PI.IC.NA.010630.02</v>
      </c>
      <c r="N333" s="12"/>
      <c r="O333" s="12" t="str">
        <f t="shared" si="23"/>
        <v>PH.IC.NA.010630.02</v>
      </c>
      <c r="Q333" s="12" t="str">
        <f t="shared" si="24"/>
        <v>CL.IC.NA.010630.02</v>
      </c>
      <c r="R333" t="s">
        <v>1141</v>
      </c>
      <c r="S333">
        <v>854</v>
      </c>
    </row>
    <row r="334" spans="1:19" ht="15">
      <c r="A334" t="s">
        <v>6765</v>
      </c>
      <c r="C334" s="2" t="s">
        <v>1192</v>
      </c>
      <c r="E334" s="2" t="s">
        <v>6888</v>
      </c>
      <c r="F334" t="s">
        <v>6908</v>
      </c>
      <c r="G334" t="s">
        <v>4336</v>
      </c>
      <c r="H334" s="22" t="s">
        <v>6758</v>
      </c>
      <c r="I334" t="s">
        <v>7091</v>
      </c>
      <c r="J334" s="11" t="str">
        <f t="shared" si="21"/>
        <v>IC.NA.010631</v>
      </c>
      <c r="K334" s="2" t="s">
        <v>923</v>
      </c>
      <c r="L334" t="str">
        <f t="shared" si="25"/>
        <v>Eye, right</v>
      </c>
      <c r="M334" s="12" t="str">
        <f t="shared" si="22"/>
        <v>PI.IC.NA.010631.02</v>
      </c>
      <c r="N334" s="12"/>
      <c r="O334" s="12" t="str">
        <f t="shared" si="23"/>
        <v>PH.IC.NA.010631.02</v>
      </c>
      <c r="Q334" s="12" t="str">
        <f t="shared" si="24"/>
        <v>CL.IC.NA.010631.02</v>
      </c>
      <c r="R334" t="s">
        <v>1141</v>
      </c>
      <c r="S334">
        <v>854</v>
      </c>
    </row>
    <row r="335" spans="1:19" ht="15">
      <c r="A335" t="s">
        <v>6765</v>
      </c>
      <c r="C335" s="2" t="s">
        <v>1192</v>
      </c>
      <c r="E335" s="2" t="s">
        <v>6888</v>
      </c>
      <c r="F335" t="s">
        <v>6908</v>
      </c>
      <c r="G335" t="s">
        <v>6915</v>
      </c>
      <c r="H335" s="22" t="s">
        <v>6412</v>
      </c>
      <c r="I335" t="s">
        <v>6916</v>
      </c>
      <c r="J335" s="11" t="str">
        <f t="shared" si="21"/>
        <v>IC.NA.010632</v>
      </c>
      <c r="K335" s="2" t="s">
        <v>923</v>
      </c>
      <c r="L335" t="str">
        <f t="shared" si="25"/>
        <v>Eye - left</v>
      </c>
      <c r="M335" s="12" t="str">
        <f t="shared" si="22"/>
        <v>PI.IC.NA.010632.02</v>
      </c>
      <c r="N335" s="12"/>
      <c r="O335" s="12" t="str">
        <f t="shared" si="23"/>
        <v>PH.IC.NA.010632.02</v>
      </c>
      <c r="Q335" s="12" t="str">
        <f t="shared" si="24"/>
        <v>CL.IC.NA.010632.02</v>
      </c>
      <c r="R335" t="s">
        <v>1141</v>
      </c>
      <c r="S335">
        <v>854</v>
      </c>
    </row>
    <row r="336" spans="1:19" ht="15">
      <c r="A336" t="s">
        <v>6765</v>
      </c>
      <c r="C336" s="2" t="s">
        <v>1192</v>
      </c>
      <c r="E336" s="2" t="s">
        <v>6888</v>
      </c>
      <c r="F336" t="s">
        <v>6908</v>
      </c>
      <c r="G336" t="s">
        <v>930</v>
      </c>
      <c r="H336" s="22" t="s">
        <v>6415</v>
      </c>
      <c r="I336" t="s">
        <v>930</v>
      </c>
      <c r="J336" s="11" t="str">
        <f t="shared" si="21"/>
        <v>IC.NA.010633</v>
      </c>
      <c r="K336" s="2" t="s">
        <v>923</v>
      </c>
      <c r="L336" t="str">
        <f t="shared" si="25"/>
        <v>Other</v>
      </c>
      <c r="M336" s="12" t="str">
        <f t="shared" si="22"/>
        <v>PI.IC.NA.010633.02</v>
      </c>
      <c r="N336" s="12"/>
      <c r="O336" s="12" t="str">
        <f t="shared" si="23"/>
        <v>PH.IC.NA.010633.02</v>
      </c>
      <c r="Q336" s="12" t="str">
        <f t="shared" si="24"/>
        <v>CL.IC.NA.010633.02</v>
      </c>
      <c r="R336" t="s">
        <v>1141</v>
      </c>
      <c r="S336">
        <v>854</v>
      </c>
    </row>
    <row r="337" spans="1:19" ht="15">
      <c r="A337" t="s">
        <v>6765</v>
      </c>
      <c r="C337" s="2" t="s">
        <v>1192</v>
      </c>
      <c r="E337" s="2" t="s">
        <v>6888</v>
      </c>
      <c r="F337" t="s">
        <v>6917</v>
      </c>
      <c r="G337" t="s">
        <v>6918</v>
      </c>
      <c r="H337" s="22" t="s">
        <v>6418</v>
      </c>
      <c r="I337" t="s">
        <v>6919</v>
      </c>
      <c r="J337" s="11" t="str">
        <f t="shared" si="21"/>
        <v>IC.NA.010634</v>
      </c>
      <c r="K337" s="2" t="s">
        <v>11324</v>
      </c>
      <c r="L337" t="str">
        <f t="shared" si="25"/>
        <v>Ready to learn</v>
      </c>
      <c r="M337" s="12" t="str">
        <f t="shared" si="22"/>
        <v>PI.IC.NA.010634.01</v>
      </c>
      <c r="N337" s="12"/>
      <c r="O337" s="12" t="str">
        <f t="shared" si="23"/>
        <v>PH.IC.NA.010634.01</v>
      </c>
      <c r="Q337" s="12" t="str">
        <f t="shared" si="24"/>
        <v>CL.IC.NA.010634.01</v>
      </c>
    </row>
    <row r="338" spans="1:19" ht="15">
      <c r="A338" t="s">
        <v>6765</v>
      </c>
      <c r="C338" s="2" t="s">
        <v>11324</v>
      </c>
      <c r="E338" s="2" t="s">
        <v>6888</v>
      </c>
      <c r="F338" t="s">
        <v>6917</v>
      </c>
      <c r="G338" t="s">
        <v>158</v>
      </c>
      <c r="H338" s="22" t="s">
        <v>6601</v>
      </c>
      <c r="I338" t="s">
        <v>6749</v>
      </c>
      <c r="J338" s="11" t="str">
        <f t="shared" si="21"/>
        <v>IC.NA.010635</v>
      </c>
      <c r="K338" s="2" t="s">
        <v>1192</v>
      </c>
      <c r="L338" t="str">
        <f t="shared" si="25"/>
        <v>Not interested in learning</v>
      </c>
      <c r="M338" s="12" t="str">
        <f t="shared" si="22"/>
        <v>PI.IC.NA.010635.01</v>
      </c>
      <c r="N338" s="12"/>
      <c r="O338" s="12" t="str">
        <f t="shared" si="23"/>
        <v>PH.IC.NA.010635.01</v>
      </c>
      <c r="Q338" s="12" t="str">
        <f t="shared" si="24"/>
        <v>CL.IC.NA.010635.01</v>
      </c>
    </row>
    <row r="339" spans="1:19" ht="15">
      <c r="A339" t="s">
        <v>6765</v>
      </c>
      <c r="C339" s="2" t="s">
        <v>1192</v>
      </c>
      <c r="E339" s="2" t="s">
        <v>6888</v>
      </c>
      <c r="F339" t="s">
        <v>6917</v>
      </c>
      <c r="G339" t="s">
        <v>6750</v>
      </c>
      <c r="H339" s="22" t="s">
        <v>6603</v>
      </c>
      <c r="I339" t="s">
        <v>6940</v>
      </c>
      <c r="J339" s="11" t="str">
        <f t="shared" si="21"/>
        <v>IC.NA.010636</v>
      </c>
      <c r="K339" s="2" t="s">
        <v>1192</v>
      </c>
      <c r="L339" t="str">
        <f t="shared" si="25"/>
        <v>States teaching is not needed</v>
      </c>
      <c r="M339" s="12" t="str">
        <f t="shared" si="22"/>
        <v>PI.IC.NA.010636.01</v>
      </c>
      <c r="N339" s="12"/>
      <c r="O339" s="12" t="str">
        <f t="shared" si="23"/>
        <v>PH.IC.NA.010636.01</v>
      </c>
      <c r="Q339" s="12" t="str">
        <f t="shared" si="24"/>
        <v>CL.IC.NA.010636.01</v>
      </c>
    </row>
    <row r="340" spans="1:19" ht="15">
      <c r="A340" t="s">
        <v>6765</v>
      </c>
      <c r="C340" s="2" t="s">
        <v>1192</v>
      </c>
      <c r="E340" s="2" t="s">
        <v>6888</v>
      </c>
      <c r="F340" t="s">
        <v>6917</v>
      </c>
      <c r="G340" t="s">
        <v>6941</v>
      </c>
      <c r="H340" s="22" t="s">
        <v>6446</v>
      </c>
      <c r="I340" t="s">
        <v>6942</v>
      </c>
      <c r="J340" s="11" t="str">
        <f t="shared" si="21"/>
        <v>IC.NA.010637</v>
      </c>
      <c r="K340" s="2" t="s">
        <v>1192</v>
      </c>
      <c r="L340" t="str">
        <f t="shared" si="25"/>
        <v>Impeded by current condition</v>
      </c>
      <c r="M340" s="12" t="str">
        <f t="shared" si="22"/>
        <v>PI.IC.NA.010637.01</v>
      </c>
      <c r="N340" s="12"/>
      <c r="O340" s="12" t="str">
        <f t="shared" si="23"/>
        <v>PH.IC.NA.010637.01</v>
      </c>
      <c r="Q340" s="12" t="str">
        <f t="shared" si="24"/>
        <v>CL.IC.NA.010637.01</v>
      </c>
    </row>
    <row r="341" spans="1:19" ht="15">
      <c r="A341" t="s">
        <v>6765</v>
      </c>
      <c r="C341" s="2" t="s">
        <v>1192</v>
      </c>
      <c r="E341" s="2" t="s">
        <v>6888</v>
      </c>
      <c r="F341" t="s">
        <v>6917</v>
      </c>
      <c r="G341" t="s">
        <v>6943</v>
      </c>
      <c r="H341" s="22" t="s">
        <v>6646</v>
      </c>
      <c r="I341" t="s">
        <v>6943</v>
      </c>
      <c r="J341" s="11" t="str">
        <f t="shared" si="21"/>
        <v>IC.NA.010661</v>
      </c>
      <c r="K341" s="2" t="s">
        <v>11324</v>
      </c>
      <c r="L341" t="str">
        <f t="shared" si="25"/>
        <v>Not ready for education</v>
      </c>
      <c r="M341" s="12" t="str">
        <f t="shared" si="22"/>
        <v>PI.IC.NA.010661.01</v>
      </c>
      <c r="N341" s="12"/>
      <c r="O341" s="12" t="str">
        <f t="shared" si="23"/>
        <v>PH.IC.NA.010661.01</v>
      </c>
      <c r="Q341" s="12" t="str">
        <f t="shared" si="24"/>
        <v>CL.IC.NA.010661.01</v>
      </c>
      <c r="R341" t="s">
        <v>1141</v>
      </c>
      <c r="S341">
        <v>868</v>
      </c>
    </row>
    <row r="342" spans="1:19" ht="15">
      <c r="A342" t="s">
        <v>6765</v>
      </c>
      <c r="C342" s="2" t="s">
        <v>1192</v>
      </c>
      <c r="E342" s="2" t="s">
        <v>6888</v>
      </c>
      <c r="F342" t="s">
        <v>6917</v>
      </c>
      <c r="G342" t="s">
        <v>6944</v>
      </c>
      <c r="H342" s="22" t="s">
        <v>11142</v>
      </c>
      <c r="I342" t="s">
        <v>6944</v>
      </c>
      <c r="J342" s="11" t="str">
        <f t="shared" si="21"/>
        <v>IC.NA.010662</v>
      </c>
      <c r="K342" s="2" t="s">
        <v>1192</v>
      </c>
      <c r="L342" t="str">
        <f t="shared" si="25"/>
        <v>Emotional factor</v>
      </c>
      <c r="M342" s="12" t="str">
        <f t="shared" si="22"/>
        <v>PI.IC.NA.010662.01</v>
      </c>
      <c r="N342" s="12"/>
      <c r="O342" s="12" t="str">
        <f t="shared" si="23"/>
        <v>PH.IC.NA.010662.01</v>
      </c>
      <c r="Q342" s="12" t="str">
        <f t="shared" si="24"/>
        <v>CL.IC.NA.010662.01</v>
      </c>
      <c r="R342" t="s">
        <v>1141</v>
      </c>
      <c r="S342">
        <v>868</v>
      </c>
    </row>
    <row r="343" spans="1:19" ht="15">
      <c r="A343" t="s">
        <v>6765</v>
      </c>
      <c r="C343" s="2" t="s">
        <v>1192</v>
      </c>
      <c r="E343" s="2" t="s">
        <v>6888</v>
      </c>
      <c r="F343" t="s">
        <v>6593</v>
      </c>
      <c r="G343" t="s">
        <v>1001</v>
      </c>
      <c r="H343" s="22" t="s">
        <v>6448</v>
      </c>
      <c r="I343" t="s">
        <v>1001</v>
      </c>
      <c r="J343" s="11" t="str">
        <f t="shared" si="21"/>
        <v>IC.NA.010638</v>
      </c>
      <c r="K343" s="2" t="s">
        <v>1192</v>
      </c>
      <c r="L343" t="str">
        <f t="shared" si="25"/>
        <v>None</v>
      </c>
      <c r="M343" s="12" t="str">
        <f t="shared" si="22"/>
        <v>PI.IC.NA.010638.01</v>
      </c>
      <c r="N343" s="12"/>
      <c r="O343" s="12" t="str">
        <f t="shared" si="23"/>
        <v>PH.IC.NA.010638.01</v>
      </c>
      <c r="Q343" s="12" t="str">
        <f t="shared" si="24"/>
        <v>CL.IC.NA.010638.01</v>
      </c>
    </row>
    <row r="344" spans="1:19" ht="15">
      <c r="A344" t="s">
        <v>6765</v>
      </c>
      <c r="C344" s="2" t="s">
        <v>1192</v>
      </c>
      <c r="E344" s="2" t="s">
        <v>6888</v>
      </c>
      <c r="F344" t="s">
        <v>6593</v>
      </c>
      <c r="G344" t="s">
        <v>6594</v>
      </c>
      <c r="H344" s="22" t="s">
        <v>6450</v>
      </c>
      <c r="I344" t="s">
        <v>6594</v>
      </c>
      <c r="J344" s="11" t="str">
        <f t="shared" si="21"/>
        <v>IC.NA.010639</v>
      </c>
      <c r="K344" s="2" t="s">
        <v>1192</v>
      </c>
      <c r="L344" t="str">
        <f t="shared" si="25"/>
        <v>Asthma</v>
      </c>
      <c r="M344" s="12" t="str">
        <f t="shared" si="22"/>
        <v>PI.IC.NA.010639.01</v>
      </c>
      <c r="N344" s="12"/>
      <c r="O344" s="12" t="str">
        <f t="shared" si="23"/>
        <v>PH.IC.NA.010639.01</v>
      </c>
      <c r="Q344" s="12" t="str">
        <f t="shared" si="24"/>
        <v>CL.IC.NA.010639.01</v>
      </c>
    </row>
    <row r="345" spans="1:19" ht="15">
      <c r="A345" t="s">
        <v>6765</v>
      </c>
      <c r="C345" s="2" t="s">
        <v>1192</v>
      </c>
      <c r="E345" s="2" t="s">
        <v>6888</v>
      </c>
      <c r="F345" t="s">
        <v>6593</v>
      </c>
      <c r="G345" t="s">
        <v>6595</v>
      </c>
      <c r="H345" s="22" t="s">
        <v>6452</v>
      </c>
      <c r="I345" t="s">
        <v>6595</v>
      </c>
      <c r="J345" s="11" t="str">
        <f t="shared" si="21"/>
        <v>IC.NA.010640</v>
      </c>
      <c r="K345" s="2" t="s">
        <v>1192</v>
      </c>
      <c r="L345" t="str">
        <f t="shared" si="25"/>
        <v>COPD</v>
      </c>
      <c r="M345" s="12" t="str">
        <f t="shared" si="22"/>
        <v>PI.IC.NA.010640.01</v>
      </c>
      <c r="N345" s="12"/>
      <c r="O345" s="12" t="str">
        <f t="shared" si="23"/>
        <v>PH.IC.NA.010640.01</v>
      </c>
      <c r="Q345" s="12" t="str">
        <f t="shared" si="24"/>
        <v>CL.IC.NA.010640.01</v>
      </c>
    </row>
    <row r="346" spans="1:19" ht="15">
      <c r="A346" t="s">
        <v>6765</v>
      </c>
      <c r="C346" s="2" t="s">
        <v>1192</v>
      </c>
      <c r="E346" s="2" t="s">
        <v>6888</v>
      </c>
      <c r="F346" t="s">
        <v>6593</v>
      </c>
      <c r="G346" t="s">
        <v>6596</v>
      </c>
      <c r="H346" s="22" t="s">
        <v>6455</v>
      </c>
      <c r="I346" t="s">
        <v>6597</v>
      </c>
      <c r="J346" s="11" t="str">
        <f t="shared" si="21"/>
        <v>IC.NA.010641</v>
      </c>
      <c r="K346" s="2" t="s">
        <v>1192</v>
      </c>
      <c r="L346" t="str">
        <f t="shared" si="25"/>
        <v>Pulmonary Emboli</v>
      </c>
      <c r="M346" s="12" t="str">
        <f t="shared" si="22"/>
        <v>PI.IC.NA.010641.01</v>
      </c>
      <c r="N346" s="12"/>
      <c r="O346" s="12" t="str">
        <f t="shared" si="23"/>
        <v>PH.IC.NA.010641.01</v>
      </c>
      <c r="Q346" s="12" t="str">
        <f t="shared" si="24"/>
        <v>CL.IC.NA.010641.01</v>
      </c>
    </row>
    <row r="347" spans="1:19" ht="15">
      <c r="A347" t="s">
        <v>6765</v>
      </c>
      <c r="C347" s="2" t="s">
        <v>1192</v>
      </c>
      <c r="E347" s="2" t="s">
        <v>6888</v>
      </c>
      <c r="F347" t="s">
        <v>6593</v>
      </c>
      <c r="G347" t="s">
        <v>6598</v>
      </c>
      <c r="H347" s="22" t="s">
        <v>6456</v>
      </c>
      <c r="I347" t="s">
        <v>6782</v>
      </c>
      <c r="J347" s="11" t="str">
        <f t="shared" si="21"/>
        <v>IC.NA.010642</v>
      </c>
      <c r="K347" s="2" t="s">
        <v>1192</v>
      </c>
      <c r="L347" t="str">
        <f t="shared" si="25"/>
        <v>Pulmonary Fibrosis</v>
      </c>
      <c r="M347" s="12" t="str">
        <f t="shared" si="22"/>
        <v>PI.IC.NA.010642.01</v>
      </c>
      <c r="N347" s="12"/>
      <c r="O347" s="12" t="str">
        <f t="shared" si="23"/>
        <v>PH.IC.NA.010642.01</v>
      </c>
      <c r="Q347" s="12" t="str">
        <f t="shared" si="24"/>
        <v>CL.IC.NA.010642.01</v>
      </c>
    </row>
    <row r="348" spans="1:19" ht="15">
      <c r="A348" t="s">
        <v>6765</v>
      </c>
      <c r="C348" s="2" t="s">
        <v>1192</v>
      </c>
      <c r="E348" s="2" t="s">
        <v>6888</v>
      </c>
      <c r="F348" t="s">
        <v>6593</v>
      </c>
      <c r="G348" t="s">
        <v>6783</v>
      </c>
      <c r="H348" s="22" t="s">
        <v>6458</v>
      </c>
      <c r="I348" t="s">
        <v>6784</v>
      </c>
      <c r="J348" s="11" t="str">
        <f t="shared" si="21"/>
        <v>IC.NA.010643</v>
      </c>
      <c r="K348" s="2" t="s">
        <v>1192</v>
      </c>
      <c r="L348" t="str">
        <f t="shared" si="25"/>
        <v>Upper respiratory infections</v>
      </c>
      <c r="M348" s="12" t="str">
        <f t="shared" si="22"/>
        <v>PI.IC.NA.010643.01</v>
      </c>
      <c r="N348" s="12"/>
      <c r="O348" s="12" t="str">
        <f t="shared" si="23"/>
        <v>PH.IC.NA.010643.01</v>
      </c>
      <c r="Q348" s="12" t="str">
        <f t="shared" si="24"/>
        <v>CL.IC.NA.010643.01</v>
      </c>
    </row>
    <row r="349" spans="1:19" ht="15">
      <c r="A349" t="s">
        <v>6765</v>
      </c>
      <c r="C349" s="2" t="s">
        <v>1192</v>
      </c>
      <c r="E349" s="2" t="s">
        <v>6888</v>
      </c>
      <c r="F349" t="s">
        <v>6593</v>
      </c>
      <c r="G349" t="s">
        <v>6785</v>
      </c>
      <c r="H349" s="22" t="s">
        <v>6459</v>
      </c>
      <c r="I349" t="s">
        <v>6786</v>
      </c>
      <c r="J349" s="11" t="str">
        <f t="shared" si="21"/>
        <v>IC.NA.010644</v>
      </c>
      <c r="K349" s="2" t="s">
        <v>1192</v>
      </c>
      <c r="L349" t="str">
        <f t="shared" si="25"/>
        <v>Tuberculosis</v>
      </c>
      <c r="M349" s="12" t="str">
        <f t="shared" si="22"/>
        <v>PI.IC.NA.010644.01</v>
      </c>
      <c r="N349" s="12"/>
      <c r="O349" s="12" t="str">
        <f t="shared" si="23"/>
        <v>PH.IC.NA.010644.01</v>
      </c>
      <c r="Q349" s="12" t="str">
        <f t="shared" si="24"/>
        <v>CL.IC.NA.010644.01</v>
      </c>
    </row>
    <row r="350" spans="1:19" ht="15">
      <c r="A350" t="s">
        <v>6765</v>
      </c>
      <c r="C350" s="2" t="s">
        <v>1192</v>
      </c>
      <c r="E350" s="2" t="s">
        <v>6888</v>
      </c>
      <c r="F350" t="s">
        <v>6787</v>
      </c>
      <c r="G350" t="s">
        <v>6788</v>
      </c>
      <c r="H350" s="22" t="s">
        <v>6460</v>
      </c>
      <c r="I350" t="s">
        <v>6788</v>
      </c>
      <c r="J350" s="11" t="str">
        <f t="shared" si="21"/>
        <v>IC.NA.010645</v>
      </c>
      <c r="K350" s="2" t="s">
        <v>1192</v>
      </c>
      <c r="L350" t="str">
        <f t="shared" si="25"/>
        <v>1 L/Min</v>
      </c>
      <c r="M350" s="12" t="str">
        <f t="shared" si="22"/>
        <v>PI.IC.NA.010645.01</v>
      </c>
      <c r="N350" s="12"/>
      <c r="O350" s="12" t="str">
        <f t="shared" si="23"/>
        <v>PH.IC.NA.010645.01</v>
      </c>
      <c r="Q350" s="12" t="str">
        <f t="shared" si="24"/>
        <v>CL.IC.NA.010645.01</v>
      </c>
    </row>
    <row r="351" spans="1:19" ht="15">
      <c r="A351" t="s">
        <v>6765</v>
      </c>
      <c r="C351" s="2" t="s">
        <v>1192</v>
      </c>
      <c r="E351" s="2" t="s">
        <v>6888</v>
      </c>
      <c r="F351" t="s">
        <v>6787</v>
      </c>
      <c r="G351" t="s">
        <v>6789</v>
      </c>
      <c r="H351" s="22" t="s">
        <v>6463</v>
      </c>
      <c r="I351" t="s">
        <v>6789</v>
      </c>
      <c r="J351" s="11" t="str">
        <f t="shared" si="21"/>
        <v>IC.NA.010646</v>
      </c>
      <c r="K351" s="2" t="s">
        <v>1192</v>
      </c>
      <c r="L351" t="str">
        <f t="shared" si="25"/>
        <v>2 L/Min</v>
      </c>
      <c r="M351" s="12" t="str">
        <f t="shared" si="22"/>
        <v>PI.IC.NA.010646.01</v>
      </c>
      <c r="N351" s="12"/>
      <c r="O351" s="12" t="str">
        <f t="shared" si="23"/>
        <v>PH.IC.NA.010646.01</v>
      </c>
      <c r="Q351" s="12" t="str">
        <f t="shared" si="24"/>
        <v>CL.IC.NA.010646.01</v>
      </c>
    </row>
    <row r="352" spans="1:19" ht="15">
      <c r="A352" t="s">
        <v>6765</v>
      </c>
      <c r="C352" s="2" t="s">
        <v>1192</v>
      </c>
      <c r="E352" s="2" t="s">
        <v>6888</v>
      </c>
      <c r="F352" t="s">
        <v>6787</v>
      </c>
      <c r="G352" t="s">
        <v>6790</v>
      </c>
      <c r="H352" s="22" t="s">
        <v>6465</v>
      </c>
      <c r="I352" t="s">
        <v>6790</v>
      </c>
      <c r="J352" s="11" t="str">
        <f t="shared" si="21"/>
        <v>IC.NA.010647</v>
      </c>
      <c r="K352" s="2" t="s">
        <v>1192</v>
      </c>
      <c r="L352" t="str">
        <f t="shared" si="25"/>
        <v>3 L/Min</v>
      </c>
      <c r="M352" s="12" t="str">
        <f t="shared" si="22"/>
        <v>PI.IC.NA.010647.01</v>
      </c>
      <c r="N352" s="12"/>
      <c r="O352" s="12" t="str">
        <f t="shared" si="23"/>
        <v>PH.IC.NA.010647.01</v>
      </c>
      <c r="Q352" s="12" t="str">
        <f t="shared" si="24"/>
        <v>CL.IC.NA.010647.01</v>
      </c>
    </row>
    <row r="353" spans="1:17" ht="15">
      <c r="A353" t="s">
        <v>6765</v>
      </c>
      <c r="C353" s="2" t="s">
        <v>1192</v>
      </c>
      <c r="E353" s="2" t="s">
        <v>6888</v>
      </c>
      <c r="F353" t="s">
        <v>6787</v>
      </c>
      <c r="G353" t="s">
        <v>6791</v>
      </c>
      <c r="H353" s="22" t="s">
        <v>6467</v>
      </c>
      <c r="I353" t="s">
        <v>6791</v>
      </c>
      <c r="J353" s="11" t="str">
        <f t="shared" si="21"/>
        <v>IC.NA.010648</v>
      </c>
      <c r="K353" s="2" t="s">
        <v>1192</v>
      </c>
      <c r="L353" t="str">
        <f t="shared" si="25"/>
        <v>4 L/Min</v>
      </c>
      <c r="M353" s="12" t="str">
        <f t="shared" si="22"/>
        <v>PI.IC.NA.010648.01</v>
      </c>
      <c r="N353" s="12"/>
      <c r="O353" s="12" t="str">
        <f t="shared" si="23"/>
        <v>PH.IC.NA.010648.01</v>
      </c>
      <c r="Q353" s="12" t="str">
        <f t="shared" si="24"/>
        <v>CL.IC.NA.010648.01</v>
      </c>
    </row>
    <row r="354" spans="1:17" ht="15">
      <c r="A354" t="s">
        <v>6765</v>
      </c>
      <c r="C354" s="2" t="s">
        <v>1192</v>
      </c>
      <c r="E354" s="2" t="s">
        <v>6888</v>
      </c>
      <c r="F354" t="s">
        <v>6787</v>
      </c>
      <c r="G354" t="s">
        <v>6792</v>
      </c>
      <c r="H354" s="22" t="s">
        <v>6647</v>
      </c>
      <c r="I354" t="s">
        <v>930</v>
      </c>
      <c r="J354" s="11" t="str">
        <f t="shared" si="21"/>
        <v>IC.NA.010649</v>
      </c>
      <c r="K354" s="2" t="s">
        <v>1192</v>
      </c>
      <c r="L354" t="str">
        <f t="shared" si="25"/>
        <v>Other O2 Flowrate</v>
      </c>
      <c r="M354" s="12" t="str">
        <f t="shared" si="22"/>
        <v>PI.IC.NA.010649.01</v>
      </c>
      <c r="N354" s="12"/>
      <c r="O354" s="12" t="str">
        <f t="shared" si="23"/>
        <v>PH.IC.NA.010649.01</v>
      </c>
      <c r="Q354" s="12" t="str">
        <f t="shared" si="24"/>
        <v>CL.IC.NA.010649.01</v>
      </c>
    </row>
    <row r="355" spans="1:17" ht="15">
      <c r="A355" t="s">
        <v>6765</v>
      </c>
      <c r="C355" s="2" t="s">
        <v>1192</v>
      </c>
      <c r="E355" s="2" t="s">
        <v>6888</v>
      </c>
      <c r="F355" t="s">
        <v>6787</v>
      </c>
      <c r="G355" t="s">
        <v>6793</v>
      </c>
      <c r="H355" s="22" t="s">
        <v>6650</v>
      </c>
      <c r="I355" t="s">
        <v>6794</v>
      </c>
      <c r="J355" s="11" t="str">
        <f t="shared" si="21"/>
        <v>IC.NA.010650</v>
      </c>
      <c r="K355" s="2" t="s">
        <v>1192</v>
      </c>
      <c r="L355" t="str">
        <f t="shared" si="25"/>
        <v>BiPap</v>
      </c>
      <c r="M355" s="12" t="str">
        <f t="shared" si="22"/>
        <v>PI.IC.NA.010650.01</v>
      </c>
      <c r="N355" s="12"/>
      <c r="O355" s="12" t="str">
        <f t="shared" si="23"/>
        <v>PH.IC.NA.010650.01</v>
      </c>
      <c r="Q355" s="12" t="str">
        <f t="shared" si="24"/>
        <v>CL.IC.NA.010650.01</v>
      </c>
    </row>
    <row r="356" spans="1:17" ht="15">
      <c r="A356" t="s">
        <v>6765</v>
      </c>
      <c r="C356" s="2" t="s">
        <v>1192</v>
      </c>
      <c r="E356" s="2" t="s">
        <v>6888</v>
      </c>
      <c r="F356" t="s">
        <v>6787</v>
      </c>
      <c r="G356" t="s">
        <v>8472</v>
      </c>
      <c r="H356" s="22" t="s">
        <v>6653</v>
      </c>
      <c r="I356" t="s">
        <v>6795</v>
      </c>
      <c r="J356" s="11" t="str">
        <f t="shared" si="21"/>
        <v>IC.NA.010651</v>
      </c>
      <c r="K356" s="2" t="s">
        <v>1192</v>
      </c>
      <c r="L356" t="str">
        <f t="shared" si="25"/>
        <v>CPAP</v>
      </c>
      <c r="M356" s="12" t="str">
        <f t="shared" si="22"/>
        <v>PI.IC.NA.010651.01</v>
      </c>
      <c r="N356" s="12"/>
      <c r="O356" s="12" t="str">
        <f t="shared" si="23"/>
        <v>PH.IC.NA.010651.01</v>
      </c>
      <c r="Q356" s="12" t="str">
        <f t="shared" si="24"/>
        <v>CL.IC.NA.010651.01</v>
      </c>
    </row>
    <row r="357" spans="1:17" ht="15">
      <c r="A357" t="s">
        <v>6765</v>
      </c>
      <c r="C357" s="2" t="s">
        <v>1192</v>
      </c>
      <c r="E357" s="2" t="s">
        <v>6888</v>
      </c>
      <c r="F357" t="s">
        <v>6787</v>
      </c>
      <c r="G357" t="s">
        <v>6796</v>
      </c>
      <c r="H357" s="22" t="s">
        <v>6656</v>
      </c>
      <c r="I357" t="s">
        <v>6796</v>
      </c>
      <c r="J357" s="11" t="str">
        <f t="shared" si="21"/>
        <v>IC.NA.010652</v>
      </c>
      <c r="K357" s="2" t="s">
        <v>1192</v>
      </c>
      <c r="L357" t="str">
        <f t="shared" si="25"/>
        <v>Cannula</v>
      </c>
      <c r="M357" s="12" t="str">
        <f t="shared" si="22"/>
        <v>PI.IC.NA.010652.01</v>
      </c>
      <c r="N357" s="12"/>
      <c r="O357" s="12" t="str">
        <f t="shared" si="23"/>
        <v>PH.IC.NA.010652.01</v>
      </c>
      <c r="Q357" s="12" t="str">
        <f t="shared" si="24"/>
        <v>CL.IC.NA.010652.01</v>
      </c>
    </row>
    <row r="358" spans="1:17" ht="15">
      <c r="A358" t="s">
        <v>6765</v>
      </c>
      <c r="C358" s="2" t="s">
        <v>1192</v>
      </c>
      <c r="E358" s="2" t="s">
        <v>6888</v>
      </c>
      <c r="F358" t="s">
        <v>6787</v>
      </c>
      <c r="G358" t="s">
        <v>3848</v>
      </c>
      <c r="H358" s="2" t="s">
        <v>6933</v>
      </c>
      <c r="I358" t="s">
        <v>3848</v>
      </c>
      <c r="J358" s="11" t="str">
        <f t="shared" si="21"/>
        <v>IC.NA.010653</v>
      </c>
      <c r="K358" s="2" t="s">
        <v>1192</v>
      </c>
      <c r="L358" t="str">
        <f t="shared" si="25"/>
        <v>Catheter</v>
      </c>
      <c r="M358" s="12" t="str">
        <f t="shared" si="22"/>
        <v>PI.IC.NA.010653.01</v>
      </c>
      <c r="N358" s="12"/>
      <c r="O358" s="12" t="str">
        <f t="shared" si="23"/>
        <v>PH.IC.NA.010653.01</v>
      </c>
      <c r="Q358" s="12" t="str">
        <f t="shared" si="24"/>
        <v>CL.IC.NA.010653.01</v>
      </c>
    </row>
    <row r="359" spans="1:17" ht="15">
      <c r="A359" t="s">
        <v>6765</v>
      </c>
      <c r="C359" s="2" t="s">
        <v>1192</v>
      </c>
      <c r="E359" s="2" t="s">
        <v>6888</v>
      </c>
      <c r="F359" t="s">
        <v>6787</v>
      </c>
      <c r="G359" t="s">
        <v>6797</v>
      </c>
      <c r="H359" s="2" t="s">
        <v>6592</v>
      </c>
      <c r="I359" t="s">
        <v>6797</v>
      </c>
      <c r="J359" s="11" t="str">
        <f t="shared" si="21"/>
        <v>IC.NA.010654</v>
      </c>
      <c r="K359" s="2" t="s">
        <v>1192</v>
      </c>
      <c r="L359" t="str">
        <f t="shared" si="25"/>
        <v>Mask</v>
      </c>
      <c r="M359" s="12" t="str">
        <f t="shared" si="22"/>
        <v>PI.IC.NA.010654.01</v>
      </c>
      <c r="N359" s="12"/>
      <c r="O359" s="12" t="str">
        <f t="shared" si="23"/>
        <v>PH.IC.NA.010654.01</v>
      </c>
      <c r="Q359" s="12" t="str">
        <f t="shared" si="24"/>
        <v>CL.IC.NA.010654.01</v>
      </c>
    </row>
    <row r="360" spans="1:17" ht="15">
      <c r="A360" t="s">
        <v>6765</v>
      </c>
      <c r="C360" s="2" t="s">
        <v>1192</v>
      </c>
      <c r="E360" s="2" t="s">
        <v>6888</v>
      </c>
      <c r="F360" t="s">
        <v>6787</v>
      </c>
      <c r="G360" t="s">
        <v>6798</v>
      </c>
      <c r="H360" s="2" t="s">
        <v>6605</v>
      </c>
      <c r="I360" t="s">
        <v>6799</v>
      </c>
      <c r="J360" s="11" t="str">
        <f t="shared" si="21"/>
        <v>IC.NA.010655</v>
      </c>
      <c r="K360" s="2" t="s">
        <v>1192</v>
      </c>
      <c r="L360" t="str">
        <f t="shared" si="25"/>
        <v>Other O2 Delivery Device</v>
      </c>
      <c r="M360" s="12" t="str">
        <f t="shared" si="22"/>
        <v>PI.IC.NA.010655.01</v>
      </c>
      <c r="N360" s="12"/>
      <c r="O360" s="12" t="str">
        <f t="shared" si="23"/>
        <v>PH.IC.NA.010655.01</v>
      </c>
      <c r="Q360" s="12" t="str">
        <f t="shared" si="24"/>
        <v>CL.IC.NA.010655.01</v>
      </c>
    </row>
    <row r="361" spans="1:17" ht="15">
      <c r="A361" t="s">
        <v>6765</v>
      </c>
      <c r="C361" s="2" t="s">
        <v>1192</v>
      </c>
      <c r="E361" s="2" t="s">
        <v>6888</v>
      </c>
      <c r="F361" t="s">
        <v>6787</v>
      </c>
      <c r="G361" t="s">
        <v>1001</v>
      </c>
      <c r="H361" s="2" t="s">
        <v>6821</v>
      </c>
      <c r="I361" t="s">
        <v>1001</v>
      </c>
      <c r="J361" s="11" t="str">
        <f t="shared" si="21"/>
        <v>IC.NA.010656</v>
      </c>
      <c r="K361" s="2" t="s">
        <v>1192</v>
      </c>
      <c r="L361" t="str">
        <f t="shared" si="25"/>
        <v>None</v>
      </c>
      <c r="M361" s="12" t="str">
        <f t="shared" si="22"/>
        <v>PI.IC.NA.010656.01</v>
      </c>
      <c r="N361" s="12"/>
      <c r="O361" s="12" t="str">
        <f t="shared" si="23"/>
        <v>PH.IC.NA.010656.01</v>
      </c>
      <c r="Q361" s="12" t="str">
        <f t="shared" si="24"/>
        <v>CL.IC.NA.010656.01</v>
      </c>
    </row>
    <row r="362" spans="1:17" ht="15">
      <c r="A362" t="s">
        <v>6765</v>
      </c>
      <c r="C362" s="2" t="s">
        <v>1192</v>
      </c>
      <c r="D362" t="s">
        <v>6800</v>
      </c>
      <c r="E362" s="2" t="s">
        <v>7284</v>
      </c>
      <c r="F362" t="s">
        <v>6801</v>
      </c>
      <c r="G362" t="s">
        <v>6475</v>
      </c>
      <c r="H362" s="22" t="s">
        <v>1396</v>
      </c>
      <c r="I362" t="s">
        <v>2103</v>
      </c>
      <c r="J362" s="11" t="str">
        <f t="shared" si="21"/>
        <v>IC.NA.010701</v>
      </c>
      <c r="K362" s="2" t="s">
        <v>1192</v>
      </c>
      <c r="L362" t="str">
        <f t="shared" si="25"/>
        <v>Yellow metal</v>
      </c>
      <c r="M362" s="12" t="str">
        <f t="shared" si="22"/>
        <v>PI.IC.NA.010701.01</v>
      </c>
      <c r="N362" s="12"/>
      <c r="O362" s="12" t="str">
        <f t="shared" si="23"/>
        <v>PH.IC.NA.010701.01</v>
      </c>
      <c r="Q362" s="12" t="str">
        <f t="shared" si="24"/>
        <v>CL.IC.NA.010701.01</v>
      </c>
    </row>
    <row r="363" spans="1:17" ht="15">
      <c r="A363" t="s">
        <v>6765</v>
      </c>
      <c r="C363" s="2" t="s">
        <v>1192</v>
      </c>
      <c r="E363" s="2" t="s">
        <v>7284</v>
      </c>
      <c r="F363" t="s">
        <v>6801</v>
      </c>
      <c r="G363" t="s">
        <v>6477</v>
      </c>
      <c r="H363" s="22" t="s">
        <v>1398</v>
      </c>
      <c r="I363" t="s">
        <v>3124</v>
      </c>
      <c r="J363" s="11" t="str">
        <f t="shared" ref="J363:J419" si="26">CONCATENATE("IC.NA.",C363,E363,H363)</f>
        <v>IC.NA.010702</v>
      </c>
      <c r="K363" s="2" t="s">
        <v>1192</v>
      </c>
      <c r="L363" t="str">
        <f t="shared" si="25"/>
        <v>White metal</v>
      </c>
      <c r="M363" s="12" t="str">
        <f t="shared" ref="M363:M419" si="27">CONCATENATE("PI.",J363,".",K363)</f>
        <v>PI.IC.NA.010702.01</v>
      </c>
      <c r="N363" s="12"/>
      <c r="O363" s="12" t="str">
        <f t="shared" ref="O363:O419" si="28">CONCATENATE("PH.",J363,".",K363)</f>
        <v>PH.IC.NA.010702.01</v>
      </c>
      <c r="Q363" s="12" t="str">
        <f t="shared" ref="Q363:Q419" si="29">CONCATENATE("CL.",J363,".",K363)</f>
        <v>CL.IC.NA.010702.01</v>
      </c>
    </row>
    <row r="364" spans="1:17" ht="15">
      <c r="A364" t="s">
        <v>6765</v>
      </c>
      <c r="C364" s="2" t="s">
        <v>1192</v>
      </c>
      <c r="E364" s="2" t="s">
        <v>7284</v>
      </c>
      <c r="F364" t="s">
        <v>6801</v>
      </c>
      <c r="G364" t="s">
        <v>6610</v>
      </c>
      <c r="H364" s="22" t="s">
        <v>1400</v>
      </c>
      <c r="I364" t="s">
        <v>6485</v>
      </c>
      <c r="J364" s="11" t="str">
        <f t="shared" si="26"/>
        <v>IC.NA.010703</v>
      </c>
      <c r="K364" s="2" t="s">
        <v>1192</v>
      </c>
      <c r="L364" t="str">
        <f t="shared" si="25"/>
        <v>Stone color: specify</v>
      </c>
      <c r="M364" s="12" t="str">
        <f t="shared" si="27"/>
        <v>PI.IC.NA.010703.01</v>
      </c>
      <c r="N364" s="12"/>
      <c r="O364" s="12" t="str">
        <f t="shared" si="28"/>
        <v>PH.IC.NA.010703.01</v>
      </c>
      <c r="Q364" s="12" t="str">
        <f t="shared" si="29"/>
        <v>CL.IC.NA.010703.01</v>
      </c>
    </row>
    <row r="365" spans="1:17" ht="15">
      <c r="A365" t="s">
        <v>6765</v>
      </c>
      <c r="C365" s="2" t="s">
        <v>1192</v>
      </c>
      <c r="E365" s="2" t="s">
        <v>7284</v>
      </c>
      <c r="F365" t="s">
        <v>6801</v>
      </c>
      <c r="G365" t="s">
        <v>930</v>
      </c>
      <c r="H365" s="22" t="s">
        <v>1402</v>
      </c>
      <c r="I365" t="s">
        <v>930</v>
      </c>
      <c r="J365" s="11" t="str">
        <f t="shared" si="26"/>
        <v>IC.NA.010704</v>
      </c>
      <c r="K365" s="2" t="s">
        <v>1192</v>
      </c>
      <c r="L365" t="str">
        <f t="shared" si="25"/>
        <v>Other</v>
      </c>
      <c r="M365" s="12" t="str">
        <f t="shared" si="27"/>
        <v>PI.IC.NA.010704.01</v>
      </c>
      <c r="N365" s="12"/>
      <c r="O365" s="12" t="str">
        <f t="shared" si="28"/>
        <v>PH.IC.NA.010704.01</v>
      </c>
      <c r="Q365" s="12" t="str">
        <f t="shared" si="29"/>
        <v>CL.IC.NA.010704.01</v>
      </c>
    </row>
    <row r="366" spans="1:17" ht="15">
      <c r="A366" t="s">
        <v>6765</v>
      </c>
      <c r="C366" s="2" t="s">
        <v>1192</v>
      </c>
      <c r="E366" s="2" t="s">
        <v>7284</v>
      </c>
      <c r="F366" t="s">
        <v>6801</v>
      </c>
      <c r="G366" t="s">
        <v>6513</v>
      </c>
      <c r="H366" s="22" t="s">
        <v>1404</v>
      </c>
      <c r="I366" t="s">
        <v>6636</v>
      </c>
      <c r="J366" s="11" t="str">
        <f t="shared" si="26"/>
        <v>IC.NA.010705</v>
      </c>
      <c r="K366" s="2" t="s">
        <v>1192</v>
      </c>
      <c r="L366" t="str">
        <f t="shared" si="25"/>
        <v>DISPOSITION</v>
      </c>
      <c r="M366" s="12" t="str">
        <f t="shared" si="27"/>
        <v>PI.IC.NA.010705.01</v>
      </c>
      <c r="N366" s="12"/>
      <c r="O366" s="12" t="str">
        <f t="shared" si="28"/>
        <v>PH.IC.NA.010705.01</v>
      </c>
      <c r="Q366" s="12" t="str">
        <f t="shared" si="29"/>
        <v>CL.IC.NA.010705.01</v>
      </c>
    </row>
    <row r="367" spans="1:17" ht="15">
      <c r="A367" t="s">
        <v>6765</v>
      </c>
      <c r="C367" s="2" t="s">
        <v>1192</v>
      </c>
      <c r="E367" s="2" t="s">
        <v>7284</v>
      </c>
      <c r="F367" t="s">
        <v>6801</v>
      </c>
      <c r="G367" t="s">
        <v>6637</v>
      </c>
      <c r="H367" s="22" t="s">
        <v>1406</v>
      </c>
      <c r="I367" t="s">
        <v>6802</v>
      </c>
      <c r="J367" s="11" t="str">
        <f t="shared" si="26"/>
        <v>IC.NA.010706</v>
      </c>
      <c r="K367" s="2" t="s">
        <v>1192</v>
      </c>
      <c r="L367" t="str">
        <f t="shared" si="25"/>
        <v>Sent to secure location</v>
      </c>
      <c r="M367" s="12" t="str">
        <f t="shared" si="27"/>
        <v>PI.IC.NA.010706.01</v>
      </c>
      <c r="N367" s="12"/>
      <c r="O367" s="12" t="str">
        <f t="shared" si="28"/>
        <v>PH.IC.NA.010706.01</v>
      </c>
      <c r="Q367" s="12" t="str">
        <f t="shared" si="29"/>
        <v>CL.IC.NA.010706.01</v>
      </c>
    </row>
    <row r="368" spans="1:17" ht="15">
      <c r="A368" t="s">
        <v>6765</v>
      </c>
      <c r="C368" s="2" t="s">
        <v>1192</v>
      </c>
      <c r="E368" s="2" t="s">
        <v>7284</v>
      </c>
      <c r="F368" t="s">
        <v>6801</v>
      </c>
      <c r="G368" t="s">
        <v>6514</v>
      </c>
      <c r="H368" s="22" t="s">
        <v>1419</v>
      </c>
      <c r="I368" t="s">
        <v>6642</v>
      </c>
      <c r="J368" s="11" t="str">
        <f t="shared" si="26"/>
        <v>IC.NA.010707</v>
      </c>
      <c r="K368" s="2" t="s">
        <v>1192</v>
      </c>
      <c r="L368" t="str">
        <f t="shared" si="25"/>
        <v>Kept at bedside per patient</v>
      </c>
      <c r="M368" s="12" t="str">
        <f t="shared" si="27"/>
        <v>PI.IC.NA.010707.01</v>
      </c>
      <c r="N368" s="12"/>
      <c r="O368" s="12" t="str">
        <f t="shared" si="28"/>
        <v>PH.IC.NA.010707.01</v>
      </c>
      <c r="Q368" s="12" t="str">
        <f t="shared" si="29"/>
        <v>CL.IC.NA.010707.01</v>
      </c>
    </row>
    <row r="369" spans="1:17" ht="15">
      <c r="A369" t="s">
        <v>6765</v>
      </c>
      <c r="C369" s="2" t="s">
        <v>1192</v>
      </c>
      <c r="E369" s="2" t="s">
        <v>7284</v>
      </c>
      <c r="F369" t="s">
        <v>6801</v>
      </c>
      <c r="G369" t="s">
        <v>6515</v>
      </c>
      <c r="H369" s="22" t="s">
        <v>1550</v>
      </c>
      <c r="I369" t="s">
        <v>6631</v>
      </c>
      <c r="J369" s="11" t="str">
        <f t="shared" si="26"/>
        <v>IC.NA.010708</v>
      </c>
      <c r="K369" s="2" t="s">
        <v>1192</v>
      </c>
      <c r="L369" t="str">
        <f t="shared" si="25"/>
        <v>Sent home with: specify</v>
      </c>
      <c r="M369" s="12" t="str">
        <f t="shared" si="27"/>
        <v>PI.IC.NA.010708.01</v>
      </c>
      <c r="N369" s="12"/>
      <c r="O369" s="12" t="str">
        <f t="shared" si="28"/>
        <v>PH.IC.NA.010708.01</v>
      </c>
      <c r="Q369" s="12" t="str">
        <f t="shared" si="29"/>
        <v>CL.IC.NA.010708.01</v>
      </c>
    </row>
    <row r="370" spans="1:17" ht="15">
      <c r="A370" t="s">
        <v>6765</v>
      </c>
      <c r="C370" s="2" t="s">
        <v>1192</v>
      </c>
      <c r="E370" s="2" t="s">
        <v>7284</v>
      </c>
      <c r="F370" t="s">
        <v>6803</v>
      </c>
      <c r="G370" t="s">
        <v>6804</v>
      </c>
      <c r="H370" s="22" t="s">
        <v>1551</v>
      </c>
      <c r="I370" t="s">
        <v>6805</v>
      </c>
      <c r="J370" s="11" t="str">
        <f t="shared" si="26"/>
        <v>IC.NA.010709</v>
      </c>
      <c r="K370" s="2" t="s">
        <v>1192</v>
      </c>
      <c r="L370" t="str">
        <f t="shared" si="25"/>
        <v>Glasses</v>
      </c>
      <c r="M370" s="12" t="str">
        <f t="shared" si="27"/>
        <v>PI.IC.NA.010709.01</v>
      </c>
      <c r="N370" s="12"/>
      <c r="O370" s="12" t="str">
        <f t="shared" si="28"/>
        <v>PH.IC.NA.010709.01</v>
      </c>
      <c r="Q370" s="12" t="str">
        <f t="shared" si="29"/>
        <v>CL.IC.NA.010709.01</v>
      </c>
    </row>
    <row r="371" spans="1:17" ht="15">
      <c r="A371" t="s">
        <v>6765</v>
      </c>
      <c r="C371" s="2" t="s">
        <v>1192</v>
      </c>
      <c r="E371" s="2" t="s">
        <v>7284</v>
      </c>
      <c r="F371" t="s">
        <v>6803</v>
      </c>
      <c r="G371" t="s">
        <v>6806</v>
      </c>
      <c r="H371" s="22" t="s">
        <v>1571</v>
      </c>
      <c r="I371" t="s">
        <v>6806</v>
      </c>
      <c r="J371" s="11" t="str">
        <f t="shared" si="26"/>
        <v>IC.NA.010710</v>
      </c>
      <c r="K371" s="2" t="s">
        <v>1192</v>
      </c>
      <c r="L371" t="str">
        <f t="shared" si="25"/>
        <v>Contacts</v>
      </c>
      <c r="M371" s="12" t="str">
        <f t="shared" si="27"/>
        <v>PI.IC.NA.010710.01</v>
      </c>
      <c r="N371" s="12"/>
      <c r="O371" s="12" t="str">
        <f t="shared" si="28"/>
        <v>PH.IC.NA.010710.01</v>
      </c>
      <c r="Q371" s="12" t="str">
        <f t="shared" si="29"/>
        <v>CL.IC.NA.010710.01</v>
      </c>
    </row>
    <row r="372" spans="1:17" ht="15">
      <c r="A372" t="s">
        <v>6765</v>
      </c>
      <c r="C372" s="2" t="s">
        <v>1192</v>
      </c>
      <c r="E372" s="2" t="s">
        <v>7284</v>
      </c>
      <c r="F372" t="s">
        <v>6803</v>
      </c>
      <c r="G372" t="s">
        <v>6807</v>
      </c>
      <c r="H372" s="22" t="s">
        <v>1298</v>
      </c>
      <c r="I372" t="s">
        <v>6808</v>
      </c>
      <c r="J372" s="11" t="str">
        <f t="shared" si="26"/>
        <v>IC.NA.010711</v>
      </c>
      <c r="K372" s="2" t="s">
        <v>1192</v>
      </c>
      <c r="L372" t="str">
        <f t="shared" si="25"/>
        <v>Hearing Aid: Specify</v>
      </c>
      <c r="M372" s="12" t="str">
        <f t="shared" si="27"/>
        <v>PI.IC.NA.010711.01</v>
      </c>
      <c r="N372" s="12"/>
      <c r="O372" s="12" t="str">
        <f t="shared" si="28"/>
        <v>PH.IC.NA.010711.01</v>
      </c>
      <c r="Q372" s="12" t="str">
        <f t="shared" si="29"/>
        <v>CL.IC.NA.010711.01</v>
      </c>
    </row>
    <row r="373" spans="1:17" ht="15">
      <c r="A373" t="s">
        <v>6765</v>
      </c>
      <c r="C373" s="2" t="s">
        <v>1192</v>
      </c>
      <c r="E373" s="2" t="s">
        <v>7284</v>
      </c>
      <c r="F373" t="s">
        <v>6809</v>
      </c>
      <c r="G373" t="s">
        <v>1001</v>
      </c>
      <c r="H373" s="22" t="s">
        <v>1299</v>
      </c>
      <c r="I373" t="s">
        <v>1001</v>
      </c>
      <c r="J373" s="11" t="str">
        <f t="shared" si="26"/>
        <v>IC.NA.010712</v>
      </c>
      <c r="K373" s="2" t="s">
        <v>1192</v>
      </c>
      <c r="L373" t="str">
        <f t="shared" si="25"/>
        <v>None</v>
      </c>
      <c r="M373" s="12" t="str">
        <f t="shared" si="27"/>
        <v>PI.IC.NA.010712.01</v>
      </c>
      <c r="N373" s="12"/>
      <c r="O373" s="12" t="str">
        <f t="shared" si="28"/>
        <v>PH.IC.NA.010712.01</v>
      </c>
      <c r="Q373" s="12" t="str">
        <f t="shared" si="29"/>
        <v>CL.IC.NA.010712.01</v>
      </c>
    </row>
    <row r="374" spans="1:17" ht="15">
      <c r="A374" t="s">
        <v>6765</v>
      </c>
      <c r="C374" s="2" t="s">
        <v>1192</v>
      </c>
      <c r="E374" s="2" t="s">
        <v>7284</v>
      </c>
      <c r="F374" t="s">
        <v>6809</v>
      </c>
      <c r="G374" t="s">
        <v>3304</v>
      </c>
      <c r="H374" s="22" t="s">
        <v>1300</v>
      </c>
      <c r="I374" t="s">
        <v>3304</v>
      </c>
      <c r="J374" s="11" t="str">
        <f t="shared" si="26"/>
        <v>IC.NA.010713</v>
      </c>
      <c r="K374" s="2" t="s">
        <v>1192</v>
      </c>
      <c r="L374" t="str">
        <f t="shared" si="25"/>
        <v>Allergy</v>
      </c>
      <c r="M374" s="12" t="str">
        <f t="shared" si="27"/>
        <v>PI.IC.NA.010713.01</v>
      </c>
      <c r="N374" s="12"/>
      <c r="O374" s="12" t="str">
        <f t="shared" si="28"/>
        <v>PH.IC.NA.010713.01</v>
      </c>
      <c r="Q374" s="12" t="str">
        <f t="shared" si="29"/>
        <v>CL.IC.NA.010713.01</v>
      </c>
    </row>
    <row r="375" spans="1:17" ht="15">
      <c r="A375" t="s">
        <v>6765</v>
      </c>
      <c r="C375" s="2" t="s">
        <v>1192</v>
      </c>
      <c r="E375" s="2" t="s">
        <v>7284</v>
      </c>
      <c r="F375" t="s">
        <v>6809</v>
      </c>
      <c r="G375" t="s">
        <v>2971</v>
      </c>
      <c r="H375" s="22" t="s">
        <v>1301</v>
      </c>
      <c r="I375" t="s">
        <v>930</v>
      </c>
      <c r="J375" s="11" t="str">
        <f t="shared" si="26"/>
        <v>IC.NA.010714</v>
      </c>
      <c r="K375" s="2" t="s">
        <v>1192</v>
      </c>
      <c r="L375" t="str">
        <f t="shared" si="25"/>
        <v>Other: specify</v>
      </c>
      <c r="M375" s="12" t="str">
        <f t="shared" si="27"/>
        <v>PI.IC.NA.010714.01</v>
      </c>
      <c r="N375" s="12"/>
      <c r="O375" s="12" t="str">
        <f t="shared" si="28"/>
        <v>PH.IC.NA.010714.01</v>
      </c>
      <c r="Q375" s="12" t="str">
        <f t="shared" si="29"/>
        <v>CL.IC.NA.010714.01</v>
      </c>
    </row>
    <row r="376" spans="1:17" ht="15">
      <c r="A376" t="s">
        <v>6765</v>
      </c>
      <c r="C376" s="2" t="s">
        <v>1192</v>
      </c>
      <c r="E376" s="2" t="s">
        <v>7284</v>
      </c>
      <c r="F376" t="s">
        <v>6810</v>
      </c>
      <c r="G376" t="s">
        <v>6811</v>
      </c>
      <c r="H376" s="22" t="s">
        <v>1468</v>
      </c>
      <c r="I376" t="s">
        <v>5688</v>
      </c>
      <c r="J376" s="11" t="str">
        <f t="shared" si="26"/>
        <v>IC.NA.010715</v>
      </c>
      <c r="K376" s="2" t="s">
        <v>1192</v>
      </c>
      <c r="L376" t="str">
        <f t="shared" si="25"/>
        <v>Cervical: describe</v>
      </c>
      <c r="M376" s="12" t="str">
        <f t="shared" si="27"/>
        <v>PI.IC.NA.010715.01</v>
      </c>
      <c r="N376" s="12"/>
      <c r="O376" s="12" t="str">
        <f t="shared" si="28"/>
        <v>PH.IC.NA.010715.01</v>
      </c>
      <c r="Q376" s="12" t="str">
        <f t="shared" si="29"/>
        <v>CL.IC.NA.010715.01</v>
      </c>
    </row>
    <row r="377" spans="1:17" ht="15">
      <c r="A377" t="s">
        <v>6765</v>
      </c>
      <c r="C377" s="2" t="s">
        <v>1192</v>
      </c>
      <c r="E377" s="2" t="s">
        <v>7284</v>
      </c>
      <c r="F377" t="s">
        <v>6810</v>
      </c>
      <c r="G377" t="s">
        <v>6985</v>
      </c>
      <c r="H377" s="22" t="s">
        <v>1469</v>
      </c>
      <c r="I377" t="s">
        <v>6470</v>
      </c>
      <c r="J377" s="11" t="str">
        <f t="shared" si="26"/>
        <v>IC.NA.010716</v>
      </c>
      <c r="K377" s="2" t="s">
        <v>1192</v>
      </c>
      <c r="L377" t="str">
        <f t="shared" si="25"/>
        <v>Thoracic: describe</v>
      </c>
      <c r="M377" s="12" t="str">
        <f t="shared" si="27"/>
        <v>PI.IC.NA.010716.01</v>
      </c>
      <c r="N377" s="12"/>
      <c r="O377" s="12" t="str">
        <f t="shared" si="28"/>
        <v>PH.IC.NA.010716.01</v>
      </c>
      <c r="Q377" s="12" t="str">
        <f t="shared" si="29"/>
        <v>CL.IC.NA.010716.01</v>
      </c>
    </row>
    <row r="378" spans="1:17" ht="15">
      <c r="A378" t="s">
        <v>6765</v>
      </c>
      <c r="C378" s="2" t="s">
        <v>1192</v>
      </c>
      <c r="E378" s="2" t="s">
        <v>7284</v>
      </c>
      <c r="F378" t="s">
        <v>6810</v>
      </c>
      <c r="G378" t="s">
        <v>6986</v>
      </c>
      <c r="H378" s="22" t="s">
        <v>1470</v>
      </c>
      <c r="I378" t="s">
        <v>4103</v>
      </c>
      <c r="J378" s="11" t="str">
        <f t="shared" si="26"/>
        <v>IC.NA.010717</v>
      </c>
      <c r="K378" s="2" t="s">
        <v>1192</v>
      </c>
      <c r="L378" t="str">
        <f t="shared" si="25"/>
        <v>Lumbar: describe</v>
      </c>
      <c r="M378" s="12" t="str">
        <f t="shared" si="27"/>
        <v>PI.IC.NA.010717.01</v>
      </c>
      <c r="N378" s="12"/>
      <c r="O378" s="12" t="str">
        <f t="shared" si="28"/>
        <v>PH.IC.NA.010717.01</v>
      </c>
      <c r="Q378" s="12" t="str">
        <f t="shared" si="29"/>
        <v>CL.IC.NA.010717.01</v>
      </c>
    </row>
    <row r="379" spans="1:17" ht="15">
      <c r="A379" t="s">
        <v>6765</v>
      </c>
      <c r="C379" s="2" t="s">
        <v>1192</v>
      </c>
      <c r="E379" s="2" t="s">
        <v>7284</v>
      </c>
      <c r="F379" t="s">
        <v>6810</v>
      </c>
      <c r="G379" t="s">
        <v>6987</v>
      </c>
      <c r="H379" s="22" t="s">
        <v>1251</v>
      </c>
      <c r="I379" t="s">
        <v>1666</v>
      </c>
      <c r="J379" s="11" t="str">
        <f t="shared" si="26"/>
        <v>IC.NA.010718</v>
      </c>
      <c r="K379" s="2" t="s">
        <v>1192</v>
      </c>
      <c r="L379" t="str">
        <f t="shared" si="25"/>
        <v>Sacral: describe</v>
      </c>
      <c r="M379" s="12" t="str">
        <f t="shared" si="27"/>
        <v>PI.IC.NA.010718.01</v>
      </c>
      <c r="N379" s="12"/>
      <c r="O379" s="12" t="str">
        <f t="shared" si="28"/>
        <v>PH.IC.NA.010718.01</v>
      </c>
      <c r="Q379" s="12" t="str">
        <f t="shared" si="29"/>
        <v>CL.IC.NA.010718.01</v>
      </c>
    </row>
    <row r="380" spans="1:17" ht="15">
      <c r="A380" t="s">
        <v>6765</v>
      </c>
      <c r="C380" s="2" t="s">
        <v>1192</v>
      </c>
      <c r="E380" s="2" t="s">
        <v>7284</v>
      </c>
      <c r="F380" t="s">
        <v>6810</v>
      </c>
      <c r="G380" t="s">
        <v>6988</v>
      </c>
      <c r="H380" s="22" t="s">
        <v>1100</v>
      </c>
      <c r="I380" t="s">
        <v>6988</v>
      </c>
      <c r="J380" s="11" t="str">
        <f t="shared" si="26"/>
        <v>IC.NA.010719</v>
      </c>
      <c r="K380" s="2" t="s">
        <v>1192</v>
      </c>
      <c r="L380" t="str">
        <f t="shared" si="25"/>
        <v>Complete</v>
      </c>
      <c r="M380" s="12" t="str">
        <f t="shared" si="27"/>
        <v>PI.IC.NA.010719.01</v>
      </c>
      <c r="N380" s="12"/>
      <c r="O380" s="12" t="str">
        <f t="shared" si="28"/>
        <v>PH.IC.NA.010719.01</v>
      </c>
      <c r="Q380" s="12" t="str">
        <f t="shared" si="29"/>
        <v>CL.IC.NA.010719.01</v>
      </c>
    </row>
    <row r="381" spans="1:17" ht="15">
      <c r="A381" t="s">
        <v>6765</v>
      </c>
      <c r="C381" s="2" t="s">
        <v>1192</v>
      </c>
      <c r="E381" s="2" t="s">
        <v>7284</v>
      </c>
      <c r="F381" t="s">
        <v>6810</v>
      </c>
      <c r="G381" t="s">
        <v>6989</v>
      </c>
      <c r="H381" s="22" t="s">
        <v>1271</v>
      </c>
      <c r="I381" t="s">
        <v>6989</v>
      </c>
      <c r="J381" s="11" t="str">
        <f t="shared" si="26"/>
        <v>IC.NA.010720</v>
      </c>
      <c r="K381" s="2" t="s">
        <v>1192</v>
      </c>
      <c r="L381" t="str">
        <f t="shared" si="25"/>
        <v>Incomplete</v>
      </c>
      <c r="M381" s="12" t="str">
        <f t="shared" si="27"/>
        <v>PI.IC.NA.010720.01</v>
      </c>
      <c r="N381" s="12"/>
      <c r="O381" s="12" t="str">
        <f t="shared" si="28"/>
        <v>PH.IC.NA.010720.01</v>
      </c>
      <c r="Q381" s="12" t="str">
        <f t="shared" si="29"/>
        <v>CL.IC.NA.010720.01</v>
      </c>
    </row>
    <row r="382" spans="1:17" ht="15">
      <c r="A382" t="s">
        <v>6765</v>
      </c>
      <c r="C382" s="2" t="s">
        <v>1192</v>
      </c>
      <c r="E382" s="2" t="s">
        <v>7284</v>
      </c>
      <c r="F382" t="s">
        <v>6990</v>
      </c>
      <c r="G382" t="s">
        <v>6974</v>
      </c>
      <c r="H382" s="22" t="s">
        <v>2395</v>
      </c>
      <c r="I382" t="s">
        <v>6975</v>
      </c>
      <c r="J382" s="11" t="str">
        <f t="shared" si="26"/>
        <v>IC.NA.010721</v>
      </c>
      <c r="K382" s="2" t="s">
        <v>1192</v>
      </c>
      <c r="L382" t="str">
        <f t="shared" si="25"/>
        <v>States quit less than 12months</v>
      </c>
      <c r="M382" s="12" t="str">
        <f t="shared" si="27"/>
        <v>PI.IC.NA.010721.01</v>
      </c>
      <c r="N382" s="12"/>
      <c r="O382" s="12" t="str">
        <f t="shared" si="28"/>
        <v>PH.IC.NA.010721.01</v>
      </c>
      <c r="Q382" s="12" t="str">
        <f t="shared" si="29"/>
        <v>CL.IC.NA.010721.01</v>
      </c>
    </row>
    <row r="383" spans="1:17" ht="15">
      <c r="A383" t="s">
        <v>6765</v>
      </c>
      <c r="C383" s="2" t="s">
        <v>1192</v>
      </c>
      <c r="E383" s="2" t="s">
        <v>7284</v>
      </c>
      <c r="F383" t="s">
        <v>6990</v>
      </c>
      <c r="G383" t="s">
        <v>6976</v>
      </c>
      <c r="H383" s="22" t="s">
        <v>2396</v>
      </c>
      <c r="I383" t="s">
        <v>6977</v>
      </c>
      <c r="J383" s="11" t="str">
        <f t="shared" si="26"/>
        <v>IC.NA.010722</v>
      </c>
      <c r="K383" s="2" t="s">
        <v>1192</v>
      </c>
      <c r="L383" t="str">
        <f t="shared" si="25"/>
        <v>Quit 12 month to 7 years ago</v>
      </c>
      <c r="M383" s="12" t="str">
        <f t="shared" si="27"/>
        <v>PI.IC.NA.010722.01</v>
      </c>
      <c r="N383" s="12"/>
      <c r="O383" s="12" t="str">
        <f t="shared" si="28"/>
        <v>PH.IC.NA.010722.01</v>
      </c>
      <c r="Q383" s="12" t="str">
        <f t="shared" si="29"/>
        <v>CL.IC.NA.010722.01</v>
      </c>
    </row>
    <row r="384" spans="1:17" ht="15">
      <c r="A384" t="s">
        <v>6765</v>
      </c>
      <c r="C384" s="2" t="s">
        <v>1192</v>
      </c>
      <c r="E384" s="2" t="s">
        <v>7284</v>
      </c>
      <c r="F384" t="s">
        <v>6990</v>
      </c>
      <c r="G384" t="s">
        <v>6978</v>
      </c>
      <c r="H384" s="22" t="s">
        <v>2397</v>
      </c>
      <c r="I384" t="s">
        <v>6979</v>
      </c>
      <c r="J384" s="11" t="str">
        <f t="shared" si="26"/>
        <v>IC.NA.010723</v>
      </c>
      <c r="K384" s="2" t="s">
        <v>1192</v>
      </c>
      <c r="L384" t="str">
        <f t="shared" si="25"/>
        <v>Quit more than 7 years ago</v>
      </c>
      <c r="M384" s="12" t="str">
        <f t="shared" si="27"/>
        <v>PI.IC.NA.010723.01</v>
      </c>
      <c r="N384" s="12"/>
      <c r="O384" s="12" t="str">
        <f t="shared" si="28"/>
        <v>PH.IC.NA.010723.01</v>
      </c>
      <c r="Q384" s="12" t="str">
        <f t="shared" si="29"/>
        <v>CL.IC.NA.010723.01</v>
      </c>
    </row>
    <row r="385" spans="1:18" ht="15">
      <c r="A385" t="s">
        <v>6765</v>
      </c>
      <c r="C385" s="2" t="s">
        <v>1192</v>
      </c>
      <c r="E385" s="2" t="s">
        <v>7284</v>
      </c>
      <c r="F385" t="s">
        <v>6980</v>
      </c>
      <c r="G385" t="s">
        <v>6981</v>
      </c>
      <c r="H385" s="22" t="s">
        <v>2398</v>
      </c>
      <c r="I385" t="s">
        <v>6982</v>
      </c>
      <c r="J385" s="11" t="str">
        <f t="shared" si="26"/>
        <v>IC.NA.010724</v>
      </c>
      <c r="K385" s="2" t="s">
        <v>1192</v>
      </c>
      <c r="L385" t="str">
        <f t="shared" si="25"/>
        <v>Lifetime non-tobacco user</v>
      </c>
      <c r="M385" s="12" t="str">
        <f t="shared" si="27"/>
        <v>PI.IC.NA.010724.01</v>
      </c>
      <c r="N385" s="12"/>
      <c r="O385" s="12" t="str">
        <f t="shared" si="28"/>
        <v>PH.IC.NA.010724.01</v>
      </c>
      <c r="Q385" s="12" t="str">
        <f t="shared" si="29"/>
        <v>CL.IC.NA.010724.01</v>
      </c>
    </row>
    <row r="386" spans="1:18" ht="15">
      <c r="A386" t="s">
        <v>6765</v>
      </c>
      <c r="C386" s="2" t="s">
        <v>1192</v>
      </c>
      <c r="E386" s="2" t="s">
        <v>7284</v>
      </c>
      <c r="F386" t="s">
        <v>6980</v>
      </c>
      <c r="G386" t="s">
        <v>6983</v>
      </c>
      <c r="H386" s="22" t="s">
        <v>2399</v>
      </c>
      <c r="I386" t="s">
        <v>6984</v>
      </c>
      <c r="J386" s="11" t="str">
        <f t="shared" si="26"/>
        <v>IC.NA.010725</v>
      </c>
      <c r="K386" s="2" t="s">
        <v>1192</v>
      </c>
      <c r="L386" t="str">
        <f t="shared" ref="L386:L435" si="30">G386</f>
        <v>Former tobacco user, quit</v>
      </c>
      <c r="M386" s="12" t="str">
        <f t="shared" si="27"/>
        <v>PI.IC.NA.010725.01</v>
      </c>
      <c r="N386" s="12"/>
      <c r="O386" s="12" t="str">
        <f t="shared" si="28"/>
        <v>PH.IC.NA.010725.01</v>
      </c>
      <c r="Q386" s="12" t="str">
        <f t="shared" si="29"/>
        <v>CL.IC.NA.010725.01</v>
      </c>
    </row>
    <row r="387" spans="1:18" ht="15">
      <c r="A387" t="s">
        <v>6765</v>
      </c>
      <c r="C387" s="2" t="s">
        <v>1192</v>
      </c>
      <c r="E387" s="2" t="s">
        <v>7284</v>
      </c>
      <c r="F387" t="s">
        <v>6980</v>
      </c>
      <c r="G387" t="s">
        <v>7172</v>
      </c>
      <c r="H387" s="22" t="s">
        <v>2400</v>
      </c>
      <c r="I387" t="s">
        <v>7173</v>
      </c>
      <c r="J387" s="11" t="str">
        <f t="shared" si="26"/>
        <v>IC.NA.010726</v>
      </c>
      <c r="K387" s="2" t="s">
        <v>1192</v>
      </c>
      <c r="L387" t="str">
        <f t="shared" si="30"/>
        <v>Current tobacco user</v>
      </c>
      <c r="M387" s="12" t="str">
        <f t="shared" si="27"/>
        <v>PI.IC.NA.010726.01</v>
      </c>
      <c r="N387" s="12"/>
      <c r="O387" s="12" t="str">
        <f t="shared" si="28"/>
        <v>PH.IC.NA.010726.01</v>
      </c>
      <c r="Q387" s="12" t="str">
        <f t="shared" si="29"/>
        <v>CL.IC.NA.010726.01</v>
      </c>
    </row>
    <row r="388" spans="1:18" ht="15">
      <c r="A388" t="s">
        <v>6765</v>
      </c>
      <c r="C388" s="2" t="s">
        <v>1192</v>
      </c>
      <c r="E388" s="2" t="s">
        <v>7284</v>
      </c>
      <c r="F388" t="s">
        <v>6980</v>
      </c>
      <c r="G388" t="s">
        <v>7174</v>
      </c>
      <c r="H388" s="22" t="s">
        <v>4559</v>
      </c>
      <c r="I388" t="s">
        <v>7175</v>
      </c>
      <c r="J388" s="11" t="str">
        <f t="shared" si="26"/>
        <v>IC.NA.010727</v>
      </c>
      <c r="K388" s="2" t="s">
        <v>1192</v>
      </c>
      <c r="L388" t="str">
        <f t="shared" si="30"/>
        <v>Declines to answer</v>
      </c>
      <c r="M388" s="12" t="str">
        <f t="shared" si="27"/>
        <v>PI.IC.NA.010727.01</v>
      </c>
      <c r="N388" s="12"/>
      <c r="O388" s="12" t="str">
        <f t="shared" si="28"/>
        <v>PH.IC.NA.010727.01</v>
      </c>
      <c r="Q388" s="12" t="str">
        <f t="shared" si="29"/>
        <v>CL.IC.NA.010727.01</v>
      </c>
    </row>
    <row r="389" spans="1:18" ht="15">
      <c r="A389" t="s">
        <v>6765</v>
      </c>
      <c r="C389" s="2" t="s">
        <v>1192</v>
      </c>
      <c r="E389" s="2" t="s">
        <v>7284</v>
      </c>
      <c r="F389" t="s">
        <v>7176</v>
      </c>
      <c r="G389" t="s">
        <v>7177</v>
      </c>
      <c r="H389" s="22" t="s">
        <v>4560</v>
      </c>
      <c r="I389" t="s">
        <v>7178</v>
      </c>
      <c r="J389" s="11" t="str">
        <f t="shared" si="26"/>
        <v>IC.NA.010728</v>
      </c>
      <c r="K389" s="2" t="s">
        <v>1192</v>
      </c>
      <c r="L389" t="str">
        <f t="shared" si="30"/>
        <v>Description</v>
      </c>
      <c r="M389" s="12" t="str">
        <f t="shared" si="27"/>
        <v>PI.IC.NA.010728.01</v>
      </c>
      <c r="N389" s="12"/>
      <c r="O389" s="12" t="str">
        <f t="shared" si="28"/>
        <v>PH.IC.NA.010728.01</v>
      </c>
      <c r="Q389" s="12" t="str">
        <f t="shared" si="29"/>
        <v>CL.IC.NA.010728.01</v>
      </c>
    </row>
    <row r="390" spans="1:18" ht="15">
      <c r="A390" t="s">
        <v>6765</v>
      </c>
      <c r="C390" s="2" t="s">
        <v>1192</v>
      </c>
      <c r="E390" s="2" t="s">
        <v>7284</v>
      </c>
      <c r="F390" t="s">
        <v>7176</v>
      </c>
      <c r="G390" t="s">
        <v>6513</v>
      </c>
      <c r="H390" s="22" t="s">
        <v>5896</v>
      </c>
      <c r="I390" t="s">
        <v>6636</v>
      </c>
      <c r="J390" s="11" t="str">
        <f t="shared" si="26"/>
        <v>IC.NA.010729</v>
      </c>
      <c r="K390" s="2" t="s">
        <v>1192</v>
      </c>
      <c r="L390" t="str">
        <f t="shared" si="30"/>
        <v>DISPOSITION</v>
      </c>
      <c r="M390" s="12" t="str">
        <f t="shared" si="27"/>
        <v>PI.IC.NA.010729.01</v>
      </c>
      <c r="N390" s="12"/>
      <c r="O390" s="12" t="str">
        <f t="shared" si="28"/>
        <v>PH.IC.NA.010729.01</v>
      </c>
      <c r="Q390" s="12" t="str">
        <f t="shared" si="29"/>
        <v>CL.IC.NA.010729.01</v>
      </c>
      <c r="R390" t="s">
        <v>1141</v>
      </c>
    </row>
    <row r="391" spans="1:18" ht="15">
      <c r="A391" t="s">
        <v>6765</v>
      </c>
      <c r="C391" s="2" t="s">
        <v>1192</v>
      </c>
      <c r="E391" s="2" t="s">
        <v>7284</v>
      </c>
      <c r="F391" t="s">
        <v>7176</v>
      </c>
      <c r="G391" t="s">
        <v>6637</v>
      </c>
      <c r="H391" s="22" t="s">
        <v>6756</v>
      </c>
      <c r="I391" t="s">
        <v>6639</v>
      </c>
      <c r="J391" s="11" t="str">
        <f t="shared" si="26"/>
        <v>IC.NA.010730</v>
      </c>
      <c r="K391" s="2" t="s">
        <v>1192</v>
      </c>
      <c r="L391" t="str">
        <f t="shared" si="30"/>
        <v>Sent to secure location</v>
      </c>
      <c r="M391" s="12" t="str">
        <f t="shared" si="27"/>
        <v>PI.IC.NA.010730.01</v>
      </c>
      <c r="N391" s="12"/>
      <c r="O391" s="12" t="str">
        <f t="shared" si="28"/>
        <v>PH.IC.NA.010730.01</v>
      </c>
      <c r="Q391" s="12" t="str">
        <f t="shared" si="29"/>
        <v>CL.IC.NA.010730.01</v>
      </c>
    </row>
    <row r="392" spans="1:18" ht="15">
      <c r="A392" t="s">
        <v>6765</v>
      </c>
      <c r="C392" s="2" t="s">
        <v>1192</v>
      </c>
      <c r="E392" s="2" t="s">
        <v>7284</v>
      </c>
      <c r="F392" t="s">
        <v>7176</v>
      </c>
      <c r="G392" t="s">
        <v>6531</v>
      </c>
      <c r="H392" s="22" t="s">
        <v>6758</v>
      </c>
      <c r="I392" t="s">
        <v>6642</v>
      </c>
      <c r="J392" s="11" t="str">
        <f t="shared" si="26"/>
        <v>IC.NA.010731</v>
      </c>
      <c r="K392" s="2" t="s">
        <v>1192</v>
      </c>
      <c r="L392" t="str">
        <f t="shared" si="30"/>
        <v>Kept at bedside per pt</v>
      </c>
      <c r="M392" s="12" t="str">
        <f t="shared" si="27"/>
        <v>PI.IC.NA.010731.01</v>
      </c>
      <c r="N392" s="12"/>
      <c r="O392" s="12" t="str">
        <f t="shared" si="28"/>
        <v>PH.IC.NA.010731.01</v>
      </c>
      <c r="Q392" s="12" t="str">
        <f t="shared" si="29"/>
        <v>CL.IC.NA.010731.01</v>
      </c>
    </row>
    <row r="393" spans="1:18" ht="15">
      <c r="A393" t="s">
        <v>6765</v>
      </c>
      <c r="C393" s="2" t="s">
        <v>1192</v>
      </c>
      <c r="E393" s="2" t="s">
        <v>7284</v>
      </c>
      <c r="F393" t="s">
        <v>7176</v>
      </c>
      <c r="G393" t="s">
        <v>6515</v>
      </c>
      <c r="H393" s="22" t="s">
        <v>6412</v>
      </c>
      <c r="I393" t="s">
        <v>6631</v>
      </c>
      <c r="J393" s="11" t="str">
        <f t="shared" si="26"/>
        <v>IC.NA.010732</v>
      </c>
      <c r="K393" s="2" t="s">
        <v>1192</v>
      </c>
      <c r="L393" t="str">
        <f t="shared" si="30"/>
        <v>Sent home with: specify</v>
      </c>
      <c r="M393" s="12" t="str">
        <f t="shared" si="27"/>
        <v>PI.IC.NA.010732.01</v>
      </c>
      <c r="N393" s="12"/>
      <c r="O393" s="12" t="str">
        <f t="shared" si="28"/>
        <v>PH.IC.NA.010732.01</v>
      </c>
      <c r="Q393" s="12" t="str">
        <f t="shared" si="29"/>
        <v>CL.IC.NA.010732.01</v>
      </c>
    </row>
    <row r="394" spans="1:18" ht="15">
      <c r="A394" t="s">
        <v>6765</v>
      </c>
      <c r="C394" s="2" t="s">
        <v>1192</v>
      </c>
      <c r="E394" s="2" t="s">
        <v>7284</v>
      </c>
      <c r="F394" t="s">
        <v>7179</v>
      </c>
      <c r="G394" t="s">
        <v>6475</v>
      </c>
      <c r="H394" s="22" t="s">
        <v>6415</v>
      </c>
      <c r="I394" t="s">
        <v>2103</v>
      </c>
      <c r="J394" s="11" t="str">
        <f t="shared" si="26"/>
        <v>IC.NA.010733</v>
      </c>
      <c r="K394" s="2" t="s">
        <v>1192</v>
      </c>
      <c r="L394" t="str">
        <f t="shared" si="30"/>
        <v>Yellow metal</v>
      </c>
      <c r="M394" s="12" t="str">
        <f t="shared" si="27"/>
        <v>PI.IC.NA.010733.01</v>
      </c>
      <c r="N394" s="12"/>
      <c r="O394" s="12" t="str">
        <f t="shared" si="28"/>
        <v>PH.IC.NA.010733.01</v>
      </c>
      <c r="Q394" s="12" t="str">
        <f t="shared" si="29"/>
        <v>CL.IC.NA.010733.01</v>
      </c>
    </row>
    <row r="395" spans="1:18" ht="15">
      <c r="A395" t="s">
        <v>6765</v>
      </c>
      <c r="C395" s="2" t="s">
        <v>1192</v>
      </c>
      <c r="E395" s="2" t="s">
        <v>7284</v>
      </c>
      <c r="F395" t="s">
        <v>7179</v>
      </c>
      <c r="G395" t="s">
        <v>6477</v>
      </c>
      <c r="H395" s="22" t="s">
        <v>6418</v>
      </c>
      <c r="I395" t="s">
        <v>3124</v>
      </c>
      <c r="J395" s="11" t="str">
        <f t="shared" si="26"/>
        <v>IC.NA.010734</v>
      </c>
      <c r="K395" s="2" t="s">
        <v>1192</v>
      </c>
      <c r="L395" t="str">
        <f t="shared" si="30"/>
        <v>White metal</v>
      </c>
      <c r="M395" s="12" t="str">
        <f t="shared" si="27"/>
        <v>PI.IC.NA.010734.01</v>
      </c>
      <c r="N395" s="12"/>
      <c r="O395" s="12" t="str">
        <f t="shared" si="28"/>
        <v>PH.IC.NA.010734.01</v>
      </c>
      <c r="Q395" s="12" t="str">
        <f t="shared" si="29"/>
        <v>CL.IC.NA.010734.01</v>
      </c>
    </row>
    <row r="396" spans="1:18" ht="15">
      <c r="A396" t="s">
        <v>6765</v>
      </c>
      <c r="C396" s="2" t="s">
        <v>1192</v>
      </c>
      <c r="E396" s="2" t="s">
        <v>7284</v>
      </c>
      <c r="F396" t="s">
        <v>7179</v>
      </c>
      <c r="G396" t="s">
        <v>6610</v>
      </c>
      <c r="H396" s="22" t="s">
        <v>6601</v>
      </c>
      <c r="I396" t="s">
        <v>6485</v>
      </c>
      <c r="J396" s="11" t="str">
        <f t="shared" si="26"/>
        <v>IC.NA.010735</v>
      </c>
      <c r="K396" s="2" t="s">
        <v>1192</v>
      </c>
      <c r="L396" t="str">
        <f t="shared" si="30"/>
        <v>Stone color: specify</v>
      </c>
      <c r="M396" s="12" t="str">
        <f t="shared" si="27"/>
        <v>PI.IC.NA.010735.01</v>
      </c>
      <c r="N396" s="12"/>
      <c r="O396" s="12" t="str">
        <f t="shared" si="28"/>
        <v>PH.IC.NA.010735.01</v>
      </c>
      <c r="Q396" s="12" t="str">
        <f t="shared" si="29"/>
        <v>CL.IC.NA.010735.01</v>
      </c>
    </row>
    <row r="397" spans="1:18" ht="15">
      <c r="A397" t="s">
        <v>6765</v>
      </c>
      <c r="C397" s="2" t="s">
        <v>1192</v>
      </c>
      <c r="E397" s="2" t="s">
        <v>7284</v>
      </c>
      <c r="F397" t="s">
        <v>7179</v>
      </c>
      <c r="G397" t="s">
        <v>7180</v>
      </c>
      <c r="H397" s="22" t="s">
        <v>6603</v>
      </c>
      <c r="I397" t="s">
        <v>2618</v>
      </c>
      <c r="J397" s="11" t="str">
        <f t="shared" si="26"/>
        <v>IC.NA.010736</v>
      </c>
      <c r="K397" s="2" t="s">
        <v>1192</v>
      </c>
      <c r="L397" t="str">
        <f t="shared" si="30"/>
        <v>Black band</v>
      </c>
      <c r="M397" s="12" t="str">
        <f t="shared" si="27"/>
        <v>PI.IC.NA.010736.01</v>
      </c>
      <c r="N397" s="12"/>
      <c r="O397" s="12" t="str">
        <f t="shared" si="28"/>
        <v>PH.IC.NA.010736.01</v>
      </c>
      <c r="Q397" s="12" t="str">
        <f t="shared" si="29"/>
        <v>CL.IC.NA.010736.01</v>
      </c>
    </row>
    <row r="398" spans="1:18" ht="15">
      <c r="A398" t="s">
        <v>6765</v>
      </c>
      <c r="C398" s="2" t="s">
        <v>1192</v>
      </c>
      <c r="E398" s="2" t="s">
        <v>7284</v>
      </c>
      <c r="F398" t="s">
        <v>7179</v>
      </c>
      <c r="G398" t="s">
        <v>7181</v>
      </c>
      <c r="H398" s="22" t="s">
        <v>6446</v>
      </c>
      <c r="I398" t="s">
        <v>2703</v>
      </c>
      <c r="J398" s="11" t="str">
        <f t="shared" si="26"/>
        <v>IC.NA.010737</v>
      </c>
      <c r="K398" s="2" t="s">
        <v>1192</v>
      </c>
      <c r="L398" t="str">
        <f t="shared" si="30"/>
        <v>Brown band</v>
      </c>
      <c r="M398" s="12" t="str">
        <f t="shared" si="27"/>
        <v>PI.IC.NA.010737.01</v>
      </c>
      <c r="N398" s="12"/>
      <c r="O398" s="12" t="str">
        <f t="shared" si="28"/>
        <v>PH.IC.NA.010737.01</v>
      </c>
      <c r="Q398" s="12" t="str">
        <f t="shared" si="29"/>
        <v>CL.IC.NA.010737.01</v>
      </c>
    </row>
    <row r="399" spans="1:18" ht="15">
      <c r="A399" t="s">
        <v>6765</v>
      </c>
      <c r="C399" s="2" t="s">
        <v>1192</v>
      </c>
      <c r="E399" s="2" t="s">
        <v>7284</v>
      </c>
      <c r="F399" t="s">
        <v>7179</v>
      </c>
      <c r="G399" t="s">
        <v>6061</v>
      </c>
      <c r="H399" s="22" t="s">
        <v>6448</v>
      </c>
      <c r="I399" t="s">
        <v>930</v>
      </c>
      <c r="J399" s="11" t="str">
        <f t="shared" si="26"/>
        <v>IC.NA.010738</v>
      </c>
      <c r="K399" s="2" t="s">
        <v>1192</v>
      </c>
      <c r="L399" t="str">
        <f t="shared" si="30"/>
        <v>Other: describe</v>
      </c>
      <c r="M399" s="12" t="str">
        <f t="shared" si="27"/>
        <v>PI.IC.NA.010738.01</v>
      </c>
      <c r="N399" s="12"/>
      <c r="O399" s="12" t="str">
        <f t="shared" si="28"/>
        <v>PH.IC.NA.010738.01</v>
      </c>
      <c r="Q399" s="12" t="str">
        <f t="shared" si="29"/>
        <v>CL.IC.NA.010738.01</v>
      </c>
    </row>
    <row r="400" spans="1:18" ht="15">
      <c r="A400" t="s">
        <v>6765</v>
      </c>
      <c r="C400" s="2" t="s">
        <v>1192</v>
      </c>
      <c r="E400" s="2" t="s">
        <v>7284</v>
      </c>
      <c r="F400" t="s">
        <v>7179</v>
      </c>
      <c r="G400" t="s">
        <v>6513</v>
      </c>
      <c r="H400" s="22" t="s">
        <v>6450</v>
      </c>
      <c r="I400" t="s">
        <v>6636</v>
      </c>
      <c r="J400" s="11" t="str">
        <f t="shared" si="26"/>
        <v>IC.NA.010739</v>
      </c>
      <c r="K400" s="2" t="s">
        <v>1192</v>
      </c>
      <c r="L400" t="str">
        <f t="shared" si="30"/>
        <v>DISPOSITION</v>
      </c>
      <c r="M400" s="12" t="str">
        <f t="shared" si="27"/>
        <v>PI.IC.NA.010739.01</v>
      </c>
      <c r="N400" s="12"/>
      <c r="O400" s="12" t="str">
        <f t="shared" si="28"/>
        <v>PH.IC.NA.010739.01</v>
      </c>
      <c r="Q400" s="12" t="str">
        <f t="shared" si="29"/>
        <v>CL.IC.NA.010739.01</v>
      </c>
    </row>
    <row r="401" spans="1:25" ht="15">
      <c r="A401" t="s">
        <v>6765</v>
      </c>
      <c r="C401" s="2" t="s">
        <v>1192</v>
      </c>
      <c r="E401" s="2" t="s">
        <v>7284</v>
      </c>
      <c r="F401" t="s">
        <v>7179</v>
      </c>
      <c r="G401" t="s">
        <v>6637</v>
      </c>
      <c r="H401" s="22" t="s">
        <v>6452</v>
      </c>
      <c r="I401" t="s">
        <v>6639</v>
      </c>
      <c r="J401" s="11" t="str">
        <f t="shared" si="26"/>
        <v>IC.NA.010740</v>
      </c>
      <c r="K401" s="2" t="s">
        <v>1192</v>
      </c>
      <c r="L401" t="str">
        <f t="shared" si="30"/>
        <v>Sent to secure location</v>
      </c>
      <c r="M401" s="12" t="str">
        <f t="shared" si="27"/>
        <v>PI.IC.NA.010740.01</v>
      </c>
      <c r="N401" s="12"/>
      <c r="O401" s="12" t="str">
        <f t="shared" si="28"/>
        <v>PH.IC.NA.010740.01</v>
      </c>
      <c r="Q401" s="12" t="str">
        <f t="shared" si="29"/>
        <v>CL.IC.NA.010740.01</v>
      </c>
    </row>
    <row r="402" spans="1:25" ht="15">
      <c r="A402" t="s">
        <v>6765</v>
      </c>
      <c r="C402" s="2" t="s">
        <v>1192</v>
      </c>
      <c r="E402" s="2" t="s">
        <v>7284</v>
      </c>
      <c r="F402" t="s">
        <v>7179</v>
      </c>
      <c r="G402" t="s">
        <v>6515</v>
      </c>
      <c r="H402" s="22" t="s">
        <v>6455</v>
      </c>
      <c r="I402" t="s">
        <v>6631</v>
      </c>
      <c r="J402" s="11" t="str">
        <f t="shared" si="26"/>
        <v>IC.NA.010741</v>
      </c>
      <c r="K402" s="2" t="s">
        <v>1192</v>
      </c>
      <c r="L402" t="str">
        <f t="shared" si="30"/>
        <v>Sent home with: specify</v>
      </c>
      <c r="M402" s="12" t="str">
        <f t="shared" si="27"/>
        <v>PI.IC.NA.010741.01</v>
      </c>
      <c r="N402" s="12"/>
      <c r="O402" s="12" t="str">
        <f t="shared" si="28"/>
        <v>PH.IC.NA.010741.01</v>
      </c>
      <c r="Q402" s="12" t="str">
        <f t="shared" si="29"/>
        <v>CL.IC.NA.010741.01</v>
      </c>
    </row>
    <row r="403" spans="1:25" ht="15">
      <c r="A403" t="s">
        <v>6765</v>
      </c>
      <c r="C403" s="2" t="s">
        <v>1192</v>
      </c>
      <c r="E403" s="2" t="s">
        <v>7284</v>
      </c>
      <c r="F403" t="s">
        <v>7179</v>
      </c>
      <c r="G403" t="s">
        <v>6531</v>
      </c>
      <c r="H403" s="22" t="s">
        <v>6456</v>
      </c>
      <c r="I403" t="s">
        <v>6642</v>
      </c>
      <c r="J403" s="11" t="str">
        <f t="shared" si="26"/>
        <v>IC.NA.010742</v>
      </c>
      <c r="K403" s="2" t="s">
        <v>1192</v>
      </c>
      <c r="L403" t="str">
        <f t="shared" si="30"/>
        <v>Kept at bedside per pt</v>
      </c>
      <c r="M403" s="12" t="str">
        <f t="shared" si="27"/>
        <v>PI.IC.NA.010742.01</v>
      </c>
      <c r="N403" s="12"/>
      <c r="O403" s="12" t="str">
        <f t="shared" si="28"/>
        <v>PH.IC.NA.010742.01</v>
      </c>
      <c r="Q403" s="12" t="str">
        <f t="shared" si="29"/>
        <v>CL.IC.NA.010742.01</v>
      </c>
    </row>
    <row r="404" spans="1:25" ht="15">
      <c r="A404" t="s">
        <v>6765</v>
      </c>
      <c r="C404" s="2" t="s">
        <v>1192</v>
      </c>
      <c r="E404" s="2" t="s">
        <v>7284</v>
      </c>
      <c r="F404" t="s">
        <v>7182</v>
      </c>
      <c r="G404" t="s">
        <v>8956</v>
      </c>
      <c r="H404" s="22" t="s">
        <v>11034</v>
      </c>
      <c r="I404" t="s">
        <v>8956</v>
      </c>
      <c r="J404" s="11" t="str">
        <f t="shared" si="26"/>
        <v>IC.NA.010743</v>
      </c>
      <c r="K404" s="2" t="s">
        <v>1192</v>
      </c>
      <c r="L404" t="str">
        <f t="shared" si="30"/>
        <v>None</v>
      </c>
      <c r="M404" s="12" t="str">
        <f t="shared" si="27"/>
        <v>PI.IC.NA.010743.01</v>
      </c>
      <c r="N404" s="12"/>
      <c r="O404" s="12" t="str">
        <f t="shared" si="28"/>
        <v>PH.IC.NA.010743.01</v>
      </c>
      <c r="Q404" s="12" t="str">
        <f t="shared" si="29"/>
        <v>CL.IC.NA.010743.01</v>
      </c>
      <c r="R404" t="s">
        <v>1141</v>
      </c>
      <c r="S404">
        <v>853</v>
      </c>
    </row>
    <row r="405" spans="1:25" ht="15">
      <c r="A405" t="s">
        <v>6765</v>
      </c>
      <c r="C405" s="2" t="s">
        <v>11324</v>
      </c>
      <c r="E405" s="2" t="s">
        <v>7284</v>
      </c>
      <c r="F405" t="s">
        <v>7182</v>
      </c>
      <c r="G405" t="s">
        <v>7183</v>
      </c>
      <c r="H405" s="22" t="s">
        <v>6473</v>
      </c>
      <c r="I405" t="s">
        <v>7183</v>
      </c>
      <c r="J405" s="11" t="str">
        <f t="shared" si="26"/>
        <v>IC.NA.010744</v>
      </c>
      <c r="K405" s="2" t="s">
        <v>1192</v>
      </c>
      <c r="L405" t="str">
        <f t="shared" si="30"/>
        <v>Yes</v>
      </c>
      <c r="M405" s="12" t="str">
        <f t="shared" si="27"/>
        <v>PI.IC.NA.010744.01</v>
      </c>
      <c r="N405" s="12"/>
      <c r="O405" s="12" t="str">
        <f t="shared" si="28"/>
        <v>PH.IC.NA.010744.01</v>
      </c>
      <c r="Q405" s="12" t="str">
        <f t="shared" si="29"/>
        <v>CL.IC.NA.010744.01</v>
      </c>
      <c r="R405" t="s">
        <v>9277</v>
      </c>
      <c r="S405">
        <v>853</v>
      </c>
    </row>
    <row r="406" spans="1:25" ht="15">
      <c r="A406" t="s">
        <v>6765</v>
      </c>
      <c r="C406" s="2" t="s">
        <v>919</v>
      </c>
      <c r="E406" s="2" t="s">
        <v>7284</v>
      </c>
      <c r="F406" t="s">
        <v>7182</v>
      </c>
      <c r="G406" t="s">
        <v>6996</v>
      </c>
      <c r="H406" s="22" t="s">
        <v>6476</v>
      </c>
      <c r="I406" t="s">
        <v>6996</v>
      </c>
      <c r="J406" s="11" t="str">
        <f t="shared" ref="J406:J409" si="31">CONCATENATE("IC.NA.",C406,E406,H406)</f>
        <v>IC.NA.010745</v>
      </c>
      <c r="K406" s="2" t="s">
        <v>919</v>
      </c>
      <c r="L406" t="str">
        <f t="shared" ref="L406:L409" si="32">G406</f>
        <v>Other: specify</v>
      </c>
      <c r="M406" s="12" t="str">
        <f t="shared" ref="M406:M409" si="33">CONCATENATE("PI.",J406,".",K406)</f>
        <v>PI.IC.NA.010745.01</v>
      </c>
      <c r="N406" s="12"/>
      <c r="O406" s="12" t="str">
        <f t="shared" ref="O406:O409" si="34">CONCATENATE("PH.",J406,".",K406)</f>
        <v>PH.IC.NA.010745.01</v>
      </c>
      <c r="Q406" s="12" t="str">
        <f t="shared" ref="Q406:Q409" si="35">CONCATENATE("CL.",J406,".",K406)</f>
        <v>CL.IC.NA.010745.01</v>
      </c>
      <c r="R406" t="s">
        <v>1141</v>
      </c>
      <c r="S406">
        <v>853</v>
      </c>
    </row>
    <row r="407" spans="1:25" ht="15">
      <c r="A407" t="s">
        <v>6765</v>
      </c>
      <c r="C407" s="2" t="s">
        <v>919</v>
      </c>
      <c r="E407" s="2" t="s">
        <v>7284</v>
      </c>
      <c r="F407" t="s">
        <v>11702</v>
      </c>
      <c r="G407" t="s">
        <v>11703</v>
      </c>
      <c r="H407" s="22" t="s">
        <v>11706</v>
      </c>
      <c r="J407" s="11" t="str">
        <f t="shared" si="31"/>
        <v>IC.NA.010746</v>
      </c>
      <c r="K407" s="2" t="s">
        <v>919</v>
      </c>
      <c r="L407" t="str">
        <f t="shared" si="32"/>
        <v>None Reported</v>
      </c>
      <c r="M407" s="12" t="str">
        <f t="shared" si="33"/>
        <v>PI.IC.NA.010746.01</v>
      </c>
      <c r="N407" s="12"/>
      <c r="O407" s="12" t="str">
        <f t="shared" si="34"/>
        <v>PH.IC.NA.010746.01</v>
      </c>
      <c r="Q407" s="12" t="str">
        <f t="shared" si="35"/>
        <v>CL.IC.NA.010746.01</v>
      </c>
      <c r="X407" t="s">
        <v>11560</v>
      </c>
      <c r="Y407">
        <v>1076</v>
      </c>
    </row>
    <row r="408" spans="1:25" ht="15">
      <c r="A408" t="s">
        <v>6765</v>
      </c>
      <c r="C408" s="2" t="s">
        <v>919</v>
      </c>
      <c r="E408" s="2" t="s">
        <v>7284</v>
      </c>
      <c r="F408" t="s">
        <v>11702</v>
      </c>
      <c r="G408" t="s">
        <v>11704</v>
      </c>
      <c r="H408" s="22" t="s">
        <v>11707</v>
      </c>
      <c r="J408" s="11" t="str">
        <f t="shared" ref="J408" si="36">CONCATENATE("IC.NA.",C408,E408,H408)</f>
        <v>IC.NA.010747</v>
      </c>
      <c r="K408" s="2" t="s">
        <v>919</v>
      </c>
      <c r="L408" t="str">
        <f t="shared" ref="L408" si="37">G408</f>
        <v>Alcoholism</v>
      </c>
      <c r="M408" s="12" t="str">
        <f t="shared" ref="M408" si="38">CONCATENATE("PI.",J408,".",K408)</f>
        <v>PI.IC.NA.010747.01</v>
      </c>
      <c r="N408" s="12"/>
      <c r="O408" s="12" t="str">
        <f t="shared" ref="O408" si="39">CONCATENATE("PH.",J408,".",K408)</f>
        <v>PH.IC.NA.010747.01</v>
      </c>
      <c r="Q408" s="12" t="str">
        <f t="shared" ref="Q408" si="40">CONCATENATE("CL.",J408,".",K408)</f>
        <v>CL.IC.NA.010747.01</v>
      </c>
      <c r="X408" t="s">
        <v>11560</v>
      </c>
      <c r="Y408">
        <v>1076</v>
      </c>
    </row>
    <row r="409" spans="1:25" ht="15">
      <c r="A409" t="s">
        <v>6765</v>
      </c>
      <c r="C409" s="2" t="s">
        <v>919</v>
      </c>
      <c r="E409" s="2" t="s">
        <v>7284</v>
      </c>
      <c r="F409" t="s">
        <v>11702</v>
      </c>
      <c r="G409" t="s">
        <v>11705</v>
      </c>
      <c r="H409" s="22" t="s">
        <v>11708</v>
      </c>
      <c r="J409" s="11" t="str">
        <f t="shared" si="31"/>
        <v>IC.NA.010748</v>
      </c>
      <c r="K409" s="2" t="s">
        <v>919</v>
      </c>
      <c r="L409" t="str">
        <f t="shared" si="32"/>
        <v>Treatment for mental health problems</v>
      </c>
      <c r="M409" s="12" t="str">
        <f t="shared" si="33"/>
        <v>PI.IC.NA.010748.01</v>
      </c>
      <c r="N409" s="12"/>
      <c r="O409" s="12" t="str">
        <f t="shared" si="34"/>
        <v>PH.IC.NA.010748.01</v>
      </c>
      <c r="Q409" s="12" t="str">
        <f t="shared" si="35"/>
        <v>CL.IC.NA.010748.01</v>
      </c>
      <c r="X409" t="s">
        <v>11560</v>
      </c>
      <c r="Y409">
        <v>1076</v>
      </c>
    </row>
    <row r="410" spans="1:25" ht="15">
      <c r="A410" t="s">
        <v>6765</v>
      </c>
      <c r="C410" s="2" t="s">
        <v>1192</v>
      </c>
      <c r="E410" s="2" t="s">
        <v>7284</v>
      </c>
      <c r="F410" t="s">
        <v>11702</v>
      </c>
      <c r="G410" t="s">
        <v>11710</v>
      </c>
      <c r="H410" s="22" t="s">
        <v>11709</v>
      </c>
      <c r="J410" s="11" t="str">
        <f t="shared" si="26"/>
        <v>IC.NA.010749</v>
      </c>
      <c r="K410" s="2" t="s">
        <v>1192</v>
      </c>
      <c r="L410" t="str">
        <f t="shared" si="30"/>
        <v>Depression</v>
      </c>
      <c r="M410" s="12" t="str">
        <f t="shared" si="27"/>
        <v>PI.IC.NA.010749.01</v>
      </c>
      <c r="N410" s="12"/>
      <c r="O410" s="12" t="str">
        <f t="shared" si="28"/>
        <v>PH.IC.NA.010749.01</v>
      </c>
      <c r="Q410" s="12" t="str">
        <f t="shared" si="29"/>
        <v>CL.IC.NA.010749.01</v>
      </c>
      <c r="X410" t="s">
        <v>11560</v>
      </c>
      <c r="Y410">
        <v>1076</v>
      </c>
    </row>
    <row r="411" spans="1:25" ht="15">
      <c r="A411" t="s">
        <v>6765</v>
      </c>
      <c r="B411" t="s">
        <v>6997</v>
      </c>
      <c r="C411" s="2" t="s">
        <v>923</v>
      </c>
      <c r="D411" t="s">
        <v>6998</v>
      </c>
      <c r="E411" s="2" t="s">
        <v>1192</v>
      </c>
      <c r="F411" t="s">
        <v>6998</v>
      </c>
      <c r="G411" s="2" t="s">
        <v>6999</v>
      </c>
      <c r="H411" s="22" t="s">
        <v>1192</v>
      </c>
      <c r="I411" s="2" t="s">
        <v>6999</v>
      </c>
      <c r="J411" s="11" t="str">
        <f t="shared" si="26"/>
        <v>IC.NA.020101</v>
      </c>
      <c r="K411" s="2" t="s">
        <v>11324</v>
      </c>
      <c r="L411" t="str">
        <f t="shared" si="30"/>
        <v>Neck brace</v>
      </c>
      <c r="M411" s="12" t="str">
        <f t="shared" si="27"/>
        <v>PI.IC.NA.020101.01</v>
      </c>
      <c r="N411" s="12"/>
      <c r="O411" s="12" t="str">
        <f t="shared" si="28"/>
        <v>PH.IC.NA.020101.01</v>
      </c>
      <c r="Q411" s="12" t="str">
        <f t="shared" si="29"/>
        <v>CL.IC.NA.020101.01</v>
      </c>
      <c r="R411" t="s">
        <v>1141</v>
      </c>
      <c r="S411">
        <v>853</v>
      </c>
    </row>
    <row r="412" spans="1:25" ht="15">
      <c r="A412" t="s">
        <v>6765</v>
      </c>
      <c r="C412" s="2" t="s">
        <v>9391</v>
      </c>
      <c r="E412" s="2" t="s">
        <v>11324</v>
      </c>
      <c r="F412" t="s">
        <v>6998</v>
      </c>
      <c r="G412" t="s">
        <v>6889</v>
      </c>
      <c r="H412" s="22" t="s">
        <v>9391</v>
      </c>
      <c r="I412" t="s">
        <v>6889</v>
      </c>
      <c r="J412" s="11" t="str">
        <f t="shared" si="26"/>
        <v>IC.NA.020102</v>
      </c>
      <c r="K412" s="2" t="s">
        <v>11324</v>
      </c>
      <c r="L412" t="str">
        <f t="shared" si="30"/>
        <v>Back Brace</v>
      </c>
      <c r="M412" s="12" t="str">
        <f t="shared" si="27"/>
        <v>PI.IC.NA.020102.01</v>
      </c>
      <c r="N412" s="12"/>
      <c r="O412" s="12" t="str">
        <f t="shared" si="28"/>
        <v>PH.IC.NA.020102.01</v>
      </c>
      <c r="Q412" s="12" t="str">
        <f t="shared" si="29"/>
        <v>CL.IC.NA.020102.01</v>
      </c>
      <c r="R412" t="s">
        <v>1141</v>
      </c>
      <c r="S412">
        <v>853</v>
      </c>
    </row>
    <row r="413" spans="1:25" ht="15">
      <c r="A413" t="s">
        <v>6765</v>
      </c>
      <c r="C413" s="2" t="s">
        <v>9391</v>
      </c>
      <c r="E413" s="2" t="s">
        <v>11324</v>
      </c>
      <c r="F413" t="s">
        <v>6998</v>
      </c>
      <c r="G413" t="s">
        <v>6890</v>
      </c>
      <c r="H413" s="22" t="s">
        <v>9640</v>
      </c>
      <c r="I413" t="s">
        <v>6890</v>
      </c>
      <c r="J413" s="11" t="str">
        <f t="shared" si="26"/>
        <v>IC.NA.020103</v>
      </c>
      <c r="K413" s="2" t="s">
        <v>11324</v>
      </c>
      <c r="L413" t="str">
        <f t="shared" si="30"/>
        <v>Arm Brace</v>
      </c>
      <c r="M413" s="12" t="str">
        <f t="shared" si="27"/>
        <v>PI.IC.NA.020103.01</v>
      </c>
      <c r="N413" s="12"/>
      <c r="O413" s="12" t="str">
        <f t="shared" si="28"/>
        <v>PH.IC.NA.020103.01</v>
      </c>
      <c r="Q413" s="12" t="str">
        <f t="shared" si="29"/>
        <v>CL.IC.NA.020103.01</v>
      </c>
      <c r="R413" t="s">
        <v>1141</v>
      </c>
      <c r="S413">
        <v>853</v>
      </c>
    </row>
    <row r="414" spans="1:25" ht="15">
      <c r="A414" t="s">
        <v>6765</v>
      </c>
      <c r="C414" s="2" t="s">
        <v>9391</v>
      </c>
      <c r="D414" t="s">
        <v>6891</v>
      </c>
      <c r="E414" s="2" t="s">
        <v>9391</v>
      </c>
      <c r="F414" t="s">
        <v>6891</v>
      </c>
      <c r="G414" t="s">
        <v>6892</v>
      </c>
      <c r="H414" s="22" t="s">
        <v>11324</v>
      </c>
      <c r="I414" t="s">
        <v>6892</v>
      </c>
      <c r="J414" s="11" t="str">
        <f t="shared" si="26"/>
        <v>IC.NA.020201</v>
      </c>
      <c r="K414" s="2" t="s">
        <v>11324</v>
      </c>
      <c r="L414" t="str">
        <f t="shared" si="30"/>
        <v>Hearing Aid Left</v>
      </c>
      <c r="M414" s="12" t="str">
        <f t="shared" si="27"/>
        <v>PI.IC.NA.020201.01</v>
      </c>
      <c r="N414" s="12"/>
      <c r="O414" s="12" t="str">
        <f t="shared" si="28"/>
        <v>PH.IC.NA.020201.01</v>
      </c>
      <c r="Q414" s="12" t="str">
        <f t="shared" si="29"/>
        <v>CL.IC.NA.020201.01</v>
      </c>
      <c r="R414" t="s">
        <v>9277</v>
      </c>
      <c r="S414">
        <v>853</v>
      </c>
    </row>
    <row r="415" spans="1:25" ht="15">
      <c r="A415" t="s">
        <v>6765</v>
      </c>
      <c r="C415" s="2" t="s">
        <v>1199</v>
      </c>
      <c r="E415" s="2" t="s">
        <v>1199</v>
      </c>
      <c r="F415" t="s">
        <v>6891</v>
      </c>
      <c r="G415" t="s">
        <v>6893</v>
      </c>
      <c r="H415" s="22" t="s">
        <v>1199</v>
      </c>
      <c r="I415" t="s">
        <v>6893</v>
      </c>
      <c r="J415" s="11" t="str">
        <f t="shared" si="26"/>
        <v>IC.NA.020202</v>
      </c>
      <c r="K415" s="2" t="s">
        <v>11324</v>
      </c>
      <c r="L415" t="str">
        <f t="shared" si="30"/>
        <v>Hearing Aid Right</v>
      </c>
      <c r="M415" s="12" t="str">
        <f t="shared" si="27"/>
        <v>PI.IC.NA.020202.01</v>
      </c>
      <c r="N415" s="12"/>
      <c r="O415" s="12" t="str">
        <f t="shared" si="28"/>
        <v>PH.IC.NA.020202.01</v>
      </c>
      <c r="Q415" s="12" t="str">
        <f t="shared" si="29"/>
        <v>CL.IC.NA.020202.01</v>
      </c>
      <c r="R415" t="s">
        <v>9277</v>
      </c>
      <c r="S415">
        <v>853</v>
      </c>
    </row>
    <row r="416" spans="1:25" ht="15">
      <c r="A416" t="s">
        <v>6765</v>
      </c>
      <c r="C416" s="2" t="s">
        <v>1199</v>
      </c>
      <c r="E416" s="2" t="s">
        <v>1199</v>
      </c>
      <c r="F416" t="s">
        <v>6891</v>
      </c>
      <c r="G416" t="s">
        <v>6894</v>
      </c>
      <c r="H416" s="22" t="s">
        <v>946</v>
      </c>
      <c r="I416" t="s">
        <v>6894</v>
      </c>
      <c r="J416" s="11" t="str">
        <f t="shared" si="26"/>
        <v>IC.NA.020203</v>
      </c>
      <c r="K416" s="2" t="s">
        <v>1192</v>
      </c>
      <c r="L416" t="str">
        <f t="shared" si="30"/>
        <v>Hearing Aid Bilateral</v>
      </c>
      <c r="M416" s="12" t="str">
        <f t="shared" si="27"/>
        <v>PI.IC.NA.020203.01</v>
      </c>
      <c r="N416" s="12"/>
      <c r="O416" s="12" t="str">
        <f t="shared" si="28"/>
        <v>PH.IC.NA.020203.01</v>
      </c>
      <c r="Q416" s="12" t="str">
        <f t="shared" si="29"/>
        <v>CL.IC.NA.020203.01</v>
      </c>
      <c r="R416" t="s">
        <v>9277</v>
      </c>
      <c r="S416">
        <v>853</v>
      </c>
    </row>
    <row r="417" spans="1:25" ht="15">
      <c r="A417" t="s">
        <v>6765</v>
      </c>
      <c r="C417" s="2" t="s">
        <v>1199</v>
      </c>
      <c r="E417" s="2" t="s">
        <v>1199</v>
      </c>
      <c r="F417" t="s">
        <v>6891</v>
      </c>
      <c r="G417" t="s">
        <v>6895</v>
      </c>
      <c r="H417" s="22" t="s">
        <v>948</v>
      </c>
      <c r="I417" t="s">
        <v>6895</v>
      </c>
      <c r="J417" s="11" t="str">
        <f t="shared" si="26"/>
        <v>IC.NA.020204</v>
      </c>
      <c r="K417" s="2" t="s">
        <v>1192</v>
      </c>
      <c r="L417" t="str">
        <f t="shared" si="30"/>
        <v>Hearing Aid Sent Home</v>
      </c>
      <c r="M417" s="12" t="str">
        <f t="shared" si="27"/>
        <v>PI.IC.NA.020204.01</v>
      </c>
      <c r="N417" s="12"/>
      <c r="O417" s="12" t="str">
        <f t="shared" si="28"/>
        <v>PH.IC.NA.020204.01</v>
      </c>
      <c r="Q417" s="12" t="str">
        <f t="shared" si="29"/>
        <v>CL.IC.NA.020204.01</v>
      </c>
      <c r="R417" t="s">
        <v>9277</v>
      </c>
      <c r="S417">
        <v>853</v>
      </c>
    </row>
    <row r="418" spans="1:25" ht="15">
      <c r="A418" t="s">
        <v>6765</v>
      </c>
      <c r="C418" s="2" t="s">
        <v>918</v>
      </c>
      <c r="E418" s="2" t="s">
        <v>918</v>
      </c>
      <c r="F418" t="s">
        <v>6891</v>
      </c>
      <c r="G418" t="s">
        <v>4513</v>
      </c>
      <c r="H418" s="22" t="s">
        <v>7071</v>
      </c>
      <c r="I418" t="s">
        <v>4513</v>
      </c>
      <c r="J418" s="11" t="str">
        <f t="shared" ref="J418" si="41">CONCATENATE("IC.NA.",C418,E418,H418)</f>
        <v>IC.NA.020205</v>
      </c>
      <c r="K418" s="2" t="s">
        <v>11324</v>
      </c>
      <c r="L418" t="str">
        <f t="shared" ref="L418" si="42">G418</f>
        <v>Other</v>
      </c>
      <c r="M418" s="12" t="str">
        <f t="shared" ref="M418" si="43">CONCATENATE("PI.",J418,".",K418)</f>
        <v>PI.IC.NA.020205.01</v>
      </c>
      <c r="N418" s="12"/>
      <c r="O418" s="12" t="str">
        <f t="shared" ref="O418" si="44">CONCATENATE("PH.",J418,".",K418)</f>
        <v>PH.IC.NA.020205.01</v>
      </c>
      <c r="Q418" s="12" t="str">
        <f t="shared" ref="Q418" si="45">CONCATENATE("CL.",J418,".",K418)</f>
        <v>CL.IC.NA.020205.01</v>
      </c>
    </row>
    <row r="419" spans="1:25" ht="15">
      <c r="A419" t="s">
        <v>6765</v>
      </c>
      <c r="B419" t="s">
        <v>11711</v>
      </c>
      <c r="C419" s="2" t="s">
        <v>11712</v>
      </c>
      <c r="D419" t="s">
        <v>11713</v>
      </c>
      <c r="E419" s="60" t="s">
        <v>11655</v>
      </c>
      <c r="F419" t="s">
        <v>11714</v>
      </c>
      <c r="G419" t="s">
        <v>11715</v>
      </c>
      <c r="H419" s="61" t="s">
        <v>11683</v>
      </c>
      <c r="J419" s="11" t="str">
        <f t="shared" si="26"/>
        <v>IC.NA.030101</v>
      </c>
      <c r="K419" s="2" t="s">
        <v>11324</v>
      </c>
      <c r="L419" t="str">
        <f t="shared" si="30"/>
        <v>Patient Reports Verbal Abuse</v>
      </c>
      <c r="M419" s="12" t="str">
        <f t="shared" si="27"/>
        <v>PI.IC.NA.030101.01</v>
      </c>
      <c r="N419" s="12"/>
      <c r="O419" s="12" t="str">
        <f t="shared" si="28"/>
        <v>PH.IC.NA.030101.01</v>
      </c>
      <c r="Q419" s="12" t="str">
        <f t="shared" si="29"/>
        <v>CL.IC.NA.030101.01</v>
      </c>
      <c r="X419" t="s">
        <v>11560</v>
      </c>
      <c r="Y419">
        <v>1080</v>
      </c>
    </row>
    <row r="420" spans="1:25" ht="15">
      <c r="A420" t="s">
        <v>6765</v>
      </c>
      <c r="C420" s="2" t="s">
        <v>11712</v>
      </c>
      <c r="E420" s="60" t="s">
        <v>11655</v>
      </c>
      <c r="F420" t="s">
        <v>11714</v>
      </c>
      <c r="G420" t="s">
        <v>11716</v>
      </c>
      <c r="H420" s="60" t="s">
        <v>11732</v>
      </c>
      <c r="J420" s="11" t="str">
        <f t="shared" ref="J420:J435" si="46">CONCATENATE("IC.NA.",C420,E420,H420)</f>
        <v>IC.NA.030102</v>
      </c>
      <c r="K420" s="2" t="s">
        <v>11324</v>
      </c>
      <c r="L420" t="str">
        <f t="shared" si="30"/>
        <v>Patient denies verbal abuse</v>
      </c>
      <c r="M420" s="12" t="str">
        <f t="shared" ref="M420:M435" si="47">CONCATENATE("PI.",J420,".",K420)</f>
        <v>PI.IC.NA.030102.01</v>
      </c>
      <c r="N420" s="12"/>
      <c r="O420" s="12" t="str">
        <f t="shared" ref="O420:O435" si="48">CONCATENATE("PH.",J420,".",K420)</f>
        <v>PH.IC.NA.030102.01</v>
      </c>
      <c r="Q420" s="12" t="str">
        <f t="shared" ref="Q420:Q435" si="49">CONCATENATE("CL.",J420,".",K420)</f>
        <v>CL.IC.NA.030102.01</v>
      </c>
      <c r="X420" t="s">
        <v>11560</v>
      </c>
      <c r="Y420">
        <v>1080</v>
      </c>
    </row>
    <row r="421" spans="1:25" ht="15">
      <c r="A421" t="s">
        <v>6765</v>
      </c>
      <c r="C421" s="2" t="s">
        <v>11712</v>
      </c>
      <c r="E421" s="60" t="s">
        <v>11655</v>
      </c>
      <c r="F421" t="s">
        <v>11714</v>
      </c>
      <c r="G421" t="s">
        <v>11600</v>
      </c>
      <c r="H421" s="60" t="s">
        <v>11733</v>
      </c>
      <c r="J421" s="11" t="str">
        <f t="shared" si="46"/>
        <v>IC.NA.030103</v>
      </c>
      <c r="K421" s="2" t="s">
        <v>11324</v>
      </c>
      <c r="L421" t="str">
        <f t="shared" si="30"/>
        <v>Patient declines to answer</v>
      </c>
      <c r="M421" s="12" t="str">
        <f t="shared" si="47"/>
        <v>PI.IC.NA.030103.01</v>
      </c>
      <c r="N421" s="12"/>
      <c r="O421" s="12" t="str">
        <f t="shared" si="48"/>
        <v>PH.IC.NA.030103.01</v>
      </c>
      <c r="Q421" s="12" t="str">
        <f t="shared" si="49"/>
        <v>CL.IC.NA.030103.01</v>
      </c>
      <c r="X421" t="s">
        <v>11560</v>
      </c>
      <c r="Y421">
        <v>1080</v>
      </c>
    </row>
    <row r="422" spans="1:25" ht="15">
      <c r="A422" t="s">
        <v>6765</v>
      </c>
      <c r="C422" s="2" t="s">
        <v>11712</v>
      </c>
      <c r="D422" t="s">
        <v>11601</v>
      </c>
      <c r="E422" s="60" t="s">
        <v>11671</v>
      </c>
      <c r="F422" t="s">
        <v>11601</v>
      </c>
      <c r="G422" t="s">
        <v>11602</v>
      </c>
      <c r="H422" s="60" t="s">
        <v>11734</v>
      </c>
      <c r="J422" s="11" t="str">
        <f t="shared" si="46"/>
        <v>IC.NA.030201</v>
      </c>
      <c r="K422" s="2" t="s">
        <v>11324</v>
      </c>
      <c r="L422" t="str">
        <f t="shared" si="30"/>
        <v>Patient reports financial abuse</v>
      </c>
      <c r="M422" s="12" t="str">
        <f t="shared" si="47"/>
        <v>PI.IC.NA.030201.01</v>
      </c>
      <c r="N422" s="12"/>
      <c r="O422" s="12" t="str">
        <f t="shared" si="48"/>
        <v>PH.IC.NA.030201.01</v>
      </c>
      <c r="Q422" s="12" t="str">
        <f t="shared" si="49"/>
        <v>CL.IC.NA.030201.01</v>
      </c>
      <c r="X422" t="s">
        <v>11560</v>
      </c>
      <c r="Y422">
        <v>1080</v>
      </c>
    </row>
    <row r="423" spans="1:25" ht="15">
      <c r="A423" t="s">
        <v>6765</v>
      </c>
      <c r="C423" s="2" t="s">
        <v>11712</v>
      </c>
      <c r="E423" s="60" t="s">
        <v>11671</v>
      </c>
      <c r="F423" t="s">
        <v>11601</v>
      </c>
      <c r="G423" t="s">
        <v>11603</v>
      </c>
      <c r="H423" s="60" t="s">
        <v>11671</v>
      </c>
      <c r="J423" s="11" t="str">
        <f t="shared" si="46"/>
        <v>IC.NA.030202</v>
      </c>
      <c r="K423" s="2" t="s">
        <v>11324</v>
      </c>
      <c r="L423" t="str">
        <f t="shared" si="30"/>
        <v>Patient denies financial abuse</v>
      </c>
      <c r="M423" s="12" t="str">
        <f t="shared" si="47"/>
        <v>PI.IC.NA.030202.01</v>
      </c>
      <c r="N423" s="12"/>
      <c r="O423" s="12" t="str">
        <f t="shared" si="48"/>
        <v>PH.IC.NA.030202.01</v>
      </c>
      <c r="Q423" s="12" t="str">
        <f t="shared" si="49"/>
        <v>CL.IC.NA.030202.01</v>
      </c>
      <c r="X423" t="s">
        <v>11560</v>
      </c>
      <c r="Y423">
        <v>1080</v>
      </c>
    </row>
    <row r="424" spans="1:25" ht="15">
      <c r="A424" t="s">
        <v>6765</v>
      </c>
      <c r="C424" s="2" t="s">
        <v>11712</v>
      </c>
      <c r="E424" s="60" t="s">
        <v>11671</v>
      </c>
      <c r="F424" t="s">
        <v>11601</v>
      </c>
      <c r="G424" t="s">
        <v>11792</v>
      </c>
      <c r="H424" s="60" t="s">
        <v>11733</v>
      </c>
      <c r="J424" s="11" t="str">
        <f t="shared" si="46"/>
        <v>IC.NA.030203</v>
      </c>
      <c r="K424" s="2" t="s">
        <v>11324</v>
      </c>
      <c r="L424" t="str">
        <f t="shared" si="30"/>
        <v>Patient declines to answer</v>
      </c>
      <c r="M424" s="12" t="str">
        <f t="shared" si="47"/>
        <v>PI.IC.NA.030203.01</v>
      </c>
      <c r="N424" s="12"/>
      <c r="O424" s="12" t="str">
        <f t="shared" si="48"/>
        <v>PH.IC.NA.030203.01</v>
      </c>
      <c r="Q424" s="12" t="str">
        <f t="shared" si="49"/>
        <v>CL.IC.NA.030203.01</v>
      </c>
      <c r="X424" t="s">
        <v>11560</v>
      </c>
      <c r="Y424">
        <v>1080</v>
      </c>
    </row>
    <row r="425" spans="1:25" ht="15">
      <c r="A425" t="s">
        <v>6765</v>
      </c>
      <c r="C425" s="2" t="s">
        <v>11712</v>
      </c>
      <c r="D425" t="s">
        <v>11670</v>
      </c>
      <c r="E425" s="60" t="s">
        <v>11672</v>
      </c>
      <c r="F425" t="s">
        <v>11673</v>
      </c>
      <c r="G425" t="s">
        <v>11674</v>
      </c>
      <c r="H425" s="60" t="s">
        <v>11735</v>
      </c>
      <c r="J425" s="11" t="str">
        <f t="shared" si="46"/>
        <v>IC.NA.030301</v>
      </c>
      <c r="K425" s="2" t="s">
        <v>11324</v>
      </c>
      <c r="L425" t="str">
        <f t="shared" si="30"/>
        <v>Patient reports rape/sexual abuse</v>
      </c>
      <c r="M425" s="12" t="str">
        <f t="shared" si="47"/>
        <v>PI.IC.NA.030301.01</v>
      </c>
      <c r="N425" s="12"/>
      <c r="O425" s="12" t="str">
        <f t="shared" si="48"/>
        <v>PH.IC.NA.030301.01</v>
      </c>
      <c r="Q425" s="12" t="str">
        <f t="shared" si="49"/>
        <v>CL.IC.NA.030301.01</v>
      </c>
      <c r="X425" t="s">
        <v>11560</v>
      </c>
      <c r="Y425">
        <v>1080</v>
      </c>
    </row>
    <row r="426" spans="1:25" ht="15">
      <c r="A426" t="s">
        <v>6765</v>
      </c>
      <c r="C426" s="2" t="s">
        <v>11712</v>
      </c>
      <c r="E426" s="60" t="s">
        <v>11672</v>
      </c>
      <c r="F426" t="s">
        <v>11673</v>
      </c>
      <c r="G426" t="s">
        <v>11675</v>
      </c>
      <c r="H426" s="60" t="s">
        <v>11671</v>
      </c>
      <c r="J426" s="11" t="str">
        <f t="shared" si="46"/>
        <v>IC.NA.030302</v>
      </c>
      <c r="K426" s="2" t="s">
        <v>11324</v>
      </c>
      <c r="L426" t="str">
        <f t="shared" si="30"/>
        <v>Patient denies rape/sexual abuse</v>
      </c>
      <c r="M426" s="12" t="str">
        <f t="shared" si="47"/>
        <v>PI.IC.NA.030302.01</v>
      </c>
      <c r="N426" s="12"/>
      <c r="O426" s="12" t="str">
        <f t="shared" si="48"/>
        <v>PH.IC.NA.030302.01</v>
      </c>
      <c r="Q426" s="12" t="str">
        <f t="shared" si="49"/>
        <v>CL.IC.NA.030302.01</v>
      </c>
      <c r="X426" t="s">
        <v>11560</v>
      </c>
      <c r="Y426">
        <v>1080</v>
      </c>
    </row>
    <row r="427" spans="1:25" ht="15">
      <c r="A427" t="s">
        <v>6765</v>
      </c>
      <c r="C427" s="2" t="s">
        <v>11712</v>
      </c>
      <c r="E427" s="60" t="s">
        <v>11672</v>
      </c>
      <c r="F427" t="s">
        <v>11673</v>
      </c>
      <c r="G427" t="s">
        <v>11676</v>
      </c>
      <c r="H427" s="60" t="s">
        <v>11733</v>
      </c>
      <c r="J427" s="11" t="str">
        <f t="shared" si="46"/>
        <v>IC.NA.030303</v>
      </c>
      <c r="K427" s="2" t="s">
        <v>11324</v>
      </c>
      <c r="L427" t="str">
        <f t="shared" si="30"/>
        <v>Patient declines to answer</v>
      </c>
      <c r="M427" s="12" t="str">
        <f t="shared" si="47"/>
        <v>PI.IC.NA.030303.01</v>
      </c>
      <c r="N427" s="12"/>
      <c r="O427" s="12" t="str">
        <f t="shared" si="48"/>
        <v>PH.IC.NA.030303.01</v>
      </c>
      <c r="Q427" s="12" t="str">
        <f t="shared" si="49"/>
        <v>CL.IC.NA.030303.01</v>
      </c>
      <c r="X427" t="s">
        <v>11560</v>
      </c>
      <c r="Y427">
        <v>1080</v>
      </c>
    </row>
    <row r="428" spans="1:25" ht="15">
      <c r="A428" t="s">
        <v>6765</v>
      </c>
      <c r="C428" s="2" t="s">
        <v>11712</v>
      </c>
      <c r="D428" t="s">
        <v>11677</v>
      </c>
      <c r="E428" s="60" t="s">
        <v>11678</v>
      </c>
      <c r="F428" t="s">
        <v>11677</v>
      </c>
      <c r="G428" t="s">
        <v>11679</v>
      </c>
      <c r="H428" s="60" t="s">
        <v>11734</v>
      </c>
      <c r="J428" s="11" t="str">
        <f t="shared" si="46"/>
        <v>IC.NA.030401</v>
      </c>
      <c r="K428" s="2" t="s">
        <v>11324</v>
      </c>
      <c r="L428" t="str">
        <f t="shared" si="30"/>
        <v>Patient reports neglect</v>
      </c>
      <c r="M428" s="12" t="str">
        <f t="shared" si="47"/>
        <v>PI.IC.NA.030401.01</v>
      </c>
      <c r="N428" s="12"/>
      <c r="O428" s="12" t="str">
        <f t="shared" si="48"/>
        <v>PH.IC.NA.030401.01</v>
      </c>
      <c r="Q428" s="12" t="str">
        <f t="shared" si="49"/>
        <v>CL.IC.NA.030401.01</v>
      </c>
      <c r="X428" t="s">
        <v>11560</v>
      </c>
      <c r="Y428">
        <v>1080</v>
      </c>
    </row>
    <row r="429" spans="1:25" ht="15">
      <c r="A429" t="s">
        <v>6765</v>
      </c>
      <c r="C429" s="2" t="s">
        <v>11712</v>
      </c>
      <c r="E429" s="60" t="s">
        <v>11678</v>
      </c>
      <c r="F429" t="s">
        <v>11677</v>
      </c>
      <c r="G429" t="s">
        <v>11719</v>
      </c>
      <c r="H429" s="60" t="s">
        <v>11736</v>
      </c>
      <c r="J429" s="11" t="str">
        <f t="shared" si="46"/>
        <v>IC.NA.030402</v>
      </c>
      <c r="K429" s="2" t="s">
        <v>11324</v>
      </c>
      <c r="L429" t="str">
        <f t="shared" si="30"/>
        <v>Patient denies neglect</v>
      </c>
      <c r="M429" s="12" t="str">
        <f t="shared" si="47"/>
        <v>PI.IC.NA.030402.01</v>
      </c>
      <c r="N429" s="12"/>
      <c r="O429" s="12" t="str">
        <f t="shared" si="48"/>
        <v>PH.IC.NA.030402.01</v>
      </c>
      <c r="Q429" s="12" t="str">
        <f t="shared" si="49"/>
        <v>CL.IC.NA.030402.01</v>
      </c>
      <c r="X429" t="s">
        <v>11560</v>
      </c>
      <c r="Y429">
        <v>1080</v>
      </c>
    </row>
    <row r="430" spans="1:25" ht="15">
      <c r="A430" t="s">
        <v>6765</v>
      </c>
      <c r="C430" s="2" t="s">
        <v>11712</v>
      </c>
      <c r="E430" s="60" t="s">
        <v>11678</v>
      </c>
      <c r="F430" t="s">
        <v>11677</v>
      </c>
      <c r="G430" t="s">
        <v>11720</v>
      </c>
      <c r="H430" s="60" t="s">
        <v>11613</v>
      </c>
      <c r="J430" s="11" t="str">
        <f t="shared" si="46"/>
        <v>IC.NA.030403</v>
      </c>
      <c r="K430" s="2" t="s">
        <v>11324</v>
      </c>
      <c r="L430" t="str">
        <f t="shared" si="30"/>
        <v>Patient declines to answer</v>
      </c>
      <c r="M430" s="12" t="str">
        <f t="shared" si="47"/>
        <v>PI.IC.NA.030403.01</v>
      </c>
      <c r="N430" s="12"/>
      <c r="O430" s="12" t="str">
        <f t="shared" si="48"/>
        <v>PH.IC.NA.030403.01</v>
      </c>
      <c r="Q430" s="12" t="str">
        <f t="shared" si="49"/>
        <v>CL.IC.NA.030403.01</v>
      </c>
      <c r="X430" t="s">
        <v>11560</v>
      </c>
      <c r="Y430">
        <v>1080</v>
      </c>
    </row>
    <row r="431" spans="1:25" ht="15">
      <c r="A431" t="s">
        <v>6765</v>
      </c>
      <c r="C431" s="2" t="s">
        <v>11712</v>
      </c>
      <c r="D431" t="s">
        <v>11721</v>
      </c>
      <c r="E431" s="60" t="s">
        <v>11722</v>
      </c>
      <c r="F431" t="s">
        <v>11721</v>
      </c>
      <c r="G431" t="s">
        <v>11723</v>
      </c>
      <c r="H431" s="60" t="s">
        <v>11734</v>
      </c>
      <c r="J431" s="11" t="str">
        <f t="shared" si="46"/>
        <v>IC.NA.030501</v>
      </c>
      <c r="K431" s="2" t="s">
        <v>11324</v>
      </c>
      <c r="L431" t="str">
        <f t="shared" si="30"/>
        <v>Abuse suspected: Verbal: explain</v>
      </c>
      <c r="M431" s="12" t="str">
        <f t="shared" si="47"/>
        <v>PI.IC.NA.030501.01</v>
      </c>
      <c r="N431" s="12"/>
      <c r="O431" s="12" t="str">
        <f t="shared" si="48"/>
        <v>PH.IC.NA.030501.01</v>
      </c>
      <c r="Q431" s="12" t="str">
        <f t="shared" si="49"/>
        <v>CL.IC.NA.030501.01</v>
      </c>
      <c r="X431" t="s">
        <v>11560</v>
      </c>
      <c r="Y431">
        <v>1080</v>
      </c>
    </row>
    <row r="432" spans="1:25" ht="15">
      <c r="A432" t="s">
        <v>6765</v>
      </c>
      <c r="C432" s="2" t="s">
        <v>11712</v>
      </c>
      <c r="E432" s="60" t="s">
        <v>11722</v>
      </c>
      <c r="F432" t="s">
        <v>11721</v>
      </c>
      <c r="G432" t="s">
        <v>11724</v>
      </c>
      <c r="H432" s="60" t="s">
        <v>11671</v>
      </c>
      <c r="J432" s="11" t="str">
        <f t="shared" si="46"/>
        <v>IC.NA.030502</v>
      </c>
      <c r="K432" s="2" t="s">
        <v>11324</v>
      </c>
      <c r="L432" t="str">
        <f t="shared" si="30"/>
        <v>Abuse suspected: Physical: explain</v>
      </c>
      <c r="M432" s="12" t="str">
        <f t="shared" si="47"/>
        <v>PI.IC.NA.030502.01</v>
      </c>
      <c r="N432" s="12"/>
      <c r="O432" s="12" t="str">
        <f t="shared" si="48"/>
        <v>PH.IC.NA.030502.01</v>
      </c>
      <c r="Q432" s="12" t="str">
        <f t="shared" si="49"/>
        <v>CL.IC.NA.030502.01</v>
      </c>
      <c r="X432" t="s">
        <v>11560</v>
      </c>
      <c r="Y432">
        <v>1080</v>
      </c>
    </row>
    <row r="433" spans="1:25" ht="15">
      <c r="A433" t="s">
        <v>6765</v>
      </c>
      <c r="C433" s="2" t="s">
        <v>11712</v>
      </c>
      <c r="E433" s="60" t="s">
        <v>11722</v>
      </c>
      <c r="F433" t="s">
        <v>11721</v>
      </c>
      <c r="G433" t="s">
        <v>11725</v>
      </c>
      <c r="H433" s="60" t="s">
        <v>11733</v>
      </c>
      <c r="J433" s="11" t="str">
        <f t="shared" si="46"/>
        <v>IC.NA.030503</v>
      </c>
      <c r="K433" s="2" t="s">
        <v>11324</v>
      </c>
      <c r="L433" t="str">
        <f t="shared" si="30"/>
        <v>Abuse suspected: Neglect: explain</v>
      </c>
      <c r="M433" s="12" t="str">
        <f t="shared" si="47"/>
        <v>PI.IC.NA.030503.01</v>
      </c>
      <c r="N433" s="12"/>
      <c r="O433" s="12" t="str">
        <f t="shared" si="48"/>
        <v>PH.IC.NA.030503.01</v>
      </c>
      <c r="Q433" s="12" t="str">
        <f t="shared" si="49"/>
        <v>CL.IC.NA.030503.01</v>
      </c>
      <c r="X433" t="s">
        <v>11560</v>
      </c>
      <c r="Y433">
        <v>1080</v>
      </c>
    </row>
    <row r="434" spans="1:25" ht="15">
      <c r="A434" t="s">
        <v>6765</v>
      </c>
      <c r="C434" s="2" t="s">
        <v>11712</v>
      </c>
      <c r="E434" s="60" t="s">
        <v>11722</v>
      </c>
      <c r="F434" t="s">
        <v>11721</v>
      </c>
      <c r="G434" t="s">
        <v>11730</v>
      </c>
      <c r="H434" s="60" t="s">
        <v>11614</v>
      </c>
      <c r="J434" s="11" t="str">
        <f t="shared" si="46"/>
        <v>IC.NA.030504</v>
      </c>
      <c r="K434" s="2" t="s">
        <v>11324</v>
      </c>
      <c r="L434" t="str">
        <f t="shared" si="30"/>
        <v>Abuse suspected: None</v>
      </c>
      <c r="M434" s="12" t="str">
        <f t="shared" si="47"/>
        <v>PI.IC.NA.030504.01</v>
      </c>
      <c r="N434" s="12"/>
      <c r="O434" s="12" t="str">
        <f t="shared" si="48"/>
        <v>PH.IC.NA.030504.01</v>
      </c>
      <c r="Q434" s="12" t="str">
        <f t="shared" si="49"/>
        <v>CL.IC.NA.030504.01</v>
      </c>
      <c r="X434" t="s">
        <v>11560</v>
      </c>
      <c r="Y434">
        <v>1080</v>
      </c>
    </row>
    <row r="435" spans="1:25" ht="15">
      <c r="A435" t="s">
        <v>6765</v>
      </c>
      <c r="C435" s="2" t="s">
        <v>11712</v>
      </c>
      <c r="E435" s="60" t="s">
        <v>11722</v>
      </c>
      <c r="F435" t="s">
        <v>11721</v>
      </c>
      <c r="G435" t="s">
        <v>11731</v>
      </c>
      <c r="H435" s="60" t="s">
        <v>11615</v>
      </c>
      <c r="J435" s="11" t="str">
        <f t="shared" si="46"/>
        <v>IC.NA.030505</v>
      </c>
      <c r="K435" s="2" t="s">
        <v>11324</v>
      </c>
      <c r="L435" t="str">
        <f t="shared" si="30"/>
        <v>Send SW Consult if abuse reported or suspected</v>
      </c>
      <c r="M435" s="12" t="str">
        <f t="shared" si="47"/>
        <v>PI.IC.NA.030505.01</v>
      </c>
      <c r="N435" s="12"/>
      <c r="O435" s="12" t="str">
        <f t="shared" si="48"/>
        <v>PH.IC.NA.030505.01</v>
      </c>
      <c r="Q435" s="12" t="str">
        <f t="shared" si="49"/>
        <v>CL.IC.NA.030505.01</v>
      </c>
      <c r="X435" t="s">
        <v>11560</v>
      </c>
      <c r="Y435">
        <v>1080</v>
      </c>
    </row>
    <row r="436" spans="1:25" ht="15">
      <c r="A436" t="s">
        <v>6765</v>
      </c>
      <c r="B436" t="s">
        <v>1129</v>
      </c>
      <c r="C436" s="2" t="s">
        <v>1130</v>
      </c>
      <c r="D436" t="s">
        <v>1131</v>
      </c>
      <c r="E436" s="60" t="s">
        <v>1132</v>
      </c>
      <c r="F436" t="s">
        <v>1131</v>
      </c>
      <c r="G436" t="s">
        <v>824</v>
      </c>
      <c r="H436" s="60" t="s">
        <v>11734</v>
      </c>
      <c r="J436" s="11" t="str">
        <f t="shared" ref="J436:J438" si="50">CONCATENATE("IC.NA.",C436,E436,H436)</f>
        <v>IC.NA.040101</v>
      </c>
      <c r="K436" s="2" t="s">
        <v>11383</v>
      </c>
      <c r="L436" t="str">
        <f t="shared" ref="L436:L438" si="51">G436</f>
        <v>Have you recently had thoughts about harming self: Yes</v>
      </c>
      <c r="M436" s="12" t="str">
        <f t="shared" ref="M436:M438" si="52">CONCATENATE("PI.",J436,".",K436)</f>
        <v>PI.IC.NA.040101.01</v>
      </c>
      <c r="N436" s="12"/>
      <c r="O436" s="12" t="str">
        <f t="shared" ref="O436:O438" si="53">CONCATENATE("PH.",J436,".",K436)</f>
        <v>PH.IC.NA.040101.01</v>
      </c>
      <c r="Q436" s="12" t="str">
        <f t="shared" ref="Q436:Q438" si="54">CONCATENATE("CL.",J436,".",K436)</f>
        <v>CL.IC.NA.040101.01</v>
      </c>
      <c r="X436" t="s">
        <v>11560</v>
      </c>
      <c r="Y436">
        <v>1083</v>
      </c>
    </row>
    <row r="437" spans="1:25" ht="15">
      <c r="A437" t="s">
        <v>6765</v>
      </c>
      <c r="C437" s="2" t="s">
        <v>1130</v>
      </c>
      <c r="E437" s="60" t="s">
        <v>1132</v>
      </c>
      <c r="F437" t="s">
        <v>1131</v>
      </c>
      <c r="G437" t="s">
        <v>825</v>
      </c>
      <c r="H437" s="60" t="s">
        <v>11698</v>
      </c>
      <c r="J437" s="11" t="str">
        <f t="shared" si="50"/>
        <v>IC.NA.040102</v>
      </c>
      <c r="K437" s="2" t="s">
        <v>11383</v>
      </c>
      <c r="L437" t="str">
        <f t="shared" si="51"/>
        <v>Have you recently had thoughts about harming self: No</v>
      </c>
      <c r="M437" s="12" t="str">
        <f t="shared" si="52"/>
        <v>PI.IC.NA.040102.01</v>
      </c>
      <c r="N437" s="12"/>
      <c r="O437" s="12" t="str">
        <f t="shared" si="53"/>
        <v>PH.IC.NA.040102.01</v>
      </c>
      <c r="Q437" s="12" t="str">
        <f t="shared" si="54"/>
        <v>CL.IC.NA.040102.01</v>
      </c>
      <c r="X437" t="s">
        <v>11560</v>
      </c>
      <c r="Y437">
        <v>1083</v>
      </c>
    </row>
    <row r="438" spans="1:25" ht="15">
      <c r="A438" t="s">
        <v>6765</v>
      </c>
      <c r="C438" s="2" t="s">
        <v>1130</v>
      </c>
      <c r="E438" s="60" t="s">
        <v>1132</v>
      </c>
      <c r="F438" t="s">
        <v>1131</v>
      </c>
      <c r="G438" t="s">
        <v>826</v>
      </c>
      <c r="H438" s="60" t="s">
        <v>11733</v>
      </c>
      <c r="J438" s="11" t="str">
        <f t="shared" si="50"/>
        <v>IC.NA.040103</v>
      </c>
      <c r="K438" s="2" t="s">
        <v>11383</v>
      </c>
      <c r="L438" t="str">
        <f t="shared" si="51"/>
        <v>Have you recently had thoughts about harming self: Declines</v>
      </c>
      <c r="M438" s="12" t="str">
        <f t="shared" si="52"/>
        <v>PI.IC.NA.040103.01</v>
      </c>
      <c r="N438" s="12"/>
      <c r="O438" s="12" t="str">
        <f t="shared" si="53"/>
        <v>PH.IC.NA.040103.01</v>
      </c>
      <c r="Q438" s="12" t="str">
        <f t="shared" si="54"/>
        <v>CL.IC.NA.040103.01</v>
      </c>
      <c r="X438" t="s">
        <v>11560</v>
      </c>
      <c r="Y438">
        <v>1083</v>
      </c>
    </row>
    <row r="439" spans="1:25" ht="15">
      <c r="A439" t="s">
        <v>6765</v>
      </c>
      <c r="C439" s="2" t="s">
        <v>1130</v>
      </c>
      <c r="E439" s="60" t="s">
        <v>1132</v>
      </c>
      <c r="F439" t="s">
        <v>1131</v>
      </c>
      <c r="G439" t="s">
        <v>827</v>
      </c>
      <c r="H439" s="62" t="s">
        <v>871</v>
      </c>
      <c r="J439" s="11" t="str">
        <f t="shared" ref="J439:J456" si="55">CONCATENATE("IC.NA.",C439,E439,H439)</f>
        <v>IC.NA.040104</v>
      </c>
      <c r="K439" s="2" t="s">
        <v>11383</v>
      </c>
      <c r="L439" t="str">
        <f t="shared" ref="L439:L456" si="56">G439</f>
        <v>Do you have a plan for how to do this? If yes describe Yes</v>
      </c>
      <c r="M439" s="12" t="str">
        <f t="shared" ref="M439:M456" si="57">CONCATENATE("PI.",J439,".",K439)</f>
        <v>PI.IC.NA.040104.01</v>
      </c>
      <c r="N439" s="12"/>
      <c r="O439" s="12" t="str">
        <f t="shared" ref="O439:O456" si="58">CONCATENATE("PH.",J439,".",K439)</f>
        <v>PH.IC.NA.040104.01</v>
      </c>
      <c r="Q439" s="12" t="str">
        <f t="shared" ref="Q439:Q456" si="59">CONCATENATE("CL.",J439,".",K439)</f>
        <v>CL.IC.NA.040104.01</v>
      </c>
      <c r="X439" t="s">
        <v>11560</v>
      </c>
      <c r="Y439">
        <v>1083</v>
      </c>
    </row>
    <row r="440" spans="1:25" ht="15">
      <c r="A440" t="s">
        <v>6765</v>
      </c>
      <c r="C440" s="2" t="s">
        <v>1130</v>
      </c>
      <c r="E440" s="60" t="s">
        <v>1132</v>
      </c>
      <c r="F440" t="s">
        <v>1131</v>
      </c>
      <c r="G440" t="s">
        <v>971</v>
      </c>
      <c r="H440" s="62" t="s">
        <v>872</v>
      </c>
      <c r="J440" s="11" t="str">
        <f t="shared" si="55"/>
        <v>IC.NA.040105</v>
      </c>
      <c r="K440" s="2" t="s">
        <v>11383</v>
      </c>
      <c r="L440" t="str">
        <f t="shared" si="56"/>
        <v>Do you have a plan for how to do this? If yes describe No</v>
      </c>
      <c r="M440" s="12" t="str">
        <f t="shared" si="57"/>
        <v>PI.IC.NA.040105.01</v>
      </c>
      <c r="N440" s="12"/>
      <c r="O440" s="12" t="str">
        <f t="shared" si="58"/>
        <v>PH.IC.NA.040105.01</v>
      </c>
      <c r="Q440" s="12" t="str">
        <f t="shared" si="59"/>
        <v>CL.IC.NA.040105.01</v>
      </c>
      <c r="X440" t="s">
        <v>11560</v>
      </c>
      <c r="Y440">
        <v>1083</v>
      </c>
    </row>
    <row r="441" spans="1:25" ht="15">
      <c r="A441" t="s">
        <v>6765</v>
      </c>
      <c r="C441" s="2" t="s">
        <v>1130</v>
      </c>
      <c r="E441" s="60" t="s">
        <v>1132</v>
      </c>
      <c r="F441" t="s">
        <v>1131</v>
      </c>
      <c r="G441" t="s">
        <v>972</v>
      </c>
      <c r="H441" s="62" t="s">
        <v>1028</v>
      </c>
      <c r="J441" s="11" t="str">
        <f t="shared" si="55"/>
        <v>IC.NA.040106</v>
      </c>
      <c r="K441" s="2" t="s">
        <v>11383</v>
      </c>
      <c r="L441" t="str">
        <f t="shared" si="56"/>
        <v>Do you have a plan for how to do this? If yes describe Declines</v>
      </c>
      <c r="M441" s="12" t="str">
        <f t="shared" si="57"/>
        <v>PI.IC.NA.040106.01</v>
      </c>
      <c r="N441" s="12"/>
      <c r="O441" s="12" t="str">
        <f t="shared" si="58"/>
        <v>PH.IC.NA.040106.01</v>
      </c>
      <c r="Q441" s="12" t="str">
        <f t="shared" si="59"/>
        <v>CL.IC.NA.040106.01</v>
      </c>
      <c r="X441" t="s">
        <v>11560</v>
      </c>
      <c r="Y441">
        <v>1083</v>
      </c>
    </row>
    <row r="442" spans="1:25" ht="15">
      <c r="A442" t="s">
        <v>6765</v>
      </c>
      <c r="C442" s="2" t="s">
        <v>1130</v>
      </c>
      <c r="E442" s="60" t="s">
        <v>1132</v>
      </c>
      <c r="F442" t="s">
        <v>1131</v>
      </c>
      <c r="G442" t="s">
        <v>973</v>
      </c>
      <c r="H442" s="62" t="s">
        <v>1029</v>
      </c>
      <c r="J442" s="11" t="str">
        <f t="shared" si="55"/>
        <v>IC.NA.040107</v>
      </c>
      <c r="K442" s="2" t="s">
        <v>11383</v>
      </c>
      <c r="L442" t="str">
        <f t="shared" si="56"/>
        <v>Are there means available? Yes</v>
      </c>
      <c r="M442" s="12" t="str">
        <f t="shared" si="57"/>
        <v>PI.IC.NA.040107.01</v>
      </c>
      <c r="N442" s="12"/>
      <c r="O442" s="12" t="str">
        <f t="shared" si="58"/>
        <v>PH.IC.NA.040107.01</v>
      </c>
      <c r="Q442" s="12" t="str">
        <f t="shared" si="59"/>
        <v>CL.IC.NA.040107.01</v>
      </c>
      <c r="X442" t="s">
        <v>11560</v>
      </c>
      <c r="Y442">
        <v>1083</v>
      </c>
    </row>
    <row r="443" spans="1:25" ht="15">
      <c r="A443" t="s">
        <v>6765</v>
      </c>
      <c r="C443" s="2" t="s">
        <v>1130</v>
      </c>
      <c r="E443" s="60" t="s">
        <v>1132</v>
      </c>
      <c r="F443" t="s">
        <v>1131</v>
      </c>
      <c r="G443" t="s">
        <v>974</v>
      </c>
      <c r="H443" s="62" t="s">
        <v>1030</v>
      </c>
      <c r="J443" s="11" t="str">
        <f t="shared" si="55"/>
        <v>IC.NA.040108</v>
      </c>
      <c r="K443" s="2" t="s">
        <v>11383</v>
      </c>
      <c r="L443" t="str">
        <f t="shared" si="56"/>
        <v>Are there means available? No</v>
      </c>
      <c r="M443" s="12" t="str">
        <f t="shared" si="57"/>
        <v>PI.IC.NA.040108.01</v>
      </c>
      <c r="N443" s="12"/>
      <c r="O443" s="12" t="str">
        <f t="shared" si="58"/>
        <v>PH.IC.NA.040108.01</v>
      </c>
      <c r="Q443" s="12" t="str">
        <f t="shared" si="59"/>
        <v>CL.IC.NA.040108.01</v>
      </c>
      <c r="X443" t="s">
        <v>11560</v>
      </c>
      <c r="Y443">
        <v>1083</v>
      </c>
    </row>
    <row r="444" spans="1:25" ht="15">
      <c r="A444" t="s">
        <v>6765</v>
      </c>
      <c r="C444" s="2" t="s">
        <v>1130</v>
      </c>
      <c r="E444" s="60" t="s">
        <v>1132</v>
      </c>
      <c r="F444" t="s">
        <v>1131</v>
      </c>
      <c r="G444" t="s">
        <v>975</v>
      </c>
      <c r="H444" s="62" t="s">
        <v>1031</v>
      </c>
      <c r="J444" s="11" t="str">
        <f t="shared" si="55"/>
        <v>IC.NA.040109</v>
      </c>
      <c r="K444" s="2" t="s">
        <v>11383</v>
      </c>
      <c r="L444" t="str">
        <f t="shared" si="56"/>
        <v>Are there means available? Declines</v>
      </c>
      <c r="M444" s="12" t="str">
        <f t="shared" si="57"/>
        <v>PI.IC.NA.040109.01</v>
      </c>
      <c r="N444" s="12"/>
      <c r="O444" s="12" t="str">
        <f t="shared" si="58"/>
        <v>PH.IC.NA.040109.01</v>
      </c>
      <c r="Q444" s="12" t="str">
        <f t="shared" si="59"/>
        <v>CL.IC.NA.040109.01</v>
      </c>
      <c r="X444" t="s">
        <v>11560</v>
      </c>
      <c r="Y444">
        <v>1083</v>
      </c>
    </row>
    <row r="445" spans="1:25" ht="15">
      <c r="A445" t="s">
        <v>6765</v>
      </c>
      <c r="C445" s="2" t="s">
        <v>1130</v>
      </c>
      <c r="E445" s="60" t="s">
        <v>1132</v>
      </c>
      <c r="F445" t="s">
        <v>1131</v>
      </c>
      <c r="G445" t="s">
        <v>1150</v>
      </c>
      <c r="H445" s="62" t="s">
        <v>1032</v>
      </c>
      <c r="J445" s="11" t="str">
        <f t="shared" si="55"/>
        <v>IC.NA.040110</v>
      </c>
      <c r="K445" s="2" t="s">
        <v>11383</v>
      </c>
      <c r="L445" t="str">
        <f t="shared" si="56"/>
        <v>Have you rehearsed how to kill yourself? Yes</v>
      </c>
      <c r="M445" s="12" t="str">
        <f t="shared" si="57"/>
        <v>PI.IC.NA.040110.01</v>
      </c>
      <c r="N445" s="12"/>
      <c r="O445" s="12" t="str">
        <f t="shared" si="58"/>
        <v>PH.IC.NA.040110.01</v>
      </c>
      <c r="Q445" s="12" t="str">
        <f t="shared" si="59"/>
        <v>CL.IC.NA.040110.01</v>
      </c>
      <c r="X445" t="s">
        <v>11560</v>
      </c>
      <c r="Y445">
        <v>1083</v>
      </c>
    </row>
    <row r="446" spans="1:25" ht="15">
      <c r="A446" t="s">
        <v>6765</v>
      </c>
      <c r="C446" s="2" t="s">
        <v>1130</v>
      </c>
      <c r="E446" s="60" t="s">
        <v>1132</v>
      </c>
      <c r="F446" t="s">
        <v>1131</v>
      </c>
      <c r="G446" t="s">
        <v>1151</v>
      </c>
      <c r="H446" s="62" t="s">
        <v>1033</v>
      </c>
      <c r="J446" s="11" t="str">
        <f t="shared" si="55"/>
        <v>IC.NA.040111</v>
      </c>
      <c r="K446" s="2" t="s">
        <v>11383</v>
      </c>
      <c r="L446" t="str">
        <f t="shared" si="56"/>
        <v>Have you rehearsed how to kill yourself? No</v>
      </c>
      <c r="M446" s="12" t="str">
        <f t="shared" si="57"/>
        <v>PI.IC.NA.040111.01</v>
      </c>
      <c r="N446" s="12"/>
      <c r="O446" s="12" t="str">
        <f t="shared" si="58"/>
        <v>PH.IC.NA.040111.01</v>
      </c>
      <c r="Q446" s="12" t="str">
        <f t="shared" si="59"/>
        <v>CL.IC.NA.040111.01</v>
      </c>
      <c r="X446" t="s">
        <v>11560</v>
      </c>
      <c r="Y446">
        <v>1083</v>
      </c>
    </row>
    <row r="447" spans="1:25" ht="15">
      <c r="A447" t="s">
        <v>6765</v>
      </c>
      <c r="C447" s="2" t="s">
        <v>1130</v>
      </c>
      <c r="E447" s="60" t="s">
        <v>1132</v>
      </c>
      <c r="F447" t="s">
        <v>1131</v>
      </c>
      <c r="G447" t="s">
        <v>1152</v>
      </c>
      <c r="H447" s="62" t="s">
        <v>1034</v>
      </c>
      <c r="J447" s="11" t="str">
        <f t="shared" si="55"/>
        <v>IC.NA.040112</v>
      </c>
      <c r="K447" s="2" t="s">
        <v>11383</v>
      </c>
      <c r="L447" t="str">
        <f t="shared" si="56"/>
        <v>Have you rehearsed how to kill yourself? Declines</v>
      </c>
      <c r="M447" s="12" t="str">
        <f t="shared" si="57"/>
        <v>PI.IC.NA.040112.01</v>
      </c>
      <c r="N447" s="12"/>
      <c r="O447" s="12" t="str">
        <f t="shared" si="58"/>
        <v>PH.IC.NA.040112.01</v>
      </c>
      <c r="Q447" s="12" t="str">
        <f t="shared" si="59"/>
        <v>CL.IC.NA.040112.01</v>
      </c>
      <c r="X447" t="s">
        <v>11560</v>
      </c>
      <c r="Y447">
        <v>1083</v>
      </c>
    </row>
    <row r="448" spans="1:25" ht="15">
      <c r="A448" t="s">
        <v>6765</v>
      </c>
      <c r="C448" s="2" t="s">
        <v>1130</v>
      </c>
      <c r="E448" s="60" t="s">
        <v>1132</v>
      </c>
      <c r="F448" t="s">
        <v>1131</v>
      </c>
      <c r="G448" t="s">
        <v>859</v>
      </c>
      <c r="H448" s="62" t="s">
        <v>1035</v>
      </c>
      <c r="J448" s="11" t="str">
        <f t="shared" si="55"/>
        <v>IC.NA.040113</v>
      </c>
      <c r="K448" s="2" t="s">
        <v>11383</v>
      </c>
      <c r="L448" t="str">
        <f t="shared" si="56"/>
        <v>Have you tried to hurt of kill yourself in the past? Yes</v>
      </c>
      <c r="M448" s="12" t="str">
        <f t="shared" si="57"/>
        <v>PI.IC.NA.040113.01</v>
      </c>
      <c r="N448" s="12"/>
      <c r="O448" s="12" t="str">
        <f t="shared" si="58"/>
        <v>PH.IC.NA.040113.01</v>
      </c>
      <c r="Q448" s="12" t="str">
        <f t="shared" si="59"/>
        <v>CL.IC.NA.040113.01</v>
      </c>
      <c r="X448" t="s">
        <v>11560</v>
      </c>
      <c r="Y448">
        <v>1083</v>
      </c>
    </row>
    <row r="449" spans="1:25" ht="15">
      <c r="A449" t="s">
        <v>6765</v>
      </c>
      <c r="C449" s="2" t="s">
        <v>1130</v>
      </c>
      <c r="E449" s="60" t="s">
        <v>1132</v>
      </c>
      <c r="F449" t="s">
        <v>1131</v>
      </c>
      <c r="G449" t="s">
        <v>860</v>
      </c>
      <c r="H449" s="62" t="s">
        <v>1036</v>
      </c>
      <c r="J449" s="11" t="str">
        <f t="shared" si="55"/>
        <v>IC.NA.040114</v>
      </c>
      <c r="K449" s="2" t="s">
        <v>11383</v>
      </c>
      <c r="L449" t="str">
        <f t="shared" si="56"/>
        <v>Have you tried to hurt of kill yourself in the past? No</v>
      </c>
      <c r="M449" s="12" t="str">
        <f t="shared" si="57"/>
        <v>PI.IC.NA.040114.01</v>
      </c>
      <c r="N449" s="12"/>
      <c r="O449" s="12" t="str">
        <f t="shared" si="58"/>
        <v>PH.IC.NA.040114.01</v>
      </c>
      <c r="Q449" s="12" t="str">
        <f t="shared" si="59"/>
        <v>CL.IC.NA.040114.01</v>
      </c>
      <c r="X449" t="s">
        <v>11560</v>
      </c>
      <c r="Y449">
        <v>1083</v>
      </c>
    </row>
    <row r="450" spans="1:25" ht="15">
      <c r="A450" t="s">
        <v>6765</v>
      </c>
      <c r="C450" s="2" t="s">
        <v>1130</v>
      </c>
      <c r="E450" s="60" t="s">
        <v>1132</v>
      </c>
      <c r="F450" t="s">
        <v>1131</v>
      </c>
      <c r="G450" t="s">
        <v>861</v>
      </c>
      <c r="H450" s="62" t="s">
        <v>1037</v>
      </c>
      <c r="J450" s="11" t="str">
        <f t="shared" si="55"/>
        <v>IC.NA.040115</v>
      </c>
      <c r="K450" s="2" t="s">
        <v>11383</v>
      </c>
      <c r="L450" t="str">
        <f t="shared" si="56"/>
        <v>Have you tried to hurt of kill yourself in the past? Declines</v>
      </c>
      <c r="M450" s="12" t="str">
        <f t="shared" si="57"/>
        <v>PI.IC.NA.040115.01</v>
      </c>
      <c r="N450" s="12"/>
      <c r="O450" s="12" t="str">
        <f t="shared" si="58"/>
        <v>PH.IC.NA.040115.01</v>
      </c>
      <c r="Q450" s="12" t="str">
        <f t="shared" si="59"/>
        <v>CL.IC.NA.040115.01</v>
      </c>
      <c r="X450" t="s">
        <v>11560</v>
      </c>
      <c r="Y450">
        <v>1083</v>
      </c>
    </row>
    <row r="451" spans="1:25" ht="15">
      <c r="A451" t="s">
        <v>6765</v>
      </c>
      <c r="C451" s="2" t="s">
        <v>1130</v>
      </c>
      <c r="E451" s="60" t="s">
        <v>1132</v>
      </c>
      <c r="F451" t="s">
        <v>1131</v>
      </c>
      <c r="G451" t="s">
        <v>862</v>
      </c>
      <c r="H451" s="62" t="s">
        <v>1038</v>
      </c>
      <c r="J451" s="11" t="str">
        <f t="shared" si="55"/>
        <v>IC.NA.040116</v>
      </c>
      <c r="K451" s="2" t="s">
        <v>11383</v>
      </c>
      <c r="L451" t="str">
        <f t="shared" si="56"/>
        <v>Have you heard voices telling you to hurt/kill yourself Yes</v>
      </c>
      <c r="M451" s="12" t="str">
        <f t="shared" si="57"/>
        <v>PI.IC.NA.040116.01</v>
      </c>
      <c r="N451" s="12"/>
      <c r="O451" s="12" t="str">
        <f t="shared" si="58"/>
        <v>PH.IC.NA.040116.01</v>
      </c>
      <c r="Q451" s="12" t="str">
        <f t="shared" si="59"/>
        <v>CL.IC.NA.040116.01</v>
      </c>
      <c r="X451" t="s">
        <v>11560</v>
      </c>
      <c r="Y451">
        <v>1083</v>
      </c>
    </row>
    <row r="452" spans="1:25" ht="15">
      <c r="A452" t="s">
        <v>6765</v>
      </c>
      <c r="C452" s="2" t="s">
        <v>1130</v>
      </c>
      <c r="E452" s="60" t="s">
        <v>1132</v>
      </c>
      <c r="F452" t="s">
        <v>1131</v>
      </c>
      <c r="G452" t="s">
        <v>863</v>
      </c>
      <c r="H452" s="62" t="s">
        <v>1039</v>
      </c>
      <c r="J452" s="11" t="str">
        <f t="shared" si="55"/>
        <v>IC.NA.040117</v>
      </c>
      <c r="K452" s="2" t="s">
        <v>11383</v>
      </c>
      <c r="L452" t="str">
        <f t="shared" si="56"/>
        <v>Have you heard voices telling you to hurt/kill yourself No</v>
      </c>
      <c r="M452" s="12" t="str">
        <f t="shared" si="57"/>
        <v>PI.IC.NA.040117.01</v>
      </c>
      <c r="N452" s="12"/>
      <c r="O452" s="12" t="str">
        <f t="shared" si="58"/>
        <v>PH.IC.NA.040117.01</v>
      </c>
      <c r="Q452" s="12" t="str">
        <f t="shared" si="59"/>
        <v>CL.IC.NA.040117.01</v>
      </c>
      <c r="X452" t="s">
        <v>11560</v>
      </c>
      <c r="Y452">
        <v>1083</v>
      </c>
    </row>
    <row r="453" spans="1:25" ht="15">
      <c r="A453" t="s">
        <v>6765</v>
      </c>
      <c r="C453" s="2" t="s">
        <v>1130</v>
      </c>
      <c r="E453" s="60" t="s">
        <v>1132</v>
      </c>
      <c r="F453" t="s">
        <v>1131</v>
      </c>
      <c r="G453" t="s">
        <v>1013</v>
      </c>
      <c r="H453" s="62" t="s">
        <v>1040</v>
      </c>
      <c r="J453" s="11" t="str">
        <f t="shared" si="55"/>
        <v>IC.NA.040118</v>
      </c>
      <c r="K453" s="2" t="s">
        <v>11383</v>
      </c>
      <c r="L453" t="str">
        <f t="shared" si="56"/>
        <v>Have you heard voices telling you to hurt/kill yourself Declines</v>
      </c>
      <c r="M453" s="12" t="str">
        <f t="shared" si="57"/>
        <v>PI.IC.NA.040118.01</v>
      </c>
      <c r="N453" s="12"/>
      <c r="O453" s="12" t="str">
        <f t="shared" si="58"/>
        <v>PH.IC.NA.040118.01</v>
      </c>
      <c r="Q453" s="12" t="str">
        <f t="shared" si="59"/>
        <v>CL.IC.NA.040118.01</v>
      </c>
      <c r="X453" t="s">
        <v>11560</v>
      </c>
      <c r="Y453">
        <v>1083</v>
      </c>
    </row>
    <row r="454" spans="1:25" ht="15">
      <c r="A454" t="s">
        <v>6765</v>
      </c>
      <c r="C454" s="2" t="s">
        <v>1130</v>
      </c>
      <c r="E454" s="60" t="s">
        <v>1132</v>
      </c>
      <c r="F454" t="s">
        <v>1131</v>
      </c>
      <c r="G454" t="s">
        <v>868</v>
      </c>
      <c r="H454" s="62" t="s">
        <v>1041</v>
      </c>
      <c r="J454" s="11" t="str">
        <f t="shared" si="55"/>
        <v>IC.NA.040119</v>
      </c>
      <c r="K454" s="2" t="s">
        <v>11383</v>
      </c>
      <c r="L454" t="str">
        <f t="shared" si="56"/>
        <v>Are you feeling hopeless about the present/future? Yes</v>
      </c>
      <c r="M454" s="12" t="str">
        <f t="shared" si="57"/>
        <v>PI.IC.NA.040119.01</v>
      </c>
      <c r="N454" s="12"/>
      <c r="O454" s="12" t="str">
        <f t="shared" si="58"/>
        <v>PH.IC.NA.040119.01</v>
      </c>
      <c r="Q454" s="12" t="str">
        <f t="shared" si="59"/>
        <v>CL.IC.NA.040119.01</v>
      </c>
      <c r="X454" t="s">
        <v>11560</v>
      </c>
      <c r="Y454">
        <v>1083</v>
      </c>
    </row>
    <row r="455" spans="1:25" ht="15">
      <c r="A455" t="s">
        <v>6765</v>
      </c>
      <c r="C455" s="2" t="s">
        <v>1130</v>
      </c>
      <c r="E455" s="60" t="s">
        <v>1132</v>
      </c>
      <c r="F455" t="s">
        <v>1131</v>
      </c>
      <c r="G455" t="s">
        <v>869</v>
      </c>
      <c r="H455" s="62" t="s">
        <v>1042</v>
      </c>
      <c r="J455" s="11" t="str">
        <f t="shared" si="55"/>
        <v>IC.NA.040120</v>
      </c>
      <c r="K455" s="2" t="s">
        <v>11383</v>
      </c>
      <c r="L455" t="str">
        <f t="shared" si="56"/>
        <v>Are you feeling hopeless about the present/future? No</v>
      </c>
      <c r="M455" s="12" t="str">
        <f t="shared" si="57"/>
        <v>PI.IC.NA.040120.01</v>
      </c>
      <c r="N455" s="12"/>
      <c r="O455" s="12" t="str">
        <f t="shared" si="58"/>
        <v>PH.IC.NA.040120.01</v>
      </c>
      <c r="Q455" s="12" t="str">
        <f t="shared" si="59"/>
        <v>CL.IC.NA.040120.01</v>
      </c>
      <c r="X455" t="s">
        <v>11560</v>
      </c>
      <c r="Y455">
        <v>1083</v>
      </c>
    </row>
    <row r="456" spans="1:25" ht="15">
      <c r="A456" t="s">
        <v>6765</v>
      </c>
      <c r="C456" s="2" t="s">
        <v>1130</v>
      </c>
      <c r="E456" s="60" t="s">
        <v>1132</v>
      </c>
      <c r="F456" t="s">
        <v>1131</v>
      </c>
      <c r="G456" t="s">
        <v>870</v>
      </c>
      <c r="H456" s="62" t="s">
        <v>878</v>
      </c>
      <c r="J456" s="11" t="str">
        <f t="shared" si="55"/>
        <v>IC.NA.040121</v>
      </c>
      <c r="K456" s="2" t="s">
        <v>11383</v>
      </c>
      <c r="L456" t="str">
        <f t="shared" si="56"/>
        <v>Are you feeling hopeless about the present/future? Declines</v>
      </c>
      <c r="M456" s="12" t="str">
        <f t="shared" si="57"/>
        <v>PI.IC.NA.040121.01</v>
      </c>
      <c r="N456" s="12"/>
      <c r="O456" s="12" t="str">
        <f t="shared" si="58"/>
        <v>PH.IC.NA.040121.01</v>
      </c>
      <c r="Q456" s="12" t="str">
        <f t="shared" si="59"/>
        <v>CL.IC.NA.040121.01</v>
      </c>
      <c r="X456" t="s">
        <v>11560</v>
      </c>
      <c r="Y456">
        <v>1084</v>
      </c>
    </row>
    <row r="457" spans="1:25" ht="15">
      <c r="A457" t="s">
        <v>6765</v>
      </c>
      <c r="B457" t="s">
        <v>1062</v>
      </c>
      <c r="C457" s="63" t="s">
        <v>872</v>
      </c>
      <c r="D457" s="63" t="s">
        <v>1064</v>
      </c>
      <c r="E457" s="63" t="s">
        <v>1063</v>
      </c>
      <c r="F457" s="63" t="s">
        <v>1064</v>
      </c>
      <c r="G457" t="s">
        <v>762</v>
      </c>
      <c r="H457" s="63" t="s">
        <v>1065</v>
      </c>
      <c r="J457" s="11" t="str">
        <f t="shared" ref="J457:J467" si="60">CONCATENATE("IC.NA.",C457,E457,H457)</f>
        <v>IC.NA.050101</v>
      </c>
      <c r="K457" s="2" t="s">
        <v>11383</v>
      </c>
      <c r="L457" t="str">
        <f t="shared" ref="L457:L467" si="61">G457</f>
        <v>Court appointed legal guardian Yes</v>
      </c>
      <c r="M457" s="12" t="str">
        <f t="shared" ref="M457:M467" si="62">CONCATENATE("PI.",J457,".",K457)</f>
        <v>PI.IC.NA.050101.01</v>
      </c>
      <c r="N457" s="12"/>
      <c r="O457" s="12" t="str">
        <f t="shared" ref="O457:O467" si="63">CONCATENATE("PH.",J457,".",K457)</f>
        <v>PH.IC.NA.050101.01</v>
      </c>
      <c r="Q457" s="12" t="str">
        <f t="shared" ref="Q457:Q467" si="64">CONCATENATE("CL.",J457,".",K457)</f>
        <v>CL.IC.NA.050101.01</v>
      </c>
      <c r="X457" t="s">
        <v>11560</v>
      </c>
      <c r="Y457">
        <v>1084</v>
      </c>
    </row>
    <row r="458" spans="1:25" ht="15">
      <c r="A458" t="s">
        <v>6765</v>
      </c>
      <c r="C458" s="63" t="s">
        <v>872</v>
      </c>
      <c r="D458" s="63"/>
      <c r="E458" s="63" t="s">
        <v>1063</v>
      </c>
      <c r="F458" s="63" t="s">
        <v>1064</v>
      </c>
      <c r="G458" t="s">
        <v>763</v>
      </c>
      <c r="H458" s="63" t="s">
        <v>1066</v>
      </c>
      <c r="J458" s="11" t="str">
        <f t="shared" si="60"/>
        <v>IC.NA.050102</v>
      </c>
      <c r="K458" s="2" t="s">
        <v>11383</v>
      </c>
      <c r="L458" t="str">
        <f t="shared" si="61"/>
        <v>Court appointed legal guardian No</v>
      </c>
      <c r="M458" s="12" t="str">
        <f t="shared" si="62"/>
        <v>PI.IC.NA.050102.01</v>
      </c>
      <c r="N458" s="12"/>
      <c r="O458" s="12" t="str">
        <f t="shared" si="63"/>
        <v>PH.IC.NA.050102.01</v>
      </c>
      <c r="Q458" s="12" t="str">
        <f t="shared" si="64"/>
        <v>CL.IC.NA.050102.01</v>
      </c>
      <c r="X458" t="s">
        <v>11560</v>
      </c>
      <c r="Y458">
        <v>1084</v>
      </c>
    </row>
    <row r="459" spans="1:25" ht="15">
      <c r="A459" t="s">
        <v>6765</v>
      </c>
      <c r="C459" s="63" t="s">
        <v>872</v>
      </c>
      <c r="D459" s="63"/>
      <c r="E459" s="63" t="s">
        <v>1063</v>
      </c>
      <c r="F459" s="63" t="s">
        <v>1064</v>
      </c>
      <c r="G459" t="s">
        <v>764</v>
      </c>
      <c r="H459" s="63" t="s">
        <v>1067</v>
      </c>
      <c r="J459" s="11" t="str">
        <f t="shared" si="60"/>
        <v>IC.NA.050103</v>
      </c>
      <c r="K459" s="2" t="s">
        <v>11383</v>
      </c>
      <c r="L459" t="str">
        <f t="shared" si="61"/>
        <v>Legally committed Yes</v>
      </c>
      <c r="M459" s="12" t="str">
        <f t="shared" si="62"/>
        <v>PI.IC.NA.050103.01</v>
      </c>
      <c r="N459" s="12"/>
      <c r="O459" s="12" t="str">
        <f t="shared" si="63"/>
        <v>PH.IC.NA.050103.01</v>
      </c>
      <c r="Q459" s="12" t="str">
        <f t="shared" si="64"/>
        <v>CL.IC.NA.050103.01</v>
      </c>
      <c r="X459" t="s">
        <v>11560</v>
      </c>
      <c r="Y459">
        <v>1084</v>
      </c>
    </row>
    <row r="460" spans="1:25" ht="15">
      <c r="A460" t="s">
        <v>6765</v>
      </c>
      <c r="C460" s="63" t="s">
        <v>872</v>
      </c>
      <c r="D460" s="63"/>
      <c r="E460" s="63" t="s">
        <v>1063</v>
      </c>
      <c r="F460" s="63" t="s">
        <v>1064</v>
      </c>
      <c r="G460" t="s">
        <v>765</v>
      </c>
      <c r="H460" s="63" t="s">
        <v>1068</v>
      </c>
      <c r="J460" s="11" t="str">
        <f t="shared" si="60"/>
        <v>IC.NA.050104</v>
      </c>
      <c r="K460" s="2" t="s">
        <v>11383</v>
      </c>
      <c r="L460" t="str">
        <f t="shared" si="61"/>
        <v>Legally committed No</v>
      </c>
      <c r="M460" s="12" t="str">
        <f t="shared" si="62"/>
        <v>PI.IC.NA.050104.01</v>
      </c>
      <c r="N460" s="12"/>
      <c r="O460" s="12" t="str">
        <f t="shared" si="63"/>
        <v>PH.IC.NA.050104.01</v>
      </c>
      <c r="Q460" s="12" t="str">
        <f t="shared" si="64"/>
        <v>CL.IC.NA.050104.01</v>
      </c>
      <c r="X460" t="s">
        <v>11560</v>
      </c>
      <c r="Y460">
        <v>1084</v>
      </c>
    </row>
    <row r="461" spans="1:25" ht="15">
      <c r="A461" t="s">
        <v>6765</v>
      </c>
      <c r="C461" s="63" t="s">
        <v>872</v>
      </c>
      <c r="D461" s="63"/>
      <c r="E461" s="63" t="s">
        <v>1063</v>
      </c>
      <c r="F461" s="63" t="s">
        <v>1064</v>
      </c>
      <c r="G461" t="s">
        <v>766</v>
      </c>
      <c r="H461" s="63" t="s">
        <v>872</v>
      </c>
      <c r="J461" s="11" t="str">
        <f t="shared" si="60"/>
        <v>IC.NA.050105</v>
      </c>
      <c r="K461" s="2" t="s">
        <v>11383</v>
      </c>
      <c r="L461" t="str">
        <f t="shared" si="61"/>
        <v>On legal observation status for gravely disabled Yes</v>
      </c>
      <c r="M461" s="12" t="str">
        <f t="shared" si="62"/>
        <v>PI.IC.NA.050105.01</v>
      </c>
      <c r="N461" s="12"/>
      <c r="O461" s="12" t="str">
        <f t="shared" si="63"/>
        <v>PH.IC.NA.050105.01</v>
      </c>
      <c r="Q461" s="12" t="str">
        <f t="shared" si="64"/>
        <v>CL.IC.NA.050105.01</v>
      </c>
      <c r="X461" t="s">
        <v>11560</v>
      </c>
      <c r="Y461">
        <v>1084</v>
      </c>
    </row>
    <row r="462" spans="1:25" ht="15">
      <c r="A462" t="s">
        <v>6765</v>
      </c>
      <c r="C462" s="63" t="s">
        <v>872</v>
      </c>
      <c r="D462" s="63"/>
      <c r="E462" s="63" t="s">
        <v>1063</v>
      </c>
      <c r="F462" s="63" t="s">
        <v>1064</v>
      </c>
      <c r="G462" t="s">
        <v>767</v>
      </c>
      <c r="H462" s="63" t="s">
        <v>1069</v>
      </c>
      <c r="J462" s="11" t="str">
        <f t="shared" si="60"/>
        <v>IC.NA.050106</v>
      </c>
      <c r="K462" s="2" t="s">
        <v>11383</v>
      </c>
      <c r="L462" t="str">
        <f t="shared" si="61"/>
        <v>On legal observation status for gravely disabled No</v>
      </c>
      <c r="M462" s="12" t="str">
        <f t="shared" si="62"/>
        <v>PI.IC.NA.050106.01</v>
      </c>
      <c r="N462" s="12"/>
      <c r="O462" s="12" t="str">
        <f t="shared" si="63"/>
        <v>PH.IC.NA.050106.01</v>
      </c>
      <c r="Q462" s="12" t="str">
        <f t="shared" si="64"/>
        <v>CL.IC.NA.050106.01</v>
      </c>
      <c r="X462" t="s">
        <v>11560</v>
      </c>
      <c r="Y462">
        <v>1084</v>
      </c>
    </row>
    <row r="463" spans="1:25" ht="15">
      <c r="A463" t="s">
        <v>6765</v>
      </c>
      <c r="C463" s="63" t="s">
        <v>872</v>
      </c>
      <c r="D463" s="63"/>
      <c r="E463" s="63" t="s">
        <v>1063</v>
      </c>
      <c r="F463" s="63" t="s">
        <v>1064</v>
      </c>
      <c r="G463" t="s">
        <v>895</v>
      </c>
      <c r="H463" s="63" t="s">
        <v>1070</v>
      </c>
      <c r="J463" s="11" t="str">
        <f t="shared" si="60"/>
        <v>IC.NA.050107</v>
      </c>
      <c r="K463" s="2" t="s">
        <v>11383</v>
      </c>
      <c r="L463" t="str">
        <f t="shared" si="61"/>
        <v>Lacks cognitive ability to make decisions Yes</v>
      </c>
      <c r="M463" s="12" t="str">
        <f t="shared" si="62"/>
        <v>PI.IC.NA.050107.01</v>
      </c>
      <c r="N463" s="12"/>
      <c r="O463" s="12" t="str">
        <f t="shared" si="63"/>
        <v>PH.IC.NA.050107.01</v>
      </c>
      <c r="Q463" s="12" t="str">
        <f t="shared" si="64"/>
        <v>CL.IC.NA.050107.01</v>
      </c>
      <c r="X463" t="s">
        <v>11560</v>
      </c>
      <c r="Y463">
        <v>1084</v>
      </c>
    </row>
    <row r="464" spans="1:25" ht="15">
      <c r="A464" t="s">
        <v>6765</v>
      </c>
      <c r="C464" s="63" t="s">
        <v>872</v>
      </c>
      <c r="D464" s="63"/>
      <c r="E464" s="63" t="s">
        <v>1063</v>
      </c>
      <c r="F464" s="63" t="s">
        <v>1064</v>
      </c>
      <c r="G464" t="s">
        <v>896</v>
      </c>
      <c r="H464" s="63" t="s">
        <v>1071</v>
      </c>
      <c r="J464" s="11" t="str">
        <f t="shared" si="60"/>
        <v>IC.NA.050108</v>
      </c>
      <c r="K464" s="2" t="s">
        <v>11383</v>
      </c>
      <c r="L464" t="str">
        <f t="shared" si="61"/>
        <v>Lacks cognitive ability to make decisions No</v>
      </c>
      <c r="M464" s="12" t="str">
        <f t="shared" si="62"/>
        <v>PI.IC.NA.050108.01</v>
      </c>
      <c r="N464" s="12"/>
      <c r="O464" s="12" t="str">
        <f t="shared" si="63"/>
        <v>PH.IC.NA.050108.01</v>
      </c>
      <c r="Q464" s="12" t="str">
        <f t="shared" si="64"/>
        <v>CL.IC.NA.050108.01</v>
      </c>
      <c r="X464" t="s">
        <v>11560</v>
      </c>
      <c r="Y464">
        <v>1084</v>
      </c>
    </row>
    <row r="465" spans="1:25" ht="15">
      <c r="A465" t="s">
        <v>6765</v>
      </c>
      <c r="C465" s="63" t="s">
        <v>872</v>
      </c>
      <c r="D465" s="63"/>
      <c r="E465" s="63" t="s">
        <v>1063</v>
      </c>
      <c r="F465" s="63" t="s">
        <v>1064</v>
      </c>
      <c r="G465" t="s">
        <v>897</v>
      </c>
      <c r="H465" s="63" t="s">
        <v>1072</v>
      </c>
      <c r="J465" s="11" t="str">
        <f t="shared" si="60"/>
        <v>IC.NA.050109</v>
      </c>
      <c r="K465" s="2" t="s">
        <v>11383</v>
      </c>
      <c r="L465" t="str">
        <f t="shared" si="61"/>
        <v>History of escape or elopement? Yes</v>
      </c>
      <c r="M465" s="12" t="str">
        <f t="shared" si="62"/>
        <v>PI.IC.NA.050109.01</v>
      </c>
      <c r="N465" s="12"/>
      <c r="O465" s="12" t="str">
        <f t="shared" si="63"/>
        <v>PH.IC.NA.050109.01</v>
      </c>
      <c r="Q465" s="12" t="str">
        <f t="shared" si="64"/>
        <v>CL.IC.NA.050109.01</v>
      </c>
      <c r="X465" t="s">
        <v>11560</v>
      </c>
      <c r="Y465">
        <v>1084</v>
      </c>
    </row>
    <row r="466" spans="1:25" ht="15">
      <c r="A466" t="s">
        <v>6765</v>
      </c>
      <c r="C466" s="63" t="s">
        <v>872</v>
      </c>
      <c r="D466" s="63"/>
      <c r="E466" s="63" t="s">
        <v>1063</v>
      </c>
      <c r="F466" s="63" t="s">
        <v>1064</v>
      </c>
      <c r="G466" t="s">
        <v>898</v>
      </c>
      <c r="H466" s="63" t="s">
        <v>1032</v>
      </c>
      <c r="J466" s="11" t="str">
        <f t="shared" si="60"/>
        <v>IC.NA.050110</v>
      </c>
      <c r="K466" s="2" t="s">
        <v>11383</v>
      </c>
      <c r="L466" t="str">
        <f t="shared" si="61"/>
        <v>History of escape or elopement? No</v>
      </c>
      <c r="M466" s="12" t="str">
        <f t="shared" si="62"/>
        <v>PI.IC.NA.050110.01</v>
      </c>
      <c r="N466" s="12"/>
      <c r="O466" s="12" t="str">
        <f t="shared" si="63"/>
        <v>PH.IC.NA.050110.01</v>
      </c>
      <c r="Q466" s="12" t="str">
        <f t="shared" si="64"/>
        <v>CL.IC.NA.050110.01</v>
      </c>
      <c r="X466" t="s">
        <v>11560</v>
      </c>
      <c r="Y466">
        <v>1084</v>
      </c>
    </row>
    <row r="467" spans="1:25" ht="15">
      <c r="A467" t="s">
        <v>6765</v>
      </c>
      <c r="C467" s="63" t="s">
        <v>872</v>
      </c>
      <c r="D467" s="63"/>
      <c r="E467" s="63" t="s">
        <v>1063</v>
      </c>
      <c r="F467" s="63" t="s">
        <v>1064</v>
      </c>
      <c r="G467" t="s">
        <v>899</v>
      </c>
      <c r="H467" s="63" t="s">
        <v>1073</v>
      </c>
      <c r="J467" s="11" t="str">
        <f t="shared" si="60"/>
        <v>IC.NA.050111</v>
      </c>
      <c r="K467" s="2" t="s">
        <v>11383</v>
      </c>
      <c r="L467" t="str">
        <f t="shared" si="61"/>
        <v>Yes answers needs social work consult Consult</v>
      </c>
      <c r="M467" s="12" t="str">
        <f t="shared" si="62"/>
        <v>PI.IC.NA.050111.01</v>
      </c>
      <c r="N467" s="12"/>
      <c r="O467" s="12" t="str">
        <f t="shared" si="63"/>
        <v>PH.IC.NA.050111.01</v>
      </c>
      <c r="Q467" s="12" t="str">
        <f t="shared" si="64"/>
        <v>CL.IC.NA.050111.01</v>
      </c>
      <c r="X467" t="s">
        <v>11560</v>
      </c>
      <c r="Y467">
        <v>1084</v>
      </c>
    </row>
    <row r="468" spans="1:25" ht="15">
      <c r="A468" t="s">
        <v>6765</v>
      </c>
      <c r="B468" t="s">
        <v>906</v>
      </c>
      <c r="C468" s="63" t="s">
        <v>907</v>
      </c>
      <c r="D468" s="63" t="s">
        <v>908</v>
      </c>
      <c r="E468" s="63" t="s">
        <v>909</v>
      </c>
      <c r="F468" s="63" t="s">
        <v>960</v>
      </c>
      <c r="G468" t="s">
        <v>910</v>
      </c>
      <c r="H468" s="63" t="s">
        <v>1065</v>
      </c>
      <c r="J468" s="11" t="str">
        <f t="shared" ref="J468:J478" si="65">CONCATENATE("IC.NA.",C468,E468,H468)</f>
        <v>IC.NA.060101</v>
      </c>
      <c r="K468" s="2" t="s">
        <v>11383</v>
      </c>
      <c r="L468" t="str">
        <f t="shared" ref="L468:L478" si="66">G468</f>
        <v>Declines to answer questions about alcohol use Declines</v>
      </c>
      <c r="M468" s="12" t="str">
        <f t="shared" ref="M468:M478" si="67">CONCATENATE("PI.",J468,".",K468)</f>
        <v>PI.IC.NA.060101.01</v>
      </c>
      <c r="N468" s="12"/>
      <c r="O468" s="12" t="str">
        <f t="shared" ref="O468:O478" si="68">CONCATENATE("PH.",J468,".",K468)</f>
        <v>PH.IC.NA.060101.01</v>
      </c>
      <c r="Q468" s="12" t="str">
        <f t="shared" ref="Q468:Q478" si="69">CONCATENATE("CL.",J468,".",K468)</f>
        <v>CL.IC.NA.060101.01</v>
      </c>
      <c r="X468" t="s">
        <v>11560</v>
      </c>
      <c r="Y468">
        <v>1086</v>
      </c>
    </row>
    <row r="469" spans="1:25" ht="15">
      <c r="A469" t="s">
        <v>6765</v>
      </c>
      <c r="C469" s="63" t="s">
        <v>907</v>
      </c>
      <c r="D469" s="63"/>
      <c r="E469" s="63" t="s">
        <v>1063</v>
      </c>
      <c r="F469" s="63" t="s">
        <v>960</v>
      </c>
      <c r="G469" t="s">
        <v>911</v>
      </c>
      <c r="H469" s="63" t="s">
        <v>1066</v>
      </c>
      <c r="J469" s="11" t="str">
        <f t="shared" si="65"/>
        <v>IC.NA.060102</v>
      </c>
      <c r="K469" s="2" t="s">
        <v>11383</v>
      </c>
      <c r="L469" t="str">
        <f t="shared" si="66"/>
        <v>No alcohol in past 12 months None</v>
      </c>
      <c r="M469" s="12" t="str">
        <f t="shared" si="67"/>
        <v>PI.IC.NA.060102.01</v>
      </c>
      <c r="N469" s="12"/>
      <c r="O469" s="12" t="str">
        <f t="shared" si="68"/>
        <v>PH.IC.NA.060102.01</v>
      </c>
      <c r="Q469" s="12" t="str">
        <f t="shared" si="69"/>
        <v>CL.IC.NA.060102.01</v>
      </c>
      <c r="X469" t="s">
        <v>11560</v>
      </c>
      <c r="Y469">
        <v>1086</v>
      </c>
    </row>
    <row r="470" spans="1:25" ht="15">
      <c r="A470" t="s">
        <v>6765</v>
      </c>
      <c r="C470" s="63" t="s">
        <v>907</v>
      </c>
      <c r="D470" s="63"/>
      <c r="E470" s="63" t="s">
        <v>1063</v>
      </c>
      <c r="F470" s="63" t="s">
        <v>960</v>
      </c>
      <c r="G470" t="s">
        <v>159</v>
      </c>
      <c r="H470" s="63" t="s">
        <v>1067</v>
      </c>
      <c r="J470" s="11" t="str">
        <f t="shared" si="65"/>
        <v>IC.NA.060103</v>
      </c>
      <c r="K470" s="2" t="s">
        <v>11383</v>
      </c>
      <c r="L470" t="str">
        <f t="shared" si="66"/>
        <v>Using alcohol in past 12 months: Date</v>
      </c>
      <c r="M470" s="12" t="str">
        <f t="shared" si="67"/>
        <v>PI.IC.NA.060103.01</v>
      </c>
      <c r="N470" s="12"/>
      <c r="O470" s="12" t="str">
        <f t="shared" si="68"/>
        <v>PH.IC.NA.060103.01</v>
      </c>
      <c r="Q470" s="12" t="str">
        <f t="shared" si="69"/>
        <v>CL.IC.NA.060103.01</v>
      </c>
      <c r="X470" t="s">
        <v>11560</v>
      </c>
      <c r="Y470">
        <v>1086</v>
      </c>
    </row>
    <row r="471" spans="1:25" ht="15">
      <c r="A471" t="s">
        <v>6765</v>
      </c>
      <c r="C471" s="63" t="s">
        <v>907</v>
      </c>
      <c r="D471" s="63"/>
      <c r="E471" s="63" t="s">
        <v>1063</v>
      </c>
      <c r="F471" s="63" t="s">
        <v>960</v>
      </c>
      <c r="G471" t="s">
        <v>160</v>
      </c>
      <c r="H471" s="63" t="s">
        <v>1068</v>
      </c>
      <c r="J471" s="11" t="str">
        <f t="shared" si="65"/>
        <v>IC.NA.060104</v>
      </c>
      <c r="K471" s="2" t="s">
        <v>11383</v>
      </c>
      <c r="L471" t="str">
        <f t="shared" si="66"/>
        <v>Using alcohol in past 12 months: Amount</v>
      </c>
      <c r="M471" s="12" t="str">
        <f t="shared" si="67"/>
        <v>PI.IC.NA.060104.01</v>
      </c>
      <c r="N471" s="12"/>
      <c r="O471" s="12" t="str">
        <f t="shared" si="68"/>
        <v>PH.IC.NA.060104.01</v>
      </c>
      <c r="Q471" s="12" t="str">
        <f t="shared" si="69"/>
        <v>CL.IC.NA.060104.01</v>
      </c>
      <c r="X471" t="s">
        <v>11560</v>
      </c>
      <c r="Y471">
        <v>1086</v>
      </c>
    </row>
    <row r="472" spans="1:25" ht="15">
      <c r="A472" t="s">
        <v>6765</v>
      </c>
      <c r="C472" s="63" t="s">
        <v>907</v>
      </c>
      <c r="D472" s="63" t="s">
        <v>961</v>
      </c>
      <c r="E472" s="63" t="s">
        <v>962</v>
      </c>
      <c r="F472" s="63" t="s">
        <v>821</v>
      </c>
      <c r="G472" t="s">
        <v>161</v>
      </c>
      <c r="H472" s="63" t="s">
        <v>909</v>
      </c>
      <c r="J472" s="11" t="str">
        <f t="shared" si="65"/>
        <v>IC.NA.060201</v>
      </c>
      <c r="K472" s="2" t="s">
        <v>11383</v>
      </c>
      <c r="L472" t="str">
        <f t="shared" si="66"/>
        <v>Does patient use recreational drugs: Declines to answer</v>
      </c>
      <c r="M472" s="12" t="str">
        <f t="shared" si="67"/>
        <v>PI.IC.NA.060201.01</v>
      </c>
      <c r="N472" s="12"/>
      <c r="O472" s="12" t="str">
        <f t="shared" si="68"/>
        <v>PH.IC.NA.060201.01</v>
      </c>
      <c r="Q472" s="12" t="str">
        <f t="shared" si="69"/>
        <v>CL.IC.NA.060201.01</v>
      </c>
      <c r="X472" t="s">
        <v>11560</v>
      </c>
      <c r="Y472">
        <v>1087</v>
      </c>
    </row>
    <row r="473" spans="1:25" ht="15">
      <c r="A473" t="s">
        <v>6765</v>
      </c>
      <c r="C473" s="63" t="s">
        <v>907</v>
      </c>
      <c r="D473" s="63"/>
      <c r="E473" s="63" t="s">
        <v>962</v>
      </c>
      <c r="F473" s="63" t="s">
        <v>821</v>
      </c>
      <c r="G473" t="s">
        <v>162</v>
      </c>
      <c r="H473" s="63" t="s">
        <v>962</v>
      </c>
      <c r="J473" s="11" t="str">
        <f t="shared" si="65"/>
        <v>IC.NA.060202</v>
      </c>
      <c r="K473" s="2" t="s">
        <v>11383</v>
      </c>
      <c r="L473" t="str">
        <f t="shared" si="66"/>
        <v>Does patient use recreational drugs: Yes</v>
      </c>
      <c r="M473" s="12" t="str">
        <f t="shared" si="67"/>
        <v>PI.IC.NA.060202.01</v>
      </c>
      <c r="N473" s="12"/>
      <c r="O473" s="12" t="str">
        <f t="shared" si="68"/>
        <v>PH.IC.NA.060202.01</v>
      </c>
      <c r="Q473" s="12" t="str">
        <f t="shared" si="69"/>
        <v>CL.IC.NA.060202.01</v>
      </c>
      <c r="X473" t="s">
        <v>11560</v>
      </c>
      <c r="Y473">
        <v>1087</v>
      </c>
    </row>
    <row r="474" spans="1:25" ht="15">
      <c r="A474" t="s">
        <v>6765</v>
      </c>
      <c r="C474" s="63" t="s">
        <v>907</v>
      </c>
      <c r="D474" s="63"/>
      <c r="E474" s="63" t="s">
        <v>962</v>
      </c>
      <c r="F474" s="63" t="s">
        <v>821</v>
      </c>
      <c r="G474" t="s">
        <v>163</v>
      </c>
      <c r="H474" s="63" t="s">
        <v>981</v>
      </c>
      <c r="J474" s="11" t="str">
        <f t="shared" si="65"/>
        <v>IC.NA.060203</v>
      </c>
      <c r="K474" s="2" t="s">
        <v>11383</v>
      </c>
      <c r="L474" t="str">
        <f t="shared" si="66"/>
        <v>Does patient use recreational drugs: No</v>
      </c>
      <c r="M474" s="12" t="str">
        <f t="shared" si="67"/>
        <v>PI.IC.NA.060203.01</v>
      </c>
      <c r="N474" s="12"/>
      <c r="O474" s="12" t="str">
        <f t="shared" si="68"/>
        <v>PH.IC.NA.060203.01</v>
      </c>
      <c r="Q474" s="12" t="str">
        <f t="shared" si="69"/>
        <v>CL.IC.NA.060203.01</v>
      </c>
      <c r="X474" t="s">
        <v>11560</v>
      </c>
      <c r="Y474">
        <v>1087</v>
      </c>
    </row>
    <row r="475" spans="1:25" ht="15">
      <c r="A475" t="s">
        <v>6765</v>
      </c>
      <c r="C475" s="63" t="s">
        <v>907</v>
      </c>
      <c r="D475" s="63"/>
      <c r="E475" s="63" t="s">
        <v>962</v>
      </c>
      <c r="F475" s="63" t="s">
        <v>821</v>
      </c>
      <c r="G475" t="s">
        <v>164</v>
      </c>
      <c r="H475" s="63" t="s">
        <v>838</v>
      </c>
      <c r="J475" s="11" t="str">
        <f t="shared" si="65"/>
        <v>IC.NA.060204</v>
      </c>
      <c r="K475" s="2" t="s">
        <v>11383</v>
      </c>
      <c r="L475" t="str">
        <f t="shared" si="66"/>
        <v>Kind of recreational drugs used: Specify</v>
      </c>
      <c r="M475" s="12" t="str">
        <f t="shared" si="67"/>
        <v>PI.IC.NA.060204.01</v>
      </c>
      <c r="N475" s="12"/>
      <c r="O475" s="12" t="str">
        <f t="shared" si="68"/>
        <v>PH.IC.NA.060204.01</v>
      </c>
      <c r="Q475" s="12" t="str">
        <f t="shared" si="69"/>
        <v>CL.IC.NA.060204.01</v>
      </c>
      <c r="X475" t="s">
        <v>11560</v>
      </c>
      <c r="Y475">
        <v>1087</v>
      </c>
    </row>
    <row r="476" spans="1:25" ht="15">
      <c r="A476" t="s">
        <v>6765</v>
      </c>
      <c r="C476" s="63" t="s">
        <v>907</v>
      </c>
      <c r="D476" s="63"/>
      <c r="E476" s="63" t="s">
        <v>962</v>
      </c>
      <c r="F476" s="63" t="s">
        <v>821</v>
      </c>
      <c r="G476" t="s">
        <v>822</v>
      </c>
      <c r="H476" s="63" t="s">
        <v>839</v>
      </c>
      <c r="J476" s="11" t="str">
        <f t="shared" si="65"/>
        <v>IC.NA.060205</v>
      </c>
      <c r="K476" s="2" t="s">
        <v>11383</v>
      </c>
      <c r="L476" t="str">
        <f t="shared" si="66"/>
        <v>Date of last drug use Date</v>
      </c>
      <c r="M476" s="12" t="str">
        <f t="shared" si="67"/>
        <v>PI.IC.NA.060205.01</v>
      </c>
      <c r="N476" s="12"/>
      <c r="O476" s="12" t="str">
        <f t="shared" si="68"/>
        <v>PH.IC.NA.060205.01</v>
      </c>
      <c r="Q476" s="12" t="str">
        <f t="shared" si="69"/>
        <v>CL.IC.NA.060205.01</v>
      </c>
      <c r="X476" t="s">
        <v>11560</v>
      </c>
      <c r="Y476">
        <v>1087</v>
      </c>
    </row>
    <row r="477" spans="1:25" ht="15">
      <c r="A477" t="s">
        <v>6765</v>
      </c>
      <c r="C477" s="63" t="s">
        <v>907</v>
      </c>
      <c r="D477" s="63"/>
      <c r="E477" s="63" t="s">
        <v>962</v>
      </c>
      <c r="F477" s="63" t="s">
        <v>821</v>
      </c>
      <c r="G477" t="s">
        <v>165</v>
      </c>
      <c r="H477" s="63" t="s">
        <v>907</v>
      </c>
      <c r="J477" s="11" t="str">
        <f t="shared" si="65"/>
        <v>IC.NA.060206</v>
      </c>
      <c r="K477" s="2" t="s">
        <v>11383</v>
      </c>
      <c r="L477" t="str">
        <f t="shared" si="66"/>
        <v>Amount of last drug used</v>
      </c>
      <c r="M477" s="12" t="str">
        <f t="shared" si="67"/>
        <v>PI.IC.NA.060206.01</v>
      </c>
      <c r="N477" s="12"/>
      <c r="O477" s="12" t="str">
        <f t="shared" si="68"/>
        <v>PH.IC.NA.060206.01</v>
      </c>
      <c r="Q477" s="12" t="str">
        <f t="shared" si="69"/>
        <v>CL.IC.NA.060206.01</v>
      </c>
      <c r="X477" t="s">
        <v>11560</v>
      </c>
      <c r="Y477">
        <v>1087</v>
      </c>
    </row>
    <row r="478" spans="1:25" ht="15">
      <c r="A478" t="s">
        <v>6765</v>
      </c>
      <c r="C478" s="63" t="s">
        <v>907</v>
      </c>
      <c r="D478" s="63"/>
      <c r="E478" s="63" t="s">
        <v>962</v>
      </c>
      <c r="F478" s="63" t="s">
        <v>821</v>
      </c>
      <c r="G478" t="s">
        <v>823</v>
      </c>
      <c r="H478" s="63" t="s">
        <v>689</v>
      </c>
      <c r="J478" s="11" t="str">
        <f t="shared" si="65"/>
        <v>IC.NA.060207</v>
      </c>
      <c r="K478" s="2" t="s">
        <v>11383</v>
      </c>
      <c r="L478" t="str">
        <f t="shared" si="66"/>
        <v>Does patient have a medical marijuana card? Yes</v>
      </c>
      <c r="M478" s="12" t="str">
        <f t="shared" si="67"/>
        <v>PI.IC.NA.060207.01</v>
      </c>
      <c r="N478" s="12"/>
      <c r="O478" s="12" t="str">
        <f t="shared" si="68"/>
        <v>PH.IC.NA.060207.01</v>
      </c>
      <c r="Q478" s="12" t="str">
        <f t="shared" si="69"/>
        <v>CL.IC.NA.060207.01</v>
      </c>
      <c r="X478" t="s">
        <v>11560</v>
      </c>
      <c r="Y478">
        <v>1087</v>
      </c>
    </row>
    <row r="479" spans="1:25" ht="15">
      <c r="A479" t="s">
        <v>6765</v>
      </c>
      <c r="C479" s="63" t="s">
        <v>907</v>
      </c>
      <c r="D479" s="63"/>
      <c r="E479" s="63" t="s">
        <v>962</v>
      </c>
      <c r="F479" s="63" t="s">
        <v>821</v>
      </c>
      <c r="G479" t="s">
        <v>687</v>
      </c>
      <c r="H479" s="63" t="s">
        <v>980</v>
      </c>
      <c r="J479" s="11" t="str">
        <f t="shared" ref="J479:J486" si="70">CONCATENATE("IC.NA.",C479,E479,H479)</f>
        <v>IC.NA.060208</v>
      </c>
      <c r="K479" s="2" t="s">
        <v>11383</v>
      </c>
      <c r="L479" t="str">
        <f t="shared" ref="L479:L486" si="71">G479</f>
        <v>Does patient have a medical marijuana card? No</v>
      </c>
      <c r="M479" s="12" t="str">
        <f t="shared" ref="M479:M486" si="72">CONCATENATE("PI.",J479,".",K479)</f>
        <v>PI.IC.NA.060208.01</v>
      </c>
      <c r="N479" s="12"/>
      <c r="O479" s="12" t="str">
        <f t="shared" ref="O479:O486" si="73">CONCATENATE("PH.",J479,".",K479)</f>
        <v>PH.IC.NA.060208.01</v>
      </c>
      <c r="Q479" s="12" t="str">
        <f t="shared" ref="Q479:Q486" si="74">CONCATENATE("CL.",J479,".",K479)</f>
        <v>CL.IC.NA.060208.01</v>
      </c>
      <c r="X479" t="s">
        <v>11560</v>
      </c>
      <c r="Y479">
        <v>1087</v>
      </c>
    </row>
    <row r="480" spans="1:25" ht="15">
      <c r="A480" t="s">
        <v>6765</v>
      </c>
      <c r="B480" t="s">
        <v>688</v>
      </c>
      <c r="C480" s="63" t="s">
        <v>689</v>
      </c>
      <c r="D480" s="63" t="s">
        <v>690</v>
      </c>
      <c r="E480" s="63" t="s">
        <v>909</v>
      </c>
      <c r="F480" s="63" t="s">
        <v>691</v>
      </c>
      <c r="G480" t="s">
        <v>166</v>
      </c>
      <c r="H480" s="63" t="s">
        <v>909</v>
      </c>
      <c r="J480" s="11" t="str">
        <f t="shared" si="70"/>
        <v>IC.NA.070101</v>
      </c>
      <c r="K480" s="2" t="s">
        <v>11383</v>
      </c>
      <c r="L480" t="str">
        <f t="shared" si="71"/>
        <v>Contraband brought in by patient: Yes: Describe:</v>
      </c>
      <c r="M480" s="12" t="str">
        <f t="shared" si="72"/>
        <v>PI.IC.NA.070101.01</v>
      </c>
      <c r="N480" s="12"/>
      <c r="O480" s="12" t="str">
        <f t="shared" si="73"/>
        <v>PH.IC.NA.070101.01</v>
      </c>
      <c r="Q480" s="12" t="str">
        <f t="shared" si="74"/>
        <v>CL.IC.NA.070101.01</v>
      </c>
      <c r="X480" t="s">
        <v>11560</v>
      </c>
      <c r="Y480">
        <v>1088</v>
      </c>
    </row>
    <row r="481" spans="1:25" ht="15">
      <c r="A481" t="s">
        <v>6765</v>
      </c>
      <c r="C481" s="63" t="s">
        <v>689</v>
      </c>
      <c r="D481" s="63"/>
      <c r="E481" s="63" t="s">
        <v>909</v>
      </c>
      <c r="F481" s="63" t="s">
        <v>691</v>
      </c>
      <c r="G481" t="s">
        <v>167</v>
      </c>
      <c r="H481" s="63" t="s">
        <v>962</v>
      </c>
      <c r="J481" s="11" t="str">
        <f t="shared" si="70"/>
        <v>IC.NA.070102</v>
      </c>
      <c r="K481" s="2" t="s">
        <v>11383</v>
      </c>
      <c r="L481" t="str">
        <f t="shared" si="71"/>
        <v>Contraband brought in by patient: No</v>
      </c>
      <c r="M481" s="12" t="str">
        <f t="shared" si="72"/>
        <v>PI.IC.NA.070102.01</v>
      </c>
      <c r="N481" s="12"/>
      <c r="O481" s="12" t="str">
        <f t="shared" si="73"/>
        <v>PH.IC.NA.070102.01</v>
      </c>
      <c r="Q481" s="12" t="str">
        <f t="shared" si="74"/>
        <v>CL.IC.NA.070102.01</v>
      </c>
      <c r="X481" t="s">
        <v>11560</v>
      </c>
      <c r="Y481">
        <v>1088</v>
      </c>
    </row>
    <row r="482" spans="1:25" ht="15">
      <c r="A482" t="s">
        <v>6765</v>
      </c>
      <c r="C482" s="63" t="s">
        <v>689</v>
      </c>
      <c r="D482" s="63"/>
      <c r="E482" s="63" t="s">
        <v>909</v>
      </c>
      <c r="F482" s="63" t="s">
        <v>691</v>
      </c>
      <c r="G482" t="s">
        <v>168</v>
      </c>
      <c r="H482" s="63" t="s">
        <v>981</v>
      </c>
      <c r="J482" s="11" t="str">
        <f t="shared" si="70"/>
        <v>IC.NA.070103</v>
      </c>
      <c r="K482" s="2" t="s">
        <v>11383</v>
      </c>
      <c r="L482" t="str">
        <f t="shared" si="71"/>
        <v>Contraband removed Yes</v>
      </c>
      <c r="M482" s="12" t="str">
        <f t="shared" si="72"/>
        <v>PI.IC.NA.070103.01</v>
      </c>
      <c r="N482" s="12"/>
      <c r="O482" s="12" t="str">
        <f t="shared" si="73"/>
        <v>PH.IC.NA.070103.01</v>
      </c>
      <c r="Q482" s="12" t="str">
        <f t="shared" si="74"/>
        <v>CL.IC.NA.070103.01</v>
      </c>
      <c r="X482" t="s">
        <v>11560</v>
      </c>
      <c r="Y482">
        <v>1088</v>
      </c>
    </row>
    <row r="483" spans="1:25" ht="15">
      <c r="A483" t="s">
        <v>6765</v>
      </c>
      <c r="C483" s="63" t="s">
        <v>689</v>
      </c>
      <c r="D483" s="63"/>
      <c r="E483" s="63" t="s">
        <v>909</v>
      </c>
      <c r="F483" s="63" t="s">
        <v>691</v>
      </c>
      <c r="G483" t="s">
        <v>169</v>
      </c>
      <c r="H483" s="63" t="s">
        <v>838</v>
      </c>
      <c r="J483" s="11" t="str">
        <f t="shared" si="70"/>
        <v>IC.NA.070104</v>
      </c>
      <c r="K483" s="2" t="s">
        <v>11383</v>
      </c>
      <c r="L483" t="str">
        <f t="shared" si="71"/>
        <v>Contraband removed No</v>
      </c>
      <c r="M483" s="12" t="str">
        <f t="shared" si="72"/>
        <v>PI.IC.NA.070104.01</v>
      </c>
      <c r="N483" s="12"/>
      <c r="O483" s="12" t="str">
        <f t="shared" si="73"/>
        <v>PH.IC.NA.070104.01</v>
      </c>
      <c r="Q483" s="12" t="str">
        <f t="shared" si="74"/>
        <v>CL.IC.NA.070104.01</v>
      </c>
      <c r="X483" t="s">
        <v>11560</v>
      </c>
      <c r="Y483">
        <v>1088</v>
      </c>
    </row>
    <row r="484" spans="1:25" ht="15">
      <c r="A484" t="s">
        <v>6765</v>
      </c>
      <c r="C484" s="63" t="s">
        <v>689</v>
      </c>
      <c r="D484" s="63"/>
      <c r="E484" s="63" t="s">
        <v>909</v>
      </c>
      <c r="F484" s="63" t="s">
        <v>691</v>
      </c>
      <c r="G484" t="s">
        <v>170</v>
      </c>
      <c r="H484" s="63" t="s">
        <v>839</v>
      </c>
      <c r="J484" s="11" t="str">
        <f t="shared" si="70"/>
        <v>IC.NA.070105</v>
      </c>
      <c r="K484" s="2" t="s">
        <v>11383</v>
      </c>
      <c r="L484" t="str">
        <f t="shared" si="71"/>
        <v>Contraband removed Other specify</v>
      </c>
      <c r="M484" s="12" t="str">
        <f t="shared" si="72"/>
        <v>PI.IC.NA.070105.01</v>
      </c>
      <c r="N484" s="12"/>
      <c r="O484" s="12" t="str">
        <f t="shared" si="73"/>
        <v>PH.IC.NA.070105.01</v>
      </c>
      <c r="Q484" s="12" t="str">
        <f t="shared" si="74"/>
        <v>CL.IC.NA.070105.01</v>
      </c>
      <c r="X484" t="s">
        <v>11560</v>
      </c>
      <c r="Y484">
        <v>1088</v>
      </c>
    </row>
    <row r="485" spans="1:25" ht="15">
      <c r="A485" t="s">
        <v>6765</v>
      </c>
      <c r="B485" t="s">
        <v>828</v>
      </c>
      <c r="C485" s="63" t="s">
        <v>980</v>
      </c>
      <c r="D485" s="63" t="s">
        <v>829</v>
      </c>
      <c r="E485" s="63" t="s">
        <v>909</v>
      </c>
      <c r="F485" s="63" t="s">
        <v>829</v>
      </c>
      <c r="G485" t="s">
        <v>830</v>
      </c>
      <c r="H485" s="63" t="s">
        <v>909</v>
      </c>
      <c r="J485" s="11" t="str">
        <f t="shared" si="70"/>
        <v>IC.NA.080101</v>
      </c>
      <c r="K485" s="2" t="s">
        <v>11383</v>
      </c>
      <c r="L485" t="str">
        <f t="shared" si="71"/>
        <v>Mental health history:  None</v>
      </c>
      <c r="M485" s="12" t="str">
        <f t="shared" si="72"/>
        <v>PI.IC.NA.080101.01</v>
      </c>
      <c r="N485" s="12"/>
      <c r="O485" s="12" t="str">
        <f t="shared" si="73"/>
        <v>PH.IC.NA.080101.01</v>
      </c>
      <c r="Q485" s="12" t="str">
        <f t="shared" si="74"/>
        <v>CL.IC.NA.080101.01</v>
      </c>
      <c r="X485" t="s">
        <v>11560</v>
      </c>
      <c r="Y485">
        <v>1089</v>
      </c>
    </row>
    <row r="486" spans="1:25" ht="15">
      <c r="A486" t="s">
        <v>6765</v>
      </c>
      <c r="C486" s="63" t="s">
        <v>980</v>
      </c>
      <c r="D486" s="63"/>
      <c r="E486" s="63" t="s">
        <v>909</v>
      </c>
      <c r="F486" s="63" t="s">
        <v>829</v>
      </c>
      <c r="G486" t="s">
        <v>831</v>
      </c>
      <c r="H486" s="63" t="s">
        <v>962</v>
      </c>
      <c r="J486" s="11" t="str">
        <f t="shared" si="70"/>
        <v>IC.NA.080102</v>
      </c>
      <c r="K486" s="2" t="s">
        <v>11383</v>
      </c>
      <c r="L486" t="str">
        <f t="shared" si="71"/>
        <v>Mental health history: Bipolar</v>
      </c>
      <c r="M486" s="12" t="str">
        <f t="shared" si="72"/>
        <v>PI.IC.NA.080102.01</v>
      </c>
      <c r="N486" s="12"/>
      <c r="O486" s="12" t="str">
        <f t="shared" si="73"/>
        <v>PH.IC.NA.080102.01</v>
      </c>
      <c r="Q486" s="12" t="str">
        <f t="shared" si="74"/>
        <v>CL.IC.NA.080102.01</v>
      </c>
      <c r="X486" t="s">
        <v>11560</v>
      </c>
      <c r="Y486">
        <v>1089</v>
      </c>
    </row>
    <row r="487" spans="1:25" ht="15">
      <c r="A487" t="s">
        <v>6765</v>
      </c>
      <c r="C487" s="63" t="s">
        <v>980</v>
      </c>
      <c r="D487" s="63"/>
      <c r="E487" s="63" t="s">
        <v>909</v>
      </c>
      <c r="F487" s="63" t="s">
        <v>829</v>
      </c>
      <c r="G487" t="s">
        <v>832</v>
      </c>
      <c r="H487" s="63" t="s">
        <v>981</v>
      </c>
      <c r="J487" s="11" t="str">
        <f t="shared" ref="J487" si="75">CONCATENATE("IC.NA.",C487,E487,H487)</f>
        <v>IC.NA.080103</v>
      </c>
      <c r="K487" s="2" t="s">
        <v>11383</v>
      </c>
      <c r="L487" t="str">
        <f t="shared" ref="L487" si="76">G487</f>
        <v>Mental health history: ECT</v>
      </c>
      <c r="M487" s="12" t="str">
        <f t="shared" ref="M487" si="77">CONCATENATE("PI.",J487,".",K487)</f>
        <v>PI.IC.NA.080103.01</v>
      </c>
      <c r="N487" s="12"/>
      <c r="O487" s="12" t="str">
        <f t="shared" ref="O487" si="78">CONCATENATE("PH.",J487,".",K487)</f>
        <v>PH.IC.NA.080103.01</v>
      </c>
      <c r="Q487" s="12" t="str">
        <f t="shared" ref="Q487" si="79">CONCATENATE("CL.",J487,".",K487)</f>
        <v>CL.IC.NA.080103.01</v>
      </c>
      <c r="X487" t="s">
        <v>11560</v>
      </c>
      <c r="Y487">
        <v>1089</v>
      </c>
    </row>
    <row r="488" spans="1:25" ht="15">
      <c r="A488" t="s">
        <v>6765</v>
      </c>
      <c r="C488" s="63" t="s">
        <v>980</v>
      </c>
      <c r="E488" s="63" t="s">
        <v>909</v>
      </c>
      <c r="F488" s="63" t="s">
        <v>829</v>
      </c>
      <c r="G488" t="s">
        <v>976</v>
      </c>
      <c r="H488" s="63" t="s">
        <v>838</v>
      </c>
      <c r="J488" s="11" t="str">
        <f t="shared" ref="J488:J491" si="80">CONCATENATE("IC.NA.",C488,E488,H488)</f>
        <v>IC.NA.080104</v>
      </c>
      <c r="K488" s="2" t="s">
        <v>11383</v>
      </c>
      <c r="L488" t="str">
        <f t="shared" ref="L488:L491" si="81">G488</f>
        <v>Mental health history: Homicidal intention</v>
      </c>
      <c r="M488" s="12" t="str">
        <f t="shared" ref="M488:M491" si="82">CONCATENATE("PI.",J488,".",K488)</f>
        <v>PI.IC.NA.080104.01</v>
      </c>
      <c r="N488" s="12"/>
      <c r="O488" s="12" t="str">
        <f t="shared" ref="O488:O491" si="83">CONCATENATE("PH.",J488,".",K488)</f>
        <v>PH.IC.NA.080104.01</v>
      </c>
      <c r="Q488" s="12" t="str">
        <f t="shared" ref="Q488:Q491" si="84">CONCATENATE("CL.",J488,".",K488)</f>
        <v>CL.IC.NA.080104.01</v>
      </c>
      <c r="X488" t="s">
        <v>11560</v>
      </c>
      <c r="Y488">
        <v>1089</v>
      </c>
    </row>
    <row r="489" spans="1:25" ht="15">
      <c r="A489" t="s">
        <v>6765</v>
      </c>
      <c r="C489" s="63" t="s">
        <v>980</v>
      </c>
      <c r="E489" s="63" t="s">
        <v>909</v>
      </c>
      <c r="F489" s="63" t="s">
        <v>829</v>
      </c>
      <c r="G489" t="s">
        <v>977</v>
      </c>
      <c r="H489" s="63" t="s">
        <v>839</v>
      </c>
      <c r="J489" s="11" t="str">
        <f t="shared" si="80"/>
        <v>IC.NA.080105</v>
      </c>
      <c r="K489" s="2" t="s">
        <v>11383</v>
      </c>
      <c r="L489" t="str">
        <f t="shared" si="81"/>
        <v>Mental health history: Major depression</v>
      </c>
      <c r="M489" s="12" t="str">
        <f t="shared" si="82"/>
        <v>PI.IC.NA.080105.01</v>
      </c>
      <c r="N489" s="12"/>
      <c r="O489" s="12" t="str">
        <f t="shared" si="83"/>
        <v>PH.IC.NA.080105.01</v>
      </c>
      <c r="Q489" s="12" t="str">
        <f t="shared" si="84"/>
        <v>CL.IC.NA.080105.01</v>
      </c>
      <c r="X489" t="s">
        <v>11560</v>
      </c>
      <c r="Y489">
        <v>1089</v>
      </c>
    </row>
    <row r="490" spans="1:25" ht="15">
      <c r="A490" t="s">
        <v>6765</v>
      </c>
      <c r="C490" s="63" t="s">
        <v>980</v>
      </c>
      <c r="E490" s="63" t="s">
        <v>909</v>
      </c>
      <c r="F490" s="63" t="s">
        <v>829</v>
      </c>
      <c r="G490" t="s">
        <v>978</v>
      </c>
      <c r="H490" s="63" t="s">
        <v>907</v>
      </c>
      <c r="J490" s="11" t="str">
        <f t="shared" si="80"/>
        <v>IC.NA.080106</v>
      </c>
      <c r="K490" s="2" t="s">
        <v>11383</v>
      </c>
      <c r="L490" t="str">
        <f t="shared" si="81"/>
        <v>Mental health history: PTSD</v>
      </c>
      <c r="M490" s="12" t="str">
        <f t="shared" si="82"/>
        <v>PI.IC.NA.080106.01</v>
      </c>
      <c r="N490" s="12"/>
      <c r="O490" s="12" t="str">
        <f t="shared" si="83"/>
        <v>PH.IC.NA.080106.01</v>
      </c>
      <c r="Q490" s="12" t="str">
        <f t="shared" si="84"/>
        <v>CL.IC.NA.080106.01</v>
      </c>
      <c r="X490" t="s">
        <v>11560</v>
      </c>
      <c r="Y490">
        <v>1089</v>
      </c>
    </row>
    <row r="491" spans="1:25" ht="15">
      <c r="A491" t="s">
        <v>6765</v>
      </c>
      <c r="C491" s="63" t="s">
        <v>980</v>
      </c>
      <c r="E491" s="63" t="s">
        <v>909</v>
      </c>
      <c r="F491" s="63" t="s">
        <v>829</v>
      </c>
      <c r="G491" t="s">
        <v>979</v>
      </c>
      <c r="H491" s="63" t="s">
        <v>689</v>
      </c>
      <c r="J491" s="11" t="str">
        <f t="shared" si="80"/>
        <v>IC.NA.080107</v>
      </c>
      <c r="K491" s="2" t="s">
        <v>11383</v>
      </c>
      <c r="L491" t="str">
        <f t="shared" si="81"/>
        <v>Mental health history: Restraint</v>
      </c>
      <c r="M491" s="12" t="str">
        <f t="shared" si="82"/>
        <v>PI.IC.NA.080107.01</v>
      </c>
      <c r="N491" s="12"/>
      <c r="O491" s="12" t="str">
        <f t="shared" si="83"/>
        <v>PH.IC.NA.080107.01</v>
      </c>
      <c r="Q491" s="12" t="str">
        <f t="shared" si="84"/>
        <v>CL.IC.NA.080107.01</v>
      </c>
      <c r="X491" t="s">
        <v>11560</v>
      </c>
      <c r="Y491">
        <v>1089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Y1827"/>
  <sheetViews>
    <sheetView topLeftCell="A505" zoomScale="125" workbookViewId="0">
      <pane ySplit="1095" topLeftCell="A1818"/>
      <selection activeCell="J559" sqref="J1:J1048576"/>
      <selection pane="bottomLeft" activeCell="D1711" sqref="D1711"/>
    </sheetView>
  </sheetViews>
  <sheetFormatPr defaultColWidth="11" defaultRowHeight="12.75"/>
  <cols>
    <col min="1" max="1" width="12.75" customWidth="1"/>
    <col min="3" max="3" width="3.75" customWidth="1"/>
    <col min="4" max="4" width="20.375" customWidth="1"/>
    <col min="5" max="5" width="4.125" customWidth="1"/>
    <col min="6" max="6" width="31.25" customWidth="1"/>
    <col min="7" max="7" width="39.625" customWidth="1"/>
    <col min="13" max="13" width="17.625" customWidth="1"/>
    <col min="14" max="14" width="12.75" customWidth="1"/>
    <col min="15" max="15" width="15.75" customWidth="1"/>
    <col min="16" max="16" width="14.125" customWidth="1"/>
    <col min="17" max="17" width="19.375" customWidth="1"/>
    <col min="18" max="18" width="3.375" customWidth="1"/>
    <col min="19" max="19" width="4.87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772</v>
      </c>
      <c r="Y1" s="1" t="s">
        <v>774</v>
      </c>
    </row>
    <row r="2" spans="1:25" ht="15">
      <c r="A2" t="s">
        <v>6896</v>
      </c>
      <c r="B2" t="s">
        <v>6897</v>
      </c>
      <c r="C2" s="2" t="s">
        <v>1192</v>
      </c>
      <c r="D2" t="s">
        <v>6898</v>
      </c>
      <c r="E2" s="2" t="s">
        <v>1192</v>
      </c>
      <c r="F2" t="s">
        <v>6899</v>
      </c>
      <c r="G2" t="s">
        <v>6900</v>
      </c>
      <c r="H2" s="2" t="s">
        <v>1192</v>
      </c>
      <c r="I2" t="s">
        <v>2979</v>
      </c>
      <c r="J2" s="11" t="str">
        <f t="shared" ref="J2:J38" si="0">CONCATENATE("IC.PA.",C2,E2,H2)</f>
        <v>IC.PA.010101</v>
      </c>
      <c r="K2" s="2" t="s">
        <v>1192</v>
      </c>
      <c r="L2" t="str">
        <f t="shared" ref="L2:L38" si="1">G2</f>
        <v>Specify: ml</v>
      </c>
      <c r="M2" s="12" t="str">
        <f t="shared" ref="M2:M38" si="2">CONCATENATE("PI.",J2,".",K2)</f>
        <v>PI.IC.PA.010101.01</v>
      </c>
      <c r="N2" s="12"/>
      <c r="O2" s="12" t="str">
        <f t="shared" ref="O2:O38" si="3">CONCATENATE("PH.",J2,".",K2)</f>
        <v>PH.IC.PA.010101.01</v>
      </c>
      <c r="Q2" s="12" t="str">
        <f t="shared" ref="Q2:Q38" si="4">CONCATENATE("CL.",J2,".",K2)</f>
        <v>CL.IC.PA.010101.01</v>
      </c>
    </row>
    <row r="3" spans="1:25" ht="15">
      <c r="A3" t="s">
        <v>6896</v>
      </c>
      <c r="C3" s="2" t="s">
        <v>11324</v>
      </c>
      <c r="D3" t="s">
        <v>6901</v>
      </c>
      <c r="E3" s="2" t="s">
        <v>943</v>
      </c>
      <c r="F3" t="s">
        <v>6902</v>
      </c>
      <c r="G3" t="s">
        <v>3280</v>
      </c>
      <c r="H3" s="2" t="s">
        <v>11324</v>
      </c>
      <c r="I3" t="s">
        <v>1998</v>
      </c>
      <c r="J3" s="11" t="str">
        <f t="shared" si="0"/>
        <v>IC.PA.010201</v>
      </c>
      <c r="K3" s="2" t="s">
        <v>11324</v>
      </c>
      <c r="L3" t="str">
        <f t="shared" si="1"/>
        <v xml:space="preserve">     Transparent</v>
      </c>
      <c r="M3" s="2" t="str">
        <f t="shared" si="2"/>
        <v>PI.IC.PA.010201.01</v>
      </c>
      <c r="N3" s="12"/>
      <c r="O3" s="12" t="str">
        <f t="shared" si="3"/>
        <v>PH.IC.PA.010201.01</v>
      </c>
      <c r="Q3" s="12" t="str">
        <f t="shared" si="4"/>
        <v>CL.IC.PA.010201.01</v>
      </c>
    </row>
    <row r="4" spans="1:25" ht="15">
      <c r="A4" t="s">
        <v>6896</v>
      </c>
      <c r="C4" s="2" t="s">
        <v>11324</v>
      </c>
      <c r="E4" s="2" t="s">
        <v>9391</v>
      </c>
      <c r="F4" t="s">
        <v>6902</v>
      </c>
      <c r="G4" t="s">
        <v>1824</v>
      </c>
      <c r="H4" s="2" t="s">
        <v>9391</v>
      </c>
      <c r="I4" t="s">
        <v>1825</v>
      </c>
      <c r="J4" s="11" t="str">
        <f t="shared" si="0"/>
        <v>IC.PA.010202</v>
      </c>
      <c r="K4" s="2" t="s">
        <v>11324</v>
      </c>
      <c r="L4" t="str">
        <f t="shared" si="1"/>
        <v xml:space="preserve">     Gauze</v>
      </c>
      <c r="M4" s="2" t="str">
        <f t="shared" si="2"/>
        <v>PI.IC.PA.010202.01</v>
      </c>
      <c r="N4" s="12"/>
      <c r="O4" s="12" t="str">
        <f t="shared" si="3"/>
        <v>PH.IC.PA.010202.01</v>
      </c>
      <c r="Q4" s="12" t="str">
        <f t="shared" si="4"/>
        <v>CL.IC.PA.010202.01</v>
      </c>
    </row>
    <row r="5" spans="1:25" ht="15">
      <c r="A5" t="s">
        <v>6896</v>
      </c>
      <c r="C5" s="2" t="s">
        <v>11324</v>
      </c>
      <c r="E5" s="2" t="s">
        <v>9391</v>
      </c>
      <c r="F5" t="s">
        <v>6902</v>
      </c>
      <c r="G5" t="s">
        <v>1523</v>
      </c>
      <c r="H5" s="2" t="s">
        <v>9640</v>
      </c>
      <c r="I5" t="s">
        <v>930</v>
      </c>
      <c r="J5" s="11" t="str">
        <f t="shared" si="0"/>
        <v>IC.PA.010203</v>
      </c>
      <c r="K5" s="2" t="s">
        <v>11324</v>
      </c>
      <c r="L5" t="str">
        <f t="shared" si="1"/>
        <v xml:space="preserve">     Other:  specify</v>
      </c>
      <c r="M5" s="2" t="str">
        <f t="shared" si="2"/>
        <v>PI.IC.PA.010203.01</v>
      </c>
      <c r="N5" s="12"/>
      <c r="O5" s="12" t="str">
        <f t="shared" si="3"/>
        <v>PH.IC.PA.010203.01</v>
      </c>
      <c r="Q5" s="12" t="str">
        <f t="shared" si="4"/>
        <v>CL.IC.PA.010203.01</v>
      </c>
    </row>
    <row r="6" spans="1:25" ht="15">
      <c r="A6" t="s">
        <v>6896</v>
      </c>
      <c r="C6" s="2" t="s">
        <v>11324</v>
      </c>
      <c r="D6" t="s">
        <v>6903</v>
      </c>
      <c r="E6" s="2" t="s">
        <v>941</v>
      </c>
      <c r="F6" t="s">
        <v>6902</v>
      </c>
      <c r="G6" t="s">
        <v>7065</v>
      </c>
      <c r="H6" s="2" t="s">
        <v>11324</v>
      </c>
      <c r="I6" t="s">
        <v>3718</v>
      </c>
      <c r="J6" s="11" t="str">
        <f t="shared" si="0"/>
        <v>IC.PA.010301</v>
      </c>
      <c r="K6" s="2" t="s">
        <v>11324</v>
      </c>
      <c r="L6" t="str">
        <f t="shared" si="1"/>
        <v xml:space="preserve">     Clean dry and intact</v>
      </c>
      <c r="M6" s="2" t="str">
        <f t="shared" si="2"/>
        <v>PI.IC.PA.010301.01</v>
      </c>
      <c r="N6" s="12"/>
      <c r="O6" s="12" t="str">
        <f t="shared" si="3"/>
        <v>PH.IC.PA.010301.01</v>
      </c>
      <c r="Q6" s="12" t="str">
        <f t="shared" si="4"/>
        <v>CL.IC.PA.010301.01</v>
      </c>
    </row>
    <row r="7" spans="1:25" ht="15">
      <c r="A7" t="s">
        <v>6896</v>
      </c>
      <c r="C7" s="2" t="s">
        <v>11324</v>
      </c>
      <c r="E7" s="2" t="s">
        <v>941</v>
      </c>
      <c r="F7" t="s">
        <v>6902</v>
      </c>
      <c r="G7" t="s">
        <v>7066</v>
      </c>
      <c r="H7" s="2" t="s">
        <v>943</v>
      </c>
      <c r="I7" t="s">
        <v>7067</v>
      </c>
      <c r="J7" s="11" t="str">
        <f t="shared" si="0"/>
        <v>IC.PA.010302</v>
      </c>
      <c r="K7" s="2" t="s">
        <v>11324</v>
      </c>
      <c r="L7" t="str">
        <f t="shared" si="1"/>
        <v xml:space="preserve">     Discharge present</v>
      </c>
      <c r="M7" s="2" t="str">
        <f t="shared" si="2"/>
        <v>PI.IC.PA.010302.01</v>
      </c>
      <c r="N7" s="12"/>
      <c r="O7" s="12" t="str">
        <f t="shared" si="3"/>
        <v>PH.IC.PA.010302.01</v>
      </c>
      <c r="Q7" s="12" t="str">
        <f t="shared" si="4"/>
        <v>CL.IC.PA.010302.01</v>
      </c>
    </row>
    <row r="8" spans="1:25" ht="15">
      <c r="A8" t="s">
        <v>6896</v>
      </c>
      <c r="C8" s="2" t="s">
        <v>11324</v>
      </c>
      <c r="E8" s="2" t="s">
        <v>941</v>
      </c>
      <c r="F8" t="s">
        <v>6902</v>
      </c>
      <c r="G8" t="s">
        <v>7068</v>
      </c>
      <c r="H8" s="2" t="s">
        <v>941</v>
      </c>
      <c r="I8" t="s">
        <v>7069</v>
      </c>
      <c r="J8" s="11" t="str">
        <f t="shared" si="0"/>
        <v>IC.PA.010303</v>
      </c>
      <c r="K8" s="2" t="s">
        <v>11324</v>
      </c>
      <c r="L8" t="str">
        <f t="shared" si="1"/>
        <v xml:space="preserve">     Not intact</v>
      </c>
      <c r="M8" s="2" t="str">
        <f t="shared" si="2"/>
        <v>PI.IC.PA.010303.01</v>
      </c>
      <c r="N8" s="12"/>
      <c r="O8" s="12" t="str">
        <f t="shared" si="3"/>
        <v>PH.IC.PA.010303.01</v>
      </c>
      <c r="Q8" s="12" t="str">
        <f t="shared" si="4"/>
        <v>CL.IC.PA.010303.01</v>
      </c>
    </row>
    <row r="9" spans="1:25" ht="15">
      <c r="A9" t="s">
        <v>6896</v>
      </c>
      <c r="C9" s="2" t="s">
        <v>11324</v>
      </c>
      <c r="E9" s="2" t="s">
        <v>9640</v>
      </c>
      <c r="F9" t="s">
        <v>6902</v>
      </c>
      <c r="G9" t="s">
        <v>2009</v>
      </c>
      <c r="H9" s="2" t="s">
        <v>7070</v>
      </c>
      <c r="I9" t="s">
        <v>2010</v>
      </c>
      <c r="J9" s="11" t="str">
        <f t="shared" si="0"/>
        <v>IC.PA.010304</v>
      </c>
      <c r="K9" s="2" t="s">
        <v>11324</v>
      </c>
      <c r="L9" t="str">
        <f t="shared" si="1"/>
        <v xml:space="preserve">     Reinforced: specify date/time</v>
      </c>
      <c r="M9" s="2" t="str">
        <f t="shared" si="2"/>
        <v>PI.IC.PA.010304.01</v>
      </c>
      <c r="N9" s="12"/>
      <c r="O9" s="12" t="str">
        <f t="shared" si="3"/>
        <v>PH.IC.PA.010304.01</v>
      </c>
      <c r="Q9" s="12" t="str">
        <f t="shared" si="4"/>
        <v>CL.IC.PA.010304.01</v>
      </c>
    </row>
    <row r="10" spans="1:25" ht="15">
      <c r="A10" t="s">
        <v>6896</v>
      </c>
      <c r="C10" s="2" t="s">
        <v>11324</v>
      </c>
      <c r="E10" s="2" t="s">
        <v>9640</v>
      </c>
      <c r="F10" t="s">
        <v>6902</v>
      </c>
      <c r="G10" t="s">
        <v>1698</v>
      </c>
      <c r="H10" s="2" t="s">
        <v>7071</v>
      </c>
      <c r="I10" t="s">
        <v>1811</v>
      </c>
      <c r="J10" s="11" t="str">
        <f t="shared" si="0"/>
        <v>IC.PA.010305</v>
      </c>
      <c r="K10" s="2" t="s">
        <v>11324</v>
      </c>
      <c r="L10" t="str">
        <f t="shared" si="1"/>
        <v xml:space="preserve">     Changed:  specify date/time</v>
      </c>
      <c r="M10" s="2" t="str">
        <f t="shared" si="2"/>
        <v>PI.IC.PA.010305.01</v>
      </c>
      <c r="N10" s="12"/>
      <c r="O10" s="12" t="str">
        <f t="shared" si="3"/>
        <v>PH.IC.PA.010305.01</v>
      </c>
      <c r="Q10" s="12" t="str">
        <f t="shared" si="4"/>
        <v>CL.IC.PA.010305.01</v>
      </c>
    </row>
    <row r="11" spans="1:25" s="78" customFormat="1" ht="15">
      <c r="A11" s="81" t="s">
        <v>6896</v>
      </c>
      <c r="B11" s="81" t="s">
        <v>9522</v>
      </c>
      <c r="C11" s="82" t="s">
        <v>1396</v>
      </c>
      <c r="D11" s="83"/>
      <c r="E11" s="2" t="s">
        <v>9640</v>
      </c>
      <c r="F11" s="81" t="s">
        <v>642</v>
      </c>
      <c r="G11" s="81" t="s">
        <v>956</v>
      </c>
      <c r="H11" s="84" t="s">
        <v>643</v>
      </c>
      <c r="I11" s="81" t="s">
        <v>956</v>
      </c>
      <c r="J11" s="11" t="str">
        <f t="shared" ref="J11:J15" si="5">CONCATENATE("IC.PA.",C11,E11,H11)</f>
        <v>IC.PA.010306</v>
      </c>
      <c r="K11" s="2" t="s">
        <v>11383</v>
      </c>
      <c r="L11" t="str">
        <f t="shared" ref="L11:L15" si="6">G11</f>
        <v>Clean</v>
      </c>
      <c r="M11" s="2" t="str">
        <f t="shared" ref="M11:M15" si="7">CONCATENATE("PI.",J11,".",K11)</f>
        <v>PI.IC.PA.010306.01</v>
      </c>
      <c r="N11" s="12"/>
      <c r="O11" s="12" t="str">
        <f t="shared" ref="O11:O15" si="8">CONCATENATE("PH.",J11,".",K11)</f>
        <v>PH.IC.PA.010306.01</v>
      </c>
      <c r="P11"/>
      <c r="Q11" s="12" t="str">
        <f t="shared" ref="Q11:Q15" si="9">CONCATENATE("CL.",J11,".",K11)</f>
        <v>CL.IC.PA.010306.01</v>
      </c>
      <c r="X11" s="78" t="s">
        <v>807</v>
      </c>
      <c r="Y11" s="78">
        <v>1117</v>
      </c>
    </row>
    <row r="12" spans="1:25" s="78" customFormat="1" ht="15">
      <c r="A12" s="81" t="s">
        <v>6896</v>
      </c>
      <c r="B12" s="81" t="s">
        <v>9522</v>
      </c>
      <c r="C12" s="82" t="s">
        <v>1396</v>
      </c>
      <c r="D12" s="83"/>
      <c r="E12" s="2" t="s">
        <v>9640</v>
      </c>
      <c r="F12" s="81" t="s">
        <v>642</v>
      </c>
      <c r="G12" s="81" t="s">
        <v>3225</v>
      </c>
      <c r="H12" s="84" t="s">
        <v>640</v>
      </c>
      <c r="I12" s="81" t="s">
        <v>3225</v>
      </c>
      <c r="J12" s="11" t="str">
        <f t="shared" si="5"/>
        <v>IC.PA.010307</v>
      </c>
      <c r="K12" s="2" t="s">
        <v>11383</v>
      </c>
      <c r="L12" t="str">
        <f t="shared" si="6"/>
        <v>Dry</v>
      </c>
      <c r="M12" s="2" t="str">
        <f t="shared" si="7"/>
        <v>PI.IC.PA.010307.01</v>
      </c>
      <c r="N12" s="12"/>
      <c r="O12" s="12" t="str">
        <f t="shared" si="8"/>
        <v>PH.IC.PA.010307.01</v>
      </c>
      <c r="P12"/>
      <c r="Q12" s="12" t="str">
        <f t="shared" si="9"/>
        <v>CL.IC.PA.010307.01</v>
      </c>
      <c r="X12" s="78" t="s">
        <v>807</v>
      </c>
      <c r="Y12" s="78">
        <v>1117</v>
      </c>
    </row>
    <row r="13" spans="1:25" s="78" customFormat="1" ht="15">
      <c r="A13" s="81" t="s">
        <v>6896</v>
      </c>
      <c r="B13" s="81" t="s">
        <v>9522</v>
      </c>
      <c r="C13" s="82" t="s">
        <v>1396</v>
      </c>
      <c r="D13" s="83"/>
      <c r="E13" s="2" t="s">
        <v>9640</v>
      </c>
      <c r="F13" s="81" t="s">
        <v>642</v>
      </c>
      <c r="G13" s="81" t="s">
        <v>2806</v>
      </c>
      <c r="H13" s="84" t="s">
        <v>641</v>
      </c>
      <c r="I13" s="81" t="s">
        <v>2806</v>
      </c>
      <c r="J13" s="11" t="str">
        <f t="shared" si="5"/>
        <v>IC.PA.010308</v>
      </c>
      <c r="K13" s="2" t="s">
        <v>11383</v>
      </c>
      <c r="L13" t="str">
        <f t="shared" si="6"/>
        <v>Intact</v>
      </c>
      <c r="M13" s="2" t="str">
        <f t="shared" si="7"/>
        <v>PI.IC.PA.010308.01</v>
      </c>
      <c r="N13" s="12"/>
      <c r="O13" s="12" t="str">
        <f t="shared" si="8"/>
        <v>PH.IC.PA.010308.01</v>
      </c>
      <c r="P13"/>
      <c r="Q13" s="12" t="str">
        <f t="shared" si="9"/>
        <v>CL.IC.PA.010308.01</v>
      </c>
      <c r="X13" s="78" t="s">
        <v>807</v>
      </c>
      <c r="Y13" s="78">
        <v>1117</v>
      </c>
    </row>
    <row r="14" spans="1:25" s="78" customFormat="1" ht="15">
      <c r="A14" s="81" t="s">
        <v>6896</v>
      </c>
      <c r="B14" s="81" t="s">
        <v>9522</v>
      </c>
      <c r="C14" s="82" t="s">
        <v>1396</v>
      </c>
      <c r="D14" s="83"/>
      <c r="E14" s="2" t="s">
        <v>9640</v>
      </c>
      <c r="F14" s="81" t="s">
        <v>642</v>
      </c>
      <c r="G14" s="81" t="s">
        <v>957</v>
      </c>
      <c r="H14" s="84" t="s">
        <v>644</v>
      </c>
      <c r="I14" s="81" t="s">
        <v>957</v>
      </c>
      <c r="J14" s="11" t="str">
        <f t="shared" si="5"/>
        <v>IC.PA.010309</v>
      </c>
      <c r="K14" s="2" t="s">
        <v>11383</v>
      </c>
      <c r="L14" t="str">
        <f t="shared" si="6"/>
        <v>Stained</v>
      </c>
      <c r="M14" s="2" t="str">
        <f t="shared" si="7"/>
        <v>PI.IC.PA.010309.01</v>
      </c>
      <c r="N14" s="12"/>
      <c r="O14" s="12" t="str">
        <f t="shared" si="8"/>
        <v>PH.IC.PA.010309.01</v>
      </c>
      <c r="P14"/>
      <c r="Q14" s="12" t="str">
        <f t="shared" si="9"/>
        <v>CL.IC.PA.010309.01</v>
      </c>
      <c r="X14" s="78" t="s">
        <v>807</v>
      </c>
      <c r="Y14" s="78">
        <v>1117</v>
      </c>
    </row>
    <row r="15" spans="1:25" s="78" customFormat="1" ht="15">
      <c r="A15" s="81" t="s">
        <v>6896</v>
      </c>
      <c r="B15" s="81" t="s">
        <v>9522</v>
      </c>
      <c r="C15" s="82" t="s">
        <v>1396</v>
      </c>
      <c r="D15" s="83"/>
      <c r="E15" s="2" t="s">
        <v>9640</v>
      </c>
      <c r="F15" s="81" t="s">
        <v>642</v>
      </c>
      <c r="G15" s="81" t="s">
        <v>958</v>
      </c>
      <c r="H15" s="84" t="s">
        <v>401</v>
      </c>
      <c r="I15" s="81" t="s">
        <v>958</v>
      </c>
      <c r="J15" s="11" t="str">
        <f t="shared" si="5"/>
        <v>IC.PA.010310</v>
      </c>
      <c r="K15" s="2" t="s">
        <v>11383</v>
      </c>
      <c r="L15" t="str">
        <f t="shared" si="6"/>
        <v>Saturated</v>
      </c>
      <c r="M15" s="2" t="str">
        <f t="shared" si="7"/>
        <v>PI.IC.PA.010310.01</v>
      </c>
      <c r="N15" s="12"/>
      <c r="O15" s="12" t="str">
        <f t="shared" si="8"/>
        <v>PH.IC.PA.010310.01</v>
      </c>
      <c r="P15"/>
      <c r="Q15" s="12" t="str">
        <f t="shared" si="9"/>
        <v>CL.IC.PA.010310.01</v>
      </c>
      <c r="X15" s="78" t="s">
        <v>807</v>
      </c>
      <c r="Y15" s="78">
        <v>1117</v>
      </c>
    </row>
    <row r="16" spans="1:25" ht="15">
      <c r="A16" t="s">
        <v>6896</v>
      </c>
      <c r="C16" s="2" t="s">
        <v>1192</v>
      </c>
      <c r="D16" t="s">
        <v>7072</v>
      </c>
      <c r="E16" s="2" t="s">
        <v>7070</v>
      </c>
      <c r="F16" t="s">
        <v>7073</v>
      </c>
      <c r="G16" t="s">
        <v>5413</v>
      </c>
      <c r="H16" s="22" t="s">
        <v>1396</v>
      </c>
      <c r="I16" t="s">
        <v>2687</v>
      </c>
      <c r="J16" s="11" t="str">
        <f t="shared" si="0"/>
        <v>IC.PA.010401</v>
      </c>
      <c r="K16" s="2" t="s">
        <v>1192</v>
      </c>
      <c r="L16" t="str">
        <f t="shared" si="1"/>
        <v>No redness, pain, swelling</v>
      </c>
      <c r="M16" s="2" t="str">
        <f t="shared" si="2"/>
        <v>PI.IC.PA.010401.01</v>
      </c>
      <c r="N16" s="12"/>
      <c r="O16" s="12" t="str">
        <f t="shared" si="3"/>
        <v>PH.IC.PA.010401.01</v>
      </c>
      <c r="Q16" s="12" t="str">
        <f t="shared" si="4"/>
        <v>CL.IC.PA.010401.01</v>
      </c>
    </row>
    <row r="17" spans="1:17" ht="15">
      <c r="A17" t="s">
        <v>6896</v>
      </c>
      <c r="C17" s="2" t="s">
        <v>1192</v>
      </c>
      <c r="E17" s="2" t="s">
        <v>7070</v>
      </c>
      <c r="F17" t="s">
        <v>7073</v>
      </c>
      <c r="G17" t="s">
        <v>1531</v>
      </c>
      <c r="H17" s="22" t="s">
        <v>1398</v>
      </c>
      <c r="I17" t="s">
        <v>1531</v>
      </c>
      <c r="J17" s="11" t="str">
        <f t="shared" si="0"/>
        <v>IC.PA.010402</v>
      </c>
      <c r="K17" s="2" t="s">
        <v>1192</v>
      </c>
      <c r="L17" t="str">
        <f t="shared" si="1"/>
        <v>Erythema</v>
      </c>
      <c r="M17" s="2" t="str">
        <f t="shared" si="2"/>
        <v>PI.IC.PA.010402.01</v>
      </c>
      <c r="N17" s="12"/>
      <c r="O17" s="12" t="str">
        <f t="shared" si="3"/>
        <v>PH.IC.PA.010402.01</v>
      </c>
      <c r="Q17" s="12" t="str">
        <f t="shared" si="4"/>
        <v>CL.IC.PA.010402.01</v>
      </c>
    </row>
    <row r="18" spans="1:17" ht="15">
      <c r="A18" t="s">
        <v>6896</v>
      </c>
      <c r="C18" s="2" t="s">
        <v>1192</v>
      </c>
      <c r="E18" s="2" t="s">
        <v>7070</v>
      </c>
      <c r="F18" t="s">
        <v>7073</v>
      </c>
      <c r="G18" t="s">
        <v>1533</v>
      </c>
      <c r="H18" s="22" t="s">
        <v>1400</v>
      </c>
      <c r="I18" t="s">
        <v>1533</v>
      </c>
      <c r="J18" s="11" t="str">
        <f t="shared" si="0"/>
        <v>IC.PA.010403</v>
      </c>
      <c r="K18" s="2" t="s">
        <v>1192</v>
      </c>
      <c r="L18" t="str">
        <f t="shared" si="1"/>
        <v>Hematoma</v>
      </c>
      <c r="M18" s="2" t="str">
        <f t="shared" si="2"/>
        <v>PI.IC.PA.010403.01</v>
      </c>
      <c r="N18" s="12"/>
      <c r="O18" s="12" t="str">
        <f t="shared" si="3"/>
        <v>PH.IC.PA.010403.01</v>
      </c>
      <c r="Q18" s="12" t="str">
        <f t="shared" si="4"/>
        <v>CL.IC.PA.010403.01</v>
      </c>
    </row>
    <row r="19" spans="1:17" ht="15">
      <c r="A19" t="s">
        <v>6896</v>
      </c>
      <c r="C19" s="2" t="s">
        <v>1192</v>
      </c>
      <c r="E19" s="2" t="s">
        <v>7070</v>
      </c>
      <c r="F19" t="s">
        <v>7073</v>
      </c>
      <c r="G19" t="s">
        <v>1528</v>
      </c>
      <c r="H19" s="22" t="s">
        <v>1402</v>
      </c>
      <c r="I19" t="s">
        <v>1528</v>
      </c>
      <c r="J19" s="11" t="str">
        <f t="shared" si="0"/>
        <v>IC.PA.010404</v>
      </c>
      <c r="K19" s="2" t="s">
        <v>1192</v>
      </c>
      <c r="L19" t="str">
        <f t="shared" si="1"/>
        <v>Bleeding</v>
      </c>
      <c r="M19" s="2" t="str">
        <f t="shared" si="2"/>
        <v>PI.IC.PA.010404.01</v>
      </c>
      <c r="N19" s="12"/>
      <c r="O19" s="12" t="str">
        <f t="shared" si="3"/>
        <v>PH.IC.PA.010404.01</v>
      </c>
      <c r="Q19" s="12" t="str">
        <f t="shared" si="4"/>
        <v>CL.IC.PA.010404.01</v>
      </c>
    </row>
    <row r="20" spans="1:17" ht="15">
      <c r="A20" t="s">
        <v>6896</v>
      </c>
      <c r="C20" s="2" t="s">
        <v>11324</v>
      </c>
      <c r="E20" s="2" t="s">
        <v>929</v>
      </c>
      <c r="F20" t="s">
        <v>7073</v>
      </c>
      <c r="G20" t="s">
        <v>5259</v>
      </c>
      <c r="H20" s="22" t="s">
        <v>1404</v>
      </c>
      <c r="I20" t="s">
        <v>5260</v>
      </c>
      <c r="J20" s="11" t="str">
        <f t="shared" si="0"/>
        <v>IC.PA.010405</v>
      </c>
      <c r="K20" s="2" t="s">
        <v>11324</v>
      </c>
      <c r="L20" t="str">
        <f t="shared" si="1"/>
        <v>Extravasation</v>
      </c>
      <c r="M20" s="2" t="str">
        <f t="shared" si="2"/>
        <v>PI.IC.PA.010405.01</v>
      </c>
      <c r="N20" s="12"/>
      <c r="O20" s="12" t="str">
        <f t="shared" si="3"/>
        <v>PH.IC.PA.010405.01</v>
      </c>
      <c r="Q20" s="12" t="str">
        <f t="shared" si="4"/>
        <v>CL.IC.PA.010405.01</v>
      </c>
    </row>
    <row r="21" spans="1:17" ht="15">
      <c r="A21" t="s">
        <v>6896</v>
      </c>
      <c r="C21" s="2" t="s">
        <v>11324</v>
      </c>
      <c r="E21" s="2" t="s">
        <v>7070</v>
      </c>
      <c r="F21" t="s">
        <v>7073</v>
      </c>
      <c r="G21" t="s">
        <v>5493</v>
      </c>
      <c r="H21" s="22" t="s">
        <v>1406</v>
      </c>
      <c r="I21" t="s">
        <v>7074</v>
      </c>
      <c r="J21" s="11" t="str">
        <f t="shared" si="0"/>
        <v>IC.PA.010406</v>
      </c>
      <c r="K21" s="2" t="s">
        <v>11324</v>
      </c>
      <c r="L21" t="str">
        <f t="shared" si="1"/>
        <v>Infusate leakage from site</v>
      </c>
      <c r="M21" s="2" t="str">
        <f t="shared" si="2"/>
        <v>PI.IC.PA.010406.01</v>
      </c>
      <c r="N21" s="12"/>
      <c r="O21" s="12" t="str">
        <f t="shared" si="3"/>
        <v>PH.IC.PA.010406.01</v>
      </c>
      <c r="Q21" s="12" t="str">
        <f t="shared" si="4"/>
        <v>CL.IC.PA.010406.01</v>
      </c>
    </row>
    <row r="22" spans="1:17" ht="15">
      <c r="A22" t="s">
        <v>6896</v>
      </c>
      <c r="C22" s="2" t="s">
        <v>1192</v>
      </c>
      <c r="E22" s="2" t="s">
        <v>7070</v>
      </c>
      <c r="F22" t="s">
        <v>7073</v>
      </c>
      <c r="G22" t="s">
        <v>6319</v>
      </c>
      <c r="H22" s="22" t="s">
        <v>1419</v>
      </c>
      <c r="I22" t="s">
        <v>1637</v>
      </c>
      <c r="J22" s="11" t="str">
        <f t="shared" si="0"/>
        <v>IC.PA.010407</v>
      </c>
      <c r="K22" s="2" t="s">
        <v>11324</v>
      </c>
      <c r="L22" t="str">
        <f t="shared" si="1"/>
        <v>Serous drainage</v>
      </c>
      <c r="M22" s="2" t="str">
        <f t="shared" si="2"/>
        <v>PI.IC.PA.010407.01</v>
      </c>
      <c r="N22" s="12"/>
      <c r="O22" s="12" t="str">
        <f t="shared" si="3"/>
        <v>PH.IC.PA.010407.01</v>
      </c>
      <c r="Q22" s="12" t="str">
        <f t="shared" si="4"/>
        <v>CL.IC.PA.010407.01</v>
      </c>
    </row>
    <row r="23" spans="1:17" ht="15">
      <c r="A23" t="s">
        <v>6896</v>
      </c>
      <c r="C23" s="2" t="s">
        <v>11324</v>
      </c>
      <c r="E23" s="2" t="s">
        <v>7070</v>
      </c>
      <c r="F23" t="s">
        <v>7073</v>
      </c>
      <c r="G23" t="s">
        <v>6318</v>
      </c>
      <c r="H23" s="22" t="s">
        <v>1550</v>
      </c>
      <c r="I23" t="s">
        <v>1635</v>
      </c>
      <c r="J23" s="11" t="str">
        <f t="shared" si="0"/>
        <v>IC.PA.010408</v>
      </c>
      <c r="K23" s="2" t="s">
        <v>11324</v>
      </c>
      <c r="L23" t="str">
        <f t="shared" si="1"/>
        <v>Serosanguinous drainage</v>
      </c>
      <c r="M23" s="2" t="str">
        <f t="shared" si="2"/>
        <v>PI.IC.PA.010408.01</v>
      </c>
      <c r="N23" s="12"/>
      <c r="O23" s="12" t="str">
        <f t="shared" si="3"/>
        <v>PH.IC.PA.010408.01</v>
      </c>
      <c r="Q23" s="12" t="str">
        <f t="shared" si="4"/>
        <v>CL.IC.PA.010408.01</v>
      </c>
    </row>
    <row r="24" spans="1:17" ht="15">
      <c r="A24" t="s">
        <v>6896</v>
      </c>
      <c r="C24" s="2" t="s">
        <v>11324</v>
      </c>
      <c r="E24" s="2" t="s">
        <v>7070</v>
      </c>
      <c r="F24" t="s">
        <v>7073</v>
      </c>
      <c r="G24" t="s">
        <v>5461</v>
      </c>
      <c r="H24" s="22" t="s">
        <v>1551</v>
      </c>
      <c r="I24" t="s">
        <v>1643</v>
      </c>
      <c r="J24" s="11" t="str">
        <f t="shared" si="0"/>
        <v>IC.PA.010409</v>
      </c>
      <c r="K24" s="2" t="s">
        <v>1192</v>
      </c>
      <c r="L24" t="str">
        <f t="shared" si="1"/>
        <v>Purulent drainage</v>
      </c>
      <c r="M24" s="2" t="str">
        <f t="shared" si="2"/>
        <v>PI.IC.PA.010409.01</v>
      </c>
      <c r="N24" s="12"/>
      <c r="O24" s="12" t="str">
        <f t="shared" si="3"/>
        <v>PH.IC.PA.010409.01</v>
      </c>
      <c r="Q24" s="12" t="str">
        <f t="shared" si="4"/>
        <v>CL.IC.PA.010409.01</v>
      </c>
    </row>
    <row r="25" spans="1:17" ht="15">
      <c r="A25" t="s">
        <v>6896</v>
      </c>
      <c r="C25" s="2" t="s">
        <v>1192</v>
      </c>
      <c r="E25" s="2" t="s">
        <v>7070</v>
      </c>
      <c r="F25" t="s">
        <v>7073</v>
      </c>
      <c r="G25" t="s">
        <v>7075</v>
      </c>
      <c r="H25" s="22" t="s">
        <v>1571</v>
      </c>
      <c r="I25" t="s">
        <v>1224</v>
      </c>
      <c r="J25" s="11" t="str">
        <f t="shared" si="0"/>
        <v>IC.PA.010410</v>
      </c>
      <c r="K25" s="2" t="s">
        <v>1192</v>
      </c>
      <c r="L25" t="str">
        <f t="shared" si="1"/>
        <v>Unable to assess due to dressing</v>
      </c>
      <c r="M25" s="2" t="str">
        <f t="shared" si="2"/>
        <v>PI.IC.PA.010410.01</v>
      </c>
      <c r="N25" s="12"/>
      <c r="O25" s="12" t="str">
        <f t="shared" si="3"/>
        <v>PH.IC.PA.010410.01</v>
      </c>
      <c r="Q25" s="12" t="str">
        <f t="shared" si="4"/>
        <v>CL.IC.PA.010410.01</v>
      </c>
    </row>
    <row r="26" spans="1:17" ht="15">
      <c r="A26" t="s">
        <v>6896</v>
      </c>
      <c r="C26" s="2" t="s">
        <v>1192</v>
      </c>
      <c r="D26" t="s">
        <v>7076</v>
      </c>
      <c r="E26" s="2" t="s">
        <v>7071</v>
      </c>
      <c r="F26" t="s">
        <v>7258</v>
      </c>
      <c r="G26" t="s">
        <v>2394</v>
      </c>
      <c r="H26" s="22" t="s">
        <v>1396</v>
      </c>
      <c r="I26" t="s">
        <v>2394</v>
      </c>
      <c r="J26" s="11" t="str">
        <f t="shared" si="0"/>
        <v>IC.PA.010501</v>
      </c>
      <c r="K26" s="2" t="s">
        <v>1192</v>
      </c>
      <c r="L26" t="str">
        <f t="shared" si="1"/>
        <v>Specify</v>
      </c>
      <c r="M26" s="2" t="str">
        <f t="shared" si="2"/>
        <v>PI.IC.PA.010501.01</v>
      </c>
      <c r="N26" s="12"/>
      <c r="O26" s="12" t="str">
        <f t="shared" si="3"/>
        <v>PH.IC.PA.010501.01</v>
      </c>
      <c r="Q26" s="12" t="str">
        <f t="shared" si="4"/>
        <v>CL.IC.PA.010501.01</v>
      </c>
    </row>
    <row r="27" spans="1:17" ht="15">
      <c r="A27" t="s">
        <v>6896</v>
      </c>
      <c r="C27" s="2" t="s">
        <v>1192</v>
      </c>
      <c r="E27" s="2" t="s">
        <v>7071</v>
      </c>
      <c r="F27" t="s">
        <v>7258</v>
      </c>
      <c r="G27" t="s">
        <v>7259</v>
      </c>
      <c r="H27" s="22" t="s">
        <v>1398</v>
      </c>
      <c r="I27" t="s">
        <v>7259</v>
      </c>
      <c r="J27" s="11" t="str">
        <f t="shared" si="0"/>
        <v>IC.PA.010502</v>
      </c>
      <c r="K27" s="2" t="s">
        <v>11324</v>
      </c>
      <c r="L27" t="str">
        <f t="shared" si="1"/>
        <v>1ml/hr</v>
      </c>
      <c r="M27" s="2" t="str">
        <f t="shared" si="2"/>
        <v>PI.IC.PA.010502.01</v>
      </c>
      <c r="N27" s="12"/>
      <c r="O27" s="12" t="str">
        <f t="shared" si="3"/>
        <v>PH.IC.PA.010502.01</v>
      </c>
      <c r="Q27" s="12" t="str">
        <f t="shared" si="4"/>
        <v>CL.IC.PA.010502.01</v>
      </c>
    </row>
    <row r="28" spans="1:17" ht="15">
      <c r="A28" t="s">
        <v>6896</v>
      </c>
      <c r="C28" s="2" t="s">
        <v>1192</v>
      </c>
      <c r="E28" s="2" t="s">
        <v>7071</v>
      </c>
      <c r="F28" t="s">
        <v>7258</v>
      </c>
      <c r="G28" t="s">
        <v>7260</v>
      </c>
      <c r="H28" s="22" t="s">
        <v>1400</v>
      </c>
      <c r="I28" t="s">
        <v>7260</v>
      </c>
      <c r="J28" s="11" t="str">
        <f t="shared" si="0"/>
        <v>IC.PA.010503</v>
      </c>
      <c r="K28" s="2" t="s">
        <v>1192</v>
      </c>
      <c r="L28" t="str">
        <f t="shared" si="1"/>
        <v>2ml/hr</v>
      </c>
      <c r="M28" s="2" t="str">
        <f t="shared" si="2"/>
        <v>PI.IC.PA.010503.01</v>
      </c>
      <c r="N28" s="12"/>
      <c r="O28" s="12" t="str">
        <f t="shared" si="3"/>
        <v>PH.IC.PA.010503.01</v>
      </c>
      <c r="Q28" s="12" t="str">
        <f t="shared" si="4"/>
        <v>CL.IC.PA.010503.01</v>
      </c>
    </row>
    <row r="29" spans="1:17" ht="15">
      <c r="A29" t="s">
        <v>6896</v>
      </c>
      <c r="C29" s="2" t="s">
        <v>1192</v>
      </c>
      <c r="E29" s="2" t="s">
        <v>7071</v>
      </c>
      <c r="F29" t="s">
        <v>7258</v>
      </c>
      <c r="G29" t="s">
        <v>7261</v>
      </c>
      <c r="H29" s="22" t="s">
        <v>1402</v>
      </c>
      <c r="I29" t="s">
        <v>7261</v>
      </c>
      <c r="J29" s="11" t="str">
        <f t="shared" si="0"/>
        <v>IC.PA.010504</v>
      </c>
      <c r="K29" s="2" t="s">
        <v>1192</v>
      </c>
      <c r="L29" t="str">
        <f t="shared" si="1"/>
        <v>3ml/hr</v>
      </c>
      <c r="M29" s="2" t="str">
        <f t="shared" si="2"/>
        <v>PI.IC.PA.010504.01</v>
      </c>
      <c r="N29" s="12"/>
      <c r="O29" s="12" t="str">
        <f t="shared" si="3"/>
        <v>PH.IC.PA.010504.01</v>
      </c>
      <c r="Q29" s="12" t="str">
        <f t="shared" si="4"/>
        <v>CL.IC.PA.010504.01</v>
      </c>
    </row>
    <row r="30" spans="1:17" ht="15">
      <c r="A30" t="s">
        <v>6896</v>
      </c>
      <c r="C30" s="2" t="s">
        <v>1192</v>
      </c>
      <c r="E30" s="2" t="s">
        <v>7071</v>
      </c>
      <c r="F30" t="s">
        <v>7258</v>
      </c>
      <c r="G30" t="s">
        <v>7262</v>
      </c>
      <c r="H30" s="22" t="s">
        <v>1404</v>
      </c>
      <c r="I30" t="s">
        <v>7262</v>
      </c>
      <c r="J30" s="11" t="str">
        <f t="shared" si="0"/>
        <v>IC.PA.010505</v>
      </c>
      <c r="K30" s="2" t="s">
        <v>1192</v>
      </c>
      <c r="L30" t="str">
        <f t="shared" si="1"/>
        <v>4ml/hr</v>
      </c>
      <c r="M30" s="2" t="str">
        <f t="shared" si="2"/>
        <v>PI.IC.PA.010505.01</v>
      </c>
      <c r="N30" s="12"/>
      <c r="O30" s="12" t="str">
        <f t="shared" si="3"/>
        <v>PH.IC.PA.010505.01</v>
      </c>
      <c r="Q30" s="12" t="str">
        <f t="shared" si="4"/>
        <v>CL.IC.PA.010505.01</v>
      </c>
    </row>
    <row r="31" spans="1:17" ht="15">
      <c r="A31" t="s">
        <v>6896</v>
      </c>
      <c r="C31" s="2" t="s">
        <v>1192</v>
      </c>
      <c r="E31" s="2" t="s">
        <v>7071</v>
      </c>
      <c r="F31" t="s">
        <v>7258</v>
      </c>
      <c r="G31" t="s">
        <v>7263</v>
      </c>
      <c r="H31" s="22" t="s">
        <v>1406</v>
      </c>
      <c r="I31" t="s">
        <v>7263</v>
      </c>
      <c r="J31" s="11" t="str">
        <f t="shared" si="0"/>
        <v>IC.PA.010506</v>
      </c>
      <c r="K31" s="2" t="s">
        <v>1192</v>
      </c>
      <c r="L31" t="str">
        <f t="shared" si="1"/>
        <v>5ml</v>
      </c>
      <c r="M31" s="2" t="str">
        <f t="shared" si="2"/>
        <v>PI.IC.PA.010506.01</v>
      </c>
      <c r="N31" s="12"/>
      <c r="O31" s="12" t="str">
        <f t="shared" si="3"/>
        <v>PH.IC.PA.010506.01</v>
      </c>
      <c r="Q31" s="12" t="str">
        <f t="shared" si="4"/>
        <v>CL.IC.PA.010506.01</v>
      </c>
    </row>
    <row r="32" spans="1:17" ht="15">
      <c r="A32" t="s">
        <v>6896</v>
      </c>
      <c r="C32" s="2" t="s">
        <v>1192</v>
      </c>
      <c r="E32" s="2" t="s">
        <v>7071</v>
      </c>
      <c r="F32" t="s">
        <v>7258</v>
      </c>
      <c r="G32" t="s">
        <v>7264</v>
      </c>
      <c r="H32" s="22" t="s">
        <v>1419</v>
      </c>
      <c r="I32" t="s">
        <v>7264</v>
      </c>
      <c r="J32" s="11" t="str">
        <f t="shared" si="0"/>
        <v>IC.PA.010507</v>
      </c>
      <c r="K32" s="2" t="s">
        <v>1192</v>
      </c>
      <c r="L32" t="str">
        <f t="shared" si="1"/>
        <v>5.5ml</v>
      </c>
      <c r="M32" s="2" t="str">
        <f t="shared" si="2"/>
        <v>PI.IC.PA.010507.01</v>
      </c>
      <c r="N32" s="12"/>
      <c r="O32" s="12" t="str">
        <f t="shared" si="3"/>
        <v>PH.IC.PA.010507.01</v>
      </c>
      <c r="Q32" s="12" t="str">
        <f t="shared" si="4"/>
        <v>CL.IC.PA.010507.01</v>
      </c>
    </row>
    <row r="33" spans="1:19" ht="15">
      <c r="A33" t="s">
        <v>6896</v>
      </c>
      <c r="C33" s="2" t="s">
        <v>1192</v>
      </c>
      <c r="E33" s="2" t="s">
        <v>7071</v>
      </c>
      <c r="F33" t="s">
        <v>7258</v>
      </c>
      <c r="G33" t="s">
        <v>7265</v>
      </c>
      <c r="H33" s="22" t="s">
        <v>1550</v>
      </c>
      <c r="I33" t="s">
        <v>7265</v>
      </c>
      <c r="J33" s="11" t="str">
        <f t="shared" si="0"/>
        <v>IC.PA.010508</v>
      </c>
      <c r="K33" s="2" t="s">
        <v>1192</v>
      </c>
      <c r="L33" t="str">
        <f t="shared" si="1"/>
        <v>6ml</v>
      </c>
      <c r="M33" s="2" t="str">
        <f t="shared" si="2"/>
        <v>PI.IC.PA.010508.01</v>
      </c>
      <c r="N33" s="12"/>
      <c r="O33" s="12" t="str">
        <f t="shared" si="3"/>
        <v>PH.IC.PA.010508.01</v>
      </c>
      <c r="Q33" s="12" t="str">
        <f t="shared" si="4"/>
        <v>CL.IC.PA.010508.01</v>
      </c>
    </row>
    <row r="34" spans="1:19" ht="15">
      <c r="A34" t="s">
        <v>6896</v>
      </c>
      <c r="C34" s="2" t="s">
        <v>1192</v>
      </c>
      <c r="E34" s="2" t="s">
        <v>7071</v>
      </c>
      <c r="F34" t="s">
        <v>7258</v>
      </c>
      <c r="G34" t="s">
        <v>7266</v>
      </c>
      <c r="H34" s="22" t="s">
        <v>1551</v>
      </c>
      <c r="I34" t="s">
        <v>7266</v>
      </c>
      <c r="J34" s="11" t="str">
        <f t="shared" si="0"/>
        <v>IC.PA.010509</v>
      </c>
      <c r="K34" s="2" t="s">
        <v>1192</v>
      </c>
      <c r="L34" t="str">
        <f t="shared" si="1"/>
        <v>6.5ml</v>
      </c>
      <c r="M34" s="2" t="str">
        <f t="shared" si="2"/>
        <v>PI.IC.PA.010509.01</v>
      </c>
      <c r="N34" s="12"/>
      <c r="O34" s="12" t="str">
        <f t="shared" si="3"/>
        <v>PH.IC.PA.010509.01</v>
      </c>
      <c r="Q34" s="12" t="str">
        <f t="shared" si="4"/>
        <v>CL.IC.PA.010509.01</v>
      </c>
    </row>
    <row r="35" spans="1:19" ht="15">
      <c r="A35" t="s">
        <v>6896</v>
      </c>
      <c r="C35" s="2" t="s">
        <v>1192</v>
      </c>
      <c r="E35" s="2" t="s">
        <v>7071</v>
      </c>
      <c r="F35" t="s">
        <v>7258</v>
      </c>
      <c r="G35" t="s">
        <v>7267</v>
      </c>
      <c r="H35" s="22" t="s">
        <v>1571</v>
      </c>
      <c r="I35" t="s">
        <v>7267</v>
      </c>
      <c r="J35" s="11" t="str">
        <f t="shared" si="0"/>
        <v>IC.PA.010510</v>
      </c>
      <c r="K35" s="2" t="s">
        <v>1192</v>
      </c>
      <c r="L35" t="str">
        <f t="shared" si="1"/>
        <v>7ml</v>
      </c>
      <c r="M35" s="2" t="str">
        <f t="shared" si="2"/>
        <v>PI.IC.PA.010510.01</v>
      </c>
      <c r="N35" s="12"/>
      <c r="O35" s="12" t="str">
        <f t="shared" si="3"/>
        <v>PH.IC.PA.010510.01</v>
      </c>
      <c r="Q35" s="12" t="str">
        <f t="shared" si="4"/>
        <v>CL.IC.PA.010510.01</v>
      </c>
    </row>
    <row r="36" spans="1:19" ht="15">
      <c r="A36" t="s">
        <v>6896</v>
      </c>
      <c r="C36" s="2" t="s">
        <v>1192</v>
      </c>
      <c r="E36" s="2" t="s">
        <v>7071</v>
      </c>
      <c r="F36" t="s">
        <v>7258</v>
      </c>
      <c r="G36" t="s">
        <v>7268</v>
      </c>
      <c r="H36" s="22" t="s">
        <v>1298</v>
      </c>
      <c r="I36" t="s">
        <v>7268</v>
      </c>
      <c r="J36" s="11" t="str">
        <f t="shared" si="0"/>
        <v>IC.PA.010511</v>
      </c>
      <c r="K36" s="2" t="s">
        <v>1192</v>
      </c>
      <c r="L36" t="str">
        <f t="shared" si="1"/>
        <v>7.5ml</v>
      </c>
      <c r="M36" s="2" t="str">
        <f t="shared" si="2"/>
        <v>PI.IC.PA.010511.01</v>
      </c>
      <c r="N36" s="12"/>
      <c r="O36" s="12" t="str">
        <f t="shared" si="3"/>
        <v>PH.IC.PA.010511.01</v>
      </c>
      <c r="Q36" s="12" t="str">
        <f t="shared" si="4"/>
        <v>CL.IC.PA.010511.01</v>
      </c>
    </row>
    <row r="37" spans="1:19" ht="15">
      <c r="A37" t="s">
        <v>6896</v>
      </c>
      <c r="C37" s="2" t="s">
        <v>1192</v>
      </c>
      <c r="E37" s="2" t="s">
        <v>7071</v>
      </c>
      <c r="F37" t="s">
        <v>7258</v>
      </c>
      <c r="G37" t="s">
        <v>7269</v>
      </c>
      <c r="H37" s="22" t="s">
        <v>1299</v>
      </c>
      <c r="I37" t="s">
        <v>7269</v>
      </c>
      <c r="J37" s="11" t="str">
        <f t="shared" si="0"/>
        <v>IC.PA.010512</v>
      </c>
      <c r="K37" s="2" t="s">
        <v>1192</v>
      </c>
      <c r="L37" t="str">
        <f t="shared" si="1"/>
        <v>8ml</v>
      </c>
      <c r="M37" s="2" t="str">
        <f t="shared" si="2"/>
        <v>PI.IC.PA.010512.01</v>
      </c>
      <c r="N37" s="12"/>
      <c r="O37" s="12" t="str">
        <f t="shared" si="3"/>
        <v>PH.IC.PA.010512.01</v>
      </c>
      <c r="Q37" s="12" t="str">
        <f t="shared" si="4"/>
        <v>CL.IC.PA.010512.01</v>
      </c>
    </row>
    <row r="38" spans="1:19" ht="15">
      <c r="A38" t="s">
        <v>6896</v>
      </c>
      <c r="C38" s="2" t="s">
        <v>1192</v>
      </c>
      <c r="E38" s="2" t="s">
        <v>7071</v>
      </c>
      <c r="F38" t="s">
        <v>7258</v>
      </c>
      <c r="G38" t="s">
        <v>7270</v>
      </c>
      <c r="H38" s="22" t="s">
        <v>1300</v>
      </c>
      <c r="I38" t="s">
        <v>7270</v>
      </c>
      <c r="J38" s="11" t="str">
        <f t="shared" si="0"/>
        <v>IC.PA.010513</v>
      </c>
      <c r="K38" s="2" t="s">
        <v>1192</v>
      </c>
      <c r="L38" t="str">
        <f t="shared" si="1"/>
        <v>8.5ml</v>
      </c>
      <c r="M38" s="2" t="str">
        <f t="shared" si="2"/>
        <v>PI.IC.PA.010513.01</v>
      </c>
      <c r="N38" s="12"/>
      <c r="O38" s="12" t="str">
        <f t="shared" si="3"/>
        <v>PH.IC.PA.010513.01</v>
      </c>
      <c r="Q38" s="12" t="str">
        <f t="shared" si="4"/>
        <v>CL.IC.PA.010513.01</v>
      </c>
    </row>
    <row r="39" spans="1:19" ht="15">
      <c r="A39" t="s">
        <v>6896</v>
      </c>
      <c r="C39" s="2" t="s">
        <v>1192</v>
      </c>
      <c r="E39" s="2" t="s">
        <v>7071</v>
      </c>
      <c r="F39" t="s">
        <v>7258</v>
      </c>
      <c r="G39" t="s">
        <v>7271</v>
      </c>
      <c r="H39" s="22" t="s">
        <v>1301</v>
      </c>
      <c r="I39" t="s">
        <v>7271</v>
      </c>
      <c r="J39" s="11" t="str">
        <f t="shared" ref="J39:J70" si="10">CONCATENATE("IC.PA.",C39,E39,H39)</f>
        <v>IC.PA.010514</v>
      </c>
      <c r="K39" s="2" t="s">
        <v>1192</v>
      </c>
      <c r="L39" t="str">
        <f t="shared" ref="L39:L65" si="11">G39</f>
        <v>9ml</v>
      </c>
      <c r="M39" s="2" t="str">
        <f t="shared" ref="M39:M70" si="12">CONCATENATE("PI.",J39,".",K39)</f>
        <v>PI.IC.PA.010514.01</v>
      </c>
      <c r="N39" s="12"/>
      <c r="O39" s="12" t="str">
        <f t="shared" ref="O39:O70" si="13">CONCATENATE("PH.",J39,".",K39)</f>
        <v>PH.IC.PA.010514.01</v>
      </c>
      <c r="Q39" s="12" t="str">
        <f t="shared" ref="Q39:Q70" si="14">CONCATENATE("CL.",J39,".",K39)</f>
        <v>CL.IC.PA.010514.01</v>
      </c>
    </row>
    <row r="40" spans="1:19" ht="15">
      <c r="A40" t="s">
        <v>6896</v>
      </c>
      <c r="C40" s="2" t="s">
        <v>1192</v>
      </c>
      <c r="E40" s="2" t="s">
        <v>7071</v>
      </c>
      <c r="F40" t="s">
        <v>7258</v>
      </c>
      <c r="G40" t="s">
        <v>7272</v>
      </c>
      <c r="H40" s="22" t="s">
        <v>1468</v>
      </c>
      <c r="I40" t="s">
        <v>7272</v>
      </c>
      <c r="J40" s="11" t="str">
        <f t="shared" si="10"/>
        <v>IC.PA.010515</v>
      </c>
      <c r="K40" s="2" t="s">
        <v>1192</v>
      </c>
      <c r="L40" t="str">
        <f t="shared" si="11"/>
        <v>9.5ml</v>
      </c>
      <c r="M40" s="2" t="str">
        <f t="shared" si="12"/>
        <v>PI.IC.PA.010515.01</v>
      </c>
      <c r="N40" s="12"/>
      <c r="O40" s="12" t="str">
        <f t="shared" si="13"/>
        <v>PH.IC.PA.010515.01</v>
      </c>
      <c r="Q40" s="12" t="str">
        <f t="shared" si="14"/>
        <v>CL.IC.PA.010515.01</v>
      </c>
    </row>
    <row r="41" spans="1:19" ht="15">
      <c r="A41" t="s">
        <v>6896</v>
      </c>
      <c r="C41" s="2" t="s">
        <v>1192</v>
      </c>
      <c r="E41" s="2" t="s">
        <v>7071</v>
      </c>
      <c r="F41" t="s">
        <v>7258</v>
      </c>
      <c r="G41" t="s">
        <v>7273</v>
      </c>
      <c r="H41" s="22" t="s">
        <v>1469</v>
      </c>
      <c r="I41" t="s">
        <v>7273</v>
      </c>
      <c r="J41" s="11" t="str">
        <f t="shared" si="10"/>
        <v>IC.PA.010516</v>
      </c>
      <c r="K41" s="2" t="s">
        <v>1192</v>
      </c>
      <c r="L41" t="str">
        <f t="shared" si="11"/>
        <v>10ml</v>
      </c>
      <c r="M41" s="2" t="str">
        <f t="shared" si="12"/>
        <v>PI.IC.PA.010516.01</v>
      </c>
      <c r="N41" s="12"/>
      <c r="O41" s="12" t="str">
        <f t="shared" si="13"/>
        <v>PH.IC.PA.010516.01</v>
      </c>
      <c r="Q41" s="12" t="str">
        <f t="shared" si="14"/>
        <v>CL.IC.PA.010516.01</v>
      </c>
    </row>
    <row r="42" spans="1:19" ht="15">
      <c r="A42" t="s">
        <v>6896</v>
      </c>
      <c r="C42" s="2" t="s">
        <v>1192</v>
      </c>
      <c r="E42" s="2" t="s">
        <v>7071</v>
      </c>
      <c r="F42" t="s">
        <v>7258</v>
      </c>
      <c r="G42" t="s">
        <v>7274</v>
      </c>
      <c r="H42" s="22" t="s">
        <v>1470</v>
      </c>
      <c r="I42" t="s">
        <v>7274</v>
      </c>
      <c r="J42" s="11" t="str">
        <f t="shared" si="10"/>
        <v>IC.PA.010517</v>
      </c>
      <c r="K42" s="2" t="s">
        <v>1192</v>
      </c>
      <c r="L42" t="str">
        <f t="shared" si="11"/>
        <v>10.5ml</v>
      </c>
      <c r="M42" s="2" t="str">
        <f t="shared" si="12"/>
        <v>PI.IC.PA.010517.01</v>
      </c>
      <c r="N42" s="12"/>
      <c r="O42" s="12" t="str">
        <f t="shared" si="13"/>
        <v>PH.IC.PA.010517.01</v>
      </c>
      <c r="Q42" s="12" t="str">
        <f t="shared" si="14"/>
        <v>CL.IC.PA.010517.01</v>
      </c>
    </row>
    <row r="43" spans="1:19" ht="15">
      <c r="A43" t="s">
        <v>6896</v>
      </c>
      <c r="C43" s="2" t="s">
        <v>1192</v>
      </c>
      <c r="E43" s="2" t="s">
        <v>7071</v>
      </c>
      <c r="F43" t="s">
        <v>7258</v>
      </c>
      <c r="G43" t="s">
        <v>7275</v>
      </c>
      <c r="H43" s="22" t="s">
        <v>1251</v>
      </c>
      <c r="I43" t="s">
        <v>7275</v>
      </c>
      <c r="J43" s="11" t="str">
        <f t="shared" si="10"/>
        <v>IC.PA.010518</v>
      </c>
      <c r="K43" s="2" t="s">
        <v>1192</v>
      </c>
      <c r="L43" t="str">
        <f t="shared" si="11"/>
        <v>11ml</v>
      </c>
      <c r="M43" s="2" t="str">
        <f t="shared" si="12"/>
        <v>PI.IC.PA.010518.01</v>
      </c>
      <c r="N43" s="12"/>
      <c r="O43" s="12" t="str">
        <f t="shared" si="13"/>
        <v>PH.IC.PA.010518.01</v>
      </c>
      <c r="Q43" s="12" t="str">
        <f t="shared" si="14"/>
        <v>CL.IC.PA.010518.01</v>
      </c>
    </row>
    <row r="44" spans="1:19" ht="15">
      <c r="A44" t="s">
        <v>6896</v>
      </c>
      <c r="C44" s="2" t="s">
        <v>1192</v>
      </c>
      <c r="E44" s="2" t="s">
        <v>7071</v>
      </c>
      <c r="F44" t="s">
        <v>7258</v>
      </c>
      <c r="G44" t="s">
        <v>7276</v>
      </c>
      <c r="H44" s="22" t="s">
        <v>1100</v>
      </c>
      <c r="I44" t="s">
        <v>7276</v>
      </c>
      <c r="J44" s="11" t="str">
        <f t="shared" si="10"/>
        <v>IC.PA.010519</v>
      </c>
      <c r="K44" s="2" t="s">
        <v>1192</v>
      </c>
      <c r="L44" t="str">
        <f t="shared" si="11"/>
        <v>11.5ml</v>
      </c>
      <c r="M44" s="2" t="str">
        <f t="shared" si="12"/>
        <v>PI.IC.PA.010519.01</v>
      </c>
      <c r="N44" s="12"/>
      <c r="O44" s="12" t="str">
        <f t="shared" si="13"/>
        <v>PH.IC.PA.010519.01</v>
      </c>
      <c r="Q44" s="12" t="str">
        <f t="shared" si="14"/>
        <v>CL.IC.PA.010519.01</v>
      </c>
    </row>
    <row r="45" spans="1:19" ht="15">
      <c r="A45" t="s">
        <v>6896</v>
      </c>
      <c r="C45" s="2" t="s">
        <v>1192</v>
      </c>
      <c r="E45" s="2" t="s">
        <v>7071</v>
      </c>
      <c r="F45" t="s">
        <v>7258</v>
      </c>
      <c r="G45" t="s">
        <v>7277</v>
      </c>
      <c r="H45" s="22" t="s">
        <v>1271</v>
      </c>
      <c r="I45" t="s">
        <v>7277</v>
      </c>
      <c r="J45" s="11" t="str">
        <f t="shared" si="10"/>
        <v>IC.PA.010520</v>
      </c>
      <c r="K45" s="2" t="s">
        <v>1192</v>
      </c>
      <c r="L45" t="str">
        <f t="shared" si="11"/>
        <v>12ml</v>
      </c>
      <c r="M45" s="2" t="str">
        <f t="shared" si="12"/>
        <v>PI.IC.PA.010520.01</v>
      </c>
      <c r="N45" s="12"/>
      <c r="O45" s="12" t="str">
        <f t="shared" si="13"/>
        <v>PH.IC.PA.010520.01</v>
      </c>
      <c r="Q45" s="12" t="str">
        <f t="shared" si="14"/>
        <v>CL.IC.PA.010520.01</v>
      </c>
    </row>
    <row r="46" spans="1:19" ht="15">
      <c r="A46" t="s">
        <v>6896</v>
      </c>
      <c r="C46" s="2" t="s">
        <v>1192</v>
      </c>
      <c r="D46" t="s">
        <v>7092</v>
      </c>
      <c r="E46" s="2" t="s">
        <v>6888</v>
      </c>
      <c r="F46" t="s">
        <v>7093</v>
      </c>
      <c r="G46" t="s">
        <v>171</v>
      </c>
      <c r="H46" s="22" t="s">
        <v>6888</v>
      </c>
      <c r="I46" t="s">
        <v>7162</v>
      </c>
      <c r="J46" s="11" t="str">
        <f t="shared" si="10"/>
        <v>IC.PA.010606</v>
      </c>
      <c r="K46" s="2" t="s">
        <v>11324</v>
      </c>
      <c r="L46" t="str">
        <f t="shared" si="11"/>
        <v>Rt T2 (Clavicle Level)</v>
      </c>
      <c r="M46" s="2" t="str">
        <f t="shared" si="12"/>
        <v>PI.IC.PA.010606.01</v>
      </c>
      <c r="N46" s="12"/>
      <c r="O46" s="12" t="str">
        <f t="shared" si="13"/>
        <v>PH.IC.PA.010606.01</v>
      </c>
      <c r="Q46" s="12" t="str">
        <f t="shared" si="14"/>
        <v>CL.IC.PA.010606.01</v>
      </c>
      <c r="R46" t="s">
        <v>1141</v>
      </c>
      <c r="S46">
        <v>298</v>
      </c>
    </row>
    <row r="47" spans="1:19" ht="15">
      <c r="A47" t="s">
        <v>6896</v>
      </c>
      <c r="C47" s="2" t="s">
        <v>1192</v>
      </c>
      <c r="E47" s="2" t="s">
        <v>6888</v>
      </c>
      <c r="F47" t="s">
        <v>7093</v>
      </c>
      <c r="G47" t="s">
        <v>7163</v>
      </c>
      <c r="H47" s="22" t="s">
        <v>7284</v>
      </c>
      <c r="I47" t="s">
        <v>7164</v>
      </c>
      <c r="J47" s="11" t="str">
        <f t="shared" si="10"/>
        <v>IC.PA.010607</v>
      </c>
      <c r="K47" s="2" t="s">
        <v>11324</v>
      </c>
      <c r="L47" t="str">
        <f t="shared" si="11"/>
        <v>Rt T3</v>
      </c>
      <c r="M47" s="2" t="str">
        <f t="shared" si="12"/>
        <v>PI.IC.PA.010607.01</v>
      </c>
      <c r="N47" s="12"/>
      <c r="O47" s="12" t="str">
        <f t="shared" si="13"/>
        <v>PH.IC.PA.010607.01</v>
      </c>
      <c r="Q47" s="12" t="str">
        <f t="shared" si="14"/>
        <v>CL.IC.PA.010607.01</v>
      </c>
      <c r="R47" t="s">
        <v>1141</v>
      </c>
      <c r="S47">
        <v>298</v>
      </c>
    </row>
    <row r="48" spans="1:19" ht="15">
      <c r="A48" t="s">
        <v>6896</v>
      </c>
      <c r="C48" s="2" t="s">
        <v>1192</v>
      </c>
      <c r="E48" s="2" t="s">
        <v>6888</v>
      </c>
      <c r="F48" t="s">
        <v>7093</v>
      </c>
      <c r="G48" t="s">
        <v>7165</v>
      </c>
      <c r="H48" s="22" t="s">
        <v>10093</v>
      </c>
      <c r="I48" t="s">
        <v>7166</v>
      </c>
      <c r="J48" s="11" t="str">
        <f t="shared" si="10"/>
        <v>IC.PA.010608</v>
      </c>
      <c r="K48" s="2" t="s">
        <v>11324</v>
      </c>
      <c r="L48" t="str">
        <f t="shared" si="11"/>
        <v>RtT4 (Nipple Level)</v>
      </c>
      <c r="M48" s="2" t="str">
        <f t="shared" si="12"/>
        <v>PI.IC.PA.010608.01</v>
      </c>
      <c r="N48" s="12"/>
      <c r="O48" s="12" t="str">
        <f t="shared" si="13"/>
        <v>PH.IC.PA.010608.01</v>
      </c>
      <c r="Q48" s="12" t="str">
        <f t="shared" si="14"/>
        <v>CL.IC.PA.010608.01</v>
      </c>
      <c r="R48" t="s">
        <v>1141</v>
      </c>
      <c r="S48">
        <v>298</v>
      </c>
    </row>
    <row r="49" spans="1:19" ht="15">
      <c r="A49" t="s">
        <v>6896</v>
      </c>
      <c r="C49" s="2" t="s">
        <v>1192</v>
      </c>
      <c r="E49" s="2" t="s">
        <v>6888</v>
      </c>
      <c r="F49" t="s">
        <v>7093</v>
      </c>
      <c r="G49" t="s">
        <v>7167</v>
      </c>
      <c r="H49" s="22" t="s">
        <v>10095</v>
      </c>
      <c r="I49" t="s">
        <v>7168</v>
      </c>
      <c r="J49" s="11" t="str">
        <f t="shared" si="10"/>
        <v>IC.PA.010609</v>
      </c>
      <c r="K49" s="2" t="s">
        <v>1192</v>
      </c>
      <c r="L49" t="str">
        <f t="shared" si="11"/>
        <v>RtT5</v>
      </c>
      <c r="M49" s="2" t="str">
        <f t="shared" si="12"/>
        <v>PI.IC.PA.010609.01</v>
      </c>
      <c r="N49" s="12"/>
      <c r="O49" s="12" t="str">
        <f t="shared" si="13"/>
        <v>PH.IC.PA.010609.01</v>
      </c>
      <c r="Q49" s="12" t="str">
        <f t="shared" si="14"/>
        <v>CL.IC.PA.010609.01</v>
      </c>
      <c r="R49" t="s">
        <v>1141</v>
      </c>
      <c r="S49">
        <v>298</v>
      </c>
    </row>
    <row r="50" spans="1:19" ht="15">
      <c r="A50" t="s">
        <v>6896</v>
      </c>
      <c r="C50" s="2" t="s">
        <v>1192</v>
      </c>
      <c r="E50" s="2" t="s">
        <v>6888</v>
      </c>
      <c r="F50" t="s">
        <v>7093</v>
      </c>
      <c r="G50" t="s">
        <v>7169</v>
      </c>
      <c r="H50" s="22" t="s">
        <v>10905</v>
      </c>
      <c r="I50" t="s">
        <v>7170</v>
      </c>
      <c r="J50" s="11" t="str">
        <f t="shared" si="10"/>
        <v>IC.PA.010610</v>
      </c>
      <c r="K50" s="2" t="s">
        <v>1192</v>
      </c>
      <c r="L50" t="str">
        <f t="shared" si="11"/>
        <v>RtT6 (Xiphoid Level)</v>
      </c>
      <c r="M50" s="2" t="str">
        <f t="shared" si="12"/>
        <v>PI.IC.PA.010610.01</v>
      </c>
      <c r="N50" s="12"/>
      <c r="O50" s="12" t="str">
        <f t="shared" si="13"/>
        <v>PH.IC.PA.010610.01</v>
      </c>
      <c r="Q50" s="12" t="str">
        <f t="shared" si="14"/>
        <v>CL.IC.PA.010610.01</v>
      </c>
      <c r="R50" t="s">
        <v>1141</v>
      </c>
      <c r="S50">
        <v>298</v>
      </c>
    </row>
    <row r="51" spans="1:19" ht="15">
      <c r="A51" t="s">
        <v>6896</v>
      </c>
      <c r="C51" s="2" t="s">
        <v>11324</v>
      </c>
      <c r="D51" t="s">
        <v>945</v>
      </c>
      <c r="E51" s="2" t="s">
        <v>6888</v>
      </c>
      <c r="F51" t="s">
        <v>7093</v>
      </c>
      <c r="G51" t="s">
        <v>7171</v>
      </c>
      <c r="H51" s="22" t="s">
        <v>8048</v>
      </c>
      <c r="I51" t="s">
        <v>7351</v>
      </c>
      <c r="J51" s="11" t="str">
        <f t="shared" si="10"/>
        <v>IC.PA.010611</v>
      </c>
      <c r="K51" s="2" t="s">
        <v>1192</v>
      </c>
      <c r="L51" t="str">
        <f t="shared" si="11"/>
        <v xml:space="preserve">Rt T7 </v>
      </c>
      <c r="M51" s="2" t="str">
        <f t="shared" si="12"/>
        <v>PI.IC.PA.010611.01</v>
      </c>
      <c r="N51" s="12"/>
      <c r="O51" s="12" t="str">
        <f t="shared" si="13"/>
        <v>PH.IC.PA.010611.01</v>
      </c>
      <c r="Q51" s="12" t="str">
        <f t="shared" si="14"/>
        <v>CL.IC.PA.010611.01</v>
      </c>
      <c r="R51" t="s">
        <v>9277</v>
      </c>
      <c r="S51">
        <v>298</v>
      </c>
    </row>
    <row r="52" spans="1:19" ht="15">
      <c r="A52" t="s">
        <v>6896</v>
      </c>
      <c r="C52" s="2" t="s">
        <v>11324</v>
      </c>
      <c r="E52" s="2" t="s">
        <v>6888</v>
      </c>
      <c r="F52" t="s">
        <v>7093</v>
      </c>
      <c r="G52" t="s">
        <v>7352</v>
      </c>
      <c r="H52" s="22" t="s">
        <v>11023</v>
      </c>
      <c r="I52" t="s">
        <v>7353</v>
      </c>
      <c r="J52" s="11" t="str">
        <f t="shared" si="10"/>
        <v>IC.PA.010612</v>
      </c>
      <c r="K52" s="2" t="s">
        <v>11324</v>
      </c>
      <c r="L52" t="str">
        <f t="shared" si="11"/>
        <v>RtT8 (Costal Margin)</v>
      </c>
      <c r="M52" s="2" t="str">
        <f t="shared" si="12"/>
        <v>PI.IC.PA.010612.01</v>
      </c>
      <c r="N52" s="12"/>
      <c r="O52" s="12" t="str">
        <f t="shared" si="13"/>
        <v>PH.IC.PA.010612.01</v>
      </c>
      <c r="Q52" s="12" t="str">
        <f t="shared" si="14"/>
        <v>CL.IC.PA.010612.01</v>
      </c>
      <c r="R52" t="s">
        <v>9277</v>
      </c>
      <c r="S52">
        <v>298</v>
      </c>
    </row>
    <row r="53" spans="1:19" ht="15">
      <c r="A53" t="s">
        <v>6896</v>
      </c>
      <c r="C53" s="2" t="s">
        <v>11324</v>
      </c>
      <c r="E53" s="2" t="s">
        <v>6888</v>
      </c>
      <c r="F53" t="s">
        <v>7093</v>
      </c>
      <c r="G53" t="s">
        <v>7354</v>
      </c>
      <c r="H53" s="22" t="s">
        <v>8201</v>
      </c>
      <c r="I53" t="s">
        <v>7355</v>
      </c>
      <c r="J53" s="11" t="str">
        <f t="shared" si="10"/>
        <v>IC.PA.010613</v>
      </c>
      <c r="K53" s="2" t="s">
        <v>11324</v>
      </c>
      <c r="L53" t="str">
        <f t="shared" si="11"/>
        <v>RtT9</v>
      </c>
      <c r="M53" s="2" t="str">
        <f t="shared" si="12"/>
        <v>PI.IC.PA.010613.01</v>
      </c>
      <c r="N53" s="12"/>
      <c r="O53" s="12" t="str">
        <f t="shared" si="13"/>
        <v>PH.IC.PA.010613.01</v>
      </c>
      <c r="Q53" s="12" t="str">
        <f t="shared" si="14"/>
        <v>CL.IC.PA.010613.01</v>
      </c>
      <c r="R53" t="s">
        <v>9277</v>
      </c>
      <c r="S53">
        <v>298</v>
      </c>
    </row>
    <row r="54" spans="1:19" ht="15">
      <c r="A54" t="s">
        <v>6896</v>
      </c>
      <c r="C54" s="2" t="s">
        <v>11324</v>
      </c>
      <c r="E54" s="2" t="s">
        <v>6888</v>
      </c>
      <c r="F54" t="s">
        <v>7093</v>
      </c>
      <c r="G54" t="s">
        <v>7356</v>
      </c>
      <c r="H54" s="22" t="s">
        <v>9621</v>
      </c>
      <c r="I54" t="s">
        <v>7357</v>
      </c>
      <c r="J54" s="11" t="str">
        <f t="shared" si="10"/>
        <v>IC.PA.010614</v>
      </c>
      <c r="K54" s="2" t="s">
        <v>11324</v>
      </c>
      <c r="L54" t="str">
        <f t="shared" si="11"/>
        <v>RtT10 (Umbilical Level)</v>
      </c>
      <c r="M54" s="2" t="str">
        <f t="shared" si="12"/>
        <v>PI.IC.PA.010614.01</v>
      </c>
      <c r="N54" s="12"/>
      <c r="O54" s="12" t="str">
        <f t="shared" si="13"/>
        <v>PH.IC.PA.010614.01</v>
      </c>
      <c r="Q54" s="12" t="str">
        <f t="shared" si="14"/>
        <v>CL.IC.PA.010614.01</v>
      </c>
      <c r="R54" t="s">
        <v>1141</v>
      </c>
      <c r="S54">
        <v>298</v>
      </c>
    </row>
    <row r="55" spans="1:19" ht="15">
      <c r="A55" t="s">
        <v>6896</v>
      </c>
      <c r="C55" s="2" t="s">
        <v>11324</v>
      </c>
      <c r="E55" s="2" t="s">
        <v>6888</v>
      </c>
      <c r="F55" t="s">
        <v>7093</v>
      </c>
      <c r="G55" t="s">
        <v>7358</v>
      </c>
      <c r="H55" s="22" t="s">
        <v>6135</v>
      </c>
      <c r="I55" t="s">
        <v>7359</v>
      </c>
      <c r="J55" s="11" t="str">
        <f t="shared" si="10"/>
        <v>IC.PA.010615</v>
      </c>
      <c r="K55" s="2" t="s">
        <v>11324</v>
      </c>
      <c r="L55" t="str">
        <f t="shared" si="11"/>
        <v>RtT11</v>
      </c>
      <c r="M55" s="2" t="str">
        <f t="shared" si="12"/>
        <v>PI.IC.PA.010615.01</v>
      </c>
      <c r="N55" s="12"/>
      <c r="O55" s="12" t="str">
        <f t="shared" si="13"/>
        <v>PH.IC.PA.010615.01</v>
      </c>
      <c r="Q55" s="12" t="str">
        <f t="shared" si="14"/>
        <v>CL.IC.PA.010615.01</v>
      </c>
      <c r="R55" t="s">
        <v>1141</v>
      </c>
      <c r="S55">
        <v>298</v>
      </c>
    </row>
    <row r="56" spans="1:19" ht="15">
      <c r="A56" t="s">
        <v>6896</v>
      </c>
      <c r="C56" s="2" t="s">
        <v>11324</v>
      </c>
      <c r="E56" s="2" t="s">
        <v>6888</v>
      </c>
      <c r="F56" t="s">
        <v>7093</v>
      </c>
      <c r="G56" t="s">
        <v>173</v>
      </c>
      <c r="H56" s="22" t="s">
        <v>5740</v>
      </c>
      <c r="I56" t="s">
        <v>7360</v>
      </c>
      <c r="J56" s="11" t="str">
        <f t="shared" si="10"/>
        <v>IC.PA.010616</v>
      </c>
      <c r="K56" s="2" t="s">
        <v>11324</v>
      </c>
      <c r="L56" t="str">
        <f t="shared" si="11"/>
        <v>RtT12 (Iliac Crest)</v>
      </c>
      <c r="M56" s="2" t="str">
        <f t="shared" si="12"/>
        <v>PI.IC.PA.010616.01</v>
      </c>
      <c r="N56" s="12"/>
      <c r="O56" s="12" t="str">
        <f t="shared" si="13"/>
        <v>PH.IC.PA.010616.01</v>
      </c>
      <c r="Q56" s="12" t="str">
        <f t="shared" si="14"/>
        <v>CL.IC.PA.010616.01</v>
      </c>
      <c r="R56" t="s">
        <v>1141</v>
      </c>
      <c r="S56">
        <v>298</v>
      </c>
    </row>
    <row r="57" spans="1:19" ht="15">
      <c r="A57" t="s">
        <v>6896</v>
      </c>
      <c r="C57" s="2" t="s">
        <v>11324</v>
      </c>
      <c r="E57" s="68" t="s">
        <v>172</v>
      </c>
      <c r="F57" t="s">
        <v>7093</v>
      </c>
      <c r="G57" t="s">
        <v>7361</v>
      </c>
      <c r="H57" s="22" t="s">
        <v>6865</v>
      </c>
      <c r="I57" t="s">
        <v>7362</v>
      </c>
      <c r="J57" s="11" t="str">
        <f t="shared" si="10"/>
        <v>IC.PA.01i17</v>
      </c>
      <c r="K57" s="2" t="s">
        <v>11324</v>
      </c>
      <c r="L57" t="str">
        <f t="shared" si="11"/>
        <v>RtL1</v>
      </c>
      <c r="M57" s="2" t="str">
        <f t="shared" si="12"/>
        <v>PI.IC.PA.01i17.01</v>
      </c>
      <c r="N57" s="12"/>
      <c r="O57" s="12" t="str">
        <f t="shared" si="13"/>
        <v>PH.IC.PA.01i17.01</v>
      </c>
      <c r="Q57" s="12" t="str">
        <f t="shared" si="14"/>
        <v>CL.IC.PA.01i17.01</v>
      </c>
      <c r="R57" t="s">
        <v>9277</v>
      </c>
      <c r="S57">
        <v>298</v>
      </c>
    </row>
    <row r="58" spans="1:19" ht="15">
      <c r="A58" t="s">
        <v>6896</v>
      </c>
      <c r="C58" s="2" t="s">
        <v>11324</v>
      </c>
      <c r="E58" s="2" t="s">
        <v>6888</v>
      </c>
      <c r="F58" t="s">
        <v>7093</v>
      </c>
      <c r="G58" t="s">
        <v>7363</v>
      </c>
      <c r="H58" s="22" t="s">
        <v>5743</v>
      </c>
      <c r="I58" t="s">
        <v>7184</v>
      </c>
      <c r="J58" s="11" t="str">
        <f t="shared" si="10"/>
        <v>IC.PA.010618</v>
      </c>
      <c r="K58" s="2" t="s">
        <v>11324</v>
      </c>
      <c r="L58" t="str">
        <f t="shared" si="11"/>
        <v>RtL2</v>
      </c>
      <c r="M58" s="2" t="str">
        <f t="shared" si="12"/>
        <v>PI.IC.PA.010618.01</v>
      </c>
      <c r="N58" s="12"/>
      <c r="O58" s="12" t="str">
        <f t="shared" si="13"/>
        <v>PH.IC.PA.010618.01</v>
      </c>
      <c r="Q58" s="12" t="str">
        <f t="shared" si="14"/>
        <v>CL.IC.PA.010618.01</v>
      </c>
      <c r="R58" t="s">
        <v>1141</v>
      </c>
      <c r="S58">
        <v>298</v>
      </c>
    </row>
    <row r="59" spans="1:19" ht="15">
      <c r="A59" t="s">
        <v>6896</v>
      </c>
      <c r="C59" s="2" t="s">
        <v>11324</v>
      </c>
      <c r="E59" s="2" t="s">
        <v>6888</v>
      </c>
      <c r="F59" t="s">
        <v>7093</v>
      </c>
      <c r="G59" t="s">
        <v>7185</v>
      </c>
      <c r="H59" s="22" t="s">
        <v>10174</v>
      </c>
      <c r="I59" t="s">
        <v>7186</v>
      </c>
      <c r="J59" s="11" t="str">
        <f t="shared" si="10"/>
        <v>IC.PA.010619</v>
      </c>
      <c r="K59" s="2" t="s">
        <v>11324</v>
      </c>
      <c r="L59" t="str">
        <f t="shared" si="11"/>
        <v>RtL3</v>
      </c>
      <c r="M59" s="2" t="str">
        <f t="shared" si="12"/>
        <v>PI.IC.PA.010619.01</v>
      </c>
      <c r="N59" s="12"/>
      <c r="O59" s="12" t="str">
        <f t="shared" si="13"/>
        <v>PH.IC.PA.010619.01</v>
      </c>
      <c r="Q59" s="12" t="str">
        <f t="shared" si="14"/>
        <v>CL.IC.PA.010619.01</v>
      </c>
      <c r="R59" t="s">
        <v>1141</v>
      </c>
      <c r="S59">
        <v>298</v>
      </c>
    </row>
    <row r="60" spans="1:19" ht="15">
      <c r="A60" t="s">
        <v>6896</v>
      </c>
      <c r="C60" s="2" t="s">
        <v>11324</v>
      </c>
      <c r="D60" t="s">
        <v>945</v>
      </c>
      <c r="E60" s="2" t="s">
        <v>6888</v>
      </c>
      <c r="F60" t="s">
        <v>7093</v>
      </c>
      <c r="G60" t="s">
        <v>7200</v>
      </c>
      <c r="H60" s="22" t="s">
        <v>6396</v>
      </c>
      <c r="I60" t="s">
        <v>7201</v>
      </c>
      <c r="J60" s="11" t="str">
        <f t="shared" si="10"/>
        <v>IC.PA.010620</v>
      </c>
      <c r="K60" s="2" t="s">
        <v>11324</v>
      </c>
      <c r="L60" t="str">
        <f t="shared" si="11"/>
        <v>RtL4</v>
      </c>
      <c r="M60" s="2" t="str">
        <f t="shared" si="12"/>
        <v>PI.IC.PA.010620.01</v>
      </c>
      <c r="N60" s="12"/>
      <c r="O60" s="12" t="str">
        <f t="shared" si="13"/>
        <v>PH.IC.PA.010620.01</v>
      </c>
      <c r="Q60" s="12" t="str">
        <f t="shared" si="14"/>
        <v>CL.IC.PA.010620.01</v>
      </c>
      <c r="R60" t="s">
        <v>1141</v>
      </c>
      <c r="S60">
        <v>298</v>
      </c>
    </row>
    <row r="61" spans="1:19" ht="15">
      <c r="A61" t="s">
        <v>6896</v>
      </c>
      <c r="C61" s="2" t="s">
        <v>11324</v>
      </c>
      <c r="E61" s="2" t="s">
        <v>6888</v>
      </c>
      <c r="F61" t="s">
        <v>7093</v>
      </c>
      <c r="G61" t="s">
        <v>7202</v>
      </c>
      <c r="H61" s="22" t="s">
        <v>5577</v>
      </c>
      <c r="I61" t="s">
        <v>7203</v>
      </c>
      <c r="J61" s="11" t="str">
        <f t="shared" si="10"/>
        <v>IC.PA.010621</v>
      </c>
      <c r="K61" s="2" t="s">
        <v>11324</v>
      </c>
      <c r="L61" t="str">
        <f t="shared" si="11"/>
        <v>RtL5</v>
      </c>
      <c r="M61" s="2" t="str">
        <f t="shared" si="12"/>
        <v>PI.IC.PA.010621.01</v>
      </c>
      <c r="N61" s="12"/>
      <c r="O61" s="12" t="str">
        <f t="shared" si="13"/>
        <v>PH.IC.PA.010621.01</v>
      </c>
      <c r="Q61" s="12" t="str">
        <f t="shared" si="14"/>
        <v>CL.IC.PA.010621.01</v>
      </c>
      <c r="R61" t="s">
        <v>1141</v>
      </c>
      <c r="S61">
        <v>298</v>
      </c>
    </row>
    <row r="62" spans="1:19" ht="15">
      <c r="A62" t="s">
        <v>6896</v>
      </c>
      <c r="C62" s="2" t="s">
        <v>11324</v>
      </c>
      <c r="D62" t="s">
        <v>945</v>
      </c>
      <c r="E62" s="2" t="s">
        <v>6888</v>
      </c>
      <c r="F62" t="s">
        <v>7093</v>
      </c>
      <c r="G62" t="s">
        <v>122</v>
      </c>
      <c r="H62" s="22" t="s">
        <v>5751</v>
      </c>
      <c r="I62" t="s">
        <v>7204</v>
      </c>
      <c r="J62" s="11" t="str">
        <f t="shared" si="10"/>
        <v>IC.PA.010622</v>
      </c>
      <c r="K62" s="2" t="s">
        <v>11324</v>
      </c>
      <c r="L62" t="str">
        <f t="shared" si="11"/>
        <v>Lt T2 (Clavicle Level)</v>
      </c>
      <c r="M62" s="2" t="str">
        <f t="shared" si="12"/>
        <v>PI.IC.PA.010622.01</v>
      </c>
      <c r="N62" s="12"/>
      <c r="O62" s="12" t="str">
        <f t="shared" si="13"/>
        <v>PH.IC.PA.010622.01</v>
      </c>
      <c r="Q62" s="12" t="str">
        <f t="shared" si="14"/>
        <v>CL.IC.PA.010622.01</v>
      </c>
      <c r="R62" t="s">
        <v>1141</v>
      </c>
      <c r="S62">
        <v>298</v>
      </c>
    </row>
    <row r="63" spans="1:19" ht="15">
      <c r="A63" t="s">
        <v>6896</v>
      </c>
      <c r="C63" s="2" t="s">
        <v>11324</v>
      </c>
      <c r="E63" s="2" t="s">
        <v>6888</v>
      </c>
      <c r="F63" t="s">
        <v>7093</v>
      </c>
      <c r="G63" t="s">
        <v>7205</v>
      </c>
      <c r="H63" s="22" t="s">
        <v>5753</v>
      </c>
      <c r="I63" t="s">
        <v>7018</v>
      </c>
      <c r="J63" s="11" t="str">
        <f t="shared" si="10"/>
        <v>IC.PA.010623</v>
      </c>
      <c r="K63" s="2" t="s">
        <v>11324</v>
      </c>
      <c r="L63" t="str">
        <f t="shared" si="11"/>
        <v>Lt T3</v>
      </c>
      <c r="M63" s="2" t="str">
        <f t="shared" si="12"/>
        <v>PI.IC.PA.010623.01</v>
      </c>
      <c r="N63" s="12"/>
      <c r="O63" s="12" t="str">
        <f t="shared" si="13"/>
        <v>PH.IC.PA.010623.01</v>
      </c>
      <c r="Q63" s="12" t="str">
        <f t="shared" si="14"/>
        <v>CL.IC.PA.010623.01</v>
      </c>
      <c r="R63" t="s">
        <v>1141</v>
      </c>
      <c r="S63">
        <v>298</v>
      </c>
    </row>
    <row r="64" spans="1:19" ht="15">
      <c r="A64" t="s">
        <v>6896</v>
      </c>
      <c r="C64" s="2" t="s">
        <v>11324</v>
      </c>
      <c r="E64" s="2" t="s">
        <v>6888</v>
      </c>
      <c r="F64" t="s">
        <v>7093</v>
      </c>
      <c r="G64" t="s">
        <v>7019</v>
      </c>
      <c r="H64" s="22" t="s">
        <v>6583</v>
      </c>
      <c r="I64" t="s">
        <v>7020</v>
      </c>
      <c r="J64" s="11" t="str">
        <f t="shared" si="10"/>
        <v>IC.PA.010624</v>
      </c>
      <c r="K64" s="2" t="s">
        <v>11324</v>
      </c>
      <c r="L64" t="str">
        <f t="shared" si="11"/>
        <v>LtT4 (Nipple Level)</v>
      </c>
      <c r="M64" s="2" t="str">
        <f t="shared" si="12"/>
        <v>PI.IC.PA.010624.01</v>
      </c>
      <c r="N64" s="12"/>
      <c r="O64" s="12" t="str">
        <f t="shared" si="13"/>
        <v>PH.IC.PA.010624.01</v>
      </c>
      <c r="Q64" s="12" t="str">
        <f t="shared" si="14"/>
        <v>CL.IC.PA.010624.01</v>
      </c>
      <c r="R64" t="s">
        <v>1141</v>
      </c>
      <c r="S64">
        <v>298</v>
      </c>
    </row>
    <row r="65" spans="1:19" ht="15">
      <c r="A65" t="s">
        <v>6896</v>
      </c>
      <c r="C65" s="2" t="s">
        <v>11324</v>
      </c>
      <c r="E65" s="2" t="s">
        <v>6888</v>
      </c>
      <c r="F65" t="s">
        <v>7093</v>
      </c>
      <c r="G65" t="s">
        <v>6844</v>
      </c>
      <c r="H65" s="22" t="s">
        <v>7711</v>
      </c>
      <c r="I65" t="s">
        <v>6845</v>
      </c>
      <c r="J65" s="11" t="str">
        <f t="shared" si="10"/>
        <v>IC.PA.010625</v>
      </c>
      <c r="K65" s="2" t="s">
        <v>11324</v>
      </c>
      <c r="L65" t="str">
        <f t="shared" si="11"/>
        <v>LtT5</v>
      </c>
      <c r="M65" s="2" t="str">
        <f t="shared" si="12"/>
        <v>PI.IC.PA.010625.01</v>
      </c>
      <c r="N65" s="12"/>
      <c r="O65" s="12" t="str">
        <f t="shared" si="13"/>
        <v>PH.IC.PA.010625.01</v>
      </c>
      <c r="Q65" s="12" t="str">
        <f t="shared" si="14"/>
        <v>CL.IC.PA.010625.01</v>
      </c>
      <c r="R65" t="s">
        <v>1141</v>
      </c>
      <c r="S65">
        <v>298</v>
      </c>
    </row>
    <row r="66" spans="1:19" ht="15">
      <c r="A66" t="s">
        <v>6896</v>
      </c>
      <c r="C66" s="2" t="s">
        <v>11324</v>
      </c>
      <c r="E66" s="2" t="s">
        <v>6888</v>
      </c>
      <c r="F66" t="s">
        <v>7093</v>
      </c>
      <c r="G66" t="s">
        <v>6846</v>
      </c>
      <c r="H66" s="22" t="s">
        <v>9453</v>
      </c>
      <c r="I66" t="s">
        <v>6847</v>
      </c>
      <c r="J66" s="11" t="str">
        <f t="shared" si="10"/>
        <v>IC.PA.010626</v>
      </c>
      <c r="K66" s="2" t="s">
        <v>11324</v>
      </c>
      <c r="L66" t="str">
        <f t="shared" ref="L66:L182" si="15">G66</f>
        <v>LtT6 (Xiphoid Level)</v>
      </c>
      <c r="M66" s="2" t="str">
        <f t="shared" si="12"/>
        <v>PI.IC.PA.010626.01</v>
      </c>
      <c r="N66" s="12"/>
      <c r="O66" s="12" t="str">
        <f t="shared" si="13"/>
        <v>PH.IC.PA.010626.01</v>
      </c>
      <c r="Q66" s="12" t="str">
        <f t="shared" si="14"/>
        <v>CL.IC.PA.010626.01</v>
      </c>
      <c r="R66" t="s">
        <v>1141</v>
      </c>
      <c r="S66">
        <v>298</v>
      </c>
    </row>
    <row r="67" spans="1:19" ht="15">
      <c r="A67" t="s">
        <v>6896</v>
      </c>
      <c r="C67" s="2" t="s">
        <v>11324</v>
      </c>
      <c r="D67" t="s">
        <v>945</v>
      </c>
      <c r="E67" s="2" t="s">
        <v>6888</v>
      </c>
      <c r="F67" t="s">
        <v>7093</v>
      </c>
      <c r="G67" t="s">
        <v>6848</v>
      </c>
      <c r="H67" s="22" t="s">
        <v>5889</v>
      </c>
      <c r="I67" t="s">
        <v>6849</v>
      </c>
      <c r="J67" s="11" t="str">
        <f t="shared" si="10"/>
        <v>IC.PA.010627</v>
      </c>
      <c r="K67" s="2" t="s">
        <v>11324</v>
      </c>
      <c r="L67" t="str">
        <f t="shared" si="15"/>
        <v xml:space="preserve">Lt T7 </v>
      </c>
      <c r="M67" s="2" t="str">
        <f t="shared" si="12"/>
        <v>PI.IC.PA.010627.01</v>
      </c>
      <c r="N67" s="12"/>
      <c r="O67" s="12" t="str">
        <f t="shared" si="13"/>
        <v>PH.IC.PA.010627.01</v>
      </c>
      <c r="Q67" s="12" t="str">
        <f t="shared" si="14"/>
        <v>CL.IC.PA.010627.01</v>
      </c>
      <c r="R67" t="s">
        <v>1141</v>
      </c>
      <c r="S67">
        <v>298</v>
      </c>
    </row>
    <row r="68" spans="1:19" ht="15">
      <c r="A68" t="s">
        <v>6896</v>
      </c>
      <c r="C68" s="2" t="s">
        <v>11324</v>
      </c>
      <c r="E68" s="2" t="s">
        <v>6888</v>
      </c>
      <c r="F68" t="s">
        <v>7093</v>
      </c>
      <c r="G68" t="s">
        <v>6850</v>
      </c>
      <c r="H68" s="22" t="s">
        <v>5892</v>
      </c>
      <c r="I68" t="s">
        <v>6851</v>
      </c>
      <c r="J68" s="11" t="str">
        <f t="shared" si="10"/>
        <v>IC.PA.010628</v>
      </c>
      <c r="K68" s="2" t="s">
        <v>11324</v>
      </c>
      <c r="L68" t="str">
        <f t="shared" si="15"/>
        <v>LtT8 (Costal Margin)</v>
      </c>
      <c r="M68" s="2" t="str">
        <f t="shared" si="12"/>
        <v>PI.IC.PA.010628.01</v>
      </c>
      <c r="N68" s="12"/>
      <c r="O68" s="12" t="str">
        <f t="shared" si="13"/>
        <v>PH.IC.PA.010628.01</v>
      </c>
      <c r="Q68" s="12" t="str">
        <f t="shared" si="14"/>
        <v>CL.IC.PA.010628.01</v>
      </c>
      <c r="R68" t="s">
        <v>1141</v>
      </c>
      <c r="S68">
        <v>298</v>
      </c>
    </row>
    <row r="69" spans="1:19" ht="15">
      <c r="A69" t="s">
        <v>6896</v>
      </c>
      <c r="C69" s="2" t="s">
        <v>11324</v>
      </c>
      <c r="E69" s="2" t="s">
        <v>6888</v>
      </c>
      <c r="F69" t="s">
        <v>7093</v>
      </c>
      <c r="G69" t="s">
        <v>6852</v>
      </c>
      <c r="H69" s="22" t="s">
        <v>5896</v>
      </c>
      <c r="I69" t="s">
        <v>6683</v>
      </c>
      <c r="J69" s="11" t="str">
        <f t="shared" si="10"/>
        <v>IC.PA.010629</v>
      </c>
      <c r="K69" s="2" t="s">
        <v>11324</v>
      </c>
      <c r="L69" t="str">
        <f t="shared" si="15"/>
        <v>LtT9</v>
      </c>
      <c r="M69" s="2" t="str">
        <f t="shared" si="12"/>
        <v>PI.IC.PA.010629.01</v>
      </c>
      <c r="N69" s="12"/>
      <c r="O69" s="12" t="str">
        <f t="shared" si="13"/>
        <v>PH.IC.PA.010629.01</v>
      </c>
      <c r="Q69" s="12" t="str">
        <f t="shared" si="14"/>
        <v>CL.IC.PA.010629.01</v>
      </c>
      <c r="R69" t="s">
        <v>1141</v>
      </c>
      <c r="S69">
        <v>298</v>
      </c>
    </row>
    <row r="70" spans="1:19" ht="15">
      <c r="A70" t="s">
        <v>6896</v>
      </c>
      <c r="C70" s="2" t="s">
        <v>11324</v>
      </c>
      <c r="E70" s="2" t="s">
        <v>6888</v>
      </c>
      <c r="F70" t="s">
        <v>7093</v>
      </c>
      <c r="G70" t="s">
        <v>6684</v>
      </c>
      <c r="H70" s="22" t="s">
        <v>5899</v>
      </c>
      <c r="I70" t="s">
        <v>6685</v>
      </c>
      <c r="J70" s="11" t="str">
        <f t="shared" si="10"/>
        <v>IC.PA.010630</v>
      </c>
      <c r="K70" s="2" t="s">
        <v>11324</v>
      </c>
      <c r="L70" t="str">
        <f t="shared" si="15"/>
        <v>LtT10 (Umbilical Level)</v>
      </c>
      <c r="M70" s="2" t="str">
        <f t="shared" si="12"/>
        <v>PI.IC.PA.010630.01</v>
      </c>
      <c r="N70" s="12"/>
      <c r="O70" s="12" t="str">
        <f t="shared" si="13"/>
        <v>PH.IC.PA.010630.01</v>
      </c>
      <c r="Q70" s="12" t="str">
        <f t="shared" si="14"/>
        <v>CL.IC.PA.010630.01</v>
      </c>
      <c r="R70" t="s">
        <v>9277</v>
      </c>
      <c r="S70">
        <v>298</v>
      </c>
    </row>
    <row r="71" spans="1:19" ht="15">
      <c r="A71" t="s">
        <v>6896</v>
      </c>
      <c r="C71" s="2" t="s">
        <v>11324</v>
      </c>
      <c r="E71" s="2" t="s">
        <v>6888</v>
      </c>
      <c r="F71" t="s">
        <v>7093</v>
      </c>
      <c r="G71" t="s">
        <v>6686</v>
      </c>
      <c r="H71" s="22" t="s">
        <v>6074</v>
      </c>
      <c r="I71" t="s">
        <v>6687</v>
      </c>
      <c r="J71" s="11" t="str">
        <f t="shared" ref="J71:J126" si="16">CONCATENATE("IC.PA.",C71,E71,H71)</f>
        <v>IC.PA.010631</v>
      </c>
      <c r="K71" s="2" t="s">
        <v>11324</v>
      </c>
      <c r="L71" t="str">
        <f t="shared" si="15"/>
        <v>LtT11</v>
      </c>
      <c r="M71" s="2" t="str">
        <f t="shared" ref="M71:M126" si="17">CONCATENATE("PI.",J71,".",K71)</f>
        <v>PI.IC.PA.010631.01</v>
      </c>
      <c r="N71" s="12"/>
      <c r="O71" s="12" t="str">
        <f t="shared" ref="O71:O126" si="18">CONCATENATE("PH.",J71,".",K71)</f>
        <v>PH.IC.PA.010631.01</v>
      </c>
      <c r="Q71" s="12" t="str">
        <f t="shared" ref="Q71:Q126" si="19">CONCATENATE("CL.",J71,".",K71)</f>
        <v>CL.IC.PA.010631.01</v>
      </c>
      <c r="R71" t="s">
        <v>1141</v>
      </c>
      <c r="S71">
        <v>298</v>
      </c>
    </row>
    <row r="72" spans="1:19" ht="15">
      <c r="A72" t="s">
        <v>6896</v>
      </c>
      <c r="C72" s="2" t="s">
        <v>11324</v>
      </c>
      <c r="E72" s="2" t="s">
        <v>6888</v>
      </c>
      <c r="F72" t="s">
        <v>7093</v>
      </c>
      <c r="G72" t="s">
        <v>123</v>
      </c>
      <c r="H72" s="22" t="s">
        <v>6077</v>
      </c>
      <c r="I72" t="s">
        <v>6688</v>
      </c>
      <c r="J72" s="11" t="str">
        <f t="shared" si="16"/>
        <v>IC.PA.010632</v>
      </c>
      <c r="K72" s="2" t="s">
        <v>11324</v>
      </c>
      <c r="L72" t="str">
        <f t="shared" si="15"/>
        <v>LtT12 (lliac Crest)</v>
      </c>
      <c r="M72" s="2" t="str">
        <f t="shared" si="17"/>
        <v>PI.IC.PA.010632.01</v>
      </c>
      <c r="N72" s="12"/>
      <c r="O72" s="12" t="str">
        <f t="shared" si="18"/>
        <v>PH.IC.PA.010632.01</v>
      </c>
      <c r="Q72" s="12" t="str">
        <f t="shared" si="19"/>
        <v>CL.IC.PA.010632.01</v>
      </c>
      <c r="R72" t="s">
        <v>1141</v>
      </c>
      <c r="S72">
        <v>298</v>
      </c>
    </row>
    <row r="73" spans="1:19" ht="15">
      <c r="A73" t="s">
        <v>6896</v>
      </c>
      <c r="C73" s="2" t="s">
        <v>11324</v>
      </c>
      <c r="E73" s="2" t="s">
        <v>6888</v>
      </c>
      <c r="F73" t="s">
        <v>7093</v>
      </c>
      <c r="G73" t="s">
        <v>6689</v>
      </c>
      <c r="H73" s="22" t="s">
        <v>6690</v>
      </c>
      <c r="I73" t="s">
        <v>6691</v>
      </c>
      <c r="J73" s="11" t="str">
        <f t="shared" si="16"/>
        <v>IC.PA.010633</v>
      </c>
      <c r="K73" s="2" t="s">
        <v>1192</v>
      </c>
      <c r="L73" t="str">
        <f t="shared" si="15"/>
        <v>LtL1</v>
      </c>
      <c r="M73" s="2" t="str">
        <f t="shared" si="17"/>
        <v>PI.IC.PA.010633.01</v>
      </c>
      <c r="N73" s="12"/>
      <c r="O73" s="12" t="str">
        <f t="shared" si="18"/>
        <v>PH.IC.PA.010633.01</v>
      </c>
      <c r="Q73" s="12" t="str">
        <f t="shared" si="19"/>
        <v>CL.IC.PA.010633.01</v>
      </c>
      <c r="R73" t="s">
        <v>1141</v>
      </c>
      <c r="S73">
        <v>298</v>
      </c>
    </row>
    <row r="74" spans="1:19" ht="15">
      <c r="A74" t="s">
        <v>6896</v>
      </c>
      <c r="C74" s="2" t="s">
        <v>1192</v>
      </c>
      <c r="E74" s="2" t="s">
        <v>6888</v>
      </c>
      <c r="F74" t="s">
        <v>7093</v>
      </c>
      <c r="G74" t="s">
        <v>6692</v>
      </c>
      <c r="H74" s="22" t="s">
        <v>5100</v>
      </c>
      <c r="I74" t="s">
        <v>6693</v>
      </c>
      <c r="J74" s="11" t="str">
        <f t="shared" si="16"/>
        <v>IC.PA.010634</v>
      </c>
      <c r="K74" s="2" t="s">
        <v>1192</v>
      </c>
      <c r="L74" t="str">
        <f t="shared" si="15"/>
        <v>LtL2</v>
      </c>
      <c r="M74" s="2" t="str">
        <f t="shared" si="17"/>
        <v>PI.IC.PA.010634.01</v>
      </c>
      <c r="N74" s="12"/>
      <c r="O74" s="12" t="str">
        <f t="shared" si="18"/>
        <v>PH.IC.PA.010634.01</v>
      </c>
      <c r="Q74" s="12" t="str">
        <f t="shared" si="19"/>
        <v>CL.IC.PA.010634.01</v>
      </c>
      <c r="R74" t="s">
        <v>1141</v>
      </c>
      <c r="S74">
        <v>298</v>
      </c>
    </row>
    <row r="75" spans="1:19" ht="15">
      <c r="A75" t="s">
        <v>6896</v>
      </c>
      <c r="C75" s="2" t="s">
        <v>11324</v>
      </c>
      <c r="E75" s="2" t="s">
        <v>6888</v>
      </c>
      <c r="F75" t="s">
        <v>7093</v>
      </c>
      <c r="G75" t="s">
        <v>6694</v>
      </c>
      <c r="H75" s="22" t="s">
        <v>4860</v>
      </c>
      <c r="I75" t="s">
        <v>6695</v>
      </c>
      <c r="J75" s="11" t="str">
        <f t="shared" si="16"/>
        <v>IC.PA.010635</v>
      </c>
      <c r="K75" s="2" t="s">
        <v>11324</v>
      </c>
      <c r="L75" t="str">
        <f t="shared" si="15"/>
        <v>LtL3</v>
      </c>
      <c r="M75" s="2" t="str">
        <f t="shared" si="17"/>
        <v>PI.IC.PA.010635.01</v>
      </c>
      <c r="N75" s="12"/>
      <c r="O75" s="12" t="str">
        <f t="shared" si="18"/>
        <v>PH.IC.PA.010635.01</v>
      </c>
      <c r="Q75" s="12" t="str">
        <f t="shared" si="19"/>
        <v>CL.IC.PA.010635.01</v>
      </c>
      <c r="R75" t="s">
        <v>1141</v>
      </c>
      <c r="S75">
        <v>298</v>
      </c>
    </row>
    <row r="76" spans="1:19" ht="15">
      <c r="A76" t="s">
        <v>6896</v>
      </c>
      <c r="C76" s="2" t="s">
        <v>11324</v>
      </c>
      <c r="D76" t="s">
        <v>945</v>
      </c>
      <c r="E76" s="2" t="s">
        <v>6888</v>
      </c>
      <c r="F76" t="s">
        <v>7093</v>
      </c>
      <c r="G76" t="s">
        <v>6884</v>
      </c>
      <c r="H76" s="22" t="s">
        <v>4726</v>
      </c>
      <c r="I76" t="s">
        <v>6885</v>
      </c>
      <c r="J76" s="11" t="str">
        <f t="shared" si="16"/>
        <v>IC.PA.010636</v>
      </c>
      <c r="K76" s="2" t="s">
        <v>11324</v>
      </c>
      <c r="L76" t="str">
        <f t="shared" si="15"/>
        <v>LtL4</v>
      </c>
      <c r="M76" s="2" t="str">
        <f t="shared" si="17"/>
        <v>PI.IC.PA.010636.01</v>
      </c>
      <c r="N76" s="12"/>
      <c r="O76" s="12" t="str">
        <f t="shared" si="18"/>
        <v>PH.IC.PA.010636.01</v>
      </c>
      <c r="Q76" s="12" t="str">
        <f t="shared" si="19"/>
        <v>CL.IC.PA.010636.01</v>
      </c>
      <c r="R76" t="s">
        <v>1141</v>
      </c>
      <c r="S76">
        <v>298</v>
      </c>
    </row>
    <row r="77" spans="1:19" ht="15">
      <c r="A77" t="s">
        <v>6896</v>
      </c>
      <c r="C77" s="2" t="s">
        <v>11324</v>
      </c>
      <c r="E77" s="2" t="s">
        <v>6888</v>
      </c>
      <c r="F77" t="s">
        <v>7093</v>
      </c>
      <c r="G77" t="s">
        <v>6886</v>
      </c>
      <c r="H77" s="22" t="s">
        <v>4604</v>
      </c>
      <c r="I77" t="s">
        <v>6887</v>
      </c>
      <c r="J77" s="11" t="str">
        <f t="shared" si="16"/>
        <v>IC.PA.010637</v>
      </c>
      <c r="K77" s="2" t="s">
        <v>11324</v>
      </c>
      <c r="L77" t="str">
        <f t="shared" si="15"/>
        <v>LtL5</v>
      </c>
      <c r="M77" s="2" t="str">
        <f t="shared" si="17"/>
        <v>PI.IC.PA.010637.01</v>
      </c>
      <c r="N77" s="12"/>
      <c r="O77" s="12" t="str">
        <f t="shared" si="18"/>
        <v>PH.IC.PA.010637.01</v>
      </c>
      <c r="Q77" s="12" t="str">
        <f t="shared" si="19"/>
        <v>CL.IC.PA.010637.01</v>
      </c>
      <c r="R77" t="s">
        <v>9277</v>
      </c>
      <c r="S77">
        <v>298</v>
      </c>
    </row>
    <row r="78" spans="1:19" ht="15">
      <c r="A78" t="s">
        <v>6896</v>
      </c>
      <c r="C78" s="2" t="s">
        <v>11324</v>
      </c>
      <c r="E78" s="2" t="s">
        <v>6888</v>
      </c>
      <c r="F78" t="s">
        <v>7093</v>
      </c>
      <c r="G78" t="s">
        <v>7443</v>
      </c>
      <c r="H78" s="22" t="s">
        <v>7444</v>
      </c>
      <c r="I78" t="s">
        <v>7443</v>
      </c>
      <c r="J78" s="11" t="str">
        <f t="shared" si="16"/>
        <v>IC.PA.010638</v>
      </c>
      <c r="K78" s="2" t="s">
        <v>11324</v>
      </c>
      <c r="L78" t="str">
        <f t="shared" si="15"/>
        <v>S1</v>
      </c>
      <c r="M78" s="2" t="str">
        <f t="shared" si="17"/>
        <v>PI.IC.PA.010638.01</v>
      </c>
      <c r="N78" s="12"/>
      <c r="O78" s="12" t="str">
        <f t="shared" si="18"/>
        <v>PH.IC.PA.010638.01</v>
      </c>
      <c r="Q78" s="12" t="str">
        <f t="shared" si="19"/>
        <v>CL.IC.PA.010638.01</v>
      </c>
      <c r="R78" t="s">
        <v>1141</v>
      </c>
      <c r="S78">
        <v>298</v>
      </c>
    </row>
    <row r="79" spans="1:19" ht="15">
      <c r="A79" t="s">
        <v>6896</v>
      </c>
      <c r="C79" s="2" t="s">
        <v>11324</v>
      </c>
      <c r="E79" s="2" t="s">
        <v>6888</v>
      </c>
      <c r="F79" t="s">
        <v>7093</v>
      </c>
      <c r="G79" t="s">
        <v>7445</v>
      </c>
      <c r="H79" s="22" t="s">
        <v>7446</v>
      </c>
      <c r="I79" t="s">
        <v>7445</v>
      </c>
      <c r="J79" s="11" t="str">
        <f t="shared" si="16"/>
        <v>IC.PA.010639</v>
      </c>
      <c r="K79" s="2" t="s">
        <v>11324</v>
      </c>
      <c r="L79" t="str">
        <f t="shared" si="15"/>
        <v>S2</v>
      </c>
      <c r="M79" s="2" t="str">
        <f t="shared" si="17"/>
        <v>PI.IC.PA.010639.01</v>
      </c>
      <c r="N79" s="12"/>
      <c r="O79" s="12" t="str">
        <f t="shared" si="18"/>
        <v>PH.IC.PA.010639.01</v>
      </c>
      <c r="Q79" s="12" t="str">
        <f t="shared" si="19"/>
        <v>CL.IC.PA.010639.01</v>
      </c>
      <c r="R79" t="s">
        <v>1141</v>
      </c>
      <c r="S79">
        <v>298</v>
      </c>
    </row>
    <row r="80" spans="1:19" ht="15">
      <c r="A80" t="s">
        <v>6896</v>
      </c>
      <c r="C80" s="2" t="s">
        <v>11324</v>
      </c>
      <c r="E80" s="2" t="s">
        <v>6888</v>
      </c>
      <c r="F80" t="s">
        <v>7093</v>
      </c>
      <c r="G80" t="s">
        <v>7447</v>
      </c>
      <c r="H80" s="22" t="s">
        <v>11078</v>
      </c>
      <c r="I80" t="s">
        <v>7447</v>
      </c>
      <c r="J80" s="11" t="str">
        <f t="shared" si="16"/>
        <v>IC.PA.010640</v>
      </c>
      <c r="K80" s="2" t="s">
        <v>11324</v>
      </c>
      <c r="L80" t="str">
        <f t="shared" si="15"/>
        <v>S3</v>
      </c>
      <c r="M80" s="2" t="str">
        <f t="shared" si="17"/>
        <v>PI.IC.PA.010640.01</v>
      </c>
      <c r="N80" s="12"/>
      <c r="O80" s="12" t="str">
        <f t="shared" si="18"/>
        <v>PH.IC.PA.010640.01</v>
      </c>
      <c r="Q80" s="12" t="str">
        <f t="shared" si="19"/>
        <v>CL.IC.PA.010640.01</v>
      </c>
      <c r="R80" t="s">
        <v>1141</v>
      </c>
      <c r="S80">
        <v>298</v>
      </c>
    </row>
    <row r="81" spans="1:25" ht="15">
      <c r="A81" t="s">
        <v>6896</v>
      </c>
      <c r="C81" s="2" t="s">
        <v>11324</v>
      </c>
      <c r="D81" t="s">
        <v>945</v>
      </c>
      <c r="E81" s="2" t="s">
        <v>6888</v>
      </c>
      <c r="F81" t="s">
        <v>7093</v>
      </c>
      <c r="G81" t="s">
        <v>7448</v>
      </c>
      <c r="H81" s="22" t="s">
        <v>6543</v>
      </c>
      <c r="I81" t="s">
        <v>7448</v>
      </c>
      <c r="J81" s="11" t="str">
        <f t="shared" si="16"/>
        <v>IC.PA.010641</v>
      </c>
      <c r="K81" s="2" t="s">
        <v>1192</v>
      </c>
      <c r="L81" t="str">
        <f t="shared" si="15"/>
        <v>S4</v>
      </c>
      <c r="M81" s="2" t="str">
        <f t="shared" si="17"/>
        <v>PI.IC.PA.010641.01</v>
      </c>
      <c r="N81" s="12"/>
      <c r="O81" s="12" t="str">
        <f t="shared" si="18"/>
        <v>PH.IC.PA.010641.01</v>
      </c>
      <c r="Q81" s="12" t="str">
        <f t="shared" si="19"/>
        <v>CL.IC.PA.010641.01</v>
      </c>
      <c r="R81" t="s">
        <v>9277</v>
      </c>
      <c r="S81">
        <v>298</v>
      </c>
    </row>
    <row r="82" spans="1:25" ht="15">
      <c r="A82" t="s">
        <v>6896</v>
      </c>
      <c r="C82" s="2" t="s">
        <v>11324</v>
      </c>
      <c r="E82" s="2" t="s">
        <v>6888</v>
      </c>
      <c r="F82" t="s">
        <v>7093</v>
      </c>
      <c r="G82" t="s">
        <v>7449</v>
      </c>
      <c r="H82" s="22" t="s">
        <v>6546</v>
      </c>
      <c r="I82" t="s">
        <v>7449</v>
      </c>
      <c r="J82" s="11" t="str">
        <f t="shared" si="16"/>
        <v>IC.PA.010642</v>
      </c>
      <c r="K82" s="2" t="s">
        <v>11324</v>
      </c>
      <c r="L82" t="str">
        <f t="shared" si="15"/>
        <v>S5</v>
      </c>
      <c r="M82" s="2" t="str">
        <f t="shared" si="17"/>
        <v>PI.IC.PA.010642.01</v>
      </c>
      <c r="N82" s="12"/>
      <c r="O82" s="12" t="str">
        <f t="shared" si="18"/>
        <v>PH.IC.PA.010642.01</v>
      </c>
      <c r="Q82" s="12" t="str">
        <f t="shared" si="19"/>
        <v>CL.IC.PA.010642.01</v>
      </c>
      <c r="R82" t="s">
        <v>9277</v>
      </c>
      <c r="S82">
        <v>298</v>
      </c>
    </row>
    <row r="83" spans="1:25" s="78" customFormat="1" ht="15">
      <c r="A83" s="85" t="s">
        <v>6896</v>
      </c>
      <c r="B83" s="85" t="s">
        <v>9522</v>
      </c>
      <c r="C83" s="86" t="s">
        <v>1396</v>
      </c>
      <c r="D83" s="85" t="s">
        <v>402</v>
      </c>
      <c r="E83" s="86" t="s">
        <v>1406</v>
      </c>
      <c r="F83" s="85" t="s">
        <v>7093</v>
      </c>
      <c r="G83" s="85" t="s">
        <v>1820</v>
      </c>
      <c r="H83" s="87" t="s">
        <v>537</v>
      </c>
      <c r="I83" s="85" t="s">
        <v>1820</v>
      </c>
      <c r="J83" s="11" t="str">
        <f t="shared" ref="J83:J106" si="20">CONCATENATE("IC.PA.",C83,E83,H83)</f>
        <v>IC.PA.010643</v>
      </c>
      <c r="K83" s="2" t="s">
        <v>11383</v>
      </c>
      <c r="L83" t="str">
        <f t="shared" ref="L83:L106" si="21">G83</f>
        <v>Right</v>
      </c>
      <c r="M83" s="2" t="str">
        <f t="shared" ref="M83:M106" si="22">CONCATENATE("PI.",J83,".",K83)</f>
        <v>PI.IC.PA.010643.01</v>
      </c>
      <c r="N83" s="12"/>
      <c r="O83" s="12" t="str">
        <f t="shared" ref="O83:O106" si="23">CONCATENATE("PH.",J83,".",K83)</f>
        <v>PH.IC.PA.010643.01</v>
      </c>
      <c r="P83"/>
      <c r="Q83" s="12" t="str">
        <f t="shared" ref="Q83:Q106" si="24">CONCATENATE("CL.",J83,".",K83)</f>
        <v>CL.IC.PA.010643.01</v>
      </c>
      <c r="X83" s="78" t="s">
        <v>864</v>
      </c>
      <c r="Y83" s="78">
        <v>1117</v>
      </c>
    </row>
    <row r="84" spans="1:25" s="78" customFormat="1" ht="15">
      <c r="A84" s="85" t="s">
        <v>6896</v>
      </c>
      <c r="B84" s="85" t="s">
        <v>9522</v>
      </c>
      <c r="C84" s="86" t="s">
        <v>1396</v>
      </c>
      <c r="D84" s="85" t="s">
        <v>402</v>
      </c>
      <c r="E84" s="86" t="s">
        <v>1406</v>
      </c>
      <c r="F84" s="85" t="s">
        <v>7093</v>
      </c>
      <c r="G84" s="85" t="s">
        <v>1821</v>
      </c>
      <c r="H84" s="87" t="s">
        <v>538</v>
      </c>
      <c r="I84" s="85" t="s">
        <v>1821</v>
      </c>
      <c r="J84" s="11" t="str">
        <f t="shared" si="20"/>
        <v>IC.PA.010644</v>
      </c>
      <c r="K84" s="2" t="s">
        <v>11383</v>
      </c>
      <c r="L84" t="str">
        <f t="shared" si="21"/>
        <v>Left</v>
      </c>
      <c r="M84" s="2" t="str">
        <f t="shared" si="22"/>
        <v>PI.IC.PA.010644.01</v>
      </c>
      <c r="N84" s="12"/>
      <c r="O84" s="12" t="str">
        <f t="shared" si="23"/>
        <v>PH.IC.PA.010644.01</v>
      </c>
      <c r="P84"/>
      <c r="Q84" s="12" t="str">
        <f t="shared" si="24"/>
        <v>CL.IC.PA.010644.01</v>
      </c>
      <c r="X84" s="78" t="s">
        <v>864</v>
      </c>
      <c r="Y84" s="78">
        <v>1117</v>
      </c>
    </row>
    <row r="85" spans="1:25" s="78" customFormat="1" ht="15">
      <c r="A85" s="85" t="s">
        <v>6896</v>
      </c>
      <c r="B85" s="85" t="s">
        <v>9522</v>
      </c>
      <c r="C85" s="86" t="s">
        <v>1396</v>
      </c>
      <c r="D85" s="85" t="s">
        <v>402</v>
      </c>
      <c r="E85" s="86" t="s">
        <v>1406</v>
      </c>
      <c r="F85" s="85" t="s">
        <v>7093</v>
      </c>
      <c r="G85" s="85" t="s">
        <v>1822</v>
      </c>
      <c r="H85" s="87" t="s">
        <v>539</v>
      </c>
      <c r="I85" s="85" t="s">
        <v>1822</v>
      </c>
      <c r="J85" s="11" t="str">
        <f t="shared" si="20"/>
        <v>IC.PA.010645</v>
      </c>
      <c r="K85" s="2" t="s">
        <v>11383</v>
      </c>
      <c r="L85" t="str">
        <f t="shared" si="21"/>
        <v>Bilateral</v>
      </c>
      <c r="M85" s="2" t="str">
        <f t="shared" si="22"/>
        <v>PI.IC.PA.010645.01</v>
      </c>
      <c r="N85" s="12"/>
      <c r="O85" s="12" t="str">
        <f t="shared" si="23"/>
        <v>PH.IC.PA.010645.01</v>
      </c>
      <c r="P85"/>
      <c r="Q85" s="12" t="str">
        <f t="shared" si="24"/>
        <v>CL.IC.PA.010645.01</v>
      </c>
      <c r="X85" s="78" t="s">
        <v>864</v>
      </c>
      <c r="Y85" s="78">
        <v>1117</v>
      </c>
    </row>
    <row r="86" spans="1:25" s="78" customFormat="1" ht="15">
      <c r="A86" s="85" t="s">
        <v>6896</v>
      </c>
      <c r="B86" s="85" t="s">
        <v>9522</v>
      </c>
      <c r="C86" s="86" t="s">
        <v>1396</v>
      </c>
      <c r="D86" s="85" t="s">
        <v>402</v>
      </c>
      <c r="E86" s="86" t="s">
        <v>1406</v>
      </c>
      <c r="F86" s="85" t="s">
        <v>7093</v>
      </c>
      <c r="G86" s="85" t="s">
        <v>403</v>
      </c>
      <c r="H86" s="87" t="s">
        <v>540</v>
      </c>
      <c r="I86" s="85" t="s">
        <v>403</v>
      </c>
      <c r="J86" s="11" t="str">
        <f t="shared" si="20"/>
        <v>IC.PA.010646</v>
      </c>
      <c r="K86" s="2" t="s">
        <v>11383</v>
      </c>
      <c r="L86" t="str">
        <f t="shared" si="21"/>
        <v>T2</v>
      </c>
      <c r="M86" s="2" t="str">
        <f t="shared" si="22"/>
        <v>PI.IC.PA.010646.01</v>
      </c>
      <c r="N86" s="12"/>
      <c r="O86" s="12" t="str">
        <f t="shared" si="23"/>
        <v>PH.IC.PA.010646.01</v>
      </c>
      <c r="P86"/>
      <c r="Q86" s="12" t="str">
        <f t="shared" si="24"/>
        <v>CL.IC.PA.010646.01</v>
      </c>
      <c r="X86" s="78" t="s">
        <v>864</v>
      </c>
      <c r="Y86" s="78">
        <v>1117</v>
      </c>
    </row>
    <row r="87" spans="1:25" s="78" customFormat="1" ht="15">
      <c r="A87" s="85" t="s">
        <v>6896</v>
      </c>
      <c r="B87" s="85" t="s">
        <v>9522</v>
      </c>
      <c r="C87" s="86" t="s">
        <v>1396</v>
      </c>
      <c r="D87" s="85" t="s">
        <v>402</v>
      </c>
      <c r="E87" s="86" t="s">
        <v>1406</v>
      </c>
      <c r="F87" s="85" t="s">
        <v>7093</v>
      </c>
      <c r="G87" s="85" t="s">
        <v>404</v>
      </c>
      <c r="H87" s="87" t="s">
        <v>541</v>
      </c>
      <c r="I87" s="85" t="s">
        <v>404</v>
      </c>
      <c r="J87" s="11" t="str">
        <f t="shared" si="20"/>
        <v>IC.PA.010647</v>
      </c>
      <c r="K87" s="2" t="s">
        <v>11383</v>
      </c>
      <c r="L87" t="str">
        <f t="shared" si="21"/>
        <v>T3</v>
      </c>
      <c r="M87" s="2" t="str">
        <f t="shared" si="22"/>
        <v>PI.IC.PA.010647.01</v>
      </c>
      <c r="N87" s="12"/>
      <c r="O87" s="12" t="str">
        <f t="shared" si="23"/>
        <v>PH.IC.PA.010647.01</v>
      </c>
      <c r="P87"/>
      <c r="Q87" s="12" t="str">
        <f t="shared" si="24"/>
        <v>CL.IC.PA.010647.01</v>
      </c>
      <c r="X87" s="78" t="s">
        <v>864</v>
      </c>
      <c r="Y87" s="78">
        <v>1117</v>
      </c>
    </row>
    <row r="88" spans="1:25" s="78" customFormat="1" ht="15">
      <c r="A88" s="85" t="s">
        <v>6896</v>
      </c>
      <c r="B88" s="85" t="s">
        <v>9522</v>
      </c>
      <c r="C88" s="86" t="s">
        <v>1396</v>
      </c>
      <c r="D88" s="85" t="s">
        <v>402</v>
      </c>
      <c r="E88" s="86" t="s">
        <v>1406</v>
      </c>
      <c r="F88" s="85" t="s">
        <v>7093</v>
      </c>
      <c r="G88" s="85" t="s">
        <v>405</v>
      </c>
      <c r="H88" s="87" t="s">
        <v>542</v>
      </c>
      <c r="I88" s="85" t="s">
        <v>405</v>
      </c>
      <c r="J88" s="11" t="str">
        <f t="shared" si="20"/>
        <v>IC.PA.010648</v>
      </c>
      <c r="K88" s="2" t="s">
        <v>11383</v>
      </c>
      <c r="L88" t="str">
        <f t="shared" si="21"/>
        <v>T4</v>
      </c>
      <c r="M88" s="2" t="str">
        <f t="shared" si="22"/>
        <v>PI.IC.PA.010648.01</v>
      </c>
      <c r="N88" s="12"/>
      <c r="O88" s="12" t="str">
        <f t="shared" si="23"/>
        <v>PH.IC.PA.010648.01</v>
      </c>
      <c r="P88"/>
      <c r="Q88" s="12" t="str">
        <f t="shared" si="24"/>
        <v>CL.IC.PA.010648.01</v>
      </c>
      <c r="X88" s="78" t="s">
        <v>864</v>
      </c>
      <c r="Y88" s="78">
        <v>1117</v>
      </c>
    </row>
    <row r="89" spans="1:25" s="78" customFormat="1" ht="15">
      <c r="A89" s="85" t="s">
        <v>6896</v>
      </c>
      <c r="B89" s="85" t="s">
        <v>9522</v>
      </c>
      <c r="C89" s="86" t="s">
        <v>1396</v>
      </c>
      <c r="D89" s="85" t="s">
        <v>402</v>
      </c>
      <c r="E89" s="86" t="s">
        <v>1406</v>
      </c>
      <c r="F89" s="85" t="s">
        <v>7093</v>
      </c>
      <c r="G89" s="85" t="s">
        <v>406</v>
      </c>
      <c r="H89" s="87" t="s">
        <v>543</v>
      </c>
      <c r="I89" s="85" t="s">
        <v>406</v>
      </c>
      <c r="J89" s="11" t="str">
        <f t="shared" si="20"/>
        <v>IC.PA.010649</v>
      </c>
      <c r="K89" s="2" t="s">
        <v>11383</v>
      </c>
      <c r="L89" t="str">
        <f t="shared" si="21"/>
        <v>T5</v>
      </c>
      <c r="M89" s="2" t="str">
        <f t="shared" si="22"/>
        <v>PI.IC.PA.010649.01</v>
      </c>
      <c r="N89" s="12"/>
      <c r="O89" s="12" t="str">
        <f t="shared" si="23"/>
        <v>PH.IC.PA.010649.01</v>
      </c>
      <c r="P89"/>
      <c r="Q89" s="12" t="str">
        <f t="shared" si="24"/>
        <v>CL.IC.PA.010649.01</v>
      </c>
      <c r="X89" s="78" t="s">
        <v>864</v>
      </c>
      <c r="Y89" s="78">
        <v>1117</v>
      </c>
    </row>
    <row r="90" spans="1:25" s="78" customFormat="1" ht="15">
      <c r="A90" s="85" t="s">
        <v>6896</v>
      </c>
      <c r="B90" s="85" t="s">
        <v>9522</v>
      </c>
      <c r="C90" s="86" t="s">
        <v>1396</v>
      </c>
      <c r="D90" s="85" t="s">
        <v>402</v>
      </c>
      <c r="E90" s="86" t="s">
        <v>1406</v>
      </c>
      <c r="F90" s="85" t="s">
        <v>7093</v>
      </c>
      <c r="G90" s="85" t="s">
        <v>407</v>
      </c>
      <c r="H90" s="87" t="s">
        <v>544</v>
      </c>
      <c r="I90" s="85" t="s">
        <v>407</v>
      </c>
      <c r="J90" s="11" t="str">
        <f t="shared" si="20"/>
        <v>IC.PA.010650</v>
      </c>
      <c r="K90" s="2" t="s">
        <v>11383</v>
      </c>
      <c r="L90" t="str">
        <f t="shared" si="21"/>
        <v xml:space="preserve">T6 </v>
      </c>
      <c r="M90" s="2" t="str">
        <f t="shared" si="22"/>
        <v>PI.IC.PA.010650.01</v>
      </c>
      <c r="N90" s="12"/>
      <c r="O90" s="12" t="str">
        <f t="shared" si="23"/>
        <v>PH.IC.PA.010650.01</v>
      </c>
      <c r="P90"/>
      <c r="Q90" s="12" t="str">
        <f t="shared" si="24"/>
        <v>CL.IC.PA.010650.01</v>
      </c>
      <c r="X90" s="78" t="s">
        <v>864</v>
      </c>
      <c r="Y90" s="78">
        <v>1117</v>
      </c>
    </row>
    <row r="91" spans="1:25" s="78" customFormat="1" ht="15">
      <c r="A91" s="85" t="s">
        <v>6896</v>
      </c>
      <c r="B91" s="85" t="s">
        <v>9522</v>
      </c>
      <c r="C91" s="86" t="s">
        <v>1396</v>
      </c>
      <c r="D91" s="85" t="s">
        <v>402</v>
      </c>
      <c r="E91" s="86" t="s">
        <v>1406</v>
      </c>
      <c r="F91" s="85" t="s">
        <v>7093</v>
      </c>
      <c r="G91" s="85" t="s">
        <v>408</v>
      </c>
      <c r="H91" s="87" t="s">
        <v>699</v>
      </c>
      <c r="I91" s="85" t="s">
        <v>408</v>
      </c>
      <c r="J91" s="11" t="str">
        <f t="shared" si="20"/>
        <v>IC.PA.010651</v>
      </c>
      <c r="K91" s="2" t="s">
        <v>11383</v>
      </c>
      <c r="L91" t="str">
        <f t="shared" si="21"/>
        <v xml:space="preserve">T7 </v>
      </c>
      <c r="M91" s="2" t="str">
        <f t="shared" si="22"/>
        <v>PI.IC.PA.010651.01</v>
      </c>
      <c r="N91" s="12"/>
      <c r="O91" s="12" t="str">
        <f t="shared" si="23"/>
        <v>PH.IC.PA.010651.01</v>
      </c>
      <c r="P91"/>
      <c r="Q91" s="12" t="str">
        <f t="shared" si="24"/>
        <v>CL.IC.PA.010651.01</v>
      </c>
      <c r="X91" s="78" t="s">
        <v>864</v>
      </c>
      <c r="Y91" s="78">
        <v>1117</v>
      </c>
    </row>
    <row r="92" spans="1:25" s="78" customFormat="1" ht="15">
      <c r="A92" s="85" t="s">
        <v>6896</v>
      </c>
      <c r="B92" s="85" t="s">
        <v>9522</v>
      </c>
      <c r="C92" s="86" t="s">
        <v>1396</v>
      </c>
      <c r="D92" s="85" t="s">
        <v>402</v>
      </c>
      <c r="E92" s="86" t="s">
        <v>1406</v>
      </c>
      <c r="F92" s="85" t="s">
        <v>7093</v>
      </c>
      <c r="G92" s="85" t="s">
        <v>409</v>
      </c>
      <c r="H92" s="87" t="s">
        <v>700</v>
      </c>
      <c r="I92" s="85" t="s">
        <v>409</v>
      </c>
      <c r="J92" s="11" t="str">
        <f t="shared" si="20"/>
        <v>IC.PA.010652</v>
      </c>
      <c r="K92" s="2" t="s">
        <v>11383</v>
      </c>
      <c r="L92" t="str">
        <f t="shared" si="21"/>
        <v>T8</v>
      </c>
      <c r="M92" s="2" t="str">
        <f t="shared" si="22"/>
        <v>PI.IC.PA.010652.01</v>
      </c>
      <c r="N92" s="12"/>
      <c r="O92" s="12" t="str">
        <f t="shared" si="23"/>
        <v>PH.IC.PA.010652.01</v>
      </c>
      <c r="P92"/>
      <c r="Q92" s="12" t="str">
        <f t="shared" si="24"/>
        <v>CL.IC.PA.010652.01</v>
      </c>
      <c r="X92" s="78" t="s">
        <v>864</v>
      </c>
      <c r="Y92" s="78">
        <v>1117</v>
      </c>
    </row>
    <row r="93" spans="1:25" s="78" customFormat="1" ht="15">
      <c r="A93" s="85" t="s">
        <v>6896</v>
      </c>
      <c r="B93" s="85" t="s">
        <v>9522</v>
      </c>
      <c r="C93" s="86" t="s">
        <v>1396</v>
      </c>
      <c r="D93" s="85" t="s">
        <v>402</v>
      </c>
      <c r="E93" s="86" t="s">
        <v>1406</v>
      </c>
      <c r="F93" s="85" t="s">
        <v>7093</v>
      </c>
      <c r="G93" s="85" t="s">
        <v>410</v>
      </c>
      <c r="H93" s="87" t="s">
        <v>701</v>
      </c>
      <c r="I93" s="85" t="s">
        <v>410</v>
      </c>
      <c r="J93" s="11" t="str">
        <f t="shared" si="20"/>
        <v>IC.PA.010653</v>
      </c>
      <c r="K93" s="2" t="s">
        <v>11383</v>
      </c>
      <c r="L93" t="str">
        <f t="shared" si="21"/>
        <v>T9</v>
      </c>
      <c r="M93" s="2" t="str">
        <f t="shared" si="22"/>
        <v>PI.IC.PA.010653.01</v>
      </c>
      <c r="N93" s="12"/>
      <c r="O93" s="12" t="str">
        <f t="shared" si="23"/>
        <v>PH.IC.PA.010653.01</v>
      </c>
      <c r="P93"/>
      <c r="Q93" s="12" t="str">
        <f t="shared" si="24"/>
        <v>CL.IC.PA.010653.01</v>
      </c>
      <c r="X93" s="78" t="s">
        <v>864</v>
      </c>
      <c r="Y93" s="78">
        <v>1117</v>
      </c>
    </row>
    <row r="94" spans="1:25" s="78" customFormat="1" ht="15">
      <c r="A94" s="85" t="s">
        <v>6896</v>
      </c>
      <c r="B94" s="85" t="s">
        <v>9522</v>
      </c>
      <c r="C94" s="86" t="s">
        <v>1396</v>
      </c>
      <c r="D94" s="85" t="s">
        <v>402</v>
      </c>
      <c r="E94" s="86" t="s">
        <v>1406</v>
      </c>
      <c r="F94" s="85" t="s">
        <v>7093</v>
      </c>
      <c r="G94" s="85" t="s">
        <v>411</v>
      </c>
      <c r="H94" s="87" t="s">
        <v>702</v>
      </c>
      <c r="I94" s="85" t="s">
        <v>411</v>
      </c>
      <c r="J94" s="11" t="str">
        <f t="shared" si="20"/>
        <v>IC.PA.010654</v>
      </c>
      <c r="K94" s="2" t="s">
        <v>11383</v>
      </c>
      <c r="L94" t="str">
        <f t="shared" si="21"/>
        <v>T10</v>
      </c>
      <c r="M94" s="2" t="str">
        <f t="shared" si="22"/>
        <v>PI.IC.PA.010654.01</v>
      </c>
      <c r="N94" s="12"/>
      <c r="O94" s="12" t="str">
        <f t="shared" si="23"/>
        <v>PH.IC.PA.010654.01</v>
      </c>
      <c r="P94"/>
      <c r="Q94" s="12" t="str">
        <f t="shared" si="24"/>
        <v>CL.IC.PA.010654.01</v>
      </c>
      <c r="X94" s="78" t="s">
        <v>864</v>
      </c>
      <c r="Y94" s="78">
        <v>1117</v>
      </c>
    </row>
    <row r="95" spans="1:25" s="78" customFormat="1" ht="15">
      <c r="A95" s="85" t="s">
        <v>6896</v>
      </c>
      <c r="B95" s="85" t="s">
        <v>9522</v>
      </c>
      <c r="C95" s="86" t="s">
        <v>1396</v>
      </c>
      <c r="D95" s="85" t="s">
        <v>402</v>
      </c>
      <c r="E95" s="86" t="s">
        <v>1406</v>
      </c>
      <c r="F95" s="85" t="s">
        <v>7093</v>
      </c>
      <c r="G95" s="85" t="s">
        <v>412</v>
      </c>
      <c r="H95" s="87" t="s">
        <v>703</v>
      </c>
      <c r="I95" s="85" t="s">
        <v>412</v>
      </c>
      <c r="J95" s="11" t="str">
        <f t="shared" si="20"/>
        <v>IC.PA.010655</v>
      </c>
      <c r="K95" s="2" t="s">
        <v>11383</v>
      </c>
      <c r="L95" t="str">
        <f t="shared" si="21"/>
        <v>T11</v>
      </c>
      <c r="M95" s="2" t="str">
        <f t="shared" si="22"/>
        <v>PI.IC.PA.010655.01</v>
      </c>
      <c r="N95" s="12"/>
      <c r="O95" s="12" t="str">
        <f t="shared" si="23"/>
        <v>PH.IC.PA.010655.01</v>
      </c>
      <c r="P95"/>
      <c r="Q95" s="12" t="str">
        <f t="shared" si="24"/>
        <v>CL.IC.PA.010655.01</v>
      </c>
      <c r="X95" s="78" t="s">
        <v>864</v>
      </c>
      <c r="Y95" s="78">
        <v>1117</v>
      </c>
    </row>
    <row r="96" spans="1:25" s="78" customFormat="1" ht="15">
      <c r="A96" s="85" t="s">
        <v>6896</v>
      </c>
      <c r="B96" s="85" t="s">
        <v>9522</v>
      </c>
      <c r="C96" s="86" t="s">
        <v>1396</v>
      </c>
      <c r="D96" s="85" t="s">
        <v>402</v>
      </c>
      <c r="E96" s="86" t="s">
        <v>1406</v>
      </c>
      <c r="F96" s="85" t="s">
        <v>7093</v>
      </c>
      <c r="G96" s="85" t="s">
        <v>413</v>
      </c>
      <c r="H96" s="87" t="s">
        <v>704</v>
      </c>
      <c r="I96" s="85" t="s">
        <v>413</v>
      </c>
      <c r="J96" s="11" t="str">
        <f t="shared" si="20"/>
        <v>IC.PA.010656</v>
      </c>
      <c r="K96" s="2" t="s">
        <v>11383</v>
      </c>
      <c r="L96" t="str">
        <f t="shared" si="21"/>
        <v>T12</v>
      </c>
      <c r="M96" s="2" t="str">
        <f t="shared" si="22"/>
        <v>PI.IC.PA.010656.01</v>
      </c>
      <c r="N96" s="12"/>
      <c r="O96" s="12" t="str">
        <f t="shared" si="23"/>
        <v>PH.IC.PA.010656.01</v>
      </c>
      <c r="P96"/>
      <c r="Q96" s="12" t="str">
        <f t="shared" si="24"/>
        <v>CL.IC.PA.010656.01</v>
      </c>
      <c r="X96" s="78" t="s">
        <v>864</v>
      </c>
      <c r="Y96" s="78">
        <v>1117</v>
      </c>
    </row>
    <row r="97" spans="1:25" s="78" customFormat="1" ht="15">
      <c r="A97" s="85" t="s">
        <v>6896</v>
      </c>
      <c r="B97" s="85" t="s">
        <v>9522</v>
      </c>
      <c r="C97" s="86" t="s">
        <v>1396</v>
      </c>
      <c r="D97" s="85" t="s">
        <v>402</v>
      </c>
      <c r="E97" s="86" t="s">
        <v>1406</v>
      </c>
      <c r="F97" s="85" t="s">
        <v>7093</v>
      </c>
      <c r="G97" s="85" t="s">
        <v>414</v>
      </c>
      <c r="H97" s="87" t="s">
        <v>705</v>
      </c>
      <c r="I97" s="85" t="s">
        <v>414</v>
      </c>
      <c r="J97" s="11" t="str">
        <f t="shared" si="20"/>
        <v>IC.PA.010657</v>
      </c>
      <c r="K97" s="2" t="s">
        <v>11383</v>
      </c>
      <c r="L97" t="str">
        <f t="shared" si="21"/>
        <v>L1</v>
      </c>
      <c r="M97" s="2" t="str">
        <f t="shared" si="22"/>
        <v>PI.IC.PA.010657.01</v>
      </c>
      <c r="N97" s="12"/>
      <c r="O97" s="12" t="str">
        <f t="shared" si="23"/>
        <v>PH.IC.PA.010657.01</v>
      </c>
      <c r="P97"/>
      <c r="Q97" s="12" t="str">
        <f t="shared" si="24"/>
        <v>CL.IC.PA.010657.01</v>
      </c>
      <c r="X97" s="78" t="s">
        <v>864</v>
      </c>
      <c r="Y97" s="78">
        <v>1117</v>
      </c>
    </row>
    <row r="98" spans="1:25" s="78" customFormat="1" ht="15">
      <c r="A98" s="85" t="s">
        <v>6896</v>
      </c>
      <c r="B98" s="85" t="s">
        <v>9522</v>
      </c>
      <c r="C98" s="86" t="s">
        <v>1396</v>
      </c>
      <c r="D98" s="85" t="s">
        <v>402</v>
      </c>
      <c r="E98" s="86" t="s">
        <v>1406</v>
      </c>
      <c r="F98" s="85" t="s">
        <v>7093</v>
      </c>
      <c r="G98" s="85" t="s">
        <v>545</v>
      </c>
      <c r="H98" s="87" t="s">
        <v>706</v>
      </c>
      <c r="I98" s="85" t="s">
        <v>545</v>
      </c>
      <c r="J98" s="11" t="str">
        <f t="shared" si="20"/>
        <v>IC.PA.010658</v>
      </c>
      <c r="K98" s="2" t="s">
        <v>11383</v>
      </c>
      <c r="L98" t="str">
        <f t="shared" si="21"/>
        <v>L2</v>
      </c>
      <c r="M98" s="2" t="str">
        <f t="shared" si="22"/>
        <v>PI.IC.PA.010658.01</v>
      </c>
      <c r="N98" s="12"/>
      <c r="O98" s="12" t="str">
        <f t="shared" si="23"/>
        <v>PH.IC.PA.010658.01</v>
      </c>
      <c r="P98"/>
      <c r="Q98" s="12" t="str">
        <f t="shared" si="24"/>
        <v>CL.IC.PA.010658.01</v>
      </c>
      <c r="X98" s="78" t="s">
        <v>864</v>
      </c>
      <c r="Y98" s="78">
        <v>1117</v>
      </c>
    </row>
    <row r="99" spans="1:25" s="78" customFormat="1" ht="15">
      <c r="A99" s="85" t="s">
        <v>6896</v>
      </c>
      <c r="B99" s="85" t="s">
        <v>9522</v>
      </c>
      <c r="C99" s="86" t="s">
        <v>1396</v>
      </c>
      <c r="D99" s="85" t="s">
        <v>402</v>
      </c>
      <c r="E99" s="86" t="s">
        <v>1406</v>
      </c>
      <c r="F99" s="85" t="s">
        <v>7093</v>
      </c>
      <c r="G99" s="85" t="s">
        <v>546</v>
      </c>
      <c r="H99" s="87" t="s">
        <v>707</v>
      </c>
      <c r="I99" s="85" t="s">
        <v>546</v>
      </c>
      <c r="J99" s="11" t="str">
        <f t="shared" si="20"/>
        <v>IC.PA.010659</v>
      </c>
      <c r="K99" s="2" t="s">
        <v>11383</v>
      </c>
      <c r="L99" t="str">
        <f t="shared" si="21"/>
        <v>L3</v>
      </c>
      <c r="M99" s="2" t="str">
        <f t="shared" si="22"/>
        <v>PI.IC.PA.010659.01</v>
      </c>
      <c r="N99" s="12"/>
      <c r="O99" s="12" t="str">
        <f t="shared" si="23"/>
        <v>PH.IC.PA.010659.01</v>
      </c>
      <c r="P99"/>
      <c r="Q99" s="12" t="str">
        <f t="shared" si="24"/>
        <v>CL.IC.PA.010659.01</v>
      </c>
      <c r="X99" s="78" t="s">
        <v>864</v>
      </c>
      <c r="Y99" s="78">
        <v>1117</v>
      </c>
    </row>
    <row r="100" spans="1:25" s="78" customFormat="1" ht="15">
      <c r="A100" s="85" t="s">
        <v>6896</v>
      </c>
      <c r="B100" s="85" t="s">
        <v>9522</v>
      </c>
      <c r="C100" s="86" t="s">
        <v>1396</v>
      </c>
      <c r="D100" s="85" t="s">
        <v>402</v>
      </c>
      <c r="E100" s="86" t="s">
        <v>1406</v>
      </c>
      <c r="F100" s="85" t="s">
        <v>7093</v>
      </c>
      <c r="G100" s="85" t="s">
        <v>547</v>
      </c>
      <c r="H100" s="87" t="s">
        <v>708</v>
      </c>
      <c r="I100" s="85" t="s">
        <v>547</v>
      </c>
      <c r="J100" s="11" t="str">
        <f t="shared" si="20"/>
        <v>IC.PA.010660</v>
      </c>
      <c r="K100" s="2" t="s">
        <v>11383</v>
      </c>
      <c r="L100" t="str">
        <f t="shared" si="21"/>
        <v>L4</v>
      </c>
      <c r="M100" s="2" t="str">
        <f t="shared" si="22"/>
        <v>PI.IC.PA.010660.01</v>
      </c>
      <c r="N100" s="12"/>
      <c r="O100" s="12" t="str">
        <f t="shared" si="23"/>
        <v>PH.IC.PA.010660.01</v>
      </c>
      <c r="P100"/>
      <c r="Q100" s="12" t="str">
        <f t="shared" si="24"/>
        <v>CL.IC.PA.010660.01</v>
      </c>
      <c r="X100" s="78" t="s">
        <v>864</v>
      </c>
      <c r="Y100" s="78">
        <v>1117</v>
      </c>
    </row>
    <row r="101" spans="1:25" s="78" customFormat="1" ht="15">
      <c r="A101" s="85" t="s">
        <v>6896</v>
      </c>
      <c r="B101" s="85" t="s">
        <v>9522</v>
      </c>
      <c r="C101" s="86" t="s">
        <v>1396</v>
      </c>
      <c r="D101" s="85" t="s">
        <v>402</v>
      </c>
      <c r="E101" s="86" t="s">
        <v>1406</v>
      </c>
      <c r="F101" s="85" t="s">
        <v>7093</v>
      </c>
      <c r="G101" s="85" t="s">
        <v>548</v>
      </c>
      <c r="H101" s="87" t="s">
        <v>559</v>
      </c>
      <c r="I101" s="85" t="s">
        <v>548</v>
      </c>
      <c r="J101" s="11" t="str">
        <f t="shared" si="20"/>
        <v>IC.PA.010661</v>
      </c>
      <c r="K101" s="2" t="s">
        <v>11383</v>
      </c>
      <c r="L101" t="str">
        <f t="shared" si="21"/>
        <v>L5</v>
      </c>
      <c r="M101" s="2" t="str">
        <f t="shared" si="22"/>
        <v>PI.IC.PA.010661.01</v>
      </c>
      <c r="N101" s="12"/>
      <c r="O101" s="12" t="str">
        <f t="shared" si="23"/>
        <v>PH.IC.PA.010661.01</v>
      </c>
      <c r="P101"/>
      <c r="Q101" s="12" t="str">
        <f t="shared" si="24"/>
        <v>CL.IC.PA.010661.01</v>
      </c>
      <c r="X101" s="78" t="s">
        <v>864</v>
      </c>
      <c r="Y101" s="78">
        <v>1117</v>
      </c>
    </row>
    <row r="102" spans="1:25" s="78" customFormat="1" ht="15">
      <c r="A102" s="85" t="s">
        <v>6896</v>
      </c>
      <c r="B102" s="85" t="s">
        <v>9522</v>
      </c>
      <c r="C102" s="86" t="s">
        <v>1396</v>
      </c>
      <c r="D102" s="85" t="s">
        <v>402</v>
      </c>
      <c r="E102" s="86" t="s">
        <v>1406</v>
      </c>
      <c r="F102" s="85" t="s">
        <v>7093</v>
      </c>
      <c r="G102" s="85" t="s">
        <v>549</v>
      </c>
      <c r="H102" s="86" t="s">
        <v>560</v>
      </c>
      <c r="I102" s="85" t="s">
        <v>549</v>
      </c>
      <c r="J102" s="11" t="str">
        <f t="shared" si="20"/>
        <v>IC.PA.010662</v>
      </c>
      <c r="K102" s="2" t="s">
        <v>11383</v>
      </c>
      <c r="L102" t="str">
        <f t="shared" si="21"/>
        <v>S1</v>
      </c>
      <c r="M102" s="2" t="str">
        <f t="shared" si="22"/>
        <v>PI.IC.PA.010662.01</v>
      </c>
      <c r="N102" s="12"/>
      <c r="O102" s="12" t="str">
        <f t="shared" si="23"/>
        <v>PH.IC.PA.010662.01</v>
      </c>
      <c r="P102"/>
      <c r="Q102" s="12" t="str">
        <f t="shared" si="24"/>
        <v>CL.IC.PA.010662.01</v>
      </c>
      <c r="X102" s="78" t="s">
        <v>864</v>
      </c>
      <c r="Y102" s="78">
        <v>1117</v>
      </c>
    </row>
    <row r="103" spans="1:25" s="78" customFormat="1" ht="15">
      <c r="A103" s="85" t="s">
        <v>6896</v>
      </c>
      <c r="B103" s="85" t="s">
        <v>9522</v>
      </c>
      <c r="C103" s="86" t="s">
        <v>1396</v>
      </c>
      <c r="D103" s="85" t="s">
        <v>402</v>
      </c>
      <c r="E103" s="86" t="s">
        <v>1406</v>
      </c>
      <c r="F103" s="85" t="s">
        <v>7093</v>
      </c>
      <c r="G103" s="85" t="s">
        <v>550</v>
      </c>
      <c r="H103" s="86" t="s">
        <v>561</v>
      </c>
      <c r="I103" s="85" t="s">
        <v>550</v>
      </c>
      <c r="J103" s="11" t="str">
        <f t="shared" si="20"/>
        <v>IC.PA.010663</v>
      </c>
      <c r="K103" s="2" t="s">
        <v>11383</v>
      </c>
      <c r="L103" t="str">
        <f t="shared" si="21"/>
        <v>S2</v>
      </c>
      <c r="M103" s="2" t="str">
        <f t="shared" si="22"/>
        <v>PI.IC.PA.010663.01</v>
      </c>
      <c r="N103" s="12"/>
      <c r="O103" s="12" t="str">
        <f t="shared" si="23"/>
        <v>PH.IC.PA.010663.01</v>
      </c>
      <c r="P103"/>
      <c r="Q103" s="12" t="str">
        <f t="shared" si="24"/>
        <v>CL.IC.PA.010663.01</v>
      </c>
      <c r="X103" s="78" t="s">
        <v>864</v>
      </c>
      <c r="Y103" s="78">
        <v>1117</v>
      </c>
    </row>
    <row r="104" spans="1:25" s="78" customFormat="1" ht="15">
      <c r="A104" s="85" t="s">
        <v>6896</v>
      </c>
      <c r="B104" s="85" t="s">
        <v>9522</v>
      </c>
      <c r="C104" s="86" t="s">
        <v>1396</v>
      </c>
      <c r="D104" s="85" t="s">
        <v>402</v>
      </c>
      <c r="E104" s="86" t="s">
        <v>1406</v>
      </c>
      <c r="F104" s="85" t="s">
        <v>7093</v>
      </c>
      <c r="G104" s="85" t="s">
        <v>1458</v>
      </c>
      <c r="H104" s="86" t="s">
        <v>562</v>
      </c>
      <c r="I104" s="85" t="s">
        <v>1458</v>
      </c>
      <c r="J104" s="11" t="str">
        <f t="shared" si="20"/>
        <v>IC.PA.010664</v>
      </c>
      <c r="K104" s="2" t="s">
        <v>11383</v>
      </c>
      <c r="L104" t="str">
        <f t="shared" si="21"/>
        <v>S3</v>
      </c>
      <c r="M104" s="2" t="str">
        <f t="shared" si="22"/>
        <v>PI.IC.PA.010664.01</v>
      </c>
      <c r="N104" s="12"/>
      <c r="O104" s="12" t="str">
        <f t="shared" si="23"/>
        <v>PH.IC.PA.010664.01</v>
      </c>
      <c r="P104"/>
      <c r="Q104" s="12" t="str">
        <f t="shared" si="24"/>
        <v>CL.IC.PA.010664.01</v>
      </c>
      <c r="X104" s="78" t="s">
        <v>864</v>
      </c>
      <c r="Y104" s="78">
        <v>1117</v>
      </c>
    </row>
    <row r="105" spans="1:25" s="78" customFormat="1" ht="15">
      <c r="A105" s="85" t="s">
        <v>6896</v>
      </c>
      <c r="B105" s="85" t="s">
        <v>9522</v>
      </c>
      <c r="C105" s="86" t="s">
        <v>1396</v>
      </c>
      <c r="D105" s="85" t="s">
        <v>402</v>
      </c>
      <c r="E105" s="86" t="s">
        <v>1406</v>
      </c>
      <c r="F105" s="85" t="s">
        <v>7093</v>
      </c>
      <c r="G105" s="85" t="s">
        <v>1460</v>
      </c>
      <c r="H105" s="86" t="s">
        <v>563</v>
      </c>
      <c r="I105" s="85" t="s">
        <v>1460</v>
      </c>
      <c r="J105" s="11" t="str">
        <f t="shared" si="20"/>
        <v>IC.PA.010665</v>
      </c>
      <c r="K105" s="2" t="s">
        <v>11383</v>
      </c>
      <c r="L105" t="str">
        <f t="shared" si="21"/>
        <v>S4</v>
      </c>
      <c r="M105" s="2" t="str">
        <f t="shared" si="22"/>
        <v>PI.IC.PA.010665.01</v>
      </c>
      <c r="N105" s="12"/>
      <c r="O105" s="12" t="str">
        <f t="shared" si="23"/>
        <v>PH.IC.PA.010665.01</v>
      </c>
      <c r="P105"/>
      <c r="Q105" s="12" t="str">
        <f t="shared" si="24"/>
        <v>CL.IC.PA.010665.01</v>
      </c>
      <c r="X105" s="78" t="s">
        <v>864</v>
      </c>
      <c r="Y105" s="78">
        <v>1117</v>
      </c>
    </row>
    <row r="106" spans="1:25" s="78" customFormat="1" ht="15">
      <c r="A106" s="85" t="s">
        <v>6896</v>
      </c>
      <c r="B106" s="85" t="s">
        <v>9522</v>
      </c>
      <c r="C106" s="86" t="s">
        <v>1396</v>
      </c>
      <c r="D106" s="85" t="s">
        <v>402</v>
      </c>
      <c r="E106" s="86" t="s">
        <v>1406</v>
      </c>
      <c r="F106" s="85" t="s">
        <v>7093</v>
      </c>
      <c r="G106" s="85" t="s">
        <v>551</v>
      </c>
      <c r="H106" s="86" t="s">
        <v>564</v>
      </c>
      <c r="I106" s="85" t="s">
        <v>551</v>
      </c>
      <c r="J106" s="11" t="str">
        <f t="shared" si="20"/>
        <v>IC.PA.010666</v>
      </c>
      <c r="K106" s="2" t="s">
        <v>11383</v>
      </c>
      <c r="L106" t="str">
        <f t="shared" si="21"/>
        <v>S5</v>
      </c>
      <c r="M106" s="2" t="str">
        <f t="shared" si="22"/>
        <v>PI.IC.PA.010666.01</v>
      </c>
      <c r="N106" s="12"/>
      <c r="O106" s="12" t="str">
        <f t="shared" si="23"/>
        <v>PH.IC.PA.010666.01</v>
      </c>
      <c r="P106"/>
      <c r="Q106" s="12" t="str">
        <f t="shared" si="24"/>
        <v>CL.IC.PA.010666.01</v>
      </c>
      <c r="X106" s="78" t="s">
        <v>864</v>
      </c>
      <c r="Y106" s="78">
        <v>1117</v>
      </c>
    </row>
    <row r="107" spans="1:25" ht="15">
      <c r="A107" t="s">
        <v>6896</v>
      </c>
      <c r="C107" s="2" t="s">
        <v>11324</v>
      </c>
      <c r="D107" t="s">
        <v>7283</v>
      </c>
      <c r="E107" s="2" t="s">
        <v>7284</v>
      </c>
      <c r="F107" t="s">
        <v>7285</v>
      </c>
      <c r="G107" t="s">
        <v>7286</v>
      </c>
      <c r="H107" s="22" t="s">
        <v>1396</v>
      </c>
      <c r="I107" t="s">
        <v>7287</v>
      </c>
      <c r="J107" s="11" t="str">
        <f t="shared" si="16"/>
        <v>IC.PA.010701</v>
      </c>
      <c r="K107" s="2" t="s">
        <v>11324</v>
      </c>
      <c r="L107" t="str">
        <f t="shared" si="15"/>
        <v>Medication/concentration match order</v>
      </c>
      <c r="M107" s="2" t="str">
        <f t="shared" si="17"/>
        <v>PI.IC.PA.010701.01</v>
      </c>
      <c r="N107" s="12"/>
      <c r="O107" s="12" t="str">
        <f t="shared" si="18"/>
        <v>PH.IC.PA.010701.01</v>
      </c>
      <c r="Q107" s="12" t="str">
        <f t="shared" si="19"/>
        <v>CL.IC.PA.010701.01</v>
      </c>
    </row>
    <row r="108" spans="1:25" ht="15">
      <c r="A108" t="s">
        <v>6896</v>
      </c>
      <c r="C108" s="2" t="s">
        <v>11324</v>
      </c>
      <c r="E108" s="2" t="s">
        <v>7284</v>
      </c>
      <c r="F108" t="s">
        <v>7285</v>
      </c>
      <c r="G108" t="s">
        <v>7288</v>
      </c>
      <c r="H108" s="22" t="s">
        <v>1398</v>
      </c>
      <c r="I108" t="s">
        <v>7289</v>
      </c>
      <c r="J108" s="11" t="str">
        <f t="shared" si="16"/>
        <v>IC.PA.010702</v>
      </c>
      <c r="K108" s="2" t="s">
        <v>11324</v>
      </c>
      <c r="L108" t="str">
        <f t="shared" si="15"/>
        <v>Medication/concentration does not match order</v>
      </c>
      <c r="M108" s="2" t="str">
        <f t="shared" si="17"/>
        <v>PI.IC.PA.010702.01</v>
      </c>
      <c r="N108" s="12"/>
      <c r="O108" s="12" t="str">
        <f t="shared" si="18"/>
        <v>PH.IC.PA.010702.01</v>
      </c>
      <c r="Q108" s="12" t="str">
        <f t="shared" si="19"/>
        <v>CL.IC.PA.010702.01</v>
      </c>
    </row>
    <row r="109" spans="1:25" ht="15">
      <c r="A109" t="s">
        <v>6896</v>
      </c>
      <c r="C109" s="2" t="s">
        <v>11324</v>
      </c>
      <c r="E109" s="2" t="s">
        <v>7284</v>
      </c>
      <c r="F109" t="s">
        <v>7285</v>
      </c>
      <c r="G109" t="s">
        <v>124</v>
      </c>
      <c r="H109" s="22" t="s">
        <v>946</v>
      </c>
      <c r="I109" t="s">
        <v>7290</v>
      </c>
      <c r="J109" s="11" t="str">
        <f t="shared" si="16"/>
        <v>IC.PA.010703</v>
      </c>
      <c r="K109" s="2" t="s">
        <v>11324</v>
      </c>
      <c r="L109" t="str">
        <f t="shared" si="15"/>
        <v>Action Taken: specify</v>
      </c>
      <c r="M109" s="2" t="str">
        <f t="shared" si="17"/>
        <v>PI.IC.PA.010703.01</v>
      </c>
      <c r="N109" s="12"/>
      <c r="O109" s="12" t="str">
        <f t="shared" si="18"/>
        <v>PH.IC.PA.010703.01</v>
      </c>
      <c r="Q109" s="12" t="str">
        <f t="shared" si="19"/>
        <v>CL.IC.PA.010703.01</v>
      </c>
      <c r="R109" t="s">
        <v>1141</v>
      </c>
      <c r="S109">
        <v>811</v>
      </c>
    </row>
    <row r="110" spans="1:25" ht="15">
      <c r="A110" t="s">
        <v>6896</v>
      </c>
      <c r="C110" s="2" t="s">
        <v>11324</v>
      </c>
      <c r="D110" t="s">
        <v>7153</v>
      </c>
      <c r="E110" s="2" t="s">
        <v>10093</v>
      </c>
      <c r="F110" t="s">
        <v>6945</v>
      </c>
      <c r="G110" t="s">
        <v>6761</v>
      </c>
      <c r="H110" s="22" t="s">
        <v>1396</v>
      </c>
      <c r="I110" t="s">
        <v>6949</v>
      </c>
      <c r="J110" s="11" t="str">
        <f t="shared" si="16"/>
        <v>IC.PA.010801</v>
      </c>
      <c r="K110" s="2" t="s">
        <v>11324</v>
      </c>
      <c r="L110" t="str">
        <f t="shared" si="15"/>
        <v>Continuous/basal</v>
      </c>
      <c r="M110" s="2" t="str">
        <f t="shared" si="17"/>
        <v>PI.IC.PA.010801.01</v>
      </c>
      <c r="N110" s="12"/>
      <c r="O110" s="12" t="str">
        <f t="shared" si="18"/>
        <v>PH.IC.PA.010801.01</v>
      </c>
      <c r="Q110" s="12" t="str">
        <f t="shared" si="19"/>
        <v>CL.IC.PA.010801.01</v>
      </c>
    </row>
    <row r="111" spans="1:25" ht="15">
      <c r="A111" t="s">
        <v>6896</v>
      </c>
      <c r="C111" s="2" t="s">
        <v>1192</v>
      </c>
      <c r="E111" s="2" t="s">
        <v>10093</v>
      </c>
      <c r="F111" t="s">
        <v>6945</v>
      </c>
      <c r="G111" t="s">
        <v>6950</v>
      </c>
      <c r="H111" s="22" t="s">
        <v>1398</v>
      </c>
      <c r="I111" t="s">
        <v>6951</v>
      </c>
      <c r="J111" s="11" t="str">
        <f t="shared" si="16"/>
        <v>IC.PA.010802</v>
      </c>
      <c r="K111" s="2" t="s">
        <v>1192</v>
      </c>
      <c r="L111" t="str">
        <f t="shared" si="15"/>
        <v>Patient controlled: add protocol</v>
      </c>
      <c r="M111" s="2" t="str">
        <f t="shared" si="17"/>
        <v>PI.IC.PA.010802.01</v>
      </c>
      <c r="N111" s="12"/>
      <c r="O111" s="12" t="str">
        <f t="shared" si="18"/>
        <v>PH.IC.PA.010802.01</v>
      </c>
      <c r="Q111" s="12" t="str">
        <f t="shared" si="19"/>
        <v>CL.IC.PA.010802.01</v>
      </c>
    </row>
    <row r="112" spans="1:25" ht="15">
      <c r="A112" t="s">
        <v>6896</v>
      </c>
      <c r="C112" s="2" t="s">
        <v>1192</v>
      </c>
      <c r="E112" s="2" t="s">
        <v>10093</v>
      </c>
      <c r="F112" t="s">
        <v>6945</v>
      </c>
      <c r="G112" t="s">
        <v>6952</v>
      </c>
      <c r="H112" s="22" t="s">
        <v>1400</v>
      </c>
      <c r="I112" t="s">
        <v>6953</v>
      </c>
      <c r="J112" s="11" t="str">
        <f t="shared" si="16"/>
        <v>IC.PA.010803</v>
      </c>
      <c r="K112" s="2" t="s">
        <v>1192</v>
      </c>
      <c r="L112" t="str">
        <f t="shared" si="15"/>
        <v>Patient controlled + basal: add protocol</v>
      </c>
      <c r="M112" s="2" t="str">
        <f t="shared" si="17"/>
        <v>PI.IC.PA.010803.01</v>
      </c>
      <c r="N112" s="12"/>
      <c r="O112" s="12" t="str">
        <f t="shared" si="18"/>
        <v>PH.IC.PA.010803.01</v>
      </c>
      <c r="Q112" s="12" t="str">
        <f t="shared" si="19"/>
        <v>CL.IC.PA.010803.01</v>
      </c>
    </row>
    <row r="113" spans="1:19" ht="15">
      <c r="A113" t="s">
        <v>6896</v>
      </c>
      <c r="C113" s="2" t="s">
        <v>1192</v>
      </c>
      <c r="D113" t="s">
        <v>6954</v>
      </c>
      <c r="E113" s="2" t="s">
        <v>10095</v>
      </c>
      <c r="F113" t="s">
        <v>6955</v>
      </c>
      <c r="G113" t="s">
        <v>1001</v>
      </c>
      <c r="H113" s="22" t="s">
        <v>1396</v>
      </c>
      <c r="I113" t="s">
        <v>1001</v>
      </c>
      <c r="J113" s="11" t="str">
        <f t="shared" si="16"/>
        <v>IC.PA.010901</v>
      </c>
      <c r="K113" s="2" t="s">
        <v>1192</v>
      </c>
      <c r="L113" t="str">
        <f t="shared" si="15"/>
        <v>None</v>
      </c>
      <c r="M113" s="2" t="str">
        <f t="shared" si="17"/>
        <v>PI.IC.PA.010901.01</v>
      </c>
      <c r="N113" s="12"/>
      <c r="O113" s="12" t="str">
        <f t="shared" si="18"/>
        <v>PH.IC.PA.010901.01</v>
      </c>
      <c r="Q113" s="12" t="str">
        <f t="shared" si="19"/>
        <v>CL.IC.PA.010901.01</v>
      </c>
    </row>
    <row r="114" spans="1:19" ht="15">
      <c r="A114" t="s">
        <v>6896</v>
      </c>
      <c r="C114" s="2" t="s">
        <v>11324</v>
      </c>
      <c r="E114" s="2" t="s">
        <v>10095</v>
      </c>
      <c r="F114" t="s">
        <v>6955</v>
      </c>
      <c r="G114" t="s">
        <v>2911</v>
      </c>
      <c r="H114" s="22" t="s">
        <v>1398</v>
      </c>
      <c r="I114" t="s">
        <v>2911</v>
      </c>
      <c r="J114" s="11" t="str">
        <f t="shared" si="16"/>
        <v>IC.PA.010902</v>
      </c>
      <c r="K114" s="2" t="s">
        <v>11324</v>
      </c>
      <c r="L114" t="str">
        <f t="shared" si="15"/>
        <v>Nausea</v>
      </c>
      <c r="M114" s="2" t="str">
        <f t="shared" si="17"/>
        <v>PI.IC.PA.010902.01</v>
      </c>
      <c r="N114" s="12"/>
      <c r="O114" s="12" t="str">
        <f t="shared" si="18"/>
        <v>PH.IC.PA.010902.01</v>
      </c>
      <c r="Q114" s="12" t="str">
        <f t="shared" si="19"/>
        <v>CL.IC.PA.010902.01</v>
      </c>
    </row>
    <row r="115" spans="1:19" ht="15">
      <c r="A115" t="s">
        <v>6896</v>
      </c>
      <c r="C115" s="2" t="s">
        <v>1192</v>
      </c>
      <c r="E115" s="2" t="s">
        <v>10095</v>
      </c>
      <c r="F115" t="s">
        <v>6955</v>
      </c>
      <c r="G115" t="s">
        <v>2747</v>
      </c>
      <c r="H115" s="22" t="s">
        <v>1400</v>
      </c>
      <c r="I115" t="s">
        <v>2741</v>
      </c>
      <c r="J115" s="11" t="str">
        <f t="shared" si="16"/>
        <v>IC.PA.010903</v>
      </c>
      <c r="K115" s="2" t="s">
        <v>1192</v>
      </c>
      <c r="L115" t="str">
        <f t="shared" si="15"/>
        <v>Vomiting</v>
      </c>
      <c r="M115" s="2" t="str">
        <f t="shared" si="17"/>
        <v>PI.IC.PA.010903.01</v>
      </c>
      <c r="N115" s="12"/>
      <c r="O115" s="12" t="str">
        <f t="shared" si="18"/>
        <v>PH.IC.PA.010903.01</v>
      </c>
      <c r="Q115" s="12" t="str">
        <f t="shared" si="19"/>
        <v>CL.IC.PA.010903.01</v>
      </c>
    </row>
    <row r="116" spans="1:19" ht="15">
      <c r="A116" t="s">
        <v>6896</v>
      </c>
      <c r="C116" s="2" t="s">
        <v>1192</v>
      </c>
      <c r="E116" s="2" t="s">
        <v>10095</v>
      </c>
      <c r="F116" t="s">
        <v>6955</v>
      </c>
      <c r="G116" t="s">
        <v>6956</v>
      </c>
      <c r="H116" s="22" t="s">
        <v>1402</v>
      </c>
      <c r="I116" t="s">
        <v>6957</v>
      </c>
      <c r="J116" s="11" t="str">
        <f t="shared" si="16"/>
        <v>IC.PA.010904</v>
      </c>
      <c r="K116" s="2" t="s">
        <v>1192</v>
      </c>
      <c r="L116" t="str">
        <f t="shared" si="15"/>
        <v>Itching</v>
      </c>
      <c r="M116" s="2" t="str">
        <f t="shared" si="17"/>
        <v>PI.IC.PA.010904.01</v>
      </c>
      <c r="N116" s="12"/>
      <c r="O116" s="12" t="str">
        <f t="shared" si="18"/>
        <v>PH.IC.PA.010904.01</v>
      </c>
      <c r="Q116" s="12" t="str">
        <f t="shared" si="19"/>
        <v>CL.IC.PA.010904.01</v>
      </c>
    </row>
    <row r="117" spans="1:19" ht="15">
      <c r="A117" t="s">
        <v>6896</v>
      </c>
      <c r="C117" s="2" t="s">
        <v>1192</v>
      </c>
      <c r="E117" s="2" t="s">
        <v>10095</v>
      </c>
      <c r="F117" t="s">
        <v>6955</v>
      </c>
      <c r="G117" t="s">
        <v>6958</v>
      </c>
      <c r="H117" s="22" t="s">
        <v>1404</v>
      </c>
      <c r="I117" t="s">
        <v>6771</v>
      </c>
      <c r="J117" s="11" t="str">
        <f t="shared" si="16"/>
        <v>IC.PA.010905</v>
      </c>
      <c r="K117" s="2" t="s">
        <v>1192</v>
      </c>
      <c r="L117" t="str">
        <f t="shared" si="15"/>
        <v>Urinary retention</v>
      </c>
      <c r="M117" s="2" t="str">
        <f t="shared" si="17"/>
        <v>PI.IC.PA.010905.01</v>
      </c>
      <c r="N117" s="12"/>
      <c r="O117" s="12" t="str">
        <f t="shared" si="18"/>
        <v>PH.IC.PA.010905.01</v>
      </c>
      <c r="Q117" s="12" t="str">
        <f t="shared" si="19"/>
        <v>CL.IC.PA.010905.01</v>
      </c>
    </row>
    <row r="118" spans="1:19" ht="15">
      <c r="A118" t="s">
        <v>6896</v>
      </c>
      <c r="C118" s="2" t="s">
        <v>1192</v>
      </c>
      <c r="E118" s="2" t="s">
        <v>10095</v>
      </c>
      <c r="F118" t="s">
        <v>6955</v>
      </c>
      <c r="G118" t="s">
        <v>6772</v>
      </c>
      <c r="H118" s="22" t="s">
        <v>1406</v>
      </c>
      <c r="I118" t="s">
        <v>6773</v>
      </c>
      <c r="J118" s="11" t="str">
        <f t="shared" si="16"/>
        <v>IC.PA.010906</v>
      </c>
      <c r="K118" s="2" t="s">
        <v>1192</v>
      </c>
      <c r="L118" t="str">
        <f t="shared" si="15"/>
        <v>Respiratory depression</v>
      </c>
      <c r="M118" s="2" t="str">
        <f t="shared" si="17"/>
        <v>PI.IC.PA.010906.01</v>
      </c>
      <c r="N118" s="12"/>
      <c r="O118" s="12" t="str">
        <f t="shared" si="18"/>
        <v>PH.IC.PA.010906.01</v>
      </c>
      <c r="Q118" s="12" t="str">
        <f t="shared" si="19"/>
        <v>CL.IC.PA.010906.01</v>
      </c>
    </row>
    <row r="119" spans="1:19" ht="15">
      <c r="A119" t="s">
        <v>6896</v>
      </c>
      <c r="C119" s="2" t="s">
        <v>1192</v>
      </c>
      <c r="E119" s="2" t="s">
        <v>10095</v>
      </c>
      <c r="F119" t="s">
        <v>6955</v>
      </c>
      <c r="G119" t="s">
        <v>6774</v>
      </c>
      <c r="H119" s="22" t="s">
        <v>1419</v>
      </c>
      <c r="I119" t="s">
        <v>6774</v>
      </c>
      <c r="J119" s="11" t="str">
        <f t="shared" si="16"/>
        <v>IC.PA.010907</v>
      </c>
      <c r="K119" s="2" t="s">
        <v>1192</v>
      </c>
      <c r="L119" t="str">
        <f t="shared" si="15"/>
        <v>Hypotension</v>
      </c>
      <c r="M119" s="2" t="str">
        <f t="shared" si="17"/>
        <v>PI.IC.PA.010907.01</v>
      </c>
      <c r="N119" s="12"/>
      <c r="O119" s="12" t="str">
        <f t="shared" si="18"/>
        <v>PH.IC.PA.010907.01</v>
      </c>
      <c r="Q119" s="12" t="str">
        <f t="shared" si="19"/>
        <v>CL.IC.PA.010907.01</v>
      </c>
    </row>
    <row r="120" spans="1:19" ht="15">
      <c r="A120" t="s">
        <v>6896</v>
      </c>
      <c r="C120" s="2" t="s">
        <v>1192</v>
      </c>
      <c r="E120" s="2" t="s">
        <v>10095</v>
      </c>
      <c r="F120" t="s">
        <v>6955</v>
      </c>
      <c r="G120" t="s">
        <v>6775</v>
      </c>
      <c r="H120" s="22" t="s">
        <v>1550</v>
      </c>
      <c r="I120" t="s">
        <v>6775</v>
      </c>
      <c r="J120" s="11" t="str">
        <f t="shared" si="16"/>
        <v>IC.PA.010908</v>
      </c>
      <c r="K120" s="2" t="s">
        <v>1192</v>
      </c>
      <c r="L120" t="str">
        <f t="shared" si="15"/>
        <v>Headache</v>
      </c>
      <c r="M120" s="2" t="str">
        <f t="shared" si="17"/>
        <v>PI.IC.PA.010908.01</v>
      </c>
      <c r="N120" s="12"/>
      <c r="O120" s="12" t="str">
        <f t="shared" si="18"/>
        <v>PH.IC.PA.010908.01</v>
      </c>
      <c r="Q120" s="12" t="str">
        <f t="shared" si="19"/>
        <v>CL.IC.PA.010908.01</v>
      </c>
    </row>
    <row r="121" spans="1:19" ht="15">
      <c r="A121" t="s">
        <v>6896</v>
      </c>
      <c r="C121" s="2" t="s">
        <v>1192</v>
      </c>
      <c r="E121" s="2" t="s">
        <v>10095</v>
      </c>
      <c r="F121" t="s">
        <v>6955</v>
      </c>
      <c r="G121" t="s">
        <v>6776</v>
      </c>
      <c r="H121" s="22" t="s">
        <v>1551</v>
      </c>
      <c r="I121" t="s">
        <v>6777</v>
      </c>
      <c r="J121" s="11" t="str">
        <f t="shared" si="16"/>
        <v>IC.PA.010909</v>
      </c>
      <c r="K121" s="2" t="s">
        <v>1192</v>
      </c>
      <c r="L121" t="str">
        <f t="shared" si="15"/>
        <v>Blurred vision</v>
      </c>
      <c r="M121" s="2" t="str">
        <f t="shared" si="17"/>
        <v>PI.IC.PA.010909.01</v>
      </c>
      <c r="N121" s="12"/>
      <c r="O121" s="12" t="str">
        <f t="shared" si="18"/>
        <v>PH.IC.PA.010909.01</v>
      </c>
      <c r="Q121" s="12" t="str">
        <f t="shared" si="19"/>
        <v>CL.IC.PA.010909.01</v>
      </c>
    </row>
    <row r="122" spans="1:19" ht="15">
      <c r="A122" t="s">
        <v>6896</v>
      </c>
      <c r="C122" s="2" t="s">
        <v>1192</v>
      </c>
      <c r="E122" s="2" t="s">
        <v>10095</v>
      </c>
      <c r="F122" t="s">
        <v>6955</v>
      </c>
      <c r="G122" t="s">
        <v>6778</v>
      </c>
      <c r="H122" s="22" t="s">
        <v>1571</v>
      </c>
      <c r="I122" t="s">
        <v>6779</v>
      </c>
      <c r="J122" s="11" t="str">
        <f t="shared" si="16"/>
        <v>IC.PA.010910</v>
      </c>
      <c r="K122" s="2" t="s">
        <v>1192</v>
      </c>
      <c r="L122" t="str">
        <f t="shared" si="15"/>
        <v>Slurred speech</v>
      </c>
      <c r="M122" s="2" t="str">
        <f t="shared" si="17"/>
        <v>PI.IC.PA.010910.01</v>
      </c>
      <c r="N122" s="12"/>
      <c r="O122" s="12" t="str">
        <f t="shared" si="18"/>
        <v>PH.IC.PA.010910.01</v>
      </c>
      <c r="Q122" s="12" t="str">
        <f t="shared" si="19"/>
        <v>CL.IC.PA.010910.01</v>
      </c>
    </row>
    <row r="123" spans="1:19" ht="15">
      <c r="A123" t="s">
        <v>6896</v>
      </c>
      <c r="C123" s="2" t="s">
        <v>1192</v>
      </c>
      <c r="E123" s="2" t="s">
        <v>10095</v>
      </c>
      <c r="F123" t="s">
        <v>6955</v>
      </c>
      <c r="G123" t="s">
        <v>6780</v>
      </c>
      <c r="H123" s="22" t="s">
        <v>1298</v>
      </c>
      <c r="I123" t="s">
        <v>6781</v>
      </c>
      <c r="J123" s="11" t="str">
        <f t="shared" si="16"/>
        <v>IC.PA.010911</v>
      </c>
      <c r="K123" s="2" t="s">
        <v>1192</v>
      </c>
      <c r="L123" t="str">
        <f t="shared" si="15"/>
        <v>Poor balance</v>
      </c>
      <c r="M123" s="2" t="str">
        <f t="shared" si="17"/>
        <v>PI.IC.PA.010911.01</v>
      </c>
      <c r="N123" s="12"/>
      <c r="O123" s="12" t="str">
        <f t="shared" si="18"/>
        <v>PH.IC.PA.010911.01</v>
      </c>
      <c r="Q123" s="12" t="str">
        <f t="shared" si="19"/>
        <v>CL.IC.PA.010911.01</v>
      </c>
    </row>
    <row r="124" spans="1:19" ht="15">
      <c r="A124" t="s">
        <v>6896</v>
      </c>
      <c r="C124" s="2" t="s">
        <v>1192</v>
      </c>
      <c r="E124" s="2" t="s">
        <v>10095</v>
      </c>
      <c r="F124" t="s">
        <v>6955</v>
      </c>
      <c r="G124" t="s">
        <v>6967</v>
      </c>
      <c r="H124" s="22" t="s">
        <v>1299</v>
      </c>
      <c r="I124" t="s">
        <v>6968</v>
      </c>
      <c r="J124" s="11" t="str">
        <f t="shared" si="16"/>
        <v>IC.PA.010912</v>
      </c>
      <c r="K124" s="2" t="s">
        <v>1192</v>
      </c>
      <c r="L124" t="str">
        <f t="shared" si="15"/>
        <v>Tingling mouth/lips</v>
      </c>
      <c r="M124" s="2" t="str">
        <f t="shared" si="17"/>
        <v>PI.IC.PA.010912.01</v>
      </c>
      <c r="N124" s="12"/>
      <c r="O124" s="12" t="str">
        <f t="shared" si="18"/>
        <v>PH.IC.PA.010912.01</v>
      </c>
      <c r="Q124" s="12" t="str">
        <f t="shared" si="19"/>
        <v>CL.IC.PA.010912.01</v>
      </c>
    </row>
    <row r="125" spans="1:19" ht="15">
      <c r="A125" t="s">
        <v>6896</v>
      </c>
      <c r="C125" s="2" t="s">
        <v>1192</v>
      </c>
      <c r="E125" s="2" t="s">
        <v>10095</v>
      </c>
      <c r="F125" t="s">
        <v>6955</v>
      </c>
      <c r="G125" t="s">
        <v>2971</v>
      </c>
      <c r="H125" s="22" t="s">
        <v>1300</v>
      </c>
      <c r="I125" t="s">
        <v>930</v>
      </c>
      <c r="J125" s="11" t="str">
        <f t="shared" si="16"/>
        <v>IC.PA.010913</v>
      </c>
      <c r="K125" s="2" t="s">
        <v>1192</v>
      </c>
      <c r="L125" t="str">
        <f t="shared" si="15"/>
        <v>Other: specify</v>
      </c>
      <c r="M125" s="2" t="str">
        <f t="shared" si="17"/>
        <v>PI.IC.PA.010913.01</v>
      </c>
      <c r="N125" s="12"/>
      <c r="O125" s="12" t="str">
        <f t="shared" si="18"/>
        <v>PH.IC.PA.010913.01</v>
      </c>
      <c r="Q125" s="12" t="str">
        <f t="shared" si="19"/>
        <v>CL.IC.PA.010913.01</v>
      </c>
    </row>
    <row r="126" spans="1:19" ht="15">
      <c r="A126" t="s">
        <v>6896</v>
      </c>
      <c r="C126" s="2" t="s">
        <v>1192</v>
      </c>
      <c r="E126" s="2" t="s">
        <v>10095</v>
      </c>
      <c r="F126" t="s">
        <v>6955</v>
      </c>
      <c r="G126" t="s">
        <v>6969</v>
      </c>
      <c r="H126" s="22" t="s">
        <v>9621</v>
      </c>
      <c r="I126" t="s">
        <v>6969</v>
      </c>
      <c r="J126" s="11" t="str">
        <f t="shared" si="16"/>
        <v>IC.PA.010914</v>
      </c>
      <c r="K126" s="2" t="s">
        <v>11324</v>
      </c>
      <c r="L126" t="str">
        <f t="shared" si="15"/>
        <v>Hypoventilation</v>
      </c>
      <c r="M126" s="2" t="str">
        <f t="shared" si="17"/>
        <v>PI.IC.PA.010914.01</v>
      </c>
      <c r="N126" s="12"/>
      <c r="O126" s="12" t="str">
        <f t="shared" si="18"/>
        <v>PH.IC.PA.010914.01</v>
      </c>
      <c r="Q126" s="12" t="str">
        <f t="shared" si="19"/>
        <v>CL.IC.PA.010914.01</v>
      </c>
      <c r="R126" t="s">
        <v>1141</v>
      </c>
      <c r="S126">
        <v>812</v>
      </c>
    </row>
    <row r="127" spans="1:19" ht="15">
      <c r="A127" t="s">
        <v>6896</v>
      </c>
      <c r="C127" s="2" t="s">
        <v>1192</v>
      </c>
      <c r="E127" s="2" t="s">
        <v>10095</v>
      </c>
      <c r="F127" t="s">
        <v>6955</v>
      </c>
      <c r="G127" t="s">
        <v>6970</v>
      </c>
      <c r="H127" s="22" t="s">
        <v>6135</v>
      </c>
      <c r="I127" t="s">
        <v>6970</v>
      </c>
      <c r="J127" s="11" t="str">
        <f t="shared" ref="J127:J162" si="25">CONCATENATE("IC.PA.",C127,E127,H127)</f>
        <v>IC.PA.010915</v>
      </c>
      <c r="K127" s="2" t="s">
        <v>1192</v>
      </c>
      <c r="L127" t="str">
        <f t="shared" si="15"/>
        <v>Constipation</v>
      </c>
      <c r="M127" s="2" t="str">
        <f t="shared" ref="M127:M162" si="26">CONCATENATE("PI.",J127,".",K127)</f>
        <v>PI.IC.PA.010915.01</v>
      </c>
      <c r="N127" s="12"/>
      <c r="O127" s="12" t="str">
        <f t="shared" ref="O127:O162" si="27">CONCATENATE("PH.",J127,".",K127)</f>
        <v>PH.IC.PA.010915.01</v>
      </c>
      <c r="Q127" s="12" t="str">
        <f t="shared" ref="Q127:Q162" si="28">CONCATENATE("CL.",J127,".",K127)</f>
        <v>CL.IC.PA.010915.01</v>
      </c>
      <c r="R127" t="s">
        <v>1141</v>
      </c>
      <c r="S127">
        <v>812</v>
      </c>
    </row>
    <row r="128" spans="1:19" ht="15">
      <c r="A128" t="s">
        <v>6896</v>
      </c>
      <c r="C128" s="2" t="s">
        <v>11324</v>
      </c>
      <c r="E128" s="2" t="s">
        <v>10095</v>
      </c>
      <c r="F128" t="s">
        <v>6955</v>
      </c>
      <c r="G128" t="s">
        <v>6971</v>
      </c>
      <c r="H128" s="22" t="s">
        <v>5740</v>
      </c>
      <c r="I128" t="s">
        <v>6971</v>
      </c>
      <c r="J128" s="11" t="str">
        <f t="shared" si="25"/>
        <v>IC.PA.010916</v>
      </c>
      <c r="K128" s="2" t="s">
        <v>11324</v>
      </c>
      <c r="L128" t="str">
        <f t="shared" si="15"/>
        <v>Confusion</v>
      </c>
      <c r="M128" s="2" t="str">
        <f t="shared" si="26"/>
        <v>PI.IC.PA.010916.01</v>
      </c>
      <c r="N128" s="12"/>
      <c r="O128" s="12" t="str">
        <f t="shared" si="27"/>
        <v>PH.IC.PA.010916.01</v>
      </c>
      <c r="Q128" s="12" t="str">
        <f t="shared" si="28"/>
        <v>CL.IC.PA.010916.01</v>
      </c>
      <c r="R128" t="s">
        <v>1141</v>
      </c>
      <c r="S128">
        <v>812</v>
      </c>
    </row>
    <row r="129" spans="1:25" ht="15">
      <c r="A129" t="s">
        <v>6896</v>
      </c>
      <c r="C129" s="2" t="s">
        <v>11324</v>
      </c>
      <c r="E129" s="2" t="s">
        <v>10095</v>
      </c>
      <c r="F129" t="s">
        <v>6955</v>
      </c>
      <c r="G129" t="s">
        <v>6972</v>
      </c>
      <c r="H129" s="22" t="s">
        <v>1138</v>
      </c>
      <c r="I129" t="s">
        <v>6972</v>
      </c>
      <c r="J129" s="11" t="str">
        <f t="shared" si="25"/>
        <v>IC.PA.010917</v>
      </c>
      <c r="K129" s="2" t="s">
        <v>11324</v>
      </c>
      <c r="L129" t="str">
        <f t="shared" si="15"/>
        <v>Urinary retention</v>
      </c>
      <c r="M129" s="2" t="str">
        <f t="shared" si="26"/>
        <v>PI.IC.PA.010917.01</v>
      </c>
      <c r="N129" s="12"/>
      <c r="O129" s="12" t="str">
        <f t="shared" si="27"/>
        <v>PH.IC.PA.010917.01</v>
      </c>
      <c r="Q129" s="12" t="str">
        <f t="shared" si="28"/>
        <v>CL.IC.PA.010917.01</v>
      </c>
      <c r="R129" t="s">
        <v>9277</v>
      </c>
      <c r="S129">
        <v>812</v>
      </c>
    </row>
    <row r="130" spans="1:25" ht="15">
      <c r="A130" t="s">
        <v>6896</v>
      </c>
      <c r="C130" s="2" t="s">
        <v>11324</v>
      </c>
      <c r="D130" t="s">
        <v>6973</v>
      </c>
      <c r="E130" s="2" t="s">
        <v>10905</v>
      </c>
      <c r="F130" t="s">
        <v>6966</v>
      </c>
      <c r="G130" t="s">
        <v>1762</v>
      </c>
      <c r="H130" s="22" t="s">
        <v>1396</v>
      </c>
      <c r="I130" t="s">
        <v>1762</v>
      </c>
      <c r="J130" s="11" t="str">
        <f t="shared" si="25"/>
        <v>IC.PA.011001</v>
      </c>
      <c r="K130" s="2" t="s">
        <v>11324</v>
      </c>
      <c r="L130" t="str">
        <f t="shared" si="15"/>
        <v>Yes</v>
      </c>
      <c r="M130" s="2" t="str">
        <f t="shared" si="26"/>
        <v>PI.IC.PA.011001.01</v>
      </c>
      <c r="N130" s="12"/>
      <c r="O130" s="12" t="str">
        <f t="shared" si="27"/>
        <v>PH.IC.PA.011001.01</v>
      </c>
      <c r="Q130" s="12" t="str">
        <f t="shared" si="28"/>
        <v>CL.IC.PA.011001.01</v>
      </c>
    </row>
    <row r="131" spans="1:25" ht="15">
      <c r="A131" t="s">
        <v>6896</v>
      </c>
      <c r="C131" s="2" t="s">
        <v>11324</v>
      </c>
      <c r="E131" s="2" t="s">
        <v>10905</v>
      </c>
      <c r="F131" t="s">
        <v>6966</v>
      </c>
      <c r="G131" t="s">
        <v>3196</v>
      </c>
      <c r="H131" s="22" t="s">
        <v>1398</v>
      </c>
      <c r="I131" t="s">
        <v>3196</v>
      </c>
      <c r="J131" s="11" t="str">
        <f t="shared" si="25"/>
        <v>IC.PA.011002</v>
      </c>
      <c r="K131" s="2" t="s">
        <v>11324</v>
      </c>
      <c r="L131" t="str">
        <f t="shared" si="15"/>
        <v>No</v>
      </c>
      <c r="M131" s="2" t="str">
        <f t="shared" si="26"/>
        <v>PI.IC.PA.011002.01</v>
      </c>
      <c r="N131" s="12"/>
      <c r="O131" s="12" t="str">
        <f t="shared" si="27"/>
        <v>PH.IC.PA.011002.01</v>
      </c>
      <c r="Q131" s="12" t="str">
        <f t="shared" si="28"/>
        <v>CL.IC.PA.011002.01</v>
      </c>
    </row>
    <row r="132" spans="1:25" ht="15">
      <c r="A132" t="s">
        <v>6896</v>
      </c>
      <c r="C132" s="2" t="s">
        <v>11324</v>
      </c>
      <c r="E132" s="2" t="s">
        <v>10905</v>
      </c>
      <c r="F132" t="s">
        <v>6966</v>
      </c>
      <c r="G132" t="s">
        <v>125</v>
      </c>
      <c r="H132" s="22" t="s">
        <v>946</v>
      </c>
      <c r="I132" t="s">
        <v>7154</v>
      </c>
      <c r="J132" s="11" t="str">
        <f t="shared" si="25"/>
        <v>IC.PA.011003</v>
      </c>
      <c r="K132" s="2" t="s">
        <v>11324</v>
      </c>
      <c r="L132" t="str">
        <f t="shared" si="15"/>
        <v>Tubing filtered</v>
      </c>
      <c r="M132" s="2" t="str">
        <f t="shared" si="26"/>
        <v>PI.IC.PA.011003.01</v>
      </c>
      <c r="N132" s="12"/>
      <c r="O132" s="12" t="str">
        <f t="shared" si="27"/>
        <v>PH.IC.PA.011003.01</v>
      </c>
      <c r="Q132" s="12" t="str">
        <f t="shared" si="28"/>
        <v>CL.IC.PA.011003.01</v>
      </c>
      <c r="R132" t="s">
        <v>9277</v>
      </c>
      <c r="S132">
        <v>300</v>
      </c>
    </row>
    <row r="133" spans="1:25" ht="15">
      <c r="A133" t="s">
        <v>6896</v>
      </c>
      <c r="C133" s="2" t="s">
        <v>1192</v>
      </c>
      <c r="E133" s="2" t="s">
        <v>10905</v>
      </c>
      <c r="F133" t="s">
        <v>6966</v>
      </c>
      <c r="G133" t="s">
        <v>7155</v>
      </c>
      <c r="H133" s="22" t="s">
        <v>7070</v>
      </c>
      <c r="I133" t="s">
        <v>7155</v>
      </c>
      <c r="J133" s="11" t="str">
        <f t="shared" si="25"/>
        <v>IC.PA.011004</v>
      </c>
      <c r="K133" s="2" t="s">
        <v>1192</v>
      </c>
      <c r="L133" t="str">
        <f t="shared" si="15"/>
        <v>Portless</v>
      </c>
      <c r="M133" s="2" t="str">
        <f t="shared" si="26"/>
        <v>PI.IC.PA.011004.01</v>
      </c>
      <c r="N133" s="12"/>
      <c r="O133" s="12" t="str">
        <f t="shared" si="27"/>
        <v>PH.IC.PA.011004.01</v>
      </c>
      <c r="Q133" s="12" t="str">
        <f t="shared" si="28"/>
        <v>CL.IC.PA.011004.01</v>
      </c>
      <c r="R133" t="s">
        <v>9277</v>
      </c>
      <c r="S133">
        <v>300</v>
      </c>
    </row>
    <row r="134" spans="1:25" s="78" customFormat="1" ht="15">
      <c r="A134" s="81" t="s">
        <v>6896</v>
      </c>
      <c r="B134" s="81" t="s">
        <v>9522</v>
      </c>
      <c r="C134" s="82" t="s">
        <v>1396</v>
      </c>
      <c r="D134" s="83" t="s">
        <v>3259</v>
      </c>
      <c r="E134" s="82" t="s">
        <v>770</v>
      </c>
      <c r="F134" s="81" t="s">
        <v>782</v>
      </c>
      <c r="G134" s="81" t="s">
        <v>2772</v>
      </c>
      <c r="H134" s="84" t="s">
        <v>636</v>
      </c>
      <c r="I134" s="81" t="s">
        <v>2772</v>
      </c>
      <c r="J134" s="11" t="str">
        <f t="shared" ref="J134:J140" si="29">CONCATENATE("IC.PA.",C134,E134,H134)</f>
        <v>IC.PA.011101</v>
      </c>
      <c r="K134" s="2" t="s">
        <v>11683</v>
      </c>
      <c r="L134" t="str">
        <f t="shared" ref="L134:L140" si="30">G134</f>
        <v>Patent</v>
      </c>
      <c r="M134" s="2" t="str">
        <f t="shared" ref="M134:M140" si="31">CONCATENATE("PI.",J134,".",K134)</f>
        <v>PI.IC.PA.011101.01</v>
      </c>
      <c r="N134" s="12"/>
      <c r="O134" s="12" t="str">
        <f t="shared" ref="O134:O140" si="32">CONCATENATE("PH.",J134,".",K134)</f>
        <v>PH.IC.PA.011101.01</v>
      </c>
      <c r="P134"/>
      <c r="Q134" s="12" t="str">
        <f t="shared" ref="Q134:Q140" si="33">CONCATENATE("CL.",J134,".",K134)</f>
        <v>CL.IC.PA.011101.01</v>
      </c>
      <c r="X134" s="78" t="s">
        <v>807</v>
      </c>
      <c r="Y134" s="78">
        <v>1117</v>
      </c>
    </row>
    <row r="135" spans="1:25" s="78" customFormat="1" ht="15">
      <c r="A135" s="81" t="s">
        <v>6896</v>
      </c>
      <c r="B135" s="81" t="s">
        <v>9522</v>
      </c>
      <c r="C135" s="82" t="s">
        <v>1396</v>
      </c>
      <c r="D135" s="83" t="s">
        <v>3259</v>
      </c>
      <c r="E135" s="82" t="s">
        <v>770</v>
      </c>
      <c r="F135" s="81" t="s">
        <v>782</v>
      </c>
      <c r="G135" s="81" t="s">
        <v>3795</v>
      </c>
      <c r="H135" s="84" t="s">
        <v>637</v>
      </c>
      <c r="I135" s="81" t="s">
        <v>3795</v>
      </c>
      <c r="J135" s="11" t="str">
        <f t="shared" si="29"/>
        <v>IC.PA.011102</v>
      </c>
      <c r="K135" s="2" t="s">
        <v>11683</v>
      </c>
      <c r="L135" t="str">
        <f t="shared" si="30"/>
        <v>Occluded</v>
      </c>
      <c r="M135" s="2" t="str">
        <f t="shared" si="31"/>
        <v>PI.IC.PA.011102.01</v>
      </c>
      <c r="N135" s="12"/>
      <c r="O135" s="12" t="str">
        <f t="shared" si="32"/>
        <v>PH.IC.PA.011102.01</v>
      </c>
      <c r="P135"/>
      <c r="Q135" s="12" t="str">
        <f t="shared" si="33"/>
        <v>CL.IC.PA.011102.01</v>
      </c>
      <c r="X135" s="78" t="s">
        <v>807</v>
      </c>
      <c r="Y135" s="78">
        <v>1117</v>
      </c>
    </row>
    <row r="136" spans="1:25" s="78" customFormat="1" ht="15">
      <c r="A136" s="81" t="s">
        <v>6896</v>
      </c>
      <c r="B136" s="81" t="s">
        <v>9522</v>
      </c>
      <c r="C136" s="82" t="s">
        <v>1396</v>
      </c>
      <c r="D136" s="83" t="s">
        <v>3259</v>
      </c>
      <c r="E136" s="82" t="s">
        <v>770</v>
      </c>
      <c r="F136" s="81" t="s">
        <v>782</v>
      </c>
      <c r="G136" s="81" t="s">
        <v>2228</v>
      </c>
      <c r="H136" s="84" t="s">
        <v>638</v>
      </c>
      <c r="I136" s="81" t="s">
        <v>2228</v>
      </c>
      <c r="J136" s="11" t="str">
        <f t="shared" si="29"/>
        <v>IC.PA.011103</v>
      </c>
      <c r="K136" s="2" t="s">
        <v>11683</v>
      </c>
      <c r="L136" t="str">
        <f t="shared" si="30"/>
        <v>Capped</v>
      </c>
      <c r="M136" s="2" t="str">
        <f t="shared" si="31"/>
        <v>PI.IC.PA.011103.01</v>
      </c>
      <c r="N136" s="12"/>
      <c r="O136" s="12" t="str">
        <f t="shared" si="32"/>
        <v>PH.IC.PA.011103.01</v>
      </c>
      <c r="P136"/>
      <c r="Q136" s="12" t="str">
        <f t="shared" si="33"/>
        <v>CL.IC.PA.011103.01</v>
      </c>
      <c r="X136" s="78" t="s">
        <v>807</v>
      </c>
      <c r="Y136" s="78">
        <v>1117</v>
      </c>
    </row>
    <row r="137" spans="1:25" s="78" customFormat="1" ht="15">
      <c r="A137" s="81" t="s">
        <v>6896</v>
      </c>
      <c r="B137" s="81" t="s">
        <v>9522</v>
      </c>
      <c r="C137" s="82" t="s">
        <v>1396</v>
      </c>
      <c r="D137" s="83" t="s">
        <v>3259</v>
      </c>
      <c r="E137" s="82" t="s">
        <v>770</v>
      </c>
      <c r="F137" s="81" t="s">
        <v>782</v>
      </c>
      <c r="G137" s="81" t="s">
        <v>3102</v>
      </c>
      <c r="H137" s="84" t="s">
        <v>639</v>
      </c>
      <c r="I137" s="81" t="s">
        <v>1583</v>
      </c>
      <c r="J137" s="11" t="str">
        <f t="shared" si="29"/>
        <v>IC.PA.011104</v>
      </c>
      <c r="K137" s="2" t="s">
        <v>11683</v>
      </c>
      <c r="L137" t="str">
        <f t="shared" si="30"/>
        <v>Discontinued</v>
      </c>
      <c r="M137" s="2" t="str">
        <f t="shared" si="31"/>
        <v>PI.IC.PA.011104.01</v>
      </c>
      <c r="N137" s="12"/>
      <c r="O137" s="12" t="str">
        <f t="shared" si="32"/>
        <v>PH.IC.PA.011104.01</v>
      </c>
      <c r="P137"/>
      <c r="Q137" s="12" t="str">
        <f t="shared" si="33"/>
        <v>CL.IC.PA.011104.01</v>
      </c>
      <c r="X137" s="78" t="s">
        <v>807</v>
      </c>
      <c r="Y137" s="78">
        <v>1117</v>
      </c>
    </row>
    <row r="138" spans="1:25" s="78" customFormat="1" ht="15">
      <c r="A138" s="81" t="s">
        <v>6896</v>
      </c>
      <c r="B138" s="81" t="s">
        <v>9522</v>
      </c>
      <c r="C138" s="82" t="s">
        <v>1396</v>
      </c>
      <c r="D138" s="83" t="s">
        <v>3259</v>
      </c>
      <c r="E138" s="82" t="s">
        <v>770</v>
      </c>
      <c r="F138" s="81" t="s">
        <v>782</v>
      </c>
      <c r="G138" s="81" t="s">
        <v>783</v>
      </c>
      <c r="H138" s="84" t="s">
        <v>729</v>
      </c>
      <c r="I138" s="81" t="s">
        <v>784</v>
      </c>
      <c r="J138" s="11" t="str">
        <f t="shared" si="29"/>
        <v>IC.PA.011105</v>
      </c>
      <c r="K138" s="2" t="s">
        <v>11683</v>
      </c>
      <c r="L138" t="str">
        <f t="shared" si="30"/>
        <v>Self Discontinued</v>
      </c>
      <c r="M138" s="2" t="str">
        <f t="shared" si="31"/>
        <v>PI.IC.PA.011105.01</v>
      </c>
      <c r="N138" s="12"/>
      <c r="O138" s="12" t="str">
        <f t="shared" si="32"/>
        <v>PH.IC.PA.011105.01</v>
      </c>
      <c r="P138"/>
      <c r="Q138" s="12" t="str">
        <f t="shared" si="33"/>
        <v>CL.IC.PA.011105.01</v>
      </c>
      <c r="X138" s="78" t="s">
        <v>807</v>
      </c>
      <c r="Y138" s="78">
        <v>1117</v>
      </c>
    </row>
    <row r="139" spans="1:25" s="78" customFormat="1" ht="15">
      <c r="A139" s="81" t="s">
        <v>6896</v>
      </c>
      <c r="B139" s="81" t="s">
        <v>9522</v>
      </c>
      <c r="C139" s="82" t="s">
        <v>1396</v>
      </c>
      <c r="D139" s="83" t="s">
        <v>3259</v>
      </c>
      <c r="E139" s="82" t="s">
        <v>770</v>
      </c>
      <c r="F139" s="81" t="s">
        <v>782</v>
      </c>
      <c r="G139" s="81" t="s">
        <v>785</v>
      </c>
      <c r="H139" s="84" t="s">
        <v>873</v>
      </c>
      <c r="I139" s="81" t="s">
        <v>785</v>
      </c>
      <c r="J139" s="11" t="str">
        <f t="shared" si="29"/>
        <v>IC.PA.011106</v>
      </c>
      <c r="K139" s="2" t="s">
        <v>11683</v>
      </c>
      <c r="L139" t="str">
        <f t="shared" si="30"/>
        <v>Tip Intact</v>
      </c>
      <c r="M139" s="2" t="str">
        <f t="shared" si="31"/>
        <v>PI.IC.PA.011106.01</v>
      </c>
      <c r="N139" s="12"/>
      <c r="O139" s="12" t="str">
        <f t="shared" si="32"/>
        <v>PH.IC.PA.011106.01</v>
      </c>
      <c r="P139"/>
      <c r="Q139" s="12" t="str">
        <f t="shared" si="33"/>
        <v>CL.IC.PA.011106.01</v>
      </c>
      <c r="X139" s="78" t="s">
        <v>807</v>
      </c>
      <c r="Y139" s="78">
        <v>1117</v>
      </c>
    </row>
    <row r="140" spans="1:25" s="78" customFormat="1" ht="15">
      <c r="A140" s="81" t="s">
        <v>6896</v>
      </c>
      <c r="B140" s="81" t="s">
        <v>9522</v>
      </c>
      <c r="C140" s="82" t="s">
        <v>1396</v>
      </c>
      <c r="D140" s="83" t="s">
        <v>3259</v>
      </c>
      <c r="E140" s="82" t="s">
        <v>770</v>
      </c>
      <c r="F140" s="81" t="s">
        <v>782</v>
      </c>
      <c r="G140" s="81" t="s">
        <v>635</v>
      </c>
      <c r="H140" s="84" t="s">
        <v>640</v>
      </c>
      <c r="I140" s="81" t="s">
        <v>635</v>
      </c>
      <c r="J140" s="11" t="str">
        <f t="shared" si="29"/>
        <v>IC.PA.011107</v>
      </c>
      <c r="K140" s="2" t="s">
        <v>11683</v>
      </c>
      <c r="L140" t="str">
        <f t="shared" si="30"/>
        <v>Tip Not Intact</v>
      </c>
      <c r="M140" s="2" t="str">
        <f t="shared" si="31"/>
        <v>PI.IC.PA.011107.01</v>
      </c>
      <c r="N140" s="12"/>
      <c r="O140" s="12" t="str">
        <f t="shared" si="32"/>
        <v>PH.IC.PA.011107.01</v>
      </c>
      <c r="P140"/>
      <c r="Q140" s="12" t="str">
        <f t="shared" si="33"/>
        <v>CL.IC.PA.011107.01</v>
      </c>
      <c r="X140" s="78" t="s">
        <v>807</v>
      </c>
      <c r="Y140" s="78">
        <v>1117</v>
      </c>
    </row>
    <row r="141" spans="1:25" s="78" customFormat="1" ht="15">
      <c r="A141" s="81" t="s">
        <v>6896</v>
      </c>
      <c r="B141" s="81" t="s">
        <v>9522</v>
      </c>
      <c r="C141" s="82" t="s">
        <v>1396</v>
      </c>
      <c r="D141" s="81" t="s">
        <v>565</v>
      </c>
      <c r="E141" s="82" t="s">
        <v>567</v>
      </c>
      <c r="F141" s="81" t="s">
        <v>566</v>
      </c>
      <c r="G141" s="81" t="s">
        <v>403</v>
      </c>
      <c r="H141" s="82" t="s">
        <v>636</v>
      </c>
      <c r="I141" s="81" t="s">
        <v>403</v>
      </c>
      <c r="J141" s="11" t="str">
        <f t="shared" ref="J141:J161" si="34">CONCATENATE("IC.PA.",C141,E141,H141)</f>
        <v>IC.PA.011201</v>
      </c>
      <c r="K141" s="2" t="s">
        <v>11683</v>
      </c>
      <c r="L141" t="str">
        <f t="shared" ref="L141:L161" si="35">G141</f>
        <v>T2</v>
      </c>
      <c r="M141" s="2" t="str">
        <f t="shared" ref="M141:M161" si="36">CONCATENATE("PI.",J141,".",K141)</f>
        <v>PI.IC.PA.011201.01</v>
      </c>
      <c r="N141" s="12"/>
      <c r="O141" s="12" t="str">
        <f t="shared" ref="O141:O161" si="37">CONCATENATE("PH.",J141,".",K141)</f>
        <v>PH.IC.PA.011201.01</v>
      </c>
      <c r="P141"/>
      <c r="Q141" s="12" t="str">
        <f t="shared" ref="Q141:Q161" si="38">CONCATENATE("CL.",J141,".",K141)</f>
        <v>CL.IC.PA.011201.01</v>
      </c>
      <c r="X141" s="78" t="s">
        <v>807</v>
      </c>
      <c r="Y141" s="78">
        <v>1117</v>
      </c>
    </row>
    <row r="142" spans="1:25" s="78" customFormat="1" ht="15">
      <c r="A142" s="81" t="s">
        <v>6896</v>
      </c>
      <c r="B142" s="81" t="s">
        <v>9522</v>
      </c>
      <c r="C142" s="82" t="s">
        <v>1396</v>
      </c>
      <c r="D142" s="81" t="s">
        <v>565</v>
      </c>
      <c r="E142" s="82" t="s">
        <v>567</v>
      </c>
      <c r="F142" s="81" t="s">
        <v>566</v>
      </c>
      <c r="G142" s="81" t="s">
        <v>404</v>
      </c>
      <c r="H142" s="82" t="s">
        <v>637</v>
      </c>
      <c r="I142" s="81" t="s">
        <v>404</v>
      </c>
      <c r="J142" s="11" t="str">
        <f t="shared" si="34"/>
        <v>IC.PA.011202</v>
      </c>
      <c r="K142" s="2" t="s">
        <v>11683</v>
      </c>
      <c r="L142" t="str">
        <f t="shared" si="35"/>
        <v>T3</v>
      </c>
      <c r="M142" s="2" t="str">
        <f t="shared" si="36"/>
        <v>PI.IC.PA.011202.01</v>
      </c>
      <c r="N142" s="12"/>
      <c r="O142" s="12" t="str">
        <f t="shared" si="37"/>
        <v>PH.IC.PA.011202.01</v>
      </c>
      <c r="P142"/>
      <c r="Q142" s="12" t="str">
        <f t="shared" si="38"/>
        <v>CL.IC.PA.011202.01</v>
      </c>
      <c r="X142" s="78" t="s">
        <v>807</v>
      </c>
      <c r="Y142" s="78">
        <v>1117</v>
      </c>
    </row>
    <row r="143" spans="1:25" s="78" customFormat="1" ht="15">
      <c r="A143" s="81" t="s">
        <v>6896</v>
      </c>
      <c r="B143" s="81" t="s">
        <v>9522</v>
      </c>
      <c r="C143" s="82" t="s">
        <v>1396</v>
      </c>
      <c r="D143" s="81" t="s">
        <v>565</v>
      </c>
      <c r="E143" s="82" t="s">
        <v>567</v>
      </c>
      <c r="F143" s="81" t="s">
        <v>566</v>
      </c>
      <c r="G143" s="81" t="s">
        <v>405</v>
      </c>
      <c r="H143" s="82" t="s">
        <v>638</v>
      </c>
      <c r="I143" s="81" t="s">
        <v>405</v>
      </c>
      <c r="J143" s="11" t="str">
        <f t="shared" si="34"/>
        <v>IC.PA.011203</v>
      </c>
      <c r="K143" s="2" t="s">
        <v>11683</v>
      </c>
      <c r="L143" t="str">
        <f t="shared" si="35"/>
        <v>T4</v>
      </c>
      <c r="M143" s="2" t="str">
        <f t="shared" si="36"/>
        <v>PI.IC.PA.011203.01</v>
      </c>
      <c r="N143" s="12"/>
      <c r="O143" s="12" t="str">
        <f t="shared" si="37"/>
        <v>PH.IC.PA.011203.01</v>
      </c>
      <c r="P143"/>
      <c r="Q143" s="12" t="str">
        <f t="shared" si="38"/>
        <v>CL.IC.PA.011203.01</v>
      </c>
      <c r="X143" s="78" t="s">
        <v>807</v>
      </c>
      <c r="Y143" s="78">
        <v>1117</v>
      </c>
    </row>
    <row r="144" spans="1:25" s="78" customFormat="1" ht="15">
      <c r="A144" s="81" t="s">
        <v>6896</v>
      </c>
      <c r="B144" s="81" t="s">
        <v>9522</v>
      </c>
      <c r="C144" s="82" t="s">
        <v>1396</v>
      </c>
      <c r="D144" s="81" t="s">
        <v>565</v>
      </c>
      <c r="E144" s="82" t="s">
        <v>567</v>
      </c>
      <c r="F144" s="81" t="s">
        <v>566</v>
      </c>
      <c r="G144" s="81" t="s">
        <v>406</v>
      </c>
      <c r="H144" s="82" t="s">
        <v>639</v>
      </c>
      <c r="I144" s="81" t="s">
        <v>406</v>
      </c>
      <c r="J144" s="11" t="str">
        <f t="shared" si="34"/>
        <v>IC.PA.011204</v>
      </c>
      <c r="K144" s="2" t="s">
        <v>11683</v>
      </c>
      <c r="L144" t="str">
        <f t="shared" si="35"/>
        <v>T5</v>
      </c>
      <c r="M144" s="2" t="str">
        <f t="shared" si="36"/>
        <v>PI.IC.PA.011204.01</v>
      </c>
      <c r="N144" s="12"/>
      <c r="O144" s="12" t="str">
        <f t="shared" si="37"/>
        <v>PH.IC.PA.011204.01</v>
      </c>
      <c r="P144"/>
      <c r="Q144" s="12" t="str">
        <f t="shared" si="38"/>
        <v>CL.IC.PA.011204.01</v>
      </c>
      <c r="X144" s="78" t="s">
        <v>807</v>
      </c>
      <c r="Y144" s="78">
        <v>1117</v>
      </c>
    </row>
    <row r="145" spans="1:25" s="78" customFormat="1" ht="15">
      <c r="A145" s="81" t="s">
        <v>6896</v>
      </c>
      <c r="B145" s="81" t="s">
        <v>9522</v>
      </c>
      <c r="C145" s="82" t="s">
        <v>1396</v>
      </c>
      <c r="D145" s="81" t="s">
        <v>565</v>
      </c>
      <c r="E145" s="82" t="s">
        <v>567</v>
      </c>
      <c r="F145" s="81" t="s">
        <v>566</v>
      </c>
      <c r="G145" s="81" t="s">
        <v>407</v>
      </c>
      <c r="H145" s="82" t="s">
        <v>729</v>
      </c>
      <c r="I145" s="81" t="s">
        <v>407</v>
      </c>
      <c r="J145" s="11" t="str">
        <f t="shared" si="34"/>
        <v>IC.PA.011205</v>
      </c>
      <c r="K145" s="2" t="s">
        <v>11683</v>
      </c>
      <c r="L145" t="str">
        <f t="shared" si="35"/>
        <v xml:space="preserve">T6 </v>
      </c>
      <c r="M145" s="2" t="str">
        <f t="shared" si="36"/>
        <v>PI.IC.PA.011205.01</v>
      </c>
      <c r="N145" s="12"/>
      <c r="O145" s="12" t="str">
        <f t="shared" si="37"/>
        <v>PH.IC.PA.011205.01</v>
      </c>
      <c r="P145"/>
      <c r="Q145" s="12" t="str">
        <f t="shared" si="38"/>
        <v>CL.IC.PA.011205.01</v>
      </c>
      <c r="X145" s="78" t="s">
        <v>807</v>
      </c>
      <c r="Y145" s="78">
        <v>1117</v>
      </c>
    </row>
    <row r="146" spans="1:25" s="78" customFormat="1" ht="15">
      <c r="A146" s="81" t="s">
        <v>6896</v>
      </c>
      <c r="B146" s="81" t="s">
        <v>9522</v>
      </c>
      <c r="C146" s="82" t="s">
        <v>1396</v>
      </c>
      <c r="D146" s="81" t="s">
        <v>565</v>
      </c>
      <c r="E146" s="82" t="s">
        <v>567</v>
      </c>
      <c r="F146" s="81" t="s">
        <v>566</v>
      </c>
      <c r="G146" s="81" t="s">
        <v>408</v>
      </c>
      <c r="H146" s="82" t="s">
        <v>873</v>
      </c>
      <c r="I146" s="81" t="s">
        <v>408</v>
      </c>
      <c r="J146" s="11" t="str">
        <f t="shared" si="34"/>
        <v>IC.PA.011206</v>
      </c>
      <c r="K146" s="2" t="s">
        <v>11683</v>
      </c>
      <c r="L146" t="str">
        <f t="shared" si="35"/>
        <v xml:space="preserve">T7 </v>
      </c>
      <c r="M146" s="2" t="str">
        <f t="shared" si="36"/>
        <v>PI.IC.PA.011206.01</v>
      </c>
      <c r="N146" s="12"/>
      <c r="O146" s="12" t="str">
        <f t="shared" si="37"/>
        <v>PH.IC.PA.011206.01</v>
      </c>
      <c r="P146"/>
      <c r="Q146" s="12" t="str">
        <f t="shared" si="38"/>
        <v>CL.IC.PA.011206.01</v>
      </c>
      <c r="X146" s="78" t="s">
        <v>807</v>
      </c>
      <c r="Y146" s="78">
        <v>1117</v>
      </c>
    </row>
    <row r="147" spans="1:25" s="78" customFormat="1" ht="15">
      <c r="A147" s="81" t="s">
        <v>6896</v>
      </c>
      <c r="B147" s="81" t="s">
        <v>9522</v>
      </c>
      <c r="C147" s="82" t="s">
        <v>1396</v>
      </c>
      <c r="D147" s="81" t="s">
        <v>565</v>
      </c>
      <c r="E147" s="82" t="s">
        <v>567</v>
      </c>
      <c r="F147" s="81" t="s">
        <v>566</v>
      </c>
      <c r="G147" s="81" t="s">
        <v>409</v>
      </c>
      <c r="H147" s="82" t="s">
        <v>640</v>
      </c>
      <c r="I147" s="81" t="s">
        <v>409</v>
      </c>
      <c r="J147" s="11" t="str">
        <f t="shared" si="34"/>
        <v>IC.PA.011207</v>
      </c>
      <c r="K147" s="2" t="s">
        <v>11683</v>
      </c>
      <c r="L147" t="str">
        <f t="shared" si="35"/>
        <v>T8</v>
      </c>
      <c r="M147" s="2" t="str">
        <f t="shared" si="36"/>
        <v>PI.IC.PA.011207.01</v>
      </c>
      <c r="N147" s="12"/>
      <c r="O147" s="12" t="str">
        <f t="shared" si="37"/>
        <v>PH.IC.PA.011207.01</v>
      </c>
      <c r="P147"/>
      <c r="Q147" s="12" t="str">
        <f t="shared" si="38"/>
        <v>CL.IC.PA.011207.01</v>
      </c>
      <c r="X147" s="78" t="s">
        <v>807</v>
      </c>
      <c r="Y147" s="78">
        <v>1117</v>
      </c>
    </row>
    <row r="148" spans="1:25" s="78" customFormat="1" ht="15">
      <c r="A148" s="81" t="s">
        <v>6896</v>
      </c>
      <c r="B148" s="81" t="s">
        <v>9522</v>
      </c>
      <c r="C148" s="82" t="s">
        <v>1396</v>
      </c>
      <c r="D148" s="81" t="s">
        <v>565</v>
      </c>
      <c r="E148" s="82" t="s">
        <v>567</v>
      </c>
      <c r="F148" s="81" t="s">
        <v>566</v>
      </c>
      <c r="G148" s="81" t="s">
        <v>410</v>
      </c>
      <c r="H148" s="82" t="s">
        <v>641</v>
      </c>
      <c r="I148" s="81" t="s">
        <v>410</v>
      </c>
      <c r="J148" s="11" t="str">
        <f t="shared" si="34"/>
        <v>IC.PA.011208</v>
      </c>
      <c r="K148" s="2" t="s">
        <v>11683</v>
      </c>
      <c r="L148" t="str">
        <f t="shared" si="35"/>
        <v>T9</v>
      </c>
      <c r="M148" s="2" t="str">
        <f t="shared" si="36"/>
        <v>PI.IC.PA.011208.01</v>
      </c>
      <c r="N148" s="12"/>
      <c r="O148" s="12" t="str">
        <f t="shared" si="37"/>
        <v>PH.IC.PA.011208.01</v>
      </c>
      <c r="P148"/>
      <c r="Q148" s="12" t="str">
        <f t="shared" si="38"/>
        <v>CL.IC.PA.011208.01</v>
      </c>
      <c r="X148" s="78" t="s">
        <v>807</v>
      </c>
      <c r="Y148" s="78">
        <v>1117</v>
      </c>
    </row>
    <row r="149" spans="1:25" s="78" customFormat="1" ht="15">
      <c r="A149" s="81" t="s">
        <v>6896</v>
      </c>
      <c r="B149" s="81" t="s">
        <v>9522</v>
      </c>
      <c r="C149" s="82" t="s">
        <v>1396</v>
      </c>
      <c r="D149" s="81" t="s">
        <v>565</v>
      </c>
      <c r="E149" s="82" t="s">
        <v>567</v>
      </c>
      <c r="F149" s="81" t="s">
        <v>566</v>
      </c>
      <c r="G149" s="81" t="s">
        <v>411</v>
      </c>
      <c r="H149" s="82" t="s">
        <v>644</v>
      </c>
      <c r="I149" s="81" t="s">
        <v>411</v>
      </c>
      <c r="J149" s="11" t="str">
        <f t="shared" si="34"/>
        <v>IC.PA.011209</v>
      </c>
      <c r="K149" s="2" t="s">
        <v>11683</v>
      </c>
      <c r="L149" t="str">
        <f t="shared" si="35"/>
        <v>T10</v>
      </c>
      <c r="M149" s="2" t="str">
        <f t="shared" si="36"/>
        <v>PI.IC.PA.011209.01</v>
      </c>
      <c r="N149" s="12"/>
      <c r="O149" s="12" t="str">
        <f t="shared" si="37"/>
        <v>PH.IC.PA.011209.01</v>
      </c>
      <c r="P149"/>
      <c r="Q149" s="12" t="str">
        <f t="shared" si="38"/>
        <v>CL.IC.PA.011209.01</v>
      </c>
      <c r="X149" s="78" t="s">
        <v>807</v>
      </c>
      <c r="Y149" s="78">
        <v>1117</v>
      </c>
    </row>
    <row r="150" spans="1:25" s="78" customFormat="1" ht="15">
      <c r="A150" s="81" t="s">
        <v>6896</v>
      </c>
      <c r="B150" s="81" t="s">
        <v>9522</v>
      </c>
      <c r="C150" s="82" t="s">
        <v>1396</v>
      </c>
      <c r="D150" s="81" t="s">
        <v>565</v>
      </c>
      <c r="E150" s="82" t="s">
        <v>567</v>
      </c>
      <c r="F150" s="81" t="s">
        <v>566</v>
      </c>
      <c r="G150" s="81" t="s">
        <v>412</v>
      </c>
      <c r="H150" s="82" t="s">
        <v>401</v>
      </c>
      <c r="I150" s="81" t="s">
        <v>412</v>
      </c>
      <c r="J150" s="11" t="str">
        <f t="shared" si="34"/>
        <v>IC.PA.011210</v>
      </c>
      <c r="K150" s="2" t="s">
        <v>11683</v>
      </c>
      <c r="L150" t="str">
        <f t="shared" si="35"/>
        <v>T11</v>
      </c>
      <c r="M150" s="2" t="str">
        <f t="shared" si="36"/>
        <v>PI.IC.PA.011210.01</v>
      </c>
      <c r="N150" s="12"/>
      <c r="O150" s="12" t="str">
        <f t="shared" si="37"/>
        <v>PH.IC.PA.011210.01</v>
      </c>
      <c r="P150"/>
      <c r="Q150" s="12" t="str">
        <f t="shared" si="38"/>
        <v>CL.IC.PA.011210.01</v>
      </c>
      <c r="X150" s="78" t="s">
        <v>807</v>
      </c>
      <c r="Y150" s="78">
        <v>1117</v>
      </c>
    </row>
    <row r="151" spans="1:25" s="78" customFormat="1" ht="15">
      <c r="A151" s="81" t="s">
        <v>6896</v>
      </c>
      <c r="B151" s="81" t="s">
        <v>9522</v>
      </c>
      <c r="C151" s="82" t="s">
        <v>1396</v>
      </c>
      <c r="D151" s="81" t="s">
        <v>565</v>
      </c>
      <c r="E151" s="82" t="s">
        <v>567</v>
      </c>
      <c r="F151" s="81" t="s">
        <v>566</v>
      </c>
      <c r="G151" s="81" t="s">
        <v>413</v>
      </c>
      <c r="H151" s="82" t="s">
        <v>770</v>
      </c>
      <c r="I151" s="81" t="s">
        <v>413</v>
      </c>
      <c r="J151" s="11" t="str">
        <f t="shared" si="34"/>
        <v>IC.PA.011211</v>
      </c>
      <c r="K151" s="2" t="s">
        <v>11683</v>
      </c>
      <c r="L151" t="str">
        <f t="shared" si="35"/>
        <v>T12</v>
      </c>
      <c r="M151" s="2" t="str">
        <f t="shared" si="36"/>
        <v>PI.IC.PA.011211.01</v>
      </c>
      <c r="N151" s="12"/>
      <c r="O151" s="12" t="str">
        <f t="shared" si="37"/>
        <v>PH.IC.PA.011211.01</v>
      </c>
      <c r="P151"/>
      <c r="Q151" s="12" t="str">
        <f t="shared" si="38"/>
        <v>CL.IC.PA.011211.01</v>
      </c>
      <c r="X151" s="78" t="s">
        <v>807</v>
      </c>
      <c r="Y151" s="78">
        <v>1117</v>
      </c>
    </row>
    <row r="152" spans="1:25" s="78" customFormat="1" ht="15">
      <c r="A152" s="81" t="s">
        <v>6896</v>
      </c>
      <c r="B152" s="81" t="s">
        <v>9522</v>
      </c>
      <c r="C152" s="82" t="s">
        <v>1396</v>
      </c>
      <c r="D152" s="81" t="s">
        <v>565</v>
      </c>
      <c r="E152" s="82" t="s">
        <v>567</v>
      </c>
      <c r="F152" s="81" t="s">
        <v>566</v>
      </c>
      <c r="G152" s="81" t="s">
        <v>414</v>
      </c>
      <c r="H152" s="82" t="s">
        <v>567</v>
      </c>
      <c r="I152" s="81" t="s">
        <v>414</v>
      </c>
      <c r="J152" s="11" t="str">
        <f t="shared" si="34"/>
        <v>IC.PA.011212</v>
      </c>
      <c r="K152" s="2" t="s">
        <v>11683</v>
      </c>
      <c r="L152" t="str">
        <f t="shared" si="35"/>
        <v>L1</v>
      </c>
      <c r="M152" s="2" t="str">
        <f t="shared" si="36"/>
        <v>PI.IC.PA.011212.01</v>
      </c>
      <c r="N152" s="12"/>
      <c r="O152" s="12" t="str">
        <f t="shared" si="37"/>
        <v>PH.IC.PA.011212.01</v>
      </c>
      <c r="P152"/>
      <c r="Q152" s="12" t="str">
        <f t="shared" si="38"/>
        <v>CL.IC.PA.011212.01</v>
      </c>
      <c r="X152" s="78" t="s">
        <v>807</v>
      </c>
      <c r="Y152" s="78">
        <v>1117</v>
      </c>
    </row>
    <row r="153" spans="1:25" s="78" customFormat="1" ht="15">
      <c r="A153" s="81" t="s">
        <v>6896</v>
      </c>
      <c r="B153" s="81" t="s">
        <v>9522</v>
      </c>
      <c r="C153" s="82" t="s">
        <v>1396</v>
      </c>
      <c r="D153" s="81" t="s">
        <v>565</v>
      </c>
      <c r="E153" s="82" t="s">
        <v>567</v>
      </c>
      <c r="F153" s="81" t="s">
        <v>566</v>
      </c>
      <c r="G153" s="81" t="s">
        <v>545</v>
      </c>
      <c r="H153" s="82" t="s">
        <v>734</v>
      </c>
      <c r="I153" s="81" t="s">
        <v>545</v>
      </c>
      <c r="J153" s="11" t="str">
        <f t="shared" si="34"/>
        <v>IC.PA.011213</v>
      </c>
      <c r="K153" s="2" t="s">
        <v>11683</v>
      </c>
      <c r="L153" t="str">
        <f t="shared" si="35"/>
        <v>L2</v>
      </c>
      <c r="M153" s="2" t="str">
        <f t="shared" si="36"/>
        <v>PI.IC.PA.011213.01</v>
      </c>
      <c r="N153" s="12"/>
      <c r="O153" s="12" t="str">
        <f t="shared" si="37"/>
        <v>PH.IC.PA.011213.01</v>
      </c>
      <c r="P153"/>
      <c r="Q153" s="12" t="str">
        <f t="shared" si="38"/>
        <v>CL.IC.PA.011213.01</v>
      </c>
      <c r="X153" s="78" t="s">
        <v>807</v>
      </c>
      <c r="Y153" s="78">
        <v>1117</v>
      </c>
    </row>
    <row r="154" spans="1:25" s="78" customFormat="1" ht="15">
      <c r="A154" s="81" t="s">
        <v>6896</v>
      </c>
      <c r="B154" s="81" t="s">
        <v>9522</v>
      </c>
      <c r="C154" s="82" t="s">
        <v>1396</v>
      </c>
      <c r="D154" s="81" t="s">
        <v>565</v>
      </c>
      <c r="E154" s="82" t="s">
        <v>567</v>
      </c>
      <c r="F154" s="81" t="s">
        <v>566</v>
      </c>
      <c r="G154" s="81" t="s">
        <v>546</v>
      </c>
      <c r="H154" s="82" t="s">
        <v>568</v>
      </c>
      <c r="I154" s="81" t="s">
        <v>546</v>
      </c>
      <c r="J154" s="11" t="str">
        <f t="shared" si="34"/>
        <v>IC.PA.011214</v>
      </c>
      <c r="K154" s="2" t="s">
        <v>11683</v>
      </c>
      <c r="L154" t="str">
        <f t="shared" si="35"/>
        <v>L3</v>
      </c>
      <c r="M154" s="2" t="str">
        <f t="shared" si="36"/>
        <v>PI.IC.PA.011214.01</v>
      </c>
      <c r="N154" s="12"/>
      <c r="O154" s="12" t="str">
        <f t="shared" si="37"/>
        <v>PH.IC.PA.011214.01</v>
      </c>
      <c r="P154"/>
      <c r="Q154" s="12" t="str">
        <f t="shared" si="38"/>
        <v>CL.IC.PA.011214.01</v>
      </c>
      <c r="X154" s="78" t="s">
        <v>807</v>
      </c>
      <c r="Y154" s="78">
        <v>1117</v>
      </c>
    </row>
    <row r="155" spans="1:25" s="78" customFormat="1" ht="15">
      <c r="A155" s="81" t="s">
        <v>6896</v>
      </c>
      <c r="B155" s="81" t="s">
        <v>9522</v>
      </c>
      <c r="C155" s="82" t="s">
        <v>1396</v>
      </c>
      <c r="D155" s="81" t="s">
        <v>565</v>
      </c>
      <c r="E155" s="82" t="s">
        <v>567</v>
      </c>
      <c r="F155" s="81" t="s">
        <v>566</v>
      </c>
      <c r="G155" s="81" t="s">
        <v>547</v>
      </c>
      <c r="H155" s="82" t="s">
        <v>569</v>
      </c>
      <c r="I155" s="81" t="s">
        <v>547</v>
      </c>
      <c r="J155" s="11" t="str">
        <f t="shared" si="34"/>
        <v>IC.PA.011215</v>
      </c>
      <c r="K155" s="2" t="s">
        <v>11683</v>
      </c>
      <c r="L155" t="str">
        <f t="shared" si="35"/>
        <v>L4</v>
      </c>
      <c r="M155" s="2" t="str">
        <f t="shared" si="36"/>
        <v>PI.IC.PA.011215.01</v>
      </c>
      <c r="N155" s="12"/>
      <c r="O155" s="12" t="str">
        <f t="shared" si="37"/>
        <v>PH.IC.PA.011215.01</v>
      </c>
      <c r="P155"/>
      <c r="Q155" s="12" t="str">
        <f t="shared" si="38"/>
        <v>CL.IC.PA.011215.01</v>
      </c>
      <c r="X155" s="78" t="s">
        <v>807</v>
      </c>
      <c r="Y155" s="78">
        <v>1117</v>
      </c>
    </row>
    <row r="156" spans="1:25" s="78" customFormat="1" ht="15">
      <c r="A156" s="81" t="s">
        <v>6896</v>
      </c>
      <c r="B156" s="81" t="s">
        <v>9522</v>
      </c>
      <c r="C156" s="82" t="s">
        <v>1396</v>
      </c>
      <c r="D156" s="81" t="s">
        <v>565</v>
      </c>
      <c r="E156" s="82" t="s">
        <v>567</v>
      </c>
      <c r="F156" s="81" t="s">
        <v>566</v>
      </c>
      <c r="G156" s="81" t="s">
        <v>548</v>
      </c>
      <c r="H156" s="82" t="s">
        <v>570</v>
      </c>
      <c r="I156" s="81" t="s">
        <v>548</v>
      </c>
      <c r="J156" s="11" t="str">
        <f t="shared" si="34"/>
        <v>IC.PA.011216</v>
      </c>
      <c r="K156" s="2" t="s">
        <v>11683</v>
      </c>
      <c r="L156" t="str">
        <f t="shared" si="35"/>
        <v>L5</v>
      </c>
      <c r="M156" s="2" t="str">
        <f t="shared" si="36"/>
        <v>PI.IC.PA.011216.01</v>
      </c>
      <c r="N156" s="12"/>
      <c r="O156" s="12" t="str">
        <f t="shared" si="37"/>
        <v>PH.IC.PA.011216.01</v>
      </c>
      <c r="P156"/>
      <c r="Q156" s="12" t="str">
        <f t="shared" si="38"/>
        <v>CL.IC.PA.011216.01</v>
      </c>
      <c r="X156" s="78" t="s">
        <v>807</v>
      </c>
      <c r="Y156" s="78">
        <v>1117</v>
      </c>
    </row>
    <row r="157" spans="1:25" s="78" customFormat="1" ht="15">
      <c r="A157" s="81" t="s">
        <v>6896</v>
      </c>
      <c r="B157" s="81" t="s">
        <v>9522</v>
      </c>
      <c r="C157" s="82" t="s">
        <v>1396</v>
      </c>
      <c r="D157" s="81" t="s">
        <v>565</v>
      </c>
      <c r="E157" s="82" t="s">
        <v>567</v>
      </c>
      <c r="F157" s="81" t="s">
        <v>566</v>
      </c>
      <c r="G157" s="81" t="s">
        <v>549</v>
      </c>
      <c r="H157" s="82" t="s">
        <v>571</v>
      </c>
      <c r="I157" s="81" t="s">
        <v>549</v>
      </c>
      <c r="J157" s="11" t="str">
        <f t="shared" si="34"/>
        <v>IC.PA.011217</v>
      </c>
      <c r="K157" s="2" t="s">
        <v>11683</v>
      </c>
      <c r="L157" t="str">
        <f t="shared" si="35"/>
        <v>S1</v>
      </c>
      <c r="M157" s="2" t="str">
        <f t="shared" si="36"/>
        <v>PI.IC.PA.011217.01</v>
      </c>
      <c r="N157" s="12"/>
      <c r="O157" s="12" t="str">
        <f t="shared" si="37"/>
        <v>PH.IC.PA.011217.01</v>
      </c>
      <c r="P157"/>
      <c r="Q157" s="12" t="str">
        <f t="shared" si="38"/>
        <v>CL.IC.PA.011217.01</v>
      </c>
      <c r="X157" s="78" t="s">
        <v>807</v>
      </c>
      <c r="Y157" s="78">
        <v>1117</v>
      </c>
    </row>
    <row r="158" spans="1:25" s="78" customFormat="1" ht="15">
      <c r="A158" s="81" t="s">
        <v>6896</v>
      </c>
      <c r="B158" s="81" t="s">
        <v>9522</v>
      </c>
      <c r="C158" s="82" t="s">
        <v>1396</v>
      </c>
      <c r="D158" s="81" t="s">
        <v>565</v>
      </c>
      <c r="E158" s="82" t="s">
        <v>567</v>
      </c>
      <c r="F158" s="81" t="s">
        <v>566</v>
      </c>
      <c r="G158" s="81" t="s">
        <v>550</v>
      </c>
      <c r="H158" s="82" t="s">
        <v>572</v>
      </c>
      <c r="I158" s="81" t="s">
        <v>550</v>
      </c>
      <c r="J158" s="11" t="str">
        <f t="shared" si="34"/>
        <v>IC.PA.011218</v>
      </c>
      <c r="K158" s="2" t="s">
        <v>11683</v>
      </c>
      <c r="L158" t="str">
        <f t="shared" si="35"/>
        <v>S2</v>
      </c>
      <c r="M158" s="2" t="str">
        <f t="shared" si="36"/>
        <v>PI.IC.PA.011218.01</v>
      </c>
      <c r="N158" s="12"/>
      <c r="O158" s="12" t="str">
        <f t="shared" si="37"/>
        <v>PH.IC.PA.011218.01</v>
      </c>
      <c r="P158"/>
      <c r="Q158" s="12" t="str">
        <f t="shared" si="38"/>
        <v>CL.IC.PA.011218.01</v>
      </c>
      <c r="X158" s="78" t="s">
        <v>807</v>
      </c>
      <c r="Y158" s="78">
        <v>1117</v>
      </c>
    </row>
    <row r="159" spans="1:25" s="78" customFormat="1" ht="15">
      <c r="A159" s="81" t="s">
        <v>6896</v>
      </c>
      <c r="B159" s="81" t="s">
        <v>9522</v>
      </c>
      <c r="C159" s="82" t="s">
        <v>1396</v>
      </c>
      <c r="D159" s="81" t="s">
        <v>565</v>
      </c>
      <c r="E159" s="82" t="s">
        <v>567</v>
      </c>
      <c r="F159" s="81" t="s">
        <v>566</v>
      </c>
      <c r="G159" s="81" t="s">
        <v>1458</v>
      </c>
      <c r="H159" s="82" t="s">
        <v>573</v>
      </c>
      <c r="I159" s="81" t="s">
        <v>1458</v>
      </c>
      <c r="J159" s="11" t="str">
        <f t="shared" si="34"/>
        <v>IC.PA.011219</v>
      </c>
      <c r="K159" s="2" t="s">
        <v>11683</v>
      </c>
      <c r="L159" t="str">
        <f t="shared" si="35"/>
        <v>S3</v>
      </c>
      <c r="M159" s="2" t="str">
        <f t="shared" si="36"/>
        <v>PI.IC.PA.011219.01</v>
      </c>
      <c r="N159" s="12"/>
      <c r="O159" s="12" t="str">
        <f t="shared" si="37"/>
        <v>PH.IC.PA.011219.01</v>
      </c>
      <c r="P159"/>
      <c r="Q159" s="12" t="str">
        <f t="shared" si="38"/>
        <v>CL.IC.PA.011219.01</v>
      </c>
      <c r="X159" s="78" t="s">
        <v>807</v>
      </c>
      <c r="Y159" s="78">
        <v>1117</v>
      </c>
    </row>
    <row r="160" spans="1:25" s="78" customFormat="1" ht="15">
      <c r="A160" s="81" t="s">
        <v>6896</v>
      </c>
      <c r="B160" s="81" t="s">
        <v>9522</v>
      </c>
      <c r="C160" s="82" t="s">
        <v>1396</v>
      </c>
      <c r="D160" s="81" t="s">
        <v>565</v>
      </c>
      <c r="E160" s="82" t="s">
        <v>567</v>
      </c>
      <c r="F160" s="81" t="s">
        <v>566</v>
      </c>
      <c r="G160" s="81" t="s">
        <v>1460</v>
      </c>
      <c r="H160" s="82" t="s">
        <v>574</v>
      </c>
      <c r="I160" s="81" t="s">
        <v>1460</v>
      </c>
      <c r="J160" s="11" t="str">
        <f t="shared" si="34"/>
        <v>IC.PA.011220</v>
      </c>
      <c r="K160" s="2" t="s">
        <v>11683</v>
      </c>
      <c r="L160" t="str">
        <f t="shared" si="35"/>
        <v>S4</v>
      </c>
      <c r="M160" s="2" t="str">
        <f t="shared" si="36"/>
        <v>PI.IC.PA.011220.01</v>
      </c>
      <c r="N160" s="12"/>
      <c r="O160" s="12" t="str">
        <f t="shared" si="37"/>
        <v>PH.IC.PA.011220.01</v>
      </c>
      <c r="P160"/>
      <c r="Q160" s="12" t="str">
        <f t="shared" si="38"/>
        <v>CL.IC.PA.011220.01</v>
      </c>
      <c r="X160" s="78" t="s">
        <v>807</v>
      </c>
      <c r="Y160" s="78">
        <v>1117</v>
      </c>
    </row>
    <row r="161" spans="1:25" s="78" customFormat="1" ht="15">
      <c r="A161" s="81" t="s">
        <v>6896</v>
      </c>
      <c r="B161" s="81" t="s">
        <v>9522</v>
      </c>
      <c r="C161" s="82" t="s">
        <v>1396</v>
      </c>
      <c r="D161" s="81" t="s">
        <v>565</v>
      </c>
      <c r="E161" s="82" t="s">
        <v>567</v>
      </c>
      <c r="F161" s="81" t="s">
        <v>566</v>
      </c>
      <c r="G161" s="81" t="s">
        <v>551</v>
      </c>
      <c r="H161" s="82" t="s">
        <v>575</v>
      </c>
      <c r="I161" s="81" t="s">
        <v>551</v>
      </c>
      <c r="J161" s="11" t="str">
        <f t="shared" si="34"/>
        <v>IC.PA.011221</v>
      </c>
      <c r="K161" s="2" t="s">
        <v>11683</v>
      </c>
      <c r="L161" t="str">
        <f t="shared" si="35"/>
        <v>S5</v>
      </c>
      <c r="M161" s="2" t="str">
        <f t="shared" si="36"/>
        <v>PI.IC.PA.011221.01</v>
      </c>
      <c r="N161" s="12"/>
      <c r="O161" s="12" t="str">
        <f t="shared" si="37"/>
        <v>PH.IC.PA.011221.01</v>
      </c>
      <c r="P161"/>
      <c r="Q161" s="12" t="str">
        <f t="shared" si="38"/>
        <v>CL.IC.PA.011221.01</v>
      </c>
      <c r="X161" s="78" t="s">
        <v>807</v>
      </c>
      <c r="Y161" s="78">
        <v>1117</v>
      </c>
    </row>
    <row r="162" spans="1:25" ht="12.95" customHeight="1">
      <c r="A162" t="s">
        <v>6896</v>
      </c>
      <c r="B162" t="s">
        <v>7156</v>
      </c>
      <c r="C162" s="2" t="s">
        <v>923</v>
      </c>
      <c r="D162" t="s">
        <v>7240</v>
      </c>
      <c r="E162" s="2" t="s">
        <v>8048</v>
      </c>
      <c r="F162" t="s">
        <v>7157</v>
      </c>
      <c r="G162" t="s">
        <v>7158</v>
      </c>
      <c r="H162" s="22" t="s">
        <v>636</v>
      </c>
      <c r="I162" t="s">
        <v>7158</v>
      </c>
      <c r="J162" s="11" t="str">
        <f t="shared" si="25"/>
        <v>IC.PA.021101</v>
      </c>
      <c r="K162" s="2" t="s">
        <v>1192</v>
      </c>
      <c r="L162" t="str">
        <f t="shared" si="15"/>
        <v>10 mcg/ml</v>
      </c>
      <c r="M162" s="2" t="str">
        <f t="shared" si="26"/>
        <v>PI.IC.PA.021101.01</v>
      </c>
      <c r="N162" s="12"/>
      <c r="O162" s="12" t="str">
        <f t="shared" si="27"/>
        <v>PH.IC.PA.021101.01</v>
      </c>
      <c r="Q162" s="12" t="str">
        <f t="shared" si="28"/>
        <v>CL.IC.PA.021101.01</v>
      </c>
    </row>
    <row r="163" spans="1:25" ht="15">
      <c r="A163" t="s">
        <v>6896</v>
      </c>
      <c r="C163" s="2" t="s">
        <v>1199</v>
      </c>
      <c r="E163" s="2" t="s">
        <v>8048</v>
      </c>
      <c r="F163" t="s">
        <v>7157</v>
      </c>
      <c r="G163" t="s">
        <v>2971</v>
      </c>
      <c r="H163" s="22" t="s">
        <v>1398</v>
      </c>
      <c r="I163" t="s">
        <v>7159</v>
      </c>
      <c r="J163" s="11" t="str">
        <f t="shared" ref="J163:J243" si="39">CONCATENATE("IC.PA.",C163,E163,H163)</f>
        <v>IC.PA.021102</v>
      </c>
      <c r="K163" s="2" t="s">
        <v>11324</v>
      </c>
      <c r="L163" t="str">
        <f t="shared" si="15"/>
        <v>Other: specify</v>
      </c>
      <c r="M163" s="2" t="str">
        <f t="shared" ref="M163:M243" si="40">CONCATENATE("PI.",J163,".",K163)</f>
        <v>PI.IC.PA.021102.01</v>
      </c>
      <c r="N163" s="12"/>
      <c r="O163" s="12" t="str">
        <f t="shared" ref="O163:O243" si="41">CONCATENATE("PH.",J163,".",K163)</f>
        <v>PH.IC.PA.021102.01</v>
      </c>
      <c r="Q163" s="12" t="str">
        <f t="shared" ref="Q163:Q243" si="42">CONCATENATE("CL.",J163,".",K163)</f>
        <v>CL.IC.PA.021102.01</v>
      </c>
    </row>
    <row r="164" spans="1:25" ht="15">
      <c r="A164" t="s">
        <v>6896</v>
      </c>
      <c r="C164" s="2" t="s">
        <v>923</v>
      </c>
      <c r="D164" t="s">
        <v>7076</v>
      </c>
      <c r="E164" s="2" t="s">
        <v>11023</v>
      </c>
      <c r="F164" t="s">
        <v>7160</v>
      </c>
      <c r="G164" t="s">
        <v>7161</v>
      </c>
      <c r="H164" s="22" t="s">
        <v>1396</v>
      </c>
      <c r="I164" t="s">
        <v>7161</v>
      </c>
      <c r="J164" s="11" t="str">
        <f t="shared" si="39"/>
        <v>IC.PA.021201</v>
      </c>
      <c r="K164" s="2" t="s">
        <v>1192</v>
      </c>
      <c r="L164" t="str">
        <f t="shared" si="15"/>
        <v>50mcg/hr</v>
      </c>
      <c r="M164" s="2" t="str">
        <f t="shared" si="40"/>
        <v>PI.IC.PA.021201.01</v>
      </c>
      <c r="N164" s="12"/>
      <c r="O164" s="12" t="str">
        <f t="shared" si="41"/>
        <v>PH.IC.PA.021201.01</v>
      </c>
      <c r="Q164" s="12" t="str">
        <f t="shared" si="42"/>
        <v>CL.IC.PA.021201.01</v>
      </c>
    </row>
    <row r="165" spans="1:25" ht="15">
      <c r="A165" t="s">
        <v>6896</v>
      </c>
      <c r="C165" s="2" t="s">
        <v>923</v>
      </c>
      <c r="E165" s="2" t="s">
        <v>11023</v>
      </c>
      <c r="F165" t="s">
        <v>7160</v>
      </c>
      <c r="G165" t="s">
        <v>7189</v>
      </c>
      <c r="H165" s="22" t="s">
        <v>1398</v>
      </c>
      <c r="I165" t="s">
        <v>7189</v>
      </c>
      <c r="J165" s="11" t="str">
        <f t="shared" si="39"/>
        <v>IC.PA.021202</v>
      </c>
      <c r="K165" s="2" t="s">
        <v>1192</v>
      </c>
      <c r="L165" t="str">
        <f t="shared" si="15"/>
        <v>60mcg/hr</v>
      </c>
      <c r="M165" s="2" t="str">
        <f t="shared" si="40"/>
        <v>PI.IC.PA.021202.01</v>
      </c>
      <c r="N165" s="12"/>
      <c r="O165" s="12" t="str">
        <f t="shared" si="41"/>
        <v>PH.IC.PA.021202.01</v>
      </c>
      <c r="Q165" s="12" t="str">
        <f t="shared" si="42"/>
        <v>CL.IC.PA.021202.01</v>
      </c>
    </row>
    <row r="166" spans="1:25" ht="15">
      <c r="A166" t="s">
        <v>6896</v>
      </c>
      <c r="C166" s="2" t="s">
        <v>923</v>
      </c>
      <c r="E166" s="2" t="s">
        <v>11023</v>
      </c>
      <c r="F166" t="s">
        <v>7160</v>
      </c>
      <c r="G166" t="s">
        <v>7190</v>
      </c>
      <c r="H166" s="22" t="s">
        <v>1400</v>
      </c>
      <c r="I166" t="s">
        <v>7190</v>
      </c>
      <c r="J166" s="11" t="str">
        <f t="shared" si="39"/>
        <v>IC.PA.021203</v>
      </c>
      <c r="K166" s="2" t="s">
        <v>1192</v>
      </c>
      <c r="L166" t="str">
        <f t="shared" si="15"/>
        <v>70mcg/hr</v>
      </c>
      <c r="M166" s="2" t="str">
        <f t="shared" si="40"/>
        <v>PI.IC.PA.021203.01</v>
      </c>
      <c r="N166" s="12"/>
      <c r="O166" s="12" t="str">
        <f t="shared" si="41"/>
        <v>PH.IC.PA.021203.01</v>
      </c>
      <c r="Q166" s="12" t="str">
        <f t="shared" si="42"/>
        <v>CL.IC.PA.021203.01</v>
      </c>
    </row>
    <row r="167" spans="1:25" ht="15">
      <c r="A167" t="s">
        <v>6896</v>
      </c>
      <c r="C167" s="2" t="s">
        <v>923</v>
      </c>
      <c r="E167" s="2" t="s">
        <v>11023</v>
      </c>
      <c r="F167" t="s">
        <v>7160</v>
      </c>
      <c r="G167" t="s">
        <v>7191</v>
      </c>
      <c r="H167" s="22" t="s">
        <v>1402</v>
      </c>
      <c r="I167" t="s">
        <v>7191</v>
      </c>
      <c r="J167" s="11" t="str">
        <f t="shared" si="39"/>
        <v>IC.PA.021204</v>
      </c>
      <c r="K167" s="2" t="s">
        <v>1192</v>
      </c>
      <c r="L167" t="str">
        <f t="shared" si="15"/>
        <v>80mcg/hr</v>
      </c>
      <c r="M167" s="2" t="str">
        <f t="shared" si="40"/>
        <v>PI.IC.PA.021204.01</v>
      </c>
      <c r="N167" s="12"/>
      <c r="O167" s="12" t="str">
        <f t="shared" si="41"/>
        <v>PH.IC.PA.021204.01</v>
      </c>
      <c r="Q167" s="12" t="str">
        <f t="shared" si="42"/>
        <v>CL.IC.PA.021204.01</v>
      </c>
    </row>
    <row r="168" spans="1:25" ht="15">
      <c r="A168" t="s">
        <v>6896</v>
      </c>
      <c r="C168" s="2" t="s">
        <v>923</v>
      </c>
      <c r="E168" s="2" t="s">
        <v>11023</v>
      </c>
      <c r="F168" t="s">
        <v>7160</v>
      </c>
      <c r="G168" t="s">
        <v>7370</v>
      </c>
      <c r="H168" s="22" t="s">
        <v>1404</v>
      </c>
      <c r="I168" t="s">
        <v>7370</v>
      </c>
      <c r="J168" s="11" t="str">
        <f t="shared" si="39"/>
        <v>IC.PA.021205</v>
      </c>
      <c r="K168" s="2" t="s">
        <v>1192</v>
      </c>
      <c r="L168" t="str">
        <f t="shared" si="15"/>
        <v>90mcg/hr</v>
      </c>
      <c r="M168" s="2" t="str">
        <f t="shared" si="40"/>
        <v>PI.IC.PA.021205.01</v>
      </c>
      <c r="N168" s="12"/>
      <c r="O168" s="12" t="str">
        <f t="shared" si="41"/>
        <v>PH.IC.PA.021205.01</v>
      </c>
      <c r="Q168" s="12" t="str">
        <f t="shared" si="42"/>
        <v>CL.IC.PA.021205.01</v>
      </c>
    </row>
    <row r="169" spans="1:25" ht="15">
      <c r="A169" t="s">
        <v>6896</v>
      </c>
      <c r="C169" s="2" t="s">
        <v>923</v>
      </c>
      <c r="E169" s="2" t="s">
        <v>11023</v>
      </c>
      <c r="F169" t="s">
        <v>7160</v>
      </c>
      <c r="G169" t="s">
        <v>7371</v>
      </c>
      <c r="H169" s="22" t="s">
        <v>1406</v>
      </c>
      <c r="I169" t="s">
        <v>7371</v>
      </c>
      <c r="J169" s="11" t="str">
        <f t="shared" si="39"/>
        <v>IC.PA.021206</v>
      </c>
      <c r="K169" s="2" t="s">
        <v>1192</v>
      </c>
      <c r="L169" t="str">
        <f t="shared" si="15"/>
        <v>100mcg/hr</v>
      </c>
      <c r="M169" s="2" t="str">
        <f t="shared" si="40"/>
        <v>PI.IC.PA.021206.01</v>
      </c>
      <c r="N169" s="12"/>
      <c r="O169" s="12" t="str">
        <f t="shared" si="41"/>
        <v>PH.IC.PA.021206.01</v>
      </c>
      <c r="Q169" s="12" t="str">
        <f t="shared" si="42"/>
        <v>CL.IC.PA.021206.01</v>
      </c>
    </row>
    <row r="170" spans="1:25" ht="15">
      <c r="A170" t="s">
        <v>6896</v>
      </c>
      <c r="C170" s="2" t="s">
        <v>923</v>
      </c>
      <c r="E170" s="2" t="s">
        <v>11023</v>
      </c>
      <c r="F170" t="s">
        <v>7160</v>
      </c>
      <c r="G170" t="s">
        <v>7372</v>
      </c>
      <c r="H170" s="22" t="s">
        <v>1419</v>
      </c>
      <c r="I170" t="s">
        <v>7372</v>
      </c>
      <c r="J170" s="11" t="str">
        <f t="shared" si="39"/>
        <v>IC.PA.021207</v>
      </c>
      <c r="K170" s="2" t="s">
        <v>1192</v>
      </c>
      <c r="L170" t="str">
        <f t="shared" si="15"/>
        <v>110mcg/hr</v>
      </c>
      <c r="M170" s="2" t="str">
        <f t="shared" si="40"/>
        <v>PI.IC.PA.021207.01</v>
      </c>
      <c r="N170" s="12"/>
      <c r="O170" s="12" t="str">
        <f t="shared" si="41"/>
        <v>PH.IC.PA.021207.01</v>
      </c>
      <c r="Q170" s="12" t="str">
        <f t="shared" si="42"/>
        <v>CL.IC.PA.021207.01</v>
      </c>
    </row>
    <row r="171" spans="1:25" ht="15">
      <c r="A171" t="s">
        <v>6896</v>
      </c>
      <c r="C171" s="2" t="s">
        <v>923</v>
      </c>
      <c r="E171" s="2" t="s">
        <v>11023</v>
      </c>
      <c r="F171" t="s">
        <v>7160</v>
      </c>
      <c r="G171" t="s">
        <v>7373</v>
      </c>
      <c r="H171" s="22" t="s">
        <v>1550</v>
      </c>
      <c r="I171" t="s">
        <v>7373</v>
      </c>
      <c r="J171" s="11" t="str">
        <f t="shared" si="39"/>
        <v>IC.PA.021208</v>
      </c>
      <c r="K171" s="2" t="s">
        <v>1192</v>
      </c>
      <c r="L171" t="str">
        <f t="shared" si="15"/>
        <v>120mcg/hr</v>
      </c>
      <c r="M171" s="2" t="str">
        <f t="shared" si="40"/>
        <v>PI.IC.PA.021208.01</v>
      </c>
      <c r="N171" s="12"/>
      <c r="O171" s="12" t="str">
        <f t="shared" si="41"/>
        <v>PH.IC.PA.021208.01</v>
      </c>
      <c r="Q171" s="12" t="str">
        <f t="shared" si="42"/>
        <v>CL.IC.PA.021208.01</v>
      </c>
    </row>
    <row r="172" spans="1:25" ht="15">
      <c r="A172" t="s">
        <v>6896</v>
      </c>
      <c r="C172" s="2" t="s">
        <v>923</v>
      </c>
      <c r="E172" s="2" t="s">
        <v>11023</v>
      </c>
      <c r="F172" t="s">
        <v>7160</v>
      </c>
      <c r="G172" t="s">
        <v>7374</v>
      </c>
      <c r="H172" s="22" t="s">
        <v>1551</v>
      </c>
      <c r="I172" t="s">
        <v>7374</v>
      </c>
      <c r="J172" s="11" t="str">
        <f t="shared" si="39"/>
        <v>IC.PA.021209</v>
      </c>
      <c r="K172" s="2" t="s">
        <v>1192</v>
      </c>
      <c r="L172" t="str">
        <f t="shared" si="15"/>
        <v>130mcg/hr</v>
      </c>
      <c r="M172" s="2" t="str">
        <f t="shared" si="40"/>
        <v>PI.IC.PA.021209.01</v>
      </c>
      <c r="N172" s="12"/>
      <c r="O172" s="12" t="str">
        <f t="shared" si="41"/>
        <v>PH.IC.PA.021209.01</v>
      </c>
      <c r="Q172" s="12" t="str">
        <f t="shared" si="42"/>
        <v>CL.IC.PA.021209.01</v>
      </c>
    </row>
    <row r="173" spans="1:25" ht="15">
      <c r="A173" t="s">
        <v>6896</v>
      </c>
      <c r="C173" s="2" t="s">
        <v>923</v>
      </c>
      <c r="E173" s="2" t="s">
        <v>11023</v>
      </c>
      <c r="F173" t="s">
        <v>7160</v>
      </c>
      <c r="G173" t="s">
        <v>7375</v>
      </c>
      <c r="H173" s="22" t="s">
        <v>1571</v>
      </c>
      <c r="I173" t="s">
        <v>7375</v>
      </c>
      <c r="J173" s="11" t="str">
        <f t="shared" si="39"/>
        <v>IC.PA.021210</v>
      </c>
      <c r="K173" s="2" t="s">
        <v>1192</v>
      </c>
      <c r="L173" t="str">
        <f t="shared" si="15"/>
        <v>140mcg/hr</v>
      </c>
      <c r="M173" s="2" t="str">
        <f t="shared" si="40"/>
        <v>PI.IC.PA.021210.01</v>
      </c>
      <c r="N173" s="12"/>
      <c r="O173" s="12" t="str">
        <f t="shared" si="41"/>
        <v>PH.IC.PA.021210.01</v>
      </c>
      <c r="Q173" s="12" t="str">
        <f t="shared" si="42"/>
        <v>CL.IC.PA.021210.01</v>
      </c>
    </row>
    <row r="174" spans="1:25" ht="15">
      <c r="A174" t="s">
        <v>6896</v>
      </c>
      <c r="C174" s="2" t="s">
        <v>923</v>
      </c>
      <c r="E174" s="2" t="s">
        <v>11023</v>
      </c>
      <c r="F174" t="s">
        <v>7160</v>
      </c>
      <c r="G174" t="s">
        <v>7376</v>
      </c>
      <c r="H174" s="22" t="s">
        <v>1298</v>
      </c>
      <c r="I174" t="s">
        <v>7376</v>
      </c>
      <c r="J174" s="11" t="str">
        <f t="shared" si="39"/>
        <v>IC.PA.021211</v>
      </c>
      <c r="K174" s="2" t="s">
        <v>1192</v>
      </c>
      <c r="L174" t="str">
        <f t="shared" si="15"/>
        <v>150mcg/hr</v>
      </c>
      <c r="M174" s="2" t="str">
        <f t="shared" si="40"/>
        <v>PI.IC.PA.021211.01</v>
      </c>
      <c r="N174" s="12"/>
      <c r="O174" s="12" t="str">
        <f t="shared" si="41"/>
        <v>PH.IC.PA.021211.01</v>
      </c>
      <c r="Q174" s="12" t="str">
        <f t="shared" si="42"/>
        <v>CL.IC.PA.021211.01</v>
      </c>
    </row>
    <row r="175" spans="1:25" ht="15">
      <c r="A175" t="s">
        <v>6896</v>
      </c>
      <c r="C175" s="2" t="s">
        <v>923</v>
      </c>
      <c r="E175" s="2" t="s">
        <v>11023</v>
      </c>
      <c r="F175" t="s">
        <v>7160</v>
      </c>
      <c r="G175" t="s">
        <v>2971</v>
      </c>
      <c r="H175" s="22" t="s">
        <v>1299</v>
      </c>
      <c r="I175" t="s">
        <v>7377</v>
      </c>
      <c r="J175" s="11" t="str">
        <f t="shared" ref="J175" si="43">CONCATENATE("IC.PA.",C175,E175,H175)</f>
        <v>IC.PA.021212</v>
      </c>
      <c r="K175" s="2" t="s">
        <v>11683</v>
      </c>
      <c r="L175" t="str">
        <f t="shared" ref="L175" si="44">G175</f>
        <v>Other: specify</v>
      </c>
      <c r="M175" s="2" t="str">
        <f t="shared" ref="M175" si="45">CONCATENATE("PI.",J175,".",K175)</f>
        <v>PI.IC.PA.021212.01</v>
      </c>
      <c r="N175" s="12"/>
      <c r="O175" s="12" t="str">
        <f t="shared" ref="O175" si="46">CONCATENATE("PH.",J175,".",K175)</f>
        <v>PH.IC.PA.021212.01</v>
      </c>
      <c r="Q175" s="12" t="str">
        <f t="shared" ref="Q175" si="47">CONCATENATE("CL.",J175,".",K175)</f>
        <v>CL.IC.PA.021212.01</v>
      </c>
    </row>
    <row r="176" spans="1:25" ht="15">
      <c r="A176" t="s">
        <v>6896</v>
      </c>
      <c r="C176" s="2" t="s">
        <v>923</v>
      </c>
      <c r="E176" s="2" t="s">
        <v>11023</v>
      </c>
      <c r="F176" t="s">
        <v>7160</v>
      </c>
      <c r="G176" t="s">
        <v>495</v>
      </c>
      <c r="H176" s="22" t="s">
        <v>734</v>
      </c>
      <c r="J176" s="11" t="str">
        <f t="shared" si="39"/>
        <v>IC.PA.021213</v>
      </c>
      <c r="K176" s="2" t="s">
        <v>1192</v>
      </c>
      <c r="L176" t="str">
        <f t="shared" si="15"/>
        <v>0mcg/hr</v>
      </c>
      <c r="M176" s="2" t="str">
        <f t="shared" si="40"/>
        <v>PI.IC.PA.021213.01</v>
      </c>
      <c r="N176" s="12"/>
      <c r="O176" s="12" t="str">
        <f t="shared" si="41"/>
        <v>PH.IC.PA.021213.01</v>
      </c>
      <c r="Q176" s="12" t="str">
        <f t="shared" si="42"/>
        <v>CL.IC.PA.021213.01</v>
      </c>
      <c r="X176" t="s">
        <v>864</v>
      </c>
      <c r="Y176">
        <v>1120</v>
      </c>
    </row>
    <row r="177" spans="1:17" ht="15">
      <c r="A177" t="s">
        <v>6896</v>
      </c>
      <c r="C177" s="2" t="s">
        <v>923</v>
      </c>
      <c r="D177" t="s">
        <v>7378</v>
      </c>
      <c r="E177" s="2" t="s">
        <v>8201</v>
      </c>
      <c r="F177" t="s">
        <v>7379</v>
      </c>
      <c r="G177" t="s">
        <v>7380</v>
      </c>
      <c r="H177" s="22" t="s">
        <v>1396</v>
      </c>
      <c r="I177" t="s">
        <v>7380</v>
      </c>
      <c r="J177" s="11" t="str">
        <f t="shared" si="39"/>
        <v>IC.PA.021301</v>
      </c>
      <c r="K177" s="2" t="s">
        <v>1192</v>
      </c>
      <c r="L177" t="str">
        <f t="shared" si="15"/>
        <v>25mcg</v>
      </c>
      <c r="M177" s="2" t="str">
        <f t="shared" si="40"/>
        <v>PI.IC.PA.021301.01</v>
      </c>
      <c r="N177" s="12"/>
      <c r="O177" s="12" t="str">
        <f t="shared" si="41"/>
        <v>PH.IC.PA.021301.01</v>
      </c>
      <c r="Q177" s="12" t="str">
        <f t="shared" si="42"/>
        <v>CL.IC.PA.021301.01</v>
      </c>
    </row>
    <row r="178" spans="1:17" ht="15">
      <c r="A178" t="s">
        <v>6896</v>
      </c>
      <c r="C178" s="2" t="s">
        <v>923</v>
      </c>
      <c r="E178" s="2" t="s">
        <v>8201</v>
      </c>
      <c r="F178" t="s">
        <v>7379</v>
      </c>
      <c r="G178" t="s">
        <v>7381</v>
      </c>
      <c r="H178" s="22" t="s">
        <v>1398</v>
      </c>
      <c r="I178" t="s">
        <v>7381</v>
      </c>
      <c r="J178" s="11" t="str">
        <f t="shared" si="39"/>
        <v>IC.PA.021302</v>
      </c>
      <c r="K178" s="2" t="s">
        <v>1192</v>
      </c>
      <c r="L178" t="str">
        <f t="shared" si="15"/>
        <v>30mcg</v>
      </c>
      <c r="M178" s="2" t="str">
        <f t="shared" si="40"/>
        <v>PI.IC.PA.021302.01</v>
      </c>
      <c r="N178" s="12"/>
      <c r="O178" s="12" t="str">
        <f t="shared" si="41"/>
        <v>PH.IC.PA.021302.01</v>
      </c>
      <c r="Q178" s="12" t="str">
        <f t="shared" si="42"/>
        <v>CL.IC.PA.021302.01</v>
      </c>
    </row>
    <row r="179" spans="1:17" ht="15">
      <c r="A179" t="s">
        <v>6896</v>
      </c>
      <c r="C179" s="2" t="s">
        <v>923</v>
      </c>
      <c r="E179" s="2" t="s">
        <v>8201</v>
      </c>
      <c r="F179" t="s">
        <v>7379</v>
      </c>
      <c r="G179" t="s">
        <v>7382</v>
      </c>
      <c r="H179" s="22" t="s">
        <v>1400</v>
      </c>
      <c r="I179" t="s">
        <v>7382</v>
      </c>
      <c r="J179" s="11" t="str">
        <f t="shared" si="39"/>
        <v>IC.PA.021303</v>
      </c>
      <c r="K179" s="2" t="s">
        <v>1192</v>
      </c>
      <c r="L179" t="str">
        <f t="shared" si="15"/>
        <v>35mcg</v>
      </c>
      <c r="M179" s="2" t="str">
        <f t="shared" si="40"/>
        <v>PI.IC.PA.021303.01</v>
      </c>
      <c r="N179" s="12"/>
      <c r="O179" s="12" t="str">
        <f t="shared" si="41"/>
        <v>PH.IC.PA.021303.01</v>
      </c>
      <c r="Q179" s="12" t="str">
        <f t="shared" si="42"/>
        <v>CL.IC.PA.021303.01</v>
      </c>
    </row>
    <row r="180" spans="1:17" ht="15">
      <c r="A180" t="s">
        <v>6896</v>
      </c>
      <c r="C180" s="2" t="s">
        <v>923</v>
      </c>
      <c r="E180" s="2" t="s">
        <v>8201</v>
      </c>
      <c r="F180" t="s">
        <v>7379</v>
      </c>
      <c r="G180" t="s">
        <v>6853</v>
      </c>
      <c r="H180" s="22" t="s">
        <v>1402</v>
      </c>
      <c r="I180" t="s">
        <v>6853</v>
      </c>
      <c r="J180" s="11" t="str">
        <f t="shared" si="39"/>
        <v>IC.PA.021304</v>
      </c>
      <c r="K180" s="2" t="s">
        <v>1192</v>
      </c>
      <c r="L180" t="str">
        <f t="shared" si="15"/>
        <v>40mcg</v>
      </c>
      <c r="M180" s="2" t="str">
        <f t="shared" si="40"/>
        <v>PI.IC.PA.021304.01</v>
      </c>
      <c r="N180" s="12"/>
      <c r="O180" s="12" t="str">
        <f t="shared" si="41"/>
        <v>PH.IC.PA.021304.01</v>
      </c>
      <c r="Q180" s="12" t="str">
        <f t="shared" si="42"/>
        <v>CL.IC.PA.021304.01</v>
      </c>
    </row>
    <row r="181" spans="1:17" ht="15">
      <c r="A181" t="s">
        <v>6896</v>
      </c>
      <c r="C181" s="2" t="s">
        <v>923</v>
      </c>
      <c r="E181" s="2" t="s">
        <v>8201</v>
      </c>
      <c r="F181" t="s">
        <v>7379</v>
      </c>
      <c r="G181" t="s">
        <v>6854</v>
      </c>
      <c r="H181" s="22" t="s">
        <v>1404</v>
      </c>
      <c r="I181" t="s">
        <v>6854</v>
      </c>
      <c r="J181" s="11" t="str">
        <f t="shared" si="39"/>
        <v>IC.PA.021305</v>
      </c>
      <c r="K181" s="2" t="s">
        <v>1192</v>
      </c>
      <c r="L181" t="str">
        <f t="shared" si="15"/>
        <v>45mcg</v>
      </c>
      <c r="M181" s="2" t="str">
        <f t="shared" si="40"/>
        <v>PI.IC.PA.021305.01</v>
      </c>
      <c r="N181" s="12"/>
      <c r="O181" s="12" t="str">
        <f t="shared" si="41"/>
        <v>PH.IC.PA.021305.01</v>
      </c>
      <c r="Q181" s="12" t="str">
        <f t="shared" si="42"/>
        <v>CL.IC.PA.021305.01</v>
      </c>
    </row>
    <row r="182" spans="1:17" ht="15">
      <c r="A182" t="s">
        <v>6896</v>
      </c>
      <c r="C182" s="2" t="s">
        <v>923</v>
      </c>
      <c r="E182" s="2" t="s">
        <v>8201</v>
      </c>
      <c r="F182" t="s">
        <v>7379</v>
      </c>
      <c r="G182" t="s">
        <v>7027</v>
      </c>
      <c r="H182" s="22" t="s">
        <v>1406</v>
      </c>
      <c r="I182" t="s">
        <v>7027</v>
      </c>
      <c r="J182" s="11" t="str">
        <f t="shared" si="39"/>
        <v>IC.PA.021306</v>
      </c>
      <c r="K182" s="2" t="s">
        <v>1192</v>
      </c>
      <c r="L182" t="str">
        <f t="shared" si="15"/>
        <v>50mcg</v>
      </c>
      <c r="M182" s="2" t="str">
        <f t="shared" si="40"/>
        <v>PI.IC.PA.021306.01</v>
      </c>
      <c r="N182" s="12"/>
      <c r="O182" s="12" t="str">
        <f t="shared" si="41"/>
        <v>PH.IC.PA.021306.01</v>
      </c>
      <c r="Q182" s="12" t="str">
        <f t="shared" si="42"/>
        <v>CL.IC.PA.021306.01</v>
      </c>
    </row>
    <row r="183" spans="1:17" ht="15">
      <c r="A183" t="s">
        <v>6896</v>
      </c>
      <c r="C183" s="2" t="s">
        <v>923</v>
      </c>
      <c r="E183" s="2" t="s">
        <v>8201</v>
      </c>
      <c r="F183" t="s">
        <v>7379</v>
      </c>
      <c r="G183" t="s">
        <v>2971</v>
      </c>
      <c r="H183" s="22" t="s">
        <v>1419</v>
      </c>
      <c r="I183" t="s">
        <v>7028</v>
      </c>
      <c r="J183" s="11" t="str">
        <f t="shared" si="39"/>
        <v>IC.PA.021307</v>
      </c>
      <c r="K183" s="2" t="s">
        <v>1192</v>
      </c>
      <c r="L183" t="str">
        <f t="shared" ref="L183:L276" si="48">G183</f>
        <v>Other: specify</v>
      </c>
      <c r="M183" s="2" t="str">
        <f t="shared" si="40"/>
        <v>PI.IC.PA.021307.01</v>
      </c>
      <c r="N183" s="12"/>
      <c r="O183" s="12" t="str">
        <f t="shared" si="41"/>
        <v>PH.IC.PA.021307.01</v>
      </c>
      <c r="Q183" s="12" t="str">
        <f t="shared" si="42"/>
        <v>CL.IC.PA.021307.01</v>
      </c>
    </row>
    <row r="184" spans="1:17" ht="15">
      <c r="A184" t="s">
        <v>6896</v>
      </c>
      <c r="C184" s="2" t="s">
        <v>923</v>
      </c>
      <c r="D184" t="s">
        <v>7029</v>
      </c>
      <c r="E184" s="2" t="s">
        <v>9621</v>
      </c>
      <c r="F184" t="s">
        <v>7030</v>
      </c>
      <c r="G184" t="s">
        <v>7031</v>
      </c>
      <c r="H184" s="22" t="s">
        <v>1396</v>
      </c>
      <c r="I184" t="s">
        <v>7032</v>
      </c>
      <c r="J184" s="11" t="str">
        <f t="shared" si="39"/>
        <v>IC.PA.021401</v>
      </c>
      <c r="K184" s="2" t="s">
        <v>1192</v>
      </c>
      <c r="L184" t="str">
        <f t="shared" si="48"/>
        <v>1hr: specify</v>
      </c>
      <c r="M184" s="2" t="str">
        <f t="shared" si="40"/>
        <v>PI.IC.PA.021401.01</v>
      </c>
      <c r="N184" s="12"/>
      <c r="O184" s="12" t="str">
        <f t="shared" si="41"/>
        <v>PH.IC.PA.021401.01</v>
      </c>
      <c r="Q184" s="12" t="str">
        <f t="shared" si="42"/>
        <v>CL.IC.PA.021401.01</v>
      </c>
    </row>
    <row r="185" spans="1:17" ht="15">
      <c r="A185" t="s">
        <v>6896</v>
      </c>
      <c r="C185" s="2" t="s">
        <v>923</v>
      </c>
      <c r="E185" s="2" t="s">
        <v>9621</v>
      </c>
      <c r="F185" t="s">
        <v>7030</v>
      </c>
      <c r="G185" t="s">
        <v>7033</v>
      </c>
      <c r="H185" s="22" t="s">
        <v>1398</v>
      </c>
      <c r="I185" t="s">
        <v>7034</v>
      </c>
      <c r="J185" s="11" t="str">
        <f t="shared" si="39"/>
        <v>IC.PA.021402</v>
      </c>
      <c r="K185" s="2" t="s">
        <v>1192</v>
      </c>
      <c r="L185" t="str">
        <f t="shared" si="48"/>
        <v>4hr: specify</v>
      </c>
      <c r="M185" s="2" t="str">
        <f t="shared" si="40"/>
        <v>PI.IC.PA.021402.01</v>
      </c>
      <c r="N185" s="12"/>
      <c r="O185" s="12" t="str">
        <f t="shared" si="41"/>
        <v>PH.IC.PA.021402.01</v>
      </c>
      <c r="Q185" s="12" t="str">
        <f t="shared" si="42"/>
        <v>CL.IC.PA.021402.01</v>
      </c>
    </row>
    <row r="186" spans="1:17" ht="15">
      <c r="A186" t="s">
        <v>6896</v>
      </c>
      <c r="C186" s="2" t="s">
        <v>923</v>
      </c>
      <c r="E186" s="2" t="s">
        <v>9621</v>
      </c>
      <c r="F186" t="s">
        <v>7030</v>
      </c>
      <c r="G186" t="s">
        <v>2971</v>
      </c>
      <c r="H186" s="22" t="s">
        <v>1400</v>
      </c>
      <c r="I186" t="s">
        <v>6863</v>
      </c>
      <c r="J186" s="11" t="str">
        <f t="shared" si="39"/>
        <v>IC.PA.021403</v>
      </c>
      <c r="K186" s="2" t="s">
        <v>1192</v>
      </c>
      <c r="L186" t="str">
        <f t="shared" si="48"/>
        <v>Other: specify</v>
      </c>
      <c r="M186" s="2" t="str">
        <f t="shared" si="40"/>
        <v>PI.IC.PA.021403.01</v>
      </c>
      <c r="N186" s="12"/>
      <c r="O186" s="12" t="str">
        <f t="shared" si="41"/>
        <v>PH.IC.PA.021403.01</v>
      </c>
      <c r="Q186" s="12" t="str">
        <f t="shared" si="42"/>
        <v>CL.IC.PA.021403.01</v>
      </c>
    </row>
    <row r="187" spans="1:17" ht="15">
      <c r="A187" t="s">
        <v>6896</v>
      </c>
      <c r="C187" s="2" t="s">
        <v>923</v>
      </c>
      <c r="D187" t="s">
        <v>7038</v>
      </c>
      <c r="E187" s="2" t="s">
        <v>6135</v>
      </c>
      <c r="F187" t="s">
        <v>7039</v>
      </c>
      <c r="G187" t="s">
        <v>7380</v>
      </c>
      <c r="H187" s="22" t="s">
        <v>1396</v>
      </c>
      <c r="I187" t="s">
        <v>7380</v>
      </c>
      <c r="J187" s="11" t="str">
        <f t="shared" si="39"/>
        <v>IC.PA.021501</v>
      </c>
      <c r="K187" s="2" t="s">
        <v>1192</v>
      </c>
      <c r="L187" t="str">
        <f t="shared" si="48"/>
        <v>25mcg</v>
      </c>
      <c r="M187" s="2" t="str">
        <f t="shared" si="40"/>
        <v>PI.IC.PA.021501.01</v>
      </c>
      <c r="N187" s="12"/>
      <c r="O187" s="12" t="str">
        <f t="shared" si="41"/>
        <v>PH.IC.PA.021501.01</v>
      </c>
      <c r="Q187" s="12" t="str">
        <f t="shared" si="42"/>
        <v>CL.IC.PA.021501.01</v>
      </c>
    </row>
    <row r="188" spans="1:17" ht="15">
      <c r="A188" t="s">
        <v>6896</v>
      </c>
      <c r="C188" s="2" t="s">
        <v>923</v>
      </c>
      <c r="E188" s="2" t="s">
        <v>6135</v>
      </c>
      <c r="F188" t="s">
        <v>7039</v>
      </c>
      <c r="G188" t="s">
        <v>7381</v>
      </c>
      <c r="H188" s="22" t="s">
        <v>1398</v>
      </c>
      <c r="I188" t="s">
        <v>7381</v>
      </c>
      <c r="J188" s="11" t="str">
        <f t="shared" si="39"/>
        <v>IC.PA.021502</v>
      </c>
      <c r="K188" s="2" t="s">
        <v>1192</v>
      </c>
      <c r="L188" t="str">
        <f t="shared" si="48"/>
        <v>30mcg</v>
      </c>
      <c r="M188" s="2" t="str">
        <f t="shared" si="40"/>
        <v>PI.IC.PA.021502.01</v>
      </c>
      <c r="N188" s="12"/>
      <c r="O188" s="12" t="str">
        <f t="shared" si="41"/>
        <v>PH.IC.PA.021502.01</v>
      </c>
      <c r="Q188" s="12" t="str">
        <f t="shared" si="42"/>
        <v>CL.IC.PA.021502.01</v>
      </c>
    </row>
    <row r="189" spans="1:17" ht="15">
      <c r="A189" t="s">
        <v>6896</v>
      </c>
      <c r="C189" s="2" t="s">
        <v>923</v>
      </c>
      <c r="E189" s="2" t="s">
        <v>6135</v>
      </c>
      <c r="F189" t="s">
        <v>7039</v>
      </c>
      <c r="G189" t="s">
        <v>7382</v>
      </c>
      <c r="H189" s="22" t="s">
        <v>1400</v>
      </c>
      <c r="I189" t="s">
        <v>7382</v>
      </c>
      <c r="J189" s="11" t="str">
        <f t="shared" si="39"/>
        <v>IC.PA.021503</v>
      </c>
      <c r="K189" s="2" t="s">
        <v>1192</v>
      </c>
      <c r="L189" t="str">
        <f t="shared" si="48"/>
        <v>35mcg</v>
      </c>
      <c r="M189" s="2" t="str">
        <f t="shared" si="40"/>
        <v>PI.IC.PA.021503.01</v>
      </c>
      <c r="N189" s="12"/>
      <c r="O189" s="12" t="str">
        <f t="shared" si="41"/>
        <v>PH.IC.PA.021503.01</v>
      </c>
      <c r="Q189" s="12" t="str">
        <f t="shared" si="42"/>
        <v>CL.IC.PA.021503.01</v>
      </c>
    </row>
    <row r="190" spans="1:17" ht="15">
      <c r="A190" t="s">
        <v>6896</v>
      </c>
      <c r="C190" s="2" t="s">
        <v>923</v>
      </c>
      <c r="E190" s="2" t="s">
        <v>6135</v>
      </c>
      <c r="F190" t="s">
        <v>7039</v>
      </c>
      <c r="G190" t="s">
        <v>6853</v>
      </c>
      <c r="H190" s="22" t="s">
        <v>1402</v>
      </c>
      <c r="I190" t="s">
        <v>6853</v>
      </c>
      <c r="J190" s="11" t="str">
        <f t="shared" si="39"/>
        <v>IC.PA.021504</v>
      </c>
      <c r="K190" s="2" t="s">
        <v>1192</v>
      </c>
      <c r="L190" t="str">
        <f t="shared" si="48"/>
        <v>40mcg</v>
      </c>
      <c r="M190" s="2" t="str">
        <f t="shared" si="40"/>
        <v>PI.IC.PA.021504.01</v>
      </c>
      <c r="N190" s="12"/>
      <c r="O190" s="12" t="str">
        <f t="shared" si="41"/>
        <v>PH.IC.PA.021504.01</v>
      </c>
      <c r="Q190" s="12" t="str">
        <f t="shared" si="42"/>
        <v>CL.IC.PA.021504.01</v>
      </c>
    </row>
    <row r="191" spans="1:17" ht="15">
      <c r="A191" t="s">
        <v>6896</v>
      </c>
      <c r="C191" s="2" t="s">
        <v>923</v>
      </c>
      <c r="E191" s="2" t="s">
        <v>6135</v>
      </c>
      <c r="F191" t="s">
        <v>7039</v>
      </c>
      <c r="G191" t="s">
        <v>6854</v>
      </c>
      <c r="H191" s="22" t="s">
        <v>1404</v>
      </c>
      <c r="I191" t="s">
        <v>6854</v>
      </c>
      <c r="J191" s="11" t="str">
        <f t="shared" si="39"/>
        <v>IC.PA.021505</v>
      </c>
      <c r="K191" s="2" t="s">
        <v>1192</v>
      </c>
      <c r="L191" t="str">
        <f t="shared" si="48"/>
        <v>45mcg</v>
      </c>
      <c r="M191" s="2" t="str">
        <f t="shared" si="40"/>
        <v>PI.IC.PA.021505.01</v>
      </c>
      <c r="N191" s="12"/>
      <c r="O191" s="12" t="str">
        <f t="shared" si="41"/>
        <v>PH.IC.PA.021505.01</v>
      </c>
      <c r="Q191" s="12" t="str">
        <f t="shared" si="42"/>
        <v>CL.IC.PA.021505.01</v>
      </c>
    </row>
    <row r="192" spans="1:17" ht="15">
      <c r="A192" t="s">
        <v>6896</v>
      </c>
      <c r="C192" s="2" t="s">
        <v>923</v>
      </c>
      <c r="E192" s="2" t="s">
        <v>6135</v>
      </c>
      <c r="F192" t="s">
        <v>7039</v>
      </c>
      <c r="G192" t="s">
        <v>7027</v>
      </c>
      <c r="H192" s="22" t="s">
        <v>1406</v>
      </c>
      <c r="I192" t="s">
        <v>7027</v>
      </c>
      <c r="J192" s="11" t="str">
        <f t="shared" si="39"/>
        <v>IC.PA.021506</v>
      </c>
      <c r="K192" s="2" t="s">
        <v>1192</v>
      </c>
      <c r="L192" t="str">
        <f t="shared" si="48"/>
        <v>50mcg</v>
      </c>
      <c r="M192" s="2" t="str">
        <f t="shared" si="40"/>
        <v>PI.IC.PA.021506.01</v>
      </c>
      <c r="N192" s="12"/>
      <c r="O192" s="12" t="str">
        <f t="shared" si="41"/>
        <v>PH.IC.PA.021506.01</v>
      </c>
      <c r="Q192" s="12" t="str">
        <f t="shared" si="42"/>
        <v>CL.IC.PA.021506.01</v>
      </c>
    </row>
    <row r="193" spans="1:25" ht="15">
      <c r="A193" t="s">
        <v>6896</v>
      </c>
      <c r="C193" s="2" t="s">
        <v>923</v>
      </c>
      <c r="E193" s="2" t="s">
        <v>6135</v>
      </c>
      <c r="F193" t="s">
        <v>7039</v>
      </c>
      <c r="G193" t="s">
        <v>2971</v>
      </c>
      <c r="H193" s="22" t="s">
        <v>1419</v>
      </c>
      <c r="I193" t="s">
        <v>7028</v>
      </c>
      <c r="J193" s="11" t="str">
        <f t="shared" ref="J193" si="49">CONCATENATE("IC.PA.",C193,E193,H193)</f>
        <v>IC.PA.021507</v>
      </c>
      <c r="K193" s="2" t="s">
        <v>11683</v>
      </c>
      <c r="L193" t="str">
        <f t="shared" ref="L193" si="50">G193</f>
        <v>Other: specify</v>
      </c>
      <c r="M193" s="2" t="str">
        <f t="shared" ref="M193" si="51">CONCATENATE("PI.",J193,".",K193)</f>
        <v>PI.IC.PA.021507.01</v>
      </c>
      <c r="N193" s="12"/>
      <c r="O193" s="12" t="str">
        <f t="shared" ref="O193" si="52">CONCATENATE("PH.",J193,".",K193)</f>
        <v>PH.IC.PA.021507.01</v>
      </c>
      <c r="Q193" s="12" t="str">
        <f t="shared" ref="Q193" si="53">CONCATENATE("CL.",J193,".",K193)</f>
        <v>CL.IC.PA.021507.01</v>
      </c>
    </row>
    <row r="194" spans="1:25" ht="15">
      <c r="A194" t="s">
        <v>6896</v>
      </c>
      <c r="C194" s="2" t="s">
        <v>923</v>
      </c>
      <c r="E194" s="2" t="s">
        <v>6135</v>
      </c>
      <c r="F194" t="s">
        <v>7039</v>
      </c>
      <c r="G194" t="s">
        <v>494</v>
      </c>
      <c r="H194" s="22" t="s">
        <v>641</v>
      </c>
      <c r="J194" s="11" t="str">
        <f t="shared" si="39"/>
        <v>IC.PA.021508</v>
      </c>
      <c r="K194" s="2" t="s">
        <v>1192</v>
      </c>
      <c r="L194" t="str">
        <f t="shared" si="48"/>
        <v>0mcg</v>
      </c>
      <c r="M194" s="2" t="str">
        <f t="shared" si="40"/>
        <v>PI.IC.PA.021508.01</v>
      </c>
      <c r="N194" s="12"/>
      <c r="O194" s="12" t="str">
        <f t="shared" si="41"/>
        <v>PH.IC.PA.021508.01</v>
      </c>
      <c r="Q194" s="12" t="str">
        <f t="shared" si="42"/>
        <v>CL.IC.PA.021508.01</v>
      </c>
      <c r="X194" t="s">
        <v>807</v>
      </c>
      <c r="Y194">
        <v>1120</v>
      </c>
    </row>
    <row r="195" spans="1:25" ht="15">
      <c r="A195" t="s">
        <v>6896</v>
      </c>
      <c r="C195" s="2" t="s">
        <v>923</v>
      </c>
      <c r="D195" t="s">
        <v>7040</v>
      </c>
      <c r="E195" s="2" t="s">
        <v>5740</v>
      </c>
      <c r="F195" t="s">
        <v>7041</v>
      </c>
      <c r="G195" t="s">
        <v>7042</v>
      </c>
      <c r="H195" s="22" t="s">
        <v>1396</v>
      </c>
      <c r="I195" t="s">
        <v>7043</v>
      </c>
      <c r="J195" s="11" t="str">
        <f t="shared" si="39"/>
        <v>IC.PA.021601</v>
      </c>
      <c r="K195" s="2" t="s">
        <v>1192</v>
      </c>
      <c r="L195" t="str">
        <f t="shared" si="48"/>
        <v>Every 5 minutes</v>
      </c>
      <c r="M195" s="2" t="str">
        <f t="shared" si="40"/>
        <v>PI.IC.PA.021601.01</v>
      </c>
      <c r="N195" s="12"/>
      <c r="O195" s="12" t="str">
        <f t="shared" si="41"/>
        <v>PH.IC.PA.021601.01</v>
      </c>
      <c r="Q195" s="12" t="str">
        <f t="shared" si="42"/>
        <v>CL.IC.PA.021601.01</v>
      </c>
    </row>
    <row r="196" spans="1:25" ht="15">
      <c r="A196" t="s">
        <v>6896</v>
      </c>
      <c r="C196" s="2" t="s">
        <v>923</v>
      </c>
      <c r="E196" s="2" t="s">
        <v>5740</v>
      </c>
      <c r="F196" t="s">
        <v>7041</v>
      </c>
      <c r="G196" t="s">
        <v>7044</v>
      </c>
      <c r="H196" s="22" t="s">
        <v>1398</v>
      </c>
      <c r="I196" t="s">
        <v>7045</v>
      </c>
      <c r="J196" s="11" t="str">
        <f t="shared" si="39"/>
        <v>IC.PA.021602</v>
      </c>
      <c r="K196" s="2" t="s">
        <v>1192</v>
      </c>
      <c r="L196" t="str">
        <f t="shared" si="48"/>
        <v>Every 6 minutes</v>
      </c>
      <c r="M196" s="2" t="str">
        <f t="shared" si="40"/>
        <v>PI.IC.PA.021602.01</v>
      </c>
      <c r="N196" s="12"/>
      <c r="O196" s="12" t="str">
        <f t="shared" si="41"/>
        <v>PH.IC.PA.021602.01</v>
      </c>
      <c r="Q196" s="12" t="str">
        <f t="shared" si="42"/>
        <v>CL.IC.PA.021602.01</v>
      </c>
    </row>
    <row r="197" spans="1:25" ht="15">
      <c r="A197" t="s">
        <v>6896</v>
      </c>
      <c r="C197" s="2" t="s">
        <v>923</v>
      </c>
      <c r="E197" s="2" t="s">
        <v>5740</v>
      </c>
      <c r="F197" t="s">
        <v>7041</v>
      </c>
      <c r="G197" t="s">
        <v>7046</v>
      </c>
      <c r="H197" s="22" t="s">
        <v>1400</v>
      </c>
      <c r="I197" t="s">
        <v>6873</v>
      </c>
      <c r="J197" s="11" t="str">
        <f t="shared" si="39"/>
        <v>IC.PA.021603</v>
      </c>
      <c r="K197" s="2" t="s">
        <v>1192</v>
      </c>
      <c r="L197" t="str">
        <f t="shared" si="48"/>
        <v>Every 8 minutes</v>
      </c>
      <c r="M197" s="2" t="str">
        <f t="shared" si="40"/>
        <v>PI.IC.PA.021603.01</v>
      </c>
      <c r="N197" s="12"/>
      <c r="O197" s="12" t="str">
        <f t="shared" si="41"/>
        <v>PH.IC.PA.021603.01</v>
      </c>
      <c r="Q197" s="12" t="str">
        <f t="shared" si="42"/>
        <v>CL.IC.PA.021603.01</v>
      </c>
    </row>
    <row r="198" spans="1:25" ht="15">
      <c r="A198" t="s">
        <v>6896</v>
      </c>
      <c r="C198" s="2" t="s">
        <v>923</v>
      </c>
      <c r="E198" s="2" t="s">
        <v>5740</v>
      </c>
      <c r="F198" t="s">
        <v>7041</v>
      </c>
      <c r="G198" t="s">
        <v>6874</v>
      </c>
      <c r="H198" s="22" t="s">
        <v>1402</v>
      </c>
      <c r="I198" t="s">
        <v>6875</v>
      </c>
      <c r="J198" s="11" t="str">
        <f t="shared" si="39"/>
        <v>IC.PA.021604</v>
      </c>
      <c r="K198" s="2" t="s">
        <v>1192</v>
      </c>
      <c r="L198" t="str">
        <f t="shared" si="48"/>
        <v>Every 10 minutes</v>
      </c>
      <c r="M198" s="2" t="str">
        <f t="shared" si="40"/>
        <v>PI.IC.PA.021604.01</v>
      </c>
      <c r="N198" s="12"/>
      <c r="O198" s="12" t="str">
        <f t="shared" si="41"/>
        <v>PH.IC.PA.021604.01</v>
      </c>
      <c r="Q198" s="12" t="str">
        <f t="shared" si="42"/>
        <v>CL.IC.PA.021604.01</v>
      </c>
    </row>
    <row r="199" spans="1:25" ht="15">
      <c r="A199" t="s">
        <v>6896</v>
      </c>
      <c r="C199" s="2" t="s">
        <v>923</v>
      </c>
      <c r="E199" s="2" t="s">
        <v>5740</v>
      </c>
      <c r="F199" t="s">
        <v>7041</v>
      </c>
      <c r="G199" t="s">
        <v>6876</v>
      </c>
      <c r="H199" s="22" t="s">
        <v>1404</v>
      </c>
      <c r="I199" t="s">
        <v>6877</v>
      </c>
      <c r="J199" s="11" t="str">
        <f t="shared" si="39"/>
        <v>IC.PA.021605</v>
      </c>
      <c r="K199" s="2" t="s">
        <v>1192</v>
      </c>
      <c r="L199" t="str">
        <f t="shared" si="48"/>
        <v>Every 12 minutes</v>
      </c>
      <c r="M199" s="2" t="str">
        <f t="shared" si="40"/>
        <v>PI.IC.PA.021605.01</v>
      </c>
      <c r="N199" s="12"/>
      <c r="O199" s="12" t="str">
        <f t="shared" si="41"/>
        <v>PH.IC.PA.021605.01</v>
      </c>
      <c r="Q199" s="12" t="str">
        <f t="shared" si="42"/>
        <v>CL.IC.PA.021605.01</v>
      </c>
    </row>
    <row r="200" spans="1:25" ht="15">
      <c r="A200" t="s">
        <v>6896</v>
      </c>
      <c r="C200" s="2" t="s">
        <v>923</v>
      </c>
      <c r="E200" s="2" t="s">
        <v>5740</v>
      </c>
      <c r="F200" t="s">
        <v>7041</v>
      </c>
      <c r="G200" t="s">
        <v>6878</v>
      </c>
      <c r="H200" s="22" t="s">
        <v>1406</v>
      </c>
      <c r="I200" t="s">
        <v>6879</v>
      </c>
      <c r="J200" s="11" t="str">
        <f t="shared" si="39"/>
        <v>IC.PA.021606</v>
      </c>
      <c r="K200" s="2" t="s">
        <v>1192</v>
      </c>
      <c r="L200" t="str">
        <f t="shared" si="48"/>
        <v>Every 15 minutes</v>
      </c>
      <c r="M200" s="2" t="str">
        <f t="shared" si="40"/>
        <v>PI.IC.PA.021606.01</v>
      </c>
      <c r="N200" s="12"/>
      <c r="O200" s="12" t="str">
        <f t="shared" si="41"/>
        <v>PH.IC.PA.021606.01</v>
      </c>
      <c r="Q200" s="12" t="str">
        <f t="shared" si="42"/>
        <v>CL.IC.PA.021606.01</v>
      </c>
    </row>
    <row r="201" spans="1:25" ht="15">
      <c r="A201" t="s">
        <v>6896</v>
      </c>
      <c r="C201" s="2" t="s">
        <v>923</v>
      </c>
      <c r="E201" s="2" t="s">
        <v>5740</v>
      </c>
      <c r="F201" t="s">
        <v>496</v>
      </c>
      <c r="G201" t="s">
        <v>2971</v>
      </c>
      <c r="H201" s="22" t="s">
        <v>1419</v>
      </c>
      <c r="I201" t="s">
        <v>7159</v>
      </c>
      <c r="J201" s="11" t="str">
        <f t="shared" si="39"/>
        <v>IC.PA.021607</v>
      </c>
      <c r="K201" s="2" t="s">
        <v>1192</v>
      </c>
      <c r="L201" t="str">
        <f t="shared" si="48"/>
        <v>Other: specify</v>
      </c>
      <c r="M201" s="2" t="str">
        <f t="shared" si="40"/>
        <v>PI.IC.PA.021607.01</v>
      </c>
      <c r="N201" s="12"/>
      <c r="O201" s="12" t="str">
        <f t="shared" si="41"/>
        <v>PH.IC.PA.021607.01</v>
      </c>
      <c r="Q201" s="12" t="str">
        <f t="shared" si="42"/>
        <v>CL.IC.PA.021607.01</v>
      </c>
    </row>
    <row r="202" spans="1:25" ht="15">
      <c r="A202" t="s">
        <v>6896</v>
      </c>
      <c r="C202" s="2" t="s">
        <v>923</v>
      </c>
      <c r="D202" t="s">
        <v>7510</v>
      </c>
      <c r="E202" s="2" t="s">
        <v>663</v>
      </c>
      <c r="F202" t="s">
        <v>497</v>
      </c>
      <c r="G202" t="s">
        <v>7342</v>
      </c>
      <c r="H202" s="22" t="s">
        <v>636</v>
      </c>
      <c r="I202" t="s">
        <v>7343</v>
      </c>
      <c r="J202" s="11" t="str">
        <f t="shared" si="39"/>
        <v>IC.PA.021701</v>
      </c>
      <c r="K202" s="2" t="s">
        <v>11383</v>
      </c>
      <c r="L202" t="str">
        <f t="shared" ref="L202:L204" si="54">G202</f>
        <v>ML remaining specify</v>
      </c>
      <c r="M202" s="2" t="str">
        <f t="shared" si="40"/>
        <v>PI.IC.PA.021701.01</v>
      </c>
      <c r="N202" s="12"/>
      <c r="O202" s="12" t="str">
        <f t="shared" si="41"/>
        <v>PH.IC.PA.021701.01</v>
      </c>
      <c r="Q202" s="12" t="str">
        <f t="shared" si="42"/>
        <v>CL.IC.PA.021701.01</v>
      </c>
      <c r="X202" t="s">
        <v>746</v>
      </c>
      <c r="Y202">
        <v>1120</v>
      </c>
    </row>
    <row r="203" spans="1:25" ht="15">
      <c r="A203" t="s">
        <v>6896</v>
      </c>
      <c r="B203" t="s">
        <v>945</v>
      </c>
      <c r="C203" s="2" t="s">
        <v>923</v>
      </c>
      <c r="D203" t="s">
        <v>7350</v>
      </c>
      <c r="E203" s="2" t="s">
        <v>664</v>
      </c>
      <c r="F203" t="s">
        <v>661</v>
      </c>
      <c r="G203" t="s">
        <v>747</v>
      </c>
      <c r="H203" s="22" t="s">
        <v>636</v>
      </c>
      <c r="J203" s="11" t="str">
        <f t="shared" si="39"/>
        <v>IC.PA.021801</v>
      </c>
      <c r="K203" s="2" t="s">
        <v>11683</v>
      </c>
      <c r="L203" t="str">
        <f t="shared" si="54"/>
        <v>Number of attempts over 4hr</v>
      </c>
      <c r="M203" s="2" t="str">
        <f t="shared" si="40"/>
        <v>PI.IC.PA.021801.01</v>
      </c>
      <c r="N203" s="12"/>
      <c r="O203" s="12" t="str">
        <f t="shared" si="41"/>
        <v>PH.IC.PA.021801.01</v>
      </c>
      <c r="Q203" s="12" t="str">
        <f t="shared" si="42"/>
        <v>CL.IC.PA.021801.01</v>
      </c>
      <c r="X203" t="s">
        <v>807</v>
      </c>
      <c r="Y203">
        <v>1120</v>
      </c>
    </row>
    <row r="204" spans="1:25" ht="15">
      <c r="A204" t="s">
        <v>6896</v>
      </c>
      <c r="C204" s="2" t="s">
        <v>923</v>
      </c>
      <c r="D204" t="s">
        <v>7226</v>
      </c>
      <c r="E204" s="2" t="s">
        <v>504</v>
      </c>
      <c r="F204" t="s">
        <v>662</v>
      </c>
      <c r="G204" t="s">
        <v>586</v>
      </c>
      <c r="H204" s="22" t="s">
        <v>1396</v>
      </c>
      <c r="J204" s="11" t="str">
        <f t="shared" si="39"/>
        <v>IC.PA.021901</v>
      </c>
      <c r="K204" s="2" t="s">
        <v>11683</v>
      </c>
      <c r="L204" t="str">
        <f t="shared" si="54"/>
        <v>Number of doses over 4hr</v>
      </c>
      <c r="M204" s="2" t="str">
        <f t="shared" si="40"/>
        <v>PI.IC.PA.021901.01</v>
      </c>
      <c r="N204" s="12"/>
      <c r="O204" s="12" t="str">
        <f t="shared" si="41"/>
        <v>PH.IC.PA.021901.01</v>
      </c>
      <c r="Q204" s="12" t="str">
        <f t="shared" si="42"/>
        <v>CL.IC.PA.021901.01</v>
      </c>
      <c r="X204" t="s">
        <v>807</v>
      </c>
      <c r="Y204">
        <v>1120</v>
      </c>
    </row>
    <row r="205" spans="1:25" s="78" customFormat="1" ht="15">
      <c r="A205" s="79" t="s">
        <v>6896</v>
      </c>
      <c r="B205" s="79" t="s">
        <v>631</v>
      </c>
      <c r="C205" s="80" t="s">
        <v>1398</v>
      </c>
      <c r="D205" s="79" t="s">
        <v>632</v>
      </c>
      <c r="E205" s="80" t="s">
        <v>488</v>
      </c>
      <c r="F205" s="79" t="s">
        <v>633</v>
      </c>
      <c r="G205" s="79" t="s">
        <v>1001</v>
      </c>
      <c r="H205" s="75" t="s">
        <v>1396</v>
      </c>
      <c r="I205" s="79" t="s">
        <v>1001</v>
      </c>
      <c r="J205" s="11" t="str">
        <f t="shared" ref="J205:J214" si="55">CONCATENATE("IC.PA.",C205,E205,H205)</f>
        <v>IC.PA.022001</v>
      </c>
      <c r="K205" s="2" t="s">
        <v>11683</v>
      </c>
      <c r="L205" t="str">
        <f t="shared" ref="L205:L214" si="56">G205</f>
        <v>None</v>
      </c>
      <c r="M205" s="2" t="str">
        <f t="shared" ref="M205:M214" si="57">CONCATENATE("PI.",J205,".",K205)</f>
        <v>PI.IC.PA.022001.01</v>
      </c>
      <c r="N205" s="12"/>
      <c r="O205" s="12" t="str">
        <f t="shared" ref="O205:O214" si="58">CONCATENATE("PH.",J205,".",K205)</f>
        <v>PH.IC.PA.022001.01</v>
      </c>
      <c r="P205"/>
      <c r="Q205" s="12" t="str">
        <f t="shared" ref="Q205:Q214" si="59">CONCATENATE("CL.",J205,".",K205)</f>
        <v>CL.IC.PA.022001.01</v>
      </c>
      <c r="X205" s="78" t="s">
        <v>807</v>
      </c>
      <c r="Y205" s="78">
        <v>1121</v>
      </c>
    </row>
    <row r="206" spans="1:25" s="78" customFormat="1" ht="15">
      <c r="A206" s="79" t="s">
        <v>6896</v>
      </c>
      <c r="B206" s="79" t="s">
        <v>631</v>
      </c>
      <c r="C206" s="80" t="s">
        <v>1398</v>
      </c>
      <c r="D206" s="79" t="s">
        <v>632</v>
      </c>
      <c r="E206" s="80" t="s">
        <v>488</v>
      </c>
      <c r="F206" s="79" t="s">
        <v>633</v>
      </c>
      <c r="G206" s="79" t="s">
        <v>2911</v>
      </c>
      <c r="H206" s="75" t="s">
        <v>1398</v>
      </c>
      <c r="I206" s="79" t="s">
        <v>2911</v>
      </c>
      <c r="J206" s="11" t="str">
        <f t="shared" si="55"/>
        <v>IC.PA.022002</v>
      </c>
      <c r="K206" s="2" t="s">
        <v>11683</v>
      </c>
      <c r="L206" t="str">
        <f t="shared" si="56"/>
        <v>Nausea</v>
      </c>
      <c r="M206" s="2" t="str">
        <f t="shared" si="57"/>
        <v>PI.IC.PA.022002.01</v>
      </c>
      <c r="N206" s="12"/>
      <c r="O206" s="12" t="str">
        <f t="shared" si="58"/>
        <v>PH.IC.PA.022002.01</v>
      </c>
      <c r="P206"/>
      <c r="Q206" s="12" t="str">
        <f t="shared" si="59"/>
        <v>CL.IC.PA.022002.01</v>
      </c>
      <c r="X206" s="78" t="s">
        <v>807</v>
      </c>
      <c r="Y206" s="78">
        <v>1121</v>
      </c>
    </row>
    <row r="207" spans="1:25" s="78" customFormat="1" ht="15">
      <c r="A207" s="79" t="s">
        <v>6896</v>
      </c>
      <c r="B207" s="79" t="s">
        <v>631</v>
      </c>
      <c r="C207" s="80" t="s">
        <v>1398</v>
      </c>
      <c r="D207" s="79" t="s">
        <v>632</v>
      </c>
      <c r="E207" s="80" t="s">
        <v>488</v>
      </c>
      <c r="F207" s="79" t="s">
        <v>633</v>
      </c>
      <c r="G207" s="79" t="s">
        <v>2747</v>
      </c>
      <c r="H207" s="75" t="s">
        <v>1400</v>
      </c>
      <c r="I207" s="79" t="s">
        <v>2747</v>
      </c>
      <c r="J207" s="11" t="str">
        <f t="shared" si="55"/>
        <v>IC.PA.022003</v>
      </c>
      <c r="K207" s="2" t="s">
        <v>11683</v>
      </c>
      <c r="L207" t="str">
        <f t="shared" si="56"/>
        <v>Vomiting</v>
      </c>
      <c r="M207" s="2" t="str">
        <f t="shared" si="57"/>
        <v>PI.IC.PA.022003.01</v>
      </c>
      <c r="N207" s="12"/>
      <c r="O207" s="12" t="str">
        <f t="shared" si="58"/>
        <v>PH.IC.PA.022003.01</v>
      </c>
      <c r="P207"/>
      <c r="Q207" s="12" t="str">
        <f t="shared" si="59"/>
        <v>CL.IC.PA.022003.01</v>
      </c>
      <c r="X207" s="78" t="s">
        <v>807</v>
      </c>
      <c r="Y207" s="78">
        <v>1121</v>
      </c>
    </row>
    <row r="208" spans="1:25" s="78" customFormat="1" ht="15">
      <c r="A208" s="79" t="s">
        <v>6896</v>
      </c>
      <c r="B208" s="79" t="s">
        <v>631</v>
      </c>
      <c r="C208" s="80" t="s">
        <v>1398</v>
      </c>
      <c r="D208" s="79" t="s">
        <v>632</v>
      </c>
      <c r="E208" s="80" t="s">
        <v>488</v>
      </c>
      <c r="F208" s="79" t="s">
        <v>633</v>
      </c>
      <c r="G208" s="79" t="s">
        <v>6956</v>
      </c>
      <c r="H208" s="75" t="s">
        <v>1402</v>
      </c>
      <c r="I208" s="79" t="s">
        <v>6956</v>
      </c>
      <c r="J208" s="11" t="str">
        <f t="shared" si="55"/>
        <v>IC.PA.022004</v>
      </c>
      <c r="K208" s="2" t="s">
        <v>11683</v>
      </c>
      <c r="L208" t="str">
        <f t="shared" si="56"/>
        <v>Itching</v>
      </c>
      <c r="M208" s="2" t="str">
        <f t="shared" si="57"/>
        <v>PI.IC.PA.022004.01</v>
      </c>
      <c r="N208" s="12"/>
      <c r="O208" s="12" t="str">
        <f t="shared" si="58"/>
        <v>PH.IC.PA.022004.01</v>
      </c>
      <c r="P208"/>
      <c r="Q208" s="12" t="str">
        <f t="shared" si="59"/>
        <v>CL.IC.PA.022004.01</v>
      </c>
      <c r="X208" s="78" t="s">
        <v>807</v>
      </c>
      <c r="Y208" s="78">
        <v>1121</v>
      </c>
    </row>
    <row r="209" spans="1:25" s="78" customFormat="1" ht="15">
      <c r="A209" s="79" t="s">
        <v>6896</v>
      </c>
      <c r="B209" s="79" t="s">
        <v>631</v>
      </c>
      <c r="C209" s="80" t="s">
        <v>1398</v>
      </c>
      <c r="D209" s="79" t="s">
        <v>632</v>
      </c>
      <c r="E209" s="80" t="s">
        <v>488</v>
      </c>
      <c r="F209" s="79" t="s">
        <v>633</v>
      </c>
      <c r="G209" s="79" t="s">
        <v>2971</v>
      </c>
      <c r="H209" s="75" t="s">
        <v>1404</v>
      </c>
      <c r="I209" s="79" t="s">
        <v>2394</v>
      </c>
      <c r="J209" s="11" t="str">
        <f t="shared" si="55"/>
        <v>IC.PA.022005</v>
      </c>
      <c r="K209" s="2" t="s">
        <v>11683</v>
      </c>
      <c r="L209" t="str">
        <f t="shared" si="56"/>
        <v>Other: specify</v>
      </c>
      <c r="M209" s="2" t="str">
        <f t="shared" si="57"/>
        <v>PI.IC.PA.022005.01</v>
      </c>
      <c r="N209" s="12"/>
      <c r="O209" s="12" t="str">
        <f t="shared" si="58"/>
        <v>PH.IC.PA.022005.01</v>
      </c>
      <c r="P209"/>
      <c r="Q209" s="12" t="str">
        <f t="shared" si="59"/>
        <v>CL.IC.PA.022005.01</v>
      </c>
      <c r="X209" s="78" t="s">
        <v>807</v>
      </c>
      <c r="Y209" s="78">
        <v>1121</v>
      </c>
    </row>
    <row r="210" spans="1:25" s="78" customFormat="1" ht="15">
      <c r="A210" s="79" t="s">
        <v>6896</v>
      </c>
      <c r="B210" s="79" t="s">
        <v>631</v>
      </c>
      <c r="C210" s="80" t="s">
        <v>1398</v>
      </c>
      <c r="D210" s="79" t="s">
        <v>632</v>
      </c>
      <c r="E210" s="80" t="s">
        <v>488</v>
      </c>
      <c r="F210" s="79" t="s">
        <v>633</v>
      </c>
      <c r="G210" s="79" t="s">
        <v>6774</v>
      </c>
      <c r="H210" s="75" t="s">
        <v>1406</v>
      </c>
      <c r="I210" s="79" t="s">
        <v>6774</v>
      </c>
      <c r="J210" s="11" t="str">
        <f t="shared" si="55"/>
        <v>IC.PA.022006</v>
      </c>
      <c r="K210" s="2" t="s">
        <v>11683</v>
      </c>
      <c r="L210" t="str">
        <f t="shared" si="56"/>
        <v>Hypotension</v>
      </c>
      <c r="M210" s="2" t="str">
        <f t="shared" si="57"/>
        <v>PI.IC.PA.022006.01</v>
      </c>
      <c r="N210" s="12"/>
      <c r="O210" s="12" t="str">
        <f t="shared" si="58"/>
        <v>PH.IC.PA.022006.01</v>
      </c>
      <c r="P210"/>
      <c r="Q210" s="12" t="str">
        <f t="shared" si="59"/>
        <v>CL.IC.PA.022006.01</v>
      </c>
      <c r="X210" s="78" t="s">
        <v>807</v>
      </c>
      <c r="Y210" s="78">
        <v>1121</v>
      </c>
    </row>
    <row r="211" spans="1:25" s="78" customFormat="1" ht="15">
      <c r="A211" s="79" t="s">
        <v>6896</v>
      </c>
      <c r="B211" s="79" t="s">
        <v>631</v>
      </c>
      <c r="C211" s="80" t="s">
        <v>1398</v>
      </c>
      <c r="D211" s="79" t="s">
        <v>632</v>
      </c>
      <c r="E211" s="80" t="s">
        <v>488</v>
      </c>
      <c r="F211" s="79" t="s">
        <v>633</v>
      </c>
      <c r="G211" s="79" t="s">
        <v>634</v>
      </c>
      <c r="H211" s="75" t="s">
        <v>1419</v>
      </c>
      <c r="I211" s="79" t="s">
        <v>634</v>
      </c>
      <c r="J211" s="11" t="str">
        <f t="shared" si="55"/>
        <v>IC.PA.022007</v>
      </c>
      <c r="K211" s="2" t="s">
        <v>11683</v>
      </c>
      <c r="L211" t="str">
        <f t="shared" si="56"/>
        <v>Hypoventilation</v>
      </c>
      <c r="M211" s="2" t="str">
        <f t="shared" si="57"/>
        <v>PI.IC.PA.022007.01</v>
      </c>
      <c r="N211" s="12"/>
      <c r="O211" s="12" t="str">
        <f t="shared" si="58"/>
        <v>PH.IC.PA.022007.01</v>
      </c>
      <c r="P211"/>
      <c r="Q211" s="12" t="str">
        <f t="shared" si="59"/>
        <v>CL.IC.PA.022007.01</v>
      </c>
      <c r="X211" s="78" t="s">
        <v>807</v>
      </c>
      <c r="Y211" s="78">
        <v>1121</v>
      </c>
    </row>
    <row r="212" spans="1:25" s="78" customFormat="1" ht="15">
      <c r="A212" s="79" t="s">
        <v>6896</v>
      </c>
      <c r="B212" s="79" t="s">
        <v>631</v>
      </c>
      <c r="C212" s="80" t="s">
        <v>1398</v>
      </c>
      <c r="D212" s="79" t="s">
        <v>632</v>
      </c>
      <c r="E212" s="80" t="s">
        <v>488</v>
      </c>
      <c r="F212" s="79" t="s">
        <v>633</v>
      </c>
      <c r="G212" s="79" t="s">
        <v>2914</v>
      </c>
      <c r="H212" s="75" t="s">
        <v>1550</v>
      </c>
      <c r="I212" s="79" t="s">
        <v>2914</v>
      </c>
      <c r="J212" s="11" t="str">
        <f t="shared" si="55"/>
        <v>IC.PA.022008</v>
      </c>
      <c r="K212" s="2" t="s">
        <v>11683</v>
      </c>
      <c r="L212" t="str">
        <f t="shared" si="56"/>
        <v>Constipation</v>
      </c>
      <c r="M212" s="2" t="str">
        <f t="shared" si="57"/>
        <v>PI.IC.PA.022008.01</v>
      </c>
      <c r="N212" s="12"/>
      <c r="O212" s="12" t="str">
        <f t="shared" si="58"/>
        <v>PH.IC.PA.022008.01</v>
      </c>
      <c r="P212"/>
      <c r="Q212" s="12" t="str">
        <f t="shared" si="59"/>
        <v>CL.IC.PA.022008.01</v>
      </c>
      <c r="X212" s="78" t="s">
        <v>807</v>
      </c>
      <c r="Y212" s="78">
        <v>1121</v>
      </c>
    </row>
    <row r="213" spans="1:25" s="78" customFormat="1" ht="15">
      <c r="A213" s="79" t="s">
        <v>6896</v>
      </c>
      <c r="B213" s="79" t="s">
        <v>631</v>
      </c>
      <c r="C213" s="80" t="s">
        <v>1398</v>
      </c>
      <c r="D213" s="79" t="s">
        <v>632</v>
      </c>
      <c r="E213" s="80" t="s">
        <v>488</v>
      </c>
      <c r="F213" s="79" t="s">
        <v>633</v>
      </c>
      <c r="G213" s="79" t="s">
        <v>6119</v>
      </c>
      <c r="H213" s="75" t="s">
        <v>1551</v>
      </c>
      <c r="I213" s="79" t="s">
        <v>6119</v>
      </c>
      <c r="J213" s="11" t="str">
        <f t="shared" si="55"/>
        <v>IC.PA.022009</v>
      </c>
      <c r="K213" s="2" t="s">
        <v>11683</v>
      </c>
      <c r="L213" t="str">
        <f t="shared" si="56"/>
        <v>Confusion</v>
      </c>
      <c r="M213" s="2" t="str">
        <f t="shared" si="57"/>
        <v>PI.IC.PA.022009.01</v>
      </c>
      <c r="N213" s="12"/>
      <c r="O213" s="12" t="str">
        <f t="shared" si="58"/>
        <v>PH.IC.PA.022009.01</v>
      </c>
      <c r="P213"/>
      <c r="Q213" s="12" t="str">
        <f t="shared" si="59"/>
        <v>CL.IC.PA.022009.01</v>
      </c>
      <c r="X213" s="78" t="s">
        <v>807</v>
      </c>
      <c r="Y213" s="78">
        <v>1121</v>
      </c>
    </row>
    <row r="214" spans="1:25" s="78" customFormat="1" ht="15">
      <c r="A214" s="79" t="s">
        <v>6896</v>
      </c>
      <c r="B214" s="79" t="s">
        <v>631</v>
      </c>
      <c r="C214" s="80" t="s">
        <v>1398</v>
      </c>
      <c r="D214" s="79" t="s">
        <v>632</v>
      </c>
      <c r="E214" s="80" t="s">
        <v>488</v>
      </c>
      <c r="F214" s="79" t="s">
        <v>633</v>
      </c>
      <c r="G214" s="79" t="s">
        <v>487</v>
      </c>
      <c r="H214" s="75" t="s">
        <v>1571</v>
      </c>
      <c r="I214" s="79" t="s">
        <v>487</v>
      </c>
      <c r="J214" s="11" t="str">
        <f t="shared" si="55"/>
        <v>IC.PA.022010</v>
      </c>
      <c r="K214" s="2" t="s">
        <v>11683</v>
      </c>
      <c r="L214" t="str">
        <f t="shared" si="56"/>
        <v>Urinary Retention</v>
      </c>
      <c r="M214" s="2" t="str">
        <f t="shared" si="57"/>
        <v>PI.IC.PA.022010.01</v>
      </c>
      <c r="N214" s="12"/>
      <c r="O214" s="12" t="str">
        <f t="shared" si="58"/>
        <v>PH.IC.PA.022010.01</v>
      </c>
      <c r="P214"/>
      <c r="Q214" s="12" t="str">
        <f t="shared" si="59"/>
        <v>CL.IC.PA.022010.01</v>
      </c>
      <c r="X214" s="78" t="s">
        <v>807</v>
      </c>
      <c r="Y214" s="78">
        <v>1121</v>
      </c>
    </row>
    <row r="215" spans="1:25" ht="15">
      <c r="A215" t="s">
        <v>6896</v>
      </c>
      <c r="B215" t="s">
        <v>6880</v>
      </c>
      <c r="C215" s="2" t="s">
        <v>1202</v>
      </c>
      <c r="D215" t="s">
        <v>7240</v>
      </c>
      <c r="E215" s="2" t="s">
        <v>1192</v>
      </c>
      <c r="F215" t="s">
        <v>6881</v>
      </c>
      <c r="G215" t="s">
        <v>6882</v>
      </c>
      <c r="H215" s="22" t="s">
        <v>1396</v>
      </c>
      <c r="I215" t="s">
        <v>6882</v>
      </c>
      <c r="J215" s="11" t="str">
        <f t="shared" si="39"/>
        <v>IC.PA.030101</v>
      </c>
      <c r="K215" s="2" t="s">
        <v>1192</v>
      </c>
      <c r="L215" t="str">
        <f t="shared" si="48"/>
        <v>0.2mg/ml</v>
      </c>
      <c r="M215" s="2" t="str">
        <f t="shared" si="40"/>
        <v>PI.IC.PA.030101.01</v>
      </c>
      <c r="N215" s="12"/>
      <c r="O215" s="12" t="str">
        <f t="shared" si="41"/>
        <v>PH.IC.PA.030101.01</v>
      </c>
      <c r="Q215" s="12" t="str">
        <f t="shared" si="42"/>
        <v>CL.IC.PA.030101.01</v>
      </c>
    </row>
    <row r="216" spans="1:25" ht="15">
      <c r="A216" t="s">
        <v>6896</v>
      </c>
      <c r="C216" s="2" t="s">
        <v>1202</v>
      </c>
      <c r="E216" s="2" t="s">
        <v>1192</v>
      </c>
      <c r="F216" t="s">
        <v>6881</v>
      </c>
      <c r="G216" t="s">
        <v>6883</v>
      </c>
      <c r="H216" s="22" t="s">
        <v>1398</v>
      </c>
      <c r="I216" t="s">
        <v>6883</v>
      </c>
      <c r="J216" s="11" t="str">
        <f t="shared" si="39"/>
        <v>IC.PA.030102</v>
      </c>
      <c r="K216" s="2" t="s">
        <v>1192</v>
      </c>
      <c r="L216" t="str">
        <f t="shared" si="48"/>
        <v>1mg/ml</v>
      </c>
      <c r="M216" s="2" t="str">
        <f t="shared" si="40"/>
        <v>PI.IC.PA.030102.01</v>
      </c>
      <c r="N216" s="12"/>
      <c r="O216" s="12" t="str">
        <f t="shared" si="41"/>
        <v>PH.IC.PA.030102.01</v>
      </c>
      <c r="Q216" s="12" t="str">
        <f t="shared" si="42"/>
        <v>CL.IC.PA.030102.01</v>
      </c>
    </row>
    <row r="217" spans="1:25" ht="15">
      <c r="A217" t="s">
        <v>6896</v>
      </c>
      <c r="C217" s="2" t="s">
        <v>1202</v>
      </c>
      <c r="E217" s="2" t="s">
        <v>1192</v>
      </c>
      <c r="F217" t="s">
        <v>6881</v>
      </c>
      <c r="G217" t="s">
        <v>2971</v>
      </c>
      <c r="H217" s="22" t="s">
        <v>1400</v>
      </c>
      <c r="I217" t="s">
        <v>7159</v>
      </c>
      <c r="J217" s="11" t="str">
        <f t="shared" si="39"/>
        <v>IC.PA.030103</v>
      </c>
      <c r="K217" s="2" t="s">
        <v>1192</v>
      </c>
      <c r="L217" t="str">
        <f t="shared" si="48"/>
        <v>Other: specify</v>
      </c>
      <c r="M217" s="2" t="str">
        <f t="shared" si="40"/>
        <v>PI.IC.PA.030103.01</v>
      </c>
      <c r="N217" s="12"/>
      <c r="O217" s="12" t="str">
        <f t="shared" si="41"/>
        <v>PH.IC.PA.030103.01</v>
      </c>
      <c r="Q217" s="12" t="str">
        <f t="shared" si="42"/>
        <v>CL.IC.PA.030103.01</v>
      </c>
    </row>
    <row r="218" spans="1:25" ht="15">
      <c r="A218" t="s">
        <v>6896</v>
      </c>
      <c r="C218" s="2" t="s">
        <v>1202</v>
      </c>
      <c r="D218" t="s">
        <v>7076</v>
      </c>
      <c r="E218" s="2" t="s">
        <v>923</v>
      </c>
      <c r="F218" t="s">
        <v>7058</v>
      </c>
      <c r="G218" t="s">
        <v>7059</v>
      </c>
      <c r="H218" s="22" t="s">
        <v>1396</v>
      </c>
      <c r="I218" t="s">
        <v>7059</v>
      </c>
      <c r="J218" s="11" t="str">
        <f t="shared" si="39"/>
        <v>IC.PA.030201</v>
      </c>
      <c r="K218" s="2" t="s">
        <v>1192</v>
      </c>
      <c r="L218" t="str">
        <f t="shared" si="48"/>
        <v>0.1mg/hr</v>
      </c>
      <c r="M218" s="2" t="str">
        <f t="shared" si="40"/>
        <v>PI.IC.PA.030201.01</v>
      </c>
      <c r="N218" s="12"/>
      <c r="O218" s="12" t="str">
        <f t="shared" si="41"/>
        <v>PH.IC.PA.030201.01</v>
      </c>
      <c r="Q218" s="12" t="str">
        <f t="shared" si="42"/>
        <v>CL.IC.PA.030201.01</v>
      </c>
    </row>
    <row r="219" spans="1:25" ht="15">
      <c r="A219" t="s">
        <v>6896</v>
      </c>
      <c r="C219" s="2" t="s">
        <v>1202</v>
      </c>
      <c r="E219" s="2" t="s">
        <v>923</v>
      </c>
      <c r="F219" t="s">
        <v>7058</v>
      </c>
      <c r="G219" t="s">
        <v>7060</v>
      </c>
      <c r="H219" s="22" t="s">
        <v>1398</v>
      </c>
      <c r="I219" t="s">
        <v>7060</v>
      </c>
      <c r="J219" s="11" t="str">
        <f t="shared" si="39"/>
        <v>IC.PA.030202</v>
      </c>
      <c r="K219" s="2" t="s">
        <v>1192</v>
      </c>
      <c r="L219" t="str">
        <f t="shared" si="48"/>
        <v>0.2mg/hr</v>
      </c>
      <c r="M219" s="2" t="str">
        <f t="shared" si="40"/>
        <v>PI.IC.PA.030202.01</v>
      </c>
      <c r="N219" s="12"/>
      <c r="O219" s="12" t="str">
        <f t="shared" si="41"/>
        <v>PH.IC.PA.030202.01</v>
      </c>
      <c r="Q219" s="12" t="str">
        <f t="shared" si="42"/>
        <v>CL.IC.PA.030202.01</v>
      </c>
    </row>
    <row r="220" spans="1:25" ht="15">
      <c r="A220" t="s">
        <v>6896</v>
      </c>
      <c r="C220" s="2" t="s">
        <v>1202</v>
      </c>
      <c r="E220" s="2" t="s">
        <v>923</v>
      </c>
      <c r="F220" t="s">
        <v>7058</v>
      </c>
      <c r="G220" t="s">
        <v>7061</v>
      </c>
      <c r="H220" s="22" t="s">
        <v>1400</v>
      </c>
      <c r="I220" t="s">
        <v>7061</v>
      </c>
      <c r="J220" s="11" t="str">
        <f t="shared" si="39"/>
        <v>IC.PA.030203</v>
      </c>
      <c r="K220" s="2" t="s">
        <v>1192</v>
      </c>
      <c r="L220" t="str">
        <f t="shared" si="48"/>
        <v>0.3mg/hr</v>
      </c>
      <c r="M220" s="2" t="str">
        <f t="shared" si="40"/>
        <v>PI.IC.PA.030203.01</v>
      </c>
      <c r="N220" s="12"/>
      <c r="O220" s="12" t="str">
        <f t="shared" si="41"/>
        <v>PH.IC.PA.030203.01</v>
      </c>
      <c r="Q220" s="12" t="str">
        <f t="shared" si="42"/>
        <v>CL.IC.PA.030203.01</v>
      </c>
    </row>
    <row r="221" spans="1:25" ht="15">
      <c r="A221" t="s">
        <v>6896</v>
      </c>
      <c r="C221" s="2" t="s">
        <v>1202</v>
      </c>
      <c r="E221" s="2" t="s">
        <v>923</v>
      </c>
      <c r="F221" t="s">
        <v>7058</v>
      </c>
      <c r="G221" t="s">
        <v>7062</v>
      </c>
      <c r="H221" s="22" t="s">
        <v>1402</v>
      </c>
      <c r="I221" t="s">
        <v>7062</v>
      </c>
      <c r="J221" s="11" t="str">
        <f t="shared" si="39"/>
        <v>IC.PA.030204</v>
      </c>
      <c r="K221" s="2" t="s">
        <v>1192</v>
      </c>
      <c r="L221" t="str">
        <f t="shared" si="48"/>
        <v>0.4mg/hr</v>
      </c>
      <c r="M221" s="2" t="str">
        <f t="shared" si="40"/>
        <v>PI.IC.PA.030204.01</v>
      </c>
      <c r="N221" s="12"/>
      <c r="O221" s="12" t="str">
        <f t="shared" si="41"/>
        <v>PH.IC.PA.030204.01</v>
      </c>
      <c r="Q221" s="12" t="str">
        <f t="shared" si="42"/>
        <v>CL.IC.PA.030204.01</v>
      </c>
    </row>
    <row r="222" spans="1:25" ht="15">
      <c r="A222" t="s">
        <v>6896</v>
      </c>
      <c r="C222" s="2" t="s">
        <v>1202</v>
      </c>
      <c r="E222" s="2" t="s">
        <v>923</v>
      </c>
      <c r="F222" t="s">
        <v>7058</v>
      </c>
      <c r="G222" t="s">
        <v>7063</v>
      </c>
      <c r="H222" s="22" t="s">
        <v>1404</v>
      </c>
      <c r="I222" t="s">
        <v>7063</v>
      </c>
      <c r="J222" s="11" t="str">
        <f t="shared" si="39"/>
        <v>IC.PA.030205</v>
      </c>
      <c r="K222" s="2" t="s">
        <v>1192</v>
      </c>
      <c r="L222" t="str">
        <f t="shared" si="48"/>
        <v>0.5mg/hr</v>
      </c>
      <c r="M222" s="2" t="str">
        <f t="shared" si="40"/>
        <v>PI.IC.PA.030205.01</v>
      </c>
      <c r="N222" s="12"/>
      <c r="O222" s="12" t="str">
        <f t="shared" si="41"/>
        <v>PH.IC.PA.030205.01</v>
      </c>
      <c r="Q222" s="12" t="str">
        <f t="shared" si="42"/>
        <v>CL.IC.PA.030205.01</v>
      </c>
    </row>
    <row r="223" spans="1:25" ht="15">
      <c r="A223" t="s">
        <v>6896</v>
      </c>
      <c r="C223" s="2" t="s">
        <v>1202</v>
      </c>
      <c r="E223" s="2" t="s">
        <v>923</v>
      </c>
      <c r="F223" t="s">
        <v>7058</v>
      </c>
      <c r="G223" t="s">
        <v>7064</v>
      </c>
      <c r="H223" s="22" t="s">
        <v>1406</v>
      </c>
      <c r="I223" t="s">
        <v>7064</v>
      </c>
      <c r="J223" s="11" t="str">
        <f t="shared" si="39"/>
        <v>IC.PA.030206</v>
      </c>
      <c r="K223" s="2" t="s">
        <v>1192</v>
      </c>
      <c r="L223" t="str">
        <f t="shared" si="48"/>
        <v>0.6mg/hr</v>
      </c>
      <c r="M223" s="2" t="str">
        <f t="shared" si="40"/>
        <v>PI.IC.PA.030206.01</v>
      </c>
      <c r="N223" s="12"/>
      <c r="O223" s="12" t="str">
        <f t="shared" si="41"/>
        <v>PH.IC.PA.030206.01</v>
      </c>
      <c r="Q223" s="12" t="str">
        <f t="shared" si="42"/>
        <v>CL.IC.PA.030206.01</v>
      </c>
    </row>
    <row r="224" spans="1:25" ht="15">
      <c r="A224" t="s">
        <v>6896</v>
      </c>
      <c r="C224" s="2" t="s">
        <v>1202</v>
      </c>
      <c r="E224" s="2" t="s">
        <v>923</v>
      </c>
      <c r="F224" t="s">
        <v>7058</v>
      </c>
      <c r="G224" t="s">
        <v>7049</v>
      </c>
      <c r="H224" s="22" t="s">
        <v>1419</v>
      </c>
      <c r="I224" t="s">
        <v>7050</v>
      </c>
      <c r="J224" s="11" t="str">
        <f t="shared" ref="J224" si="60">CONCATENATE("IC.PA.",C224,E224,H224)</f>
        <v>IC.PA.030207</v>
      </c>
      <c r="K224" s="2" t="s">
        <v>11683</v>
      </c>
      <c r="L224" t="str">
        <f t="shared" ref="L224" si="61">G224</f>
        <v>Other: specify mg/hr</v>
      </c>
      <c r="M224" s="2" t="str">
        <f t="shared" ref="M224" si="62">CONCATENATE("PI.",J224,".",K224)</f>
        <v>PI.IC.PA.030207.01</v>
      </c>
      <c r="N224" s="12"/>
      <c r="O224" s="12" t="str">
        <f t="shared" ref="O224" si="63">CONCATENATE("PH.",J224,".",K224)</f>
        <v>PH.IC.PA.030207.01</v>
      </c>
      <c r="Q224" s="12" t="str">
        <f t="shared" ref="Q224" si="64">CONCATENATE("CL.",J224,".",K224)</f>
        <v>CL.IC.PA.030207.01</v>
      </c>
    </row>
    <row r="225" spans="1:25" ht="15">
      <c r="A225" t="s">
        <v>6896</v>
      </c>
      <c r="C225" s="2" t="s">
        <v>1202</v>
      </c>
      <c r="E225" s="2" t="s">
        <v>923</v>
      </c>
      <c r="F225" t="s">
        <v>7058</v>
      </c>
      <c r="G225" t="s">
        <v>745</v>
      </c>
      <c r="H225" s="22" t="s">
        <v>641</v>
      </c>
      <c r="J225" s="11" t="str">
        <f t="shared" si="39"/>
        <v>IC.PA.030208</v>
      </c>
      <c r="K225" s="2" t="s">
        <v>1192</v>
      </c>
      <c r="L225" t="str">
        <f t="shared" si="48"/>
        <v>0mg/hr</v>
      </c>
      <c r="M225" s="2" t="str">
        <f t="shared" si="40"/>
        <v>PI.IC.PA.030208.01</v>
      </c>
      <c r="N225" s="12"/>
      <c r="O225" s="12" t="str">
        <f t="shared" si="41"/>
        <v>PH.IC.PA.030208.01</v>
      </c>
      <c r="Q225" s="12" t="str">
        <f t="shared" si="42"/>
        <v>CL.IC.PA.030208.01</v>
      </c>
      <c r="X225" t="s">
        <v>864</v>
      </c>
      <c r="Y225">
        <v>1119</v>
      </c>
    </row>
    <row r="226" spans="1:25" ht="15">
      <c r="A226" t="s">
        <v>6896</v>
      </c>
      <c r="C226" s="2" t="s">
        <v>1202</v>
      </c>
      <c r="D226" t="s">
        <v>7378</v>
      </c>
      <c r="E226" s="2" t="s">
        <v>1202</v>
      </c>
      <c r="F226" t="s">
        <v>7051</v>
      </c>
      <c r="G226" t="s">
        <v>7052</v>
      </c>
      <c r="H226" s="22" t="s">
        <v>1396</v>
      </c>
      <c r="I226" t="s">
        <v>7052</v>
      </c>
      <c r="J226" s="11" t="str">
        <f t="shared" si="39"/>
        <v>IC.PA.030301</v>
      </c>
      <c r="K226" s="2" t="s">
        <v>1192</v>
      </c>
      <c r="L226" t="str">
        <f t="shared" si="48"/>
        <v>0.1mg</v>
      </c>
      <c r="M226" s="2" t="str">
        <f t="shared" si="40"/>
        <v>PI.IC.PA.030301.01</v>
      </c>
      <c r="N226" s="12"/>
      <c r="O226" s="12" t="str">
        <f t="shared" si="41"/>
        <v>PH.IC.PA.030301.01</v>
      </c>
      <c r="Q226" s="12" t="str">
        <f t="shared" si="42"/>
        <v>CL.IC.PA.030301.01</v>
      </c>
    </row>
    <row r="227" spans="1:25" ht="15">
      <c r="A227" t="s">
        <v>6896</v>
      </c>
      <c r="C227" s="2" t="s">
        <v>1202</v>
      </c>
      <c r="E227" s="2" t="s">
        <v>1202</v>
      </c>
      <c r="F227" t="s">
        <v>7051</v>
      </c>
      <c r="G227" t="s">
        <v>7053</v>
      </c>
      <c r="H227" s="22" t="s">
        <v>1398</v>
      </c>
      <c r="I227" t="s">
        <v>7053</v>
      </c>
      <c r="J227" s="11" t="str">
        <f t="shared" si="39"/>
        <v>IC.PA.030302</v>
      </c>
      <c r="K227" s="2" t="s">
        <v>1192</v>
      </c>
      <c r="L227" t="str">
        <f t="shared" si="48"/>
        <v>0.2mg</v>
      </c>
      <c r="M227" s="2" t="str">
        <f t="shared" si="40"/>
        <v>PI.IC.PA.030302.01</v>
      </c>
      <c r="N227" s="12"/>
      <c r="O227" s="12" t="str">
        <f t="shared" si="41"/>
        <v>PH.IC.PA.030302.01</v>
      </c>
      <c r="Q227" s="12" t="str">
        <f t="shared" si="42"/>
        <v>CL.IC.PA.030302.01</v>
      </c>
    </row>
    <row r="228" spans="1:25" ht="15">
      <c r="A228" t="s">
        <v>6896</v>
      </c>
      <c r="C228" s="2" t="s">
        <v>1202</v>
      </c>
      <c r="E228" s="2" t="s">
        <v>1202</v>
      </c>
      <c r="F228" t="s">
        <v>7051</v>
      </c>
      <c r="G228" t="s">
        <v>7054</v>
      </c>
      <c r="H228" s="22" t="s">
        <v>1400</v>
      </c>
      <c r="I228" t="s">
        <v>7054</v>
      </c>
      <c r="J228" s="11" t="str">
        <f t="shared" si="39"/>
        <v>IC.PA.030303</v>
      </c>
      <c r="K228" s="2" t="s">
        <v>1192</v>
      </c>
      <c r="L228" t="str">
        <f t="shared" si="48"/>
        <v>0.3mg</v>
      </c>
      <c r="M228" s="2" t="str">
        <f t="shared" si="40"/>
        <v>PI.IC.PA.030303.01</v>
      </c>
      <c r="N228" s="12"/>
      <c r="O228" s="12" t="str">
        <f t="shared" si="41"/>
        <v>PH.IC.PA.030303.01</v>
      </c>
      <c r="Q228" s="12" t="str">
        <f t="shared" si="42"/>
        <v>CL.IC.PA.030303.01</v>
      </c>
    </row>
    <row r="229" spans="1:25" ht="15">
      <c r="A229" t="s">
        <v>6896</v>
      </c>
      <c r="C229" s="2" t="s">
        <v>1202</v>
      </c>
      <c r="E229" s="2" t="s">
        <v>1202</v>
      </c>
      <c r="F229" t="s">
        <v>7051</v>
      </c>
      <c r="G229" t="s">
        <v>7055</v>
      </c>
      <c r="H229" s="22" t="s">
        <v>1402</v>
      </c>
      <c r="I229" t="s">
        <v>7055</v>
      </c>
      <c r="J229" s="11" t="str">
        <f t="shared" si="39"/>
        <v>IC.PA.030304</v>
      </c>
      <c r="K229" s="2" t="s">
        <v>1192</v>
      </c>
      <c r="L229" t="str">
        <f t="shared" si="48"/>
        <v>0.4mg</v>
      </c>
      <c r="M229" s="2" t="str">
        <f t="shared" si="40"/>
        <v>PI.IC.PA.030304.01</v>
      </c>
      <c r="N229" s="12"/>
      <c r="O229" s="12" t="str">
        <f t="shared" si="41"/>
        <v>PH.IC.PA.030304.01</v>
      </c>
      <c r="Q229" s="12" t="str">
        <f t="shared" si="42"/>
        <v>CL.IC.PA.030304.01</v>
      </c>
    </row>
    <row r="230" spans="1:25" ht="15">
      <c r="A230" t="s">
        <v>6896</v>
      </c>
      <c r="C230" s="2" t="s">
        <v>1202</v>
      </c>
      <c r="E230" s="2" t="s">
        <v>1202</v>
      </c>
      <c r="F230" t="s">
        <v>7051</v>
      </c>
      <c r="G230" t="s">
        <v>7056</v>
      </c>
      <c r="H230" s="22" t="s">
        <v>1404</v>
      </c>
      <c r="I230" t="s">
        <v>7056</v>
      </c>
      <c r="J230" s="11" t="str">
        <f t="shared" si="39"/>
        <v>IC.PA.030305</v>
      </c>
      <c r="K230" s="2" t="s">
        <v>1192</v>
      </c>
      <c r="L230" t="str">
        <f t="shared" si="48"/>
        <v>0.5mg</v>
      </c>
      <c r="M230" s="2" t="str">
        <f t="shared" si="40"/>
        <v>PI.IC.PA.030305.01</v>
      </c>
      <c r="N230" s="12"/>
      <c r="O230" s="12" t="str">
        <f t="shared" si="41"/>
        <v>PH.IC.PA.030305.01</v>
      </c>
      <c r="Q230" s="12" t="str">
        <f t="shared" si="42"/>
        <v>CL.IC.PA.030305.01</v>
      </c>
    </row>
    <row r="231" spans="1:25" ht="15">
      <c r="A231" t="s">
        <v>6896</v>
      </c>
      <c r="C231" s="2" t="s">
        <v>1202</v>
      </c>
      <c r="E231" s="2" t="s">
        <v>1202</v>
      </c>
      <c r="F231" t="s">
        <v>7051</v>
      </c>
      <c r="G231" t="s">
        <v>2971</v>
      </c>
      <c r="H231" s="22" t="s">
        <v>1406</v>
      </c>
      <c r="I231" t="s">
        <v>7159</v>
      </c>
      <c r="J231" s="11" t="str">
        <f t="shared" si="39"/>
        <v>IC.PA.030306</v>
      </c>
      <c r="K231" s="2" t="s">
        <v>1192</v>
      </c>
      <c r="L231" t="str">
        <f t="shared" si="48"/>
        <v>Other: specify</v>
      </c>
      <c r="M231" s="2" t="str">
        <f t="shared" si="40"/>
        <v>PI.IC.PA.030306.01</v>
      </c>
      <c r="N231" s="12"/>
      <c r="O231" s="12" t="str">
        <f t="shared" si="41"/>
        <v>PH.IC.PA.030306.01</v>
      </c>
      <c r="Q231" s="12" t="str">
        <f t="shared" si="42"/>
        <v>CL.IC.PA.030306.01</v>
      </c>
    </row>
    <row r="232" spans="1:25" ht="15">
      <c r="A232" t="s">
        <v>6896</v>
      </c>
      <c r="C232" s="2" t="s">
        <v>1202</v>
      </c>
      <c r="D232" t="s">
        <v>7029</v>
      </c>
      <c r="E232" s="2" t="s">
        <v>7070</v>
      </c>
      <c r="F232" t="s">
        <v>7057</v>
      </c>
      <c r="G232" t="s">
        <v>7031</v>
      </c>
      <c r="H232" s="22" t="s">
        <v>1396</v>
      </c>
      <c r="I232" t="s">
        <v>7032</v>
      </c>
      <c r="J232" s="11" t="str">
        <f t="shared" si="39"/>
        <v>IC.PA.030401</v>
      </c>
      <c r="K232" s="2" t="s">
        <v>1192</v>
      </c>
      <c r="L232" t="str">
        <f t="shared" si="48"/>
        <v>1hr: specify</v>
      </c>
      <c r="M232" s="2" t="str">
        <f t="shared" si="40"/>
        <v>PI.IC.PA.030401.01</v>
      </c>
      <c r="N232" s="12"/>
      <c r="O232" s="12" t="str">
        <f t="shared" si="41"/>
        <v>PH.IC.PA.030401.01</v>
      </c>
      <c r="Q232" s="12" t="str">
        <f t="shared" si="42"/>
        <v>CL.IC.PA.030401.01</v>
      </c>
    </row>
    <row r="233" spans="1:25" ht="15">
      <c r="A233" t="s">
        <v>6896</v>
      </c>
      <c r="C233" s="2" t="s">
        <v>1202</v>
      </c>
      <c r="E233" s="2" t="s">
        <v>7070</v>
      </c>
      <c r="F233" t="s">
        <v>7057</v>
      </c>
      <c r="G233" t="s">
        <v>7033</v>
      </c>
      <c r="H233" s="22" t="s">
        <v>1398</v>
      </c>
      <c r="I233" t="s">
        <v>7034</v>
      </c>
      <c r="J233" s="11" t="str">
        <f t="shared" si="39"/>
        <v>IC.PA.030402</v>
      </c>
      <c r="K233" s="2" t="s">
        <v>1192</v>
      </c>
      <c r="L233" t="str">
        <f t="shared" si="48"/>
        <v>4hr: specify</v>
      </c>
      <c r="M233" s="2" t="str">
        <f t="shared" si="40"/>
        <v>PI.IC.PA.030402.01</v>
      </c>
      <c r="N233" s="12"/>
      <c r="O233" s="12" t="str">
        <f t="shared" si="41"/>
        <v>PH.IC.PA.030402.01</v>
      </c>
      <c r="Q233" s="12" t="str">
        <f t="shared" si="42"/>
        <v>CL.IC.PA.030402.01</v>
      </c>
    </row>
    <row r="234" spans="1:25" ht="15">
      <c r="A234" t="s">
        <v>6896</v>
      </c>
      <c r="C234" s="2" t="s">
        <v>1202</v>
      </c>
      <c r="E234" s="2" t="s">
        <v>7070</v>
      </c>
      <c r="F234" t="s">
        <v>7057</v>
      </c>
      <c r="G234" t="s">
        <v>7236</v>
      </c>
      <c r="H234" s="22" t="s">
        <v>1400</v>
      </c>
      <c r="I234" t="s">
        <v>1001</v>
      </c>
      <c r="J234" s="11" t="str">
        <f t="shared" si="39"/>
        <v>IC.PA.030403</v>
      </c>
      <c r="K234" s="2" t="s">
        <v>1192</v>
      </c>
      <c r="L234" t="str">
        <f t="shared" si="48"/>
        <v>No dose limit</v>
      </c>
      <c r="M234" s="2" t="str">
        <f t="shared" si="40"/>
        <v>PI.IC.PA.030403.01</v>
      </c>
      <c r="N234" s="12"/>
      <c r="O234" s="12" t="str">
        <f t="shared" si="41"/>
        <v>PH.IC.PA.030403.01</v>
      </c>
      <c r="Q234" s="12" t="str">
        <f t="shared" si="42"/>
        <v>CL.IC.PA.030403.01</v>
      </c>
    </row>
    <row r="235" spans="1:25" ht="15">
      <c r="A235" t="s">
        <v>6896</v>
      </c>
      <c r="C235" s="2" t="s">
        <v>1202</v>
      </c>
      <c r="D235" t="s">
        <v>7038</v>
      </c>
      <c r="E235" s="2" t="s">
        <v>7071</v>
      </c>
      <c r="F235" t="s">
        <v>7237</v>
      </c>
      <c r="G235" t="s">
        <v>7052</v>
      </c>
      <c r="H235" s="22" t="s">
        <v>1396</v>
      </c>
      <c r="I235" t="s">
        <v>7052</v>
      </c>
      <c r="J235" s="11" t="str">
        <f t="shared" si="39"/>
        <v>IC.PA.030501</v>
      </c>
      <c r="K235" s="2" t="s">
        <v>1192</v>
      </c>
      <c r="L235" t="str">
        <f t="shared" si="48"/>
        <v>0.1mg</v>
      </c>
      <c r="M235" s="2" t="str">
        <f t="shared" si="40"/>
        <v>PI.IC.PA.030501.01</v>
      </c>
      <c r="N235" s="12"/>
      <c r="O235" s="12" t="str">
        <f t="shared" si="41"/>
        <v>PH.IC.PA.030501.01</v>
      </c>
      <c r="Q235" s="12" t="str">
        <f t="shared" si="42"/>
        <v>CL.IC.PA.030501.01</v>
      </c>
    </row>
    <row r="236" spans="1:25" ht="15">
      <c r="A236" t="s">
        <v>6896</v>
      </c>
      <c r="C236" s="2" t="s">
        <v>1202</v>
      </c>
      <c r="E236" s="2" t="s">
        <v>7071</v>
      </c>
      <c r="F236" t="s">
        <v>7237</v>
      </c>
      <c r="G236" t="s">
        <v>7053</v>
      </c>
      <c r="H236" s="22" t="s">
        <v>1398</v>
      </c>
      <c r="I236" t="s">
        <v>7053</v>
      </c>
      <c r="J236" s="11" t="str">
        <f t="shared" si="39"/>
        <v>IC.PA.030502</v>
      </c>
      <c r="K236" s="2" t="s">
        <v>1192</v>
      </c>
      <c r="L236" t="str">
        <f t="shared" si="48"/>
        <v>0.2mg</v>
      </c>
      <c r="M236" s="2" t="str">
        <f t="shared" si="40"/>
        <v>PI.IC.PA.030502.01</v>
      </c>
      <c r="N236" s="12"/>
      <c r="O236" s="12" t="str">
        <f t="shared" si="41"/>
        <v>PH.IC.PA.030502.01</v>
      </c>
      <c r="Q236" s="12" t="str">
        <f t="shared" si="42"/>
        <v>CL.IC.PA.030502.01</v>
      </c>
    </row>
    <row r="237" spans="1:25" ht="15">
      <c r="A237" t="s">
        <v>6896</v>
      </c>
      <c r="C237" s="2" t="s">
        <v>1202</v>
      </c>
      <c r="E237" s="2" t="s">
        <v>7071</v>
      </c>
      <c r="F237" t="s">
        <v>7237</v>
      </c>
      <c r="G237" t="s">
        <v>7054</v>
      </c>
      <c r="H237" s="22" t="s">
        <v>1400</v>
      </c>
      <c r="I237" t="s">
        <v>7054</v>
      </c>
      <c r="J237" s="11" t="str">
        <f t="shared" si="39"/>
        <v>IC.PA.030503</v>
      </c>
      <c r="K237" s="2" t="s">
        <v>1192</v>
      </c>
      <c r="L237" t="str">
        <f t="shared" si="48"/>
        <v>0.3mg</v>
      </c>
      <c r="M237" s="2" t="str">
        <f t="shared" si="40"/>
        <v>PI.IC.PA.030503.01</v>
      </c>
      <c r="N237" s="12"/>
      <c r="O237" s="12" t="str">
        <f t="shared" si="41"/>
        <v>PH.IC.PA.030503.01</v>
      </c>
      <c r="Q237" s="12" t="str">
        <f t="shared" si="42"/>
        <v>CL.IC.PA.030503.01</v>
      </c>
    </row>
    <row r="238" spans="1:25" ht="15">
      <c r="A238" t="s">
        <v>6896</v>
      </c>
      <c r="C238" s="2" t="s">
        <v>1202</v>
      </c>
      <c r="E238" s="2" t="s">
        <v>7071</v>
      </c>
      <c r="F238" t="s">
        <v>7237</v>
      </c>
      <c r="G238" t="s">
        <v>7055</v>
      </c>
      <c r="H238" s="22" t="s">
        <v>1402</v>
      </c>
      <c r="I238" t="s">
        <v>7055</v>
      </c>
      <c r="J238" s="11" t="str">
        <f t="shared" si="39"/>
        <v>IC.PA.030504</v>
      </c>
      <c r="K238" s="2" t="s">
        <v>1192</v>
      </c>
      <c r="L238" t="str">
        <f t="shared" si="48"/>
        <v>0.4mg</v>
      </c>
      <c r="M238" s="2" t="str">
        <f t="shared" si="40"/>
        <v>PI.IC.PA.030504.01</v>
      </c>
      <c r="N238" s="12"/>
      <c r="O238" s="12" t="str">
        <f t="shared" si="41"/>
        <v>PH.IC.PA.030504.01</v>
      </c>
      <c r="Q238" s="12" t="str">
        <f t="shared" si="42"/>
        <v>CL.IC.PA.030504.01</v>
      </c>
    </row>
    <row r="239" spans="1:25" ht="15">
      <c r="A239" t="s">
        <v>6896</v>
      </c>
      <c r="C239" s="2" t="s">
        <v>1202</v>
      </c>
      <c r="E239" s="2" t="s">
        <v>7071</v>
      </c>
      <c r="F239" t="s">
        <v>7237</v>
      </c>
      <c r="G239" t="s">
        <v>7056</v>
      </c>
      <c r="H239" s="22" t="s">
        <v>1404</v>
      </c>
      <c r="I239" t="s">
        <v>7056</v>
      </c>
      <c r="J239" s="11" t="str">
        <f t="shared" si="39"/>
        <v>IC.PA.030505</v>
      </c>
      <c r="K239" s="2" t="s">
        <v>1192</v>
      </c>
      <c r="L239" t="str">
        <f t="shared" si="48"/>
        <v>0.5mg</v>
      </c>
      <c r="M239" s="2" t="str">
        <f t="shared" si="40"/>
        <v>PI.IC.PA.030505.01</v>
      </c>
      <c r="N239" s="12"/>
      <c r="O239" s="12" t="str">
        <f t="shared" si="41"/>
        <v>PH.IC.PA.030505.01</v>
      </c>
      <c r="Q239" s="12" t="str">
        <f t="shared" si="42"/>
        <v>CL.IC.PA.030505.01</v>
      </c>
    </row>
    <row r="240" spans="1:25" ht="15">
      <c r="A240" t="s">
        <v>6896</v>
      </c>
      <c r="C240" s="2" t="s">
        <v>1202</v>
      </c>
      <c r="E240" s="2" t="s">
        <v>7071</v>
      </c>
      <c r="F240" t="s">
        <v>7237</v>
      </c>
      <c r="G240" t="s">
        <v>2971</v>
      </c>
      <c r="H240" s="22" t="s">
        <v>1406</v>
      </c>
      <c r="I240" t="s">
        <v>7159</v>
      </c>
      <c r="J240" s="11" t="str">
        <f t="shared" ref="J240" si="65">CONCATENATE("IC.PA.",C240,E240,H240)</f>
        <v>IC.PA.030506</v>
      </c>
      <c r="K240" s="2" t="s">
        <v>11683</v>
      </c>
      <c r="L240" t="str">
        <f t="shared" ref="L240" si="66">G240</f>
        <v>Other: specify</v>
      </c>
      <c r="M240" s="2" t="str">
        <f t="shared" ref="M240" si="67">CONCATENATE("PI.",J240,".",K240)</f>
        <v>PI.IC.PA.030506.01</v>
      </c>
      <c r="N240" s="12"/>
      <c r="O240" s="12" t="str">
        <f t="shared" ref="O240" si="68">CONCATENATE("PH.",J240,".",K240)</f>
        <v>PH.IC.PA.030506.01</v>
      </c>
      <c r="Q240" s="12" t="str">
        <f t="shared" ref="Q240" si="69">CONCATENATE("CL.",J240,".",K240)</f>
        <v>CL.IC.PA.030506.01</v>
      </c>
    </row>
    <row r="241" spans="1:25" ht="15">
      <c r="A241" t="s">
        <v>6896</v>
      </c>
      <c r="C241" s="2" t="s">
        <v>1202</v>
      </c>
      <c r="E241" s="2" t="s">
        <v>7071</v>
      </c>
      <c r="F241" t="s">
        <v>7237</v>
      </c>
      <c r="G241" t="s">
        <v>587</v>
      </c>
      <c r="H241" s="22" t="s">
        <v>640</v>
      </c>
      <c r="J241" s="11" t="str">
        <f t="shared" si="39"/>
        <v>IC.PA.030507</v>
      </c>
      <c r="K241" s="2" t="s">
        <v>1192</v>
      </c>
      <c r="L241" t="str">
        <f t="shared" si="48"/>
        <v>0 mg</v>
      </c>
      <c r="M241" s="2" t="str">
        <f t="shared" si="40"/>
        <v>PI.IC.PA.030507.01</v>
      </c>
      <c r="N241" s="12"/>
      <c r="O241" s="12" t="str">
        <f t="shared" si="41"/>
        <v>PH.IC.PA.030507.01</v>
      </c>
      <c r="Q241" s="12" t="str">
        <f t="shared" si="42"/>
        <v>CL.IC.PA.030507.01</v>
      </c>
      <c r="X241" t="s">
        <v>746</v>
      </c>
      <c r="Y241">
        <v>1119</v>
      </c>
    </row>
    <row r="242" spans="1:25" ht="15">
      <c r="A242" t="s">
        <v>6896</v>
      </c>
      <c r="C242" s="2" t="s">
        <v>1202</v>
      </c>
      <c r="D242" t="s">
        <v>7040</v>
      </c>
      <c r="E242" s="2" t="s">
        <v>6888</v>
      </c>
      <c r="F242" t="s">
        <v>7238</v>
      </c>
      <c r="G242" t="s">
        <v>7042</v>
      </c>
      <c r="H242" s="22" t="s">
        <v>1396</v>
      </c>
      <c r="I242" t="s">
        <v>7043</v>
      </c>
      <c r="J242" s="11" t="str">
        <f t="shared" si="39"/>
        <v>IC.PA.030601</v>
      </c>
      <c r="K242" s="2" t="s">
        <v>1192</v>
      </c>
      <c r="L242" t="str">
        <f t="shared" si="48"/>
        <v>Every 5 minutes</v>
      </c>
      <c r="M242" s="2" t="str">
        <f t="shared" si="40"/>
        <v>PI.IC.PA.030601.01</v>
      </c>
      <c r="N242" s="12"/>
      <c r="O242" s="12" t="str">
        <f t="shared" si="41"/>
        <v>PH.IC.PA.030601.01</v>
      </c>
      <c r="Q242" s="12" t="str">
        <f t="shared" si="42"/>
        <v>CL.IC.PA.030601.01</v>
      </c>
    </row>
    <row r="243" spans="1:25" ht="15">
      <c r="A243" t="s">
        <v>6896</v>
      </c>
      <c r="C243" s="2" t="s">
        <v>1202</v>
      </c>
      <c r="E243" s="2" t="s">
        <v>6888</v>
      </c>
      <c r="F243" t="s">
        <v>7238</v>
      </c>
      <c r="G243" t="s">
        <v>7044</v>
      </c>
      <c r="H243" s="22" t="s">
        <v>1398</v>
      </c>
      <c r="I243" t="s">
        <v>7045</v>
      </c>
      <c r="J243" s="11" t="str">
        <f t="shared" si="39"/>
        <v>IC.PA.030602</v>
      </c>
      <c r="K243" s="2" t="s">
        <v>1192</v>
      </c>
      <c r="L243" t="str">
        <f t="shared" si="48"/>
        <v>Every 6 minutes</v>
      </c>
      <c r="M243" s="2" t="str">
        <f t="shared" si="40"/>
        <v>PI.IC.PA.030602.01</v>
      </c>
      <c r="N243" s="12"/>
      <c r="O243" s="12" t="str">
        <f t="shared" si="41"/>
        <v>PH.IC.PA.030602.01</v>
      </c>
      <c r="Q243" s="12" t="str">
        <f t="shared" si="42"/>
        <v>CL.IC.PA.030602.01</v>
      </c>
    </row>
    <row r="244" spans="1:25" ht="15">
      <c r="A244" t="s">
        <v>6896</v>
      </c>
      <c r="C244" s="2" t="s">
        <v>1202</v>
      </c>
      <c r="E244" s="2" t="s">
        <v>6888</v>
      </c>
      <c r="F244" t="s">
        <v>7238</v>
      </c>
      <c r="G244" t="s">
        <v>7046</v>
      </c>
      <c r="H244" s="22" t="s">
        <v>1400</v>
      </c>
      <c r="I244" t="s">
        <v>6873</v>
      </c>
      <c r="J244" s="11" t="str">
        <f t="shared" ref="J244:J335" si="70">CONCATENATE("IC.PA.",C244,E244,H244)</f>
        <v>IC.PA.030603</v>
      </c>
      <c r="K244" s="2" t="s">
        <v>1192</v>
      </c>
      <c r="L244" t="str">
        <f t="shared" si="48"/>
        <v>Every 8 minutes</v>
      </c>
      <c r="M244" s="2" t="str">
        <f t="shared" ref="M244:M335" si="71">CONCATENATE("PI.",J244,".",K244)</f>
        <v>PI.IC.PA.030603.01</v>
      </c>
      <c r="N244" s="12"/>
      <c r="O244" s="12" t="str">
        <f t="shared" ref="O244:O335" si="72">CONCATENATE("PH.",J244,".",K244)</f>
        <v>PH.IC.PA.030603.01</v>
      </c>
      <c r="Q244" s="12" t="str">
        <f t="shared" ref="Q244:Q335" si="73">CONCATENATE("CL.",J244,".",K244)</f>
        <v>CL.IC.PA.030603.01</v>
      </c>
    </row>
    <row r="245" spans="1:25" ht="15">
      <c r="A245" t="s">
        <v>6896</v>
      </c>
      <c r="C245" s="2" t="s">
        <v>1202</v>
      </c>
      <c r="E245" s="2" t="s">
        <v>6888</v>
      </c>
      <c r="F245" t="s">
        <v>7238</v>
      </c>
      <c r="G245" t="s">
        <v>6874</v>
      </c>
      <c r="H245" s="22" t="s">
        <v>1402</v>
      </c>
      <c r="I245" t="s">
        <v>6875</v>
      </c>
      <c r="J245" s="11" t="str">
        <f t="shared" si="70"/>
        <v>IC.PA.030604</v>
      </c>
      <c r="K245" s="2" t="s">
        <v>1192</v>
      </c>
      <c r="L245" t="str">
        <f t="shared" si="48"/>
        <v>Every 10 minutes</v>
      </c>
      <c r="M245" s="2" t="str">
        <f t="shared" si="71"/>
        <v>PI.IC.PA.030604.01</v>
      </c>
      <c r="N245" s="12"/>
      <c r="O245" s="12" t="str">
        <f t="shared" si="72"/>
        <v>PH.IC.PA.030604.01</v>
      </c>
      <c r="Q245" s="12" t="str">
        <f t="shared" si="73"/>
        <v>CL.IC.PA.030604.01</v>
      </c>
    </row>
    <row r="246" spans="1:25" ht="15">
      <c r="A246" t="s">
        <v>6896</v>
      </c>
      <c r="C246" s="2" t="s">
        <v>1202</v>
      </c>
      <c r="E246" s="2" t="s">
        <v>6888</v>
      </c>
      <c r="F246" t="s">
        <v>7238</v>
      </c>
      <c r="G246" t="s">
        <v>6876</v>
      </c>
      <c r="H246" s="22" t="s">
        <v>1404</v>
      </c>
      <c r="I246" t="s">
        <v>6877</v>
      </c>
      <c r="J246" s="11" t="str">
        <f t="shared" si="70"/>
        <v>IC.PA.030605</v>
      </c>
      <c r="K246" s="2" t="s">
        <v>1192</v>
      </c>
      <c r="L246" t="str">
        <f t="shared" si="48"/>
        <v>Every 12 minutes</v>
      </c>
      <c r="M246" s="2" t="str">
        <f t="shared" si="71"/>
        <v>PI.IC.PA.030605.01</v>
      </c>
      <c r="N246" s="12"/>
      <c r="O246" s="12" t="str">
        <f t="shared" si="72"/>
        <v>PH.IC.PA.030605.01</v>
      </c>
      <c r="Q246" s="12" t="str">
        <f t="shared" si="73"/>
        <v>CL.IC.PA.030605.01</v>
      </c>
    </row>
    <row r="247" spans="1:25" ht="15">
      <c r="A247" t="s">
        <v>6896</v>
      </c>
      <c r="C247" s="2" t="s">
        <v>1202</v>
      </c>
      <c r="E247" s="2" t="s">
        <v>6888</v>
      </c>
      <c r="F247" t="s">
        <v>7238</v>
      </c>
      <c r="G247" t="s">
        <v>6878</v>
      </c>
      <c r="H247" s="22" t="s">
        <v>1406</v>
      </c>
      <c r="I247" t="s">
        <v>6879</v>
      </c>
      <c r="J247" s="11" t="str">
        <f t="shared" si="70"/>
        <v>IC.PA.030606</v>
      </c>
      <c r="K247" s="2" t="s">
        <v>1192</v>
      </c>
      <c r="L247" t="str">
        <f t="shared" si="48"/>
        <v>Every 15 minutes</v>
      </c>
      <c r="M247" s="2" t="str">
        <f t="shared" si="71"/>
        <v>PI.IC.PA.030606.01</v>
      </c>
      <c r="N247" s="12"/>
      <c r="O247" s="12" t="str">
        <f t="shared" si="72"/>
        <v>PH.IC.PA.030606.01</v>
      </c>
      <c r="Q247" s="12" t="str">
        <f t="shared" si="73"/>
        <v>CL.IC.PA.030606.01</v>
      </c>
    </row>
    <row r="248" spans="1:25" ht="15">
      <c r="A248" t="s">
        <v>6896</v>
      </c>
      <c r="C248" s="2" t="s">
        <v>1202</v>
      </c>
      <c r="E248" s="2" t="s">
        <v>6888</v>
      </c>
      <c r="F248" t="s">
        <v>875</v>
      </c>
      <c r="G248" t="s">
        <v>2971</v>
      </c>
      <c r="H248" s="22" t="s">
        <v>1419</v>
      </c>
      <c r="I248" t="s">
        <v>7159</v>
      </c>
      <c r="J248" s="11" t="str">
        <f t="shared" si="70"/>
        <v>IC.PA.030607</v>
      </c>
      <c r="K248" s="2" t="s">
        <v>1192</v>
      </c>
      <c r="L248" t="str">
        <f t="shared" si="48"/>
        <v>Other: specify</v>
      </c>
      <c r="M248" s="2" t="str">
        <f t="shared" si="71"/>
        <v>PI.IC.PA.030607.01</v>
      </c>
      <c r="N248" s="12"/>
      <c r="O248" s="12" t="str">
        <f t="shared" si="72"/>
        <v>PH.IC.PA.030607.01</v>
      </c>
      <c r="Q248" s="12" t="str">
        <f t="shared" si="73"/>
        <v>CL.IC.PA.030607.01</v>
      </c>
    </row>
    <row r="249" spans="1:25" ht="15">
      <c r="A249" t="s">
        <v>6896</v>
      </c>
      <c r="C249" s="2" t="s">
        <v>1202</v>
      </c>
      <c r="D249" t="s">
        <v>7510</v>
      </c>
      <c r="E249" s="2" t="s">
        <v>845</v>
      </c>
      <c r="F249" t="s">
        <v>876</v>
      </c>
      <c r="G249" t="s">
        <v>7342</v>
      </c>
      <c r="H249" s="22" t="s">
        <v>636</v>
      </c>
      <c r="I249" t="s">
        <v>7343</v>
      </c>
      <c r="J249" s="11" t="str">
        <f t="shared" ref="J249:J251" si="74">CONCATENATE("IC.PA.",C249,E249,H249)</f>
        <v>IC.PA.030701</v>
      </c>
      <c r="K249" s="2" t="s">
        <v>11383</v>
      </c>
      <c r="L249" t="str">
        <f t="shared" si="48"/>
        <v>ML remaining specify</v>
      </c>
      <c r="M249" s="2" t="str">
        <f t="shared" ref="M249:M251" si="75">CONCATENATE("PI.",J249,".",K249)</f>
        <v>PI.IC.PA.030701.01</v>
      </c>
      <c r="N249" s="12"/>
      <c r="O249" s="12" t="str">
        <f t="shared" ref="O249:O251" si="76">CONCATENATE("PH.",J249,".",K249)</f>
        <v>PH.IC.PA.030701.01</v>
      </c>
      <c r="Q249" s="12" t="str">
        <f t="shared" ref="Q249:Q251" si="77">CONCATENATE("CL.",J249,".",K249)</f>
        <v>CL.IC.PA.030701.01</v>
      </c>
      <c r="X249" t="s">
        <v>746</v>
      </c>
      <c r="Y249">
        <v>1119</v>
      </c>
    </row>
    <row r="250" spans="1:25" ht="15">
      <c r="A250" t="s">
        <v>6896</v>
      </c>
      <c r="B250" t="s">
        <v>945</v>
      </c>
      <c r="C250" s="2" t="s">
        <v>1202</v>
      </c>
      <c r="D250" t="s">
        <v>7350</v>
      </c>
      <c r="E250" s="2" t="s">
        <v>11369</v>
      </c>
      <c r="F250" t="s">
        <v>591</v>
      </c>
      <c r="G250" t="s">
        <v>747</v>
      </c>
      <c r="H250" s="22" t="s">
        <v>636</v>
      </c>
      <c r="J250" s="11" t="str">
        <f t="shared" si="74"/>
        <v>IC.PA.030801</v>
      </c>
      <c r="K250" s="2" t="s">
        <v>11683</v>
      </c>
      <c r="L250" t="str">
        <f t="shared" si="48"/>
        <v>Number of attempts over 4hr</v>
      </c>
      <c r="M250" s="2" t="str">
        <f t="shared" si="75"/>
        <v>PI.IC.PA.030801.01</v>
      </c>
      <c r="N250" s="12"/>
      <c r="O250" s="12" t="str">
        <f t="shared" si="76"/>
        <v>PH.IC.PA.030801.01</v>
      </c>
      <c r="Q250" s="12" t="str">
        <f t="shared" si="77"/>
        <v>CL.IC.PA.030801.01</v>
      </c>
      <c r="X250" t="s">
        <v>807</v>
      </c>
      <c r="Y250">
        <v>1119</v>
      </c>
    </row>
    <row r="251" spans="1:25" ht="15">
      <c r="A251" t="s">
        <v>6896</v>
      </c>
      <c r="C251" s="2" t="s">
        <v>1202</v>
      </c>
      <c r="D251" t="s">
        <v>7226</v>
      </c>
      <c r="E251" s="2" t="s">
        <v>10095</v>
      </c>
      <c r="F251" t="s">
        <v>491</v>
      </c>
      <c r="G251" t="s">
        <v>586</v>
      </c>
      <c r="H251" s="22" t="s">
        <v>1396</v>
      </c>
      <c r="J251" s="11" t="str">
        <f t="shared" si="74"/>
        <v>IC.PA.030901</v>
      </c>
      <c r="K251" s="2" t="s">
        <v>11683</v>
      </c>
      <c r="L251" t="str">
        <f t="shared" si="48"/>
        <v>Number of doses over 4hr</v>
      </c>
      <c r="M251" s="2" t="str">
        <f t="shared" si="75"/>
        <v>PI.IC.PA.030901.01</v>
      </c>
      <c r="N251" s="12"/>
      <c r="O251" s="12" t="str">
        <f t="shared" si="76"/>
        <v>PH.IC.PA.030901.01</v>
      </c>
      <c r="Q251" s="12" t="str">
        <f t="shared" si="77"/>
        <v>CL.IC.PA.030901.01</v>
      </c>
      <c r="X251" t="s">
        <v>807</v>
      </c>
      <c r="Y251">
        <v>1119</v>
      </c>
    </row>
    <row r="252" spans="1:25" s="78" customFormat="1" ht="15">
      <c r="A252" s="79" t="s">
        <v>6896</v>
      </c>
      <c r="B252" s="79" t="s">
        <v>489</v>
      </c>
      <c r="C252" s="80" t="s">
        <v>1400</v>
      </c>
      <c r="D252" s="79" t="s">
        <v>632</v>
      </c>
      <c r="E252" s="80" t="s">
        <v>326</v>
      </c>
      <c r="F252" s="79" t="s">
        <v>490</v>
      </c>
      <c r="G252" s="79" t="s">
        <v>1001</v>
      </c>
      <c r="H252" s="75" t="s">
        <v>1396</v>
      </c>
      <c r="I252" s="79" t="s">
        <v>1001</v>
      </c>
      <c r="J252" s="11" t="str">
        <f t="shared" ref="J252:J261" si="78">CONCATENATE("IC.PA.",C252,E252,H252)</f>
        <v>IC.PA.031001</v>
      </c>
      <c r="K252" s="2" t="s">
        <v>11683</v>
      </c>
      <c r="L252" t="str">
        <f t="shared" ref="L252:L261" si="79">G252</f>
        <v>None</v>
      </c>
      <c r="M252" s="2" t="str">
        <f t="shared" ref="M252:M261" si="80">CONCATENATE("PI.",J252,".",K252)</f>
        <v>PI.IC.PA.031001.01</v>
      </c>
      <c r="N252" s="12"/>
      <c r="O252" s="12" t="str">
        <f t="shared" ref="O252:O261" si="81">CONCATENATE("PH.",J252,".",K252)</f>
        <v>PH.IC.PA.031001.01</v>
      </c>
      <c r="P252"/>
      <c r="Q252" s="12" t="str">
        <f t="shared" ref="Q252:Q261" si="82">CONCATENATE("CL.",J252,".",K252)</f>
        <v>CL.IC.PA.031001.01</v>
      </c>
      <c r="X252" s="78" t="s">
        <v>807</v>
      </c>
      <c r="Y252" s="78">
        <v>1121</v>
      </c>
    </row>
    <row r="253" spans="1:25" s="78" customFormat="1" ht="15">
      <c r="A253" s="79" t="s">
        <v>6896</v>
      </c>
      <c r="B253" s="79" t="s">
        <v>489</v>
      </c>
      <c r="C253" s="80" t="s">
        <v>1400</v>
      </c>
      <c r="D253" s="79" t="s">
        <v>632</v>
      </c>
      <c r="E253" s="80" t="s">
        <v>326</v>
      </c>
      <c r="F253" s="79" t="s">
        <v>490</v>
      </c>
      <c r="G253" s="79" t="s">
        <v>2911</v>
      </c>
      <c r="H253" s="75" t="s">
        <v>1398</v>
      </c>
      <c r="I253" s="79" t="s">
        <v>2911</v>
      </c>
      <c r="J253" s="11" t="str">
        <f t="shared" si="78"/>
        <v>IC.PA.031002</v>
      </c>
      <c r="K253" s="2" t="s">
        <v>11683</v>
      </c>
      <c r="L253" t="str">
        <f t="shared" si="79"/>
        <v>Nausea</v>
      </c>
      <c r="M253" s="2" t="str">
        <f t="shared" si="80"/>
        <v>PI.IC.PA.031002.01</v>
      </c>
      <c r="N253" s="12"/>
      <c r="O253" s="12" t="str">
        <f t="shared" si="81"/>
        <v>PH.IC.PA.031002.01</v>
      </c>
      <c r="P253"/>
      <c r="Q253" s="12" t="str">
        <f t="shared" si="82"/>
        <v>CL.IC.PA.031002.01</v>
      </c>
      <c r="X253" s="78" t="s">
        <v>807</v>
      </c>
      <c r="Y253" s="78">
        <v>1121</v>
      </c>
    </row>
    <row r="254" spans="1:25" s="78" customFormat="1" ht="15">
      <c r="A254" s="79" t="s">
        <v>6896</v>
      </c>
      <c r="B254" s="79" t="s">
        <v>489</v>
      </c>
      <c r="C254" s="80" t="s">
        <v>1400</v>
      </c>
      <c r="D254" s="79" t="s">
        <v>632</v>
      </c>
      <c r="E254" s="80" t="s">
        <v>326</v>
      </c>
      <c r="F254" s="79" t="s">
        <v>490</v>
      </c>
      <c r="G254" s="79" t="s">
        <v>2747</v>
      </c>
      <c r="H254" s="75" t="s">
        <v>1400</v>
      </c>
      <c r="I254" s="79" t="s">
        <v>2747</v>
      </c>
      <c r="J254" s="11" t="str">
        <f t="shared" si="78"/>
        <v>IC.PA.031003</v>
      </c>
      <c r="K254" s="2" t="s">
        <v>11683</v>
      </c>
      <c r="L254" t="str">
        <f t="shared" si="79"/>
        <v>Vomiting</v>
      </c>
      <c r="M254" s="2" t="str">
        <f t="shared" si="80"/>
        <v>PI.IC.PA.031003.01</v>
      </c>
      <c r="N254" s="12"/>
      <c r="O254" s="12" t="str">
        <f t="shared" si="81"/>
        <v>PH.IC.PA.031003.01</v>
      </c>
      <c r="P254"/>
      <c r="Q254" s="12" t="str">
        <f t="shared" si="82"/>
        <v>CL.IC.PA.031003.01</v>
      </c>
      <c r="X254" s="78" t="s">
        <v>807</v>
      </c>
      <c r="Y254" s="78">
        <v>1121</v>
      </c>
    </row>
    <row r="255" spans="1:25" s="78" customFormat="1" ht="15">
      <c r="A255" s="79" t="s">
        <v>6896</v>
      </c>
      <c r="B255" s="79" t="s">
        <v>489</v>
      </c>
      <c r="C255" s="80" t="s">
        <v>1400</v>
      </c>
      <c r="D255" s="79" t="s">
        <v>632</v>
      </c>
      <c r="E255" s="80" t="s">
        <v>326</v>
      </c>
      <c r="F255" s="79" t="s">
        <v>490</v>
      </c>
      <c r="G255" s="79" t="s">
        <v>6956</v>
      </c>
      <c r="H255" s="75" t="s">
        <v>1402</v>
      </c>
      <c r="I255" s="79" t="s">
        <v>6956</v>
      </c>
      <c r="J255" s="11" t="str">
        <f t="shared" si="78"/>
        <v>IC.PA.031004</v>
      </c>
      <c r="K255" s="2" t="s">
        <v>11683</v>
      </c>
      <c r="L255" t="str">
        <f t="shared" si="79"/>
        <v>Itching</v>
      </c>
      <c r="M255" s="2" t="str">
        <f t="shared" si="80"/>
        <v>PI.IC.PA.031004.01</v>
      </c>
      <c r="N255" s="12"/>
      <c r="O255" s="12" t="str">
        <f t="shared" si="81"/>
        <v>PH.IC.PA.031004.01</v>
      </c>
      <c r="P255"/>
      <c r="Q255" s="12" t="str">
        <f t="shared" si="82"/>
        <v>CL.IC.PA.031004.01</v>
      </c>
      <c r="X255" s="78" t="s">
        <v>807</v>
      </c>
      <c r="Y255" s="78">
        <v>1121</v>
      </c>
    </row>
    <row r="256" spans="1:25" s="78" customFormat="1" ht="15">
      <c r="A256" s="79" t="s">
        <v>6896</v>
      </c>
      <c r="B256" s="79" t="s">
        <v>489</v>
      </c>
      <c r="C256" s="80" t="s">
        <v>1400</v>
      </c>
      <c r="D256" s="79" t="s">
        <v>632</v>
      </c>
      <c r="E256" s="80" t="s">
        <v>326</v>
      </c>
      <c r="F256" s="79" t="s">
        <v>490</v>
      </c>
      <c r="G256" s="79" t="s">
        <v>2971</v>
      </c>
      <c r="H256" s="75" t="s">
        <v>1404</v>
      </c>
      <c r="I256" s="79" t="s">
        <v>2394</v>
      </c>
      <c r="J256" s="11" t="str">
        <f t="shared" si="78"/>
        <v>IC.PA.031005</v>
      </c>
      <c r="K256" s="2" t="s">
        <v>11683</v>
      </c>
      <c r="L256" t="str">
        <f t="shared" si="79"/>
        <v>Other: specify</v>
      </c>
      <c r="M256" s="2" t="str">
        <f t="shared" si="80"/>
        <v>PI.IC.PA.031005.01</v>
      </c>
      <c r="N256" s="12"/>
      <c r="O256" s="12" t="str">
        <f t="shared" si="81"/>
        <v>PH.IC.PA.031005.01</v>
      </c>
      <c r="P256"/>
      <c r="Q256" s="12" t="str">
        <f t="shared" si="82"/>
        <v>CL.IC.PA.031005.01</v>
      </c>
      <c r="X256" s="78" t="s">
        <v>807</v>
      </c>
      <c r="Y256" s="78">
        <v>1121</v>
      </c>
    </row>
    <row r="257" spans="1:25" s="78" customFormat="1" ht="15">
      <c r="A257" s="79" t="s">
        <v>6896</v>
      </c>
      <c r="B257" s="79" t="s">
        <v>489</v>
      </c>
      <c r="C257" s="80" t="s">
        <v>1400</v>
      </c>
      <c r="D257" s="79" t="s">
        <v>632</v>
      </c>
      <c r="E257" s="80" t="s">
        <v>326</v>
      </c>
      <c r="F257" s="79" t="s">
        <v>490</v>
      </c>
      <c r="G257" s="79" t="s">
        <v>6774</v>
      </c>
      <c r="H257" s="75" t="s">
        <v>1406</v>
      </c>
      <c r="I257" s="79" t="s">
        <v>6774</v>
      </c>
      <c r="J257" s="11" t="str">
        <f t="shared" si="78"/>
        <v>IC.PA.031006</v>
      </c>
      <c r="K257" s="2" t="s">
        <v>11683</v>
      </c>
      <c r="L257" t="str">
        <f t="shared" si="79"/>
        <v>Hypotension</v>
      </c>
      <c r="M257" s="2" t="str">
        <f t="shared" si="80"/>
        <v>PI.IC.PA.031006.01</v>
      </c>
      <c r="N257" s="12"/>
      <c r="O257" s="12" t="str">
        <f t="shared" si="81"/>
        <v>PH.IC.PA.031006.01</v>
      </c>
      <c r="P257"/>
      <c r="Q257" s="12" t="str">
        <f t="shared" si="82"/>
        <v>CL.IC.PA.031006.01</v>
      </c>
      <c r="X257" s="78" t="s">
        <v>807</v>
      </c>
      <c r="Y257" s="78">
        <v>1121</v>
      </c>
    </row>
    <row r="258" spans="1:25" s="78" customFormat="1" ht="15">
      <c r="A258" s="79" t="s">
        <v>6896</v>
      </c>
      <c r="B258" s="79" t="s">
        <v>489</v>
      </c>
      <c r="C258" s="80" t="s">
        <v>1400</v>
      </c>
      <c r="D258" s="79" t="s">
        <v>632</v>
      </c>
      <c r="E258" s="80" t="s">
        <v>326</v>
      </c>
      <c r="F258" s="79" t="s">
        <v>490</v>
      </c>
      <c r="G258" s="79" t="s">
        <v>634</v>
      </c>
      <c r="H258" s="75" t="s">
        <v>1419</v>
      </c>
      <c r="I258" s="79" t="s">
        <v>634</v>
      </c>
      <c r="J258" s="11" t="str">
        <f t="shared" si="78"/>
        <v>IC.PA.031007</v>
      </c>
      <c r="K258" s="2" t="s">
        <v>11683</v>
      </c>
      <c r="L258" t="str">
        <f t="shared" si="79"/>
        <v>Hypoventilation</v>
      </c>
      <c r="M258" s="2" t="str">
        <f t="shared" si="80"/>
        <v>PI.IC.PA.031007.01</v>
      </c>
      <c r="N258" s="12"/>
      <c r="O258" s="12" t="str">
        <f t="shared" si="81"/>
        <v>PH.IC.PA.031007.01</v>
      </c>
      <c r="P258"/>
      <c r="Q258" s="12" t="str">
        <f t="shared" si="82"/>
        <v>CL.IC.PA.031007.01</v>
      </c>
      <c r="X258" s="78" t="s">
        <v>807</v>
      </c>
      <c r="Y258" s="78">
        <v>1121</v>
      </c>
    </row>
    <row r="259" spans="1:25" s="78" customFormat="1" ht="15">
      <c r="A259" s="79" t="s">
        <v>6896</v>
      </c>
      <c r="B259" s="79" t="s">
        <v>489</v>
      </c>
      <c r="C259" s="80" t="s">
        <v>1400</v>
      </c>
      <c r="D259" s="79" t="s">
        <v>632</v>
      </c>
      <c r="E259" s="80" t="s">
        <v>326</v>
      </c>
      <c r="F259" s="79" t="s">
        <v>490</v>
      </c>
      <c r="G259" s="79" t="s">
        <v>2914</v>
      </c>
      <c r="H259" s="75" t="s">
        <v>1550</v>
      </c>
      <c r="I259" s="79" t="s">
        <v>2914</v>
      </c>
      <c r="J259" s="11" t="str">
        <f t="shared" si="78"/>
        <v>IC.PA.031008</v>
      </c>
      <c r="K259" s="2" t="s">
        <v>11683</v>
      </c>
      <c r="L259" t="str">
        <f t="shared" si="79"/>
        <v>Constipation</v>
      </c>
      <c r="M259" s="2" t="str">
        <f t="shared" si="80"/>
        <v>PI.IC.PA.031008.01</v>
      </c>
      <c r="N259" s="12"/>
      <c r="O259" s="12" t="str">
        <f t="shared" si="81"/>
        <v>PH.IC.PA.031008.01</v>
      </c>
      <c r="P259"/>
      <c r="Q259" s="12" t="str">
        <f t="shared" si="82"/>
        <v>CL.IC.PA.031008.01</v>
      </c>
      <c r="X259" s="78" t="s">
        <v>807</v>
      </c>
      <c r="Y259" s="78">
        <v>1121</v>
      </c>
    </row>
    <row r="260" spans="1:25" s="78" customFormat="1" ht="15">
      <c r="A260" s="79" t="s">
        <v>6896</v>
      </c>
      <c r="B260" s="79" t="s">
        <v>489</v>
      </c>
      <c r="C260" s="80" t="s">
        <v>1400</v>
      </c>
      <c r="D260" s="79" t="s">
        <v>632</v>
      </c>
      <c r="E260" s="80" t="s">
        <v>326</v>
      </c>
      <c r="F260" s="79" t="s">
        <v>490</v>
      </c>
      <c r="G260" s="79" t="s">
        <v>6119</v>
      </c>
      <c r="H260" s="75" t="s">
        <v>1551</v>
      </c>
      <c r="I260" s="79" t="s">
        <v>6119</v>
      </c>
      <c r="J260" s="11" t="str">
        <f t="shared" si="78"/>
        <v>IC.PA.031009</v>
      </c>
      <c r="K260" s="2" t="s">
        <v>11683</v>
      </c>
      <c r="L260" t="str">
        <f t="shared" si="79"/>
        <v>Confusion</v>
      </c>
      <c r="M260" s="2" t="str">
        <f t="shared" si="80"/>
        <v>PI.IC.PA.031009.01</v>
      </c>
      <c r="N260" s="12"/>
      <c r="O260" s="12" t="str">
        <f t="shared" si="81"/>
        <v>PH.IC.PA.031009.01</v>
      </c>
      <c r="P260"/>
      <c r="Q260" s="12" t="str">
        <f t="shared" si="82"/>
        <v>CL.IC.PA.031009.01</v>
      </c>
      <c r="X260" s="78" t="s">
        <v>807</v>
      </c>
      <c r="Y260" s="78">
        <v>1121</v>
      </c>
    </row>
    <row r="261" spans="1:25" s="78" customFormat="1" ht="15">
      <c r="A261" s="79" t="s">
        <v>6896</v>
      </c>
      <c r="B261" s="79" t="s">
        <v>489</v>
      </c>
      <c r="C261" s="80" t="s">
        <v>1400</v>
      </c>
      <c r="D261" s="79" t="s">
        <v>632</v>
      </c>
      <c r="E261" s="80" t="s">
        <v>326</v>
      </c>
      <c r="F261" s="79" t="s">
        <v>490</v>
      </c>
      <c r="G261" s="79" t="s">
        <v>487</v>
      </c>
      <c r="H261" s="75" t="s">
        <v>1571</v>
      </c>
      <c r="I261" s="79" t="s">
        <v>487</v>
      </c>
      <c r="J261" s="11" t="str">
        <f t="shared" si="78"/>
        <v>IC.PA.031010</v>
      </c>
      <c r="K261" s="2" t="s">
        <v>11683</v>
      </c>
      <c r="L261" t="str">
        <f t="shared" si="79"/>
        <v>Urinary Retention</v>
      </c>
      <c r="M261" s="2" t="str">
        <f t="shared" si="80"/>
        <v>PI.IC.PA.031010.01</v>
      </c>
      <c r="N261" s="12"/>
      <c r="O261" s="12" t="str">
        <f t="shared" si="81"/>
        <v>PH.IC.PA.031010.01</v>
      </c>
      <c r="P261"/>
      <c r="Q261" s="12" t="str">
        <f t="shared" si="82"/>
        <v>CL.IC.PA.031010.01</v>
      </c>
      <c r="X261" s="78" t="s">
        <v>807</v>
      </c>
      <c r="Y261" s="78">
        <v>1121</v>
      </c>
    </row>
    <row r="262" spans="1:25" ht="15">
      <c r="A262" t="s">
        <v>6896</v>
      </c>
      <c r="B262" t="s">
        <v>7239</v>
      </c>
      <c r="C262" s="2" t="s">
        <v>7070</v>
      </c>
      <c r="D262" t="s">
        <v>7240</v>
      </c>
      <c r="E262" s="2" t="s">
        <v>11324</v>
      </c>
      <c r="F262" t="s">
        <v>7425</v>
      </c>
      <c r="G262" t="s">
        <v>6883</v>
      </c>
      <c r="H262" s="22" t="s">
        <v>1396</v>
      </c>
      <c r="I262" t="s">
        <v>6883</v>
      </c>
      <c r="J262" s="11" t="str">
        <f t="shared" si="70"/>
        <v>IC.PA.040101</v>
      </c>
      <c r="K262" s="2" t="s">
        <v>11324</v>
      </c>
      <c r="L262" t="str">
        <f t="shared" si="48"/>
        <v>1mg/ml</v>
      </c>
      <c r="M262" s="2" t="str">
        <f t="shared" si="71"/>
        <v>PI.IC.PA.040101.01</v>
      </c>
      <c r="N262" s="12"/>
      <c r="O262" s="12" t="str">
        <f t="shared" si="72"/>
        <v>PH.IC.PA.040101.01</v>
      </c>
      <c r="Q262" s="12" t="str">
        <f t="shared" si="73"/>
        <v>CL.IC.PA.040101.01</v>
      </c>
    </row>
    <row r="263" spans="1:25" ht="15">
      <c r="A263" t="s">
        <v>6896</v>
      </c>
      <c r="C263" s="2" t="s">
        <v>7070</v>
      </c>
      <c r="E263" s="2" t="s">
        <v>1192</v>
      </c>
      <c r="F263" t="s">
        <v>7425</v>
      </c>
      <c r="G263" t="s">
        <v>7241</v>
      </c>
      <c r="H263" s="22" t="s">
        <v>1398</v>
      </c>
      <c r="I263" t="s">
        <v>7241</v>
      </c>
      <c r="J263" s="11" t="str">
        <f t="shared" si="70"/>
        <v>IC.PA.040102</v>
      </c>
      <c r="K263" s="2" t="s">
        <v>1192</v>
      </c>
      <c r="L263" t="str">
        <f t="shared" si="48"/>
        <v>5mg/ml</v>
      </c>
      <c r="M263" s="2" t="str">
        <f t="shared" si="71"/>
        <v>PI.IC.PA.040102.01</v>
      </c>
      <c r="N263" s="12"/>
      <c r="O263" s="12" t="str">
        <f t="shared" si="72"/>
        <v>PH.IC.PA.040102.01</v>
      </c>
      <c r="Q263" s="12" t="str">
        <f t="shared" si="73"/>
        <v>CL.IC.PA.040102.01</v>
      </c>
    </row>
    <row r="264" spans="1:25" ht="15">
      <c r="A264" t="s">
        <v>6896</v>
      </c>
      <c r="C264" s="2" t="s">
        <v>7070</v>
      </c>
      <c r="E264" s="2" t="s">
        <v>1192</v>
      </c>
      <c r="F264" t="s">
        <v>7425</v>
      </c>
      <c r="G264" t="s">
        <v>2971</v>
      </c>
      <c r="H264" s="22" t="s">
        <v>1400</v>
      </c>
      <c r="I264" t="s">
        <v>7159</v>
      </c>
      <c r="J264" s="11" t="str">
        <f t="shared" si="70"/>
        <v>IC.PA.040103</v>
      </c>
      <c r="K264" s="2" t="s">
        <v>1192</v>
      </c>
      <c r="L264" t="str">
        <f t="shared" si="48"/>
        <v>Other: specify</v>
      </c>
      <c r="M264" s="2" t="str">
        <f t="shared" si="71"/>
        <v>PI.IC.PA.040103.01</v>
      </c>
      <c r="N264" s="12"/>
      <c r="O264" s="12" t="str">
        <f t="shared" si="72"/>
        <v>PH.IC.PA.040103.01</v>
      </c>
      <c r="Q264" s="12" t="str">
        <f t="shared" si="73"/>
        <v>CL.IC.PA.040103.01</v>
      </c>
    </row>
    <row r="265" spans="1:25" ht="15">
      <c r="A265" t="s">
        <v>6896</v>
      </c>
      <c r="C265" s="2" t="s">
        <v>7070</v>
      </c>
      <c r="D265" t="s">
        <v>7076</v>
      </c>
      <c r="E265" s="2" t="s">
        <v>923</v>
      </c>
      <c r="F265" t="s">
        <v>7242</v>
      </c>
      <c r="G265" t="s">
        <v>7063</v>
      </c>
      <c r="H265" s="22" t="s">
        <v>1396</v>
      </c>
      <c r="I265" t="s">
        <v>7063</v>
      </c>
      <c r="J265" s="11" t="str">
        <f t="shared" si="70"/>
        <v>IC.PA.040201</v>
      </c>
      <c r="K265" s="2" t="s">
        <v>1192</v>
      </c>
      <c r="L265" t="str">
        <f t="shared" si="48"/>
        <v>0.5mg/hr</v>
      </c>
      <c r="M265" s="2" t="str">
        <f t="shared" si="71"/>
        <v>PI.IC.PA.040201.01</v>
      </c>
      <c r="N265" s="12"/>
      <c r="O265" s="12" t="str">
        <f t="shared" si="72"/>
        <v>PH.IC.PA.040201.01</v>
      </c>
      <c r="Q265" s="12" t="str">
        <f t="shared" si="73"/>
        <v>CL.IC.PA.040201.01</v>
      </c>
    </row>
    <row r="266" spans="1:25" ht="15">
      <c r="A266" t="s">
        <v>6896</v>
      </c>
      <c r="C266" s="2" t="s">
        <v>7070</v>
      </c>
      <c r="E266" s="2" t="s">
        <v>923</v>
      </c>
      <c r="F266" t="s">
        <v>7242</v>
      </c>
      <c r="G266" t="s">
        <v>7243</v>
      </c>
      <c r="H266" s="22" t="s">
        <v>1398</v>
      </c>
      <c r="I266" t="s">
        <v>7243</v>
      </c>
      <c r="J266" s="11" t="str">
        <f t="shared" si="70"/>
        <v>IC.PA.040202</v>
      </c>
      <c r="K266" s="2" t="s">
        <v>1192</v>
      </c>
      <c r="L266" t="str">
        <f t="shared" si="48"/>
        <v>1mg/hr</v>
      </c>
      <c r="M266" s="2" t="str">
        <f t="shared" si="71"/>
        <v>PI.IC.PA.040202.01</v>
      </c>
      <c r="N266" s="12"/>
      <c r="O266" s="12" t="str">
        <f t="shared" si="72"/>
        <v>PH.IC.PA.040202.01</v>
      </c>
      <c r="Q266" s="12" t="str">
        <f t="shared" si="73"/>
        <v>CL.IC.PA.040202.01</v>
      </c>
    </row>
    <row r="267" spans="1:25" ht="15">
      <c r="A267" t="s">
        <v>6896</v>
      </c>
      <c r="C267" s="2" t="s">
        <v>7070</v>
      </c>
      <c r="E267" s="2" t="s">
        <v>923</v>
      </c>
      <c r="F267" t="s">
        <v>7242</v>
      </c>
      <c r="G267" t="s">
        <v>7244</v>
      </c>
      <c r="H267" s="22" t="s">
        <v>1400</v>
      </c>
      <c r="I267" t="s">
        <v>7244</v>
      </c>
      <c r="J267" s="11" t="str">
        <f t="shared" si="70"/>
        <v>IC.PA.040203</v>
      </c>
      <c r="K267" s="2" t="s">
        <v>1192</v>
      </c>
      <c r="L267" t="str">
        <f t="shared" si="48"/>
        <v>1.5mg/hr</v>
      </c>
      <c r="M267" s="2" t="str">
        <f t="shared" si="71"/>
        <v>PI.IC.PA.040203.01</v>
      </c>
      <c r="N267" s="12"/>
      <c r="O267" s="12" t="str">
        <f t="shared" si="72"/>
        <v>PH.IC.PA.040203.01</v>
      </c>
      <c r="Q267" s="12" t="str">
        <f t="shared" si="73"/>
        <v>CL.IC.PA.040203.01</v>
      </c>
    </row>
    <row r="268" spans="1:25" ht="15">
      <c r="A268" t="s">
        <v>6896</v>
      </c>
      <c r="C268" s="2" t="s">
        <v>7070</v>
      </c>
      <c r="E268" s="2" t="s">
        <v>923</v>
      </c>
      <c r="F268" t="s">
        <v>7242</v>
      </c>
      <c r="G268" t="s">
        <v>7245</v>
      </c>
      <c r="H268" s="22" t="s">
        <v>1402</v>
      </c>
      <c r="I268" t="s">
        <v>7245</v>
      </c>
      <c r="J268" s="11" t="str">
        <f t="shared" si="70"/>
        <v>IC.PA.040204</v>
      </c>
      <c r="K268" s="2" t="s">
        <v>1192</v>
      </c>
      <c r="L268" t="str">
        <f t="shared" si="48"/>
        <v>2mg/hr</v>
      </c>
      <c r="M268" s="2" t="str">
        <f t="shared" si="71"/>
        <v>PI.IC.PA.040204.01</v>
      </c>
      <c r="N268" s="12"/>
      <c r="O268" s="12" t="str">
        <f t="shared" si="72"/>
        <v>PH.IC.PA.040204.01</v>
      </c>
      <c r="Q268" s="12" t="str">
        <f t="shared" si="73"/>
        <v>CL.IC.PA.040204.01</v>
      </c>
    </row>
    <row r="269" spans="1:25" ht="15">
      <c r="A269" t="s">
        <v>6896</v>
      </c>
      <c r="C269" s="2" t="s">
        <v>7070</v>
      </c>
      <c r="E269" s="2" t="s">
        <v>923</v>
      </c>
      <c r="F269" t="s">
        <v>7242</v>
      </c>
      <c r="G269" t="s">
        <v>7246</v>
      </c>
      <c r="H269" s="22" t="s">
        <v>1404</v>
      </c>
      <c r="I269" t="s">
        <v>7246</v>
      </c>
      <c r="J269" s="11" t="str">
        <f t="shared" si="70"/>
        <v>IC.PA.040205</v>
      </c>
      <c r="K269" s="2" t="s">
        <v>1192</v>
      </c>
      <c r="L269" t="str">
        <f t="shared" si="48"/>
        <v>2.5mg/hr</v>
      </c>
      <c r="M269" s="2" t="str">
        <f t="shared" si="71"/>
        <v>PI.IC.PA.040205.01</v>
      </c>
      <c r="N269" s="12"/>
      <c r="O269" s="12" t="str">
        <f t="shared" si="72"/>
        <v>PH.IC.PA.040205.01</v>
      </c>
      <c r="Q269" s="12" t="str">
        <f t="shared" si="73"/>
        <v>CL.IC.PA.040205.01</v>
      </c>
    </row>
    <row r="270" spans="1:25" ht="15">
      <c r="A270" t="s">
        <v>6896</v>
      </c>
      <c r="C270" s="2" t="s">
        <v>7070</v>
      </c>
      <c r="E270" s="2" t="s">
        <v>923</v>
      </c>
      <c r="F270" t="s">
        <v>7242</v>
      </c>
      <c r="G270" t="s">
        <v>7247</v>
      </c>
      <c r="H270" s="22" t="s">
        <v>1406</v>
      </c>
      <c r="I270" t="s">
        <v>7247</v>
      </c>
      <c r="J270" s="11" t="str">
        <f t="shared" si="70"/>
        <v>IC.PA.040206</v>
      </c>
      <c r="K270" s="2" t="s">
        <v>1192</v>
      </c>
      <c r="L270" t="str">
        <f t="shared" si="48"/>
        <v>3mg/hr</v>
      </c>
      <c r="M270" s="2" t="str">
        <f t="shared" si="71"/>
        <v>PI.IC.PA.040206.01</v>
      </c>
      <c r="N270" s="12"/>
      <c r="O270" s="12" t="str">
        <f t="shared" si="72"/>
        <v>PH.IC.PA.040206.01</v>
      </c>
      <c r="Q270" s="12" t="str">
        <f t="shared" si="73"/>
        <v>CL.IC.PA.040206.01</v>
      </c>
    </row>
    <row r="271" spans="1:25" ht="15">
      <c r="A271" t="s">
        <v>6896</v>
      </c>
      <c r="C271" s="2" t="s">
        <v>7070</v>
      </c>
      <c r="E271" s="2" t="s">
        <v>923</v>
      </c>
      <c r="F271" t="s">
        <v>7242</v>
      </c>
      <c r="G271" t="s">
        <v>7248</v>
      </c>
      <c r="H271" s="22" t="s">
        <v>1419</v>
      </c>
      <c r="I271" t="s">
        <v>7248</v>
      </c>
      <c r="J271" s="11" t="str">
        <f t="shared" si="70"/>
        <v>IC.PA.040207</v>
      </c>
      <c r="K271" s="2" t="s">
        <v>1192</v>
      </c>
      <c r="L271" t="str">
        <f t="shared" si="48"/>
        <v>4mg/hr</v>
      </c>
      <c r="M271" s="2" t="str">
        <f t="shared" si="71"/>
        <v>PI.IC.PA.040207.01</v>
      </c>
      <c r="N271" s="12"/>
      <c r="O271" s="12" t="str">
        <f t="shared" si="72"/>
        <v>PH.IC.PA.040207.01</v>
      </c>
      <c r="Q271" s="12" t="str">
        <f t="shared" si="73"/>
        <v>CL.IC.PA.040207.01</v>
      </c>
    </row>
    <row r="272" spans="1:25" ht="15">
      <c r="A272" t="s">
        <v>6896</v>
      </c>
      <c r="C272" s="2" t="s">
        <v>7070</v>
      </c>
      <c r="E272" s="2" t="s">
        <v>923</v>
      </c>
      <c r="F272" t="s">
        <v>7242</v>
      </c>
      <c r="G272" t="s">
        <v>7249</v>
      </c>
      <c r="H272" s="22" t="s">
        <v>1550</v>
      </c>
      <c r="I272" t="s">
        <v>7249</v>
      </c>
      <c r="J272" s="11" t="str">
        <f t="shared" si="70"/>
        <v>IC.PA.040208</v>
      </c>
      <c r="K272" s="2" t="s">
        <v>1192</v>
      </c>
      <c r="L272" t="str">
        <f t="shared" si="48"/>
        <v>5mg/hr</v>
      </c>
      <c r="M272" s="2" t="str">
        <f t="shared" si="71"/>
        <v>PI.IC.PA.040208.01</v>
      </c>
      <c r="N272" s="12"/>
      <c r="O272" s="12" t="str">
        <f t="shared" si="72"/>
        <v>PH.IC.PA.040208.01</v>
      </c>
      <c r="Q272" s="12" t="str">
        <f t="shared" si="73"/>
        <v>CL.IC.PA.040208.01</v>
      </c>
    </row>
    <row r="273" spans="1:25" ht="15">
      <c r="A273" t="s">
        <v>6896</v>
      </c>
      <c r="C273" s="2" t="s">
        <v>7070</v>
      </c>
      <c r="E273" s="2" t="s">
        <v>923</v>
      </c>
      <c r="F273" t="s">
        <v>7242</v>
      </c>
      <c r="G273" t="s">
        <v>7250</v>
      </c>
      <c r="H273" s="22" t="s">
        <v>1551</v>
      </c>
      <c r="I273" t="s">
        <v>7250</v>
      </c>
      <c r="J273" s="11" t="str">
        <f t="shared" si="70"/>
        <v>IC.PA.040209</v>
      </c>
      <c r="K273" s="2" t="s">
        <v>1192</v>
      </c>
      <c r="L273" t="str">
        <f t="shared" si="48"/>
        <v>6mg/hr</v>
      </c>
      <c r="M273" s="2" t="str">
        <f t="shared" si="71"/>
        <v>PI.IC.PA.040209.01</v>
      </c>
      <c r="N273" s="12"/>
      <c r="O273" s="12" t="str">
        <f t="shared" si="72"/>
        <v>PH.IC.PA.040209.01</v>
      </c>
      <c r="Q273" s="12" t="str">
        <f t="shared" si="73"/>
        <v>CL.IC.PA.040209.01</v>
      </c>
    </row>
    <row r="274" spans="1:25" ht="15">
      <c r="A274" t="s">
        <v>6896</v>
      </c>
      <c r="C274" s="2" t="s">
        <v>11678</v>
      </c>
      <c r="E274" s="2" t="s">
        <v>923</v>
      </c>
      <c r="F274" t="s">
        <v>7242</v>
      </c>
      <c r="G274" t="s">
        <v>2971</v>
      </c>
      <c r="H274" s="22" t="s">
        <v>1571</v>
      </c>
      <c r="I274" t="s">
        <v>7159</v>
      </c>
      <c r="J274" s="11" t="str">
        <f t="shared" ref="J274" si="83">CONCATENATE("IC.PA.",C274,E274,H274)</f>
        <v>IC.PA.040210</v>
      </c>
      <c r="K274" s="2" t="s">
        <v>11683</v>
      </c>
      <c r="L274" t="str">
        <f t="shared" ref="L274" si="84">G274</f>
        <v>Other: specify</v>
      </c>
      <c r="M274" s="2" t="str">
        <f t="shared" ref="M274" si="85">CONCATENATE("PI.",J274,".",K274)</f>
        <v>PI.IC.PA.040210.01</v>
      </c>
      <c r="N274" s="12"/>
      <c r="O274" s="12" t="str">
        <f t="shared" ref="O274" si="86">CONCATENATE("PH.",J274,".",K274)</f>
        <v>PH.IC.PA.040210.01</v>
      </c>
      <c r="Q274" s="12" t="str">
        <f t="shared" ref="Q274" si="87">CONCATENATE("CL.",J274,".",K274)</f>
        <v>CL.IC.PA.040210.01</v>
      </c>
    </row>
    <row r="275" spans="1:25" ht="15">
      <c r="A275" t="s">
        <v>6896</v>
      </c>
      <c r="C275" s="2" t="s">
        <v>7070</v>
      </c>
      <c r="E275" s="2" t="s">
        <v>923</v>
      </c>
      <c r="F275" t="s">
        <v>7242</v>
      </c>
      <c r="G275" t="s">
        <v>745</v>
      </c>
      <c r="H275" s="22" t="s">
        <v>770</v>
      </c>
      <c r="J275" s="11" t="str">
        <f t="shared" si="70"/>
        <v>IC.PA.040211</v>
      </c>
      <c r="K275" s="2" t="s">
        <v>1192</v>
      </c>
      <c r="L275" t="str">
        <f t="shared" si="48"/>
        <v>0mg/hr</v>
      </c>
      <c r="M275" s="2" t="str">
        <f t="shared" si="71"/>
        <v>PI.IC.PA.040211.01</v>
      </c>
      <c r="N275" s="12"/>
      <c r="O275" s="12" t="str">
        <f t="shared" si="72"/>
        <v>PH.IC.PA.040211.01</v>
      </c>
      <c r="Q275" s="12" t="str">
        <f t="shared" si="73"/>
        <v>CL.IC.PA.040211.01</v>
      </c>
      <c r="X275" t="s">
        <v>864</v>
      </c>
      <c r="Y275">
        <v>1118</v>
      </c>
    </row>
    <row r="276" spans="1:25" ht="15">
      <c r="A276" t="s">
        <v>6896</v>
      </c>
      <c r="C276" s="2" t="s">
        <v>7070</v>
      </c>
      <c r="D276" t="s">
        <v>7378</v>
      </c>
      <c r="E276" s="2" t="s">
        <v>1202</v>
      </c>
      <c r="F276" t="s">
        <v>7251</v>
      </c>
      <c r="G276" t="s">
        <v>7056</v>
      </c>
      <c r="H276" s="22" t="s">
        <v>1396</v>
      </c>
      <c r="I276" t="s">
        <v>7056</v>
      </c>
      <c r="J276" s="11" t="str">
        <f t="shared" si="70"/>
        <v>IC.PA.040301</v>
      </c>
      <c r="K276" s="2" t="s">
        <v>1192</v>
      </c>
      <c r="L276" t="str">
        <f t="shared" si="48"/>
        <v>0.5mg</v>
      </c>
      <c r="M276" s="2" t="str">
        <f t="shared" si="71"/>
        <v>PI.IC.PA.040301.01</v>
      </c>
      <c r="N276" s="12"/>
      <c r="O276" s="12" t="str">
        <f t="shared" si="72"/>
        <v>PH.IC.PA.040301.01</v>
      </c>
      <c r="Q276" s="12" t="str">
        <f t="shared" si="73"/>
        <v>CL.IC.PA.040301.01</v>
      </c>
    </row>
    <row r="277" spans="1:25" ht="15">
      <c r="A277" t="s">
        <v>6896</v>
      </c>
      <c r="C277" s="2" t="s">
        <v>7070</v>
      </c>
      <c r="E277" s="2" t="s">
        <v>1202</v>
      </c>
      <c r="F277" t="s">
        <v>7251</v>
      </c>
      <c r="G277" t="s">
        <v>7252</v>
      </c>
      <c r="H277" s="22" t="s">
        <v>1398</v>
      </c>
      <c r="I277" t="s">
        <v>7252</v>
      </c>
      <c r="J277" s="11" t="str">
        <f t="shared" si="70"/>
        <v>IC.PA.040302</v>
      </c>
      <c r="K277" s="2" t="s">
        <v>1192</v>
      </c>
      <c r="L277" t="str">
        <f t="shared" ref="L277:L354" si="88">G277</f>
        <v>1mg</v>
      </c>
      <c r="M277" s="2" t="str">
        <f t="shared" si="71"/>
        <v>PI.IC.PA.040302.01</v>
      </c>
      <c r="N277" s="12"/>
      <c r="O277" s="12" t="str">
        <f t="shared" si="72"/>
        <v>PH.IC.PA.040302.01</v>
      </c>
      <c r="Q277" s="12" t="str">
        <f t="shared" si="73"/>
        <v>CL.IC.PA.040302.01</v>
      </c>
    </row>
    <row r="278" spans="1:25" ht="15">
      <c r="A278" t="s">
        <v>6896</v>
      </c>
      <c r="C278" s="2" t="s">
        <v>7070</v>
      </c>
      <c r="E278" s="2" t="s">
        <v>1202</v>
      </c>
      <c r="F278" t="s">
        <v>7251</v>
      </c>
      <c r="G278" t="s">
        <v>7253</v>
      </c>
      <c r="H278" s="22" t="s">
        <v>1400</v>
      </c>
      <c r="I278" t="s">
        <v>7253</v>
      </c>
      <c r="J278" s="11" t="str">
        <f t="shared" si="70"/>
        <v>IC.PA.040303</v>
      </c>
      <c r="K278" s="2" t="s">
        <v>1192</v>
      </c>
      <c r="L278" t="str">
        <f t="shared" si="88"/>
        <v>1.5mg</v>
      </c>
      <c r="M278" s="2" t="str">
        <f t="shared" si="71"/>
        <v>PI.IC.PA.040303.01</v>
      </c>
      <c r="N278" s="12"/>
      <c r="O278" s="12" t="str">
        <f t="shared" si="72"/>
        <v>PH.IC.PA.040303.01</v>
      </c>
      <c r="Q278" s="12" t="str">
        <f t="shared" si="73"/>
        <v>CL.IC.PA.040303.01</v>
      </c>
    </row>
    <row r="279" spans="1:25" ht="15">
      <c r="A279" t="s">
        <v>6896</v>
      </c>
      <c r="C279" s="2" t="s">
        <v>7070</v>
      </c>
      <c r="E279" s="2" t="s">
        <v>1202</v>
      </c>
      <c r="F279" t="s">
        <v>7251</v>
      </c>
      <c r="G279" t="s">
        <v>7254</v>
      </c>
      <c r="H279" s="22" t="s">
        <v>1402</v>
      </c>
      <c r="I279" t="s">
        <v>7254</v>
      </c>
      <c r="J279" s="11" t="str">
        <f t="shared" si="70"/>
        <v>IC.PA.040304</v>
      </c>
      <c r="K279" s="2" t="s">
        <v>1192</v>
      </c>
      <c r="L279" t="str">
        <f t="shared" si="88"/>
        <v>2mg</v>
      </c>
      <c r="M279" s="2" t="str">
        <f t="shared" si="71"/>
        <v>PI.IC.PA.040304.01</v>
      </c>
      <c r="N279" s="12"/>
      <c r="O279" s="12" t="str">
        <f t="shared" si="72"/>
        <v>PH.IC.PA.040304.01</v>
      </c>
      <c r="Q279" s="12" t="str">
        <f t="shared" si="73"/>
        <v>CL.IC.PA.040304.01</v>
      </c>
    </row>
    <row r="280" spans="1:25" ht="15">
      <c r="A280" t="s">
        <v>6896</v>
      </c>
      <c r="C280" s="2" t="s">
        <v>7070</v>
      </c>
      <c r="E280" s="2" t="s">
        <v>1202</v>
      </c>
      <c r="F280" t="s">
        <v>7251</v>
      </c>
      <c r="G280" t="s">
        <v>7255</v>
      </c>
      <c r="H280" s="22" t="s">
        <v>1404</v>
      </c>
      <c r="I280" t="s">
        <v>7255</v>
      </c>
      <c r="J280" s="11" t="str">
        <f t="shared" si="70"/>
        <v>IC.PA.040305</v>
      </c>
      <c r="K280" s="2" t="s">
        <v>1192</v>
      </c>
      <c r="L280" t="str">
        <f t="shared" si="88"/>
        <v>2.5mg</v>
      </c>
      <c r="M280" s="2" t="str">
        <f t="shared" si="71"/>
        <v>PI.IC.PA.040305.01</v>
      </c>
      <c r="N280" s="12"/>
      <c r="O280" s="12" t="str">
        <f t="shared" si="72"/>
        <v>PH.IC.PA.040305.01</v>
      </c>
      <c r="Q280" s="12" t="str">
        <f t="shared" si="73"/>
        <v>CL.IC.PA.040305.01</v>
      </c>
    </row>
    <row r="281" spans="1:25" ht="15">
      <c r="A281" t="s">
        <v>6896</v>
      </c>
      <c r="C281" s="2" t="s">
        <v>7070</v>
      </c>
      <c r="E281" s="2" t="s">
        <v>1202</v>
      </c>
      <c r="F281" t="s">
        <v>7251</v>
      </c>
      <c r="G281" t="s">
        <v>7256</v>
      </c>
      <c r="H281" s="22" t="s">
        <v>1406</v>
      </c>
      <c r="I281" t="s">
        <v>7256</v>
      </c>
      <c r="J281" s="11" t="str">
        <f t="shared" si="70"/>
        <v>IC.PA.040306</v>
      </c>
      <c r="K281" s="2" t="s">
        <v>1192</v>
      </c>
      <c r="L281" t="str">
        <f t="shared" si="88"/>
        <v>3mg</v>
      </c>
      <c r="M281" s="2" t="str">
        <f t="shared" si="71"/>
        <v>PI.IC.PA.040306.01</v>
      </c>
      <c r="N281" s="12"/>
      <c r="O281" s="12" t="str">
        <f t="shared" si="72"/>
        <v>PH.IC.PA.040306.01</v>
      </c>
      <c r="Q281" s="12" t="str">
        <f t="shared" si="73"/>
        <v>CL.IC.PA.040306.01</v>
      </c>
    </row>
    <row r="282" spans="1:25" ht="15">
      <c r="A282" t="s">
        <v>6896</v>
      </c>
      <c r="C282" s="2" t="s">
        <v>7070</v>
      </c>
      <c r="E282" s="2" t="s">
        <v>1202</v>
      </c>
      <c r="F282" t="s">
        <v>7251</v>
      </c>
      <c r="G282" t="s">
        <v>7257</v>
      </c>
      <c r="H282" s="22" t="s">
        <v>1419</v>
      </c>
      <c r="I282" t="s">
        <v>7257</v>
      </c>
      <c r="J282" s="11" t="str">
        <f t="shared" si="70"/>
        <v>IC.PA.040307</v>
      </c>
      <c r="K282" s="2" t="s">
        <v>1192</v>
      </c>
      <c r="L282" t="str">
        <f t="shared" si="88"/>
        <v>3.5mg</v>
      </c>
      <c r="M282" s="2" t="str">
        <f t="shared" si="71"/>
        <v>PI.IC.PA.040307.01</v>
      </c>
      <c r="N282" s="12"/>
      <c r="O282" s="12" t="str">
        <f t="shared" si="72"/>
        <v>PH.IC.PA.040307.01</v>
      </c>
      <c r="Q282" s="12" t="str">
        <f t="shared" si="73"/>
        <v>CL.IC.PA.040307.01</v>
      </c>
    </row>
    <row r="283" spans="1:25" ht="15">
      <c r="A283" t="s">
        <v>6896</v>
      </c>
      <c r="C283" s="2" t="s">
        <v>7070</v>
      </c>
      <c r="E283" s="2" t="s">
        <v>1202</v>
      </c>
      <c r="F283" t="s">
        <v>7251</v>
      </c>
      <c r="G283" t="s">
        <v>7433</v>
      </c>
      <c r="H283" s="22" t="s">
        <v>1550</v>
      </c>
      <c r="I283" t="s">
        <v>7433</v>
      </c>
      <c r="J283" s="11" t="str">
        <f t="shared" si="70"/>
        <v>IC.PA.040308</v>
      </c>
      <c r="K283" s="2" t="s">
        <v>1192</v>
      </c>
      <c r="L283" t="str">
        <f t="shared" si="88"/>
        <v>4mg</v>
      </c>
      <c r="M283" s="2" t="str">
        <f t="shared" si="71"/>
        <v>PI.IC.PA.040308.01</v>
      </c>
      <c r="N283" s="12"/>
      <c r="O283" s="12" t="str">
        <f t="shared" si="72"/>
        <v>PH.IC.PA.040308.01</v>
      </c>
      <c r="Q283" s="12" t="str">
        <f t="shared" si="73"/>
        <v>CL.IC.PA.040308.01</v>
      </c>
    </row>
    <row r="284" spans="1:25" ht="15">
      <c r="A284" t="s">
        <v>6896</v>
      </c>
      <c r="C284" s="2" t="s">
        <v>7070</v>
      </c>
      <c r="E284" s="2" t="s">
        <v>1202</v>
      </c>
      <c r="F284" t="s">
        <v>7251</v>
      </c>
      <c r="G284" t="s">
        <v>7434</v>
      </c>
      <c r="H284" s="22" t="s">
        <v>1551</v>
      </c>
      <c r="I284" t="s">
        <v>7434</v>
      </c>
      <c r="J284" s="11" t="str">
        <f t="shared" si="70"/>
        <v>IC.PA.040309</v>
      </c>
      <c r="K284" s="2" t="s">
        <v>1192</v>
      </c>
      <c r="L284" t="str">
        <f t="shared" si="88"/>
        <v>4.5mg</v>
      </c>
      <c r="M284" s="2" t="str">
        <f t="shared" si="71"/>
        <v>PI.IC.PA.040309.01</v>
      </c>
      <c r="N284" s="12"/>
      <c r="O284" s="12" t="str">
        <f t="shared" si="72"/>
        <v>PH.IC.PA.040309.01</v>
      </c>
      <c r="Q284" s="12" t="str">
        <f t="shared" si="73"/>
        <v>CL.IC.PA.040309.01</v>
      </c>
    </row>
    <row r="285" spans="1:25" ht="15">
      <c r="A285" t="s">
        <v>6896</v>
      </c>
      <c r="C285" s="2" t="s">
        <v>7070</v>
      </c>
      <c r="E285" s="2" t="s">
        <v>1202</v>
      </c>
      <c r="F285" t="s">
        <v>7251</v>
      </c>
      <c r="G285" t="s">
        <v>7435</v>
      </c>
      <c r="H285" s="22" t="s">
        <v>1571</v>
      </c>
      <c r="I285" t="s">
        <v>7435</v>
      </c>
      <c r="J285" s="11" t="str">
        <f t="shared" si="70"/>
        <v>IC.PA.040310</v>
      </c>
      <c r="K285" s="2" t="s">
        <v>1192</v>
      </c>
      <c r="L285" t="str">
        <f t="shared" si="88"/>
        <v>5mg</v>
      </c>
      <c r="M285" s="2" t="str">
        <f t="shared" si="71"/>
        <v>PI.IC.PA.040310.01</v>
      </c>
      <c r="N285" s="12"/>
      <c r="O285" s="12" t="str">
        <f t="shared" si="72"/>
        <v>PH.IC.PA.040310.01</v>
      </c>
      <c r="Q285" s="12" t="str">
        <f t="shared" si="73"/>
        <v>CL.IC.PA.040310.01</v>
      </c>
    </row>
    <row r="286" spans="1:25" ht="15">
      <c r="A286" t="s">
        <v>6896</v>
      </c>
      <c r="C286" s="2" t="s">
        <v>7070</v>
      </c>
      <c r="E286" s="2" t="s">
        <v>1202</v>
      </c>
      <c r="F286" t="s">
        <v>7251</v>
      </c>
      <c r="G286" t="s">
        <v>7436</v>
      </c>
      <c r="H286" s="22" t="s">
        <v>1298</v>
      </c>
      <c r="I286" t="s">
        <v>7437</v>
      </c>
      <c r="J286" s="11" t="str">
        <f t="shared" si="70"/>
        <v>IC.PA.040311</v>
      </c>
      <c r="K286" s="2" t="s">
        <v>1192</v>
      </c>
      <c r="L286" t="str">
        <f t="shared" si="88"/>
        <v>Other: specify mg</v>
      </c>
      <c r="M286" s="2" t="str">
        <f t="shared" si="71"/>
        <v>PI.IC.PA.040311.01</v>
      </c>
      <c r="N286" s="12"/>
      <c r="O286" s="12" t="str">
        <f t="shared" si="72"/>
        <v>PH.IC.PA.040311.01</v>
      </c>
      <c r="Q286" s="12" t="str">
        <f t="shared" si="73"/>
        <v>CL.IC.PA.040311.01</v>
      </c>
    </row>
    <row r="287" spans="1:25" ht="15">
      <c r="A287" t="s">
        <v>6896</v>
      </c>
      <c r="C287" s="2" t="s">
        <v>7070</v>
      </c>
      <c r="D287" t="s">
        <v>7029</v>
      </c>
      <c r="E287" s="2" t="s">
        <v>7070</v>
      </c>
      <c r="F287" t="s">
        <v>7438</v>
      </c>
      <c r="G287" t="s">
        <v>7031</v>
      </c>
      <c r="H287" s="22" t="s">
        <v>1396</v>
      </c>
      <c r="I287" t="s">
        <v>7439</v>
      </c>
      <c r="J287" s="11" t="str">
        <f t="shared" si="70"/>
        <v>IC.PA.040401</v>
      </c>
      <c r="K287" s="2" t="s">
        <v>1192</v>
      </c>
      <c r="L287" t="str">
        <f t="shared" si="88"/>
        <v>1hr: specify</v>
      </c>
      <c r="M287" s="2" t="str">
        <f t="shared" si="71"/>
        <v>PI.IC.PA.040401.01</v>
      </c>
      <c r="N287" s="12"/>
      <c r="O287" s="12" t="str">
        <f t="shared" si="72"/>
        <v>PH.IC.PA.040401.01</v>
      </c>
      <c r="Q287" s="12" t="str">
        <f t="shared" si="73"/>
        <v>CL.IC.PA.040401.01</v>
      </c>
    </row>
    <row r="288" spans="1:25" ht="15">
      <c r="A288" t="s">
        <v>6896</v>
      </c>
      <c r="C288" s="2" t="s">
        <v>7070</v>
      </c>
      <c r="E288" s="2" t="s">
        <v>7070</v>
      </c>
      <c r="F288" t="s">
        <v>7438</v>
      </c>
      <c r="G288" t="s">
        <v>7033</v>
      </c>
      <c r="H288" s="22" t="s">
        <v>1398</v>
      </c>
      <c r="I288" t="s">
        <v>7034</v>
      </c>
      <c r="J288" s="11" t="str">
        <f t="shared" si="70"/>
        <v>IC.PA.040402</v>
      </c>
      <c r="K288" s="2" t="s">
        <v>1192</v>
      </c>
      <c r="L288" t="str">
        <f t="shared" si="88"/>
        <v>4hr: specify</v>
      </c>
      <c r="M288" s="2" t="str">
        <f t="shared" si="71"/>
        <v>PI.IC.PA.040402.01</v>
      </c>
      <c r="N288" s="12"/>
      <c r="O288" s="12" t="str">
        <f t="shared" si="72"/>
        <v>PH.IC.PA.040402.01</v>
      </c>
      <c r="Q288" s="12" t="str">
        <f t="shared" si="73"/>
        <v>CL.IC.PA.040402.01</v>
      </c>
    </row>
    <row r="289" spans="1:25" ht="15">
      <c r="A289" t="s">
        <v>6896</v>
      </c>
      <c r="C289" s="2" t="s">
        <v>7070</v>
      </c>
      <c r="E289" s="2" t="s">
        <v>7070</v>
      </c>
      <c r="F289" t="s">
        <v>7438</v>
      </c>
      <c r="G289" t="s">
        <v>7236</v>
      </c>
      <c r="H289" s="22" t="s">
        <v>1400</v>
      </c>
      <c r="I289" t="s">
        <v>1001</v>
      </c>
      <c r="J289" s="11" t="str">
        <f t="shared" si="70"/>
        <v>IC.PA.040403</v>
      </c>
      <c r="K289" s="2" t="s">
        <v>1192</v>
      </c>
      <c r="L289" t="str">
        <f t="shared" si="88"/>
        <v>No dose limit</v>
      </c>
      <c r="M289" s="2" t="str">
        <f t="shared" si="71"/>
        <v>PI.IC.PA.040403.01</v>
      </c>
      <c r="N289" s="12"/>
      <c r="O289" s="12" t="str">
        <f t="shared" si="72"/>
        <v>PH.IC.PA.040403.01</v>
      </c>
      <c r="Q289" s="12" t="str">
        <f t="shared" si="73"/>
        <v>CL.IC.PA.040403.01</v>
      </c>
    </row>
    <row r="290" spans="1:25" ht="15">
      <c r="A290" t="s">
        <v>6896</v>
      </c>
      <c r="C290" s="2" t="s">
        <v>7070</v>
      </c>
      <c r="E290" s="2" t="s">
        <v>7070</v>
      </c>
      <c r="F290" t="s">
        <v>7438</v>
      </c>
      <c r="G290" t="s">
        <v>2971</v>
      </c>
      <c r="H290" s="22" t="s">
        <v>1402</v>
      </c>
      <c r="I290" t="s">
        <v>2394</v>
      </c>
      <c r="J290" s="11" t="str">
        <f t="shared" si="70"/>
        <v>IC.PA.040404</v>
      </c>
      <c r="K290" s="2" t="s">
        <v>1192</v>
      </c>
      <c r="L290" t="str">
        <f t="shared" si="88"/>
        <v>Other: specify</v>
      </c>
      <c r="M290" s="2" t="str">
        <f t="shared" si="71"/>
        <v>PI.IC.PA.040404.01</v>
      </c>
      <c r="N290" s="12"/>
      <c r="O290" s="12" t="str">
        <f t="shared" si="72"/>
        <v>PH.IC.PA.040404.01</v>
      </c>
      <c r="Q290" s="12" t="str">
        <f t="shared" si="73"/>
        <v>CL.IC.PA.040404.01</v>
      </c>
    </row>
    <row r="291" spans="1:25" ht="15">
      <c r="A291" t="s">
        <v>6896</v>
      </c>
      <c r="C291" s="2" t="s">
        <v>7070</v>
      </c>
      <c r="D291" t="s">
        <v>7038</v>
      </c>
      <c r="E291" s="2" t="s">
        <v>7071</v>
      </c>
      <c r="F291" t="s">
        <v>7440</v>
      </c>
      <c r="G291" t="s">
        <v>7056</v>
      </c>
      <c r="H291" s="22" t="s">
        <v>1396</v>
      </c>
      <c r="I291" t="s">
        <v>7056</v>
      </c>
      <c r="J291" s="11" t="str">
        <f t="shared" si="70"/>
        <v>IC.PA.040501</v>
      </c>
      <c r="K291" s="2" t="s">
        <v>1192</v>
      </c>
      <c r="L291" t="str">
        <f t="shared" si="88"/>
        <v>0.5mg</v>
      </c>
      <c r="M291" s="2" t="str">
        <f t="shared" si="71"/>
        <v>PI.IC.PA.040501.01</v>
      </c>
      <c r="N291" s="12"/>
      <c r="O291" s="12" t="str">
        <f t="shared" si="72"/>
        <v>PH.IC.PA.040501.01</v>
      </c>
      <c r="Q291" s="12" t="str">
        <f t="shared" si="73"/>
        <v>CL.IC.PA.040501.01</v>
      </c>
    </row>
    <row r="292" spans="1:25" ht="15">
      <c r="A292" t="s">
        <v>6896</v>
      </c>
      <c r="C292" s="2" t="s">
        <v>7070</v>
      </c>
      <c r="E292" s="2" t="s">
        <v>7071</v>
      </c>
      <c r="F292" t="s">
        <v>7440</v>
      </c>
      <c r="G292" t="s">
        <v>7252</v>
      </c>
      <c r="H292" s="22" t="s">
        <v>1398</v>
      </c>
      <c r="I292" t="s">
        <v>7252</v>
      </c>
      <c r="J292" s="11" t="str">
        <f t="shared" si="70"/>
        <v>IC.PA.040502</v>
      </c>
      <c r="K292" s="2" t="s">
        <v>1192</v>
      </c>
      <c r="L292" t="str">
        <f t="shared" si="88"/>
        <v>1mg</v>
      </c>
      <c r="M292" s="2" t="str">
        <f t="shared" si="71"/>
        <v>PI.IC.PA.040502.01</v>
      </c>
      <c r="N292" s="12"/>
      <c r="O292" s="12" t="str">
        <f t="shared" si="72"/>
        <v>PH.IC.PA.040502.01</v>
      </c>
      <c r="Q292" s="12" t="str">
        <f t="shared" si="73"/>
        <v>CL.IC.PA.040502.01</v>
      </c>
    </row>
    <row r="293" spans="1:25" ht="15">
      <c r="A293" t="s">
        <v>6896</v>
      </c>
      <c r="C293" s="2" t="s">
        <v>7070</v>
      </c>
      <c r="E293" s="2" t="s">
        <v>7071</v>
      </c>
      <c r="F293" t="s">
        <v>7440</v>
      </c>
      <c r="G293" t="s">
        <v>7253</v>
      </c>
      <c r="H293" s="22" t="s">
        <v>1400</v>
      </c>
      <c r="I293" t="s">
        <v>7253</v>
      </c>
      <c r="J293" s="11" t="str">
        <f t="shared" si="70"/>
        <v>IC.PA.040503</v>
      </c>
      <c r="K293" s="2" t="s">
        <v>1192</v>
      </c>
      <c r="L293" t="str">
        <f t="shared" si="88"/>
        <v>1.5mg</v>
      </c>
      <c r="M293" s="2" t="str">
        <f t="shared" si="71"/>
        <v>PI.IC.PA.040503.01</v>
      </c>
      <c r="N293" s="12"/>
      <c r="O293" s="12" t="str">
        <f t="shared" si="72"/>
        <v>PH.IC.PA.040503.01</v>
      </c>
      <c r="Q293" s="12" t="str">
        <f t="shared" si="73"/>
        <v>CL.IC.PA.040503.01</v>
      </c>
    </row>
    <row r="294" spans="1:25" ht="15">
      <c r="A294" t="s">
        <v>6896</v>
      </c>
      <c r="C294" s="2" t="s">
        <v>7070</v>
      </c>
      <c r="E294" s="2" t="s">
        <v>7071</v>
      </c>
      <c r="F294" t="s">
        <v>7440</v>
      </c>
      <c r="G294" t="s">
        <v>7254</v>
      </c>
      <c r="H294" s="22" t="s">
        <v>1402</v>
      </c>
      <c r="I294" t="s">
        <v>7254</v>
      </c>
      <c r="J294" s="11" t="str">
        <f t="shared" si="70"/>
        <v>IC.PA.040504</v>
      </c>
      <c r="K294" s="2" t="s">
        <v>1192</v>
      </c>
      <c r="L294" t="str">
        <f t="shared" si="88"/>
        <v>2mg</v>
      </c>
      <c r="M294" s="2" t="str">
        <f t="shared" si="71"/>
        <v>PI.IC.PA.040504.01</v>
      </c>
      <c r="N294" s="12"/>
      <c r="O294" s="12" t="str">
        <f t="shared" si="72"/>
        <v>PH.IC.PA.040504.01</v>
      </c>
      <c r="Q294" s="12" t="str">
        <f t="shared" si="73"/>
        <v>CL.IC.PA.040504.01</v>
      </c>
    </row>
    <row r="295" spans="1:25" ht="15">
      <c r="A295" t="s">
        <v>6896</v>
      </c>
      <c r="C295" s="2" t="s">
        <v>7070</v>
      </c>
      <c r="E295" s="2" t="s">
        <v>7071</v>
      </c>
      <c r="F295" t="s">
        <v>7440</v>
      </c>
      <c r="G295" t="s">
        <v>7255</v>
      </c>
      <c r="H295" s="22" t="s">
        <v>1404</v>
      </c>
      <c r="I295" t="s">
        <v>7255</v>
      </c>
      <c r="J295" s="11" t="str">
        <f t="shared" si="70"/>
        <v>IC.PA.040505</v>
      </c>
      <c r="K295" s="2" t="s">
        <v>1192</v>
      </c>
      <c r="L295" t="str">
        <f t="shared" si="88"/>
        <v>2.5mg</v>
      </c>
      <c r="M295" s="2" t="str">
        <f t="shared" si="71"/>
        <v>PI.IC.PA.040505.01</v>
      </c>
      <c r="N295" s="12"/>
      <c r="O295" s="12" t="str">
        <f t="shared" si="72"/>
        <v>PH.IC.PA.040505.01</v>
      </c>
      <c r="Q295" s="12" t="str">
        <f t="shared" si="73"/>
        <v>CL.IC.PA.040505.01</v>
      </c>
    </row>
    <row r="296" spans="1:25" ht="15">
      <c r="A296" t="s">
        <v>6896</v>
      </c>
      <c r="C296" s="2" t="s">
        <v>7070</v>
      </c>
      <c r="E296" s="2" t="s">
        <v>7071</v>
      </c>
      <c r="F296" t="s">
        <v>7440</v>
      </c>
      <c r="G296" t="s">
        <v>7256</v>
      </c>
      <c r="H296" s="22" t="s">
        <v>1406</v>
      </c>
      <c r="I296" t="s">
        <v>7256</v>
      </c>
      <c r="J296" s="11" t="str">
        <f t="shared" si="70"/>
        <v>IC.PA.040506</v>
      </c>
      <c r="K296" s="2" t="s">
        <v>1192</v>
      </c>
      <c r="L296" t="str">
        <f t="shared" si="88"/>
        <v>3mg</v>
      </c>
      <c r="M296" s="2" t="str">
        <f t="shared" si="71"/>
        <v>PI.IC.PA.040506.01</v>
      </c>
      <c r="N296" s="12"/>
      <c r="O296" s="12" t="str">
        <f t="shared" si="72"/>
        <v>PH.IC.PA.040506.01</v>
      </c>
      <c r="Q296" s="12" t="str">
        <f t="shared" si="73"/>
        <v>CL.IC.PA.040506.01</v>
      </c>
    </row>
    <row r="297" spans="1:25" ht="15">
      <c r="A297" t="s">
        <v>6896</v>
      </c>
      <c r="C297" s="2" t="s">
        <v>7070</v>
      </c>
      <c r="E297" s="2" t="s">
        <v>7071</v>
      </c>
      <c r="F297" t="s">
        <v>7440</v>
      </c>
      <c r="G297" t="s">
        <v>7257</v>
      </c>
      <c r="H297" s="22" t="s">
        <v>1419</v>
      </c>
      <c r="I297" t="s">
        <v>7257</v>
      </c>
      <c r="J297" s="11" t="str">
        <f t="shared" si="70"/>
        <v>IC.PA.040507</v>
      </c>
      <c r="K297" s="2" t="s">
        <v>1192</v>
      </c>
      <c r="L297" t="str">
        <f t="shared" si="88"/>
        <v>3.5mg</v>
      </c>
      <c r="M297" s="2" t="str">
        <f t="shared" si="71"/>
        <v>PI.IC.PA.040507.01</v>
      </c>
      <c r="N297" s="12"/>
      <c r="O297" s="12" t="str">
        <f t="shared" si="72"/>
        <v>PH.IC.PA.040507.01</v>
      </c>
      <c r="Q297" s="12" t="str">
        <f t="shared" si="73"/>
        <v>CL.IC.PA.040507.01</v>
      </c>
    </row>
    <row r="298" spans="1:25" ht="15">
      <c r="A298" t="s">
        <v>6896</v>
      </c>
      <c r="C298" s="2" t="s">
        <v>7070</v>
      </c>
      <c r="E298" s="2" t="s">
        <v>7071</v>
      </c>
      <c r="F298" t="s">
        <v>7440</v>
      </c>
      <c r="G298" t="s">
        <v>7433</v>
      </c>
      <c r="H298" s="22" t="s">
        <v>1550</v>
      </c>
      <c r="I298" t="s">
        <v>7433</v>
      </c>
      <c r="J298" s="11" t="str">
        <f t="shared" si="70"/>
        <v>IC.PA.040508</v>
      </c>
      <c r="K298" s="2" t="s">
        <v>1192</v>
      </c>
      <c r="L298" t="str">
        <f t="shared" si="88"/>
        <v>4mg</v>
      </c>
      <c r="M298" s="2" t="str">
        <f t="shared" si="71"/>
        <v>PI.IC.PA.040508.01</v>
      </c>
      <c r="N298" s="12"/>
      <c r="O298" s="12" t="str">
        <f t="shared" si="72"/>
        <v>PH.IC.PA.040508.01</v>
      </c>
      <c r="Q298" s="12" t="str">
        <f t="shared" si="73"/>
        <v>CL.IC.PA.040508.01</v>
      </c>
    </row>
    <row r="299" spans="1:25" ht="15">
      <c r="A299" t="s">
        <v>6896</v>
      </c>
      <c r="C299" s="2" t="s">
        <v>7070</v>
      </c>
      <c r="E299" s="2" t="s">
        <v>7071</v>
      </c>
      <c r="F299" t="s">
        <v>7440</v>
      </c>
      <c r="G299" t="s">
        <v>7434</v>
      </c>
      <c r="H299" s="22" t="s">
        <v>1551</v>
      </c>
      <c r="I299" t="s">
        <v>7434</v>
      </c>
      <c r="J299" s="11" t="str">
        <f t="shared" si="70"/>
        <v>IC.PA.040509</v>
      </c>
      <c r="K299" s="2" t="s">
        <v>1192</v>
      </c>
      <c r="L299" t="str">
        <f t="shared" si="88"/>
        <v>4.5mg</v>
      </c>
      <c r="M299" s="2" t="str">
        <f t="shared" si="71"/>
        <v>PI.IC.PA.040509.01</v>
      </c>
      <c r="N299" s="12"/>
      <c r="O299" s="12" t="str">
        <f t="shared" si="72"/>
        <v>PH.IC.PA.040509.01</v>
      </c>
      <c r="Q299" s="12" t="str">
        <f t="shared" si="73"/>
        <v>CL.IC.PA.040509.01</v>
      </c>
    </row>
    <row r="300" spans="1:25" ht="15">
      <c r="A300" t="s">
        <v>6896</v>
      </c>
      <c r="C300" s="2" t="s">
        <v>7070</v>
      </c>
      <c r="E300" s="2" t="s">
        <v>7071</v>
      </c>
      <c r="F300" t="s">
        <v>7440</v>
      </c>
      <c r="G300" t="s">
        <v>2971</v>
      </c>
      <c r="H300" s="22" t="s">
        <v>1571</v>
      </c>
      <c r="I300" t="s">
        <v>7159</v>
      </c>
      <c r="J300" s="11" t="str">
        <f t="shared" si="70"/>
        <v>IC.PA.040510</v>
      </c>
      <c r="K300" s="2" t="s">
        <v>1192</v>
      </c>
      <c r="L300" t="str">
        <f t="shared" si="88"/>
        <v>Other: specify</v>
      </c>
      <c r="M300" s="2" t="str">
        <f t="shared" si="71"/>
        <v>PI.IC.PA.040510.01</v>
      </c>
      <c r="N300" s="12"/>
      <c r="O300" s="12" t="str">
        <f t="shared" si="72"/>
        <v>PH.IC.PA.040510.01</v>
      </c>
      <c r="Q300" s="12" t="str">
        <f t="shared" si="73"/>
        <v>CL.IC.PA.040510.01</v>
      </c>
    </row>
    <row r="301" spans="1:25" s="78" customFormat="1" ht="15">
      <c r="A301" s="79" t="s">
        <v>6896</v>
      </c>
      <c r="B301" s="79" t="s">
        <v>742</v>
      </c>
      <c r="C301" s="80" t="s">
        <v>1402</v>
      </c>
      <c r="D301" s="79" t="s">
        <v>743</v>
      </c>
      <c r="E301" s="80" t="s">
        <v>1404</v>
      </c>
      <c r="F301" s="79" t="s">
        <v>7440</v>
      </c>
      <c r="G301" s="79" t="s">
        <v>744</v>
      </c>
      <c r="H301" s="75" t="s">
        <v>770</v>
      </c>
      <c r="I301" s="79" t="s">
        <v>744</v>
      </c>
      <c r="J301" s="11" t="str">
        <f t="shared" ref="J301" si="89">CONCATENATE("IC.PA.",C301,E301,H301)</f>
        <v>IC.PA.040511</v>
      </c>
      <c r="K301" s="2" t="s">
        <v>11683</v>
      </c>
      <c r="L301" t="str">
        <f t="shared" ref="L301" si="90">G301</f>
        <v>0 mg</v>
      </c>
      <c r="M301" s="2" t="str">
        <f t="shared" ref="M301" si="91">CONCATENATE("PI.",J301,".",K301)</f>
        <v>PI.IC.PA.040511.01</v>
      </c>
      <c r="N301" s="12"/>
      <c r="O301" s="12" t="str">
        <f t="shared" ref="O301" si="92">CONCATENATE("PH.",J301,".",K301)</f>
        <v>PH.IC.PA.040511.01</v>
      </c>
      <c r="P301"/>
      <c r="Q301" s="12" t="str">
        <f t="shared" ref="Q301" si="93">CONCATENATE("CL.",J301,".",K301)</f>
        <v>CL.IC.PA.040511.01</v>
      </c>
      <c r="X301" s="78" t="s">
        <v>864</v>
      </c>
      <c r="Y301" s="78">
        <v>1118</v>
      </c>
    </row>
    <row r="302" spans="1:25" ht="15">
      <c r="A302" t="s">
        <v>6896</v>
      </c>
      <c r="C302" s="2" t="s">
        <v>7070</v>
      </c>
      <c r="D302" t="s">
        <v>7040</v>
      </c>
      <c r="E302" s="2" t="s">
        <v>6888</v>
      </c>
      <c r="F302" t="s">
        <v>7441</v>
      </c>
      <c r="G302" t="s">
        <v>7042</v>
      </c>
      <c r="H302" s="22" t="s">
        <v>1396</v>
      </c>
      <c r="I302" t="s">
        <v>7043</v>
      </c>
      <c r="J302" s="11" t="str">
        <f t="shared" si="70"/>
        <v>IC.PA.040601</v>
      </c>
      <c r="K302" s="2" t="s">
        <v>1192</v>
      </c>
      <c r="L302" t="str">
        <f t="shared" si="88"/>
        <v>Every 5 minutes</v>
      </c>
      <c r="M302" s="2" t="str">
        <f t="shared" si="71"/>
        <v>PI.IC.PA.040601.01</v>
      </c>
      <c r="N302" s="12"/>
      <c r="O302" s="12" t="str">
        <f t="shared" si="72"/>
        <v>PH.IC.PA.040601.01</v>
      </c>
      <c r="Q302" s="12" t="str">
        <f t="shared" si="73"/>
        <v>CL.IC.PA.040601.01</v>
      </c>
    </row>
    <row r="303" spans="1:25" ht="15">
      <c r="A303" t="s">
        <v>6896</v>
      </c>
      <c r="C303" s="2" t="s">
        <v>7070</v>
      </c>
      <c r="E303" s="2" t="s">
        <v>6888</v>
      </c>
      <c r="F303" t="s">
        <v>7441</v>
      </c>
      <c r="G303" t="s">
        <v>7044</v>
      </c>
      <c r="H303" s="22" t="s">
        <v>1398</v>
      </c>
      <c r="I303" t="s">
        <v>7045</v>
      </c>
      <c r="J303" s="11" t="str">
        <f t="shared" si="70"/>
        <v>IC.PA.040602</v>
      </c>
      <c r="K303" s="2" t="s">
        <v>1192</v>
      </c>
      <c r="L303" t="str">
        <f t="shared" si="88"/>
        <v>Every 6 minutes</v>
      </c>
      <c r="M303" s="2" t="str">
        <f t="shared" si="71"/>
        <v>PI.IC.PA.040602.01</v>
      </c>
      <c r="N303" s="12"/>
      <c r="O303" s="12" t="str">
        <f t="shared" si="72"/>
        <v>PH.IC.PA.040602.01</v>
      </c>
      <c r="Q303" s="12" t="str">
        <f t="shared" si="73"/>
        <v>CL.IC.PA.040602.01</v>
      </c>
    </row>
    <row r="304" spans="1:25" ht="15">
      <c r="A304" t="s">
        <v>6896</v>
      </c>
      <c r="C304" s="2" t="s">
        <v>7070</v>
      </c>
      <c r="E304" s="2" t="s">
        <v>6888</v>
      </c>
      <c r="F304" t="s">
        <v>7441</v>
      </c>
      <c r="G304" t="s">
        <v>7046</v>
      </c>
      <c r="H304" s="22" t="s">
        <v>1400</v>
      </c>
      <c r="I304" t="s">
        <v>6873</v>
      </c>
      <c r="J304" s="11" t="str">
        <f t="shared" si="70"/>
        <v>IC.PA.040603</v>
      </c>
      <c r="K304" s="2" t="s">
        <v>1192</v>
      </c>
      <c r="L304" t="str">
        <f t="shared" si="88"/>
        <v>Every 8 minutes</v>
      </c>
      <c r="M304" s="2" t="str">
        <f t="shared" si="71"/>
        <v>PI.IC.PA.040603.01</v>
      </c>
      <c r="N304" s="12"/>
      <c r="O304" s="12" t="str">
        <f t="shared" si="72"/>
        <v>PH.IC.PA.040603.01</v>
      </c>
      <c r="Q304" s="12" t="str">
        <f t="shared" si="73"/>
        <v>CL.IC.PA.040603.01</v>
      </c>
    </row>
    <row r="305" spans="1:25" ht="15">
      <c r="A305" t="s">
        <v>6896</v>
      </c>
      <c r="C305" s="2" t="s">
        <v>7070</v>
      </c>
      <c r="E305" s="2" t="s">
        <v>6888</v>
      </c>
      <c r="F305" t="s">
        <v>7441</v>
      </c>
      <c r="G305" t="s">
        <v>6874</v>
      </c>
      <c r="H305" s="22" t="s">
        <v>1402</v>
      </c>
      <c r="I305" t="s">
        <v>6875</v>
      </c>
      <c r="J305" s="11" t="str">
        <f t="shared" si="70"/>
        <v>IC.PA.040604</v>
      </c>
      <c r="K305" s="2" t="s">
        <v>1192</v>
      </c>
      <c r="L305" t="str">
        <f t="shared" si="88"/>
        <v>Every 10 minutes</v>
      </c>
      <c r="M305" s="2" t="str">
        <f t="shared" si="71"/>
        <v>PI.IC.PA.040604.01</v>
      </c>
      <c r="N305" s="12"/>
      <c r="O305" s="12" t="str">
        <f t="shared" si="72"/>
        <v>PH.IC.PA.040604.01</v>
      </c>
      <c r="Q305" s="12" t="str">
        <f t="shared" si="73"/>
        <v>CL.IC.PA.040604.01</v>
      </c>
    </row>
    <row r="306" spans="1:25" ht="15">
      <c r="A306" t="s">
        <v>6896</v>
      </c>
      <c r="C306" s="2" t="s">
        <v>7070</v>
      </c>
      <c r="E306" s="2" t="s">
        <v>6888</v>
      </c>
      <c r="F306" t="s">
        <v>7441</v>
      </c>
      <c r="G306" t="s">
        <v>6876</v>
      </c>
      <c r="H306" s="22" t="s">
        <v>1404</v>
      </c>
      <c r="I306" t="s">
        <v>6877</v>
      </c>
      <c r="J306" s="11" t="str">
        <f t="shared" si="70"/>
        <v>IC.PA.040605</v>
      </c>
      <c r="K306" s="2" t="s">
        <v>1192</v>
      </c>
      <c r="L306" t="str">
        <f t="shared" si="88"/>
        <v>Every 12 minutes</v>
      </c>
      <c r="M306" s="2" t="str">
        <f t="shared" si="71"/>
        <v>PI.IC.PA.040605.01</v>
      </c>
      <c r="N306" s="12"/>
      <c r="O306" s="12" t="str">
        <f t="shared" si="72"/>
        <v>PH.IC.PA.040605.01</v>
      </c>
      <c r="Q306" s="12" t="str">
        <f t="shared" si="73"/>
        <v>CL.IC.PA.040605.01</v>
      </c>
    </row>
    <row r="307" spans="1:25" ht="15">
      <c r="A307" t="s">
        <v>6896</v>
      </c>
      <c r="C307" s="2" t="s">
        <v>7070</v>
      </c>
      <c r="E307" s="2" t="s">
        <v>6888</v>
      </c>
      <c r="F307" t="s">
        <v>7441</v>
      </c>
      <c r="G307" t="s">
        <v>6878</v>
      </c>
      <c r="H307" s="22" t="s">
        <v>1406</v>
      </c>
      <c r="I307" t="s">
        <v>6879</v>
      </c>
      <c r="J307" s="11" t="str">
        <f t="shared" si="70"/>
        <v>IC.PA.040606</v>
      </c>
      <c r="K307" s="2" t="s">
        <v>1192</v>
      </c>
      <c r="L307" t="str">
        <f t="shared" si="88"/>
        <v>Every 15 minutes</v>
      </c>
      <c r="M307" s="2" t="str">
        <f t="shared" si="71"/>
        <v>PI.IC.PA.040606.01</v>
      </c>
      <c r="N307" s="12"/>
      <c r="O307" s="12" t="str">
        <f t="shared" si="72"/>
        <v>PH.IC.PA.040606.01</v>
      </c>
      <c r="Q307" s="12" t="str">
        <f t="shared" si="73"/>
        <v>CL.IC.PA.040606.01</v>
      </c>
    </row>
    <row r="308" spans="1:25" ht="15">
      <c r="A308" t="s">
        <v>6896</v>
      </c>
      <c r="C308" s="2" t="s">
        <v>7070</v>
      </c>
      <c r="E308" s="2" t="s">
        <v>6888</v>
      </c>
      <c r="F308" t="s">
        <v>7441</v>
      </c>
      <c r="G308" t="s">
        <v>2971</v>
      </c>
      <c r="H308" s="22" t="s">
        <v>1419</v>
      </c>
      <c r="I308" t="s">
        <v>7159</v>
      </c>
      <c r="J308" s="11" t="str">
        <f t="shared" si="70"/>
        <v>IC.PA.040607</v>
      </c>
      <c r="K308" s="2" t="s">
        <v>1192</v>
      </c>
      <c r="L308" t="str">
        <f t="shared" si="88"/>
        <v>Other: specify</v>
      </c>
      <c r="M308" s="2" t="str">
        <f t="shared" si="71"/>
        <v>PI.IC.PA.040607.01</v>
      </c>
      <c r="N308" s="12"/>
      <c r="O308" s="12" t="str">
        <f t="shared" si="72"/>
        <v>PH.IC.PA.040607.01</v>
      </c>
      <c r="Q308" s="12" t="str">
        <f t="shared" si="73"/>
        <v>CL.IC.PA.040607.01</v>
      </c>
    </row>
    <row r="309" spans="1:25" ht="15">
      <c r="A309" t="s">
        <v>6896</v>
      </c>
      <c r="C309" s="2" t="s">
        <v>1130</v>
      </c>
      <c r="D309" t="s">
        <v>7510</v>
      </c>
      <c r="E309" s="2" t="s">
        <v>845</v>
      </c>
      <c r="F309" t="s">
        <v>588</v>
      </c>
      <c r="G309" t="s">
        <v>7342</v>
      </c>
      <c r="H309" s="22" t="s">
        <v>636</v>
      </c>
      <c r="I309" t="s">
        <v>7343</v>
      </c>
      <c r="J309" s="11" t="str">
        <f t="shared" si="70"/>
        <v>IC.PA.040701</v>
      </c>
      <c r="K309" s="2" t="s">
        <v>11383</v>
      </c>
      <c r="L309" t="str">
        <f t="shared" ref="L309:L311" si="94">G309</f>
        <v>ML remaining specify</v>
      </c>
      <c r="M309" s="2" t="str">
        <f t="shared" si="71"/>
        <v>PI.IC.PA.040701.01</v>
      </c>
      <c r="N309" s="12"/>
      <c r="O309" s="12" t="str">
        <f t="shared" si="72"/>
        <v>PH.IC.PA.040701.01</v>
      </c>
      <c r="Q309" s="12" t="str">
        <f t="shared" si="73"/>
        <v>CL.IC.PA.040701.01</v>
      </c>
      <c r="X309" t="s">
        <v>746</v>
      </c>
      <c r="Y309">
        <v>1118</v>
      </c>
    </row>
    <row r="310" spans="1:25" ht="15">
      <c r="A310" t="s">
        <v>6896</v>
      </c>
      <c r="B310" t="s">
        <v>945</v>
      </c>
      <c r="C310" s="2" t="s">
        <v>1130</v>
      </c>
      <c r="D310" t="s">
        <v>7350</v>
      </c>
      <c r="E310" s="2" t="s">
        <v>11369</v>
      </c>
      <c r="F310" t="s">
        <v>492</v>
      </c>
      <c r="G310" t="s">
        <v>747</v>
      </c>
      <c r="H310" s="22" t="s">
        <v>636</v>
      </c>
      <c r="J310" s="11" t="str">
        <f t="shared" si="70"/>
        <v>IC.PA.040801</v>
      </c>
      <c r="K310" s="2" t="s">
        <v>11683</v>
      </c>
      <c r="L310" t="str">
        <f t="shared" si="94"/>
        <v>Number of attempts over 4hr</v>
      </c>
      <c r="M310" s="2" t="str">
        <f t="shared" si="71"/>
        <v>PI.IC.PA.040801.01</v>
      </c>
      <c r="N310" s="12"/>
      <c r="O310" s="12" t="str">
        <f t="shared" si="72"/>
        <v>PH.IC.PA.040801.01</v>
      </c>
      <c r="Q310" s="12" t="str">
        <f t="shared" si="73"/>
        <v>CL.IC.PA.040801.01</v>
      </c>
      <c r="X310" t="s">
        <v>807</v>
      </c>
      <c r="Y310">
        <v>1118</v>
      </c>
    </row>
    <row r="311" spans="1:25" ht="15">
      <c r="A311" t="s">
        <v>6896</v>
      </c>
      <c r="C311" s="2" t="s">
        <v>8954</v>
      </c>
      <c r="D311" t="s">
        <v>7226</v>
      </c>
      <c r="E311" s="2" t="s">
        <v>10095</v>
      </c>
      <c r="F311" t="s">
        <v>493</v>
      </c>
      <c r="G311" t="s">
        <v>586</v>
      </c>
      <c r="H311" s="22" t="s">
        <v>1396</v>
      </c>
      <c r="J311" s="11" t="str">
        <f t="shared" si="70"/>
        <v>IC.PA.040901</v>
      </c>
      <c r="K311" s="2" t="s">
        <v>11683</v>
      </c>
      <c r="L311" t="str">
        <f t="shared" si="94"/>
        <v>Number of doses over 4hr</v>
      </c>
      <c r="M311" s="2" t="str">
        <f t="shared" si="71"/>
        <v>PI.IC.PA.040901.01</v>
      </c>
      <c r="N311" s="12"/>
      <c r="O311" s="12" t="str">
        <f t="shared" si="72"/>
        <v>PH.IC.PA.040901.01</v>
      </c>
      <c r="Q311" s="12" t="str">
        <f t="shared" si="73"/>
        <v>CL.IC.PA.040901.01</v>
      </c>
      <c r="X311" t="s">
        <v>807</v>
      </c>
      <c r="Y311">
        <v>1118</v>
      </c>
    </row>
    <row r="312" spans="1:25" s="78" customFormat="1" ht="15">
      <c r="A312" s="79" t="s">
        <v>6896</v>
      </c>
      <c r="B312" s="79" t="s">
        <v>742</v>
      </c>
      <c r="C312" s="80" t="s">
        <v>1402</v>
      </c>
      <c r="D312" s="79" t="s">
        <v>632</v>
      </c>
      <c r="E312" s="80" t="s">
        <v>328</v>
      </c>
      <c r="F312" s="79" t="s">
        <v>327</v>
      </c>
      <c r="G312" s="79" t="s">
        <v>1001</v>
      </c>
      <c r="H312" s="75" t="s">
        <v>1396</v>
      </c>
      <c r="I312" s="79" t="s">
        <v>1001</v>
      </c>
      <c r="J312" s="11" t="str">
        <f t="shared" ref="J312:J321" si="95">CONCATENATE("IC.PA.",C312,E312,H312)</f>
        <v>IC.PA.041001</v>
      </c>
      <c r="K312" s="2" t="s">
        <v>11683</v>
      </c>
      <c r="L312" t="str">
        <f t="shared" ref="L312:L321" si="96">G312</f>
        <v>None</v>
      </c>
      <c r="M312" s="2" t="str">
        <f t="shared" ref="M312:M321" si="97">CONCATENATE("PI.",J312,".",K312)</f>
        <v>PI.IC.PA.041001.01</v>
      </c>
      <c r="N312" s="12"/>
      <c r="O312" s="12" t="str">
        <f t="shared" ref="O312:O321" si="98">CONCATENATE("PH.",J312,".",K312)</f>
        <v>PH.IC.PA.041001.01</v>
      </c>
      <c r="P312"/>
      <c r="Q312" s="12" t="str">
        <f t="shared" ref="Q312:Q321" si="99">CONCATENATE("CL.",J312,".",K312)</f>
        <v>CL.IC.PA.041001.01</v>
      </c>
      <c r="X312" s="78" t="s">
        <v>329</v>
      </c>
      <c r="Y312" s="78">
        <v>1121</v>
      </c>
    </row>
    <row r="313" spans="1:25" s="78" customFormat="1" ht="15">
      <c r="A313" s="79" t="s">
        <v>6896</v>
      </c>
      <c r="B313" s="79" t="s">
        <v>742</v>
      </c>
      <c r="C313" s="80" t="s">
        <v>1402</v>
      </c>
      <c r="D313" s="79" t="s">
        <v>632</v>
      </c>
      <c r="E313" s="80" t="s">
        <v>328</v>
      </c>
      <c r="F313" s="79" t="s">
        <v>327</v>
      </c>
      <c r="G313" s="79" t="s">
        <v>2911</v>
      </c>
      <c r="H313" s="75" t="s">
        <v>1398</v>
      </c>
      <c r="I313" s="79" t="s">
        <v>2911</v>
      </c>
      <c r="J313" s="11" t="str">
        <f t="shared" si="95"/>
        <v>IC.PA.041002</v>
      </c>
      <c r="K313" s="2" t="s">
        <v>11683</v>
      </c>
      <c r="L313" t="str">
        <f t="shared" si="96"/>
        <v>Nausea</v>
      </c>
      <c r="M313" s="2" t="str">
        <f t="shared" si="97"/>
        <v>PI.IC.PA.041002.01</v>
      </c>
      <c r="N313" s="12"/>
      <c r="O313" s="12" t="str">
        <f t="shared" si="98"/>
        <v>PH.IC.PA.041002.01</v>
      </c>
      <c r="P313"/>
      <c r="Q313" s="12" t="str">
        <f t="shared" si="99"/>
        <v>CL.IC.PA.041002.01</v>
      </c>
      <c r="X313" s="78" t="s">
        <v>329</v>
      </c>
      <c r="Y313" s="78">
        <v>1121</v>
      </c>
    </row>
    <row r="314" spans="1:25" s="78" customFormat="1" ht="15">
      <c r="A314" s="79" t="s">
        <v>6896</v>
      </c>
      <c r="B314" s="79" t="s">
        <v>742</v>
      </c>
      <c r="C314" s="80" t="s">
        <v>1402</v>
      </c>
      <c r="D314" s="79" t="s">
        <v>632</v>
      </c>
      <c r="E314" s="80" t="s">
        <v>328</v>
      </c>
      <c r="F314" s="79" t="s">
        <v>327</v>
      </c>
      <c r="G314" s="79" t="s">
        <v>2747</v>
      </c>
      <c r="H314" s="75" t="s">
        <v>1400</v>
      </c>
      <c r="I314" s="79" t="s">
        <v>2747</v>
      </c>
      <c r="J314" s="11" t="str">
        <f t="shared" si="95"/>
        <v>IC.PA.041003</v>
      </c>
      <c r="K314" s="2" t="s">
        <v>11683</v>
      </c>
      <c r="L314" t="str">
        <f t="shared" si="96"/>
        <v>Vomiting</v>
      </c>
      <c r="M314" s="2" t="str">
        <f t="shared" si="97"/>
        <v>PI.IC.PA.041003.01</v>
      </c>
      <c r="N314" s="12"/>
      <c r="O314" s="12" t="str">
        <f t="shared" si="98"/>
        <v>PH.IC.PA.041003.01</v>
      </c>
      <c r="P314"/>
      <c r="Q314" s="12" t="str">
        <f t="shared" si="99"/>
        <v>CL.IC.PA.041003.01</v>
      </c>
      <c r="X314" s="78" t="s">
        <v>329</v>
      </c>
      <c r="Y314" s="78">
        <v>1121</v>
      </c>
    </row>
    <row r="315" spans="1:25" s="78" customFormat="1" ht="15">
      <c r="A315" s="79" t="s">
        <v>6896</v>
      </c>
      <c r="B315" s="79" t="s">
        <v>742</v>
      </c>
      <c r="C315" s="80" t="s">
        <v>1402</v>
      </c>
      <c r="D315" s="79" t="s">
        <v>632</v>
      </c>
      <c r="E315" s="80" t="s">
        <v>328</v>
      </c>
      <c r="F315" s="79" t="s">
        <v>327</v>
      </c>
      <c r="G315" s="79" t="s">
        <v>6956</v>
      </c>
      <c r="H315" s="75" t="s">
        <v>1402</v>
      </c>
      <c r="I315" s="79" t="s">
        <v>6956</v>
      </c>
      <c r="J315" s="11" t="str">
        <f t="shared" si="95"/>
        <v>IC.PA.041004</v>
      </c>
      <c r="K315" s="2" t="s">
        <v>11683</v>
      </c>
      <c r="L315" t="str">
        <f t="shared" si="96"/>
        <v>Itching</v>
      </c>
      <c r="M315" s="2" t="str">
        <f t="shared" si="97"/>
        <v>PI.IC.PA.041004.01</v>
      </c>
      <c r="N315" s="12"/>
      <c r="O315" s="12" t="str">
        <f t="shared" si="98"/>
        <v>PH.IC.PA.041004.01</v>
      </c>
      <c r="P315"/>
      <c r="Q315" s="12" t="str">
        <f t="shared" si="99"/>
        <v>CL.IC.PA.041004.01</v>
      </c>
      <c r="X315" s="78" t="s">
        <v>329</v>
      </c>
      <c r="Y315" s="78">
        <v>1121</v>
      </c>
    </row>
    <row r="316" spans="1:25" s="78" customFormat="1" ht="15">
      <c r="A316" s="79" t="s">
        <v>6896</v>
      </c>
      <c r="B316" s="79" t="s">
        <v>742</v>
      </c>
      <c r="C316" s="80" t="s">
        <v>1402</v>
      </c>
      <c r="D316" s="79" t="s">
        <v>632</v>
      </c>
      <c r="E316" s="80" t="s">
        <v>328</v>
      </c>
      <c r="F316" s="79" t="s">
        <v>327</v>
      </c>
      <c r="G316" s="79" t="s">
        <v>2971</v>
      </c>
      <c r="H316" s="75" t="s">
        <v>1404</v>
      </c>
      <c r="I316" s="79" t="s">
        <v>2394</v>
      </c>
      <c r="J316" s="11" t="str">
        <f t="shared" si="95"/>
        <v>IC.PA.041005</v>
      </c>
      <c r="K316" s="2" t="s">
        <v>11683</v>
      </c>
      <c r="L316" t="str">
        <f t="shared" si="96"/>
        <v>Other: specify</v>
      </c>
      <c r="M316" s="2" t="str">
        <f t="shared" si="97"/>
        <v>PI.IC.PA.041005.01</v>
      </c>
      <c r="N316" s="12"/>
      <c r="O316" s="12" t="str">
        <f t="shared" si="98"/>
        <v>PH.IC.PA.041005.01</v>
      </c>
      <c r="P316"/>
      <c r="Q316" s="12" t="str">
        <f t="shared" si="99"/>
        <v>CL.IC.PA.041005.01</v>
      </c>
      <c r="X316" s="78" t="s">
        <v>329</v>
      </c>
      <c r="Y316" s="78">
        <v>1121</v>
      </c>
    </row>
    <row r="317" spans="1:25" s="78" customFormat="1" ht="15">
      <c r="A317" s="79" t="s">
        <v>6896</v>
      </c>
      <c r="B317" s="79" t="s">
        <v>742</v>
      </c>
      <c r="C317" s="80" t="s">
        <v>1402</v>
      </c>
      <c r="D317" s="79" t="s">
        <v>632</v>
      </c>
      <c r="E317" s="80" t="s">
        <v>328</v>
      </c>
      <c r="F317" s="79" t="s">
        <v>327</v>
      </c>
      <c r="G317" s="79" t="s">
        <v>6774</v>
      </c>
      <c r="H317" s="75" t="s">
        <v>1406</v>
      </c>
      <c r="I317" s="79" t="s">
        <v>6774</v>
      </c>
      <c r="J317" s="11" t="str">
        <f t="shared" si="95"/>
        <v>IC.PA.041006</v>
      </c>
      <c r="K317" s="2" t="s">
        <v>11683</v>
      </c>
      <c r="L317" t="str">
        <f t="shared" si="96"/>
        <v>Hypotension</v>
      </c>
      <c r="M317" s="2" t="str">
        <f t="shared" si="97"/>
        <v>PI.IC.PA.041006.01</v>
      </c>
      <c r="N317" s="12"/>
      <c r="O317" s="12" t="str">
        <f t="shared" si="98"/>
        <v>PH.IC.PA.041006.01</v>
      </c>
      <c r="P317"/>
      <c r="Q317" s="12" t="str">
        <f t="shared" si="99"/>
        <v>CL.IC.PA.041006.01</v>
      </c>
      <c r="X317" s="78" t="s">
        <v>329</v>
      </c>
      <c r="Y317" s="78">
        <v>1121</v>
      </c>
    </row>
    <row r="318" spans="1:25" s="78" customFormat="1" ht="15">
      <c r="A318" s="79" t="s">
        <v>6896</v>
      </c>
      <c r="B318" s="79" t="s">
        <v>742</v>
      </c>
      <c r="C318" s="80" t="s">
        <v>1402</v>
      </c>
      <c r="D318" s="79" t="s">
        <v>632</v>
      </c>
      <c r="E318" s="80" t="s">
        <v>328</v>
      </c>
      <c r="F318" s="79" t="s">
        <v>327</v>
      </c>
      <c r="G318" s="79" t="s">
        <v>634</v>
      </c>
      <c r="H318" s="75" t="s">
        <v>1419</v>
      </c>
      <c r="I318" s="79" t="s">
        <v>634</v>
      </c>
      <c r="J318" s="11" t="str">
        <f t="shared" si="95"/>
        <v>IC.PA.041007</v>
      </c>
      <c r="K318" s="2" t="s">
        <v>11683</v>
      </c>
      <c r="L318" t="str">
        <f t="shared" si="96"/>
        <v>Hypoventilation</v>
      </c>
      <c r="M318" s="2" t="str">
        <f t="shared" si="97"/>
        <v>PI.IC.PA.041007.01</v>
      </c>
      <c r="N318" s="12"/>
      <c r="O318" s="12" t="str">
        <f t="shared" si="98"/>
        <v>PH.IC.PA.041007.01</v>
      </c>
      <c r="P318"/>
      <c r="Q318" s="12" t="str">
        <f t="shared" si="99"/>
        <v>CL.IC.PA.041007.01</v>
      </c>
      <c r="X318" s="78" t="s">
        <v>329</v>
      </c>
      <c r="Y318" s="78">
        <v>1121</v>
      </c>
    </row>
    <row r="319" spans="1:25" s="78" customFormat="1" ht="15">
      <c r="A319" s="79" t="s">
        <v>6896</v>
      </c>
      <c r="B319" s="79" t="s">
        <v>742</v>
      </c>
      <c r="C319" s="80" t="s">
        <v>1402</v>
      </c>
      <c r="D319" s="79" t="s">
        <v>632</v>
      </c>
      <c r="E319" s="80" t="s">
        <v>328</v>
      </c>
      <c r="F319" s="79" t="s">
        <v>327</v>
      </c>
      <c r="G319" s="79" t="s">
        <v>2914</v>
      </c>
      <c r="H319" s="75" t="s">
        <v>1550</v>
      </c>
      <c r="I319" s="79" t="s">
        <v>2914</v>
      </c>
      <c r="J319" s="11" t="str">
        <f t="shared" si="95"/>
        <v>IC.PA.041008</v>
      </c>
      <c r="K319" s="2" t="s">
        <v>11683</v>
      </c>
      <c r="L319" t="str">
        <f t="shared" si="96"/>
        <v>Constipation</v>
      </c>
      <c r="M319" s="2" t="str">
        <f t="shared" si="97"/>
        <v>PI.IC.PA.041008.01</v>
      </c>
      <c r="N319" s="12"/>
      <c r="O319" s="12" t="str">
        <f t="shared" si="98"/>
        <v>PH.IC.PA.041008.01</v>
      </c>
      <c r="P319"/>
      <c r="Q319" s="12" t="str">
        <f t="shared" si="99"/>
        <v>CL.IC.PA.041008.01</v>
      </c>
      <c r="X319" s="78" t="s">
        <v>329</v>
      </c>
      <c r="Y319" s="78">
        <v>1121</v>
      </c>
    </row>
    <row r="320" spans="1:25" s="78" customFormat="1" ht="15">
      <c r="A320" s="79" t="s">
        <v>6896</v>
      </c>
      <c r="B320" s="79" t="s">
        <v>742</v>
      </c>
      <c r="C320" s="80" t="s">
        <v>1402</v>
      </c>
      <c r="D320" s="79" t="s">
        <v>632</v>
      </c>
      <c r="E320" s="80" t="s">
        <v>328</v>
      </c>
      <c r="F320" s="79" t="s">
        <v>327</v>
      </c>
      <c r="G320" s="79" t="s">
        <v>6119</v>
      </c>
      <c r="H320" s="75" t="s">
        <v>1551</v>
      </c>
      <c r="I320" s="79" t="s">
        <v>6119</v>
      </c>
      <c r="J320" s="11" t="str">
        <f t="shared" si="95"/>
        <v>IC.PA.041009</v>
      </c>
      <c r="K320" s="2" t="s">
        <v>11683</v>
      </c>
      <c r="L320" t="str">
        <f t="shared" si="96"/>
        <v>Confusion</v>
      </c>
      <c r="M320" s="2" t="str">
        <f t="shared" si="97"/>
        <v>PI.IC.PA.041009.01</v>
      </c>
      <c r="N320" s="12"/>
      <c r="O320" s="12" t="str">
        <f t="shared" si="98"/>
        <v>PH.IC.PA.041009.01</v>
      </c>
      <c r="P320"/>
      <c r="Q320" s="12" t="str">
        <f t="shared" si="99"/>
        <v>CL.IC.PA.041009.01</v>
      </c>
      <c r="X320" s="78" t="s">
        <v>329</v>
      </c>
      <c r="Y320" s="78">
        <v>1121</v>
      </c>
    </row>
    <row r="321" spans="1:25" s="78" customFormat="1" ht="15">
      <c r="A321" s="79" t="s">
        <v>6896</v>
      </c>
      <c r="B321" s="79" t="s">
        <v>742</v>
      </c>
      <c r="C321" s="80" t="s">
        <v>1402</v>
      </c>
      <c r="D321" s="79" t="s">
        <v>632</v>
      </c>
      <c r="E321" s="80" t="s">
        <v>328</v>
      </c>
      <c r="F321" s="79" t="s">
        <v>327</v>
      </c>
      <c r="G321" s="79" t="s">
        <v>487</v>
      </c>
      <c r="H321" s="75" t="s">
        <v>1571</v>
      </c>
      <c r="I321" s="79" t="s">
        <v>487</v>
      </c>
      <c r="J321" s="11" t="str">
        <f t="shared" si="95"/>
        <v>IC.PA.041010</v>
      </c>
      <c r="K321" s="2" t="s">
        <v>11683</v>
      </c>
      <c r="L321" t="str">
        <f t="shared" si="96"/>
        <v>Urinary Retention</v>
      </c>
      <c r="M321" s="2" t="str">
        <f t="shared" si="97"/>
        <v>PI.IC.PA.041010.01</v>
      </c>
      <c r="N321" s="12"/>
      <c r="O321" s="12" t="str">
        <f t="shared" si="98"/>
        <v>PH.IC.PA.041010.01</v>
      </c>
      <c r="P321"/>
      <c r="Q321" s="12" t="str">
        <f t="shared" si="99"/>
        <v>CL.IC.PA.041010.01</v>
      </c>
      <c r="X321" s="78" t="s">
        <v>329</v>
      </c>
      <c r="Y321" s="78">
        <v>1121</v>
      </c>
    </row>
    <row r="322" spans="1:25" ht="15">
      <c r="A322" t="s">
        <v>6896</v>
      </c>
      <c r="B322" t="s">
        <v>7442</v>
      </c>
      <c r="C322" s="2" t="s">
        <v>7071</v>
      </c>
      <c r="D322" t="s">
        <v>6935</v>
      </c>
      <c r="E322" s="2" t="s">
        <v>1192</v>
      </c>
      <c r="F322" t="s">
        <v>6936</v>
      </c>
      <c r="G322" t="s">
        <v>1001</v>
      </c>
      <c r="H322" s="22" t="s">
        <v>1396</v>
      </c>
      <c r="I322" t="s">
        <v>1001</v>
      </c>
      <c r="J322" s="11" t="str">
        <f t="shared" si="70"/>
        <v>IC.PA.050101</v>
      </c>
      <c r="K322" s="2" t="s">
        <v>1192</v>
      </c>
      <c r="L322" t="str">
        <f t="shared" si="88"/>
        <v>None</v>
      </c>
      <c r="M322" s="2" t="str">
        <f t="shared" si="71"/>
        <v>PI.IC.PA.050101.01</v>
      </c>
      <c r="N322" s="12"/>
      <c r="O322" s="12" t="str">
        <f t="shared" si="72"/>
        <v>PH.IC.PA.050101.01</v>
      </c>
      <c r="Q322" s="12" t="str">
        <f t="shared" si="73"/>
        <v>CL.IC.PA.050101.01</v>
      </c>
    </row>
    <row r="323" spans="1:25" ht="15">
      <c r="A323" t="s">
        <v>6896</v>
      </c>
      <c r="C323" s="2" t="s">
        <v>7071</v>
      </c>
      <c r="E323" s="2" t="s">
        <v>1192</v>
      </c>
      <c r="F323" t="s">
        <v>6936</v>
      </c>
      <c r="G323" t="s">
        <v>6937</v>
      </c>
      <c r="H323" s="22" t="s">
        <v>1398</v>
      </c>
      <c r="I323" t="s">
        <v>2789</v>
      </c>
      <c r="J323" s="11" t="str">
        <f t="shared" si="70"/>
        <v>IC.PA.050102</v>
      </c>
      <c r="K323" s="2" t="s">
        <v>1192</v>
      </c>
      <c r="L323" t="str">
        <f t="shared" si="88"/>
        <v>Present:  add protocol</v>
      </c>
      <c r="M323" s="2" t="str">
        <f t="shared" si="71"/>
        <v>PI.IC.PA.050102.01</v>
      </c>
      <c r="N323" s="12"/>
      <c r="O323" s="12" t="str">
        <f t="shared" si="72"/>
        <v>PH.IC.PA.050102.01</v>
      </c>
      <c r="Q323" s="12" t="str">
        <f t="shared" si="73"/>
        <v>CL.IC.PA.050102.01</v>
      </c>
    </row>
    <row r="324" spans="1:25" ht="15">
      <c r="A324" t="s">
        <v>6896</v>
      </c>
      <c r="C324" s="2" t="s">
        <v>7071</v>
      </c>
      <c r="E324" s="2" t="s">
        <v>1192</v>
      </c>
      <c r="F324" t="s">
        <v>6936</v>
      </c>
      <c r="G324" t="s">
        <v>6938</v>
      </c>
      <c r="H324" s="22" t="s">
        <v>1400</v>
      </c>
      <c r="I324" t="s">
        <v>6939</v>
      </c>
      <c r="J324" s="11" t="str">
        <f t="shared" si="70"/>
        <v>IC.PA.050103</v>
      </c>
      <c r="K324" s="2" t="s">
        <v>1192</v>
      </c>
      <c r="L324" t="str">
        <f t="shared" si="88"/>
        <v>Unable to respond:  add CPOT Score</v>
      </c>
      <c r="M324" s="2" t="str">
        <f t="shared" si="71"/>
        <v>PI.IC.PA.050103.01</v>
      </c>
      <c r="N324" s="12"/>
      <c r="O324" s="12" t="str">
        <f t="shared" si="72"/>
        <v>PH.IC.PA.050103.01</v>
      </c>
      <c r="Q324" s="12" t="str">
        <f t="shared" si="73"/>
        <v>CL.IC.PA.050103.01</v>
      </c>
    </row>
    <row r="325" spans="1:25" ht="15">
      <c r="A325" t="s">
        <v>6896</v>
      </c>
      <c r="C325" s="2" t="s">
        <v>7071</v>
      </c>
      <c r="E325" s="2" t="s">
        <v>1192</v>
      </c>
      <c r="F325" t="s">
        <v>6936</v>
      </c>
      <c r="G325" t="s">
        <v>5744</v>
      </c>
      <c r="H325" s="22" t="s">
        <v>1402</v>
      </c>
      <c r="I325" t="s">
        <v>1224</v>
      </c>
      <c r="J325" s="11" t="str">
        <f t="shared" si="70"/>
        <v>IC.PA.050104</v>
      </c>
      <c r="K325" s="2" t="s">
        <v>1192</v>
      </c>
      <c r="L325" t="str">
        <f t="shared" si="88"/>
        <v>Unable to assess</v>
      </c>
      <c r="M325" s="2" t="str">
        <f t="shared" si="71"/>
        <v>PI.IC.PA.050104.01</v>
      </c>
      <c r="N325" s="12"/>
      <c r="O325" s="12" t="str">
        <f t="shared" si="72"/>
        <v>PH.IC.PA.050104.01</v>
      </c>
      <c r="Q325" s="12" t="str">
        <f t="shared" si="73"/>
        <v>CL.IC.PA.050104.01</v>
      </c>
    </row>
    <row r="326" spans="1:25" ht="15">
      <c r="A326" t="s">
        <v>6896</v>
      </c>
      <c r="B326" t="s">
        <v>7122</v>
      </c>
      <c r="C326" s="2" t="s">
        <v>6888</v>
      </c>
      <c r="D326" t="s">
        <v>7123</v>
      </c>
      <c r="E326" s="2" t="s">
        <v>1192</v>
      </c>
      <c r="F326" t="s">
        <v>7124</v>
      </c>
      <c r="G326" t="s">
        <v>7125</v>
      </c>
      <c r="H326" s="22" t="s">
        <v>1396</v>
      </c>
      <c r="I326" t="s">
        <v>6946</v>
      </c>
      <c r="J326" s="11" t="str">
        <f t="shared" si="70"/>
        <v>IC.PA.060101</v>
      </c>
      <c r="K326" s="2" t="s">
        <v>1192</v>
      </c>
      <c r="L326" t="str">
        <f t="shared" si="88"/>
        <v>Morphine: add protocol</v>
      </c>
      <c r="M326" s="2" t="str">
        <f t="shared" si="71"/>
        <v>PI.IC.PA.060101.01</v>
      </c>
      <c r="N326" s="12"/>
      <c r="O326" s="12" t="str">
        <f t="shared" si="72"/>
        <v>PH.IC.PA.060101.01</v>
      </c>
      <c r="Q326" s="12" t="str">
        <f t="shared" si="73"/>
        <v>CL.IC.PA.060101.01</v>
      </c>
    </row>
    <row r="327" spans="1:25" ht="15">
      <c r="A327" t="s">
        <v>6896</v>
      </c>
      <c r="C327" s="2" t="s">
        <v>6888</v>
      </c>
      <c r="E327" s="2" t="s">
        <v>1192</v>
      </c>
      <c r="F327" t="s">
        <v>7124</v>
      </c>
      <c r="G327" t="s">
        <v>6947</v>
      </c>
      <c r="H327" s="22" t="s">
        <v>1398</v>
      </c>
      <c r="I327" t="s">
        <v>6948</v>
      </c>
      <c r="J327" s="11" t="str">
        <f t="shared" si="70"/>
        <v>IC.PA.060102</v>
      </c>
      <c r="K327" s="2" t="s">
        <v>1192</v>
      </c>
      <c r="L327" t="str">
        <f t="shared" si="88"/>
        <v>Hydromorphone: add protocol</v>
      </c>
      <c r="M327" s="2" t="str">
        <f t="shared" si="71"/>
        <v>PI.IC.PA.060102.01</v>
      </c>
      <c r="N327" s="12"/>
      <c r="O327" s="12" t="str">
        <f t="shared" si="72"/>
        <v>PH.IC.PA.060102.01</v>
      </c>
      <c r="Q327" s="12" t="str">
        <f t="shared" si="73"/>
        <v>CL.IC.PA.060102.01</v>
      </c>
    </row>
    <row r="328" spans="1:25" ht="15">
      <c r="A328" t="s">
        <v>6896</v>
      </c>
      <c r="C328" s="2" t="s">
        <v>6888</v>
      </c>
      <c r="E328" s="2" t="s">
        <v>1192</v>
      </c>
      <c r="F328" t="s">
        <v>7124</v>
      </c>
      <c r="G328" t="s">
        <v>7133</v>
      </c>
      <c r="H328" s="22" t="s">
        <v>1400</v>
      </c>
      <c r="I328" t="s">
        <v>7134</v>
      </c>
      <c r="J328" s="11" t="str">
        <f t="shared" si="70"/>
        <v>IC.PA.060103</v>
      </c>
      <c r="K328" s="2" t="s">
        <v>1192</v>
      </c>
      <c r="L328" t="str">
        <f t="shared" si="88"/>
        <v>Fentanyl: add protocol</v>
      </c>
      <c r="M328" s="2" t="str">
        <f t="shared" si="71"/>
        <v>PI.IC.PA.060103.01</v>
      </c>
      <c r="N328" s="12"/>
      <c r="O328" s="12" t="str">
        <f t="shared" si="72"/>
        <v>PH.IC.PA.060103.01</v>
      </c>
      <c r="Q328" s="12" t="str">
        <f t="shared" si="73"/>
        <v>CL.IC.PA.060103.01</v>
      </c>
    </row>
    <row r="329" spans="1:25" ht="15">
      <c r="A329" t="s">
        <v>6896</v>
      </c>
      <c r="C329" s="2" t="s">
        <v>6888</v>
      </c>
      <c r="E329" s="2" t="s">
        <v>1192</v>
      </c>
      <c r="F329" t="s">
        <v>7124</v>
      </c>
      <c r="G329" t="s">
        <v>2971</v>
      </c>
      <c r="H329" s="22" t="s">
        <v>1402</v>
      </c>
      <c r="I329" t="s">
        <v>930</v>
      </c>
      <c r="J329" s="11" t="str">
        <f t="shared" si="70"/>
        <v>IC.PA.060104</v>
      </c>
      <c r="K329" s="2" t="s">
        <v>1192</v>
      </c>
      <c r="L329" t="str">
        <f t="shared" si="88"/>
        <v>Other: specify</v>
      </c>
      <c r="M329" s="2" t="str">
        <f t="shared" si="71"/>
        <v>PI.IC.PA.060104.01</v>
      </c>
      <c r="N329" s="12"/>
      <c r="O329" s="12" t="str">
        <f t="shared" si="72"/>
        <v>PH.IC.PA.060104.01</v>
      </c>
      <c r="Q329" s="12" t="str">
        <f t="shared" si="73"/>
        <v>CL.IC.PA.060104.01</v>
      </c>
    </row>
    <row r="330" spans="1:25" ht="15">
      <c r="A330" t="s">
        <v>6896</v>
      </c>
      <c r="C330" s="2" t="s">
        <v>6888</v>
      </c>
      <c r="D330" t="s">
        <v>7135</v>
      </c>
      <c r="E330" s="2" t="s">
        <v>923</v>
      </c>
      <c r="F330" t="s">
        <v>7136</v>
      </c>
      <c r="G330" t="s">
        <v>7137</v>
      </c>
      <c r="H330" s="22" t="s">
        <v>1396</v>
      </c>
      <c r="I330" t="s">
        <v>7138</v>
      </c>
      <c r="J330" s="11" t="str">
        <f t="shared" si="70"/>
        <v>IC.PA.060201</v>
      </c>
      <c r="K330" s="2" t="s">
        <v>1192</v>
      </c>
      <c r="L330" t="str">
        <f t="shared" si="88"/>
        <v>Check Vital Signs q 1h</v>
      </c>
      <c r="M330" s="2" t="str">
        <f t="shared" si="71"/>
        <v>PI.IC.PA.060201.01</v>
      </c>
      <c r="N330" s="12"/>
      <c r="O330" s="12" t="str">
        <f t="shared" si="72"/>
        <v>PH.IC.PA.060201.01</v>
      </c>
      <c r="Q330" s="12" t="str">
        <f t="shared" si="73"/>
        <v>CL.IC.PA.060201.01</v>
      </c>
    </row>
    <row r="331" spans="1:25" ht="15">
      <c r="A331" t="s">
        <v>6896</v>
      </c>
      <c r="C331" s="2" t="s">
        <v>6888</v>
      </c>
      <c r="E331" s="2" t="s">
        <v>923</v>
      </c>
      <c r="F331" t="s">
        <v>7136</v>
      </c>
      <c r="G331" t="s">
        <v>7139</v>
      </c>
      <c r="H331" s="22" t="s">
        <v>1398</v>
      </c>
      <c r="I331" t="s">
        <v>7140</v>
      </c>
      <c r="J331" s="11" t="str">
        <f t="shared" si="70"/>
        <v>IC.PA.060202</v>
      </c>
      <c r="K331" s="2" t="s">
        <v>1192</v>
      </c>
      <c r="L331" t="str">
        <f t="shared" si="88"/>
        <v>RASS Q1 hour</v>
      </c>
      <c r="M331" s="2" t="str">
        <f t="shared" si="71"/>
        <v>PI.IC.PA.060202.01</v>
      </c>
      <c r="N331" s="12"/>
      <c r="O331" s="12" t="str">
        <f t="shared" si="72"/>
        <v>PH.IC.PA.060202.01</v>
      </c>
      <c r="Q331" s="12" t="str">
        <f t="shared" si="73"/>
        <v>CL.IC.PA.060202.01</v>
      </c>
    </row>
    <row r="332" spans="1:25" ht="15">
      <c r="A332" t="s">
        <v>6896</v>
      </c>
      <c r="C332" s="2" t="s">
        <v>6888</v>
      </c>
      <c r="E332" s="2" t="s">
        <v>923</v>
      </c>
      <c r="F332" t="s">
        <v>7136</v>
      </c>
      <c r="G332" t="s">
        <v>7141</v>
      </c>
      <c r="H332" s="22" t="s">
        <v>1400</v>
      </c>
      <c r="I332" t="s">
        <v>7142</v>
      </c>
      <c r="J332" s="11" t="str">
        <f t="shared" si="70"/>
        <v>IC.PA.060203</v>
      </c>
      <c r="K332" s="2" t="s">
        <v>1192</v>
      </c>
      <c r="L332" t="str">
        <f t="shared" si="88"/>
        <v>Site Check</v>
      </c>
      <c r="M332" s="2" t="str">
        <f t="shared" si="71"/>
        <v>PI.IC.PA.060203.01</v>
      </c>
      <c r="N332" s="12"/>
      <c r="O332" s="12" t="str">
        <f t="shared" si="72"/>
        <v>PH.IC.PA.060203.01</v>
      </c>
      <c r="Q332" s="12" t="str">
        <f t="shared" si="73"/>
        <v>CL.IC.PA.060203.01</v>
      </c>
    </row>
    <row r="333" spans="1:25" ht="15">
      <c r="A333" t="s">
        <v>6896</v>
      </c>
      <c r="C333" s="2" t="s">
        <v>6888</v>
      </c>
      <c r="E333" s="2" t="s">
        <v>923</v>
      </c>
      <c r="F333" t="s">
        <v>7136</v>
      </c>
      <c r="G333" t="s">
        <v>7143</v>
      </c>
      <c r="H333" s="22" t="s">
        <v>1402</v>
      </c>
      <c r="I333" t="s">
        <v>7144</v>
      </c>
      <c r="J333" s="11" t="str">
        <f t="shared" si="70"/>
        <v>IC.PA.060204</v>
      </c>
      <c r="K333" s="2" t="s">
        <v>1192</v>
      </c>
      <c r="L333" t="str">
        <f t="shared" si="88"/>
        <v>Check Attempts</v>
      </c>
      <c r="M333" s="2" t="str">
        <f t="shared" si="71"/>
        <v>PI.IC.PA.060204.01</v>
      </c>
      <c r="N333" s="12"/>
      <c r="O333" s="12" t="str">
        <f t="shared" si="72"/>
        <v>PH.IC.PA.060204.01</v>
      </c>
      <c r="Q333" s="12" t="str">
        <f t="shared" si="73"/>
        <v>CL.IC.PA.060204.01</v>
      </c>
    </row>
    <row r="334" spans="1:25" ht="15">
      <c r="A334" t="s">
        <v>6896</v>
      </c>
      <c r="C334" s="2" t="s">
        <v>6888</v>
      </c>
      <c r="E334" s="2" t="s">
        <v>923</v>
      </c>
      <c r="F334" t="s">
        <v>7136</v>
      </c>
      <c r="G334" t="s">
        <v>6959</v>
      </c>
      <c r="H334" s="22" t="s">
        <v>1404</v>
      </c>
      <c r="I334" t="s">
        <v>6960</v>
      </c>
      <c r="J334" s="11" t="str">
        <f t="shared" si="70"/>
        <v>IC.PA.060205</v>
      </c>
      <c r="K334" s="2" t="s">
        <v>1192</v>
      </c>
      <c r="L334" t="str">
        <f t="shared" si="88"/>
        <v>Doses Received</v>
      </c>
      <c r="M334" s="2" t="str">
        <f t="shared" si="71"/>
        <v>PI.IC.PA.060205.01</v>
      </c>
      <c r="N334" s="12"/>
      <c r="O334" s="12" t="str">
        <f t="shared" si="72"/>
        <v>PH.IC.PA.060205.01</v>
      </c>
      <c r="Q334" s="12" t="str">
        <f t="shared" si="73"/>
        <v>CL.IC.PA.060205.01</v>
      </c>
    </row>
    <row r="335" spans="1:25" ht="15">
      <c r="A335" t="s">
        <v>6896</v>
      </c>
      <c r="C335" s="2" t="s">
        <v>6888</v>
      </c>
      <c r="D335" t="s">
        <v>6961</v>
      </c>
      <c r="E335" s="2" t="s">
        <v>1202</v>
      </c>
      <c r="F335" t="s">
        <v>6962</v>
      </c>
      <c r="G335" t="s">
        <v>6963</v>
      </c>
      <c r="H335" s="22" t="s">
        <v>1396</v>
      </c>
      <c r="I335" t="s">
        <v>6964</v>
      </c>
      <c r="J335" s="11" t="str">
        <f t="shared" si="70"/>
        <v>IC.PA.060301</v>
      </c>
      <c r="K335" s="2" t="s">
        <v>1192</v>
      </c>
      <c r="L335" t="str">
        <f t="shared" si="88"/>
        <v>Pain #1 used for PCA site</v>
      </c>
      <c r="M335" s="2" t="str">
        <f t="shared" si="71"/>
        <v>PI.IC.PA.060301.01</v>
      </c>
      <c r="N335" s="12"/>
      <c r="O335" s="12" t="str">
        <f t="shared" si="72"/>
        <v>PH.IC.PA.060301.01</v>
      </c>
      <c r="Q335" s="12" t="str">
        <f t="shared" si="73"/>
        <v>CL.IC.PA.060301.01</v>
      </c>
    </row>
    <row r="336" spans="1:25" ht="15">
      <c r="A336" t="s">
        <v>6896</v>
      </c>
      <c r="C336" s="2" t="s">
        <v>6888</v>
      </c>
      <c r="E336" s="2" t="s">
        <v>1202</v>
      </c>
      <c r="F336" t="s">
        <v>6962</v>
      </c>
      <c r="G336" t="s">
        <v>6965</v>
      </c>
      <c r="H336" s="22" t="s">
        <v>1398</v>
      </c>
      <c r="I336" t="s">
        <v>7333</v>
      </c>
      <c r="J336" s="11" t="str">
        <f t="shared" ref="J336:J410" si="100">CONCATENATE("IC.PA.",C336,E336,H336)</f>
        <v>IC.PA.060302</v>
      </c>
      <c r="K336" s="2" t="s">
        <v>1192</v>
      </c>
      <c r="L336" t="str">
        <f t="shared" si="88"/>
        <v>Pain #2 used for PCA site</v>
      </c>
      <c r="M336" s="2" t="str">
        <f t="shared" ref="M336:M410" si="101">CONCATENATE("PI.",J336,".",K336)</f>
        <v>PI.IC.PA.060302.01</v>
      </c>
      <c r="N336" s="12"/>
      <c r="O336" s="12" t="str">
        <f t="shared" ref="O336:O410" si="102">CONCATENATE("PH.",J336,".",K336)</f>
        <v>PH.IC.PA.060302.01</v>
      </c>
      <c r="Q336" s="12" t="str">
        <f t="shared" ref="Q336:Q410" si="103">CONCATENATE("CL.",J336,".",K336)</f>
        <v>CL.IC.PA.060302.01</v>
      </c>
    </row>
    <row r="337" spans="1:19" ht="15">
      <c r="A337" t="s">
        <v>6896</v>
      </c>
      <c r="C337" s="2" t="s">
        <v>6888</v>
      </c>
      <c r="E337" s="2" t="s">
        <v>1202</v>
      </c>
      <c r="F337" t="s">
        <v>6962</v>
      </c>
      <c r="G337" t="s">
        <v>7145</v>
      </c>
      <c r="H337" s="22" t="s">
        <v>1400</v>
      </c>
      <c r="I337" t="s">
        <v>7146</v>
      </c>
      <c r="J337" s="11" t="str">
        <f t="shared" si="100"/>
        <v>IC.PA.060303</v>
      </c>
      <c r="K337" s="2" t="s">
        <v>1192</v>
      </c>
      <c r="L337" t="str">
        <f t="shared" si="88"/>
        <v>Pain #3 used for PCA site</v>
      </c>
      <c r="M337" s="2" t="str">
        <f t="shared" si="101"/>
        <v>PI.IC.PA.060303.01</v>
      </c>
      <c r="N337" s="12"/>
      <c r="O337" s="12" t="str">
        <f t="shared" si="102"/>
        <v>PH.IC.PA.060303.01</v>
      </c>
      <c r="Q337" s="12" t="str">
        <f t="shared" si="103"/>
        <v>CL.IC.PA.060303.01</v>
      </c>
    </row>
    <row r="338" spans="1:19" ht="15">
      <c r="A338" t="s">
        <v>6896</v>
      </c>
      <c r="C338" s="2" t="s">
        <v>6888</v>
      </c>
      <c r="E338" s="2" t="s">
        <v>1202</v>
      </c>
      <c r="F338" t="s">
        <v>6962</v>
      </c>
      <c r="G338" t="s">
        <v>7147</v>
      </c>
      <c r="H338" s="22" t="s">
        <v>1402</v>
      </c>
      <c r="I338" t="s">
        <v>7148</v>
      </c>
      <c r="J338" s="11" t="str">
        <f t="shared" si="100"/>
        <v>IC.PA.060304</v>
      </c>
      <c r="K338" s="2" t="s">
        <v>1192</v>
      </c>
      <c r="L338" t="str">
        <f t="shared" si="88"/>
        <v>Pain #4 used for PCA site</v>
      </c>
      <c r="M338" s="2" t="str">
        <f t="shared" si="101"/>
        <v>PI.IC.PA.060304.01</v>
      </c>
      <c r="N338" s="12"/>
      <c r="O338" s="12" t="str">
        <f t="shared" si="102"/>
        <v>PH.IC.PA.060304.01</v>
      </c>
      <c r="Q338" s="12" t="str">
        <f t="shared" si="103"/>
        <v>CL.IC.PA.060304.01</v>
      </c>
    </row>
    <row r="339" spans="1:19" ht="15">
      <c r="A339" t="s">
        <v>6896</v>
      </c>
      <c r="C339" s="2" t="s">
        <v>6888</v>
      </c>
      <c r="E339" s="2" t="s">
        <v>1202</v>
      </c>
      <c r="F339" t="s">
        <v>6962</v>
      </c>
      <c r="G339" t="s">
        <v>7149</v>
      </c>
      <c r="H339" s="22" t="s">
        <v>1404</v>
      </c>
      <c r="I339" t="s">
        <v>7150</v>
      </c>
      <c r="J339" s="11" t="str">
        <f t="shared" si="100"/>
        <v>IC.PA.060305</v>
      </c>
      <c r="K339" s="2" t="s">
        <v>1192</v>
      </c>
      <c r="L339" t="str">
        <f t="shared" si="88"/>
        <v>Pain #5 used for PCA site</v>
      </c>
      <c r="M339" s="2" t="str">
        <f t="shared" si="101"/>
        <v>PI.IC.PA.060305.01</v>
      </c>
      <c r="N339" s="12"/>
      <c r="O339" s="12" t="str">
        <f t="shared" si="102"/>
        <v>PH.IC.PA.060305.01</v>
      </c>
      <c r="Q339" s="12" t="str">
        <f t="shared" si="103"/>
        <v>CL.IC.PA.060305.01</v>
      </c>
    </row>
    <row r="340" spans="1:19" ht="15">
      <c r="A340" t="s">
        <v>6896</v>
      </c>
      <c r="C340" s="2" t="s">
        <v>6888</v>
      </c>
      <c r="E340" s="2" t="s">
        <v>1202</v>
      </c>
      <c r="F340" t="s">
        <v>6962</v>
      </c>
      <c r="G340" t="s">
        <v>7151</v>
      </c>
      <c r="H340" s="22" t="s">
        <v>1406</v>
      </c>
      <c r="I340" t="s">
        <v>7152</v>
      </c>
      <c r="J340" s="11" t="str">
        <f t="shared" si="100"/>
        <v>IC.PA.060306</v>
      </c>
      <c r="K340" s="2" t="s">
        <v>1192</v>
      </c>
      <c r="L340" t="str">
        <f t="shared" si="88"/>
        <v>Pain #6 used for PCA site</v>
      </c>
      <c r="M340" s="2" t="str">
        <f t="shared" si="101"/>
        <v>PI.IC.PA.060306.01</v>
      </c>
      <c r="N340" s="12"/>
      <c r="O340" s="12" t="str">
        <f t="shared" si="102"/>
        <v>PH.IC.PA.060306.01</v>
      </c>
      <c r="Q340" s="12" t="str">
        <f t="shared" si="103"/>
        <v>CL.IC.PA.060306.01</v>
      </c>
    </row>
    <row r="341" spans="1:19" ht="15">
      <c r="A341" t="s">
        <v>6896</v>
      </c>
      <c r="C341" s="2" t="s">
        <v>6888</v>
      </c>
      <c r="D341" t="s">
        <v>7153</v>
      </c>
      <c r="E341" s="2" t="s">
        <v>7070</v>
      </c>
      <c r="F341" t="s">
        <v>7334</v>
      </c>
      <c r="G341" t="s">
        <v>7335</v>
      </c>
      <c r="H341" s="22" t="s">
        <v>1396</v>
      </c>
      <c r="I341" t="s">
        <v>7336</v>
      </c>
      <c r="J341" s="11" t="str">
        <f t="shared" si="100"/>
        <v>IC.PA.060401</v>
      </c>
      <c r="K341" s="2" t="s">
        <v>1192</v>
      </c>
      <c r="L341" t="str">
        <f t="shared" si="88"/>
        <v>Patient controlled</v>
      </c>
      <c r="M341" s="2" t="str">
        <f t="shared" si="101"/>
        <v>PI.IC.PA.060401.01</v>
      </c>
      <c r="N341" s="12"/>
      <c r="O341" s="12" t="str">
        <f t="shared" si="102"/>
        <v>PH.IC.PA.060401.01</v>
      </c>
      <c r="Q341" s="12" t="str">
        <f t="shared" si="103"/>
        <v>CL.IC.PA.060401.01</v>
      </c>
    </row>
    <row r="342" spans="1:19" ht="15">
      <c r="A342" t="s">
        <v>6896</v>
      </c>
      <c r="C342" s="2" t="s">
        <v>6888</v>
      </c>
      <c r="E342" s="2" t="s">
        <v>7070</v>
      </c>
      <c r="F342" t="s">
        <v>7334</v>
      </c>
      <c r="G342" t="s">
        <v>3261</v>
      </c>
      <c r="H342" s="22" t="s">
        <v>1398</v>
      </c>
      <c r="I342" t="s">
        <v>3261</v>
      </c>
      <c r="J342" s="11" t="str">
        <f t="shared" si="100"/>
        <v>IC.PA.060402</v>
      </c>
      <c r="K342" s="2" t="s">
        <v>1192</v>
      </c>
      <c r="L342" t="str">
        <f t="shared" si="88"/>
        <v>Continuous</v>
      </c>
      <c r="M342" s="2" t="str">
        <f t="shared" si="101"/>
        <v>PI.IC.PA.060402.01</v>
      </c>
      <c r="N342" s="12"/>
      <c r="O342" s="12" t="str">
        <f t="shared" si="102"/>
        <v>PH.IC.PA.060402.01</v>
      </c>
      <c r="Q342" s="12" t="str">
        <f t="shared" si="103"/>
        <v>CL.IC.PA.060402.01</v>
      </c>
    </row>
    <row r="343" spans="1:19" ht="15">
      <c r="A343" t="s">
        <v>6896</v>
      </c>
      <c r="C343" s="2" t="s">
        <v>6888</v>
      </c>
      <c r="E343" s="2" t="s">
        <v>7070</v>
      </c>
      <c r="F343" t="s">
        <v>7334</v>
      </c>
      <c r="G343" t="s">
        <v>7337</v>
      </c>
      <c r="H343" s="22" t="s">
        <v>1400</v>
      </c>
      <c r="I343" t="s">
        <v>7338</v>
      </c>
      <c r="J343" s="11" t="str">
        <f t="shared" si="100"/>
        <v>IC.PA.060403</v>
      </c>
      <c r="K343" s="2" t="s">
        <v>1192</v>
      </c>
      <c r="L343" t="str">
        <f t="shared" si="88"/>
        <v>Patient controlled + basal</v>
      </c>
      <c r="M343" s="2" t="str">
        <f t="shared" si="101"/>
        <v>PI.IC.PA.060403.01</v>
      </c>
      <c r="N343" s="12"/>
      <c r="O343" s="12" t="str">
        <f t="shared" si="102"/>
        <v>PH.IC.PA.060403.01</v>
      </c>
      <c r="Q343" s="12" t="str">
        <f t="shared" si="103"/>
        <v>CL.IC.PA.060403.01</v>
      </c>
    </row>
    <row r="344" spans="1:19" ht="15">
      <c r="A344" t="s">
        <v>6896</v>
      </c>
      <c r="C344" s="2" t="s">
        <v>6888</v>
      </c>
      <c r="D344" t="s">
        <v>6954</v>
      </c>
      <c r="E344" s="2" t="s">
        <v>7071</v>
      </c>
      <c r="F344" t="s">
        <v>7339</v>
      </c>
      <c r="G344" t="s">
        <v>1001</v>
      </c>
      <c r="H344" s="22" t="s">
        <v>1396</v>
      </c>
      <c r="I344" t="s">
        <v>1001</v>
      </c>
      <c r="J344" s="11" t="str">
        <f t="shared" si="100"/>
        <v>IC.PA.060501</v>
      </c>
      <c r="K344" s="2" t="s">
        <v>1192</v>
      </c>
      <c r="L344" t="str">
        <f t="shared" si="88"/>
        <v>None</v>
      </c>
      <c r="M344" s="2" t="str">
        <f t="shared" si="101"/>
        <v>PI.IC.PA.060501.01</v>
      </c>
      <c r="N344" s="12"/>
      <c r="O344" s="12" t="str">
        <f t="shared" si="102"/>
        <v>PH.IC.PA.060501.01</v>
      </c>
      <c r="Q344" s="12" t="str">
        <f t="shared" si="103"/>
        <v>CL.IC.PA.060501.01</v>
      </c>
    </row>
    <row r="345" spans="1:19" ht="15">
      <c r="A345" t="s">
        <v>6896</v>
      </c>
      <c r="C345" s="2" t="s">
        <v>6888</v>
      </c>
      <c r="E345" s="2" t="s">
        <v>7071</v>
      </c>
      <c r="F345" t="s">
        <v>7339</v>
      </c>
      <c r="G345" t="s">
        <v>2911</v>
      </c>
      <c r="H345" s="22" t="s">
        <v>1398</v>
      </c>
      <c r="I345" t="s">
        <v>2911</v>
      </c>
      <c r="J345" s="11" t="str">
        <f t="shared" si="100"/>
        <v>IC.PA.060502</v>
      </c>
      <c r="K345" s="2" t="s">
        <v>1192</v>
      </c>
      <c r="L345" t="str">
        <f t="shared" si="88"/>
        <v>Nausea</v>
      </c>
      <c r="M345" s="2" t="str">
        <f t="shared" si="101"/>
        <v>PI.IC.PA.060502.01</v>
      </c>
      <c r="N345" s="12"/>
      <c r="O345" s="12" t="str">
        <f t="shared" si="102"/>
        <v>PH.IC.PA.060502.01</v>
      </c>
      <c r="Q345" s="12" t="str">
        <f t="shared" si="103"/>
        <v>CL.IC.PA.060502.01</v>
      </c>
    </row>
    <row r="346" spans="1:19" ht="15">
      <c r="A346" t="s">
        <v>6896</v>
      </c>
      <c r="C346" s="2" t="s">
        <v>6888</v>
      </c>
      <c r="E346" s="2" t="s">
        <v>7071</v>
      </c>
      <c r="F346" t="s">
        <v>7339</v>
      </c>
      <c r="G346" t="s">
        <v>2747</v>
      </c>
      <c r="H346" s="22" t="s">
        <v>1400</v>
      </c>
      <c r="I346" t="s">
        <v>2747</v>
      </c>
      <c r="J346" s="11" t="str">
        <f t="shared" si="100"/>
        <v>IC.PA.060503</v>
      </c>
      <c r="K346" s="2" t="s">
        <v>1192</v>
      </c>
      <c r="L346" t="str">
        <f t="shared" si="88"/>
        <v>Vomiting</v>
      </c>
      <c r="M346" s="2" t="str">
        <f t="shared" si="101"/>
        <v>PI.IC.PA.060503.01</v>
      </c>
      <c r="N346" s="12"/>
      <c r="O346" s="12" t="str">
        <f t="shared" si="102"/>
        <v>PH.IC.PA.060503.01</v>
      </c>
      <c r="Q346" s="12" t="str">
        <f t="shared" si="103"/>
        <v>CL.IC.PA.060503.01</v>
      </c>
    </row>
    <row r="347" spans="1:19" ht="15">
      <c r="A347" t="s">
        <v>6896</v>
      </c>
      <c r="C347" s="2" t="s">
        <v>6888</v>
      </c>
      <c r="E347" s="2" t="s">
        <v>7071</v>
      </c>
      <c r="F347" t="s">
        <v>7339</v>
      </c>
      <c r="G347" t="s">
        <v>6956</v>
      </c>
      <c r="H347" s="22" t="s">
        <v>1402</v>
      </c>
      <c r="I347" t="s">
        <v>6956</v>
      </c>
      <c r="J347" s="11" t="str">
        <f t="shared" si="100"/>
        <v>IC.PA.060504</v>
      </c>
      <c r="K347" s="2" t="s">
        <v>1192</v>
      </c>
      <c r="L347" t="str">
        <f t="shared" si="88"/>
        <v>Itching</v>
      </c>
      <c r="M347" s="2" t="str">
        <f t="shared" si="101"/>
        <v>PI.IC.PA.060504.01</v>
      </c>
      <c r="N347" s="12"/>
      <c r="O347" s="12" t="str">
        <f t="shared" si="102"/>
        <v>PH.IC.PA.060504.01</v>
      </c>
      <c r="Q347" s="12" t="str">
        <f t="shared" si="103"/>
        <v>CL.IC.PA.060504.01</v>
      </c>
    </row>
    <row r="348" spans="1:19" ht="15">
      <c r="A348" t="s">
        <v>6896</v>
      </c>
      <c r="C348" s="2" t="s">
        <v>6888</v>
      </c>
      <c r="E348" s="2" t="s">
        <v>7071</v>
      </c>
      <c r="F348" t="s">
        <v>7339</v>
      </c>
      <c r="G348" t="s">
        <v>2971</v>
      </c>
      <c r="H348" s="22" t="s">
        <v>1404</v>
      </c>
      <c r="I348" t="s">
        <v>2394</v>
      </c>
      <c r="J348" s="11" t="str">
        <f t="shared" si="100"/>
        <v>IC.PA.060505</v>
      </c>
      <c r="K348" s="2" t="s">
        <v>1192</v>
      </c>
      <c r="L348" t="str">
        <f t="shared" si="88"/>
        <v>Other: specify</v>
      </c>
      <c r="M348" s="2" t="str">
        <f t="shared" si="101"/>
        <v>PI.IC.PA.060505.01</v>
      </c>
      <c r="N348" s="12"/>
      <c r="O348" s="12" t="str">
        <f t="shared" si="102"/>
        <v>PH.IC.PA.060505.01</v>
      </c>
      <c r="Q348" s="12" t="str">
        <f t="shared" si="103"/>
        <v>CL.IC.PA.060505.01</v>
      </c>
    </row>
    <row r="349" spans="1:19" ht="15">
      <c r="A349" t="s">
        <v>6896</v>
      </c>
      <c r="C349" s="2" t="s">
        <v>6888</v>
      </c>
      <c r="E349" s="2" t="s">
        <v>7071</v>
      </c>
      <c r="F349" t="s">
        <v>7339</v>
      </c>
      <c r="G349" t="s">
        <v>7340</v>
      </c>
      <c r="H349" s="22" t="s">
        <v>6888</v>
      </c>
      <c r="I349" t="s">
        <v>7340</v>
      </c>
      <c r="J349" s="11" t="str">
        <f t="shared" si="100"/>
        <v>IC.PA.060506</v>
      </c>
      <c r="K349" s="2" t="s">
        <v>1192</v>
      </c>
      <c r="L349" t="str">
        <f t="shared" si="88"/>
        <v>Hypotension</v>
      </c>
      <c r="M349" s="2" t="str">
        <f t="shared" si="101"/>
        <v>PI.IC.PA.060506.01</v>
      </c>
      <c r="N349" s="12"/>
      <c r="O349" s="12" t="str">
        <f t="shared" si="102"/>
        <v>PH.IC.PA.060506.01</v>
      </c>
      <c r="Q349" s="12" t="str">
        <f t="shared" si="103"/>
        <v>CL.IC.PA.060506.01</v>
      </c>
      <c r="R349" t="s">
        <v>1141</v>
      </c>
      <c r="S349">
        <v>803</v>
      </c>
    </row>
    <row r="350" spans="1:19" ht="15">
      <c r="A350" t="s">
        <v>6896</v>
      </c>
      <c r="C350" s="2" t="s">
        <v>6888</v>
      </c>
      <c r="E350" s="2" t="s">
        <v>7071</v>
      </c>
      <c r="F350" t="s">
        <v>7339</v>
      </c>
      <c r="G350" t="s">
        <v>6969</v>
      </c>
      <c r="H350" s="22" t="s">
        <v>7284</v>
      </c>
      <c r="I350" t="s">
        <v>6969</v>
      </c>
      <c r="J350" s="11" t="str">
        <f t="shared" si="100"/>
        <v>IC.PA.060507</v>
      </c>
      <c r="K350" s="2" t="s">
        <v>1192</v>
      </c>
      <c r="L350" t="str">
        <f t="shared" si="88"/>
        <v>Hypoventilation</v>
      </c>
      <c r="M350" s="2" t="str">
        <f t="shared" si="101"/>
        <v>PI.IC.PA.060507.01</v>
      </c>
      <c r="N350" s="12"/>
      <c r="O350" s="12" t="str">
        <f t="shared" si="102"/>
        <v>PH.IC.PA.060507.01</v>
      </c>
      <c r="Q350" s="12" t="str">
        <f t="shared" si="103"/>
        <v>CL.IC.PA.060507.01</v>
      </c>
      <c r="R350" t="s">
        <v>1141</v>
      </c>
      <c r="S350">
        <v>803</v>
      </c>
    </row>
    <row r="351" spans="1:19" ht="15">
      <c r="A351" t="s">
        <v>6896</v>
      </c>
      <c r="C351" s="2" t="s">
        <v>6888</v>
      </c>
      <c r="E351" s="2" t="s">
        <v>7071</v>
      </c>
      <c r="F351" t="s">
        <v>7339</v>
      </c>
      <c r="G351" t="s">
        <v>6970</v>
      </c>
      <c r="H351" s="22" t="s">
        <v>10093</v>
      </c>
      <c r="I351" t="s">
        <v>6970</v>
      </c>
      <c r="J351" s="11" t="str">
        <f t="shared" si="100"/>
        <v>IC.PA.060508</v>
      </c>
      <c r="K351" s="2" t="s">
        <v>1192</v>
      </c>
      <c r="L351" t="str">
        <f t="shared" si="88"/>
        <v>Constipation</v>
      </c>
      <c r="M351" s="2" t="str">
        <f t="shared" si="101"/>
        <v>PI.IC.PA.060508.01</v>
      </c>
      <c r="N351" s="12"/>
      <c r="O351" s="12" t="str">
        <f t="shared" si="102"/>
        <v>PH.IC.PA.060508.01</v>
      </c>
      <c r="Q351" s="12" t="str">
        <f t="shared" si="103"/>
        <v>CL.IC.PA.060508.01</v>
      </c>
      <c r="R351" t="s">
        <v>1141</v>
      </c>
      <c r="S351">
        <v>803</v>
      </c>
    </row>
    <row r="352" spans="1:19" ht="15">
      <c r="A352" t="s">
        <v>6896</v>
      </c>
      <c r="C352" s="2" t="s">
        <v>6888</v>
      </c>
      <c r="E352" s="2" t="s">
        <v>7071</v>
      </c>
      <c r="F352" t="s">
        <v>7339</v>
      </c>
      <c r="G352" t="s">
        <v>6971</v>
      </c>
      <c r="H352" s="22" t="s">
        <v>10095</v>
      </c>
      <c r="I352" t="s">
        <v>6971</v>
      </c>
      <c r="J352" s="11" t="str">
        <f t="shared" si="100"/>
        <v>IC.PA.060509</v>
      </c>
      <c r="K352" s="2" t="s">
        <v>11324</v>
      </c>
      <c r="L352" t="str">
        <f t="shared" si="88"/>
        <v>Confusion</v>
      </c>
      <c r="M352" s="2" t="str">
        <f t="shared" si="101"/>
        <v>PI.IC.PA.060509.01</v>
      </c>
      <c r="N352" s="12"/>
      <c r="O352" s="12" t="str">
        <f t="shared" si="102"/>
        <v>PH.IC.PA.060509.01</v>
      </c>
      <c r="Q352" s="12" t="str">
        <f t="shared" si="103"/>
        <v>CL.IC.PA.060509.01</v>
      </c>
      <c r="R352" t="s">
        <v>1141</v>
      </c>
      <c r="S352">
        <v>803</v>
      </c>
    </row>
    <row r="353" spans="1:19" ht="15">
      <c r="A353" t="s">
        <v>6896</v>
      </c>
      <c r="C353" s="2" t="s">
        <v>6888</v>
      </c>
      <c r="E353" s="2" t="s">
        <v>7071</v>
      </c>
      <c r="F353" t="s">
        <v>7339</v>
      </c>
      <c r="G353" t="s">
        <v>7509</v>
      </c>
      <c r="H353" s="22" t="s">
        <v>10905</v>
      </c>
      <c r="I353" t="s">
        <v>7509</v>
      </c>
      <c r="J353" s="11" t="str">
        <f t="shared" si="100"/>
        <v>IC.PA.060510</v>
      </c>
      <c r="K353" s="2" t="s">
        <v>11324</v>
      </c>
      <c r="L353" t="str">
        <f t="shared" si="88"/>
        <v>Urinary Retention</v>
      </c>
      <c r="M353" s="2" t="str">
        <f t="shared" si="101"/>
        <v>PI.IC.PA.060510.01</v>
      </c>
      <c r="N353" s="12"/>
      <c r="O353" s="12" t="str">
        <f t="shared" si="102"/>
        <v>PH.IC.PA.060510.01</v>
      </c>
      <c r="Q353" s="12" t="str">
        <f t="shared" si="103"/>
        <v>CL.IC.PA.060510.01</v>
      </c>
      <c r="R353" t="s">
        <v>9277</v>
      </c>
      <c r="S353">
        <v>803</v>
      </c>
    </row>
    <row r="354" spans="1:19" ht="15">
      <c r="A354" t="s">
        <v>6896</v>
      </c>
      <c r="C354" s="2" t="s">
        <v>6888</v>
      </c>
      <c r="D354" t="s">
        <v>7510</v>
      </c>
      <c r="E354" s="2" t="s">
        <v>6888</v>
      </c>
      <c r="F354" t="s">
        <v>7341</v>
      </c>
      <c r="G354" t="s">
        <v>7342</v>
      </c>
      <c r="H354" s="22" t="s">
        <v>1406</v>
      </c>
      <c r="I354" t="s">
        <v>7343</v>
      </c>
      <c r="J354" s="11" t="str">
        <f t="shared" si="100"/>
        <v>IC.PA.060606</v>
      </c>
      <c r="K354" s="2" t="s">
        <v>11324</v>
      </c>
      <c r="L354" t="str">
        <f t="shared" si="88"/>
        <v>ML remaining specify</v>
      </c>
      <c r="M354" s="2" t="str">
        <f t="shared" si="101"/>
        <v>PI.IC.PA.060606.01</v>
      </c>
      <c r="N354" s="12"/>
      <c r="O354" s="12" t="str">
        <f t="shared" si="102"/>
        <v>PH.IC.PA.060606.01</v>
      </c>
      <c r="Q354" s="12" t="str">
        <f t="shared" si="103"/>
        <v>CL.IC.PA.060606.01</v>
      </c>
    </row>
    <row r="355" spans="1:19" ht="15">
      <c r="A355" t="s">
        <v>6896</v>
      </c>
      <c r="C355" s="2" t="s">
        <v>6888</v>
      </c>
      <c r="D355" t="s">
        <v>7344</v>
      </c>
      <c r="E355" s="2" t="s">
        <v>7284</v>
      </c>
      <c r="F355" t="s">
        <v>7345</v>
      </c>
      <c r="G355" t="s">
        <v>7346</v>
      </c>
      <c r="H355" s="22" t="s">
        <v>1419</v>
      </c>
      <c r="I355" t="s">
        <v>7437</v>
      </c>
      <c r="J355" s="11" t="str">
        <f t="shared" si="100"/>
        <v>IC.PA.060707</v>
      </c>
      <c r="K355" s="2" t="s">
        <v>11324</v>
      </c>
      <c r="L355" t="str">
        <f t="shared" ref="L355:L418" si="104">G355</f>
        <v>Morphine mg</v>
      </c>
      <c r="M355" s="2" t="str">
        <f t="shared" si="101"/>
        <v>PI.IC.PA.060707.01</v>
      </c>
      <c r="N355" s="12"/>
      <c r="O355" s="12" t="str">
        <f t="shared" si="102"/>
        <v>PH.IC.PA.060707.01</v>
      </c>
      <c r="Q355" s="12" t="str">
        <f t="shared" si="103"/>
        <v>CL.IC.PA.060707.01</v>
      </c>
    </row>
    <row r="356" spans="1:19" ht="15">
      <c r="A356" t="s">
        <v>6896</v>
      </c>
      <c r="C356" s="2" t="s">
        <v>6888</v>
      </c>
      <c r="E356" s="2" t="s">
        <v>7284</v>
      </c>
      <c r="F356" t="s">
        <v>7345</v>
      </c>
      <c r="G356" t="s">
        <v>7347</v>
      </c>
      <c r="H356" s="22" t="s">
        <v>1550</v>
      </c>
      <c r="I356" t="s">
        <v>7348</v>
      </c>
      <c r="J356" s="11" t="str">
        <f t="shared" si="100"/>
        <v>IC.PA.060708</v>
      </c>
      <c r="K356" s="2" t="s">
        <v>11324</v>
      </c>
      <c r="L356" t="str">
        <f t="shared" si="104"/>
        <v>Hydromorphone MG</v>
      </c>
      <c r="M356" s="2" t="str">
        <f t="shared" si="101"/>
        <v>PI.IC.PA.060708.01</v>
      </c>
      <c r="N356" s="12"/>
      <c r="O356" s="12" t="str">
        <f t="shared" si="102"/>
        <v>PH.IC.PA.060708.01</v>
      </c>
      <c r="Q356" s="12" t="str">
        <f t="shared" si="103"/>
        <v>CL.IC.PA.060708.01</v>
      </c>
    </row>
    <row r="357" spans="1:19" ht="15">
      <c r="A357" t="s">
        <v>6896</v>
      </c>
      <c r="C357" s="2" t="s">
        <v>6888</v>
      </c>
      <c r="E357" s="2" t="s">
        <v>7284</v>
      </c>
      <c r="F357" t="s">
        <v>7345</v>
      </c>
      <c r="G357" t="s">
        <v>7349</v>
      </c>
      <c r="H357" s="22" t="s">
        <v>1551</v>
      </c>
      <c r="I357" t="s">
        <v>7028</v>
      </c>
      <c r="J357" s="11" t="str">
        <f t="shared" si="100"/>
        <v>IC.PA.060709</v>
      </c>
      <c r="K357" s="2" t="s">
        <v>11324</v>
      </c>
      <c r="L357" t="str">
        <f t="shared" si="104"/>
        <v>Fentanyl mcg</v>
      </c>
      <c r="M357" s="2" t="str">
        <f t="shared" si="101"/>
        <v>PI.IC.PA.060709.01</v>
      </c>
      <c r="N357" s="12"/>
      <c r="O357" s="12" t="str">
        <f t="shared" si="102"/>
        <v>PH.IC.PA.060709.01</v>
      </c>
      <c r="Q357" s="12" t="str">
        <f t="shared" si="103"/>
        <v>CL.IC.PA.060709.01</v>
      </c>
    </row>
    <row r="358" spans="1:19" ht="15">
      <c r="A358" t="s">
        <v>6896</v>
      </c>
      <c r="C358" s="2" t="s">
        <v>6888</v>
      </c>
      <c r="E358" s="2" t="s">
        <v>7284</v>
      </c>
      <c r="F358" t="s">
        <v>7345</v>
      </c>
      <c r="G358" t="s">
        <v>930</v>
      </c>
      <c r="H358" s="22" t="s">
        <v>1571</v>
      </c>
      <c r="I358" t="s">
        <v>2394</v>
      </c>
      <c r="J358" s="11" t="str">
        <f t="shared" si="100"/>
        <v>IC.PA.060710</v>
      </c>
      <c r="K358" s="2" t="s">
        <v>1192</v>
      </c>
      <c r="L358" t="str">
        <f t="shared" si="104"/>
        <v>Other</v>
      </c>
      <c r="M358" s="2" t="str">
        <f t="shared" si="101"/>
        <v>PI.IC.PA.060710.01</v>
      </c>
      <c r="N358" s="12"/>
      <c r="O358" s="12" t="str">
        <f t="shared" si="102"/>
        <v>PH.IC.PA.060710.01</v>
      </c>
      <c r="Q358" s="12" t="str">
        <f t="shared" si="103"/>
        <v>CL.IC.PA.060710.01</v>
      </c>
    </row>
    <row r="359" spans="1:19" ht="15">
      <c r="A359" t="s">
        <v>6896</v>
      </c>
      <c r="B359" t="s">
        <v>945</v>
      </c>
      <c r="C359" s="2" t="s">
        <v>6888</v>
      </c>
      <c r="D359" t="s">
        <v>7350</v>
      </c>
      <c r="E359" s="2" t="s">
        <v>10093</v>
      </c>
      <c r="F359" t="s">
        <v>7517</v>
      </c>
      <c r="G359" t="s">
        <v>7518</v>
      </c>
      <c r="H359" s="22" t="s">
        <v>1298</v>
      </c>
      <c r="I359" t="s">
        <v>7519</v>
      </c>
      <c r="J359" s="11" t="str">
        <f t="shared" si="100"/>
        <v>IC.PA.060811</v>
      </c>
      <c r="K359" s="2" t="s">
        <v>1192</v>
      </c>
      <c r="L359" t="str">
        <f t="shared" si="104"/>
        <v>Number of attempts over 1hr</v>
      </c>
      <c r="M359" s="2" t="str">
        <f t="shared" si="101"/>
        <v>PI.IC.PA.060811.01</v>
      </c>
      <c r="N359" s="12"/>
      <c r="O359" s="12" t="str">
        <f t="shared" si="102"/>
        <v>PH.IC.PA.060811.01</v>
      </c>
      <c r="Q359" s="12" t="str">
        <f t="shared" si="103"/>
        <v>CL.IC.PA.060811.01</v>
      </c>
    </row>
    <row r="360" spans="1:19" ht="15">
      <c r="A360" t="s">
        <v>6896</v>
      </c>
      <c r="C360" s="2" t="s">
        <v>6888</v>
      </c>
      <c r="E360" s="2" t="s">
        <v>10093</v>
      </c>
      <c r="F360" t="s">
        <v>7517</v>
      </c>
      <c r="G360" t="s">
        <v>7520</v>
      </c>
      <c r="H360" s="22" t="s">
        <v>1299</v>
      </c>
      <c r="I360" t="s">
        <v>7521</v>
      </c>
      <c r="J360" s="11" t="str">
        <f t="shared" si="100"/>
        <v>IC.PA.060812</v>
      </c>
      <c r="K360" s="2" t="s">
        <v>1192</v>
      </c>
      <c r="L360" t="str">
        <f t="shared" si="104"/>
        <v>Number of attempts over 2hr</v>
      </c>
      <c r="M360" s="2" t="str">
        <f t="shared" si="101"/>
        <v>PI.IC.PA.060812.01</v>
      </c>
      <c r="N360" s="12"/>
      <c r="O360" s="12" t="str">
        <f t="shared" si="102"/>
        <v>PH.IC.PA.060812.01</v>
      </c>
      <c r="Q360" s="12" t="str">
        <f t="shared" si="103"/>
        <v>CL.IC.PA.060812.01</v>
      </c>
    </row>
    <row r="361" spans="1:19" ht="15">
      <c r="A361" t="s">
        <v>6896</v>
      </c>
      <c r="C361" s="2" t="s">
        <v>6888</v>
      </c>
      <c r="E361" s="2" t="s">
        <v>10093</v>
      </c>
      <c r="F361" t="s">
        <v>7517</v>
      </c>
      <c r="G361" t="s">
        <v>7522</v>
      </c>
      <c r="H361" s="22" t="s">
        <v>1300</v>
      </c>
      <c r="I361" t="s">
        <v>7523</v>
      </c>
      <c r="J361" s="11" t="str">
        <f t="shared" si="100"/>
        <v>IC.PA.060813</v>
      </c>
      <c r="K361" s="2" t="s">
        <v>1192</v>
      </c>
      <c r="L361" t="str">
        <f t="shared" si="104"/>
        <v>Number of attempts over 4hr</v>
      </c>
      <c r="M361" s="2" t="str">
        <f t="shared" si="101"/>
        <v>PI.IC.PA.060813.01</v>
      </c>
      <c r="N361" s="12"/>
      <c r="O361" s="12" t="str">
        <f t="shared" si="102"/>
        <v>PH.IC.PA.060813.01</v>
      </c>
      <c r="Q361" s="12" t="str">
        <f t="shared" si="103"/>
        <v>CL.IC.PA.060813.01</v>
      </c>
    </row>
    <row r="362" spans="1:19" ht="15">
      <c r="A362" t="s">
        <v>6896</v>
      </c>
      <c r="C362" s="2" t="s">
        <v>6888</v>
      </c>
      <c r="E362" s="2" t="s">
        <v>10093</v>
      </c>
      <c r="F362" t="s">
        <v>7517</v>
      </c>
      <c r="G362" t="s">
        <v>7524</v>
      </c>
      <c r="H362" s="22" t="s">
        <v>1301</v>
      </c>
      <c r="I362" t="s">
        <v>7525</v>
      </c>
      <c r="J362" s="11" t="str">
        <f t="shared" si="100"/>
        <v>IC.PA.060814</v>
      </c>
      <c r="K362" s="2" t="s">
        <v>1192</v>
      </c>
      <c r="L362" t="str">
        <f t="shared" si="104"/>
        <v>Number of attempts over 8hr</v>
      </c>
      <c r="M362" s="2" t="str">
        <f t="shared" si="101"/>
        <v>PI.IC.PA.060814.01</v>
      </c>
      <c r="N362" s="12"/>
      <c r="O362" s="12" t="str">
        <f t="shared" si="102"/>
        <v>PH.IC.PA.060814.01</v>
      </c>
      <c r="Q362" s="12" t="str">
        <f t="shared" si="103"/>
        <v>CL.IC.PA.060814.01</v>
      </c>
    </row>
    <row r="363" spans="1:19" ht="15">
      <c r="A363" t="s">
        <v>6896</v>
      </c>
      <c r="C363" s="2" t="s">
        <v>6888</v>
      </c>
      <c r="E363" s="2" t="s">
        <v>10093</v>
      </c>
      <c r="F363" t="s">
        <v>7517</v>
      </c>
      <c r="G363" t="s">
        <v>7526</v>
      </c>
      <c r="H363" s="22" t="s">
        <v>1468</v>
      </c>
      <c r="I363" t="s">
        <v>7187</v>
      </c>
      <c r="J363" s="11" t="str">
        <f t="shared" si="100"/>
        <v>IC.PA.060815</v>
      </c>
      <c r="K363" s="2" t="s">
        <v>1192</v>
      </c>
      <c r="L363" t="str">
        <f t="shared" si="104"/>
        <v>Number of attempts (specify time frame)</v>
      </c>
      <c r="M363" s="2" t="str">
        <f t="shared" si="101"/>
        <v>PI.IC.PA.060815.01</v>
      </c>
      <c r="N363" s="12"/>
      <c r="O363" s="12" t="str">
        <f t="shared" si="102"/>
        <v>PH.IC.PA.060815.01</v>
      </c>
      <c r="Q363" s="12" t="str">
        <f t="shared" si="103"/>
        <v>CL.IC.PA.060815.01</v>
      </c>
    </row>
    <row r="364" spans="1:19" ht="15">
      <c r="A364" t="s">
        <v>6896</v>
      </c>
      <c r="C364" s="2" t="s">
        <v>6888</v>
      </c>
      <c r="E364" s="2" t="s">
        <v>10093</v>
      </c>
      <c r="F364" t="s">
        <v>7517</v>
      </c>
      <c r="G364" t="s">
        <v>7188</v>
      </c>
      <c r="H364" s="22" t="s">
        <v>5740</v>
      </c>
      <c r="I364" t="s">
        <v>7225</v>
      </c>
      <c r="J364" s="11" t="str">
        <f t="shared" si="100"/>
        <v>IC.PA.060816</v>
      </c>
      <c r="K364" s="2" t="s">
        <v>1192</v>
      </c>
      <c r="L364" t="str">
        <f t="shared" si="104"/>
        <v>Number of attempts over 12 hr</v>
      </c>
      <c r="M364" s="2" t="str">
        <f t="shared" si="101"/>
        <v>PI.IC.PA.060816.01</v>
      </c>
      <c r="N364" s="12"/>
      <c r="O364" s="12" t="str">
        <f t="shared" si="102"/>
        <v>PH.IC.PA.060816.01</v>
      </c>
      <c r="Q364" s="12" t="str">
        <f t="shared" si="103"/>
        <v>CL.IC.PA.060816.01</v>
      </c>
      <c r="R364" t="s">
        <v>1141</v>
      </c>
      <c r="S364">
        <v>807</v>
      </c>
    </row>
    <row r="365" spans="1:19" ht="15">
      <c r="A365" t="s">
        <v>6896</v>
      </c>
      <c r="C365" s="2" t="s">
        <v>6888</v>
      </c>
      <c r="D365" t="s">
        <v>7226</v>
      </c>
      <c r="E365" s="2" t="s">
        <v>10095</v>
      </c>
      <c r="F365" t="s">
        <v>7227</v>
      </c>
      <c r="G365" t="s">
        <v>7228</v>
      </c>
      <c r="H365" s="22" t="s">
        <v>1396</v>
      </c>
      <c r="I365" t="s">
        <v>7229</v>
      </c>
      <c r="J365" s="11" t="str">
        <f t="shared" si="100"/>
        <v>IC.PA.060901</v>
      </c>
      <c r="K365" s="2" t="s">
        <v>1192</v>
      </c>
      <c r="L365" t="str">
        <f t="shared" si="104"/>
        <v>Number of doses over 1hr</v>
      </c>
      <c r="M365" s="2" t="str">
        <f t="shared" si="101"/>
        <v>PI.IC.PA.060901.01</v>
      </c>
      <c r="N365" s="12"/>
      <c r="O365" s="12" t="str">
        <f t="shared" si="102"/>
        <v>PH.IC.PA.060901.01</v>
      </c>
      <c r="Q365" s="12" t="str">
        <f t="shared" si="103"/>
        <v>CL.IC.PA.060901.01</v>
      </c>
    </row>
    <row r="366" spans="1:19" ht="15">
      <c r="A366" t="s">
        <v>6896</v>
      </c>
      <c r="C366" s="2" t="s">
        <v>6888</v>
      </c>
      <c r="E366" s="2" t="s">
        <v>10095</v>
      </c>
      <c r="F366" t="s">
        <v>7227</v>
      </c>
      <c r="G366" t="s">
        <v>7230</v>
      </c>
      <c r="H366" s="22" t="s">
        <v>1398</v>
      </c>
      <c r="I366" t="s">
        <v>7231</v>
      </c>
      <c r="J366" s="11" t="str">
        <f t="shared" si="100"/>
        <v>IC.PA.060902</v>
      </c>
      <c r="K366" s="2" t="s">
        <v>1192</v>
      </c>
      <c r="L366" t="str">
        <f t="shared" si="104"/>
        <v>Number of doses over 2hr</v>
      </c>
      <c r="M366" s="2" t="str">
        <f t="shared" si="101"/>
        <v>PI.IC.PA.060902.01</v>
      </c>
      <c r="N366" s="12"/>
      <c r="O366" s="12" t="str">
        <f t="shared" si="102"/>
        <v>PH.IC.PA.060902.01</v>
      </c>
      <c r="Q366" s="12" t="str">
        <f t="shared" si="103"/>
        <v>CL.IC.PA.060902.01</v>
      </c>
    </row>
    <row r="367" spans="1:19" ht="15">
      <c r="A367" t="s">
        <v>6896</v>
      </c>
      <c r="C367" s="2" t="s">
        <v>6888</v>
      </c>
      <c r="E367" s="2" t="s">
        <v>10095</v>
      </c>
      <c r="F367" t="s">
        <v>7227</v>
      </c>
      <c r="G367" t="s">
        <v>7232</v>
      </c>
      <c r="H367" s="22" t="s">
        <v>1400</v>
      </c>
      <c r="I367" t="s">
        <v>7233</v>
      </c>
      <c r="J367" s="11" t="str">
        <f t="shared" si="100"/>
        <v>IC.PA.060903</v>
      </c>
      <c r="K367" s="2" t="s">
        <v>1192</v>
      </c>
      <c r="L367" t="str">
        <f t="shared" si="104"/>
        <v>Number of doses over 4hr</v>
      </c>
      <c r="M367" s="2" t="str">
        <f t="shared" si="101"/>
        <v>PI.IC.PA.060903.01</v>
      </c>
      <c r="N367" s="12"/>
      <c r="O367" s="12" t="str">
        <f t="shared" si="102"/>
        <v>PH.IC.PA.060903.01</v>
      </c>
      <c r="Q367" s="12" t="str">
        <f t="shared" si="103"/>
        <v>CL.IC.PA.060903.01</v>
      </c>
    </row>
    <row r="368" spans="1:19" ht="15">
      <c r="A368" t="s">
        <v>6896</v>
      </c>
      <c r="C368" s="2" t="s">
        <v>6888</v>
      </c>
      <c r="E368" s="2" t="s">
        <v>10095</v>
      </c>
      <c r="F368" t="s">
        <v>7227</v>
      </c>
      <c r="G368" t="s">
        <v>7047</v>
      </c>
      <c r="H368" s="22" t="s">
        <v>1402</v>
      </c>
      <c r="I368" t="s">
        <v>7048</v>
      </c>
      <c r="J368" s="11" t="str">
        <f t="shared" si="100"/>
        <v>IC.PA.060904</v>
      </c>
      <c r="K368" s="2" t="s">
        <v>1192</v>
      </c>
      <c r="L368" t="str">
        <f t="shared" si="104"/>
        <v>number of doses over 8 hr</v>
      </c>
      <c r="M368" s="2" t="str">
        <f t="shared" si="101"/>
        <v>PI.IC.PA.060904.01</v>
      </c>
      <c r="N368" s="12"/>
      <c r="O368" s="12" t="str">
        <f t="shared" si="102"/>
        <v>PH.IC.PA.060904.01</v>
      </c>
      <c r="Q368" s="12" t="str">
        <f t="shared" si="103"/>
        <v>CL.IC.PA.060904.01</v>
      </c>
    </row>
    <row r="369" spans="1:19" ht="15">
      <c r="A369" t="s">
        <v>6896</v>
      </c>
      <c r="C369" s="2" t="s">
        <v>6888</v>
      </c>
      <c r="E369" s="2" t="s">
        <v>10095</v>
      </c>
      <c r="F369" t="s">
        <v>7227</v>
      </c>
      <c r="G369" t="s">
        <v>7413</v>
      </c>
      <c r="H369" s="22" t="s">
        <v>1404</v>
      </c>
      <c r="I369" t="s">
        <v>7414</v>
      </c>
      <c r="J369" s="11" t="str">
        <f t="shared" si="100"/>
        <v>IC.PA.060905</v>
      </c>
      <c r="K369" s="2" t="s">
        <v>1192</v>
      </c>
      <c r="L369" t="str">
        <f t="shared" si="104"/>
        <v>Number of doses (specify time)</v>
      </c>
      <c r="M369" s="2" t="str">
        <f t="shared" si="101"/>
        <v>PI.IC.PA.060905.01</v>
      </c>
      <c r="N369" s="12"/>
      <c r="O369" s="12" t="str">
        <f t="shared" si="102"/>
        <v>PH.IC.PA.060905.01</v>
      </c>
      <c r="Q369" s="12" t="str">
        <f t="shared" si="103"/>
        <v>CL.IC.PA.060905.01</v>
      </c>
    </row>
    <row r="370" spans="1:19" ht="15">
      <c r="A370" t="s">
        <v>6896</v>
      </c>
      <c r="C370" s="2" t="s">
        <v>6888</v>
      </c>
      <c r="E370" s="2" t="s">
        <v>10095</v>
      </c>
      <c r="F370" t="s">
        <v>7227</v>
      </c>
      <c r="G370" t="s">
        <v>7415</v>
      </c>
      <c r="H370" s="22" t="s">
        <v>6888</v>
      </c>
      <c r="I370" t="s">
        <v>7416</v>
      </c>
      <c r="J370" s="11" t="str">
        <f t="shared" si="100"/>
        <v>IC.PA.060906</v>
      </c>
      <c r="K370" s="2" t="s">
        <v>1192</v>
      </c>
      <c r="L370" t="str">
        <f t="shared" si="104"/>
        <v>Number of doses over 12hr</v>
      </c>
      <c r="M370" s="2" t="str">
        <f t="shared" si="101"/>
        <v>PI.IC.PA.060906.01</v>
      </c>
      <c r="N370" s="12"/>
      <c r="O370" s="12" t="str">
        <f t="shared" si="102"/>
        <v>PH.IC.PA.060906.01</v>
      </c>
      <c r="Q370" s="12" t="str">
        <f t="shared" si="103"/>
        <v>CL.IC.PA.060906.01</v>
      </c>
      <c r="R370" t="s">
        <v>1141</v>
      </c>
      <c r="S370">
        <v>808</v>
      </c>
    </row>
    <row r="371" spans="1:19" ht="15">
      <c r="A371" t="s">
        <v>6896</v>
      </c>
      <c r="B371" t="s">
        <v>7417</v>
      </c>
      <c r="C371" s="2" t="s">
        <v>7284</v>
      </c>
      <c r="D371" t="s">
        <v>7029</v>
      </c>
      <c r="E371" s="2" t="s">
        <v>1192</v>
      </c>
      <c r="F371" t="s">
        <v>7418</v>
      </c>
      <c r="G371" t="s">
        <v>7419</v>
      </c>
      <c r="H371" s="22" t="s">
        <v>1396</v>
      </c>
      <c r="I371" t="s">
        <v>7032</v>
      </c>
      <c r="J371" s="11" t="str">
        <f t="shared" si="100"/>
        <v>IC.PA.070101</v>
      </c>
      <c r="K371" s="2" t="s">
        <v>1192</v>
      </c>
      <c r="L371" t="str">
        <f t="shared" si="104"/>
        <v>1 hour: specify</v>
      </c>
      <c r="M371" s="2" t="str">
        <f t="shared" si="101"/>
        <v>PI.IC.PA.070101.01</v>
      </c>
      <c r="N371" s="12"/>
      <c r="O371" s="12" t="str">
        <f t="shared" si="102"/>
        <v>PH.IC.PA.070101.01</v>
      </c>
      <c r="Q371" s="12" t="str">
        <f t="shared" si="103"/>
        <v>CL.IC.PA.070101.01</v>
      </c>
    </row>
    <row r="372" spans="1:19" ht="15">
      <c r="A372" t="s">
        <v>6896</v>
      </c>
      <c r="C372" s="2" t="s">
        <v>7420</v>
      </c>
      <c r="E372" s="2" t="s">
        <v>7421</v>
      </c>
      <c r="F372" t="s">
        <v>7418</v>
      </c>
      <c r="G372" t="s">
        <v>7234</v>
      </c>
      <c r="H372" s="22" t="s">
        <v>1398</v>
      </c>
      <c r="I372" t="s">
        <v>7235</v>
      </c>
      <c r="J372" s="11" t="str">
        <f t="shared" si="100"/>
        <v>IC.PA.070102</v>
      </c>
      <c r="K372" s="2" t="s">
        <v>7421</v>
      </c>
      <c r="L372" t="str">
        <f t="shared" si="104"/>
        <v>4 hours: specify</v>
      </c>
      <c r="M372" s="2" t="str">
        <f t="shared" si="101"/>
        <v>PI.IC.PA.070102.01</v>
      </c>
      <c r="N372" s="12"/>
      <c r="O372" s="12" t="str">
        <f t="shared" si="102"/>
        <v>PH.IC.PA.070102.01</v>
      </c>
      <c r="Q372" s="12" t="str">
        <f t="shared" si="103"/>
        <v>CL.IC.PA.070102.01</v>
      </c>
    </row>
    <row r="373" spans="1:19" ht="15">
      <c r="A373" t="s">
        <v>6896</v>
      </c>
      <c r="C373" s="2" t="s">
        <v>7284</v>
      </c>
      <c r="D373" t="s">
        <v>7583</v>
      </c>
      <c r="E373" s="2" t="s">
        <v>923</v>
      </c>
      <c r="F373" t="s">
        <v>7584</v>
      </c>
      <c r="G373" t="s">
        <v>2394</v>
      </c>
      <c r="H373" s="22" t="s">
        <v>1396</v>
      </c>
      <c r="I373" t="s">
        <v>2394</v>
      </c>
      <c r="J373" s="11" t="str">
        <f t="shared" si="100"/>
        <v>IC.PA.070201</v>
      </c>
      <c r="K373" s="2" t="s">
        <v>1192</v>
      </c>
      <c r="L373" t="str">
        <f t="shared" si="104"/>
        <v>Specify</v>
      </c>
      <c r="M373" s="2" t="str">
        <f t="shared" si="101"/>
        <v>PI.IC.PA.070201.01</v>
      </c>
      <c r="N373" s="12"/>
      <c r="O373" s="12" t="str">
        <f t="shared" si="102"/>
        <v>PH.IC.PA.070201.01</v>
      </c>
      <c r="Q373" s="12" t="str">
        <f t="shared" si="103"/>
        <v>CL.IC.PA.070201.01</v>
      </c>
    </row>
    <row r="374" spans="1:19" ht="15">
      <c r="A374" t="s">
        <v>6896</v>
      </c>
      <c r="C374" s="2" t="s">
        <v>7284</v>
      </c>
      <c r="D374" t="s">
        <v>7040</v>
      </c>
      <c r="E374" s="2" t="s">
        <v>1202</v>
      </c>
      <c r="F374" t="s">
        <v>7422</v>
      </c>
      <c r="G374" t="s">
        <v>6878</v>
      </c>
      <c r="H374" s="22" t="s">
        <v>1396</v>
      </c>
      <c r="I374" t="s">
        <v>6879</v>
      </c>
      <c r="J374" s="11" t="str">
        <f t="shared" si="100"/>
        <v>IC.PA.070301</v>
      </c>
      <c r="K374" s="2" t="s">
        <v>1192</v>
      </c>
      <c r="L374" t="str">
        <f t="shared" si="104"/>
        <v>Every 15 minutes</v>
      </c>
      <c r="M374" s="2" t="str">
        <f t="shared" si="101"/>
        <v>PI.IC.PA.070301.01</v>
      </c>
      <c r="N374" s="12"/>
      <c r="O374" s="12" t="str">
        <f t="shared" si="102"/>
        <v>PH.IC.PA.070301.01</v>
      </c>
      <c r="Q374" s="12" t="str">
        <f t="shared" si="103"/>
        <v>CL.IC.PA.070301.01</v>
      </c>
    </row>
    <row r="375" spans="1:19" ht="15">
      <c r="A375" t="s">
        <v>6896</v>
      </c>
      <c r="C375" s="2" t="s">
        <v>7284</v>
      </c>
      <c r="E375" s="2" t="s">
        <v>1202</v>
      </c>
      <c r="F375" t="s">
        <v>7422</v>
      </c>
      <c r="G375" t="s">
        <v>7423</v>
      </c>
      <c r="H375" s="22" t="s">
        <v>1398</v>
      </c>
      <c r="I375" t="s">
        <v>7424</v>
      </c>
      <c r="J375" s="11" t="str">
        <f t="shared" si="100"/>
        <v>IC.PA.070302</v>
      </c>
      <c r="K375" s="2" t="s">
        <v>1192</v>
      </c>
      <c r="L375" t="str">
        <f t="shared" si="104"/>
        <v>Every 30 minutes</v>
      </c>
      <c r="M375" s="2" t="str">
        <f t="shared" si="101"/>
        <v>PI.IC.PA.070302.01</v>
      </c>
      <c r="N375" s="12"/>
      <c r="O375" s="12" t="str">
        <f t="shared" si="102"/>
        <v>PH.IC.PA.070302.01</v>
      </c>
      <c r="Q375" s="12" t="str">
        <f t="shared" si="103"/>
        <v>CL.IC.PA.070302.01</v>
      </c>
    </row>
    <row r="376" spans="1:19" ht="15">
      <c r="A376" t="s">
        <v>6896</v>
      </c>
      <c r="C376" s="2" t="s">
        <v>7284</v>
      </c>
      <c r="E376" s="2" t="s">
        <v>1202</v>
      </c>
      <c r="F376" t="s">
        <v>7422</v>
      </c>
      <c r="G376" t="s">
        <v>2971</v>
      </c>
      <c r="H376" s="22" t="s">
        <v>1400</v>
      </c>
      <c r="I376" t="s">
        <v>7729</v>
      </c>
      <c r="J376" s="11" t="str">
        <f t="shared" si="100"/>
        <v>IC.PA.070303</v>
      </c>
      <c r="K376" s="2" t="s">
        <v>1192</v>
      </c>
      <c r="L376" t="str">
        <f t="shared" si="104"/>
        <v>Other: specify</v>
      </c>
      <c r="M376" s="2" t="str">
        <f t="shared" si="101"/>
        <v>PI.IC.PA.070303.01</v>
      </c>
      <c r="N376" s="12"/>
      <c r="O376" s="12" t="str">
        <f t="shared" si="102"/>
        <v>PH.IC.PA.070303.01</v>
      </c>
      <c r="Q376" s="12" t="str">
        <f t="shared" si="103"/>
        <v>CL.IC.PA.070303.01</v>
      </c>
    </row>
    <row r="377" spans="1:19" ht="15">
      <c r="A377" t="s">
        <v>6896</v>
      </c>
      <c r="C377" s="2" t="s">
        <v>7284</v>
      </c>
      <c r="E377" s="2" t="s">
        <v>1202</v>
      </c>
      <c r="F377" t="s">
        <v>7730</v>
      </c>
      <c r="G377" t="s">
        <v>7731</v>
      </c>
      <c r="H377" s="22" t="s">
        <v>1402</v>
      </c>
      <c r="I377" t="s">
        <v>2979</v>
      </c>
      <c r="J377" s="11" t="str">
        <f t="shared" si="100"/>
        <v>IC.PA.070304</v>
      </c>
      <c r="K377" s="2" t="s">
        <v>1192</v>
      </c>
      <c r="L377" t="str">
        <f t="shared" si="104"/>
        <v>ml remaining: specify</v>
      </c>
      <c r="M377" s="2" t="str">
        <f t="shared" si="101"/>
        <v>PI.IC.PA.070304.01</v>
      </c>
      <c r="N377" s="12"/>
      <c r="O377" s="12" t="str">
        <f t="shared" si="102"/>
        <v>PH.IC.PA.070304.01</v>
      </c>
      <c r="Q377" s="12" t="str">
        <f t="shared" si="103"/>
        <v>CL.IC.PA.070304.01</v>
      </c>
    </row>
    <row r="378" spans="1:19" ht="15">
      <c r="A378" t="s">
        <v>6896</v>
      </c>
      <c r="C378" s="2" t="s">
        <v>7284</v>
      </c>
      <c r="E378" s="2" t="s">
        <v>1202</v>
      </c>
      <c r="F378" t="s">
        <v>7422</v>
      </c>
      <c r="G378" t="s">
        <v>7732</v>
      </c>
      <c r="H378" s="22" t="s">
        <v>7071</v>
      </c>
      <c r="I378" t="s">
        <v>7732</v>
      </c>
      <c r="J378" s="11" t="str">
        <f t="shared" si="100"/>
        <v>IC.PA.070305</v>
      </c>
      <c r="K378" s="2" t="s">
        <v>1192</v>
      </c>
      <c r="L378" t="str">
        <f t="shared" si="104"/>
        <v>6 min</v>
      </c>
      <c r="M378" s="2" t="str">
        <f t="shared" si="101"/>
        <v>PI.IC.PA.070305.01</v>
      </c>
      <c r="N378" s="12"/>
      <c r="O378" s="12" t="str">
        <f t="shared" si="102"/>
        <v>PH.IC.PA.070305.01</v>
      </c>
      <c r="Q378" s="12" t="str">
        <f t="shared" si="103"/>
        <v>CL.IC.PA.070305.01</v>
      </c>
      <c r="R378" t="s">
        <v>1141</v>
      </c>
      <c r="S378">
        <v>810</v>
      </c>
    </row>
    <row r="379" spans="1:19" ht="15">
      <c r="A379" t="s">
        <v>6896</v>
      </c>
      <c r="C379" s="2" t="s">
        <v>7284</v>
      </c>
      <c r="E379" s="2" t="s">
        <v>946</v>
      </c>
      <c r="F379" t="s">
        <v>7422</v>
      </c>
      <c r="G379" t="s">
        <v>8970</v>
      </c>
      <c r="H379" s="22" t="s">
        <v>6888</v>
      </c>
      <c r="I379" t="s">
        <v>8970</v>
      </c>
      <c r="J379" s="11" t="str">
        <f t="shared" si="100"/>
        <v>IC.PA.070306</v>
      </c>
      <c r="K379" s="2" t="s">
        <v>1192</v>
      </c>
      <c r="L379" t="str">
        <f t="shared" si="104"/>
        <v>8 min</v>
      </c>
      <c r="M379" s="2" t="str">
        <f t="shared" si="101"/>
        <v>PI.IC.PA.070306.01</v>
      </c>
      <c r="N379" s="12"/>
      <c r="O379" s="12" t="str">
        <f t="shared" si="102"/>
        <v>PH.IC.PA.070306.01</v>
      </c>
      <c r="Q379" s="12" t="str">
        <f t="shared" si="103"/>
        <v>CL.IC.PA.070306.01</v>
      </c>
      <c r="R379" t="s">
        <v>1141</v>
      </c>
      <c r="S379">
        <v>810</v>
      </c>
    </row>
    <row r="380" spans="1:19" ht="15">
      <c r="A380" t="s">
        <v>6896</v>
      </c>
      <c r="C380" s="2" t="s">
        <v>7284</v>
      </c>
      <c r="E380" s="2" t="s">
        <v>946</v>
      </c>
      <c r="F380" t="s">
        <v>7422</v>
      </c>
      <c r="G380" t="s">
        <v>7426</v>
      </c>
      <c r="H380" s="22" t="s">
        <v>7284</v>
      </c>
      <c r="I380" t="s">
        <v>7426</v>
      </c>
      <c r="J380" s="11" t="str">
        <f t="shared" si="100"/>
        <v>IC.PA.070307</v>
      </c>
      <c r="K380" s="2" t="s">
        <v>1192</v>
      </c>
      <c r="L380" t="str">
        <f t="shared" si="104"/>
        <v>10 min</v>
      </c>
      <c r="M380" s="2" t="str">
        <f t="shared" si="101"/>
        <v>PI.IC.PA.070307.01</v>
      </c>
      <c r="N380" s="12"/>
      <c r="O380" s="12" t="str">
        <f t="shared" si="102"/>
        <v>PH.IC.PA.070307.01</v>
      </c>
      <c r="Q380" s="12" t="str">
        <f t="shared" si="103"/>
        <v>CL.IC.PA.070307.01</v>
      </c>
      <c r="R380" t="s">
        <v>1141</v>
      </c>
      <c r="S380">
        <v>810</v>
      </c>
    </row>
    <row r="381" spans="1:19" ht="15">
      <c r="A381" t="s">
        <v>6896</v>
      </c>
      <c r="C381" s="2" t="s">
        <v>7284</v>
      </c>
      <c r="E381" s="2" t="s">
        <v>946</v>
      </c>
      <c r="F381" t="s">
        <v>7422</v>
      </c>
      <c r="G381" t="s">
        <v>7427</v>
      </c>
      <c r="H381" s="22" t="s">
        <v>10093</v>
      </c>
      <c r="I381" t="s">
        <v>7427</v>
      </c>
      <c r="J381" s="11" t="str">
        <f t="shared" si="100"/>
        <v>IC.PA.070308</v>
      </c>
      <c r="K381" s="2" t="s">
        <v>1192</v>
      </c>
      <c r="L381" t="str">
        <f t="shared" si="104"/>
        <v>20 min</v>
      </c>
      <c r="M381" s="2" t="str">
        <f t="shared" si="101"/>
        <v>PI.IC.PA.070308.01</v>
      </c>
      <c r="N381" s="12"/>
      <c r="O381" s="12" t="str">
        <f t="shared" si="102"/>
        <v>PH.IC.PA.070308.01</v>
      </c>
      <c r="Q381" s="12" t="str">
        <f t="shared" si="103"/>
        <v>CL.IC.PA.070308.01</v>
      </c>
      <c r="R381" t="s">
        <v>1141</v>
      </c>
      <c r="S381">
        <v>810</v>
      </c>
    </row>
    <row r="382" spans="1:19" ht="15">
      <c r="A382" t="s">
        <v>6896</v>
      </c>
      <c r="C382" s="2" t="s">
        <v>7284</v>
      </c>
      <c r="D382" t="s">
        <v>7344</v>
      </c>
      <c r="E382" s="2" t="s">
        <v>7070</v>
      </c>
      <c r="F382" t="s">
        <v>7428</v>
      </c>
      <c r="G382" t="s">
        <v>2394</v>
      </c>
      <c r="H382" s="22" t="s">
        <v>1396</v>
      </c>
      <c r="I382" t="s">
        <v>2394</v>
      </c>
      <c r="J382" s="11" t="str">
        <f t="shared" si="100"/>
        <v>IC.PA.070401</v>
      </c>
      <c r="K382" s="2" t="s">
        <v>11324</v>
      </c>
      <c r="L382" t="str">
        <f t="shared" si="104"/>
        <v>Specify</v>
      </c>
      <c r="M382" s="2" t="str">
        <f t="shared" si="101"/>
        <v>PI.IC.PA.070401.01</v>
      </c>
      <c r="N382" s="12"/>
      <c r="O382" s="12" t="str">
        <f t="shared" si="102"/>
        <v>PH.IC.PA.070401.01</v>
      </c>
      <c r="Q382" s="12" t="str">
        <f t="shared" si="103"/>
        <v>CL.IC.PA.070401.01</v>
      </c>
    </row>
    <row r="383" spans="1:19" ht="15">
      <c r="A383" t="s">
        <v>6896</v>
      </c>
      <c r="B383" t="s">
        <v>945</v>
      </c>
      <c r="C383" s="2" t="s">
        <v>7284</v>
      </c>
      <c r="D383" t="s">
        <v>7350</v>
      </c>
      <c r="E383" s="2" t="s">
        <v>7071</v>
      </c>
      <c r="F383" t="s">
        <v>7429</v>
      </c>
      <c r="G383" t="s">
        <v>7518</v>
      </c>
      <c r="H383" s="22" t="s">
        <v>1396</v>
      </c>
      <c r="I383" t="s">
        <v>7032</v>
      </c>
      <c r="J383" s="11" t="str">
        <f t="shared" si="100"/>
        <v>IC.PA.070501</v>
      </c>
      <c r="K383" s="2" t="s">
        <v>11324</v>
      </c>
      <c r="L383" t="str">
        <f t="shared" si="104"/>
        <v>Number of attempts over 1hr</v>
      </c>
      <c r="M383" s="2" t="str">
        <f t="shared" si="101"/>
        <v>PI.IC.PA.070501.01</v>
      </c>
      <c r="N383" s="12"/>
      <c r="O383" s="12" t="str">
        <f t="shared" si="102"/>
        <v>PH.IC.PA.070501.01</v>
      </c>
      <c r="Q383" s="12" t="str">
        <f t="shared" si="103"/>
        <v>CL.IC.PA.070501.01</v>
      </c>
    </row>
    <row r="384" spans="1:19" ht="15">
      <c r="A384" t="s">
        <v>6896</v>
      </c>
      <c r="C384" s="2" t="s">
        <v>7284</v>
      </c>
      <c r="E384" s="2" t="s">
        <v>7071</v>
      </c>
      <c r="F384" t="s">
        <v>7429</v>
      </c>
      <c r="G384" t="s">
        <v>7520</v>
      </c>
      <c r="H384" s="22" t="s">
        <v>1398</v>
      </c>
      <c r="I384" t="s">
        <v>7430</v>
      </c>
      <c r="J384" s="11" t="str">
        <f t="shared" si="100"/>
        <v>IC.PA.070502</v>
      </c>
      <c r="K384" s="2" t="s">
        <v>1192</v>
      </c>
      <c r="L384" t="str">
        <f t="shared" si="104"/>
        <v>Number of attempts over 2hr</v>
      </c>
      <c r="M384" s="2" t="str">
        <f t="shared" si="101"/>
        <v>PI.IC.PA.070502.01</v>
      </c>
      <c r="N384" s="12"/>
      <c r="O384" s="12" t="str">
        <f t="shared" si="102"/>
        <v>PH.IC.PA.070502.01</v>
      </c>
      <c r="Q384" s="12" t="str">
        <f t="shared" si="103"/>
        <v>CL.IC.PA.070502.01</v>
      </c>
    </row>
    <row r="385" spans="1:17" ht="15">
      <c r="A385" t="s">
        <v>6896</v>
      </c>
      <c r="C385" s="2" t="s">
        <v>7284</v>
      </c>
      <c r="E385" s="2" t="s">
        <v>7071</v>
      </c>
      <c r="F385" t="s">
        <v>7429</v>
      </c>
      <c r="G385" t="s">
        <v>7522</v>
      </c>
      <c r="H385" s="22" t="s">
        <v>1400</v>
      </c>
      <c r="I385" t="s">
        <v>7034</v>
      </c>
      <c r="J385" s="11" t="str">
        <f t="shared" si="100"/>
        <v>IC.PA.070503</v>
      </c>
      <c r="K385" s="2" t="s">
        <v>1192</v>
      </c>
      <c r="L385" t="str">
        <f t="shared" si="104"/>
        <v>Number of attempts over 4hr</v>
      </c>
      <c r="M385" s="2" t="str">
        <f t="shared" si="101"/>
        <v>PI.IC.PA.070503.01</v>
      </c>
      <c r="N385" s="12"/>
      <c r="O385" s="12" t="str">
        <f t="shared" si="102"/>
        <v>PH.IC.PA.070503.01</v>
      </c>
      <c r="Q385" s="12" t="str">
        <f t="shared" si="103"/>
        <v>CL.IC.PA.070503.01</v>
      </c>
    </row>
    <row r="386" spans="1:17" ht="15">
      <c r="A386" t="s">
        <v>6896</v>
      </c>
      <c r="C386" s="2" t="s">
        <v>7284</v>
      </c>
      <c r="E386" s="2" t="s">
        <v>7071</v>
      </c>
      <c r="F386" t="s">
        <v>7429</v>
      </c>
      <c r="G386" t="s">
        <v>7524</v>
      </c>
      <c r="H386" s="22" t="s">
        <v>1402</v>
      </c>
      <c r="I386" t="s">
        <v>7431</v>
      </c>
      <c r="J386" s="11" t="str">
        <f t="shared" si="100"/>
        <v>IC.PA.070504</v>
      </c>
      <c r="K386" s="2" t="s">
        <v>1192</v>
      </c>
      <c r="L386" t="str">
        <f t="shared" si="104"/>
        <v>Number of attempts over 8hr</v>
      </c>
      <c r="M386" s="2" t="str">
        <f t="shared" si="101"/>
        <v>PI.IC.PA.070504.01</v>
      </c>
      <c r="N386" s="12"/>
      <c r="O386" s="12" t="str">
        <f t="shared" si="102"/>
        <v>PH.IC.PA.070504.01</v>
      </c>
      <c r="Q386" s="12" t="str">
        <f t="shared" si="103"/>
        <v>CL.IC.PA.070504.01</v>
      </c>
    </row>
    <row r="387" spans="1:17" ht="15">
      <c r="A387" t="s">
        <v>6896</v>
      </c>
      <c r="C387" s="2" t="s">
        <v>7284</v>
      </c>
      <c r="E387" s="2" t="s">
        <v>7071</v>
      </c>
      <c r="F387" t="s">
        <v>7429</v>
      </c>
      <c r="G387" t="s">
        <v>7432</v>
      </c>
      <c r="H387" s="22" t="s">
        <v>1404</v>
      </c>
      <c r="I387" t="s">
        <v>2394</v>
      </c>
      <c r="J387" s="11" t="str">
        <f t="shared" si="100"/>
        <v>IC.PA.070505</v>
      </c>
      <c r="K387" s="2" t="s">
        <v>1192</v>
      </c>
      <c r="L387" t="str">
        <f t="shared" si="104"/>
        <v>Number of attempts:specify time frame</v>
      </c>
      <c r="M387" s="2" t="str">
        <f t="shared" si="101"/>
        <v>PI.IC.PA.070505.01</v>
      </c>
      <c r="N387" s="12"/>
      <c r="O387" s="12" t="str">
        <f t="shared" si="102"/>
        <v>PH.IC.PA.070505.01</v>
      </c>
      <c r="Q387" s="12" t="str">
        <f t="shared" si="103"/>
        <v>CL.IC.PA.070505.01</v>
      </c>
    </row>
    <row r="388" spans="1:17" ht="15">
      <c r="A388" t="s">
        <v>6896</v>
      </c>
      <c r="C388" s="2" t="s">
        <v>7284</v>
      </c>
      <c r="D388" t="s">
        <v>7590</v>
      </c>
      <c r="E388" s="2" t="s">
        <v>6888</v>
      </c>
      <c r="F388" t="s">
        <v>7591</v>
      </c>
      <c r="G388" t="s">
        <v>7592</v>
      </c>
      <c r="H388" s="22" t="s">
        <v>1396</v>
      </c>
      <c r="I388" t="s">
        <v>7032</v>
      </c>
      <c r="J388" s="11" t="str">
        <f t="shared" si="100"/>
        <v>IC.PA.070601</v>
      </c>
      <c r="K388" s="2" t="s">
        <v>1192</v>
      </c>
      <c r="L388" t="str">
        <f t="shared" si="104"/>
        <v>Number of doses over 1 hour</v>
      </c>
      <c r="M388" s="2" t="str">
        <f t="shared" si="101"/>
        <v>PI.IC.PA.070601.01</v>
      </c>
      <c r="N388" s="12"/>
      <c r="O388" s="12" t="str">
        <f t="shared" si="102"/>
        <v>PH.IC.PA.070601.01</v>
      </c>
      <c r="Q388" s="12" t="str">
        <f t="shared" si="103"/>
        <v>CL.IC.PA.070601.01</v>
      </c>
    </row>
    <row r="389" spans="1:17" ht="15">
      <c r="A389" t="s">
        <v>6896</v>
      </c>
      <c r="C389" s="2" t="s">
        <v>7284</v>
      </c>
      <c r="E389" s="2" t="s">
        <v>6888</v>
      </c>
      <c r="F389" t="s">
        <v>7591</v>
      </c>
      <c r="G389" t="s">
        <v>7593</v>
      </c>
      <c r="H389" s="22" t="s">
        <v>1398</v>
      </c>
      <c r="I389" t="s">
        <v>7430</v>
      </c>
      <c r="J389" s="11" t="str">
        <f t="shared" si="100"/>
        <v>IC.PA.070602</v>
      </c>
      <c r="K389" s="2" t="s">
        <v>1192</v>
      </c>
      <c r="L389" t="str">
        <f t="shared" si="104"/>
        <v>Number of doses over 2 hours</v>
      </c>
      <c r="M389" s="2" t="str">
        <f t="shared" si="101"/>
        <v>PI.IC.PA.070602.01</v>
      </c>
      <c r="N389" s="12"/>
      <c r="O389" s="12" t="str">
        <f t="shared" si="102"/>
        <v>PH.IC.PA.070602.01</v>
      </c>
      <c r="Q389" s="12" t="str">
        <f t="shared" si="103"/>
        <v>CL.IC.PA.070602.01</v>
      </c>
    </row>
    <row r="390" spans="1:17" ht="15">
      <c r="A390" t="s">
        <v>6896</v>
      </c>
      <c r="C390" s="2" t="s">
        <v>7284</v>
      </c>
      <c r="E390" s="2" t="s">
        <v>6888</v>
      </c>
      <c r="F390" t="s">
        <v>7591</v>
      </c>
      <c r="G390" t="s">
        <v>7594</v>
      </c>
      <c r="H390" s="22" t="s">
        <v>1400</v>
      </c>
      <c r="I390" t="s">
        <v>7034</v>
      </c>
      <c r="J390" s="11" t="str">
        <f t="shared" si="100"/>
        <v>IC.PA.070603</v>
      </c>
      <c r="K390" s="2" t="s">
        <v>1192</v>
      </c>
      <c r="L390" t="str">
        <f t="shared" si="104"/>
        <v>Number of doses over 4 hours</v>
      </c>
      <c r="M390" s="2" t="str">
        <f t="shared" si="101"/>
        <v>PI.IC.PA.070603.01</v>
      </c>
      <c r="N390" s="12"/>
      <c r="O390" s="12" t="str">
        <f t="shared" si="102"/>
        <v>PH.IC.PA.070603.01</v>
      </c>
      <c r="Q390" s="12" t="str">
        <f t="shared" si="103"/>
        <v>CL.IC.PA.070603.01</v>
      </c>
    </row>
    <row r="391" spans="1:17" ht="15">
      <c r="A391" t="s">
        <v>6896</v>
      </c>
      <c r="C391" s="2" t="s">
        <v>7284</v>
      </c>
      <c r="E391" s="2" t="s">
        <v>6888</v>
      </c>
      <c r="F391" t="s">
        <v>7591</v>
      </c>
      <c r="G391" t="s">
        <v>7595</v>
      </c>
      <c r="H391" s="22" t="s">
        <v>1402</v>
      </c>
      <c r="I391" t="s">
        <v>7431</v>
      </c>
      <c r="J391" s="11" t="str">
        <f t="shared" si="100"/>
        <v>IC.PA.070604</v>
      </c>
      <c r="K391" s="2" t="s">
        <v>1192</v>
      </c>
      <c r="L391" t="str">
        <f t="shared" si="104"/>
        <v>Number of doses over 8 hours</v>
      </c>
      <c r="M391" s="2" t="str">
        <f t="shared" si="101"/>
        <v>PI.IC.PA.070604.01</v>
      </c>
      <c r="N391" s="12"/>
      <c r="O391" s="12" t="str">
        <f t="shared" si="102"/>
        <v>PH.IC.PA.070604.01</v>
      </c>
      <c r="Q391" s="12" t="str">
        <f t="shared" si="103"/>
        <v>CL.IC.PA.070604.01</v>
      </c>
    </row>
    <row r="392" spans="1:17" ht="15">
      <c r="A392" t="s">
        <v>6896</v>
      </c>
      <c r="C392" s="2" t="s">
        <v>7284</v>
      </c>
      <c r="E392" s="2" t="s">
        <v>6888</v>
      </c>
      <c r="F392" t="s">
        <v>7591</v>
      </c>
      <c r="G392" t="s">
        <v>7596</v>
      </c>
      <c r="H392" s="22" t="s">
        <v>1404</v>
      </c>
      <c r="I392" t="s">
        <v>6863</v>
      </c>
      <c r="J392" s="11" t="str">
        <f t="shared" si="100"/>
        <v>IC.PA.070605</v>
      </c>
      <c r="K392" s="2" t="s">
        <v>1192</v>
      </c>
      <c r="L392" t="str">
        <f t="shared" si="104"/>
        <v xml:space="preserve">Number of doses:specify time </v>
      </c>
      <c r="M392" s="2" t="str">
        <f t="shared" si="101"/>
        <v>PI.IC.PA.070605.01</v>
      </c>
      <c r="N392" s="12"/>
      <c r="O392" s="12" t="str">
        <f t="shared" si="102"/>
        <v>PH.IC.PA.070605.01</v>
      </c>
      <c r="Q392" s="12" t="str">
        <f t="shared" si="103"/>
        <v>CL.IC.PA.070605.01</v>
      </c>
    </row>
    <row r="393" spans="1:17" ht="15">
      <c r="A393" t="s">
        <v>6896</v>
      </c>
      <c r="B393" t="s">
        <v>7450</v>
      </c>
      <c r="C393" s="2" t="s">
        <v>10093</v>
      </c>
      <c r="D393" t="s">
        <v>7746</v>
      </c>
      <c r="E393" s="2" t="s">
        <v>1192</v>
      </c>
      <c r="F393" t="s">
        <v>7278</v>
      </c>
      <c r="G393" t="s">
        <v>7279</v>
      </c>
      <c r="H393" s="22" t="s">
        <v>1396</v>
      </c>
      <c r="I393">
        <v>0</v>
      </c>
      <c r="J393" s="11" t="str">
        <f t="shared" si="100"/>
        <v>IC.PA.080101</v>
      </c>
      <c r="K393" s="2" t="s">
        <v>1192</v>
      </c>
      <c r="L393" t="str">
        <f t="shared" si="104"/>
        <v xml:space="preserve">      No Pain (0/10)</v>
      </c>
      <c r="M393" s="2" t="str">
        <f t="shared" si="101"/>
        <v>PI.IC.PA.080101.01</v>
      </c>
      <c r="N393" s="12"/>
      <c r="O393" s="12" t="str">
        <f t="shared" si="102"/>
        <v>PH.IC.PA.080101.01</v>
      </c>
      <c r="Q393" s="12" t="str">
        <f t="shared" si="103"/>
        <v>CL.IC.PA.080101.01</v>
      </c>
    </row>
    <row r="394" spans="1:17" ht="15">
      <c r="A394" t="s">
        <v>6896</v>
      </c>
      <c r="C394" s="2" t="s">
        <v>10093</v>
      </c>
      <c r="E394" s="2" t="s">
        <v>1192</v>
      </c>
      <c r="F394" t="s">
        <v>7278</v>
      </c>
      <c r="G394" t="s">
        <v>7280</v>
      </c>
      <c r="H394" s="22" t="s">
        <v>1398</v>
      </c>
      <c r="I394">
        <v>1</v>
      </c>
      <c r="J394" s="11" t="str">
        <f t="shared" si="100"/>
        <v>IC.PA.080102</v>
      </c>
      <c r="K394" s="2" t="s">
        <v>1192</v>
      </c>
      <c r="L394" t="str">
        <f t="shared" si="104"/>
        <v xml:space="preserve">      Level 1 (1/10)</v>
      </c>
      <c r="M394" s="2" t="str">
        <f t="shared" si="101"/>
        <v>PI.IC.PA.080102.01</v>
      </c>
      <c r="N394" s="12"/>
      <c r="O394" s="12" t="str">
        <f t="shared" si="102"/>
        <v>PH.IC.PA.080102.01</v>
      </c>
      <c r="Q394" s="12" t="str">
        <f t="shared" si="103"/>
        <v>CL.IC.PA.080102.01</v>
      </c>
    </row>
    <row r="395" spans="1:17" ht="15">
      <c r="A395" t="s">
        <v>6896</v>
      </c>
      <c r="C395" s="2" t="s">
        <v>10093</v>
      </c>
      <c r="E395" s="2" t="s">
        <v>1192</v>
      </c>
      <c r="F395" t="s">
        <v>7278</v>
      </c>
      <c r="G395" t="s">
        <v>7281</v>
      </c>
      <c r="H395" s="22" t="s">
        <v>1400</v>
      </c>
      <c r="I395">
        <v>2</v>
      </c>
      <c r="J395" s="11" t="str">
        <f t="shared" si="100"/>
        <v>IC.PA.080103</v>
      </c>
      <c r="K395" s="2" t="s">
        <v>1192</v>
      </c>
      <c r="L395" t="str">
        <f t="shared" si="104"/>
        <v xml:space="preserve">      Level 2 (2/10)</v>
      </c>
      <c r="M395" s="2" t="str">
        <f t="shared" si="101"/>
        <v>PI.IC.PA.080103.01</v>
      </c>
      <c r="N395" s="12"/>
      <c r="O395" s="12" t="str">
        <f t="shared" si="102"/>
        <v>PH.IC.PA.080103.01</v>
      </c>
      <c r="Q395" s="12" t="str">
        <f t="shared" si="103"/>
        <v>CL.IC.PA.080103.01</v>
      </c>
    </row>
    <row r="396" spans="1:17" ht="15">
      <c r="A396" t="s">
        <v>6896</v>
      </c>
      <c r="C396" s="2" t="s">
        <v>10093</v>
      </c>
      <c r="E396" s="2" t="s">
        <v>1192</v>
      </c>
      <c r="F396" t="s">
        <v>7278</v>
      </c>
      <c r="G396" t="s">
        <v>7458</v>
      </c>
      <c r="H396" s="22" t="s">
        <v>1402</v>
      </c>
      <c r="I396">
        <v>3</v>
      </c>
      <c r="J396" s="11" t="str">
        <f t="shared" si="100"/>
        <v>IC.PA.080104</v>
      </c>
      <c r="K396" s="2" t="s">
        <v>1192</v>
      </c>
      <c r="L396" t="str">
        <f t="shared" si="104"/>
        <v xml:space="preserve">      Level 3 (3/10)</v>
      </c>
      <c r="M396" s="2" t="str">
        <f t="shared" si="101"/>
        <v>PI.IC.PA.080104.01</v>
      </c>
      <c r="N396" s="12"/>
      <c r="O396" s="12" t="str">
        <f t="shared" si="102"/>
        <v>PH.IC.PA.080104.01</v>
      </c>
      <c r="Q396" s="12" t="str">
        <f t="shared" si="103"/>
        <v>CL.IC.PA.080104.01</v>
      </c>
    </row>
    <row r="397" spans="1:17" ht="15">
      <c r="A397" t="s">
        <v>6896</v>
      </c>
      <c r="C397" s="2" t="s">
        <v>10093</v>
      </c>
      <c r="E397" s="2" t="s">
        <v>1192</v>
      </c>
      <c r="F397" t="s">
        <v>7278</v>
      </c>
      <c r="G397" t="s">
        <v>7459</v>
      </c>
      <c r="H397" s="22" t="s">
        <v>1404</v>
      </c>
      <c r="I397">
        <v>4</v>
      </c>
      <c r="J397" s="11" t="str">
        <f t="shared" si="100"/>
        <v>IC.PA.080105</v>
      </c>
      <c r="K397" s="2" t="s">
        <v>1192</v>
      </c>
      <c r="L397" t="str">
        <f t="shared" si="104"/>
        <v xml:space="preserve">      Level 4 (4/10)</v>
      </c>
      <c r="M397" s="2" t="str">
        <f t="shared" si="101"/>
        <v>PI.IC.PA.080105.01</v>
      </c>
      <c r="N397" s="12"/>
      <c r="O397" s="12" t="str">
        <f t="shared" si="102"/>
        <v>PH.IC.PA.080105.01</v>
      </c>
      <c r="Q397" s="12" t="str">
        <f t="shared" si="103"/>
        <v>CL.IC.PA.080105.01</v>
      </c>
    </row>
    <row r="398" spans="1:17" ht="15">
      <c r="A398" t="s">
        <v>6896</v>
      </c>
      <c r="C398" s="2" t="s">
        <v>10093</v>
      </c>
      <c r="E398" s="2" t="s">
        <v>1192</v>
      </c>
      <c r="F398" t="s">
        <v>7278</v>
      </c>
      <c r="G398" t="s">
        <v>7460</v>
      </c>
      <c r="H398" s="22" t="s">
        <v>1406</v>
      </c>
      <c r="I398">
        <v>5</v>
      </c>
      <c r="J398" s="11" t="str">
        <f t="shared" si="100"/>
        <v>IC.PA.080106</v>
      </c>
      <c r="K398" s="2" t="s">
        <v>1192</v>
      </c>
      <c r="L398" t="str">
        <f t="shared" si="104"/>
        <v xml:space="preserve">      Level 5 (5/10)</v>
      </c>
      <c r="M398" s="2" t="str">
        <f t="shared" si="101"/>
        <v>PI.IC.PA.080106.01</v>
      </c>
      <c r="N398" s="12"/>
      <c r="O398" s="12" t="str">
        <f t="shared" si="102"/>
        <v>PH.IC.PA.080106.01</v>
      </c>
      <c r="Q398" s="12" t="str">
        <f t="shared" si="103"/>
        <v>CL.IC.PA.080106.01</v>
      </c>
    </row>
    <row r="399" spans="1:17" ht="15">
      <c r="A399" t="s">
        <v>6896</v>
      </c>
      <c r="C399" s="2" t="s">
        <v>10093</v>
      </c>
      <c r="E399" s="2" t="s">
        <v>1192</v>
      </c>
      <c r="F399" t="s">
        <v>7278</v>
      </c>
      <c r="G399" t="s">
        <v>7461</v>
      </c>
      <c r="H399" s="22" t="s">
        <v>1419</v>
      </c>
      <c r="I399">
        <v>6</v>
      </c>
      <c r="J399" s="11" t="str">
        <f t="shared" si="100"/>
        <v>IC.PA.080107</v>
      </c>
      <c r="K399" s="2" t="s">
        <v>1192</v>
      </c>
      <c r="L399" t="str">
        <f t="shared" si="104"/>
        <v xml:space="preserve">      Level 6 (6/10)</v>
      </c>
      <c r="M399" s="2" t="str">
        <f t="shared" si="101"/>
        <v>PI.IC.PA.080107.01</v>
      </c>
      <c r="N399" s="12"/>
      <c r="O399" s="12" t="str">
        <f t="shared" si="102"/>
        <v>PH.IC.PA.080107.01</v>
      </c>
      <c r="Q399" s="12" t="str">
        <f t="shared" si="103"/>
        <v>CL.IC.PA.080107.01</v>
      </c>
    </row>
    <row r="400" spans="1:17" ht="15">
      <c r="A400" t="s">
        <v>6896</v>
      </c>
      <c r="C400" s="2" t="s">
        <v>10093</v>
      </c>
      <c r="E400" s="2" t="s">
        <v>1192</v>
      </c>
      <c r="F400" t="s">
        <v>7278</v>
      </c>
      <c r="G400" t="s">
        <v>7462</v>
      </c>
      <c r="H400" s="22" t="s">
        <v>1550</v>
      </c>
      <c r="I400">
        <v>7</v>
      </c>
      <c r="J400" s="11" t="str">
        <f t="shared" si="100"/>
        <v>IC.PA.080108</v>
      </c>
      <c r="K400" s="2" t="s">
        <v>1192</v>
      </c>
      <c r="L400" t="str">
        <f t="shared" si="104"/>
        <v xml:space="preserve">      Level 7 (7/10)</v>
      </c>
      <c r="M400" s="2" t="str">
        <f t="shared" si="101"/>
        <v>PI.IC.PA.080108.01</v>
      </c>
      <c r="N400" s="12"/>
      <c r="O400" s="12" t="str">
        <f t="shared" si="102"/>
        <v>PH.IC.PA.080108.01</v>
      </c>
      <c r="Q400" s="12" t="str">
        <f t="shared" si="103"/>
        <v>CL.IC.PA.080108.01</v>
      </c>
    </row>
    <row r="401" spans="1:17" ht="15">
      <c r="A401" t="s">
        <v>6896</v>
      </c>
      <c r="C401" s="2" t="s">
        <v>10093</v>
      </c>
      <c r="E401" s="2" t="s">
        <v>1192</v>
      </c>
      <c r="F401" t="s">
        <v>7278</v>
      </c>
      <c r="G401" t="s">
        <v>7463</v>
      </c>
      <c r="H401" s="22" t="s">
        <v>1551</v>
      </c>
      <c r="I401">
        <v>8</v>
      </c>
      <c r="J401" s="11" t="str">
        <f t="shared" si="100"/>
        <v>IC.PA.080109</v>
      </c>
      <c r="K401" s="2" t="s">
        <v>1192</v>
      </c>
      <c r="L401" t="str">
        <f t="shared" si="104"/>
        <v xml:space="preserve">      Level 8 (8/10)</v>
      </c>
      <c r="M401" s="2" t="str">
        <f t="shared" si="101"/>
        <v>PI.IC.PA.080109.01</v>
      </c>
      <c r="N401" s="12"/>
      <c r="O401" s="12" t="str">
        <f t="shared" si="102"/>
        <v>PH.IC.PA.080109.01</v>
      </c>
      <c r="Q401" s="12" t="str">
        <f t="shared" si="103"/>
        <v>CL.IC.PA.080109.01</v>
      </c>
    </row>
    <row r="402" spans="1:17" ht="15">
      <c r="A402" t="s">
        <v>6896</v>
      </c>
      <c r="C402" s="2" t="s">
        <v>10093</v>
      </c>
      <c r="E402" s="2" t="s">
        <v>1192</v>
      </c>
      <c r="F402" t="s">
        <v>7278</v>
      </c>
      <c r="G402" t="s">
        <v>7113</v>
      </c>
      <c r="H402" s="22" t="s">
        <v>1571</v>
      </c>
      <c r="I402">
        <v>9</v>
      </c>
      <c r="J402" s="11" t="str">
        <f t="shared" si="100"/>
        <v>IC.PA.080110</v>
      </c>
      <c r="K402" s="2" t="s">
        <v>1192</v>
      </c>
      <c r="L402" t="str">
        <f t="shared" si="104"/>
        <v xml:space="preserve">      Level 9 (9/10)</v>
      </c>
      <c r="M402" s="2" t="str">
        <f t="shared" si="101"/>
        <v>PI.IC.PA.080110.01</v>
      </c>
      <c r="N402" s="12"/>
      <c r="O402" s="12" t="str">
        <f t="shared" si="102"/>
        <v>PH.IC.PA.080110.01</v>
      </c>
      <c r="Q402" s="12" t="str">
        <f t="shared" si="103"/>
        <v>CL.IC.PA.080110.01</v>
      </c>
    </row>
    <row r="403" spans="1:17" ht="15">
      <c r="A403" t="s">
        <v>6896</v>
      </c>
      <c r="C403" s="2" t="s">
        <v>10093</v>
      </c>
      <c r="E403" s="2" t="s">
        <v>1192</v>
      </c>
      <c r="F403" t="s">
        <v>7278</v>
      </c>
      <c r="G403" t="s">
        <v>6934</v>
      </c>
      <c r="H403" s="22" t="s">
        <v>1298</v>
      </c>
      <c r="I403">
        <v>10</v>
      </c>
      <c r="J403" s="11" t="str">
        <f t="shared" si="100"/>
        <v>IC.PA.080111</v>
      </c>
      <c r="K403" s="2" t="s">
        <v>1192</v>
      </c>
      <c r="L403" t="str">
        <f t="shared" si="104"/>
        <v xml:space="preserve">      Worst possible pain (10/10)</v>
      </c>
      <c r="M403" s="2" t="str">
        <f t="shared" si="101"/>
        <v>PI.IC.PA.080111.01</v>
      </c>
      <c r="N403" s="12"/>
      <c r="O403" s="12" t="str">
        <f t="shared" si="102"/>
        <v>PH.IC.PA.080111.01</v>
      </c>
      <c r="Q403" s="12" t="str">
        <f t="shared" si="103"/>
        <v>CL.IC.PA.080111.01</v>
      </c>
    </row>
    <row r="404" spans="1:17" ht="15">
      <c r="A404" t="s">
        <v>6896</v>
      </c>
      <c r="C404" s="2" t="s">
        <v>10093</v>
      </c>
      <c r="D404" t="s">
        <v>7332</v>
      </c>
      <c r="E404" s="2" t="s">
        <v>923</v>
      </c>
      <c r="F404" t="s">
        <v>7278</v>
      </c>
      <c r="G404" t="s">
        <v>7322</v>
      </c>
      <c r="H404" s="22" t="s">
        <v>1396</v>
      </c>
      <c r="I404" t="s">
        <v>1190</v>
      </c>
      <c r="J404" s="11" t="str">
        <f t="shared" si="100"/>
        <v>IC.PA.080201</v>
      </c>
      <c r="K404" s="2" t="s">
        <v>1192</v>
      </c>
      <c r="L404" t="str">
        <f t="shared" si="104"/>
        <v xml:space="preserve">      Increase activity</v>
      </c>
      <c r="M404" s="2" t="str">
        <f t="shared" si="101"/>
        <v>PI.IC.PA.080201.01</v>
      </c>
      <c r="N404" s="12"/>
      <c r="O404" s="12" t="str">
        <f t="shared" si="102"/>
        <v>PH.IC.PA.080201.01</v>
      </c>
      <c r="Q404" s="12" t="str">
        <f t="shared" si="103"/>
        <v>CL.IC.PA.080201.01</v>
      </c>
    </row>
    <row r="405" spans="1:17" ht="15">
      <c r="A405" t="s">
        <v>6896</v>
      </c>
      <c r="C405" s="2" t="s">
        <v>10093</v>
      </c>
      <c r="E405" s="2" t="s">
        <v>923</v>
      </c>
      <c r="F405" t="s">
        <v>7278</v>
      </c>
      <c r="G405" t="s">
        <v>7498</v>
      </c>
      <c r="H405" s="22" t="s">
        <v>1398</v>
      </c>
      <c r="I405" t="s">
        <v>7499</v>
      </c>
      <c r="J405" s="11" t="str">
        <f t="shared" si="100"/>
        <v>IC.PA.080202</v>
      </c>
      <c r="K405" s="2" t="s">
        <v>1192</v>
      </c>
      <c r="L405" t="str">
        <f t="shared" si="104"/>
        <v xml:space="preserve">      Improve sleep</v>
      </c>
      <c r="M405" s="2" t="str">
        <f t="shared" si="101"/>
        <v>PI.IC.PA.080202.01</v>
      </c>
      <c r="N405" s="12"/>
      <c r="O405" s="12" t="str">
        <f t="shared" si="102"/>
        <v>PH.IC.PA.080202.01</v>
      </c>
      <c r="Q405" s="12" t="str">
        <f t="shared" si="103"/>
        <v>CL.IC.PA.080202.01</v>
      </c>
    </row>
    <row r="406" spans="1:17" ht="15">
      <c r="A406" t="s">
        <v>6896</v>
      </c>
      <c r="C406" s="2" t="s">
        <v>10093</v>
      </c>
      <c r="E406" s="2" t="s">
        <v>923</v>
      </c>
      <c r="F406" t="s">
        <v>7278</v>
      </c>
      <c r="G406" t="s">
        <v>7500</v>
      </c>
      <c r="H406" s="22" t="s">
        <v>1400</v>
      </c>
      <c r="I406" t="s">
        <v>7501</v>
      </c>
      <c r="J406" s="11" t="str">
        <f t="shared" si="100"/>
        <v>IC.PA.080203</v>
      </c>
      <c r="K406" s="2" t="s">
        <v>1192</v>
      </c>
      <c r="L406" t="str">
        <f t="shared" si="104"/>
        <v xml:space="preserve">      Improve activity of daily living</v>
      </c>
      <c r="M406" s="2" t="str">
        <f t="shared" si="101"/>
        <v>PI.IC.PA.080203.01</v>
      </c>
      <c r="N406" s="12"/>
      <c r="O406" s="12" t="str">
        <f t="shared" si="102"/>
        <v>PH.IC.PA.080203.01</v>
      </c>
      <c r="Q406" s="12" t="str">
        <f t="shared" si="103"/>
        <v>CL.IC.PA.080203.01</v>
      </c>
    </row>
    <row r="407" spans="1:17" ht="15">
      <c r="A407" t="s">
        <v>6896</v>
      </c>
      <c r="C407" s="2" t="s">
        <v>10093</v>
      </c>
      <c r="E407" s="2" t="s">
        <v>923</v>
      </c>
      <c r="F407" t="s">
        <v>7278</v>
      </c>
      <c r="G407" t="s">
        <v>7502</v>
      </c>
      <c r="H407" s="22" t="s">
        <v>1402</v>
      </c>
      <c r="I407" t="s">
        <v>7503</v>
      </c>
      <c r="J407" s="11" t="str">
        <f t="shared" si="100"/>
        <v>IC.PA.080204</v>
      </c>
      <c r="K407" s="2" t="s">
        <v>1192</v>
      </c>
      <c r="L407" t="str">
        <f t="shared" si="104"/>
        <v xml:space="preserve">      Improve mood</v>
      </c>
      <c r="M407" s="2" t="str">
        <f t="shared" si="101"/>
        <v>PI.IC.PA.080204.01</v>
      </c>
      <c r="N407" s="12"/>
      <c r="O407" s="12" t="str">
        <f t="shared" si="102"/>
        <v>PH.IC.PA.080204.01</v>
      </c>
      <c r="Q407" s="12" t="str">
        <f t="shared" si="103"/>
        <v>CL.IC.PA.080204.01</v>
      </c>
    </row>
    <row r="408" spans="1:17" ht="15">
      <c r="A408" t="s">
        <v>6896</v>
      </c>
      <c r="C408" s="2" t="s">
        <v>10093</v>
      </c>
      <c r="E408" s="2" t="s">
        <v>923</v>
      </c>
      <c r="F408" t="s">
        <v>7278</v>
      </c>
      <c r="G408" t="s">
        <v>7504</v>
      </c>
      <c r="H408" s="22" t="s">
        <v>1404</v>
      </c>
      <c r="I408" t="s">
        <v>7505</v>
      </c>
      <c r="J408" s="11" t="str">
        <f t="shared" si="100"/>
        <v>IC.PA.080205</v>
      </c>
      <c r="K408" s="2" t="s">
        <v>1192</v>
      </c>
      <c r="L408" t="str">
        <f t="shared" si="104"/>
        <v xml:space="preserve">      Reduce drugs</v>
      </c>
      <c r="M408" s="2" t="str">
        <f t="shared" si="101"/>
        <v>PI.IC.PA.080205.01</v>
      </c>
      <c r="N408" s="12"/>
      <c r="O408" s="12" t="str">
        <f t="shared" si="102"/>
        <v>PH.IC.PA.080205.01</v>
      </c>
      <c r="Q408" s="12" t="str">
        <f t="shared" si="103"/>
        <v>CL.IC.PA.080205.01</v>
      </c>
    </row>
    <row r="409" spans="1:17" ht="15">
      <c r="A409" t="s">
        <v>6896</v>
      </c>
      <c r="C409" s="2" t="s">
        <v>10093</v>
      </c>
      <c r="D409" t="s">
        <v>7506</v>
      </c>
      <c r="E409" s="2" t="s">
        <v>1202</v>
      </c>
      <c r="F409" t="s">
        <v>7507</v>
      </c>
      <c r="G409" t="s">
        <v>7650</v>
      </c>
      <c r="H409" s="22" t="s">
        <v>1396</v>
      </c>
      <c r="I409" t="s">
        <v>1001</v>
      </c>
      <c r="J409" s="11" t="str">
        <f t="shared" si="100"/>
        <v>IC.PA.080301</v>
      </c>
      <c r="K409" s="2" t="s">
        <v>1192</v>
      </c>
      <c r="L409" t="str">
        <f t="shared" si="104"/>
        <v xml:space="preserve">      Aggravating factor none</v>
      </c>
      <c r="M409" s="2" t="str">
        <f t="shared" si="101"/>
        <v>PI.IC.PA.080301.01</v>
      </c>
      <c r="N409" s="12"/>
      <c r="O409" s="12" t="str">
        <f t="shared" si="102"/>
        <v>PH.IC.PA.080301.01</v>
      </c>
      <c r="Q409" s="12" t="str">
        <f t="shared" si="103"/>
        <v>CL.IC.PA.080301.01</v>
      </c>
    </row>
    <row r="410" spans="1:17" ht="15">
      <c r="A410" t="s">
        <v>6896</v>
      </c>
      <c r="C410" s="2" t="s">
        <v>10093</v>
      </c>
      <c r="E410" s="2" t="s">
        <v>1202</v>
      </c>
      <c r="F410" t="s">
        <v>7507</v>
      </c>
      <c r="G410" t="s">
        <v>7651</v>
      </c>
      <c r="H410" s="22" t="s">
        <v>1398</v>
      </c>
      <c r="I410" t="s">
        <v>7508</v>
      </c>
      <c r="J410" s="11" t="str">
        <f t="shared" si="100"/>
        <v>IC.PA.080302</v>
      </c>
      <c r="K410" s="2" t="s">
        <v>1192</v>
      </c>
      <c r="L410" t="str">
        <f t="shared" si="104"/>
        <v xml:space="preserve">      Aggravating factor coughing</v>
      </c>
      <c r="M410" s="2" t="str">
        <f t="shared" si="101"/>
        <v>PI.IC.PA.080302.01</v>
      </c>
      <c r="N410" s="12"/>
      <c r="O410" s="12" t="str">
        <f t="shared" si="102"/>
        <v>PH.IC.PA.080302.01</v>
      </c>
      <c r="Q410" s="12" t="str">
        <f t="shared" si="103"/>
        <v>CL.IC.PA.080302.01</v>
      </c>
    </row>
    <row r="411" spans="1:17" ht="15">
      <c r="A411" t="s">
        <v>6896</v>
      </c>
      <c r="C411" s="2" t="s">
        <v>10093</v>
      </c>
      <c r="E411" s="2" t="s">
        <v>1202</v>
      </c>
      <c r="F411" t="s">
        <v>7507</v>
      </c>
      <c r="G411" t="s">
        <v>7800</v>
      </c>
      <c r="H411" s="22" t="s">
        <v>1400</v>
      </c>
      <c r="I411" t="s">
        <v>7801</v>
      </c>
      <c r="J411" s="11" t="str">
        <f t="shared" ref="J411:J482" si="105">CONCATENATE("IC.PA.",C411,E411,H411)</f>
        <v>IC.PA.080303</v>
      </c>
      <c r="K411" s="2" t="s">
        <v>1192</v>
      </c>
      <c r="L411" t="str">
        <f t="shared" si="104"/>
        <v xml:space="preserve">      Aggravating factor breathing</v>
      </c>
      <c r="M411" s="2" t="str">
        <f t="shared" ref="M411:M482" si="106">CONCATENATE("PI.",J411,".",K411)</f>
        <v>PI.IC.PA.080303.01</v>
      </c>
      <c r="N411" s="12"/>
      <c r="O411" s="12" t="str">
        <f t="shared" ref="O411:O482" si="107">CONCATENATE("PH.",J411,".",K411)</f>
        <v>PH.IC.PA.080303.01</v>
      </c>
      <c r="Q411" s="12" t="str">
        <f t="shared" ref="Q411:Q482" si="108">CONCATENATE("CL.",J411,".",K411)</f>
        <v>CL.IC.PA.080303.01</v>
      </c>
    </row>
    <row r="412" spans="1:17" ht="15">
      <c r="A412" t="s">
        <v>6896</v>
      </c>
      <c r="C412" s="2" t="s">
        <v>10093</v>
      </c>
      <c r="E412" s="2" t="s">
        <v>1202</v>
      </c>
      <c r="F412" t="s">
        <v>7507</v>
      </c>
      <c r="G412" t="s">
        <v>7802</v>
      </c>
      <c r="H412" s="22" t="s">
        <v>1402</v>
      </c>
      <c r="I412" t="s">
        <v>1249</v>
      </c>
      <c r="J412" s="11" t="str">
        <f t="shared" si="105"/>
        <v>IC.PA.080304</v>
      </c>
      <c r="K412" s="2" t="s">
        <v>1192</v>
      </c>
      <c r="L412" t="str">
        <f t="shared" si="104"/>
        <v xml:space="preserve">      Aggravating factor cold</v>
      </c>
      <c r="M412" s="2" t="str">
        <f t="shared" si="106"/>
        <v>PI.IC.PA.080304.01</v>
      </c>
      <c r="N412" s="12"/>
      <c r="O412" s="12" t="str">
        <f t="shared" si="107"/>
        <v>PH.IC.PA.080304.01</v>
      </c>
      <c r="Q412" s="12" t="str">
        <f t="shared" si="108"/>
        <v>CL.IC.PA.080304.01</v>
      </c>
    </row>
    <row r="413" spans="1:17" ht="15">
      <c r="A413" t="s">
        <v>6896</v>
      </c>
      <c r="C413" s="2" t="s">
        <v>10093</v>
      </c>
      <c r="E413" s="2" t="s">
        <v>1202</v>
      </c>
      <c r="F413" t="s">
        <v>7507</v>
      </c>
      <c r="G413" t="s">
        <v>7803</v>
      </c>
      <c r="H413" s="22" t="s">
        <v>1404</v>
      </c>
      <c r="I413" t="s">
        <v>5612</v>
      </c>
      <c r="J413" s="11" t="str">
        <f t="shared" si="105"/>
        <v>IC.PA.080305</v>
      </c>
      <c r="K413" s="2" t="s">
        <v>1192</v>
      </c>
      <c r="L413" t="str">
        <f t="shared" si="104"/>
        <v xml:space="preserve">      Aggravating factor heat</v>
      </c>
      <c r="M413" s="2" t="str">
        <f t="shared" si="106"/>
        <v>PI.IC.PA.080305.01</v>
      </c>
      <c r="N413" s="12"/>
      <c r="O413" s="12" t="str">
        <f t="shared" si="107"/>
        <v>PH.IC.PA.080305.01</v>
      </c>
      <c r="Q413" s="12" t="str">
        <f t="shared" si="108"/>
        <v>CL.IC.PA.080305.01</v>
      </c>
    </row>
    <row r="414" spans="1:17" ht="15">
      <c r="A414" t="s">
        <v>6896</v>
      </c>
      <c r="C414" s="2" t="s">
        <v>10093</v>
      </c>
      <c r="E414" s="2" t="s">
        <v>1202</v>
      </c>
      <c r="F414" t="s">
        <v>7507</v>
      </c>
      <c r="G414" t="s">
        <v>7511</v>
      </c>
      <c r="H414" s="22" t="s">
        <v>1406</v>
      </c>
      <c r="I414" t="s">
        <v>7512</v>
      </c>
      <c r="J414" s="11" t="str">
        <f t="shared" si="105"/>
        <v>IC.PA.080306</v>
      </c>
      <c r="K414" s="2" t="s">
        <v>1192</v>
      </c>
      <c r="L414" t="str">
        <f t="shared" si="104"/>
        <v xml:space="preserve">      Aggravating factor exercise</v>
      </c>
      <c r="M414" s="2" t="str">
        <f t="shared" si="106"/>
        <v>PI.IC.PA.080306.01</v>
      </c>
      <c r="N414" s="12"/>
      <c r="O414" s="12" t="str">
        <f t="shared" si="107"/>
        <v>PH.IC.PA.080306.01</v>
      </c>
      <c r="Q414" s="12" t="str">
        <f t="shared" si="108"/>
        <v>CL.IC.PA.080306.01</v>
      </c>
    </row>
    <row r="415" spans="1:17" ht="15">
      <c r="A415" t="s">
        <v>6896</v>
      </c>
      <c r="C415" s="2" t="s">
        <v>10093</v>
      </c>
      <c r="E415" s="2" t="s">
        <v>1202</v>
      </c>
      <c r="F415" t="s">
        <v>7507</v>
      </c>
      <c r="G415" t="s">
        <v>7513</v>
      </c>
      <c r="H415" s="22" t="s">
        <v>1419</v>
      </c>
      <c r="I415" t="s">
        <v>4448</v>
      </c>
      <c r="J415" s="11" t="str">
        <f t="shared" si="105"/>
        <v>IC.PA.080307</v>
      </c>
      <c r="K415" s="2" t="s">
        <v>1192</v>
      </c>
      <c r="L415" t="str">
        <f t="shared" si="104"/>
        <v xml:space="preserve">      Aggravating factor light</v>
      </c>
      <c r="M415" s="2" t="str">
        <f t="shared" si="106"/>
        <v>PI.IC.PA.080307.01</v>
      </c>
      <c r="N415" s="12"/>
      <c r="O415" s="12" t="str">
        <f t="shared" si="107"/>
        <v>PH.IC.PA.080307.01</v>
      </c>
      <c r="Q415" s="12" t="str">
        <f t="shared" si="108"/>
        <v>CL.IC.PA.080307.01</v>
      </c>
    </row>
    <row r="416" spans="1:17" ht="15">
      <c r="A416" t="s">
        <v>6896</v>
      </c>
      <c r="C416" s="2" t="s">
        <v>10093</v>
      </c>
      <c r="E416" s="2" t="s">
        <v>1202</v>
      </c>
      <c r="F416" t="s">
        <v>7507</v>
      </c>
      <c r="G416" t="s">
        <v>7514</v>
      </c>
      <c r="H416" s="22" t="s">
        <v>1550</v>
      </c>
      <c r="I416" t="s">
        <v>7515</v>
      </c>
      <c r="J416" s="11" t="str">
        <f t="shared" si="105"/>
        <v>IC.PA.080308</v>
      </c>
      <c r="K416" s="2" t="s">
        <v>1192</v>
      </c>
      <c r="L416" t="str">
        <f t="shared" si="104"/>
        <v xml:space="preserve">      Aggravating factor movement</v>
      </c>
      <c r="M416" s="2" t="str">
        <f t="shared" si="106"/>
        <v>PI.IC.PA.080308.01</v>
      </c>
      <c r="N416" s="12"/>
      <c r="O416" s="12" t="str">
        <f t="shared" si="107"/>
        <v>PH.IC.PA.080308.01</v>
      </c>
      <c r="Q416" s="12" t="str">
        <f t="shared" si="108"/>
        <v>CL.IC.PA.080308.01</v>
      </c>
    </row>
    <row r="417" spans="1:19" ht="15">
      <c r="A417" t="s">
        <v>6896</v>
      </c>
      <c r="C417" s="2" t="s">
        <v>10093</v>
      </c>
      <c r="E417" s="2" t="s">
        <v>1202</v>
      </c>
      <c r="F417" t="s">
        <v>7507</v>
      </c>
      <c r="G417" t="s">
        <v>7516</v>
      </c>
      <c r="H417" s="22" t="s">
        <v>1551</v>
      </c>
      <c r="I417" t="s">
        <v>7654</v>
      </c>
      <c r="J417" s="11" t="str">
        <f t="shared" si="105"/>
        <v>IC.PA.080309</v>
      </c>
      <c r="K417" s="2" t="s">
        <v>1192</v>
      </c>
      <c r="L417" t="str">
        <f t="shared" si="104"/>
        <v xml:space="preserve">      Aggravating factor noise</v>
      </c>
      <c r="M417" s="2" t="str">
        <f t="shared" si="106"/>
        <v>PI.IC.PA.080309.01</v>
      </c>
      <c r="N417" s="12"/>
      <c r="O417" s="12" t="str">
        <f t="shared" si="107"/>
        <v>PH.IC.PA.080309.01</v>
      </c>
      <c r="Q417" s="12" t="str">
        <f t="shared" si="108"/>
        <v>CL.IC.PA.080309.01</v>
      </c>
    </row>
    <row r="418" spans="1:19" ht="15">
      <c r="A418" t="s">
        <v>6896</v>
      </c>
      <c r="C418" s="2" t="s">
        <v>10093</v>
      </c>
      <c r="E418" s="2" t="s">
        <v>1202</v>
      </c>
      <c r="F418" t="s">
        <v>7507</v>
      </c>
      <c r="G418" t="s">
        <v>7655</v>
      </c>
      <c r="H418" s="22" t="s">
        <v>1571</v>
      </c>
      <c r="I418" t="s">
        <v>5253</v>
      </c>
      <c r="J418" s="11" t="str">
        <f t="shared" si="105"/>
        <v>IC.PA.080310</v>
      </c>
      <c r="K418" s="2" t="s">
        <v>1192</v>
      </c>
      <c r="L418" t="str">
        <f t="shared" si="104"/>
        <v xml:space="preserve">      Aggravating factor position change</v>
      </c>
      <c r="M418" s="2" t="str">
        <f t="shared" si="106"/>
        <v>PI.IC.PA.080310.01</v>
      </c>
      <c r="N418" s="12"/>
      <c r="O418" s="12" t="str">
        <f t="shared" si="107"/>
        <v>PH.IC.PA.080310.01</v>
      </c>
      <c r="Q418" s="12" t="str">
        <f t="shared" si="108"/>
        <v>CL.IC.PA.080310.01</v>
      </c>
    </row>
    <row r="419" spans="1:19" ht="15">
      <c r="A419" t="s">
        <v>6896</v>
      </c>
      <c r="C419" s="2" t="s">
        <v>10093</v>
      </c>
      <c r="E419" s="2" t="s">
        <v>1202</v>
      </c>
      <c r="F419" t="s">
        <v>7507</v>
      </c>
      <c r="G419" t="s">
        <v>7656</v>
      </c>
      <c r="H419" s="22" t="s">
        <v>1298</v>
      </c>
      <c r="I419" t="s">
        <v>7657</v>
      </c>
      <c r="J419" s="11" t="str">
        <f t="shared" si="105"/>
        <v>IC.PA.080311</v>
      </c>
      <c r="K419" s="2" t="s">
        <v>1192</v>
      </c>
      <c r="L419" t="str">
        <f t="shared" ref="L419:L483" si="109">G419</f>
        <v xml:space="preserve">      Aggravating factor stress</v>
      </c>
      <c r="M419" s="2" t="str">
        <f t="shared" si="106"/>
        <v>PI.IC.PA.080311.01</v>
      </c>
      <c r="N419" s="12"/>
      <c r="O419" s="12" t="str">
        <f t="shared" si="107"/>
        <v>PH.IC.PA.080311.01</v>
      </c>
      <c r="Q419" s="12" t="str">
        <f t="shared" si="108"/>
        <v>CL.IC.PA.080311.01</v>
      </c>
    </row>
    <row r="420" spans="1:19" ht="15">
      <c r="A420" t="s">
        <v>6896</v>
      </c>
      <c r="C420" s="2" t="s">
        <v>10093</v>
      </c>
      <c r="E420" s="2" t="s">
        <v>1202</v>
      </c>
      <c r="F420" t="s">
        <v>7507</v>
      </c>
      <c r="G420" t="s">
        <v>7658</v>
      </c>
      <c r="H420" s="22" t="s">
        <v>11023</v>
      </c>
      <c r="I420" t="s">
        <v>7659</v>
      </c>
      <c r="J420" s="11" t="str">
        <f t="shared" si="105"/>
        <v>IC.PA.080312</v>
      </c>
      <c r="K420" s="2" t="s">
        <v>1192</v>
      </c>
      <c r="L420" t="str">
        <f t="shared" si="109"/>
        <v xml:space="preserve">      Aggravating treatment</v>
      </c>
      <c r="M420" s="2" t="str">
        <f t="shared" si="106"/>
        <v>PI.IC.PA.080312.01</v>
      </c>
      <c r="N420" s="12"/>
      <c r="O420" s="12" t="str">
        <f t="shared" si="107"/>
        <v>PH.IC.PA.080312.01</v>
      </c>
      <c r="Q420" s="12" t="str">
        <f t="shared" si="108"/>
        <v>CL.IC.PA.080312.01</v>
      </c>
      <c r="R420" t="s">
        <v>1141</v>
      </c>
      <c r="S420">
        <v>799</v>
      </c>
    </row>
    <row r="421" spans="1:19" ht="15">
      <c r="A421" t="s">
        <v>6896</v>
      </c>
      <c r="C421" s="2" t="s">
        <v>10093</v>
      </c>
      <c r="D421" t="s">
        <v>2070</v>
      </c>
      <c r="E421" s="2" t="s">
        <v>948</v>
      </c>
      <c r="F421" t="s">
        <v>7507</v>
      </c>
      <c r="G421" t="s">
        <v>7660</v>
      </c>
      <c r="H421" s="22" t="s">
        <v>1396</v>
      </c>
      <c r="I421" t="s">
        <v>1188</v>
      </c>
      <c r="J421" s="11" t="str">
        <f t="shared" si="105"/>
        <v>IC.PA.080401</v>
      </c>
      <c r="K421" s="2" t="s">
        <v>1192</v>
      </c>
      <c r="L421" t="str">
        <f t="shared" si="109"/>
        <v xml:space="preserve">       Trigger none</v>
      </c>
      <c r="M421" s="2" t="str">
        <f t="shared" si="106"/>
        <v>PI.IC.PA.080401.01</v>
      </c>
      <c r="N421" s="12"/>
      <c r="O421" s="12" t="str">
        <f t="shared" si="107"/>
        <v>PH.IC.PA.080401.01</v>
      </c>
      <c r="Q421" s="12" t="str">
        <f t="shared" si="108"/>
        <v>CL.IC.PA.080401.01</v>
      </c>
    </row>
    <row r="422" spans="1:19" ht="15">
      <c r="A422" t="s">
        <v>6896</v>
      </c>
      <c r="C422" s="2" t="s">
        <v>10093</v>
      </c>
      <c r="E422" s="2" t="s">
        <v>7070</v>
      </c>
      <c r="F422" t="s">
        <v>7507</v>
      </c>
      <c r="G422" t="s">
        <v>7661</v>
      </c>
      <c r="H422" s="22" t="s">
        <v>1398</v>
      </c>
      <c r="I422" t="s">
        <v>7662</v>
      </c>
      <c r="J422" s="11" t="str">
        <f t="shared" si="105"/>
        <v>IC.PA.080402</v>
      </c>
      <c r="K422" s="2" t="s">
        <v>1192</v>
      </c>
      <c r="L422" t="str">
        <f t="shared" si="109"/>
        <v xml:space="preserve">       Trigger anxiety</v>
      </c>
      <c r="M422" s="2" t="str">
        <f t="shared" si="106"/>
        <v>PI.IC.PA.080402.01</v>
      </c>
      <c r="N422" s="12"/>
      <c r="O422" s="12" t="str">
        <f t="shared" si="107"/>
        <v>PH.IC.PA.080402.01</v>
      </c>
      <c r="Q422" s="12" t="str">
        <f t="shared" si="108"/>
        <v>CL.IC.PA.080402.01</v>
      </c>
    </row>
    <row r="423" spans="1:19" ht="15">
      <c r="A423" t="s">
        <v>6896</v>
      </c>
      <c r="C423" s="2" t="s">
        <v>10093</v>
      </c>
      <c r="E423" s="2" t="s">
        <v>7070</v>
      </c>
      <c r="F423" t="s">
        <v>7507</v>
      </c>
      <c r="G423" t="s">
        <v>7527</v>
      </c>
      <c r="H423" s="22" t="s">
        <v>1400</v>
      </c>
      <c r="I423" t="s">
        <v>7528</v>
      </c>
      <c r="J423" s="11" t="str">
        <f t="shared" si="105"/>
        <v>IC.PA.080403</v>
      </c>
      <c r="K423" s="2" t="s">
        <v>1192</v>
      </c>
      <c r="L423" t="str">
        <f t="shared" si="109"/>
        <v xml:space="preserve">       Trigger coughing</v>
      </c>
      <c r="M423" s="2" t="str">
        <f t="shared" si="106"/>
        <v>PI.IC.PA.080403.01</v>
      </c>
      <c r="N423" s="12"/>
      <c r="O423" s="12" t="str">
        <f t="shared" si="107"/>
        <v>PH.IC.PA.080403.01</v>
      </c>
      <c r="Q423" s="12" t="str">
        <f t="shared" si="108"/>
        <v>CL.IC.PA.080403.01</v>
      </c>
    </row>
    <row r="424" spans="1:19" ht="15">
      <c r="A424" t="s">
        <v>6896</v>
      </c>
      <c r="C424" s="2" t="s">
        <v>10093</v>
      </c>
      <c r="E424" s="2" t="s">
        <v>7070</v>
      </c>
      <c r="F424" t="s">
        <v>7507</v>
      </c>
      <c r="G424" t="s">
        <v>7529</v>
      </c>
      <c r="H424" s="22" t="s">
        <v>1402</v>
      </c>
      <c r="I424" t="s">
        <v>7364</v>
      </c>
      <c r="J424" s="11" t="str">
        <f t="shared" si="105"/>
        <v>IC.PA.080404</v>
      </c>
      <c r="K424" s="2" t="s">
        <v>1192</v>
      </c>
      <c r="L424" t="str">
        <f t="shared" si="109"/>
        <v xml:space="preserve">       Trigger deep breathing</v>
      </c>
      <c r="M424" s="2" t="str">
        <f t="shared" si="106"/>
        <v>PI.IC.PA.080404.01</v>
      </c>
      <c r="N424" s="12"/>
      <c r="O424" s="12" t="str">
        <f t="shared" si="107"/>
        <v>PH.IC.PA.080404.01</v>
      </c>
      <c r="Q424" s="12" t="str">
        <f t="shared" si="108"/>
        <v>CL.IC.PA.080404.01</v>
      </c>
    </row>
    <row r="425" spans="1:19" ht="15">
      <c r="A425" t="s">
        <v>6896</v>
      </c>
      <c r="C425" s="2" t="s">
        <v>10093</v>
      </c>
      <c r="E425" s="2" t="s">
        <v>7070</v>
      </c>
      <c r="F425" t="s">
        <v>7507</v>
      </c>
      <c r="G425" t="s">
        <v>7365</v>
      </c>
      <c r="H425" s="22" t="s">
        <v>1404</v>
      </c>
      <c r="I425" t="s">
        <v>7366</v>
      </c>
      <c r="J425" s="11" t="str">
        <f t="shared" si="105"/>
        <v>IC.PA.080405</v>
      </c>
      <c r="K425" s="2" t="s">
        <v>1192</v>
      </c>
      <c r="L425" t="str">
        <f t="shared" si="109"/>
        <v xml:space="preserve">       Trigger stress</v>
      </c>
      <c r="M425" s="2" t="str">
        <f t="shared" si="106"/>
        <v>PI.IC.PA.080405.01</v>
      </c>
      <c r="N425" s="12"/>
      <c r="O425" s="12" t="str">
        <f t="shared" si="107"/>
        <v>PH.IC.PA.080405.01</v>
      </c>
      <c r="Q425" s="12" t="str">
        <f t="shared" si="108"/>
        <v>CL.IC.PA.080405.01</v>
      </c>
    </row>
    <row r="426" spans="1:19" ht="15">
      <c r="A426" t="s">
        <v>6896</v>
      </c>
      <c r="C426" s="2" t="s">
        <v>10093</v>
      </c>
      <c r="E426" s="2" t="s">
        <v>7070</v>
      </c>
      <c r="F426" t="s">
        <v>7507</v>
      </c>
      <c r="G426" t="s">
        <v>7367</v>
      </c>
      <c r="H426" s="22" t="s">
        <v>1406</v>
      </c>
      <c r="I426" t="s">
        <v>7368</v>
      </c>
      <c r="J426" s="11" t="str">
        <f t="shared" si="105"/>
        <v>IC.PA.080406</v>
      </c>
      <c r="K426" s="2" t="s">
        <v>1192</v>
      </c>
      <c r="L426" t="str">
        <f t="shared" si="109"/>
        <v xml:space="preserve">       Trigger cold</v>
      </c>
      <c r="M426" s="2" t="str">
        <f t="shared" si="106"/>
        <v>PI.IC.PA.080406.01</v>
      </c>
      <c r="N426" s="12"/>
      <c r="O426" s="12" t="str">
        <f t="shared" si="107"/>
        <v>PH.IC.PA.080406.01</v>
      </c>
      <c r="Q426" s="12" t="str">
        <f t="shared" si="108"/>
        <v>CL.IC.PA.080406.01</v>
      </c>
    </row>
    <row r="427" spans="1:19" ht="15">
      <c r="A427" t="s">
        <v>6896</v>
      </c>
      <c r="C427" s="2" t="s">
        <v>10093</v>
      </c>
      <c r="E427" s="2" t="s">
        <v>7070</v>
      </c>
      <c r="F427" t="s">
        <v>7507</v>
      </c>
      <c r="G427" t="s">
        <v>7369</v>
      </c>
      <c r="H427" s="22" t="s">
        <v>1419</v>
      </c>
      <c r="I427" t="s">
        <v>7533</v>
      </c>
      <c r="J427" s="11" t="str">
        <f t="shared" si="105"/>
        <v>IC.PA.080407</v>
      </c>
      <c r="K427" s="2" t="s">
        <v>1192</v>
      </c>
      <c r="L427" t="str">
        <f t="shared" si="109"/>
        <v xml:space="preserve">       Trigger heat</v>
      </c>
      <c r="M427" s="2" t="str">
        <f t="shared" si="106"/>
        <v>PI.IC.PA.080407.01</v>
      </c>
      <c r="N427" s="12"/>
      <c r="O427" s="12" t="str">
        <f t="shared" si="107"/>
        <v>PH.IC.PA.080407.01</v>
      </c>
      <c r="Q427" s="12" t="str">
        <f t="shared" si="108"/>
        <v>CL.IC.PA.080407.01</v>
      </c>
    </row>
    <row r="428" spans="1:19" ht="15">
      <c r="A428" t="s">
        <v>6896</v>
      </c>
      <c r="C428" s="2" t="s">
        <v>10093</v>
      </c>
      <c r="E428" s="2" t="s">
        <v>7070</v>
      </c>
      <c r="F428" t="s">
        <v>7507</v>
      </c>
      <c r="G428" t="s">
        <v>7534</v>
      </c>
      <c r="H428" s="22" t="s">
        <v>1550</v>
      </c>
      <c r="I428" t="s">
        <v>7535</v>
      </c>
      <c r="J428" s="11" t="str">
        <f t="shared" si="105"/>
        <v>IC.PA.080408</v>
      </c>
      <c r="K428" s="2" t="s">
        <v>1192</v>
      </c>
      <c r="L428" t="str">
        <f t="shared" si="109"/>
        <v xml:space="preserve">       Trigger exercise</v>
      </c>
      <c r="M428" s="2" t="str">
        <f t="shared" si="106"/>
        <v>PI.IC.PA.080408.01</v>
      </c>
      <c r="N428" s="12"/>
      <c r="O428" s="12" t="str">
        <f t="shared" si="107"/>
        <v>PH.IC.PA.080408.01</v>
      </c>
      <c r="Q428" s="12" t="str">
        <f t="shared" si="108"/>
        <v>CL.IC.PA.080408.01</v>
      </c>
    </row>
    <row r="429" spans="1:19" ht="15">
      <c r="A429" t="s">
        <v>6896</v>
      </c>
      <c r="C429" s="2" t="s">
        <v>10093</v>
      </c>
      <c r="E429" s="2" t="s">
        <v>7070</v>
      </c>
      <c r="F429" t="s">
        <v>7507</v>
      </c>
      <c r="G429" t="s">
        <v>7536</v>
      </c>
      <c r="H429" s="22" t="s">
        <v>1551</v>
      </c>
      <c r="I429" t="s">
        <v>7537</v>
      </c>
      <c r="J429" s="11" t="str">
        <f t="shared" si="105"/>
        <v>IC.PA.080409</v>
      </c>
      <c r="K429" s="2" t="s">
        <v>1192</v>
      </c>
      <c r="L429" t="str">
        <f t="shared" si="109"/>
        <v xml:space="preserve">       Trigger light</v>
      </c>
      <c r="M429" s="2" t="str">
        <f t="shared" si="106"/>
        <v>PI.IC.PA.080409.01</v>
      </c>
      <c r="N429" s="12"/>
      <c r="O429" s="12" t="str">
        <f t="shared" si="107"/>
        <v>PH.IC.PA.080409.01</v>
      </c>
      <c r="Q429" s="12" t="str">
        <f t="shared" si="108"/>
        <v>CL.IC.PA.080409.01</v>
      </c>
    </row>
    <row r="430" spans="1:19" ht="15">
      <c r="A430" t="s">
        <v>6896</v>
      </c>
      <c r="C430" s="2" t="s">
        <v>10093</v>
      </c>
      <c r="E430" s="2" t="s">
        <v>7070</v>
      </c>
      <c r="F430" t="s">
        <v>7507</v>
      </c>
      <c r="G430" t="s">
        <v>7538</v>
      </c>
      <c r="H430" s="22" t="s">
        <v>1571</v>
      </c>
      <c r="I430" t="s">
        <v>7383</v>
      </c>
      <c r="J430" s="11" t="str">
        <f t="shared" si="105"/>
        <v>IC.PA.080410</v>
      </c>
      <c r="K430" s="2" t="s">
        <v>1192</v>
      </c>
      <c r="L430" t="str">
        <f t="shared" si="109"/>
        <v xml:space="preserve">       Trigger movement</v>
      </c>
      <c r="M430" s="2" t="str">
        <f t="shared" si="106"/>
        <v>PI.IC.PA.080410.01</v>
      </c>
      <c r="N430" s="12"/>
      <c r="O430" s="12" t="str">
        <f t="shared" si="107"/>
        <v>PH.IC.PA.080410.01</v>
      </c>
      <c r="Q430" s="12" t="str">
        <f t="shared" si="108"/>
        <v>CL.IC.PA.080410.01</v>
      </c>
    </row>
    <row r="431" spans="1:19" ht="15">
      <c r="A431" t="s">
        <v>6896</v>
      </c>
      <c r="C431" s="2" t="s">
        <v>10093</v>
      </c>
      <c r="E431" s="2" t="s">
        <v>7070</v>
      </c>
      <c r="F431" t="s">
        <v>7507</v>
      </c>
      <c r="G431" t="s">
        <v>7384</v>
      </c>
      <c r="H431" s="22" t="s">
        <v>1298</v>
      </c>
      <c r="I431" t="s">
        <v>7385</v>
      </c>
      <c r="J431" s="11" t="str">
        <f t="shared" si="105"/>
        <v>IC.PA.080411</v>
      </c>
      <c r="K431" s="2" t="s">
        <v>1192</v>
      </c>
      <c r="L431" t="str">
        <f t="shared" si="109"/>
        <v xml:space="preserve">       Trigger walking</v>
      </c>
      <c r="M431" s="2" t="str">
        <f t="shared" si="106"/>
        <v>PI.IC.PA.080411.01</v>
      </c>
      <c r="N431" s="12"/>
      <c r="O431" s="12" t="str">
        <f t="shared" si="107"/>
        <v>PH.IC.PA.080411.01</v>
      </c>
      <c r="Q431" s="12" t="str">
        <f t="shared" si="108"/>
        <v>CL.IC.PA.080411.01</v>
      </c>
    </row>
    <row r="432" spans="1:19" ht="15">
      <c r="A432" t="s">
        <v>6896</v>
      </c>
      <c r="C432" s="2" t="s">
        <v>10093</v>
      </c>
      <c r="E432" s="2" t="s">
        <v>7070</v>
      </c>
      <c r="F432" t="s">
        <v>7507</v>
      </c>
      <c r="G432" t="s">
        <v>7386</v>
      </c>
      <c r="H432" s="22" t="s">
        <v>1299</v>
      </c>
      <c r="I432" t="s">
        <v>7206</v>
      </c>
      <c r="J432" s="11" t="str">
        <f t="shared" si="105"/>
        <v>IC.PA.080412</v>
      </c>
      <c r="K432" s="2" t="s">
        <v>1192</v>
      </c>
      <c r="L432" t="str">
        <f t="shared" si="109"/>
        <v xml:space="preserve">       Trigger noise</v>
      </c>
      <c r="M432" s="2" t="str">
        <f t="shared" si="106"/>
        <v>PI.IC.PA.080412.01</v>
      </c>
      <c r="N432" s="12"/>
      <c r="O432" s="12" t="str">
        <f t="shared" si="107"/>
        <v>PH.IC.PA.080412.01</v>
      </c>
      <c r="Q432" s="12" t="str">
        <f t="shared" si="108"/>
        <v>CL.IC.PA.080412.01</v>
      </c>
    </row>
    <row r="433" spans="1:19" ht="15">
      <c r="A433" t="s">
        <v>6896</v>
      </c>
      <c r="C433" s="2" t="s">
        <v>10093</v>
      </c>
      <c r="E433" s="2" t="s">
        <v>7070</v>
      </c>
      <c r="F433" t="s">
        <v>7507</v>
      </c>
      <c r="G433" t="s">
        <v>7021</v>
      </c>
      <c r="H433" s="22" t="s">
        <v>1300</v>
      </c>
      <c r="I433" t="s">
        <v>7022</v>
      </c>
      <c r="J433" s="11" t="str">
        <f t="shared" si="105"/>
        <v>IC.PA.080413</v>
      </c>
      <c r="K433" s="2" t="s">
        <v>1192</v>
      </c>
      <c r="L433" t="str">
        <f t="shared" si="109"/>
        <v xml:space="preserve">       Trigger weather change</v>
      </c>
      <c r="M433" s="2" t="str">
        <f t="shared" si="106"/>
        <v>PI.IC.PA.080413.01</v>
      </c>
      <c r="N433" s="12"/>
      <c r="O433" s="12" t="str">
        <f t="shared" si="107"/>
        <v>PH.IC.PA.080413.01</v>
      </c>
      <c r="Q433" s="12" t="str">
        <f t="shared" si="108"/>
        <v>CL.IC.PA.080413.01</v>
      </c>
    </row>
    <row r="434" spans="1:19" ht="15">
      <c r="A434" t="s">
        <v>6896</v>
      </c>
      <c r="C434" s="2" t="s">
        <v>10093</v>
      </c>
      <c r="E434" s="2" t="s">
        <v>7070</v>
      </c>
      <c r="F434" t="s">
        <v>7507</v>
      </c>
      <c r="G434" t="s">
        <v>7023</v>
      </c>
      <c r="H434" s="22" t="s">
        <v>1301</v>
      </c>
      <c r="I434" t="s">
        <v>7024</v>
      </c>
      <c r="J434" s="11" t="str">
        <f t="shared" si="105"/>
        <v>IC.PA.080414</v>
      </c>
      <c r="K434" s="2" t="s">
        <v>1192</v>
      </c>
      <c r="L434" t="str">
        <f t="shared" si="109"/>
        <v xml:space="preserve">       Trigger sleep deficit</v>
      </c>
      <c r="M434" s="2" t="str">
        <f t="shared" si="106"/>
        <v>PI.IC.PA.080414.01</v>
      </c>
      <c r="N434" s="12"/>
      <c r="O434" s="12" t="str">
        <f t="shared" si="107"/>
        <v>PH.IC.PA.080414.01</v>
      </c>
      <c r="Q434" s="12" t="str">
        <f t="shared" si="108"/>
        <v>CL.IC.PA.080414.01</v>
      </c>
    </row>
    <row r="435" spans="1:19" ht="15">
      <c r="A435" t="s">
        <v>6896</v>
      </c>
      <c r="C435" s="2" t="s">
        <v>10093</v>
      </c>
      <c r="E435" s="2" t="s">
        <v>7070</v>
      </c>
      <c r="F435" t="s">
        <v>7507</v>
      </c>
      <c r="G435" t="s">
        <v>7025</v>
      </c>
      <c r="H435" s="22" t="s">
        <v>1468</v>
      </c>
      <c r="I435" t="s">
        <v>7026</v>
      </c>
      <c r="J435" s="11" t="str">
        <f t="shared" si="105"/>
        <v>IC.PA.080415</v>
      </c>
      <c r="K435" s="2" t="s">
        <v>1192</v>
      </c>
      <c r="L435" t="str">
        <f t="shared" si="109"/>
        <v xml:space="preserve">       Trigger medication</v>
      </c>
      <c r="M435" s="2" t="str">
        <f t="shared" si="106"/>
        <v>PI.IC.PA.080415.01</v>
      </c>
      <c r="N435" s="12"/>
      <c r="O435" s="12" t="str">
        <f t="shared" si="107"/>
        <v>PH.IC.PA.080415.01</v>
      </c>
      <c r="Q435" s="12" t="str">
        <f t="shared" si="108"/>
        <v>CL.IC.PA.080415.01</v>
      </c>
    </row>
    <row r="436" spans="1:19" ht="15">
      <c r="A436" t="s">
        <v>6896</v>
      </c>
      <c r="C436" s="2" t="s">
        <v>10093</v>
      </c>
      <c r="E436" s="2" t="s">
        <v>7070</v>
      </c>
      <c r="F436" t="s">
        <v>7507</v>
      </c>
      <c r="G436" t="s">
        <v>7213</v>
      </c>
      <c r="H436" s="22" t="s">
        <v>1469</v>
      </c>
      <c r="I436" t="s">
        <v>7214</v>
      </c>
      <c r="J436" s="11" t="str">
        <f t="shared" si="105"/>
        <v>IC.PA.080416</v>
      </c>
      <c r="K436" s="2" t="s">
        <v>1192</v>
      </c>
      <c r="L436" t="str">
        <f t="shared" si="109"/>
        <v xml:space="preserve">       Trigger procedure</v>
      </c>
      <c r="M436" s="2" t="str">
        <f t="shared" si="106"/>
        <v>PI.IC.PA.080416.01</v>
      </c>
      <c r="N436" s="12"/>
      <c r="O436" s="12" t="str">
        <f t="shared" si="107"/>
        <v>PH.IC.PA.080416.01</v>
      </c>
      <c r="Q436" s="12" t="str">
        <f t="shared" si="108"/>
        <v>CL.IC.PA.080416.01</v>
      </c>
      <c r="R436" t="s">
        <v>1141</v>
      </c>
      <c r="S436">
        <v>486</v>
      </c>
    </row>
    <row r="437" spans="1:19" ht="15">
      <c r="A437" t="s">
        <v>6896</v>
      </c>
      <c r="C437" s="2" t="s">
        <v>10093</v>
      </c>
      <c r="E437" s="2" t="s">
        <v>7070</v>
      </c>
      <c r="F437" t="s">
        <v>7507</v>
      </c>
      <c r="G437" t="s">
        <v>7215</v>
      </c>
      <c r="H437" s="22" t="s">
        <v>1138</v>
      </c>
      <c r="I437" t="s">
        <v>7216</v>
      </c>
      <c r="J437" s="11" t="str">
        <f t="shared" si="105"/>
        <v>IC.PA.080417</v>
      </c>
      <c r="K437" s="2" t="s">
        <v>11324</v>
      </c>
      <c r="L437" t="str">
        <f t="shared" si="109"/>
        <v>Trigger Cardiac</v>
      </c>
      <c r="M437" s="2" t="str">
        <f t="shared" si="106"/>
        <v>PI.IC.PA.080417.01</v>
      </c>
      <c r="N437" s="12"/>
      <c r="O437" s="12" t="str">
        <f t="shared" si="107"/>
        <v>PH.IC.PA.080417.01</v>
      </c>
      <c r="Q437" s="12" t="str">
        <f t="shared" si="108"/>
        <v>CL.IC.PA.080417.01</v>
      </c>
      <c r="R437" t="s">
        <v>1141</v>
      </c>
      <c r="S437">
        <v>486</v>
      </c>
    </row>
    <row r="438" spans="1:19" ht="15">
      <c r="A438" t="s">
        <v>6896</v>
      </c>
      <c r="C438" s="2" t="s">
        <v>10093</v>
      </c>
      <c r="E438" s="2" t="s">
        <v>7070</v>
      </c>
      <c r="F438" t="s">
        <v>7507</v>
      </c>
      <c r="G438" t="s">
        <v>7035</v>
      </c>
      <c r="H438" s="22" t="s">
        <v>965</v>
      </c>
      <c r="I438" t="s">
        <v>7036</v>
      </c>
      <c r="J438" s="11" t="str">
        <f t="shared" si="105"/>
        <v>IC.PA.080418</v>
      </c>
      <c r="K438" s="2" t="s">
        <v>11324</v>
      </c>
      <c r="L438" t="str">
        <f t="shared" si="109"/>
        <v>Trigger Chronic</v>
      </c>
      <c r="M438" s="2" t="str">
        <f t="shared" si="106"/>
        <v>PI.IC.PA.080418.01</v>
      </c>
      <c r="N438" s="12"/>
      <c r="O438" s="12" t="str">
        <f t="shared" si="107"/>
        <v>PH.IC.PA.080418.01</v>
      </c>
      <c r="Q438" s="12" t="str">
        <f t="shared" si="108"/>
        <v>CL.IC.PA.080418.01</v>
      </c>
      <c r="R438" t="s">
        <v>1141</v>
      </c>
      <c r="S438">
        <v>486</v>
      </c>
    </row>
    <row r="439" spans="1:19" ht="15">
      <c r="A439" t="s">
        <v>6896</v>
      </c>
      <c r="C439" s="2" t="s">
        <v>10093</v>
      </c>
      <c r="E439" s="2" t="s">
        <v>7070</v>
      </c>
      <c r="F439" t="s">
        <v>7507</v>
      </c>
      <c r="G439" t="s">
        <v>7037</v>
      </c>
      <c r="H439" s="22" t="s">
        <v>967</v>
      </c>
      <c r="I439" t="s">
        <v>7582</v>
      </c>
      <c r="J439" s="11" t="str">
        <f t="shared" si="105"/>
        <v>IC.PA.080419</v>
      </c>
      <c r="K439" s="2" t="s">
        <v>11324</v>
      </c>
      <c r="L439" t="str">
        <f t="shared" si="109"/>
        <v>Trigger Diagnosis</v>
      </c>
      <c r="M439" s="2" t="str">
        <f t="shared" si="106"/>
        <v>PI.IC.PA.080419.01</v>
      </c>
      <c r="N439" s="12"/>
      <c r="O439" s="12" t="str">
        <f t="shared" si="107"/>
        <v>PH.IC.PA.080419.01</v>
      </c>
      <c r="Q439" s="12" t="str">
        <f t="shared" si="108"/>
        <v>CL.IC.PA.080419.01</v>
      </c>
      <c r="R439" t="s">
        <v>9277</v>
      </c>
      <c r="S439">
        <v>486</v>
      </c>
    </row>
    <row r="440" spans="1:19" ht="15">
      <c r="A440" t="s">
        <v>6896</v>
      </c>
      <c r="C440" s="2" t="s">
        <v>10093</v>
      </c>
      <c r="E440" s="2" t="s">
        <v>948</v>
      </c>
      <c r="F440" t="s">
        <v>7507</v>
      </c>
      <c r="G440" t="s">
        <v>7727</v>
      </c>
      <c r="H440" s="22" t="s">
        <v>6396</v>
      </c>
      <c r="I440" t="s">
        <v>7728</v>
      </c>
      <c r="J440" s="11" t="str">
        <f t="shared" si="105"/>
        <v>IC.PA.080420</v>
      </c>
      <c r="K440" s="2" t="s">
        <v>11324</v>
      </c>
      <c r="L440" t="str">
        <f t="shared" si="109"/>
        <v xml:space="preserve"> Trigger Incision</v>
      </c>
      <c r="M440" s="2" t="str">
        <f t="shared" si="106"/>
        <v>PI.IC.PA.080420.01</v>
      </c>
      <c r="N440" s="12"/>
      <c r="O440" s="12" t="str">
        <f t="shared" si="107"/>
        <v>PH.IC.PA.080420.01</v>
      </c>
      <c r="Q440" s="12" t="str">
        <f t="shared" si="108"/>
        <v>CL.IC.PA.080420.01</v>
      </c>
      <c r="R440" t="s">
        <v>9277</v>
      </c>
      <c r="S440">
        <v>486</v>
      </c>
    </row>
    <row r="441" spans="1:19" ht="15">
      <c r="A441" t="s">
        <v>6896</v>
      </c>
      <c r="C441" s="2" t="s">
        <v>10093</v>
      </c>
      <c r="E441" s="2" t="s">
        <v>948</v>
      </c>
      <c r="F441" t="s">
        <v>7507</v>
      </c>
      <c r="G441" t="s">
        <v>7875</v>
      </c>
      <c r="H441" s="22" t="s">
        <v>5577</v>
      </c>
      <c r="I441" t="s">
        <v>7876</v>
      </c>
      <c r="J441" s="11" t="str">
        <f t="shared" si="105"/>
        <v>IC.PA.080421</v>
      </c>
      <c r="K441" s="2" t="s">
        <v>11324</v>
      </c>
      <c r="L441" t="str">
        <f t="shared" si="109"/>
        <v>Trigger Injury Unknown</v>
      </c>
      <c r="M441" s="2" t="str">
        <f t="shared" si="106"/>
        <v>PI.IC.PA.080421.01</v>
      </c>
      <c r="N441" s="12"/>
      <c r="O441" s="12" t="str">
        <f t="shared" si="107"/>
        <v>PH.IC.PA.080421.01</v>
      </c>
      <c r="Q441" s="12" t="str">
        <f t="shared" si="108"/>
        <v>CL.IC.PA.080421.01</v>
      </c>
      <c r="R441" t="s">
        <v>1141</v>
      </c>
      <c r="S441">
        <v>486</v>
      </c>
    </row>
    <row r="442" spans="1:19" ht="15">
      <c r="A442" t="s">
        <v>6896</v>
      </c>
      <c r="C442" s="2" t="s">
        <v>10093</v>
      </c>
      <c r="E442" s="2" t="s">
        <v>948</v>
      </c>
      <c r="F442" t="s">
        <v>7507</v>
      </c>
      <c r="G442" t="s">
        <v>7877</v>
      </c>
      <c r="H442" s="22" t="s">
        <v>5751</v>
      </c>
      <c r="I442" t="s">
        <v>7878</v>
      </c>
      <c r="J442" s="11" t="str">
        <f t="shared" si="105"/>
        <v>IC.PA.080422</v>
      </c>
      <c r="K442" s="2" t="s">
        <v>11324</v>
      </c>
      <c r="L442" t="str">
        <f t="shared" si="109"/>
        <v>Trigger Wound</v>
      </c>
      <c r="M442" s="2" t="str">
        <f t="shared" si="106"/>
        <v>PI.IC.PA.080422.01</v>
      </c>
      <c r="N442" s="12"/>
      <c r="O442" s="12" t="str">
        <f t="shared" si="107"/>
        <v>PH.IC.PA.080422.01</v>
      </c>
      <c r="Q442" s="12" t="str">
        <f t="shared" si="108"/>
        <v>CL.IC.PA.080422.01</v>
      </c>
      <c r="R442" t="s">
        <v>1141</v>
      </c>
      <c r="S442">
        <v>486</v>
      </c>
    </row>
    <row r="443" spans="1:19" ht="15">
      <c r="A443" t="s">
        <v>6896</v>
      </c>
      <c r="C443" s="2" t="s">
        <v>10093</v>
      </c>
      <c r="D443" t="s">
        <v>7879</v>
      </c>
      <c r="E443" s="2" t="s">
        <v>7071</v>
      </c>
      <c r="F443" t="s">
        <v>7507</v>
      </c>
      <c r="G443" t="s">
        <v>7585</v>
      </c>
      <c r="H443" s="22" t="s">
        <v>1396</v>
      </c>
      <c r="I443" t="s">
        <v>4611</v>
      </c>
      <c r="J443" s="11" t="str">
        <f t="shared" si="105"/>
        <v>IC.PA.080501</v>
      </c>
      <c r="K443" s="2" t="s">
        <v>1192</v>
      </c>
      <c r="L443" t="str">
        <f t="shared" si="109"/>
        <v xml:space="preserve">      Related symptom diaphoretic</v>
      </c>
      <c r="M443" s="2" t="str">
        <f t="shared" si="106"/>
        <v>PI.IC.PA.080501.01</v>
      </c>
      <c r="N443" s="12"/>
      <c r="O443" s="12" t="str">
        <f t="shared" si="107"/>
        <v>PH.IC.PA.080501.01</v>
      </c>
      <c r="Q443" s="12" t="str">
        <f t="shared" si="108"/>
        <v>CL.IC.PA.080501.01</v>
      </c>
    </row>
    <row r="444" spans="1:19" ht="15">
      <c r="A444" t="s">
        <v>6896</v>
      </c>
      <c r="C444" s="2" t="s">
        <v>10093</v>
      </c>
      <c r="E444" s="2" t="s">
        <v>7071</v>
      </c>
      <c r="F444" t="s">
        <v>7507</v>
      </c>
      <c r="G444" t="s">
        <v>7586</v>
      </c>
      <c r="H444" s="22" t="s">
        <v>1398</v>
      </c>
      <c r="I444" t="s">
        <v>7587</v>
      </c>
      <c r="J444" s="11" t="str">
        <f t="shared" si="105"/>
        <v>IC.PA.080502</v>
      </c>
      <c r="K444" s="2" t="s">
        <v>11324</v>
      </c>
      <c r="L444" t="str">
        <f t="shared" si="109"/>
        <v xml:space="preserve">      Related symptom dizziness</v>
      </c>
      <c r="M444" s="2" t="str">
        <f t="shared" si="106"/>
        <v>PI.IC.PA.080502.01</v>
      </c>
      <c r="N444" s="12"/>
      <c r="O444" s="12" t="str">
        <f t="shared" si="107"/>
        <v>PH.IC.PA.080502.01</v>
      </c>
      <c r="Q444" s="12" t="str">
        <f t="shared" si="108"/>
        <v>CL.IC.PA.080502.01</v>
      </c>
    </row>
    <row r="445" spans="1:19" ht="15">
      <c r="A445" t="s">
        <v>6896</v>
      </c>
      <c r="C445" s="2" t="s">
        <v>10093</v>
      </c>
      <c r="E445" s="2" t="s">
        <v>7071</v>
      </c>
      <c r="F445" t="s">
        <v>7507</v>
      </c>
      <c r="G445" t="s">
        <v>7588</v>
      </c>
      <c r="H445" s="22" t="s">
        <v>1400</v>
      </c>
      <c r="I445" t="s">
        <v>7589</v>
      </c>
      <c r="J445" s="11" t="str">
        <f t="shared" si="105"/>
        <v>IC.PA.080503</v>
      </c>
      <c r="K445" s="2" t="s">
        <v>1192</v>
      </c>
      <c r="L445" t="str">
        <f t="shared" si="109"/>
        <v xml:space="preserve">      Related symptom short of breath</v>
      </c>
      <c r="M445" s="2" t="str">
        <f t="shared" si="106"/>
        <v>PI.IC.PA.080503.01</v>
      </c>
      <c r="N445" s="12"/>
      <c r="O445" s="12" t="str">
        <f t="shared" si="107"/>
        <v>PH.IC.PA.080503.01</v>
      </c>
      <c r="Q445" s="12" t="str">
        <f t="shared" si="108"/>
        <v>CL.IC.PA.080503.01</v>
      </c>
    </row>
    <row r="446" spans="1:19" ht="15">
      <c r="A446" t="s">
        <v>6896</v>
      </c>
      <c r="C446" s="2" t="s">
        <v>10093</v>
      </c>
      <c r="E446" s="2" t="s">
        <v>7071</v>
      </c>
      <c r="F446" t="s">
        <v>7507</v>
      </c>
      <c r="G446" t="s">
        <v>7733</v>
      </c>
      <c r="H446" s="22" t="s">
        <v>1402</v>
      </c>
      <c r="I446" t="s">
        <v>2911</v>
      </c>
      <c r="J446" s="11" t="str">
        <f t="shared" si="105"/>
        <v>IC.PA.080504</v>
      </c>
      <c r="K446" s="2" t="s">
        <v>1192</v>
      </c>
      <c r="L446" t="str">
        <f t="shared" si="109"/>
        <v xml:space="preserve">      Related symptom nauseated</v>
      </c>
      <c r="M446" s="2" t="str">
        <f t="shared" si="106"/>
        <v>PI.IC.PA.080504.01</v>
      </c>
      <c r="N446" s="12"/>
      <c r="O446" s="12" t="str">
        <f t="shared" si="107"/>
        <v>PH.IC.PA.080504.01</v>
      </c>
      <c r="Q446" s="12" t="str">
        <f t="shared" si="108"/>
        <v>CL.IC.PA.080504.01</v>
      </c>
    </row>
    <row r="447" spans="1:19" ht="15">
      <c r="A447" t="s">
        <v>6896</v>
      </c>
      <c r="C447" s="2" t="s">
        <v>10093</v>
      </c>
      <c r="E447" s="2" t="s">
        <v>7071</v>
      </c>
      <c r="F447" t="s">
        <v>7507</v>
      </c>
      <c r="G447" t="s">
        <v>7734</v>
      </c>
      <c r="H447" s="22" t="s">
        <v>1404</v>
      </c>
      <c r="I447" t="s">
        <v>7735</v>
      </c>
      <c r="J447" s="11" t="str">
        <f t="shared" si="105"/>
        <v>IC.PA.080505</v>
      </c>
      <c r="K447" s="2" t="s">
        <v>1192</v>
      </c>
      <c r="L447" t="str">
        <f t="shared" si="109"/>
        <v xml:space="preserve">      Related symptom photophobia</v>
      </c>
      <c r="M447" s="2" t="str">
        <f t="shared" si="106"/>
        <v>PI.IC.PA.080505.01</v>
      </c>
      <c r="N447" s="12"/>
      <c r="O447" s="12" t="str">
        <f t="shared" si="107"/>
        <v>PH.IC.PA.080505.01</v>
      </c>
      <c r="Q447" s="12" t="str">
        <f t="shared" si="108"/>
        <v>CL.IC.PA.080505.01</v>
      </c>
    </row>
    <row r="448" spans="1:19" ht="15">
      <c r="A448" t="s">
        <v>6896</v>
      </c>
      <c r="C448" s="2" t="s">
        <v>10093</v>
      </c>
      <c r="E448" s="2" t="s">
        <v>7071</v>
      </c>
      <c r="F448" t="s">
        <v>7507</v>
      </c>
      <c r="G448" t="s">
        <v>7736</v>
      </c>
      <c r="H448" s="22" t="s">
        <v>1406</v>
      </c>
      <c r="I448" t="s">
        <v>2741</v>
      </c>
      <c r="J448" s="11" t="str">
        <f t="shared" si="105"/>
        <v>IC.PA.080506</v>
      </c>
      <c r="K448" s="2" t="s">
        <v>1192</v>
      </c>
      <c r="L448" t="str">
        <f t="shared" si="109"/>
        <v xml:space="preserve">      Related symptom vomiting</v>
      </c>
      <c r="M448" s="2" t="str">
        <f t="shared" si="106"/>
        <v>PI.IC.PA.080506.01</v>
      </c>
      <c r="N448" s="12"/>
      <c r="O448" s="12" t="str">
        <f t="shared" si="107"/>
        <v>PH.IC.PA.080506.01</v>
      </c>
      <c r="Q448" s="12" t="str">
        <f t="shared" si="108"/>
        <v>CL.IC.PA.080506.01</v>
      </c>
    </row>
    <row r="449" spans="1:25" ht="15">
      <c r="A449" t="s">
        <v>6896</v>
      </c>
      <c r="C449" s="2" t="s">
        <v>11369</v>
      </c>
      <c r="E449" s="2" t="s">
        <v>7071</v>
      </c>
      <c r="F449" t="s">
        <v>7507</v>
      </c>
      <c r="G449" t="s">
        <v>7737</v>
      </c>
      <c r="H449" s="22" t="s">
        <v>1419</v>
      </c>
      <c r="I449" t="s">
        <v>6744</v>
      </c>
      <c r="J449" s="11" t="str">
        <f t="shared" ref="J449" si="110">CONCATENATE("IC.PA.",C449,E449,H449)</f>
        <v>IC.PA.080507</v>
      </c>
      <c r="K449" s="2" t="s">
        <v>11683</v>
      </c>
      <c r="L449" t="str">
        <f t="shared" ref="L449" si="111">G449</f>
        <v xml:space="preserve">      Related symptom visual changes</v>
      </c>
      <c r="M449" s="2" t="str">
        <f t="shared" ref="M449" si="112">CONCATENATE("PI.",J449,".",K449)</f>
        <v>PI.IC.PA.080507.01</v>
      </c>
      <c r="N449" s="12"/>
      <c r="O449" s="12" t="str">
        <f t="shared" ref="O449" si="113">CONCATENATE("PH.",J449,".",K449)</f>
        <v>PH.IC.PA.080507.01</v>
      </c>
      <c r="Q449" s="12" t="str">
        <f t="shared" ref="Q449" si="114">CONCATENATE("CL.",J449,".",K449)</f>
        <v>CL.IC.PA.080507.01</v>
      </c>
    </row>
    <row r="450" spans="1:25" ht="15">
      <c r="A450" t="s">
        <v>6896</v>
      </c>
      <c r="C450" s="2" t="s">
        <v>10093</v>
      </c>
      <c r="E450" s="2" t="s">
        <v>7071</v>
      </c>
      <c r="F450" t="s">
        <v>7507</v>
      </c>
      <c r="G450" t="s">
        <v>516</v>
      </c>
      <c r="H450" s="22" t="s">
        <v>641</v>
      </c>
      <c r="J450" s="11" t="str">
        <f t="shared" si="105"/>
        <v>IC.PA.080508</v>
      </c>
      <c r="K450" s="2" t="s">
        <v>1192</v>
      </c>
      <c r="L450" t="str">
        <f t="shared" si="109"/>
        <v>Other</v>
      </c>
      <c r="M450" s="2" t="str">
        <f t="shared" si="106"/>
        <v>PI.IC.PA.080508.01</v>
      </c>
      <c r="N450" s="12"/>
      <c r="O450" s="12" t="str">
        <f t="shared" si="107"/>
        <v>PH.IC.PA.080508.01</v>
      </c>
      <c r="Q450" s="12" t="str">
        <f t="shared" si="108"/>
        <v>CL.IC.PA.080508.01</v>
      </c>
      <c r="X450" t="s">
        <v>864</v>
      </c>
      <c r="Y450">
        <v>1126</v>
      </c>
    </row>
    <row r="451" spans="1:25" ht="15">
      <c r="A451" t="s">
        <v>6896</v>
      </c>
      <c r="C451" s="2" t="s">
        <v>10093</v>
      </c>
      <c r="D451" t="s">
        <v>5363</v>
      </c>
      <c r="E451" s="2" t="s">
        <v>6888</v>
      </c>
      <c r="F451" t="s">
        <v>7738</v>
      </c>
      <c r="G451" t="s">
        <v>7739</v>
      </c>
      <c r="H451" s="22" t="s">
        <v>1396</v>
      </c>
      <c r="I451" t="s">
        <v>7740</v>
      </c>
      <c r="J451" s="11" t="str">
        <f t="shared" si="105"/>
        <v>IC.PA.080601</v>
      </c>
      <c r="K451" s="2" t="s">
        <v>1192</v>
      </c>
      <c r="L451" t="str">
        <f t="shared" si="109"/>
        <v xml:space="preserve">      Acute</v>
      </c>
      <c r="M451" s="2" t="str">
        <f t="shared" si="106"/>
        <v>PI.IC.PA.080601.01</v>
      </c>
      <c r="N451" s="12"/>
      <c r="O451" s="12" t="str">
        <f t="shared" si="107"/>
        <v>PH.IC.PA.080601.01</v>
      </c>
      <c r="Q451" s="12" t="str">
        <f t="shared" si="108"/>
        <v>CL.IC.PA.080601.01</v>
      </c>
    </row>
    <row r="452" spans="1:25" ht="15">
      <c r="A452" t="s">
        <v>6896</v>
      </c>
      <c r="C452" s="2" t="s">
        <v>10093</v>
      </c>
      <c r="E452" s="2" t="s">
        <v>6888</v>
      </c>
      <c r="F452" t="s">
        <v>7738</v>
      </c>
      <c r="G452" t="s">
        <v>7597</v>
      </c>
      <c r="H452" s="22" t="s">
        <v>1398</v>
      </c>
      <c r="I452" t="s">
        <v>7598</v>
      </c>
      <c r="J452" s="11" t="str">
        <f t="shared" si="105"/>
        <v>IC.PA.080602</v>
      </c>
      <c r="K452" s="2" t="s">
        <v>1192</v>
      </c>
      <c r="L452" t="str">
        <f t="shared" si="109"/>
        <v xml:space="preserve">      Post surgical acute</v>
      </c>
      <c r="M452" s="2" t="str">
        <f t="shared" si="106"/>
        <v>PI.IC.PA.080602.01</v>
      </c>
      <c r="N452" s="12"/>
      <c r="O452" s="12" t="str">
        <f t="shared" si="107"/>
        <v>PH.IC.PA.080602.01</v>
      </c>
      <c r="Q452" s="12" t="str">
        <f t="shared" si="108"/>
        <v>CL.IC.PA.080602.01</v>
      </c>
    </row>
    <row r="453" spans="1:25" ht="15">
      <c r="A453" t="s">
        <v>6896</v>
      </c>
      <c r="C453" s="2" t="s">
        <v>10093</v>
      </c>
      <c r="E453" s="2" t="s">
        <v>6888</v>
      </c>
      <c r="F453" t="s">
        <v>7738</v>
      </c>
      <c r="G453" t="s">
        <v>7599</v>
      </c>
      <c r="H453" s="22" t="s">
        <v>1400</v>
      </c>
      <c r="I453" t="s">
        <v>7600</v>
      </c>
      <c r="J453" s="11" t="str">
        <f t="shared" si="105"/>
        <v>IC.PA.080603</v>
      </c>
      <c r="K453" s="2" t="s">
        <v>1192</v>
      </c>
      <c r="L453" t="str">
        <f t="shared" si="109"/>
        <v xml:space="preserve">      Post surgical chronic</v>
      </c>
      <c r="M453" s="2" t="str">
        <f t="shared" si="106"/>
        <v>PI.IC.PA.080603.01</v>
      </c>
      <c r="N453" s="12"/>
      <c r="O453" s="12" t="str">
        <f t="shared" si="107"/>
        <v>PH.IC.PA.080603.01</v>
      </c>
      <c r="Q453" s="12" t="str">
        <f t="shared" si="108"/>
        <v>CL.IC.PA.080603.01</v>
      </c>
    </row>
    <row r="454" spans="1:25" ht="15">
      <c r="A454" t="s">
        <v>6896</v>
      </c>
      <c r="C454" s="2" t="s">
        <v>10093</v>
      </c>
      <c r="E454" s="2" t="s">
        <v>6888</v>
      </c>
      <c r="F454" t="s">
        <v>7738</v>
      </c>
      <c r="G454" t="s">
        <v>7601</v>
      </c>
      <c r="H454" s="22" t="s">
        <v>1402</v>
      </c>
      <c r="I454" t="s">
        <v>7602</v>
      </c>
      <c r="J454" s="11" t="str">
        <f t="shared" si="105"/>
        <v>IC.PA.080604</v>
      </c>
      <c r="K454" s="2" t="s">
        <v>1192</v>
      </c>
      <c r="L454" t="str">
        <f t="shared" si="109"/>
        <v xml:space="preserve">      Chronic </v>
      </c>
      <c r="M454" s="2" t="str">
        <f t="shared" si="106"/>
        <v>PI.IC.PA.080604.01</v>
      </c>
      <c r="N454" s="12"/>
      <c r="O454" s="12" t="str">
        <f t="shared" si="107"/>
        <v>PH.IC.PA.080604.01</v>
      </c>
      <c r="Q454" s="12" t="str">
        <f t="shared" si="108"/>
        <v>CL.IC.PA.080604.01</v>
      </c>
    </row>
    <row r="455" spans="1:25" ht="15">
      <c r="A455" t="s">
        <v>6896</v>
      </c>
      <c r="C455" s="2" t="s">
        <v>10093</v>
      </c>
      <c r="E455" s="2" t="s">
        <v>6888</v>
      </c>
      <c r="F455" t="s">
        <v>7738</v>
      </c>
      <c r="G455" t="s">
        <v>7451</v>
      </c>
      <c r="H455" s="22" t="s">
        <v>1404</v>
      </c>
      <c r="I455" t="s">
        <v>6464</v>
      </c>
      <c r="J455" s="11" t="str">
        <f t="shared" si="105"/>
        <v>IC.PA.080605</v>
      </c>
      <c r="K455" s="2" t="s">
        <v>1192</v>
      </c>
      <c r="L455" t="str">
        <f t="shared" si="109"/>
        <v xml:space="preserve">      Cancer related</v>
      </c>
      <c r="M455" s="2" t="str">
        <f t="shared" si="106"/>
        <v>PI.IC.PA.080605.01</v>
      </c>
      <c r="N455" s="12"/>
      <c r="O455" s="12" t="str">
        <f t="shared" si="107"/>
        <v>PH.IC.PA.080605.01</v>
      </c>
      <c r="Q455" s="12" t="str">
        <f t="shared" si="108"/>
        <v>CL.IC.PA.080605.01</v>
      </c>
    </row>
    <row r="456" spans="1:25" ht="15">
      <c r="A456" t="s">
        <v>6896</v>
      </c>
      <c r="C456" s="2" t="s">
        <v>10093</v>
      </c>
      <c r="D456" t="s">
        <v>7452</v>
      </c>
      <c r="E456" s="2" t="s">
        <v>7284</v>
      </c>
      <c r="F456" t="s">
        <v>7738</v>
      </c>
      <c r="G456" t="s">
        <v>7453</v>
      </c>
      <c r="H456" s="22" t="s">
        <v>1396</v>
      </c>
      <c r="I456" t="s">
        <v>7454</v>
      </c>
      <c r="J456" s="11" t="str">
        <f t="shared" si="105"/>
        <v>IC.PA.080701</v>
      </c>
      <c r="K456" s="2" t="s">
        <v>1192</v>
      </c>
      <c r="L456" t="str">
        <f t="shared" si="109"/>
        <v xml:space="preserve">      Gradual</v>
      </c>
      <c r="M456" s="2" t="str">
        <f t="shared" si="106"/>
        <v>PI.IC.PA.080701.01</v>
      </c>
      <c r="N456" s="12"/>
      <c r="O456" s="12" t="str">
        <f t="shared" si="107"/>
        <v>PH.IC.PA.080701.01</v>
      </c>
      <c r="Q456" s="12" t="str">
        <f t="shared" si="108"/>
        <v>CL.IC.PA.080701.01</v>
      </c>
    </row>
    <row r="457" spans="1:25" ht="15">
      <c r="A457" t="s">
        <v>6896</v>
      </c>
      <c r="C457" s="2" t="s">
        <v>10093</v>
      </c>
      <c r="E457" s="2" t="s">
        <v>7284</v>
      </c>
      <c r="F457" t="s">
        <v>7738</v>
      </c>
      <c r="G457" t="s">
        <v>7455</v>
      </c>
      <c r="H457" s="22" t="s">
        <v>1398</v>
      </c>
      <c r="I457" t="s">
        <v>7456</v>
      </c>
      <c r="J457" s="11" t="str">
        <f t="shared" si="105"/>
        <v>IC.PA.080702</v>
      </c>
      <c r="K457" s="2" t="s">
        <v>1192</v>
      </c>
      <c r="L457" t="str">
        <f t="shared" si="109"/>
        <v xml:space="preserve">      Sudden</v>
      </c>
      <c r="M457" s="2" t="str">
        <f t="shared" si="106"/>
        <v>PI.IC.PA.080702.01</v>
      </c>
      <c r="N457" s="12"/>
      <c r="O457" s="12" t="str">
        <f t="shared" si="107"/>
        <v>PH.IC.PA.080702.01</v>
      </c>
      <c r="Q457" s="12" t="str">
        <f t="shared" si="108"/>
        <v>CL.IC.PA.080702.01</v>
      </c>
    </row>
    <row r="458" spans="1:25" ht="15">
      <c r="A458" t="s">
        <v>6896</v>
      </c>
      <c r="C458" s="2" t="s">
        <v>10093</v>
      </c>
      <c r="E458" s="2" t="s">
        <v>7284</v>
      </c>
      <c r="F458" t="s">
        <v>7738</v>
      </c>
      <c r="G458" t="s">
        <v>7457</v>
      </c>
      <c r="H458" s="22" t="s">
        <v>1400</v>
      </c>
      <c r="I458" t="s">
        <v>7605</v>
      </c>
      <c r="J458" s="11" t="str">
        <f t="shared" si="105"/>
        <v>IC.PA.080703</v>
      </c>
      <c r="K458" s="2" t="s">
        <v>1192</v>
      </c>
      <c r="L458" t="str">
        <f t="shared" si="109"/>
        <v xml:space="preserve">      Post procedure</v>
      </c>
      <c r="M458" s="2" t="str">
        <f t="shared" si="106"/>
        <v>PI.IC.PA.080703.01</v>
      </c>
      <c r="N458" s="12"/>
      <c r="O458" s="12" t="str">
        <f t="shared" si="107"/>
        <v>PH.IC.PA.080703.01</v>
      </c>
      <c r="Q458" s="12" t="str">
        <f t="shared" si="108"/>
        <v>CL.IC.PA.080703.01</v>
      </c>
    </row>
    <row r="459" spans="1:25" ht="15">
      <c r="A459" t="s">
        <v>6896</v>
      </c>
      <c r="C459" s="2" t="s">
        <v>10093</v>
      </c>
      <c r="E459" s="2" t="s">
        <v>7284</v>
      </c>
      <c r="F459" t="s">
        <v>7738</v>
      </c>
      <c r="G459" t="s">
        <v>7606</v>
      </c>
      <c r="H459" s="22" t="s">
        <v>1402</v>
      </c>
      <c r="I459" t="s">
        <v>7607</v>
      </c>
      <c r="J459" s="11" t="str">
        <f t="shared" si="105"/>
        <v>IC.PA.080704</v>
      </c>
      <c r="K459" s="2" t="s">
        <v>1192</v>
      </c>
      <c r="L459" t="str">
        <f t="shared" si="109"/>
        <v xml:space="preserve">      Upon wakening</v>
      </c>
      <c r="M459" s="2" t="str">
        <f t="shared" si="106"/>
        <v>PI.IC.PA.080704.01</v>
      </c>
      <c r="N459" s="12"/>
      <c r="O459" s="12" t="str">
        <f t="shared" si="107"/>
        <v>PH.IC.PA.080704.01</v>
      </c>
      <c r="Q459" s="12" t="str">
        <f t="shared" si="108"/>
        <v>CL.IC.PA.080704.01</v>
      </c>
    </row>
    <row r="460" spans="1:25" ht="15">
      <c r="A460" t="s">
        <v>6896</v>
      </c>
      <c r="C460" s="2" t="s">
        <v>10093</v>
      </c>
      <c r="E460" s="2" t="s">
        <v>7284</v>
      </c>
      <c r="F460" t="s">
        <v>7738</v>
      </c>
      <c r="G460" t="s">
        <v>7608</v>
      </c>
      <c r="H460" s="22" t="s">
        <v>1404</v>
      </c>
      <c r="I460" t="s">
        <v>7464</v>
      </c>
      <c r="J460" s="11" t="str">
        <f t="shared" si="105"/>
        <v>IC.PA.080705</v>
      </c>
      <c r="K460" s="2" t="s">
        <v>1192</v>
      </c>
      <c r="L460" t="str">
        <f t="shared" si="109"/>
        <v xml:space="preserve">      Date/time:  specify</v>
      </c>
      <c r="M460" s="2" t="str">
        <f t="shared" si="106"/>
        <v>PI.IC.PA.080705.01</v>
      </c>
      <c r="N460" s="12"/>
      <c r="O460" s="12" t="str">
        <f t="shared" si="107"/>
        <v>PH.IC.PA.080705.01</v>
      </c>
      <c r="Q460" s="12" t="str">
        <f t="shared" si="108"/>
        <v>CL.IC.PA.080705.01</v>
      </c>
    </row>
    <row r="461" spans="1:25" ht="15">
      <c r="A461" t="s">
        <v>6896</v>
      </c>
      <c r="C461" s="2" t="s">
        <v>10093</v>
      </c>
      <c r="D461" t="s">
        <v>7465</v>
      </c>
      <c r="E461" s="2" t="s">
        <v>10093</v>
      </c>
      <c r="F461" t="s">
        <v>7738</v>
      </c>
      <c r="G461" t="s">
        <v>7466</v>
      </c>
      <c r="H461" s="22" t="s">
        <v>1396</v>
      </c>
      <c r="I461" t="s">
        <v>7467</v>
      </c>
      <c r="J461" s="11" t="str">
        <f t="shared" si="105"/>
        <v>IC.PA.080801</v>
      </c>
      <c r="K461" s="2" t="s">
        <v>1192</v>
      </c>
      <c r="L461" t="str">
        <f t="shared" si="109"/>
        <v xml:space="preserve">      Constant</v>
      </c>
      <c r="M461" s="2" t="str">
        <f t="shared" si="106"/>
        <v>PI.IC.PA.080801.01</v>
      </c>
      <c r="N461" s="12"/>
      <c r="O461" s="12" t="str">
        <f t="shared" si="107"/>
        <v>PH.IC.PA.080801.01</v>
      </c>
      <c r="Q461" s="12" t="str">
        <f t="shared" si="108"/>
        <v>CL.IC.PA.080801.01</v>
      </c>
    </row>
    <row r="462" spans="1:25" ht="15">
      <c r="A462" t="s">
        <v>6896</v>
      </c>
      <c r="C462" s="2" t="s">
        <v>10093</v>
      </c>
      <c r="E462" s="2" t="s">
        <v>10093</v>
      </c>
      <c r="F462" t="s">
        <v>7738</v>
      </c>
      <c r="G462" t="s">
        <v>5268</v>
      </c>
      <c r="H462" s="22" t="s">
        <v>1398</v>
      </c>
      <c r="I462" t="s">
        <v>2407</v>
      </c>
      <c r="J462" s="11" t="str">
        <f t="shared" si="105"/>
        <v>IC.PA.080802</v>
      </c>
      <c r="K462" s="2" t="s">
        <v>1192</v>
      </c>
      <c r="L462" t="str">
        <f t="shared" si="109"/>
        <v xml:space="preserve">      Intermittent</v>
      </c>
      <c r="M462" s="2" t="str">
        <f t="shared" si="106"/>
        <v>PI.IC.PA.080802.01</v>
      </c>
      <c r="N462" s="12"/>
      <c r="O462" s="12" t="str">
        <f t="shared" si="107"/>
        <v>PH.IC.PA.080802.01</v>
      </c>
      <c r="Q462" s="12" t="str">
        <f t="shared" si="108"/>
        <v>CL.IC.PA.080802.01</v>
      </c>
    </row>
    <row r="463" spans="1:25" ht="15">
      <c r="A463" t="s">
        <v>6896</v>
      </c>
      <c r="C463" s="2" t="s">
        <v>10093</v>
      </c>
      <c r="E463" s="2" t="s">
        <v>10093</v>
      </c>
      <c r="F463" t="s">
        <v>7738</v>
      </c>
      <c r="G463" t="s">
        <v>7468</v>
      </c>
      <c r="H463" s="22" t="s">
        <v>1400</v>
      </c>
      <c r="I463" t="s">
        <v>7469</v>
      </c>
      <c r="J463" s="11" t="str">
        <f t="shared" si="105"/>
        <v>IC.PA.080803</v>
      </c>
      <c r="K463" s="2" t="s">
        <v>1192</v>
      </c>
      <c r="L463" t="str">
        <f t="shared" si="109"/>
        <v xml:space="preserve">      Aching</v>
      </c>
      <c r="M463" s="2" t="str">
        <f t="shared" si="106"/>
        <v>PI.IC.PA.080803.01</v>
      </c>
      <c r="N463" s="12"/>
      <c r="O463" s="12" t="str">
        <f t="shared" si="107"/>
        <v>PH.IC.PA.080803.01</v>
      </c>
      <c r="Q463" s="12" t="str">
        <f t="shared" si="108"/>
        <v>CL.IC.PA.080803.01</v>
      </c>
    </row>
    <row r="464" spans="1:25" ht="15">
      <c r="A464" t="s">
        <v>6896</v>
      </c>
      <c r="C464" s="2" t="s">
        <v>10093</v>
      </c>
      <c r="E464" s="2" t="s">
        <v>10093</v>
      </c>
      <c r="F464" t="s">
        <v>7738</v>
      </c>
      <c r="G464" t="s">
        <v>7470</v>
      </c>
      <c r="H464" s="22" t="s">
        <v>1402</v>
      </c>
      <c r="I464" t="s">
        <v>5866</v>
      </c>
      <c r="J464" s="11" t="str">
        <f t="shared" si="105"/>
        <v>IC.PA.080804</v>
      </c>
      <c r="K464" s="2" t="s">
        <v>1192</v>
      </c>
      <c r="L464" t="str">
        <f t="shared" si="109"/>
        <v xml:space="preserve">      Burning</v>
      </c>
      <c r="M464" s="2" t="str">
        <f t="shared" si="106"/>
        <v>PI.IC.PA.080804.01</v>
      </c>
      <c r="N464" s="12"/>
      <c r="O464" s="12" t="str">
        <f t="shared" si="107"/>
        <v>PH.IC.PA.080804.01</v>
      </c>
      <c r="Q464" s="12" t="str">
        <f t="shared" si="108"/>
        <v>CL.IC.PA.080804.01</v>
      </c>
    </row>
    <row r="465" spans="1:17" ht="15">
      <c r="A465" t="s">
        <v>6896</v>
      </c>
      <c r="C465" s="2" t="s">
        <v>10093</v>
      </c>
      <c r="E465" s="2" t="s">
        <v>10093</v>
      </c>
      <c r="F465" t="s">
        <v>7738</v>
      </c>
      <c r="G465" t="s">
        <v>7291</v>
      </c>
      <c r="H465" s="22" t="s">
        <v>1404</v>
      </c>
      <c r="I465" t="s">
        <v>7292</v>
      </c>
      <c r="J465" s="11" t="str">
        <f t="shared" si="105"/>
        <v>IC.PA.080805</v>
      </c>
      <c r="K465" s="2" t="s">
        <v>1192</v>
      </c>
      <c r="L465" t="str">
        <f t="shared" si="109"/>
        <v xml:space="preserve">      Cramping</v>
      </c>
      <c r="M465" s="2" t="str">
        <f t="shared" si="106"/>
        <v>PI.IC.PA.080805.01</v>
      </c>
      <c r="N465" s="12"/>
      <c r="O465" s="12" t="str">
        <f t="shared" si="107"/>
        <v>PH.IC.PA.080805.01</v>
      </c>
      <c r="Q465" s="12" t="str">
        <f t="shared" si="108"/>
        <v>CL.IC.PA.080805.01</v>
      </c>
    </row>
    <row r="466" spans="1:17" ht="15">
      <c r="A466" t="s">
        <v>6896</v>
      </c>
      <c r="C466" s="2" t="s">
        <v>10093</v>
      </c>
      <c r="E466" s="2" t="s">
        <v>10093</v>
      </c>
      <c r="F466" t="s">
        <v>7738</v>
      </c>
      <c r="G466" t="s">
        <v>7293</v>
      </c>
      <c r="H466" s="22" t="s">
        <v>1406</v>
      </c>
      <c r="I466" t="s">
        <v>7294</v>
      </c>
      <c r="J466" s="11" t="str">
        <f t="shared" si="105"/>
        <v>IC.PA.080806</v>
      </c>
      <c r="K466" s="2" t="s">
        <v>1192</v>
      </c>
      <c r="L466" t="str">
        <f t="shared" si="109"/>
        <v xml:space="preserve">      Dull</v>
      </c>
      <c r="M466" s="2" t="str">
        <f t="shared" si="106"/>
        <v>PI.IC.PA.080806.01</v>
      </c>
      <c r="N466" s="12"/>
      <c r="O466" s="12" t="str">
        <f t="shared" si="107"/>
        <v>PH.IC.PA.080806.01</v>
      </c>
      <c r="Q466" s="12" t="str">
        <f t="shared" si="108"/>
        <v>CL.IC.PA.080806.01</v>
      </c>
    </row>
    <row r="467" spans="1:17" ht="15">
      <c r="A467" t="s">
        <v>6896</v>
      </c>
      <c r="C467" s="2" t="s">
        <v>10093</v>
      </c>
      <c r="E467" s="2" t="s">
        <v>10093</v>
      </c>
      <c r="F467" t="s">
        <v>7738</v>
      </c>
      <c r="G467" t="s">
        <v>7114</v>
      </c>
      <c r="H467" s="22" t="s">
        <v>1419</v>
      </c>
      <c r="I467" t="s">
        <v>7115</v>
      </c>
      <c r="J467" s="11" t="str">
        <f t="shared" si="105"/>
        <v>IC.PA.080807</v>
      </c>
      <c r="K467" s="2" t="s">
        <v>1192</v>
      </c>
      <c r="L467" t="str">
        <f t="shared" si="109"/>
        <v xml:space="preserve">      Gnawing</v>
      </c>
      <c r="M467" s="2" t="str">
        <f t="shared" si="106"/>
        <v>PI.IC.PA.080807.01</v>
      </c>
      <c r="N467" s="12"/>
      <c r="O467" s="12" t="str">
        <f t="shared" si="107"/>
        <v>PH.IC.PA.080807.01</v>
      </c>
      <c r="Q467" s="12" t="str">
        <f t="shared" si="108"/>
        <v>CL.IC.PA.080807.01</v>
      </c>
    </row>
    <row r="468" spans="1:17" ht="15">
      <c r="A468" t="s">
        <v>6896</v>
      </c>
      <c r="C468" s="2" t="s">
        <v>10093</v>
      </c>
      <c r="E468" s="2" t="s">
        <v>10093</v>
      </c>
      <c r="F468" t="s">
        <v>7738</v>
      </c>
      <c r="G468" t="s">
        <v>7116</v>
      </c>
      <c r="H468" s="22" t="s">
        <v>1550</v>
      </c>
      <c r="I468" t="s">
        <v>7117</v>
      </c>
      <c r="J468" s="11" t="str">
        <f t="shared" si="105"/>
        <v>IC.PA.080808</v>
      </c>
      <c r="K468" s="2" t="s">
        <v>1192</v>
      </c>
      <c r="L468" t="str">
        <f t="shared" si="109"/>
        <v xml:space="preserve">      Nagging</v>
      </c>
      <c r="M468" s="2" t="str">
        <f t="shared" si="106"/>
        <v>PI.IC.PA.080808.01</v>
      </c>
      <c r="N468" s="12"/>
      <c r="O468" s="12" t="str">
        <f t="shared" si="107"/>
        <v>PH.IC.PA.080808.01</v>
      </c>
      <c r="Q468" s="12" t="str">
        <f t="shared" si="108"/>
        <v>CL.IC.PA.080808.01</v>
      </c>
    </row>
    <row r="469" spans="1:17" ht="15">
      <c r="A469" t="s">
        <v>6896</v>
      </c>
      <c r="C469" s="2" t="s">
        <v>10093</v>
      </c>
      <c r="E469" s="2" t="s">
        <v>10093</v>
      </c>
      <c r="F469" t="s">
        <v>7738</v>
      </c>
      <c r="G469" t="s">
        <v>7118</v>
      </c>
      <c r="H469" s="22" t="s">
        <v>1551</v>
      </c>
      <c r="I469" t="s">
        <v>7119</v>
      </c>
      <c r="J469" s="11" t="str">
        <f t="shared" si="105"/>
        <v>IC.PA.080809</v>
      </c>
      <c r="K469" s="2" t="s">
        <v>1192</v>
      </c>
      <c r="L469" t="str">
        <f t="shared" si="109"/>
        <v xml:space="preserve">      Heavy</v>
      </c>
      <c r="M469" s="2" t="str">
        <f t="shared" si="106"/>
        <v>PI.IC.PA.080809.01</v>
      </c>
      <c r="N469" s="12"/>
      <c r="O469" s="12" t="str">
        <f t="shared" si="107"/>
        <v>PH.IC.PA.080809.01</v>
      </c>
      <c r="Q469" s="12" t="str">
        <f t="shared" si="108"/>
        <v>CL.IC.PA.080809.01</v>
      </c>
    </row>
    <row r="470" spans="1:17" ht="15">
      <c r="A470" t="s">
        <v>6896</v>
      </c>
      <c r="C470" s="2" t="s">
        <v>10093</v>
      </c>
      <c r="E470" s="2" t="s">
        <v>10093</v>
      </c>
      <c r="F470" t="s">
        <v>7738</v>
      </c>
      <c r="G470" t="s">
        <v>7120</v>
      </c>
      <c r="H470" s="22" t="s">
        <v>1571</v>
      </c>
      <c r="I470" t="s">
        <v>7121</v>
      </c>
      <c r="J470" s="11" t="str">
        <f t="shared" si="105"/>
        <v>IC.PA.080810</v>
      </c>
      <c r="K470" s="2" t="s">
        <v>1192</v>
      </c>
      <c r="L470" t="str">
        <f t="shared" si="109"/>
        <v xml:space="preserve">      Stabbing</v>
      </c>
      <c r="M470" s="2" t="str">
        <f t="shared" si="106"/>
        <v>PI.IC.PA.080810.01</v>
      </c>
      <c r="N470" s="12"/>
      <c r="O470" s="12" t="str">
        <f t="shared" si="107"/>
        <v>PH.IC.PA.080810.01</v>
      </c>
      <c r="Q470" s="12" t="str">
        <f t="shared" si="108"/>
        <v>CL.IC.PA.080810.01</v>
      </c>
    </row>
    <row r="471" spans="1:17" ht="15">
      <c r="A471" t="s">
        <v>6896</v>
      </c>
      <c r="C471" s="2" t="s">
        <v>10093</v>
      </c>
      <c r="E471" s="2" t="s">
        <v>10093</v>
      </c>
      <c r="F471" t="s">
        <v>7738</v>
      </c>
      <c r="G471" t="s">
        <v>4243</v>
      </c>
      <c r="H471" s="22" t="s">
        <v>1298</v>
      </c>
      <c r="I471" t="s">
        <v>1827</v>
      </c>
      <c r="J471" s="11" t="str">
        <f t="shared" si="105"/>
        <v>IC.PA.080811</v>
      </c>
      <c r="K471" s="2" t="s">
        <v>1192</v>
      </c>
      <c r="L471" t="str">
        <f t="shared" si="109"/>
        <v xml:space="preserve">      Pressure</v>
      </c>
      <c r="M471" s="2" t="str">
        <f t="shared" si="106"/>
        <v>PI.IC.PA.080811.01</v>
      </c>
      <c r="N471" s="12"/>
      <c r="O471" s="12" t="str">
        <f t="shared" si="107"/>
        <v>PH.IC.PA.080811.01</v>
      </c>
      <c r="Q471" s="12" t="str">
        <f t="shared" si="108"/>
        <v>CL.IC.PA.080811.01</v>
      </c>
    </row>
    <row r="472" spans="1:17" ht="15">
      <c r="A472" t="s">
        <v>6896</v>
      </c>
      <c r="C472" s="2" t="s">
        <v>10093</v>
      </c>
      <c r="E472" s="2" t="s">
        <v>10093</v>
      </c>
      <c r="F472" t="s">
        <v>7738</v>
      </c>
      <c r="G472" t="s">
        <v>7302</v>
      </c>
      <c r="H472" s="22" t="s">
        <v>1299</v>
      </c>
      <c r="I472" t="s">
        <v>6034</v>
      </c>
      <c r="J472" s="11" t="str">
        <f t="shared" si="105"/>
        <v>IC.PA.080812</v>
      </c>
      <c r="K472" s="2" t="s">
        <v>1192</v>
      </c>
      <c r="L472" t="str">
        <f t="shared" si="109"/>
        <v xml:space="preserve">      Tingling</v>
      </c>
      <c r="M472" s="2" t="str">
        <f t="shared" si="106"/>
        <v>PI.IC.PA.080812.01</v>
      </c>
      <c r="N472" s="12"/>
      <c r="O472" s="12" t="str">
        <f t="shared" si="107"/>
        <v>PH.IC.PA.080812.01</v>
      </c>
      <c r="Q472" s="12" t="str">
        <f t="shared" si="108"/>
        <v>CL.IC.PA.080812.01</v>
      </c>
    </row>
    <row r="473" spans="1:17" ht="15">
      <c r="A473" t="s">
        <v>6896</v>
      </c>
      <c r="C473" s="2" t="s">
        <v>10093</v>
      </c>
      <c r="E473" s="2" t="s">
        <v>10093</v>
      </c>
      <c r="F473" t="s">
        <v>7738</v>
      </c>
      <c r="G473" t="s">
        <v>7303</v>
      </c>
      <c r="H473" s="22" t="s">
        <v>1300</v>
      </c>
      <c r="I473" t="s">
        <v>7304</v>
      </c>
      <c r="J473" s="11" t="str">
        <f t="shared" si="105"/>
        <v>IC.PA.080813</v>
      </c>
      <c r="K473" s="2" t="s">
        <v>1192</v>
      </c>
      <c r="L473" t="str">
        <f t="shared" si="109"/>
        <v xml:space="preserve">      Tight</v>
      </c>
      <c r="M473" s="2" t="str">
        <f t="shared" si="106"/>
        <v>PI.IC.PA.080813.01</v>
      </c>
      <c r="N473" s="12"/>
      <c r="O473" s="12" t="str">
        <f t="shared" si="107"/>
        <v>PH.IC.PA.080813.01</v>
      </c>
      <c r="Q473" s="12" t="str">
        <f t="shared" si="108"/>
        <v>CL.IC.PA.080813.01</v>
      </c>
    </row>
    <row r="474" spans="1:17" ht="15">
      <c r="A474" t="s">
        <v>6896</v>
      </c>
      <c r="C474" s="2" t="s">
        <v>10093</v>
      </c>
      <c r="E474" s="2" t="s">
        <v>10093</v>
      </c>
      <c r="F474" t="s">
        <v>7738</v>
      </c>
      <c r="G474" t="s">
        <v>7305</v>
      </c>
      <c r="H474" s="22" t="s">
        <v>1301</v>
      </c>
      <c r="I474" t="s">
        <v>7126</v>
      </c>
      <c r="J474" s="11" t="str">
        <f t="shared" si="105"/>
        <v>IC.PA.080814</v>
      </c>
      <c r="K474" s="2" t="s">
        <v>1192</v>
      </c>
      <c r="L474" t="str">
        <f t="shared" si="109"/>
        <v xml:space="preserve">      Crushing</v>
      </c>
      <c r="M474" s="2" t="str">
        <f t="shared" si="106"/>
        <v>PI.IC.PA.080814.01</v>
      </c>
      <c r="N474" s="12"/>
      <c r="O474" s="12" t="str">
        <f t="shared" si="107"/>
        <v>PH.IC.PA.080814.01</v>
      </c>
      <c r="Q474" s="12" t="str">
        <f t="shared" si="108"/>
        <v>CL.IC.PA.080814.01</v>
      </c>
    </row>
    <row r="475" spans="1:17" ht="15">
      <c r="A475" t="s">
        <v>6896</v>
      </c>
      <c r="C475" s="2" t="s">
        <v>10093</v>
      </c>
      <c r="E475" s="2" t="s">
        <v>10093</v>
      </c>
      <c r="F475" t="s">
        <v>7738</v>
      </c>
      <c r="G475" t="s">
        <v>7127</v>
      </c>
      <c r="H475" s="22" t="s">
        <v>1468</v>
      </c>
      <c r="I475" t="s">
        <v>7128</v>
      </c>
      <c r="J475" s="11" t="str">
        <f t="shared" si="105"/>
        <v>IC.PA.080815</v>
      </c>
      <c r="K475" s="2" t="s">
        <v>1192</v>
      </c>
      <c r="L475" t="str">
        <f t="shared" si="109"/>
        <v xml:space="preserve">      Sharp</v>
      </c>
      <c r="M475" s="2" t="str">
        <f t="shared" si="106"/>
        <v>PI.IC.PA.080815.01</v>
      </c>
      <c r="N475" s="12"/>
      <c r="O475" s="12" t="str">
        <f t="shared" si="107"/>
        <v>PH.IC.PA.080815.01</v>
      </c>
      <c r="Q475" s="12" t="str">
        <f t="shared" si="108"/>
        <v>CL.IC.PA.080815.01</v>
      </c>
    </row>
    <row r="476" spans="1:17" ht="15">
      <c r="A476" t="s">
        <v>6896</v>
      </c>
      <c r="C476" s="2" t="s">
        <v>10093</v>
      </c>
      <c r="E476" s="2" t="s">
        <v>10093</v>
      </c>
      <c r="F476" t="s">
        <v>7738</v>
      </c>
      <c r="G476" t="s">
        <v>7129</v>
      </c>
      <c r="H476" s="22" t="s">
        <v>1469</v>
      </c>
      <c r="I476" t="s">
        <v>7130</v>
      </c>
      <c r="J476" s="11" t="str">
        <f t="shared" si="105"/>
        <v>IC.PA.080816</v>
      </c>
      <c r="K476" s="2" t="s">
        <v>1192</v>
      </c>
      <c r="L476" t="str">
        <f t="shared" si="109"/>
        <v xml:space="preserve">      Shooting</v>
      </c>
      <c r="M476" s="2" t="str">
        <f t="shared" si="106"/>
        <v>PI.IC.PA.080816.01</v>
      </c>
      <c r="N476" s="12"/>
      <c r="O476" s="12" t="str">
        <f t="shared" si="107"/>
        <v>PH.IC.PA.080816.01</v>
      </c>
      <c r="Q476" s="12" t="str">
        <f t="shared" si="108"/>
        <v>CL.IC.PA.080816.01</v>
      </c>
    </row>
    <row r="477" spans="1:17" ht="15">
      <c r="A477" t="s">
        <v>6896</v>
      </c>
      <c r="C477" s="2" t="s">
        <v>10093</v>
      </c>
      <c r="E477" s="2" t="s">
        <v>10093</v>
      </c>
      <c r="F477" t="s">
        <v>7738</v>
      </c>
      <c r="G477" t="s">
        <v>7131</v>
      </c>
      <c r="H477" s="22" t="s">
        <v>1470</v>
      </c>
      <c r="I477" t="s">
        <v>7132</v>
      </c>
      <c r="J477" s="11" t="str">
        <f t="shared" si="105"/>
        <v>IC.PA.080817</v>
      </c>
      <c r="K477" s="2" t="s">
        <v>1192</v>
      </c>
      <c r="L477" t="str">
        <f t="shared" si="109"/>
        <v xml:space="preserve">      Splitting</v>
      </c>
      <c r="M477" s="2" t="str">
        <f t="shared" si="106"/>
        <v>PI.IC.PA.080817.01</v>
      </c>
      <c r="N477" s="12"/>
      <c r="O477" s="12" t="str">
        <f t="shared" si="107"/>
        <v>PH.IC.PA.080817.01</v>
      </c>
      <c r="Q477" s="12" t="str">
        <f t="shared" si="108"/>
        <v>CL.IC.PA.080817.01</v>
      </c>
    </row>
    <row r="478" spans="1:17" ht="15">
      <c r="A478" t="s">
        <v>6896</v>
      </c>
      <c r="C478" s="2" t="s">
        <v>10093</v>
      </c>
      <c r="E478" s="2" t="s">
        <v>10093</v>
      </c>
      <c r="F478" t="s">
        <v>7738</v>
      </c>
      <c r="G478" t="s">
        <v>7323</v>
      </c>
      <c r="H478" s="22" t="s">
        <v>1251</v>
      </c>
      <c r="I478" t="s">
        <v>7324</v>
      </c>
      <c r="J478" s="11" t="str">
        <f t="shared" si="105"/>
        <v>IC.PA.080818</v>
      </c>
      <c r="K478" s="2" t="s">
        <v>1192</v>
      </c>
      <c r="L478" t="str">
        <f t="shared" si="109"/>
        <v xml:space="preserve">      Squeezing</v>
      </c>
      <c r="M478" s="2" t="str">
        <f t="shared" si="106"/>
        <v>PI.IC.PA.080818.01</v>
      </c>
      <c r="N478" s="12"/>
      <c r="O478" s="12" t="str">
        <f t="shared" si="107"/>
        <v>PH.IC.PA.080818.01</v>
      </c>
      <c r="Q478" s="12" t="str">
        <f t="shared" si="108"/>
        <v>CL.IC.PA.080818.01</v>
      </c>
    </row>
    <row r="479" spans="1:17" ht="15">
      <c r="A479" t="s">
        <v>6896</v>
      </c>
      <c r="C479" s="2" t="s">
        <v>10093</v>
      </c>
      <c r="E479" s="2" t="s">
        <v>10093</v>
      </c>
      <c r="F479" t="s">
        <v>7738</v>
      </c>
      <c r="G479" t="s">
        <v>7325</v>
      </c>
      <c r="H479" s="22" t="s">
        <v>1100</v>
      </c>
      <c r="I479" t="s">
        <v>7326</v>
      </c>
      <c r="J479" s="11" t="str">
        <f t="shared" si="105"/>
        <v>IC.PA.080819</v>
      </c>
      <c r="K479" s="2" t="s">
        <v>1192</v>
      </c>
      <c r="L479" t="str">
        <f t="shared" si="109"/>
        <v xml:space="preserve">      Sting</v>
      </c>
      <c r="M479" s="2" t="str">
        <f t="shared" si="106"/>
        <v>PI.IC.PA.080819.01</v>
      </c>
      <c r="N479" s="12"/>
      <c r="O479" s="12" t="str">
        <f t="shared" si="107"/>
        <v>PH.IC.PA.080819.01</v>
      </c>
      <c r="Q479" s="12" t="str">
        <f t="shared" si="108"/>
        <v>CL.IC.PA.080819.01</v>
      </c>
    </row>
    <row r="480" spans="1:17" ht="15">
      <c r="A480" t="s">
        <v>6896</v>
      </c>
      <c r="C480" s="2" t="s">
        <v>10093</v>
      </c>
      <c r="E480" s="2" t="s">
        <v>10093</v>
      </c>
      <c r="F480" t="s">
        <v>7738</v>
      </c>
      <c r="G480" t="s">
        <v>7327</v>
      </c>
      <c r="H480" s="22" t="s">
        <v>1271</v>
      </c>
      <c r="I480" t="s">
        <v>7328</v>
      </c>
      <c r="J480" s="11" t="str">
        <f t="shared" si="105"/>
        <v>IC.PA.080820</v>
      </c>
      <c r="K480" s="2" t="s">
        <v>1192</v>
      </c>
      <c r="L480" t="str">
        <f t="shared" si="109"/>
        <v xml:space="preserve">      Throbbing</v>
      </c>
      <c r="M480" s="2" t="str">
        <f t="shared" si="106"/>
        <v>PI.IC.PA.080820.01</v>
      </c>
      <c r="N480" s="12"/>
      <c r="O480" s="12" t="str">
        <f t="shared" si="107"/>
        <v>PH.IC.PA.080820.01</v>
      </c>
      <c r="Q480" s="12" t="str">
        <f t="shared" si="108"/>
        <v>CL.IC.PA.080820.01</v>
      </c>
    </row>
    <row r="481" spans="1:25" ht="15">
      <c r="A481" t="s">
        <v>6896</v>
      </c>
      <c r="C481" s="2" t="s">
        <v>10093</v>
      </c>
      <c r="E481" s="2" t="s">
        <v>10093</v>
      </c>
      <c r="F481" t="s">
        <v>7738</v>
      </c>
      <c r="G481" t="s">
        <v>7329</v>
      </c>
      <c r="H481" s="2" t="s">
        <v>5577</v>
      </c>
      <c r="I481" t="s">
        <v>7330</v>
      </c>
      <c r="J481" s="11" t="str">
        <f t="shared" si="105"/>
        <v>IC.PA.080821</v>
      </c>
      <c r="K481" s="2" t="s">
        <v>1192</v>
      </c>
      <c r="L481" t="str">
        <f t="shared" si="109"/>
        <v xml:space="preserve">      Radiating:  add protocol</v>
      </c>
      <c r="M481" s="2" t="str">
        <f t="shared" si="106"/>
        <v>PI.IC.PA.080821.01</v>
      </c>
      <c r="N481" s="12"/>
      <c r="O481" s="12" t="str">
        <f t="shared" si="107"/>
        <v>PH.IC.PA.080821.01</v>
      </c>
      <c r="Q481" s="12" t="str">
        <f t="shared" si="108"/>
        <v>CL.IC.PA.080821.01</v>
      </c>
    </row>
    <row r="482" spans="1:25" ht="15">
      <c r="A482" t="s">
        <v>6896</v>
      </c>
      <c r="C482" s="2" t="s">
        <v>10093</v>
      </c>
      <c r="E482" s="2" t="s">
        <v>10093</v>
      </c>
      <c r="F482" t="s">
        <v>7738</v>
      </c>
      <c r="G482" t="s">
        <v>4647</v>
      </c>
      <c r="H482" s="2" t="s">
        <v>5751</v>
      </c>
      <c r="I482" t="s">
        <v>2394</v>
      </c>
      <c r="J482" s="11" t="str">
        <f t="shared" si="105"/>
        <v>IC.PA.080822</v>
      </c>
      <c r="K482" s="2" t="s">
        <v>1192</v>
      </c>
      <c r="L482" t="str">
        <f t="shared" si="109"/>
        <v xml:space="preserve">      Other:  specify</v>
      </c>
      <c r="M482" s="2" t="str">
        <f t="shared" si="106"/>
        <v>PI.IC.PA.080822.01</v>
      </c>
      <c r="N482" s="12"/>
      <c r="O482" s="12" t="str">
        <f t="shared" si="107"/>
        <v>PH.IC.PA.080822.01</v>
      </c>
      <c r="Q482" s="12" t="str">
        <f t="shared" si="108"/>
        <v>CL.IC.PA.080822.01</v>
      </c>
    </row>
    <row r="483" spans="1:25" ht="15">
      <c r="A483" t="s">
        <v>6896</v>
      </c>
      <c r="C483" s="2" t="s">
        <v>10093</v>
      </c>
      <c r="D483" t="s">
        <v>7331</v>
      </c>
      <c r="E483" s="2" t="s">
        <v>10095</v>
      </c>
      <c r="F483" t="s">
        <v>7812</v>
      </c>
      <c r="G483" t="s">
        <v>1968</v>
      </c>
      <c r="H483" s="22" t="s">
        <v>1396</v>
      </c>
      <c r="I483" t="s">
        <v>1001</v>
      </c>
      <c r="J483" s="11" t="str">
        <f t="shared" ref="J483:J551" si="115">CONCATENATE("IC.PA.",C483,E483,H483)</f>
        <v>IC.PA.080901</v>
      </c>
      <c r="K483" s="2" t="s">
        <v>1192</v>
      </c>
      <c r="L483" t="str">
        <f t="shared" si="109"/>
        <v xml:space="preserve">     None</v>
      </c>
      <c r="M483" s="2" t="str">
        <f t="shared" ref="M483:M551" si="116">CONCATENATE("PI.",J483,".",K483)</f>
        <v>PI.IC.PA.080901.01</v>
      </c>
      <c r="N483" s="12"/>
      <c r="O483" s="12" t="str">
        <f t="shared" ref="O483:O551" si="117">CONCATENATE("PH.",J483,".",K483)</f>
        <v>PH.IC.PA.080901.01</v>
      </c>
      <c r="Q483" s="12" t="str">
        <f t="shared" ref="Q483:Q551" si="118">CONCATENATE("CL.",J483,".",K483)</f>
        <v>CL.IC.PA.080901.01</v>
      </c>
    </row>
    <row r="484" spans="1:25" ht="15">
      <c r="A484" t="s">
        <v>6896</v>
      </c>
      <c r="C484" s="2" t="s">
        <v>10093</v>
      </c>
      <c r="E484" s="2" t="s">
        <v>10095</v>
      </c>
      <c r="F484" t="s">
        <v>7812</v>
      </c>
      <c r="G484" t="s">
        <v>7813</v>
      </c>
      <c r="H484" s="22" t="s">
        <v>1398</v>
      </c>
      <c r="I484" t="s">
        <v>7814</v>
      </c>
      <c r="J484" s="11" t="str">
        <f t="shared" si="115"/>
        <v>IC.PA.080902</v>
      </c>
      <c r="K484" s="2" t="s">
        <v>1192</v>
      </c>
      <c r="L484" t="str">
        <f t="shared" ref="L484:L549" si="119">G484</f>
        <v xml:space="preserve">     Anxiety</v>
      </c>
      <c r="M484" s="2" t="str">
        <f t="shared" si="116"/>
        <v>PI.IC.PA.080902.01</v>
      </c>
      <c r="N484" s="12"/>
      <c r="O484" s="12" t="str">
        <f t="shared" si="117"/>
        <v>PH.IC.PA.080902.01</v>
      </c>
      <c r="Q484" s="12" t="str">
        <f t="shared" si="118"/>
        <v>CL.IC.PA.080902.01</v>
      </c>
    </row>
    <row r="485" spans="1:25" ht="15">
      <c r="A485" t="s">
        <v>6896</v>
      </c>
      <c r="C485" s="2" t="s">
        <v>10093</v>
      </c>
      <c r="E485" s="2" t="s">
        <v>10095</v>
      </c>
      <c r="F485" t="s">
        <v>7812</v>
      </c>
      <c r="G485" t="s">
        <v>7663</v>
      </c>
      <c r="H485" s="22" t="s">
        <v>1400</v>
      </c>
      <c r="I485" t="s">
        <v>7664</v>
      </c>
      <c r="J485" s="11" t="str">
        <f t="shared" si="115"/>
        <v>IC.PA.080903</v>
      </c>
      <c r="K485" s="2" t="s">
        <v>1192</v>
      </c>
      <c r="L485" t="str">
        <f t="shared" si="119"/>
        <v xml:space="preserve">     Depression</v>
      </c>
      <c r="M485" s="2" t="str">
        <f t="shared" si="116"/>
        <v>PI.IC.PA.080903.01</v>
      </c>
      <c r="N485" s="12"/>
      <c r="O485" s="12" t="str">
        <f t="shared" si="117"/>
        <v>PH.IC.PA.080903.01</v>
      </c>
      <c r="Q485" s="12" t="str">
        <f t="shared" si="118"/>
        <v>CL.IC.PA.080903.01</v>
      </c>
    </row>
    <row r="486" spans="1:25" ht="15">
      <c r="A486" t="s">
        <v>6896</v>
      </c>
      <c r="C486" s="2" t="s">
        <v>10093</v>
      </c>
      <c r="E486" s="2" t="s">
        <v>10095</v>
      </c>
      <c r="F486" t="s">
        <v>7812</v>
      </c>
      <c r="G486" t="s">
        <v>7665</v>
      </c>
      <c r="H486" s="22" t="s">
        <v>1402</v>
      </c>
      <c r="I486" t="s">
        <v>7666</v>
      </c>
      <c r="J486" s="11" t="str">
        <f t="shared" si="115"/>
        <v>IC.PA.080904</v>
      </c>
      <c r="K486" s="2" t="s">
        <v>1192</v>
      </c>
      <c r="L486" t="str">
        <f t="shared" si="119"/>
        <v xml:space="preserve">     Reduced mobility</v>
      </c>
      <c r="M486" s="2" t="str">
        <f t="shared" si="116"/>
        <v>PI.IC.PA.080904.01</v>
      </c>
      <c r="N486" s="12"/>
      <c r="O486" s="12" t="str">
        <f t="shared" si="117"/>
        <v>PH.IC.PA.080904.01</v>
      </c>
      <c r="Q486" s="12" t="str">
        <f t="shared" si="118"/>
        <v>CL.IC.PA.080904.01</v>
      </c>
    </row>
    <row r="487" spans="1:25" ht="15">
      <c r="A487" t="s">
        <v>6896</v>
      </c>
      <c r="C487" s="2" t="s">
        <v>10093</v>
      </c>
      <c r="E487" s="2" t="s">
        <v>10095</v>
      </c>
      <c r="F487" t="s">
        <v>7812</v>
      </c>
      <c r="G487" t="s">
        <v>7667</v>
      </c>
      <c r="H487" s="22" t="s">
        <v>1404</v>
      </c>
      <c r="I487" t="s">
        <v>7503</v>
      </c>
      <c r="J487" s="11" t="str">
        <f t="shared" si="115"/>
        <v>IC.PA.080905</v>
      </c>
      <c r="K487" s="2" t="s">
        <v>1192</v>
      </c>
      <c r="L487" t="str">
        <f t="shared" si="119"/>
        <v xml:space="preserve">     Mood change</v>
      </c>
      <c r="M487" s="2" t="str">
        <f t="shared" si="116"/>
        <v>PI.IC.PA.080905.01</v>
      </c>
      <c r="N487" s="12"/>
      <c r="O487" s="12" t="str">
        <f t="shared" si="117"/>
        <v>PH.IC.PA.080905.01</v>
      </c>
      <c r="Q487" s="12" t="str">
        <f t="shared" si="118"/>
        <v>CL.IC.PA.080905.01</v>
      </c>
    </row>
    <row r="488" spans="1:25" ht="15">
      <c r="A488" t="s">
        <v>6896</v>
      </c>
      <c r="C488" s="2" t="s">
        <v>10093</v>
      </c>
      <c r="E488" s="2" t="s">
        <v>10095</v>
      </c>
      <c r="F488" t="s">
        <v>7812</v>
      </c>
      <c r="G488" t="s">
        <v>7668</v>
      </c>
      <c r="H488" s="22" t="s">
        <v>1406</v>
      </c>
      <c r="I488" t="s">
        <v>7499</v>
      </c>
      <c r="J488" s="11" t="str">
        <f t="shared" si="115"/>
        <v>IC.PA.080906</v>
      </c>
      <c r="K488" s="2" t="s">
        <v>1192</v>
      </c>
      <c r="L488" t="str">
        <f t="shared" si="119"/>
        <v xml:space="preserve">     Sleep disturbance</v>
      </c>
      <c r="M488" s="2" t="str">
        <f t="shared" si="116"/>
        <v>PI.IC.PA.080906.01</v>
      </c>
      <c r="N488" s="12"/>
      <c r="O488" s="12" t="str">
        <f t="shared" si="117"/>
        <v>PH.IC.PA.080906.01</v>
      </c>
      <c r="Q488" s="12" t="str">
        <f t="shared" si="118"/>
        <v>CL.IC.PA.080906.01</v>
      </c>
    </row>
    <row r="489" spans="1:25" ht="15">
      <c r="A489" t="s">
        <v>6896</v>
      </c>
      <c r="C489" s="2" t="s">
        <v>11369</v>
      </c>
      <c r="E489" s="2" t="s">
        <v>10095</v>
      </c>
      <c r="F489" t="s">
        <v>7812</v>
      </c>
      <c r="G489" t="s">
        <v>7669</v>
      </c>
      <c r="H489" s="22" t="s">
        <v>1419</v>
      </c>
      <c r="I489" t="s">
        <v>7670</v>
      </c>
      <c r="J489" s="11" t="str">
        <f t="shared" ref="J489:J490" si="120">CONCATENATE("IC.PA.",C489,E489,H489)</f>
        <v>IC.PA.080907</v>
      </c>
      <c r="K489" s="2" t="s">
        <v>11683</v>
      </c>
      <c r="L489" t="str">
        <f t="shared" ref="L489:L490" si="121">G489</f>
        <v xml:space="preserve">     Thoughts of harming self</v>
      </c>
      <c r="M489" s="2" t="str">
        <f t="shared" ref="M489:M490" si="122">CONCATENATE("PI.",J489,".",K489)</f>
        <v>PI.IC.PA.080907.01</v>
      </c>
      <c r="N489" s="12"/>
      <c r="O489" s="12" t="str">
        <f t="shared" ref="O489:O490" si="123">CONCATENATE("PH.",J489,".",K489)</f>
        <v>PH.IC.PA.080907.01</v>
      </c>
      <c r="Q489" s="12" t="str">
        <f t="shared" ref="Q489:Q490" si="124">CONCATENATE("CL.",J489,".",K489)</f>
        <v>CL.IC.PA.080907.01</v>
      </c>
    </row>
    <row r="490" spans="1:25" ht="15">
      <c r="A490" t="s">
        <v>6896</v>
      </c>
      <c r="C490" s="2" t="s">
        <v>11369</v>
      </c>
      <c r="E490" s="2" t="s">
        <v>10095</v>
      </c>
      <c r="F490" t="s">
        <v>7812</v>
      </c>
      <c r="G490" t="s">
        <v>7530</v>
      </c>
      <c r="H490" s="22" t="s">
        <v>11369</v>
      </c>
      <c r="I490" t="s">
        <v>7531</v>
      </c>
      <c r="J490" s="11" t="str">
        <f t="shared" si="120"/>
        <v>IC.PA.080908</v>
      </c>
      <c r="K490" s="2" t="s">
        <v>11683</v>
      </c>
      <c r="L490" t="str">
        <f t="shared" si="121"/>
        <v xml:space="preserve">     Disruption of Daily Activity</v>
      </c>
      <c r="M490" s="2" t="str">
        <f t="shared" si="122"/>
        <v>PI.IC.PA.080908.01</v>
      </c>
      <c r="N490" s="12"/>
      <c r="O490" s="12" t="str">
        <f t="shared" si="123"/>
        <v>PH.IC.PA.080908.01</v>
      </c>
      <c r="Q490" s="12" t="str">
        <f t="shared" si="124"/>
        <v>CL.IC.PA.080908.01</v>
      </c>
      <c r="R490" t="s">
        <v>1112</v>
      </c>
      <c r="S490">
        <v>800</v>
      </c>
    </row>
    <row r="491" spans="1:25" ht="15">
      <c r="A491" t="s">
        <v>6896</v>
      </c>
      <c r="C491" s="2" t="s">
        <v>10093</v>
      </c>
      <c r="E491" s="2" t="s">
        <v>10095</v>
      </c>
      <c r="F491" t="s">
        <v>7812</v>
      </c>
      <c r="G491" t="s">
        <v>510</v>
      </c>
      <c r="H491" s="22" t="s">
        <v>644</v>
      </c>
      <c r="J491" s="11" t="str">
        <f t="shared" si="115"/>
        <v>IC.PA.080909</v>
      </c>
      <c r="K491" s="2" t="s">
        <v>1192</v>
      </c>
      <c r="L491" t="str">
        <f t="shared" si="119"/>
        <v>Reduced Appetite</v>
      </c>
      <c r="M491" s="2" t="str">
        <f t="shared" si="116"/>
        <v>PI.IC.PA.080909.01</v>
      </c>
      <c r="N491" s="12"/>
      <c r="O491" s="12" t="str">
        <f t="shared" si="117"/>
        <v>PH.IC.PA.080909.01</v>
      </c>
      <c r="Q491" s="12" t="str">
        <f t="shared" si="118"/>
        <v>CL.IC.PA.080909.01</v>
      </c>
      <c r="X491" t="s">
        <v>807</v>
      </c>
      <c r="Y491">
        <v>1123</v>
      </c>
    </row>
    <row r="492" spans="1:25" ht="15">
      <c r="A492" t="s">
        <v>6896</v>
      </c>
      <c r="C492" s="2" t="s">
        <v>10093</v>
      </c>
      <c r="E492" s="2" t="s">
        <v>10095</v>
      </c>
      <c r="F492" t="s">
        <v>7812</v>
      </c>
      <c r="G492" t="s">
        <v>511</v>
      </c>
      <c r="H492" s="22" t="s">
        <v>11500</v>
      </c>
      <c r="J492" s="11" t="str">
        <f t="shared" si="115"/>
        <v>IC.PA.080910</v>
      </c>
      <c r="K492" s="2" t="s">
        <v>1192</v>
      </c>
      <c r="L492" t="str">
        <f t="shared" si="119"/>
        <v>Other</v>
      </c>
      <c r="M492" s="2" t="str">
        <f t="shared" si="116"/>
        <v>PI.IC.PA.080910.01</v>
      </c>
      <c r="N492" s="12"/>
      <c r="O492" s="12" t="str">
        <f t="shared" si="117"/>
        <v>PH.IC.PA.080910.01</v>
      </c>
      <c r="Q492" s="12" t="str">
        <f t="shared" si="118"/>
        <v>CL.IC.PA.080910.01</v>
      </c>
      <c r="X492" t="s">
        <v>807</v>
      </c>
      <c r="Y492">
        <v>1123</v>
      </c>
    </row>
    <row r="493" spans="1:25" ht="15">
      <c r="A493" t="s">
        <v>6896</v>
      </c>
      <c r="C493" s="2" t="s">
        <v>10093</v>
      </c>
      <c r="D493" t="s">
        <v>7532</v>
      </c>
      <c r="E493" s="2" t="s">
        <v>10905</v>
      </c>
      <c r="F493" t="s">
        <v>7812</v>
      </c>
      <c r="G493" t="s">
        <v>3923</v>
      </c>
      <c r="H493" s="22" t="s">
        <v>1396</v>
      </c>
      <c r="I493" t="s">
        <v>1188</v>
      </c>
      <c r="J493" s="11" t="str">
        <f t="shared" si="115"/>
        <v>IC.PA.081001</v>
      </c>
      <c r="K493" s="2" t="s">
        <v>11324</v>
      </c>
      <c r="L493" t="str">
        <f t="shared" si="119"/>
        <v xml:space="preserve">      None</v>
      </c>
      <c r="M493" s="2" t="str">
        <f t="shared" si="116"/>
        <v>PI.IC.PA.081001.01</v>
      </c>
      <c r="N493" s="12"/>
      <c r="O493" s="12" t="str">
        <f t="shared" si="117"/>
        <v>PH.IC.PA.081001.01</v>
      </c>
      <c r="Q493" s="12" t="str">
        <f t="shared" si="118"/>
        <v>CL.IC.PA.081001.01</v>
      </c>
    </row>
    <row r="494" spans="1:25" ht="15">
      <c r="A494" t="s">
        <v>6896</v>
      </c>
      <c r="C494" s="2" t="s">
        <v>10093</v>
      </c>
      <c r="E494" s="2" t="s">
        <v>10905</v>
      </c>
      <c r="F494" t="s">
        <v>7812</v>
      </c>
      <c r="G494" t="s">
        <v>7676</v>
      </c>
      <c r="H494" s="22" t="s">
        <v>1398</v>
      </c>
      <c r="I494" t="s">
        <v>7539</v>
      </c>
      <c r="J494" s="11" t="str">
        <f t="shared" si="115"/>
        <v>IC.PA.081002</v>
      </c>
      <c r="K494" s="2" t="s">
        <v>11324</v>
      </c>
      <c r="L494" t="str">
        <f t="shared" si="119"/>
        <v xml:space="preserve">     Avoiding physical activity</v>
      </c>
      <c r="M494" s="2" t="str">
        <f t="shared" si="116"/>
        <v>PI.IC.PA.081002.01</v>
      </c>
      <c r="N494" s="12"/>
      <c r="O494" s="12" t="str">
        <f t="shared" si="117"/>
        <v>PH.IC.PA.081002.01</v>
      </c>
      <c r="Q494" s="12" t="str">
        <f t="shared" si="118"/>
        <v>CL.IC.PA.081002.01</v>
      </c>
    </row>
    <row r="495" spans="1:25" ht="15">
      <c r="A495" t="s">
        <v>6896</v>
      </c>
      <c r="C495" s="2" t="s">
        <v>10093</v>
      </c>
      <c r="E495" s="2" t="s">
        <v>10905</v>
      </c>
      <c r="F495" t="s">
        <v>7812</v>
      </c>
      <c r="G495" t="s">
        <v>7540</v>
      </c>
      <c r="H495" s="22" t="s">
        <v>1400</v>
      </c>
      <c r="I495" t="s">
        <v>7541</v>
      </c>
      <c r="J495" s="11" t="str">
        <f t="shared" si="115"/>
        <v>IC.PA.081003</v>
      </c>
      <c r="K495" s="2" t="s">
        <v>1192</v>
      </c>
      <c r="L495" t="str">
        <f t="shared" si="119"/>
        <v xml:space="preserve">     Crying</v>
      </c>
      <c r="M495" s="2" t="str">
        <f t="shared" si="116"/>
        <v>PI.IC.PA.081003.01</v>
      </c>
      <c r="N495" s="12"/>
      <c r="O495" s="12" t="str">
        <f t="shared" si="117"/>
        <v>PH.IC.PA.081003.01</v>
      </c>
      <c r="Q495" s="12" t="str">
        <f t="shared" si="118"/>
        <v>CL.IC.PA.081003.01</v>
      </c>
    </row>
    <row r="496" spans="1:25" ht="15">
      <c r="A496" t="s">
        <v>6896</v>
      </c>
      <c r="C496" s="2" t="s">
        <v>10093</v>
      </c>
      <c r="E496" s="2" t="s">
        <v>10905</v>
      </c>
      <c r="F496" t="s">
        <v>7812</v>
      </c>
      <c r="G496" t="s">
        <v>7542</v>
      </c>
      <c r="H496" s="22" t="s">
        <v>1402</v>
      </c>
      <c r="I496" t="s">
        <v>7543</v>
      </c>
      <c r="J496" s="11" t="str">
        <f t="shared" si="115"/>
        <v>IC.PA.081004</v>
      </c>
      <c r="K496" s="2" t="s">
        <v>1192</v>
      </c>
      <c r="L496" t="str">
        <f t="shared" si="119"/>
        <v xml:space="preserve">     Grimacing</v>
      </c>
      <c r="M496" s="2" t="str">
        <f t="shared" si="116"/>
        <v>PI.IC.PA.081004.01</v>
      </c>
      <c r="N496" s="12"/>
      <c r="O496" s="12" t="str">
        <f t="shared" si="117"/>
        <v>PH.IC.PA.081004.01</v>
      </c>
      <c r="Q496" s="12" t="str">
        <f t="shared" si="118"/>
        <v>CL.IC.PA.081004.01</v>
      </c>
    </row>
    <row r="497" spans="1:19" ht="15">
      <c r="A497" t="s">
        <v>6896</v>
      </c>
      <c r="C497" s="2" t="s">
        <v>10093</v>
      </c>
      <c r="E497" s="2" t="s">
        <v>10905</v>
      </c>
      <c r="F497" t="s">
        <v>7812</v>
      </c>
      <c r="G497" t="s">
        <v>7544</v>
      </c>
      <c r="H497" s="22" t="s">
        <v>1404</v>
      </c>
      <c r="I497" t="s">
        <v>2970</v>
      </c>
      <c r="J497" s="11" t="str">
        <f t="shared" si="115"/>
        <v>IC.PA.081005</v>
      </c>
      <c r="K497" s="2" t="s">
        <v>1192</v>
      </c>
      <c r="L497" t="str">
        <f t="shared" si="119"/>
        <v xml:space="preserve">     Guarding</v>
      </c>
      <c r="M497" s="2" t="str">
        <f t="shared" si="116"/>
        <v>PI.IC.PA.081005.01</v>
      </c>
      <c r="N497" s="12"/>
      <c r="O497" s="12" t="str">
        <f t="shared" si="117"/>
        <v>PH.IC.PA.081005.01</v>
      </c>
      <c r="Q497" s="12" t="str">
        <f t="shared" si="118"/>
        <v>CL.IC.PA.081005.01</v>
      </c>
    </row>
    <row r="498" spans="1:19" ht="15">
      <c r="A498" t="s">
        <v>6896</v>
      </c>
      <c r="C498" s="2" t="s">
        <v>10093</v>
      </c>
      <c r="E498" s="2" t="s">
        <v>10905</v>
      </c>
      <c r="F498" t="s">
        <v>7812</v>
      </c>
      <c r="G498" t="s">
        <v>7545</v>
      </c>
      <c r="H498" s="22" t="s">
        <v>1406</v>
      </c>
      <c r="I498" t="s">
        <v>7387</v>
      </c>
      <c r="J498" s="11" t="str">
        <f t="shared" si="115"/>
        <v>IC.PA.081006</v>
      </c>
      <c r="K498" s="2" t="s">
        <v>1192</v>
      </c>
      <c r="L498" t="str">
        <f t="shared" si="119"/>
        <v xml:space="preserve">     Moaning</v>
      </c>
      <c r="M498" s="2" t="str">
        <f t="shared" si="116"/>
        <v>PI.IC.PA.081006.01</v>
      </c>
      <c r="N498" s="12"/>
      <c r="O498" s="12" t="str">
        <f t="shared" si="117"/>
        <v>PH.IC.PA.081006.01</v>
      </c>
      <c r="Q498" s="12" t="str">
        <f t="shared" si="118"/>
        <v>CL.IC.PA.081006.01</v>
      </c>
    </row>
    <row r="499" spans="1:19" ht="15">
      <c r="A499" t="s">
        <v>6896</v>
      </c>
      <c r="C499" s="2" t="s">
        <v>10093</v>
      </c>
      <c r="E499" s="2" t="s">
        <v>10905</v>
      </c>
      <c r="F499" t="s">
        <v>7812</v>
      </c>
      <c r="G499" t="s">
        <v>7388</v>
      </c>
      <c r="H499" s="22" t="s">
        <v>1419</v>
      </c>
      <c r="I499" t="s">
        <v>7389</v>
      </c>
      <c r="J499" s="11" t="str">
        <f t="shared" si="115"/>
        <v>IC.PA.081007</v>
      </c>
      <c r="K499" s="2" t="s">
        <v>1192</v>
      </c>
      <c r="L499" t="str">
        <f t="shared" si="119"/>
        <v xml:space="preserve">     Restlessness</v>
      </c>
      <c r="M499" s="2" t="str">
        <f t="shared" si="116"/>
        <v>PI.IC.PA.081007.01</v>
      </c>
      <c r="N499" s="12"/>
      <c r="O499" s="12" t="str">
        <f t="shared" si="117"/>
        <v>PH.IC.PA.081007.01</v>
      </c>
      <c r="Q499" s="12" t="str">
        <f t="shared" si="118"/>
        <v>CL.IC.PA.081007.01</v>
      </c>
    </row>
    <row r="500" spans="1:19" ht="15">
      <c r="A500" t="s">
        <v>6896</v>
      </c>
      <c r="C500" s="2" t="s">
        <v>10093</v>
      </c>
      <c r="E500" s="2" t="s">
        <v>10905</v>
      </c>
      <c r="F500" t="s">
        <v>7812</v>
      </c>
      <c r="G500" t="s">
        <v>7390</v>
      </c>
      <c r="H500" s="22" t="s">
        <v>1550</v>
      </c>
      <c r="I500" t="s">
        <v>7207</v>
      </c>
      <c r="J500" s="11" t="str">
        <f t="shared" si="115"/>
        <v>IC.PA.081008</v>
      </c>
      <c r="K500" s="2" t="s">
        <v>1192</v>
      </c>
      <c r="L500" t="str">
        <f t="shared" si="119"/>
        <v xml:space="preserve">     Splinting</v>
      </c>
      <c r="M500" s="2" t="str">
        <f t="shared" si="116"/>
        <v>PI.IC.PA.081008.01</v>
      </c>
      <c r="N500" s="12"/>
      <c r="O500" s="12" t="str">
        <f t="shared" si="117"/>
        <v>PH.IC.PA.081008.01</v>
      </c>
      <c r="Q500" s="12" t="str">
        <f t="shared" si="118"/>
        <v>CL.IC.PA.081008.01</v>
      </c>
    </row>
    <row r="501" spans="1:19" ht="15">
      <c r="A501" t="s">
        <v>6896</v>
      </c>
      <c r="C501" s="2" t="s">
        <v>10093</v>
      </c>
      <c r="E501" s="2" t="s">
        <v>10905</v>
      </c>
      <c r="F501" t="s">
        <v>7812</v>
      </c>
      <c r="G501" t="s">
        <v>126</v>
      </c>
      <c r="H501" s="22" t="s">
        <v>10095</v>
      </c>
      <c r="I501" t="s">
        <v>7208</v>
      </c>
      <c r="J501" s="11" t="str">
        <f t="shared" si="115"/>
        <v>IC.PA.081009</v>
      </c>
      <c r="K501" s="2" t="s">
        <v>1192</v>
      </c>
      <c r="L501" t="str">
        <f t="shared" si="119"/>
        <v xml:space="preserve">     Aggression</v>
      </c>
      <c r="M501" s="2" t="str">
        <f t="shared" si="116"/>
        <v>PI.IC.PA.081009.01</v>
      </c>
      <c r="N501" s="12"/>
      <c r="O501" s="12" t="str">
        <f t="shared" si="117"/>
        <v>PH.IC.PA.081009.01</v>
      </c>
      <c r="Q501" s="12" t="str">
        <f t="shared" si="118"/>
        <v>CL.IC.PA.081009.01</v>
      </c>
      <c r="R501" t="s">
        <v>1141</v>
      </c>
      <c r="S501">
        <v>801</v>
      </c>
    </row>
    <row r="502" spans="1:19" ht="15">
      <c r="A502" t="s">
        <v>6896</v>
      </c>
      <c r="C502" s="2" t="s">
        <v>10093</v>
      </c>
      <c r="D502" t="s">
        <v>4864</v>
      </c>
      <c r="E502" s="2" t="s">
        <v>11023</v>
      </c>
      <c r="F502" t="s">
        <v>7209</v>
      </c>
      <c r="G502" t="s">
        <v>5037</v>
      </c>
      <c r="H502" s="22" t="s">
        <v>1396</v>
      </c>
      <c r="I502" t="s">
        <v>1820</v>
      </c>
      <c r="J502" s="11" t="str">
        <f t="shared" si="115"/>
        <v>IC.PA.081201</v>
      </c>
      <c r="K502" s="2" t="s">
        <v>1192</v>
      </c>
      <c r="L502" t="str">
        <f t="shared" si="119"/>
        <v xml:space="preserve">     Right</v>
      </c>
      <c r="M502" s="2" t="str">
        <f t="shared" si="116"/>
        <v>PI.IC.PA.081201.01</v>
      </c>
      <c r="N502" s="12"/>
      <c r="O502" s="12" t="str">
        <f t="shared" si="117"/>
        <v>PH.IC.PA.081201.01</v>
      </c>
      <c r="Q502" s="12" t="str">
        <f t="shared" si="118"/>
        <v>CL.IC.PA.081201.01</v>
      </c>
    </row>
    <row r="503" spans="1:19" ht="15">
      <c r="A503" t="s">
        <v>6896</v>
      </c>
      <c r="C503" s="2" t="s">
        <v>10093</v>
      </c>
      <c r="E503" s="2" t="s">
        <v>11023</v>
      </c>
      <c r="F503" t="s">
        <v>7209</v>
      </c>
      <c r="G503" t="s">
        <v>5038</v>
      </c>
      <c r="H503" s="22" t="s">
        <v>1398</v>
      </c>
      <c r="I503" t="s">
        <v>1821</v>
      </c>
      <c r="J503" s="11" t="str">
        <f t="shared" si="115"/>
        <v>IC.PA.081202</v>
      </c>
      <c r="K503" s="2" t="s">
        <v>1192</v>
      </c>
      <c r="L503" t="str">
        <f t="shared" si="119"/>
        <v xml:space="preserve">     Left</v>
      </c>
      <c r="M503" s="2" t="str">
        <f t="shared" si="116"/>
        <v>PI.IC.PA.081202.01</v>
      </c>
      <c r="N503" s="12"/>
      <c r="O503" s="12" t="str">
        <f t="shared" si="117"/>
        <v>PH.IC.PA.081202.01</v>
      </c>
      <c r="Q503" s="12" t="str">
        <f t="shared" si="118"/>
        <v>CL.IC.PA.081202.01</v>
      </c>
    </row>
    <row r="504" spans="1:19" ht="15">
      <c r="A504" t="s">
        <v>6896</v>
      </c>
      <c r="C504" s="2" t="s">
        <v>10093</v>
      </c>
      <c r="E504" s="2" t="s">
        <v>11023</v>
      </c>
      <c r="F504" t="s">
        <v>7209</v>
      </c>
      <c r="G504" t="s">
        <v>7210</v>
      </c>
      <c r="H504" s="22" t="s">
        <v>1400</v>
      </c>
      <c r="I504" t="s">
        <v>1822</v>
      </c>
      <c r="J504" s="11" t="str">
        <f t="shared" si="115"/>
        <v>IC.PA.081203</v>
      </c>
      <c r="K504" s="2" t="s">
        <v>1192</v>
      </c>
      <c r="L504" t="str">
        <f t="shared" si="119"/>
        <v xml:space="preserve">     Bilateral</v>
      </c>
      <c r="M504" s="2" t="str">
        <f t="shared" si="116"/>
        <v>PI.IC.PA.081203.01</v>
      </c>
      <c r="N504" s="12"/>
      <c r="O504" s="12" t="str">
        <f t="shared" si="117"/>
        <v>PH.IC.PA.081203.01</v>
      </c>
      <c r="Q504" s="12" t="str">
        <f t="shared" si="118"/>
        <v>CL.IC.PA.081203.01</v>
      </c>
    </row>
    <row r="505" spans="1:19" ht="15">
      <c r="A505" t="s">
        <v>6896</v>
      </c>
      <c r="C505" s="2" t="s">
        <v>10093</v>
      </c>
      <c r="E505" s="2" t="s">
        <v>11023</v>
      </c>
      <c r="F505" t="s">
        <v>7209</v>
      </c>
      <c r="G505" t="s">
        <v>7211</v>
      </c>
      <c r="H505" s="22" t="s">
        <v>7070</v>
      </c>
      <c r="I505" t="s">
        <v>7212</v>
      </c>
      <c r="J505" s="11" t="str">
        <f t="shared" si="115"/>
        <v>IC.PA.081204</v>
      </c>
      <c r="K505" s="2" t="s">
        <v>1192</v>
      </c>
      <c r="L505" t="str">
        <f t="shared" si="119"/>
        <v xml:space="preserve">  Sacrum</v>
      </c>
      <c r="M505" s="2" t="str">
        <f t="shared" si="116"/>
        <v>PI.IC.PA.081204.01</v>
      </c>
      <c r="N505" s="12"/>
      <c r="O505" s="12" t="str">
        <f t="shared" si="117"/>
        <v>PH.IC.PA.081204.01</v>
      </c>
      <c r="Q505" s="12" t="str">
        <f t="shared" si="118"/>
        <v>CL.IC.PA.081204.01</v>
      </c>
      <c r="R505" t="s">
        <v>1141</v>
      </c>
      <c r="S505">
        <v>481</v>
      </c>
    </row>
    <row r="506" spans="1:19" ht="15">
      <c r="A506" t="s">
        <v>6896</v>
      </c>
      <c r="C506" s="2" t="s">
        <v>10093</v>
      </c>
      <c r="D506" t="s">
        <v>7396</v>
      </c>
      <c r="E506" s="2" t="s">
        <v>7217</v>
      </c>
      <c r="F506" t="s">
        <v>7209</v>
      </c>
      <c r="G506" t="s">
        <v>5039</v>
      </c>
      <c r="H506" s="22" t="s">
        <v>1396</v>
      </c>
      <c r="I506" t="s">
        <v>4141</v>
      </c>
      <c r="J506" s="11" t="str">
        <f t="shared" si="115"/>
        <v>IC.PA.081301</v>
      </c>
      <c r="K506" s="2" t="s">
        <v>1192</v>
      </c>
      <c r="L506" t="str">
        <f t="shared" si="119"/>
        <v xml:space="preserve">     Lateral</v>
      </c>
      <c r="M506" s="2" t="str">
        <f t="shared" si="116"/>
        <v>PI.IC.PA.081301.01</v>
      </c>
      <c r="N506" s="12"/>
      <c r="O506" s="12" t="str">
        <f t="shared" si="117"/>
        <v>PH.IC.PA.081301.01</v>
      </c>
      <c r="Q506" s="12" t="str">
        <f t="shared" si="118"/>
        <v>CL.IC.PA.081301.01</v>
      </c>
    </row>
    <row r="507" spans="1:19" ht="15">
      <c r="A507" t="s">
        <v>6896</v>
      </c>
      <c r="C507" s="2" t="s">
        <v>10093</v>
      </c>
      <c r="E507" s="2" t="s">
        <v>8201</v>
      </c>
      <c r="F507" t="s">
        <v>7209</v>
      </c>
      <c r="G507" t="s">
        <v>5040</v>
      </c>
      <c r="H507" s="22" t="s">
        <v>1398</v>
      </c>
      <c r="I507" t="s">
        <v>4142</v>
      </c>
      <c r="J507" s="11" t="str">
        <f t="shared" si="115"/>
        <v>IC.PA.081302</v>
      </c>
      <c r="K507" s="2" t="s">
        <v>1192</v>
      </c>
      <c r="L507" t="str">
        <f t="shared" si="119"/>
        <v xml:space="preserve">     Medial</v>
      </c>
      <c r="M507" s="2" t="str">
        <f t="shared" si="116"/>
        <v>PI.IC.PA.081302.01</v>
      </c>
      <c r="N507" s="12"/>
      <c r="O507" s="12" t="str">
        <f t="shared" si="117"/>
        <v>PH.IC.PA.081302.01</v>
      </c>
      <c r="Q507" s="12" t="str">
        <f t="shared" si="118"/>
        <v>CL.IC.PA.081302.01</v>
      </c>
    </row>
    <row r="508" spans="1:19" ht="15">
      <c r="A508" t="s">
        <v>6896</v>
      </c>
      <c r="C508" s="2" t="s">
        <v>10093</v>
      </c>
      <c r="E508" s="2" t="s">
        <v>8201</v>
      </c>
      <c r="F508" t="s">
        <v>7209</v>
      </c>
      <c r="G508" t="s">
        <v>5041</v>
      </c>
      <c r="H508" s="22" t="s">
        <v>1400</v>
      </c>
      <c r="I508" t="s">
        <v>4143</v>
      </c>
      <c r="J508" s="11" t="str">
        <f t="shared" si="115"/>
        <v>IC.PA.081303</v>
      </c>
      <c r="K508" s="2" t="s">
        <v>1192</v>
      </c>
      <c r="L508" t="str">
        <f t="shared" si="119"/>
        <v xml:space="preserve">     Anterior</v>
      </c>
      <c r="M508" s="2" t="str">
        <f t="shared" si="116"/>
        <v>PI.IC.PA.081303.01</v>
      </c>
      <c r="N508" s="12"/>
      <c r="O508" s="12" t="str">
        <f t="shared" si="117"/>
        <v>PH.IC.PA.081303.01</v>
      </c>
      <c r="Q508" s="12" t="str">
        <f t="shared" si="118"/>
        <v>CL.IC.PA.081303.01</v>
      </c>
    </row>
    <row r="509" spans="1:19" ht="15">
      <c r="A509" t="s">
        <v>6896</v>
      </c>
      <c r="C509" s="2" t="s">
        <v>10093</v>
      </c>
      <c r="E509" s="2" t="s">
        <v>8201</v>
      </c>
      <c r="F509" t="s">
        <v>7209</v>
      </c>
      <c r="G509" t="s">
        <v>5042</v>
      </c>
      <c r="H509" s="22" t="s">
        <v>1402</v>
      </c>
      <c r="I509" t="s">
        <v>4144</v>
      </c>
      <c r="J509" s="11" t="str">
        <f t="shared" si="115"/>
        <v>IC.PA.081304</v>
      </c>
      <c r="K509" s="2" t="s">
        <v>1192</v>
      </c>
      <c r="L509" t="str">
        <f t="shared" si="119"/>
        <v xml:space="preserve">     Posterior</v>
      </c>
      <c r="M509" s="2" t="str">
        <f t="shared" si="116"/>
        <v>PI.IC.PA.081304.01</v>
      </c>
      <c r="N509" s="12"/>
      <c r="O509" s="12" t="str">
        <f t="shared" si="117"/>
        <v>PH.IC.PA.081304.01</v>
      </c>
      <c r="Q509" s="12" t="str">
        <f t="shared" si="118"/>
        <v>CL.IC.PA.081304.01</v>
      </c>
    </row>
    <row r="510" spans="1:19" ht="15">
      <c r="A510" t="s">
        <v>6896</v>
      </c>
      <c r="C510" s="2" t="s">
        <v>10093</v>
      </c>
      <c r="E510" s="2" t="s">
        <v>8201</v>
      </c>
      <c r="F510" t="s">
        <v>7209</v>
      </c>
      <c r="G510" t="s">
        <v>5043</v>
      </c>
      <c r="H510" s="22" t="s">
        <v>1404</v>
      </c>
      <c r="I510" t="s">
        <v>4286</v>
      </c>
      <c r="J510" s="11" t="str">
        <f t="shared" si="115"/>
        <v>IC.PA.081305</v>
      </c>
      <c r="K510" s="2" t="s">
        <v>1192</v>
      </c>
      <c r="L510" t="str">
        <f t="shared" si="119"/>
        <v xml:space="preserve">     Proximal</v>
      </c>
      <c r="M510" s="2" t="str">
        <f t="shared" si="116"/>
        <v>PI.IC.PA.081305.01</v>
      </c>
      <c r="N510" s="12"/>
      <c r="O510" s="12" t="str">
        <f t="shared" si="117"/>
        <v>PH.IC.PA.081305.01</v>
      </c>
      <c r="Q510" s="12" t="str">
        <f t="shared" si="118"/>
        <v>CL.IC.PA.081305.01</v>
      </c>
    </row>
    <row r="511" spans="1:19" ht="15">
      <c r="A511" t="s">
        <v>6896</v>
      </c>
      <c r="C511" s="2" t="s">
        <v>10093</v>
      </c>
      <c r="E511" s="2" t="s">
        <v>8201</v>
      </c>
      <c r="F511" t="s">
        <v>7209</v>
      </c>
      <c r="G511" t="s">
        <v>5044</v>
      </c>
      <c r="H511" s="22" t="s">
        <v>1406</v>
      </c>
      <c r="I511" t="s">
        <v>4287</v>
      </c>
      <c r="J511" s="11" t="str">
        <f t="shared" si="115"/>
        <v>IC.PA.081306</v>
      </c>
      <c r="K511" s="2" t="s">
        <v>1192</v>
      </c>
      <c r="L511" t="str">
        <f t="shared" si="119"/>
        <v xml:space="preserve">     Distal</v>
      </c>
      <c r="M511" s="2" t="str">
        <f t="shared" si="116"/>
        <v>PI.IC.PA.081306.01</v>
      </c>
      <c r="N511" s="12"/>
      <c r="O511" s="12" t="str">
        <f t="shared" si="117"/>
        <v>PH.IC.PA.081306.01</v>
      </c>
      <c r="Q511" s="12" t="str">
        <f t="shared" si="118"/>
        <v>CL.IC.PA.081306.01</v>
      </c>
    </row>
    <row r="512" spans="1:19" ht="15">
      <c r="A512" t="s">
        <v>6896</v>
      </c>
      <c r="C512" s="2" t="s">
        <v>10093</v>
      </c>
      <c r="D512" t="s">
        <v>127</v>
      </c>
      <c r="E512" s="2" t="s">
        <v>9621</v>
      </c>
      <c r="F512" t="s">
        <v>7218</v>
      </c>
      <c r="G512" t="s">
        <v>5197</v>
      </c>
      <c r="H512" s="22" t="s">
        <v>1396</v>
      </c>
      <c r="I512" t="s">
        <v>5197</v>
      </c>
      <c r="J512" s="11" t="str">
        <f t="shared" si="115"/>
        <v>IC.PA.081401</v>
      </c>
      <c r="K512" s="2" t="s">
        <v>1192</v>
      </c>
      <c r="L512" t="str">
        <f t="shared" si="119"/>
        <v>Abdomen</v>
      </c>
      <c r="M512" s="2" t="str">
        <f t="shared" si="116"/>
        <v>PI.IC.PA.081401.01</v>
      </c>
      <c r="N512" s="12"/>
      <c r="O512" s="12" t="str">
        <f t="shared" si="117"/>
        <v>PH.IC.PA.081401.01</v>
      </c>
      <c r="Q512" s="12" t="str">
        <f t="shared" si="118"/>
        <v>CL.IC.PA.081401.01</v>
      </c>
    </row>
    <row r="513" spans="1:17" ht="15">
      <c r="A513" t="s">
        <v>6896</v>
      </c>
      <c r="C513" s="2" t="s">
        <v>10093</v>
      </c>
      <c r="E513" s="2" t="s">
        <v>9621</v>
      </c>
      <c r="F513" t="s">
        <v>7218</v>
      </c>
      <c r="G513" t="s">
        <v>7219</v>
      </c>
      <c r="H513" s="22" t="s">
        <v>1398</v>
      </c>
      <c r="I513" t="s">
        <v>7219</v>
      </c>
      <c r="J513" s="11" t="str">
        <f t="shared" si="115"/>
        <v>IC.PA.081402</v>
      </c>
      <c r="K513" s="2" t="s">
        <v>1192</v>
      </c>
      <c r="L513" t="str">
        <f t="shared" si="119"/>
        <v>Stomach</v>
      </c>
      <c r="M513" s="2" t="str">
        <f t="shared" si="116"/>
        <v>PI.IC.PA.081402.01</v>
      </c>
      <c r="N513" s="12"/>
      <c r="O513" s="12" t="str">
        <f t="shared" si="117"/>
        <v>PH.IC.PA.081402.01</v>
      </c>
      <c r="Q513" s="12" t="str">
        <f t="shared" si="118"/>
        <v>CL.IC.PA.081402.01</v>
      </c>
    </row>
    <row r="514" spans="1:17" ht="15">
      <c r="A514" t="s">
        <v>6896</v>
      </c>
      <c r="C514" s="2" t="s">
        <v>10093</v>
      </c>
      <c r="D514" t="s">
        <v>128</v>
      </c>
      <c r="E514" s="2" t="s">
        <v>6135</v>
      </c>
      <c r="F514" t="s">
        <v>7218</v>
      </c>
      <c r="G514" t="s">
        <v>3009</v>
      </c>
      <c r="H514" s="22" t="s">
        <v>1396</v>
      </c>
      <c r="I514" t="s">
        <v>3009</v>
      </c>
      <c r="J514" s="11" t="str">
        <f t="shared" si="115"/>
        <v>IC.PA.081501</v>
      </c>
      <c r="K514" s="2" t="s">
        <v>1192</v>
      </c>
      <c r="L514" t="str">
        <f t="shared" si="119"/>
        <v>RUQ</v>
      </c>
      <c r="M514" s="2" t="str">
        <f t="shared" si="116"/>
        <v>PI.IC.PA.081501.01</v>
      </c>
      <c r="N514" s="12"/>
      <c r="O514" s="12" t="str">
        <f t="shared" si="117"/>
        <v>PH.IC.PA.081501.01</v>
      </c>
      <c r="Q514" s="12" t="str">
        <f t="shared" si="118"/>
        <v>CL.IC.PA.081501.01</v>
      </c>
    </row>
    <row r="515" spans="1:17" ht="15">
      <c r="A515" t="s">
        <v>6896</v>
      </c>
      <c r="C515" s="2" t="s">
        <v>10093</v>
      </c>
      <c r="E515" s="2" t="s">
        <v>6135</v>
      </c>
      <c r="F515" t="s">
        <v>7218</v>
      </c>
      <c r="G515" t="s">
        <v>3011</v>
      </c>
      <c r="H515" s="22" t="s">
        <v>1398</v>
      </c>
      <c r="I515" t="s">
        <v>3011</v>
      </c>
      <c r="J515" s="11" t="str">
        <f t="shared" si="115"/>
        <v>IC.PA.081502</v>
      </c>
      <c r="K515" s="2" t="s">
        <v>1192</v>
      </c>
      <c r="L515" t="str">
        <f t="shared" si="119"/>
        <v>RLQ</v>
      </c>
      <c r="M515" s="2" t="str">
        <f t="shared" si="116"/>
        <v>PI.IC.PA.081502.01</v>
      </c>
      <c r="N515" s="12"/>
      <c r="O515" s="12" t="str">
        <f t="shared" si="117"/>
        <v>PH.IC.PA.081502.01</v>
      </c>
      <c r="Q515" s="12" t="str">
        <f t="shared" si="118"/>
        <v>CL.IC.PA.081502.01</v>
      </c>
    </row>
    <row r="516" spans="1:17" ht="15">
      <c r="A516" t="s">
        <v>6896</v>
      </c>
      <c r="C516" s="2" t="s">
        <v>10093</v>
      </c>
      <c r="E516" s="2" t="s">
        <v>6135</v>
      </c>
      <c r="F516" t="s">
        <v>7218</v>
      </c>
      <c r="G516" t="s">
        <v>3013</v>
      </c>
      <c r="H516" s="22" t="s">
        <v>1400</v>
      </c>
      <c r="I516" t="s">
        <v>3013</v>
      </c>
      <c r="J516" s="11" t="str">
        <f t="shared" si="115"/>
        <v>IC.PA.081503</v>
      </c>
      <c r="K516" s="2" t="s">
        <v>1192</v>
      </c>
      <c r="L516" t="str">
        <f t="shared" si="119"/>
        <v>LUQ</v>
      </c>
      <c r="M516" s="2" t="str">
        <f t="shared" si="116"/>
        <v>PI.IC.PA.081503.01</v>
      </c>
      <c r="N516" s="12"/>
      <c r="O516" s="12" t="str">
        <f t="shared" si="117"/>
        <v>PH.IC.PA.081503.01</v>
      </c>
      <c r="Q516" s="12" t="str">
        <f t="shared" si="118"/>
        <v>CL.IC.PA.081503.01</v>
      </c>
    </row>
    <row r="517" spans="1:17" ht="15">
      <c r="A517" t="s">
        <v>6896</v>
      </c>
      <c r="C517" s="2" t="s">
        <v>10093</v>
      </c>
      <c r="E517" s="2" t="s">
        <v>6135</v>
      </c>
      <c r="F517" t="s">
        <v>7218</v>
      </c>
      <c r="G517" t="s">
        <v>3015</v>
      </c>
      <c r="H517" s="22" t="s">
        <v>1402</v>
      </c>
      <c r="I517" t="s">
        <v>3015</v>
      </c>
      <c r="J517" s="11" t="str">
        <f t="shared" si="115"/>
        <v>IC.PA.081504</v>
      </c>
      <c r="K517" s="2" t="s">
        <v>1192</v>
      </c>
      <c r="L517" t="str">
        <f t="shared" si="119"/>
        <v>LLQ</v>
      </c>
      <c r="M517" s="2" t="str">
        <f t="shared" si="116"/>
        <v>PI.IC.PA.081504.01</v>
      </c>
      <c r="N517" s="12"/>
      <c r="O517" s="12" t="str">
        <f t="shared" si="117"/>
        <v>PH.IC.PA.081504.01</v>
      </c>
      <c r="Q517" s="12" t="str">
        <f t="shared" si="118"/>
        <v>CL.IC.PA.081504.01</v>
      </c>
    </row>
    <row r="518" spans="1:17" ht="15">
      <c r="A518" t="s">
        <v>6896</v>
      </c>
      <c r="C518" s="2" t="s">
        <v>10093</v>
      </c>
      <c r="D518" t="s">
        <v>7220</v>
      </c>
      <c r="E518" s="2" t="s">
        <v>5740</v>
      </c>
      <c r="F518" t="s">
        <v>7221</v>
      </c>
      <c r="G518" t="s">
        <v>4546</v>
      </c>
      <c r="H518" s="22" t="s">
        <v>1396</v>
      </c>
      <c r="I518" t="s">
        <v>4546</v>
      </c>
      <c r="J518" s="11" t="str">
        <f t="shared" si="115"/>
        <v>IC.PA.081601</v>
      </c>
      <c r="K518" s="2" t="s">
        <v>1192</v>
      </c>
      <c r="L518" t="str">
        <f t="shared" si="119"/>
        <v>Arm</v>
      </c>
      <c r="M518" s="2" t="str">
        <f t="shared" si="116"/>
        <v>PI.IC.PA.081601.01</v>
      </c>
      <c r="N518" s="12"/>
      <c r="O518" s="12" t="str">
        <f t="shared" si="117"/>
        <v>PH.IC.PA.081601.01</v>
      </c>
      <c r="Q518" s="12" t="str">
        <f t="shared" si="118"/>
        <v>CL.IC.PA.081601.01</v>
      </c>
    </row>
    <row r="519" spans="1:17" ht="15">
      <c r="A519" t="s">
        <v>6896</v>
      </c>
      <c r="C519" s="2" t="s">
        <v>10093</v>
      </c>
      <c r="E519" s="2" t="s">
        <v>5740</v>
      </c>
      <c r="F519" t="s">
        <v>7221</v>
      </c>
      <c r="G519" t="s">
        <v>4568</v>
      </c>
      <c r="H519" s="22" t="s">
        <v>1398</v>
      </c>
      <c r="I519" t="s">
        <v>4568</v>
      </c>
      <c r="J519" s="11" t="str">
        <f t="shared" si="115"/>
        <v>IC.PA.081602</v>
      </c>
      <c r="K519" s="2" t="s">
        <v>1192</v>
      </c>
      <c r="L519" t="str">
        <f t="shared" si="119"/>
        <v>Shoulder</v>
      </c>
      <c r="M519" s="2" t="str">
        <f t="shared" si="116"/>
        <v>PI.IC.PA.081602.01</v>
      </c>
      <c r="N519" s="12"/>
      <c r="O519" s="12" t="str">
        <f t="shared" si="117"/>
        <v>PH.IC.PA.081602.01</v>
      </c>
      <c r="Q519" s="12" t="str">
        <f t="shared" si="118"/>
        <v>CL.IC.PA.081602.01</v>
      </c>
    </row>
    <row r="520" spans="1:17" ht="15">
      <c r="A520" t="s">
        <v>6896</v>
      </c>
      <c r="C520" s="2" t="s">
        <v>10093</v>
      </c>
      <c r="E520" s="2" t="s">
        <v>5740</v>
      </c>
      <c r="F520" t="s">
        <v>7221</v>
      </c>
      <c r="G520" t="s">
        <v>4547</v>
      </c>
      <c r="H520" s="22" t="s">
        <v>1400</v>
      </c>
      <c r="I520" t="s">
        <v>4547</v>
      </c>
      <c r="J520" s="11" t="str">
        <f t="shared" si="115"/>
        <v>IC.PA.081603</v>
      </c>
      <c r="K520" s="2" t="s">
        <v>1192</v>
      </c>
      <c r="L520" t="str">
        <f t="shared" si="119"/>
        <v>Elbow</v>
      </c>
      <c r="M520" s="2" t="str">
        <f t="shared" si="116"/>
        <v>PI.IC.PA.081603.01</v>
      </c>
      <c r="N520" s="12"/>
      <c r="O520" s="12" t="str">
        <f t="shared" si="117"/>
        <v>PH.IC.PA.081603.01</v>
      </c>
      <c r="Q520" s="12" t="str">
        <f t="shared" si="118"/>
        <v>CL.IC.PA.081603.01</v>
      </c>
    </row>
    <row r="521" spans="1:17" ht="15">
      <c r="A521" t="s">
        <v>6896</v>
      </c>
      <c r="C521" s="2" t="s">
        <v>10093</v>
      </c>
      <c r="E521" s="2" t="s">
        <v>5740</v>
      </c>
      <c r="F521" t="s">
        <v>7221</v>
      </c>
      <c r="G521" t="s">
        <v>4675</v>
      </c>
      <c r="H521" s="22" t="s">
        <v>1402</v>
      </c>
      <c r="I521" t="s">
        <v>4675</v>
      </c>
      <c r="J521" s="11" t="str">
        <f t="shared" si="115"/>
        <v>IC.PA.081604</v>
      </c>
      <c r="K521" s="2" t="s">
        <v>1192</v>
      </c>
      <c r="L521" t="str">
        <f t="shared" si="119"/>
        <v>Wrist</v>
      </c>
      <c r="M521" s="2" t="str">
        <f t="shared" si="116"/>
        <v>PI.IC.PA.081604.01</v>
      </c>
      <c r="N521" s="12"/>
      <c r="O521" s="12" t="str">
        <f t="shared" si="117"/>
        <v>PH.IC.PA.081604.01</v>
      </c>
      <c r="Q521" s="12" t="str">
        <f t="shared" si="118"/>
        <v>CL.IC.PA.081604.01</v>
      </c>
    </row>
    <row r="522" spans="1:17" ht="15">
      <c r="A522" t="s">
        <v>6896</v>
      </c>
      <c r="C522" s="2" t="s">
        <v>10093</v>
      </c>
      <c r="E522" s="2" t="s">
        <v>5740</v>
      </c>
      <c r="F522" t="s">
        <v>7221</v>
      </c>
      <c r="G522" t="s">
        <v>1667</v>
      </c>
      <c r="H522" s="22" t="s">
        <v>1404</v>
      </c>
      <c r="I522" t="s">
        <v>1667</v>
      </c>
      <c r="J522" s="11" t="str">
        <f t="shared" si="115"/>
        <v>IC.PA.081605</v>
      </c>
      <c r="K522" s="2" t="s">
        <v>1192</v>
      </c>
      <c r="L522" t="str">
        <f t="shared" si="119"/>
        <v>Hand</v>
      </c>
      <c r="M522" s="2" t="str">
        <f t="shared" si="116"/>
        <v>PI.IC.PA.081605.01</v>
      </c>
      <c r="N522" s="12"/>
      <c r="O522" s="12" t="str">
        <f t="shared" si="117"/>
        <v>PH.IC.PA.081605.01</v>
      </c>
      <c r="Q522" s="12" t="str">
        <f t="shared" si="118"/>
        <v>CL.IC.PA.081605.01</v>
      </c>
    </row>
    <row r="523" spans="1:17" ht="15">
      <c r="A523" t="s">
        <v>6896</v>
      </c>
      <c r="C523" s="2" t="s">
        <v>10093</v>
      </c>
      <c r="E523" s="2" t="s">
        <v>5740</v>
      </c>
      <c r="F523" t="s">
        <v>7221</v>
      </c>
      <c r="G523" t="s">
        <v>7222</v>
      </c>
      <c r="H523" s="22" t="s">
        <v>1406</v>
      </c>
      <c r="I523" t="s">
        <v>4677</v>
      </c>
      <c r="J523" s="11" t="str">
        <f t="shared" si="115"/>
        <v>IC.PA.081606</v>
      </c>
      <c r="K523" s="2" t="s">
        <v>1192</v>
      </c>
      <c r="L523" t="str">
        <f t="shared" si="119"/>
        <v>Finger(s):  specify</v>
      </c>
      <c r="M523" s="2" t="str">
        <f t="shared" si="116"/>
        <v>PI.IC.PA.081606.01</v>
      </c>
      <c r="N523" s="12"/>
      <c r="O523" s="12" t="str">
        <f t="shared" si="117"/>
        <v>PH.IC.PA.081606.01</v>
      </c>
      <c r="Q523" s="12" t="str">
        <f t="shared" si="118"/>
        <v>CL.IC.PA.081606.01</v>
      </c>
    </row>
    <row r="524" spans="1:17" ht="15">
      <c r="A524" t="s">
        <v>6896</v>
      </c>
      <c r="C524" s="2" t="s">
        <v>10093</v>
      </c>
      <c r="E524" s="2" t="s">
        <v>5740</v>
      </c>
      <c r="F524" t="s">
        <v>7221</v>
      </c>
      <c r="G524" t="s">
        <v>7223</v>
      </c>
      <c r="H524" s="22" t="s">
        <v>1419</v>
      </c>
      <c r="I524" t="s">
        <v>7223</v>
      </c>
      <c r="J524" s="11" t="str">
        <f t="shared" si="115"/>
        <v>IC.PA.081607</v>
      </c>
      <c r="K524" s="2" t="s">
        <v>1192</v>
      </c>
      <c r="L524" t="str">
        <f t="shared" si="119"/>
        <v>Leg</v>
      </c>
      <c r="M524" s="2" t="str">
        <f t="shared" si="116"/>
        <v>PI.IC.PA.081607.01</v>
      </c>
      <c r="N524" s="12"/>
      <c r="O524" s="12" t="str">
        <f t="shared" si="117"/>
        <v>PH.IC.PA.081607.01</v>
      </c>
      <c r="Q524" s="12" t="str">
        <f t="shared" si="118"/>
        <v>CL.IC.PA.081607.01</v>
      </c>
    </row>
    <row r="525" spans="1:17" ht="15">
      <c r="A525" t="s">
        <v>6896</v>
      </c>
      <c r="C525" s="2" t="s">
        <v>10093</v>
      </c>
      <c r="E525" s="2" t="s">
        <v>5740</v>
      </c>
      <c r="F525" t="s">
        <v>7221</v>
      </c>
      <c r="G525" t="s">
        <v>1661</v>
      </c>
      <c r="H525" s="22" t="s">
        <v>1550</v>
      </c>
      <c r="I525" t="s">
        <v>1661</v>
      </c>
      <c r="J525" s="11" t="str">
        <f t="shared" si="115"/>
        <v>IC.PA.081608</v>
      </c>
      <c r="K525" s="2" t="s">
        <v>1192</v>
      </c>
      <c r="L525" t="str">
        <f t="shared" si="119"/>
        <v>Knee</v>
      </c>
      <c r="M525" s="2" t="str">
        <f t="shared" si="116"/>
        <v>PI.IC.PA.081608.01</v>
      </c>
      <c r="N525" s="12"/>
      <c r="O525" s="12" t="str">
        <f t="shared" si="117"/>
        <v>PH.IC.PA.081608.01</v>
      </c>
      <c r="Q525" s="12" t="str">
        <f t="shared" si="118"/>
        <v>CL.IC.PA.081608.01</v>
      </c>
    </row>
    <row r="526" spans="1:17" ht="15">
      <c r="A526" t="s">
        <v>6896</v>
      </c>
      <c r="C526" s="2" t="s">
        <v>10093</v>
      </c>
      <c r="E526" s="2" t="s">
        <v>5740</v>
      </c>
      <c r="F526" t="s">
        <v>7221</v>
      </c>
      <c r="G526" t="s">
        <v>1659</v>
      </c>
      <c r="H526" s="22" t="s">
        <v>1551</v>
      </c>
      <c r="I526" t="s">
        <v>1659</v>
      </c>
      <c r="J526" s="11" t="str">
        <f t="shared" si="115"/>
        <v>IC.PA.081609</v>
      </c>
      <c r="K526" s="2" t="s">
        <v>1192</v>
      </c>
      <c r="L526" t="str">
        <f t="shared" si="119"/>
        <v>Ankle</v>
      </c>
      <c r="M526" s="2" t="str">
        <f t="shared" si="116"/>
        <v>PI.IC.PA.081609.01</v>
      </c>
      <c r="N526" s="12"/>
      <c r="O526" s="12" t="str">
        <f t="shared" si="117"/>
        <v>PH.IC.PA.081609.01</v>
      </c>
      <c r="Q526" s="12" t="str">
        <f t="shared" si="118"/>
        <v>CL.IC.PA.081609.01</v>
      </c>
    </row>
    <row r="527" spans="1:17" ht="15">
      <c r="A527" t="s">
        <v>6896</v>
      </c>
      <c r="C527" s="2" t="s">
        <v>10093</v>
      </c>
      <c r="E527" s="2" t="s">
        <v>5740</v>
      </c>
      <c r="F527" t="s">
        <v>7221</v>
      </c>
      <c r="G527" t="s">
        <v>4805</v>
      </c>
      <c r="H527" s="22" t="s">
        <v>1571</v>
      </c>
      <c r="I527" t="s">
        <v>4805</v>
      </c>
      <c r="J527" s="11" t="str">
        <f t="shared" si="115"/>
        <v>IC.PA.081610</v>
      </c>
      <c r="K527" s="2" t="s">
        <v>1192</v>
      </c>
      <c r="L527" t="str">
        <f t="shared" si="119"/>
        <v>Heel</v>
      </c>
      <c r="M527" s="2" t="str">
        <f t="shared" si="116"/>
        <v>PI.IC.PA.081610.01</v>
      </c>
      <c r="N527" s="12"/>
      <c r="O527" s="12" t="str">
        <f t="shared" si="117"/>
        <v>PH.IC.PA.081610.01</v>
      </c>
      <c r="Q527" s="12" t="str">
        <f t="shared" si="118"/>
        <v>CL.IC.PA.081610.01</v>
      </c>
    </row>
    <row r="528" spans="1:17" ht="15">
      <c r="A528" t="s">
        <v>6896</v>
      </c>
      <c r="C528" s="2" t="s">
        <v>10093</v>
      </c>
      <c r="E528" s="2" t="s">
        <v>5740</v>
      </c>
      <c r="F528" t="s">
        <v>7221</v>
      </c>
      <c r="G528" t="s">
        <v>1658</v>
      </c>
      <c r="H528" s="22" t="s">
        <v>1298</v>
      </c>
      <c r="I528" t="s">
        <v>1658</v>
      </c>
      <c r="J528" s="11" t="str">
        <f t="shared" si="115"/>
        <v>IC.PA.081611</v>
      </c>
      <c r="K528" s="2" t="s">
        <v>1192</v>
      </c>
      <c r="L528" t="str">
        <f t="shared" si="119"/>
        <v>Foot</v>
      </c>
      <c r="M528" s="2" t="str">
        <f t="shared" si="116"/>
        <v>PI.IC.PA.081611.01</v>
      </c>
      <c r="N528" s="12"/>
      <c r="O528" s="12" t="str">
        <f t="shared" si="117"/>
        <v>PH.IC.PA.081611.01</v>
      </c>
      <c r="Q528" s="12" t="str">
        <f t="shared" si="118"/>
        <v>CL.IC.PA.081611.01</v>
      </c>
    </row>
    <row r="529" spans="1:17" ht="15">
      <c r="A529" t="s">
        <v>6896</v>
      </c>
      <c r="C529" s="2" t="s">
        <v>10093</v>
      </c>
      <c r="E529" s="2" t="s">
        <v>5740</v>
      </c>
      <c r="F529" t="s">
        <v>7221</v>
      </c>
      <c r="G529" t="s">
        <v>7224</v>
      </c>
      <c r="H529" s="22" t="s">
        <v>1299</v>
      </c>
      <c r="I529" t="s">
        <v>4807</v>
      </c>
      <c r="J529" s="11" t="str">
        <f t="shared" si="115"/>
        <v>IC.PA.081612</v>
      </c>
      <c r="K529" s="2" t="s">
        <v>1192</v>
      </c>
      <c r="L529" t="str">
        <f t="shared" si="119"/>
        <v>Toe(s):  specify</v>
      </c>
      <c r="M529" s="2" t="str">
        <f t="shared" si="116"/>
        <v>PI.IC.PA.081612.01</v>
      </c>
      <c r="N529" s="12"/>
      <c r="O529" s="12" t="str">
        <f t="shared" si="117"/>
        <v>PH.IC.PA.081612.01</v>
      </c>
      <c r="Q529" s="12" t="str">
        <f t="shared" si="118"/>
        <v>CL.IC.PA.081612.01</v>
      </c>
    </row>
    <row r="530" spans="1:17" ht="15">
      <c r="A530" t="s">
        <v>6896</v>
      </c>
      <c r="C530" s="2" t="s">
        <v>10093</v>
      </c>
      <c r="D530" t="s">
        <v>7412</v>
      </c>
      <c r="E530" s="2" t="s">
        <v>1138</v>
      </c>
      <c r="F530" t="s">
        <v>7406</v>
      </c>
      <c r="G530" t="s">
        <v>7407</v>
      </c>
      <c r="H530" s="22" t="s">
        <v>1396</v>
      </c>
      <c r="I530" t="s">
        <v>7408</v>
      </c>
      <c r="J530" s="11" t="str">
        <f t="shared" si="115"/>
        <v>IC.PA.081701</v>
      </c>
      <c r="K530" s="2" t="s">
        <v>1192</v>
      </c>
      <c r="L530" t="str">
        <f t="shared" si="119"/>
        <v>Total body</v>
      </c>
      <c r="M530" s="2" t="str">
        <f t="shared" si="116"/>
        <v>PI.IC.PA.081701.01</v>
      </c>
      <c r="N530" s="12"/>
      <c r="O530" s="12" t="str">
        <f t="shared" si="117"/>
        <v>PH.IC.PA.081701.01</v>
      </c>
      <c r="Q530" s="12" t="str">
        <f t="shared" si="118"/>
        <v>CL.IC.PA.081701.01</v>
      </c>
    </row>
    <row r="531" spans="1:17" ht="15">
      <c r="A531" t="s">
        <v>6896</v>
      </c>
      <c r="C531" s="2" t="s">
        <v>10093</v>
      </c>
      <c r="E531" s="2" t="s">
        <v>1138</v>
      </c>
      <c r="F531" t="s">
        <v>7406</v>
      </c>
      <c r="G531" t="s">
        <v>4760</v>
      </c>
      <c r="H531" s="22" t="s">
        <v>1398</v>
      </c>
      <c r="I531" t="s">
        <v>4760</v>
      </c>
      <c r="J531" s="11" t="str">
        <f t="shared" si="115"/>
        <v>IC.PA.081702</v>
      </c>
      <c r="K531" s="2" t="s">
        <v>1192</v>
      </c>
      <c r="L531" t="str">
        <f t="shared" si="119"/>
        <v>Joint</v>
      </c>
      <c r="M531" s="2" t="str">
        <f t="shared" si="116"/>
        <v>PI.IC.PA.081702.01</v>
      </c>
      <c r="N531" s="12"/>
      <c r="O531" s="12" t="str">
        <f t="shared" si="117"/>
        <v>PH.IC.PA.081702.01</v>
      </c>
      <c r="Q531" s="12" t="str">
        <f t="shared" si="118"/>
        <v>CL.IC.PA.081702.01</v>
      </c>
    </row>
    <row r="532" spans="1:17" ht="15">
      <c r="A532" t="s">
        <v>6896</v>
      </c>
      <c r="C532" s="2" t="s">
        <v>10093</v>
      </c>
      <c r="E532" s="2" t="s">
        <v>1138</v>
      </c>
      <c r="F532" t="s">
        <v>7406</v>
      </c>
      <c r="G532" t="s">
        <v>7409</v>
      </c>
      <c r="H532" s="22" t="s">
        <v>1400</v>
      </c>
      <c r="I532" t="s">
        <v>7409</v>
      </c>
      <c r="J532" s="11" t="str">
        <f t="shared" si="115"/>
        <v>IC.PA.081703</v>
      </c>
      <c r="K532" s="2" t="s">
        <v>1192</v>
      </c>
      <c r="L532" t="str">
        <f t="shared" si="119"/>
        <v>Muscle</v>
      </c>
      <c r="M532" s="2" t="str">
        <f t="shared" si="116"/>
        <v>PI.IC.PA.081703.01</v>
      </c>
      <c r="N532" s="12"/>
      <c r="O532" s="12" t="str">
        <f t="shared" si="117"/>
        <v>PH.IC.PA.081703.01</v>
      </c>
      <c r="Q532" s="12" t="str">
        <f t="shared" si="118"/>
        <v>CL.IC.PA.081703.01</v>
      </c>
    </row>
    <row r="533" spans="1:17" ht="15">
      <c r="A533" t="s">
        <v>6896</v>
      </c>
      <c r="C533" s="2" t="s">
        <v>10093</v>
      </c>
      <c r="E533" s="2" t="s">
        <v>1138</v>
      </c>
      <c r="F533" t="s">
        <v>7406</v>
      </c>
      <c r="G533" t="s">
        <v>7410</v>
      </c>
      <c r="H533" s="22" t="s">
        <v>1402</v>
      </c>
      <c r="I533" t="s">
        <v>930</v>
      </c>
      <c r="J533" s="11" t="str">
        <f t="shared" si="115"/>
        <v>IC.PA.081704</v>
      </c>
      <c r="K533" s="2" t="s">
        <v>1192</v>
      </c>
      <c r="L533" t="str">
        <f t="shared" si="119"/>
        <v>Other:  add protocol</v>
      </c>
      <c r="M533" s="2" t="str">
        <f t="shared" si="116"/>
        <v>PI.IC.PA.081704.01</v>
      </c>
      <c r="N533" s="12"/>
      <c r="O533" s="12" t="str">
        <f t="shared" si="117"/>
        <v>PH.IC.PA.081704.01</v>
      </c>
      <c r="Q533" s="12" t="str">
        <f t="shared" si="118"/>
        <v>CL.IC.PA.081704.01</v>
      </c>
    </row>
    <row r="534" spans="1:17" ht="15">
      <c r="A534" t="s">
        <v>6896</v>
      </c>
      <c r="C534" s="2" t="s">
        <v>10093</v>
      </c>
      <c r="D534" t="s">
        <v>7411</v>
      </c>
      <c r="E534" s="2" t="s">
        <v>965</v>
      </c>
      <c r="F534" t="s">
        <v>7573</v>
      </c>
      <c r="G534" t="s">
        <v>4326</v>
      </c>
      <c r="H534" s="22" t="s">
        <v>1396</v>
      </c>
      <c r="I534" t="s">
        <v>4326</v>
      </c>
      <c r="J534" s="11" t="str">
        <f t="shared" si="115"/>
        <v>IC.PA.081801</v>
      </c>
      <c r="K534" s="2" t="s">
        <v>1192</v>
      </c>
      <c r="L534" t="str">
        <f t="shared" si="119"/>
        <v>Forehead</v>
      </c>
      <c r="M534" s="2" t="str">
        <f t="shared" si="116"/>
        <v>PI.IC.PA.081801.01</v>
      </c>
      <c r="N534" s="12"/>
      <c r="O534" s="12" t="str">
        <f t="shared" si="117"/>
        <v>PH.IC.PA.081801.01</v>
      </c>
      <c r="Q534" s="12" t="str">
        <f t="shared" si="118"/>
        <v>CL.IC.PA.081801.01</v>
      </c>
    </row>
    <row r="535" spans="1:17" ht="15">
      <c r="A535" t="s">
        <v>6896</v>
      </c>
      <c r="C535" s="2" t="s">
        <v>10093</v>
      </c>
      <c r="E535" s="2" t="s">
        <v>965</v>
      </c>
      <c r="F535" t="s">
        <v>7573</v>
      </c>
      <c r="G535" t="s">
        <v>4556</v>
      </c>
      <c r="H535" s="22" t="s">
        <v>1398</v>
      </c>
      <c r="I535" t="s">
        <v>4556</v>
      </c>
      <c r="J535" s="11" t="str">
        <f t="shared" si="115"/>
        <v>IC.PA.081802</v>
      </c>
      <c r="K535" s="2" t="s">
        <v>1192</v>
      </c>
      <c r="L535" t="str">
        <f t="shared" si="119"/>
        <v>Temporal</v>
      </c>
      <c r="M535" s="2" t="str">
        <f t="shared" si="116"/>
        <v>PI.IC.PA.081802.01</v>
      </c>
      <c r="N535" s="12"/>
      <c r="O535" s="12" t="str">
        <f t="shared" si="117"/>
        <v>PH.IC.PA.081802.01</v>
      </c>
      <c r="Q535" s="12" t="str">
        <f t="shared" si="118"/>
        <v>CL.IC.PA.081802.01</v>
      </c>
    </row>
    <row r="536" spans="1:17" ht="15">
      <c r="A536" t="s">
        <v>6896</v>
      </c>
      <c r="C536" s="2" t="s">
        <v>10093</v>
      </c>
      <c r="E536" s="2" t="s">
        <v>965</v>
      </c>
      <c r="F536" t="s">
        <v>7573</v>
      </c>
      <c r="G536" t="s">
        <v>7574</v>
      </c>
      <c r="H536" s="22" t="s">
        <v>1400</v>
      </c>
      <c r="I536" t="s">
        <v>7574</v>
      </c>
      <c r="J536" s="11" t="str">
        <f t="shared" si="115"/>
        <v>IC.PA.081803</v>
      </c>
      <c r="K536" s="2" t="s">
        <v>1192</v>
      </c>
      <c r="L536" t="str">
        <f t="shared" si="119"/>
        <v>Occipital</v>
      </c>
      <c r="M536" s="2" t="str">
        <f t="shared" si="116"/>
        <v>PI.IC.PA.081803.01</v>
      </c>
      <c r="N536" s="12"/>
      <c r="O536" s="12" t="str">
        <f t="shared" si="117"/>
        <v>PH.IC.PA.081803.01</v>
      </c>
      <c r="Q536" s="12" t="str">
        <f t="shared" si="118"/>
        <v>CL.IC.PA.081803.01</v>
      </c>
    </row>
    <row r="537" spans="1:17" ht="15">
      <c r="A537" t="s">
        <v>6896</v>
      </c>
      <c r="C537" s="2" t="s">
        <v>10093</v>
      </c>
      <c r="E537" s="2" t="s">
        <v>965</v>
      </c>
      <c r="F537" t="s">
        <v>7573</v>
      </c>
      <c r="G537" t="s">
        <v>4558</v>
      </c>
      <c r="H537" s="22" t="s">
        <v>1402</v>
      </c>
      <c r="I537" t="s">
        <v>4558</v>
      </c>
      <c r="J537" s="11" t="str">
        <f t="shared" si="115"/>
        <v>IC.PA.081804</v>
      </c>
      <c r="K537" s="2" t="s">
        <v>1192</v>
      </c>
      <c r="L537" t="str">
        <f t="shared" si="119"/>
        <v>Eye(s)</v>
      </c>
      <c r="M537" s="2" t="str">
        <f t="shared" si="116"/>
        <v>PI.IC.PA.081804.01</v>
      </c>
      <c r="N537" s="12"/>
      <c r="O537" s="12" t="str">
        <f t="shared" si="117"/>
        <v>PH.IC.PA.081804.01</v>
      </c>
      <c r="Q537" s="12" t="str">
        <f t="shared" si="118"/>
        <v>CL.IC.PA.081804.01</v>
      </c>
    </row>
    <row r="538" spans="1:17" ht="15">
      <c r="A538" t="s">
        <v>6896</v>
      </c>
      <c r="C538" s="2" t="s">
        <v>10093</v>
      </c>
      <c r="E538" s="2" t="s">
        <v>965</v>
      </c>
      <c r="F538" t="s">
        <v>7573</v>
      </c>
      <c r="G538" t="s">
        <v>7575</v>
      </c>
      <c r="H538" s="22" t="s">
        <v>1404</v>
      </c>
      <c r="I538" t="s">
        <v>7576</v>
      </c>
      <c r="J538" s="11" t="str">
        <f t="shared" si="115"/>
        <v>IC.PA.081805</v>
      </c>
      <c r="K538" s="2" t="s">
        <v>1192</v>
      </c>
      <c r="L538" t="str">
        <f t="shared" si="119"/>
        <v>Behind the eyes</v>
      </c>
      <c r="M538" s="2" t="str">
        <f t="shared" si="116"/>
        <v>PI.IC.PA.081805.01</v>
      </c>
      <c r="N538" s="12"/>
      <c r="O538" s="12" t="str">
        <f t="shared" si="117"/>
        <v>PH.IC.PA.081805.01</v>
      </c>
      <c r="Q538" s="12" t="str">
        <f t="shared" si="118"/>
        <v>CL.IC.PA.081805.01</v>
      </c>
    </row>
    <row r="539" spans="1:17" ht="15">
      <c r="A539" t="s">
        <v>6896</v>
      </c>
      <c r="C539" s="2" t="s">
        <v>10093</v>
      </c>
      <c r="E539" s="2" t="s">
        <v>965</v>
      </c>
      <c r="F539" t="s">
        <v>7573</v>
      </c>
      <c r="G539" t="s">
        <v>7577</v>
      </c>
      <c r="H539" s="22" t="s">
        <v>1406</v>
      </c>
      <c r="I539" t="s">
        <v>7578</v>
      </c>
      <c r="J539" s="11" t="str">
        <f t="shared" si="115"/>
        <v>IC.PA.081806</v>
      </c>
      <c r="K539" s="2" t="s">
        <v>1192</v>
      </c>
      <c r="L539" t="str">
        <f t="shared" si="119"/>
        <v>Between the eyes</v>
      </c>
      <c r="M539" s="2" t="str">
        <f t="shared" si="116"/>
        <v>PI.IC.PA.081806.01</v>
      </c>
      <c r="N539" s="12"/>
      <c r="O539" s="12" t="str">
        <f t="shared" si="117"/>
        <v>PH.IC.PA.081806.01</v>
      </c>
      <c r="Q539" s="12" t="str">
        <f t="shared" si="118"/>
        <v>CL.IC.PA.081806.01</v>
      </c>
    </row>
    <row r="540" spans="1:17" ht="15">
      <c r="A540" t="s">
        <v>6896</v>
      </c>
      <c r="C540" s="2" t="s">
        <v>10093</v>
      </c>
      <c r="E540" s="2" t="s">
        <v>965</v>
      </c>
      <c r="F540" t="s">
        <v>7573</v>
      </c>
      <c r="G540" t="s">
        <v>7579</v>
      </c>
      <c r="H540" s="22" t="s">
        <v>1419</v>
      </c>
      <c r="I540" t="s">
        <v>7579</v>
      </c>
      <c r="J540" s="11" t="str">
        <f t="shared" si="115"/>
        <v>IC.PA.081807</v>
      </c>
      <c r="K540" s="2" t="s">
        <v>1192</v>
      </c>
      <c r="L540" t="str">
        <f t="shared" si="119"/>
        <v>Sinus</v>
      </c>
      <c r="M540" s="2" t="str">
        <f t="shared" si="116"/>
        <v>PI.IC.PA.081807.01</v>
      </c>
      <c r="N540" s="12"/>
      <c r="O540" s="12" t="str">
        <f t="shared" si="117"/>
        <v>PH.IC.PA.081807.01</v>
      </c>
      <c r="Q540" s="12" t="str">
        <f t="shared" si="118"/>
        <v>CL.IC.PA.081807.01</v>
      </c>
    </row>
    <row r="541" spans="1:17" ht="15">
      <c r="A541" t="s">
        <v>6896</v>
      </c>
      <c r="C541" s="2" t="s">
        <v>10093</v>
      </c>
      <c r="E541" s="2" t="s">
        <v>965</v>
      </c>
      <c r="F541" t="s">
        <v>7573</v>
      </c>
      <c r="G541" t="s">
        <v>4823</v>
      </c>
      <c r="H541" s="22" t="s">
        <v>1550</v>
      </c>
      <c r="I541" t="s">
        <v>4823</v>
      </c>
      <c r="J541" s="11" t="str">
        <f t="shared" si="115"/>
        <v>IC.PA.081808</v>
      </c>
      <c r="K541" s="2" t="s">
        <v>1192</v>
      </c>
      <c r="L541" t="str">
        <f t="shared" si="119"/>
        <v>Ear(s)</v>
      </c>
      <c r="M541" s="2" t="str">
        <f t="shared" si="116"/>
        <v>PI.IC.PA.081808.01</v>
      </c>
      <c r="N541" s="12"/>
      <c r="O541" s="12" t="str">
        <f t="shared" si="117"/>
        <v>PH.IC.PA.081808.01</v>
      </c>
      <c r="Q541" s="12" t="str">
        <f t="shared" si="118"/>
        <v>CL.IC.PA.081808.01</v>
      </c>
    </row>
    <row r="542" spans="1:17" ht="15">
      <c r="A542" t="s">
        <v>6896</v>
      </c>
      <c r="C542" s="2" t="s">
        <v>10093</v>
      </c>
      <c r="E542" s="2" t="s">
        <v>965</v>
      </c>
      <c r="F542" t="s">
        <v>7573</v>
      </c>
      <c r="G542" t="s">
        <v>4064</v>
      </c>
      <c r="H542" s="22" t="s">
        <v>1551</v>
      </c>
      <c r="I542" t="s">
        <v>4064</v>
      </c>
      <c r="J542" s="11" t="str">
        <f t="shared" si="115"/>
        <v>IC.PA.081809</v>
      </c>
      <c r="K542" s="2" t="s">
        <v>1192</v>
      </c>
      <c r="L542" t="str">
        <f t="shared" si="119"/>
        <v>Nose</v>
      </c>
      <c r="M542" s="2" t="str">
        <f t="shared" si="116"/>
        <v>PI.IC.PA.081809.01</v>
      </c>
      <c r="N542" s="12"/>
      <c r="O542" s="12" t="str">
        <f t="shared" si="117"/>
        <v>PH.IC.PA.081809.01</v>
      </c>
      <c r="Q542" s="12" t="str">
        <f t="shared" si="118"/>
        <v>CL.IC.PA.081809.01</v>
      </c>
    </row>
    <row r="543" spans="1:17" ht="15">
      <c r="A543" t="s">
        <v>6896</v>
      </c>
      <c r="C543" s="2" t="s">
        <v>10093</v>
      </c>
      <c r="E543" s="2" t="s">
        <v>965</v>
      </c>
      <c r="F543" t="s">
        <v>7573</v>
      </c>
      <c r="G543" t="s">
        <v>4251</v>
      </c>
      <c r="H543" s="22" t="s">
        <v>1571</v>
      </c>
      <c r="I543" t="s">
        <v>4251</v>
      </c>
      <c r="J543" s="11" t="str">
        <f t="shared" si="115"/>
        <v>IC.PA.081810</v>
      </c>
      <c r="K543" s="2" t="s">
        <v>1192</v>
      </c>
      <c r="L543" t="str">
        <f t="shared" si="119"/>
        <v>Lip(s)</v>
      </c>
      <c r="M543" s="2" t="str">
        <f t="shared" si="116"/>
        <v>PI.IC.PA.081810.01</v>
      </c>
      <c r="N543" s="12"/>
      <c r="O543" s="12" t="str">
        <f t="shared" si="117"/>
        <v>PH.IC.PA.081810.01</v>
      </c>
      <c r="Q543" s="12" t="str">
        <f t="shared" si="118"/>
        <v>CL.IC.PA.081810.01</v>
      </c>
    </row>
    <row r="544" spans="1:17" ht="15">
      <c r="A544" t="s">
        <v>6896</v>
      </c>
      <c r="C544" s="2" t="s">
        <v>10093</v>
      </c>
      <c r="E544" s="2" t="s">
        <v>965</v>
      </c>
      <c r="F544" t="s">
        <v>7573</v>
      </c>
      <c r="G544" t="s">
        <v>4830</v>
      </c>
      <c r="H544" s="22" t="s">
        <v>1298</v>
      </c>
      <c r="I544" t="s">
        <v>4830</v>
      </c>
      <c r="J544" s="11" t="str">
        <f t="shared" si="115"/>
        <v>IC.PA.081811</v>
      </c>
      <c r="K544" s="2" t="s">
        <v>1192</v>
      </c>
      <c r="L544" t="str">
        <f t="shared" si="119"/>
        <v>Jaw</v>
      </c>
      <c r="M544" s="2" t="str">
        <f t="shared" si="116"/>
        <v>PI.IC.PA.081811.01</v>
      </c>
      <c r="N544" s="12"/>
      <c r="O544" s="12" t="str">
        <f t="shared" si="117"/>
        <v>PH.IC.PA.081811.01</v>
      </c>
      <c r="Q544" s="12" t="str">
        <f t="shared" si="118"/>
        <v>CL.IC.PA.081811.01</v>
      </c>
    </row>
    <row r="545" spans="1:17" ht="15">
      <c r="A545" t="s">
        <v>6896</v>
      </c>
      <c r="C545" s="2" t="s">
        <v>10093</v>
      </c>
      <c r="E545" s="2" t="s">
        <v>965</v>
      </c>
      <c r="F545" t="s">
        <v>7573</v>
      </c>
      <c r="G545" t="s">
        <v>4113</v>
      </c>
      <c r="H545" s="22" t="s">
        <v>1299</v>
      </c>
      <c r="I545" t="s">
        <v>4113</v>
      </c>
      <c r="J545" s="11" t="str">
        <f t="shared" si="115"/>
        <v>IC.PA.081812</v>
      </c>
      <c r="K545" s="2" t="s">
        <v>1192</v>
      </c>
      <c r="L545" t="str">
        <f t="shared" si="119"/>
        <v>Neck</v>
      </c>
      <c r="M545" s="2" t="str">
        <f t="shared" si="116"/>
        <v>PI.IC.PA.081812.01</v>
      </c>
      <c r="N545" s="12"/>
      <c r="O545" s="12" t="str">
        <f t="shared" si="117"/>
        <v>PH.IC.PA.081812.01</v>
      </c>
      <c r="Q545" s="12" t="str">
        <f t="shared" si="118"/>
        <v>CL.IC.PA.081812.01</v>
      </c>
    </row>
    <row r="546" spans="1:17" ht="15">
      <c r="A546" t="s">
        <v>6896</v>
      </c>
      <c r="C546" s="2" t="s">
        <v>10093</v>
      </c>
      <c r="E546" s="2" t="s">
        <v>965</v>
      </c>
      <c r="F546" t="s">
        <v>7573</v>
      </c>
      <c r="G546" t="s">
        <v>7580</v>
      </c>
      <c r="H546" s="22" t="s">
        <v>1300</v>
      </c>
      <c r="I546" t="s">
        <v>7580</v>
      </c>
      <c r="J546" s="11" t="str">
        <f t="shared" si="115"/>
        <v>IC.PA.081813</v>
      </c>
      <c r="K546" s="2" t="s">
        <v>1192</v>
      </c>
      <c r="L546" t="str">
        <f t="shared" si="119"/>
        <v>Toothache</v>
      </c>
      <c r="M546" s="2" t="str">
        <f t="shared" si="116"/>
        <v>PI.IC.PA.081813.01</v>
      </c>
      <c r="N546" s="12"/>
      <c r="O546" s="12" t="str">
        <f t="shared" si="117"/>
        <v>PH.IC.PA.081813.01</v>
      </c>
      <c r="Q546" s="12" t="str">
        <f t="shared" si="118"/>
        <v>CL.IC.PA.081813.01</v>
      </c>
    </row>
    <row r="547" spans="1:17" ht="15">
      <c r="A547" t="s">
        <v>6896</v>
      </c>
      <c r="C547" s="2" t="s">
        <v>10093</v>
      </c>
      <c r="E547" s="2" t="s">
        <v>965</v>
      </c>
      <c r="F547" t="s">
        <v>7573</v>
      </c>
      <c r="G547" t="s">
        <v>4250</v>
      </c>
      <c r="H547" s="22" t="s">
        <v>1301</v>
      </c>
      <c r="I547" t="s">
        <v>4250</v>
      </c>
      <c r="J547" s="11" t="str">
        <f t="shared" si="115"/>
        <v>IC.PA.081814</v>
      </c>
      <c r="K547" s="2" t="s">
        <v>1192</v>
      </c>
      <c r="L547" t="str">
        <f t="shared" si="119"/>
        <v>Mouth</v>
      </c>
      <c r="M547" s="2" t="str">
        <f t="shared" si="116"/>
        <v>PI.IC.PA.081814.01</v>
      </c>
      <c r="N547" s="12"/>
      <c r="O547" s="12" t="str">
        <f t="shared" si="117"/>
        <v>PH.IC.PA.081814.01</v>
      </c>
      <c r="Q547" s="12" t="str">
        <f t="shared" si="118"/>
        <v>CL.IC.PA.081814.01</v>
      </c>
    </row>
    <row r="548" spans="1:17" ht="15">
      <c r="A548" t="s">
        <v>6896</v>
      </c>
      <c r="C548" s="2" t="s">
        <v>10093</v>
      </c>
      <c r="E548" s="2" t="s">
        <v>965</v>
      </c>
      <c r="F548" t="s">
        <v>7573</v>
      </c>
      <c r="G548" t="s">
        <v>4067</v>
      </c>
      <c r="H548" s="22" t="s">
        <v>1468</v>
      </c>
      <c r="I548" t="s">
        <v>4067</v>
      </c>
      <c r="J548" s="11" t="str">
        <f t="shared" si="115"/>
        <v>IC.PA.081815</v>
      </c>
      <c r="K548" s="2" t="s">
        <v>1192</v>
      </c>
      <c r="L548" t="str">
        <f t="shared" si="119"/>
        <v>Face</v>
      </c>
      <c r="M548" s="2" t="str">
        <f t="shared" si="116"/>
        <v>PI.IC.PA.081815.01</v>
      </c>
      <c r="N548" s="12"/>
      <c r="O548" s="12" t="str">
        <f t="shared" si="117"/>
        <v>PH.IC.PA.081815.01</v>
      </c>
      <c r="Q548" s="12" t="str">
        <f t="shared" si="118"/>
        <v>CL.IC.PA.081815.01</v>
      </c>
    </row>
    <row r="549" spans="1:17" ht="15">
      <c r="A549" t="s">
        <v>6896</v>
      </c>
      <c r="C549" s="2" t="s">
        <v>10093</v>
      </c>
      <c r="E549" s="2" t="s">
        <v>965</v>
      </c>
      <c r="F549" t="s">
        <v>7573</v>
      </c>
      <c r="G549" t="s">
        <v>4364</v>
      </c>
      <c r="H549" s="22" t="s">
        <v>1469</v>
      </c>
      <c r="I549" t="s">
        <v>4364</v>
      </c>
      <c r="J549" s="11" t="str">
        <f t="shared" si="115"/>
        <v>IC.PA.081816</v>
      </c>
      <c r="K549" s="2" t="s">
        <v>1192</v>
      </c>
      <c r="L549" t="str">
        <f t="shared" si="119"/>
        <v>Head</v>
      </c>
      <c r="M549" s="2" t="str">
        <f t="shared" si="116"/>
        <v>PI.IC.PA.081816.01</v>
      </c>
      <c r="N549" s="12"/>
      <c r="O549" s="12" t="str">
        <f t="shared" si="117"/>
        <v>PH.IC.PA.081816.01</v>
      </c>
      <c r="Q549" s="12" t="str">
        <f t="shared" si="118"/>
        <v>CL.IC.PA.081816.01</v>
      </c>
    </row>
    <row r="550" spans="1:17" ht="15">
      <c r="A550" t="s">
        <v>6896</v>
      </c>
      <c r="C550" s="2" t="s">
        <v>10093</v>
      </c>
      <c r="D550" t="s">
        <v>4117</v>
      </c>
      <c r="E550" s="2" t="s">
        <v>967</v>
      </c>
      <c r="F550" t="s">
        <v>7581</v>
      </c>
      <c r="G550" t="s">
        <v>4692</v>
      </c>
      <c r="H550" s="22" t="s">
        <v>1396</v>
      </c>
      <c r="I550" t="s">
        <v>4692</v>
      </c>
      <c r="J550" s="11" t="str">
        <f t="shared" si="115"/>
        <v>IC.PA.081901</v>
      </c>
      <c r="K550" s="2" t="s">
        <v>1192</v>
      </c>
      <c r="L550" t="str">
        <f t="shared" ref="L550:L613" si="125">G550</f>
        <v>Hip</v>
      </c>
      <c r="M550" s="2" t="str">
        <f t="shared" si="116"/>
        <v>PI.IC.PA.081901.01</v>
      </c>
      <c r="N550" s="12"/>
      <c r="O550" s="12" t="str">
        <f t="shared" si="117"/>
        <v>PH.IC.PA.081901.01</v>
      </c>
      <c r="Q550" s="12" t="str">
        <f t="shared" si="118"/>
        <v>CL.IC.PA.081901.01</v>
      </c>
    </row>
    <row r="551" spans="1:17" ht="15">
      <c r="A551" t="s">
        <v>6896</v>
      </c>
      <c r="C551" s="2" t="s">
        <v>10093</v>
      </c>
      <c r="E551" s="2" t="s">
        <v>967</v>
      </c>
      <c r="F551" t="s">
        <v>7581</v>
      </c>
      <c r="G551" t="s">
        <v>4369</v>
      </c>
      <c r="H551" s="22" t="s">
        <v>1398</v>
      </c>
      <c r="I551" t="s">
        <v>4369</v>
      </c>
      <c r="J551" s="11" t="str">
        <f t="shared" si="115"/>
        <v>IC.PA.081902</v>
      </c>
      <c r="K551" s="2" t="s">
        <v>1192</v>
      </c>
      <c r="L551" t="str">
        <f t="shared" si="125"/>
        <v>Genitalia</v>
      </c>
      <c r="M551" s="2" t="str">
        <f t="shared" si="116"/>
        <v>PI.IC.PA.081902.01</v>
      </c>
      <c r="N551" s="12"/>
      <c r="O551" s="12" t="str">
        <f t="shared" si="117"/>
        <v>PH.IC.PA.081902.01</v>
      </c>
      <c r="Q551" s="12" t="str">
        <f t="shared" si="118"/>
        <v>CL.IC.PA.081902.01</v>
      </c>
    </row>
    <row r="552" spans="1:17" ht="15">
      <c r="A552" t="s">
        <v>6896</v>
      </c>
      <c r="C552" s="2" t="s">
        <v>10093</v>
      </c>
      <c r="E552" s="2" t="s">
        <v>967</v>
      </c>
      <c r="F552" t="s">
        <v>7581</v>
      </c>
      <c r="G552" t="s">
        <v>4696</v>
      </c>
      <c r="H552" s="22" t="s">
        <v>1400</v>
      </c>
      <c r="I552" t="s">
        <v>4696</v>
      </c>
      <c r="J552" s="11" t="str">
        <f t="shared" ref="J552:J639" si="126">CONCATENATE("IC.PA.",C552,E552,H552)</f>
        <v>IC.PA.081903</v>
      </c>
      <c r="K552" s="2" t="s">
        <v>1192</v>
      </c>
      <c r="L552" t="str">
        <f t="shared" si="125"/>
        <v>Buttocks</v>
      </c>
      <c r="M552" s="2" t="str">
        <f t="shared" ref="M552:M639" si="127">CONCATENATE("PI.",J552,".",K552)</f>
        <v>PI.IC.PA.081903.01</v>
      </c>
      <c r="N552" s="12"/>
      <c r="O552" s="12" t="str">
        <f t="shared" ref="O552:O639" si="128">CONCATENATE("PH.",J552,".",K552)</f>
        <v>PH.IC.PA.081903.01</v>
      </c>
      <c r="Q552" s="12" t="str">
        <f t="shared" ref="Q552:Q639" si="129">CONCATENATE("CL.",J552,".",K552)</f>
        <v>CL.IC.PA.081903.01</v>
      </c>
    </row>
    <row r="553" spans="1:17" ht="15">
      <c r="A553" t="s">
        <v>6896</v>
      </c>
      <c r="C553" s="2" t="s">
        <v>10093</v>
      </c>
      <c r="E553" s="2" t="s">
        <v>967</v>
      </c>
      <c r="F553" t="s">
        <v>7581</v>
      </c>
      <c r="G553" t="s">
        <v>4134</v>
      </c>
      <c r="H553" s="22" t="s">
        <v>1402</v>
      </c>
      <c r="I553" t="s">
        <v>4134</v>
      </c>
      <c r="J553" s="11" t="str">
        <f t="shared" si="126"/>
        <v>IC.PA.081904</v>
      </c>
      <c r="K553" s="2" t="s">
        <v>1192</v>
      </c>
      <c r="L553" t="str">
        <f t="shared" si="125"/>
        <v>Rectum</v>
      </c>
      <c r="M553" s="2" t="str">
        <f t="shared" si="127"/>
        <v>PI.IC.PA.081904.01</v>
      </c>
      <c r="N553" s="12"/>
      <c r="O553" s="12" t="str">
        <f t="shared" si="128"/>
        <v>PH.IC.PA.081904.01</v>
      </c>
      <c r="Q553" s="12" t="str">
        <f t="shared" si="129"/>
        <v>CL.IC.PA.081904.01</v>
      </c>
    </row>
    <row r="554" spans="1:17" ht="15">
      <c r="A554" t="s">
        <v>6896</v>
      </c>
      <c r="C554" s="2" t="s">
        <v>10093</v>
      </c>
      <c r="E554" s="2" t="s">
        <v>967</v>
      </c>
      <c r="F554" t="s">
        <v>7581</v>
      </c>
      <c r="G554" t="s">
        <v>4693</v>
      </c>
      <c r="H554" s="22" t="s">
        <v>1404</v>
      </c>
      <c r="I554" t="s">
        <v>4693</v>
      </c>
      <c r="J554" s="11" t="str">
        <f t="shared" si="126"/>
        <v>IC.PA.081905</v>
      </c>
      <c r="K554" s="2" t="s">
        <v>1192</v>
      </c>
      <c r="L554" t="str">
        <f t="shared" si="125"/>
        <v>Groin</v>
      </c>
      <c r="M554" s="2" t="str">
        <f t="shared" si="127"/>
        <v>PI.IC.PA.081905.01</v>
      </c>
      <c r="N554" s="12"/>
      <c r="O554" s="12" t="str">
        <f t="shared" si="128"/>
        <v>PH.IC.PA.081905.01</v>
      </c>
      <c r="Q554" s="12" t="str">
        <f t="shared" si="129"/>
        <v>CL.IC.PA.081905.01</v>
      </c>
    </row>
    <row r="555" spans="1:17" ht="15">
      <c r="A555" t="s">
        <v>6896</v>
      </c>
      <c r="C555" s="2" t="s">
        <v>10093</v>
      </c>
      <c r="E555" s="2" t="s">
        <v>967</v>
      </c>
      <c r="F555" t="s">
        <v>7581</v>
      </c>
      <c r="G555" t="s">
        <v>4137</v>
      </c>
      <c r="H555" s="22" t="s">
        <v>1406</v>
      </c>
      <c r="I555" t="s">
        <v>4137</v>
      </c>
      <c r="J555" s="11" t="str">
        <f t="shared" si="126"/>
        <v>IC.PA.081906</v>
      </c>
      <c r="K555" s="2" t="s">
        <v>1192</v>
      </c>
      <c r="L555" t="str">
        <f t="shared" si="125"/>
        <v>Scrotum</v>
      </c>
      <c r="M555" s="2" t="str">
        <f t="shared" si="127"/>
        <v>PI.IC.PA.081906.01</v>
      </c>
      <c r="N555" s="12"/>
      <c r="O555" s="12" t="str">
        <f t="shared" si="128"/>
        <v>PH.IC.PA.081906.01</v>
      </c>
      <c r="Q555" s="12" t="str">
        <f t="shared" si="129"/>
        <v>CL.IC.PA.081906.01</v>
      </c>
    </row>
    <row r="556" spans="1:17" ht="15">
      <c r="A556" t="s">
        <v>6896</v>
      </c>
      <c r="C556" s="2" t="s">
        <v>10093</v>
      </c>
      <c r="D556" t="s">
        <v>7612</v>
      </c>
      <c r="E556" s="2" t="s">
        <v>6396</v>
      </c>
      <c r="F556" t="s">
        <v>7471</v>
      </c>
      <c r="G556" t="s">
        <v>4800</v>
      </c>
      <c r="H556" s="22" t="s">
        <v>1396</v>
      </c>
      <c r="I556" t="s">
        <v>4800</v>
      </c>
      <c r="J556" s="11" t="str">
        <f t="shared" si="126"/>
        <v>IC.PA.082001</v>
      </c>
      <c r="K556" s="2" t="s">
        <v>1192</v>
      </c>
      <c r="L556" t="str">
        <f t="shared" si="125"/>
        <v>Breast</v>
      </c>
      <c r="M556" s="2" t="str">
        <f t="shared" si="127"/>
        <v>PI.IC.PA.082001.01</v>
      </c>
      <c r="N556" s="12"/>
      <c r="O556" s="12" t="str">
        <f t="shared" si="128"/>
        <v>PH.IC.PA.082001.01</v>
      </c>
      <c r="Q556" s="12" t="str">
        <f t="shared" si="129"/>
        <v>CL.IC.PA.082001.01</v>
      </c>
    </row>
    <row r="557" spans="1:17" ht="15">
      <c r="A557" t="s">
        <v>6896</v>
      </c>
      <c r="C557" s="2" t="s">
        <v>10093</v>
      </c>
      <c r="E557" s="2" t="s">
        <v>6396</v>
      </c>
      <c r="F557" t="s">
        <v>7471</v>
      </c>
      <c r="G557" t="s">
        <v>4386</v>
      </c>
      <c r="H557" s="22" t="s">
        <v>1398</v>
      </c>
      <c r="I557" t="s">
        <v>4386</v>
      </c>
      <c r="J557" s="11" t="str">
        <f t="shared" si="126"/>
        <v>IC.PA.082002</v>
      </c>
      <c r="K557" s="2" t="s">
        <v>1192</v>
      </c>
      <c r="L557" t="str">
        <f t="shared" si="125"/>
        <v>Chest</v>
      </c>
      <c r="M557" s="2" t="str">
        <f t="shared" si="127"/>
        <v>PI.IC.PA.082002.01</v>
      </c>
      <c r="N557" s="12"/>
      <c r="O557" s="12" t="str">
        <f t="shared" si="128"/>
        <v>PH.IC.PA.082002.01</v>
      </c>
      <c r="Q557" s="12" t="str">
        <f t="shared" si="129"/>
        <v>CL.IC.PA.082002.01</v>
      </c>
    </row>
    <row r="558" spans="1:17" ht="15">
      <c r="A558" t="s">
        <v>6896</v>
      </c>
      <c r="C558" s="2" t="s">
        <v>10093</v>
      </c>
      <c r="E558" s="2" t="s">
        <v>6396</v>
      </c>
      <c r="F558" t="s">
        <v>7471</v>
      </c>
      <c r="G558" t="s">
        <v>3988</v>
      </c>
      <c r="H558" s="22" t="s">
        <v>1400</v>
      </c>
      <c r="I558" t="s">
        <v>3988</v>
      </c>
      <c r="J558" s="11" t="str">
        <f t="shared" si="126"/>
        <v>IC.PA.082003</v>
      </c>
      <c r="K558" s="2" t="s">
        <v>1192</v>
      </c>
      <c r="L558" t="str">
        <f t="shared" si="125"/>
        <v>Sternum</v>
      </c>
      <c r="M558" s="2" t="str">
        <f t="shared" si="127"/>
        <v>PI.IC.PA.082003.01</v>
      </c>
      <c r="N558" s="12"/>
      <c r="O558" s="12" t="str">
        <f t="shared" si="128"/>
        <v>PH.IC.PA.082003.01</v>
      </c>
      <c r="Q558" s="12" t="str">
        <f t="shared" si="129"/>
        <v>CL.IC.PA.082003.01</v>
      </c>
    </row>
    <row r="559" spans="1:17" ht="15">
      <c r="A559" t="s">
        <v>6896</v>
      </c>
      <c r="C559" s="2" t="s">
        <v>10093</v>
      </c>
      <c r="E559" s="2" t="s">
        <v>6396</v>
      </c>
      <c r="F559" t="s">
        <v>7471</v>
      </c>
      <c r="G559" t="s">
        <v>7472</v>
      </c>
      <c r="H559" s="22" t="s">
        <v>1402</v>
      </c>
      <c r="I559" t="s">
        <v>7472</v>
      </c>
      <c r="J559" s="11" t="str">
        <f t="shared" si="126"/>
        <v>IC.PA.082004</v>
      </c>
      <c r="K559" s="2" t="s">
        <v>1192</v>
      </c>
      <c r="L559" t="str">
        <f t="shared" si="125"/>
        <v>Midsternal</v>
      </c>
      <c r="M559" s="2" t="str">
        <f t="shared" si="127"/>
        <v>PI.IC.PA.082004.01</v>
      </c>
      <c r="N559" s="12"/>
      <c r="O559" s="12" t="str">
        <f t="shared" si="128"/>
        <v>PH.IC.PA.082004.01</v>
      </c>
      <c r="Q559" s="12" t="str">
        <f t="shared" si="129"/>
        <v>CL.IC.PA.082004.01</v>
      </c>
    </row>
    <row r="560" spans="1:17" ht="15">
      <c r="A560" t="s">
        <v>6896</v>
      </c>
      <c r="C560" s="2" t="s">
        <v>10093</v>
      </c>
      <c r="E560" s="2" t="s">
        <v>6396</v>
      </c>
      <c r="F560" t="s">
        <v>7471</v>
      </c>
      <c r="G560" t="s">
        <v>7473</v>
      </c>
      <c r="H560" s="22" t="s">
        <v>1404</v>
      </c>
      <c r="I560" t="s">
        <v>7473</v>
      </c>
      <c r="J560" s="11" t="str">
        <f t="shared" si="126"/>
        <v>IC.PA.082005</v>
      </c>
      <c r="K560" s="2" t="s">
        <v>1192</v>
      </c>
      <c r="L560" t="str">
        <f t="shared" si="125"/>
        <v>Substernal</v>
      </c>
      <c r="M560" s="2" t="str">
        <f t="shared" si="127"/>
        <v>PI.IC.PA.082005.01</v>
      </c>
      <c r="N560" s="12"/>
      <c r="O560" s="12" t="str">
        <f t="shared" si="128"/>
        <v>PH.IC.PA.082005.01</v>
      </c>
      <c r="Q560" s="12" t="str">
        <f t="shared" si="129"/>
        <v>CL.IC.PA.082005.01</v>
      </c>
    </row>
    <row r="561" spans="1:17" ht="15">
      <c r="A561" t="s">
        <v>6896</v>
      </c>
      <c r="C561" s="2" t="s">
        <v>10093</v>
      </c>
      <c r="E561" s="2" t="s">
        <v>6396</v>
      </c>
      <c r="F561" t="s">
        <v>7471</v>
      </c>
      <c r="G561" t="s">
        <v>7295</v>
      </c>
      <c r="H561" s="22" t="s">
        <v>1406</v>
      </c>
      <c r="I561" t="s">
        <v>7295</v>
      </c>
      <c r="J561" s="11" t="str">
        <f t="shared" si="126"/>
        <v>IC.PA.082006</v>
      </c>
      <c r="K561" s="2" t="s">
        <v>1192</v>
      </c>
      <c r="L561" t="str">
        <f t="shared" si="125"/>
        <v>Epigastric</v>
      </c>
      <c r="M561" s="2" t="str">
        <f t="shared" si="127"/>
        <v>PI.IC.PA.082006.01</v>
      </c>
      <c r="N561" s="12"/>
      <c r="O561" s="12" t="str">
        <f t="shared" si="128"/>
        <v>PH.IC.PA.082006.01</v>
      </c>
      <c r="Q561" s="12" t="str">
        <f t="shared" si="129"/>
        <v>CL.IC.PA.082006.01</v>
      </c>
    </row>
    <row r="562" spans="1:17" ht="15">
      <c r="A562" t="s">
        <v>6896</v>
      </c>
      <c r="C562" s="2" t="s">
        <v>10093</v>
      </c>
      <c r="E562" s="2" t="s">
        <v>6396</v>
      </c>
      <c r="F562" t="s">
        <v>7471</v>
      </c>
      <c r="G562" t="s">
        <v>1234</v>
      </c>
      <c r="H562" s="22" t="s">
        <v>1419</v>
      </c>
      <c r="I562" t="s">
        <v>1234</v>
      </c>
      <c r="J562" s="11" t="str">
        <f t="shared" si="126"/>
        <v>IC.PA.082007</v>
      </c>
      <c r="K562" s="2" t="s">
        <v>1192</v>
      </c>
      <c r="L562" t="str">
        <f t="shared" si="125"/>
        <v>Back</v>
      </c>
      <c r="M562" s="2" t="str">
        <f t="shared" si="127"/>
        <v>PI.IC.PA.082007.01</v>
      </c>
      <c r="N562" s="12"/>
      <c r="O562" s="12" t="str">
        <f t="shared" si="128"/>
        <v>PH.IC.PA.082007.01</v>
      </c>
      <c r="Q562" s="12" t="str">
        <f t="shared" si="129"/>
        <v>CL.IC.PA.082007.01</v>
      </c>
    </row>
    <row r="563" spans="1:17" ht="15">
      <c r="A563" t="s">
        <v>6896</v>
      </c>
      <c r="C563" s="2" t="s">
        <v>10093</v>
      </c>
      <c r="E563" s="2" t="s">
        <v>6396</v>
      </c>
      <c r="F563" t="s">
        <v>7471</v>
      </c>
      <c r="G563" t="s">
        <v>7296</v>
      </c>
      <c r="H563" s="22" t="s">
        <v>1550</v>
      </c>
      <c r="I563" t="s">
        <v>7297</v>
      </c>
      <c r="J563" s="11" t="str">
        <f t="shared" si="126"/>
        <v>IC.PA.082008</v>
      </c>
      <c r="K563" s="2" t="s">
        <v>1192</v>
      </c>
      <c r="L563" t="str">
        <f t="shared" si="125"/>
        <v>Back upper</v>
      </c>
      <c r="M563" s="2" t="str">
        <f t="shared" si="127"/>
        <v>PI.IC.PA.082008.01</v>
      </c>
      <c r="N563" s="12"/>
      <c r="O563" s="12" t="str">
        <f t="shared" si="128"/>
        <v>PH.IC.PA.082008.01</v>
      </c>
      <c r="Q563" s="12" t="str">
        <f t="shared" si="129"/>
        <v>CL.IC.PA.082008.01</v>
      </c>
    </row>
    <row r="564" spans="1:17" ht="15">
      <c r="A564" t="s">
        <v>6896</v>
      </c>
      <c r="C564" s="2" t="s">
        <v>10093</v>
      </c>
      <c r="E564" s="2" t="s">
        <v>6396</v>
      </c>
      <c r="F564" t="s">
        <v>7471</v>
      </c>
      <c r="G564" t="s">
        <v>7298</v>
      </c>
      <c r="H564" s="22" t="s">
        <v>1551</v>
      </c>
      <c r="I564" t="s">
        <v>7299</v>
      </c>
      <c r="J564" s="11" t="str">
        <f t="shared" si="126"/>
        <v>IC.PA.082009</v>
      </c>
      <c r="K564" s="2" t="s">
        <v>1192</v>
      </c>
      <c r="L564" t="str">
        <f t="shared" si="125"/>
        <v>Back lower</v>
      </c>
      <c r="M564" s="2" t="str">
        <f t="shared" si="127"/>
        <v>PI.IC.PA.082009.01</v>
      </c>
      <c r="N564" s="12"/>
      <c r="O564" s="12" t="str">
        <f t="shared" si="128"/>
        <v>PH.IC.PA.082009.01</v>
      </c>
      <c r="Q564" s="12" t="str">
        <f t="shared" si="129"/>
        <v>CL.IC.PA.082009.01</v>
      </c>
    </row>
    <row r="565" spans="1:17" ht="15">
      <c r="A565" t="s">
        <v>6896</v>
      </c>
      <c r="C565" s="2" t="s">
        <v>10093</v>
      </c>
      <c r="E565" s="2" t="s">
        <v>6396</v>
      </c>
      <c r="F565" t="s">
        <v>7471</v>
      </c>
      <c r="G565" t="s">
        <v>5198</v>
      </c>
      <c r="H565" s="22" t="s">
        <v>1571</v>
      </c>
      <c r="I565" t="s">
        <v>5198</v>
      </c>
      <c r="J565" s="11" t="str">
        <f t="shared" si="126"/>
        <v>IC.PA.082010</v>
      </c>
      <c r="K565" s="2" t="s">
        <v>1192</v>
      </c>
      <c r="L565" t="str">
        <f t="shared" si="125"/>
        <v>Flank</v>
      </c>
      <c r="M565" s="2" t="str">
        <f t="shared" si="127"/>
        <v>PI.IC.PA.082010.01</v>
      </c>
      <c r="N565" s="12"/>
      <c r="O565" s="12" t="str">
        <f t="shared" si="128"/>
        <v>PH.IC.PA.082010.01</v>
      </c>
      <c r="Q565" s="12" t="str">
        <f t="shared" si="129"/>
        <v>CL.IC.PA.082010.01</v>
      </c>
    </row>
    <row r="566" spans="1:17" ht="15">
      <c r="A566" t="s">
        <v>6896</v>
      </c>
      <c r="C566" s="2" t="s">
        <v>10093</v>
      </c>
      <c r="D566" t="s">
        <v>7300</v>
      </c>
      <c r="E566" s="2" t="s">
        <v>5577</v>
      </c>
      <c r="F566" t="s">
        <v>7301</v>
      </c>
      <c r="G566" t="s">
        <v>7479</v>
      </c>
      <c r="H566" s="22" t="s">
        <v>1396</v>
      </c>
      <c r="I566" t="s">
        <v>7480</v>
      </c>
      <c r="J566" s="11" t="str">
        <f t="shared" si="126"/>
        <v>IC.PA.082101</v>
      </c>
      <c r="K566" s="2" t="s">
        <v>1192</v>
      </c>
      <c r="L566" t="str">
        <f t="shared" si="125"/>
        <v>Satisfied, continue plan of care</v>
      </c>
      <c r="M566" s="2" t="str">
        <f t="shared" si="127"/>
        <v>PI.IC.PA.082101.01</v>
      </c>
      <c r="N566" s="12"/>
      <c r="O566" s="12" t="str">
        <f t="shared" si="128"/>
        <v>PH.IC.PA.082101.01</v>
      </c>
      <c r="Q566" s="12" t="str">
        <f t="shared" si="129"/>
        <v>CL.IC.PA.082101.01</v>
      </c>
    </row>
    <row r="567" spans="1:17" ht="15">
      <c r="A567" t="s">
        <v>6896</v>
      </c>
      <c r="C567" s="2" t="s">
        <v>10093</v>
      </c>
      <c r="E567" s="2" t="s">
        <v>5577</v>
      </c>
      <c r="F567" t="s">
        <v>7301</v>
      </c>
      <c r="G567" t="s">
        <v>7306</v>
      </c>
      <c r="H567" s="22" t="s">
        <v>1398</v>
      </c>
      <c r="I567" t="s">
        <v>7307</v>
      </c>
      <c r="J567" s="11" t="str">
        <f t="shared" si="126"/>
        <v>IC.PA.082102</v>
      </c>
      <c r="K567" s="2" t="s">
        <v>1192</v>
      </c>
      <c r="L567" t="str">
        <f t="shared" si="125"/>
        <v>No, continue pain reassessment</v>
      </c>
      <c r="M567" s="2" t="str">
        <f t="shared" si="127"/>
        <v>PI.IC.PA.082102.01</v>
      </c>
      <c r="N567" s="12"/>
      <c r="O567" s="12" t="str">
        <f t="shared" si="128"/>
        <v>PH.IC.PA.082102.01</v>
      </c>
      <c r="Q567" s="12" t="str">
        <f t="shared" si="129"/>
        <v>CL.IC.PA.082102.01</v>
      </c>
    </row>
    <row r="568" spans="1:17" ht="15">
      <c r="A568" t="s">
        <v>6896</v>
      </c>
      <c r="C568" s="2" t="s">
        <v>10093</v>
      </c>
      <c r="D568" t="s">
        <v>7308</v>
      </c>
      <c r="E568" s="2" t="s">
        <v>5751</v>
      </c>
      <c r="F568" t="s">
        <v>7309</v>
      </c>
      <c r="G568" t="s">
        <v>1001</v>
      </c>
      <c r="H568" s="22" t="s">
        <v>1396</v>
      </c>
      <c r="I568" t="s">
        <v>1001</v>
      </c>
      <c r="J568" s="11" t="str">
        <f t="shared" si="126"/>
        <v>IC.PA.082201</v>
      </c>
      <c r="K568" s="2" t="s">
        <v>1192</v>
      </c>
      <c r="L568" t="str">
        <f t="shared" si="125"/>
        <v>None</v>
      </c>
      <c r="M568" s="2" t="str">
        <f t="shared" si="127"/>
        <v>PI.IC.PA.082201.01</v>
      </c>
      <c r="N568" s="12"/>
      <c r="O568" s="12" t="str">
        <f t="shared" si="128"/>
        <v>PH.IC.PA.082201.01</v>
      </c>
      <c r="Q568" s="12" t="str">
        <f t="shared" si="129"/>
        <v>CL.IC.PA.082201.01</v>
      </c>
    </row>
    <row r="569" spans="1:17" ht="15">
      <c r="A569" t="s">
        <v>6896</v>
      </c>
      <c r="C569" s="2" t="s">
        <v>10093</v>
      </c>
      <c r="E569" s="2" t="s">
        <v>5751</v>
      </c>
      <c r="F569" t="s">
        <v>7309</v>
      </c>
      <c r="G569" t="s">
        <v>7310</v>
      </c>
      <c r="H569" s="22" t="s">
        <v>1398</v>
      </c>
      <c r="I569" t="s">
        <v>7311</v>
      </c>
      <c r="J569" s="11" t="str">
        <f t="shared" si="126"/>
        <v>IC.PA.082202</v>
      </c>
      <c r="K569" s="2" t="s">
        <v>1192</v>
      </c>
      <c r="L569" t="str">
        <f t="shared" si="125"/>
        <v>Chest right</v>
      </c>
      <c r="M569" s="2" t="str">
        <f t="shared" si="127"/>
        <v>PI.IC.PA.082202.01</v>
      </c>
      <c r="N569" s="12"/>
      <c r="O569" s="12" t="str">
        <f t="shared" si="128"/>
        <v>PH.IC.PA.082202.01</v>
      </c>
      <c r="Q569" s="12" t="str">
        <f t="shared" si="129"/>
        <v>CL.IC.PA.082202.01</v>
      </c>
    </row>
    <row r="570" spans="1:17" ht="15">
      <c r="A570" t="s">
        <v>6896</v>
      </c>
      <c r="C570" s="2" t="s">
        <v>10093</v>
      </c>
      <c r="E570" s="2" t="s">
        <v>5751</v>
      </c>
      <c r="F570" t="s">
        <v>7309</v>
      </c>
      <c r="G570" t="s">
        <v>7312</v>
      </c>
      <c r="H570" s="22" t="s">
        <v>1400</v>
      </c>
      <c r="I570" t="s">
        <v>7313</v>
      </c>
      <c r="J570" s="11" t="str">
        <f t="shared" si="126"/>
        <v>IC.PA.082203</v>
      </c>
      <c r="K570" s="2" t="s">
        <v>1192</v>
      </c>
      <c r="L570" t="str">
        <f t="shared" si="125"/>
        <v>Chest left</v>
      </c>
      <c r="M570" s="2" t="str">
        <f t="shared" si="127"/>
        <v>PI.IC.PA.082203.01</v>
      </c>
      <c r="N570" s="12"/>
      <c r="O570" s="12" t="str">
        <f t="shared" si="128"/>
        <v>PH.IC.PA.082203.01</v>
      </c>
      <c r="Q570" s="12" t="str">
        <f t="shared" si="129"/>
        <v>CL.IC.PA.082203.01</v>
      </c>
    </row>
    <row r="571" spans="1:17" ht="15">
      <c r="A571" t="s">
        <v>6896</v>
      </c>
      <c r="C571" s="2" t="s">
        <v>10093</v>
      </c>
      <c r="E571" s="2" t="s">
        <v>5751</v>
      </c>
      <c r="F571" t="s">
        <v>7309</v>
      </c>
      <c r="G571" t="s">
        <v>4830</v>
      </c>
      <c r="H571" s="22" t="s">
        <v>1402</v>
      </c>
      <c r="I571" t="s">
        <v>4830</v>
      </c>
      <c r="J571" s="11" t="str">
        <f t="shared" si="126"/>
        <v>IC.PA.082204</v>
      </c>
      <c r="K571" s="2" t="s">
        <v>1192</v>
      </c>
      <c r="L571" t="str">
        <f t="shared" si="125"/>
        <v>Jaw</v>
      </c>
      <c r="M571" s="2" t="str">
        <f t="shared" si="127"/>
        <v>PI.IC.PA.082204.01</v>
      </c>
      <c r="N571" s="12"/>
      <c r="O571" s="12" t="str">
        <f t="shared" si="128"/>
        <v>PH.IC.PA.082204.01</v>
      </c>
      <c r="Q571" s="12" t="str">
        <f t="shared" si="129"/>
        <v>CL.IC.PA.082204.01</v>
      </c>
    </row>
    <row r="572" spans="1:17" ht="15">
      <c r="A572" t="s">
        <v>6896</v>
      </c>
      <c r="C572" s="2" t="s">
        <v>10093</v>
      </c>
      <c r="E572" s="2" t="s">
        <v>5751</v>
      </c>
      <c r="F572" t="s">
        <v>7309</v>
      </c>
      <c r="G572" t="s">
        <v>7314</v>
      </c>
      <c r="H572" s="22" t="s">
        <v>1404</v>
      </c>
      <c r="I572" t="s">
        <v>5628</v>
      </c>
      <c r="J572" s="11" t="str">
        <f t="shared" si="126"/>
        <v>IC.PA.082205</v>
      </c>
      <c r="K572" s="2" t="s">
        <v>1192</v>
      </c>
      <c r="L572" t="str">
        <f t="shared" si="125"/>
        <v>Shoulder right</v>
      </c>
      <c r="M572" s="2" t="str">
        <f t="shared" si="127"/>
        <v>PI.IC.PA.082205.01</v>
      </c>
      <c r="N572" s="12"/>
      <c r="O572" s="12" t="str">
        <f t="shared" si="128"/>
        <v>PH.IC.PA.082205.01</v>
      </c>
      <c r="Q572" s="12" t="str">
        <f t="shared" si="129"/>
        <v>CL.IC.PA.082205.01</v>
      </c>
    </row>
    <row r="573" spans="1:17" ht="15">
      <c r="A573" t="s">
        <v>6896</v>
      </c>
      <c r="C573" s="2" t="s">
        <v>10093</v>
      </c>
      <c r="E573" s="2" t="s">
        <v>5751</v>
      </c>
      <c r="F573" t="s">
        <v>7309</v>
      </c>
      <c r="G573" t="s">
        <v>7315</v>
      </c>
      <c r="H573" s="22" t="s">
        <v>1406</v>
      </c>
      <c r="I573" t="s">
        <v>5629</v>
      </c>
      <c r="J573" s="11" t="str">
        <f t="shared" si="126"/>
        <v>IC.PA.082206</v>
      </c>
      <c r="K573" s="2" t="s">
        <v>1192</v>
      </c>
      <c r="L573" t="str">
        <f t="shared" si="125"/>
        <v>Shoulder left</v>
      </c>
      <c r="M573" s="2" t="str">
        <f t="shared" si="127"/>
        <v>PI.IC.PA.082206.01</v>
      </c>
      <c r="N573" s="12"/>
      <c r="O573" s="12" t="str">
        <f t="shared" si="128"/>
        <v>PH.IC.PA.082206.01</v>
      </c>
      <c r="Q573" s="12" t="str">
        <f t="shared" si="129"/>
        <v>CL.IC.PA.082206.01</v>
      </c>
    </row>
    <row r="574" spans="1:17" ht="15">
      <c r="A574" t="s">
        <v>6896</v>
      </c>
      <c r="C574" s="2" t="s">
        <v>10093</v>
      </c>
      <c r="E574" s="2" t="s">
        <v>5751</v>
      </c>
      <c r="F574" t="s">
        <v>7309</v>
      </c>
      <c r="G574" t="s">
        <v>4113</v>
      </c>
      <c r="H574" s="22" t="s">
        <v>1419</v>
      </c>
      <c r="I574" t="s">
        <v>4113</v>
      </c>
      <c r="J574" s="11" t="str">
        <f t="shared" si="126"/>
        <v>IC.PA.082207</v>
      </c>
      <c r="K574" s="2" t="s">
        <v>1192</v>
      </c>
      <c r="L574" t="str">
        <f t="shared" si="125"/>
        <v>Neck</v>
      </c>
      <c r="M574" s="2" t="str">
        <f t="shared" si="127"/>
        <v>PI.IC.PA.082207.01</v>
      </c>
      <c r="N574" s="12"/>
      <c r="O574" s="12" t="str">
        <f t="shared" si="128"/>
        <v>PH.IC.PA.082207.01</v>
      </c>
      <c r="Q574" s="12" t="str">
        <f t="shared" si="129"/>
        <v>CL.IC.PA.082207.01</v>
      </c>
    </row>
    <row r="575" spans="1:17" ht="15">
      <c r="A575" t="s">
        <v>6896</v>
      </c>
      <c r="C575" s="2" t="s">
        <v>10093</v>
      </c>
      <c r="E575" s="2" t="s">
        <v>5751</v>
      </c>
      <c r="F575" t="s">
        <v>7309</v>
      </c>
      <c r="G575" t="s">
        <v>7295</v>
      </c>
      <c r="H575" s="22" t="s">
        <v>1550</v>
      </c>
      <c r="I575" t="s">
        <v>7295</v>
      </c>
      <c r="J575" s="11" t="str">
        <f t="shared" si="126"/>
        <v>IC.PA.082208</v>
      </c>
      <c r="K575" s="2" t="s">
        <v>1192</v>
      </c>
      <c r="L575" t="str">
        <f t="shared" si="125"/>
        <v>Epigastric</v>
      </c>
      <c r="M575" s="2" t="str">
        <f t="shared" si="127"/>
        <v>PI.IC.PA.082208.01</v>
      </c>
      <c r="N575" s="12"/>
      <c r="O575" s="12" t="str">
        <f t="shared" si="128"/>
        <v>PH.IC.PA.082208.01</v>
      </c>
      <c r="Q575" s="12" t="str">
        <f t="shared" si="129"/>
        <v>CL.IC.PA.082208.01</v>
      </c>
    </row>
    <row r="576" spans="1:17" ht="15">
      <c r="A576" t="s">
        <v>6896</v>
      </c>
      <c r="C576" s="2" t="s">
        <v>10093</v>
      </c>
      <c r="E576" s="2" t="s">
        <v>5751</v>
      </c>
      <c r="F576" t="s">
        <v>7309</v>
      </c>
      <c r="G576" t="s">
        <v>7316</v>
      </c>
      <c r="H576" s="22" t="s">
        <v>1551</v>
      </c>
      <c r="I576" t="s">
        <v>5831</v>
      </c>
      <c r="J576" s="11" t="str">
        <f t="shared" si="126"/>
        <v>IC.PA.082209</v>
      </c>
      <c r="K576" s="2" t="s">
        <v>1192</v>
      </c>
      <c r="L576" t="str">
        <f t="shared" si="125"/>
        <v>Arm right</v>
      </c>
      <c r="M576" s="2" t="str">
        <f t="shared" si="127"/>
        <v>PI.IC.PA.082209.01</v>
      </c>
      <c r="N576" s="12"/>
      <c r="O576" s="12" t="str">
        <f t="shared" si="128"/>
        <v>PH.IC.PA.082209.01</v>
      </c>
      <c r="Q576" s="12" t="str">
        <f t="shared" si="129"/>
        <v>CL.IC.PA.082209.01</v>
      </c>
    </row>
    <row r="577" spans="1:17" ht="15">
      <c r="A577" t="s">
        <v>6896</v>
      </c>
      <c r="C577" s="2" t="s">
        <v>10093</v>
      </c>
      <c r="E577" s="2" t="s">
        <v>5751</v>
      </c>
      <c r="F577" t="s">
        <v>7309</v>
      </c>
      <c r="G577" t="s">
        <v>7317</v>
      </c>
      <c r="H577" s="22" t="s">
        <v>1571</v>
      </c>
      <c r="I577" t="s">
        <v>5994</v>
      </c>
      <c r="J577" s="11" t="str">
        <f t="shared" si="126"/>
        <v>IC.PA.082210</v>
      </c>
      <c r="K577" s="2" t="s">
        <v>1192</v>
      </c>
      <c r="L577" t="str">
        <f t="shared" si="125"/>
        <v>Arm left</v>
      </c>
      <c r="M577" s="2" t="str">
        <f t="shared" si="127"/>
        <v>PI.IC.PA.082210.01</v>
      </c>
      <c r="N577" s="12"/>
      <c r="O577" s="12" t="str">
        <f t="shared" si="128"/>
        <v>PH.IC.PA.082210.01</v>
      </c>
      <c r="Q577" s="12" t="str">
        <f t="shared" si="129"/>
        <v>CL.IC.PA.082210.01</v>
      </c>
    </row>
    <row r="578" spans="1:17" ht="15">
      <c r="A578" t="s">
        <v>6896</v>
      </c>
      <c r="C578" s="2" t="s">
        <v>10093</v>
      </c>
      <c r="E578" s="2" t="s">
        <v>5751</v>
      </c>
      <c r="F578" t="s">
        <v>7309</v>
      </c>
      <c r="G578" t="s">
        <v>1234</v>
      </c>
      <c r="H578" s="22" t="s">
        <v>1298</v>
      </c>
      <c r="I578" t="s">
        <v>1234</v>
      </c>
      <c r="J578" s="11" t="str">
        <f t="shared" si="126"/>
        <v>IC.PA.082211</v>
      </c>
      <c r="K578" s="2" t="s">
        <v>1192</v>
      </c>
      <c r="L578" t="str">
        <f t="shared" si="125"/>
        <v>Back</v>
      </c>
      <c r="M578" s="2" t="str">
        <f t="shared" si="127"/>
        <v>PI.IC.PA.082211.01</v>
      </c>
      <c r="N578" s="12"/>
      <c r="O578" s="12" t="str">
        <f t="shared" si="128"/>
        <v>PH.IC.PA.082211.01</v>
      </c>
      <c r="Q578" s="12" t="str">
        <f t="shared" si="129"/>
        <v>CL.IC.PA.082211.01</v>
      </c>
    </row>
    <row r="579" spans="1:17" ht="15">
      <c r="A579" t="s">
        <v>6896</v>
      </c>
      <c r="C579" s="2" t="s">
        <v>10093</v>
      </c>
      <c r="E579" s="2" t="s">
        <v>5751</v>
      </c>
      <c r="F579" t="s">
        <v>7309</v>
      </c>
      <c r="G579" t="s">
        <v>7318</v>
      </c>
      <c r="H579" s="22" t="s">
        <v>1299</v>
      </c>
      <c r="I579" t="s">
        <v>5804</v>
      </c>
      <c r="J579" s="11" t="str">
        <f t="shared" si="126"/>
        <v>IC.PA.082212</v>
      </c>
      <c r="K579" s="2" t="s">
        <v>1192</v>
      </c>
      <c r="L579" t="str">
        <f t="shared" si="125"/>
        <v>Elbow right</v>
      </c>
      <c r="M579" s="2" t="str">
        <f t="shared" si="127"/>
        <v>PI.IC.PA.082212.01</v>
      </c>
      <c r="N579" s="12"/>
      <c r="O579" s="12" t="str">
        <f t="shared" si="128"/>
        <v>PH.IC.PA.082212.01</v>
      </c>
      <c r="Q579" s="12" t="str">
        <f t="shared" si="129"/>
        <v>CL.IC.PA.082212.01</v>
      </c>
    </row>
    <row r="580" spans="1:17" ht="15">
      <c r="A580" t="s">
        <v>6896</v>
      </c>
      <c r="C580" s="2" t="s">
        <v>10093</v>
      </c>
      <c r="E580" s="2" t="s">
        <v>5751</v>
      </c>
      <c r="F580" t="s">
        <v>7309</v>
      </c>
      <c r="G580" t="s">
        <v>7319</v>
      </c>
      <c r="H580" s="22" t="s">
        <v>1300</v>
      </c>
      <c r="I580" t="s">
        <v>5805</v>
      </c>
      <c r="J580" s="11" t="str">
        <f t="shared" si="126"/>
        <v>IC.PA.082213</v>
      </c>
      <c r="K580" s="2" t="s">
        <v>1192</v>
      </c>
      <c r="L580" t="str">
        <f t="shared" si="125"/>
        <v>Elbow left</v>
      </c>
      <c r="M580" s="2" t="str">
        <f t="shared" si="127"/>
        <v>PI.IC.PA.082213.01</v>
      </c>
      <c r="N580" s="12"/>
      <c r="O580" s="12" t="str">
        <f t="shared" si="128"/>
        <v>PH.IC.PA.082213.01</v>
      </c>
      <c r="Q580" s="12" t="str">
        <f t="shared" si="129"/>
        <v>CL.IC.PA.082213.01</v>
      </c>
    </row>
    <row r="581" spans="1:17" ht="15">
      <c r="A581" t="s">
        <v>6896</v>
      </c>
      <c r="C581" s="2" t="s">
        <v>10093</v>
      </c>
      <c r="E581" s="2" t="s">
        <v>5751</v>
      </c>
      <c r="F581" t="s">
        <v>7309</v>
      </c>
      <c r="G581" t="s">
        <v>7320</v>
      </c>
      <c r="H581" s="22" t="s">
        <v>1301</v>
      </c>
      <c r="I581" t="s">
        <v>5661</v>
      </c>
      <c r="J581" s="11" t="str">
        <f t="shared" si="126"/>
        <v>IC.PA.082214</v>
      </c>
      <c r="K581" s="2" t="s">
        <v>1192</v>
      </c>
      <c r="L581" t="str">
        <f t="shared" si="125"/>
        <v>Hand right</v>
      </c>
      <c r="M581" s="2" t="str">
        <f t="shared" si="127"/>
        <v>PI.IC.PA.082214.01</v>
      </c>
      <c r="N581" s="12"/>
      <c r="O581" s="12" t="str">
        <f t="shared" si="128"/>
        <v>PH.IC.PA.082214.01</v>
      </c>
      <c r="Q581" s="12" t="str">
        <f t="shared" si="129"/>
        <v>CL.IC.PA.082214.01</v>
      </c>
    </row>
    <row r="582" spans="1:17" ht="15">
      <c r="A582" t="s">
        <v>6896</v>
      </c>
      <c r="C582" s="2" t="s">
        <v>10093</v>
      </c>
      <c r="E582" s="2" t="s">
        <v>5751</v>
      </c>
      <c r="F582" t="s">
        <v>7309</v>
      </c>
      <c r="G582" t="s">
        <v>7321</v>
      </c>
      <c r="H582" s="22" t="s">
        <v>1468</v>
      </c>
      <c r="I582" t="s">
        <v>5377</v>
      </c>
      <c r="J582" s="11" t="str">
        <f t="shared" si="126"/>
        <v>IC.PA.082215</v>
      </c>
      <c r="K582" s="2" t="s">
        <v>1192</v>
      </c>
      <c r="L582" t="str">
        <f t="shared" si="125"/>
        <v>Hand left</v>
      </c>
      <c r="M582" s="2" t="str">
        <f t="shared" si="127"/>
        <v>PI.IC.PA.082215.01</v>
      </c>
      <c r="N582" s="12"/>
      <c r="O582" s="12" t="str">
        <f t="shared" si="128"/>
        <v>PH.IC.PA.082215.01</v>
      </c>
      <c r="Q582" s="12" t="str">
        <f t="shared" si="129"/>
        <v>CL.IC.PA.082215.01</v>
      </c>
    </row>
    <row r="583" spans="1:17" ht="15">
      <c r="A583" t="s">
        <v>6896</v>
      </c>
      <c r="C583" s="2" t="s">
        <v>10093</v>
      </c>
      <c r="E583" s="2" t="s">
        <v>5751</v>
      </c>
      <c r="F583" t="s">
        <v>7309</v>
      </c>
      <c r="G583" t="s">
        <v>7488</v>
      </c>
      <c r="H583" s="22" t="s">
        <v>1469</v>
      </c>
      <c r="I583" t="s">
        <v>5996</v>
      </c>
      <c r="J583" s="11" t="str">
        <f t="shared" si="126"/>
        <v>IC.PA.082216</v>
      </c>
      <c r="K583" s="2" t="s">
        <v>1192</v>
      </c>
      <c r="L583" t="str">
        <f t="shared" si="125"/>
        <v>Leg right</v>
      </c>
      <c r="M583" s="2" t="str">
        <f t="shared" si="127"/>
        <v>PI.IC.PA.082216.01</v>
      </c>
      <c r="N583" s="12"/>
      <c r="O583" s="12" t="str">
        <f t="shared" si="128"/>
        <v>PH.IC.PA.082216.01</v>
      </c>
      <c r="Q583" s="12" t="str">
        <f t="shared" si="129"/>
        <v>CL.IC.PA.082216.01</v>
      </c>
    </row>
    <row r="584" spans="1:17" ht="15">
      <c r="A584" t="s">
        <v>6896</v>
      </c>
      <c r="C584" s="2" t="s">
        <v>10093</v>
      </c>
      <c r="E584" s="2" t="s">
        <v>5751</v>
      </c>
      <c r="F584" t="s">
        <v>7309</v>
      </c>
      <c r="G584" t="s">
        <v>7489</v>
      </c>
      <c r="H584" s="22" t="s">
        <v>1470</v>
      </c>
      <c r="I584" t="s">
        <v>5998</v>
      </c>
      <c r="J584" s="11" t="str">
        <f t="shared" si="126"/>
        <v>IC.PA.082217</v>
      </c>
      <c r="K584" s="2" t="s">
        <v>1192</v>
      </c>
      <c r="L584" t="str">
        <f t="shared" si="125"/>
        <v>Leg left</v>
      </c>
      <c r="M584" s="2" t="str">
        <f t="shared" si="127"/>
        <v>PI.IC.PA.082217.01</v>
      </c>
      <c r="N584" s="12"/>
      <c r="O584" s="12" t="str">
        <f t="shared" si="128"/>
        <v>PH.IC.PA.082217.01</v>
      </c>
      <c r="Q584" s="12" t="str">
        <f t="shared" si="129"/>
        <v>CL.IC.PA.082217.01</v>
      </c>
    </row>
    <row r="585" spans="1:17" ht="15">
      <c r="A585" t="s">
        <v>6896</v>
      </c>
      <c r="C585" s="2" t="s">
        <v>10093</v>
      </c>
      <c r="D585" t="s">
        <v>7490</v>
      </c>
      <c r="E585" s="2" t="s">
        <v>5753</v>
      </c>
      <c r="F585" t="s">
        <v>7491</v>
      </c>
      <c r="G585" t="s">
        <v>7492</v>
      </c>
      <c r="H585" s="22" t="s">
        <v>1396</v>
      </c>
      <c r="I585" t="s">
        <v>7493</v>
      </c>
      <c r="J585" s="11" t="str">
        <f t="shared" si="126"/>
        <v>IC.PA.082301</v>
      </c>
      <c r="K585" s="2" t="s">
        <v>1192</v>
      </c>
      <c r="L585" t="str">
        <f t="shared" si="125"/>
        <v>Drug as needed</v>
      </c>
      <c r="M585" s="2" t="str">
        <f t="shared" si="127"/>
        <v>PI.IC.PA.082301.01</v>
      </c>
      <c r="N585" s="12"/>
      <c r="O585" s="12" t="str">
        <f t="shared" si="128"/>
        <v>PH.IC.PA.082301.01</v>
      </c>
      <c r="Q585" s="12" t="str">
        <f t="shared" si="129"/>
        <v>CL.IC.PA.082301.01</v>
      </c>
    </row>
    <row r="586" spans="1:17" ht="15">
      <c r="A586" t="s">
        <v>6896</v>
      </c>
      <c r="C586" s="2" t="s">
        <v>10093</v>
      </c>
      <c r="E586" s="2" t="s">
        <v>5753</v>
      </c>
      <c r="F586" t="s">
        <v>7491</v>
      </c>
      <c r="G586" t="s">
        <v>1492</v>
      </c>
      <c r="H586" s="22" t="s">
        <v>1398</v>
      </c>
      <c r="I586" t="s">
        <v>1493</v>
      </c>
      <c r="J586" s="11" t="str">
        <f t="shared" si="126"/>
        <v>IC.PA.082302</v>
      </c>
      <c r="K586" s="2" t="s">
        <v>1192</v>
      </c>
      <c r="L586" t="str">
        <f t="shared" si="125"/>
        <v>Repositioning</v>
      </c>
      <c r="M586" s="2" t="str">
        <f t="shared" si="127"/>
        <v>PI.IC.PA.082302.01</v>
      </c>
      <c r="N586" s="12"/>
      <c r="O586" s="12" t="str">
        <f t="shared" si="128"/>
        <v>PH.IC.PA.082302.01</v>
      </c>
      <c r="Q586" s="12" t="str">
        <f t="shared" si="129"/>
        <v>CL.IC.PA.082302.01</v>
      </c>
    </row>
    <row r="587" spans="1:17" ht="15">
      <c r="A587" t="s">
        <v>6896</v>
      </c>
      <c r="C587" s="2" t="s">
        <v>10093</v>
      </c>
      <c r="E587" s="2" t="s">
        <v>5753</v>
      </c>
      <c r="F587" t="s">
        <v>7491</v>
      </c>
      <c r="G587" t="s">
        <v>7494</v>
      </c>
      <c r="H587" s="22" t="s">
        <v>1400</v>
      </c>
      <c r="I587" t="s">
        <v>7494</v>
      </c>
      <c r="J587" s="11" t="str">
        <f t="shared" si="126"/>
        <v>IC.PA.082303</v>
      </c>
      <c r="K587" s="2" t="s">
        <v>1192</v>
      </c>
      <c r="L587" t="str">
        <f t="shared" si="125"/>
        <v>Distraction</v>
      </c>
      <c r="M587" s="2" t="str">
        <f t="shared" si="127"/>
        <v>PI.IC.PA.082303.01</v>
      </c>
      <c r="N587" s="12"/>
      <c r="O587" s="12" t="str">
        <f t="shared" si="128"/>
        <v>PH.IC.PA.082303.01</v>
      </c>
      <c r="Q587" s="12" t="str">
        <f t="shared" si="129"/>
        <v>CL.IC.PA.082303.01</v>
      </c>
    </row>
    <row r="588" spans="1:17" ht="15">
      <c r="A588" t="s">
        <v>6896</v>
      </c>
      <c r="C588" s="2" t="s">
        <v>10093</v>
      </c>
      <c r="E588" s="2" t="s">
        <v>5753</v>
      </c>
      <c r="F588" t="s">
        <v>7491</v>
      </c>
      <c r="G588" t="s">
        <v>1249</v>
      </c>
      <c r="H588" s="22" t="s">
        <v>1402</v>
      </c>
      <c r="I588" t="s">
        <v>1249</v>
      </c>
      <c r="J588" s="11" t="str">
        <f t="shared" si="126"/>
        <v>IC.PA.082304</v>
      </c>
      <c r="K588" s="2" t="s">
        <v>1192</v>
      </c>
      <c r="L588" t="str">
        <f t="shared" si="125"/>
        <v>Cold</v>
      </c>
      <c r="M588" s="2" t="str">
        <f t="shared" si="127"/>
        <v>PI.IC.PA.082304.01</v>
      </c>
      <c r="N588" s="12"/>
      <c r="O588" s="12" t="str">
        <f t="shared" si="128"/>
        <v>PH.IC.PA.082304.01</v>
      </c>
      <c r="Q588" s="12" t="str">
        <f t="shared" si="129"/>
        <v>CL.IC.PA.082304.01</v>
      </c>
    </row>
    <row r="589" spans="1:17" ht="15">
      <c r="A589" t="s">
        <v>6896</v>
      </c>
      <c r="C589" s="2" t="s">
        <v>10093</v>
      </c>
      <c r="E589" s="2" t="s">
        <v>5753</v>
      </c>
      <c r="F589" t="s">
        <v>7491</v>
      </c>
      <c r="G589" t="s">
        <v>5612</v>
      </c>
      <c r="H589" s="22" t="s">
        <v>1404</v>
      </c>
      <c r="I589" t="s">
        <v>5612</v>
      </c>
      <c r="J589" s="11" t="str">
        <f t="shared" si="126"/>
        <v>IC.PA.082305</v>
      </c>
      <c r="K589" s="2" t="s">
        <v>1192</v>
      </c>
      <c r="L589" t="str">
        <f t="shared" si="125"/>
        <v>Heat</v>
      </c>
      <c r="M589" s="2" t="str">
        <f t="shared" si="127"/>
        <v>PI.IC.PA.082305.01</v>
      </c>
      <c r="N589" s="12"/>
      <c r="O589" s="12" t="str">
        <f t="shared" si="128"/>
        <v>PH.IC.PA.082305.01</v>
      </c>
      <c r="Q589" s="12" t="str">
        <f t="shared" si="129"/>
        <v>CL.IC.PA.082305.01</v>
      </c>
    </row>
    <row r="590" spans="1:17" ht="15">
      <c r="A590" t="s">
        <v>6896</v>
      </c>
      <c r="C590" s="2" t="s">
        <v>10093</v>
      </c>
      <c r="E590" s="2" t="s">
        <v>5753</v>
      </c>
      <c r="F590" t="s">
        <v>7491</v>
      </c>
      <c r="G590" t="s">
        <v>7495</v>
      </c>
      <c r="H590" s="22" t="s">
        <v>1406</v>
      </c>
      <c r="I590" t="s">
        <v>7496</v>
      </c>
      <c r="J590" s="11" t="str">
        <f t="shared" si="126"/>
        <v>IC.PA.082306</v>
      </c>
      <c r="K590" s="2" t="s">
        <v>1192</v>
      </c>
      <c r="L590" t="str">
        <f t="shared" si="125"/>
        <v>Special mattress</v>
      </c>
      <c r="M590" s="2" t="str">
        <f t="shared" si="127"/>
        <v>PI.IC.PA.082306.01</v>
      </c>
      <c r="N590" s="12"/>
      <c r="O590" s="12" t="str">
        <f t="shared" si="128"/>
        <v>PH.IC.PA.082306.01</v>
      </c>
      <c r="Q590" s="12" t="str">
        <f t="shared" si="129"/>
        <v>CL.IC.PA.082306.01</v>
      </c>
    </row>
    <row r="591" spans="1:17" ht="15">
      <c r="A591" t="s">
        <v>6896</v>
      </c>
      <c r="C591" s="2" t="s">
        <v>10093</v>
      </c>
      <c r="E591" s="2" t="s">
        <v>5753</v>
      </c>
      <c r="F591" t="s">
        <v>7491</v>
      </c>
      <c r="G591" t="s">
        <v>7497</v>
      </c>
      <c r="H591" s="22" t="s">
        <v>1419</v>
      </c>
      <c r="I591" t="s">
        <v>7497</v>
      </c>
      <c r="J591" s="11" t="str">
        <f t="shared" si="126"/>
        <v>IC.PA.082307</v>
      </c>
      <c r="K591" s="2" t="s">
        <v>1192</v>
      </c>
      <c r="L591" t="str">
        <f t="shared" si="125"/>
        <v>Quiet</v>
      </c>
      <c r="M591" s="2" t="str">
        <f t="shared" si="127"/>
        <v>PI.IC.PA.082307.01</v>
      </c>
      <c r="N591" s="12"/>
      <c r="O591" s="12" t="str">
        <f t="shared" si="128"/>
        <v>PH.IC.PA.082307.01</v>
      </c>
      <c r="Q591" s="12" t="str">
        <f t="shared" si="129"/>
        <v>CL.IC.PA.082307.01</v>
      </c>
    </row>
    <row r="592" spans="1:17" ht="15">
      <c r="A592" t="s">
        <v>6896</v>
      </c>
      <c r="C592" s="2" t="s">
        <v>10093</v>
      </c>
      <c r="E592" s="2" t="s">
        <v>5753</v>
      </c>
      <c r="F592" t="s">
        <v>7491</v>
      </c>
      <c r="G592" t="s">
        <v>1001</v>
      </c>
      <c r="H592" s="22" t="s">
        <v>1550</v>
      </c>
      <c r="I592" t="s">
        <v>1001</v>
      </c>
      <c r="J592" s="11" t="str">
        <f t="shared" si="126"/>
        <v>IC.PA.082308</v>
      </c>
      <c r="K592" s="2" t="s">
        <v>1192</v>
      </c>
      <c r="L592" t="str">
        <f t="shared" si="125"/>
        <v>None</v>
      </c>
      <c r="M592" s="2" t="str">
        <f t="shared" si="127"/>
        <v>PI.IC.PA.082308.01</v>
      </c>
      <c r="N592" s="12"/>
      <c r="O592" s="12" t="str">
        <f t="shared" si="128"/>
        <v>PH.IC.PA.082308.01</v>
      </c>
      <c r="Q592" s="12" t="str">
        <f t="shared" si="129"/>
        <v>CL.IC.PA.082308.01</v>
      </c>
    </row>
    <row r="593" spans="1:19" ht="15">
      <c r="A593" s="25" t="s">
        <v>6896</v>
      </c>
      <c r="B593" s="25"/>
      <c r="C593" s="2" t="s">
        <v>10093</v>
      </c>
      <c r="E593" s="2" t="s">
        <v>5753</v>
      </c>
      <c r="F593" t="s">
        <v>7491</v>
      </c>
      <c r="G593" s="25" t="s">
        <v>7642</v>
      </c>
      <c r="H593" s="22" t="s">
        <v>10095</v>
      </c>
      <c r="I593" s="25" t="s">
        <v>7642</v>
      </c>
      <c r="J593" s="11" t="str">
        <f t="shared" si="126"/>
        <v>IC.PA.082309</v>
      </c>
      <c r="K593" s="2" t="s">
        <v>1192</v>
      </c>
      <c r="L593" t="str">
        <f t="shared" si="125"/>
        <v>Back Rub</v>
      </c>
      <c r="M593" s="2" t="str">
        <f t="shared" si="127"/>
        <v>PI.IC.PA.082309.01</v>
      </c>
      <c r="N593" s="12"/>
      <c r="O593" s="12" t="str">
        <f t="shared" si="128"/>
        <v>PH.IC.PA.082309.01</v>
      </c>
      <c r="Q593" s="12" t="str">
        <f t="shared" si="129"/>
        <v>CL.IC.PA.082309.01</v>
      </c>
      <c r="R593" t="s">
        <v>1141</v>
      </c>
      <c r="S593">
        <v>487</v>
      </c>
    </row>
    <row r="594" spans="1:19" ht="15">
      <c r="A594" s="25" t="s">
        <v>6896</v>
      </c>
      <c r="B594" s="25"/>
      <c r="C594" s="2" t="s">
        <v>10093</v>
      </c>
      <c r="E594" s="2" t="s">
        <v>5753</v>
      </c>
      <c r="F594" t="s">
        <v>7491</v>
      </c>
      <c r="G594" s="25" t="s">
        <v>7643</v>
      </c>
      <c r="H594" s="22" t="s">
        <v>10905</v>
      </c>
      <c r="I594" s="25" t="s">
        <v>7643</v>
      </c>
      <c r="J594" s="11" t="str">
        <f t="shared" si="126"/>
        <v>IC.PA.082310</v>
      </c>
      <c r="K594" s="2" t="s">
        <v>1192</v>
      </c>
      <c r="L594" t="str">
        <f t="shared" si="125"/>
        <v>Biofeedback</v>
      </c>
      <c r="M594" s="2" t="str">
        <f t="shared" si="127"/>
        <v>PI.IC.PA.082310.01</v>
      </c>
      <c r="N594" s="12"/>
      <c r="O594" s="12" t="str">
        <f t="shared" si="128"/>
        <v>PH.IC.PA.082310.01</v>
      </c>
      <c r="Q594" s="12" t="str">
        <f t="shared" si="129"/>
        <v>CL.IC.PA.082310.01</v>
      </c>
      <c r="R594" t="s">
        <v>1141</v>
      </c>
      <c r="S594">
        <v>487</v>
      </c>
    </row>
    <row r="595" spans="1:19" ht="15">
      <c r="A595" s="25" t="s">
        <v>6896</v>
      </c>
      <c r="B595" s="25"/>
      <c r="C595" s="2" t="s">
        <v>10093</v>
      </c>
      <c r="E595" s="2" t="s">
        <v>5753</v>
      </c>
      <c r="F595" t="s">
        <v>7491</v>
      </c>
      <c r="G595" s="25" t="s">
        <v>7644</v>
      </c>
      <c r="H595" s="22" t="s">
        <v>8048</v>
      </c>
      <c r="I595" s="25" t="s">
        <v>7644</v>
      </c>
      <c r="J595" s="11" t="str">
        <f t="shared" si="126"/>
        <v>IC.PA.082311</v>
      </c>
      <c r="K595" s="2" t="s">
        <v>1192</v>
      </c>
      <c r="L595" t="str">
        <f t="shared" si="125"/>
        <v>Epidural</v>
      </c>
      <c r="M595" s="2" t="str">
        <f t="shared" si="127"/>
        <v>PI.IC.PA.082311.01</v>
      </c>
      <c r="N595" s="12"/>
      <c r="O595" s="12" t="str">
        <f t="shared" si="128"/>
        <v>PH.IC.PA.082311.01</v>
      </c>
      <c r="Q595" s="12" t="str">
        <f t="shared" si="129"/>
        <v>CL.IC.PA.082311.01</v>
      </c>
      <c r="R595" t="s">
        <v>1141</v>
      </c>
      <c r="S595">
        <v>487</v>
      </c>
    </row>
    <row r="596" spans="1:19" ht="15">
      <c r="A596" s="25" t="s">
        <v>6896</v>
      </c>
      <c r="B596" s="25"/>
      <c r="C596" s="2" t="s">
        <v>10093</v>
      </c>
      <c r="E596" s="2" t="s">
        <v>5753</v>
      </c>
      <c r="F596" t="s">
        <v>7491</v>
      </c>
      <c r="G596" s="25" t="s">
        <v>7645</v>
      </c>
      <c r="H596" s="22" t="s">
        <v>11023</v>
      </c>
      <c r="I596" s="25" t="s">
        <v>7645</v>
      </c>
      <c r="J596" s="11" t="str">
        <f t="shared" si="126"/>
        <v>IC.PA.082312</v>
      </c>
      <c r="K596" s="2" t="s">
        <v>1192</v>
      </c>
      <c r="L596" t="str">
        <f t="shared" si="125"/>
        <v>Guided Imagery</v>
      </c>
      <c r="M596" s="2" t="str">
        <f t="shared" si="127"/>
        <v>PI.IC.PA.082312.01</v>
      </c>
      <c r="N596" s="12"/>
      <c r="O596" s="12" t="str">
        <f t="shared" si="128"/>
        <v>PH.IC.PA.082312.01</v>
      </c>
      <c r="Q596" s="12" t="str">
        <f t="shared" si="129"/>
        <v>CL.IC.PA.082312.01</v>
      </c>
      <c r="R596" t="s">
        <v>1141</v>
      </c>
      <c r="S596">
        <v>487</v>
      </c>
    </row>
    <row r="597" spans="1:19" ht="15">
      <c r="A597" s="25" t="s">
        <v>6896</v>
      </c>
      <c r="B597" s="25"/>
      <c r="C597" s="2" t="s">
        <v>10093</v>
      </c>
      <c r="E597" s="2" t="s">
        <v>5753</v>
      </c>
      <c r="F597" t="s">
        <v>7491</v>
      </c>
      <c r="G597" s="25" t="s">
        <v>7646</v>
      </c>
      <c r="H597" s="22" t="s">
        <v>8201</v>
      </c>
      <c r="I597" s="25" t="s">
        <v>7646</v>
      </c>
      <c r="J597" s="11" t="str">
        <f t="shared" si="126"/>
        <v>IC.PA.082313</v>
      </c>
      <c r="K597" s="2" t="s">
        <v>1192</v>
      </c>
      <c r="L597" t="str">
        <f t="shared" si="125"/>
        <v>IM Med</v>
      </c>
      <c r="M597" s="2" t="str">
        <f t="shared" si="127"/>
        <v>PI.IC.PA.082313.01</v>
      </c>
      <c r="N597" s="12"/>
      <c r="O597" s="12" t="str">
        <f t="shared" si="128"/>
        <v>PH.IC.PA.082313.01</v>
      </c>
      <c r="Q597" s="12" t="str">
        <f t="shared" si="129"/>
        <v>CL.IC.PA.082313.01</v>
      </c>
      <c r="R597" t="s">
        <v>1141</v>
      </c>
      <c r="S597">
        <v>487</v>
      </c>
    </row>
    <row r="598" spans="1:19" ht="15">
      <c r="A598" s="25" t="s">
        <v>6896</v>
      </c>
      <c r="B598" s="25"/>
      <c r="C598" s="2" t="s">
        <v>10093</v>
      </c>
      <c r="E598" s="2" t="s">
        <v>5753</v>
      </c>
      <c r="F598" t="s">
        <v>7491</v>
      </c>
      <c r="G598" s="25" t="s">
        <v>7647</v>
      </c>
      <c r="H598" s="22" t="s">
        <v>9621</v>
      </c>
      <c r="I598" s="25" t="s">
        <v>7647</v>
      </c>
      <c r="J598" s="11" t="str">
        <f t="shared" si="126"/>
        <v>IC.PA.082314</v>
      </c>
      <c r="K598" s="2" t="s">
        <v>1192</v>
      </c>
      <c r="L598" t="str">
        <f t="shared" si="125"/>
        <v>IV Med</v>
      </c>
      <c r="M598" s="2" t="str">
        <f t="shared" si="127"/>
        <v>PI.IC.PA.082314.01</v>
      </c>
      <c r="N598" s="12"/>
      <c r="O598" s="12" t="str">
        <f t="shared" si="128"/>
        <v>PH.IC.PA.082314.01</v>
      </c>
      <c r="Q598" s="12" t="str">
        <f t="shared" si="129"/>
        <v>CL.IC.PA.082314.01</v>
      </c>
      <c r="R598" t="s">
        <v>1141</v>
      </c>
      <c r="S598">
        <v>487</v>
      </c>
    </row>
    <row r="599" spans="1:19" ht="15">
      <c r="A599" s="25" t="s">
        <v>6896</v>
      </c>
      <c r="B599" s="25"/>
      <c r="C599" s="2" t="s">
        <v>10093</v>
      </c>
      <c r="E599" s="2" t="s">
        <v>5753</v>
      </c>
      <c r="F599" t="s">
        <v>7491</v>
      </c>
      <c r="G599" s="25" t="s">
        <v>7648</v>
      </c>
      <c r="H599" s="22" t="s">
        <v>6135</v>
      </c>
      <c r="I599" s="25" t="s">
        <v>7648</v>
      </c>
      <c r="J599" s="11" t="str">
        <f t="shared" si="126"/>
        <v>IC.PA.082315</v>
      </c>
      <c r="K599" s="2" t="s">
        <v>1192</v>
      </c>
      <c r="L599" t="str">
        <f t="shared" si="125"/>
        <v>Massage</v>
      </c>
      <c r="M599" s="2" t="str">
        <f t="shared" si="127"/>
        <v>PI.IC.PA.082315.01</v>
      </c>
      <c r="N599" s="12"/>
      <c r="O599" s="12" t="str">
        <f t="shared" si="128"/>
        <v>PH.IC.PA.082315.01</v>
      </c>
      <c r="Q599" s="12" t="str">
        <f t="shared" si="129"/>
        <v>CL.IC.PA.082315.01</v>
      </c>
      <c r="R599" t="s">
        <v>1141</v>
      </c>
      <c r="S599">
        <v>487</v>
      </c>
    </row>
    <row r="600" spans="1:19" ht="15">
      <c r="A600" s="25" t="s">
        <v>6896</v>
      </c>
      <c r="B600" s="25"/>
      <c r="C600" s="2" t="s">
        <v>10093</v>
      </c>
      <c r="E600" s="2" t="s">
        <v>5753</v>
      </c>
      <c r="F600" t="s">
        <v>7491</v>
      </c>
      <c r="G600" s="25" t="s">
        <v>7649</v>
      </c>
      <c r="H600" s="22" t="s">
        <v>5740</v>
      </c>
      <c r="I600" s="25" t="s">
        <v>7649</v>
      </c>
      <c r="J600" s="11" t="str">
        <f t="shared" si="126"/>
        <v>IC.PA.082316</v>
      </c>
      <c r="K600" s="2" t="s">
        <v>1192</v>
      </c>
      <c r="L600" t="str">
        <f t="shared" si="125"/>
        <v>Music Therapy</v>
      </c>
      <c r="M600" s="2" t="str">
        <f t="shared" si="127"/>
        <v>PI.IC.PA.082316.01</v>
      </c>
      <c r="N600" s="12"/>
      <c r="O600" s="12" t="str">
        <f t="shared" si="128"/>
        <v>PH.IC.PA.082316.01</v>
      </c>
      <c r="Q600" s="12" t="str">
        <f t="shared" si="129"/>
        <v>CL.IC.PA.082316.01</v>
      </c>
      <c r="R600" t="s">
        <v>1141</v>
      </c>
      <c r="S600">
        <v>487</v>
      </c>
    </row>
    <row r="601" spans="1:19" ht="15">
      <c r="A601" s="25" t="s">
        <v>6896</v>
      </c>
      <c r="B601" s="25"/>
      <c r="C601" s="2" t="s">
        <v>10093</v>
      </c>
      <c r="E601" s="2" t="s">
        <v>5753</v>
      </c>
      <c r="F601" t="s">
        <v>7491</v>
      </c>
      <c r="G601" s="25" t="s">
        <v>7799</v>
      </c>
      <c r="H601" s="22" t="s">
        <v>6865</v>
      </c>
      <c r="I601" s="25" t="s">
        <v>7799</v>
      </c>
      <c r="J601" s="11" t="str">
        <f t="shared" si="126"/>
        <v>IC.PA.082317</v>
      </c>
      <c r="K601" s="2" t="s">
        <v>11324</v>
      </c>
      <c r="L601" t="str">
        <f t="shared" si="125"/>
        <v>PCA</v>
      </c>
      <c r="M601" s="2" t="str">
        <f t="shared" si="127"/>
        <v>PI.IC.PA.082317.01</v>
      </c>
      <c r="N601" s="12"/>
      <c r="O601" s="12" t="str">
        <f t="shared" si="128"/>
        <v>PH.IC.PA.082317.01</v>
      </c>
      <c r="Q601" s="12" t="str">
        <f t="shared" si="129"/>
        <v>CL.IC.PA.082317.01</v>
      </c>
      <c r="R601" t="s">
        <v>1141</v>
      </c>
      <c r="S601">
        <v>487</v>
      </c>
    </row>
    <row r="602" spans="1:19" ht="15">
      <c r="A602" s="25" t="s">
        <v>6896</v>
      </c>
      <c r="B602" s="25"/>
      <c r="C602" s="2" t="s">
        <v>10093</v>
      </c>
      <c r="E602" s="2" t="s">
        <v>5753</v>
      </c>
      <c r="F602" t="s">
        <v>7491</v>
      </c>
      <c r="G602" s="25" t="s">
        <v>7798</v>
      </c>
      <c r="H602" s="22" t="s">
        <v>5743</v>
      </c>
      <c r="I602" s="25" t="s">
        <v>7798</v>
      </c>
      <c r="J602" s="11" t="str">
        <f t="shared" si="126"/>
        <v>IC.PA.082318</v>
      </c>
      <c r="K602" s="2" t="s">
        <v>11324</v>
      </c>
      <c r="L602" t="str">
        <f t="shared" si="125"/>
        <v>PO Med</v>
      </c>
      <c r="M602" s="2" t="str">
        <f t="shared" si="127"/>
        <v>PI.IC.PA.082318.01</v>
      </c>
      <c r="N602" s="12"/>
      <c r="O602" s="12" t="str">
        <f t="shared" si="128"/>
        <v>PH.IC.PA.082318.01</v>
      </c>
      <c r="Q602" s="12" t="str">
        <f t="shared" si="129"/>
        <v>CL.IC.PA.082318.01</v>
      </c>
      <c r="R602" t="s">
        <v>1141</v>
      </c>
      <c r="S602">
        <v>487</v>
      </c>
    </row>
    <row r="603" spans="1:19" ht="15">
      <c r="A603" s="25" t="s">
        <v>6896</v>
      </c>
      <c r="B603" s="25"/>
      <c r="C603" s="2" t="s">
        <v>10093</v>
      </c>
      <c r="E603" s="2" t="s">
        <v>5753</v>
      </c>
      <c r="F603" t="s">
        <v>7491</v>
      </c>
      <c r="G603" s="25" t="s">
        <v>7795</v>
      </c>
      <c r="H603" s="22" t="s">
        <v>967</v>
      </c>
      <c r="I603" s="25" t="s">
        <v>7795</v>
      </c>
      <c r="J603" s="11" t="str">
        <f t="shared" si="126"/>
        <v>IC.PA.082319</v>
      </c>
      <c r="K603" s="2" t="s">
        <v>11324</v>
      </c>
      <c r="L603" t="str">
        <f t="shared" si="125"/>
        <v>Position Change</v>
      </c>
      <c r="M603" s="2" t="str">
        <f t="shared" si="127"/>
        <v>PI.IC.PA.082319.01</v>
      </c>
      <c r="N603" s="12"/>
      <c r="O603" s="12" t="str">
        <f t="shared" si="128"/>
        <v>PH.IC.PA.082319.01</v>
      </c>
      <c r="Q603" s="12" t="str">
        <f t="shared" si="129"/>
        <v>CL.IC.PA.082319.01</v>
      </c>
      <c r="R603" t="s">
        <v>9277</v>
      </c>
      <c r="S603">
        <v>487</v>
      </c>
    </row>
    <row r="604" spans="1:19" ht="15">
      <c r="A604" s="25" t="s">
        <v>6896</v>
      </c>
      <c r="B604" s="25"/>
      <c r="C604" s="2" t="s">
        <v>10093</v>
      </c>
      <c r="E604" s="2" t="s">
        <v>5753</v>
      </c>
      <c r="F604" t="s">
        <v>7491</v>
      </c>
      <c r="G604" s="25" t="s">
        <v>7961</v>
      </c>
      <c r="H604" s="22" t="s">
        <v>6396</v>
      </c>
      <c r="I604" s="25" t="s">
        <v>7961</v>
      </c>
      <c r="J604" s="11" t="str">
        <f t="shared" si="126"/>
        <v>IC.PA.082320</v>
      </c>
      <c r="K604" s="2" t="s">
        <v>11324</v>
      </c>
      <c r="L604" t="str">
        <f t="shared" si="125"/>
        <v>Refuses Meds</v>
      </c>
      <c r="M604" s="2" t="str">
        <f t="shared" si="127"/>
        <v>PI.IC.PA.082320.01</v>
      </c>
      <c r="N604" s="12"/>
      <c r="O604" s="12" t="str">
        <f t="shared" si="128"/>
        <v>PH.IC.PA.082320.01</v>
      </c>
      <c r="Q604" s="12" t="str">
        <f t="shared" si="129"/>
        <v>CL.IC.PA.082320.01</v>
      </c>
      <c r="R604" t="s">
        <v>9277</v>
      </c>
      <c r="S604">
        <v>487</v>
      </c>
    </row>
    <row r="605" spans="1:19" ht="15">
      <c r="A605" s="25" t="s">
        <v>6896</v>
      </c>
      <c r="B605" s="25"/>
      <c r="C605" s="2" t="s">
        <v>10093</v>
      </c>
      <c r="E605" s="2" t="s">
        <v>5753</v>
      </c>
      <c r="F605" t="s">
        <v>7491</v>
      </c>
      <c r="G605" s="25" t="s">
        <v>7962</v>
      </c>
      <c r="H605" s="22" t="s">
        <v>5577</v>
      </c>
      <c r="I605" s="25" t="s">
        <v>7962</v>
      </c>
      <c r="J605" s="11" t="str">
        <f t="shared" si="126"/>
        <v>IC.PA.082321</v>
      </c>
      <c r="K605" s="2" t="s">
        <v>11324</v>
      </c>
      <c r="L605" t="str">
        <f t="shared" si="125"/>
        <v>Relaxation</v>
      </c>
      <c r="M605" s="2" t="str">
        <f t="shared" si="127"/>
        <v>PI.IC.PA.082321.01</v>
      </c>
      <c r="N605" s="12"/>
      <c r="O605" s="12" t="str">
        <f t="shared" si="128"/>
        <v>PH.IC.PA.082321.01</v>
      </c>
      <c r="Q605" s="12" t="str">
        <f t="shared" si="129"/>
        <v>CL.IC.PA.082321.01</v>
      </c>
      <c r="R605" t="s">
        <v>1141</v>
      </c>
      <c r="S605">
        <v>487</v>
      </c>
    </row>
    <row r="606" spans="1:19" ht="15">
      <c r="A606" s="25" t="s">
        <v>6896</v>
      </c>
      <c r="B606" s="25"/>
      <c r="C606" s="2" t="s">
        <v>10093</v>
      </c>
      <c r="E606" s="2" t="s">
        <v>5753</v>
      </c>
      <c r="F606" t="s">
        <v>7491</v>
      </c>
      <c r="G606" s="25" t="s">
        <v>7963</v>
      </c>
      <c r="H606" s="22" t="s">
        <v>5751</v>
      </c>
      <c r="I606" s="25" t="s">
        <v>7963</v>
      </c>
      <c r="J606" s="11" t="str">
        <f t="shared" si="126"/>
        <v>IC.PA.082322</v>
      </c>
      <c r="K606" s="2" t="s">
        <v>11324</v>
      </c>
      <c r="L606" t="str">
        <f t="shared" si="125"/>
        <v>Splint</v>
      </c>
      <c r="M606" s="2" t="str">
        <f t="shared" si="127"/>
        <v>PI.IC.PA.082322.01</v>
      </c>
      <c r="N606" s="12"/>
      <c r="O606" s="12" t="str">
        <f t="shared" si="128"/>
        <v>PH.IC.PA.082322.01</v>
      </c>
      <c r="Q606" s="12" t="str">
        <f t="shared" si="129"/>
        <v>CL.IC.PA.082322.01</v>
      </c>
      <c r="R606" t="s">
        <v>1141</v>
      </c>
      <c r="S606">
        <v>487</v>
      </c>
    </row>
    <row r="607" spans="1:19" ht="15">
      <c r="A607" s="25" t="s">
        <v>6896</v>
      </c>
      <c r="B607" s="25"/>
      <c r="C607" s="2" t="s">
        <v>10093</v>
      </c>
      <c r="E607" s="2" t="s">
        <v>5753</v>
      </c>
      <c r="F607" t="s">
        <v>7491</v>
      </c>
      <c r="G607" s="25" t="s">
        <v>7964</v>
      </c>
      <c r="H607" s="22" t="s">
        <v>5753</v>
      </c>
      <c r="I607" s="25" t="s">
        <v>7964</v>
      </c>
      <c r="J607" s="11" t="str">
        <f t="shared" si="126"/>
        <v>IC.PA.082323</v>
      </c>
      <c r="K607" s="2" t="s">
        <v>11324</v>
      </c>
      <c r="L607" t="str">
        <f t="shared" si="125"/>
        <v>TENS</v>
      </c>
      <c r="M607" s="2" t="str">
        <f t="shared" si="127"/>
        <v>PI.IC.PA.082323.01</v>
      </c>
      <c r="N607" s="12"/>
      <c r="O607" s="12" t="str">
        <f t="shared" si="128"/>
        <v>PH.IC.PA.082323.01</v>
      </c>
      <c r="Q607" s="12" t="str">
        <f t="shared" si="129"/>
        <v>CL.IC.PA.082323.01</v>
      </c>
      <c r="R607" t="s">
        <v>1141</v>
      </c>
      <c r="S607">
        <v>487</v>
      </c>
    </row>
    <row r="608" spans="1:19" ht="15">
      <c r="A608" s="25" t="s">
        <v>6896</v>
      </c>
      <c r="B608" s="25"/>
      <c r="C608" s="2" t="s">
        <v>10093</v>
      </c>
      <c r="E608" s="2" t="s">
        <v>5753</v>
      </c>
      <c r="F608" t="s">
        <v>7491</v>
      </c>
      <c r="G608" s="25" t="s">
        <v>7495</v>
      </c>
      <c r="H608" s="22" t="s">
        <v>6583</v>
      </c>
      <c r="I608" s="25" t="s">
        <v>7496</v>
      </c>
      <c r="J608" s="11" t="str">
        <f t="shared" si="126"/>
        <v>IC.PA.082324</v>
      </c>
      <c r="K608" s="2" t="s">
        <v>11324</v>
      </c>
      <c r="L608" t="str">
        <f t="shared" si="125"/>
        <v>Special mattress</v>
      </c>
      <c r="M608" s="2" t="str">
        <f t="shared" si="127"/>
        <v>PI.IC.PA.082324.01</v>
      </c>
      <c r="N608" s="12"/>
      <c r="O608" s="12" t="str">
        <f t="shared" si="128"/>
        <v>PH.IC.PA.082324.01</v>
      </c>
      <c r="Q608" s="12" t="str">
        <f t="shared" si="129"/>
        <v>CL.IC.PA.082324.01</v>
      </c>
    </row>
    <row r="609" spans="1:19" ht="15">
      <c r="A609" s="25" t="s">
        <v>6896</v>
      </c>
      <c r="B609" s="25"/>
      <c r="C609" s="2" t="s">
        <v>10093</v>
      </c>
      <c r="E609" s="2" t="s">
        <v>5753</v>
      </c>
      <c r="F609" t="s">
        <v>7491</v>
      </c>
      <c r="G609" s="25" t="s">
        <v>7965</v>
      </c>
      <c r="H609" s="22" t="s">
        <v>7711</v>
      </c>
      <c r="I609" s="25" t="s">
        <v>7965</v>
      </c>
      <c r="J609" s="11" t="str">
        <f t="shared" si="126"/>
        <v>IC.PA.082325</v>
      </c>
      <c r="K609" s="2" t="s">
        <v>1192</v>
      </c>
      <c r="L609" t="str">
        <f t="shared" si="125"/>
        <v>Exercise</v>
      </c>
      <c r="M609" s="2" t="str">
        <f t="shared" si="127"/>
        <v>PI.IC.PA.082325.01</v>
      </c>
      <c r="N609" s="12"/>
      <c r="O609" s="12" t="str">
        <f t="shared" si="128"/>
        <v>PH.IC.PA.082325.01</v>
      </c>
      <c r="Q609" s="12" t="str">
        <f t="shared" si="129"/>
        <v>CL.IC.PA.082325.01</v>
      </c>
      <c r="R609" t="s">
        <v>1141</v>
      </c>
      <c r="S609">
        <v>802</v>
      </c>
    </row>
    <row r="610" spans="1:19" ht="15">
      <c r="A610" s="25" t="s">
        <v>6896</v>
      </c>
      <c r="B610" s="25"/>
      <c r="C610" s="2" t="s">
        <v>10093</v>
      </c>
      <c r="E610" s="2" t="s">
        <v>5753</v>
      </c>
      <c r="F610" t="s">
        <v>7491</v>
      </c>
      <c r="G610" s="25" t="s">
        <v>7804</v>
      </c>
      <c r="H610" s="22" t="s">
        <v>7805</v>
      </c>
      <c r="I610" s="25" t="s">
        <v>7652</v>
      </c>
      <c r="J610" s="11" t="str">
        <f t="shared" si="126"/>
        <v>IC.PA.082326</v>
      </c>
      <c r="K610" s="2" t="s">
        <v>11324</v>
      </c>
      <c r="L610" t="str">
        <f t="shared" si="125"/>
        <v>Alternative Therapy</v>
      </c>
      <c r="M610" s="2" t="str">
        <f t="shared" si="127"/>
        <v>PI.IC.PA.082326.01</v>
      </c>
      <c r="N610" s="12"/>
      <c r="O610" s="12" t="str">
        <f t="shared" si="128"/>
        <v>PH.IC.PA.082326.01</v>
      </c>
      <c r="Q610" s="12" t="str">
        <f t="shared" si="129"/>
        <v>CL.IC.PA.082326.01</v>
      </c>
      <c r="R610" t="s">
        <v>1141</v>
      </c>
      <c r="S610">
        <v>802</v>
      </c>
    </row>
    <row r="611" spans="1:19" ht="15">
      <c r="A611" s="25" t="s">
        <v>6896</v>
      </c>
      <c r="B611" s="25"/>
      <c r="C611" s="2" t="s">
        <v>10093</v>
      </c>
      <c r="E611" s="2" t="s">
        <v>5753</v>
      </c>
      <c r="F611" t="s">
        <v>7491</v>
      </c>
      <c r="G611" s="25" t="s">
        <v>4513</v>
      </c>
      <c r="H611" s="22" t="s">
        <v>5889</v>
      </c>
      <c r="I611" s="25" t="s">
        <v>4513</v>
      </c>
      <c r="J611" s="11" t="str">
        <f t="shared" si="126"/>
        <v>IC.PA.082327</v>
      </c>
      <c r="K611" s="2" t="s">
        <v>1192</v>
      </c>
      <c r="L611" t="str">
        <f t="shared" si="125"/>
        <v>Other</v>
      </c>
      <c r="M611" s="2" t="str">
        <f t="shared" si="127"/>
        <v>PI.IC.PA.082327.01</v>
      </c>
      <c r="N611" s="12"/>
      <c r="O611" s="12" t="str">
        <f t="shared" si="128"/>
        <v>PH.IC.PA.082327.01</v>
      </c>
      <c r="Q611" s="12" t="str">
        <f t="shared" si="129"/>
        <v>CL.IC.PA.082327.01</v>
      </c>
      <c r="R611" t="s">
        <v>1141</v>
      </c>
      <c r="S611">
        <v>802</v>
      </c>
    </row>
    <row r="612" spans="1:19" ht="15">
      <c r="A612" t="s">
        <v>6896</v>
      </c>
      <c r="C612" s="2" t="s">
        <v>10093</v>
      </c>
      <c r="D612" t="s">
        <v>7653</v>
      </c>
      <c r="E612" s="2" t="s">
        <v>6583</v>
      </c>
      <c r="F612" t="s">
        <v>7806</v>
      </c>
      <c r="G612" t="s">
        <v>7807</v>
      </c>
      <c r="H612" s="22" t="s">
        <v>1396</v>
      </c>
      <c r="I612" t="s">
        <v>7807</v>
      </c>
      <c r="J612" s="11" t="str">
        <f t="shared" si="126"/>
        <v>IC.PA.082401</v>
      </c>
      <c r="K612" s="2" t="s">
        <v>1192</v>
      </c>
      <c r="L612" t="str">
        <f t="shared" si="125"/>
        <v>Numeric Scale</v>
      </c>
      <c r="M612" s="2" t="str">
        <f t="shared" si="127"/>
        <v>PI.IC.PA.082401.01</v>
      </c>
      <c r="N612" s="12"/>
      <c r="O612" s="12" t="str">
        <f t="shared" si="128"/>
        <v>PH.IC.PA.082401.01</v>
      </c>
      <c r="Q612" s="12" t="str">
        <f t="shared" si="129"/>
        <v>CL.IC.PA.082401.01</v>
      </c>
    </row>
    <row r="613" spans="1:19" ht="15">
      <c r="A613" t="s">
        <v>6896</v>
      </c>
      <c r="C613" s="2" t="s">
        <v>10093</v>
      </c>
      <c r="E613" s="2" t="s">
        <v>6583</v>
      </c>
      <c r="F613" t="s">
        <v>7806</v>
      </c>
      <c r="G613" t="s">
        <v>7808</v>
      </c>
      <c r="H613" s="22" t="s">
        <v>1398</v>
      </c>
      <c r="I613" t="s">
        <v>7809</v>
      </c>
      <c r="J613" s="11" t="str">
        <f t="shared" si="126"/>
        <v>IC.PA.082402</v>
      </c>
      <c r="K613" s="2" t="s">
        <v>1192</v>
      </c>
      <c r="L613" t="str">
        <f t="shared" si="125"/>
        <v>Face Scale (Wong Baker)</v>
      </c>
      <c r="M613" s="2" t="str">
        <f t="shared" si="127"/>
        <v>PI.IC.PA.082402.01</v>
      </c>
      <c r="N613" s="12"/>
      <c r="O613" s="12" t="str">
        <f t="shared" si="128"/>
        <v>PH.IC.PA.082402.01</v>
      </c>
      <c r="Q613" s="12" t="str">
        <f t="shared" si="129"/>
        <v>CL.IC.PA.082402.01</v>
      </c>
    </row>
    <row r="614" spans="1:19" ht="15">
      <c r="A614" t="s">
        <v>6896</v>
      </c>
      <c r="C614" s="2" t="s">
        <v>10093</v>
      </c>
      <c r="E614" s="2" t="s">
        <v>6583</v>
      </c>
      <c r="F614" t="s">
        <v>7806</v>
      </c>
      <c r="G614" t="s">
        <v>7810</v>
      </c>
      <c r="H614" s="22" t="s">
        <v>1400</v>
      </c>
      <c r="I614" t="s">
        <v>7811</v>
      </c>
      <c r="J614" s="11" t="str">
        <f t="shared" si="126"/>
        <v>IC.PA.082403</v>
      </c>
      <c r="K614" s="2" t="s">
        <v>1192</v>
      </c>
      <c r="L614" t="str">
        <f t="shared" ref="L614:L677" si="130">G614</f>
        <v>Critical Care Pain Observation Tool (In Scores)</v>
      </c>
      <c r="M614" s="2" t="str">
        <f t="shared" si="127"/>
        <v>PI.IC.PA.082403.01</v>
      </c>
      <c r="N614" s="12"/>
      <c r="O614" s="12" t="str">
        <f t="shared" si="128"/>
        <v>PH.IC.PA.082403.01</v>
      </c>
      <c r="Q614" s="12" t="str">
        <f t="shared" si="129"/>
        <v>CL.IC.PA.082403.01</v>
      </c>
    </row>
    <row r="615" spans="1:19" ht="15">
      <c r="A615" t="s">
        <v>6896</v>
      </c>
      <c r="C615" s="2" t="s">
        <v>10093</v>
      </c>
      <c r="E615" s="2" t="s">
        <v>6583</v>
      </c>
      <c r="F615" t="s">
        <v>7806</v>
      </c>
      <c r="G615" t="s">
        <v>7560</v>
      </c>
      <c r="H615" s="22" t="s">
        <v>7070</v>
      </c>
      <c r="I615" t="s">
        <v>7561</v>
      </c>
      <c r="J615" s="11" t="str">
        <f t="shared" si="126"/>
        <v>IC.PA.082404</v>
      </c>
      <c r="K615" s="2" t="s">
        <v>1192</v>
      </c>
      <c r="L615" t="str">
        <f t="shared" si="130"/>
        <v>Behavior descriptor</v>
      </c>
      <c r="M615" s="2" t="str">
        <f t="shared" si="127"/>
        <v>PI.IC.PA.082404.01</v>
      </c>
      <c r="N615" s="12"/>
      <c r="O615" s="12" t="str">
        <f t="shared" si="128"/>
        <v>PH.IC.PA.082404.01</v>
      </c>
      <c r="Q615" s="12" t="str">
        <f t="shared" si="129"/>
        <v>CL.IC.PA.082404.01</v>
      </c>
      <c r="R615" t="s">
        <v>1141</v>
      </c>
      <c r="S615">
        <v>482</v>
      </c>
    </row>
    <row r="616" spans="1:19" ht="15">
      <c r="A616" t="s">
        <v>6896</v>
      </c>
      <c r="C616" s="2" t="s">
        <v>10093</v>
      </c>
      <c r="D616" t="s">
        <v>7562</v>
      </c>
      <c r="E616" s="2" t="s">
        <v>7563</v>
      </c>
      <c r="F616" t="s">
        <v>7564</v>
      </c>
      <c r="G616" t="s">
        <v>7565</v>
      </c>
      <c r="H616" s="22" t="s">
        <v>1396</v>
      </c>
      <c r="I616" s="2" t="s">
        <v>7566</v>
      </c>
      <c r="J616" s="11" t="str">
        <f t="shared" si="126"/>
        <v>IC.PA.082501</v>
      </c>
      <c r="K616" s="2" t="s">
        <v>1192</v>
      </c>
      <c r="L616" t="str">
        <f t="shared" si="130"/>
        <v>Scale = 0 No pain</v>
      </c>
      <c r="M616" s="2" t="str">
        <f t="shared" si="127"/>
        <v>PI.IC.PA.082501.01</v>
      </c>
      <c r="N616" s="12"/>
      <c r="O616" s="12" t="str">
        <f t="shared" si="128"/>
        <v>PH.IC.PA.082501.01</v>
      </c>
      <c r="Q616" s="12" t="str">
        <f t="shared" si="129"/>
        <v>CL.IC.PA.082501.01</v>
      </c>
    </row>
    <row r="617" spans="1:19" ht="15">
      <c r="A617" t="s">
        <v>6896</v>
      </c>
      <c r="C617" s="2" t="s">
        <v>10093</v>
      </c>
      <c r="E617" s="2" t="s">
        <v>7567</v>
      </c>
      <c r="F617" t="s">
        <v>7564</v>
      </c>
      <c r="G617" t="s">
        <v>7568</v>
      </c>
      <c r="H617" s="22" t="s">
        <v>1398</v>
      </c>
      <c r="I617" s="2" t="s">
        <v>7569</v>
      </c>
      <c r="J617" s="11" t="str">
        <f t="shared" si="126"/>
        <v>IC.PA.082502</v>
      </c>
      <c r="K617" s="2" t="s">
        <v>7421</v>
      </c>
      <c r="L617" t="str">
        <f t="shared" si="130"/>
        <v>Scale = 1</v>
      </c>
      <c r="M617" s="2" t="str">
        <f t="shared" si="127"/>
        <v>PI.IC.PA.082502.01</v>
      </c>
      <c r="N617" s="12"/>
      <c r="O617" s="12" t="str">
        <f t="shared" si="128"/>
        <v>PH.IC.PA.082502.01</v>
      </c>
      <c r="Q617" s="12" t="str">
        <f t="shared" si="129"/>
        <v>CL.IC.PA.082502.01</v>
      </c>
    </row>
    <row r="618" spans="1:19" ht="15">
      <c r="A618" t="s">
        <v>6896</v>
      </c>
      <c r="C618" s="2" t="s">
        <v>10093</v>
      </c>
      <c r="E618" s="2" t="s">
        <v>7711</v>
      </c>
      <c r="F618" t="s">
        <v>7564</v>
      </c>
      <c r="G618" t="s">
        <v>7570</v>
      </c>
      <c r="H618" s="22" t="s">
        <v>1400</v>
      </c>
      <c r="I618" s="2" t="s">
        <v>7571</v>
      </c>
      <c r="J618" s="11" t="str">
        <f t="shared" si="126"/>
        <v>IC.PA.082503</v>
      </c>
      <c r="K618" s="2" t="s">
        <v>1192</v>
      </c>
      <c r="L618" t="str">
        <f t="shared" si="130"/>
        <v>Scale = 2</v>
      </c>
      <c r="M618" s="2" t="str">
        <f t="shared" si="127"/>
        <v>PI.IC.PA.082503.01</v>
      </c>
      <c r="N618" s="12"/>
      <c r="O618" s="12" t="str">
        <f t="shared" si="128"/>
        <v>PH.IC.PA.082503.01</v>
      </c>
      <c r="Q618" s="12" t="str">
        <f t="shared" si="129"/>
        <v>CL.IC.PA.082503.01</v>
      </c>
    </row>
    <row r="619" spans="1:19" ht="15">
      <c r="A619" t="s">
        <v>6896</v>
      </c>
      <c r="C619" s="2" t="s">
        <v>10093</v>
      </c>
      <c r="E619" s="2" t="s">
        <v>7711</v>
      </c>
      <c r="F619" t="s">
        <v>7564</v>
      </c>
      <c r="G619" t="s">
        <v>7572</v>
      </c>
      <c r="H619" s="22" t="s">
        <v>1402</v>
      </c>
      <c r="I619" s="2" t="s">
        <v>7720</v>
      </c>
      <c r="J619" s="11" t="str">
        <f t="shared" si="126"/>
        <v>IC.PA.082504</v>
      </c>
      <c r="K619" s="2" t="s">
        <v>1192</v>
      </c>
      <c r="L619" t="str">
        <f t="shared" si="130"/>
        <v>Scale = 3</v>
      </c>
      <c r="M619" s="2" t="str">
        <f t="shared" si="127"/>
        <v>PI.IC.PA.082504.01</v>
      </c>
      <c r="N619" s="12"/>
      <c r="O619" s="12" t="str">
        <f t="shared" si="128"/>
        <v>PH.IC.PA.082504.01</v>
      </c>
      <c r="Q619" s="12" t="str">
        <f t="shared" si="129"/>
        <v>CL.IC.PA.082504.01</v>
      </c>
    </row>
    <row r="620" spans="1:19" ht="15">
      <c r="A620" t="s">
        <v>6896</v>
      </c>
      <c r="C620" s="2" t="s">
        <v>10093</v>
      </c>
      <c r="E620" s="2" t="s">
        <v>7711</v>
      </c>
      <c r="F620" t="s">
        <v>7564</v>
      </c>
      <c r="G620" t="s">
        <v>7721</v>
      </c>
      <c r="H620" s="22" t="s">
        <v>1404</v>
      </c>
      <c r="I620" s="2" t="s">
        <v>7722</v>
      </c>
      <c r="J620" s="11" t="str">
        <f t="shared" si="126"/>
        <v>IC.PA.082505</v>
      </c>
      <c r="K620" s="2" t="s">
        <v>1192</v>
      </c>
      <c r="L620" t="str">
        <f t="shared" si="130"/>
        <v>Scale = 4</v>
      </c>
      <c r="M620" s="2" t="str">
        <f t="shared" si="127"/>
        <v>PI.IC.PA.082505.01</v>
      </c>
      <c r="N620" s="12"/>
      <c r="O620" s="12" t="str">
        <f t="shared" si="128"/>
        <v>PH.IC.PA.082505.01</v>
      </c>
      <c r="Q620" s="12" t="str">
        <f t="shared" si="129"/>
        <v>CL.IC.PA.082505.01</v>
      </c>
    </row>
    <row r="621" spans="1:19" ht="15">
      <c r="A621" t="s">
        <v>6896</v>
      </c>
      <c r="C621" s="2" t="s">
        <v>10093</v>
      </c>
      <c r="E621" s="2" t="s">
        <v>7711</v>
      </c>
      <c r="F621" t="s">
        <v>7564</v>
      </c>
      <c r="G621" t="s">
        <v>7723</v>
      </c>
      <c r="H621" s="22" t="s">
        <v>1406</v>
      </c>
      <c r="I621" s="2" t="s">
        <v>7724</v>
      </c>
      <c r="J621" s="11" t="str">
        <f t="shared" si="126"/>
        <v>IC.PA.082506</v>
      </c>
      <c r="K621" s="2" t="s">
        <v>1192</v>
      </c>
      <c r="L621" t="str">
        <f t="shared" si="130"/>
        <v>Scale = 5</v>
      </c>
      <c r="M621" s="2" t="str">
        <f t="shared" si="127"/>
        <v>PI.IC.PA.082506.01</v>
      </c>
      <c r="N621" s="12"/>
      <c r="O621" s="12" t="str">
        <f t="shared" si="128"/>
        <v>PH.IC.PA.082506.01</v>
      </c>
      <c r="Q621" s="12" t="str">
        <f t="shared" si="129"/>
        <v>CL.IC.PA.082506.01</v>
      </c>
    </row>
    <row r="622" spans="1:19" ht="15">
      <c r="A622" t="s">
        <v>6896</v>
      </c>
      <c r="C622" s="2" t="s">
        <v>10093</v>
      </c>
      <c r="E622" s="2" t="s">
        <v>7711</v>
      </c>
      <c r="F622" t="s">
        <v>7564</v>
      </c>
      <c r="G622" t="s">
        <v>7725</v>
      </c>
      <c r="H622" s="22" t="s">
        <v>1419</v>
      </c>
      <c r="I622" s="2" t="s">
        <v>7726</v>
      </c>
      <c r="J622" s="11" t="str">
        <f t="shared" si="126"/>
        <v>IC.PA.082507</v>
      </c>
      <c r="K622" s="2" t="s">
        <v>1192</v>
      </c>
      <c r="L622" t="str">
        <f t="shared" si="130"/>
        <v>Scale = 6</v>
      </c>
      <c r="M622" s="2" t="str">
        <f t="shared" si="127"/>
        <v>PI.IC.PA.082507.01</v>
      </c>
      <c r="N622" s="12"/>
      <c r="O622" s="12" t="str">
        <f t="shared" si="128"/>
        <v>PH.IC.PA.082507.01</v>
      </c>
      <c r="Q622" s="12" t="str">
        <f t="shared" si="129"/>
        <v>CL.IC.PA.082507.01</v>
      </c>
    </row>
    <row r="623" spans="1:19" ht="15">
      <c r="A623" t="s">
        <v>6896</v>
      </c>
      <c r="C623" s="2" t="s">
        <v>10093</v>
      </c>
      <c r="E623" s="2" t="s">
        <v>7711</v>
      </c>
      <c r="F623" t="s">
        <v>7564</v>
      </c>
      <c r="G623" t="s">
        <v>8034</v>
      </c>
      <c r="H623" s="22" t="s">
        <v>1550</v>
      </c>
      <c r="I623" s="2" t="s">
        <v>8035</v>
      </c>
      <c r="J623" s="11" t="str">
        <f t="shared" si="126"/>
        <v>IC.PA.082508</v>
      </c>
      <c r="K623" s="2" t="s">
        <v>1192</v>
      </c>
      <c r="L623" t="str">
        <f t="shared" si="130"/>
        <v>Scale = 7</v>
      </c>
      <c r="M623" s="2" t="str">
        <f t="shared" si="127"/>
        <v>PI.IC.PA.082508.01</v>
      </c>
      <c r="N623" s="12"/>
      <c r="O623" s="12" t="str">
        <f t="shared" si="128"/>
        <v>PH.IC.PA.082508.01</v>
      </c>
      <c r="Q623" s="12" t="str">
        <f t="shared" si="129"/>
        <v>CL.IC.PA.082508.01</v>
      </c>
    </row>
    <row r="624" spans="1:19" ht="15">
      <c r="A624" t="s">
        <v>6896</v>
      </c>
      <c r="C624" s="2" t="s">
        <v>10093</v>
      </c>
      <c r="E624" s="2" t="s">
        <v>7711</v>
      </c>
      <c r="F624" t="s">
        <v>7564</v>
      </c>
      <c r="G624" t="s">
        <v>8036</v>
      </c>
      <c r="H624" s="22" t="s">
        <v>1551</v>
      </c>
      <c r="I624" s="2" t="s">
        <v>8037</v>
      </c>
      <c r="J624" s="11" t="str">
        <f t="shared" si="126"/>
        <v>IC.PA.082509</v>
      </c>
      <c r="K624" s="2" t="s">
        <v>1192</v>
      </c>
      <c r="L624" t="str">
        <f t="shared" si="130"/>
        <v>Scale = 8</v>
      </c>
      <c r="M624" s="2" t="str">
        <f t="shared" si="127"/>
        <v>PI.IC.PA.082509.01</v>
      </c>
      <c r="N624" s="12"/>
      <c r="O624" s="12" t="str">
        <f t="shared" si="128"/>
        <v>PH.IC.PA.082509.01</v>
      </c>
      <c r="Q624" s="12" t="str">
        <f t="shared" si="129"/>
        <v>CL.IC.PA.082509.01</v>
      </c>
    </row>
    <row r="625" spans="1:19" ht="15">
      <c r="A625" t="s">
        <v>6896</v>
      </c>
      <c r="C625" s="2" t="s">
        <v>10093</v>
      </c>
      <c r="E625" s="2" t="s">
        <v>7711</v>
      </c>
      <c r="F625" t="s">
        <v>7564</v>
      </c>
      <c r="G625" t="s">
        <v>8038</v>
      </c>
      <c r="H625" s="22" t="s">
        <v>1571</v>
      </c>
      <c r="I625" s="2" t="s">
        <v>7880</v>
      </c>
      <c r="J625" s="11" t="str">
        <f t="shared" si="126"/>
        <v>IC.PA.082510</v>
      </c>
      <c r="K625" s="2" t="s">
        <v>1192</v>
      </c>
      <c r="L625" t="str">
        <f t="shared" si="130"/>
        <v>Scale = 9</v>
      </c>
      <c r="M625" s="2" t="str">
        <f t="shared" si="127"/>
        <v>PI.IC.PA.082510.01</v>
      </c>
      <c r="N625" s="12"/>
      <c r="O625" s="12" t="str">
        <f t="shared" si="128"/>
        <v>PH.IC.PA.082510.01</v>
      </c>
      <c r="Q625" s="12" t="str">
        <f t="shared" si="129"/>
        <v>CL.IC.PA.082510.01</v>
      </c>
    </row>
    <row r="626" spans="1:19" ht="15">
      <c r="A626" t="s">
        <v>6896</v>
      </c>
      <c r="C626" s="2" t="s">
        <v>10093</v>
      </c>
      <c r="E626" s="2" t="s">
        <v>7711</v>
      </c>
      <c r="F626" t="s">
        <v>7564</v>
      </c>
      <c r="G626" t="s">
        <v>7881</v>
      </c>
      <c r="H626" s="22" t="s">
        <v>1298</v>
      </c>
      <c r="I626" s="2" t="s">
        <v>7882</v>
      </c>
      <c r="J626" s="11" t="str">
        <f t="shared" si="126"/>
        <v>IC.PA.082511</v>
      </c>
      <c r="K626" s="2" t="s">
        <v>1192</v>
      </c>
      <c r="L626" t="str">
        <f t="shared" si="130"/>
        <v>Scale = 10 Worse possible pain</v>
      </c>
      <c r="M626" s="2" t="str">
        <f t="shared" si="127"/>
        <v>PI.IC.PA.082511.01</v>
      </c>
      <c r="N626" s="12"/>
      <c r="O626" s="12" t="str">
        <f t="shared" si="128"/>
        <v>PH.IC.PA.082511.01</v>
      </c>
      <c r="Q626" s="12" t="str">
        <f t="shared" si="129"/>
        <v>CL.IC.PA.082511.01</v>
      </c>
    </row>
    <row r="627" spans="1:19" ht="15">
      <c r="A627" t="s">
        <v>6896</v>
      </c>
      <c r="C627" s="2" t="s">
        <v>10093</v>
      </c>
      <c r="E627" s="2" t="s">
        <v>7711</v>
      </c>
      <c r="F627" t="s">
        <v>7564</v>
      </c>
      <c r="G627" t="s">
        <v>5744</v>
      </c>
      <c r="H627" s="22" t="s">
        <v>1299</v>
      </c>
      <c r="I627" s="2">
        <v>99</v>
      </c>
      <c r="J627" s="11" t="str">
        <f t="shared" si="126"/>
        <v>IC.PA.082512</v>
      </c>
      <c r="K627" s="2" t="s">
        <v>1192</v>
      </c>
      <c r="L627" t="str">
        <f t="shared" si="130"/>
        <v>Unable to assess</v>
      </c>
      <c r="M627" s="2" t="str">
        <f t="shared" si="127"/>
        <v>PI.IC.PA.082512.01</v>
      </c>
      <c r="N627" s="12"/>
      <c r="O627" s="12" t="str">
        <f t="shared" si="128"/>
        <v>PH.IC.PA.082512.01</v>
      </c>
      <c r="Q627" s="12" t="str">
        <f t="shared" si="129"/>
        <v>CL.IC.PA.082512.01</v>
      </c>
    </row>
    <row r="628" spans="1:19" ht="15">
      <c r="A628" t="s">
        <v>6896</v>
      </c>
      <c r="C628" s="2" t="s">
        <v>10093</v>
      </c>
      <c r="D628" t="s">
        <v>7883</v>
      </c>
      <c r="E628" s="2" t="s">
        <v>9453</v>
      </c>
      <c r="F628" t="s">
        <v>7884</v>
      </c>
      <c r="G628" t="s">
        <v>7885</v>
      </c>
      <c r="H628" s="22" t="s">
        <v>1396</v>
      </c>
      <c r="I628" s="2" t="s">
        <v>7886</v>
      </c>
      <c r="J628" s="11" t="str">
        <f t="shared" si="126"/>
        <v>IC.PA.082601</v>
      </c>
      <c r="K628" s="2" t="s">
        <v>1192</v>
      </c>
      <c r="L628" t="str">
        <f t="shared" si="130"/>
        <v>1 = asleep, easy to arouse to entering room, awake and alert</v>
      </c>
      <c r="M628" s="2" t="str">
        <f t="shared" si="127"/>
        <v>PI.IC.PA.082601.01</v>
      </c>
      <c r="N628" s="12"/>
      <c r="O628" s="12" t="str">
        <f t="shared" si="128"/>
        <v>PH.IC.PA.082601.01</v>
      </c>
      <c r="Q628" s="12" t="str">
        <f t="shared" si="129"/>
        <v>CL.IC.PA.082601.01</v>
      </c>
      <c r="R628" t="s">
        <v>1141</v>
      </c>
      <c r="S628">
        <v>488</v>
      </c>
    </row>
    <row r="629" spans="1:19" ht="15">
      <c r="A629" t="s">
        <v>6896</v>
      </c>
      <c r="C629" s="2" t="s">
        <v>10093</v>
      </c>
      <c r="E629" s="2" t="s">
        <v>9453</v>
      </c>
      <c r="F629" t="s">
        <v>7884</v>
      </c>
      <c r="G629" t="s">
        <v>7887</v>
      </c>
      <c r="H629" s="22" t="s">
        <v>1398</v>
      </c>
      <c r="I629" s="2" t="s">
        <v>7888</v>
      </c>
      <c r="J629" s="11" t="str">
        <f t="shared" si="126"/>
        <v>IC.PA.082602</v>
      </c>
      <c r="K629" s="2" t="s">
        <v>11324</v>
      </c>
      <c r="L629" t="str">
        <f t="shared" si="130"/>
        <v>2 = slightly drowsy, easy to arouse to sound</v>
      </c>
      <c r="M629" s="2" t="str">
        <f t="shared" si="127"/>
        <v>PI.IC.PA.082602.01</v>
      </c>
      <c r="N629" s="12"/>
      <c r="O629" s="12" t="str">
        <f t="shared" si="128"/>
        <v>PH.IC.PA.082602.01</v>
      </c>
      <c r="Q629" s="12" t="str">
        <f t="shared" si="129"/>
        <v>CL.IC.PA.082602.01</v>
      </c>
      <c r="R629" t="s">
        <v>1141</v>
      </c>
      <c r="S629">
        <v>488</v>
      </c>
    </row>
    <row r="630" spans="1:19" ht="15">
      <c r="A630" t="s">
        <v>6896</v>
      </c>
      <c r="C630" s="2" t="s">
        <v>10093</v>
      </c>
      <c r="E630" s="2" t="s">
        <v>9453</v>
      </c>
      <c r="F630" t="s">
        <v>7889</v>
      </c>
      <c r="G630" t="s">
        <v>7741</v>
      </c>
      <c r="H630" s="22" t="s">
        <v>1400</v>
      </c>
      <c r="I630" s="2" t="s">
        <v>7742</v>
      </c>
      <c r="J630" s="11" t="str">
        <f t="shared" si="126"/>
        <v>IC.PA.082603</v>
      </c>
      <c r="K630" s="2" t="s">
        <v>11324</v>
      </c>
      <c r="L630" t="str">
        <f t="shared" si="130"/>
        <v>3 = frequently drowsy, dozes mid-sentence, arouse to touch</v>
      </c>
      <c r="M630" s="2" t="str">
        <f t="shared" si="127"/>
        <v>PI.IC.PA.082603.01</v>
      </c>
      <c r="N630" s="12"/>
      <c r="O630" s="12" t="str">
        <f t="shared" si="128"/>
        <v>PH.IC.PA.082603.01</v>
      </c>
      <c r="Q630" s="12" t="str">
        <f t="shared" si="129"/>
        <v>CL.IC.PA.082603.01</v>
      </c>
      <c r="R630" t="s">
        <v>1141</v>
      </c>
      <c r="S630">
        <v>488</v>
      </c>
    </row>
    <row r="631" spans="1:19" ht="15">
      <c r="A631" t="s">
        <v>6896</v>
      </c>
      <c r="C631" s="2" t="s">
        <v>10093</v>
      </c>
      <c r="E631" s="2" t="s">
        <v>9453</v>
      </c>
      <c r="F631" t="s">
        <v>7889</v>
      </c>
      <c r="G631" t="s">
        <v>7743</v>
      </c>
      <c r="H631" s="22" t="s">
        <v>1402</v>
      </c>
      <c r="I631" s="2" t="s">
        <v>7744</v>
      </c>
      <c r="J631" s="11" t="str">
        <f t="shared" si="126"/>
        <v>IC.PA.082604</v>
      </c>
      <c r="K631" s="2" t="s">
        <v>11324</v>
      </c>
      <c r="L631" t="str">
        <f t="shared" si="130"/>
        <v>4 = minimal or no response</v>
      </c>
      <c r="M631" s="2" t="str">
        <f t="shared" si="127"/>
        <v>PI.IC.PA.082604.01</v>
      </c>
      <c r="N631" s="12"/>
      <c r="O631" s="12" t="str">
        <f t="shared" si="128"/>
        <v>PH.IC.PA.082604.01</v>
      </c>
      <c r="Q631" s="12" t="str">
        <f t="shared" si="129"/>
        <v>CL.IC.PA.082604.01</v>
      </c>
      <c r="R631" t="s">
        <v>1141</v>
      </c>
      <c r="S631">
        <v>488</v>
      </c>
    </row>
    <row r="632" spans="1:19" ht="15">
      <c r="A632" t="s">
        <v>6896</v>
      </c>
      <c r="B632" t="s">
        <v>7745</v>
      </c>
      <c r="C632" s="2" t="s">
        <v>10095</v>
      </c>
      <c r="D632" t="s">
        <v>7746</v>
      </c>
      <c r="E632" s="2" t="s">
        <v>1192</v>
      </c>
      <c r="F632" t="s">
        <v>7603</v>
      </c>
      <c r="G632" t="s">
        <v>7279</v>
      </c>
      <c r="H632" s="22" t="s">
        <v>1396</v>
      </c>
      <c r="I632">
        <v>0</v>
      </c>
      <c r="J632" s="11" t="str">
        <f t="shared" si="126"/>
        <v>IC.PA.090101</v>
      </c>
      <c r="K632" s="2" t="s">
        <v>11324</v>
      </c>
      <c r="L632" t="str">
        <f t="shared" si="130"/>
        <v xml:space="preserve">      No Pain (0/10)</v>
      </c>
      <c r="M632" s="2" t="str">
        <f t="shared" si="127"/>
        <v>PI.IC.PA.090101.01</v>
      </c>
      <c r="N632" s="12"/>
      <c r="O632" s="12" t="str">
        <f t="shared" si="128"/>
        <v>PH.IC.PA.090101.01</v>
      </c>
      <c r="Q632" s="12" t="str">
        <f t="shared" si="129"/>
        <v>CL.IC.PA.090101.01</v>
      </c>
    </row>
    <row r="633" spans="1:19" ht="15">
      <c r="A633" t="s">
        <v>6896</v>
      </c>
      <c r="C633" s="2" t="s">
        <v>10095</v>
      </c>
      <c r="E633" s="2" t="s">
        <v>11324</v>
      </c>
      <c r="F633" t="s">
        <v>7603</v>
      </c>
      <c r="G633" t="s">
        <v>7280</v>
      </c>
      <c r="H633" s="22" t="s">
        <v>1398</v>
      </c>
      <c r="I633">
        <v>1</v>
      </c>
      <c r="J633" s="11" t="str">
        <f t="shared" si="126"/>
        <v>IC.PA.090102</v>
      </c>
      <c r="K633" s="2" t="s">
        <v>11324</v>
      </c>
      <c r="L633" t="str">
        <f t="shared" si="130"/>
        <v xml:space="preserve">      Level 1 (1/10)</v>
      </c>
      <c r="M633" s="2" t="str">
        <f t="shared" si="127"/>
        <v>PI.IC.PA.090102.01</v>
      </c>
      <c r="N633" s="12"/>
      <c r="O633" s="12" t="str">
        <f t="shared" si="128"/>
        <v>PH.IC.PA.090102.01</v>
      </c>
      <c r="Q633" s="12" t="str">
        <f t="shared" si="129"/>
        <v>CL.IC.PA.090102.01</v>
      </c>
    </row>
    <row r="634" spans="1:19" ht="15">
      <c r="A634" t="s">
        <v>6896</v>
      </c>
      <c r="C634" s="2" t="s">
        <v>10095</v>
      </c>
      <c r="E634" s="2" t="s">
        <v>11324</v>
      </c>
      <c r="F634" t="s">
        <v>7603</v>
      </c>
      <c r="G634" t="s">
        <v>7281</v>
      </c>
      <c r="H634" s="22" t="s">
        <v>1400</v>
      </c>
      <c r="I634">
        <v>2</v>
      </c>
      <c r="J634" s="11" t="str">
        <f t="shared" si="126"/>
        <v>IC.PA.090103</v>
      </c>
      <c r="K634" s="2" t="s">
        <v>11324</v>
      </c>
      <c r="L634" t="str">
        <f t="shared" si="130"/>
        <v xml:space="preserve">      Level 2 (2/10)</v>
      </c>
      <c r="M634" s="2" t="str">
        <f t="shared" si="127"/>
        <v>PI.IC.PA.090103.01</v>
      </c>
      <c r="N634" s="12"/>
      <c r="O634" s="12" t="str">
        <f t="shared" si="128"/>
        <v>PH.IC.PA.090103.01</v>
      </c>
      <c r="Q634" s="12" t="str">
        <f t="shared" si="129"/>
        <v>CL.IC.PA.090103.01</v>
      </c>
    </row>
    <row r="635" spans="1:19" ht="15">
      <c r="A635" t="s">
        <v>6896</v>
      </c>
      <c r="C635" s="2" t="s">
        <v>10095</v>
      </c>
      <c r="E635" s="2" t="s">
        <v>11324</v>
      </c>
      <c r="F635" t="s">
        <v>7603</v>
      </c>
      <c r="G635" t="s">
        <v>7458</v>
      </c>
      <c r="H635" s="22" t="s">
        <v>1402</v>
      </c>
      <c r="I635">
        <v>3</v>
      </c>
      <c r="J635" s="11" t="str">
        <f t="shared" si="126"/>
        <v>IC.PA.090104</v>
      </c>
      <c r="K635" s="2" t="s">
        <v>11324</v>
      </c>
      <c r="L635" t="str">
        <f t="shared" si="130"/>
        <v xml:space="preserve">      Level 3 (3/10)</v>
      </c>
      <c r="M635" s="2" t="str">
        <f t="shared" si="127"/>
        <v>PI.IC.PA.090104.01</v>
      </c>
      <c r="N635" s="12"/>
      <c r="O635" s="12" t="str">
        <f t="shared" si="128"/>
        <v>PH.IC.PA.090104.01</v>
      </c>
      <c r="Q635" s="12" t="str">
        <f t="shared" si="129"/>
        <v>CL.IC.PA.090104.01</v>
      </c>
    </row>
    <row r="636" spans="1:19" ht="15">
      <c r="A636" t="s">
        <v>6896</v>
      </c>
      <c r="C636" s="2" t="s">
        <v>10095</v>
      </c>
      <c r="E636" s="2" t="s">
        <v>11324</v>
      </c>
      <c r="F636" t="s">
        <v>7603</v>
      </c>
      <c r="G636" t="s">
        <v>7459</v>
      </c>
      <c r="H636" s="22" t="s">
        <v>1404</v>
      </c>
      <c r="I636">
        <v>4</v>
      </c>
      <c r="J636" s="11" t="str">
        <f t="shared" si="126"/>
        <v>IC.PA.090105</v>
      </c>
      <c r="K636" s="2" t="s">
        <v>11324</v>
      </c>
      <c r="L636" t="str">
        <f t="shared" si="130"/>
        <v xml:space="preserve">      Level 4 (4/10)</v>
      </c>
      <c r="M636" s="2" t="str">
        <f t="shared" si="127"/>
        <v>PI.IC.PA.090105.01</v>
      </c>
      <c r="N636" s="12"/>
      <c r="O636" s="12" t="str">
        <f t="shared" si="128"/>
        <v>PH.IC.PA.090105.01</v>
      </c>
      <c r="Q636" s="12" t="str">
        <f t="shared" si="129"/>
        <v>CL.IC.PA.090105.01</v>
      </c>
    </row>
    <row r="637" spans="1:19" ht="15">
      <c r="A637" t="s">
        <v>6896</v>
      </c>
      <c r="C637" s="2" t="s">
        <v>10095</v>
      </c>
      <c r="E637" s="2" t="s">
        <v>11324</v>
      </c>
      <c r="F637" t="s">
        <v>7603</v>
      </c>
      <c r="G637" t="s">
        <v>7460</v>
      </c>
      <c r="H637" s="22" t="s">
        <v>1406</v>
      </c>
      <c r="I637">
        <v>5</v>
      </c>
      <c r="J637" s="11" t="str">
        <f t="shared" si="126"/>
        <v>IC.PA.090106</v>
      </c>
      <c r="K637" s="2" t="s">
        <v>11324</v>
      </c>
      <c r="L637" t="str">
        <f t="shared" si="130"/>
        <v xml:space="preserve">      Level 5 (5/10)</v>
      </c>
      <c r="M637" s="2" t="str">
        <f t="shared" si="127"/>
        <v>PI.IC.PA.090106.01</v>
      </c>
      <c r="N637" s="12"/>
      <c r="O637" s="12" t="str">
        <f t="shared" si="128"/>
        <v>PH.IC.PA.090106.01</v>
      </c>
      <c r="Q637" s="12" t="str">
        <f t="shared" si="129"/>
        <v>CL.IC.PA.090106.01</v>
      </c>
    </row>
    <row r="638" spans="1:19" ht="15">
      <c r="A638" t="s">
        <v>6896</v>
      </c>
      <c r="C638" s="2" t="s">
        <v>10095</v>
      </c>
      <c r="E638" s="2" t="s">
        <v>11324</v>
      </c>
      <c r="F638" t="s">
        <v>7603</v>
      </c>
      <c r="G638" t="s">
        <v>7461</v>
      </c>
      <c r="H638" s="22" t="s">
        <v>1419</v>
      </c>
      <c r="I638">
        <v>6</v>
      </c>
      <c r="J638" s="11" t="str">
        <f t="shared" si="126"/>
        <v>IC.PA.090107</v>
      </c>
      <c r="K638" s="2" t="s">
        <v>11324</v>
      </c>
      <c r="L638" t="str">
        <f t="shared" si="130"/>
        <v xml:space="preserve">      Level 6 (6/10)</v>
      </c>
      <c r="M638" s="2" t="str">
        <f t="shared" si="127"/>
        <v>PI.IC.PA.090107.01</v>
      </c>
      <c r="N638" s="12"/>
      <c r="O638" s="12" t="str">
        <f t="shared" si="128"/>
        <v>PH.IC.PA.090107.01</v>
      </c>
      <c r="Q638" s="12" t="str">
        <f t="shared" si="129"/>
        <v>CL.IC.PA.090107.01</v>
      </c>
    </row>
    <row r="639" spans="1:19" ht="15">
      <c r="A639" t="s">
        <v>6896</v>
      </c>
      <c r="C639" s="2" t="s">
        <v>10095</v>
      </c>
      <c r="E639" s="2" t="s">
        <v>11324</v>
      </c>
      <c r="F639" t="s">
        <v>7603</v>
      </c>
      <c r="G639" t="s">
        <v>7462</v>
      </c>
      <c r="H639" s="22" t="s">
        <v>1550</v>
      </c>
      <c r="I639">
        <v>7</v>
      </c>
      <c r="J639" s="11" t="str">
        <f t="shared" si="126"/>
        <v>IC.PA.090108</v>
      </c>
      <c r="K639" s="2" t="s">
        <v>11324</v>
      </c>
      <c r="L639" t="str">
        <f t="shared" si="130"/>
        <v xml:space="preserve">      Level 7 (7/10)</v>
      </c>
      <c r="M639" s="2" t="str">
        <f t="shared" si="127"/>
        <v>PI.IC.PA.090108.01</v>
      </c>
      <c r="N639" s="12"/>
      <c r="O639" s="12" t="str">
        <f t="shared" si="128"/>
        <v>PH.IC.PA.090108.01</v>
      </c>
      <c r="Q639" s="12" t="str">
        <f t="shared" si="129"/>
        <v>CL.IC.PA.090108.01</v>
      </c>
    </row>
    <row r="640" spans="1:19" ht="15">
      <c r="A640" t="s">
        <v>6896</v>
      </c>
      <c r="C640" s="2" t="s">
        <v>10095</v>
      </c>
      <c r="E640" s="2" t="s">
        <v>11324</v>
      </c>
      <c r="F640" t="s">
        <v>7603</v>
      </c>
      <c r="G640" t="s">
        <v>7463</v>
      </c>
      <c r="H640" s="22" t="s">
        <v>1551</v>
      </c>
      <c r="I640">
        <v>8</v>
      </c>
      <c r="J640" s="11" t="str">
        <f t="shared" ref="J640:J711" si="131">CONCATENATE("IC.PA.",C640,E640,H640)</f>
        <v>IC.PA.090109</v>
      </c>
      <c r="K640" s="2" t="s">
        <v>11324</v>
      </c>
      <c r="L640" t="str">
        <f t="shared" si="130"/>
        <v xml:space="preserve">      Level 8 (8/10)</v>
      </c>
      <c r="M640" s="2" t="str">
        <f t="shared" ref="M640:M711" si="132">CONCATENATE("PI.",J640,".",K640)</f>
        <v>PI.IC.PA.090109.01</v>
      </c>
      <c r="N640" s="12"/>
      <c r="O640" s="12" t="str">
        <f t="shared" ref="O640:O711" si="133">CONCATENATE("PH.",J640,".",K640)</f>
        <v>PH.IC.PA.090109.01</v>
      </c>
      <c r="Q640" s="12" t="str">
        <f t="shared" ref="Q640:Q711" si="134">CONCATENATE("CL.",J640,".",K640)</f>
        <v>CL.IC.PA.090109.01</v>
      </c>
    </row>
    <row r="641" spans="1:17" ht="15">
      <c r="A641" t="s">
        <v>6896</v>
      </c>
      <c r="C641" s="2" t="s">
        <v>10095</v>
      </c>
      <c r="E641" s="2" t="s">
        <v>11324</v>
      </c>
      <c r="F641" t="s">
        <v>7603</v>
      </c>
      <c r="G641" t="s">
        <v>7113</v>
      </c>
      <c r="H641" s="22" t="s">
        <v>1571</v>
      </c>
      <c r="I641">
        <v>9</v>
      </c>
      <c r="J641" s="11" t="str">
        <f t="shared" si="131"/>
        <v>IC.PA.090110</v>
      </c>
      <c r="K641" s="2" t="s">
        <v>11324</v>
      </c>
      <c r="L641" t="str">
        <f t="shared" si="130"/>
        <v xml:space="preserve">      Level 9 (9/10)</v>
      </c>
      <c r="M641" s="2" t="str">
        <f t="shared" si="132"/>
        <v>PI.IC.PA.090110.01</v>
      </c>
      <c r="N641" s="12"/>
      <c r="O641" s="12" t="str">
        <f t="shared" si="133"/>
        <v>PH.IC.PA.090110.01</v>
      </c>
      <c r="Q641" s="12" t="str">
        <f t="shared" si="134"/>
        <v>CL.IC.PA.090110.01</v>
      </c>
    </row>
    <row r="642" spans="1:17" ht="15">
      <c r="A642" t="s">
        <v>6896</v>
      </c>
      <c r="C642" s="2" t="s">
        <v>10095</v>
      </c>
      <c r="E642" s="2" t="s">
        <v>11324</v>
      </c>
      <c r="F642" t="s">
        <v>7603</v>
      </c>
      <c r="G642" t="s">
        <v>6934</v>
      </c>
      <c r="H642" s="22" t="s">
        <v>1298</v>
      </c>
      <c r="I642">
        <v>10</v>
      </c>
      <c r="J642" s="11" t="str">
        <f t="shared" si="131"/>
        <v>IC.PA.090111</v>
      </c>
      <c r="K642" s="2" t="s">
        <v>11324</v>
      </c>
      <c r="L642" t="str">
        <f t="shared" si="130"/>
        <v xml:space="preserve">      Worst possible pain (10/10)</v>
      </c>
      <c r="M642" s="2" t="str">
        <f t="shared" si="132"/>
        <v>PI.IC.PA.090111.01</v>
      </c>
      <c r="N642" s="12"/>
      <c r="O642" s="12" t="str">
        <f t="shared" si="133"/>
        <v>PH.IC.PA.090111.01</v>
      </c>
      <c r="Q642" s="12" t="str">
        <f t="shared" si="134"/>
        <v>CL.IC.PA.090111.01</v>
      </c>
    </row>
    <row r="643" spans="1:17" ht="15">
      <c r="A643" t="s">
        <v>6896</v>
      </c>
      <c r="C643" s="2" t="s">
        <v>10095</v>
      </c>
      <c r="D643" t="s">
        <v>7604</v>
      </c>
      <c r="E643" s="2" t="s">
        <v>1199</v>
      </c>
      <c r="F643" t="s">
        <v>7603</v>
      </c>
      <c r="G643" t="s">
        <v>7322</v>
      </c>
      <c r="H643" s="22" t="s">
        <v>1396</v>
      </c>
      <c r="I643" t="s">
        <v>1190</v>
      </c>
      <c r="J643" s="11" t="str">
        <f t="shared" si="131"/>
        <v>IC.PA.090201</v>
      </c>
      <c r="K643" s="2" t="s">
        <v>11324</v>
      </c>
      <c r="L643" t="str">
        <f t="shared" si="130"/>
        <v xml:space="preserve">      Increase activity</v>
      </c>
      <c r="M643" s="2" t="str">
        <f t="shared" si="132"/>
        <v>PI.IC.PA.090201.01</v>
      </c>
      <c r="N643" s="12"/>
      <c r="O643" s="12" t="str">
        <f t="shared" si="133"/>
        <v>PH.IC.PA.090201.01</v>
      </c>
      <c r="Q643" s="12" t="str">
        <f t="shared" si="134"/>
        <v>CL.IC.PA.090201.01</v>
      </c>
    </row>
    <row r="644" spans="1:17" ht="15">
      <c r="A644" t="s">
        <v>6896</v>
      </c>
      <c r="C644" s="2" t="s">
        <v>10095</v>
      </c>
      <c r="E644" s="2" t="s">
        <v>923</v>
      </c>
      <c r="F644" t="s">
        <v>7603</v>
      </c>
      <c r="G644" t="s">
        <v>7498</v>
      </c>
      <c r="H644" s="22" t="s">
        <v>1398</v>
      </c>
      <c r="I644" t="s">
        <v>7499</v>
      </c>
      <c r="J644" s="11" t="str">
        <f t="shared" si="131"/>
        <v>IC.PA.090202</v>
      </c>
      <c r="K644" s="2" t="s">
        <v>1192</v>
      </c>
      <c r="L644" t="str">
        <f t="shared" si="130"/>
        <v xml:space="preserve">      Improve sleep</v>
      </c>
      <c r="M644" s="2" t="str">
        <f t="shared" si="132"/>
        <v>PI.IC.PA.090202.01</v>
      </c>
      <c r="N644" s="12"/>
      <c r="O644" s="12" t="str">
        <f t="shared" si="133"/>
        <v>PH.IC.PA.090202.01</v>
      </c>
      <c r="Q644" s="12" t="str">
        <f t="shared" si="134"/>
        <v>CL.IC.PA.090202.01</v>
      </c>
    </row>
    <row r="645" spans="1:17" ht="15">
      <c r="A645" t="s">
        <v>6896</v>
      </c>
      <c r="C645" s="2" t="s">
        <v>10095</v>
      </c>
      <c r="E645" s="2" t="s">
        <v>923</v>
      </c>
      <c r="F645" t="s">
        <v>7603</v>
      </c>
      <c r="G645" t="s">
        <v>7500</v>
      </c>
      <c r="H645" s="22" t="s">
        <v>1400</v>
      </c>
      <c r="I645" t="s">
        <v>7501</v>
      </c>
      <c r="J645" s="11" t="str">
        <f t="shared" si="131"/>
        <v>IC.PA.090203</v>
      </c>
      <c r="K645" s="2" t="s">
        <v>1192</v>
      </c>
      <c r="L645" t="str">
        <f t="shared" si="130"/>
        <v xml:space="preserve">      Improve activity of daily living</v>
      </c>
      <c r="M645" s="2" t="str">
        <f t="shared" si="132"/>
        <v>PI.IC.PA.090203.01</v>
      </c>
      <c r="N645" s="12"/>
      <c r="O645" s="12" t="str">
        <f t="shared" si="133"/>
        <v>PH.IC.PA.090203.01</v>
      </c>
      <c r="Q645" s="12" t="str">
        <f t="shared" si="134"/>
        <v>CL.IC.PA.090203.01</v>
      </c>
    </row>
    <row r="646" spans="1:17" ht="15">
      <c r="A646" t="s">
        <v>6896</v>
      </c>
      <c r="C646" s="2" t="s">
        <v>10095</v>
      </c>
      <c r="E646" s="2" t="s">
        <v>923</v>
      </c>
      <c r="F646" t="s">
        <v>7603</v>
      </c>
      <c r="G646" t="s">
        <v>7502</v>
      </c>
      <c r="H646" s="22" t="s">
        <v>1402</v>
      </c>
      <c r="I646" t="s">
        <v>7503</v>
      </c>
      <c r="J646" s="11" t="str">
        <f t="shared" si="131"/>
        <v>IC.PA.090204</v>
      </c>
      <c r="K646" s="2" t="s">
        <v>1192</v>
      </c>
      <c r="L646" t="str">
        <f t="shared" si="130"/>
        <v xml:space="preserve">      Improve mood</v>
      </c>
      <c r="M646" s="2" t="str">
        <f t="shared" si="132"/>
        <v>PI.IC.PA.090204.01</v>
      </c>
      <c r="N646" s="12"/>
      <c r="O646" s="12" t="str">
        <f t="shared" si="133"/>
        <v>PH.IC.PA.090204.01</v>
      </c>
      <c r="Q646" s="12" t="str">
        <f t="shared" si="134"/>
        <v>CL.IC.PA.090204.01</v>
      </c>
    </row>
    <row r="647" spans="1:17" ht="15">
      <c r="A647" t="s">
        <v>6896</v>
      </c>
      <c r="C647" s="2" t="s">
        <v>10095</v>
      </c>
      <c r="E647" s="2" t="s">
        <v>923</v>
      </c>
      <c r="F647" t="s">
        <v>7603</v>
      </c>
      <c r="G647" t="s">
        <v>7504</v>
      </c>
      <c r="H647" s="22" t="s">
        <v>1404</v>
      </c>
      <c r="I647" t="s">
        <v>7505</v>
      </c>
      <c r="J647" s="11" t="str">
        <f t="shared" si="131"/>
        <v>IC.PA.090205</v>
      </c>
      <c r="K647" s="2" t="s">
        <v>1192</v>
      </c>
      <c r="L647" t="str">
        <f t="shared" si="130"/>
        <v xml:space="preserve">      Reduce drugs</v>
      </c>
      <c r="M647" s="2" t="str">
        <f t="shared" si="132"/>
        <v>PI.IC.PA.090205.01</v>
      </c>
      <c r="N647" s="12"/>
      <c r="O647" s="12" t="str">
        <f t="shared" si="133"/>
        <v>PH.IC.PA.090205.01</v>
      </c>
      <c r="Q647" s="12" t="str">
        <f t="shared" si="134"/>
        <v>CL.IC.PA.090205.01</v>
      </c>
    </row>
    <row r="648" spans="1:17" ht="15">
      <c r="A648" t="s">
        <v>6896</v>
      </c>
      <c r="C648" s="2" t="s">
        <v>10095</v>
      </c>
      <c r="D648" t="s">
        <v>7506</v>
      </c>
      <c r="E648" s="2" t="s">
        <v>1202</v>
      </c>
      <c r="F648" t="s">
        <v>7751</v>
      </c>
      <c r="G648" t="s">
        <v>7650</v>
      </c>
      <c r="H648" s="22" t="s">
        <v>1396</v>
      </c>
      <c r="I648" t="s">
        <v>1001</v>
      </c>
      <c r="J648" s="11" t="str">
        <f t="shared" si="131"/>
        <v>IC.PA.090301</v>
      </c>
      <c r="K648" s="2" t="s">
        <v>1192</v>
      </c>
      <c r="L648" t="str">
        <f t="shared" si="130"/>
        <v xml:space="preserve">      Aggravating factor none</v>
      </c>
      <c r="M648" s="2" t="str">
        <f t="shared" si="132"/>
        <v>PI.IC.PA.090301.01</v>
      </c>
      <c r="N648" s="12"/>
      <c r="O648" s="12" t="str">
        <f t="shared" si="133"/>
        <v>PH.IC.PA.090301.01</v>
      </c>
      <c r="Q648" s="12" t="str">
        <f t="shared" si="134"/>
        <v>CL.IC.PA.090301.01</v>
      </c>
    </row>
    <row r="649" spans="1:17" ht="15">
      <c r="A649" t="s">
        <v>6896</v>
      </c>
      <c r="C649" s="2" t="s">
        <v>10095</v>
      </c>
      <c r="E649" s="2" t="s">
        <v>1202</v>
      </c>
      <c r="F649" t="s">
        <v>7751</v>
      </c>
      <c r="G649" t="s">
        <v>7651</v>
      </c>
      <c r="H649" s="22" t="s">
        <v>1398</v>
      </c>
      <c r="I649" t="s">
        <v>7508</v>
      </c>
      <c r="J649" s="11" t="str">
        <f t="shared" si="131"/>
        <v>IC.PA.090302</v>
      </c>
      <c r="K649" s="2" t="s">
        <v>1192</v>
      </c>
      <c r="L649" t="str">
        <f t="shared" si="130"/>
        <v xml:space="preserve">      Aggravating factor coughing</v>
      </c>
      <c r="M649" s="2" t="str">
        <f t="shared" si="132"/>
        <v>PI.IC.PA.090302.01</v>
      </c>
      <c r="N649" s="12"/>
      <c r="O649" s="12" t="str">
        <f t="shared" si="133"/>
        <v>PH.IC.PA.090302.01</v>
      </c>
      <c r="Q649" s="12" t="str">
        <f t="shared" si="134"/>
        <v>CL.IC.PA.090302.01</v>
      </c>
    </row>
    <row r="650" spans="1:17" ht="15">
      <c r="A650" t="s">
        <v>6896</v>
      </c>
      <c r="C650" s="2" t="s">
        <v>10095</v>
      </c>
      <c r="E650" s="2" t="s">
        <v>1202</v>
      </c>
      <c r="F650" t="s">
        <v>7751</v>
      </c>
      <c r="G650" t="s">
        <v>7800</v>
      </c>
      <c r="H650" s="22" t="s">
        <v>1400</v>
      </c>
      <c r="I650" t="s">
        <v>7801</v>
      </c>
      <c r="J650" s="11" t="str">
        <f t="shared" si="131"/>
        <v>IC.PA.090303</v>
      </c>
      <c r="K650" s="2" t="s">
        <v>1192</v>
      </c>
      <c r="L650" t="str">
        <f t="shared" si="130"/>
        <v xml:space="preserve">      Aggravating factor breathing</v>
      </c>
      <c r="M650" s="2" t="str">
        <f t="shared" si="132"/>
        <v>PI.IC.PA.090303.01</v>
      </c>
      <c r="N650" s="12"/>
      <c r="O650" s="12" t="str">
        <f t="shared" si="133"/>
        <v>PH.IC.PA.090303.01</v>
      </c>
      <c r="Q650" s="12" t="str">
        <f t="shared" si="134"/>
        <v>CL.IC.PA.090303.01</v>
      </c>
    </row>
    <row r="651" spans="1:17" ht="15">
      <c r="A651" t="s">
        <v>6896</v>
      </c>
      <c r="C651" s="2" t="s">
        <v>10095</v>
      </c>
      <c r="E651" s="2" t="s">
        <v>1202</v>
      </c>
      <c r="F651" t="s">
        <v>7751</v>
      </c>
      <c r="G651" t="s">
        <v>7802</v>
      </c>
      <c r="H651" s="22" t="s">
        <v>1402</v>
      </c>
      <c r="I651" t="s">
        <v>1249</v>
      </c>
      <c r="J651" s="11" t="str">
        <f t="shared" si="131"/>
        <v>IC.PA.090304</v>
      </c>
      <c r="K651" s="2" t="s">
        <v>1192</v>
      </c>
      <c r="L651" t="str">
        <f t="shared" si="130"/>
        <v xml:space="preserve">      Aggravating factor cold</v>
      </c>
      <c r="M651" s="2" t="str">
        <f t="shared" si="132"/>
        <v>PI.IC.PA.090304.01</v>
      </c>
      <c r="N651" s="12"/>
      <c r="O651" s="12" t="str">
        <f t="shared" si="133"/>
        <v>PH.IC.PA.090304.01</v>
      </c>
      <c r="Q651" s="12" t="str">
        <f t="shared" si="134"/>
        <v>CL.IC.PA.090304.01</v>
      </c>
    </row>
    <row r="652" spans="1:17" ht="15">
      <c r="A652" t="s">
        <v>6896</v>
      </c>
      <c r="C652" s="2" t="s">
        <v>10095</v>
      </c>
      <c r="E652" s="2" t="s">
        <v>1202</v>
      </c>
      <c r="F652" t="s">
        <v>7751</v>
      </c>
      <c r="G652" t="s">
        <v>7803</v>
      </c>
      <c r="H652" s="22" t="s">
        <v>1404</v>
      </c>
      <c r="I652" t="s">
        <v>5612</v>
      </c>
      <c r="J652" s="11" t="str">
        <f t="shared" si="131"/>
        <v>IC.PA.090305</v>
      </c>
      <c r="K652" s="2" t="s">
        <v>1192</v>
      </c>
      <c r="L652" t="str">
        <f t="shared" si="130"/>
        <v xml:space="preserve">      Aggravating factor heat</v>
      </c>
      <c r="M652" s="2" t="str">
        <f t="shared" si="132"/>
        <v>PI.IC.PA.090305.01</v>
      </c>
      <c r="N652" s="12"/>
      <c r="O652" s="12" t="str">
        <f t="shared" si="133"/>
        <v>PH.IC.PA.090305.01</v>
      </c>
      <c r="Q652" s="12" t="str">
        <f t="shared" si="134"/>
        <v>CL.IC.PA.090305.01</v>
      </c>
    </row>
    <row r="653" spans="1:17" ht="15">
      <c r="A653" t="s">
        <v>6896</v>
      </c>
      <c r="C653" s="2" t="s">
        <v>10095</v>
      </c>
      <c r="E653" s="2" t="s">
        <v>1202</v>
      </c>
      <c r="F653" t="s">
        <v>7751</v>
      </c>
      <c r="G653" t="s">
        <v>7511</v>
      </c>
      <c r="H653" s="22" t="s">
        <v>1406</v>
      </c>
      <c r="I653" t="s">
        <v>7512</v>
      </c>
      <c r="J653" s="11" t="str">
        <f t="shared" si="131"/>
        <v>IC.PA.090306</v>
      </c>
      <c r="K653" s="2" t="s">
        <v>1192</v>
      </c>
      <c r="L653" t="str">
        <f t="shared" si="130"/>
        <v xml:space="preserve">      Aggravating factor exercise</v>
      </c>
      <c r="M653" s="2" t="str">
        <f t="shared" si="132"/>
        <v>PI.IC.PA.090306.01</v>
      </c>
      <c r="N653" s="12"/>
      <c r="O653" s="12" t="str">
        <f t="shared" si="133"/>
        <v>PH.IC.PA.090306.01</v>
      </c>
      <c r="Q653" s="12" t="str">
        <f t="shared" si="134"/>
        <v>CL.IC.PA.090306.01</v>
      </c>
    </row>
    <row r="654" spans="1:17" ht="15">
      <c r="A654" t="s">
        <v>6896</v>
      </c>
      <c r="C654" s="2" t="s">
        <v>10095</v>
      </c>
      <c r="E654" s="2" t="s">
        <v>1202</v>
      </c>
      <c r="F654" t="s">
        <v>7751</v>
      </c>
      <c r="G654" t="s">
        <v>7513</v>
      </c>
      <c r="H654" s="22" t="s">
        <v>1419</v>
      </c>
      <c r="I654" t="s">
        <v>4448</v>
      </c>
      <c r="J654" s="11" t="str">
        <f t="shared" si="131"/>
        <v>IC.PA.090307</v>
      </c>
      <c r="K654" s="2" t="s">
        <v>1192</v>
      </c>
      <c r="L654" t="str">
        <f t="shared" si="130"/>
        <v xml:space="preserve">      Aggravating factor light</v>
      </c>
      <c r="M654" s="2" t="str">
        <f t="shared" si="132"/>
        <v>PI.IC.PA.090307.01</v>
      </c>
      <c r="N654" s="12"/>
      <c r="O654" s="12" t="str">
        <f t="shared" si="133"/>
        <v>PH.IC.PA.090307.01</v>
      </c>
      <c r="Q654" s="12" t="str">
        <f t="shared" si="134"/>
        <v>CL.IC.PA.090307.01</v>
      </c>
    </row>
    <row r="655" spans="1:17" ht="15">
      <c r="A655" t="s">
        <v>6896</v>
      </c>
      <c r="C655" s="2" t="s">
        <v>10095</v>
      </c>
      <c r="E655" s="2" t="s">
        <v>1202</v>
      </c>
      <c r="F655" t="s">
        <v>7751</v>
      </c>
      <c r="G655" t="s">
        <v>7514</v>
      </c>
      <c r="H655" s="22" t="s">
        <v>1550</v>
      </c>
      <c r="I655" t="s">
        <v>7515</v>
      </c>
      <c r="J655" s="11" t="str">
        <f t="shared" si="131"/>
        <v>IC.PA.090308</v>
      </c>
      <c r="K655" s="2" t="s">
        <v>1192</v>
      </c>
      <c r="L655" t="str">
        <f t="shared" si="130"/>
        <v xml:space="preserve">      Aggravating factor movement</v>
      </c>
      <c r="M655" s="2" t="str">
        <f t="shared" si="132"/>
        <v>PI.IC.PA.090308.01</v>
      </c>
      <c r="N655" s="12"/>
      <c r="O655" s="12" t="str">
        <f t="shared" si="133"/>
        <v>PH.IC.PA.090308.01</v>
      </c>
      <c r="Q655" s="12" t="str">
        <f t="shared" si="134"/>
        <v>CL.IC.PA.090308.01</v>
      </c>
    </row>
    <row r="656" spans="1:17" ht="15">
      <c r="A656" t="s">
        <v>6896</v>
      </c>
      <c r="C656" s="2" t="s">
        <v>10095</v>
      </c>
      <c r="E656" s="2" t="s">
        <v>1202</v>
      </c>
      <c r="F656" t="s">
        <v>7751</v>
      </c>
      <c r="G656" t="s">
        <v>7516</v>
      </c>
      <c r="H656" s="22" t="s">
        <v>1551</v>
      </c>
      <c r="I656" t="s">
        <v>7654</v>
      </c>
      <c r="J656" s="11" t="str">
        <f t="shared" si="131"/>
        <v>IC.PA.090309</v>
      </c>
      <c r="K656" s="2" t="s">
        <v>1192</v>
      </c>
      <c r="L656" t="str">
        <f t="shared" si="130"/>
        <v xml:space="preserve">      Aggravating factor noise</v>
      </c>
      <c r="M656" s="2" t="str">
        <f t="shared" si="132"/>
        <v>PI.IC.PA.090309.01</v>
      </c>
      <c r="N656" s="12"/>
      <c r="O656" s="12" t="str">
        <f t="shared" si="133"/>
        <v>PH.IC.PA.090309.01</v>
      </c>
      <c r="Q656" s="12" t="str">
        <f t="shared" si="134"/>
        <v>CL.IC.PA.090309.01</v>
      </c>
    </row>
    <row r="657" spans="1:19" ht="15">
      <c r="A657" t="s">
        <v>6896</v>
      </c>
      <c r="C657" s="2" t="s">
        <v>10095</v>
      </c>
      <c r="E657" s="2" t="s">
        <v>1202</v>
      </c>
      <c r="F657" t="s">
        <v>7751</v>
      </c>
      <c r="G657" t="s">
        <v>7655</v>
      </c>
      <c r="H657" s="22" t="s">
        <v>1571</v>
      </c>
      <c r="I657" t="s">
        <v>5253</v>
      </c>
      <c r="J657" s="11" t="str">
        <f t="shared" si="131"/>
        <v>IC.PA.090310</v>
      </c>
      <c r="K657" s="2" t="s">
        <v>1192</v>
      </c>
      <c r="L657" t="str">
        <f t="shared" si="130"/>
        <v xml:space="preserve">      Aggravating factor position change</v>
      </c>
      <c r="M657" s="2" t="str">
        <f t="shared" si="132"/>
        <v>PI.IC.PA.090310.01</v>
      </c>
      <c r="N657" s="12"/>
      <c r="O657" s="12" t="str">
        <f t="shared" si="133"/>
        <v>PH.IC.PA.090310.01</v>
      </c>
      <c r="Q657" s="12" t="str">
        <f t="shared" si="134"/>
        <v>CL.IC.PA.090310.01</v>
      </c>
    </row>
    <row r="658" spans="1:19" ht="15">
      <c r="A658" t="s">
        <v>6896</v>
      </c>
      <c r="C658" s="2" t="s">
        <v>10095</v>
      </c>
      <c r="E658" s="2" t="s">
        <v>1202</v>
      </c>
      <c r="F658" t="s">
        <v>7751</v>
      </c>
      <c r="G658" t="s">
        <v>7656</v>
      </c>
      <c r="H658" s="22" t="s">
        <v>1298</v>
      </c>
      <c r="I658" t="s">
        <v>7657</v>
      </c>
      <c r="J658" s="11" t="str">
        <f t="shared" si="131"/>
        <v>IC.PA.090311</v>
      </c>
      <c r="K658" s="2" t="s">
        <v>1192</v>
      </c>
      <c r="L658" t="str">
        <f t="shared" si="130"/>
        <v xml:space="preserve">      Aggravating factor stress</v>
      </c>
      <c r="M658" s="2" t="str">
        <f t="shared" si="132"/>
        <v>PI.IC.PA.090311.01</v>
      </c>
      <c r="N658" s="12"/>
      <c r="O658" s="12" t="str">
        <f t="shared" si="133"/>
        <v>PH.IC.PA.090311.01</v>
      </c>
      <c r="Q658" s="12" t="str">
        <f t="shared" si="134"/>
        <v>CL.IC.PA.090311.01</v>
      </c>
    </row>
    <row r="659" spans="1:19" ht="15">
      <c r="A659" t="s">
        <v>6896</v>
      </c>
      <c r="C659" s="2" t="s">
        <v>10095</v>
      </c>
      <c r="E659" s="2" t="s">
        <v>1202</v>
      </c>
      <c r="F659" t="s">
        <v>7751</v>
      </c>
      <c r="G659" t="s">
        <v>7658</v>
      </c>
      <c r="H659" s="22" t="s">
        <v>11023</v>
      </c>
      <c r="I659" t="s">
        <v>7659</v>
      </c>
      <c r="J659" s="11" t="str">
        <f t="shared" si="131"/>
        <v>IC.PA.090312</v>
      </c>
      <c r="K659" s="2" t="s">
        <v>1192</v>
      </c>
      <c r="L659" t="str">
        <f t="shared" si="130"/>
        <v xml:space="preserve">      Aggravating treatment</v>
      </c>
      <c r="M659" s="2" t="str">
        <f t="shared" si="132"/>
        <v>PI.IC.PA.090312.01</v>
      </c>
      <c r="N659" s="12"/>
      <c r="O659" s="12" t="str">
        <f t="shared" si="133"/>
        <v>PH.IC.PA.090312.01</v>
      </c>
      <c r="Q659" s="12" t="str">
        <f t="shared" si="134"/>
        <v>CL.IC.PA.090312.01</v>
      </c>
      <c r="R659" t="s">
        <v>1141</v>
      </c>
      <c r="S659">
        <v>799</v>
      </c>
    </row>
    <row r="660" spans="1:19" ht="15">
      <c r="A660" t="s">
        <v>6896</v>
      </c>
      <c r="C660" s="2" t="s">
        <v>10095</v>
      </c>
      <c r="D660" t="s">
        <v>2070</v>
      </c>
      <c r="E660" s="2" t="s">
        <v>948</v>
      </c>
      <c r="F660" t="s">
        <v>7751</v>
      </c>
      <c r="G660" t="s">
        <v>7660</v>
      </c>
      <c r="H660" s="22" t="s">
        <v>1396</v>
      </c>
      <c r="I660" t="s">
        <v>1188</v>
      </c>
      <c r="J660" s="11" t="str">
        <f t="shared" si="131"/>
        <v>IC.PA.090401</v>
      </c>
      <c r="K660" s="2" t="s">
        <v>1192</v>
      </c>
      <c r="L660" t="str">
        <f t="shared" si="130"/>
        <v xml:space="preserve">       Trigger none</v>
      </c>
      <c r="M660" s="2" t="str">
        <f t="shared" si="132"/>
        <v>PI.IC.PA.090401.01</v>
      </c>
      <c r="N660" s="12"/>
      <c r="O660" s="12" t="str">
        <f t="shared" si="133"/>
        <v>PH.IC.PA.090401.01</v>
      </c>
      <c r="Q660" s="12" t="str">
        <f t="shared" si="134"/>
        <v>CL.IC.PA.090401.01</v>
      </c>
    </row>
    <row r="661" spans="1:19" ht="15">
      <c r="A661" t="s">
        <v>6896</v>
      </c>
      <c r="C661" s="2" t="s">
        <v>10095</v>
      </c>
      <c r="E661" s="2" t="s">
        <v>7070</v>
      </c>
      <c r="F661" t="s">
        <v>7751</v>
      </c>
      <c r="G661" t="s">
        <v>7661</v>
      </c>
      <c r="H661" s="22" t="s">
        <v>1398</v>
      </c>
      <c r="I661" t="s">
        <v>7662</v>
      </c>
      <c r="J661" s="11" t="str">
        <f t="shared" si="131"/>
        <v>IC.PA.090402</v>
      </c>
      <c r="K661" s="2" t="s">
        <v>1192</v>
      </c>
      <c r="L661" t="str">
        <f t="shared" si="130"/>
        <v xml:space="preserve">       Trigger anxiety</v>
      </c>
      <c r="M661" s="2" t="str">
        <f t="shared" si="132"/>
        <v>PI.IC.PA.090402.01</v>
      </c>
      <c r="N661" s="12"/>
      <c r="O661" s="12" t="str">
        <f t="shared" si="133"/>
        <v>PH.IC.PA.090402.01</v>
      </c>
      <c r="Q661" s="12" t="str">
        <f t="shared" si="134"/>
        <v>CL.IC.PA.090402.01</v>
      </c>
    </row>
    <row r="662" spans="1:19" ht="15">
      <c r="A662" t="s">
        <v>6896</v>
      </c>
      <c r="C662" s="2" t="s">
        <v>10095</v>
      </c>
      <c r="E662" s="2" t="s">
        <v>7070</v>
      </c>
      <c r="F662" t="s">
        <v>7751</v>
      </c>
      <c r="G662" t="s">
        <v>7527</v>
      </c>
      <c r="H662" s="22" t="s">
        <v>1400</v>
      </c>
      <c r="I662" t="s">
        <v>7528</v>
      </c>
      <c r="J662" s="11" t="str">
        <f t="shared" si="131"/>
        <v>IC.PA.090403</v>
      </c>
      <c r="K662" s="2" t="s">
        <v>1192</v>
      </c>
      <c r="L662" t="str">
        <f t="shared" si="130"/>
        <v xml:space="preserve">       Trigger coughing</v>
      </c>
      <c r="M662" s="2" t="str">
        <f t="shared" si="132"/>
        <v>PI.IC.PA.090403.01</v>
      </c>
      <c r="N662" s="12"/>
      <c r="O662" s="12" t="str">
        <f t="shared" si="133"/>
        <v>PH.IC.PA.090403.01</v>
      </c>
      <c r="Q662" s="12" t="str">
        <f t="shared" si="134"/>
        <v>CL.IC.PA.090403.01</v>
      </c>
    </row>
    <row r="663" spans="1:19" ht="15">
      <c r="A663" t="s">
        <v>6896</v>
      </c>
      <c r="C663" s="2" t="s">
        <v>10095</v>
      </c>
      <c r="E663" s="2" t="s">
        <v>7070</v>
      </c>
      <c r="F663" t="s">
        <v>7751</v>
      </c>
      <c r="G663" t="s">
        <v>7529</v>
      </c>
      <c r="H663" s="22" t="s">
        <v>1402</v>
      </c>
      <c r="I663" t="s">
        <v>7364</v>
      </c>
      <c r="J663" s="11" t="str">
        <f t="shared" si="131"/>
        <v>IC.PA.090404</v>
      </c>
      <c r="K663" s="2" t="s">
        <v>1192</v>
      </c>
      <c r="L663" t="str">
        <f t="shared" si="130"/>
        <v xml:space="preserve">       Trigger deep breathing</v>
      </c>
      <c r="M663" s="2" t="str">
        <f t="shared" si="132"/>
        <v>PI.IC.PA.090404.01</v>
      </c>
      <c r="N663" s="12"/>
      <c r="O663" s="12" t="str">
        <f t="shared" si="133"/>
        <v>PH.IC.PA.090404.01</v>
      </c>
      <c r="Q663" s="12" t="str">
        <f t="shared" si="134"/>
        <v>CL.IC.PA.090404.01</v>
      </c>
    </row>
    <row r="664" spans="1:19" ht="15">
      <c r="A664" t="s">
        <v>6896</v>
      </c>
      <c r="C664" s="2" t="s">
        <v>10095</v>
      </c>
      <c r="E664" s="2" t="s">
        <v>7070</v>
      </c>
      <c r="F664" t="s">
        <v>7751</v>
      </c>
      <c r="G664" t="s">
        <v>7365</v>
      </c>
      <c r="H664" s="22" t="s">
        <v>1404</v>
      </c>
      <c r="I664" t="s">
        <v>7366</v>
      </c>
      <c r="J664" s="11" t="str">
        <f t="shared" si="131"/>
        <v>IC.PA.090405</v>
      </c>
      <c r="K664" s="2" t="s">
        <v>1192</v>
      </c>
      <c r="L664" t="str">
        <f t="shared" si="130"/>
        <v xml:space="preserve">       Trigger stress</v>
      </c>
      <c r="M664" s="2" t="str">
        <f t="shared" si="132"/>
        <v>PI.IC.PA.090405.01</v>
      </c>
      <c r="N664" s="12"/>
      <c r="O664" s="12" t="str">
        <f t="shared" si="133"/>
        <v>PH.IC.PA.090405.01</v>
      </c>
      <c r="Q664" s="12" t="str">
        <f t="shared" si="134"/>
        <v>CL.IC.PA.090405.01</v>
      </c>
    </row>
    <row r="665" spans="1:19" ht="15">
      <c r="A665" t="s">
        <v>6896</v>
      </c>
      <c r="C665" s="2" t="s">
        <v>10095</v>
      </c>
      <c r="E665" s="2" t="s">
        <v>7070</v>
      </c>
      <c r="F665" t="s">
        <v>7751</v>
      </c>
      <c r="G665" t="s">
        <v>7367</v>
      </c>
      <c r="H665" s="22" t="s">
        <v>1406</v>
      </c>
      <c r="I665" t="s">
        <v>7368</v>
      </c>
      <c r="J665" s="11" t="str">
        <f t="shared" si="131"/>
        <v>IC.PA.090406</v>
      </c>
      <c r="K665" s="2" t="s">
        <v>1192</v>
      </c>
      <c r="L665" t="str">
        <f t="shared" si="130"/>
        <v xml:space="preserve">       Trigger cold</v>
      </c>
      <c r="M665" s="2" t="str">
        <f t="shared" si="132"/>
        <v>PI.IC.PA.090406.01</v>
      </c>
      <c r="N665" s="12"/>
      <c r="O665" s="12" t="str">
        <f t="shared" si="133"/>
        <v>PH.IC.PA.090406.01</v>
      </c>
      <c r="Q665" s="12" t="str">
        <f t="shared" si="134"/>
        <v>CL.IC.PA.090406.01</v>
      </c>
    </row>
    <row r="666" spans="1:19" ht="15">
      <c r="A666" t="s">
        <v>6896</v>
      </c>
      <c r="C666" s="2" t="s">
        <v>10095</v>
      </c>
      <c r="E666" s="2" t="s">
        <v>7070</v>
      </c>
      <c r="F666" t="s">
        <v>7751</v>
      </c>
      <c r="G666" t="s">
        <v>7369</v>
      </c>
      <c r="H666" s="22" t="s">
        <v>1419</v>
      </c>
      <c r="I666" t="s">
        <v>7533</v>
      </c>
      <c r="J666" s="11" t="str">
        <f t="shared" si="131"/>
        <v>IC.PA.090407</v>
      </c>
      <c r="K666" s="2" t="s">
        <v>1192</v>
      </c>
      <c r="L666" t="str">
        <f t="shared" si="130"/>
        <v xml:space="preserve">       Trigger heat</v>
      </c>
      <c r="M666" s="2" t="str">
        <f t="shared" si="132"/>
        <v>PI.IC.PA.090407.01</v>
      </c>
      <c r="N666" s="12"/>
      <c r="O666" s="12" t="str">
        <f t="shared" si="133"/>
        <v>PH.IC.PA.090407.01</v>
      </c>
      <c r="Q666" s="12" t="str">
        <f t="shared" si="134"/>
        <v>CL.IC.PA.090407.01</v>
      </c>
    </row>
    <row r="667" spans="1:19" ht="15">
      <c r="A667" t="s">
        <v>6896</v>
      </c>
      <c r="C667" s="2" t="s">
        <v>10095</v>
      </c>
      <c r="E667" s="2" t="s">
        <v>7070</v>
      </c>
      <c r="F667" t="s">
        <v>7751</v>
      </c>
      <c r="G667" t="s">
        <v>7534</v>
      </c>
      <c r="H667" s="22" t="s">
        <v>1550</v>
      </c>
      <c r="I667" t="s">
        <v>7535</v>
      </c>
      <c r="J667" s="11" t="str">
        <f t="shared" si="131"/>
        <v>IC.PA.090408</v>
      </c>
      <c r="K667" s="2" t="s">
        <v>1192</v>
      </c>
      <c r="L667" t="str">
        <f t="shared" si="130"/>
        <v xml:space="preserve">       Trigger exercise</v>
      </c>
      <c r="M667" s="2" t="str">
        <f t="shared" si="132"/>
        <v>PI.IC.PA.090408.01</v>
      </c>
      <c r="N667" s="12"/>
      <c r="O667" s="12" t="str">
        <f t="shared" si="133"/>
        <v>PH.IC.PA.090408.01</v>
      </c>
      <c r="Q667" s="12" t="str">
        <f t="shared" si="134"/>
        <v>CL.IC.PA.090408.01</v>
      </c>
    </row>
    <row r="668" spans="1:19" ht="15">
      <c r="A668" t="s">
        <v>6896</v>
      </c>
      <c r="C668" s="2" t="s">
        <v>10095</v>
      </c>
      <c r="E668" s="2" t="s">
        <v>7070</v>
      </c>
      <c r="F668" t="s">
        <v>7751</v>
      </c>
      <c r="G668" t="s">
        <v>7536</v>
      </c>
      <c r="H668" s="22" t="s">
        <v>1551</v>
      </c>
      <c r="I668" t="s">
        <v>7537</v>
      </c>
      <c r="J668" s="11" t="str">
        <f t="shared" si="131"/>
        <v>IC.PA.090409</v>
      </c>
      <c r="K668" s="2" t="s">
        <v>1192</v>
      </c>
      <c r="L668" t="str">
        <f t="shared" si="130"/>
        <v xml:space="preserve">       Trigger light</v>
      </c>
      <c r="M668" s="2" t="str">
        <f t="shared" si="132"/>
        <v>PI.IC.PA.090409.01</v>
      </c>
      <c r="N668" s="12"/>
      <c r="O668" s="12" t="str">
        <f t="shared" si="133"/>
        <v>PH.IC.PA.090409.01</v>
      </c>
      <c r="Q668" s="12" t="str">
        <f t="shared" si="134"/>
        <v>CL.IC.PA.090409.01</v>
      </c>
    </row>
    <row r="669" spans="1:19" ht="15">
      <c r="A669" t="s">
        <v>6896</v>
      </c>
      <c r="C669" s="2" t="s">
        <v>10095</v>
      </c>
      <c r="E669" s="2" t="s">
        <v>7070</v>
      </c>
      <c r="F669" t="s">
        <v>7751</v>
      </c>
      <c r="G669" t="s">
        <v>7538</v>
      </c>
      <c r="H669" s="22" t="s">
        <v>1571</v>
      </c>
      <c r="I669" t="s">
        <v>7383</v>
      </c>
      <c r="J669" s="11" t="str">
        <f t="shared" si="131"/>
        <v>IC.PA.090410</v>
      </c>
      <c r="K669" s="2" t="s">
        <v>1192</v>
      </c>
      <c r="L669" t="str">
        <f t="shared" si="130"/>
        <v xml:space="preserve">       Trigger movement</v>
      </c>
      <c r="M669" s="2" t="str">
        <f t="shared" si="132"/>
        <v>PI.IC.PA.090410.01</v>
      </c>
      <c r="N669" s="12"/>
      <c r="O669" s="12" t="str">
        <f t="shared" si="133"/>
        <v>PH.IC.PA.090410.01</v>
      </c>
      <c r="Q669" s="12" t="str">
        <f t="shared" si="134"/>
        <v>CL.IC.PA.090410.01</v>
      </c>
    </row>
    <row r="670" spans="1:19" ht="15">
      <c r="A670" t="s">
        <v>6896</v>
      </c>
      <c r="C670" s="2" t="s">
        <v>10095</v>
      </c>
      <c r="E670" s="2" t="s">
        <v>7070</v>
      </c>
      <c r="F670" t="s">
        <v>7751</v>
      </c>
      <c r="G670" t="s">
        <v>7384</v>
      </c>
      <c r="H670" s="22" t="s">
        <v>1298</v>
      </c>
      <c r="I670" t="s">
        <v>7385</v>
      </c>
      <c r="J670" s="11" t="str">
        <f t="shared" si="131"/>
        <v>IC.PA.090411</v>
      </c>
      <c r="K670" s="2" t="s">
        <v>1192</v>
      </c>
      <c r="L670" t="str">
        <f t="shared" si="130"/>
        <v xml:space="preserve">       Trigger walking</v>
      </c>
      <c r="M670" s="2" t="str">
        <f t="shared" si="132"/>
        <v>PI.IC.PA.090411.01</v>
      </c>
      <c r="N670" s="12"/>
      <c r="O670" s="12" t="str">
        <f t="shared" si="133"/>
        <v>PH.IC.PA.090411.01</v>
      </c>
      <c r="Q670" s="12" t="str">
        <f t="shared" si="134"/>
        <v>CL.IC.PA.090411.01</v>
      </c>
    </row>
    <row r="671" spans="1:19" ht="15">
      <c r="A671" t="s">
        <v>6896</v>
      </c>
      <c r="C671" s="2" t="s">
        <v>10095</v>
      </c>
      <c r="E671" s="2" t="s">
        <v>7070</v>
      </c>
      <c r="F671" t="s">
        <v>7751</v>
      </c>
      <c r="G671" t="s">
        <v>7386</v>
      </c>
      <c r="H671" s="22" t="s">
        <v>1299</v>
      </c>
      <c r="I671" t="s">
        <v>7206</v>
      </c>
      <c r="J671" s="11" t="str">
        <f t="shared" si="131"/>
        <v>IC.PA.090412</v>
      </c>
      <c r="K671" s="2" t="s">
        <v>1192</v>
      </c>
      <c r="L671" t="str">
        <f t="shared" si="130"/>
        <v xml:space="preserve">       Trigger noise</v>
      </c>
      <c r="M671" s="2" t="str">
        <f t="shared" si="132"/>
        <v>PI.IC.PA.090412.01</v>
      </c>
      <c r="N671" s="12"/>
      <c r="O671" s="12" t="str">
        <f t="shared" si="133"/>
        <v>PH.IC.PA.090412.01</v>
      </c>
      <c r="Q671" s="12" t="str">
        <f t="shared" si="134"/>
        <v>CL.IC.PA.090412.01</v>
      </c>
    </row>
    <row r="672" spans="1:19" ht="15">
      <c r="A672" t="s">
        <v>6896</v>
      </c>
      <c r="C672" s="2" t="s">
        <v>10095</v>
      </c>
      <c r="E672" s="2" t="s">
        <v>7070</v>
      </c>
      <c r="F672" t="s">
        <v>7751</v>
      </c>
      <c r="G672" t="s">
        <v>7021</v>
      </c>
      <c r="H672" s="22" t="s">
        <v>1300</v>
      </c>
      <c r="I672" t="s">
        <v>7022</v>
      </c>
      <c r="J672" s="11" t="str">
        <f t="shared" si="131"/>
        <v>IC.PA.090413</v>
      </c>
      <c r="K672" s="2" t="s">
        <v>1192</v>
      </c>
      <c r="L672" t="str">
        <f t="shared" si="130"/>
        <v xml:space="preserve">       Trigger weather change</v>
      </c>
      <c r="M672" s="2" t="str">
        <f t="shared" si="132"/>
        <v>PI.IC.PA.090413.01</v>
      </c>
      <c r="N672" s="12"/>
      <c r="O672" s="12" t="str">
        <f t="shared" si="133"/>
        <v>PH.IC.PA.090413.01</v>
      </c>
      <c r="Q672" s="12" t="str">
        <f t="shared" si="134"/>
        <v>CL.IC.PA.090413.01</v>
      </c>
    </row>
    <row r="673" spans="1:19" ht="15">
      <c r="A673" t="s">
        <v>6896</v>
      </c>
      <c r="C673" s="2" t="s">
        <v>10095</v>
      </c>
      <c r="E673" s="2" t="s">
        <v>7070</v>
      </c>
      <c r="F673" t="s">
        <v>7751</v>
      </c>
      <c r="G673" t="s">
        <v>7023</v>
      </c>
      <c r="H673" s="22" t="s">
        <v>1301</v>
      </c>
      <c r="I673" t="s">
        <v>7024</v>
      </c>
      <c r="J673" s="11" t="str">
        <f t="shared" si="131"/>
        <v>IC.PA.090414</v>
      </c>
      <c r="K673" s="2" t="s">
        <v>1192</v>
      </c>
      <c r="L673" t="str">
        <f t="shared" si="130"/>
        <v xml:space="preserve">       Trigger sleep deficit</v>
      </c>
      <c r="M673" s="2" t="str">
        <f t="shared" si="132"/>
        <v>PI.IC.PA.090414.01</v>
      </c>
      <c r="N673" s="12"/>
      <c r="O673" s="12" t="str">
        <f t="shared" si="133"/>
        <v>PH.IC.PA.090414.01</v>
      </c>
      <c r="Q673" s="12" t="str">
        <f t="shared" si="134"/>
        <v>CL.IC.PA.090414.01</v>
      </c>
    </row>
    <row r="674" spans="1:19" ht="15">
      <c r="A674" t="s">
        <v>6896</v>
      </c>
      <c r="C674" s="2" t="s">
        <v>10095</v>
      </c>
      <c r="E674" s="2" t="s">
        <v>7070</v>
      </c>
      <c r="F674" t="s">
        <v>7751</v>
      </c>
      <c r="G674" t="s">
        <v>7025</v>
      </c>
      <c r="H674" s="22" t="s">
        <v>1468</v>
      </c>
      <c r="I674" t="s">
        <v>7026</v>
      </c>
      <c r="J674" s="11" t="str">
        <f t="shared" si="131"/>
        <v>IC.PA.090415</v>
      </c>
      <c r="K674" s="2" t="s">
        <v>1192</v>
      </c>
      <c r="L674" t="str">
        <f t="shared" si="130"/>
        <v xml:space="preserve">       Trigger medication</v>
      </c>
      <c r="M674" s="2" t="str">
        <f t="shared" si="132"/>
        <v>PI.IC.PA.090415.01</v>
      </c>
      <c r="N674" s="12"/>
      <c r="O674" s="12" t="str">
        <f t="shared" si="133"/>
        <v>PH.IC.PA.090415.01</v>
      </c>
      <c r="Q674" s="12" t="str">
        <f t="shared" si="134"/>
        <v>CL.IC.PA.090415.01</v>
      </c>
    </row>
    <row r="675" spans="1:19" ht="15">
      <c r="A675" t="s">
        <v>6896</v>
      </c>
      <c r="C675" s="2" t="s">
        <v>10095</v>
      </c>
      <c r="E675" s="2" t="s">
        <v>7070</v>
      </c>
      <c r="F675" t="s">
        <v>7751</v>
      </c>
      <c r="G675" t="s">
        <v>7213</v>
      </c>
      <c r="H675" s="22" t="s">
        <v>1469</v>
      </c>
      <c r="I675" t="s">
        <v>7214</v>
      </c>
      <c r="J675" s="11" t="str">
        <f t="shared" si="131"/>
        <v>IC.PA.090416</v>
      </c>
      <c r="K675" s="2" t="s">
        <v>1192</v>
      </c>
      <c r="L675" t="str">
        <f t="shared" si="130"/>
        <v xml:space="preserve">       Trigger procedure</v>
      </c>
      <c r="M675" s="2" t="str">
        <f t="shared" si="132"/>
        <v>PI.IC.PA.090416.01</v>
      </c>
      <c r="N675" s="12"/>
      <c r="O675" s="12" t="str">
        <f t="shared" si="133"/>
        <v>PH.IC.PA.090416.01</v>
      </c>
      <c r="Q675" s="12" t="str">
        <f t="shared" si="134"/>
        <v>CL.IC.PA.090416.01</v>
      </c>
    </row>
    <row r="676" spans="1:19" ht="15">
      <c r="A676" t="s">
        <v>6896</v>
      </c>
      <c r="C676" s="2" t="s">
        <v>10095</v>
      </c>
      <c r="E676" s="2" t="s">
        <v>7070</v>
      </c>
      <c r="F676" t="s">
        <v>7751</v>
      </c>
      <c r="G676" t="s">
        <v>7215</v>
      </c>
      <c r="H676" s="22" t="s">
        <v>1138</v>
      </c>
      <c r="I676" t="s">
        <v>7752</v>
      </c>
      <c r="J676" s="11" t="str">
        <f t="shared" si="131"/>
        <v>IC.PA.090417</v>
      </c>
      <c r="K676" s="2" t="s">
        <v>1192</v>
      </c>
      <c r="L676" t="str">
        <f t="shared" si="130"/>
        <v>Trigger Cardiac</v>
      </c>
      <c r="M676" s="2" t="str">
        <f t="shared" si="132"/>
        <v>PI.IC.PA.090417.01</v>
      </c>
      <c r="N676" s="12"/>
      <c r="O676" s="12" t="str">
        <f t="shared" si="133"/>
        <v>PH.IC.PA.090417.01</v>
      </c>
      <c r="Q676" s="12" t="str">
        <f t="shared" si="134"/>
        <v>CL.IC.PA.090417.01</v>
      </c>
      <c r="R676" t="s">
        <v>1141</v>
      </c>
      <c r="S676">
        <v>486</v>
      </c>
    </row>
    <row r="677" spans="1:19" ht="15">
      <c r="A677" t="s">
        <v>6896</v>
      </c>
      <c r="C677" s="2" t="s">
        <v>10095</v>
      </c>
      <c r="E677" s="2" t="s">
        <v>948</v>
      </c>
      <c r="F677" t="s">
        <v>7751</v>
      </c>
      <c r="G677" t="s">
        <v>7609</v>
      </c>
      <c r="H677" s="22" t="s">
        <v>965</v>
      </c>
      <c r="I677" t="s">
        <v>7610</v>
      </c>
      <c r="J677" s="11" t="str">
        <f t="shared" si="131"/>
        <v>IC.PA.090418</v>
      </c>
      <c r="K677" s="2" t="s">
        <v>1192</v>
      </c>
      <c r="L677" t="str">
        <f t="shared" si="130"/>
        <v>Trigger Chronic</v>
      </c>
      <c r="M677" s="2" t="str">
        <f t="shared" si="132"/>
        <v>PI.IC.PA.090418.01</v>
      </c>
      <c r="N677" s="12"/>
      <c r="O677" s="12" t="str">
        <f t="shared" si="133"/>
        <v>PH.IC.PA.090418.01</v>
      </c>
      <c r="Q677" s="12" t="str">
        <f t="shared" si="134"/>
        <v>CL.IC.PA.090418.01</v>
      </c>
      <c r="R677" t="s">
        <v>1141</v>
      </c>
      <c r="S677">
        <v>486</v>
      </c>
    </row>
    <row r="678" spans="1:19" ht="15">
      <c r="A678" t="s">
        <v>6896</v>
      </c>
      <c r="C678" s="2" t="s">
        <v>10095</v>
      </c>
      <c r="E678" s="2" t="s">
        <v>948</v>
      </c>
      <c r="F678" t="s">
        <v>7751</v>
      </c>
      <c r="G678" t="s">
        <v>7611</v>
      </c>
      <c r="H678" s="22" t="s">
        <v>967</v>
      </c>
      <c r="I678" t="s">
        <v>7635</v>
      </c>
      <c r="J678" s="11" t="str">
        <f t="shared" si="131"/>
        <v>IC.PA.090419</v>
      </c>
      <c r="K678" s="2" t="s">
        <v>1192</v>
      </c>
      <c r="L678" t="str">
        <f t="shared" ref="L678:L744" si="135">G678</f>
        <v>Trigger Diagnosis</v>
      </c>
      <c r="M678" s="2" t="str">
        <f t="shared" si="132"/>
        <v>PI.IC.PA.090419.01</v>
      </c>
      <c r="N678" s="12"/>
      <c r="O678" s="12" t="str">
        <f t="shared" si="133"/>
        <v>PH.IC.PA.090419.01</v>
      </c>
      <c r="Q678" s="12" t="str">
        <f t="shared" si="134"/>
        <v>CL.IC.PA.090419.01</v>
      </c>
      <c r="R678" t="s">
        <v>1141</v>
      </c>
      <c r="S678">
        <v>486</v>
      </c>
    </row>
    <row r="679" spans="1:19" ht="15">
      <c r="A679" t="s">
        <v>6896</v>
      </c>
      <c r="C679" s="2" t="s">
        <v>10095</v>
      </c>
      <c r="E679" s="2" t="s">
        <v>7070</v>
      </c>
      <c r="F679" t="s">
        <v>7751</v>
      </c>
      <c r="G679" t="s">
        <v>7636</v>
      </c>
      <c r="H679" s="22" t="s">
        <v>6396</v>
      </c>
      <c r="I679" t="s">
        <v>7728</v>
      </c>
      <c r="J679" s="11" t="str">
        <f t="shared" si="131"/>
        <v>IC.PA.090420</v>
      </c>
      <c r="K679" s="2" t="s">
        <v>11324</v>
      </c>
      <c r="L679" t="str">
        <f t="shared" si="135"/>
        <v xml:space="preserve"> Trigger Incision</v>
      </c>
      <c r="M679" s="2" t="str">
        <f t="shared" si="132"/>
        <v>PI.IC.PA.090420.01</v>
      </c>
      <c r="N679" s="12"/>
      <c r="O679" s="12" t="str">
        <f t="shared" si="133"/>
        <v>PH.IC.PA.090420.01</v>
      </c>
      <c r="Q679" s="12" t="str">
        <f t="shared" si="134"/>
        <v>CL.IC.PA.090420.01</v>
      </c>
      <c r="R679" t="s">
        <v>1141</v>
      </c>
      <c r="S679">
        <v>486</v>
      </c>
    </row>
    <row r="680" spans="1:19" ht="15">
      <c r="A680" t="s">
        <v>6896</v>
      </c>
      <c r="C680" s="2" t="s">
        <v>10095</v>
      </c>
      <c r="E680" s="2" t="s">
        <v>948</v>
      </c>
      <c r="F680" t="s">
        <v>7751</v>
      </c>
      <c r="G680" t="s">
        <v>7875</v>
      </c>
      <c r="H680" s="22" t="s">
        <v>5577</v>
      </c>
      <c r="I680" t="s">
        <v>7876</v>
      </c>
      <c r="J680" s="11" t="str">
        <f t="shared" si="131"/>
        <v>IC.PA.090421</v>
      </c>
      <c r="K680" s="2" t="s">
        <v>11324</v>
      </c>
      <c r="L680" t="str">
        <f t="shared" si="135"/>
        <v>Trigger Injury Unknown</v>
      </c>
      <c r="M680" s="2" t="str">
        <f t="shared" si="132"/>
        <v>PI.IC.PA.090421.01</v>
      </c>
      <c r="N680" s="12"/>
      <c r="O680" s="12" t="str">
        <f t="shared" si="133"/>
        <v>PH.IC.PA.090421.01</v>
      </c>
      <c r="Q680" s="12" t="str">
        <f t="shared" si="134"/>
        <v>CL.IC.PA.090421.01</v>
      </c>
      <c r="R680" t="s">
        <v>1141</v>
      </c>
      <c r="S680">
        <v>486</v>
      </c>
    </row>
    <row r="681" spans="1:19" ht="15">
      <c r="A681" t="s">
        <v>6896</v>
      </c>
      <c r="C681" s="2" t="s">
        <v>10095</v>
      </c>
      <c r="E681" s="2" t="s">
        <v>948</v>
      </c>
      <c r="F681" t="s">
        <v>7751</v>
      </c>
      <c r="G681" t="s">
        <v>7877</v>
      </c>
      <c r="H681" s="22" t="s">
        <v>5751</v>
      </c>
      <c r="I681" t="s">
        <v>7878</v>
      </c>
      <c r="J681" s="11" t="str">
        <f t="shared" si="131"/>
        <v>IC.PA.090422</v>
      </c>
      <c r="K681" s="2" t="s">
        <v>11324</v>
      </c>
      <c r="L681" t="str">
        <f t="shared" si="135"/>
        <v>Trigger Wound</v>
      </c>
      <c r="M681" s="2" t="str">
        <f t="shared" si="132"/>
        <v>PI.IC.PA.090422.01</v>
      </c>
      <c r="N681" s="12"/>
      <c r="O681" s="12" t="str">
        <f t="shared" si="133"/>
        <v>PH.IC.PA.090422.01</v>
      </c>
      <c r="Q681" s="12" t="str">
        <f t="shared" si="134"/>
        <v>CL.IC.PA.090422.01</v>
      </c>
      <c r="R681" t="s">
        <v>1141</v>
      </c>
      <c r="S681">
        <v>486</v>
      </c>
    </row>
    <row r="682" spans="1:19" ht="15">
      <c r="A682" t="s">
        <v>6896</v>
      </c>
      <c r="C682" s="2" t="s">
        <v>10095</v>
      </c>
      <c r="D682" t="s">
        <v>7879</v>
      </c>
      <c r="E682" s="2" t="s">
        <v>7071</v>
      </c>
      <c r="F682" t="s">
        <v>7751</v>
      </c>
      <c r="G682" t="s">
        <v>7585</v>
      </c>
      <c r="H682" s="22" t="s">
        <v>1396</v>
      </c>
      <c r="I682" t="s">
        <v>4611</v>
      </c>
      <c r="J682" s="11" t="str">
        <f t="shared" si="131"/>
        <v>IC.PA.090501</v>
      </c>
      <c r="K682" s="2" t="s">
        <v>11324</v>
      </c>
      <c r="L682" t="str">
        <f t="shared" si="135"/>
        <v xml:space="preserve">      Related symptom diaphoretic</v>
      </c>
      <c r="M682" s="2" t="str">
        <f t="shared" si="132"/>
        <v>PI.IC.PA.090501.01</v>
      </c>
      <c r="N682" s="12"/>
      <c r="O682" s="12" t="str">
        <f t="shared" si="133"/>
        <v>PH.IC.PA.090501.01</v>
      </c>
      <c r="Q682" s="12" t="str">
        <f t="shared" si="134"/>
        <v>CL.IC.PA.090501.01</v>
      </c>
    </row>
    <row r="683" spans="1:19" ht="15">
      <c r="A683" t="s">
        <v>6896</v>
      </c>
      <c r="C683" s="2" t="s">
        <v>10095</v>
      </c>
      <c r="E683" s="2" t="s">
        <v>7071</v>
      </c>
      <c r="F683" t="s">
        <v>7751</v>
      </c>
      <c r="G683" t="s">
        <v>7586</v>
      </c>
      <c r="H683" s="22" t="s">
        <v>1398</v>
      </c>
      <c r="I683" t="s">
        <v>7587</v>
      </c>
      <c r="J683" s="11" t="str">
        <f t="shared" si="131"/>
        <v>IC.PA.090502</v>
      </c>
      <c r="K683" s="2" t="s">
        <v>11324</v>
      </c>
      <c r="L683" t="str">
        <f t="shared" si="135"/>
        <v xml:space="preserve">      Related symptom dizziness</v>
      </c>
      <c r="M683" s="2" t="str">
        <f t="shared" si="132"/>
        <v>PI.IC.PA.090502.01</v>
      </c>
      <c r="N683" s="12"/>
      <c r="O683" s="12" t="str">
        <f t="shared" si="133"/>
        <v>PH.IC.PA.090502.01</v>
      </c>
      <c r="Q683" s="12" t="str">
        <f t="shared" si="134"/>
        <v>CL.IC.PA.090502.01</v>
      </c>
    </row>
    <row r="684" spans="1:19" ht="15">
      <c r="A684" t="s">
        <v>6896</v>
      </c>
      <c r="C684" s="2" t="s">
        <v>10095</v>
      </c>
      <c r="E684" s="2" t="s">
        <v>7071</v>
      </c>
      <c r="F684" t="s">
        <v>7751</v>
      </c>
      <c r="G684" t="s">
        <v>7588</v>
      </c>
      <c r="H684" s="22" t="s">
        <v>1400</v>
      </c>
      <c r="I684" t="s">
        <v>7589</v>
      </c>
      <c r="J684" s="11" t="str">
        <f t="shared" si="131"/>
        <v>IC.PA.090503</v>
      </c>
      <c r="K684" s="2" t="s">
        <v>1192</v>
      </c>
      <c r="L684" t="str">
        <f t="shared" si="135"/>
        <v xml:space="preserve">      Related symptom short of breath</v>
      </c>
      <c r="M684" s="2" t="str">
        <f t="shared" si="132"/>
        <v>PI.IC.PA.090503.01</v>
      </c>
      <c r="N684" s="12"/>
      <c r="O684" s="12" t="str">
        <f t="shared" si="133"/>
        <v>PH.IC.PA.090503.01</v>
      </c>
      <c r="Q684" s="12" t="str">
        <f t="shared" si="134"/>
        <v>CL.IC.PA.090503.01</v>
      </c>
    </row>
    <row r="685" spans="1:19" ht="15">
      <c r="A685" t="s">
        <v>6896</v>
      </c>
      <c r="C685" s="2" t="s">
        <v>10095</v>
      </c>
      <c r="E685" s="2" t="s">
        <v>7071</v>
      </c>
      <c r="F685" t="s">
        <v>7751</v>
      </c>
      <c r="G685" t="s">
        <v>7733</v>
      </c>
      <c r="H685" s="22" t="s">
        <v>1402</v>
      </c>
      <c r="I685" t="s">
        <v>2911</v>
      </c>
      <c r="J685" s="11" t="str">
        <f t="shared" si="131"/>
        <v>IC.PA.090504</v>
      </c>
      <c r="K685" s="2" t="s">
        <v>1192</v>
      </c>
      <c r="L685" t="str">
        <f t="shared" si="135"/>
        <v xml:space="preserve">      Related symptom nauseated</v>
      </c>
      <c r="M685" s="2" t="str">
        <f t="shared" si="132"/>
        <v>PI.IC.PA.090504.01</v>
      </c>
      <c r="N685" s="12"/>
      <c r="O685" s="12" t="str">
        <f t="shared" si="133"/>
        <v>PH.IC.PA.090504.01</v>
      </c>
      <c r="Q685" s="12" t="str">
        <f t="shared" si="134"/>
        <v>CL.IC.PA.090504.01</v>
      </c>
    </row>
    <row r="686" spans="1:19" ht="15">
      <c r="A686" t="s">
        <v>6896</v>
      </c>
      <c r="C686" s="2" t="s">
        <v>10095</v>
      </c>
      <c r="E686" s="2" t="s">
        <v>7071</v>
      </c>
      <c r="F686" t="s">
        <v>7751</v>
      </c>
      <c r="G686" t="s">
        <v>7734</v>
      </c>
      <c r="H686" s="22" t="s">
        <v>1404</v>
      </c>
      <c r="I686" t="s">
        <v>7735</v>
      </c>
      <c r="J686" s="11" t="str">
        <f t="shared" si="131"/>
        <v>IC.PA.090505</v>
      </c>
      <c r="K686" s="2" t="s">
        <v>1192</v>
      </c>
      <c r="L686" t="str">
        <f t="shared" si="135"/>
        <v xml:space="preserve">      Related symptom photophobia</v>
      </c>
      <c r="M686" s="2" t="str">
        <f t="shared" si="132"/>
        <v>PI.IC.PA.090505.01</v>
      </c>
      <c r="N686" s="12"/>
      <c r="O686" s="12" t="str">
        <f t="shared" si="133"/>
        <v>PH.IC.PA.090505.01</v>
      </c>
      <c r="Q686" s="12" t="str">
        <f t="shared" si="134"/>
        <v>CL.IC.PA.090505.01</v>
      </c>
    </row>
    <row r="687" spans="1:19" ht="15">
      <c r="A687" t="s">
        <v>6896</v>
      </c>
      <c r="C687" s="2" t="s">
        <v>10095</v>
      </c>
      <c r="E687" s="2" t="s">
        <v>7071</v>
      </c>
      <c r="F687" t="s">
        <v>7751</v>
      </c>
      <c r="G687" t="s">
        <v>7736</v>
      </c>
      <c r="H687" s="22" t="s">
        <v>1406</v>
      </c>
      <c r="I687" t="s">
        <v>2741</v>
      </c>
      <c r="J687" s="11" t="str">
        <f t="shared" si="131"/>
        <v>IC.PA.090506</v>
      </c>
      <c r="K687" s="2" t="s">
        <v>1192</v>
      </c>
      <c r="L687" t="str">
        <f t="shared" si="135"/>
        <v xml:space="preserve">      Related symptom vomiting</v>
      </c>
      <c r="M687" s="2" t="str">
        <f t="shared" si="132"/>
        <v>PI.IC.PA.090506.01</v>
      </c>
      <c r="N687" s="12"/>
      <c r="O687" s="12" t="str">
        <f t="shared" si="133"/>
        <v>PH.IC.PA.090506.01</v>
      </c>
      <c r="Q687" s="12" t="str">
        <f t="shared" si="134"/>
        <v>CL.IC.PA.090506.01</v>
      </c>
    </row>
    <row r="688" spans="1:19" ht="15">
      <c r="A688" t="s">
        <v>6896</v>
      </c>
      <c r="C688" s="2" t="s">
        <v>10095</v>
      </c>
      <c r="E688" s="2" t="s">
        <v>7071</v>
      </c>
      <c r="F688" t="s">
        <v>7751</v>
      </c>
      <c r="G688" t="s">
        <v>7737</v>
      </c>
      <c r="H688" s="22" t="s">
        <v>1419</v>
      </c>
      <c r="I688" t="s">
        <v>6744</v>
      </c>
      <c r="J688" s="11" t="str">
        <f t="shared" si="131"/>
        <v>IC.PA.090507</v>
      </c>
      <c r="K688" s="2" t="s">
        <v>1192</v>
      </c>
      <c r="L688" t="str">
        <f t="shared" si="135"/>
        <v xml:space="preserve">      Related symptom visual changes</v>
      </c>
      <c r="M688" s="2" t="str">
        <f t="shared" si="132"/>
        <v>PI.IC.PA.090507.01</v>
      </c>
      <c r="N688" s="12"/>
      <c r="O688" s="12" t="str">
        <f t="shared" si="133"/>
        <v>PH.IC.PA.090507.01</v>
      </c>
      <c r="Q688" s="12" t="str">
        <f t="shared" si="134"/>
        <v>CL.IC.PA.090507.01</v>
      </c>
    </row>
    <row r="689" spans="1:25" ht="15">
      <c r="A689" t="s">
        <v>6896</v>
      </c>
      <c r="C689" s="2" t="s">
        <v>847</v>
      </c>
      <c r="E689" s="2" t="s">
        <v>7071</v>
      </c>
      <c r="F689" t="s">
        <v>391</v>
      </c>
      <c r="G689" t="s">
        <v>516</v>
      </c>
      <c r="H689" s="22" t="s">
        <v>641</v>
      </c>
      <c r="J689" s="11" t="str">
        <f t="shared" si="131"/>
        <v>IC.PA.090508</v>
      </c>
      <c r="K689" s="2" t="s">
        <v>11683</v>
      </c>
      <c r="L689" t="str">
        <f t="shared" si="135"/>
        <v>Other</v>
      </c>
      <c r="M689" s="2" t="str">
        <f t="shared" si="132"/>
        <v>PI.IC.PA.090508.01</v>
      </c>
      <c r="N689" s="12"/>
      <c r="O689" s="12" t="str">
        <f t="shared" si="133"/>
        <v>PH.IC.PA.090508.01</v>
      </c>
      <c r="Q689" s="12" t="str">
        <f t="shared" si="134"/>
        <v>CL.IC.PA.090508.01</v>
      </c>
      <c r="X689" t="s">
        <v>864</v>
      </c>
      <c r="Y689">
        <v>1126</v>
      </c>
    </row>
    <row r="690" spans="1:25" ht="15">
      <c r="A690" t="s">
        <v>6896</v>
      </c>
      <c r="C690" s="2" t="s">
        <v>10095</v>
      </c>
      <c r="D690" t="s">
        <v>5363</v>
      </c>
      <c r="E690" s="2" t="s">
        <v>6888</v>
      </c>
      <c r="F690" t="s">
        <v>7637</v>
      </c>
      <c r="G690" t="s">
        <v>7739</v>
      </c>
      <c r="H690" s="22" t="s">
        <v>1396</v>
      </c>
      <c r="I690" t="s">
        <v>7740</v>
      </c>
      <c r="J690" s="11" t="str">
        <f t="shared" si="131"/>
        <v>IC.PA.090601</v>
      </c>
      <c r="K690" s="2" t="s">
        <v>1192</v>
      </c>
      <c r="L690" t="str">
        <f t="shared" si="135"/>
        <v xml:space="preserve">      Acute</v>
      </c>
      <c r="M690" s="2" t="str">
        <f t="shared" si="132"/>
        <v>PI.IC.PA.090601.01</v>
      </c>
      <c r="N690" s="12"/>
      <c r="O690" s="12" t="str">
        <f t="shared" si="133"/>
        <v>PH.IC.PA.090601.01</v>
      </c>
      <c r="Q690" s="12" t="str">
        <f t="shared" si="134"/>
        <v>CL.IC.PA.090601.01</v>
      </c>
    </row>
    <row r="691" spans="1:25" ht="15">
      <c r="A691" t="s">
        <v>6896</v>
      </c>
      <c r="C691" s="2" t="s">
        <v>10095</v>
      </c>
      <c r="E691" s="2" t="s">
        <v>6888</v>
      </c>
      <c r="F691" t="s">
        <v>7637</v>
      </c>
      <c r="G691" t="s">
        <v>7597</v>
      </c>
      <c r="H691" s="22" t="s">
        <v>1398</v>
      </c>
      <c r="I691" t="s">
        <v>7598</v>
      </c>
      <c r="J691" s="11" t="str">
        <f t="shared" si="131"/>
        <v>IC.PA.090602</v>
      </c>
      <c r="K691" s="2" t="s">
        <v>1192</v>
      </c>
      <c r="L691" t="str">
        <f t="shared" si="135"/>
        <v xml:space="preserve">      Post surgical acute</v>
      </c>
      <c r="M691" s="2" t="str">
        <f t="shared" si="132"/>
        <v>PI.IC.PA.090602.01</v>
      </c>
      <c r="N691" s="12"/>
      <c r="O691" s="12" t="str">
        <f t="shared" si="133"/>
        <v>PH.IC.PA.090602.01</v>
      </c>
      <c r="Q691" s="12" t="str">
        <f t="shared" si="134"/>
        <v>CL.IC.PA.090602.01</v>
      </c>
    </row>
    <row r="692" spans="1:25" ht="15">
      <c r="A692" t="s">
        <v>6896</v>
      </c>
      <c r="C692" s="2" t="s">
        <v>10095</v>
      </c>
      <c r="E692" s="2" t="s">
        <v>6888</v>
      </c>
      <c r="F692" t="s">
        <v>7637</v>
      </c>
      <c r="G692" t="s">
        <v>7599</v>
      </c>
      <c r="H692" s="22" t="s">
        <v>1400</v>
      </c>
      <c r="I692" t="s">
        <v>7600</v>
      </c>
      <c r="J692" s="11" t="str">
        <f t="shared" si="131"/>
        <v>IC.PA.090603</v>
      </c>
      <c r="K692" s="2" t="s">
        <v>1192</v>
      </c>
      <c r="L692" t="str">
        <f t="shared" si="135"/>
        <v xml:space="preserve">      Post surgical chronic</v>
      </c>
      <c r="M692" s="2" t="str">
        <f t="shared" si="132"/>
        <v>PI.IC.PA.090603.01</v>
      </c>
      <c r="N692" s="12"/>
      <c r="O692" s="12" t="str">
        <f t="shared" si="133"/>
        <v>PH.IC.PA.090603.01</v>
      </c>
      <c r="Q692" s="12" t="str">
        <f t="shared" si="134"/>
        <v>CL.IC.PA.090603.01</v>
      </c>
    </row>
    <row r="693" spans="1:25" ht="15">
      <c r="A693" t="s">
        <v>6896</v>
      </c>
      <c r="C693" s="2" t="s">
        <v>10095</v>
      </c>
      <c r="E693" s="2" t="s">
        <v>6888</v>
      </c>
      <c r="F693" t="s">
        <v>7637</v>
      </c>
      <c r="G693" t="s">
        <v>7601</v>
      </c>
      <c r="H693" s="22" t="s">
        <v>1402</v>
      </c>
      <c r="I693" t="s">
        <v>7602</v>
      </c>
      <c r="J693" s="11" t="str">
        <f t="shared" si="131"/>
        <v>IC.PA.090604</v>
      </c>
      <c r="K693" s="2" t="s">
        <v>1192</v>
      </c>
      <c r="L693" t="str">
        <f t="shared" si="135"/>
        <v xml:space="preserve">      Chronic </v>
      </c>
      <c r="M693" s="2" t="str">
        <f t="shared" si="132"/>
        <v>PI.IC.PA.090604.01</v>
      </c>
      <c r="N693" s="12"/>
      <c r="O693" s="12" t="str">
        <f t="shared" si="133"/>
        <v>PH.IC.PA.090604.01</v>
      </c>
      <c r="Q693" s="12" t="str">
        <f t="shared" si="134"/>
        <v>CL.IC.PA.090604.01</v>
      </c>
    </row>
    <row r="694" spans="1:25" ht="15">
      <c r="A694" t="s">
        <v>6896</v>
      </c>
      <c r="C694" s="2" t="s">
        <v>10095</v>
      </c>
      <c r="E694" s="2" t="s">
        <v>6888</v>
      </c>
      <c r="F694" t="s">
        <v>7637</v>
      </c>
      <c r="G694" t="s">
        <v>7451</v>
      </c>
      <c r="H694" s="22" t="s">
        <v>1404</v>
      </c>
      <c r="I694" t="s">
        <v>6464</v>
      </c>
      <c r="J694" s="11" t="str">
        <f t="shared" si="131"/>
        <v>IC.PA.090605</v>
      </c>
      <c r="K694" s="2" t="s">
        <v>1192</v>
      </c>
      <c r="L694" t="str">
        <f t="shared" si="135"/>
        <v xml:space="preserve">      Cancer related</v>
      </c>
      <c r="M694" s="2" t="str">
        <f t="shared" si="132"/>
        <v>PI.IC.PA.090605.01</v>
      </c>
      <c r="N694" s="12"/>
      <c r="O694" s="12" t="str">
        <f t="shared" si="133"/>
        <v>PH.IC.PA.090605.01</v>
      </c>
      <c r="Q694" s="12" t="str">
        <f t="shared" si="134"/>
        <v>CL.IC.PA.090605.01</v>
      </c>
    </row>
    <row r="695" spans="1:25" ht="15">
      <c r="A695" t="s">
        <v>6896</v>
      </c>
      <c r="C695" s="2" t="s">
        <v>10095</v>
      </c>
      <c r="D695" t="s">
        <v>7452</v>
      </c>
      <c r="E695" s="2" t="s">
        <v>7284</v>
      </c>
      <c r="F695" t="s">
        <v>7637</v>
      </c>
      <c r="G695" t="s">
        <v>7453</v>
      </c>
      <c r="H695" s="22" t="s">
        <v>1396</v>
      </c>
      <c r="I695" t="s">
        <v>7454</v>
      </c>
      <c r="J695" s="11" t="str">
        <f t="shared" si="131"/>
        <v>IC.PA.090701</v>
      </c>
      <c r="K695" s="2" t="s">
        <v>1192</v>
      </c>
      <c r="L695" t="str">
        <f t="shared" si="135"/>
        <v xml:space="preserve">      Gradual</v>
      </c>
      <c r="M695" s="2" t="str">
        <f t="shared" si="132"/>
        <v>PI.IC.PA.090701.01</v>
      </c>
      <c r="N695" s="12"/>
      <c r="O695" s="12" t="str">
        <f t="shared" si="133"/>
        <v>PH.IC.PA.090701.01</v>
      </c>
      <c r="Q695" s="12" t="str">
        <f t="shared" si="134"/>
        <v>CL.IC.PA.090701.01</v>
      </c>
    </row>
    <row r="696" spans="1:25" ht="15">
      <c r="A696" t="s">
        <v>6896</v>
      </c>
      <c r="C696" s="2" t="s">
        <v>10095</v>
      </c>
      <c r="E696" s="2" t="s">
        <v>7284</v>
      </c>
      <c r="F696" t="s">
        <v>7637</v>
      </c>
      <c r="G696" t="s">
        <v>7455</v>
      </c>
      <c r="H696" s="22" t="s">
        <v>1398</v>
      </c>
      <c r="I696" t="s">
        <v>7456</v>
      </c>
      <c r="J696" s="11" t="str">
        <f t="shared" si="131"/>
        <v>IC.PA.090702</v>
      </c>
      <c r="K696" s="2" t="s">
        <v>1192</v>
      </c>
      <c r="L696" t="str">
        <f t="shared" si="135"/>
        <v xml:space="preserve">      Sudden</v>
      </c>
      <c r="M696" s="2" t="str">
        <f t="shared" si="132"/>
        <v>PI.IC.PA.090702.01</v>
      </c>
      <c r="N696" s="12"/>
      <c r="O696" s="12" t="str">
        <f t="shared" si="133"/>
        <v>PH.IC.PA.090702.01</v>
      </c>
      <c r="Q696" s="12" t="str">
        <f t="shared" si="134"/>
        <v>CL.IC.PA.090702.01</v>
      </c>
    </row>
    <row r="697" spans="1:25" ht="15">
      <c r="A697" t="s">
        <v>6896</v>
      </c>
      <c r="C697" s="2" t="s">
        <v>10095</v>
      </c>
      <c r="E697" s="2" t="s">
        <v>7284</v>
      </c>
      <c r="F697" t="s">
        <v>7637</v>
      </c>
      <c r="G697" t="s">
        <v>7457</v>
      </c>
      <c r="H697" s="22" t="s">
        <v>1400</v>
      </c>
      <c r="I697" t="s">
        <v>7605</v>
      </c>
      <c r="J697" s="11" t="str">
        <f t="shared" si="131"/>
        <v>IC.PA.090703</v>
      </c>
      <c r="K697" s="2" t="s">
        <v>1192</v>
      </c>
      <c r="L697" t="str">
        <f t="shared" si="135"/>
        <v xml:space="preserve">      Post procedure</v>
      </c>
      <c r="M697" s="2" t="str">
        <f t="shared" si="132"/>
        <v>PI.IC.PA.090703.01</v>
      </c>
      <c r="N697" s="12"/>
      <c r="O697" s="12" t="str">
        <f t="shared" si="133"/>
        <v>PH.IC.PA.090703.01</v>
      </c>
      <c r="Q697" s="12" t="str">
        <f t="shared" si="134"/>
        <v>CL.IC.PA.090703.01</v>
      </c>
    </row>
    <row r="698" spans="1:25" ht="15">
      <c r="A698" t="s">
        <v>6896</v>
      </c>
      <c r="C698" s="2" t="s">
        <v>10095</v>
      </c>
      <c r="E698" s="2" t="s">
        <v>7284</v>
      </c>
      <c r="F698" t="s">
        <v>7637</v>
      </c>
      <c r="G698" t="s">
        <v>7606</v>
      </c>
      <c r="H698" s="22" t="s">
        <v>1402</v>
      </c>
      <c r="I698" t="s">
        <v>7607</v>
      </c>
      <c r="J698" s="11" t="str">
        <f t="shared" si="131"/>
        <v>IC.PA.090704</v>
      </c>
      <c r="K698" s="2" t="s">
        <v>1192</v>
      </c>
      <c r="L698" t="str">
        <f t="shared" si="135"/>
        <v xml:space="preserve">      Upon wakening</v>
      </c>
      <c r="M698" s="2" t="str">
        <f t="shared" si="132"/>
        <v>PI.IC.PA.090704.01</v>
      </c>
      <c r="N698" s="12"/>
      <c r="O698" s="12" t="str">
        <f t="shared" si="133"/>
        <v>PH.IC.PA.090704.01</v>
      </c>
      <c r="Q698" s="12" t="str">
        <f t="shared" si="134"/>
        <v>CL.IC.PA.090704.01</v>
      </c>
    </row>
    <row r="699" spans="1:25" ht="15">
      <c r="A699" t="s">
        <v>6896</v>
      </c>
      <c r="C699" s="2" t="s">
        <v>10095</v>
      </c>
      <c r="E699" s="2" t="s">
        <v>7284</v>
      </c>
      <c r="F699" t="s">
        <v>7637</v>
      </c>
      <c r="G699" t="s">
        <v>7608</v>
      </c>
      <c r="H699" s="22" t="s">
        <v>1404</v>
      </c>
      <c r="I699" t="s">
        <v>7464</v>
      </c>
      <c r="J699" s="11" t="str">
        <f t="shared" si="131"/>
        <v>IC.PA.090705</v>
      </c>
      <c r="K699" s="2" t="s">
        <v>1192</v>
      </c>
      <c r="L699" t="str">
        <f t="shared" si="135"/>
        <v xml:space="preserve">      Date/time:  specify</v>
      </c>
      <c r="M699" s="2" t="str">
        <f t="shared" si="132"/>
        <v>PI.IC.PA.090705.01</v>
      </c>
      <c r="N699" s="12"/>
      <c r="O699" s="12" t="str">
        <f t="shared" si="133"/>
        <v>PH.IC.PA.090705.01</v>
      </c>
      <c r="Q699" s="12" t="str">
        <f t="shared" si="134"/>
        <v>CL.IC.PA.090705.01</v>
      </c>
    </row>
    <row r="700" spans="1:25" ht="15">
      <c r="A700" t="s">
        <v>6896</v>
      </c>
      <c r="C700" s="2" t="s">
        <v>10095</v>
      </c>
      <c r="D700" t="s">
        <v>7465</v>
      </c>
      <c r="E700" s="2" t="s">
        <v>10093</v>
      </c>
      <c r="F700" t="s">
        <v>7637</v>
      </c>
      <c r="G700" t="s">
        <v>7466</v>
      </c>
      <c r="H700" s="22" t="s">
        <v>1396</v>
      </c>
      <c r="I700" t="s">
        <v>7467</v>
      </c>
      <c r="J700" s="11" t="str">
        <f t="shared" si="131"/>
        <v>IC.PA.090801</v>
      </c>
      <c r="K700" s="2" t="s">
        <v>1192</v>
      </c>
      <c r="L700" t="str">
        <f t="shared" si="135"/>
        <v xml:space="preserve">      Constant</v>
      </c>
      <c r="M700" s="2" t="str">
        <f t="shared" si="132"/>
        <v>PI.IC.PA.090801.01</v>
      </c>
      <c r="N700" s="12"/>
      <c r="O700" s="12" t="str">
        <f t="shared" si="133"/>
        <v>PH.IC.PA.090801.01</v>
      </c>
      <c r="Q700" s="12" t="str">
        <f t="shared" si="134"/>
        <v>CL.IC.PA.090801.01</v>
      </c>
    </row>
    <row r="701" spans="1:25" ht="15">
      <c r="A701" t="s">
        <v>6896</v>
      </c>
      <c r="C701" s="2" t="s">
        <v>10095</v>
      </c>
      <c r="E701" s="2" t="s">
        <v>10093</v>
      </c>
      <c r="F701" t="s">
        <v>7637</v>
      </c>
      <c r="G701" t="s">
        <v>5268</v>
      </c>
      <c r="H701" s="22" t="s">
        <v>1398</v>
      </c>
      <c r="I701" t="s">
        <v>2407</v>
      </c>
      <c r="J701" s="11" t="str">
        <f t="shared" si="131"/>
        <v>IC.PA.090802</v>
      </c>
      <c r="K701" s="2" t="s">
        <v>1192</v>
      </c>
      <c r="L701" t="str">
        <f t="shared" si="135"/>
        <v xml:space="preserve">      Intermittent</v>
      </c>
      <c r="M701" s="2" t="str">
        <f t="shared" si="132"/>
        <v>PI.IC.PA.090802.01</v>
      </c>
      <c r="N701" s="12"/>
      <c r="O701" s="12" t="str">
        <f t="shared" si="133"/>
        <v>PH.IC.PA.090802.01</v>
      </c>
      <c r="Q701" s="12" t="str">
        <f t="shared" si="134"/>
        <v>CL.IC.PA.090802.01</v>
      </c>
    </row>
    <row r="702" spans="1:25" ht="15">
      <c r="A702" t="s">
        <v>6896</v>
      </c>
      <c r="C702" s="2" t="s">
        <v>10095</v>
      </c>
      <c r="E702" s="2" t="s">
        <v>10093</v>
      </c>
      <c r="F702" t="s">
        <v>7637</v>
      </c>
      <c r="G702" t="s">
        <v>7468</v>
      </c>
      <c r="H702" s="22" t="s">
        <v>1400</v>
      </c>
      <c r="I702" t="s">
        <v>7469</v>
      </c>
      <c r="J702" s="11" t="str">
        <f t="shared" si="131"/>
        <v>IC.PA.090803</v>
      </c>
      <c r="K702" s="2" t="s">
        <v>1192</v>
      </c>
      <c r="L702" t="str">
        <f t="shared" si="135"/>
        <v xml:space="preserve">      Aching</v>
      </c>
      <c r="M702" s="2" t="str">
        <f t="shared" si="132"/>
        <v>PI.IC.PA.090803.01</v>
      </c>
      <c r="N702" s="12"/>
      <c r="O702" s="12" t="str">
        <f t="shared" si="133"/>
        <v>PH.IC.PA.090803.01</v>
      </c>
      <c r="Q702" s="12" t="str">
        <f t="shared" si="134"/>
        <v>CL.IC.PA.090803.01</v>
      </c>
    </row>
    <row r="703" spans="1:25" ht="15">
      <c r="A703" t="s">
        <v>6896</v>
      </c>
      <c r="C703" s="2" t="s">
        <v>10095</v>
      </c>
      <c r="E703" s="2" t="s">
        <v>10093</v>
      </c>
      <c r="F703" t="s">
        <v>7637</v>
      </c>
      <c r="G703" t="s">
        <v>7470</v>
      </c>
      <c r="H703" s="22" t="s">
        <v>1402</v>
      </c>
      <c r="I703" t="s">
        <v>5866</v>
      </c>
      <c r="J703" s="11" t="str">
        <f t="shared" si="131"/>
        <v>IC.PA.090804</v>
      </c>
      <c r="K703" s="2" t="s">
        <v>1192</v>
      </c>
      <c r="L703" t="str">
        <f t="shared" si="135"/>
        <v xml:space="preserve">      Burning</v>
      </c>
      <c r="M703" s="2" t="str">
        <f t="shared" si="132"/>
        <v>PI.IC.PA.090804.01</v>
      </c>
      <c r="N703" s="12"/>
      <c r="O703" s="12" t="str">
        <f t="shared" si="133"/>
        <v>PH.IC.PA.090804.01</v>
      </c>
      <c r="Q703" s="12" t="str">
        <f t="shared" si="134"/>
        <v>CL.IC.PA.090804.01</v>
      </c>
    </row>
    <row r="704" spans="1:25" ht="15">
      <c r="A704" t="s">
        <v>6896</v>
      </c>
      <c r="C704" s="2" t="s">
        <v>10095</v>
      </c>
      <c r="E704" s="2" t="s">
        <v>10093</v>
      </c>
      <c r="F704" t="s">
        <v>7637</v>
      </c>
      <c r="G704" t="s">
        <v>7291</v>
      </c>
      <c r="H704" s="22" t="s">
        <v>1404</v>
      </c>
      <c r="I704" t="s">
        <v>7292</v>
      </c>
      <c r="J704" s="11" t="str">
        <f t="shared" si="131"/>
        <v>IC.PA.090805</v>
      </c>
      <c r="K704" s="2" t="s">
        <v>1192</v>
      </c>
      <c r="L704" t="str">
        <f t="shared" si="135"/>
        <v xml:space="preserve">      Cramping</v>
      </c>
      <c r="M704" s="2" t="str">
        <f t="shared" si="132"/>
        <v>PI.IC.PA.090805.01</v>
      </c>
      <c r="N704" s="12"/>
      <c r="O704" s="12" t="str">
        <f t="shared" si="133"/>
        <v>PH.IC.PA.090805.01</v>
      </c>
      <c r="Q704" s="12" t="str">
        <f t="shared" si="134"/>
        <v>CL.IC.PA.090805.01</v>
      </c>
    </row>
    <row r="705" spans="1:17" ht="15">
      <c r="A705" t="s">
        <v>6896</v>
      </c>
      <c r="C705" s="2" t="s">
        <v>10095</v>
      </c>
      <c r="E705" s="2" t="s">
        <v>10093</v>
      </c>
      <c r="F705" t="s">
        <v>7637</v>
      </c>
      <c r="G705" t="s">
        <v>7293</v>
      </c>
      <c r="H705" s="22" t="s">
        <v>1406</v>
      </c>
      <c r="I705" t="s">
        <v>7294</v>
      </c>
      <c r="J705" s="11" t="str">
        <f t="shared" si="131"/>
        <v>IC.PA.090806</v>
      </c>
      <c r="K705" s="2" t="s">
        <v>1192</v>
      </c>
      <c r="L705" t="str">
        <f t="shared" si="135"/>
        <v xml:space="preserve">      Dull</v>
      </c>
      <c r="M705" s="2" t="str">
        <f t="shared" si="132"/>
        <v>PI.IC.PA.090806.01</v>
      </c>
      <c r="N705" s="12"/>
      <c r="O705" s="12" t="str">
        <f t="shared" si="133"/>
        <v>PH.IC.PA.090806.01</v>
      </c>
      <c r="Q705" s="12" t="str">
        <f t="shared" si="134"/>
        <v>CL.IC.PA.090806.01</v>
      </c>
    </row>
    <row r="706" spans="1:17" ht="15">
      <c r="A706" t="s">
        <v>6896</v>
      </c>
      <c r="C706" s="2" t="s">
        <v>10095</v>
      </c>
      <c r="E706" s="2" t="s">
        <v>10093</v>
      </c>
      <c r="F706" t="s">
        <v>7637</v>
      </c>
      <c r="G706" t="s">
        <v>7114</v>
      </c>
      <c r="H706" s="22" t="s">
        <v>1419</v>
      </c>
      <c r="I706" t="s">
        <v>7115</v>
      </c>
      <c r="J706" s="11" t="str">
        <f t="shared" si="131"/>
        <v>IC.PA.090807</v>
      </c>
      <c r="K706" s="2" t="s">
        <v>1192</v>
      </c>
      <c r="L706" t="str">
        <f t="shared" si="135"/>
        <v xml:space="preserve">      Gnawing</v>
      </c>
      <c r="M706" s="2" t="str">
        <f t="shared" si="132"/>
        <v>PI.IC.PA.090807.01</v>
      </c>
      <c r="N706" s="12"/>
      <c r="O706" s="12" t="str">
        <f t="shared" si="133"/>
        <v>PH.IC.PA.090807.01</v>
      </c>
      <c r="Q706" s="12" t="str">
        <f t="shared" si="134"/>
        <v>CL.IC.PA.090807.01</v>
      </c>
    </row>
    <row r="707" spans="1:17" ht="15">
      <c r="A707" t="s">
        <v>6896</v>
      </c>
      <c r="C707" s="2" t="s">
        <v>10095</v>
      </c>
      <c r="E707" s="2" t="s">
        <v>10093</v>
      </c>
      <c r="F707" t="s">
        <v>7637</v>
      </c>
      <c r="G707" t="s">
        <v>7116</v>
      </c>
      <c r="H707" s="22" t="s">
        <v>1550</v>
      </c>
      <c r="I707" t="s">
        <v>7117</v>
      </c>
      <c r="J707" s="11" t="str">
        <f t="shared" si="131"/>
        <v>IC.PA.090808</v>
      </c>
      <c r="K707" s="2" t="s">
        <v>1192</v>
      </c>
      <c r="L707" t="str">
        <f t="shared" si="135"/>
        <v xml:space="preserve">      Nagging</v>
      </c>
      <c r="M707" s="2" t="str">
        <f t="shared" si="132"/>
        <v>PI.IC.PA.090808.01</v>
      </c>
      <c r="N707" s="12"/>
      <c r="O707" s="12" t="str">
        <f t="shared" si="133"/>
        <v>PH.IC.PA.090808.01</v>
      </c>
      <c r="Q707" s="12" t="str">
        <f t="shared" si="134"/>
        <v>CL.IC.PA.090808.01</v>
      </c>
    </row>
    <row r="708" spans="1:17" ht="15">
      <c r="A708" t="s">
        <v>6896</v>
      </c>
      <c r="C708" s="2" t="s">
        <v>10095</v>
      </c>
      <c r="E708" s="2" t="s">
        <v>10093</v>
      </c>
      <c r="F708" t="s">
        <v>7637</v>
      </c>
      <c r="G708" t="s">
        <v>7118</v>
      </c>
      <c r="H708" s="22" t="s">
        <v>1551</v>
      </c>
      <c r="I708" t="s">
        <v>7119</v>
      </c>
      <c r="J708" s="11" t="str">
        <f t="shared" si="131"/>
        <v>IC.PA.090809</v>
      </c>
      <c r="K708" s="2" t="s">
        <v>1192</v>
      </c>
      <c r="L708" t="str">
        <f t="shared" si="135"/>
        <v xml:space="preserve">      Heavy</v>
      </c>
      <c r="M708" s="2" t="str">
        <f t="shared" si="132"/>
        <v>PI.IC.PA.090809.01</v>
      </c>
      <c r="N708" s="12"/>
      <c r="O708" s="12" t="str">
        <f t="shared" si="133"/>
        <v>PH.IC.PA.090809.01</v>
      </c>
      <c r="Q708" s="12" t="str">
        <f t="shared" si="134"/>
        <v>CL.IC.PA.090809.01</v>
      </c>
    </row>
    <row r="709" spans="1:17" ht="15">
      <c r="A709" t="s">
        <v>6896</v>
      </c>
      <c r="C709" s="2" t="s">
        <v>10095</v>
      </c>
      <c r="E709" s="2" t="s">
        <v>10093</v>
      </c>
      <c r="F709" t="s">
        <v>7637</v>
      </c>
      <c r="G709" t="s">
        <v>7120</v>
      </c>
      <c r="H709" s="22" t="s">
        <v>1571</v>
      </c>
      <c r="I709" t="s">
        <v>7121</v>
      </c>
      <c r="J709" s="11" t="str">
        <f t="shared" si="131"/>
        <v>IC.PA.090810</v>
      </c>
      <c r="K709" s="2" t="s">
        <v>1192</v>
      </c>
      <c r="L709" t="str">
        <f t="shared" si="135"/>
        <v xml:space="preserve">      Stabbing</v>
      </c>
      <c r="M709" s="2" t="str">
        <f t="shared" si="132"/>
        <v>PI.IC.PA.090810.01</v>
      </c>
      <c r="N709" s="12"/>
      <c r="O709" s="12" t="str">
        <f t="shared" si="133"/>
        <v>PH.IC.PA.090810.01</v>
      </c>
      <c r="Q709" s="12" t="str">
        <f t="shared" si="134"/>
        <v>CL.IC.PA.090810.01</v>
      </c>
    </row>
    <row r="710" spans="1:17" ht="15">
      <c r="A710" t="s">
        <v>6896</v>
      </c>
      <c r="C710" s="2" t="s">
        <v>10095</v>
      </c>
      <c r="E710" s="2" t="s">
        <v>10093</v>
      </c>
      <c r="F710" t="s">
        <v>7637</v>
      </c>
      <c r="G710" t="s">
        <v>4243</v>
      </c>
      <c r="H710" s="22" t="s">
        <v>1298</v>
      </c>
      <c r="I710" t="s">
        <v>1827</v>
      </c>
      <c r="J710" s="11" t="str">
        <f t="shared" si="131"/>
        <v>IC.PA.090811</v>
      </c>
      <c r="K710" s="2" t="s">
        <v>1192</v>
      </c>
      <c r="L710" t="str">
        <f t="shared" si="135"/>
        <v xml:space="preserve">      Pressure</v>
      </c>
      <c r="M710" s="2" t="str">
        <f t="shared" si="132"/>
        <v>PI.IC.PA.090811.01</v>
      </c>
      <c r="N710" s="12"/>
      <c r="O710" s="12" t="str">
        <f t="shared" si="133"/>
        <v>PH.IC.PA.090811.01</v>
      </c>
      <c r="Q710" s="12" t="str">
        <f t="shared" si="134"/>
        <v>CL.IC.PA.090811.01</v>
      </c>
    </row>
    <row r="711" spans="1:17" ht="15">
      <c r="A711" t="s">
        <v>6896</v>
      </c>
      <c r="C711" s="2" t="s">
        <v>10095</v>
      </c>
      <c r="E711" s="2" t="s">
        <v>10093</v>
      </c>
      <c r="F711" t="s">
        <v>7637</v>
      </c>
      <c r="G711" t="s">
        <v>7302</v>
      </c>
      <c r="H711" s="22" t="s">
        <v>1299</v>
      </c>
      <c r="I711" t="s">
        <v>6034</v>
      </c>
      <c r="J711" s="11" t="str">
        <f t="shared" si="131"/>
        <v>IC.PA.090812</v>
      </c>
      <c r="K711" s="2" t="s">
        <v>1192</v>
      </c>
      <c r="L711" t="str">
        <f t="shared" si="135"/>
        <v xml:space="preserve">      Tingling</v>
      </c>
      <c r="M711" s="2" t="str">
        <f t="shared" si="132"/>
        <v>PI.IC.PA.090812.01</v>
      </c>
      <c r="N711" s="12"/>
      <c r="O711" s="12" t="str">
        <f t="shared" si="133"/>
        <v>PH.IC.PA.090812.01</v>
      </c>
      <c r="Q711" s="12" t="str">
        <f t="shared" si="134"/>
        <v>CL.IC.PA.090812.01</v>
      </c>
    </row>
    <row r="712" spans="1:17" ht="15">
      <c r="A712" t="s">
        <v>6896</v>
      </c>
      <c r="C712" s="2" t="s">
        <v>10095</v>
      </c>
      <c r="E712" s="2" t="s">
        <v>10093</v>
      </c>
      <c r="F712" t="s">
        <v>7637</v>
      </c>
      <c r="G712" t="s">
        <v>7303</v>
      </c>
      <c r="H712" s="22" t="s">
        <v>1300</v>
      </c>
      <c r="I712" t="s">
        <v>7304</v>
      </c>
      <c r="J712" s="11" t="str">
        <f t="shared" ref="J712:J780" si="136">CONCATENATE("IC.PA.",C712,E712,H712)</f>
        <v>IC.PA.090813</v>
      </c>
      <c r="K712" s="2" t="s">
        <v>1192</v>
      </c>
      <c r="L712" t="str">
        <f t="shared" si="135"/>
        <v xml:space="preserve">      Tight</v>
      </c>
      <c r="M712" s="2" t="str">
        <f t="shared" ref="M712:M780" si="137">CONCATENATE("PI.",J712,".",K712)</f>
        <v>PI.IC.PA.090813.01</v>
      </c>
      <c r="N712" s="12"/>
      <c r="O712" s="12" t="str">
        <f t="shared" ref="O712:O780" si="138">CONCATENATE("PH.",J712,".",K712)</f>
        <v>PH.IC.PA.090813.01</v>
      </c>
      <c r="Q712" s="12" t="str">
        <f t="shared" ref="Q712:Q780" si="139">CONCATENATE("CL.",J712,".",K712)</f>
        <v>CL.IC.PA.090813.01</v>
      </c>
    </row>
    <row r="713" spans="1:17" ht="15">
      <c r="A713" t="s">
        <v>6896</v>
      </c>
      <c r="C713" s="2" t="s">
        <v>10095</v>
      </c>
      <c r="E713" s="2" t="s">
        <v>10093</v>
      </c>
      <c r="F713" t="s">
        <v>7637</v>
      </c>
      <c r="G713" t="s">
        <v>7305</v>
      </c>
      <c r="H713" s="22" t="s">
        <v>1301</v>
      </c>
      <c r="I713" t="s">
        <v>7126</v>
      </c>
      <c r="J713" s="11" t="str">
        <f t="shared" si="136"/>
        <v>IC.PA.090814</v>
      </c>
      <c r="K713" s="2" t="s">
        <v>1192</v>
      </c>
      <c r="L713" t="str">
        <f t="shared" si="135"/>
        <v xml:space="preserve">      Crushing</v>
      </c>
      <c r="M713" s="2" t="str">
        <f t="shared" si="137"/>
        <v>PI.IC.PA.090814.01</v>
      </c>
      <c r="N713" s="12"/>
      <c r="O713" s="12" t="str">
        <f t="shared" si="138"/>
        <v>PH.IC.PA.090814.01</v>
      </c>
      <c r="Q713" s="12" t="str">
        <f t="shared" si="139"/>
        <v>CL.IC.PA.090814.01</v>
      </c>
    </row>
    <row r="714" spans="1:17" ht="15">
      <c r="A714" t="s">
        <v>6896</v>
      </c>
      <c r="C714" s="2" t="s">
        <v>10095</v>
      </c>
      <c r="E714" s="2" t="s">
        <v>10093</v>
      </c>
      <c r="F714" t="s">
        <v>7637</v>
      </c>
      <c r="G714" t="s">
        <v>7127</v>
      </c>
      <c r="H714" s="22" t="s">
        <v>1468</v>
      </c>
      <c r="I714" t="s">
        <v>7128</v>
      </c>
      <c r="J714" s="11" t="str">
        <f t="shared" si="136"/>
        <v>IC.PA.090815</v>
      </c>
      <c r="K714" s="2" t="s">
        <v>1192</v>
      </c>
      <c r="L714" t="str">
        <f t="shared" si="135"/>
        <v xml:space="preserve">      Sharp</v>
      </c>
      <c r="M714" s="2" t="str">
        <f t="shared" si="137"/>
        <v>PI.IC.PA.090815.01</v>
      </c>
      <c r="N714" s="12"/>
      <c r="O714" s="12" t="str">
        <f t="shared" si="138"/>
        <v>PH.IC.PA.090815.01</v>
      </c>
      <c r="Q714" s="12" t="str">
        <f t="shared" si="139"/>
        <v>CL.IC.PA.090815.01</v>
      </c>
    </row>
    <row r="715" spans="1:17" ht="15">
      <c r="A715" t="s">
        <v>6896</v>
      </c>
      <c r="C715" s="2" t="s">
        <v>10095</v>
      </c>
      <c r="E715" s="2" t="s">
        <v>10093</v>
      </c>
      <c r="F715" t="s">
        <v>7637</v>
      </c>
      <c r="G715" t="s">
        <v>7129</v>
      </c>
      <c r="H715" s="22" t="s">
        <v>1469</v>
      </c>
      <c r="I715" t="s">
        <v>7130</v>
      </c>
      <c r="J715" s="11" t="str">
        <f t="shared" si="136"/>
        <v>IC.PA.090816</v>
      </c>
      <c r="K715" s="2" t="s">
        <v>1192</v>
      </c>
      <c r="L715" t="str">
        <f t="shared" si="135"/>
        <v xml:space="preserve">      Shooting</v>
      </c>
      <c r="M715" s="2" t="str">
        <f t="shared" si="137"/>
        <v>PI.IC.PA.090816.01</v>
      </c>
      <c r="N715" s="12"/>
      <c r="O715" s="12" t="str">
        <f t="shared" si="138"/>
        <v>PH.IC.PA.090816.01</v>
      </c>
      <c r="Q715" s="12" t="str">
        <f t="shared" si="139"/>
        <v>CL.IC.PA.090816.01</v>
      </c>
    </row>
    <row r="716" spans="1:17" ht="15">
      <c r="A716" t="s">
        <v>6896</v>
      </c>
      <c r="C716" s="2" t="s">
        <v>10095</v>
      </c>
      <c r="E716" s="2" t="s">
        <v>10093</v>
      </c>
      <c r="F716" t="s">
        <v>7637</v>
      </c>
      <c r="G716" t="s">
        <v>7131</v>
      </c>
      <c r="H716" s="22" t="s">
        <v>1470</v>
      </c>
      <c r="I716" t="s">
        <v>7132</v>
      </c>
      <c r="J716" s="11" t="str">
        <f t="shared" si="136"/>
        <v>IC.PA.090817</v>
      </c>
      <c r="K716" s="2" t="s">
        <v>1192</v>
      </c>
      <c r="L716" t="str">
        <f t="shared" si="135"/>
        <v xml:space="preserve">      Splitting</v>
      </c>
      <c r="M716" s="2" t="str">
        <f t="shared" si="137"/>
        <v>PI.IC.PA.090817.01</v>
      </c>
      <c r="N716" s="12"/>
      <c r="O716" s="12" t="str">
        <f t="shared" si="138"/>
        <v>PH.IC.PA.090817.01</v>
      </c>
      <c r="Q716" s="12" t="str">
        <f t="shared" si="139"/>
        <v>CL.IC.PA.090817.01</v>
      </c>
    </row>
    <row r="717" spans="1:17" ht="15">
      <c r="A717" t="s">
        <v>6896</v>
      </c>
      <c r="C717" s="2" t="s">
        <v>10095</v>
      </c>
      <c r="E717" s="2" t="s">
        <v>10093</v>
      </c>
      <c r="F717" t="s">
        <v>7637</v>
      </c>
      <c r="G717" t="s">
        <v>7323</v>
      </c>
      <c r="H717" s="22" t="s">
        <v>1251</v>
      </c>
      <c r="I717" t="s">
        <v>7324</v>
      </c>
      <c r="J717" s="11" t="str">
        <f t="shared" si="136"/>
        <v>IC.PA.090818</v>
      </c>
      <c r="K717" s="2" t="s">
        <v>1192</v>
      </c>
      <c r="L717" t="str">
        <f t="shared" si="135"/>
        <v xml:space="preserve">      Squeezing</v>
      </c>
      <c r="M717" s="2" t="str">
        <f t="shared" si="137"/>
        <v>PI.IC.PA.090818.01</v>
      </c>
      <c r="N717" s="12"/>
      <c r="O717" s="12" t="str">
        <f t="shared" si="138"/>
        <v>PH.IC.PA.090818.01</v>
      </c>
      <c r="Q717" s="12" t="str">
        <f t="shared" si="139"/>
        <v>CL.IC.PA.090818.01</v>
      </c>
    </row>
    <row r="718" spans="1:17" ht="15">
      <c r="A718" t="s">
        <v>6896</v>
      </c>
      <c r="C718" s="2" t="s">
        <v>10095</v>
      </c>
      <c r="E718" s="2" t="s">
        <v>10093</v>
      </c>
      <c r="F718" t="s">
        <v>7637</v>
      </c>
      <c r="G718" t="s">
        <v>7325</v>
      </c>
      <c r="H718" s="22" t="s">
        <v>1100</v>
      </c>
      <c r="I718" t="s">
        <v>7326</v>
      </c>
      <c r="J718" s="11" t="str">
        <f t="shared" si="136"/>
        <v>IC.PA.090819</v>
      </c>
      <c r="K718" s="2" t="s">
        <v>1192</v>
      </c>
      <c r="L718" t="str">
        <f t="shared" si="135"/>
        <v xml:space="preserve">      Sting</v>
      </c>
      <c r="M718" s="2" t="str">
        <f t="shared" si="137"/>
        <v>PI.IC.PA.090819.01</v>
      </c>
      <c r="N718" s="12"/>
      <c r="O718" s="12" t="str">
        <f t="shared" si="138"/>
        <v>PH.IC.PA.090819.01</v>
      </c>
      <c r="Q718" s="12" t="str">
        <f t="shared" si="139"/>
        <v>CL.IC.PA.090819.01</v>
      </c>
    </row>
    <row r="719" spans="1:17" ht="15">
      <c r="A719" t="s">
        <v>6896</v>
      </c>
      <c r="C719" s="2" t="s">
        <v>10095</v>
      </c>
      <c r="E719" s="2" t="s">
        <v>10093</v>
      </c>
      <c r="F719" t="s">
        <v>7637</v>
      </c>
      <c r="G719" t="s">
        <v>7327</v>
      </c>
      <c r="H719" s="22" t="s">
        <v>1271</v>
      </c>
      <c r="I719" t="s">
        <v>7328</v>
      </c>
      <c r="J719" s="11" t="str">
        <f t="shared" si="136"/>
        <v>IC.PA.090820</v>
      </c>
      <c r="K719" s="2" t="s">
        <v>1192</v>
      </c>
      <c r="L719" t="str">
        <f t="shared" si="135"/>
        <v xml:space="preserve">      Throbbing</v>
      </c>
      <c r="M719" s="2" t="str">
        <f t="shared" si="137"/>
        <v>PI.IC.PA.090820.01</v>
      </c>
      <c r="N719" s="12"/>
      <c r="O719" s="12" t="str">
        <f t="shared" si="138"/>
        <v>PH.IC.PA.090820.01</v>
      </c>
      <c r="Q719" s="12" t="str">
        <f t="shared" si="139"/>
        <v>CL.IC.PA.090820.01</v>
      </c>
    </row>
    <row r="720" spans="1:17" ht="15">
      <c r="A720" t="s">
        <v>6896</v>
      </c>
      <c r="C720" s="2" t="s">
        <v>10095</v>
      </c>
      <c r="E720" s="2" t="s">
        <v>10093</v>
      </c>
      <c r="F720" t="s">
        <v>7637</v>
      </c>
      <c r="G720" t="s">
        <v>7329</v>
      </c>
      <c r="H720" s="2" t="s">
        <v>5577</v>
      </c>
      <c r="I720" t="s">
        <v>7330</v>
      </c>
      <c r="J720" s="11" t="str">
        <f t="shared" si="136"/>
        <v>IC.PA.090821</v>
      </c>
      <c r="K720" s="2" t="s">
        <v>1192</v>
      </c>
      <c r="L720" t="str">
        <f t="shared" si="135"/>
        <v xml:space="preserve">      Radiating:  add protocol</v>
      </c>
      <c r="M720" s="2" t="str">
        <f t="shared" si="137"/>
        <v>PI.IC.PA.090821.01</v>
      </c>
      <c r="N720" s="12"/>
      <c r="O720" s="12" t="str">
        <f t="shared" si="138"/>
        <v>PH.IC.PA.090821.01</v>
      </c>
      <c r="Q720" s="12" t="str">
        <f t="shared" si="139"/>
        <v>CL.IC.PA.090821.01</v>
      </c>
    </row>
    <row r="721" spans="1:25" ht="15">
      <c r="A721" t="s">
        <v>6896</v>
      </c>
      <c r="C721" s="2" t="s">
        <v>10095</v>
      </c>
      <c r="E721" s="2" t="s">
        <v>10093</v>
      </c>
      <c r="F721" t="s">
        <v>7637</v>
      </c>
      <c r="G721" t="s">
        <v>4647</v>
      </c>
      <c r="H721" s="2" t="s">
        <v>5751</v>
      </c>
      <c r="I721" t="s">
        <v>2394</v>
      </c>
      <c r="J721" s="11" t="str">
        <f t="shared" si="136"/>
        <v>IC.PA.090822</v>
      </c>
      <c r="K721" s="2" t="s">
        <v>1192</v>
      </c>
      <c r="L721" t="str">
        <f t="shared" si="135"/>
        <v xml:space="preserve">      Other:  specify</v>
      </c>
      <c r="M721" s="2" t="str">
        <f t="shared" si="137"/>
        <v>PI.IC.PA.090822.01</v>
      </c>
      <c r="N721" s="12"/>
      <c r="O721" s="12" t="str">
        <f t="shared" si="138"/>
        <v>PH.IC.PA.090822.01</v>
      </c>
      <c r="Q721" s="12" t="str">
        <f t="shared" si="139"/>
        <v>CL.IC.PA.090822.01</v>
      </c>
    </row>
    <row r="722" spans="1:25" ht="15">
      <c r="A722" t="s">
        <v>6896</v>
      </c>
      <c r="C722" s="2" t="s">
        <v>10095</v>
      </c>
      <c r="D722" t="s">
        <v>7331</v>
      </c>
      <c r="E722" s="2" t="s">
        <v>10095</v>
      </c>
      <c r="F722" t="s">
        <v>7638</v>
      </c>
      <c r="G722" t="s">
        <v>1968</v>
      </c>
      <c r="H722" s="22" t="s">
        <v>1396</v>
      </c>
      <c r="I722" t="s">
        <v>1001</v>
      </c>
      <c r="J722" s="11" t="str">
        <f t="shared" si="136"/>
        <v>IC.PA.090901</v>
      </c>
      <c r="K722" s="2" t="s">
        <v>1192</v>
      </c>
      <c r="L722" t="str">
        <f t="shared" si="135"/>
        <v xml:space="preserve">     None</v>
      </c>
      <c r="M722" s="2" t="str">
        <f t="shared" si="137"/>
        <v>PI.IC.PA.090901.01</v>
      </c>
      <c r="N722" s="12"/>
      <c r="O722" s="12" t="str">
        <f t="shared" si="138"/>
        <v>PH.IC.PA.090901.01</v>
      </c>
      <c r="Q722" s="12" t="str">
        <f t="shared" si="139"/>
        <v>CL.IC.PA.090901.01</v>
      </c>
    </row>
    <row r="723" spans="1:25" ht="15">
      <c r="A723" t="s">
        <v>6896</v>
      </c>
      <c r="C723" s="2" t="s">
        <v>10095</v>
      </c>
      <c r="E723" s="2" t="s">
        <v>10095</v>
      </c>
      <c r="F723" t="s">
        <v>7638</v>
      </c>
      <c r="G723" t="s">
        <v>7813</v>
      </c>
      <c r="H723" s="22" t="s">
        <v>1398</v>
      </c>
      <c r="I723" t="s">
        <v>7814</v>
      </c>
      <c r="J723" s="11" t="str">
        <f t="shared" si="136"/>
        <v>IC.PA.090902</v>
      </c>
      <c r="K723" s="2" t="s">
        <v>1192</v>
      </c>
      <c r="L723" t="str">
        <f t="shared" si="135"/>
        <v xml:space="preserve">     Anxiety</v>
      </c>
      <c r="M723" s="2" t="str">
        <f t="shared" si="137"/>
        <v>PI.IC.PA.090902.01</v>
      </c>
      <c r="N723" s="12"/>
      <c r="O723" s="12" t="str">
        <f t="shared" si="138"/>
        <v>PH.IC.PA.090902.01</v>
      </c>
      <c r="Q723" s="12" t="str">
        <f t="shared" si="139"/>
        <v>CL.IC.PA.090902.01</v>
      </c>
    </row>
    <row r="724" spans="1:25" ht="15">
      <c r="A724" t="s">
        <v>6896</v>
      </c>
      <c r="C724" s="2" t="s">
        <v>10095</v>
      </c>
      <c r="E724" s="2" t="s">
        <v>10095</v>
      </c>
      <c r="F724" t="s">
        <v>7638</v>
      </c>
      <c r="G724" t="s">
        <v>7663</v>
      </c>
      <c r="H724" s="22" t="s">
        <v>1400</v>
      </c>
      <c r="I724" t="s">
        <v>7664</v>
      </c>
      <c r="J724" s="11" t="str">
        <f t="shared" si="136"/>
        <v>IC.PA.090903</v>
      </c>
      <c r="K724" s="2" t="s">
        <v>1192</v>
      </c>
      <c r="L724" t="str">
        <f t="shared" si="135"/>
        <v xml:space="preserve">     Depression</v>
      </c>
      <c r="M724" s="2" t="str">
        <f t="shared" si="137"/>
        <v>PI.IC.PA.090903.01</v>
      </c>
      <c r="N724" s="12"/>
      <c r="O724" s="12" t="str">
        <f t="shared" si="138"/>
        <v>PH.IC.PA.090903.01</v>
      </c>
      <c r="Q724" s="12" t="str">
        <f t="shared" si="139"/>
        <v>CL.IC.PA.090903.01</v>
      </c>
    </row>
    <row r="725" spans="1:25" ht="15">
      <c r="A725" t="s">
        <v>6896</v>
      </c>
      <c r="C725" s="2" t="s">
        <v>10095</v>
      </c>
      <c r="E725" s="2" t="s">
        <v>10095</v>
      </c>
      <c r="F725" t="s">
        <v>7638</v>
      </c>
      <c r="G725" t="s">
        <v>7665</v>
      </c>
      <c r="H725" s="22" t="s">
        <v>1402</v>
      </c>
      <c r="I725" t="s">
        <v>7666</v>
      </c>
      <c r="J725" s="11" t="str">
        <f t="shared" si="136"/>
        <v>IC.PA.090904</v>
      </c>
      <c r="K725" s="2" t="s">
        <v>1192</v>
      </c>
      <c r="L725" t="str">
        <f t="shared" si="135"/>
        <v xml:space="preserve">     Reduced mobility</v>
      </c>
      <c r="M725" s="2" t="str">
        <f t="shared" si="137"/>
        <v>PI.IC.PA.090904.01</v>
      </c>
      <c r="N725" s="12"/>
      <c r="O725" s="12" t="str">
        <f t="shared" si="138"/>
        <v>PH.IC.PA.090904.01</v>
      </c>
      <c r="Q725" s="12" t="str">
        <f t="shared" si="139"/>
        <v>CL.IC.PA.090904.01</v>
      </c>
    </row>
    <row r="726" spans="1:25" ht="15">
      <c r="A726" t="s">
        <v>6896</v>
      </c>
      <c r="C726" s="2" t="s">
        <v>10095</v>
      </c>
      <c r="E726" s="2" t="s">
        <v>10095</v>
      </c>
      <c r="F726" t="s">
        <v>7638</v>
      </c>
      <c r="G726" t="s">
        <v>7667</v>
      </c>
      <c r="H726" s="22" t="s">
        <v>1404</v>
      </c>
      <c r="I726" t="s">
        <v>7503</v>
      </c>
      <c r="J726" s="11" t="str">
        <f t="shared" si="136"/>
        <v>IC.PA.090905</v>
      </c>
      <c r="K726" s="2" t="s">
        <v>1192</v>
      </c>
      <c r="L726" t="str">
        <f t="shared" si="135"/>
        <v xml:space="preserve">     Mood change</v>
      </c>
      <c r="M726" s="2" t="str">
        <f t="shared" si="137"/>
        <v>PI.IC.PA.090905.01</v>
      </c>
      <c r="N726" s="12"/>
      <c r="O726" s="12" t="str">
        <f t="shared" si="138"/>
        <v>PH.IC.PA.090905.01</v>
      </c>
      <c r="Q726" s="12" t="str">
        <f t="shared" si="139"/>
        <v>CL.IC.PA.090905.01</v>
      </c>
    </row>
    <row r="727" spans="1:25" ht="15">
      <c r="A727" t="s">
        <v>6896</v>
      </c>
      <c r="C727" s="2" t="s">
        <v>10095</v>
      </c>
      <c r="E727" s="2" t="s">
        <v>10095</v>
      </c>
      <c r="F727" t="s">
        <v>7638</v>
      </c>
      <c r="G727" t="s">
        <v>7668</v>
      </c>
      <c r="H727" s="22" t="s">
        <v>1406</v>
      </c>
      <c r="I727" t="s">
        <v>7499</v>
      </c>
      <c r="J727" s="11" t="str">
        <f t="shared" si="136"/>
        <v>IC.PA.090906</v>
      </c>
      <c r="K727" s="2" t="s">
        <v>1192</v>
      </c>
      <c r="L727" t="str">
        <f t="shared" si="135"/>
        <v xml:space="preserve">     Sleep disturbance</v>
      </c>
      <c r="M727" s="2" t="str">
        <f t="shared" si="137"/>
        <v>PI.IC.PA.090906.01</v>
      </c>
      <c r="N727" s="12"/>
      <c r="O727" s="12" t="str">
        <f t="shared" si="138"/>
        <v>PH.IC.PA.090906.01</v>
      </c>
      <c r="Q727" s="12" t="str">
        <f t="shared" si="139"/>
        <v>CL.IC.PA.090906.01</v>
      </c>
    </row>
    <row r="728" spans="1:25" ht="15">
      <c r="A728" t="s">
        <v>6896</v>
      </c>
      <c r="C728" s="2" t="s">
        <v>10095</v>
      </c>
      <c r="E728" s="2" t="s">
        <v>10095</v>
      </c>
      <c r="F728" t="s">
        <v>7638</v>
      </c>
      <c r="G728" t="s">
        <v>7669</v>
      </c>
      <c r="H728" s="22" t="s">
        <v>1419</v>
      </c>
      <c r="I728" t="s">
        <v>7670</v>
      </c>
      <c r="J728" s="11" t="str">
        <f t="shared" si="136"/>
        <v>IC.PA.090907</v>
      </c>
      <c r="K728" s="2" t="s">
        <v>1192</v>
      </c>
      <c r="L728" t="str">
        <f t="shared" si="135"/>
        <v xml:space="preserve">     Thoughts of harming self</v>
      </c>
      <c r="M728" s="2" t="str">
        <f t="shared" si="137"/>
        <v>PI.IC.PA.090907.01</v>
      </c>
      <c r="N728" s="12"/>
      <c r="O728" s="12" t="str">
        <f t="shared" si="138"/>
        <v>PH.IC.PA.090907.01</v>
      </c>
      <c r="Q728" s="12" t="str">
        <f t="shared" si="139"/>
        <v>CL.IC.PA.090907.01</v>
      </c>
    </row>
    <row r="729" spans="1:25" ht="15">
      <c r="A729" t="s">
        <v>6896</v>
      </c>
      <c r="C729" s="2" t="s">
        <v>10095</v>
      </c>
      <c r="E729" s="2" t="s">
        <v>10095</v>
      </c>
      <c r="F729" t="s">
        <v>7638</v>
      </c>
      <c r="G729" t="s">
        <v>7530</v>
      </c>
      <c r="H729" s="22" t="s">
        <v>10093</v>
      </c>
      <c r="I729" t="s">
        <v>7531</v>
      </c>
      <c r="J729" s="11" t="str">
        <f t="shared" si="136"/>
        <v>IC.PA.090908</v>
      </c>
      <c r="K729" s="2" t="s">
        <v>1192</v>
      </c>
      <c r="L729" t="str">
        <f t="shared" si="135"/>
        <v xml:space="preserve">     Disruption of Daily Activity</v>
      </c>
      <c r="M729" s="2" t="str">
        <f t="shared" si="137"/>
        <v>PI.IC.PA.090908.01</v>
      </c>
      <c r="N729" s="12"/>
      <c r="O729" s="12" t="str">
        <f t="shared" si="138"/>
        <v>PH.IC.PA.090908.01</v>
      </c>
      <c r="Q729" s="12" t="str">
        <f t="shared" si="139"/>
        <v>CL.IC.PA.090908.01</v>
      </c>
      <c r="R729" t="s">
        <v>1141</v>
      </c>
      <c r="S729">
        <v>800</v>
      </c>
    </row>
    <row r="730" spans="1:25" ht="15">
      <c r="A730" t="s">
        <v>6896</v>
      </c>
      <c r="C730" s="2" t="s">
        <v>847</v>
      </c>
      <c r="E730" s="2" t="s">
        <v>10095</v>
      </c>
      <c r="F730" t="s">
        <v>7638</v>
      </c>
      <c r="G730" t="s">
        <v>510</v>
      </c>
      <c r="H730" s="22" t="s">
        <v>644</v>
      </c>
      <c r="J730" s="11" t="str">
        <f t="shared" si="136"/>
        <v>IC.PA.090909</v>
      </c>
      <c r="K730" s="2" t="s">
        <v>11683</v>
      </c>
      <c r="L730" t="str">
        <f t="shared" si="135"/>
        <v>Reduced Appetite</v>
      </c>
      <c r="M730" s="2" t="str">
        <f t="shared" si="137"/>
        <v>PI.IC.PA.090909.01</v>
      </c>
      <c r="N730" s="12"/>
      <c r="O730" s="12" t="str">
        <f t="shared" si="138"/>
        <v>PH.IC.PA.090909.01</v>
      </c>
      <c r="Q730" s="12" t="str">
        <f t="shared" si="139"/>
        <v>CL.IC.PA.090909.01</v>
      </c>
      <c r="X730" t="s">
        <v>807</v>
      </c>
      <c r="Y730">
        <v>1123</v>
      </c>
    </row>
    <row r="731" spans="1:25" ht="15">
      <c r="A731" t="s">
        <v>6896</v>
      </c>
      <c r="C731" s="2" t="s">
        <v>847</v>
      </c>
      <c r="E731" s="2" t="s">
        <v>10095</v>
      </c>
      <c r="F731" t="s">
        <v>7638</v>
      </c>
      <c r="G731" t="s">
        <v>511</v>
      </c>
      <c r="H731" s="22" t="s">
        <v>11500</v>
      </c>
      <c r="J731" s="11" t="str">
        <f t="shared" si="136"/>
        <v>IC.PA.090910</v>
      </c>
      <c r="K731" s="2" t="s">
        <v>11683</v>
      </c>
      <c r="L731" t="str">
        <f t="shared" si="135"/>
        <v>Other</v>
      </c>
      <c r="M731" s="2" t="str">
        <f t="shared" si="137"/>
        <v>PI.IC.PA.090910.01</v>
      </c>
      <c r="N731" s="12"/>
      <c r="O731" s="12" t="str">
        <f t="shared" si="138"/>
        <v>PH.IC.PA.090910.01</v>
      </c>
      <c r="Q731" s="12" t="str">
        <f t="shared" si="139"/>
        <v>CL.IC.PA.090910.01</v>
      </c>
      <c r="X731" t="s">
        <v>807</v>
      </c>
      <c r="Y731">
        <v>1123</v>
      </c>
    </row>
    <row r="732" spans="1:25" ht="15">
      <c r="A732" t="s">
        <v>6896</v>
      </c>
      <c r="C732" s="2" t="s">
        <v>10095</v>
      </c>
      <c r="D732" t="s">
        <v>7532</v>
      </c>
      <c r="E732" s="2" t="s">
        <v>10905</v>
      </c>
      <c r="F732" t="s">
        <v>7638</v>
      </c>
      <c r="G732" t="s">
        <v>3923</v>
      </c>
      <c r="H732" s="22" t="s">
        <v>1396</v>
      </c>
      <c r="I732" t="s">
        <v>1188</v>
      </c>
      <c r="J732" s="11" t="str">
        <f t="shared" si="136"/>
        <v>IC.PA.091001</v>
      </c>
      <c r="K732" s="2" t="s">
        <v>11324</v>
      </c>
      <c r="L732" t="str">
        <f t="shared" si="135"/>
        <v xml:space="preserve">      None</v>
      </c>
      <c r="M732" s="2" t="str">
        <f t="shared" si="137"/>
        <v>PI.IC.PA.091001.01</v>
      </c>
      <c r="N732" s="12"/>
      <c r="O732" s="12" t="str">
        <f t="shared" si="138"/>
        <v>PH.IC.PA.091001.01</v>
      </c>
      <c r="Q732" s="12" t="str">
        <f t="shared" si="139"/>
        <v>CL.IC.PA.091001.01</v>
      </c>
    </row>
    <row r="733" spans="1:25" ht="15">
      <c r="A733" t="s">
        <v>6896</v>
      </c>
      <c r="C733" s="2" t="s">
        <v>10095</v>
      </c>
      <c r="E733" s="2" t="s">
        <v>10905</v>
      </c>
      <c r="F733" t="s">
        <v>7638</v>
      </c>
      <c r="G733" t="s">
        <v>7676</v>
      </c>
      <c r="H733" s="22" t="s">
        <v>1398</v>
      </c>
      <c r="I733" t="s">
        <v>7539</v>
      </c>
      <c r="J733" s="11" t="str">
        <f t="shared" si="136"/>
        <v>IC.PA.091002</v>
      </c>
      <c r="K733" s="2" t="s">
        <v>1192</v>
      </c>
      <c r="L733" t="str">
        <f t="shared" si="135"/>
        <v xml:space="preserve">     Avoiding physical activity</v>
      </c>
      <c r="M733" s="2" t="str">
        <f t="shared" si="137"/>
        <v>PI.IC.PA.091002.01</v>
      </c>
      <c r="N733" s="12"/>
      <c r="O733" s="12" t="str">
        <f t="shared" si="138"/>
        <v>PH.IC.PA.091002.01</v>
      </c>
      <c r="Q733" s="12" t="str">
        <f t="shared" si="139"/>
        <v>CL.IC.PA.091002.01</v>
      </c>
    </row>
    <row r="734" spans="1:25" ht="15">
      <c r="A734" t="s">
        <v>6896</v>
      </c>
      <c r="C734" s="2" t="s">
        <v>10095</v>
      </c>
      <c r="E734" s="2" t="s">
        <v>10905</v>
      </c>
      <c r="F734" t="s">
        <v>7638</v>
      </c>
      <c r="G734" t="s">
        <v>7540</v>
      </c>
      <c r="H734" s="22" t="s">
        <v>1400</v>
      </c>
      <c r="I734" t="s">
        <v>7541</v>
      </c>
      <c r="J734" s="11" t="str">
        <f t="shared" si="136"/>
        <v>IC.PA.091003</v>
      </c>
      <c r="K734" s="2" t="s">
        <v>1192</v>
      </c>
      <c r="L734" t="str">
        <f t="shared" si="135"/>
        <v xml:space="preserve">     Crying</v>
      </c>
      <c r="M734" s="2" t="str">
        <f t="shared" si="137"/>
        <v>PI.IC.PA.091003.01</v>
      </c>
      <c r="N734" s="12"/>
      <c r="O734" s="12" t="str">
        <f t="shared" si="138"/>
        <v>PH.IC.PA.091003.01</v>
      </c>
      <c r="Q734" s="12" t="str">
        <f t="shared" si="139"/>
        <v>CL.IC.PA.091003.01</v>
      </c>
    </row>
    <row r="735" spans="1:25" ht="15">
      <c r="A735" t="s">
        <v>6896</v>
      </c>
      <c r="C735" s="2" t="s">
        <v>10095</v>
      </c>
      <c r="E735" s="2" t="s">
        <v>10905</v>
      </c>
      <c r="F735" t="s">
        <v>7638</v>
      </c>
      <c r="G735" t="s">
        <v>7542</v>
      </c>
      <c r="H735" s="22" t="s">
        <v>1402</v>
      </c>
      <c r="I735" t="s">
        <v>7543</v>
      </c>
      <c r="J735" s="11" t="str">
        <f t="shared" si="136"/>
        <v>IC.PA.091004</v>
      </c>
      <c r="K735" s="2" t="s">
        <v>1192</v>
      </c>
      <c r="L735" t="str">
        <f t="shared" si="135"/>
        <v xml:space="preserve">     Grimacing</v>
      </c>
      <c r="M735" s="2" t="str">
        <f t="shared" si="137"/>
        <v>PI.IC.PA.091004.01</v>
      </c>
      <c r="N735" s="12"/>
      <c r="O735" s="12" t="str">
        <f t="shared" si="138"/>
        <v>PH.IC.PA.091004.01</v>
      </c>
      <c r="Q735" s="12" t="str">
        <f t="shared" si="139"/>
        <v>CL.IC.PA.091004.01</v>
      </c>
    </row>
    <row r="736" spans="1:25" ht="15">
      <c r="A736" t="s">
        <v>6896</v>
      </c>
      <c r="C736" s="2" t="s">
        <v>10095</v>
      </c>
      <c r="E736" s="2" t="s">
        <v>10905</v>
      </c>
      <c r="F736" t="s">
        <v>7638</v>
      </c>
      <c r="G736" t="s">
        <v>7544</v>
      </c>
      <c r="H736" s="22" t="s">
        <v>1404</v>
      </c>
      <c r="I736" t="s">
        <v>2970</v>
      </c>
      <c r="J736" s="11" t="str">
        <f t="shared" si="136"/>
        <v>IC.PA.091005</v>
      </c>
      <c r="K736" s="2" t="s">
        <v>1192</v>
      </c>
      <c r="L736" t="str">
        <f t="shared" si="135"/>
        <v xml:space="preserve">     Guarding</v>
      </c>
      <c r="M736" s="2" t="str">
        <f t="shared" si="137"/>
        <v>PI.IC.PA.091005.01</v>
      </c>
      <c r="N736" s="12"/>
      <c r="O736" s="12" t="str">
        <f t="shared" si="138"/>
        <v>PH.IC.PA.091005.01</v>
      </c>
      <c r="Q736" s="12" t="str">
        <f t="shared" si="139"/>
        <v>CL.IC.PA.091005.01</v>
      </c>
    </row>
    <row r="737" spans="1:19" ht="15">
      <c r="A737" t="s">
        <v>6896</v>
      </c>
      <c r="C737" s="2" t="s">
        <v>10095</v>
      </c>
      <c r="E737" s="2" t="s">
        <v>10905</v>
      </c>
      <c r="F737" t="s">
        <v>7638</v>
      </c>
      <c r="G737" t="s">
        <v>7545</v>
      </c>
      <c r="H737" s="22" t="s">
        <v>1406</v>
      </c>
      <c r="I737" t="s">
        <v>7387</v>
      </c>
      <c r="J737" s="11" t="str">
        <f t="shared" si="136"/>
        <v>IC.PA.091006</v>
      </c>
      <c r="K737" s="2" t="s">
        <v>1192</v>
      </c>
      <c r="L737" t="str">
        <f t="shared" si="135"/>
        <v xml:space="preserve">     Moaning</v>
      </c>
      <c r="M737" s="2" t="str">
        <f t="shared" si="137"/>
        <v>PI.IC.PA.091006.01</v>
      </c>
      <c r="N737" s="12"/>
      <c r="O737" s="12" t="str">
        <f t="shared" si="138"/>
        <v>PH.IC.PA.091006.01</v>
      </c>
      <c r="Q737" s="12" t="str">
        <f t="shared" si="139"/>
        <v>CL.IC.PA.091006.01</v>
      </c>
    </row>
    <row r="738" spans="1:19" ht="15">
      <c r="A738" t="s">
        <v>6896</v>
      </c>
      <c r="C738" s="2" t="s">
        <v>10095</v>
      </c>
      <c r="E738" s="2" t="s">
        <v>10905</v>
      </c>
      <c r="F738" t="s">
        <v>7638</v>
      </c>
      <c r="G738" t="s">
        <v>7388</v>
      </c>
      <c r="H738" s="22" t="s">
        <v>1419</v>
      </c>
      <c r="I738" t="s">
        <v>7389</v>
      </c>
      <c r="J738" s="11" t="str">
        <f t="shared" si="136"/>
        <v>IC.PA.091007</v>
      </c>
      <c r="K738" s="2" t="s">
        <v>1192</v>
      </c>
      <c r="L738" t="str">
        <f t="shared" si="135"/>
        <v xml:space="preserve">     Restlessness</v>
      </c>
      <c r="M738" s="2" t="str">
        <f t="shared" si="137"/>
        <v>PI.IC.PA.091007.01</v>
      </c>
      <c r="N738" s="12"/>
      <c r="O738" s="12" t="str">
        <f t="shared" si="138"/>
        <v>PH.IC.PA.091007.01</v>
      </c>
      <c r="Q738" s="12" t="str">
        <f t="shared" si="139"/>
        <v>CL.IC.PA.091007.01</v>
      </c>
    </row>
    <row r="739" spans="1:19" ht="15">
      <c r="A739" t="s">
        <v>6896</v>
      </c>
      <c r="C739" s="2" t="s">
        <v>10095</v>
      </c>
      <c r="E739" s="2" t="s">
        <v>10905</v>
      </c>
      <c r="F739" t="s">
        <v>7638</v>
      </c>
      <c r="G739" t="s">
        <v>7390</v>
      </c>
      <c r="H739" s="22" t="s">
        <v>1550</v>
      </c>
      <c r="I739" t="s">
        <v>7207</v>
      </c>
      <c r="J739" s="11" t="str">
        <f t="shared" si="136"/>
        <v>IC.PA.091008</v>
      </c>
      <c r="K739" s="2" t="s">
        <v>1192</v>
      </c>
      <c r="L739" t="str">
        <f t="shared" si="135"/>
        <v xml:space="preserve">     Splinting</v>
      </c>
      <c r="M739" s="2" t="str">
        <f t="shared" si="137"/>
        <v>PI.IC.PA.091008.01</v>
      </c>
      <c r="N739" s="12"/>
      <c r="O739" s="12" t="str">
        <f t="shared" si="138"/>
        <v>PH.IC.PA.091008.01</v>
      </c>
      <c r="Q739" s="12" t="str">
        <f t="shared" si="139"/>
        <v>CL.IC.PA.091008.01</v>
      </c>
    </row>
    <row r="740" spans="1:19" ht="15">
      <c r="A740" t="s">
        <v>6896</v>
      </c>
      <c r="C740" s="2" t="s">
        <v>10095</v>
      </c>
      <c r="E740" s="2" t="s">
        <v>10905</v>
      </c>
      <c r="F740" t="s">
        <v>7638</v>
      </c>
      <c r="G740" t="s">
        <v>126</v>
      </c>
      <c r="H740" s="22" t="s">
        <v>10095</v>
      </c>
      <c r="I740" t="s">
        <v>7208</v>
      </c>
      <c r="J740" s="11" t="str">
        <f t="shared" si="136"/>
        <v>IC.PA.091009</v>
      </c>
      <c r="K740" s="2" t="s">
        <v>1192</v>
      </c>
      <c r="L740" t="str">
        <f t="shared" si="135"/>
        <v xml:space="preserve">     Aggression</v>
      </c>
      <c r="M740" s="2" t="str">
        <f t="shared" si="137"/>
        <v>PI.IC.PA.091009.01</v>
      </c>
      <c r="N740" s="12"/>
      <c r="O740" s="12" t="str">
        <f t="shared" si="138"/>
        <v>PH.IC.PA.091009.01</v>
      </c>
      <c r="Q740" s="12" t="str">
        <f t="shared" si="139"/>
        <v>CL.IC.PA.091009.01</v>
      </c>
      <c r="R740" t="s">
        <v>1141</v>
      </c>
      <c r="S740">
        <v>801</v>
      </c>
    </row>
    <row r="741" spans="1:19" ht="15">
      <c r="A741" t="s">
        <v>6896</v>
      </c>
      <c r="C741" s="2" t="s">
        <v>10095</v>
      </c>
      <c r="D741" t="s">
        <v>4864</v>
      </c>
      <c r="E741" s="2" t="s">
        <v>11023</v>
      </c>
      <c r="F741" t="s">
        <v>7639</v>
      </c>
      <c r="G741" t="s">
        <v>5037</v>
      </c>
      <c r="H741" s="22" t="s">
        <v>1396</v>
      </c>
      <c r="I741" t="s">
        <v>1820</v>
      </c>
      <c r="J741" s="11" t="str">
        <f t="shared" si="136"/>
        <v>IC.PA.091201</v>
      </c>
      <c r="K741" s="2" t="s">
        <v>1192</v>
      </c>
      <c r="L741" t="str">
        <f t="shared" si="135"/>
        <v xml:space="preserve">     Right</v>
      </c>
      <c r="M741" s="2" t="str">
        <f t="shared" si="137"/>
        <v>PI.IC.PA.091201.01</v>
      </c>
      <c r="N741" s="12"/>
      <c r="O741" s="12" t="str">
        <f t="shared" si="138"/>
        <v>PH.IC.PA.091201.01</v>
      </c>
      <c r="Q741" s="12" t="str">
        <f t="shared" si="139"/>
        <v>CL.IC.PA.091201.01</v>
      </c>
    </row>
    <row r="742" spans="1:19" ht="15">
      <c r="A742" t="s">
        <v>6896</v>
      </c>
      <c r="C742" s="2" t="s">
        <v>10095</v>
      </c>
      <c r="E742" s="2" t="s">
        <v>11023</v>
      </c>
      <c r="F742" t="s">
        <v>7639</v>
      </c>
      <c r="G742" t="s">
        <v>5038</v>
      </c>
      <c r="H742" s="22" t="s">
        <v>1398</v>
      </c>
      <c r="I742" t="s">
        <v>1821</v>
      </c>
      <c r="J742" s="11" t="str">
        <f t="shared" si="136"/>
        <v>IC.PA.091202</v>
      </c>
      <c r="K742" s="2" t="s">
        <v>1192</v>
      </c>
      <c r="L742" t="str">
        <f t="shared" si="135"/>
        <v xml:space="preserve">     Left</v>
      </c>
      <c r="M742" s="2" t="str">
        <f t="shared" si="137"/>
        <v>PI.IC.PA.091202.01</v>
      </c>
      <c r="N742" s="12"/>
      <c r="O742" s="12" t="str">
        <f t="shared" si="138"/>
        <v>PH.IC.PA.091202.01</v>
      </c>
      <c r="Q742" s="12" t="str">
        <f t="shared" si="139"/>
        <v>CL.IC.PA.091202.01</v>
      </c>
    </row>
    <row r="743" spans="1:19" ht="15">
      <c r="A743" t="s">
        <v>6896</v>
      </c>
      <c r="C743" s="2" t="s">
        <v>10095</v>
      </c>
      <c r="E743" s="2" t="s">
        <v>11023</v>
      </c>
      <c r="F743" t="s">
        <v>7639</v>
      </c>
      <c r="G743" t="s">
        <v>7210</v>
      </c>
      <c r="H743" s="22" t="s">
        <v>1400</v>
      </c>
      <c r="I743" t="s">
        <v>1822</v>
      </c>
      <c r="J743" s="11" t="str">
        <f t="shared" si="136"/>
        <v>IC.PA.091203</v>
      </c>
      <c r="K743" s="2" t="s">
        <v>1192</v>
      </c>
      <c r="L743" t="str">
        <f t="shared" si="135"/>
        <v xml:space="preserve">     Bilateral</v>
      </c>
      <c r="M743" s="2" t="str">
        <f t="shared" si="137"/>
        <v>PI.IC.PA.091203.01</v>
      </c>
      <c r="N743" s="12"/>
      <c r="O743" s="12" t="str">
        <f t="shared" si="138"/>
        <v>PH.IC.PA.091203.01</v>
      </c>
      <c r="Q743" s="12" t="str">
        <f t="shared" si="139"/>
        <v>CL.IC.PA.091203.01</v>
      </c>
    </row>
    <row r="744" spans="1:19" ht="15">
      <c r="A744" t="s">
        <v>6896</v>
      </c>
      <c r="C744" s="2" t="s">
        <v>10095</v>
      </c>
      <c r="E744" s="2" t="s">
        <v>11023</v>
      </c>
      <c r="F744" t="s">
        <v>7639</v>
      </c>
      <c r="G744" t="s">
        <v>7211</v>
      </c>
      <c r="H744" s="22" t="s">
        <v>7070</v>
      </c>
      <c r="I744" t="s">
        <v>7212</v>
      </c>
      <c r="J744" s="11" t="str">
        <f t="shared" si="136"/>
        <v>IC.PA.091204</v>
      </c>
      <c r="K744" s="2" t="s">
        <v>1192</v>
      </c>
      <c r="L744" t="str">
        <f t="shared" si="135"/>
        <v xml:space="preserve">  Sacrum</v>
      </c>
      <c r="M744" s="2" t="str">
        <f t="shared" si="137"/>
        <v>PI.IC.PA.091204.01</v>
      </c>
      <c r="N744" s="12"/>
      <c r="O744" s="12" t="str">
        <f t="shared" si="138"/>
        <v>PH.IC.PA.091204.01</v>
      </c>
      <c r="Q744" s="12" t="str">
        <f t="shared" si="139"/>
        <v>CL.IC.PA.091204.01</v>
      </c>
      <c r="R744" t="s">
        <v>1141</v>
      </c>
      <c r="S744">
        <v>481</v>
      </c>
    </row>
    <row r="745" spans="1:19" ht="15">
      <c r="A745" t="s">
        <v>6896</v>
      </c>
      <c r="C745" s="2" t="s">
        <v>10095</v>
      </c>
      <c r="D745" t="s">
        <v>7396</v>
      </c>
      <c r="E745" s="2" t="s">
        <v>7217</v>
      </c>
      <c r="F745" t="s">
        <v>7639</v>
      </c>
      <c r="G745" t="s">
        <v>5039</v>
      </c>
      <c r="H745" s="22" t="s">
        <v>1396</v>
      </c>
      <c r="I745" t="s">
        <v>4141</v>
      </c>
      <c r="J745" s="11" t="str">
        <f t="shared" si="136"/>
        <v>IC.PA.091301</v>
      </c>
      <c r="K745" s="2" t="s">
        <v>1192</v>
      </c>
      <c r="L745" t="str">
        <f t="shared" ref="L745:L808" si="140">G745</f>
        <v xml:space="preserve">     Lateral</v>
      </c>
      <c r="M745" s="2" t="str">
        <f t="shared" si="137"/>
        <v>PI.IC.PA.091301.01</v>
      </c>
      <c r="N745" s="12"/>
      <c r="O745" s="12" t="str">
        <f t="shared" si="138"/>
        <v>PH.IC.PA.091301.01</v>
      </c>
      <c r="Q745" s="12" t="str">
        <f t="shared" si="139"/>
        <v>CL.IC.PA.091301.01</v>
      </c>
    </row>
    <row r="746" spans="1:19" ht="15">
      <c r="A746" t="s">
        <v>6896</v>
      </c>
      <c r="C746" s="2" t="s">
        <v>10095</v>
      </c>
      <c r="E746" s="2" t="s">
        <v>8201</v>
      </c>
      <c r="F746" t="s">
        <v>7639</v>
      </c>
      <c r="G746" t="s">
        <v>5040</v>
      </c>
      <c r="H746" s="22" t="s">
        <v>1398</v>
      </c>
      <c r="I746" t="s">
        <v>4142</v>
      </c>
      <c r="J746" s="11" t="str">
        <f t="shared" si="136"/>
        <v>IC.PA.091302</v>
      </c>
      <c r="K746" s="2" t="s">
        <v>1192</v>
      </c>
      <c r="L746" t="str">
        <f t="shared" si="140"/>
        <v xml:space="preserve">     Medial</v>
      </c>
      <c r="M746" s="2" t="str">
        <f t="shared" si="137"/>
        <v>PI.IC.PA.091302.01</v>
      </c>
      <c r="N746" s="12"/>
      <c r="O746" s="12" t="str">
        <f t="shared" si="138"/>
        <v>PH.IC.PA.091302.01</v>
      </c>
      <c r="Q746" s="12" t="str">
        <f t="shared" si="139"/>
        <v>CL.IC.PA.091302.01</v>
      </c>
    </row>
    <row r="747" spans="1:19" ht="15">
      <c r="A747" t="s">
        <v>6896</v>
      </c>
      <c r="C747" s="2" t="s">
        <v>10095</v>
      </c>
      <c r="E747" s="2" t="s">
        <v>8201</v>
      </c>
      <c r="F747" t="s">
        <v>7639</v>
      </c>
      <c r="G747" t="s">
        <v>5041</v>
      </c>
      <c r="H747" s="22" t="s">
        <v>1400</v>
      </c>
      <c r="I747" t="s">
        <v>4143</v>
      </c>
      <c r="J747" s="11" t="str">
        <f t="shared" si="136"/>
        <v>IC.PA.091303</v>
      </c>
      <c r="K747" s="2" t="s">
        <v>1192</v>
      </c>
      <c r="L747" t="str">
        <f t="shared" si="140"/>
        <v xml:space="preserve">     Anterior</v>
      </c>
      <c r="M747" s="2" t="str">
        <f t="shared" si="137"/>
        <v>PI.IC.PA.091303.01</v>
      </c>
      <c r="N747" s="12"/>
      <c r="O747" s="12" t="str">
        <f t="shared" si="138"/>
        <v>PH.IC.PA.091303.01</v>
      </c>
      <c r="Q747" s="12" t="str">
        <f t="shared" si="139"/>
        <v>CL.IC.PA.091303.01</v>
      </c>
    </row>
    <row r="748" spans="1:19" ht="15">
      <c r="A748" t="s">
        <v>6896</v>
      </c>
      <c r="C748" s="2" t="s">
        <v>10095</v>
      </c>
      <c r="E748" s="2" t="s">
        <v>8201</v>
      </c>
      <c r="F748" t="s">
        <v>7639</v>
      </c>
      <c r="G748" t="s">
        <v>5042</v>
      </c>
      <c r="H748" s="22" t="s">
        <v>1402</v>
      </c>
      <c r="I748" t="s">
        <v>4144</v>
      </c>
      <c r="J748" s="11" t="str">
        <f t="shared" si="136"/>
        <v>IC.PA.091304</v>
      </c>
      <c r="K748" s="2" t="s">
        <v>1192</v>
      </c>
      <c r="L748" t="str">
        <f t="shared" si="140"/>
        <v xml:space="preserve">     Posterior</v>
      </c>
      <c r="M748" s="2" t="str">
        <f t="shared" si="137"/>
        <v>PI.IC.PA.091304.01</v>
      </c>
      <c r="N748" s="12"/>
      <c r="O748" s="12" t="str">
        <f t="shared" si="138"/>
        <v>PH.IC.PA.091304.01</v>
      </c>
      <c r="Q748" s="12" t="str">
        <f t="shared" si="139"/>
        <v>CL.IC.PA.091304.01</v>
      </c>
    </row>
    <row r="749" spans="1:19" ht="15">
      <c r="A749" t="s">
        <v>6896</v>
      </c>
      <c r="C749" s="2" t="s">
        <v>10095</v>
      </c>
      <c r="E749" s="2" t="s">
        <v>8201</v>
      </c>
      <c r="F749" t="s">
        <v>7639</v>
      </c>
      <c r="G749" t="s">
        <v>5043</v>
      </c>
      <c r="H749" s="22" t="s">
        <v>1404</v>
      </c>
      <c r="I749" t="s">
        <v>4286</v>
      </c>
      <c r="J749" s="11" t="str">
        <f t="shared" si="136"/>
        <v>IC.PA.091305</v>
      </c>
      <c r="K749" s="2" t="s">
        <v>1192</v>
      </c>
      <c r="L749" t="str">
        <f t="shared" si="140"/>
        <v xml:space="preserve">     Proximal</v>
      </c>
      <c r="M749" s="2" t="str">
        <f t="shared" si="137"/>
        <v>PI.IC.PA.091305.01</v>
      </c>
      <c r="N749" s="12"/>
      <c r="O749" s="12" t="str">
        <f t="shared" si="138"/>
        <v>PH.IC.PA.091305.01</v>
      </c>
      <c r="Q749" s="12" t="str">
        <f t="shared" si="139"/>
        <v>CL.IC.PA.091305.01</v>
      </c>
    </row>
    <row r="750" spans="1:19" ht="15">
      <c r="A750" t="s">
        <v>6896</v>
      </c>
      <c r="C750" s="2" t="s">
        <v>10095</v>
      </c>
      <c r="E750" s="2" t="s">
        <v>8201</v>
      </c>
      <c r="F750" t="s">
        <v>7639</v>
      </c>
      <c r="G750" t="s">
        <v>5044</v>
      </c>
      <c r="H750" s="22" t="s">
        <v>1406</v>
      </c>
      <c r="I750" t="s">
        <v>4287</v>
      </c>
      <c r="J750" s="11" t="str">
        <f t="shared" si="136"/>
        <v>IC.PA.091306</v>
      </c>
      <c r="K750" s="2" t="s">
        <v>1192</v>
      </c>
      <c r="L750" t="str">
        <f t="shared" si="140"/>
        <v xml:space="preserve">     Distal</v>
      </c>
      <c r="M750" s="2" t="str">
        <f t="shared" si="137"/>
        <v>PI.IC.PA.091306.01</v>
      </c>
      <c r="N750" s="12"/>
      <c r="O750" s="12" t="str">
        <f t="shared" si="138"/>
        <v>PH.IC.PA.091306.01</v>
      </c>
      <c r="Q750" s="12" t="str">
        <f t="shared" si="139"/>
        <v>CL.IC.PA.091306.01</v>
      </c>
    </row>
    <row r="751" spans="1:19" ht="15">
      <c r="A751" t="s">
        <v>6896</v>
      </c>
      <c r="C751" s="2" t="s">
        <v>10095</v>
      </c>
      <c r="D751" t="s">
        <v>129</v>
      </c>
      <c r="E751" s="2" t="s">
        <v>9621</v>
      </c>
      <c r="F751" t="s">
        <v>7640</v>
      </c>
      <c r="G751" t="s">
        <v>5197</v>
      </c>
      <c r="H751" s="22" t="s">
        <v>1396</v>
      </c>
      <c r="I751" t="s">
        <v>5197</v>
      </c>
      <c r="J751" s="11" t="str">
        <f t="shared" si="136"/>
        <v>IC.PA.091401</v>
      </c>
      <c r="K751" s="2" t="s">
        <v>1192</v>
      </c>
      <c r="L751" t="str">
        <f t="shared" si="140"/>
        <v>Abdomen</v>
      </c>
      <c r="M751" s="2" t="str">
        <f t="shared" si="137"/>
        <v>PI.IC.PA.091401.01</v>
      </c>
      <c r="N751" s="12"/>
      <c r="O751" s="12" t="str">
        <f t="shared" si="138"/>
        <v>PH.IC.PA.091401.01</v>
      </c>
      <c r="Q751" s="12" t="str">
        <f t="shared" si="139"/>
        <v>CL.IC.PA.091401.01</v>
      </c>
    </row>
    <row r="752" spans="1:19" ht="15">
      <c r="A752" t="s">
        <v>6896</v>
      </c>
      <c r="C752" s="2" t="s">
        <v>10095</v>
      </c>
      <c r="E752" s="2" t="s">
        <v>9621</v>
      </c>
      <c r="F752" t="s">
        <v>7640</v>
      </c>
      <c r="G752" t="s">
        <v>7219</v>
      </c>
      <c r="H752" s="22" t="s">
        <v>1398</v>
      </c>
      <c r="I752" t="s">
        <v>7219</v>
      </c>
      <c r="J752" s="11" t="str">
        <f t="shared" si="136"/>
        <v>IC.PA.091402</v>
      </c>
      <c r="K752" s="2" t="s">
        <v>1192</v>
      </c>
      <c r="L752" t="str">
        <f t="shared" si="140"/>
        <v>Stomach</v>
      </c>
      <c r="M752" s="2" t="str">
        <f t="shared" si="137"/>
        <v>PI.IC.PA.091402.01</v>
      </c>
      <c r="N752" s="12"/>
      <c r="O752" s="12" t="str">
        <f t="shared" si="138"/>
        <v>PH.IC.PA.091402.01</v>
      </c>
      <c r="Q752" s="12" t="str">
        <f t="shared" si="139"/>
        <v>CL.IC.PA.091402.01</v>
      </c>
    </row>
    <row r="753" spans="1:17" ht="15">
      <c r="A753" t="s">
        <v>6896</v>
      </c>
      <c r="C753" s="2" t="s">
        <v>10095</v>
      </c>
      <c r="D753" t="s">
        <v>128</v>
      </c>
      <c r="E753" s="2" t="s">
        <v>6135</v>
      </c>
      <c r="F753" t="s">
        <v>7640</v>
      </c>
      <c r="G753" t="s">
        <v>3009</v>
      </c>
      <c r="H753" s="22" t="s">
        <v>1396</v>
      </c>
      <c r="I753" t="s">
        <v>3009</v>
      </c>
      <c r="J753" s="11" t="str">
        <f t="shared" si="136"/>
        <v>IC.PA.091501</v>
      </c>
      <c r="K753" s="2" t="s">
        <v>1192</v>
      </c>
      <c r="L753" t="str">
        <f t="shared" si="140"/>
        <v>RUQ</v>
      </c>
      <c r="M753" s="2" t="str">
        <f t="shared" si="137"/>
        <v>PI.IC.PA.091501.01</v>
      </c>
      <c r="N753" s="12"/>
      <c r="O753" s="12" t="str">
        <f t="shared" si="138"/>
        <v>PH.IC.PA.091501.01</v>
      </c>
      <c r="Q753" s="12" t="str">
        <f t="shared" si="139"/>
        <v>CL.IC.PA.091501.01</v>
      </c>
    </row>
    <row r="754" spans="1:17" ht="15">
      <c r="A754" t="s">
        <v>6896</v>
      </c>
      <c r="C754" s="2" t="s">
        <v>10095</v>
      </c>
      <c r="E754" s="2" t="s">
        <v>6135</v>
      </c>
      <c r="F754" t="s">
        <v>7640</v>
      </c>
      <c r="G754" t="s">
        <v>3011</v>
      </c>
      <c r="H754" s="22" t="s">
        <v>1398</v>
      </c>
      <c r="I754" t="s">
        <v>3011</v>
      </c>
      <c r="J754" s="11" t="str">
        <f t="shared" si="136"/>
        <v>IC.PA.091502</v>
      </c>
      <c r="K754" s="2" t="s">
        <v>1192</v>
      </c>
      <c r="L754" t="str">
        <f t="shared" si="140"/>
        <v>RLQ</v>
      </c>
      <c r="M754" s="2" t="str">
        <f t="shared" si="137"/>
        <v>PI.IC.PA.091502.01</v>
      </c>
      <c r="N754" s="12"/>
      <c r="O754" s="12" t="str">
        <f t="shared" si="138"/>
        <v>PH.IC.PA.091502.01</v>
      </c>
      <c r="Q754" s="12" t="str">
        <f t="shared" si="139"/>
        <v>CL.IC.PA.091502.01</v>
      </c>
    </row>
    <row r="755" spans="1:17" ht="15">
      <c r="A755" t="s">
        <v>6896</v>
      </c>
      <c r="C755" s="2" t="s">
        <v>10095</v>
      </c>
      <c r="E755" s="2" t="s">
        <v>6135</v>
      </c>
      <c r="F755" t="s">
        <v>7640</v>
      </c>
      <c r="G755" t="s">
        <v>3013</v>
      </c>
      <c r="H755" s="22" t="s">
        <v>1400</v>
      </c>
      <c r="I755" t="s">
        <v>3013</v>
      </c>
      <c r="J755" s="11" t="str">
        <f t="shared" si="136"/>
        <v>IC.PA.091503</v>
      </c>
      <c r="K755" s="2" t="s">
        <v>1192</v>
      </c>
      <c r="L755" t="str">
        <f t="shared" si="140"/>
        <v>LUQ</v>
      </c>
      <c r="M755" s="2" t="str">
        <f t="shared" si="137"/>
        <v>PI.IC.PA.091503.01</v>
      </c>
      <c r="N755" s="12"/>
      <c r="O755" s="12" t="str">
        <f t="shared" si="138"/>
        <v>PH.IC.PA.091503.01</v>
      </c>
      <c r="Q755" s="12" t="str">
        <f t="shared" si="139"/>
        <v>CL.IC.PA.091503.01</v>
      </c>
    </row>
    <row r="756" spans="1:17" ht="15">
      <c r="A756" t="s">
        <v>6896</v>
      </c>
      <c r="C756" s="2" t="s">
        <v>10095</v>
      </c>
      <c r="E756" s="2" t="s">
        <v>6135</v>
      </c>
      <c r="F756" t="s">
        <v>7640</v>
      </c>
      <c r="G756" t="s">
        <v>3015</v>
      </c>
      <c r="H756" s="22" t="s">
        <v>1402</v>
      </c>
      <c r="I756" t="s">
        <v>3015</v>
      </c>
      <c r="J756" s="11" t="str">
        <f t="shared" si="136"/>
        <v>IC.PA.091504</v>
      </c>
      <c r="K756" s="2" t="s">
        <v>1192</v>
      </c>
      <c r="L756" t="str">
        <f t="shared" si="140"/>
        <v>LLQ</v>
      </c>
      <c r="M756" s="2" t="str">
        <f t="shared" si="137"/>
        <v>PI.IC.PA.091504.01</v>
      </c>
      <c r="N756" s="12"/>
      <c r="O756" s="12" t="str">
        <f t="shared" si="138"/>
        <v>PH.IC.PA.091504.01</v>
      </c>
      <c r="Q756" s="12" t="str">
        <f t="shared" si="139"/>
        <v>CL.IC.PA.091504.01</v>
      </c>
    </row>
    <row r="757" spans="1:17" ht="15">
      <c r="A757" t="s">
        <v>6896</v>
      </c>
      <c r="C757" s="2" t="s">
        <v>10095</v>
      </c>
      <c r="D757" t="s">
        <v>7220</v>
      </c>
      <c r="E757" s="2" t="s">
        <v>5740</v>
      </c>
      <c r="F757" t="s">
        <v>7641</v>
      </c>
      <c r="G757" t="s">
        <v>4546</v>
      </c>
      <c r="H757" s="22" t="s">
        <v>1396</v>
      </c>
      <c r="I757" t="s">
        <v>4546</v>
      </c>
      <c r="J757" s="11" t="str">
        <f t="shared" si="136"/>
        <v>IC.PA.091601</v>
      </c>
      <c r="K757" s="2" t="s">
        <v>1192</v>
      </c>
      <c r="L757" t="str">
        <f t="shared" si="140"/>
        <v>Arm</v>
      </c>
      <c r="M757" s="2" t="str">
        <f t="shared" si="137"/>
        <v>PI.IC.PA.091601.01</v>
      </c>
      <c r="N757" s="12"/>
      <c r="O757" s="12" t="str">
        <f t="shared" si="138"/>
        <v>PH.IC.PA.091601.01</v>
      </c>
      <c r="Q757" s="12" t="str">
        <f t="shared" si="139"/>
        <v>CL.IC.PA.091601.01</v>
      </c>
    </row>
    <row r="758" spans="1:17" ht="15">
      <c r="A758" t="s">
        <v>6896</v>
      </c>
      <c r="C758" s="2" t="s">
        <v>10095</v>
      </c>
      <c r="E758" s="2" t="s">
        <v>5740</v>
      </c>
      <c r="F758" t="s">
        <v>7641</v>
      </c>
      <c r="G758" t="s">
        <v>4568</v>
      </c>
      <c r="H758" s="22" t="s">
        <v>1398</v>
      </c>
      <c r="I758" t="s">
        <v>4568</v>
      </c>
      <c r="J758" s="11" t="str">
        <f t="shared" si="136"/>
        <v>IC.PA.091602</v>
      </c>
      <c r="K758" s="2" t="s">
        <v>1192</v>
      </c>
      <c r="L758" t="str">
        <f t="shared" si="140"/>
        <v>Shoulder</v>
      </c>
      <c r="M758" s="2" t="str">
        <f t="shared" si="137"/>
        <v>PI.IC.PA.091602.01</v>
      </c>
      <c r="N758" s="12"/>
      <c r="O758" s="12" t="str">
        <f t="shared" si="138"/>
        <v>PH.IC.PA.091602.01</v>
      </c>
      <c r="Q758" s="12" t="str">
        <f t="shared" si="139"/>
        <v>CL.IC.PA.091602.01</v>
      </c>
    </row>
    <row r="759" spans="1:17" ht="15">
      <c r="A759" t="s">
        <v>6896</v>
      </c>
      <c r="C759" s="2" t="s">
        <v>10095</v>
      </c>
      <c r="E759" s="2" t="s">
        <v>5740</v>
      </c>
      <c r="F759" t="s">
        <v>7641</v>
      </c>
      <c r="G759" t="s">
        <v>4547</v>
      </c>
      <c r="H759" s="22" t="s">
        <v>1400</v>
      </c>
      <c r="I759" t="s">
        <v>4547</v>
      </c>
      <c r="J759" s="11" t="str">
        <f t="shared" si="136"/>
        <v>IC.PA.091603</v>
      </c>
      <c r="K759" s="2" t="s">
        <v>1192</v>
      </c>
      <c r="L759" t="str">
        <f t="shared" si="140"/>
        <v>Elbow</v>
      </c>
      <c r="M759" s="2" t="str">
        <f t="shared" si="137"/>
        <v>PI.IC.PA.091603.01</v>
      </c>
      <c r="N759" s="12"/>
      <c r="O759" s="12" t="str">
        <f t="shared" si="138"/>
        <v>PH.IC.PA.091603.01</v>
      </c>
      <c r="Q759" s="12" t="str">
        <f t="shared" si="139"/>
        <v>CL.IC.PA.091603.01</v>
      </c>
    </row>
    <row r="760" spans="1:17" ht="15">
      <c r="A760" t="s">
        <v>6896</v>
      </c>
      <c r="C760" s="2" t="s">
        <v>10095</v>
      </c>
      <c r="E760" s="2" t="s">
        <v>5740</v>
      </c>
      <c r="F760" t="s">
        <v>7641</v>
      </c>
      <c r="G760" t="s">
        <v>4675</v>
      </c>
      <c r="H760" s="22" t="s">
        <v>1402</v>
      </c>
      <c r="I760" t="s">
        <v>4675</v>
      </c>
      <c r="J760" s="11" t="str">
        <f t="shared" si="136"/>
        <v>IC.PA.091604</v>
      </c>
      <c r="K760" s="2" t="s">
        <v>1192</v>
      </c>
      <c r="L760" t="str">
        <f t="shared" si="140"/>
        <v>Wrist</v>
      </c>
      <c r="M760" s="2" t="str">
        <f t="shared" si="137"/>
        <v>PI.IC.PA.091604.01</v>
      </c>
      <c r="N760" s="12"/>
      <c r="O760" s="12" t="str">
        <f t="shared" si="138"/>
        <v>PH.IC.PA.091604.01</v>
      </c>
      <c r="Q760" s="12" t="str">
        <f t="shared" si="139"/>
        <v>CL.IC.PA.091604.01</v>
      </c>
    </row>
    <row r="761" spans="1:17" ht="15">
      <c r="A761" t="s">
        <v>6896</v>
      </c>
      <c r="C761" s="2" t="s">
        <v>10095</v>
      </c>
      <c r="E761" s="2" t="s">
        <v>5740</v>
      </c>
      <c r="F761" t="s">
        <v>7641</v>
      </c>
      <c r="G761" t="s">
        <v>1667</v>
      </c>
      <c r="H761" s="22" t="s">
        <v>1404</v>
      </c>
      <c r="I761" t="s">
        <v>1667</v>
      </c>
      <c r="J761" s="11" t="str">
        <f t="shared" si="136"/>
        <v>IC.PA.091605</v>
      </c>
      <c r="K761" s="2" t="s">
        <v>1192</v>
      </c>
      <c r="L761" t="str">
        <f t="shared" si="140"/>
        <v>Hand</v>
      </c>
      <c r="M761" s="2" t="str">
        <f t="shared" si="137"/>
        <v>PI.IC.PA.091605.01</v>
      </c>
      <c r="N761" s="12"/>
      <c r="O761" s="12" t="str">
        <f t="shared" si="138"/>
        <v>PH.IC.PA.091605.01</v>
      </c>
      <c r="Q761" s="12" t="str">
        <f t="shared" si="139"/>
        <v>CL.IC.PA.091605.01</v>
      </c>
    </row>
    <row r="762" spans="1:17" ht="15">
      <c r="A762" t="s">
        <v>6896</v>
      </c>
      <c r="C762" s="2" t="s">
        <v>10095</v>
      </c>
      <c r="E762" s="2" t="s">
        <v>5740</v>
      </c>
      <c r="F762" t="s">
        <v>7641</v>
      </c>
      <c r="G762" t="s">
        <v>7222</v>
      </c>
      <c r="H762" s="22" t="s">
        <v>1406</v>
      </c>
      <c r="I762" t="s">
        <v>4677</v>
      </c>
      <c r="J762" s="11" t="str">
        <f t="shared" si="136"/>
        <v>IC.PA.091606</v>
      </c>
      <c r="K762" s="2" t="s">
        <v>1192</v>
      </c>
      <c r="L762" t="str">
        <f t="shared" si="140"/>
        <v>Finger(s):  specify</v>
      </c>
      <c r="M762" s="2" t="str">
        <f t="shared" si="137"/>
        <v>PI.IC.PA.091606.01</v>
      </c>
      <c r="N762" s="12"/>
      <c r="O762" s="12" t="str">
        <f t="shared" si="138"/>
        <v>PH.IC.PA.091606.01</v>
      </c>
      <c r="Q762" s="12" t="str">
        <f t="shared" si="139"/>
        <v>CL.IC.PA.091606.01</v>
      </c>
    </row>
    <row r="763" spans="1:17" ht="15">
      <c r="A763" t="s">
        <v>6896</v>
      </c>
      <c r="C763" s="2" t="s">
        <v>10095</v>
      </c>
      <c r="E763" s="2" t="s">
        <v>5740</v>
      </c>
      <c r="F763" t="s">
        <v>7641</v>
      </c>
      <c r="G763" t="s">
        <v>7223</v>
      </c>
      <c r="H763" s="22" t="s">
        <v>1419</v>
      </c>
      <c r="I763" t="s">
        <v>7223</v>
      </c>
      <c r="J763" s="11" t="str">
        <f t="shared" si="136"/>
        <v>IC.PA.091607</v>
      </c>
      <c r="K763" s="2" t="s">
        <v>1192</v>
      </c>
      <c r="L763" t="str">
        <f t="shared" si="140"/>
        <v>Leg</v>
      </c>
      <c r="M763" s="2" t="str">
        <f t="shared" si="137"/>
        <v>PI.IC.PA.091607.01</v>
      </c>
      <c r="N763" s="12"/>
      <c r="O763" s="12" t="str">
        <f t="shared" si="138"/>
        <v>PH.IC.PA.091607.01</v>
      </c>
      <c r="Q763" s="12" t="str">
        <f t="shared" si="139"/>
        <v>CL.IC.PA.091607.01</v>
      </c>
    </row>
    <row r="764" spans="1:17" ht="15">
      <c r="A764" t="s">
        <v>6896</v>
      </c>
      <c r="C764" s="2" t="s">
        <v>10095</v>
      </c>
      <c r="E764" s="2" t="s">
        <v>5740</v>
      </c>
      <c r="F764" t="s">
        <v>7641</v>
      </c>
      <c r="G764" t="s">
        <v>1661</v>
      </c>
      <c r="H764" s="22" t="s">
        <v>1550</v>
      </c>
      <c r="I764" t="s">
        <v>1661</v>
      </c>
      <c r="J764" s="11" t="str">
        <f t="shared" si="136"/>
        <v>IC.PA.091608</v>
      </c>
      <c r="K764" s="2" t="s">
        <v>1192</v>
      </c>
      <c r="L764" t="str">
        <f t="shared" si="140"/>
        <v>Knee</v>
      </c>
      <c r="M764" s="2" t="str">
        <f t="shared" si="137"/>
        <v>PI.IC.PA.091608.01</v>
      </c>
      <c r="N764" s="12"/>
      <c r="O764" s="12" t="str">
        <f t="shared" si="138"/>
        <v>PH.IC.PA.091608.01</v>
      </c>
      <c r="Q764" s="12" t="str">
        <f t="shared" si="139"/>
        <v>CL.IC.PA.091608.01</v>
      </c>
    </row>
    <row r="765" spans="1:17" ht="15">
      <c r="A765" t="s">
        <v>6896</v>
      </c>
      <c r="C765" s="2" t="s">
        <v>10095</v>
      </c>
      <c r="E765" s="2" t="s">
        <v>5740</v>
      </c>
      <c r="F765" t="s">
        <v>7641</v>
      </c>
      <c r="G765" t="s">
        <v>1659</v>
      </c>
      <c r="H765" s="22" t="s">
        <v>1551</v>
      </c>
      <c r="I765" t="s">
        <v>1659</v>
      </c>
      <c r="J765" s="11" t="str">
        <f t="shared" si="136"/>
        <v>IC.PA.091609</v>
      </c>
      <c r="K765" s="2" t="s">
        <v>1192</v>
      </c>
      <c r="L765" t="str">
        <f t="shared" si="140"/>
        <v>Ankle</v>
      </c>
      <c r="M765" s="2" t="str">
        <f t="shared" si="137"/>
        <v>PI.IC.PA.091609.01</v>
      </c>
      <c r="N765" s="12"/>
      <c r="O765" s="12" t="str">
        <f t="shared" si="138"/>
        <v>PH.IC.PA.091609.01</v>
      </c>
      <c r="Q765" s="12" t="str">
        <f t="shared" si="139"/>
        <v>CL.IC.PA.091609.01</v>
      </c>
    </row>
    <row r="766" spans="1:17" ht="15">
      <c r="A766" t="s">
        <v>6896</v>
      </c>
      <c r="C766" s="2" t="s">
        <v>10095</v>
      </c>
      <c r="E766" s="2" t="s">
        <v>5740</v>
      </c>
      <c r="F766" t="s">
        <v>7641</v>
      </c>
      <c r="G766" t="s">
        <v>4805</v>
      </c>
      <c r="H766" s="22" t="s">
        <v>1571</v>
      </c>
      <c r="I766" t="s">
        <v>4805</v>
      </c>
      <c r="J766" s="11" t="str">
        <f t="shared" si="136"/>
        <v>IC.PA.091610</v>
      </c>
      <c r="K766" s="2" t="s">
        <v>1192</v>
      </c>
      <c r="L766" t="str">
        <f t="shared" si="140"/>
        <v>Heel</v>
      </c>
      <c r="M766" s="2" t="str">
        <f t="shared" si="137"/>
        <v>PI.IC.PA.091610.01</v>
      </c>
      <c r="N766" s="12"/>
      <c r="O766" s="12" t="str">
        <f t="shared" si="138"/>
        <v>PH.IC.PA.091610.01</v>
      </c>
      <c r="Q766" s="12" t="str">
        <f t="shared" si="139"/>
        <v>CL.IC.PA.091610.01</v>
      </c>
    </row>
    <row r="767" spans="1:17" ht="15">
      <c r="A767" t="s">
        <v>6896</v>
      </c>
      <c r="C767" s="2" t="s">
        <v>10095</v>
      </c>
      <c r="E767" s="2" t="s">
        <v>5740</v>
      </c>
      <c r="F767" t="s">
        <v>7641</v>
      </c>
      <c r="G767" t="s">
        <v>1658</v>
      </c>
      <c r="H767" s="22" t="s">
        <v>1298</v>
      </c>
      <c r="I767" t="s">
        <v>1658</v>
      </c>
      <c r="J767" s="11" t="str">
        <f t="shared" si="136"/>
        <v>IC.PA.091611</v>
      </c>
      <c r="K767" s="2" t="s">
        <v>1192</v>
      </c>
      <c r="L767" t="str">
        <f t="shared" si="140"/>
        <v>Foot</v>
      </c>
      <c r="M767" s="2" t="str">
        <f t="shared" si="137"/>
        <v>PI.IC.PA.091611.01</v>
      </c>
      <c r="N767" s="12"/>
      <c r="O767" s="12" t="str">
        <f t="shared" si="138"/>
        <v>PH.IC.PA.091611.01</v>
      </c>
      <c r="Q767" s="12" t="str">
        <f t="shared" si="139"/>
        <v>CL.IC.PA.091611.01</v>
      </c>
    </row>
    <row r="768" spans="1:17" ht="15">
      <c r="A768" t="s">
        <v>6896</v>
      </c>
      <c r="C768" s="2" t="s">
        <v>10095</v>
      </c>
      <c r="E768" s="2" t="s">
        <v>5740</v>
      </c>
      <c r="F768" t="s">
        <v>7641</v>
      </c>
      <c r="G768" t="s">
        <v>7224</v>
      </c>
      <c r="H768" s="22" t="s">
        <v>1299</v>
      </c>
      <c r="I768" t="s">
        <v>4807</v>
      </c>
      <c r="J768" s="11" t="str">
        <f t="shared" si="136"/>
        <v>IC.PA.091612</v>
      </c>
      <c r="K768" s="2" t="s">
        <v>1192</v>
      </c>
      <c r="L768" t="str">
        <f t="shared" si="140"/>
        <v>Toe(s):  specify</v>
      </c>
      <c r="M768" s="2" t="str">
        <f t="shared" si="137"/>
        <v>PI.IC.PA.091612.01</v>
      </c>
      <c r="N768" s="12"/>
      <c r="O768" s="12" t="str">
        <f t="shared" si="138"/>
        <v>PH.IC.PA.091612.01</v>
      </c>
      <c r="Q768" s="12" t="str">
        <f t="shared" si="139"/>
        <v>CL.IC.PA.091612.01</v>
      </c>
    </row>
    <row r="769" spans="1:17" ht="15">
      <c r="A769" t="s">
        <v>6896</v>
      </c>
      <c r="C769" s="2" t="s">
        <v>10095</v>
      </c>
      <c r="D769" t="s">
        <v>7412</v>
      </c>
      <c r="E769" s="2" t="s">
        <v>1138</v>
      </c>
      <c r="F769" t="s">
        <v>7796</v>
      </c>
      <c r="G769" t="s">
        <v>7407</v>
      </c>
      <c r="H769" s="22" t="s">
        <v>1396</v>
      </c>
      <c r="I769" t="s">
        <v>7408</v>
      </c>
      <c r="J769" s="11" t="str">
        <f t="shared" si="136"/>
        <v>IC.PA.091701</v>
      </c>
      <c r="K769" s="2" t="s">
        <v>1192</v>
      </c>
      <c r="L769" t="str">
        <f t="shared" si="140"/>
        <v>Total body</v>
      </c>
      <c r="M769" s="2" t="str">
        <f t="shared" si="137"/>
        <v>PI.IC.PA.091701.01</v>
      </c>
      <c r="N769" s="12"/>
      <c r="O769" s="12" t="str">
        <f t="shared" si="138"/>
        <v>PH.IC.PA.091701.01</v>
      </c>
      <c r="Q769" s="12" t="str">
        <f t="shared" si="139"/>
        <v>CL.IC.PA.091701.01</v>
      </c>
    </row>
    <row r="770" spans="1:17" ht="15">
      <c r="A770" t="s">
        <v>6896</v>
      </c>
      <c r="C770" s="2" t="s">
        <v>10095</v>
      </c>
      <c r="E770" s="2" t="s">
        <v>1138</v>
      </c>
      <c r="F770" t="s">
        <v>7796</v>
      </c>
      <c r="G770" t="s">
        <v>4760</v>
      </c>
      <c r="H770" s="22" t="s">
        <v>1398</v>
      </c>
      <c r="I770" t="s">
        <v>4760</v>
      </c>
      <c r="J770" s="11" t="str">
        <f t="shared" si="136"/>
        <v>IC.PA.091702</v>
      </c>
      <c r="K770" s="2" t="s">
        <v>1192</v>
      </c>
      <c r="L770" t="str">
        <f t="shared" si="140"/>
        <v>Joint</v>
      </c>
      <c r="M770" s="2" t="str">
        <f t="shared" si="137"/>
        <v>PI.IC.PA.091702.01</v>
      </c>
      <c r="N770" s="12"/>
      <c r="O770" s="12" t="str">
        <f t="shared" si="138"/>
        <v>PH.IC.PA.091702.01</v>
      </c>
      <c r="Q770" s="12" t="str">
        <f t="shared" si="139"/>
        <v>CL.IC.PA.091702.01</v>
      </c>
    </row>
    <row r="771" spans="1:17" ht="15">
      <c r="A771" t="s">
        <v>6896</v>
      </c>
      <c r="C771" s="2" t="s">
        <v>10095</v>
      </c>
      <c r="E771" s="2" t="s">
        <v>1138</v>
      </c>
      <c r="F771" t="s">
        <v>7796</v>
      </c>
      <c r="G771" t="s">
        <v>7409</v>
      </c>
      <c r="H771" s="22" t="s">
        <v>1400</v>
      </c>
      <c r="I771" t="s">
        <v>7409</v>
      </c>
      <c r="J771" s="11" t="str">
        <f t="shared" si="136"/>
        <v>IC.PA.091703</v>
      </c>
      <c r="K771" s="2" t="s">
        <v>1192</v>
      </c>
      <c r="L771" t="str">
        <f t="shared" si="140"/>
        <v>Muscle</v>
      </c>
      <c r="M771" s="2" t="str">
        <f t="shared" si="137"/>
        <v>PI.IC.PA.091703.01</v>
      </c>
      <c r="N771" s="12"/>
      <c r="O771" s="12" t="str">
        <f t="shared" si="138"/>
        <v>PH.IC.PA.091703.01</v>
      </c>
      <c r="Q771" s="12" t="str">
        <f t="shared" si="139"/>
        <v>CL.IC.PA.091703.01</v>
      </c>
    </row>
    <row r="772" spans="1:17" ht="15">
      <c r="A772" t="s">
        <v>6896</v>
      </c>
      <c r="C772" s="2" t="s">
        <v>10095</v>
      </c>
      <c r="E772" s="2" t="s">
        <v>1138</v>
      </c>
      <c r="F772" t="s">
        <v>7796</v>
      </c>
      <c r="G772" t="s">
        <v>7410</v>
      </c>
      <c r="H772" s="22" t="s">
        <v>1402</v>
      </c>
      <c r="I772" t="s">
        <v>930</v>
      </c>
      <c r="J772" s="11" t="str">
        <f t="shared" si="136"/>
        <v>IC.PA.091704</v>
      </c>
      <c r="K772" s="2" t="s">
        <v>1192</v>
      </c>
      <c r="L772" t="str">
        <f t="shared" si="140"/>
        <v>Other:  add protocol</v>
      </c>
      <c r="M772" s="2" t="str">
        <f t="shared" si="137"/>
        <v>PI.IC.PA.091704.01</v>
      </c>
      <c r="N772" s="12"/>
      <c r="O772" s="12" t="str">
        <f t="shared" si="138"/>
        <v>PH.IC.PA.091704.01</v>
      </c>
      <c r="Q772" s="12" t="str">
        <f t="shared" si="139"/>
        <v>CL.IC.PA.091704.01</v>
      </c>
    </row>
    <row r="773" spans="1:17" ht="15">
      <c r="A773" t="s">
        <v>6896</v>
      </c>
      <c r="C773" s="2" t="s">
        <v>10095</v>
      </c>
      <c r="D773" t="s">
        <v>7411</v>
      </c>
      <c r="E773" s="2" t="s">
        <v>965</v>
      </c>
      <c r="F773" t="s">
        <v>7797</v>
      </c>
      <c r="G773" t="s">
        <v>4326</v>
      </c>
      <c r="H773" s="22" t="s">
        <v>1396</v>
      </c>
      <c r="I773" t="s">
        <v>4326</v>
      </c>
      <c r="J773" s="11" t="str">
        <f t="shared" si="136"/>
        <v>IC.PA.091801</v>
      </c>
      <c r="K773" s="2" t="s">
        <v>1192</v>
      </c>
      <c r="L773" t="str">
        <f t="shared" si="140"/>
        <v>Forehead</v>
      </c>
      <c r="M773" s="2" t="str">
        <f t="shared" si="137"/>
        <v>PI.IC.PA.091801.01</v>
      </c>
      <c r="N773" s="12"/>
      <c r="O773" s="12" t="str">
        <f t="shared" si="138"/>
        <v>PH.IC.PA.091801.01</v>
      </c>
      <c r="Q773" s="12" t="str">
        <f t="shared" si="139"/>
        <v>CL.IC.PA.091801.01</v>
      </c>
    </row>
    <row r="774" spans="1:17" ht="15">
      <c r="A774" t="s">
        <v>6896</v>
      </c>
      <c r="C774" s="2" t="s">
        <v>10095</v>
      </c>
      <c r="E774" s="2" t="s">
        <v>965</v>
      </c>
      <c r="F774" t="s">
        <v>7797</v>
      </c>
      <c r="G774" t="s">
        <v>4556</v>
      </c>
      <c r="H774" s="22" t="s">
        <v>1398</v>
      </c>
      <c r="I774" t="s">
        <v>4556</v>
      </c>
      <c r="J774" s="11" t="str">
        <f t="shared" si="136"/>
        <v>IC.PA.091802</v>
      </c>
      <c r="K774" s="2" t="s">
        <v>1192</v>
      </c>
      <c r="L774" t="str">
        <f t="shared" si="140"/>
        <v>Temporal</v>
      </c>
      <c r="M774" s="2" t="str">
        <f t="shared" si="137"/>
        <v>PI.IC.PA.091802.01</v>
      </c>
      <c r="N774" s="12"/>
      <c r="O774" s="12" t="str">
        <f t="shared" si="138"/>
        <v>PH.IC.PA.091802.01</v>
      </c>
      <c r="Q774" s="12" t="str">
        <f t="shared" si="139"/>
        <v>CL.IC.PA.091802.01</v>
      </c>
    </row>
    <row r="775" spans="1:17" ht="15">
      <c r="A775" t="s">
        <v>6896</v>
      </c>
      <c r="C775" s="2" t="s">
        <v>10095</v>
      </c>
      <c r="E775" s="2" t="s">
        <v>965</v>
      </c>
      <c r="F775" t="s">
        <v>7797</v>
      </c>
      <c r="G775" t="s">
        <v>7574</v>
      </c>
      <c r="H775" s="22" t="s">
        <v>1400</v>
      </c>
      <c r="I775" t="s">
        <v>7574</v>
      </c>
      <c r="J775" s="11" t="str">
        <f t="shared" si="136"/>
        <v>IC.PA.091803</v>
      </c>
      <c r="K775" s="2" t="s">
        <v>1192</v>
      </c>
      <c r="L775" t="str">
        <f t="shared" si="140"/>
        <v>Occipital</v>
      </c>
      <c r="M775" s="2" t="str">
        <f t="shared" si="137"/>
        <v>PI.IC.PA.091803.01</v>
      </c>
      <c r="N775" s="12"/>
      <c r="O775" s="12" t="str">
        <f t="shared" si="138"/>
        <v>PH.IC.PA.091803.01</v>
      </c>
      <c r="Q775" s="12" t="str">
        <f t="shared" si="139"/>
        <v>CL.IC.PA.091803.01</v>
      </c>
    </row>
    <row r="776" spans="1:17" ht="15">
      <c r="A776" t="s">
        <v>6896</v>
      </c>
      <c r="C776" s="2" t="s">
        <v>10095</v>
      </c>
      <c r="E776" s="2" t="s">
        <v>965</v>
      </c>
      <c r="F776" t="s">
        <v>7797</v>
      </c>
      <c r="G776" t="s">
        <v>4558</v>
      </c>
      <c r="H776" s="22" t="s">
        <v>1402</v>
      </c>
      <c r="I776" t="s">
        <v>4558</v>
      </c>
      <c r="J776" s="11" t="str">
        <f t="shared" si="136"/>
        <v>IC.PA.091804</v>
      </c>
      <c r="K776" s="2" t="s">
        <v>1192</v>
      </c>
      <c r="L776" t="str">
        <f t="shared" si="140"/>
        <v>Eye(s)</v>
      </c>
      <c r="M776" s="2" t="str">
        <f t="shared" si="137"/>
        <v>PI.IC.PA.091804.01</v>
      </c>
      <c r="N776" s="12"/>
      <c r="O776" s="12" t="str">
        <f t="shared" si="138"/>
        <v>PH.IC.PA.091804.01</v>
      </c>
      <c r="Q776" s="12" t="str">
        <f t="shared" si="139"/>
        <v>CL.IC.PA.091804.01</v>
      </c>
    </row>
    <row r="777" spans="1:17" ht="15">
      <c r="A777" t="s">
        <v>6896</v>
      </c>
      <c r="C777" s="2" t="s">
        <v>10095</v>
      </c>
      <c r="E777" s="2" t="s">
        <v>965</v>
      </c>
      <c r="F777" t="s">
        <v>7797</v>
      </c>
      <c r="G777" t="s">
        <v>7575</v>
      </c>
      <c r="H777" s="22" t="s">
        <v>1404</v>
      </c>
      <c r="I777" t="s">
        <v>7576</v>
      </c>
      <c r="J777" s="11" t="str">
        <f t="shared" si="136"/>
        <v>IC.PA.091805</v>
      </c>
      <c r="K777" s="2" t="s">
        <v>1192</v>
      </c>
      <c r="L777" t="str">
        <f t="shared" si="140"/>
        <v>Behind the eyes</v>
      </c>
      <c r="M777" s="2" t="str">
        <f t="shared" si="137"/>
        <v>PI.IC.PA.091805.01</v>
      </c>
      <c r="N777" s="12"/>
      <c r="O777" s="12" t="str">
        <f t="shared" si="138"/>
        <v>PH.IC.PA.091805.01</v>
      </c>
      <c r="Q777" s="12" t="str">
        <f t="shared" si="139"/>
        <v>CL.IC.PA.091805.01</v>
      </c>
    </row>
    <row r="778" spans="1:17" ht="15">
      <c r="A778" t="s">
        <v>6896</v>
      </c>
      <c r="C778" s="2" t="s">
        <v>10095</v>
      </c>
      <c r="E778" s="2" t="s">
        <v>965</v>
      </c>
      <c r="F778" t="s">
        <v>7797</v>
      </c>
      <c r="G778" t="s">
        <v>7577</v>
      </c>
      <c r="H778" s="22" t="s">
        <v>1406</v>
      </c>
      <c r="I778" t="s">
        <v>7578</v>
      </c>
      <c r="J778" s="11" t="str">
        <f t="shared" si="136"/>
        <v>IC.PA.091806</v>
      </c>
      <c r="K778" s="2" t="s">
        <v>1192</v>
      </c>
      <c r="L778" t="str">
        <f t="shared" si="140"/>
        <v>Between the eyes</v>
      </c>
      <c r="M778" s="2" t="str">
        <f t="shared" si="137"/>
        <v>PI.IC.PA.091806.01</v>
      </c>
      <c r="N778" s="12"/>
      <c r="O778" s="12" t="str">
        <f t="shared" si="138"/>
        <v>PH.IC.PA.091806.01</v>
      </c>
      <c r="Q778" s="12" t="str">
        <f t="shared" si="139"/>
        <v>CL.IC.PA.091806.01</v>
      </c>
    </row>
    <row r="779" spans="1:17" ht="15">
      <c r="A779" t="s">
        <v>6896</v>
      </c>
      <c r="C779" s="2" t="s">
        <v>10095</v>
      </c>
      <c r="E779" s="2" t="s">
        <v>965</v>
      </c>
      <c r="F779" t="s">
        <v>7797</v>
      </c>
      <c r="G779" t="s">
        <v>7579</v>
      </c>
      <c r="H779" s="22" t="s">
        <v>1419</v>
      </c>
      <c r="I779" t="s">
        <v>7579</v>
      </c>
      <c r="J779" s="11" t="str">
        <f t="shared" si="136"/>
        <v>IC.PA.091807</v>
      </c>
      <c r="K779" s="2" t="s">
        <v>1192</v>
      </c>
      <c r="L779" t="str">
        <f t="shared" si="140"/>
        <v>Sinus</v>
      </c>
      <c r="M779" s="2" t="str">
        <f t="shared" si="137"/>
        <v>PI.IC.PA.091807.01</v>
      </c>
      <c r="N779" s="12"/>
      <c r="O779" s="12" t="str">
        <f t="shared" si="138"/>
        <v>PH.IC.PA.091807.01</v>
      </c>
      <c r="Q779" s="12" t="str">
        <f t="shared" si="139"/>
        <v>CL.IC.PA.091807.01</v>
      </c>
    </row>
    <row r="780" spans="1:17" ht="15">
      <c r="A780" t="s">
        <v>6896</v>
      </c>
      <c r="C780" s="2" t="s">
        <v>10095</v>
      </c>
      <c r="E780" s="2" t="s">
        <v>965</v>
      </c>
      <c r="F780" t="s">
        <v>7797</v>
      </c>
      <c r="G780" t="s">
        <v>4823</v>
      </c>
      <c r="H780" s="22" t="s">
        <v>1550</v>
      </c>
      <c r="I780" t="s">
        <v>4823</v>
      </c>
      <c r="J780" s="11" t="str">
        <f t="shared" si="136"/>
        <v>IC.PA.091808</v>
      </c>
      <c r="K780" s="2" t="s">
        <v>1192</v>
      </c>
      <c r="L780" t="str">
        <f t="shared" si="140"/>
        <v>Ear(s)</v>
      </c>
      <c r="M780" s="2" t="str">
        <f t="shared" si="137"/>
        <v>PI.IC.PA.091808.01</v>
      </c>
      <c r="N780" s="12"/>
      <c r="O780" s="12" t="str">
        <f t="shared" si="138"/>
        <v>PH.IC.PA.091808.01</v>
      </c>
      <c r="Q780" s="12" t="str">
        <f t="shared" si="139"/>
        <v>CL.IC.PA.091808.01</v>
      </c>
    </row>
    <row r="781" spans="1:17" ht="15">
      <c r="A781" t="s">
        <v>6896</v>
      </c>
      <c r="C781" s="2" t="s">
        <v>10095</v>
      </c>
      <c r="E781" s="2" t="s">
        <v>965</v>
      </c>
      <c r="F781" t="s">
        <v>7797</v>
      </c>
      <c r="G781" t="s">
        <v>4064</v>
      </c>
      <c r="H781" s="22" t="s">
        <v>1551</v>
      </c>
      <c r="I781" t="s">
        <v>4064</v>
      </c>
      <c r="J781" s="11" t="str">
        <f t="shared" ref="J781:J864" si="141">CONCATENATE("IC.PA.",C781,E781,H781)</f>
        <v>IC.PA.091809</v>
      </c>
      <c r="K781" s="2" t="s">
        <v>1192</v>
      </c>
      <c r="L781" t="str">
        <f t="shared" si="140"/>
        <v>Nose</v>
      </c>
      <c r="M781" s="2" t="str">
        <f t="shared" ref="M781:M864" si="142">CONCATENATE("PI.",J781,".",K781)</f>
        <v>PI.IC.PA.091809.01</v>
      </c>
      <c r="N781" s="12"/>
      <c r="O781" s="12" t="str">
        <f t="shared" ref="O781:O864" si="143">CONCATENATE("PH.",J781,".",K781)</f>
        <v>PH.IC.PA.091809.01</v>
      </c>
      <c r="Q781" s="12" t="str">
        <f t="shared" ref="Q781:Q864" si="144">CONCATENATE("CL.",J781,".",K781)</f>
        <v>CL.IC.PA.091809.01</v>
      </c>
    </row>
    <row r="782" spans="1:17" ht="15">
      <c r="A782" t="s">
        <v>6896</v>
      </c>
      <c r="C782" s="2" t="s">
        <v>10095</v>
      </c>
      <c r="E782" s="2" t="s">
        <v>965</v>
      </c>
      <c r="F782" t="s">
        <v>7797</v>
      </c>
      <c r="G782" t="s">
        <v>4251</v>
      </c>
      <c r="H782" s="22" t="s">
        <v>1571</v>
      </c>
      <c r="I782" t="s">
        <v>4251</v>
      </c>
      <c r="J782" s="11" t="str">
        <f t="shared" si="141"/>
        <v>IC.PA.091810</v>
      </c>
      <c r="K782" s="2" t="s">
        <v>1192</v>
      </c>
      <c r="L782" t="str">
        <f t="shared" si="140"/>
        <v>Lip(s)</v>
      </c>
      <c r="M782" s="2" t="str">
        <f t="shared" si="142"/>
        <v>PI.IC.PA.091810.01</v>
      </c>
      <c r="N782" s="12"/>
      <c r="O782" s="12" t="str">
        <f t="shared" si="143"/>
        <v>PH.IC.PA.091810.01</v>
      </c>
      <c r="Q782" s="12" t="str">
        <f t="shared" si="144"/>
        <v>CL.IC.PA.091810.01</v>
      </c>
    </row>
    <row r="783" spans="1:17" ht="15">
      <c r="A783" t="s">
        <v>6896</v>
      </c>
      <c r="C783" s="2" t="s">
        <v>10095</v>
      </c>
      <c r="E783" s="2" t="s">
        <v>965</v>
      </c>
      <c r="F783" t="s">
        <v>7797</v>
      </c>
      <c r="G783" t="s">
        <v>4830</v>
      </c>
      <c r="H783" s="22" t="s">
        <v>1298</v>
      </c>
      <c r="I783" t="s">
        <v>4830</v>
      </c>
      <c r="J783" s="11" t="str">
        <f t="shared" si="141"/>
        <v>IC.PA.091811</v>
      </c>
      <c r="K783" s="2" t="s">
        <v>1192</v>
      </c>
      <c r="L783" t="str">
        <f t="shared" si="140"/>
        <v>Jaw</v>
      </c>
      <c r="M783" s="2" t="str">
        <f t="shared" si="142"/>
        <v>PI.IC.PA.091811.01</v>
      </c>
      <c r="N783" s="12"/>
      <c r="O783" s="12" t="str">
        <f t="shared" si="143"/>
        <v>PH.IC.PA.091811.01</v>
      </c>
      <c r="Q783" s="12" t="str">
        <f t="shared" si="144"/>
        <v>CL.IC.PA.091811.01</v>
      </c>
    </row>
    <row r="784" spans="1:17" ht="15">
      <c r="A784" t="s">
        <v>6896</v>
      </c>
      <c r="C784" s="2" t="s">
        <v>10095</v>
      </c>
      <c r="E784" s="2" t="s">
        <v>965</v>
      </c>
      <c r="F784" t="s">
        <v>7797</v>
      </c>
      <c r="G784" t="s">
        <v>4113</v>
      </c>
      <c r="H784" s="22" t="s">
        <v>1299</v>
      </c>
      <c r="I784" t="s">
        <v>4113</v>
      </c>
      <c r="J784" s="11" t="str">
        <f t="shared" si="141"/>
        <v>IC.PA.091812</v>
      </c>
      <c r="K784" s="2" t="s">
        <v>1192</v>
      </c>
      <c r="L784" t="str">
        <f t="shared" si="140"/>
        <v>Neck</v>
      </c>
      <c r="M784" s="2" t="str">
        <f t="shared" si="142"/>
        <v>PI.IC.PA.091812.01</v>
      </c>
      <c r="N784" s="12"/>
      <c r="O784" s="12" t="str">
        <f t="shared" si="143"/>
        <v>PH.IC.PA.091812.01</v>
      </c>
      <c r="Q784" s="12" t="str">
        <f t="shared" si="144"/>
        <v>CL.IC.PA.091812.01</v>
      </c>
    </row>
    <row r="785" spans="1:17" ht="15">
      <c r="A785" t="s">
        <v>6896</v>
      </c>
      <c r="C785" s="2" t="s">
        <v>10095</v>
      </c>
      <c r="E785" s="2" t="s">
        <v>965</v>
      </c>
      <c r="F785" t="s">
        <v>7797</v>
      </c>
      <c r="G785" t="s">
        <v>7580</v>
      </c>
      <c r="H785" s="22" t="s">
        <v>1300</v>
      </c>
      <c r="I785" t="s">
        <v>7580</v>
      </c>
      <c r="J785" s="11" t="str">
        <f t="shared" si="141"/>
        <v>IC.PA.091813</v>
      </c>
      <c r="K785" s="2" t="s">
        <v>1192</v>
      </c>
      <c r="L785" t="str">
        <f t="shared" si="140"/>
        <v>Toothache</v>
      </c>
      <c r="M785" s="2" t="str">
        <f t="shared" si="142"/>
        <v>PI.IC.PA.091813.01</v>
      </c>
      <c r="N785" s="12"/>
      <c r="O785" s="12" t="str">
        <f t="shared" si="143"/>
        <v>PH.IC.PA.091813.01</v>
      </c>
      <c r="Q785" s="12" t="str">
        <f t="shared" si="144"/>
        <v>CL.IC.PA.091813.01</v>
      </c>
    </row>
    <row r="786" spans="1:17" ht="15">
      <c r="A786" t="s">
        <v>6896</v>
      </c>
      <c r="C786" s="2" t="s">
        <v>10095</v>
      </c>
      <c r="E786" s="2" t="s">
        <v>965</v>
      </c>
      <c r="F786" t="s">
        <v>7797</v>
      </c>
      <c r="G786" t="s">
        <v>4250</v>
      </c>
      <c r="H786" s="22" t="s">
        <v>1301</v>
      </c>
      <c r="I786" t="s">
        <v>4250</v>
      </c>
      <c r="J786" s="11" t="str">
        <f t="shared" si="141"/>
        <v>IC.PA.091814</v>
      </c>
      <c r="K786" s="2" t="s">
        <v>1192</v>
      </c>
      <c r="L786" t="str">
        <f t="shared" si="140"/>
        <v>Mouth</v>
      </c>
      <c r="M786" s="2" t="str">
        <f t="shared" si="142"/>
        <v>PI.IC.PA.091814.01</v>
      </c>
      <c r="N786" s="12"/>
      <c r="O786" s="12" t="str">
        <f t="shared" si="143"/>
        <v>PH.IC.PA.091814.01</v>
      </c>
      <c r="Q786" s="12" t="str">
        <f t="shared" si="144"/>
        <v>CL.IC.PA.091814.01</v>
      </c>
    </row>
    <row r="787" spans="1:17" ht="15">
      <c r="A787" t="s">
        <v>6896</v>
      </c>
      <c r="C787" s="2" t="s">
        <v>10095</v>
      </c>
      <c r="E787" s="2" t="s">
        <v>965</v>
      </c>
      <c r="F787" t="s">
        <v>7797</v>
      </c>
      <c r="G787" t="s">
        <v>4067</v>
      </c>
      <c r="H787" s="22" t="s">
        <v>1468</v>
      </c>
      <c r="I787" t="s">
        <v>4067</v>
      </c>
      <c r="J787" s="11" t="str">
        <f t="shared" si="141"/>
        <v>IC.PA.091815</v>
      </c>
      <c r="K787" s="2" t="s">
        <v>1192</v>
      </c>
      <c r="L787" t="str">
        <f t="shared" si="140"/>
        <v>Face</v>
      </c>
      <c r="M787" s="2" t="str">
        <f t="shared" si="142"/>
        <v>PI.IC.PA.091815.01</v>
      </c>
      <c r="N787" s="12"/>
      <c r="O787" s="12" t="str">
        <f t="shared" si="143"/>
        <v>PH.IC.PA.091815.01</v>
      </c>
      <c r="Q787" s="12" t="str">
        <f t="shared" si="144"/>
        <v>CL.IC.PA.091815.01</v>
      </c>
    </row>
    <row r="788" spans="1:17" ht="15">
      <c r="A788" t="s">
        <v>6896</v>
      </c>
      <c r="C788" s="2" t="s">
        <v>10095</v>
      </c>
      <c r="E788" s="2" t="s">
        <v>965</v>
      </c>
      <c r="F788" t="s">
        <v>7797</v>
      </c>
      <c r="G788" t="s">
        <v>4364</v>
      </c>
      <c r="H788" s="22" t="s">
        <v>1469</v>
      </c>
      <c r="I788" t="s">
        <v>4364</v>
      </c>
      <c r="J788" s="11" t="str">
        <f t="shared" si="141"/>
        <v>IC.PA.091816</v>
      </c>
      <c r="K788" s="2" t="s">
        <v>1192</v>
      </c>
      <c r="L788" t="str">
        <f t="shared" si="140"/>
        <v>Head</v>
      </c>
      <c r="M788" s="2" t="str">
        <f t="shared" si="142"/>
        <v>PI.IC.PA.091816.01</v>
      </c>
      <c r="N788" s="12"/>
      <c r="O788" s="12" t="str">
        <f t="shared" si="143"/>
        <v>PH.IC.PA.091816.01</v>
      </c>
      <c r="Q788" s="12" t="str">
        <f t="shared" si="144"/>
        <v>CL.IC.PA.091816.01</v>
      </c>
    </row>
    <row r="789" spans="1:17" ht="15">
      <c r="A789" t="s">
        <v>6896</v>
      </c>
      <c r="C789" s="2" t="s">
        <v>10095</v>
      </c>
      <c r="D789" t="s">
        <v>4117</v>
      </c>
      <c r="E789" s="2" t="s">
        <v>967</v>
      </c>
      <c r="F789" t="s">
        <v>7966</v>
      </c>
      <c r="G789" t="s">
        <v>4692</v>
      </c>
      <c r="H789" s="22" t="s">
        <v>1396</v>
      </c>
      <c r="I789" t="s">
        <v>4692</v>
      </c>
      <c r="J789" s="11" t="str">
        <f t="shared" si="141"/>
        <v>IC.PA.091901</v>
      </c>
      <c r="K789" s="2" t="s">
        <v>1192</v>
      </c>
      <c r="L789" t="str">
        <f t="shared" si="140"/>
        <v>Hip</v>
      </c>
      <c r="M789" s="2" t="str">
        <f t="shared" si="142"/>
        <v>PI.IC.PA.091901.01</v>
      </c>
      <c r="N789" s="12"/>
      <c r="O789" s="12" t="str">
        <f t="shared" si="143"/>
        <v>PH.IC.PA.091901.01</v>
      </c>
      <c r="Q789" s="12" t="str">
        <f t="shared" si="144"/>
        <v>CL.IC.PA.091901.01</v>
      </c>
    </row>
    <row r="790" spans="1:17" ht="15">
      <c r="A790" t="s">
        <v>6896</v>
      </c>
      <c r="C790" s="2" t="s">
        <v>10095</v>
      </c>
      <c r="E790" s="2" t="s">
        <v>967</v>
      </c>
      <c r="F790" t="s">
        <v>7966</v>
      </c>
      <c r="G790" t="s">
        <v>4369</v>
      </c>
      <c r="H790" s="22" t="s">
        <v>1398</v>
      </c>
      <c r="I790" t="s">
        <v>4369</v>
      </c>
      <c r="J790" s="11" t="str">
        <f t="shared" si="141"/>
        <v>IC.PA.091902</v>
      </c>
      <c r="K790" s="2" t="s">
        <v>1192</v>
      </c>
      <c r="L790" t="str">
        <f t="shared" si="140"/>
        <v>Genitalia</v>
      </c>
      <c r="M790" s="2" t="str">
        <f t="shared" si="142"/>
        <v>PI.IC.PA.091902.01</v>
      </c>
      <c r="N790" s="12"/>
      <c r="O790" s="12" t="str">
        <f t="shared" si="143"/>
        <v>PH.IC.PA.091902.01</v>
      </c>
      <c r="Q790" s="12" t="str">
        <f t="shared" si="144"/>
        <v>CL.IC.PA.091902.01</v>
      </c>
    </row>
    <row r="791" spans="1:17" ht="15">
      <c r="A791" t="s">
        <v>6896</v>
      </c>
      <c r="C791" s="2" t="s">
        <v>10095</v>
      </c>
      <c r="E791" s="2" t="s">
        <v>967</v>
      </c>
      <c r="F791" t="s">
        <v>7966</v>
      </c>
      <c r="G791" t="s">
        <v>4696</v>
      </c>
      <c r="H791" s="22" t="s">
        <v>1400</v>
      </c>
      <c r="I791" t="s">
        <v>4696</v>
      </c>
      <c r="J791" s="11" t="str">
        <f t="shared" si="141"/>
        <v>IC.PA.091903</v>
      </c>
      <c r="K791" s="2" t="s">
        <v>1192</v>
      </c>
      <c r="L791" t="str">
        <f t="shared" si="140"/>
        <v>Buttocks</v>
      </c>
      <c r="M791" s="2" t="str">
        <f t="shared" si="142"/>
        <v>PI.IC.PA.091903.01</v>
      </c>
      <c r="N791" s="12"/>
      <c r="O791" s="12" t="str">
        <f t="shared" si="143"/>
        <v>PH.IC.PA.091903.01</v>
      </c>
      <c r="Q791" s="12" t="str">
        <f t="shared" si="144"/>
        <v>CL.IC.PA.091903.01</v>
      </c>
    </row>
    <row r="792" spans="1:17" ht="15">
      <c r="A792" t="s">
        <v>6896</v>
      </c>
      <c r="C792" s="2" t="s">
        <v>10095</v>
      </c>
      <c r="E792" s="2" t="s">
        <v>967</v>
      </c>
      <c r="F792" t="s">
        <v>7966</v>
      </c>
      <c r="G792" t="s">
        <v>4134</v>
      </c>
      <c r="H792" s="22" t="s">
        <v>1402</v>
      </c>
      <c r="I792" t="s">
        <v>4134</v>
      </c>
      <c r="J792" s="11" t="str">
        <f t="shared" si="141"/>
        <v>IC.PA.091904</v>
      </c>
      <c r="K792" s="2" t="s">
        <v>1192</v>
      </c>
      <c r="L792" t="str">
        <f t="shared" si="140"/>
        <v>Rectum</v>
      </c>
      <c r="M792" s="2" t="str">
        <f t="shared" si="142"/>
        <v>PI.IC.PA.091904.01</v>
      </c>
      <c r="N792" s="12"/>
      <c r="O792" s="12" t="str">
        <f t="shared" si="143"/>
        <v>PH.IC.PA.091904.01</v>
      </c>
      <c r="Q792" s="12" t="str">
        <f t="shared" si="144"/>
        <v>CL.IC.PA.091904.01</v>
      </c>
    </row>
    <row r="793" spans="1:17" ht="15">
      <c r="A793" t="s">
        <v>6896</v>
      </c>
      <c r="C793" s="2" t="s">
        <v>10095</v>
      </c>
      <c r="E793" s="2" t="s">
        <v>967</v>
      </c>
      <c r="F793" t="s">
        <v>7966</v>
      </c>
      <c r="G793" t="s">
        <v>4693</v>
      </c>
      <c r="H793" s="22" t="s">
        <v>1404</v>
      </c>
      <c r="I793" t="s">
        <v>4693</v>
      </c>
      <c r="J793" s="11" t="str">
        <f t="shared" si="141"/>
        <v>IC.PA.091905</v>
      </c>
      <c r="K793" s="2" t="s">
        <v>1192</v>
      </c>
      <c r="L793" t="str">
        <f t="shared" si="140"/>
        <v>Groin</v>
      </c>
      <c r="M793" s="2" t="str">
        <f t="shared" si="142"/>
        <v>PI.IC.PA.091905.01</v>
      </c>
      <c r="N793" s="12"/>
      <c r="O793" s="12" t="str">
        <f t="shared" si="143"/>
        <v>PH.IC.PA.091905.01</v>
      </c>
      <c r="Q793" s="12" t="str">
        <f t="shared" si="144"/>
        <v>CL.IC.PA.091905.01</v>
      </c>
    </row>
    <row r="794" spans="1:17" ht="15">
      <c r="A794" t="s">
        <v>6896</v>
      </c>
      <c r="C794" s="2" t="s">
        <v>10095</v>
      </c>
      <c r="E794" s="2" t="s">
        <v>967</v>
      </c>
      <c r="F794" t="s">
        <v>7966</v>
      </c>
      <c r="G794" t="s">
        <v>4137</v>
      </c>
      <c r="H794" s="22" t="s">
        <v>1406</v>
      </c>
      <c r="I794" t="s">
        <v>4137</v>
      </c>
      <c r="J794" s="11" t="str">
        <f t="shared" si="141"/>
        <v>IC.PA.091906</v>
      </c>
      <c r="K794" s="2" t="s">
        <v>1192</v>
      </c>
      <c r="L794" t="str">
        <f t="shared" si="140"/>
        <v>Scrotum</v>
      </c>
      <c r="M794" s="2" t="str">
        <f t="shared" si="142"/>
        <v>PI.IC.PA.091906.01</v>
      </c>
      <c r="N794" s="12"/>
      <c r="O794" s="12" t="str">
        <f t="shared" si="143"/>
        <v>PH.IC.PA.091906.01</v>
      </c>
      <c r="Q794" s="12" t="str">
        <f t="shared" si="144"/>
        <v>CL.IC.PA.091906.01</v>
      </c>
    </row>
    <row r="795" spans="1:17" ht="15">
      <c r="A795" t="s">
        <v>6896</v>
      </c>
      <c r="C795" s="2" t="s">
        <v>10095</v>
      </c>
      <c r="D795" t="s">
        <v>7612</v>
      </c>
      <c r="E795" s="2" t="s">
        <v>6396</v>
      </c>
      <c r="F795" t="s">
        <v>7967</v>
      </c>
      <c r="G795" t="s">
        <v>4800</v>
      </c>
      <c r="H795" s="22" t="s">
        <v>1396</v>
      </c>
      <c r="I795" t="s">
        <v>4800</v>
      </c>
      <c r="J795" s="11" t="str">
        <f t="shared" si="141"/>
        <v>IC.PA.092001</v>
      </c>
      <c r="K795" s="2" t="s">
        <v>1192</v>
      </c>
      <c r="L795" t="str">
        <f t="shared" si="140"/>
        <v>Breast</v>
      </c>
      <c r="M795" s="2" t="str">
        <f t="shared" si="142"/>
        <v>PI.IC.PA.092001.01</v>
      </c>
      <c r="N795" s="12"/>
      <c r="O795" s="12" t="str">
        <f t="shared" si="143"/>
        <v>PH.IC.PA.092001.01</v>
      </c>
      <c r="Q795" s="12" t="str">
        <f t="shared" si="144"/>
        <v>CL.IC.PA.092001.01</v>
      </c>
    </row>
    <row r="796" spans="1:17" ht="15">
      <c r="A796" t="s">
        <v>6896</v>
      </c>
      <c r="C796" s="2" t="s">
        <v>10095</v>
      </c>
      <c r="E796" s="2" t="s">
        <v>6396</v>
      </c>
      <c r="F796" t="s">
        <v>7967</v>
      </c>
      <c r="G796" t="s">
        <v>4386</v>
      </c>
      <c r="H796" s="22" t="s">
        <v>1398</v>
      </c>
      <c r="I796" t="s">
        <v>4386</v>
      </c>
      <c r="J796" s="11" t="str">
        <f t="shared" si="141"/>
        <v>IC.PA.092002</v>
      </c>
      <c r="K796" s="2" t="s">
        <v>1192</v>
      </c>
      <c r="L796" t="str">
        <f t="shared" si="140"/>
        <v>Chest</v>
      </c>
      <c r="M796" s="2" t="str">
        <f t="shared" si="142"/>
        <v>PI.IC.PA.092002.01</v>
      </c>
      <c r="N796" s="12"/>
      <c r="O796" s="12" t="str">
        <f t="shared" si="143"/>
        <v>PH.IC.PA.092002.01</v>
      </c>
      <c r="Q796" s="12" t="str">
        <f t="shared" si="144"/>
        <v>CL.IC.PA.092002.01</v>
      </c>
    </row>
    <row r="797" spans="1:17" ht="15">
      <c r="A797" t="s">
        <v>6896</v>
      </c>
      <c r="C797" s="2" t="s">
        <v>10095</v>
      </c>
      <c r="E797" s="2" t="s">
        <v>6396</v>
      </c>
      <c r="F797" t="s">
        <v>7967</v>
      </c>
      <c r="G797" t="s">
        <v>3988</v>
      </c>
      <c r="H797" s="22" t="s">
        <v>1400</v>
      </c>
      <c r="I797" t="s">
        <v>3988</v>
      </c>
      <c r="J797" s="11" t="str">
        <f t="shared" si="141"/>
        <v>IC.PA.092003</v>
      </c>
      <c r="K797" s="2" t="s">
        <v>1192</v>
      </c>
      <c r="L797" t="str">
        <f t="shared" si="140"/>
        <v>Sternum</v>
      </c>
      <c r="M797" s="2" t="str">
        <f t="shared" si="142"/>
        <v>PI.IC.PA.092003.01</v>
      </c>
      <c r="N797" s="12"/>
      <c r="O797" s="12" t="str">
        <f t="shared" si="143"/>
        <v>PH.IC.PA.092003.01</v>
      </c>
      <c r="Q797" s="12" t="str">
        <f t="shared" si="144"/>
        <v>CL.IC.PA.092003.01</v>
      </c>
    </row>
    <row r="798" spans="1:17" ht="15">
      <c r="A798" t="s">
        <v>6896</v>
      </c>
      <c r="C798" s="2" t="s">
        <v>10095</v>
      </c>
      <c r="E798" s="2" t="s">
        <v>6396</v>
      </c>
      <c r="F798" t="s">
        <v>7967</v>
      </c>
      <c r="G798" t="s">
        <v>7472</v>
      </c>
      <c r="H798" s="22" t="s">
        <v>1402</v>
      </c>
      <c r="I798" t="s">
        <v>7472</v>
      </c>
      <c r="J798" s="11" t="str">
        <f t="shared" si="141"/>
        <v>IC.PA.092004</v>
      </c>
      <c r="K798" s="2" t="s">
        <v>1192</v>
      </c>
      <c r="L798" t="str">
        <f t="shared" si="140"/>
        <v>Midsternal</v>
      </c>
      <c r="M798" s="2" t="str">
        <f t="shared" si="142"/>
        <v>PI.IC.PA.092004.01</v>
      </c>
      <c r="N798" s="12"/>
      <c r="O798" s="12" t="str">
        <f t="shared" si="143"/>
        <v>PH.IC.PA.092004.01</v>
      </c>
      <c r="Q798" s="12" t="str">
        <f t="shared" si="144"/>
        <v>CL.IC.PA.092004.01</v>
      </c>
    </row>
    <row r="799" spans="1:17" ht="15">
      <c r="A799" t="s">
        <v>6896</v>
      </c>
      <c r="C799" s="2" t="s">
        <v>10095</v>
      </c>
      <c r="E799" s="2" t="s">
        <v>6396</v>
      </c>
      <c r="F799" t="s">
        <v>7967</v>
      </c>
      <c r="G799" t="s">
        <v>7473</v>
      </c>
      <c r="H799" s="22" t="s">
        <v>1404</v>
      </c>
      <c r="I799" t="s">
        <v>7473</v>
      </c>
      <c r="J799" s="11" t="str">
        <f t="shared" si="141"/>
        <v>IC.PA.092005</v>
      </c>
      <c r="K799" s="2" t="s">
        <v>1192</v>
      </c>
      <c r="L799" t="str">
        <f t="shared" si="140"/>
        <v>Substernal</v>
      </c>
      <c r="M799" s="2" t="str">
        <f t="shared" si="142"/>
        <v>PI.IC.PA.092005.01</v>
      </c>
      <c r="N799" s="12"/>
      <c r="O799" s="12" t="str">
        <f t="shared" si="143"/>
        <v>PH.IC.PA.092005.01</v>
      </c>
      <c r="Q799" s="12" t="str">
        <f t="shared" si="144"/>
        <v>CL.IC.PA.092005.01</v>
      </c>
    </row>
    <row r="800" spans="1:17" ht="15">
      <c r="A800" t="s">
        <v>6896</v>
      </c>
      <c r="C800" s="2" t="s">
        <v>10095</v>
      </c>
      <c r="E800" s="2" t="s">
        <v>6396</v>
      </c>
      <c r="F800" t="s">
        <v>7967</v>
      </c>
      <c r="G800" t="s">
        <v>7295</v>
      </c>
      <c r="H800" s="22" t="s">
        <v>1406</v>
      </c>
      <c r="I800" t="s">
        <v>7295</v>
      </c>
      <c r="J800" s="11" t="str">
        <f t="shared" si="141"/>
        <v>IC.PA.092006</v>
      </c>
      <c r="K800" s="2" t="s">
        <v>1192</v>
      </c>
      <c r="L800" t="str">
        <f t="shared" si="140"/>
        <v>Epigastric</v>
      </c>
      <c r="M800" s="2" t="str">
        <f t="shared" si="142"/>
        <v>PI.IC.PA.092006.01</v>
      </c>
      <c r="N800" s="12"/>
      <c r="O800" s="12" t="str">
        <f t="shared" si="143"/>
        <v>PH.IC.PA.092006.01</v>
      </c>
      <c r="Q800" s="12" t="str">
        <f t="shared" si="144"/>
        <v>CL.IC.PA.092006.01</v>
      </c>
    </row>
    <row r="801" spans="1:17" ht="15">
      <c r="A801" t="s">
        <v>6896</v>
      </c>
      <c r="C801" s="2" t="s">
        <v>10095</v>
      </c>
      <c r="E801" s="2" t="s">
        <v>6396</v>
      </c>
      <c r="F801" t="s">
        <v>7967</v>
      </c>
      <c r="G801" t="s">
        <v>1234</v>
      </c>
      <c r="H801" s="22" t="s">
        <v>1419</v>
      </c>
      <c r="I801" t="s">
        <v>1234</v>
      </c>
      <c r="J801" s="11" t="str">
        <f t="shared" si="141"/>
        <v>IC.PA.092007</v>
      </c>
      <c r="K801" s="2" t="s">
        <v>1192</v>
      </c>
      <c r="L801" t="str">
        <f t="shared" si="140"/>
        <v>Back</v>
      </c>
      <c r="M801" s="2" t="str">
        <f t="shared" si="142"/>
        <v>PI.IC.PA.092007.01</v>
      </c>
      <c r="N801" s="12"/>
      <c r="O801" s="12" t="str">
        <f t="shared" si="143"/>
        <v>PH.IC.PA.092007.01</v>
      </c>
      <c r="Q801" s="12" t="str">
        <f t="shared" si="144"/>
        <v>CL.IC.PA.092007.01</v>
      </c>
    </row>
    <row r="802" spans="1:17" ht="15">
      <c r="A802" t="s">
        <v>6896</v>
      </c>
      <c r="C802" s="2" t="s">
        <v>10095</v>
      </c>
      <c r="E802" s="2" t="s">
        <v>6396</v>
      </c>
      <c r="F802" t="s">
        <v>7967</v>
      </c>
      <c r="G802" t="s">
        <v>7296</v>
      </c>
      <c r="H802" s="22" t="s">
        <v>1550</v>
      </c>
      <c r="I802" t="s">
        <v>7297</v>
      </c>
      <c r="J802" s="11" t="str">
        <f t="shared" si="141"/>
        <v>IC.PA.092008</v>
      </c>
      <c r="K802" s="2" t="s">
        <v>1192</v>
      </c>
      <c r="L802" t="str">
        <f t="shared" si="140"/>
        <v>Back upper</v>
      </c>
      <c r="M802" s="2" t="str">
        <f t="shared" si="142"/>
        <v>PI.IC.PA.092008.01</v>
      </c>
      <c r="N802" s="12"/>
      <c r="O802" s="12" t="str">
        <f t="shared" si="143"/>
        <v>PH.IC.PA.092008.01</v>
      </c>
      <c r="Q802" s="12" t="str">
        <f t="shared" si="144"/>
        <v>CL.IC.PA.092008.01</v>
      </c>
    </row>
    <row r="803" spans="1:17" ht="15">
      <c r="A803" t="s">
        <v>6896</v>
      </c>
      <c r="C803" s="2" t="s">
        <v>10095</v>
      </c>
      <c r="E803" s="2" t="s">
        <v>6396</v>
      </c>
      <c r="F803" t="s">
        <v>7967</v>
      </c>
      <c r="G803" t="s">
        <v>7298</v>
      </c>
      <c r="H803" s="22" t="s">
        <v>1551</v>
      </c>
      <c r="I803" t="s">
        <v>7299</v>
      </c>
      <c r="J803" s="11" t="str">
        <f t="shared" si="141"/>
        <v>IC.PA.092009</v>
      </c>
      <c r="K803" s="2" t="s">
        <v>1192</v>
      </c>
      <c r="L803" t="str">
        <f t="shared" si="140"/>
        <v>Back lower</v>
      </c>
      <c r="M803" s="2" t="str">
        <f t="shared" si="142"/>
        <v>PI.IC.PA.092009.01</v>
      </c>
      <c r="N803" s="12"/>
      <c r="O803" s="12" t="str">
        <f t="shared" si="143"/>
        <v>PH.IC.PA.092009.01</v>
      </c>
      <c r="Q803" s="12" t="str">
        <f t="shared" si="144"/>
        <v>CL.IC.PA.092009.01</v>
      </c>
    </row>
    <row r="804" spans="1:17" ht="15">
      <c r="A804" t="s">
        <v>6896</v>
      </c>
      <c r="C804" s="2" t="s">
        <v>10095</v>
      </c>
      <c r="E804" s="2" t="s">
        <v>6396</v>
      </c>
      <c r="F804" t="s">
        <v>7967</v>
      </c>
      <c r="G804" t="s">
        <v>5198</v>
      </c>
      <c r="H804" s="22" t="s">
        <v>1571</v>
      </c>
      <c r="I804" t="s">
        <v>5198</v>
      </c>
      <c r="J804" s="11" t="str">
        <f t="shared" si="141"/>
        <v>IC.PA.092010</v>
      </c>
      <c r="K804" s="2" t="s">
        <v>1192</v>
      </c>
      <c r="L804" t="str">
        <f t="shared" si="140"/>
        <v>Flank</v>
      </c>
      <c r="M804" s="2" t="str">
        <f t="shared" si="142"/>
        <v>PI.IC.PA.092010.01</v>
      </c>
      <c r="N804" s="12"/>
      <c r="O804" s="12" t="str">
        <f t="shared" si="143"/>
        <v>PH.IC.PA.092010.01</v>
      </c>
      <c r="Q804" s="12" t="str">
        <f t="shared" si="144"/>
        <v>CL.IC.PA.092010.01</v>
      </c>
    </row>
    <row r="805" spans="1:17" ht="15">
      <c r="A805" t="s">
        <v>6896</v>
      </c>
      <c r="C805" s="2" t="s">
        <v>10095</v>
      </c>
      <c r="D805" t="s">
        <v>7300</v>
      </c>
      <c r="E805" s="2" t="s">
        <v>5577</v>
      </c>
      <c r="F805" t="s">
        <v>7968</v>
      </c>
      <c r="G805" t="s">
        <v>7479</v>
      </c>
      <c r="H805" s="22" t="s">
        <v>1396</v>
      </c>
      <c r="I805" t="s">
        <v>7480</v>
      </c>
      <c r="J805" s="11" t="str">
        <f t="shared" si="141"/>
        <v>IC.PA.092101</v>
      </c>
      <c r="K805" s="2" t="s">
        <v>1192</v>
      </c>
      <c r="L805" t="str">
        <f t="shared" si="140"/>
        <v>Satisfied, continue plan of care</v>
      </c>
      <c r="M805" s="2" t="str">
        <f t="shared" si="142"/>
        <v>PI.IC.PA.092101.01</v>
      </c>
      <c r="N805" s="12"/>
      <c r="O805" s="12" t="str">
        <f t="shared" si="143"/>
        <v>PH.IC.PA.092101.01</v>
      </c>
      <c r="Q805" s="12" t="str">
        <f t="shared" si="144"/>
        <v>CL.IC.PA.092101.01</v>
      </c>
    </row>
    <row r="806" spans="1:17" ht="15">
      <c r="A806" t="s">
        <v>6896</v>
      </c>
      <c r="C806" s="2" t="s">
        <v>10095</v>
      </c>
      <c r="E806" s="2" t="s">
        <v>5577</v>
      </c>
      <c r="F806" t="s">
        <v>7968</v>
      </c>
      <c r="G806" t="s">
        <v>7306</v>
      </c>
      <c r="H806" s="22" t="s">
        <v>1398</v>
      </c>
      <c r="I806" t="s">
        <v>7307</v>
      </c>
      <c r="J806" s="11" t="str">
        <f t="shared" si="141"/>
        <v>IC.PA.092102</v>
      </c>
      <c r="K806" s="2" t="s">
        <v>1192</v>
      </c>
      <c r="L806" t="str">
        <f t="shared" si="140"/>
        <v>No, continue pain reassessment</v>
      </c>
      <c r="M806" s="2" t="str">
        <f t="shared" si="142"/>
        <v>PI.IC.PA.092102.01</v>
      </c>
      <c r="N806" s="12"/>
      <c r="O806" s="12" t="str">
        <f t="shared" si="143"/>
        <v>PH.IC.PA.092102.01</v>
      </c>
      <c r="Q806" s="12" t="str">
        <f t="shared" si="144"/>
        <v>CL.IC.PA.092102.01</v>
      </c>
    </row>
    <row r="807" spans="1:17" ht="15">
      <c r="A807" t="s">
        <v>6896</v>
      </c>
      <c r="C807" s="2" t="s">
        <v>10095</v>
      </c>
      <c r="D807" t="s">
        <v>7308</v>
      </c>
      <c r="E807" s="2" t="s">
        <v>5751</v>
      </c>
      <c r="F807" t="s">
        <v>7969</v>
      </c>
      <c r="G807" t="s">
        <v>1001</v>
      </c>
      <c r="H807" s="22" t="s">
        <v>1396</v>
      </c>
      <c r="I807" t="s">
        <v>1001</v>
      </c>
      <c r="J807" s="11" t="str">
        <f t="shared" si="141"/>
        <v>IC.PA.092201</v>
      </c>
      <c r="K807" s="2" t="s">
        <v>1192</v>
      </c>
      <c r="L807" t="str">
        <f t="shared" si="140"/>
        <v>None</v>
      </c>
      <c r="M807" s="2" t="str">
        <f t="shared" si="142"/>
        <v>PI.IC.PA.092201.01</v>
      </c>
      <c r="N807" s="12"/>
      <c r="O807" s="12" t="str">
        <f t="shared" si="143"/>
        <v>PH.IC.PA.092201.01</v>
      </c>
      <c r="Q807" s="12" t="str">
        <f t="shared" si="144"/>
        <v>CL.IC.PA.092201.01</v>
      </c>
    </row>
    <row r="808" spans="1:17" ht="15">
      <c r="A808" t="s">
        <v>6896</v>
      </c>
      <c r="C808" s="2" t="s">
        <v>10095</v>
      </c>
      <c r="E808" s="2" t="s">
        <v>5751</v>
      </c>
      <c r="F808" t="s">
        <v>7969</v>
      </c>
      <c r="G808" t="s">
        <v>7310</v>
      </c>
      <c r="H808" s="22" t="s">
        <v>1398</v>
      </c>
      <c r="I808" t="s">
        <v>7311</v>
      </c>
      <c r="J808" s="11" t="str">
        <f t="shared" si="141"/>
        <v>IC.PA.092202</v>
      </c>
      <c r="K808" s="2" t="s">
        <v>1192</v>
      </c>
      <c r="L808" t="str">
        <f t="shared" si="140"/>
        <v>Chest right</v>
      </c>
      <c r="M808" s="2" t="str">
        <f t="shared" si="142"/>
        <v>PI.IC.PA.092202.01</v>
      </c>
      <c r="N808" s="12"/>
      <c r="O808" s="12" t="str">
        <f t="shared" si="143"/>
        <v>PH.IC.PA.092202.01</v>
      </c>
      <c r="Q808" s="12" t="str">
        <f t="shared" si="144"/>
        <v>CL.IC.PA.092202.01</v>
      </c>
    </row>
    <row r="809" spans="1:17" ht="15">
      <c r="A809" t="s">
        <v>6896</v>
      </c>
      <c r="C809" s="2" t="s">
        <v>10095</v>
      </c>
      <c r="E809" s="2" t="s">
        <v>5751</v>
      </c>
      <c r="F809" t="s">
        <v>7969</v>
      </c>
      <c r="G809" t="s">
        <v>7312</v>
      </c>
      <c r="H809" s="22" t="s">
        <v>1400</v>
      </c>
      <c r="I809" t="s">
        <v>7313</v>
      </c>
      <c r="J809" s="11" t="str">
        <f t="shared" si="141"/>
        <v>IC.PA.092203</v>
      </c>
      <c r="K809" s="2" t="s">
        <v>1192</v>
      </c>
      <c r="L809" t="str">
        <f t="shared" ref="L809:L872" si="145">G809</f>
        <v>Chest left</v>
      </c>
      <c r="M809" s="2" t="str">
        <f t="shared" si="142"/>
        <v>PI.IC.PA.092203.01</v>
      </c>
      <c r="N809" s="12"/>
      <c r="O809" s="12" t="str">
        <f t="shared" si="143"/>
        <v>PH.IC.PA.092203.01</v>
      </c>
      <c r="Q809" s="12" t="str">
        <f t="shared" si="144"/>
        <v>CL.IC.PA.092203.01</v>
      </c>
    </row>
    <row r="810" spans="1:17" ht="15">
      <c r="A810" t="s">
        <v>6896</v>
      </c>
      <c r="C810" s="2" t="s">
        <v>10095</v>
      </c>
      <c r="E810" s="2" t="s">
        <v>5751</v>
      </c>
      <c r="F810" t="s">
        <v>7969</v>
      </c>
      <c r="G810" t="s">
        <v>4830</v>
      </c>
      <c r="H810" s="22" t="s">
        <v>1402</v>
      </c>
      <c r="I810" t="s">
        <v>4830</v>
      </c>
      <c r="J810" s="11" t="str">
        <f t="shared" si="141"/>
        <v>IC.PA.092204</v>
      </c>
      <c r="K810" s="2" t="s">
        <v>1192</v>
      </c>
      <c r="L810" t="str">
        <f t="shared" si="145"/>
        <v>Jaw</v>
      </c>
      <c r="M810" s="2" t="str">
        <f t="shared" si="142"/>
        <v>PI.IC.PA.092204.01</v>
      </c>
      <c r="N810" s="12"/>
      <c r="O810" s="12" t="str">
        <f t="shared" si="143"/>
        <v>PH.IC.PA.092204.01</v>
      </c>
      <c r="Q810" s="12" t="str">
        <f t="shared" si="144"/>
        <v>CL.IC.PA.092204.01</v>
      </c>
    </row>
    <row r="811" spans="1:17" ht="15">
      <c r="A811" t="s">
        <v>6896</v>
      </c>
      <c r="C811" s="2" t="s">
        <v>10095</v>
      </c>
      <c r="E811" s="2" t="s">
        <v>5751</v>
      </c>
      <c r="F811" t="s">
        <v>7969</v>
      </c>
      <c r="G811" t="s">
        <v>7314</v>
      </c>
      <c r="H811" s="22" t="s">
        <v>1404</v>
      </c>
      <c r="I811" t="s">
        <v>5628</v>
      </c>
      <c r="J811" s="11" t="str">
        <f t="shared" si="141"/>
        <v>IC.PA.092205</v>
      </c>
      <c r="K811" s="2" t="s">
        <v>1192</v>
      </c>
      <c r="L811" t="str">
        <f t="shared" si="145"/>
        <v>Shoulder right</v>
      </c>
      <c r="M811" s="2" t="str">
        <f t="shared" si="142"/>
        <v>PI.IC.PA.092205.01</v>
      </c>
      <c r="N811" s="12"/>
      <c r="O811" s="12" t="str">
        <f t="shared" si="143"/>
        <v>PH.IC.PA.092205.01</v>
      </c>
      <c r="Q811" s="12" t="str">
        <f t="shared" si="144"/>
        <v>CL.IC.PA.092205.01</v>
      </c>
    </row>
    <row r="812" spans="1:17" ht="15">
      <c r="A812" t="s">
        <v>6896</v>
      </c>
      <c r="C812" s="2" t="s">
        <v>10095</v>
      </c>
      <c r="E812" s="2" t="s">
        <v>5751</v>
      </c>
      <c r="F812" t="s">
        <v>7969</v>
      </c>
      <c r="G812" t="s">
        <v>7315</v>
      </c>
      <c r="H812" s="22" t="s">
        <v>1406</v>
      </c>
      <c r="I812" t="s">
        <v>5629</v>
      </c>
      <c r="J812" s="11" t="str">
        <f t="shared" si="141"/>
        <v>IC.PA.092206</v>
      </c>
      <c r="K812" s="2" t="s">
        <v>1192</v>
      </c>
      <c r="L812" t="str">
        <f t="shared" si="145"/>
        <v>Shoulder left</v>
      </c>
      <c r="M812" s="2" t="str">
        <f t="shared" si="142"/>
        <v>PI.IC.PA.092206.01</v>
      </c>
      <c r="N812" s="12"/>
      <c r="O812" s="12" t="str">
        <f t="shared" si="143"/>
        <v>PH.IC.PA.092206.01</v>
      </c>
      <c r="Q812" s="12" t="str">
        <f t="shared" si="144"/>
        <v>CL.IC.PA.092206.01</v>
      </c>
    </row>
    <row r="813" spans="1:17" ht="15">
      <c r="A813" t="s">
        <v>6896</v>
      </c>
      <c r="C813" s="2" t="s">
        <v>10095</v>
      </c>
      <c r="E813" s="2" t="s">
        <v>5751</v>
      </c>
      <c r="F813" t="s">
        <v>7969</v>
      </c>
      <c r="G813" t="s">
        <v>4113</v>
      </c>
      <c r="H813" s="22" t="s">
        <v>1419</v>
      </c>
      <c r="I813" t="s">
        <v>4113</v>
      </c>
      <c r="J813" s="11" t="str">
        <f t="shared" si="141"/>
        <v>IC.PA.092207</v>
      </c>
      <c r="K813" s="2" t="s">
        <v>1192</v>
      </c>
      <c r="L813" t="str">
        <f t="shared" si="145"/>
        <v>Neck</v>
      </c>
      <c r="M813" s="2" t="str">
        <f t="shared" si="142"/>
        <v>PI.IC.PA.092207.01</v>
      </c>
      <c r="N813" s="12"/>
      <c r="O813" s="12" t="str">
        <f t="shared" si="143"/>
        <v>PH.IC.PA.092207.01</v>
      </c>
      <c r="Q813" s="12" t="str">
        <f t="shared" si="144"/>
        <v>CL.IC.PA.092207.01</v>
      </c>
    </row>
    <row r="814" spans="1:17" ht="15">
      <c r="A814" t="s">
        <v>6896</v>
      </c>
      <c r="C814" s="2" t="s">
        <v>10095</v>
      </c>
      <c r="E814" s="2" t="s">
        <v>5751</v>
      </c>
      <c r="F814" t="s">
        <v>7969</v>
      </c>
      <c r="G814" t="s">
        <v>7295</v>
      </c>
      <c r="H814" s="22" t="s">
        <v>1550</v>
      </c>
      <c r="I814" t="s">
        <v>7295</v>
      </c>
      <c r="J814" s="11" t="str">
        <f t="shared" si="141"/>
        <v>IC.PA.092208</v>
      </c>
      <c r="K814" s="2" t="s">
        <v>1192</v>
      </c>
      <c r="L814" t="str">
        <f t="shared" si="145"/>
        <v>Epigastric</v>
      </c>
      <c r="M814" s="2" t="str">
        <f t="shared" si="142"/>
        <v>PI.IC.PA.092208.01</v>
      </c>
      <c r="N814" s="12"/>
      <c r="O814" s="12" t="str">
        <f t="shared" si="143"/>
        <v>PH.IC.PA.092208.01</v>
      </c>
      <c r="Q814" s="12" t="str">
        <f t="shared" si="144"/>
        <v>CL.IC.PA.092208.01</v>
      </c>
    </row>
    <row r="815" spans="1:17" ht="15">
      <c r="A815" t="s">
        <v>6896</v>
      </c>
      <c r="C815" s="2" t="s">
        <v>10095</v>
      </c>
      <c r="E815" s="2" t="s">
        <v>5751</v>
      </c>
      <c r="F815" t="s">
        <v>7969</v>
      </c>
      <c r="G815" t="s">
        <v>7316</v>
      </c>
      <c r="H815" s="22" t="s">
        <v>1551</v>
      </c>
      <c r="I815" t="s">
        <v>5831</v>
      </c>
      <c r="J815" s="11" t="str">
        <f t="shared" si="141"/>
        <v>IC.PA.092209</v>
      </c>
      <c r="K815" s="2" t="s">
        <v>1192</v>
      </c>
      <c r="L815" t="str">
        <f t="shared" si="145"/>
        <v>Arm right</v>
      </c>
      <c r="M815" s="2" t="str">
        <f t="shared" si="142"/>
        <v>PI.IC.PA.092209.01</v>
      </c>
      <c r="N815" s="12"/>
      <c r="O815" s="12" t="str">
        <f t="shared" si="143"/>
        <v>PH.IC.PA.092209.01</v>
      </c>
      <c r="Q815" s="12" t="str">
        <f t="shared" si="144"/>
        <v>CL.IC.PA.092209.01</v>
      </c>
    </row>
    <row r="816" spans="1:17" ht="15">
      <c r="A816" t="s">
        <v>6896</v>
      </c>
      <c r="C816" s="2" t="s">
        <v>10095</v>
      </c>
      <c r="E816" s="2" t="s">
        <v>5751</v>
      </c>
      <c r="F816" t="s">
        <v>7969</v>
      </c>
      <c r="G816" t="s">
        <v>7317</v>
      </c>
      <c r="H816" s="22" t="s">
        <v>1571</v>
      </c>
      <c r="I816" t="s">
        <v>5994</v>
      </c>
      <c r="J816" s="11" t="str">
        <f t="shared" si="141"/>
        <v>IC.PA.092210</v>
      </c>
      <c r="K816" s="2" t="s">
        <v>1192</v>
      </c>
      <c r="L816" t="str">
        <f t="shared" si="145"/>
        <v>Arm left</v>
      </c>
      <c r="M816" s="2" t="str">
        <f t="shared" si="142"/>
        <v>PI.IC.PA.092210.01</v>
      </c>
      <c r="N816" s="12"/>
      <c r="O816" s="12" t="str">
        <f t="shared" si="143"/>
        <v>PH.IC.PA.092210.01</v>
      </c>
      <c r="Q816" s="12" t="str">
        <f t="shared" si="144"/>
        <v>CL.IC.PA.092210.01</v>
      </c>
    </row>
    <row r="817" spans="1:19" ht="15">
      <c r="A817" t="s">
        <v>6896</v>
      </c>
      <c r="C817" s="2" t="s">
        <v>10095</v>
      </c>
      <c r="E817" s="2" t="s">
        <v>5751</v>
      </c>
      <c r="F817" t="s">
        <v>7969</v>
      </c>
      <c r="G817" t="s">
        <v>1234</v>
      </c>
      <c r="H817" s="22" t="s">
        <v>1298</v>
      </c>
      <c r="I817" t="s">
        <v>1234</v>
      </c>
      <c r="J817" s="11" t="str">
        <f t="shared" si="141"/>
        <v>IC.PA.092211</v>
      </c>
      <c r="K817" s="2" t="s">
        <v>1192</v>
      </c>
      <c r="L817" t="str">
        <f t="shared" si="145"/>
        <v>Back</v>
      </c>
      <c r="M817" s="2" t="str">
        <f t="shared" si="142"/>
        <v>PI.IC.PA.092211.01</v>
      </c>
      <c r="N817" s="12"/>
      <c r="O817" s="12" t="str">
        <f t="shared" si="143"/>
        <v>PH.IC.PA.092211.01</v>
      </c>
      <c r="Q817" s="12" t="str">
        <f t="shared" si="144"/>
        <v>CL.IC.PA.092211.01</v>
      </c>
    </row>
    <row r="818" spans="1:19" ht="15">
      <c r="A818" t="s">
        <v>6896</v>
      </c>
      <c r="C818" s="2" t="s">
        <v>10095</v>
      </c>
      <c r="E818" s="2" t="s">
        <v>5751</v>
      </c>
      <c r="F818" t="s">
        <v>7969</v>
      </c>
      <c r="G818" t="s">
        <v>7318</v>
      </c>
      <c r="H818" s="22" t="s">
        <v>1299</v>
      </c>
      <c r="I818" t="s">
        <v>5804</v>
      </c>
      <c r="J818" s="11" t="str">
        <f t="shared" si="141"/>
        <v>IC.PA.092212</v>
      </c>
      <c r="K818" s="2" t="s">
        <v>1192</v>
      </c>
      <c r="L818" t="str">
        <f t="shared" si="145"/>
        <v>Elbow right</v>
      </c>
      <c r="M818" s="2" t="str">
        <f t="shared" si="142"/>
        <v>PI.IC.PA.092212.01</v>
      </c>
      <c r="N818" s="12"/>
      <c r="O818" s="12" t="str">
        <f t="shared" si="143"/>
        <v>PH.IC.PA.092212.01</v>
      </c>
      <c r="Q818" s="12" t="str">
        <f t="shared" si="144"/>
        <v>CL.IC.PA.092212.01</v>
      </c>
    </row>
    <row r="819" spans="1:19" ht="15">
      <c r="A819" t="s">
        <v>6896</v>
      </c>
      <c r="C819" s="2" t="s">
        <v>10095</v>
      </c>
      <c r="E819" s="2" t="s">
        <v>5751</v>
      </c>
      <c r="F819" t="s">
        <v>7969</v>
      </c>
      <c r="G819" t="s">
        <v>7319</v>
      </c>
      <c r="H819" s="22" t="s">
        <v>1300</v>
      </c>
      <c r="I819" t="s">
        <v>5805</v>
      </c>
      <c r="J819" s="11" t="str">
        <f t="shared" si="141"/>
        <v>IC.PA.092213</v>
      </c>
      <c r="K819" s="2" t="s">
        <v>1192</v>
      </c>
      <c r="L819" t="str">
        <f t="shared" si="145"/>
        <v>Elbow left</v>
      </c>
      <c r="M819" s="2" t="str">
        <f t="shared" si="142"/>
        <v>PI.IC.PA.092213.01</v>
      </c>
      <c r="N819" s="12"/>
      <c r="O819" s="12" t="str">
        <f t="shared" si="143"/>
        <v>PH.IC.PA.092213.01</v>
      </c>
      <c r="Q819" s="12" t="str">
        <f t="shared" si="144"/>
        <v>CL.IC.PA.092213.01</v>
      </c>
    </row>
    <row r="820" spans="1:19" ht="15">
      <c r="A820" t="s">
        <v>6896</v>
      </c>
      <c r="C820" s="2" t="s">
        <v>10095</v>
      </c>
      <c r="E820" s="2" t="s">
        <v>5751</v>
      </c>
      <c r="F820" t="s">
        <v>7969</v>
      </c>
      <c r="G820" t="s">
        <v>7320</v>
      </c>
      <c r="H820" s="22" t="s">
        <v>1301</v>
      </c>
      <c r="I820" t="s">
        <v>5661</v>
      </c>
      <c r="J820" s="11" t="str">
        <f t="shared" si="141"/>
        <v>IC.PA.092214</v>
      </c>
      <c r="K820" s="2" t="s">
        <v>1192</v>
      </c>
      <c r="L820" t="str">
        <f t="shared" si="145"/>
        <v>Hand right</v>
      </c>
      <c r="M820" s="2" t="str">
        <f t="shared" si="142"/>
        <v>PI.IC.PA.092214.01</v>
      </c>
      <c r="N820" s="12"/>
      <c r="O820" s="12" t="str">
        <f t="shared" si="143"/>
        <v>PH.IC.PA.092214.01</v>
      </c>
      <c r="Q820" s="12" t="str">
        <f t="shared" si="144"/>
        <v>CL.IC.PA.092214.01</v>
      </c>
    </row>
    <row r="821" spans="1:19" ht="15">
      <c r="A821" t="s">
        <v>6896</v>
      </c>
      <c r="C821" s="2" t="s">
        <v>10095</v>
      </c>
      <c r="E821" s="2" t="s">
        <v>5751</v>
      </c>
      <c r="F821" t="s">
        <v>7969</v>
      </c>
      <c r="G821" t="s">
        <v>7321</v>
      </c>
      <c r="H821" s="22" t="s">
        <v>1468</v>
      </c>
      <c r="I821" t="s">
        <v>5377</v>
      </c>
      <c r="J821" s="11" t="str">
        <f t="shared" si="141"/>
        <v>IC.PA.092215</v>
      </c>
      <c r="K821" s="2" t="s">
        <v>1192</v>
      </c>
      <c r="L821" t="str">
        <f t="shared" si="145"/>
        <v>Hand left</v>
      </c>
      <c r="M821" s="2" t="str">
        <f t="shared" si="142"/>
        <v>PI.IC.PA.092215.01</v>
      </c>
      <c r="N821" s="12"/>
      <c r="O821" s="12" t="str">
        <f t="shared" si="143"/>
        <v>PH.IC.PA.092215.01</v>
      </c>
      <c r="Q821" s="12" t="str">
        <f t="shared" si="144"/>
        <v>CL.IC.PA.092215.01</v>
      </c>
    </row>
    <row r="822" spans="1:19" ht="15">
      <c r="A822" t="s">
        <v>6896</v>
      </c>
      <c r="C822" s="2" t="s">
        <v>10095</v>
      </c>
      <c r="E822" s="2" t="s">
        <v>5751</v>
      </c>
      <c r="F822" t="s">
        <v>7969</v>
      </c>
      <c r="G822" t="s">
        <v>7488</v>
      </c>
      <c r="H822" s="22" t="s">
        <v>1469</v>
      </c>
      <c r="I822" t="s">
        <v>5996</v>
      </c>
      <c r="J822" s="11" t="str">
        <f t="shared" si="141"/>
        <v>IC.PA.092216</v>
      </c>
      <c r="K822" s="2" t="s">
        <v>1192</v>
      </c>
      <c r="L822" t="str">
        <f t="shared" si="145"/>
        <v>Leg right</v>
      </c>
      <c r="M822" s="2" t="str">
        <f t="shared" si="142"/>
        <v>PI.IC.PA.092216.01</v>
      </c>
      <c r="N822" s="12"/>
      <c r="O822" s="12" t="str">
        <f t="shared" si="143"/>
        <v>PH.IC.PA.092216.01</v>
      </c>
      <c r="Q822" s="12" t="str">
        <f t="shared" si="144"/>
        <v>CL.IC.PA.092216.01</v>
      </c>
    </row>
    <row r="823" spans="1:19" ht="15">
      <c r="A823" t="s">
        <v>6896</v>
      </c>
      <c r="C823" s="2" t="s">
        <v>10095</v>
      </c>
      <c r="E823" s="2" t="s">
        <v>5751</v>
      </c>
      <c r="F823" t="s">
        <v>7969</v>
      </c>
      <c r="G823" t="s">
        <v>7489</v>
      </c>
      <c r="H823" s="22" t="s">
        <v>1470</v>
      </c>
      <c r="I823" t="s">
        <v>5998</v>
      </c>
      <c r="J823" s="11" t="str">
        <f t="shared" si="141"/>
        <v>IC.PA.092217</v>
      </c>
      <c r="K823" s="2" t="s">
        <v>1192</v>
      </c>
      <c r="L823" t="str">
        <f t="shared" si="145"/>
        <v>Leg left</v>
      </c>
      <c r="M823" s="2" t="str">
        <f t="shared" si="142"/>
        <v>PI.IC.PA.092217.01</v>
      </c>
      <c r="N823" s="12"/>
      <c r="O823" s="12" t="str">
        <f t="shared" si="143"/>
        <v>PH.IC.PA.092217.01</v>
      </c>
      <c r="Q823" s="12" t="str">
        <f t="shared" si="144"/>
        <v>CL.IC.PA.092217.01</v>
      </c>
    </row>
    <row r="824" spans="1:19" ht="15">
      <c r="A824" t="s">
        <v>6896</v>
      </c>
      <c r="C824" s="2" t="s">
        <v>10095</v>
      </c>
      <c r="D824" t="s">
        <v>7490</v>
      </c>
      <c r="E824" s="2" t="s">
        <v>5753</v>
      </c>
      <c r="F824" t="s">
        <v>7970</v>
      </c>
      <c r="G824" t="s">
        <v>7492</v>
      </c>
      <c r="H824" s="22" t="s">
        <v>1396</v>
      </c>
      <c r="I824" t="s">
        <v>7493</v>
      </c>
      <c r="J824" s="11" t="str">
        <f t="shared" si="141"/>
        <v>IC.PA.092301</v>
      </c>
      <c r="K824" s="2" t="s">
        <v>1192</v>
      </c>
      <c r="L824" t="str">
        <f t="shared" si="145"/>
        <v>Drug as needed</v>
      </c>
      <c r="M824" s="2" t="str">
        <f t="shared" si="142"/>
        <v>PI.IC.PA.092301.01</v>
      </c>
      <c r="N824" s="12"/>
      <c r="O824" s="12" t="str">
        <f t="shared" si="143"/>
        <v>PH.IC.PA.092301.01</v>
      </c>
      <c r="Q824" s="12" t="str">
        <f t="shared" si="144"/>
        <v>CL.IC.PA.092301.01</v>
      </c>
    </row>
    <row r="825" spans="1:19" ht="15">
      <c r="A825" t="s">
        <v>6896</v>
      </c>
      <c r="C825" s="2" t="s">
        <v>10095</v>
      </c>
      <c r="E825" s="2" t="s">
        <v>5753</v>
      </c>
      <c r="F825" t="s">
        <v>7970</v>
      </c>
      <c r="G825" t="s">
        <v>1492</v>
      </c>
      <c r="H825" s="22" t="s">
        <v>1398</v>
      </c>
      <c r="I825" t="s">
        <v>1493</v>
      </c>
      <c r="J825" s="11" t="str">
        <f t="shared" si="141"/>
        <v>IC.PA.092302</v>
      </c>
      <c r="K825" s="2" t="s">
        <v>1192</v>
      </c>
      <c r="L825" t="str">
        <f t="shared" si="145"/>
        <v>Repositioning</v>
      </c>
      <c r="M825" s="2" t="str">
        <f t="shared" si="142"/>
        <v>PI.IC.PA.092302.01</v>
      </c>
      <c r="N825" s="12"/>
      <c r="O825" s="12" t="str">
        <f t="shared" si="143"/>
        <v>PH.IC.PA.092302.01</v>
      </c>
      <c r="Q825" s="12" t="str">
        <f t="shared" si="144"/>
        <v>CL.IC.PA.092302.01</v>
      </c>
    </row>
    <row r="826" spans="1:19" ht="15">
      <c r="A826" t="s">
        <v>6896</v>
      </c>
      <c r="C826" s="2" t="s">
        <v>10095</v>
      </c>
      <c r="E826" s="2" t="s">
        <v>5753</v>
      </c>
      <c r="F826" t="s">
        <v>7970</v>
      </c>
      <c r="G826" t="s">
        <v>7494</v>
      </c>
      <c r="H826" s="22" t="s">
        <v>1400</v>
      </c>
      <c r="I826" t="s">
        <v>7494</v>
      </c>
      <c r="J826" s="11" t="str">
        <f t="shared" si="141"/>
        <v>IC.PA.092303</v>
      </c>
      <c r="K826" s="2" t="s">
        <v>1192</v>
      </c>
      <c r="L826" t="str">
        <f t="shared" si="145"/>
        <v>Distraction</v>
      </c>
      <c r="M826" s="2" t="str">
        <f t="shared" si="142"/>
        <v>PI.IC.PA.092303.01</v>
      </c>
      <c r="N826" s="12"/>
      <c r="O826" s="12" t="str">
        <f t="shared" si="143"/>
        <v>PH.IC.PA.092303.01</v>
      </c>
      <c r="Q826" s="12" t="str">
        <f t="shared" si="144"/>
        <v>CL.IC.PA.092303.01</v>
      </c>
    </row>
    <row r="827" spans="1:19" ht="15">
      <c r="A827" t="s">
        <v>6896</v>
      </c>
      <c r="C827" s="2" t="s">
        <v>10095</v>
      </c>
      <c r="E827" s="2" t="s">
        <v>5753</v>
      </c>
      <c r="F827" t="s">
        <v>7970</v>
      </c>
      <c r="G827" t="s">
        <v>1249</v>
      </c>
      <c r="H827" s="22" t="s">
        <v>1402</v>
      </c>
      <c r="I827" t="s">
        <v>1249</v>
      </c>
      <c r="J827" s="11" t="str">
        <f t="shared" si="141"/>
        <v>IC.PA.092304</v>
      </c>
      <c r="K827" s="2" t="s">
        <v>1192</v>
      </c>
      <c r="L827" t="str">
        <f t="shared" si="145"/>
        <v>Cold</v>
      </c>
      <c r="M827" s="2" t="str">
        <f t="shared" si="142"/>
        <v>PI.IC.PA.092304.01</v>
      </c>
      <c r="N827" s="12"/>
      <c r="O827" s="12" t="str">
        <f t="shared" si="143"/>
        <v>PH.IC.PA.092304.01</v>
      </c>
      <c r="Q827" s="12" t="str">
        <f t="shared" si="144"/>
        <v>CL.IC.PA.092304.01</v>
      </c>
    </row>
    <row r="828" spans="1:19" ht="15">
      <c r="A828" t="s">
        <v>6896</v>
      </c>
      <c r="C828" s="2" t="s">
        <v>10095</v>
      </c>
      <c r="E828" s="2" t="s">
        <v>5753</v>
      </c>
      <c r="F828" t="s">
        <v>7970</v>
      </c>
      <c r="G828" t="s">
        <v>5612</v>
      </c>
      <c r="H828" s="22" t="s">
        <v>1404</v>
      </c>
      <c r="I828" t="s">
        <v>5612</v>
      </c>
      <c r="J828" s="11" t="str">
        <f t="shared" si="141"/>
        <v>IC.PA.092305</v>
      </c>
      <c r="K828" s="2" t="s">
        <v>1192</v>
      </c>
      <c r="L828" t="str">
        <f t="shared" si="145"/>
        <v>Heat</v>
      </c>
      <c r="M828" s="2" t="str">
        <f t="shared" si="142"/>
        <v>PI.IC.PA.092305.01</v>
      </c>
      <c r="N828" s="12"/>
      <c r="O828" s="12" t="str">
        <f t="shared" si="143"/>
        <v>PH.IC.PA.092305.01</v>
      </c>
      <c r="Q828" s="12" t="str">
        <f t="shared" si="144"/>
        <v>CL.IC.PA.092305.01</v>
      </c>
    </row>
    <row r="829" spans="1:19" ht="15">
      <c r="A829" t="s">
        <v>6896</v>
      </c>
      <c r="C829" s="2" t="s">
        <v>10095</v>
      </c>
      <c r="E829" s="2" t="s">
        <v>5753</v>
      </c>
      <c r="F829" t="s">
        <v>7970</v>
      </c>
      <c r="G829" t="s">
        <v>7495</v>
      </c>
      <c r="H829" s="22" t="s">
        <v>1406</v>
      </c>
      <c r="I829" t="s">
        <v>7496</v>
      </c>
      <c r="J829" s="11" t="str">
        <f t="shared" si="141"/>
        <v>IC.PA.092306</v>
      </c>
      <c r="K829" s="2" t="s">
        <v>1192</v>
      </c>
      <c r="L829" t="str">
        <f t="shared" si="145"/>
        <v>Special mattress</v>
      </c>
      <c r="M829" s="2" t="str">
        <f t="shared" si="142"/>
        <v>PI.IC.PA.092306.01</v>
      </c>
      <c r="N829" s="12"/>
      <c r="O829" s="12" t="str">
        <f t="shared" si="143"/>
        <v>PH.IC.PA.092306.01</v>
      </c>
      <c r="Q829" s="12" t="str">
        <f t="shared" si="144"/>
        <v>CL.IC.PA.092306.01</v>
      </c>
    </row>
    <row r="830" spans="1:19" ht="15">
      <c r="A830" t="s">
        <v>6896</v>
      </c>
      <c r="C830" s="2" t="s">
        <v>10095</v>
      </c>
      <c r="E830" s="2" t="s">
        <v>5753</v>
      </c>
      <c r="F830" t="s">
        <v>7970</v>
      </c>
      <c r="G830" t="s">
        <v>7497</v>
      </c>
      <c r="H830" s="22" t="s">
        <v>1419</v>
      </c>
      <c r="I830" t="s">
        <v>7497</v>
      </c>
      <c r="J830" s="11" t="str">
        <f t="shared" si="141"/>
        <v>IC.PA.092307</v>
      </c>
      <c r="K830" s="2" t="s">
        <v>1192</v>
      </c>
      <c r="L830" t="str">
        <f t="shared" si="145"/>
        <v>Quiet</v>
      </c>
      <c r="M830" s="2" t="str">
        <f t="shared" si="142"/>
        <v>PI.IC.PA.092307.01</v>
      </c>
      <c r="N830" s="12"/>
      <c r="O830" s="12" t="str">
        <f t="shared" si="143"/>
        <v>PH.IC.PA.092307.01</v>
      </c>
      <c r="Q830" s="12" t="str">
        <f t="shared" si="144"/>
        <v>CL.IC.PA.092307.01</v>
      </c>
    </row>
    <row r="831" spans="1:19" ht="15">
      <c r="A831" t="s">
        <v>6896</v>
      </c>
      <c r="C831" s="2" t="s">
        <v>10095</v>
      </c>
      <c r="E831" s="2" t="s">
        <v>5753</v>
      </c>
      <c r="F831" t="s">
        <v>7970</v>
      </c>
      <c r="G831" t="s">
        <v>1001</v>
      </c>
      <c r="H831" s="22" t="s">
        <v>1550</v>
      </c>
      <c r="I831" t="s">
        <v>1001</v>
      </c>
      <c r="J831" s="11" t="str">
        <f t="shared" si="141"/>
        <v>IC.PA.092308</v>
      </c>
      <c r="K831" s="2" t="s">
        <v>1192</v>
      </c>
      <c r="L831" t="str">
        <f t="shared" si="145"/>
        <v>None</v>
      </c>
      <c r="M831" s="2" t="str">
        <f t="shared" si="142"/>
        <v>PI.IC.PA.092308.01</v>
      </c>
      <c r="N831" s="12"/>
      <c r="O831" s="12" t="str">
        <f t="shared" si="143"/>
        <v>PH.IC.PA.092308.01</v>
      </c>
      <c r="Q831" s="12" t="str">
        <f t="shared" si="144"/>
        <v>CL.IC.PA.092308.01</v>
      </c>
    </row>
    <row r="832" spans="1:19" ht="15">
      <c r="A832" s="25" t="s">
        <v>6896</v>
      </c>
      <c r="B832" s="25"/>
      <c r="C832" s="2" t="s">
        <v>10095</v>
      </c>
      <c r="E832" s="2" t="s">
        <v>5753</v>
      </c>
      <c r="F832" t="s">
        <v>7970</v>
      </c>
      <c r="G832" s="25" t="s">
        <v>7642</v>
      </c>
      <c r="H832" s="22" t="s">
        <v>10095</v>
      </c>
      <c r="I832" s="25" t="s">
        <v>7642</v>
      </c>
      <c r="J832" s="11" t="str">
        <f t="shared" si="141"/>
        <v>IC.PA.092309</v>
      </c>
      <c r="K832" s="2" t="s">
        <v>1192</v>
      </c>
      <c r="L832" t="str">
        <f t="shared" si="145"/>
        <v>Back Rub</v>
      </c>
      <c r="M832" s="2" t="str">
        <f t="shared" si="142"/>
        <v>PI.IC.PA.092309.01</v>
      </c>
      <c r="N832" s="12"/>
      <c r="O832" s="12" t="str">
        <f t="shared" si="143"/>
        <v>PH.IC.PA.092309.01</v>
      </c>
      <c r="Q832" s="12" t="str">
        <f t="shared" si="144"/>
        <v>CL.IC.PA.092309.01</v>
      </c>
      <c r="R832" t="s">
        <v>1141</v>
      </c>
      <c r="S832">
        <v>487</v>
      </c>
    </row>
    <row r="833" spans="1:19" ht="15">
      <c r="A833" s="25" t="s">
        <v>6896</v>
      </c>
      <c r="B833" s="25"/>
      <c r="C833" s="2" t="s">
        <v>10095</v>
      </c>
      <c r="E833" s="2" t="s">
        <v>5753</v>
      </c>
      <c r="F833" t="s">
        <v>7970</v>
      </c>
      <c r="G833" s="25" t="s">
        <v>7643</v>
      </c>
      <c r="H833" s="22" t="s">
        <v>10905</v>
      </c>
      <c r="I833" s="25" t="s">
        <v>7643</v>
      </c>
      <c r="J833" s="11" t="str">
        <f t="shared" si="141"/>
        <v>IC.PA.092310</v>
      </c>
      <c r="K833" s="2" t="s">
        <v>1192</v>
      </c>
      <c r="L833" t="str">
        <f t="shared" si="145"/>
        <v>Biofeedback</v>
      </c>
      <c r="M833" s="2" t="str">
        <f t="shared" si="142"/>
        <v>PI.IC.PA.092310.01</v>
      </c>
      <c r="N833" s="12"/>
      <c r="O833" s="12" t="str">
        <f t="shared" si="143"/>
        <v>PH.IC.PA.092310.01</v>
      </c>
      <c r="Q833" s="12" t="str">
        <f t="shared" si="144"/>
        <v>CL.IC.PA.092310.01</v>
      </c>
      <c r="R833" t="s">
        <v>1141</v>
      </c>
      <c r="S833">
        <v>487</v>
      </c>
    </row>
    <row r="834" spans="1:19" ht="15">
      <c r="A834" s="25" t="s">
        <v>6896</v>
      </c>
      <c r="B834" s="25"/>
      <c r="C834" s="2" t="s">
        <v>10095</v>
      </c>
      <c r="E834" s="2" t="s">
        <v>5753</v>
      </c>
      <c r="F834" t="s">
        <v>7970</v>
      </c>
      <c r="G834" s="25" t="s">
        <v>7644</v>
      </c>
      <c r="H834" s="22" t="s">
        <v>8048</v>
      </c>
      <c r="I834" s="25" t="s">
        <v>7644</v>
      </c>
      <c r="J834" s="11" t="str">
        <f t="shared" si="141"/>
        <v>IC.PA.092311</v>
      </c>
      <c r="K834" s="2" t="s">
        <v>1192</v>
      </c>
      <c r="L834" t="str">
        <f t="shared" si="145"/>
        <v>Epidural</v>
      </c>
      <c r="M834" s="2" t="str">
        <f t="shared" si="142"/>
        <v>PI.IC.PA.092311.01</v>
      </c>
      <c r="N834" s="12"/>
      <c r="O834" s="12" t="str">
        <f t="shared" si="143"/>
        <v>PH.IC.PA.092311.01</v>
      </c>
      <c r="Q834" s="12" t="str">
        <f t="shared" si="144"/>
        <v>CL.IC.PA.092311.01</v>
      </c>
      <c r="R834" t="s">
        <v>1141</v>
      </c>
      <c r="S834">
        <v>487</v>
      </c>
    </row>
    <row r="835" spans="1:19" ht="15">
      <c r="A835" s="25" t="s">
        <v>6896</v>
      </c>
      <c r="B835" s="25"/>
      <c r="C835" s="2" t="s">
        <v>10095</v>
      </c>
      <c r="E835" s="2" t="s">
        <v>5753</v>
      </c>
      <c r="F835" t="s">
        <v>7970</v>
      </c>
      <c r="G835" s="25" t="s">
        <v>7645</v>
      </c>
      <c r="H835" s="22" t="s">
        <v>11023</v>
      </c>
      <c r="I835" s="25" t="s">
        <v>7645</v>
      </c>
      <c r="J835" s="11" t="str">
        <f t="shared" si="141"/>
        <v>IC.PA.092312</v>
      </c>
      <c r="K835" s="2" t="s">
        <v>1192</v>
      </c>
      <c r="L835" t="str">
        <f t="shared" si="145"/>
        <v>Guided Imagery</v>
      </c>
      <c r="M835" s="2" t="str">
        <f t="shared" si="142"/>
        <v>PI.IC.PA.092312.01</v>
      </c>
      <c r="N835" s="12"/>
      <c r="O835" s="12" t="str">
        <f t="shared" si="143"/>
        <v>PH.IC.PA.092312.01</v>
      </c>
      <c r="Q835" s="12" t="str">
        <f t="shared" si="144"/>
        <v>CL.IC.PA.092312.01</v>
      </c>
      <c r="R835" t="s">
        <v>1141</v>
      </c>
      <c r="S835">
        <v>487</v>
      </c>
    </row>
    <row r="836" spans="1:19" ht="15">
      <c r="A836" s="25" t="s">
        <v>6896</v>
      </c>
      <c r="B836" s="25"/>
      <c r="C836" s="2" t="s">
        <v>10095</v>
      </c>
      <c r="E836" s="2" t="s">
        <v>5753</v>
      </c>
      <c r="F836" t="s">
        <v>7970</v>
      </c>
      <c r="G836" s="25" t="s">
        <v>7646</v>
      </c>
      <c r="H836" s="22" t="s">
        <v>8201</v>
      </c>
      <c r="I836" s="25" t="s">
        <v>7646</v>
      </c>
      <c r="J836" s="11" t="str">
        <f t="shared" si="141"/>
        <v>IC.PA.092313</v>
      </c>
      <c r="K836" s="2" t="s">
        <v>1192</v>
      </c>
      <c r="L836" t="str">
        <f t="shared" si="145"/>
        <v>IM Med</v>
      </c>
      <c r="M836" s="2" t="str">
        <f t="shared" si="142"/>
        <v>PI.IC.PA.092313.01</v>
      </c>
      <c r="N836" s="12"/>
      <c r="O836" s="12" t="str">
        <f t="shared" si="143"/>
        <v>PH.IC.PA.092313.01</v>
      </c>
      <c r="Q836" s="12" t="str">
        <f t="shared" si="144"/>
        <v>CL.IC.PA.092313.01</v>
      </c>
      <c r="R836" t="s">
        <v>1141</v>
      </c>
      <c r="S836">
        <v>487</v>
      </c>
    </row>
    <row r="837" spans="1:19" ht="15">
      <c r="A837" s="25" t="s">
        <v>6896</v>
      </c>
      <c r="B837" s="25"/>
      <c r="C837" s="2" t="s">
        <v>10095</v>
      </c>
      <c r="E837" s="2" t="s">
        <v>5753</v>
      </c>
      <c r="F837" t="s">
        <v>7970</v>
      </c>
      <c r="G837" s="25" t="s">
        <v>7647</v>
      </c>
      <c r="H837" s="22" t="s">
        <v>9621</v>
      </c>
      <c r="I837" s="25" t="s">
        <v>7647</v>
      </c>
      <c r="J837" s="11" t="str">
        <f t="shared" si="141"/>
        <v>IC.PA.092314</v>
      </c>
      <c r="K837" s="2" t="s">
        <v>1192</v>
      </c>
      <c r="L837" t="str">
        <f t="shared" si="145"/>
        <v>IV Med</v>
      </c>
      <c r="M837" s="2" t="str">
        <f t="shared" si="142"/>
        <v>PI.IC.PA.092314.01</v>
      </c>
      <c r="N837" s="12"/>
      <c r="O837" s="12" t="str">
        <f t="shared" si="143"/>
        <v>PH.IC.PA.092314.01</v>
      </c>
      <c r="Q837" s="12" t="str">
        <f t="shared" si="144"/>
        <v>CL.IC.PA.092314.01</v>
      </c>
      <c r="R837" t="s">
        <v>1141</v>
      </c>
      <c r="S837">
        <v>487</v>
      </c>
    </row>
    <row r="838" spans="1:19" ht="15">
      <c r="A838" s="25" t="s">
        <v>6896</v>
      </c>
      <c r="B838" s="25"/>
      <c r="C838" s="2" t="s">
        <v>10095</v>
      </c>
      <c r="E838" s="2" t="s">
        <v>5753</v>
      </c>
      <c r="F838" t="s">
        <v>7970</v>
      </c>
      <c r="G838" s="25" t="s">
        <v>7648</v>
      </c>
      <c r="H838" s="22" t="s">
        <v>6135</v>
      </c>
      <c r="I838" s="25" t="s">
        <v>7648</v>
      </c>
      <c r="J838" s="11" t="str">
        <f t="shared" si="141"/>
        <v>IC.PA.092315</v>
      </c>
      <c r="K838" s="2" t="s">
        <v>1192</v>
      </c>
      <c r="L838" t="str">
        <f t="shared" si="145"/>
        <v>Massage</v>
      </c>
      <c r="M838" s="2" t="str">
        <f t="shared" si="142"/>
        <v>PI.IC.PA.092315.01</v>
      </c>
      <c r="N838" s="12"/>
      <c r="O838" s="12" t="str">
        <f t="shared" si="143"/>
        <v>PH.IC.PA.092315.01</v>
      </c>
      <c r="Q838" s="12" t="str">
        <f t="shared" si="144"/>
        <v>CL.IC.PA.092315.01</v>
      </c>
      <c r="R838" t="s">
        <v>1141</v>
      </c>
      <c r="S838">
        <v>487</v>
      </c>
    </row>
    <row r="839" spans="1:19" ht="15">
      <c r="A839" s="25" t="s">
        <v>6896</v>
      </c>
      <c r="B839" s="25"/>
      <c r="C839" s="2" t="s">
        <v>10095</v>
      </c>
      <c r="E839" s="2" t="s">
        <v>5753</v>
      </c>
      <c r="F839" t="s">
        <v>7970</v>
      </c>
      <c r="G839" s="25" t="s">
        <v>7649</v>
      </c>
      <c r="H839" s="22" t="s">
        <v>5740</v>
      </c>
      <c r="I839" s="25" t="s">
        <v>7649</v>
      </c>
      <c r="J839" s="11" t="str">
        <f t="shared" si="141"/>
        <v>IC.PA.092316</v>
      </c>
      <c r="K839" s="2" t="s">
        <v>1192</v>
      </c>
      <c r="L839" t="str">
        <f t="shared" si="145"/>
        <v>Music Therapy</v>
      </c>
      <c r="M839" s="2" t="str">
        <f t="shared" si="142"/>
        <v>PI.IC.PA.092316.01</v>
      </c>
      <c r="N839" s="12"/>
      <c r="O839" s="12" t="str">
        <f t="shared" si="143"/>
        <v>PH.IC.PA.092316.01</v>
      </c>
      <c r="Q839" s="12" t="str">
        <f t="shared" si="144"/>
        <v>CL.IC.PA.092316.01</v>
      </c>
      <c r="R839" t="s">
        <v>1141</v>
      </c>
      <c r="S839">
        <v>487</v>
      </c>
    </row>
    <row r="840" spans="1:19" ht="15">
      <c r="A840" s="25" t="s">
        <v>6896</v>
      </c>
      <c r="B840" s="25"/>
      <c r="C840" s="2" t="s">
        <v>10095</v>
      </c>
      <c r="E840" s="2" t="s">
        <v>5753</v>
      </c>
      <c r="F840" t="s">
        <v>7970</v>
      </c>
      <c r="G840" s="25" t="s">
        <v>7799</v>
      </c>
      <c r="H840" s="22" t="s">
        <v>6865</v>
      </c>
      <c r="I840" s="25" t="s">
        <v>7799</v>
      </c>
      <c r="J840" s="11" t="str">
        <f t="shared" si="141"/>
        <v>IC.PA.092317</v>
      </c>
      <c r="K840" s="2" t="s">
        <v>11324</v>
      </c>
      <c r="L840" t="str">
        <f t="shared" si="145"/>
        <v>PCA</v>
      </c>
      <c r="M840" s="2" t="str">
        <f t="shared" si="142"/>
        <v>PI.IC.PA.092317.01</v>
      </c>
      <c r="N840" s="12"/>
      <c r="O840" s="12" t="str">
        <f t="shared" si="143"/>
        <v>PH.IC.PA.092317.01</v>
      </c>
      <c r="Q840" s="12" t="str">
        <f t="shared" si="144"/>
        <v>CL.IC.PA.092317.01</v>
      </c>
      <c r="R840" t="s">
        <v>1141</v>
      </c>
      <c r="S840">
        <v>487</v>
      </c>
    </row>
    <row r="841" spans="1:19" ht="15">
      <c r="A841" s="25" t="s">
        <v>6896</v>
      </c>
      <c r="B841" s="25"/>
      <c r="C841" s="2" t="s">
        <v>10095</v>
      </c>
      <c r="E841" s="2" t="s">
        <v>5753</v>
      </c>
      <c r="F841" t="s">
        <v>7970</v>
      </c>
      <c r="G841" s="25" t="s">
        <v>7798</v>
      </c>
      <c r="H841" s="22" t="s">
        <v>5743</v>
      </c>
      <c r="I841" s="25" t="s">
        <v>7798</v>
      </c>
      <c r="J841" s="11" t="str">
        <f t="shared" si="141"/>
        <v>IC.PA.092318</v>
      </c>
      <c r="K841" s="2" t="s">
        <v>11324</v>
      </c>
      <c r="L841" t="str">
        <f t="shared" si="145"/>
        <v>PO Med</v>
      </c>
      <c r="M841" s="2" t="str">
        <f t="shared" si="142"/>
        <v>PI.IC.PA.092318.01</v>
      </c>
      <c r="N841" s="12"/>
      <c r="O841" s="12" t="str">
        <f t="shared" si="143"/>
        <v>PH.IC.PA.092318.01</v>
      </c>
      <c r="Q841" s="12" t="str">
        <f t="shared" si="144"/>
        <v>CL.IC.PA.092318.01</v>
      </c>
      <c r="R841" t="s">
        <v>1141</v>
      </c>
      <c r="S841">
        <v>487</v>
      </c>
    </row>
    <row r="842" spans="1:19" ht="15">
      <c r="A842" s="25" t="s">
        <v>6896</v>
      </c>
      <c r="B842" s="25"/>
      <c r="C842" s="2" t="s">
        <v>10095</v>
      </c>
      <c r="E842" s="2" t="s">
        <v>5753</v>
      </c>
      <c r="F842" t="s">
        <v>7970</v>
      </c>
      <c r="G842" s="25" t="s">
        <v>7795</v>
      </c>
      <c r="H842" s="22" t="s">
        <v>967</v>
      </c>
      <c r="I842" s="25" t="s">
        <v>7795</v>
      </c>
      <c r="J842" s="11" t="str">
        <f t="shared" si="141"/>
        <v>IC.PA.092319</v>
      </c>
      <c r="K842" s="2" t="s">
        <v>11324</v>
      </c>
      <c r="L842" t="str">
        <f t="shared" si="145"/>
        <v>Position Change</v>
      </c>
      <c r="M842" s="2" t="str">
        <f t="shared" si="142"/>
        <v>PI.IC.PA.092319.01</v>
      </c>
      <c r="N842" s="12"/>
      <c r="O842" s="12" t="str">
        <f t="shared" si="143"/>
        <v>PH.IC.PA.092319.01</v>
      </c>
      <c r="Q842" s="12" t="str">
        <f t="shared" si="144"/>
        <v>CL.IC.PA.092319.01</v>
      </c>
      <c r="R842" t="s">
        <v>9277</v>
      </c>
      <c r="S842">
        <v>487</v>
      </c>
    </row>
    <row r="843" spans="1:19" ht="15">
      <c r="A843" s="25" t="s">
        <v>6896</v>
      </c>
      <c r="B843" s="25"/>
      <c r="C843" s="2" t="s">
        <v>10095</v>
      </c>
      <c r="E843" s="2" t="s">
        <v>5753</v>
      </c>
      <c r="F843" t="s">
        <v>7970</v>
      </c>
      <c r="G843" s="25" t="s">
        <v>7961</v>
      </c>
      <c r="H843" s="22" t="s">
        <v>6396</v>
      </c>
      <c r="I843" s="25" t="s">
        <v>7961</v>
      </c>
      <c r="J843" s="11" t="str">
        <f t="shared" si="141"/>
        <v>IC.PA.092320</v>
      </c>
      <c r="K843" s="2" t="s">
        <v>11324</v>
      </c>
      <c r="L843" t="str">
        <f t="shared" si="145"/>
        <v>Refuses Meds</v>
      </c>
      <c r="M843" s="2" t="str">
        <f t="shared" si="142"/>
        <v>PI.IC.PA.092320.01</v>
      </c>
      <c r="N843" s="12"/>
      <c r="O843" s="12" t="str">
        <f t="shared" si="143"/>
        <v>PH.IC.PA.092320.01</v>
      </c>
      <c r="Q843" s="12" t="str">
        <f t="shared" si="144"/>
        <v>CL.IC.PA.092320.01</v>
      </c>
      <c r="R843" t="s">
        <v>9277</v>
      </c>
      <c r="S843">
        <v>487</v>
      </c>
    </row>
    <row r="844" spans="1:19" ht="15">
      <c r="A844" s="25" t="s">
        <v>6896</v>
      </c>
      <c r="B844" s="25"/>
      <c r="C844" s="2" t="s">
        <v>10095</v>
      </c>
      <c r="E844" s="2" t="s">
        <v>5753</v>
      </c>
      <c r="F844" t="s">
        <v>7970</v>
      </c>
      <c r="G844" s="25" t="s">
        <v>7962</v>
      </c>
      <c r="H844" s="22" t="s">
        <v>5577</v>
      </c>
      <c r="I844" s="25" t="s">
        <v>7962</v>
      </c>
      <c r="J844" s="11" t="str">
        <f t="shared" si="141"/>
        <v>IC.PA.092321</v>
      </c>
      <c r="K844" s="2" t="s">
        <v>11324</v>
      </c>
      <c r="L844" t="str">
        <f t="shared" si="145"/>
        <v>Relaxation</v>
      </c>
      <c r="M844" s="2" t="str">
        <f t="shared" si="142"/>
        <v>PI.IC.PA.092321.01</v>
      </c>
      <c r="N844" s="12"/>
      <c r="O844" s="12" t="str">
        <f t="shared" si="143"/>
        <v>PH.IC.PA.092321.01</v>
      </c>
      <c r="Q844" s="12" t="str">
        <f t="shared" si="144"/>
        <v>CL.IC.PA.092321.01</v>
      </c>
      <c r="R844" t="s">
        <v>1141</v>
      </c>
      <c r="S844">
        <v>487</v>
      </c>
    </row>
    <row r="845" spans="1:19" ht="15">
      <c r="A845" s="25" t="s">
        <v>6896</v>
      </c>
      <c r="B845" s="25"/>
      <c r="C845" s="2" t="s">
        <v>10095</v>
      </c>
      <c r="E845" s="2" t="s">
        <v>5753</v>
      </c>
      <c r="F845" t="s">
        <v>7970</v>
      </c>
      <c r="G845" s="25" t="s">
        <v>7963</v>
      </c>
      <c r="H845" s="22" t="s">
        <v>5751</v>
      </c>
      <c r="I845" s="25" t="s">
        <v>7963</v>
      </c>
      <c r="J845" s="11" t="str">
        <f t="shared" si="141"/>
        <v>IC.PA.092322</v>
      </c>
      <c r="K845" s="2" t="s">
        <v>11324</v>
      </c>
      <c r="L845" t="str">
        <f t="shared" si="145"/>
        <v>Splint</v>
      </c>
      <c r="M845" s="2" t="str">
        <f t="shared" si="142"/>
        <v>PI.IC.PA.092322.01</v>
      </c>
      <c r="N845" s="12"/>
      <c r="O845" s="12" t="str">
        <f t="shared" si="143"/>
        <v>PH.IC.PA.092322.01</v>
      </c>
      <c r="Q845" s="12" t="str">
        <f t="shared" si="144"/>
        <v>CL.IC.PA.092322.01</v>
      </c>
      <c r="R845" t="s">
        <v>1141</v>
      </c>
      <c r="S845">
        <v>487</v>
      </c>
    </row>
    <row r="846" spans="1:19" ht="15">
      <c r="A846" s="25" t="s">
        <v>6896</v>
      </c>
      <c r="B846" s="25"/>
      <c r="C846" s="2" t="s">
        <v>10095</v>
      </c>
      <c r="E846" s="2" t="s">
        <v>5753</v>
      </c>
      <c r="F846" t="s">
        <v>7970</v>
      </c>
      <c r="G846" s="25" t="s">
        <v>7964</v>
      </c>
      <c r="H846" s="22" t="s">
        <v>5753</v>
      </c>
      <c r="I846" s="25" t="s">
        <v>7964</v>
      </c>
      <c r="J846" s="11" t="str">
        <f t="shared" si="141"/>
        <v>IC.PA.092323</v>
      </c>
      <c r="K846" s="2" t="s">
        <v>11324</v>
      </c>
      <c r="L846" t="str">
        <f t="shared" si="145"/>
        <v>TENS</v>
      </c>
      <c r="M846" s="2" t="str">
        <f t="shared" si="142"/>
        <v>PI.IC.PA.092323.01</v>
      </c>
      <c r="N846" s="12"/>
      <c r="O846" s="12" t="str">
        <f t="shared" si="143"/>
        <v>PH.IC.PA.092323.01</v>
      </c>
      <c r="Q846" s="12" t="str">
        <f t="shared" si="144"/>
        <v>CL.IC.PA.092323.01</v>
      </c>
      <c r="R846" t="s">
        <v>1141</v>
      </c>
      <c r="S846">
        <v>487</v>
      </c>
    </row>
    <row r="847" spans="1:19" ht="15">
      <c r="A847" s="25" t="s">
        <v>6896</v>
      </c>
      <c r="B847" s="25"/>
      <c r="C847" s="2" t="s">
        <v>10095</v>
      </c>
      <c r="E847" s="2" t="s">
        <v>5753</v>
      </c>
      <c r="F847" t="s">
        <v>7970</v>
      </c>
      <c r="G847" s="25" t="s">
        <v>7495</v>
      </c>
      <c r="H847" s="22" t="s">
        <v>6583</v>
      </c>
      <c r="I847" s="25" t="s">
        <v>7496</v>
      </c>
      <c r="J847" s="11" t="str">
        <f t="shared" si="141"/>
        <v>IC.PA.092324</v>
      </c>
      <c r="K847" s="2" t="s">
        <v>11324</v>
      </c>
      <c r="L847" t="str">
        <f t="shared" si="145"/>
        <v>Special mattress</v>
      </c>
      <c r="M847" s="2" t="str">
        <f t="shared" si="142"/>
        <v>PI.IC.PA.092324.01</v>
      </c>
      <c r="N847" s="12"/>
      <c r="O847" s="12" t="str">
        <f t="shared" si="143"/>
        <v>PH.IC.PA.092324.01</v>
      </c>
      <c r="Q847" s="12" t="str">
        <f t="shared" si="144"/>
        <v>CL.IC.PA.092324.01</v>
      </c>
    </row>
    <row r="848" spans="1:19" ht="15">
      <c r="A848" s="25" t="s">
        <v>6896</v>
      </c>
      <c r="B848" s="25"/>
      <c r="C848" s="2" t="s">
        <v>10095</v>
      </c>
      <c r="E848" s="2" t="s">
        <v>5753</v>
      </c>
      <c r="F848" t="s">
        <v>7970</v>
      </c>
      <c r="G848" s="25" t="s">
        <v>7965</v>
      </c>
      <c r="H848" s="22" t="s">
        <v>7711</v>
      </c>
      <c r="I848" s="25" t="s">
        <v>7965</v>
      </c>
      <c r="J848" s="11" t="str">
        <f t="shared" si="141"/>
        <v>IC.PA.092325</v>
      </c>
      <c r="K848" s="2" t="s">
        <v>1192</v>
      </c>
      <c r="L848" t="str">
        <f t="shared" si="145"/>
        <v>Exercise</v>
      </c>
      <c r="M848" s="2" t="str">
        <f t="shared" si="142"/>
        <v>PI.IC.PA.092325.01</v>
      </c>
      <c r="N848" s="12"/>
      <c r="O848" s="12" t="str">
        <f t="shared" si="143"/>
        <v>PH.IC.PA.092325.01</v>
      </c>
      <c r="Q848" s="12" t="str">
        <f t="shared" si="144"/>
        <v>CL.IC.PA.092325.01</v>
      </c>
      <c r="R848" t="s">
        <v>1141</v>
      </c>
      <c r="S848">
        <v>802</v>
      </c>
    </row>
    <row r="849" spans="1:19" ht="15">
      <c r="A849" s="25" t="s">
        <v>6896</v>
      </c>
      <c r="B849" s="25"/>
      <c r="C849" s="2" t="s">
        <v>10095</v>
      </c>
      <c r="E849" s="2" t="s">
        <v>5753</v>
      </c>
      <c r="F849" t="s">
        <v>7970</v>
      </c>
      <c r="G849" s="25" t="s">
        <v>7804</v>
      </c>
      <c r="H849" s="22" t="s">
        <v>7805</v>
      </c>
      <c r="I849" s="25" t="s">
        <v>7652</v>
      </c>
      <c r="J849" s="11" t="str">
        <f t="shared" si="141"/>
        <v>IC.PA.092326</v>
      </c>
      <c r="K849" s="2" t="s">
        <v>11324</v>
      </c>
      <c r="L849" t="str">
        <f t="shared" si="145"/>
        <v>Alternative Therapy</v>
      </c>
      <c r="M849" s="2" t="str">
        <f t="shared" si="142"/>
        <v>PI.IC.PA.092326.01</v>
      </c>
      <c r="N849" s="12"/>
      <c r="O849" s="12" t="str">
        <f t="shared" si="143"/>
        <v>PH.IC.PA.092326.01</v>
      </c>
      <c r="Q849" s="12" t="str">
        <f t="shared" si="144"/>
        <v>CL.IC.PA.092326.01</v>
      </c>
      <c r="R849" t="s">
        <v>1141</v>
      </c>
      <c r="S849">
        <v>802</v>
      </c>
    </row>
    <row r="850" spans="1:19" ht="15">
      <c r="A850" s="25" t="s">
        <v>6896</v>
      </c>
      <c r="B850" s="25"/>
      <c r="C850" s="2" t="s">
        <v>10095</v>
      </c>
      <c r="E850" s="2" t="s">
        <v>5753</v>
      </c>
      <c r="F850" t="s">
        <v>7970</v>
      </c>
      <c r="G850" s="25" t="s">
        <v>4513</v>
      </c>
      <c r="H850" s="22" t="s">
        <v>5889</v>
      </c>
      <c r="I850" s="25" t="s">
        <v>4513</v>
      </c>
      <c r="J850" s="11" t="str">
        <f t="shared" si="141"/>
        <v>IC.PA.092327</v>
      </c>
      <c r="K850" s="2" t="s">
        <v>1192</v>
      </c>
      <c r="L850" t="str">
        <f t="shared" si="145"/>
        <v>Other</v>
      </c>
      <c r="M850" s="2" t="str">
        <f t="shared" si="142"/>
        <v>PI.IC.PA.092327.01</v>
      </c>
      <c r="N850" s="12"/>
      <c r="O850" s="12" t="str">
        <f t="shared" si="143"/>
        <v>PH.IC.PA.092327.01</v>
      </c>
      <c r="Q850" s="12" t="str">
        <f t="shared" si="144"/>
        <v>CL.IC.PA.092327.01</v>
      </c>
      <c r="R850" t="s">
        <v>1141</v>
      </c>
      <c r="S850">
        <v>802</v>
      </c>
    </row>
    <row r="851" spans="1:19" ht="15">
      <c r="A851" t="s">
        <v>6896</v>
      </c>
      <c r="C851" s="2" t="s">
        <v>10095</v>
      </c>
      <c r="D851" t="s">
        <v>7653</v>
      </c>
      <c r="E851" s="2" t="s">
        <v>6583</v>
      </c>
      <c r="F851" t="s">
        <v>8129</v>
      </c>
      <c r="G851" t="s">
        <v>7807</v>
      </c>
      <c r="H851" s="22" t="s">
        <v>1396</v>
      </c>
      <c r="I851" t="s">
        <v>8130</v>
      </c>
      <c r="J851" s="11" t="str">
        <f t="shared" si="141"/>
        <v>IC.PA.092401</v>
      </c>
      <c r="K851" s="2" t="s">
        <v>1192</v>
      </c>
      <c r="L851" t="str">
        <f t="shared" si="145"/>
        <v>Numeric Scale</v>
      </c>
      <c r="M851" s="2" t="str">
        <f t="shared" si="142"/>
        <v>PI.IC.PA.092401.01</v>
      </c>
      <c r="N851" s="12"/>
      <c r="O851" s="12" t="str">
        <f t="shared" si="143"/>
        <v>PH.IC.PA.092401.01</v>
      </c>
      <c r="Q851" s="12" t="str">
        <f t="shared" si="144"/>
        <v>CL.IC.PA.092401.01</v>
      </c>
    </row>
    <row r="852" spans="1:19" ht="15">
      <c r="A852" t="s">
        <v>6896</v>
      </c>
      <c r="C852" s="2" t="s">
        <v>10095</v>
      </c>
      <c r="E852" s="2" t="s">
        <v>6583</v>
      </c>
      <c r="F852" t="s">
        <v>8129</v>
      </c>
      <c r="G852" t="s">
        <v>7808</v>
      </c>
      <c r="H852" s="22" t="s">
        <v>1398</v>
      </c>
      <c r="I852" t="s">
        <v>7809</v>
      </c>
      <c r="J852" s="11" t="str">
        <f t="shared" si="141"/>
        <v>IC.PA.092402</v>
      </c>
      <c r="K852" s="2" t="s">
        <v>1192</v>
      </c>
      <c r="L852" t="str">
        <f t="shared" si="145"/>
        <v>Face Scale (Wong Baker)</v>
      </c>
      <c r="M852" s="2" t="str">
        <f t="shared" si="142"/>
        <v>PI.IC.PA.092402.01</v>
      </c>
      <c r="N852" s="12"/>
      <c r="O852" s="12" t="str">
        <f t="shared" si="143"/>
        <v>PH.IC.PA.092402.01</v>
      </c>
      <c r="Q852" s="12" t="str">
        <f t="shared" si="144"/>
        <v>CL.IC.PA.092402.01</v>
      </c>
    </row>
    <row r="853" spans="1:19" ht="15">
      <c r="A853" t="s">
        <v>6896</v>
      </c>
      <c r="C853" s="2" t="s">
        <v>10095</v>
      </c>
      <c r="E853" s="2" t="s">
        <v>6583</v>
      </c>
      <c r="F853" t="s">
        <v>8129</v>
      </c>
      <c r="G853" t="s">
        <v>7810</v>
      </c>
      <c r="H853" s="22" t="s">
        <v>1400</v>
      </c>
      <c r="I853" t="s">
        <v>7811</v>
      </c>
      <c r="J853" s="11" t="str">
        <f t="shared" si="141"/>
        <v>IC.PA.092403</v>
      </c>
      <c r="K853" s="2" t="s">
        <v>1192</v>
      </c>
      <c r="L853" t="str">
        <f t="shared" si="145"/>
        <v>Critical Care Pain Observation Tool (In Scores)</v>
      </c>
      <c r="M853" s="2" t="str">
        <f t="shared" si="142"/>
        <v>PI.IC.PA.092403.01</v>
      </c>
      <c r="N853" s="12"/>
      <c r="O853" s="12" t="str">
        <f t="shared" si="143"/>
        <v>PH.IC.PA.092403.01</v>
      </c>
      <c r="Q853" s="12" t="str">
        <f t="shared" si="144"/>
        <v>CL.IC.PA.092403.01</v>
      </c>
    </row>
    <row r="854" spans="1:19" ht="15">
      <c r="A854" t="s">
        <v>6896</v>
      </c>
      <c r="C854" s="2" t="s">
        <v>10095</v>
      </c>
      <c r="E854" s="2" t="s">
        <v>6583</v>
      </c>
      <c r="F854" t="s">
        <v>8129</v>
      </c>
      <c r="G854" t="s">
        <v>7560</v>
      </c>
      <c r="H854" s="22" t="s">
        <v>7070</v>
      </c>
      <c r="I854" t="s">
        <v>7561</v>
      </c>
      <c r="J854" s="11" t="str">
        <f t="shared" si="141"/>
        <v>IC.PA.092404</v>
      </c>
      <c r="K854" s="2" t="s">
        <v>1192</v>
      </c>
      <c r="L854" t="str">
        <f t="shared" si="145"/>
        <v>Behavior descriptor</v>
      </c>
      <c r="M854" s="2" t="str">
        <f t="shared" si="142"/>
        <v>PI.IC.PA.092404.01</v>
      </c>
      <c r="N854" s="12"/>
      <c r="O854" s="12" t="str">
        <f t="shared" si="143"/>
        <v>PH.IC.PA.092404.01</v>
      </c>
      <c r="Q854" s="12" t="str">
        <f t="shared" si="144"/>
        <v>CL.IC.PA.092404.01</v>
      </c>
      <c r="R854" t="s">
        <v>1141</v>
      </c>
      <c r="S854">
        <v>482</v>
      </c>
    </row>
    <row r="855" spans="1:19" ht="15">
      <c r="A855" t="s">
        <v>6896</v>
      </c>
      <c r="C855" s="2" t="s">
        <v>10095</v>
      </c>
      <c r="D855" t="s">
        <v>7562</v>
      </c>
      <c r="E855" s="2" t="s">
        <v>7563</v>
      </c>
      <c r="F855" t="s">
        <v>7971</v>
      </c>
      <c r="G855" t="s">
        <v>7565</v>
      </c>
      <c r="H855" s="22" t="s">
        <v>1396</v>
      </c>
      <c r="I855" s="2" t="s">
        <v>7566</v>
      </c>
      <c r="J855" s="11" t="str">
        <f t="shared" si="141"/>
        <v>IC.PA.092501</v>
      </c>
      <c r="K855" s="2" t="s">
        <v>1192</v>
      </c>
      <c r="L855" t="str">
        <f t="shared" si="145"/>
        <v>Scale = 0 No pain</v>
      </c>
      <c r="M855" s="2" t="str">
        <f t="shared" si="142"/>
        <v>PI.IC.PA.092501.01</v>
      </c>
      <c r="N855" s="12"/>
      <c r="O855" s="12" t="str">
        <f t="shared" si="143"/>
        <v>PH.IC.PA.092501.01</v>
      </c>
      <c r="Q855" s="12" t="str">
        <f t="shared" si="144"/>
        <v>CL.IC.PA.092501.01</v>
      </c>
    </row>
    <row r="856" spans="1:19" ht="15">
      <c r="A856" t="s">
        <v>6896</v>
      </c>
      <c r="C856" s="2" t="s">
        <v>10095</v>
      </c>
      <c r="E856" s="2" t="s">
        <v>7711</v>
      </c>
      <c r="F856" t="s">
        <v>7971</v>
      </c>
      <c r="G856" t="s">
        <v>7568</v>
      </c>
      <c r="H856" s="22" t="s">
        <v>1398</v>
      </c>
      <c r="I856" s="2" t="s">
        <v>7972</v>
      </c>
      <c r="J856" s="11" t="str">
        <f t="shared" si="141"/>
        <v>IC.PA.092502</v>
      </c>
      <c r="K856" s="2" t="s">
        <v>1192</v>
      </c>
      <c r="L856" t="str">
        <f t="shared" si="145"/>
        <v>Scale = 1</v>
      </c>
      <c r="M856" s="2" t="str">
        <f t="shared" si="142"/>
        <v>PI.IC.PA.092502.01</v>
      </c>
      <c r="N856" s="12"/>
      <c r="O856" s="12" t="str">
        <f t="shared" si="143"/>
        <v>PH.IC.PA.092502.01</v>
      </c>
      <c r="Q856" s="12" t="str">
        <f t="shared" si="144"/>
        <v>CL.IC.PA.092502.01</v>
      </c>
    </row>
    <row r="857" spans="1:19" ht="15">
      <c r="A857" t="s">
        <v>6896</v>
      </c>
      <c r="C857" s="2" t="s">
        <v>10095</v>
      </c>
      <c r="E857" s="2" t="s">
        <v>7711</v>
      </c>
      <c r="F857" t="s">
        <v>7971</v>
      </c>
      <c r="G857" t="s">
        <v>7570</v>
      </c>
      <c r="H857" s="22" t="s">
        <v>1400</v>
      </c>
      <c r="I857" s="2" t="s">
        <v>7571</v>
      </c>
      <c r="J857" s="11" t="str">
        <f t="shared" si="141"/>
        <v>IC.PA.092503</v>
      </c>
      <c r="K857" s="2" t="s">
        <v>1192</v>
      </c>
      <c r="L857" t="str">
        <f t="shared" si="145"/>
        <v>Scale = 2</v>
      </c>
      <c r="M857" s="2" t="str">
        <f t="shared" si="142"/>
        <v>PI.IC.PA.092503.01</v>
      </c>
      <c r="N857" s="12"/>
      <c r="O857" s="12" t="str">
        <f t="shared" si="143"/>
        <v>PH.IC.PA.092503.01</v>
      </c>
      <c r="Q857" s="12" t="str">
        <f t="shared" si="144"/>
        <v>CL.IC.PA.092503.01</v>
      </c>
    </row>
    <row r="858" spans="1:19" ht="15">
      <c r="A858" t="s">
        <v>6896</v>
      </c>
      <c r="C858" s="2" t="s">
        <v>10095</v>
      </c>
      <c r="E858" s="2" t="s">
        <v>7711</v>
      </c>
      <c r="F858" t="s">
        <v>7971</v>
      </c>
      <c r="G858" t="s">
        <v>7572</v>
      </c>
      <c r="H858" s="22" t="s">
        <v>1402</v>
      </c>
      <c r="I858" s="2" t="s">
        <v>7720</v>
      </c>
      <c r="J858" s="11" t="str">
        <f t="shared" si="141"/>
        <v>IC.PA.092504</v>
      </c>
      <c r="K858" s="2" t="s">
        <v>1192</v>
      </c>
      <c r="L858" t="str">
        <f t="shared" si="145"/>
        <v>Scale = 3</v>
      </c>
      <c r="M858" s="2" t="str">
        <f t="shared" si="142"/>
        <v>PI.IC.PA.092504.01</v>
      </c>
      <c r="N858" s="12"/>
      <c r="O858" s="12" t="str">
        <f t="shared" si="143"/>
        <v>PH.IC.PA.092504.01</v>
      </c>
      <c r="Q858" s="12" t="str">
        <f t="shared" si="144"/>
        <v>CL.IC.PA.092504.01</v>
      </c>
    </row>
    <row r="859" spans="1:19" ht="15">
      <c r="A859" t="s">
        <v>6896</v>
      </c>
      <c r="C859" s="2" t="s">
        <v>10095</v>
      </c>
      <c r="E859" s="2" t="s">
        <v>7711</v>
      </c>
      <c r="F859" t="s">
        <v>7971</v>
      </c>
      <c r="G859" t="s">
        <v>7721</v>
      </c>
      <c r="H859" s="22" t="s">
        <v>1404</v>
      </c>
      <c r="I859" s="2" t="s">
        <v>7722</v>
      </c>
      <c r="J859" s="11" t="str">
        <f t="shared" si="141"/>
        <v>IC.PA.092505</v>
      </c>
      <c r="K859" s="2" t="s">
        <v>1192</v>
      </c>
      <c r="L859" t="str">
        <f t="shared" si="145"/>
        <v>Scale = 4</v>
      </c>
      <c r="M859" s="2" t="str">
        <f t="shared" si="142"/>
        <v>PI.IC.PA.092505.01</v>
      </c>
      <c r="N859" s="12"/>
      <c r="O859" s="12" t="str">
        <f t="shared" si="143"/>
        <v>PH.IC.PA.092505.01</v>
      </c>
      <c r="Q859" s="12" t="str">
        <f t="shared" si="144"/>
        <v>CL.IC.PA.092505.01</v>
      </c>
    </row>
    <row r="860" spans="1:19" ht="15">
      <c r="A860" t="s">
        <v>6896</v>
      </c>
      <c r="C860" s="2" t="s">
        <v>10095</v>
      </c>
      <c r="E860" s="2" t="s">
        <v>7711</v>
      </c>
      <c r="F860" t="s">
        <v>7971</v>
      </c>
      <c r="G860" t="s">
        <v>7723</v>
      </c>
      <c r="H860" s="22" t="s">
        <v>1406</v>
      </c>
      <c r="I860" s="2" t="s">
        <v>7724</v>
      </c>
      <c r="J860" s="11" t="str">
        <f t="shared" si="141"/>
        <v>IC.PA.092506</v>
      </c>
      <c r="K860" s="2" t="s">
        <v>1192</v>
      </c>
      <c r="L860" t="str">
        <f t="shared" si="145"/>
        <v>Scale = 5</v>
      </c>
      <c r="M860" s="2" t="str">
        <f t="shared" si="142"/>
        <v>PI.IC.PA.092506.01</v>
      </c>
      <c r="N860" s="12"/>
      <c r="O860" s="12" t="str">
        <f t="shared" si="143"/>
        <v>PH.IC.PA.092506.01</v>
      </c>
      <c r="Q860" s="12" t="str">
        <f t="shared" si="144"/>
        <v>CL.IC.PA.092506.01</v>
      </c>
    </row>
    <row r="861" spans="1:19" ht="15">
      <c r="A861" t="s">
        <v>6896</v>
      </c>
      <c r="C861" s="2" t="s">
        <v>10095</v>
      </c>
      <c r="E861" s="2" t="s">
        <v>7711</v>
      </c>
      <c r="F861" t="s">
        <v>7971</v>
      </c>
      <c r="G861" t="s">
        <v>7725</v>
      </c>
      <c r="H861" s="22" t="s">
        <v>1419</v>
      </c>
      <c r="I861" s="2" t="s">
        <v>7726</v>
      </c>
      <c r="J861" s="11" t="str">
        <f t="shared" si="141"/>
        <v>IC.PA.092507</v>
      </c>
      <c r="K861" s="2" t="s">
        <v>1192</v>
      </c>
      <c r="L861" t="str">
        <f t="shared" si="145"/>
        <v>Scale = 6</v>
      </c>
      <c r="M861" s="2" t="str">
        <f t="shared" si="142"/>
        <v>PI.IC.PA.092507.01</v>
      </c>
      <c r="N861" s="12"/>
      <c r="O861" s="12" t="str">
        <f t="shared" si="143"/>
        <v>PH.IC.PA.092507.01</v>
      </c>
      <c r="Q861" s="12" t="str">
        <f t="shared" si="144"/>
        <v>CL.IC.PA.092507.01</v>
      </c>
    </row>
    <row r="862" spans="1:19" ht="15">
      <c r="A862" t="s">
        <v>6896</v>
      </c>
      <c r="C862" s="2" t="s">
        <v>10095</v>
      </c>
      <c r="E862" s="2" t="s">
        <v>7711</v>
      </c>
      <c r="F862" t="s">
        <v>7971</v>
      </c>
      <c r="G862" t="s">
        <v>8034</v>
      </c>
      <c r="H862" s="22" t="s">
        <v>1550</v>
      </c>
      <c r="I862" s="2" t="s">
        <v>8035</v>
      </c>
      <c r="J862" s="11" t="str">
        <f t="shared" si="141"/>
        <v>IC.PA.092508</v>
      </c>
      <c r="K862" s="2" t="s">
        <v>1192</v>
      </c>
      <c r="L862" t="str">
        <f t="shared" si="145"/>
        <v>Scale = 7</v>
      </c>
      <c r="M862" s="2" t="str">
        <f t="shared" si="142"/>
        <v>PI.IC.PA.092508.01</v>
      </c>
      <c r="N862" s="12"/>
      <c r="O862" s="12" t="str">
        <f t="shared" si="143"/>
        <v>PH.IC.PA.092508.01</v>
      </c>
      <c r="Q862" s="12" t="str">
        <f t="shared" si="144"/>
        <v>CL.IC.PA.092508.01</v>
      </c>
    </row>
    <row r="863" spans="1:19" ht="15">
      <c r="A863" t="s">
        <v>6896</v>
      </c>
      <c r="C863" s="2" t="s">
        <v>10095</v>
      </c>
      <c r="E863" s="2" t="s">
        <v>7711</v>
      </c>
      <c r="F863" t="s">
        <v>7971</v>
      </c>
      <c r="G863" t="s">
        <v>8036</v>
      </c>
      <c r="H863" s="22" t="s">
        <v>1551</v>
      </c>
      <c r="I863" s="2" t="s">
        <v>8037</v>
      </c>
      <c r="J863" s="11" t="str">
        <f t="shared" si="141"/>
        <v>IC.PA.092509</v>
      </c>
      <c r="K863" s="2" t="s">
        <v>1192</v>
      </c>
      <c r="L863" t="str">
        <f t="shared" si="145"/>
        <v>Scale = 8</v>
      </c>
      <c r="M863" s="2" t="str">
        <f t="shared" si="142"/>
        <v>PI.IC.PA.092509.01</v>
      </c>
      <c r="N863" s="12"/>
      <c r="O863" s="12" t="str">
        <f t="shared" si="143"/>
        <v>PH.IC.PA.092509.01</v>
      </c>
      <c r="Q863" s="12" t="str">
        <f t="shared" si="144"/>
        <v>CL.IC.PA.092509.01</v>
      </c>
    </row>
    <row r="864" spans="1:19" ht="15">
      <c r="A864" t="s">
        <v>6896</v>
      </c>
      <c r="C864" s="2" t="s">
        <v>10095</v>
      </c>
      <c r="E864" s="2" t="s">
        <v>7711</v>
      </c>
      <c r="F864" t="s">
        <v>7971</v>
      </c>
      <c r="G864" t="s">
        <v>8038</v>
      </c>
      <c r="H864" s="22" t="s">
        <v>1571</v>
      </c>
      <c r="I864" s="2" t="s">
        <v>7880</v>
      </c>
      <c r="J864" s="11" t="str">
        <f t="shared" si="141"/>
        <v>IC.PA.092510</v>
      </c>
      <c r="K864" s="2" t="s">
        <v>1192</v>
      </c>
      <c r="L864" t="str">
        <f t="shared" si="145"/>
        <v>Scale = 9</v>
      </c>
      <c r="M864" s="2" t="str">
        <f t="shared" si="142"/>
        <v>PI.IC.PA.092510.01</v>
      </c>
      <c r="N864" s="12"/>
      <c r="O864" s="12" t="str">
        <f t="shared" si="143"/>
        <v>PH.IC.PA.092510.01</v>
      </c>
      <c r="Q864" s="12" t="str">
        <f t="shared" si="144"/>
        <v>CL.IC.PA.092510.01</v>
      </c>
    </row>
    <row r="865" spans="1:19" ht="15">
      <c r="A865" t="s">
        <v>6896</v>
      </c>
      <c r="C865" s="2" t="s">
        <v>10095</v>
      </c>
      <c r="E865" s="2" t="s">
        <v>7711</v>
      </c>
      <c r="F865" t="s">
        <v>7971</v>
      </c>
      <c r="G865" t="s">
        <v>7881</v>
      </c>
      <c r="H865" s="22" t="s">
        <v>1298</v>
      </c>
      <c r="I865" s="2" t="s">
        <v>7882</v>
      </c>
      <c r="J865" s="11" t="str">
        <f t="shared" ref="J865:J941" si="146">CONCATENATE("IC.PA.",C865,E865,H865)</f>
        <v>IC.PA.092511</v>
      </c>
      <c r="K865" s="2" t="s">
        <v>1192</v>
      </c>
      <c r="L865" t="str">
        <f t="shared" si="145"/>
        <v>Scale = 10 Worse possible pain</v>
      </c>
      <c r="M865" s="2" t="str">
        <f t="shared" ref="M865:M941" si="147">CONCATENATE("PI.",J865,".",K865)</f>
        <v>PI.IC.PA.092511.01</v>
      </c>
      <c r="N865" s="12"/>
      <c r="O865" s="12" t="str">
        <f t="shared" ref="O865:O941" si="148">CONCATENATE("PH.",J865,".",K865)</f>
        <v>PH.IC.PA.092511.01</v>
      </c>
      <c r="Q865" s="12" t="str">
        <f t="shared" ref="Q865:Q941" si="149">CONCATENATE("CL.",J865,".",K865)</f>
        <v>CL.IC.PA.092511.01</v>
      </c>
    </row>
    <row r="866" spans="1:19" ht="15">
      <c r="A866" t="s">
        <v>6896</v>
      </c>
      <c r="C866" s="2" t="s">
        <v>10095</v>
      </c>
      <c r="E866" s="2" t="s">
        <v>7711</v>
      </c>
      <c r="F866" t="s">
        <v>7971</v>
      </c>
      <c r="G866" t="s">
        <v>5744</v>
      </c>
      <c r="H866" s="22" t="s">
        <v>1299</v>
      </c>
      <c r="I866">
        <v>99</v>
      </c>
      <c r="J866" s="11" t="str">
        <f t="shared" si="146"/>
        <v>IC.PA.092512</v>
      </c>
      <c r="K866" s="2" t="s">
        <v>1192</v>
      </c>
      <c r="L866" t="str">
        <f t="shared" si="145"/>
        <v>Unable to assess</v>
      </c>
      <c r="M866" s="2" t="str">
        <f t="shared" si="147"/>
        <v>PI.IC.PA.092512.01</v>
      </c>
      <c r="N866" s="12"/>
      <c r="O866" s="12" t="str">
        <f t="shared" si="148"/>
        <v>PH.IC.PA.092512.01</v>
      </c>
      <c r="Q866" s="12" t="str">
        <f t="shared" si="149"/>
        <v>CL.IC.PA.092512.01</v>
      </c>
    </row>
    <row r="867" spans="1:19" ht="15">
      <c r="A867" t="s">
        <v>6896</v>
      </c>
      <c r="C867" s="2" t="s">
        <v>10095</v>
      </c>
      <c r="D867" t="s">
        <v>7883</v>
      </c>
      <c r="E867" s="2" t="s">
        <v>9453</v>
      </c>
      <c r="F867" t="s">
        <v>7973</v>
      </c>
      <c r="G867" t="s">
        <v>7885</v>
      </c>
      <c r="H867" s="22" t="s">
        <v>1396</v>
      </c>
      <c r="I867" s="2" t="s">
        <v>7886</v>
      </c>
      <c r="J867" s="11" t="str">
        <f t="shared" si="146"/>
        <v>IC.PA.092601</v>
      </c>
      <c r="K867" s="2" t="s">
        <v>1192</v>
      </c>
      <c r="L867" t="str">
        <f t="shared" si="145"/>
        <v>1 = asleep, easy to arouse to entering room, awake and alert</v>
      </c>
      <c r="M867" s="2" t="str">
        <f t="shared" si="147"/>
        <v>PI.IC.PA.092601.01</v>
      </c>
      <c r="N867" s="12"/>
      <c r="O867" s="12" t="str">
        <f t="shared" si="148"/>
        <v>PH.IC.PA.092601.01</v>
      </c>
      <c r="Q867" s="12" t="str">
        <f t="shared" si="149"/>
        <v>CL.IC.PA.092601.01</v>
      </c>
      <c r="R867" t="s">
        <v>1141</v>
      </c>
      <c r="S867">
        <v>488</v>
      </c>
    </row>
    <row r="868" spans="1:19" ht="15">
      <c r="A868" t="s">
        <v>6896</v>
      </c>
      <c r="C868" s="2" t="s">
        <v>10095</v>
      </c>
      <c r="E868" s="2" t="s">
        <v>9453</v>
      </c>
      <c r="F868" t="s">
        <v>7973</v>
      </c>
      <c r="G868" t="s">
        <v>7887</v>
      </c>
      <c r="H868" s="22" t="s">
        <v>1398</v>
      </c>
      <c r="I868" s="2" t="s">
        <v>7888</v>
      </c>
      <c r="J868" s="11" t="str">
        <f t="shared" si="146"/>
        <v>IC.PA.092602</v>
      </c>
      <c r="K868" s="2" t="s">
        <v>11324</v>
      </c>
      <c r="L868" t="str">
        <f t="shared" si="145"/>
        <v>2 = slightly drowsy, easy to arouse to sound</v>
      </c>
      <c r="M868" s="2" t="str">
        <f t="shared" si="147"/>
        <v>PI.IC.PA.092602.01</v>
      </c>
      <c r="N868" s="12"/>
      <c r="O868" s="12" t="str">
        <f t="shared" si="148"/>
        <v>PH.IC.PA.092602.01</v>
      </c>
      <c r="Q868" s="12" t="str">
        <f t="shared" si="149"/>
        <v>CL.IC.PA.092602.01</v>
      </c>
      <c r="R868" t="s">
        <v>1141</v>
      </c>
      <c r="S868">
        <v>488</v>
      </c>
    </row>
    <row r="869" spans="1:19" ht="15">
      <c r="A869" t="s">
        <v>6896</v>
      </c>
      <c r="C869" s="2" t="s">
        <v>10095</v>
      </c>
      <c r="E869" s="2" t="s">
        <v>9453</v>
      </c>
      <c r="F869" t="s">
        <v>7974</v>
      </c>
      <c r="G869" t="s">
        <v>7741</v>
      </c>
      <c r="H869" s="22" t="s">
        <v>1400</v>
      </c>
      <c r="I869" s="2" t="s">
        <v>7742</v>
      </c>
      <c r="J869" s="11" t="str">
        <f t="shared" si="146"/>
        <v>IC.PA.092603</v>
      </c>
      <c r="K869" s="2" t="s">
        <v>11324</v>
      </c>
      <c r="L869" t="str">
        <f t="shared" si="145"/>
        <v>3 = frequently drowsy, dozes mid-sentence, arouse to touch</v>
      </c>
      <c r="M869" s="2" t="str">
        <f t="shared" si="147"/>
        <v>PI.IC.PA.092603.01</v>
      </c>
      <c r="N869" s="12"/>
      <c r="O869" s="12" t="str">
        <f t="shared" si="148"/>
        <v>PH.IC.PA.092603.01</v>
      </c>
      <c r="Q869" s="12" t="str">
        <f t="shared" si="149"/>
        <v>CL.IC.PA.092603.01</v>
      </c>
      <c r="R869" t="s">
        <v>1141</v>
      </c>
      <c r="S869">
        <v>488</v>
      </c>
    </row>
    <row r="870" spans="1:19" ht="15">
      <c r="A870" t="s">
        <v>6896</v>
      </c>
      <c r="C870" s="2" t="s">
        <v>10095</v>
      </c>
      <c r="E870" s="2" t="s">
        <v>9453</v>
      </c>
      <c r="F870" t="s">
        <v>7974</v>
      </c>
      <c r="G870" t="s">
        <v>7743</v>
      </c>
      <c r="H870" s="22" t="s">
        <v>1402</v>
      </c>
      <c r="I870" s="2" t="s">
        <v>7744</v>
      </c>
      <c r="J870" s="11" t="str">
        <f t="shared" si="146"/>
        <v>IC.PA.092604</v>
      </c>
      <c r="K870" s="2" t="s">
        <v>11324</v>
      </c>
      <c r="L870" t="str">
        <f t="shared" si="145"/>
        <v>4 = minimal or no response</v>
      </c>
      <c r="M870" s="2" t="str">
        <f t="shared" si="147"/>
        <v>PI.IC.PA.092604.01</v>
      </c>
      <c r="N870" s="12"/>
      <c r="O870" s="12" t="str">
        <f t="shared" si="148"/>
        <v>PH.IC.PA.092604.01</v>
      </c>
      <c r="Q870" s="12" t="str">
        <f t="shared" si="149"/>
        <v>CL.IC.PA.092604.01</v>
      </c>
      <c r="R870" t="s">
        <v>1141</v>
      </c>
      <c r="S870">
        <v>488</v>
      </c>
    </row>
    <row r="871" spans="1:19" ht="15">
      <c r="A871" s="25" t="s">
        <v>6896</v>
      </c>
      <c r="B871" s="25" t="s">
        <v>7975</v>
      </c>
      <c r="C871" s="22" t="s">
        <v>10905</v>
      </c>
      <c r="D871" s="25" t="s">
        <v>7976</v>
      </c>
      <c r="E871" s="2" t="s">
        <v>11324</v>
      </c>
      <c r="F871" s="25" t="s">
        <v>7977</v>
      </c>
      <c r="G871" s="25" t="s">
        <v>7279</v>
      </c>
      <c r="H871" s="22" t="s">
        <v>1396</v>
      </c>
      <c r="I871" s="25">
        <v>0</v>
      </c>
      <c r="J871" s="11" t="str">
        <f t="shared" si="146"/>
        <v>IC.PA.100101</v>
      </c>
      <c r="K871" s="2" t="s">
        <v>11324</v>
      </c>
      <c r="L871" t="str">
        <f t="shared" si="145"/>
        <v xml:space="preserve">      No Pain (0/10)</v>
      </c>
      <c r="M871" s="2" t="str">
        <f t="shared" si="147"/>
        <v>PI.IC.PA.100101.01</v>
      </c>
      <c r="N871" s="12"/>
      <c r="O871" s="12" t="str">
        <f t="shared" si="148"/>
        <v>PH.IC.PA.100101.01</v>
      </c>
      <c r="Q871" s="12" t="str">
        <f t="shared" si="149"/>
        <v>CL.IC.PA.100101.01</v>
      </c>
    </row>
    <row r="872" spans="1:19" ht="15">
      <c r="A872" s="25" t="s">
        <v>6896</v>
      </c>
      <c r="B872" s="25"/>
      <c r="C872" s="22" t="s">
        <v>10905</v>
      </c>
      <c r="D872" s="25"/>
      <c r="E872" s="2" t="s">
        <v>11324</v>
      </c>
      <c r="F872" s="25" t="s">
        <v>7977</v>
      </c>
      <c r="G872" s="25" t="s">
        <v>7280</v>
      </c>
      <c r="H872" s="22" t="s">
        <v>1398</v>
      </c>
      <c r="I872" s="25">
        <v>1</v>
      </c>
      <c r="J872" s="11" t="str">
        <f t="shared" si="146"/>
        <v>IC.PA.100102</v>
      </c>
      <c r="K872" s="2" t="s">
        <v>11324</v>
      </c>
      <c r="L872" t="str">
        <f t="shared" si="145"/>
        <v xml:space="preserve">      Level 1 (1/10)</v>
      </c>
      <c r="M872" s="2" t="str">
        <f t="shared" si="147"/>
        <v>PI.IC.PA.100102.01</v>
      </c>
      <c r="N872" s="12"/>
      <c r="O872" s="12" t="str">
        <f t="shared" si="148"/>
        <v>PH.IC.PA.100102.01</v>
      </c>
      <c r="Q872" s="12" t="str">
        <f t="shared" si="149"/>
        <v>CL.IC.PA.100102.01</v>
      </c>
    </row>
    <row r="873" spans="1:19" ht="15">
      <c r="A873" s="25" t="s">
        <v>6896</v>
      </c>
      <c r="B873" s="25"/>
      <c r="C873" s="22" t="s">
        <v>10905</v>
      </c>
      <c r="D873" s="25"/>
      <c r="E873" s="2" t="s">
        <v>11324</v>
      </c>
      <c r="F873" s="25" t="s">
        <v>7977</v>
      </c>
      <c r="G873" s="25" t="s">
        <v>7281</v>
      </c>
      <c r="H873" s="22" t="s">
        <v>1400</v>
      </c>
      <c r="I873" s="25">
        <v>2</v>
      </c>
      <c r="J873" s="11" t="str">
        <f t="shared" si="146"/>
        <v>IC.PA.100103</v>
      </c>
      <c r="K873" s="2" t="s">
        <v>11324</v>
      </c>
      <c r="L873" t="str">
        <f t="shared" ref="L873:L937" si="150">G873</f>
        <v xml:space="preserve">      Level 2 (2/10)</v>
      </c>
      <c r="M873" s="2" t="str">
        <f t="shared" si="147"/>
        <v>PI.IC.PA.100103.01</v>
      </c>
      <c r="N873" s="12"/>
      <c r="O873" s="12" t="str">
        <f t="shared" si="148"/>
        <v>PH.IC.PA.100103.01</v>
      </c>
      <c r="Q873" s="12" t="str">
        <f t="shared" si="149"/>
        <v>CL.IC.PA.100103.01</v>
      </c>
    </row>
    <row r="874" spans="1:19" ht="15">
      <c r="A874" s="25" t="s">
        <v>6896</v>
      </c>
      <c r="B874" s="25"/>
      <c r="C874" s="22" t="s">
        <v>10905</v>
      </c>
      <c r="D874" s="25"/>
      <c r="E874" s="2" t="s">
        <v>11324</v>
      </c>
      <c r="F874" s="25" t="s">
        <v>7977</v>
      </c>
      <c r="G874" s="25" t="s">
        <v>7458</v>
      </c>
      <c r="H874" s="22" t="s">
        <v>1402</v>
      </c>
      <c r="I874" s="25">
        <v>3</v>
      </c>
      <c r="J874" s="11" t="str">
        <f t="shared" si="146"/>
        <v>IC.PA.100104</v>
      </c>
      <c r="K874" s="2" t="s">
        <v>11324</v>
      </c>
      <c r="L874" t="str">
        <f t="shared" si="150"/>
        <v xml:space="preserve">      Level 3 (3/10)</v>
      </c>
      <c r="M874" s="2" t="str">
        <f t="shared" si="147"/>
        <v>PI.IC.PA.100104.01</v>
      </c>
      <c r="N874" s="12"/>
      <c r="O874" s="12" t="str">
        <f t="shared" si="148"/>
        <v>PH.IC.PA.100104.01</v>
      </c>
      <c r="Q874" s="12" t="str">
        <f t="shared" si="149"/>
        <v>CL.IC.PA.100104.01</v>
      </c>
    </row>
    <row r="875" spans="1:19" ht="15">
      <c r="A875" s="25" t="s">
        <v>6896</v>
      </c>
      <c r="B875" s="25"/>
      <c r="C875" s="22" t="s">
        <v>10905</v>
      </c>
      <c r="D875" s="25"/>
      <c r="E875" s="2" t="s">
        <v>11324</v>
      </c>
      <c r="F875" s="25" t="s">
        <v>7977</v>
      </c>
      <c r="G875" s="25" t="s">
        <v>7459</v>
      </c>
      <c r="H875" s="22" t="s">
        <v>1404</v>
      </c>
      <c r="I875" s="25">
        <v>4</v>
      </c>
      <c r="J875" s="11" t="str">
        <f t="shared" si="146"/>
        <v>IC.PA.100105</v>
      </c>
      <c r="K875" s="2" t="s">
        <v>11324</v>
      </c>
      <c r="L875" t="str">
        <f t="shared" si="150"/>
        <v xml:space="preserve">      Level 4 (4/10)</v>
      </c>
      <c r="M875" s="2" t="str">
        <f t="shared" si="147"/>
        <v>PI.IC.PA.100105.01</v>
      </c>
      <c r="N875" s="12"/>
      <c r="O875" s="12" t="str">
        <f t="shared" si="148"/>
        <v>PH.IC.PA.100105.01</v>
      </c>
      <c r="Q875" s="12" t="str">
        <f t="shared" si="149"/>
        <v>CL.IC.PA.100105.01</v>
      </c>
    </row>
    <row r="876" spans="1:19" ht="15">
      <c r="A876" s="25" t="s">
        <v>6896</v>
      </c>
      <c r="B876" s="25"/>
      <c r="C876" s="22" t="s">
        <v>10905</v>
      </c>
      <c r="D876" s="25"/>
      <c r="E876" s="2" t="s">
        <v>11324</v>
      </c>
      <c r="F876" s="25" t="s">
        <v>7977</v>
      </c>
      <c r="G876" s="25" t="s">
        <v>7460</v>
      </c>
      <c r="H876" s="22" t="s">
        <v>1406</v>
      </c>
      <c r="I876" s="25">
        <v>5</v>
      </c>
      <c r="J876" s="11" t="str">
        <f t="shared" si="146"/>
        <v>IC.PA.100106</v>
      </c>
      <c r="K876" s="2" t="s">
        <v>11324</v>
      </c>
      <c r="L876" t="str">
        <f t="shared" si="150"/>
        <v xml:space="preserve">      Level 5 (5/10)</v>
      </c>
      <c r="M876" s="2" t="str">
        <f t="shared" si="147"/>
        <v>PI.IC.PA.100106.01</v>
      </c>
      <c r="N876" s="12"/>
      <c r="O876" s="12" t="str">
        <f t="shared" si="148"/>
        <v>PH.IC.PA.100106.01</v>
      </c>
      <c r="Q876" s="12" t="str">
        <f t="shared" si="149"/>
        <v>CL.IC.PA.100106.01</v>
      </c>
    </row>
    <row r="877" spans="1:19" ht="15">
      <c r="A877" s="25" t="s">
        <v>6896</v>
      </c>
      <c r="B877" s="25"/>
      <c r="C877" s="22" t="s">
        <v>10905</v>
      </c>
      <c r="D877" s="25"/>
      <c r="E877" s="2" t="s">
        <v>11324</v>
      </c>
      <c r="F877" s="25" t="s">
        <v>7977</v>
      </c>
      <c r="G877" s="25" t="s">
        <v>7461</v>
      </c>
      <c r="H877" s="22" t="s">
        <v>1419</v>
      </c>
      <c r="I877" s="25">
        <v>6</v>
      </c>
      <c r="J877" s="11" t="str">
        <f t="shared" si="146"/>
        <v>IC.PA.100107</v>
      </c>
      <c r="K877" s="2" t="s">
        <v>11324</v>
      </c>
      <c r="L877" t="str">
        <f t="shared" si="150"/>
        <v xml:space="preserve">      Level 6 (6/10)</v>
      </c>
      <c r="M877" s="2" t="str">
        <f t="shared" si="147"/>
        <v>PI.IC.PA.100107.01</v>
      </c>
      <c r="N877" s="12"/>
      <c r="O877" s="12" t="str">
        <f t="shared" si="148"/>
        <v>PH.IC.PA.100107.01</v>
      </c>
      <c r="Q877" s="12" t="str">
        <f t="shared" si="149"/>
        <v>CL.IC.PA.100107.01</v>
      </c>
    </row>
    <row r="878" spans="1:19" ht="15">
      <c r="A878" s="25" t="s">
        <v>6896</v>
      </c>
      <c r="B878" s="25"/>
      <c r="C878" s="22" t="s">
        <v>10905</v>
      </c>
      <c r="D878" s="25"/>
      <c r="E878" s="2" t="s">
        <v>11324</v>
      </c>
      <c r="F878" s="25" t="s">
        <v>7977</v>
      </c>
      <c r="G878" s="25" t="s">
        <v>7462</v>
      </c>
      <c r="H878" s="22" t="s">
        <v>1550</v>
      </c>
      <c r="I878" s="25">
        <v>7</v>
      </c>
      <c r="J878" s="11" t="str">
        <f t="shared" si="146"/>
        <v>IC.PA.100108</v>
      </c>
      <c r="K878" s="2" t="s">
        <v>11324</v>
      </c>
      <c r="L878" t="str">
        <f t="shared" si="150"/>
        <v xml:space="preserve">      Level 7 (7/10)</v>
      </c>
      <c r="M878" s="2" t="str">
        <f t="shared" si="147"/>
        <v>PI.IC.PA.100108.01</v>
      </c>
      <c r="N878" s="12"/>
      <c r="O878" s="12" t="str">
        <f t="shared" si="148"/>
        <v>PH.IC.PA.100108.01</v>
      </c>
      <c r="Q878" s="12" t="str">
        <f t="shared" si="149"/>
        <v>CL.IC.PA.100108.01</v>
      </c>
    </row>
    <row r="879" spans="1:19" ht="15">
      <c r="A879" s="25" t="s">
        <v>6896</v>
      </c>
      <c r="B879" s="25"/>
      <c r="C879" s="22" t="s">
        <v>10905</v>
      </c>
      <c r="D879" s="25"/>
      <c r="E879" s="2" t="s">
        <v>11324</v>
      </c>
      <c r="F879" s="25" t="s">
        <v>7977</v>
      </c>
      <c r="G879" s="25" t="s">
        <v>7463</v>
      </c>
      <c r="H879" s="22" t="s">
        <v>1551</v>
      </c>
      <c r="I879" s="25">
        <v>8</v>
      </c>
      <c r="J879" s="11" t="str">
        <f t="shared" si="146"/>
        <v>IC.PA.100109</v>
      </c>
      <c r="K879" s="2" t="s">
        <v>11324</v>
      </c>
      <c r="L879" t="str">
        <f t="shared" si="150"/>
        <v xml:space="preserve">      Level 8 (8/10)</v>
      </c>
      <c r="M879" s="2" t="str">
        <f t="shared" si="147"/>
        <v>PI.IC.PA.100109.01</v>
      </c>
      <c r="N879" s="12"/>
      <c r="O879" s="12" t="str">
        <f t="shared" si="148"/>
        <v>PH.IC.PA.100109.01</v>
      </c>
      <c r="Q879" s="12" t="str">
        <f t="shared" si="149"/>
        <v>CL.IC.PA.100109.01</v>
      </c>
    </row>
    <row r="880" spans="1:19" ht="15">
      <c r="A880" s="25" t="s">
        <v>6896</v>
      </c>
      <c r="B880" s="25"/>
      <c r="C880" s="22" t="s">
        <v>10905</v>
      </c>
      <c r="D880" s="25"/>
      <c r="E880" s="2" t="s">
        <v>11324</v>
      </c>
      <c r="F880" s="25" t="s">
        <v>7977</v>
      </c>
      <c r="G880" s="25" t="s">
        <v>7113</v>
      </c>
      <c r="H880" s="22" t="s">
        <v>1571</v>
      </c>
      <c r="I880" s="25">
        <v>9</v>
      </c>
      <c r="J880" s="11" t="str">
        <f t="shared" si="146"/>
        <v>IC.PA.100110</v>
      </c>
      <c r="K880" s="2" t="s">
        <v>11324</v>
      </c>
      <c r="L880" t="str">
        <f t="shared" si="150"/>
        <v xml:space="preserve">      Level 9 (9/10)</v>
      </c>
      <c r="M880" s="2" t="str">
        <f t="shared" si="147"/>
        <v>PI.IC.PA.100110.01</v>
      </c>
      <c r="N880" s="12"/>
      <c r="O880" s="12" t="str">
        <f t="shared" si="148"/>
        <v>PH.IC.PA.100110.01</v>
      </c>
      <c r="Q880" s="12" t="str">
        <f t="shared" si="149"/>
        <v>CL.IC.PA.100110.01</v>
      </c>
    </row>
    <row r="881" spans="1:17" ht="15">
      <c r="A881" s="25" t="s">
        <v>6896</v>
      </c>
      <c r="B881" s="25"/>
      <c r="C881" s="22" t="s">
        <v>10905</v>
      </c>
      <c r="D881" s="25"/>
      <c r="E881" s="2" t="s">
        <v>11324</v>
      </c>
      <c r="F881" s="25" t="s">
        <v>7977</v>
      </c>
      <c r="G881" s="25" t="s">
        <v>6934</v>
      </c>
      <c r="H881" s="22" t="s">
        <v>1298</v>
      </c>
      <c r="I881" s="25">
        <v>10</v>
      </c>
      <c r="J881" s="11" t="str">
        <f t="shared" si="146"/>
        <v>IC.PA.100111</v>
      </c>
      <c r="K881" s="2" t="s">
        <v>11324</v>
      </c>
      <c r="L881" t="str">
        <f t="shared" si="150"/>
        <v xml:space="preserve">      Worst possible pain (10/10)</v>
      </c>
      <c r="M881" s="2" t="str">
        <f t="shared" si="147"/>
        <v>PI.IC.PA.100111.01</v>
      </c>
      <c r="N881" s="12"/>
      <c r="O881" s="12" t="str">
        <f t="shared" si="148"/>
        <v>PH.IC.PA.100111.01</v>
      </c>
      <c r="Q881" s="12" t="str">
        <f t="shared" si="149"/>
        <v>CL.IC.PA.100111.01</v>
      </c>
    </row>
    <row r="882" spans="1:17" ht="15">
      <c r="A882" s="25" t="s">
        <v>6896</v>
      </c>
      <c r="B882" s="25"/>
      <c r="C882" s="22" t="s">
        <v>10905</v>
      </c>
      <c r="D882" s="25" t="s">
        <v>7815</v>
      </c>
      <c r="E882" s="2" t="s">
        <v>1199</v>
      </c>
      <c r="F882" s="25" t="s">
        <v>7977</v>
      </c>
      <c r="G882" s="25" t="s">
        <v>7322</v>
      </c>
      <c r="H882" s="22" t="s">
        <v>1396</v>
      </c>
      <c r="I882" s="25" t="s">
        <v>1190</v>
      </c>
      <c r="J882" s="11" t="str">
        <f t="shared" si="146"/>
        <v>IC.PA.100201</v>
      </c>
      <c r="K882" s="2" t="s">
        <v>11324</v>
      </c>
      <c r="L882" t="str">
        <f t="shared" si="150"/>
        <v xml:space="preserve">      Increase activity</v>
      </c>
      <c r="M882" s="2" t="str">
        <f t="shared" si="147"/>
        <v>PI.IC.PA.100201.01</v>
      </c>
      <c r="N882" s="12"/>
      <c r="O882" s="12" t="str">
        <f t="shared" si="148"/>
        <v>PH.IC.PA.100201.01</v>
      </c>
      <c r="Q882" s="12" t="str">
        <f t="shared" si="149"/>
        <v>CL.IC.PA.100201.01</v>
      </c>
    </row>
    <row r="883" spans="1:17" ht="15">
      <c r="A883" s="25" t="s">
        <v>6896</v>
      </c>
      <c r="B883" s="25"/>
      <c r="C883" s="22" t="s">
        <v>10905</v>
      </c>
      <c r="D883" s="25"/>
      <c r="E883" s="2" t="s">
        <v>923</v>
      </c>
      <c r="F883" s="25" t="s">
        <v>7977</v>
      </c>
      <c r="G883" s="25" t="s">
        <v>7498</v>
      </c>
      <c r="H883" s="22" t="s">
        <v>1398</v>
      </c>
      <c r="I883" s="25" t="s">
        <v>7499</v>
      </c>
      <c r="J883" s="11" t="str">
        <f t="shared" si="146"/>
        <v>IC.PA.100202</v>
      </c>
      <c r="K883" s="2" t="s">
        <v>1192</v>
      </c>
      <c r="L883" t="str">
        <f t="shared" si="150"/>
        <v xml:space="preserve">      Improve sleep</v>
      </c>
      <c r="M883" s="2" t="str">
        <f t="shared" si="147"/>
        <v>PI.IC.PA.100202.01</v>
      </c>
      <c r="N883" s="12"/>
      <c r="O883" s="12" t="str">
        <f t="shared" si="148"/>
        <v>PH.IC.PA.100202.01</v>
      </c>
      <c r="Q883" s="12" t="str">
        <f t="shared" si="149"/>
        <v>CL.IC.PA.100202.01</v>
      </c>
    </row>
    <row r="884" spans="1:17" ht="15">
      <c r="A884" s="25" t="s">
        <v>6896</v>
      </c>
      <c r="B884" s="25"/>
      <c r="C884" s="22" t="s">
        <v>10905</v>
      </c>
      <c r="D884" s="25"/>
      <c r="E884" s="2" t="s">
        <v>923</v>
      </c>
      <c r="F884" s="25" t="s">
        <v>7977</v>
      </c>
      <c r="G884" s="25" t="s">
        <v>7500</v>
      </c>
      <c r="H884" s="22" t="s">
        <v>1400</v>
      </c>
      <c r="I884" s="25" t="s">
        <v>7501</v>
      </c>
      <c r="J884" s="11" t="str">
        <f t="shared" si="146"/>
        <v>IC.PA.100203</v>
      </c>
      <c r="K884" s="2" t="s">
        <v>1192</v>
      </c>
      <c r="L884" t="str">
        <f t="shared" si="150"/>
        <v xml:space="preserve">      Improve activity of daily living</v>
      </c>
      <c r="M884" s="2" t="str">
        <f t="shared" si="147"/>
        <v>PI.IC.PA.100203.01</v>
      </c>
      <c r="N884" s="12"/>
      <c r="O884" s="12" t="str">
        <f t="shared" si="148"/>
        <v>PH.IC.PA.100203.01</v>
      </c>
      <c r="Q884" s="12" t="str">
        <f t="shared" si="149"/>
        <v>CL.IC.PA.100203.01</v>
      </c>
    </row>
    <row r="885" spans="1:17" ht="15">
      <c r="A885" s="25" t="s">
        <v>6896</v>
      </c>
      <c r="B885" s="25"/>
      <c r="C885" s="22" t="s">
        <v>10905</v>
      </c>
      <c r="D885" s="25"/>
      <c r="E885" s="2" t="s">
        <v>923</v>
      </c>
      <c r="F885" s="25" t="s">
        <v>7977</v>
      </c>
      <c r="G885" s="25" t="s">
        <v>7502</v>
      </c>
      <c r="H885" s="22" t="s">
        <v>1402</v>
      </c>
      <c r="I885" s="25" t="s">
        <v>7503</v>
      </c>
      <c r="J885" s="11" t="str">
        <f t="shared" si="146"/>
        <v>IC.PA.100204</v>
      </c>
      <c r="K885" s="2" t="s">
        <v>1192</v>
      </c>
      <c r="L885" t="str">
        <f t="shared" si="150"/>
        <v xml:space="preserve">      Improve mood</v>
      </c>
      <c r="M885" s="2" t="str">
        <f t="shared" si="147"/>
        <v>PI.IC.PA.100204.01</v>
      </c>
      <c r="N885" s="12"/>
      <c r="O885" s="12" t="str">
        <f t="shared" si="148"/>
        <v>PH.IC.PA.100204.01</v>
      </c>
      <c r="Q885" s="12" t="str">
        <f t="shared" si="149"/>
        <v>CL.IC.PA.100204.01</v>
      </c>
    </row>
    <row r="886" spans="1:17" ht="15">
      <c r="A886" s="25" t="s">
        <v>6896</v>
      </c>
      <c r="B886" s="25"/>
      <c r="C886" s="22" t="s">
        <v>10905</v>
      </c>
      <c r="D886" s="25"/>
      <c r="E886" s="2" t="s">
        <v>923</v>
      </c>
      <c r="F886" s="25" t="s">
        <v>7977</v>
      </c>
      <c r="G886" s="25" t="s">
        <v>7504</v>
      </c>
      <c r="H886" s="22" t="s">
        <v>1404</v>
      </c>
      <c r="I886" s="25" t="s">
        <v>7505</v>
      </c>
      <c r="J886" s="11" t="str">
        <f t="shared" si="146"/>
        <v>IC.PA.100205</v>
      </c>
      <c r="K886" s="2" t="s">
        <v>1192</v>
      </c>
      <c r="L886" t="str">
        <f t="shared" si="150"/>
        <v xml:space="preserve">      Reduce drugs</v>
      </c>
      <c r="M886" s="2" t="str">
        <f t="shared" si="147"/>
        <v>PI.IC.PA.100205.01</v>
      </c>
      <c r="N886" s="12"/>
      <c r="O886" s="12" t="str">
        <f t="shared" si="148"/>
        <v>PH.IC.PA.100205.01</v>
      </c>
      <c r="Q886" s="12" t="str">
        <f t="shared" si="149"/>
        <v>CL.IC.PA.100205.01</v>
      </c>
    </row>
    <row r="887" spans="1:17" ht="15">
      <c r="A887" s="25" t="s">
        <v>6896</v>
      </c>
      <c r="B887" s="25"/>
      <c r="C887" s="22" t="s">
        <v>10905</v>
      </c>
      <c r="D887" s="25" t="s">
        <v>7816</v>
      </c>
      <c r="E887" s="2" t="s">
        <v>1202</v>
      </c>
      <c r="F887" s="25" t="s">
        <v>7817</v>
      </c>
      <c r="G887" s="25" t="s">
        <v>7650</v>
      </c>
      <c r="H887" s="22" t="s">
        <v>1396</v>
      </c>
      <c r="I887" s="25" t="s">
        <v>1001</v>
      </c>
      <c r="J887" s="11" t="str">
        <f t="shared" si="146"/>
        <v>IC.PA.100301</v>
      </c>
      <c r="K887" s="2" t="s">
        <v>1192</v>
      </c>
      <c r="L887" t="str">
        <f t="shared" si="150"/>
        <v xml:space="preserve">      Aggravating factor none</v>
      </c>
      <c r="M887" s="2" t="str">
        <f t="shared" si="147"/>
        <v>PI.IC.PA.100301.01</v>
      </c>
      <c r="N887" s="12"/>
      <c r="O887" s="12" t="str">
        <f t="shared" si="148"/>
        <v>PH.IC.PA.100301.01</v>
      </c>
      <c r="Q887" s="12" t="str">
        <f t="shared" si="149"/>
        <v>CL.IC.PA.100301.01</v>
      </c>
    </row>
    <row r="888" spans="1:17" ht="15">
      <c r="A888" s="25" t="s">
        <v>6896</v>
      </c>
      <c r="B888" s="25"/>
      <c r="C888" s="22" t="s">
        <v>10905</v>
      </c>
      <c r="D888" s="25"/>
      <c r="E888" s="2" t="s">
        <v>1202</v>
      </c>
      <c r="F888" s="25" t="s">
        <v>7817</v>
      </c>
      <c r="G888" s="25" t="s">
        <v>7651</v>
      </c>
      <c r="H888" s="22" t="s">
        <v>1398</v>
      </c>
      <c r="I888" s="25" t="s">
        <v>7508</v>
      </c>
      <c r="J888" s="11" t="str">
        <f t="shared" si="146"/>
        <v>IC.PA.100302</v>
      </c>
      <c r="K888" s="2" t="s">
        <v>1192</v>
      </c>
      <c r="L888" t="str">
        <f t="shared" si="150"/>
        <v xml:space="preserve">      Aggravating factor coughing</v>
      </c>
      <c r="M888" s="2" t="str">
        <f t="shared" si="147"/>
        <v>PI.IC.PA.100302.01</v>
      </c>
      <c r="N888" s="12"/>
      <c r="O888" s="12" t="str">
        <f t="shared" si="148"/>
        <v>PH.IC.PA.100302.01</v>
      </c>
      <c r="Q888" s="12" t="str">
        <f t="shared" si="149"/>
        <v>CL.IC.PA.100302.01</v>
      </c>
    </row>
    <row r="889" spans="1:17" ht="15">
      <c r="A889" s="25" t="s">
        <v>6896</v>
      </c>
      <c r="B889" s="25"/>
      <c r="C889" s="22" t="s">
        <v>10905</v>
      </c>
      <c r="D889" s="25"/>
      <c r="E889" s="2" t="s">
        <v>1202</v>
      </c>
      <c r="F889" s="25" t="s">
        <v>7817</v>
      </c>
      <c r="G889" s="25" t="s">
        <v>7800</v>
      </c>
      <c r="H889" s="22" t="s">
        <v>1400</v>
      </c>
      <c r="I889" s="25" t="s">
        <v>7801</v>
      </c>
      <c r="J889" s="11" t="str">
        <f t="shared" si="146"/>
        <v>IC.PA.100303</v>
      </c>
      <c r="K889" s="2" t="s">
        <v>1192</v>
      </c>
      <c r="L889" t="str">
        <f t="shared" si="150"/>
        <v xml:space="preserve">      Aggravating factor breathing</v>
      </c>
      <c r="M889" s="2" t="str">
        <f t="shared" si="147"/>
        <v>PI.IC.PA.100303.01</v>
      </c>
      <c r="N889" s="12"/>
      <c r="O889" s="12" t="str">
        <f t="shared" si="148"/>
        <v>PH.IC.PA.100303.01</v>
      </c>
      <c r="Q889" s="12" t="str">
        <f t="shared" si="149"/>
        <v>CL.IC.PA.100303.01</v>
      </c>
    </row>
    <row r="890" spans="1:17" ht="15">
      <c r="A890" s="25" t="s">
        <v>6896</v>
      </c>
      <c r="B890" s="25"/>
      <c r="C890" s="22" t="s">
        <v>10905</v>
      </c>
      <c r="D890" s="25"/>
      <c r="E890" s="2" t="s">
        <v>1202</v>
      </c>
      <c r="F890" s="25" t="s">
        <v>7817</v>
      </c>
      <c r="G890" s="25" t="s">
        <v>7802</v>
      </c>
      <c r="H890" s="22" t="s">
        <v>1402</v>
      </c>
      <c r="I890" s="25" t="s">
        <v>1249</v>
      </c>
      <c r="J890" s="11" t="str">
        <f t="shared" si="146"/>
        <v>IC.PA.100304</v>
      </c>
      <c r="K890" s="2" t="s">
        <v>1192</v>
      </c>
      <c r="L890" t="str">
        <f t="shared" si="150"/>
        <v xml:space="preserve">      Aggravating factor cold</v>
      </c>
      <c r="M890" s="2" t="str">
        <f t="shared" si="147"/>
        <v>PI.IC.PA.100304.01</v>
      </c>
      <c r="N890" s="12"/>
      <c r="O890" s="12" t="str">
        <f t="shared" si="148"/>
        <v>PH.IC.PA.100304.01</v>
      </c>
      <c r="Q890" s="12" t="str">
        <f t="shared" si="149"/>
        <v>CL.IC.PA.100304.01</v>
      </c>
    </row>
    <row r="891" spans="1:17" ht="15">
      <c r="A891" s="25" t="s">
        <v>6896</v>
      </c>
      <c r="B891" s="25"/>
      <c r="C891" s="22" t="s">
        <v>10905</v>
      </c>
      <c r="D891" s="25"/>
      <c r="E891" s="2" t="s">
        <v>1202</v>
      </c>
      <c r="F891" s="25" t="s">
        <v>7817</v>
      </c>
      <c r="G891" s="25" t="s">
        <v>7803</v>
      </c>
      <c r="H891" s="22" t="s">
        <v>1404</v>
      </c>
      <c r="I891" s="25" t="s">
        <v>5612</v>
      </c>
      <c r="J891" s="11" t="str">
        <f t="shared" si="146"/>
        <v>IC.PA.100305</v>
      </c>
      <c r="K891" s="2" t="s">
        <v>1192</v>
      </c>
      <c r="L891" t="str">
        <f t="shared" si="150"/>
        <v xml:space="preserve">      Aggravating factor heat</v>
      </c>
      <c r="M891" s="2" t="str">
        <f t="shared" si="147"/>
        <v>PI.IC.PA.100305.01</v>
      </c>
      <c r="N891" s="12"/>
      <c r="O891" s="12" t="str">
        <f t="shared" si="148"/>
        <v>PH.IC.PA.100305.01</v>
      </c>
      <c r="Q891" s="12" t="str">
        <f t="shared" si="149"/>
        <v>CL.IC.PA.100305.01</v>
      </c>
    </row>
    <row r="892" spans="1:17" ht="15">
      <c r="A892" s="25" t="s">
        <v>6896</v>
      </c>
      <c r="B892" s="25"/>
      <c r="C892" s="22" t="s">
        <v>10905</v>
      </c>
      <c r="D892" s="25"/>
      <c r="E892" s="2" t="s">
        <v>1202</v>
      </c>
      <c r="F892" s="25" t="s">
        <v>7817</v>
      </c>
      <c r="G892" s="25" t="s">
        <v>7511</v>
      </c>
      <c r="H892" s="22" t="s">
        <v>1406</v>
      </c>
      <c r="I892" s="25" t="s">
        <v>7512</v>
      </c>
      <c r="J892" s="11" t="str">
        <f t="shared" si="146"/>
        <v>IC.PA.100306</v>
      </c>
      <c r="K892" s="2" t="s">
        <v>1192</v>
      </c>
      <c r="L892" t="str">
        <f t="shared" si="150"/>
        <v xml:space="preserve">      Aggravating factor exercise</v>
      </c>
      <c r="M892" s="2" t="str">
        <f t="shared" si="147"/>
        <v>PI.IC.PA.100306.01</v>
      </c>
      <c r="N892" s="12"/>
      <c r="O892" s="12" t="str">
        <f t="shared" si="148"/>
        <v>PH.IC.PA.100306.01</v>
      </c>
      <c r="Q892" s="12" t="str">
        <f t="shared" si="149"/>
        <v>CL.IC.PA.100306.01</v>
      </c>
    </row>
    <row r="893" spans="1:17" ht="15">
      <c r="A893" s="25" t="s">
        <v>6896</v>
      </c>
      <c r="B893" s="25"/>
      <c r="C893" s="22" t="s">
        <v>10905</v>
      </c>
      <c r="D893" s="25"/>
      <c r="E893" s="2" t="s">
        <v>1202</v>
      </c>
      <c r="F893" s="25" t="s">
        <v>7817</v>
      </c>
      <c r="G893" s="25" t="s">
        <v>7513</v>
      </c>
      <c r="H893" s="22" t="s">
        <v>1419</v>
      </c>
      <c r="I893" s="25" t="s">
        <v>4448</v>
      </c>
      <c r="J893" s="11" t="str">
        <f t="shared" si="146"/>
        <v>IC.PA.100307</v>
      </c>
      <c r="K893" s="2" t="s">
        <v>1192</v>
      </c>
      <c r="L893" t="str">
        <f t="shared" si="150"/>
        <v xml:space="preserve">      Aggravating factor light</v>
      </c>
      <c r="M893" s="2" t="str">
        <f t="shared" si="147"/>
        <v>PI.IC.PA.100307.01</v>
      </c>
      <c r="N893" s="12"/>
      <c r="O893" s="12" t="str">
        <f t="shared" si="148"/>
        <v>PH.IC.PA.100307.01</v>
      </c>
      <c r="Q893" s="12" t="str">
        <f t="shared" si="149"/>
        <v>CL.IC.PA.100307.01</v>
      </c>
    </row>
    <row r="894" spans="1:17" ht="15">
      <c r="A894" s="25" t="s">
        <v>6896</v>
      </c>
      <c r="B894" s="25"/>
      <c r="C894" s="22" t="s">
        <v>10905</v>
      </c>
      <c r="D894" s="25"/>
      <c r="E894" s="2" t="s">
        <v>1202</v>
      </c>
      <c r="F894" s="25" t="s">
        <v>7817</v>
      </c>
      <c r="G894" s="25" t="s">
        <v>7514</v>
      </c>
      <c r="H894" s="22" t="s">
        <v>1550</v>
      </c>
      <c r="I894" s="25" t="s">
        <v>7515</v>
      </c>
      <c r="J894" s="11" t="str">
        <f t="shared" si="146"/>
        <v>IC.PA.100308</v>
      </c>
      <c r="K894" s="2" t="s">
        <v>1192</v>
      </c>
      <c r="L894" t="str">
        <f t="shared" si="150"/>
        <v xml:space="preserve">      Aggravating factor movement</v>
      </c>
      <c r="M894" s="2" t="str">
        <f t="shared" si="147"/>
        <v>PI.IC.PA.100308.01</v>
      </c>
      <c r="N894" s="12"/>
      <c r="O894" s="12" t="str">
        <f t="shared" si="148"/>
        <v>PH.IC.PA.100308.01</v>
      </c>
      <c r="Q894" s="12" t="str">
        <f t="shared" si="149"/>
        <v>CL.IC.PA.100308.01</v>
      </c>
    </row>
    <row r="895" spans="1:17" ht="15">
      <c r="A895" s="25" t="s">
        <v>6896</v>
      </c>
      <c r="B895" s="25"/>
      <c r="C895" s="22" t="s">
        <v>10905</v>
      </c>
      <c r="D895" s="25"/>
      <c r="E895" s="2" t="s">
        <v>1202</v>
      </c>
      <c r="F895" s="25" t="s">
        <v>7817</v>
      </c>
      <c r="G895" s="25" t="s">
        <v>7516</v>
      </c>
      <c r="H895" s="22" t="s">
        <v>1551</v>
      </c>
      <c r="I895" s="25" t="s">
        <v>7654</v>
      </c>
      <c r="J895" s="11" t="str">
        <f t="shared" si="146"/>
        <v>IC.PA.100309</v>
      </c>
      <c r="K895" s="2" t="s">
        <v>1192</v>
      </c>
      <c r="L895" t="str">
        <f t="shared" si="150"/>
        <v xml:space="preserve">      Aggravating factor noise</v>
      </c>
      <c r="M895" s="2" t="str">
        <f t="shared" si="147"/>
        <v>PI.IC.PA.100309.01</v>
      </c>
      <c r="N895" s="12"/>
      <c r="O895" s="12" t="str">
        <f t="shared" si="148"/>
        <v>PH.IC.PA.100309.01</v>
      </c>
      <c r="Q895" s="12" t="str">
        <f t="shared" si="149"/>
        <v>CL.IC.PA.100309.01</v>
      </c>
    </row>
    <row r="896" spans="1:17" ht="15">
      <c r="A896" s="25" t="s">
        <v>6896</v>
      </c>
      <c r="B896" s="25"/>
      <c r="C896" s="22" t="s">
        <v>10905</v>
      </c>
      <c r="D896" s="25"/>
      <c r="E896" s="2" t="s">
        <v>1202</v>
      </c>
      <c r="F896" s="25" t="s">
        <v>7817</v>
      </c>
      <c r="G896" s="25" t="s">
        <v>7655</v>
      </c>
      <c r="H896" s="22" t="s">
        <v>1571</v>
      </c>
      <c r="I896" s="25" t="s">
        <v>5253</v>
      </c>
      <c r="J896" s="11" t="str">
        <f t="shared" si="146"/>
        <v>IC.PA.100310</v>
      </c>
      <c r="K896" s="2" t="s">
        <v>1192</v>
      </c>
      <c r="L896" t="str">
        <f t="shared" si="150"/>
        <v xml:space="preserve">      Aggravating factor position change</v>
      </c>
      <c r="M896" s="2" t="str">
        <f t="shared" si="147"/>
        <v>PI.IC.PA.100310.01</v>
      </c>
      <c r="N896" s="12"/>
      <c r="O896" s="12" t="str">
        <f t="shared" si="148"/>
        <v>PH.IC.PA.100310.01</v>
      </c>
      <c r="Q896" s="12" t="str">
        <f t="shared" si="149"/>
        <v>CL.IC.PA.100310.01</v>
      </c>
    </row>
    <row r="897" spans="1:19" ht="15">
      <c r="A897" s="25" t="s">
        <v>6896</v>
      </c>
      <c r="B897" s="25"/>
      <c r="C897" s="22" t="s">
        <v>10905</v>
      </c>
      <c r="D897" s="25"/>
      <c r="E897" s="2" t="s">
        <v>1202</v>
      </c>
      <c r="F897" s="25" t="s">
        <v>7817</v>
      </c>
      <c r="G897" s="25" t="s">
        <v>7656</v>
      </c>
      <c r="H897" s="22" t="s">
        <v>1298</v>
      </c>
      <c r="I897" s="25" t="s">
        <v>7657</v>
      </c>
      <c r="J897" s="11" t="str">
        <f t="shared" si="146"/>
        <v>IC.PA.100311</v>
      </c>
      <c r="K897" s="2" t="s">
        <v>1192</v>
      </c>
      <c r="L897" t="str">
        <f t="shared" si="150"/>
        <v xml:space="preserve">      Aggravating factor stress</v>
      </c>
      <c r="M897" s="2" t="str">
        <f t="shared" si="147"/>
        <v>PI.IC.PA.100311.01</v>
      </c>
      <c r="N897" s="12"/>
      <c r="O897" s="12" t="str">
        <f t="shared" si="148"/>
        <v>PH.IC.PA.100311.01</v>
      </c>
      <c r="Q897" s="12" t="str">
        <f t="shared" si="149"/>
        <v>CL.IC.PA.100311.01</v>
      </c>
    </row>
    <row r="898" spans="1:19" ht="15">
      <c r="A898" t="s">
        <v>6896</v>
      </c>
      <c r="C898" s="22" t="s">
        <v>10905</v>
      </c>
      <c r="D898" s="25"/>
      <c r="E898" s="2" t="s">
        <v>1202</v>
      </c>
      <c r="F898" s="25" t="s">
        <v>7817</v>
      </c>
      <c r="G898" t="s">
        <v>7658</v>
      </c>
      <c r="H898" s="22" t="s">
        <v>11023</v>
      </c>
      <c r="I898" t="s">
        <v>7659</v>
      </c>
      <c r="J898" s="11" t="str">
        <f t="shared" si="146"/>
        <v>IC.PA.100312</v>
      </c>
      <c r="K898" s="2" t="s">
        <v>1192</v>
      </c>
      <c r="L898" t="str">
        <f t="shared" si="150"/>
        <v xml:space="preserve">      Aggravating treatment</v>
      </c>
      <c r="M898" s="2" t="str">
        <f t="shared" si="147"/>
        <v>PI.IC.PA.100312.01</v>
      </c>
      <c r="N898" s="12"/>
      <c r="O898" s="12" t="str">
        <f t="shared" si="148"/>
        <v>PH.IC.PA.100312.01</v>
      </c>
      <c r="Q898" s="12" t="str">
        <f t="shared" si="149"/>
        <v>CL.IC.PA.100312.01</v>
      </c>
      <c r="R898" t="s">
        <v>1141</v>
      </c>
      <c r="S898">
        <v>799</v>
      </c>
    </row>
    <row r="899" spans="1:19" ht="15">
      <c r="A899" s="25" t="s">
        <v>6896</v>
      </c>
      <c r="B899" s="25"/>
      <c r="C899" s="22" t="s">
        <v>10905</v>
      </c>
      <c r="D899" s="25" t="s">
        <v>7818</v>
      </c>
      <c r="E899" s="2" t="s">
        <v>948</v>
      </c>
      <c r="F899" s="25" t="s">
        <v>7817</v>
      </c>
      <c r="G899" s="25" t="s">
        <v>7660</v>
      </c>
      <c r="H899" s="22" t="s">
        <v>1396</v>
      </c>
      <c r="I899" s="25" t="s">
        <v>1188</v>
      </c>
      <c r="J899" s="11" t="str">
        <f t="shared" si="146"/>
        <v>IC.PA.100401</v>
      </c>
      <c r="K899" s="2" t="s">
        <v>1192</v>
      </c>
      <c r="L899" t="str">
        <f t="shared" si="150"/>
        <v xml:space="preserve">       Trigger none</v>
      </c>
      <c r="M899" s="2" t="str">
        <f t="shared" si="147"/>
        <v>PI.IC.PA.100401.01</v>
      </c>
      <c r="N899" s="12"/>
      <c r="O899" s="12" t="str">
        <f t="shared" si="148"/>
        <v>PH.IC.PA.100401.01</v>
      </c>
      <c r="Q899" s="12" t="str">
        <f t="shared" si="149"/>
        <v>CL.IC.PA.100401.01</v>
      </c>
    </row>
    <row r="900" spans="1:19" ht="15">
      <c r="A900" s="25" t="s">
        <v>6896</v>
      </c>
      <c r="B900" s="25"/>
      <c r="C900" s="22" t="s">
        <v>10905</v>
      </c>
      <c r="D900" s="25"/>
      <c r="E900" s="2" t="s">
        <v>7070</v>
      </c>
      <c r="F900" s="25" t="s">
        <v>7817</v>
      </c>
      <c r="G900" s="25" t="s">
        <v>7661</v>
      </c>
      <c r="H900" s="22" t="s">
        <v>1398</v>
      </c>
      <c r="I900" s="25" t="s">
        <v>7662</v>
      </c>
      <c r="J900" s="11" t="str">
        <f t="shared" si="146"/>
        <v>IC.PA.100402</v>
      </c>
      <c r="K900" s="2" t="s">
        <v>1192</v>
      </c>
      <c r="L900" t="str">
        <f t="shared" si="150"/>
        <v xml:space="preserve">       Trigger anxiety</v>
      </c>
      <c r="M900" s="2" t="str">
        <f t="shared" si="147"/>
        <v>PI.IC.PA.100402.01</v>
      </c>
      <c r="N900" s="12"/>
      <c r="O900" s="12" t="str">
        <f t="shared" si="148"/>
        <v>PH.IC.PA.100402.01</v>
      </c>
      <c r="Q900" s="12" t="str">
        <f t="shared" si="149"/>
        <v>CL.IC.PA.100402.01</v>
      </c>
    </row>
    <row r="901" spans="1:19" ht="15">
      <c r="A901" s="25" t="s">
        <v>6896</v>
      </c>
      <c r="B901" s="25"/>
      <c r="C901" s="22" t="s">
        <v>10905</v>
      </c>
      <c r="D901" s="25"/>
      <c r="E901" s="2" t="s">
        <v>7070</v>
      </c>
      <c r="F901" s="25" t="s">
        <v>7817</v>
      </c>
      <c r="G901" s="25" t="s">
        <v>7527</v>
      </c>
      <c r="H901" s="22" t="s">
        <v>1400</v>
      </c>
      <c r="I901" s="25" t="s">
        <v>7528</v>
      </c>
      <c r="J901" s="11" t="str">
        <f t="shared" si="146"/>
        <v>IC.PA.100403</v>
      </c>
      <c r="K901" s="2" t="s">
        <v>1192</v>
      </c>
      <c r="L901" t="str">
        <f t="shared" si="150"/>
        <v xml:space="preserve">       Trigger coughing</v>
      </c>
      <c r="M901" s="2" t="str">
        <f t="shared" si="147"/>
        <v>PI.IC.PA.100403.01</v>
      </c>
      <c r="N901" s="12"/>
      <c r="O901" s="12" t="str">
        <f t="shared" si="148"/>
        <v>PH.IC.PA.100403.01</v>
      </c>
      <c r="Q901" s="12" t="str">
        <f t="shared" si="149"/>
        <v>CL.IC.PA.100403.01</v>
      </c>
    </row>
    <row r="902" spans="1:19" ht="15">
      <c r="A902" s="25" t="s">
        <v>6896</v>
      </c>
      <c r="B902" s="25"/>
      <c r="C902" s="22" t="s">
        <v>10905</v>
      </c>
      <c r="D902" s="25"/>
      <c r="E902" s="2" t="s">
        <v>7070</v>
      </c>
      <c r="F902" s="25" t="s">
        <v>7817</v>
      </c>
      <c r="G902" s="25" t="s">
        <v>7529</v>
      </c>
      <c r="H902" s="22" t="s">
        <v>1402</v>
      </c>
      <c r="I902" s="25" t="s">
        <v>7364</v>
      </c>
      <c r="J902" s="11" t="str">
        <f t="shared" si="146"/>
        <v>IC.PA.100404</v>
      </c>
      <c r="K902" s="2" t="s">
        <v>1192</v>
      </c>
      <c r="L902" t="str">
        <f t="shared" si="150"/>
        <v xml:space="preserve">       Trigger deep breathing</v>
      </c>
      <c r="M902" s="2" t="str">
        <f t="shared" si="147"/>
        <v>PI.IC.PA.100404.01</v>
      </c>
      <c r="N902" s="12"/>
      <c r="O902" s="12" t="str">
        <f t="shared" si="148"/>
        <v>PH.IC.PA.100404.01</v>
      </c>
      <c r="Q902" s="12" t="str">
        <f t="shared" si="149"/>
        <v>CL.IC.PA.100404.01</v>
      </c>
    </row>
    <row r="903" spans="1:19" ht="15">
      <c r="A903" s="25" t="s">
        <v>6896</v>
      </c>
      <c r="B903" s="25"/>
      <c r="C903" s="22" t="s">
        <v>10905</v>
      </c>
      <c r="D903" s="25"/>
      <c r="E903" s="2" t="s">
        <v>7070</v>
      </c>
      <c r="F903" s="25" t="s">
        <v>7817</v>
      </c>
      <c r="G903" s="25" t="s">
        <v>7365</v>
      </c>
      <c r="H903" s="22" t="s">
        <v>1404</v>
      </c>
      <c r="I903" s="25" t="s">
        <v>7366</v>
      </c>
      <c r="J903" s="11" t="str">
        <f t="shared" si="146"/>
        <v>IC.PA.100405</v>
      </c>
      <c r="K903" s="2" t="s">
        <v>1192</v>
      </c>
      <c r="L903" t="str">
        <f t="shared" si="150"/>
        <v xml:space="preserve">       Trigger stress</v>
      </c>
      <c r="M903" s="2" t="str">
        <f t="shared" si="147"/>
        <v>PI.IC.PA.100405.01</v>
      </c>
      <c r="N903" s="12"/>
      <c r="O903" s="12" t="str">
        <f t="shared" si="148"/>
        <v>PH.IC.PA.100405.01</v>
      </c>
      <c r="Q903" s="12" t="str">
        <f t="shared" si="149"/>
        <v>CL.IC.PA.100405.01</v>
      </c>
    </row>
    <row r="904" spans="1:19" ht="15">
      <c r="A904" s="25" t="s">
        <v>6896</v>
      </c>
      <c r="B904" s="25"/>
      <c r="C904" s="22" t="s">
        <v>10905</v>
      </c>
      <c r="D904" s="25"/>
      <c r="E904" s="2" t="s">
        <v>7070</v>
      </c>
      <c r="F904" s="25" t="s">
        <v>7817</v>
      </c>
      <c r="G904" s="25" t="s">
        <v>7367</v>
      </c>
      <c r="H904" s="22" t="s">
        <v>1406</v>
      </c>
      <c r="I904" s="25" t="s">
        <v>7368</v>
      </c>
      <c r="J904" s="11" t="str">
        <f t="shared" si="146"/>
        <v>IC.PA.100406</v>
      </c>
      <c r="K904" s="2" t="s">
        <v>1192</v>
      </c>
      <c r="L904" t="str">
        <f t="shared" si="150"/>
        <v xml:space="preserve">       Trigger cold</v>
      </c>
      <c r="M904" s="2" t="str">
        <f t="shared" si="147"/>
        <v>PI.IC.PA.100406.01</v>
      </c>
      <c r="N904" s="12"/>
      <c r="O904" s="12" t="str">
        <f t="shared" si="148"/>
        <v>PH.IC.PA.100406.01</v>
      </c>
      <c r="Q904" s="12" t="str">
        <f t="shared" si="149"/>
        <v>CL.IC.PA.100406.01</v>
      </c>
    </row>
    <row r="905" spans="1:19" ht="15">
      <c r="A905" s="25" t="s">
        <v>6896</v>
      </c>
      <c r="B905" s="25"/>
      <c r="C905" s="22" t="s">
        <v>10905</v>
      </c>
      <c r="D905" s="25"/>
      <c r="E905" s="2" t="s">
        <v>7070</v>
      </c>
      <c r="F905" s="25" t="s">
        <v>7817</v>
      </c>
      <c r="G905" s="25" t="s">
        <v>7369</v>
      </c>
      <c r="H905" s="22" t="s">
        <v>1419</v>
      </c>
      <c r="I905" s="25" t="s">
        <v>7533</v>
      </c>
      <c r="J905" s="11" t="str">
        <f t="shared" si="146"/>
        <v>IC.PA.100407</v>
      </c>
      <c r="K905" s="2" t="s">
        <v>1192</v>
      </c>
      <c r="L905" t="str">
        <f t="shared" si="150"/>
        <v xml:space="preserve">       Trigger heat</v>
      </c>
      <c r="M905" s="2" t="str">
        <f t="shared" si="147"/>
        <v>PI.IC.PA.100407.01</v>
      </c>
      <c r="N905" s="12"/>
      <c r="O905" s="12" t="str">
        <f t="shared" si="148"/>
        <v>PH.IC.PA.100407.01</v>
      </c>
      <c r="Q905" s="12" t="str">
        <f t="shared" si="149"/>
        <v>CL.IC.PA.100407.01</v>
      </c>
    </row>
    <row r="906" spans="1:19" ht="15">
      <c r="A906" s="25" t="s">
        <v>6896</v>
      </c>
      <c r="B906" s="25"/>
      <c r="C906" s="22" t="s">
        <v>10905</v>
      </c>
      <c r="D906" s="25"/>
      <c r="E906" s="2" t="s">
        <v>7070</v>
      </c>
      <c r="F906" s="25" t="s">
        <v>7817</v>
      </c>
      <c r="G906" s="25" t="s">
        <v>7534</v>
      </c>
      <c r="H906" s="22" t="s">
        <v>1550</v>
      </c>
      <c r="I906" s="25" t="s">
        <v>7535</v>
      </c>
      <c r="J906" s="11" t="str">
        <f t="shared" si="146"/>
        <v>IC.PA.100408</v>
      </c>
      <c r="K906" s="2" t="s">
        <v>1192</v>
      </c>
      <c r="L906" t="str">
        <f t="shared" si="150"/>
        <v xml:space="preserve">       Trigger exercise</v>
      </c>
      <c r="M906" s="2" t="str">
        <f t="shared" si="147"/>
        <v>PI.IC.PA.100408.01</v>
      </c>
      <c r="N906" s="12"/>
      <c r="O906" s="12" t="str">
        <f t="shared" si="148"/>
        <v>PH.IC.PA.100408.01</v>
      </c>
      <c r="Q906" s="12" t="str">
        <f t="shared" si="149"/>
        <v>CL.IC.PA.100408.01</v>
      </c>
    </row>
    <row r="907" spans="1:19" ht="15">
      <c r="A907" s="25" t="s">
        <v>6896</v>
      </c>
      <c r="B907" s="25"/>
      <c r="C907" s="22" t="s">
        <v>10905</v>
      </c>
      <c r="D907" s="25"/>
      <c r="E907" s="2" t="s">
        <v>7070</v>
      </c>
      <c r="F907" s="25" t="s">
        <v>7817</v>
      </c>
      <c r="G907" s="25" t="s">
        <v>7536</v>
      </c>
      <c r="H907" s="22" t="s">
        <v>1551</v>
      </c>
      <c r="I907" s="25" t="s">
        <v>7537</v>
      </c>
      <c r="J907" s="11" t="str">
        <f t="shared" si="146"/>
        <v>IC.PA.100409</v>
      </c>
      <c r="K907" s="2" t="s">
        <v>1192</v>
      </c>
      <c r="L907" t="str">
        <f t="shared" si="150"/>
        <v xml:space="preserve">       Trigger light</v>
      </c>
      <c r="M907" s="2" t="str">
        <f t="shared" si="147"/>
        <v>PI.IC.PA.100409.01</v>
      </c>
      <c r="N907" s="12"/>
      <c r="O907" s="12" t="str">
        <f t="shared" si="148"/>
        <v>PH.IC.PA.100409.01</v>
      </c>
      <c r="Q907" s="12" t="str">
        <f t="shared" si="149"/>
        <v>CL.IC.PA.100409.01</v>
      </c>
    </row>
    <row r="908" spans="1:19" ht="15">
      <c r="A908" s="25" t="s">
        <v>6896</v>
      </c>
      <c r="B908" s="25"/>
      <c r="C908" s="22" t="s">
        <v>10905</v>
      </c>
      <c r="D908" s="25"/>
      <c r="E908" s="2" t="s">
        <v>7070</v>
      </c>
      <c r="F908" s="25" t="s">
        <v>7817</v>
      </c>
      <c r="G908" s="25" t="s">
        <v>7538</v>
      </c>
      <c r="H908" s="22" t="s">
        <v>1571</v>
      </c>
      <c r="I908" s="25" t="s">
        <v>7383</v>
      </c>
      <c r="J908" s="11" t="str">
        <f t="shared" si="146"/>
        <v>IC.PA.100410</v>
      </c>
      <c r="K908" s="2" t="s">
        <v>1192</v>
      </c>
      <c r="L908" t="str">
        <f t="shared" si="150"/>
        <v xml:space="preserve">       Trigger movement</v>
      </c>
      <c r="M908" s="2" t="str">
        <f t="shared" si="147"/>
        <v>PI.IC.PA.100410.01</v>
      </c>
      <c r="N908" s="12"/>
      <c r="O908" s="12" t="str">
        <f t="shared" si="148"/>
        <v>PH.IC.PA.100410.01</v>
      </c>
      <c r="Q908" s="12" t="str">
        <f t="shared" si="149"/>
        <v>CL.IC.PA.100410.01</v>
      </c>
    </row>
    <row r="909" spans="1:19" ht="15">
      <c r="A909" s="25" t="s">
        <v>6896</v>
      </c>
      <c r="B909" s="25"/>
      <c r="C909" s="22" t="s">
        <v>10905</v>
      </c>
      <c r="D909" s="25"/>
      <c r="E909" s="2" t="s">
        <v>7070</v>
      </c>
      <c r="F909" s="25" t="s">
        <v>7817</v>
      </c>
      <c r="G909" s="25" t="s">
        <v>7384</v>
      </c>
      <c r="H909" s="22" t="s">
        <v>1298</v>
      </c>
      <c r="I909" s="25" t="s">
        <v>7385</v>
      </c>
      <c r="J909" s="11" t="str">
        <f t="shared" si="146"/>
        <v>IC.PA.100411</v>
      </c>
      <c r="K909" s="2" t="s">
        <v>1192</v>
      </c>
      <c r="L909" t="str">
        <f t="shared" si="150"/>
        <v xml:space="preserve">       Trigger walking</v>
      </c>
      <c r="M909" s="2" t="str">
        <f t="shared" si="147"/>
        <v>PI.IC.PA.100411.01</v>
      </c>
      <c r="N909" s="12"/>
      <c r="O909" s="12" t="str">
        <f t="shared" si="148"/>
        <v>PH.IC.PA.100411.01</v>
      </c>
      <c r="Q909" s="12" t="str">
        <f t="shared" si="149"/>
        <v>CL.IC.PA.100411.01</v>
      </c>
    </row>
    <row r="910" spans="1:19" ht="15">
      <c r="A910" s="25" t="s">
        <v>6896</v>
      </c>
      <c r="B910" s="25"/>
      <c r="C910" s="22" t="s">
        <v>10905</v>
      </c>
      <c r="D910" s="25"/>
      <c r="E910" s="2" t="s">
        <v>7070</v>
      </c>
      <c r="F910" s="25" t="s">
        <v>7817</v>
      </c>
      <c r="G910" s="25" t="s">
        <v>7386</v>
      </c>
      <c r="H910" s="22" t="s">
        <v>1299</v>
      </c>
      <c r="I910" s="25" t="s">
        <v>7206</v>
      </c>
      <c r="J910" s="11" t="str">
        <f t="shared" si="146"/>
        <v>IC.PA.100412</v>
      </c>
      <c r="K910" s="2" t="s">
        <v>1192</v>
      </c>
      <c r="L910" t="str">
        <f t="shared" si="150"/>
        <v xml:space="preserve">       Trigger noise</v>
      </c>
      <c r="M910" s="2" t="str">
        <f t="shared" si="147"/>
        <v>PI.IC.PA.100412.01</v>
      </c>
      <c r="N910" s="12"/>
      <c r="O910" s="12" t="str">
        <f t="shared" si="148"/>
        <v>PH.IC.PA.100412.01</v>
      </c>
      <c r="Q910" s="12" t="str">
        <f t="shared" si="149"/>
        <v>CL.IC.PA.100412.01</v>
      </c>
    </row>
    <row r="911" spans="1:19" ht="15">
      <c r="A911" s="25" t="s">
        <v>6896</v>
      </c>
      <c r="B911" s="25"/>
      <c r="C911" s="22" t="s">
        <v>10905</v>
      </c>
      <c r="D911" s="25"/>
      <c r="E911" s="2" t="s">
        <v>7070</v>
      </c>
      <c r="F911" s="25" t="s">
        <v>7817</v>
      </c>
      <c r="G911" s="25" t="s">
        <v>7021</v>
      </c>
      <c r="H911" s="22" t="s">
        <v>1300</v>
      </c>
      <c r="I911" s="25" t="s">
        <v>7022</v>
      </c>
      <c r="J911" s="11" t="str">
        <f t="shared" si="146"/>
        <v>IC.PA.100413</v>
      </c>
      <c r="K911" s="2" t="s">
        <v>1192</v>
      </c>
      <c r="L911" t="str">
        <f t="shared" si="150"/>
        <v xml:space="preserve">       Trigger weather change</v>
      </c>
      <c r="M911" s="2" t="str">
        <f t="shared" si="147"/>
        <v>PI.IC.PA.100413.01</v>
      </c>
      <c r="N911" s="12"/>
      <c r="O911" s="12" t="str">
        <f t="shared" si="148"/>
        <v>PH.IC.PA.100413.01</v>
      </c>
      <c r="Q911" s="12" t="str">
        <f t="shared" si="149"/>
        <v>CL.IC.PA.100413.01</v>
      </c>
    </row>
    <row r="912" spans="1:19" ht="15">
      <c r="A912" s="25" t="s">
        <v>6896</v>
      </c>
      <c r="B912" s="25"/>
      <c r="C912" s="22" t="s">
        <v>10905</v>
      </c>
      <c r="D912" s="25"/>
      <c r="E912" s="2" t="s">
        <v>7070</v>
      </c>
      <c r="F912" s="25" t="s">
        <v>7817</v>
      </c>
      <c r="G912" s="25" t="s">
        <v>7023</v>
      </c>
      <c r="H912" s="22" t="s">
        <v>1301</v>
      </c>
      <c r="I912" s="25" t="s">
        <v>7024</v>
      </c>
      <c r="J912" s="11" t="str">
        <f t="shared" si="146"/>
        <v>IC.PA.100414</v>
      </c>
      <c r="K912" s="2" t="s">
        <v>1192</v>
      </c>
      <c r="L912" t="str">
        <f t="shared" si="150"/>
        <v xml:space="preserve">       Trigger sleep deficit</v>
      </c>
      <c r="M912" s="2" t="str">
        <f t="shared" si="147"/>
        <v>PI.IC.PA.100414.01</v>
      </c>
      <c r="N912" s="12"/>
      <c r="O912" s="12" t="str">
        <f t="shared" si="148"/>
        <v>PH.IC.PA.100414.01</v>
      </c>
      <c r="Q912" s="12" t="str">
        <f t="shared" si="149"/>
        <v>CL.IC.PA.100414.01</v>
      </c>
    </row>
    <row r="913" spans="1:19" ht="15">
      <c r="A913" s="25" t="s">
        <v>6896</v>
      </c>
      <c r="B913" s="25"/>
      <c r="C913" s="22" t="s">
        <v>10905</v>
      </c>
      <c r="D913" s="25"/>
      <c r="E913" s="2" t="s">
        <v>7070</v>
      </c>
      <c r="F913" s="25" t="s">
        <v>7817</v>
      </c>
      <c r="G913" s="25" t="s">
        <v>7025</v>
      </c>
      <c r="H913" s="22" t="s">
        <v>1468</v>
      </c>
      <c r="I913" s="25" t="s">
        <v>7026</v>
      </c>
      <c r="J913" s="11" t="str">
        <f t="shared" si="146"/>
        <v>IC.PA.100415</v>
      </c>
      <c r="K913" s="2" t="s">
        <v>1192</v>
      </c>
      <c r="L913" t="str">
        <f t="shared" si="150"/>
        <v xml:space="preserve">       Trigger medication</v>
      </c>
      <c r="M913" s="2" t="str">
        <f t="shared" si="147"/>
        <v>PI.IC.PA.100415.01</v>
      </c>
      <c r="N913" s="12"/>
      <c r="O913" s="12" t="str">
        <f t="shared" si="148"/>
        <v>PH.IC.PA.100415.01</v>
      </c>
      <c r="Q913" s="12" t="str">
        <f t="shared" si="149"/>
        <v>CL.IC.PA.100415.01</v>
      </c>
    </row>
    <row r="914" spans="1:19" ht="15">
      <c r="A914" s="25" t="s">
        <v>6896</v>
      </c>
      <c r="B914" s="25"/>
      <c r="C914" s="22" t="s">
        <v>10905</v>
      </c>
      <c r="D914" s="25"/>
      <c r="E914" s="2" t="s">
        <v>7070</v>
      </c>
      <c r="F914" s="25" t="s">
        <v>7817</v>
      </c>
      <c r="G914" s="25" t="s">
        <v>7213</v>
      </c>
      <c r="H914" s="22" t="s">
        <v>1469</v>
      </c>
      <c r="I914" s="25" t="s">
        <v>7214</v>
      </c>
      <c r="J914" s="11" t="str">
        <f t="shared" si="146"/>
        <v>IC.PA.100416</v>
      </c>
      <c r="K914" s="2" t="s">
        <v>1192</v>
      </c>
      <c r="L914" t="str">
        <f t="shared" si="150"/>
        <v xml:space="preserve">       Trigger procedure</v>
      </c>
      <c r="M914" s="2" t="str">
        <f t="shared" si="147"/>
        <v>PI.IC.PA.100416.01</v>
      </c>
      <c r="N914" s="12"/>
      <c r="O914" s="12" t="str">
        <f t="shared" si="148"/>
        <v>PH.IC.PA.100416.01</v>
      </c>
      <c r="Q914" s="12" t="str">
        <f t="shared" si="149"/>
        <v>CL.IC.PA.100416.01</v>
      </c>
    </row>
    <row r="915" spans="1:19" ht="15">
      <c r="A915" t="s">
        <v>6896</v>
      </c>
      <c r="C915" s="22" t="s">
        <v>10905</v>
      </c>
      <c r="D915" s="25"/>
      <c r="E915" s="2" t="s">
        <v>7070</v>
      </c>
      <c r="F915" s="25" t="s">
        <v>7817</v>
      </c>
      <c r="G915" t="s">
        <v>7213</v>
      </c>
      <c r="H915" s="22" t="s">
        <v>1138</v>
      </c>
      <c r="I915" t="s">
        <v>7214</v>
      </c>
      <c r="J915" s="11" t="str">
        <f t="shared" si="146"/>
        <v>IC.PA.100417</v>
      </c>
      <c r="K915" s="2" t="s">
        <v>1192</v>
      </c>
      <c r="L915" t="str">
        <f t="shared" si="150"/>
        <v xml:space="preserve">       Trigger procedure</v>
      </c>
      <c r="M915" s="2" t="str">
        <f t="shared" si="147"/>
        <v>PI.IC.PA.100417.01</v>
      </c>
      <c r="N915" s="12"/>
      <c r="O915" s="12" t="str">
        <f t="shared" si="148"/>
        <v>PH.IC.PA.100417.01</v>
      </c>
      <c r="Q915" s="12" t="str">
        <f t="shared" si="149"/>
        <v>CL.IC.PA.100417.01</v>
      </c>
      <c r="R915" t="s">
        <v>1141</v>
      </c>
    </row>
    <row r="916" spans="1:19" ht="15">
      <c r="A916" t="s">
        <v>6896</v>
      </c>
      <c r="C916" s="22" t="s">
        <v>10905</v>
      </c>
      <c r="D916" s="25"/>
      <c r="E916" s="2" t="s">
        <v>7070</v>
      </c>
      <c r="F916" s="25" t="s">
        <v>7817</v>
      </c>
      <c r="G916" t="s">
        <v>7215</v>
      </c>
      <c r="H916" s="22" t="s">
        <v>965</v>
      </c>
      <c r="I916" t="s">
        <v>7216</v>
      </c>
      <c r="J916" s="11" t="str">
        <f t="shared" si="146"/>
        <v>IC.PA.100418</v>
      </c>
      <c r="K916" s="2" t="s">
        <v>11324</v>
      </c>
      <c r="L916" t="str">
        <f t="shared" si="150"/>
        <v>Trigger Cardiac</v>
      </c>
      <c r="M916" s="2" t="str">
        <f t="shared" si="147"/>
        <v>PI.IC.PA.100418.01</v>
      </c>
      <c r="N916" s="12"/>
      <c r="O916" s="12" t="str">
        <f t="shared" si="148"/>
        <v>PH.IC.PA.100418.01</v>
      </c>
      <c r="Q916" s="12" t="str">
        <f t="shared" si="149"/>
        <v>CL.IC.PA.100418.01</v>
      </c>
      <c r="R916" t="s">
        <v>1141</v>
      </c>
      <c r="S916">
        <v>486</v>
      </c>
    </row>
    <row r="917" spans="1:19" ht="15">
      <c r="A917" t="s">
        <v>6896</v>
      </c>
      <c r="C917" s="22" t="s">
        <v>10905</v>
      </c>
      <c r="D917" s="25"/>
      <c r="E917" s="2" t="s">
        <v>7070</v>
      </c>
      <c r="F917" s="25" t="s">
        <v>7817</v>
      </c>
      <c r="G917" t="s">
        <v>7035</v>
      </c>
      <c r="H917" s="22" t="s">
        <v>967</v>
      </c>
      <c r="I917" t="s">
        <v>7036</v>
      </c>
      <c r="J917" s="11" t="str">
        <f t="shared" si="146"/>
        <v>IC.PA.100419</v>
      </c>
      <c r="K917" s="2" t="s">
        <v>11324</v>
      </c>
      <c r="L917" t="str">
        <f t="shared" si="150"/>
        <v>Trigger Chronic</v>
      </c>
      <c r="M917" s="2" t="str">
        <f t="shared" si="147"/>
        <v>PI.IC.PA.100419.01</v>
      </c>
      <c r="N917" s="12"/>
      <c r="O917" s="12" t="str">
        <f t="shared" si="148"/>
        <v>PH.IC.PA.100419.01</v>
      </c>
      <c r="Q917" s="12" t="str">
        <f t="shared" si="149"/>
        <v>CL.IC.PA.100419.01</v>
      </c>
      <c r="R917" t="s">
        <v>1141</v>
      </c>
      <c r="S917">
        <v>486</v>
      </c>
    </row>
    <row r="918" spans="1:19" ht="15">
      <c r="A918" t="s">
        <v>6896</v>
      </c>
      <c r="C918" s="22" t="s">
        <v>10905</v>
      </c>
      <c r="D918" s="25"/>
      <c r="E918" s="2" t="s">
        <v>7070</v>
      </c>
      <c r="F918" s="25" t="s">
        <v>7817</v>
      </c>
      <c r="G918" t="s">
        <v>7037</v>
      </c>
      <c r="H918" s="22" t="s">
        <v>6396</v>
      </c>
      <c r="I918" t="s">
        <v>7582</v>
      </c>
      <c r="J918" s="11" t="str">
        <f t="shared" si="146"/>
        <v>IC.PA.100420</v>
      </c>
      <c r="K918" s="2" t="s">
        <v>11324</v>
      </c>
      <c r="L918" t="str">
        <f t="shared" si="150"/>
        <v>Trigger Diagnosis</v>
      </c>
      <c r="M918" s="2" t="str">
        <f t="shared" si="147"/>
        <v>PI.IC.PA.100420.01</v>
      </c>
      <c r="N918" s="12"/>
      <c r="O918" s="12" t="str">
        <f t="shared" si="148"/>
        <v>PH.IC.PA.100420.01</v>
      </c>
      <c r="Q918" s="12" t="str">
        <f t="shared" si="149"/>
        <v>CL.IC.PA.100420.01</v>
      </c>
      <c r="R918" t="s">
        <v>9277</v>
      </c>
      <c r="S918">
        <v>486</v>
      </c>
    </row>
    <row r="919" spans="1:19" ht="15">
      <c r="A919" t="s">
        <v>6896</v>
      </c>
      <c r="C919" s="22" t="s">
        <v>10905</v>
      </c>
      <c r="D919" s="25"/>
      <c r="E919" s="2" t="s">
        <v>948</v>
      </c>
      <c r="F919" s="25" t="s">
        <v>7817</v>
      </c>
      <c r="G919" t="s">
        <v>7727</v>
      </c>
      <c r="H919" s="22" t="s">
        <v>5577</v>
      </c>
      <c r="I919" t="s">
        <v>7728</v>
      </c>
      <c r="J919" s="11" t="str">
        <f t="shared" si="146"/>
        <v>IC.PA.100421</v>
      </c>
      <c r="K919" s="2" t="s">
        <v>11324</v>
      </c>
      <c r="L919" t="str">
        <f t="shared" si="150"/>
        <v xml:space="preserve"> Trigger Incision</v>
      </c>
      <c r="M919" s="2" t="str">
        <f t="shared" si="147"/>
        <v>PI.IC.PA.100421.01</v>
      </c>
      <c r="N919" s="12"/>
      <c r="O919" s="12" t="str">
        <f t="shared" si="148"/>
        <v>PH.IC.PA.100421.01</v>
      </c>
      <c r="Q919" s="12" t="str">
        <f t="shared" si="149"/>
        <v>CL.IC.PA.100421.01</v>
      </c>
      <c r="R919" t="s">
        <v>9277</v>
      </c>
      <c r="S919">
        <v>486</v>
      </c>
    </row>
    <row r="920" spans="1:19" ht="15">
      <c r="A920" t="s">
        <v>6896</v>
      </c>
      <c r="C920" s="22" t="s">
        <v>10905</v>
      </c>
      <c r="D920" s="25"/>
      <c r="E920" s="2" t="s">
        <v>948</v>
      </c>
      <c r="F920" s="25" t="s">
        <v>7817</v>
      </c>
      <c r="G920" t="s">
        <v>7875</v>
      </c>
      <c r="H920" s="22" t="s">
        <v>5751</v>
      </c>
      <c r="I920" t="s">
        <v>7876</v>
      </c>
      <c r="J920" s="11" t="str">
        <f t="shared" si="146"/>
        <v>IC.PA.100422</v>
      </c>
      <c r="K920" s="2" t="s">
        <v>11324</v>
      </c>
      <c r="L920" t="str">
        <f t="shared" si="150"/>
        <v>Trigger Injury Unknown</v>
      </c>
      <c r="M920" s="2" t="str">
        <f t="shared" si="147"/>
        <v>PI.IC.PA.100422.01</v>
      </c>
      <c r="N920" s="12"/>
      <c r="O920" s="12" t="str">
        <f t="shared" si="148"/>
        <v>PH.IC.PA.100422.01</v>
      </c>
      <c r="Q920" s="12" t="str">
        <f t="shared" si="149"/>
        <v>CL.IC.PA.100422.01</v>
      </c>
      <c r="R920" t="s">
        <v>1141</v>
      </c>
      <c r="S920">
        <v>486</v>
      </c>
    </row>
    <row r="921" spans="1:19" ht="15">
      <c r="A921" t="s">
        <v>6896</v>
      </c>
      <c r="C921" s="22" t="s">
        <v>10905</v>
      </c>
      <c r="D921" s="25"/>
      <c r="E921" s="2" t="s">
        <v>948</v>
      </c>
      <c r="F921" s="25" t="s">
        <v>7817</v>
      </c>
      <c r="G921" t="s">
        <v>7877</v>
      </c>
      <c r="H921" s="22" t="s">
        <v>5753</v>
      </c>
      <c r="I921" t="s">
        <v>7878</v>
      </c>
      <c r="J921" s="11" t="str">
        <f t="shared" si="146"/>
        <v>IC.PA.100423</v>
      </c>
      <c r="K921" s="2" t="s">
        <v>11324</v>
      </c>
      <c r="L921" t="str">
        <f t="shared" si="150"/>
        <v>Trigger Wound</v>
      </c>
      <c r="M921" s="2" t="str">
        <f t="shared" si="147"/>
        <v>PI.IC.PA.100423.01</v>
      </c>
      <c r="N921" s="12"/>
      <c r="O921" s="12" t="str">
        <f t="shared" si="148"/>
        <v>PH.IC.PA.100423.01</v>
      </c>
      <c r="Q921" s="12" t="str">
        <f t="shared" si="149"/>
        <v>CL.IC.PA.100423.01</v>
      </c>
      <c r="R921" t="s">
        <v>1141</v>
      </c>
      <c r="S921">
        <v>486</v>
      </c>
    </row>
    <row r="922" spans="1:19" ht="15">
      <c r="A922" s="25" t="s">
        <v>6896</v>
      </c>
      <c r="B922" s="25"/>
      <c r="C922" s="22" t="s">
        <v>10905</v>
      </c>
      <c r="D922" s="25" t="s">
        <v>7819</v>
      </c>
      <c r="E922" s="2" t="s">
        <v>7071</v>
      </c>
      <c r="F922" s="25" t="s">
        <v>7817</v>
      </c>
      <c r="G922" s="25" t="s">
        <v>7585</v>
      </c>
      <c r="H922" s="22" t="s">
        <v>11324</v>
      </c>
      <c r="I922" s="25" t="s">
        <v>4611</v>
      </c>
      <c r="J922" s="11" t="str">
        <f t="shared" si="146"/>
        <v>IC.PA.100501</v>
      </c>
      <c r="K922" s="2" t="s">
        <v>11324</v>
      </c>
      <c r="L922" t="str">
        <f t="shared" si="150"/>
        <v xml:space="preserve">      Related symptom diaphoretic</v>
      </c>
      <c r="M922" s="2" t="str">
        <f t="shared" si="147"/>
        <v>PI.IC.PA.100501.01</v>
      </c>
      <c r="N922" s="12"/>
      <c r="O922" s="12" t="str">
        <f t="shared" si="148"/>
        <v>PH.IC.PA.100501.01</v>
      </c>
      <c r="Q922" s="12" t="str">
        <f t="shared" si="149"/>
        <v>CL.IC.PA.100501.01</v>
      </c>
    </row>
    <row r="923" spans="1:19" ht="15">
      <c r="A923" s="25" t="s">
        <v>6896</v>
      </c>
      <c r="B923" s="25"/>
      <c r="C923" s="22" t="s">
        <v>10905</v>
      </c>
      <c r="D923" s="25"/>
      <c r="E923" s="2" t="s">
        <v>7071</v>
      </c>
      <c r="F923" s="25" t="s">
        <v>7817</v>
      </c>
      <c r="G923" s="25" t="s">
        <v>7586</v>
      </c>
      <c r="H923" s="22" t="s">
        <v>1398</v>
      </c>
      <c r="I923" s="25" t="s">
        <v>7587</v>
      </c>
      <c r="J923" s="11" t="str">
        <f t="shared" si="146"/>
        <v>IC.PA.100502</v>
      </c>
      <c r="K923" s="2" t="s">
        <v>1192</v>
      </c>
      <c r="L923" t="str">
        <f t="shared" si="150"/>
        <v xml:space="preserve">      Related symptom dizziness</v>
      </c>
      <c r="M923" s="2" t="str">
        <f t="shared" si="147"/>
        <v>PI.IC.PA.100502.01</v>
      </c>
      <c r="N923" s="12"/>
      <c r="O923" s="12" t="str">
        <f t="shared" si="148"/>
        <v>PH.IC.PA.100502.01</v>
      </c>
      <c r="Q923" s="12" t="str">
        <f t="shared" si="149"/>
        <v>CL.IC.PA.100502.01</v>
      </c>
    </row>
    <row r="924" spans="1:19" ht="15">
      <c r="A924" s="25" t="s">
        <v>6896</v>
      </c>
      <c r="B924" s="25"/>
      <c r="C924" s="22" t="s">
        <v>10905</v>
      </c>
      <c r="D924" s="25"/>
      <c r="E924" s="2" t="s">
        <v>7071</v>
      </c>
      <c r="F924" s="25" t="s">
        <v>7817</v>
      </c>
      <c r="G924" s="25" t="s">
        <v>7588</v>
      </c>
      <c r="H924" s="22" t="s">
        <v>1400</v>
      </c>
      <c r="I924" s="25" t="s">
        <v>7589</v>
      </c>
      <c r="J924" s="11" t="str">
        <f t="shared" si="146"/>
        <v>IC.PA.100503</v>
      </c>
      <c r="K924" s="2" t="s">
        <v>1192</v>
      </c>
      <c r="L924" t="str">
        <f t="shared" si="150"/>
        <v xml:space="preserve">      Related symptom short of breath</v>
      </c>
      <c r="M924" s="2" t="str">
        <f t="shared" si="147"/>
        <v>PI.IC.PA.100503.01</v>
      </c>
      <c r="N924" s="12"/>
      <c r="O924" s="12" t="str">
        <f t="shared" si="148"/>
        <v>PH.IC.PA.100503.01</v>
      </c>
      <c r="Q924" s="12" t="str">
        <f t="shared" si="149"/>
        <v>CL.IC.PA.100503.01</v>
      </c>
    </row>
    <row r="925" spans="1:19" ht="15">
      <c r="A925" s="25" t="s">
        <v>6896</v>
      </c>
      <c r="B925" s="25"/>
      <c r="C925" s="22" t="s">
        <v>10905</v>
      </c>
      <c r="D925" s="25"/>
      <c r="E925" s="2" t="s">
        <v>7071</v>
      </c>
      <c r="F925" s="25" t="s">
        <v>7817</v>
      </c>
      <c r="G925" s="25" t="s">
        <v>7733</v>
      </c>
      <c r="H925" s="22" t="s">
        <v>1402</v>
      </c>
      <c r="I925" s="25" t="s">
        <v>2911</v>
      </c>
      <c r="J925" s="11" t="str">
        <f t="shared" si="146"/>
        <v>IC.PA.100504</v>
      </c>
      <c r="K925" s="2" t="s">
        <v>1192</v>
      </c>
      <c r="L925" t="str">
        <f t="shared" si="150"/>
        <v xml:space="preserve">      Related symptom nauseated</v>
      </c>
      <c r="M925" s="2" t="str">
        <f t="shared" si="147"/>
        <v>PI.IC.PA.100504.01</v>
      </c>
      <c r="N925" s="12"/>
      <c r="O925" s="12" t="str">
        <f t="shared" si="148"/>
        <v>PH.IC.PA.100504.01</v>
      </c>
      <c r="Q925" s="12" t="str">
        <f t="shared" si="149"/>
        <v>CL.IC.PA.100504.01</v>
      </c>
    </row>
    <row r="926" spans="1:19" ht="15">
      <c r="A926" s="25" t="s">
        <v>6896</v>
      </c>
      <c r="B926" s="25"/>
      <c r="C926" s="22" t="s">
        <v>10905</v>
      </c>
      <c r="D926" s="25"/>
      <c r="E926" s="2" t="s">
        <v>7071</v>
      </c>
      <c r="F926" s="25" t="s">
        <v>7817</v>
      </c>
      <c r="G926" s="25" t="s">
        <v>7734</v>
      </c>
      <c r="H926" s="22" t="s">
        <v>1404</v>
      </c>
      <c r="I926" s="25" t="s">
        <v>7735</v>
      </c>
      <c r="J926" s="11" t="str">
        <f t="shared" si="146"/>
        <v>IC.PA.100505</v>
      </c>
      <c r="K926" s="2" t="s">
        <v>1192</v>
      </c>
      <c r="L926" t="str">
        <f t="shared" si="150"/>
        <v xml:space="preserve">      Related symptom photophobia</v>
      </c>
      <c r="M926" s="2" t="str">
        <f t="shared" si="147"/>
        <v>PI.IC.PA.100505.01</v>
      </c>
      <c r="N926" s="12"/>
      <c r="O926" s="12" t="str">
        <f t="shared" si="148"/>
        <v>PH.IC.PA.100505.01</v>
      </c>
      <c r="Q926" s="12" t="str">
        <f t="shared" si="149"/>
        <v>CL.IC.PA.100505.01</v>
      </c>
    </row>
    <row r="927" spans="1:19" ht="15">
      <c r="A927" s="25" t="s">
        <v>6896</v>
      </c>
      <c r="B927" s="25"/>
      <c r="C927" s="22" t="s">
        <v>10905</v>
      </c>
      <c r="D927" s="25"/>
      <c r="E927" s="2" t="s">
        <v>7071</v>
      </c>
      <c r="F927" s="25" t="s">
        <v>7817</v>
      </c>
      <c r="G927" s="25" t="s">
        <v>7736</v>
      </c>
      <c r="H927" s="22" t="s">
        <v>1406</v>
      </c>
      <c r="I927" s="25" t="s">
        <v>2741</v>
      </c>
      <c r="J927" s="11" t="str">
        <f t="shared" si="146"/>
        <v>IC.PA.100506</v>
      </c>
      <c r="K927" s="2" t="s">
        <v>1192</v>
      </c>
      <c r="L927" t="str">
        <f t="shared" si="150"/>
        <v xml:space="preserve">      Related symptom vomiting</v>
      </c>
      <c r="M927" s="2" t="str">
        <f t="shared" si="147"/>
        <v>PI.IC.PA.100506.01</v>
      </c>
      <c r="N927" s="12"/>
      <c r="O927" s="12" t="str">
        <f t="shared" si="148"/>
        <v>PH.IC.PA.100506.01</v>
      </c>
      <c r="Q927" s="12" t="str">
        <f t="shared" si="149"/>
        <v>CL.IC.PA.100506.01</v>
      </c>
    </row>
    <row r="928" spans="1:19" ht="15">
      <c r="A928" s="25" t="s">
        <v>6896</v>
      </c>
      <c r="B928" s="25"/>
      <c r="C928" s="22" t="s">
        <v>10905</v>
      </c>
      <c r="D928" s="25"/>
      <c r="E928" s="2" t="s">
        <v>7071</v>
      </c>
      <c r="F928" s="25" t="s">
        <v>7817</v>
      </c>
      <c r="G928" s="25" t="s">
        <v>7737</v>
      </c>
      <c r="H928" s="22" t="s">
        <v>1419</v>
      </c>
      <c r="I928" s="25" t="s">
        <v>6744</v>
      </c>
      <c r="J928" s="11" t="str">
        <f t="shared" si="146"/>
        <v>IC.PA.100507</v>
      </c>
      <c r="K928" s="2" t="s">
        <v>1192</v>
      </c>
      <c r="L928" t="str">
        <f t="shared" si="150"/>
        <v xml:space="preserve">      Related symptom visual changes</v>
      </c>
      <c r="M928" s="2" t="str">
        <f t="shared" si="147"/>
        <v>PI.IC.PA.100507.01</v>
      </c>
      <c r="N928" s="12"/>
      <c r="O928" s="12" t="str">
        <f t="shared" si="148"/>
        <v>PH.IC.PA.100507.01</v>
      </c>
      <c r="Q928" s="12" t="str">
        <f t="shared" si="149"/>
        <v>CL.IC.PA.100507.01</v>
      </c>
    </row>
    <row r="929" spans="1:25" ht="15">
      <c r="A929" t="s">
        <v>6896</v>
      </c>
      <c r="C929" s="2" t="s">
        <v>848</v>
      </c>
      <c r="E929" s="2" t="s">
        <v>7071</v>
      </c>
      <c r="F929" t="s">
        <v>392</v>
      </c>
      <c r="G929" t="s">
        <v>516</v>
      </c>
      <c r="H929" s="22" t="s">
        <v>641</v>
      </c>
      <c r="J929" s="11" t="str">
        <f t="shared" si="146"/>
        <v>IC.PA.100508</v>
      </c>
      <c r="K929" s="2" t="s">
        <v>11683</v>
      </c>
      <c r="L929" t="str">
        <f t="shared" si="150"/>
        <v>Other</v>
      </c>
      <c r="M929" s="2" t="str">
        <f t="shared" si="147"/>
        <v>PI.IC.PA.100508.01</v>
      </c>
      <c r="N929" s="12"/>
      <c r="O929" s="12" t="str">
        <f t="shared" si="148"/>
        <v>PH.IC.PA.100508.01</v>
      </c>
      <c r="Q929" s="12" t="str">
        <f t="shared" si="149"/>
        <v>CL.IC.PA.100508.01</v>
      </c>
      <c r="X929" t="s">
        <v>864</v>
      </c>
      <c r="Y929">
        <v>1126</v>
      </c>
    </row>
    <row r="930" spans="1:25" ht="15">
      <c r="A930" s="25" t="s">
        <v>6896</v>
      </c>
      <c r="B930" s="25"/>
      <c r="C930" s="22" t="s">
        <v>10905</v>
      </c>
      <c r="D930" s="25" t="s">
        <v>3290</v>
      </c>
      <c r="E930" s="2" t="s">
        <v>6888</v>
      </c>
      <c r="F930" s="25" t="s">
        <v>7671</v>
      </c>
      <c r="G930" s="25" t="s">
        <v>7739</v>
      </c>
      <c r="H930" s="22" t="s">
        <v>1396</v>
      </c>
      <c r="I930" s="25" t="s">
        <v>7740</v>
      </c>
      <c r="J930" s="11" t="str">
        <f t="shared" si="146"/>
        <v>IC.PA.100601</v>
      </c>
      <c r="K930" s="2" t="s">
        <v>1192</v>
      </c>
      <c r="L930" t="str">
        <f t="shared" si="150"/>
        <v xml:space="preserve">      Acute</v>
      </c>
      <c r="M930" s="2" t="str">
        <f t="shared" si="147"/>
        <v>PI.IC.PA.100601.01</v>
      </c>
      <c r="N930" s="12"/>
      <c r="O930" s="12" t="str">
        <f t="shared" si="148"/>
        <v>PH.IC.PA.100601.01</v>
      </c>
      <c r="Q930" s="12" t="str">
        <f t="shared" si="149"/>
        <v>CL.IC.PA.100601.01</v>
      </c>
    </row>
    <row r="931" spans="1:25" ht="15">
      <c r="A931" s="25" t="s">
        <v>6896</v>
      </c>
      <c r="B931" s="25"/>
      <c r="C931" s="22" t="s">
        <v>10905</v>
      </c>
      <c r="D931" s="25"/>
      <c r="E931" s="2" t="s">
        <v>6888</v>
      </c>
      <c r="F931" s="25" t="s">
        <v>7671</v>
      </c>
      <c r="G931" s="25" t="s">
        <v>7597</v>
      </c>
      <c r="H931" s="22" t="s">
        <v>1398</v>
      </c>
      <c r="I931" s="25" t="s">
        <v>7598</v>
      </c>
      <c r="J931" s="11" t="str">
        <f t="shared" si="146"/>
        <v>IC.PA.100602</v>
      </c>
      <c r="K931" s="2" t="s">
        <v>1192</v>
      </c>
      <c r="L931" t="str">
        <f t="shared" si="150"/>
        <v xml:space="preserve">      Post surgical acute</v>
      </c>
      <c r="M931" s="2" t="str">
        <f t="shared" si="147"/>
        <v>PI.IC.PA.100602.01</v>
      </c>
      <c r="N931" s="12"/>
      <c r="O931" s="12" t="str">
        <f t="shared" si="148"/>
        <v>PH.IC.PA.100602.01</v>
      </c>
      <c r="Q931" s="12" t="str">
        <f t="shared" si="149"/>
        <v>CL.IC.PA.100602.01</v>
      </c>
    </row>
    <row r="932" spans="1:25" ht="15">
      <c r="A932" s="25" t="s">
        <v>6896</v>
      </c>
      <c r="B932" s="25"/>
      <c r="C932" s="22" t="s">
        <v>10905</v>
      </c>
      <c r="D932" s="25"/>
      <c r="E932" s="2" t="s">
        <v>6888</v>
      </c>
      <c r="F932" s="25" t="s">
        <v>7671</v>
      </c>
      <c r="G932" s="25" t="s">
        <v>7599</v>
      </c>
      <c r="H932" s="22" t="s">
        <v>1400</v>
      </c>
      <c r="I932" s="25" t="s">
        <v>7600</v>
      </c>
      <c r="J932" s="11" t="str">
        <f t="shared" si="146"/>
        <v>IC.PA.100603</v>
      </c>
      <c r="K932" s="2" t="s">
        <v>1192</v>
      </c>
      <c r="L932" t="str">
        <f t="shared" si="150"/>
        <v xml:space="preserve">      Post surgical chronic</v>
      </c>
      <c r="M932" s="2" t="str">
        <f t="shared" si="147"/>
        <v>PI.IC.PA.100603.01</v>
      </c>
      <c r="N932" s="12"/>
      <c r="O932" s="12" t="str">
        <f t="shared" si="148"/>
        <v>PH.IC.PA.100603.01</v>
      </c>
      <c r="Q932" s="12" t="str">
        <f t="shared" si="149"/>
        <v>CL.IC.PA.100603.01</v>
      </c>
    </row>
    <row r="933" spans="1:25" ht="15">
      <c r="A933" s="25" t="s">
        <v>6896</v>
      </c>
      <c r="B933" s="25"/>
      <c r="C933" s="22" t="s">
        <v>10905</v>
      </c>
      <c r="D933" s="25"/>
      <c r="E933" s="2" t="s">
        <v>6888</v>
      </c>
      <c r="F933" s="25" t="s">
        <v>7671</v>
      </c>
      <c r="G933" s="25" t="s">
        <v>7672</v>
      </c>
      <c r="H933" s="22" t="s">
        <v>1402</v>
      </c>
      <c r="I933" s="25" t="s">
        <v>7602</v>
      </c>
      <c r="J933" s="11" t="str">
        <f t="shared" si="146"/>
        <v>IC.PA.100604</v>
      </c>
      <c r="K933" s="2" t="s">
        <v>1192</v>
      </c>
      <c r="L933" t="str">
        <f t="shared" si="150"/>
        <v xml:space="preserve">      Chronic</v>
      </c>
      <c r="M933" s="2" t="str">
        <f t="shared" si="147"/>
        <v>PI.IC.PA.100604.01</v>
      </c>
      <c r="N933" s="12"/>
      <c r="O933" s="12" t="str">
        <f t="shared" si="148"/>
        <v>PH.IC.PA.100604.01</v>
      </c>
      <c r="Q933" s="12" t="str">
        <f t="shared" si="149"/>
        <v>CL.IC.PA.100604.01</v>
      </c>
    </row>
    <row r="934" spans="1:25" ht="15">
      <c r="A934" s="25" t="s">
        <v>6896</v>
      </c>
      <c r="B934" s="25"/>
      <c r="C934" s="22" t="s">
        <v>10905</v>
      </c>
      <c r="D934" s="25"/>
      <c r="E934" s="2" t="s">
        <v>6888</v>
      </c>
      <c r="F934" s="25" t="s">
        <v>7671</v>
      </c>
      <c r="G934" s="25" t="s">
        <v>7451</v>
      </c>
      <c r="H934" s="22" t="s">
        <v>1404</v>
      </c>
      <c r="I934" s="25" t="s">
        <v>6464</v>
      </c>
      <c r="J934" s="11" t="str">
        <f t="shared" si="146"/>
        <v>IC.PA.100605</v>
      </c>
      <c r="K934" s="2" t="s">
        <v>1192</v>
      </c>
      <c r="L934" t="str">
        <f t="shared" si="150"/>
        <v xml:space="preserve">      Cancer related</v>
      </c>
      <c r="M934" s="2" t="str">
        <f t="shared" si="147"/>
        <v>PI.IC.PA.100605.01</v>
      </c>
      <c r="N934" s="12"/>
      <c r="O934" s="12" t="str">
        <f t="shared" si="148"/>
        <v>PH.IC.PA.100605.01</v>
      </c>
      <c r="Q934" s="12" t="str">
        <f t="shared" si="149"/>
        <v>CL.IC.PA.100605.01</v>
      </c>
    </row>
    <row r="935" spans="1:25" ht="15">
      <c r="A935" s="25" t="s">
        <v>6896</v>
      </c>
      <c r="B935" s="25"/>
      <c r="C935" s="22" t="s">
        <v>10905</v>
      </c>
      <c r="D935" s="25" t="s">
        <v>7673</v>
      </c>
      <c r="E935" s="2" t="s">
        <v>7284</v>
      </c>
      <c r="F935" s="25" t="s">
        <v>7671</v>
      </c>
      <c r="G935" s="25" t="s">
        <v>7453</v>
      </c>
      <c r="H935" s="22" t="s">
        <v>1396</v>
      </c>
      <c r="I935" s="25" t="s">
        <v>7454</v>
      </c>
      <c r="J935" s="11" t="str">
        <f t="shared" si="146"/>
        <v>IC.PA.100701</v>
      </c>
      <c r="K935" s="2" t="s">
        <v>1192</v>
      </c>
      <c r="L935" t="str">
        <f t="shared" si="150"/>
        <v xml:space="preserve">      Gradual</v>
      </c>
      <c r="M935" s="2" t="str">
        <f t="shared" si="147"/>
        <v>PI.IC.PA.100701.01</v>
      </c>
      <c r="N935" s="12"/>
      <c r="O935" s="12" t="str">
        <f t="shared" si="148"/>
        <v>PH.IC.PA.100701.01</v>
      </c>
      <c r="Q935" s="12" t="str">
        <f t="shared" si="149"/>
        <v>CL.IC.PA.100701.01</v>
      </c>
    </row>
    <row r="936" spans="1:25" ht="15">
      <c r="A936" s="25" t="s">
        <v>6896</v>
      </c>
      <c r="B936" s="25"/>
      <c r="C936" s="22" t="s">
        <v>10905</v>
      </c>
      <c r="D936" s="25"/>
      <c r="E936" s="2" t="s">
        <v>7284</v>
      </c>
      <c r="F936" s="25" t="s">
        <v>7671</v>
      </c>
      <c r="G936" s="25" t="s">
        <v>7455</v>
      </c>
      <c r="H936" s="22" t="s">
        <v>1398</v>
      </c>
      <c r="I936" s="25" t="s">
        <v>7456</v>
      </c>
      <c r="J936" s="11" t="str">
        <f t="shared" si="146"/>
        <v>IC.PA.100702</v>
      </c>
      <c r="K936" s="2" t="s">
        <v>1192</v>
      </c>
      <c r="L936" t="str">
        <f t="shared" si="150"/>
        <v xml:space="preserve">      Sudden</v>
      </c>
      <c r="M936" s="2" t="str">
        <f t="shared" si="147"/>
        <v>PI.IC.PA.100702.01</v>
      </c>
      <c r="N936" s="12"/>
      <c r="O936" s="12" t="str">
        <f t="shared" si="148"/>
        <v>PH.IC.PA.100702.01</v>
      </c>
      <c r="Q936" s="12" t="str">
        <f t="shared" si="149"/>
        <v>CL.IC.PA.100702.01</v>
      </c>
    </row>
    <row r="937" spans="1:25" ht="15">
      <c r="A937" s="25" t="s">
        <v>6896</v>
      </c>
      <c r="B937" s="25"/>
      <c r="C937" s="22" t="s">
        <v>10905</v>
      </c>
      <c r="D937" s="25"/>
      <c r="E937" s="2" t="s">
        <v>7284</v>
      </c>
      <c r="F937" s="25" t="s">
        <v>7671</v>
      </c>
      <c r="G937" s="25" t="s">
        <v>7457</v>
      </c>
      <c r="H937" s="22" t="s">
        <v>1400</v>
      </c>
      <c r="I937" s="25" t="s">
        <v>7605</v>
      </c>
      <c r="J937" s="11" t="str">
        <f t="shared" si="146"/>
        <v>IC.PA.100703</v>
      </c>
      <c r="K937" s="2" t="s">
        <v>1192</v>
      </c>
      <c r="L937" t="str">
        <f t="shared" si="150"/>
        <v xml:space="preserve">      Post procedure</v>
      </c>
      <c r="M937" s="2" t="str">
        <f t="shared" si="147"/>
        <v>PI.IC.PA.100703.01</v>
      </c>
      <c r="N937" s="12"/>
      <c r="O937" s="12" t="str">
        <f t="shared" si="148"/>
        <v>PH.IC.PA.100703.01</v>
      </c>
      <c r="Q937" s="12" t="str">
        <f t="shared" si="149"/>
        <v>CL.IC.PA.100703.01</v>
      </c>
    </row>
    <row r="938" spans="1:25" ht="15">
      <c r="A938" s="25" t="s">
        <v>6896</v>
      </c>
      <c r="B938" s="25"/>
      <c r="C938" s="22" t="s">
        <v>10905</v>
      </c>
      <c r="D938" s="25"/>
      <c r="E938" s="2" t="s">
        <v>7284</v>
      </c>
      <c r="F938" s="25" t="s">
        <v>7671</v>
      </c>
      <c r="G938" s="25" t="s">
        <v>7606</v>
      </c>
      <c r="H938" s="22" t="s">
        <v>1402</v>
      </c>
      <c r="I938" s="25" t="s">
        <v>7607</v>
      </c>
      <c r="J938" s="11" t="str">
        <f t="shared" si="146"/>
        <v>IC.PA.100704</v>
      </c>
      <c r="K938" s="2" t="s">
        <v>1192</v>
      </c>
      <c r="L938" t="str">
        <f t="shared" ref="L938:L1003" si="151">G938</f>
        <v xml:space="preserve">      Upon wakening</v>
      </c>
      <c r="M938" s="2" t="str">
        <f t="shared" si="147"/>
        <v>PI.IC.PA.100704.01</v>
      </c>
      <c r="N938" s="12"/>
      <c r="O938" s="12" t="str">
        <f t="shared" si="148"/>
        <v>PH.IC.PA.100704.01</v>
      </c>
      <c r="Q938" s="12" t="str">
        <f t="shared" si="149"/>
        <v>CL.IC.PA.100704.01</v>
      </c>
    </row>
    <row r="939" spans="1:25" ht="15">
      <c r="A939" s="25" t="s">
        <v>6896</v>
      </c>
      <c r="B939" s="25"/>
      <c r="C939" s="22" t="s">
        <v>10905</v>
      </c>
      <c r="D939" s="25"/>
      <c r="E939" s="2" t="s">
        <v>7284</v>
      </c>
      <c r="F939" s="25" t="s">
        <v>7671</v>
      </c>
      <c r="G939" s="25" t="s">
        <v>7608</v>
      </c>
      <c r="H939" s="22" t="s">
        <v>1404</v>
      </c>
      <c r="I939" s="25" t="s">
        <v>7464</v>
      </c>
      <c r="J939" s="11" t="str">
        <f t="shared" si="146"/>
        <v>IC.PA.100705</v>
      </c>
      <c r="K939" s="2" t="s">
        <v>1192</v>
      </c>
      <c r="L939" t="str">
        <f t="shared" si="151"/>
        <v xml:space="preserve">      Date/time:  specify</v>
      </c>
      <c r="M939" s="2" t="str">
        <f t="shared" si="147"/>
        <v>PI.IC.PA.100705.01</v>
      </c>
      <c r="N939" s="12"/>
      <c r="O939" s="12" t="str">
        <f t="shared" si="148"/>
        <v>PH.IC.PA.100705.01</v>
      </c>
      <c r="Q939" s="12" t="str">
        <f t="shared" si="149"/>
        <v>CL.IC.PA.100705.01</v>
      </c>
    </row>
    <row r="940" spans="1:25" ht="15">
      <c r="A940" s="25" t="s">
        <v>6896</v>
      </c>
      <c r="B940" s="25"/>
      <c r="C940" s="22" t="s">
        <v>10905</v>
      </c>
      <c r="D940" s="25" t="s">
        <v>7674</v>
      </c>
      <c r="E940" s="2" t="s">
        <v>10093</v>
      </c>
      <c r="F940" s="25" t="s">
        <v>7671</v>
      </c>
      <c r="G940" s="25" t="s">
        <v>7466</v>
      </c>
      <c r="H940" s="22" t="s">
        <v>1396</v>
      </c>
      <c r="I940" s="25" t="s">
        <v>7467</v>
      </c>
      <c r="J940" s="11" t="str">
        <f t="shared" si="146"/>
        <v>IC.PA.100801</v>
      </c>
      <c r="K940" s="2" t="s">
        <v>1192</v>
      </c>
      <c r="L940" t="str">
        <f t="shared" si="151"/>
        <v xml:space="preserve">      Constant</v>
      </c>
      <c r="M940" s="2" t="str">
        <f t="shared" si="147"/>
        <v>PI.IC.PA.100801.01</v>
      </c>
      <c r="N940" s="12"/>
      <c r="O940" s="12" t="str">
        <f t="shared" si="148"/>
        <v>PH.IC.PA.100801.01</v>
      </c>
      <c r="Q940" s="12" t="str">
        <f t="shared" si="149"/>
        <v>CL.IC.PA.100801.01</v>
      </c>
    </row>
    <row r="941" spans="1:25" ht="15">
      <c r="A941" s="25" t="s">
        <v>6896</v>
      </c>
      <c r="B941" s="25"/>
      <c r="C941" s="22" t="s">
        <v>10905</v>
      </c>
      <c r="D941" s="25"/>
      <c r="E941" s="2" t="s">
        <v>10093</v>
      </c>
      <c r="F941" s="25" t="s">
        <v>7671</v>
      </c>
      <c r="G941" s="25" t="s">
        <v>5268</v>
      </c>
      <c r="H941" s="22" t="s">
        <v>1398</v>
      </c>
      <c r="I941" s="25" t="s">
        <v>2407</v>
      </c>
      <c r="J941" s="11" t="str">
        <f t="shared" si="146"/>
        <v>IC.PA.100802</v>
      </c>
      <c r="K941" s="2" t="s">
        <v>1192</v>
      </c>
      <c r="L941" t="str">
        <f t="shared" si="151"/>
        <v xml:space="preserve">      Intermittent</v>
      </c>
      <c r="M941" s="2" t="str">
        <f t="shared" si="147"/>
        <v>PI.IC.PA.100802.01</v>
      </c>
      <c r="N941" s="12"/>
      <c r="O941" s="12" t="str">
        <f t="shared" si="148"/>
        <v>PH.IC.PA.100802.01</v>
      </c>
      <c r="Q941" s="12" t="str">
        <f t="shared" si="149"/>
        <v>CL.IC.PA.100802.01</v>
      </c>
    </row>
    <row r="942" spans="1:25" ht="15">
      <c r="A942" s="25" t="s">
        <v>6896</v>
      </c>
      <c r="B942" s="25"/>
      <c r="C942" s="22" t="s">
        <v>10905</v>
      </c>
      <c r="D942" s="25"/>
      <c r="E942" s="2" t="s">
        <v>10093</v>
      </c>
      <c r="F942" s="25" t="s">
        <v>7671</v>
      </c>
      <c r="G942" s="25" t="s">
        <v>7468</v>
      </c>
      <c r="H942" s="22" t="s">
        <v>1400</v>
      </c>
      <c r="I942" s="25" t="s">
        <v>7469</v>
      </c>
      <c r="J942" s="11" t="str">
        <f t="shared" ref="J942:J1010" si="152">CONCATENATE("IC.PA.",C942,E942,H942)</f>
        <v>IC.PA.100803</v>
      </c>
      <c r="K942" s="2" t="s">
        <v>1192</v>
      </c>
      <c r="L942" t="str">
        <f t="shared" si="151"/>
        <v xml:space="preserve">      Aching</v>
      </c>
      <c r="M942" s="2" t="str">
        <f t="shared" ref="M942:M1010" si="153">CONCATENATE("PI.",J942,".",K942)</f>
        <v>PI.IC.PA.100803.01</v>
      </c>
      <c r="N942" s="12"/>
      <c r="O942" s="12" t="str">
        <f t="shared" ref="O942:O1010" si="154">CONCATENATE("PH.",J942,".",K942)</f>
        <v>PH.IC.PA.100803.01</v>
      </c>
      <c r="Q942" s="12" t="str">
        <f t="shared" ref="Q942:Q1010" si="155">CONCATENATE("CL.",J942,".",K942)</f>
        <v>CL.IC.PA.100803.01</v>
      </c>
    </row>
    <row r="943" spans="1:25" ht="15">
      <c r="A943" s="25" t="s">
        <v>6896</v>
      </c>
      <c r="B943" s="25"/>
      <c r="C943" s="22" t="s">
        <v>10905</v>
      </c>
      <c r="D943" s="25"/>
      <c r="E943" s="2" t="s">
        <v>10093</v>
      </c>
      <c r="F943" s="25" t="s">
        <v>7671</v>
      </c>
      <c r="G943" s="25" t="s">
        <v>7470</v>
      </c>
      <c r="H943" s="22" t="s">
        <v>1402</v>
      </c>
      <c r="I943" s="25" t="s">
        <v>5866</v>
      </c>
      <c r="J943" s="11" t="str">
        <f t="shared" si="152"/>
        <v>IC.PA.100804</v>
      </c>
      <c r="K943" s="2" t="s">
        <v>1192</v>
      </c>
      <c r="L943" t="str">
        <f t="shared" si="151"/>
        <v xml:space="preserve">      Burning</v>
      </c>
      <c r="M943" s="2" t="str">
        <f t="shared" si="153"/>
        <v>PI.IC.PA.100804.01</v>
      </c>
      <c r="N943" s="12"/>
      <c r="O943" s="12" t="str">
        <f t="shared" si="154"/>
        <v>PH.IC.PA.100804.01</v>
      </c>
      <c r="Q943" s="12" t="str">
        <f t="shared" si="155"/>
        <v>CL.IC.PA.100804.01</v>
      </c>
    </row>
    <row r="944" spans="1:25" ht="15">
      <c r="A944" s="25" t="s">
        <v>6896</v>
      </c>
      <c r="B944" s="25"/>
      <c r="C944" s="22" t="s">
        <v>10905</v>
      </c>
      <c r="D944" s="25"/>
      <c r="E944" s="2" t="s">
        <v>10093</v>
      </c>
      <c r="F944" s="25" t="s">
        <v>7671</v>
      </c>
      <c r="G944" s="25" t="s">
        <v>7291</v>
      </c>
      <c r="H944" s="22" t="s">
        <v>1404</v>
      </c>
      <c r="I944" s="25" t="s">
        <v>7292</v>
      </c>
      <c r="J944" s="11" t="str">
        <f t="shared" si="152"/>
        <v>IC.PA.100805</v>
      </c>
      <c r="K944" s="2" t="s">
        <v>1192</v>
      </c>
      <c r="L944" t="str">
        <f t="shared" si="151"/>
        <v xml:space="preserve">      Cramping</v>
      </c>
      <c r="M944" s="2" t="str">
        <f t="shared" si="153"/>
        <v>PI.IC.PA.100805.01</v>
      </c>
      <c r="N944" s="12"/>
      <c r="O944" s="12" t="str">
        <f t="shared" si="154"/>
        <v>PH.IC.PA.100805.01</v>
      </c>
      <c r="Q944" s="12" t="str">
        <f t="shared" si="155"/>
        <v>CL.IC.PA.100805.01</v>
      </c>
    </row>
    <row r="945" spans="1:17" ht="15">
      <c r="A945" s="25" t="s">
        <v>6896</v>
      </c>
      <c r="B945" s="25"/>
      <c r="C945" s="22" t="s">
        <v>10905</v>
      </c>
      <c r="D945" s="25"/>
      <c r="E945" s="2" t="s">
        <v>10093</v>
      </c>
      <c r="F945" s="25" t="s">
        <v>7671</v>
      </c>
      <c r="G945" s="25" t="s">
        <v>7293</v>
      </c>
      <c r="H945" s="22" t="s">
        <v>1406</v>
      </c>
      <c r="I945" s="25" t="s">
        <v>7294</v>
      </c>
      <c r="J945" s="11" t="str">
        <f t="shared" si="152"/>
        <v>IC.PA.100806</v>
      </c>
      <c r="K945" s="2" t="s">
        <v>1192</v>
      </c>
      <c r="L945" t="str">
        <f t="shared" si="151"/>
        <v xml:space="preserve">      Dull</v>
      </c>
      <c r="M945" s="2" t="str">
        <f t="shared" si="153"/>
        <v>PI.IC.PA.100806.01</v>
      </c>
      <c r="N945" s="12"/>
      <c r="O945" s="12" t="str">
        <f t="shared" si="154"/>
        <v>PH.IC.PA.100806.01</v>
      </c>
      <c r="Q945" s="12" t="str">
        <f t="shared" si="155"/>
        <v>CL.IC.PA.100806.01</v>
      </c>
    </row>
    <row r="946" spans="1:17" ht="15">
      <c r="A946" s="25" t="s">
        <v>6896</v>
      </c>
      <c r="B946" s="25"/>
      <c r="C946" s="22" t="s">
        <v>10905</v>
      </c>
      <c r="D946" s="25"/>
      <c r="E946" s="2" t="s">
        <v>10093</v>
      </c>
      <c r="F946" s="25" t="s">
        <v>7671</v>
      </c>
      <c r="G946" s="25" t="s">
        <v>7114</v>
      </c>
      <c r="H946" s="22" t="s">
        <v>1419</v>
      </c>
      <c r="I946" s="25" t="s">
        <v>7115</v>
      </c>
      <c r="J946" s="11" t="str">
        <f t="shared" si="152"/>
        <v>IC.PA.100807</v>
      </c>
      <c r="K946" s="2" t="s">
        <v>1192</v>
      </c>
      <c r="L946" t="str">
        <f t="shared" si="151"/>
        <v xml:space="preserve">      Gnawing</v>
      </c>
      <c r="M946" s="2" t="str">
        <f t="shared" si="153"/>
        <v>PI.IC.PA.100807.01</v>
      </c>
      <c r="N946" s="12"/>
      <c r="O946" s="12" t="str">
        <f t="shared" si="154"/>
        <v>PH.IC.PA.100807.01</v>
      </c>
      <c r="Q946" s="12" t="str">
        <f t="shared" si="155"/>
        <v>CL.IC.PA.100807.01</v>
      </c>
    </row>
    <row r="947" spans="1:17" ht="15">
      <c r="A947" s="25" t="s">
        <v>6896</v>
      </c>
      <c r="B947" s="25"/>
      <c r="C947" s="22" t="s">
        <v>10905</v>
      </c>
      <c r="D947" s="25"/>
      <c r="E947" s="2" t="s">
        <v>10093</v>
      </c>
      <c r="F947" s="25" t="s">
        <v>7671</v>
      </c>
      <c r="G947" s="25" t="s">
        <v>7116</v>
      </c>
      <c r="H947" s="22" t="s">
        <v>1550</v>
      </c>
      <c r="I947" s="25" t="s">
        <v>7117</v>
      </c>
      <c r="J947" s="11" t="str">
        <f t="shared" si="152"/>
        <v>IC.PA.100808</v>
      </c>
      <c r="K947" s="2" t="s">
        <v>1192</v>
      </c>
      <c r="L947" t="str">
        <f t="shared" si="151"/>
        <v xml:space="preserve">      Nagging</v>
      </c>
      <c r="M947" s="2" t="str">
        <f t="shared" si="153"/>
        <v>PI.IC.PA.100808.01</v>
      </c>
      <c r="N947" s="12"/>
      <c r="O947" s="12" t="str">
        <f t="shared" si="154"/>
        <v>PH.IC.PA.100808.01</v>
      </c>
      <c r="Q947" s="12" t="str">
        <f t="shared" si="155"/>
        <v>CL.IC.PA.100808.01</v>
      </c>
    </row>
    <row r="948" spans="1:17" ht="15">
      <c r="A948" s="25" t="s">
        <v>6896</v>
      </c>
      <c r="B948" s="25"/>
      <c r="C948" s="22" t="s">
        <v>10905</v>
      </c>
      <c r="D948" s="25"/>
      <c r="E948" s="2" t="s">
        <v>10093</v>
      </c>
      <c r="F948" s="25" t="s">
        <v>7671</v>
      </c>
      <c r="G948" s="25" t="s">
        <v>7118</v>
      </c>
      <c r="H948" s="22" t="s">
        <v>1551</v>
      </c>
      <c r="I948" s="25" t="s">
        <v>7119</v>
      </c>
      <c r="J948" s="11" t="str">
        <f t="shared" si="152"/>
        <v>IC.PA.100809</v>
      </c>
      <c r="K948" s="2" t="s">
        <v>1192</v>
      </c>
      <c r="L948" t="str">
        <f t="shared" si="151"/>
        <v xml:space="preserve">      Heavy</v>
      </c>
      <c r="M948" s="2" t="str">
        <f t="shared" si="153"/>
        <v>PI.IC.PA.100809.01</v>
      </c>
      <c r="N948" s="12"/>
      <c r="O948" s="12" t="str">
        <f t="shared" si="154"/>
        <v>PH.IC.PA.100809.01</v>
      </c>
      <c r="Q948" s="12" t="str">
        <f t="shared" si="155"/>
        <v>CL.IC.PA.100809.01</v>
      </c>
    </row>
    <row r="949" spans="1:17" ht="15">
      <c r="A949" s="25" t="s">
        <v>6896</v>
      </c>
      <c r="B949" s="25"/>
      <c r="C949" s="22" t="s">
        <v>10905</v>
      </c>
      <c r="D949" s="25"/>
      <c r="E949" s="2" t="s">
        <v>10093</v>
      </c>
      <c r="F949" s="25" t="s">
        <v>7671</v>
      </c>
      <c r="G949" s="25" t="s">
        <v>7120</v>
      </c>
      <c r="H949" s="22" t="s">
        <v>1571</v>
      </c>
      <c r="I949" s="25" t="s">
        <v>7121</v>
      </c>
      <c r="J949" s="11" t="str">
        <f t="shared" si="152"/>
        <v>IC.PA.100810</v>
      </c>
      <c r="K949" s="2" t="s">
        <v>1192</v>
      </c>
      <c r="L949" t="str">
        <f t="shared" si="151"/>
        <v xml:space="preserve">      Stabbing</v>
      </c>
      <c r="M949" s="2" t="str">
        <f t="shared" si="153"/>
        <v>PI.IC.PA.100810.01</v>
      </c>
      <c r="N949" s="12"/>
      <c r="O949" s="12" t="str">
        <f t="shared" si="154"/>
        <v>PH.IC.PA.100810.01</v>
      </c>
      <c r="Q949" s="12" t="str">
        <f t="shared" si="155"/>
        <v>CL.IC.PA.100810.01</v>
      </c>
    </row>
    <row r="950" spans="1:17" ht="15">
      <c r="A950" s="25" t="s">
        <v>6896</v>
      </c>
      <c r="B950" s="25"/>
      <c r="C950" s="22" t="s">
        <v>10905</v>
      </c>
      <c r="D950" s="25"/>
      <c r="E950" s="2" t="s">
        <v>10093</v>
      </c>
      <c r="F950" s="25" t="s">
        <v>7671</v>
      </c>
      <c r="G950" s="25" t="s">
        <v>4243</v>
      </c>
      <c r="H950" s="22" t="s">
        <v>1298</v>
      </c>
      <c r="I950" s="25" t="s">
        <v>1827</v>
      </c>
      <c r="J950" s="11" t="str">
        <f t="shared" si="152"/>
        <v>IC.PA.100811</v>
      </c>
      <c r="K950" s="2" t="s">
        <v>1192</v>
      </c>
      <c r="L950" t="str">
        <f t="shared" si="151"/>
        <v xml:space="preserve">      Pressure</v>
      </c>
      <c r="M950" s="2" t="str">
        <f t="shared" si="153"/>
        <v>PI.IC.PA.100811.01</v>
      </c>
      <c r="N950" s="12"/>
      <c r="O950" s="12" t="str">
        <f t="shared" si="154"/>
        <v>PH.IC.PA.100811.01</v>
      </c>
      <c r="Q950" s="12" t="str">
        <f t="shared" si="155"/>
        <v>CL.IC.PA.100811.01</v>
      </c>
    </row>
    <row r="951" spans="1:17" ht="15">
      <c r="A951" s="25" t="s">
        <v>6896</v>
      </c>
      <c r="B951" s="25"/>
      <c r="C951" s="22" t="s">
        <v>10905</v>
      </c>
      <c r="D951" s="25"/>
      <c r="E951" s="2" t="s">
        <v>10093</v>
      </c>
      <c r="F951" s="25" t="s">
        <v>7671</v>
      </c>
      <c r="G951" s="25" t="s">
        <v>7302</v>
      </c>
      <c r="H951" s="22" t="s">
        <v>1299</v>
      </c>
      <c r="I951" s="25" t="s">
        <v>6034</v>
      </c>
      <c r="J951" s="11" t="str">
        <f t="shared" si="152"/>
        <v>IC.PA.100812</v>
      </c>
      <c r="K951" s="2" t="s">
        <v>1192</v>
      </c>
      <c r="L951" t="str">
        <f t="shared" si="151"/>
        <v xml:space="preserve">      Tingling</v>
      </c>
      <c r="M951" s="2" t="str">
        <f t="shared" si="153"/>
        <v>PI.IC.PA.100812.01</v>
      </c>
      <c r="N951" s="12"/>
      <c r="O951" s="12" t="str">
        <f t="shared" si="154"/>
        <v>PH.IC.PA.100812.01</v>
      </c>
      <c r="Q951" s="12" t="str">
        <f t="shared" si="155"/>
        <v>CL.IC.PA.100812.01</v>
      </c>
    </row>
    <row r="952" spans="1:17" ht="15">
      <c r="A952" s="25" t="s">
        <v>6896</v>
      </c>
      <c r="B952" s="25"/>
      <c r="C952" s="22" t="s">
        <v>10905</v>
      </c>
      <c r="D952" s="25"/>
      <c r="E952" s="2" t="s">
        <v>10093</v>
      </c>
      <c r="F952" s="25" t="s">
        <v>7671</v>
      </c>
      <c r="G952" s="25" t="s">
        <v>7303</v>
      </c>
      <c r="H952" s="22" t="s">
        <v>1300</v>
      </c>
      <c r="I952" s="25" t="s">
        <v>7304</v>
      </c>
      <c r="J952" s="11" t="str">
        <f t="shared" si="152"/>
        <v>IC.PA.100813</v>
      </c>
      <c r="K952" s="2" t="s">
        <v>1192</v>
      </c>
      <c r="L952" t="str">
        <f t="shared" si="151"/>
        <v xml:space="preserve">      Tight</v>
      </c>
      <c r="M952" s="2" t="str">
        <f t="shared" si="153"/>
        <v>PI.IC.PA.100813.01</v>
      </c>
      <c r="N952" s="12"/>
      <c r="O952" s="12" t="str">
        <f t="shared" si="154"/>
        <v>PH.IC.PA.100813.01</v>
      </c>
      <c r="Q952" s="12" t="str">
        <f t="shared" si="155"/>
        <v>CL.IC.PA.100813.01</v>
      </c>
    </row>
    <row r="953" spans="1:17" ht="15">
      <c r="A953" s="25" t="s">
        <v>6896</v>
      </c>
      <c r="B953" s="25"/>
      <c r="C953" s="22" t="s">
        <v>10905</v>
      </c>
      <c r="D953" s="25"/>
      <c r="E953" s="2" t="s">
        <v>10093</v>
      </c>
      <c r="F953" s="25" t="s">
        <v>7671</v>
      </c>
      <c r="G953" s="25" t="s">
        <v>7305</v>
      </c>
      <c r="H953" s="22" t="s">
        <v>1301</v>
      </c>
      <c r="I953" s="25" t="s">
        <v>7126</v>
      </c>
      <c r="J953" s="11" t="str">
        <f t="shared" si="152"/>
        <v>IC.PA.100814</v>
      </c>
      <c r="K953" s="2" t="s">
        <v>1192</v>
      </c>
      <c r="L953" t="str">
        <f t="shared" si="151"/>
        <v xml:space="preserve">      Crushing</v>
      </c>
      <c r="M953" s="2" t="str">
        <f t="shared" si="153"/>
        <v>PI.IC.PA.100814.01</v>
      </c>
      <c r="N953" s="12"/>
      <c r="O953" s="12" t="str">
        <f t="shared" si="154"/>
        <v>PH.IC.PA.100814.01</v>
      </c>
      <c r="Q953" s="12" t="str">
        <f t="shared" si="155"/>
        <v>CL.IC.PA.100814.01</v>
      </c>
    </row>
    <row r="954" spans="1:17" ht="15">
      <c r="A954" s="25" t="s">
        <v>6896</v>
      </c>
      <c r="B954" s="25"/>
      <c r="C954" s="22" t="s">
        <v>10905</v>
      </c>
      <c r="D954" s="25"/>
      <c r="E954" s="2" t="s">
        <v>10093</v>
      </c>
      <c r="F954" s="25" t="s">
        <v>7671</v>
      </c>
      <c r="G954" s="25" t="s">
        <v>7127</v>
      </c>
      <c r="H954" s="22" t="s">
        <v>1468</v>
      </c>
      <c r="I954" s="25" t="s">
        <v>7128</v>
      </c>
      <c r="J954" s="11" t="str">
        <f t="shared" si="152"/>
        <v>IC.PA.100815</v>
      </c>
      <c r="K954" s="2" t="s">
        <v>1192</v>
      </c>
      <c r="L954" t="str">
        <f t="shared" si="151"/>
        <v xml:space="preserve">      Sharp</v>
      </c>
      <c r="M954" s="2" t="str">
        <f t="shared" si="153"/>
        <v>PI.IC.PA.100815.01</v>
      </c>
      <c r="N954" s="12"/>
      <c r="O954" s="12" t="str">
        <f t="shared" si="154"/>
        <v>PH.IC.PA.100815.01</v>
      </c>
      <c r="Q954" s="12" t="str">
        <f t="shared" si="155"/>
        <v>CL.IC.PA.100815.01</v>
      </c>
    </row>
    <row r="955" spans="1:17" ht="15">
      <c r="A955" s="25" t="s">
        <v>6896</v>
      </c>
      <c r="B955" s="25"/>
      <c r="C955" s="22" t="s">
        <v>10905</v>
      </c>
      <c r="D955" s="25"/>
      <c r="E955" s="2" t="s">
        <v>10093</v>
      </c>
      <c r="F955" s="25" t="s">
        <v>7671</v>
      </c>
      <c r="G955" s="25" t="s">
        <v>7129</v>
      </c>
      <c r="H955" s="22" t="s">
        <v>1469</v>
      </c>
      <c r="I955" s="25" t="s">
        <v>7130</v>
      </c>
      <c r="J955" s="11" t="str">
        <f t="shared" si="152"/>
        <v>IC.PA.100816</v>
      </c>
      <c r="K955" s="2" t="s">
        <v>1192</v>
      </c>
      <c r="L955" t="str">
        <f t="shared" si="151"/>
        <v xml:space="preserve">      Shooting</v>
      </c>
      <c r="M955" s="2" t="str">
        <f t="shared" si="153"/>
        <v>PI.IC.PA.100816.01</v>
      </c>
      <c r="N955" s="12"/>
      <c r="O955" s="12" t="str">
        <f t="shared" si="154"/>
        <v>PH.IC.PA.100816.01</v>
      </c>
      <c r="Q955" s="12" t="str">
        <f t="shared" si="155"/>
        <v>CL.IC.PA.100816.01</v>
      </c>
    </row>
    <row r="956" spans="1:17" ht="15">
      <c r="A956" s="25" t="s">
        <v>6896</v>
      </c>
      <c r="B956" s="25"/>
      <c r="C956" s="22" t="s">
        <v>10905</v>
      </c>
      <c r="D956" s="25"/>
      <c r="E956" s="2" t="s">
        <v>10093</v>
      </c>
      <c r="F956" s="25" t="s">
        <v>7671</v>
      </c>
      <c r="G956" s="25" t="s">
        <v>7131</v>
      </c>
      <c r="H956" s="22" t="s">
        <v>1470</v>
      </c>
      <c r="I956" s="25" t="s">
        <v>7132</v>
      </c>
      <c r="J956" s="11" t="str">
        <f t="shared" si="152"/>
        <v>IC.PA.100817</v>
      </c>
      <c r="K956" s="2" t="s">
        <v>1192</v>
      </c>
      <c r="L956" t="str">
        <f t="shared" si="151"/>
        <v xml:space="preserve">      Splitting</v>
      </c>
      <c r="M956" s="2" t="str">
        <f t="shared" si="153"/>
        <v>PI.IC.PA.100817.01</v>
      </c>
      <c r="N956" s="12"/>
      <c r="O956" s="12" t="str">
        <f t="shared" si="154"/>
        <v>PH.IC.PA.100817.01</v>
      </c>
      <c r="Q956" s="12" t="str">
        <f t="shared" si="155"/>
        <v>CL.IC.PA.100817.01</v>
      </c>
    </row>
    <row r="957" spans="1:17" ht="15">
      <c r="A957" s="25" t="s">
        <v>6896</v>
      </c>
      <c r="B957" s="25"/>
      <c r="C957" s="22" t="s">
        <v>10905</v>
      </c>
      <c r="D957" s="25"/>
      <c r="E957" s="2" t="s">
        <v>10093</v>
      </c>
      <c r="F957" s="25" t="s">
        <v>7671</v>
      </c>
      <c r="G957" s="25" t="s">
        <v>7323</v>
      </c>
      <c r="H957" s="22" t="s">
        <v>1251</v>
      </c>
      <c r="I957" s="25" t="s">
        <v>7324</v>
      </c>
      <c r="J957" s="11" t="str">
        <f t="shared" si="152"/>
        <v>IC.PA.100818</v>
      </c>
      <c r="K957" s="2" t="s">
        <v>1192</v>
      </c>
      <c r="L957" t="str">
        <f t="shared" si="151"/>
        <v xml:space="preserve">      Squeezing</v>
      </c>
      <c r="M957" s="2" t="str">
        <f t="shared" si="153"/>
        <v>PI.IC.PA.100818.01</v>
      </c>
      <c r="N957" s="12"/>
      <c r="O957" s="12" t="str">
        <f t="shared" si="154"/>
        <v>PH.IC.PA.100818.01</v>
      </c>
      <c r="Q957" s="12" t="str">
        <f t="shared" si="155"/>
        <v>CL.IC.PA.100818.01</v>
      </c>
    </row>
    <row r="958" spans="1:17" ht="15">
      <c r="A958" s="25" t="s">
        <v>6896</v>
      </c>
      <c r="B958" s="25"/>
      <c r="C958" s="22" t="s">
        <v>10905</v>
      </c>
      <c r="D958" s="25"/>
      <c r="E958" s="2" t="s">
        <v>10093</v>
      </c>
      <c r="F958" s="25" t="s">
        <v>7671</v>
      </c>
      <c r="G958" s="25" t="s">
        <v>7325</v>
      </c>
      <c r="H958" s="22" t="s">
        <v>1100</v>
      </c>
      <c r="I958" s="25" t="s">
        <v>7326</v>
      </c>
      <c r="J958" s="11" t="str">
        <f t="shared" si="152"/>
        <v>IC.PA.100819</v>
      </c>
      <c r="K958" s="2" t="s">
        <v>1192</v>
      </c>
      <c r="L958" t="str">
        <f t="shared" si="151"/>
        <v xml:space="preserve">      Sting</v>
      </c>
      <c r="M958" s="2" t="str">
        <f t="shared" si="153"/>
        <v>PI.IC.PA.100819.01</v>
      </c>
      <c r="N958" s="12"/>
      <c r="O958" s="12" t="str">
        <f t="shared" si="154"/>
        <v>PH.IC.PA.100819.01</v>
      </c>
      <c r="Q958" s="12" t="str">
        <f t="shared" si="155"/>
        <v>CL.IC.PA.100819.01</v>
      </c>
    </row>
    <row r="959" spans="1:17" ht="15">
      <c r="A959" s="25" t="s">
        <v>6896</v>
      </c>
      <c r="B959" s="25"/>
      <c r="C959" s="22" t="s">
        <v>10905</v>
      </c>
      <c r="D959" s="25"/>
      <c r="E959" s="2" t="s">
        <v>10093</v>
      </c>
      <c r="F959" s="25" t="s">
        <v>7671</v>
      </c>
      <c r="G959" s="25" t="s">
        <v>7327</v>
      </c>
      <c r="H959" s="22" t="s">
        <v>1271</v>
      </c>
      <c r="I959" s="25" t="s">
        <v>7328</v>
      </c>
      <c r="J959" s="11" t="str">
        <f t="shared" si="152"/>
        <v>IC.PA.100820</v>
      </c>
      <c r="K959" s="2" t="s">
        <v>1192</v>
      </c>
      <c r="L959" t="str">
        <f t="shared" si="151"/>
        <v xml:space="preserve">      Throbbing</v>
      </c>
      <c r="M959" s="2" t="str">
        <f t="shared" si="153"/>
        <v>PI.IC.PA.100820.01</v>
      </c>
      <c r="N959" s="12"/>
      <c r="O959" s="12" t="str">
        <f t="shared" si="154"/>
        <v>PH.IC.PA.100820.01</v>
      </c>
      <c r="Q959" s="12" t="str">
        <f t="shared" si="155"/>
        <v>CL.IC.PA.100820.01</v>
      </c>
    </row>
    <row r="960" spans="1:17" ht="15">
      <c r="A960" s="25" t="s">
        <v>6896</v>
      </c>
      <c r="B960" s="25"/>
      <c r="C960" s="22" t="s">
        <v>10905</v>
      </c>
      <c r="D960" s="25"/>
      <c r="E960" s="2" t="s">
        <v>10093</v>
      </c>
      <c r="F960" s="25" t="s">
        <v>7671</v>
      </c>
      <c r="G960" s="25" t="s">
        <v>7329</v>
      </c>
      <c r="H960" s="2" t="s">
        <v>5577</v>
      </c>
      <c r="I960" s="25" t="s">
        <v>7330</v>
      </c>
      <c r="J960" s="11" t="str">
        <f t="shared" si="152"/>
        <v>IC.PA.100821</v>
      </c>
      <c r="K960" s="2" t="s">
        <v>1192</v>
      </c>
      <c r="L960" t="str">
        <f t="shared" si="151"/>
        <v xml:space="preserve">      Radiating:  add protocol</v>
      </c>
      <c r="M960" s="2" t="str">
        <f t="shared" si="153"/>
        <v>PI.IC.PA.100821.01</v>
      </c>
      <c r="N960" s="12"/>
      <c r="O960" s="12" t="str">
        <f t="shared" si="154"/>
        <v>PH.IC.PA.100821.01</v>
      </c>
      <c r="Q960" s="12" t="str">
        <f t="shared" si="155"/>
        <v>CL.IC.PA.100821.01</v>
      </c>
    </row>
    <row r="961" spans="1:25" ht="15">
      <c r="A961" s="25" t="s">
        <v>6896</v>
      </c>
      <c r="B961" s="25"/>
      <c r="C961" s="22" t="s">
        <v>10905</v>
      </c>
      <c r="D961" s="25"/>
      <c r="E961" s="2" t="s">
        <v>10093</v>
      </c>
      <c r="F961" s="25" t="s">
        <v>7671</v>
      </c>
      <c r="G961" s="25" t="s">
        <v>4647</v>
      </c>
      <c r="H961" s="2" t="s">
        <v>5751</v>
      </c>
      <c r="I961" s="25" t="s">
        <v>2394</v>
      </c>
      <c r="J961" s="11" t="str">
        <f t="shared" si="152"/>
        <v>IC.PA.100822</v>
      </c>
      <c r="K961" s="2" t="s">
        <v>1192</v>
      </c>
      <c r="L961" t="str">
        <f t="shared" si="151"/>
        <v xml:space="preserve">      Other:  specify</v>
      </c>
      <c r="M961" s="2" t="str">
        <f t="shared" si="153"/>
        <v>PI.IC.PA.100822.01</v>
      </c>
      <c r="N961" s="12"/>
      <c r="O961" s="12" t="str">
        <f t="shared" si="154"/>
        <v>PH.IC.PA.100822.01</v>
      </c>
      <c r="Q961" s="12" t="str">
        <f t="shared" si="155"/>
        <v>CL.IC.PA.100822.01</v>
      </c>
    </row>
    <row r="962" spans="1:25" ht="15">
      <c r="A962" s="25" t="s">
        <v>6896</v>
      </c>
      <c r="B962" s="25"/>
      <c r="C962" s="22" t="s">
        <v>10905</v>
      </c>
      <c r="D962" s="25" t="s">
        <v>7675</v>
      </c>
      <c r="E962" s="2" t="s">
        <v>10095</v>
      </c>
      <c r="F962" s="25" t="s">
        <v>7822</v>
      </c>
      <c r="G962" s="25" t="s">
        <v>1968</v>
      </c>
      <c r="H962" s="22" t="s">
        <v>1396</v>
      </c>
      <c r="I962" s="25" t="s">
        <v>1001</v>
      </c>
      <c r="J962" s="11" t="str">
        <f t="shared" si="152"/>
        <v>IC.PA.100901</v>
      </c>
      <c r="K962" s="2" t="s">
        <v>1192</v>
      </c>
      <c r="L962" t="str">
        <f t="shared" si="151"/>
        <v xml:space="preserve">     None</v>
      </c>
      <c r="M962" s="2" t="str">
        <f t="shared" si="153"/>
        <v>PI.IC.PA.100901.01</v>
      </c>
      <c r="N962" s="12"/>
      <c r="O962" s="12" t="str">
        <f t="shared" si="154"/>
        <v>PH.IC.PA.100901.01</v>
      </c>
      <c r="Q962" s="12" t="str">
        <f t="shared" si="155"/>
        <v>CL.IC.PA.100901.01</v>
      </c>
    </row>
    <row r="963" spans="1:25" ht="15">
      <c r="A963" s="25" t="s">
        <v>6896</v>
      </c>
      <c r="B963" s="25"/>
      <c r="C963" s="22" t="s">
        <v>10905</v>
      </c>
      <c r="D963" s="25"/>
      <c r="E963" s="2" t="s">
        <v>10095</v>
      </c>
      <c r="F963" s="25" t="s">
        <v>7822</v>
      </c>
      <c r="G963" s="25" t="s">
        <v>7813</v>
      </c>
      <c r="H963" s="22" t="s">
        <v>1398</v>
      </c>
      <c r="I963" s="25" t="s">
        <v>7814</v>
      </c>
      <c r="J963" s="11" t="str">
        <f t="shared" si="152"/>
        <v>IC.PA.100902</v>
      </c>
      <c r="K963" s="2" t="s">
        <v>1192</v>
      </c>
      <c r="L963" t="str">
        <f t="shared" si="151"/>
        <v xml:space="preserve">     Anxiety</v>
      </c>
      <c r="M963" s="2" t="str">
        <f t="shared" si="153"/>
        <v>PI.IC.PA.100902.01</v>
      </c>
      <c r="N963" s="12"/>
      <c r="O963" s="12" t="str">
        <f t="shared" si="154"/>
        <v>PH.IC.PA.100902.01</v>
      </c>
      <c r="Q963" s="12" t="str">
        <f t="shared" si="155"/>
        <v>CL.IC.PA.100902.01</v>
      </c>
    </row>
    <row r="964" spans="1:25" ht="15">
      <c r="A964" s="25" t="s">
        <v>6896</v>
      </c>
      <c r="B964" s="25"/>
      <c r="C964" s="22" t="s">
        <v>10905</v>
      </c>
      <c r="D964" s="25"/>
      <c r="E964" s="2" t="s">
        <v>10095</v>
      </c>
      <c r="F964" s="25" t="s">
        <v>7822</v>
      </c>
      <c r="G964" s="25" t="s">
        <v>7663</v>
      </c>
      <c r="H964" s="22" t="s">
        <v>1400</v>
      </c>
      <c r="I964" s="25" t="s">
        <v>7664</v>
      </c>
      <c r="J964" s="11" t="str">
        <f t="shared" si="152"/>
        <v>IC.PA.100903</v>
      </c>
      <c r="K964" s="2" t="s">
        <v>1192</v>
      </c>
      <c r="L964" t="str">
        <f t="shared" si="151"/>
        <v xml:space="preserve">     Depression</v>
      </c>
      <c r="M964" s="2" t="str">
        <f t="shared" si="153"/>
        <v>PI.IC.PA.100903.01</v>
      </c>
      <c r="N964" s="12"/>
      <c r="O964" s="12" t="str">
        <f t="shared" si="154"/>
        <v>PH.IC.PA.100903.01</v>
      </c>
      <c r="Q964" s="12" t="str">
        <f t="shared" si="155"/>
        <v>CL.IC.PA.100903.01</v>
      </c>
    </row>
    <row r="965" spans="1:25" ht="15">
      <c r="A965" s="25" t="s">
        <v>6896</v>
      </c>
      <c r="B965" s="25"/>
      <c r="C965" s="22" t="s">
        <v>10905</v>
      </c>
      <c r="D965" s="25"/>
      <c r="E965" s="2" t="s">
        <v>10095</v>
      </c>
      <c r="F965" s="25" t="s">
        <v>7822</v>
      </c>
      <c r="G965" s="25" t="s">
        <v>7665</v>
      </c>
      <c r="H965" s="22" t="s">
        <v>1402</v>
      </c>
      <c r="I965" s="25" t="s">
        <v>7666</v>
      </c>
      <c r="J965" s="11" t="str">
        <f t="shared" si="152"/>
        <v>IC.PA.100904</v>
      </c>
      <c r="K965" s="2" t="s">
        <v>1192</v>
      </c>
      <c r="L965" t="str">
        <f t="shared" si="151"/>
        <v xml:space="preserve">     Reduced mobility</v>
      </c>
      <c r="M965" s="2" t="str">
        <f t="shared" si="153"/>
        <v>PI.IC.PA.100904.01</v>
      </c>
      <c r="N965" s="12"/>
      <c r="O965" s="12" t="str">
        <f t="shared" si="154"/>
        <v>PH.IC.PA.100904.01</v>
      </c>
      <c r="Q965" s="12" t="str">
        <f t="shared" si="155"/>
        <v>CL.IC.PA.100904.01</v>
      </c>
    </row>
    <row r="966" spans="1:25" ht="15">
      <c r="A966" s="25" t="s">
        <v>6896</v>
      </c>
      <c r="B966" s="25"/>
      <c r="C966" s="22" t="s">
        <v>10905</v>
      </c>
      <c r="D966" s="25"/>
      <c r="E966" s="2" t="s">
        <v>10095</v>
      </c>
      <c r="F966" s="25" t="s">
        <v>7822</v>
      </c>
      <c r="G966" s="25" t="s">
        <v>7667</v>
      </c>
      <c r="H966" s="22" t="s">
        <v>1404</v>
      </c>
      <c r="I966" s="25" t="s">
        <v>7503</v>
      </c>
      <c r="J966" s="11" t="str">
        <f t="shared" si="152"/>
        <v>IC.PA.100905</v>
      </c>
      <c r="K966" s="2" t="s">
        <v>1192</v>
      </c>
      <c r="L966" t="str">
        <f t="shared" si="151"/>
        <v xml:space="preserve">     Mood change</v>
      </c>
      <c r="M966" s="2" t="str">
        <f t="shared" si="153"/>
        <v>PI.IC.PA.100905.01</v>
      </c>
      <c r="N966" s="12"/>
      <c r="O966" s="12" t="str">
        <f t="shared" si="154"/>
        <v>PH.IC.PA.100905.01</v>
      </c>
      <c r="Q966" s="12" t="str">
        <f t="shared" si="155"/>
        <v>CL.IC.PA.100905.01</v>
      </c>
    </row>
    <row r="967" spans="1:25" ht="15">
      <c r="A967" s="25" t="s">
        <v>6896</v>
      </c>
      <c r="B967" s="25"/>
      <c r="C967" s="22" t="s">
        <v>10905</v>
      </c>
      <c r="D967" s="25"/>
      <c r="E967" s="2" t="s">
        <v>10095</v>
      </c>
      <c r="F967" s="25" t="s">
        <v>7822</v>
      </c>
      <c r="G967" s="25" t="s">
        <v>7668</v>
      </c>
      <c r="H967" s="22" t="s">
        <v>1406</v>
      </c>
      <c r="I967" s="25" t="s">
        <v>7499</v>
      </c>
      <c r="J967" s="11" t="str">
        <f t="shared" si="152"/>
        <v>IC.PA.100906</v>
      </c>
      <c r="K967" s="2" t="s">
        <v>1192</v>
      </c>
      <c r="L967" t="str">
        <f t="shared" si="151"/>
        <v xml:space="preserve">     Sleep disturbance</v>
      </c>
      <c r="M967" s="2" t="str">
        <f t="shared" si="153"/>
        <v>PI.IC.PA.100906.01</v>
      </c>
      <c r="N967" s="12"/>
      <c r="O967" s="12" t="str">
        <f t="shared" si="154"/>
        <v>PH.IC.PA.100906.01</v>
      </c>
      <c r="Q967" s="12" t="str">
        <f t="shared" si="155"/>
        <v>CL.IC.PA.100906.01</v>
      </c>
    </row>
    <row r="968" spans="1:25" ht="15">
      <c r="A968" s="25" t="s">
        <v>6896</v>
      </c>
      <c r="B968" s="25"/>
      <c r="C968" s="22" t="s">
        <v>10905</v>
      </c>
      <c r="D968" s="25"/>
      <c r="E968" s="2" t="s">
        <v>10095</v>
      </c>
      <c r="F968" s="25" t="s">
        <v>7822</v>
      </c>
      <c r="G968" s="25" t="s">
        <v>7669</v>
      </c>
      <c r="H968" s="22" t="s">
        <v>1419</v>
      </c>
      <c r="I968" s="25" t="s">
        <v>7670</v>
      </c>
      <c r="J968" s="11" t="str">
        <f t="shared" si="152"/>
        <v>IC.PA.100907</v>
      </c>
      <c r="K968" s="2" t="s">
        <v>1192</v>
      </c>
      <c r="L968" t="str">
        <f t="shared" si="151"/>
        <v xml:space="preserve">     Thoughts of harming self</v>
      </c>
      <c r="M968" s="2" t="str">
        <f t="shared" si="153"/>
        <v>PI.IC.PA.100907.01</v>
      </c>
      <c r="N968" s="12"/>
      <c r="O968" s="12" t="str">
        <f t="shared" si="154"/>
        <v>PH.IC.PA.100907.01</v>
      </c>
      <c r="Q968" s="12" t="str">
        <f t="shared" si="155"/>
        <v>CL.IC.PA.100907.01</v>
      </c>
    </row>
    <row r="969" spans="1:25" ht="15">
      <c r="A969" t="s">
        <v>6896</v>
      </c>
      <c r="C969" s="22" t="s">
        <v>10905</v>
      </c>
      <c r="D969" s="25"/>
      <c r="E969" s="2" t="s">
        <v>10095</v>
      </c>
      <c r="F969" s="25" t="s">
        <v>7822</v>
      </c>
      <c r="G969" t="s">
        <v>7530</v>
      </c>
      <c r="H969" s="22" t="s">
        <v>10093</v>
      </c>
      <c r="I969" t="s">
        <v>7531</v>
      </c>
      <c r="J969" s="11" t="str">
        <f t="shared" si="152"/>
        <v>IC.PA.100908</v>
      </c>
      <c r="K969" s="2" t="s">
        <v>1192</v>
      </c>
      <c r="L969" t="str">
        <f t="shared" si="151"/>
        <v xml:space="preserve">     Disruption of Daily Activity</v>
      </c>
      <c r="M969" s="2" t="str">
        <f t="shared" si="153"/>
        <v>PI.IC.PA.100908.01</v>
      </c>
      <c r="N969" s="12"/>
      <c r="O969" s="12" t="str">
        <f t="shared" si="154"/>
        <v>PH.IC.PA.100908.01</v>
      </c>
      <c r="Q969" s="12" t="str">
        <f t="shared" si="155"/>
        <v>CL.IC.PA.100908.01</v>
      </c>
      <c r="R969" t="s">
        <v>1141</v>
      </c>
      <c r="S969">
        <v>800</v>
      </c>
    </row>
    <row r="970" spans="1:25" ht="15">
      <c r="A970" t="s">
        <v>6896</v>
      </c>
      <c r="C970" s="22" t="s">
        <v>10905</v>
      </c>
      <c r="E970" s="2" t="s">
        <v>10095</v>
      </c>
      <c r="F970" s="25" t="s">
        <v>7822</v>
      </c>
      <c r="G970" t="s">
        <v>510</v>
      </c>
      <c r="H970" s="22" t="s">
        <v>644</v>
      </c>
      <c r="J970" s="11" t="str">
        <f t="shared" si="152"/>
        <v>IC.PA.100909</v>
      </c>
      <c r="K970" s="2" t="s">
        <v>11683</v>
      </c>
      <c r="L970" t="str">
        <f t="shared" si="151"/>
        <v>Reduced Appetite</v>
      </c>
      <c r="M970" s="2" t="str">
        <f t="shared" si="153"/>
        <v>PI.IC.PA.100909.01</v>
      </c>
      <c r="N970" s="12"/>
      <c r="O970" s="12" t="str">
        <f t="shared" si="154"/>
        <v>PH.IC.PA.100909.01</v>
      </c>
      <c r="Q970" s="12" t="str">
        <f t="shared" si="155"/>
        <v>CL.IC.PA.100909.01</v>
      </c>
      <c r="X970" t="s">
        <v>807</v>
      </c>
      <c r="Y970">
        <v>1123</v>
      </c>
    </row>
    <row r="971" spans="1:25" ht="15">
      <c r="A971" t="s">
        <v>6896</v>
      </c>
      <c r="C971" s="22" t="s">
        <v>10905</v>
      </c>
      <c r="E971" s="2" t="s">
        <v>10095</v>
      </c>
      <c r="F971" s="25" t="s">
        <v>7822</v>
      </c>
      <c r="G971" t="s">
        <v>511</v>
      </c>
      <c r="H971" s="22" t="s">
        <v>11500</v>
      </c>
      <c r="J971" s="11" t="str">
        <f t="shared" si="152"/>
        <v>IC.PA.100910</v>
      </c>
      <c r="K971" s="2" t="s">
        <v>11683</v>
      </c>
      <c r="L971" t="str">
        <f t="shared" si="151"/>
        <v>Other</v>
      </c>
      <c r="M971" s="2" t="str">
        <f t="shared" si="153"/>
        <v>PI.IC.PA.100910.01</v>
      </c>
      <c r="N971" s="12"/>
      <c r="O971" s="12" t="str">
        <f t="shared" si="154"/>
        <v>PH.IC.PA.100910.01</v>
      </c>
      <c r="Q971" s="12" t="str">
        <f t="shared" si="155"/>
        <v>CL.IC.PA.100910.01</v>
      </c>
      <c r="X971" t="s">
        <v>807</v>
      </c>
      <c r="Y971">
        <v>1123</v>
      </c>
    </row>
    <row r="972" spans="1:25" ht="15">
      <c r="A972" s="25" t="s">
        <v>6896</v>
      </c>
      <c r="B972" s="25"/>
      <c r="C972" s="22" t="s">
        <v>10905</v>
      </c>
      <c r="D972" s="25" t="s">
        <v>7823</v>
      </c>
      <c r="E972" s="2" t="s">
        <v>10905</v>
      </c>
      <c r="F972" s="25" t="s">
        <v>7822</v>
      </c>
      <c r="G972" s="25" t="s">
        <v>3923</v>
      </c>
      <c r="H972" s="22" t="s">
        <v>1396</v>
      </c>
      <c r="I972" s="25" t="s">
        <v>1188</v>
      </c>
      <c r="J972" s="11" t="str">
        <f t="shared" si="152"/>
        <v>IC.PA.101001</v>
      </c>
      <c r="K972" s="2" t="s">
        <v>1192</v>
      </c>
      <c r="L972" t="str">
        <f t="shared" si="151"/>
        <v xml:space="preserve">      None</v>
      </c>
      <c r="M972" s="2" t="str">
        <f t="shared" si="153"/>
        <v>PI.IC.PA.101001.01</v>
      </c>
      <c r="N972" s="12"/>
      <c r="O972" s="12" t="str">
        <f t="shared" si="154"/>
        <v>PH.IC.PA.101001.01</v>
      </c>
      <c r="Q972" s="12" t="str">
        <f t="shared" si="155"/>
        <v>CL.IC.PA.101001.01</v>
      </c>
    </row>
    <row r="973" spans="1:25" ht="15">
      <c r="A973" s="25" t="s">
        <v>6896</v>
      </c>
      <c r="B973" s="25"/>
      <c r="C973" s="22" t="s">
        <v>10905</v>
      </c>
      <c r="D973" s="25"/>
      <c r="E973" s="2" t="s">
        <v>10905</v>
      </c>
      <c r="F973" s="25" t="s">
        <v>7822</v>
      </c>
      <c r="G973" s="25" t="s">
        <v>7676</v>
      </c>
      <c r="H973" s="22" t="s">
        <v>1398</v>
      </c>
      <c r="I973" s="25" t="s">
        <v>7539</v>
      </c>
      <c r="J973" s="11" t="str">
        <f t="shared" si="152"/>
        <v>IC.PA.101002</v>
      </c>
      <c r="K973" s="2" t="s">
        <v>1192</v>
      </c>
      <c r="L973" t="str">
        <f t="shared" si="151"/>
        <v xml:space="preserve">     Avoiding physical activity</v>
      </c>
      <c r="M973" s="2" t="str">
        <f t="shared" si="153"/>
        <v>PI.IC.PA.101002.01</v>
      </c>
      <c r="N973" s="12"/>
      <c r="O973" s="12" t="str">
        <f t="shared" si="154"/>
        <v>PH.IC.PA.101002.01</v>
      </c>
      <c r="Q973" s="12" t="str">
        <f t="shared" si="155"/>
        <v>CL.IC.PA.101002.01</v>
      </c>
    </row>
    <row r="974" spans="1:25" ht="15">
      <c r="A974" s="25" t="s">
        <v>6896</v>
      </c>
      <c r="B974" s="25"/>
      <c r="C974" s="22" t="s">
        <v>10905</v>
      </c>
      <c r="D974" s="25"/>
      <c r="E974" s="2" t="s">
        <v>10905</v>
      </c>
      <c r="F974" s="25" t="s">
        <v>7822</v>
      </c>
      <c r="G974" s="25" t="s">
        <v>7540</v>
      </c>
      <c r="H974" s="22" t="s">
        <v>1400</v>
      </c>
      <c r="I974" s="25" t="s">
        <v>7541</v>
      </c>
      <c r="J974" s="11" t="str">
        <f t="shared" si="152"/>
        <v>IC.PA.101003</v>
      </c>
      <c r="K974" s="2" t="s">
        <v>1192</v>
      </c>
      <c r="L974" t="str">
        <f t="shared" si="151"/>
        <v xml:space="preserve">     Crying</v>
      </c>
      <c r="M974" s="2" t="str">
        <f t="shared" si="153"/>
        <v>PI.IC.PA.101003.01</v>
      </c>
      <c r="N974" s="12"/>
      <c r="O974" s="12" t="str">
        <f t="shared" si="154"/>
        <v>PH.IC.PA.101003.01</v>
      </c>
      <c r="Q974" s="12" t="str">
        <f t="shared" si="155"/>
        <v>CL.IC.PA.101003.01</v>
      </c>
    </row>
    <row r="975" spans="1:25" ht="15">
      <c r="A975" s="25" t="s">
        <v>6896</v>
      </c>
      <c r="B975" s="25"/>
      <c r="C975" s="22" t="s">
        <v>10905</v>
      </c>
      <c r="D975" s="25"/>
      <c r="E975" s="2" t="s">
        <v>10905</v>
      </c>
      <c r="F975" s="25" t="s">
        <v>7822</v>
      </c>
      <c r="G975" s="25" t="s">
        <v>7542</v>
      </c>
      <c r="H975" s="22" t="s">
        <v>1402</v>
      </c>
      <c r="I975" s="25" t="s">
        <v>7543</v>
      </c>
      <c r="J975" s="11" t="str">
        <f t="shared" si="152"/>
        <v>IC.PA.101004</v>
      </c>
      <c r="K975" s="2" t="s">
        <v>1192</v>
      </c>
      <c r="L975" t="str">
        <f t="shared" si="151"/>
        <v xml:space="preserve">     Grimacing</v>
      </c>
      <c r="M975" s="2" t="str">
        <f t="shared" si="153"/>
        <v>PI.IC.PA.101004.01</v>
      </c>
      <c r="N975" s="12"/>
      <c r="O975" s="12" t="str">
        <f t="shared" si="154"/>
        <v>PH.IC.PA.101004.01</v>
      </c>
      <c r="Q975" s="12" t="str">
        <f t="shared" si="155"/>
        <v>CL.IC.PA.101004.01</v>
      </c>
    </row>
    <row r="976" spans="1:25" ht="15">
      <c r="A976" s="25" t="s">
        <v>6896</v>
      </c>
      <c r="B976" s="25"/>
      <c r="C976" s="22" t="s">
        <v>10905</v>
      </c>
      <c r="D976" s="25"/>
      <c r="E976" s="2" t="s">
        <v>10905</v>
      </c>
      <c r="F976" s="25" t="s">
        <v>7822</v>
      </c>
      <c r="G976" s="25" t="s">
        <v>7544</v>
      </c>
      <c r="H976" s="22" t="s">
        <v>1404</v>
      </c>
      <c r="I976" s="25" t="s">
        <v>2970</v>
      </c>
      <c r="J976" s="11" t="str">
        <f t="shared" si="152"/>
        <v>IC.PA.101005</v>
      </c>
      <c r="K976" s="2" t="s">
        <v>1192</v>
      </c>
      <c r="L976" t="str">
        <f t="shared" si="151"/>
        <v xml:space="preserve">     Guarding</v>
      </c>
      <c r="M976" s="2" t="str">
        <f t="shared" si="153"/>
        <v>PI.IC.PA.101005.01</v>
      </c>
      <c r="N976" s="12"/>
      <c r="O976" s="12" t="str">
        <f t="shared" si="154"/>
        <v>PH.IC.PA.101005.01</v>
      </c>
      <c r="Q976" s="12" t="str">
        <f t="shared" si="155"/>
        <v>CL.IC.PA.101005.01</v>
      </c>
    </row>
    <row r="977" spans="1:19" ht="15">
      <c r="A977" s="25" t="s">
        <v>6896</v>
      </c>
      <c r="B977" s="25"/>
      <c r="C977" s="22" t="s">
        <v>10905</v>
      </c>
      <c r="D977" s="25"/>
      <c r="E977" s="2" t="s">
        <v>10905</v>
      </c>
      <c r="F977" s="25" t="s">
        <v>7822</v>
      </c>
      <c r="G977" s="25" t="s">
        <v>7545</v>
      </c>
      <c r="H977" s="22" t="s">
        <v>1406</v>
      </c>
      <c r="I977" s="25" t="s">
        <v>7387</v>
      </c>
      <c r="J977" s="11" t="str">
        <f t="shared" si="152"/>
        <v>IC.PA.101006</v>
      </c>
      <c r="K977" s="2" t="s">
        <v>1192</v>
      </c>
      <c r="L977" t="str">
        <f t="shared" si="151"/>
        <v xml:space="preserve">     Moaning</v>
      </c>
      <c r="M977" s="2" t="str">
        <f t="shared" si="153"/>
        <v>PI.IC.PA.101006.01</v>
      </c>
      <c r="N977" s="12"/>
      <c r="O977" s="12" t="str">
        <f t="shared" si="154"/>
        <v>PH.IC.PA.101006.01</v>
      </c>
      <c r="Q977" s="12" t="str">
        <f t="shared" si="155"/>
        <v>CL.IC.PA.101006.01</v>
      </c>
    </row>
    <row r="978" spans="1:19" ht="15">
      <c r="A978" s="25" t="s">
        <v>6896</v>
      </c>
      <c r="B978" s="25"/>
      <c r="C978" s="22" t="s">
        <v>10905</v>
      </c>
      <c r="D978" s="25"/>
      <c r="E978" s="2" t="s">
        <v>10905</v>
      </c>
      <c r="F978" s="25" t="s">
        <v>7822</v>
      </c>
      <c r="G978" s="25" t="s">
        <v>7388</v>
      </c>
      <c r="H978" s="22" t="s">
        <v>1419</v>
      </c>
      <c r="I978" s="25" t="s">
        <v>7389</v>
      </c>
      <c r="J978" s="11" t="str">
        <f t="shared" si="152"/>
        <v>IC.PA.101007</v>
      </c>
      <c r="K978" s="2" t="s">
        <v>1192</v>
      </c>
      <c r="L978" t="str">
        <f t="shared" si="151"/>
        <v xml:space="preserve">     Restlessness</v>
      </c>
      <c r="M978" s="2" t="str">
        <f t="shared" si="153"/>
        <v>PI.IC.PA.101007.01</v>
      </c>
      <c r="N978" s="12"/>
      <c r="O978" s="12" t="str">
        <f t="shared" si="154"/>
        <v>PH.IC.PA.101007.01</v>
      </c>
      <c r="Q978" s="12" t="str">
        <f t="shared" si="155"/>
        <v>CL.IC.PA.101007.01</v>
      </c>
    </row>
    <row r="979" spans="1:19" ht="15">
      <c r="A979" s="25" t="s">
        <v>6896</v>
      </c>
      <c r="B979" s="25"/>
      <c r="C979" s="22" t="s">
        <v>10905</v>
      </c>
      <c r="D979" s="25"/>
      <c r="E979" s="2" t="s">
        <v>10905</v>
      </c>
      <c r="F979" s="25" t="s">
        <v>7822</v>
      </c>
      <c r="G979" s="25" t="s">
        <v>7390</v>
      </c>
      <c r="H979" s="22" t="s">
        <v>1550</v>
      </c>
      <c r="I979" s="25" t="s">
        <v>7207</v>
      </c>
      <c r="J979" s="11" t="str">
        <f t="shared" si="152"/>
        <v>IC.PA.101008</v>
      </c>
      <c r="K979" s="2" t="s">
        <v>1192</v>
      </c>
      <c r="L979" t="str">
        <f t="shared" si="151"/>
        <v xml:space="preserve">     Splinting</v>
      </c>
      <c r="M979" s="2" t="str">
        <f t="shared" si="153"/>
        <v>PI.IC.PA.101008.01</v>
      </c>
      <c r="N979" s="12"/>
      <c r="O979" s="12" t="str">
        <f t="shared" si="154"/>
        <v>PH.IC.PA.101008.01</v>
      </c>
      <c r="Q979" s="12" t="str">
        <f t="shared" si="155"/>
        <v>CL.IC.PA.101008.01</v>
      </c>
    </row>
    <row r="980" spans="1:19" ht="15">
      <c r="A980" t="s">
        <v>6896</v>
      </c>
      <c r="C980" s="22" t="s">
        <v>10905</v>
      </c>
      <c r="D980" s="25"/>
      <c r="E980" s="2" t="s">
        <v>10905</v>
      </c>
      <c r="F980" s="25" t="s">
        <v>7822</v>
      </c>
      <c r="G980" t="s">
        <v>7824</v>
      </c>
      <c r="H980" s="22" t="s">
        <v>10095</v>
      </c>
      <c r="I980" t="s">
        <v>7677</v>
      </c>
      <c r="J980" s="11" t="str">
        <f t="shared" si="152"/>
        <v>IC.PA.101009</v>
      </c>
      <c r="K980" s="2" t="s">
        <v>11324</v>
      </c>
      <c r="L980" t="str">
        <f t="shared" si="151"/>
        <v xml:space="preserve">     Aggression</v>
      </c>
      <c r="M980" s="2" t="str">
        <f t="shared" si="153"/>
        <v>PI.IC.PA.101009.01</v>
      </c>
      <c r="N980" s="12"/>
      <c r="O980" s="12" t="str">
        <f t="shared" si="154"/>
        <v>PH.IC.PA.101009.01</v>
      </c>
      <c r="Q980" s="12" t="str">
        <f t="shared" si="155"/>
        <v>CL.IC.PA.101009.01</v>
      </c>
      <c r="R980" t="s">
        <v>1141</v>
      </c>
      <c r="S980">
        <v>801</v>
      </c>
    </row>
    <row r="981" spans="1:19" ht="15">
      <c r="A981" s="25" t="s">
        <v>6896</v>
      </c>
      <c r="B981" s="25"/>
      <c r="C981" s="22" t="s">
        <v>10905</v>
      </c>
      <c r="D981" s="25" t="s">
        <v>1544</v>
      </c>
      <c r="E981" s="2" t="s">
        <v>11023</v>
      </c>
      <c r="F981" s="25" t="s">
        <v>7678</v>
      </c>
      <c r="G981" s="25" t="s">
        <v>5037</v>
      </c>
      <c r="H981" s="22" t="s">
        <v>1396</v>
      </c>
      <c r="I981" s="25" t="s">
        <v>1820</v>
      </c>
      <c r="J981" s="11" t="str">
        <f t="shared" si="152"/>
        <v>IC.PA.101201</v>
      </c>
      <c r="K981" s="2" t="s">
        <v>1192</v>
      </c>
      <c r="L981" t="str">
        <f t="shared" si="151"/>
        <v xml:space="preserve">     Right</v>
      </c>
      <c r="M981" s="2" t="str">
        <f t="shared" si="153"/>
        <v>PI.IC.PA.101201.01</v>
      </c>
      <c r="N981" s="12"/>
      <c r="O981" s="12" t="str">
        <f t="shared" si="154"/>
        <v>PH.IC.PA.101201.01</v>
      </c>
      <c r="Q981" s="12" t="str">
        <f t="shared" si="155"/>
        <v>CL.IC.PA.101201.01</v>
      </c>
    </row>
    <row r="982" spans="1:19" ht="15">
      <c r="A982" s="25" t="s">
        <v>6896</v>
      </c>
      <c r="B982" s="25"/>
      <c r="C982" s="22" t="s">
        <v>10905</v>
      </c>
      <c r="D982" s="25"/>
      <c r="E982" s="2" t="s">
        <v>11023</v>
      </c>
      <c r="F982" s="25" t="s">
        <v>7678</v>
      </c>
      <c r="G982" s="25" t="s">
        <v>5038</v>
      </c>
      <c r="H982" s="22" t="s">
        <v>1398</v>
      </c>
      <c r="I982" s="25" t="s">
        <v>1821</v>
      </c>
      <c r="J982" s="11" t="str">
        <f t="shared" si="152"/>
        <v>IC.PA.101202</v>
      </c>
      <c r="K982" s="2" t="s">
        <v>1192</v>
      </c>
      <c r="L982" t="str">
        <f t="shared" si="151"/>
        <v xml:space="preserve">     Left</v>
      </c>
      <c r="M982" s="2" t="str">
        <f t="shared" si="153"/>
        <v>PI.IC.PA.101202.01</v>
      </c>
      <c r="N982" s="12"/>
      <c r="O982" s="12" t="str">
        <f t="shared" si="154"/>
        <v>PH.IC.PA.101202.01</v>
      </c>
      <c r="Q982" s="12" t="str">
        <f t="shared" si="155"/>
        <v>CL.IC.PA.101202.01</v>
      </c>
    </row>
    <row r="983" spans="1:19" ht="15">
      <c r="A983" s="25" t="s">
        <v>6896</v>
      </c>
      <c r="B983" s="25"/>
      <c r="C983" s="22" t="s">
        <v>10905</v>
      </c>
      <c r="D983" s="25"/>
      <c r="E983" s="2" t="s">
        <v>11023</v>
      </c>
      <c r="F983" s="25" t="s">
        <v>7678</v>
      </c>
      <c r="G983" s="25" t="s">
        <v>7210</v>
      </c>
      <c r="H983" s="22" t="s">
        <v>1400</v>
      </c>
      <c r="I983" s="25" t="s">
        <v>1822</v>
      </c>
      <c r="J983" s="11" t="str">
        <f t="shared" si="152"/>
        <v>IC.PA.101203</v>
      </c>
      <c r="K983" s="2" t="s">
        <v>1192</v>
      </c>
      <c r="L983" t="str">
        <f t="shared" si="151"/>
        <v xml:space="preserve">     Bilateral</v>
      </c>
      <c r="M983" s="2" t="str">
        <f t="shared" si="153"/>
        <v>PI.IC.PA.101203.01</v>
      </c>
      <c r="N983" s="12"/>
      <c r="O983" s="12" t="str">
        <f t="shared" si="154"/>
        <v>PH.IC.PA.101203.01</v>
      </c>
      <c r="Q983" s="12" t="str">
        <f t="shared" si="155"/>
        <v>CL.IC.PA.101203.01</v>
      </c>
    </row>
    <row r="984" spans="1:19" ht="15">
      <c r="A984" t="s">
        <v>6896</v>
      </c>
      <c r="C984" s="22" t="s">
        <v>10905</v>
      </c>
      <c r="D984" s="25"/>
      <c r="E984" s="2" t="s">
        <v>11023</v>
      </c>
      <c r="F984" s="25" t="s">
        <v>7678</v>
      </c>
      <c r="G984" t="s">
        <v>7211</v>
      </c>
      <c r="H984" s="22" t="s">
        <v>7070</v>
      </c>
      <c r="I984" t="s">
        <v>7212</v>
      </c>
      <c r="J984" s="11" t="str">
        <f t="shared" si="152"/>
        <v>IC.PA.101204</v>
      </c>
      <c r="K984" s="2" t="s">
        <v>1192</v>
      </c>
      <c r="L984" t="str">
        <f t="shared" si="151"/>
        <v xml:space="preserve">  Sacrum</v>
      </c>
      <c r="M984" s="2" t="str">
        <f t="shared" si="153"/>
        <v>PI.IC.PA.101204.01</v>
      </c>
      <c r="N984" s="12"/>
      <c r="O984" s="12" t="str">
        <f t="shared" si="154"/>
        <v>PH.IC.PA.101204.01</v>
      </c>
      <c r="Q984" s="12" t="str">
        <f t="shared" si="155"/>
        <v>CL.IC.PA.101204.01</v>
      </c>
      <c r="R984" t="s">
        <v>1141</v>
      </c>
      <c r="S984">
        <v>481</v>
      </c>
    </row>
    <row r="985" spans="1:19" ht="15">
      <c r="A985" s="25" t="s">
        <v>6896</v>
      </c>
      <c r="B985" s="25"/>
      <c r="C985" s="22" t="s">
        <v>10905</v>
      </c>
      <c r="D985" s="25" t="s">
        <v>7679</v>
      </c>
      <c r="E985" s="2" t="s">
        <v>8201</v>
      </c>
      <c r="F985" s="25" t="s">
        <v>7678</v>
      </c>
      <c r="G985" s="25" t="s">
        <v>5039</v>
      </c>
      <c r="H985" s="22" t="s">
        <v>1396</v>
      </c>
      <c r="I985" s="25" t="s">
        <v>4141</v>
      </c>
      <c r="J985" s="11" t="str">
        <f t="shared" si="152"/>
        <v>IC.PA.101301</v>
      </c>
      <c r="K985" s="2" t="s">
        <v>1192</v>
      </c>
      <c r="L985" t="str">
        <f t="shared" si="151"/>
        <v xml:space="preserve">     Lateral</v>
      </c>
      <c r="M985" s="2" t="str">
        <f t="shared" si="153"/>
        <v>PI.IC.PA.101301.01</v>
      </c>
      <c r="N985" s="12"/>
      <c r="O985" s="12" t="str">
        <f t="shared" si="154"/>
        <v>PH.IC.PA.101301.01</v>
      </c>
      <c r="Q985" s="12" t="str">
        <f t="shared" si="155"/>
        <v>CL.IC.PA.101301.01</v>
      </c>
    </row>
    <row r="986" spans="1:19" ht="15">
      <c r="A986" s="25" t="s">
        <v>6896</v>
      </c>
      <c r="B986" s="25"/>
      <c r="C986" s="22" t="s">
        <v>10905</v>
      </c>
      <c r="D986" s="25"/>
      <c r="E986" s="2" t="s">
        <v>8201</v>
      </c>
      <c r="F986" s="25" t="s">
        <v>7678</v>
      </c>
      <c r="G986" s="25" t="s">
        <v>5040</v>
      </c>
      <c r="H986" s="22" t="s">
        <v>1398</v>
      </c>
      <c r="I986" s="25" t="s">
        <v>4142</v>
      </c>
      <c r="J986" s="11" t="str">
        <f t="shared" si="152"/>
        <v>IC.PA.101302</v>
      </c>
      <c r="K986" s="2" t="s">
        <v>1192</v>
      </c>
      <c r="L986" t="str">
        <f t="shared" si="151"/>
        <v xml:space="preserve">     Medial</v>
      </c>
      <c r="M986" s="2" t="str">
        <f t="shared" si="153"/>
        <v>PI.IC.PA.101302.01</v>
      </c>
      <c r="N986" s="12"/>
      <c r="O986" s="12" t="str">
        <f t="shared" si="154"/>
        <v>PH.IC.PA.101302.01</v>
      </c>
      <c r="Q986" s="12" t="str">
        <f t="shared" si="155"/>
        <v>CL.IC.PA.101302.01</v>
      </c>
    </row>
    <row r="987" spans="1:19" ht="15">
      <c r="A987" s="25" t="s">
        <v>6896</v>
      </c>
      <c r="B987" s="25"/>
      <c r="C987" s="22" t="s">
        <v>10905</v>
      </c>
      <c r="D987" s="25"/>
      <c r="E987" s="2" t="s">
        <v>8201</v>
      </c>
      <c r="F987" s="25" t="s">
        <v>7678</v>
      </c>
      <c r="G987" s="25" t="s">
        <v>5041</v>
      </c>
      <c r="H987" s="22" t="s">
        <v>1400</v>
      </c>
      <c r="I987" s="25" t="s">
        <v>4143</v>
      </c>
      <c r="J987" s="11" t="str">
        <f t="shared" si="152"/>
        <v>IC.PA.101303</v>
      </c>
      <c r="K987" s="2" t="s">
        <v>1192</v>
      </c>
      <c r="L987" t="str">
        <f t="shared" si="151"/>
        <v xml:space="preserve">     Anterior</v>
      </c>
      <c r="M987" s="2" t="str">
        <f t="shared" si="153"/>
        <v>PI.IC.PA.101303.01</v>
      </c>
      <c r="N987" s="12"/>
      <c r="O987" s="12" t="str">
        <f t="shared" si="154"/>
        <v>PH.IC.PA.101303.01</v>
      </c>
      <c r="Q987" s="12" t="str">
        <f t="shared" si="155"/>
        <v>CL.IC.PA.101303.01</v>
      </c>
    </row>
    <row r="988" spans="1:19" ht="15">
      <c r="A988" s="25" t="s">
        <v>6896</v>
      </c>
      <c r="B988" s="25"/>
      <c r="C988" s="22" t="s">
        <v>10905</v>
      </c>
      <c r="D988" s="25"/>
      <c r="E988" s="2" t="s">
        <v>8201</v>
      </c>
      <c r="F988" s="25" t="s">
        <v>7678</v>
      </c>
      <c r="G988" s="25" t="s">
        <v>5042</v>
      </c>
      <c r="H988" s="22" t="s">
        <v>1402</v>
      </c>
      <c r="I988" s="25" t="s">
        <v>4144</v>
      </c>
      <c r="J988" s="11" t="str">
        <f t="shared" si="152"/>
        <v>IC.PA.101304</v>
      </c>
      <c r="K988" s="2" t="s">
        <v>1192</v>
      </c>
      <c r="L988" t="str">
        <f t="shared" si="151"/>
        <v xml:space="preserve">     Posterior</v>
      </c>
      <c r="M988" s="2" t="str">
        <f t="shared" si="153"/>
        <v>PI.IC.PA.101304.01</v>
      </c>
      <c r="N988" s="12"/>
      <c r="O988" s="12" t="str">
        <f t="shared" si="154"/>
        <v>PH.IC.PA.101304.01</v>
      </c>
      <c r="Q988" s="12" t="str">
        <f t="shared" si="155"/>
        <v>CL.IC.PA.101304.01</v>
      </c>
    </row>
    <row r="989" spans="1:19" ht="15">
      <c r="A989" s="25" t="s">
        <v>6896</v>
      </c>
      <c r="B989" s="25"/>
      <c r="C989" s="22" t="s">
        <v>10905</v>
      </c>
      <c r="D989" s="25"/>
      <c r="E989" s="2" t="s">
        <v>8201</v>
      </c>
      <c r="F989" s="25" t="s">
        <v>7678</v>
      </c>
      <c r="G989" s="25" t="s">
        <v>5043</v>
      </c>
      <c r="H989" s="22" t="s">
        <v>1404</v>
      </c>
      <c r="I989" s="25" t="s">
        <v>4286</v>
      </c>
      <c r="J989" s="11" t="str">
        <f t="shared" si="152"/>
        <v>IC.PA.101305</v>
      </c>
      <c r="K989" s="2" t="s">
        <v>1192</v>
      </c>
      <c r="L989" t="str">
        <f t="shared" si="151"/>
        <v xml:space="preserve">     Proximal</v>
      </c>
      <c r="M989" s="2" t="str">
        <f t="shared" si="153"/>
        <v>PI.IC.PA.101305.01</v>
      </c>
      <c r="N989" s="12"/>
      <c r="O989" s="12" t="str">
        <f t="shared" si="154"/>
        <v>PH.IC.PA.101305.01</v>
      </c>
      <c r="Q989" s="12" t="str">
        <f t="shared" si="155"/>
        <v>CL.IC.PA.101305.01</v>
      </c>
    </row>
    <row r="990" spans="1:19" ht="15">
      <c r="A990" s="25" t="s">
        <v>6896</v>
      </c>
      <c r="B990" s="25"/>
      <c r="C990" s="22" t="s">
        <v>10905</v>
      </c>
      <c r="D990" s="25"/>
      <c r="E990" s="2" t="s">
        <v>8201</v>
      </c>
      <c r="F990" s="25" t="s">
        <v>7678</v>
      </c>
      <c r="G990" s="25" t="s">
        <v>5044</v>
      </c>
      <c r="H990" s="22" t="s">
        <v>1406</v>
      </c>
      <c r="I990" s="25" t="s">
        <v>4287</v>
      </c>
      <c r="J990" s="11" t="str">
        <f t="shared" si="152"/>
        <v>IC.PA.101306</v>
      </c>
      <c r="K990" s="2" t="s">
        <v>1192</v>
      </c>
      <c r="L990" t="str">
        <f t="shared" si="151"/>
        <v xml:space="preserve">     Distal</v>
      </c>
      <c r="M990" s="2" t="str">
        <f t="shared" si="153"/>
        <v>PI.IC.PA.101306.01</v>
      </c>
      <c r="N990" s="12"/>
      <c r="O990" s="12" t="str">
        <f t="shared" si="154"/>
        <v>PH.IC.PA.101306.01</v>
      </c>
      <c r="Q990" s="12" t="str">
        <f t="shared" si="155"/>
        <v>CL.IC.PA.101306.01</v>
      </c>
    </row>
    <row r="991" spans="1:19" ht="15">
      <c r="A991" s="25" t="s">
        <v>6896</v>
      </c>
      <c r="B991" s="25"/>
      <c r="C991" s="22" t="s">
        <v>10905</v>
      </c>
      <c r="D991" s="25" t="s">
        <v>130</v>
      </c>
      <c r="E991" s="2" t="s">
        <v>9621</v>
      </c>
      <c r="F991" s="25" t="s">
        <v>7680</v>
      </c>
      <c r="G991" s="25" t="s">
        <v>5197</v>
      </c>
      <c r="H991" s="22" t="s">
        <v>1396</v>
      </c>
      <c r="I991" s="25" t="s">
        <v>5197</v>
      </c>
      <c r="J991" s="11" t="str">
        <f t="shared" si="152"/>
        <v>IC.PA.101401</v>
      </c>
      <c r="K991" s="2" t="s">
        <v>1192</v>
      </c>
      <c r="L991" t="str">
        <f t="shared" si="151"/>
        <v>Abdomen</v>
      </c>
      <c r="M991" s="2" t="str">
        <f t="shared" si="153"/>
        <v>PI.IC.PA.101401.01</v>
      </c>
      <c r="N991" s="12"/>
      <c r="O991" s="12" t="str">
        <f t="shared" si="154"/>
        <v>PH.IC.PA.101401.01</v>
      </c>
      <c r="Q991" s="12" t="str">
        <f t="shared" si="155"/>
        <v>CL.IC.PA.101401.01</v>
      </c>
    </row>
    <row r="992" spans="1:19" ht="15">
      <c r="A992" s="25" t="s">
        <v>6896</v>
      </c>
      <c r="B992" s="25"/>
      <c r="C992" s="22" t="s">
        <v>10905</v>
      </c>
      <c r="D992" s="25"/>
      <c r="E992" s="2" t="s">
        <v>9621</v>
      </c>
      <c r="F992" s="25" t="s">
        <v>7680</v>
      </c>
      <c r="G992" s="25" t="s">
        <v>7219</v>
      </c>
      <c r="H992" s="22" t="s">
        <v>1398</v>
      </c>
      <c r="I992" s="25" t="s">
        <v>7219</v>
      </c>
      <c r="J992" s="11" t="str">
        <f t="shared" si="152"/>
        <v>IC.PA.101402</v>
      </c>
      <c r="K992" s="2" t="s">
        <v>1192</v>
      </c>
      <c r="L992" t="str">
        <f t="shared" si="151"/>
        <v>Stomach</v>
      </c>
      <c r="M992" s="2" t="str">
        <f t="shared" si="153"/>
        <v>PI.IC.PA.101402.01</v>
      </c>
      <c r="N992" s="12"/>
      <c r="O992" s="12" t="str">
        <f t="shared" si="154"/>
        <v>PH.IC.PA.101402.01</v>
      </c>
      <c r="Q992" s="12" t="str">
        <f t="shared" si="155"/>
        <v>CL.IC.PA.101402.01</v>
      </c>
    </row>
    <row r="993" spans="1:17" ht="15">
      <c r="A993" s="25" t="s">
        <v>6896</v>
      </c>
      <c r="B993" s="25"/>
      <c r="C993" s="22" t="s">
        <v>10905</v>
      </c>
      <c r="D993" s="25" t="s">
        <v>223</v>
      </c>
      <c r="E993" s="2" t="s">
        <v>6135</v>
      </c>
      <c r="F993" s="25" t="s">
        <v>7680</v>
      </c>
      <c r="G993" s="25" t="s">
        <v>3009</v>
      </c>
      <c r="H993" s="22" t="s">
        <v>1396</v>
      </c>
      <c r="I993" s="25" t="s">
        <v>3009</v>
      </c>
      <c r="J993" s="11" t="str">
        <f t="shared" si="152"/>
        <v>IC.PA.101501</v>
      </c>
      <c r="K993" s="2" t="s">
        <v>1192</v>
      </c>
      <c r="L993" t="str">
        <f t="shared" si="151"/>
        <v>RUQ</v>
      </c>
      <c r="M993" s="2" t="str">
        <f t="shared" si="153"/>
        <v>PI.IC.PA.101501.01</v>
      </c>
      <c r="N993" s="12"/>
      <c r="O993" s="12" t="str">
        <f t="shared" si="154"/>
        <v>PH.IC.PA.101501.01</v>
      </c>
      <c r="Q993" s="12" t="str">
        <f t="shared" si="155"/>
        <v>CL.IC.PA.101501.01</v>
      </c>
    </row>
    <row r="994" spans="1:17" ht="15">
      <c r="A994" s="25" t="s">
        <v>6896</v>
      </c>
      <c r="B994" s="25"/>
      <c r="C994" s="22" t="s">
        <v>10905</v>
      </c>
      <c r="D994" s="25"/>
      <c r="E994" s="2" t="s">
        <v>6135</v>
      </c>
      <c r="F994" s="25" t="s">
        <v>7680</v>
      </c>
      <c r="G994" s="25" t="s">
        <v>3011</v>
      </c>
      <c r="H994" s="22" t="s">
        <v>1398</v>
      </c>
      <c r="I994" s="25" t="s">
        <v>3011</v>
      </c>
      <c r="J994" s="11" t="str">
        <f t="shared" si="152"/>
        <v>IC.PA.101502</v>
      </c>
      <c r="K994" s="2" t="s">
        <v>1192</v>
      </c>
      <c r="L994" t="str">
        <f t="shared" si="151"/>
        <v>RLQ</v>
      </c>
      <c r="M994" s="2" t="str">
        <f t="shared" si="153"/>
        <v>PI.IC.PA.101502.01</v>
      </c>
      <c r="N994" s="12"/>
      <c r="O994" s="12" t="str">
        <f t="shared" si="154"/>
        <v>PH.IC.PA.101502.01</v>
      </c>
      <c r="Q994" s="12" t="str">
        <f t="shared" si="155"/>
        <v>CL.IC.PA.101502.01</v>
      </c>
    </row>
    <row r="995" spans="1:17" ht="15">
      <c r="A995" s="25" t="s">
        <v>6896</v>
      </c>
      <c r="B995" s="25"/>
      <c r="C995" s="22" t="s">
        <v>10905</v>
      </c>
      <c r="D995" s="25"/>
      <c r="E995" s="2" t="s">
        <v>6135</v>
      </c>
      <c r="F995" s="25" t="s">
        <v>7680</v>
      </c>
      <c r="G995" s="25" t="s">
        <v>3013</v>
      </c>
      <c r="H995" s="22" t="s">
        <v>1400</v>
      </c>
      <c r="I995" s="25" t="s">
        <v>3013</v>
      </c>
      <c r="J995" s="11" t="str">
        <f t="shared" si="152"/>
        <v>IC.PA.101503</v>
      </c>
      <c r="K995" s="2" t="s">
        <v>1192</v>
      </c>
      <c r="L995" t="str">
        <f t="shared" si="151"/>
        <v>LUQ</v>
      </c>
      <c r="M995" s="2" t="str">
        <f t="shared" si="153"/>
        <v>PI.IC.PA.101503.01</v>
      </c>
      <c r="N995" s="12"/>
      <c r="O995" s="12" t="str">
        <f t="shared" si="154"/>
        <v>PH.IC.PA.101503.01</v>
      </c>
      <c r="Q995" s="12" t="str">
        <f t="shared" si="155"/>
        <v>CL.IC.PA.101503.01</v>
      </c>
    </row>
    <row r="996" spans="1:17" ht="15">
      <c r="A996" s="25" t="s">
        <v>6896</v>
      </c>
      <c r="B996" s="25"/>
      <c r="C996" s="22" t="s">
        <v>10905</v>
      </c>
      <c r="D996" s="25"/>
      <c r="E996" s="2" t="s">
        <v>6135</v>
      </c>
      <c r="F996" s="25" t="s">
        <v>7680</v>
      </c>
      <c r="G996" s="25" t="s">
        <v>3015</v>
      </c>
      <c r="H996" s="22" t="s">
        <v>1402</v>
      </c>
      <c r="I996" s="25" t="s">
        <v>3015</v>
      </c>
      <c r="J996" s="11" t="str">
        <f t="shared" si="152"/>
        <v>IC.PA.101504</v>
      </c>
      <c r="K996" s="2" t="s">
        <v>1192</v>
      </c>
      <c r="L996" t="str">
        <f t="shared" si="151"/>
        <v>LLQ</v>
      </c>
      <c r="M996" s="2" t="str">
        <f t="shared" si="153"/>
        <v>PI.IC.PA.101504.01</v>
      </c>
      <c r="N996" s="12"/>
      <c r="O996" s="12" t="str">
        <f t="shared" si="154"/>
        <v>PH.IC.PA.101504.01</v>
      </c>
      <c r="Q996" s="12" t="str">
        <f t="shared" si="155"/>
        <v>CL.IC.PA.101504.01</v>
      </c>
    </row>
    <row r="997" spans="1:17" ht="15">
      <c r="A997" s="25" t="s">
        <v>6896</v>
      </c>
      <c r="B997" s="25"/>
      <c r="C997" s="22" t="s">
        <v>10905</v>
      </c>
      <c r="D997" s="25" t="s">
        <v>7546</v>
      </c>
      <c r="E997" s="2" t="s">
        <v>5740</v>
      </c>
      <c r="F997" s="25" t="s">
        <v>7547</v>
      </c>
      <c r="G997" s="25" t="s">
        <v>4546</v>
      </c>
      <c r="H997" s="22" t="s">
        <v>1396</v>
      </c>
      <c r="I997" s="25" t="s">
        <v>4546</v>
      </c>
      <c r="J997" s="11" t="str">
        <f t="shared" si="152"/>
        <v>IC.PA.101601</v>
      </c>
      <c r="K997" s="2" t="s">
        <v>1192</v>
      </c>
      <c r="L997" t="str">
        <f t="shared" si="151"/>
        <v>Arm</v>
      </c>
      <c r="M997" s="2" t="str">
        <f t="shared" si="153"/>
        <v>PI.IC.PA.101601.01</v>
      </c>
      <c r="N997" s="12"/>
      <c r="O997" s="12" t="str">
        <f t="shared" si="154"/>
        <v>PH.IC.PA.101601.01</v>
      </c>
      <c r="Q997" s="12" t="str">
        <f t="shared" si="155"/>
        <v>CL.IC.PA.101601.01</v>
      </c>
    </row>
    <row r="998" spans="1:17" ht="15">
      <c r="A998" s="25" t="s">
        <v>6896</v>
      </c>
      <c r="B998" s="25"/>
      <c r="C998" s="22" t="s">
        <v>10905</v>
      </c>
      <c r="D998" s="25"/>
      <c r="E998" s="2" t="s">
        <v>5740</v>
      </c>
      <c r="F998" s="25" t="s">
        <v>7547</v>
      </c>
      <c r="G998" s="25" t="s">
        <v>4568</v>
      </c>
      <c r="H998" s="22" t="s">
        <v>1398</v>
      </c>
      <c r="I998" s="25" t="s">
        <v>4568</v>
      </c>
      <c r="J998" s="11" t="str">
        <f t="shared" si="152"/>
        <v>IC.PA.101602</v>
      </c>
      <c r="K998" s="2" t="s">
        <v>1192</v>
      </c>
      <c r="L998" t="str">
        <f t="shared" si="151"/>
        <v>Shoulder</v>
      </c>
      <c r="M998" s="2" t="str">
        <f t="shared" si="153"/>
        <v>PI.IC.PA.101602.01</v>
      </c>
      <c r="N998" s="12"/>
      <c r="O998" s="12" t="str">
        <f t="shared" si="154"/>
        <v>PH.IC.PA.101602.01</v>
      </c>
      <c r="Q998" s="12" t="str">
        <f t="shared" si="155"/>
        <v>CL.IC.PA.101602.01</v>
      </c>
    </row>
    <row r="999" spans="1:17" ht="15">
      <c r="A999" s="25" t="s">
        <v>6896</v>
      </c>
      <c r="B999" s="25"/>
      <c r="C999" s="22" t="s">
        <v>10905</v>
      </c>
      <c r="D999" s="25"/>
      <c r="E999" s="2" t="s">
        <v>5740</v>
      </c>
      <c r="F999" s="25" t="s">
        <v>7547</v>
      </c>
      <c r="G999" s="25" t="s">
        <v>4547</v>
      </c>
      <c r="H999" s="22" t="s">
        <v>1400</v>
      </c>
      <c r="I999" s="25" t="s">
        <v>4547</v>
      </c>
      <c r="J999" s="11" t="str">
        <f t="shared" si="152"/>
        <v>IC.PA.101603</v>
      </c>
      <c r="K999" s="2" t="s">
        <v>1192</v>
      </c>
      <c r="L999" t="str">
        <f t="shared" si="151"/>
        <v>Elbow</v>
      </c>
      <c r="M999" s="2" t="str">
        <f t="shared" si="153"/>
        <v>PI.IC.PA.101603.01</v>
      </c>
      <c r="N999" s="12"/>
      <c r="O999" s="12" t="str">
        <f t="shared" si="154"/>
        <v>PH.IC.PA.101603.01</v>
      </c>
      <c r="Q999" s="12" t="str">
        <f t="shared" si="155"/>
        <v>CL.IC.PA.101603.01</v>
      </c>
    </row>
    <row r="1000" spans="1:17" ht="15">
      <c r="A1000" s="25" t="s">
        <v>6896</v>
      </c>
      <c r="B1000" s="25"/>
      <c r="C1000" s="22" t="s">
        <v>10905</v>
      </c>
      <c r="D1000" s="25"/>
      <c r="E1000" s="2" t="s">
        <v>5740</v>
      </c>
      <c r="F1000" s="25" t="s">
        <v>7547</v>
      </c>
      <c r="G1000" s="25" t="s">
        <v>4675</v>
      </c>
      <c r="H1000" s="22" t="s">
        <v>1402</v>
      </c>
      <c r="I1000" s="25" t="s">
        <v>4675</v>
      </c>
      <c r="J1000" s="11" t="str">
        <f t="shared" si="152"/>
        <v>IC.PA.101604</v>
      </c>
      <c r="K1000" s="2" t="s">
        <v>1192</v>
      </c>
      <c r="L1000" t="str">
        <f t="shared" si="151"/>
        <v>Wrist</v>
      </c>
      <c r="M1000" s="2" t="str">
        <f t="shared" si="153"/>
        <v>PI.IC.PA.101604.01</v>
      </c>
      <c r="N1000" s="12"/>
      <c r="O1000" s="12" t="str">
        <f t="shared" si="154"/>
        <v>PH.IC.PA.101604.01</v>
      </c>
      <c r="Q1000" s="12" t="str">
        <f t="shared" si="155"/>
        <v>CL.IC.PA.101604.01</v>
      </c>
    </row>
    <row r="1001" spans="1:17" ht="15">
      <c r="A1001" s="25" t="s">
        <v>6896</v>
      </c>
      <c r="B1001" s="25"/>
      <c r="C1001" s="22" t="s">
        <v>10905</v>
      </c>
      <c r="D1001" s="25"/>
      <c r="E1001" s="2" t="s">
        <v>5740</v>
      </c>
      <c r="F1001" s="25" t="s">
        <v>7547</v>
      </c>
      <c r="G1001" s="25" t="s">
        <v>1667</v>
      </c>
      <c r="H1001" s="22" t="s">
        <v>1404</v>
      </c>
      <c r="I1001" s="25" t="s">
        <v>1667</v>
      </c>
      <c r="J1001" s="11" t="str">
        <f t="shared" si="152"/>
        <v>IC.PA.101605</v>
      </c>
      <c r="K1001" s="2" t="s">
        <v>1192</v>
      </c>
      <c r="L1001" t="str">
        <f t="shared" si="151"/>
        <v>Hand</v>
      </c>
      <c r="M1001" s="2" t="str">
        <f t="shared" si="153"/>
        <v>PI.IC.PA.101605.01</v>
      </c>
      <c r="N1001" s="12"/>
      <c r="O1001" s="12" t="str">
        <f t="shared" si="154"/>
        <v>PH.IC.PA.101605.01</v>
      </c>
      <c r="Q1001" s="12" t="str">
        <f t="shared" si="155"/>
        <v>CL.IC.PA.101605.01</v>
      </c>
    </row>
    <row r="1002" spans="1:17" ht="15">
      <c r="A1002" s="25" t="s">
        <v>6896</v>
      </c>
      <c r="B1002" s="25"/>
      <c r="C1002" s="22" t="s">
        <v>10905</v>
      </c>
      <c r="D1002" s="25"/>
      <c r="E1002" s="2" t="s">
        <v>5740</v>
      </c>
      <c r="F1002" s="25" t="s">
        <v>7547</v>
      </c>
      <c r="G1002" s="25" t="s">
        <v>7222</v>
      </c>
      <c r="H1002" s="22" t="s">
        <v>1406</v>
      </c>
      <c r="I1002" s="25" t="s">
        <v>4677</v>
      </c>
      <c r="J1002" s="11" t="str">
        <f t="shared" si="152"/>
        <v>IC.PA.101606</v>
      </c>
      <c r="K1002" s="2" t="s">
        <v>1192</v>
      </c>
      <c r="L1002" t="str">
        <f t="shared" si="151"/>
        <v>Finger(s):  specify</v>
      </c>
      <c r="M1002" s="2" t="str">
        <f t="shared" si="153"/>
        <v>PI.IC.PA.101606.01</v>
      </c>
      <c r="N1002" s="12"/>
      <c r="O1002" s="12" t="str">
        <f t="shared" si="154"/>
        <v>PH.IC.PA.101606.01</v>
      </c>
      <c r="Q1002" s="12" t="str">
        <f t="shared" si="155"/>
        <v>CL.IC.PA.101606.01</v>
      </c>
    </row>
    <row r="1003" spans="1:17" ht="15">
      <c r="A1003" s="25" t="s">
        <v>6896</v>
      </c>
      <c r="B1003" s="25"/>
      <c r="C1003" s="22" t="s">
        <v>10905</v>
      </c>
      <c r="D1003" s="25"/>
      <c r="E1003" s="2" t="s">
        <v>5740</v>
      </c>
      <c r="F1003" s="25" t="s">
        <v>7547</v>
      </c>
      <c r="G1003" s="25" t="s">
        <v>7223</v>
      </c>
      <c r="H1003" s="22" t="s">
        <v>1419</v>
      </c>
      <c r="I1003" s="25" t="s">
        <v>7223</v>
      </c>
      <c r="J1003" s="11" t="str">
        <f t="shared" si="152"/>
        <v>IC.PA.101607</v>
      </c>
      <c r="K1003" s="2" t="s">
        <v>1192</v>
      </c>
      <c r="L1003" t="str">
        <f t="shared" si="151"/>
        <v>Leg</v>
      </c>
      <c r="M1003" s="2" t="str">
        <f t="shared" si="153"/>
        <v>PI.IC.PA.101607.01</v>
      </c>
      <c r="N1003" s="12"/>
      <c r="O1003" s="12" t="str">
        <f t="shared" si="154"/>
        <v>PH.IC.PA.101607.01</v>
      </c>
      <c r="Q1003" s="12" t="str">
        <f t="shared" si="155"/>
        <v>CL.IC.PA.101607.01</v>
      </c>
    </row>
    <row r="1004" spans="1:17" ht="15">
      <c r="A1004" s="25" t="s">
        <v>6896</v>
      </c>
      <c r="B1004" s="25"/>
      <c r="C1004" s="22" t="s">
        <v>10905</v>
      </c>
      <c r="D1004" s="25"/>
      <c r="E1004" s="2" t="s">
        <v>5740</v>
      </c>
      <c r="F1004" s="25" t="s">
        <v>7547</v>
      </c>
      <c r="G1004" s="25" t="s">
        <v>1661</v>
      </c>
      <c r="H1004" s="22" t="s">
        <v>1550</v>
      </c>
      <c r="I1004" s="25" t="s">
        <v>1661</v>
      </c>
      <c r="J1004" s="11" t="str">
        <f t="shared" si="152"/>
        <v>IC.PA.101608</v>
      </c>
      <c r="K1004" s="2" t="s">
        <v>1192</v>
      </c>
      <c r="L1004" t="str">
        <f t="shared" ref="L1004:L1067" si="156">G1004</f>
        <v>Knee</v>
      </c>
      <c r="M1004" s="2" t="str">
        <f t="shared" si="153"/>
        <v>PI.IC.PA.101608.01</v>
      </c>
      <c r="N1004" s="12"/>
      <c r="O1004" s="12" t="str">
        <f t="shared" si="154"/>
        <v>PH.IC.PA.101608.01</v>
      </c>
      <c r="Q1004" s="12" t="str">
        <f t="shared" si="155"/>
        <v>CL.IC.PA.101608.01</v>
      </c>
    </row>
    <row r="1005" spans="1:17" ht="15">
      <c r="A1005" s="25" t="s">
        <v>6896</v>
      </c>
      <c r="B1005" s="25"/>
      <c r="C1005" s="22" t="s">
        <v>10905</v>
      </c>
      <c r="D1005" s="25"/>
      <c r="E1005" s="2" t="s">
        <v>5740</v>
      </c>
      <c r="F1005" s="25" t="s">
        <v>7547</v>
      </c>
      <c r="G1005" s="25" t="s">
        <v>1659</v>
      </c>
      <c r="H1005" s="22" t="s">
        <v>1551</v>
      </c>
      <c r="I1005" s="25" t="s">
        <v>1659</v>
      </c>
      <c r="J1005" s="11" t="str">
        <f t="shared" si="152"/>
        <v>IC.PA.101609</v>
      </c>
      <c r="K1005" s="2" t="s">
        <v>1192</v>
      </c>
      <c r="L1005" t="str">
        <f t="shared" si="156"/>
        <v>Ankle</v>
      </c>
      <c r="M1005" s="2" t="str">
        <f t="shared" si="153"/>
        <v>PI.IC.PA.101609.01</v>
      </c>
      <c r="N1005" s="12"/>
      <c r="O1005" s="12" t="str">
        <f t="shared" si="154"/>
        <v>PH.IC.PA.101609.01</v>
      </c>
      <c r="Q1005" s="12" t="str">
        <f t="shared" si="155"/>
        <v>CL.IC.PA.101609.01</v>
      </c>
    </row>
    <row r="1006" spans="1:17" ht="15">
      <c r="A1006" s="25" t="s">
        <v>6896</v>
      </c>
      <c r="B1006" s="25"/>
      <c r="C1006" s="22" t="s">
        <v>10905</v>
      </c>
      <c r="D1006" s="25"/>
      <c r="E1006" s="2" t="s">
        <v>5740</v>
      </c>
      <c r="F1006" s="25" t="s">
        <v>7547</v>
      </c>
      <c r="G1006" s="25" t="s">
        <v>4805</v>
      </c>
      <c r="H1006" s="22" t="s">
        <v>1571</v>
      </c>
      <c r="I1006" s="25" t="s">
        <v>4805</v>
      </c>
      <c r="J1006" s="11" t="str">
        <f t="shared" si="152"/>
        <v>IC.PA.101610</v>
      </c>
      <c r="K1006" s="2" t="s">
        <v>1192</v>
      </c>
      <c r="L1006" t="str">
        <f t="shared" si="156"/>
        <v>Heel</v>
      </c>
      <c r="M1006" s="2" t="str">
        <f t="shared" si="153"/>
        <v>PI.IC.PA.101610.01</v>
      </c>
      <c r="N1006" s="12"/>
      <c r="O1006" s="12" t="str">
        <f t="shared" si="154"/>
        <v>PH.IC.PA.101610.01</v>
      </c>
      <c r="Q1006" s="12" t="str">
        <f t="shared" si="155"/>
        <v>CL.IC.PA.101610.01</v>
      </c>
    </row>
    <row r="1007" spans="1:17" ht="15">
      <c r="A1007" s="25" t="s">
        <v>6896</v>
      </c>
      <c r="B1007" s="25"/>
      <c r="C1007" s="22" t="s">
        <v>10905</v>
      </c>
      <c r="D1007" s="25"/>
      <c r="E1007" s="2" t="s">
        <v>5740</v>
      </c>
      <c r="F1007" s="25" t="s">
        <v>7547</v>
      </c>
      <c r="G1007" s="25" t="s">
        <v>1658</v>
      </c>
      <c r="H1007" s="22" t="s">
        <v>1298</v>
      </c>
      <c r="I1007" s="25" t="s">
        <v>1658</v>
      </c>
      <c r="J1007" s="11" t="str">
        <f t="shared" si="152"/>
        <v>IC.PA.101611</v>
      </c>
      <c r="K1007" s="2" t="s">
        <v>1192</v>
      </c>
      <c r="L1007" t="str">
        <f t="shared" si="156"/>
        <v>Foot</v>
      </c>
      <c r="M1007" s="2" t="str">
        <f t="shared" si="153"/>
        <v>PI.IC.PA.101611.01</v>
      </c>
      <c r="N1007" s="12"/>
      <c r="O1007" s="12" t="str">
        <f t="shared" si="154"/>
        <v>PH.IC.PA.101611.01</v>
      </c>
      <c r="Q1007" s="12" t="str">
        <f t="shared" si="155"/>
        <v>CL.IC.PA.101611.01</v>
      </c>
    </row>
    <row r="1008" spans="1:17" ht="15">
      <c r="A1008" s="25" t="s">
        <v>6896</v>
      </c>
      <c r="B1008" s="25"/>
      <c r="C1008" s="22" t="s">
        <v>10905</v>
      </c>
      <c r="D1008" s="25"/>
      <c r="E1008" s="2" t="s">
        <v>5740</v>
      </c>
      <c r="F1008" s="25" t="s">
        <v>7547</v>
      </c>
      <c r="G1008" s="25" t="s">
        <v>7224</v>
      </c>
      <c r="H1008" s="22" t="s">
        <v>1299</v>
      </c>
      <c r="I1008" s="25" t="s">
        <v>4807</v>
      </c>
      <c r="J1008" s="11" t="str">
        <f t="shared" si="152"/>
        <v>IC.PA.101612</v>
      </c>
      <c r="K1008" s="2" t="s">
        <v>1192</v>
      </c>
      <c r="L1008" t="str">
        <f t="shared" si="156"/>
        <v>Toe(s):  specify</v>
      </c>
      <c r="M1008" s="2" t="str">
        <f t="shared" si="153"/>
        <v>PI.IC.PA.101612.01</v>
      </c>
      <c r="N1008" s="12"/>
      <c r="O1008" s="12" t="str">
        <f t="shared" si="154"/>
        <v>PH.IC.PA.101612.01</v>
      </c>
      <c r="Q1008" s="12" t="str">
        <f t="shared" si="155"/>
        <v>CL.IC.PA.101612.01</v>
      </c>
    </row>
    <row r="1009" spans="1:17" ht="15">
      <c r="A1009" s="25" t="s">
        <v>6896</v>
      </c>
      <c r="B1009" s="25"/>
      <c r="C1009" s="22" t="s">
        <v>10905</v>
      </c>
      <c r="D1009" s="25" t="s">
        <v>7548</v>
      </c>
      <c r="E1009" s="2" t="s">
        <v>1138</v>
      </c>
      <c r="F1009" s="25" t="s">
        <v>7391</v>
      </c>
      <c r="G1009" s="25" t="s">
        <v>7407</v>
      </c>
      <c r="H1009" s="22" t="s">
        <v>1396</v>
      </c>
      <c r="I1009" s="25" t="s">
        <v>7408</v>
      </c>
      <c r="J1009" s="11" t="str">
        <f t="shared" si="152"/>
        <v>IC.PA.101701</v>
      </c>
      <c r="K1009" s="2" t="s">
        <v>1192</v>
      </c>
      <c r="L1009" t="str">
        <f t="shared" si="156"/>
        <v>Total body</v>
      </c>
      <c r="M1009" s="2" t="str">
        <f t="shared" si="153"/>
        <v>PI.IC.PA.101701.01</v>
      </c>
      <c r="N1009" s="12"/>
      <c r="O1009" s="12" t="str">
        <f t="shared" si="154"/>
        <v>PH.IC.PA.101701.01</v>
      </c>
      <c r="Q1009" s="12" t="str">
        <f t="shared" si="155"/>
        <v>CL.IC.PA.101701.01</v>
      </c>
    </row>
    <row r="1010" spans="1:17" ht="15">
      <c r="A1010" s="25" t="s">
        <v>6896</v>
      </c>
      <c r="B1010" s="25"/>
      <c r="C1010" s="22" t="s">
        <v>10905</v>
      </c>
      <c r="D1010" s="25"/>
      <c r="E1010" s="2" t="s">
        <v>1138</v>
      </c>
      <c r="F1010" s="25" t="s">
        <v>7391</v>
      </c>
      <c r="G1010" s="25" t="s">
        <v>4760</v>
      </c>
      <c r="H1010" s="22" t="s">
        <v>1398</v>
      </c>
      <c r="I1010" s="25" t="s">
        <v>4760</v>
      </c>
      <c r="J1010" s="11" t="str">
        <f t="shared" si="152"/>
        <v>IC.PA.101702</v>
      </c>
      <c r="K1010" s="2" t="s">
        <v>1192</v>
      </c>
      <c r="L1010" t="str">
        <f t="shared" si="156"/>
        <v>Joint</v>
      </c>
      <c r="M1010" s="2" t="str">
        <f t="shared" si="153"/>
        <v>PI.IC.PA.101702.01</v>
      </c>
      <c r="N1010" s="12"/>
      <c r="O1010" s="12" t="str">
        <f t="shared" si="154"/>
        <v>PH.IC.PA.101702.01</v>
      </c>
      <c r="Q1010" s="12" t="str">
        <f t="shared" si="155"/>
        <v>CL.IC.PA.101702.01</v>
      </c>
    </row>
    <row r="1011" spans="1:17" ht="15">
      <c r="A1011" s="25" t="s">
        <v>6896</v>
      </c>
      <c r="B1011" s="25"/>
      <c r="C1011" s="22" t="s">
        <v>10905</v>
      </c>
      <c r="D1011" s="25"/>
      <c r="E1011" s="2" t="s">
        <v>1138</v>
      </c>
      <c r="F1011" s="25" t="s">
        <v>7391</v>
      </c>
      <c r="G1011" s="25" t="s">
        <v>7409</v>
      </c>
      <c r="H1011" s="22" t="s">
        <v>1400</v>
      </c>
      <c r="I1011" s="25" t="s">
        <v>7409</v>
      </c>
      <c r="J1011" s="11" t="str">
        <f t="shared" ref="J1011:J1093" si="157">CONCATENATE("IC.PA.",C1011,E1011,H1011)</f>
        <v>IC.PA.101703</v>
      </c>
      <c r="K1011" s="2" t="s">
        <v>1192</v>
      </c>
      <c r="L1011" t="str">
        <f t="shared" si="156"/>
        <v>Muscle</v>
      </c>
      <c r="M1011" s="2" t="str">
        <f t="shared" ref="M1011:M1093" si="158">CONCATENATE("PI.",J1011,".",K1011)</f>
        <v>PI.IC.PA.101703.01</v>
      </c>
      <c r="N1011" s="12"/>
      <c r="O1011" s="12" t="str">
        <f t="shared" ref="O1011:O1093" si="159">CONCATENATE("PH.",J1011,".",K1011)</f>
        <v>PH.IC.PA.101703.01</v>
      </c>
      <c r="Q1011" s="12" t="str">
        <f t="shared" ref="Q1011:Q1093" si="160">CONCATENATE("CL.",J1011,".",K1011)</f>
        <v>CL.IC.PA.101703.01</v>
      </c>
    </row>
    <row r="1012" spans="1:17" ht="15">
      <c r="A1012" s="25" t="s">
        <v>6896</v>
      </c>
      <c r="B1012" s="25"/>
      <c r="C1012" s="22" t="s">
        <v>10905</v>
      </c>
      <c r="D1012" s="25"/>
      <c r="E1012" s="2" t="s">
        <v>1138</v>
      </c>
      <c r="F1012" s="25" t="s">
        <v>7391</v>
      </c>
      <c r="G1012" s="25" t="s">
        <v>7410</v>
      </c>
      <c r="H1012" s="22" t="s">
        <v>1402</v>
      </c>
      <c r="I1012" s="25" t="s">
        <v>930</v>
      </c>
      <c r="J1012" s="11" t="str">
        <f t="shared" si="157"/>
        <v>IC.PA.101704</v>
      </c>
      <c r="K1012" s="2" t="s">
        <v>1192</v>
      </c>
      <c r="L1012" t="str">
        <f t="shared" si="156"/>
        <v>Other:  add protocol</v>
      </c>
      <c r="M1012" s="2" t="str">
        <f t="shared" si="158"/>
        <v>PI.IC.PA.101704.01</v>
      </c>
      <c r="N1012" s="12"/>
      <c r="O1012" s="12" t="str">
        <f t="shared" si="159"/>
        <v>PH.IC.PA.101704.01</v>
      </c>
      <c r="Q1012" s="12" t="str">
        <f t="shared" si="160"/>
        <v>CL.IC.PA.101704.01</v>
      </c>
    </row>
    <row r="1013" spans="1:17" ht="15">
      <c r="A1013" s="25" t="s">
        <v>6896</v>
      </c>
      <c r="B1013" s="25"/>
      <c r="C1013" s="22" t="s">
        <v>10905</v>
      </c>
      <c r="D1013" s="25" t="s">
        <v>7392</v>
      </c>
      <c r="E1013" s="2" t="s">
        <v>965</v>
      </c>
      <c r="F1013" s="25" t="s">
        <v>7393</v>
      </c>
      <c r="G1013" s="25" t="s">
        <v>4326</v>
      </c>
      <c r="H1013" s="22" t="s">
        <v>1396</v>
      </c>
      <c r="I1013" s="25" t="s">
        <v>4326</v>
      </c>
      <c r="J1013" s="11" t="str">
        <f t="shared" si="157"/>
        <v>IC.PA.101801</v>
      </c>
      <c r="K1013" s="2" t="s">
        <v>1192</v>
      </c>
      <c r="L1013" t="str">
        <f t="shared" si="156"/>
        <v>Forehead</v>
      </c>
      <c r="M1013" s="2" t="str">
        <f t="shared" si="158"/>
        <v>PI.IC.PA.101801.01</v>
      </c>
      <c r="N1013" s="12"/>
      <c r="O1013" s="12" t="str">
        <f t="shared" si="159"/>
        <v>PH.IC.PA.101801.01</v>
      </c>
      <c r="Q1013" s="12" t="str">
        <f t="shared" si="160"/>
        <v>CL.IC.PA.101801.01</v>
      </c>
    </row>
    <row r="1014" spans="1:17" ht="15">
      <c r="A1014" s="25" t="s">
        <v>6896</v>
      </c>
      <c r="B1014" s="25"/>
      <c r="C1014" s="22" t="s">
        <v>10905</v>
      </c>
      <c r="D1014" s="25"/>
      <c r="E1014" s="2" t="s">
        <v>965</v>
      </c>
      <c r="F1014" s="25" t="s">
        <v>7393</v>
      </c>
      <c r="G1014" s="25" t="s">
        <v>4556</v>
      </c>
      <c r="H1014" s="22" t="s">
        <v>1398</v>
      </c>
      <c r="I1014" s="25" t="s">
        <v>4556</v>
      </c>
      <c r="J1014" s="11" t="str">
        <f t="shared" si="157"/>
        <v>IC.PA.101802</v>
      </c>
      <c r="K1014" s="2" t="s">
        <v>1192</v>
      </c>
      <c r="L1014" t="str">
        <f t="shared" si="156"/>
        <v>Temporal</v>
      </c>
      <c r="M1014" s="2" t="str">
        <f t="shared" si="158"/>
        <v>PI.IC.PA.101802.01</v>
      </c>
      <c r="N1014" s="12"/>
      <c r="O1014" s="12" t="str">
        <f t="shared" si="159"/>
        <v>PH.IC.PA.101802.01</v>
      </c>
      <c r="Q1014" s="12" t="str">
        <f t="shared" si="160"/>
        <v>CL.IC.PA.101802.01</v>
      </c>
    </row>
    <row r="1015" spans="1:17" ht="15">
      <c r="A1015" s="25" t="s">
        <v>6896</v>
      </c>
      <c r="B1015" s="25"/>
      <c r="C1015" s="22" t="s">
        <v>10905</v>
      </c>
      <c r="D1015" s="25"/>
      <c r="E1015" s="2" t="s">
        <v>965</v>
      </c>
      <c r="F1015" s="25" t="s">
        <v>7393</v>
      </c>
      <c r="G1015" s="25" t="s">
        <v>7574</v>
      </c>
      <c r="H1015" s="22" t="s">
        <v>1400</v>
      </c>
      <c r="I1015" s="25" t="s">
        <v>7574</v>
      </c>
      <c r="J1015" s="11" t="str">
        <f t="shared" si="157"/>
        <v>IC.PA.101803</v>
      </c>
      <c r="K1015" s="2" t="s">
        <v>1192</v>
      </c>
      <c r="L1015" t="str">
        <f t="shared" si="156"/>
        <v>Occipital</v>
      </c>
      <c r="M1015" s="2" t="str">
        <f t="shared" si="158"/>
        <v>PI.IC.PA.101803.01</v>
      </c>
      <c r="N1015" s="12"/>
      <c r="O1015" s="12" t="str">
        <f t="shared" si="159"/>
        <v>PH.IC.PA.101803.01</v>
      </c>
      <c r="Q1015" s="12" t="str">
        <f t="shared" si="160"/>
        <v>CL.IC.PA.101803.01</v>
      </c>
    </row>
    <row r="1016" spans="1:17" ht="15">
      <c r="A1016" s="25" t="s">
        <v>6896</v>
      </c>
      <c r="B1016" s="25"/>
      <c r="C1016" s="22" t="s">
        <v>10905</v>
      </c>
      <c r="D1016" s="25"/>
      <c r="E1016" s="2" t="s">
        <v>965</v>
      </c>
      <c r="F1016" s="25" t="s">
        <v>7393</v>
      </c>
      <c r="G1016" s="25" t="s">
        <v>4558</v>
      </c>
      <c r="H1016" s="22" t="s">
        <v>1402</v>
      </c>
      <c r="I1016" s="25" t="s">
        <v>4558</v>
      </c>
      <c r="J1016" s="11" t="str">
        <f t="shared" si="157"/>
        <v>IC.PA.101804</v>
      </c>
      <c r="K1016" s="2" t="s">
        <v>1192</v>
      </c>
      <c r="L1016" t="str">
        <f t="shared" si="156"/>
        <v>Eye(s)</v>
      </c>
      <c r="M1016" s="2" t="str">
        <f t="shared" si="158"/>
        <v>PI.IC.PA.101804.01</v>
      </c>
      <c r="N1016" s="12"/>
      <c r="O1016" s="12" t="str">
        <f t="shared" si="159"/>
        <v>PH.IC.PA.101804.01</v>
      </c>
      <c r="Q1016" s="12" t="str">
        <f t="shared" si="160"/>
        <v>CL.IC.PA.101804.01</v>
      </c>
    </row>
    <row r="1017" spans="1:17" ht="15">
      <c r="A1017" s="25" t="s">
        <v>6896</v>
      </c>
      <c r="B1017" s="25"/>
      <c r="C1017" s="22" t="s">
        <v>10905</v>
      </c>
      <c r="D1017" s="25"/>
      <c r="E1017" s="2" t="s">
        <v>965</v>
      </c>
      <c r="F1017" s="25" t="s">
        <v>7393</v>
      </c>
      <c r="G1017" s="25" t="s">
        <v>7575</v>
      </c>
      <c r="H1017" s="22" t="s">
        <v>1404</v>
      </c>
      <c r="I1017" s="25" t="s">
        <v>7576</v>
      </c>
      <c r="J1017" s="11" t="str">
        <f t="shared" si="157"/>
        <v>IC.PA.101805</v>
      </c>
      <c r="K1017" s="2" t="s">
        <v>1192</v>
      </c>
      <c r="L1017" t="str">
        <f t="shared" si="156"/>
        <v>Behind the eyes</v>
      </c>
      <c r="M1017" s="2" t="str">
        <f t="shared" si="158"/>
        <v>PI.IC.PA.101805.01</v>
      </c>
      <c r="N1017" s="12"/>
      <c r="O1017" s="12" t="str">
        <f t="shared" si="159"/>
        <v>PH.IC.PA.101805.01</v>
      </c>
      <c r="Q1017" s="12" t="str">
        <f t="shared" si="160"/>
        <v>CL.IC.PA.101805.01</v>
      </c>
    </row>
    <row r="1018" spans="1:17" ht="15">
      <c r="A1018" s="25" t="s">
        <v>6896</v>
      </c>
      <c r="B1018" s="25"/>
      <c r="C1018" s="22" t="s">
        <v>10905</v>
      </c>
      <c r="D1018" s="25"/>
      <c r="E1018" s="2" t="s">
        <v>965</v>
      </c>
      <c r="F1018" s="25" t="s">
        <v>7393</v>
      </c>
      <c r="G1018" s="25" t="s">
        <v>7577</v>
      </c>
      <c r="H1018" s="22" t="s">
        <v>1406</v>
      </c>
      <c r="I1018" s="25" t="s">
        <v>7578</v>
      </c>
      <c r="J1018" s="11" t="str">
        <f t="shared" si="157"/>
        <v>IC.PA.101806</v>
      </c>
      <c r="K1018" s="2" t="s">
        <v>1192</v>
      </c>
      <c r="L1018" t="str">
        <f t="shared" si="156"/>
        <v>Between the eyes</v>
      </c>
      <c r="M1018" s="2" t="str">
        <f t="shared" si="158"/>
        <v>PI.IC.PA.101806.01</v>
      </c>
      <c r="N1018" s="12"/>
      <c r="O1018" s="12" t="str">
        <f t="shared" si="159"/>
        <v>PH.IC.PA.101806.01</v>
      </c>
      <c r="Q1018" s="12" t="str">
        <f t="shared" si="160"/>
        <v>CL.IC.PA.101806.01</v>
      </c>
    </row>
    <row r="1019" spans="1:17" ht="15">
      <c r="A1019" s="25" t="s">
        <v>6896</v>
      </c>
      <c r="B1019" s="25"/>
      <c r="C1019" s="22" t="s">
        <v>10905</v>
      </c>
      <c r="D1019" s="25"/>
      <c r="E1019" s="2" t="s">
        <v>965</v>
      </c>
      <c r="F1019" s="25" t="s">
        <v>7393</v>
      </c>
      <c r="G1019" s="25" t="s">
        <v>7579</v>
      </c>
      <c r="H1019" s="22" t="s">
        <v>1419</v>
      </c>
      <c r="I1019" s="25" t="s">
        <v>7579</v>
      </c>
      <c r="J1019" s="11" t="str">
        <f t="shared" si="157"/>
        <v>IC.PA.101807</v>
      </c>
      <c r="K1019" s="2" t="s">
        <v>1192</v>
      </c>
      <c r="L1019" t="str">
        <f t="shared" si="156"/>
        <v>Sinus</v>
      </c>
      <c r="M1019" s="2" t="str">
        <f t="shared" si="158"/>
        <v>PI.IC.PA.101807.01</v>
      </c>
      <c r="N1019" s="12"/>
      <c r="O1019" s="12" t="str">
        <f t="shared" si="159"/>
        <v>PH.IC.PA.101807.01</v>
      </c>
      <c r="Q1019" s="12" t="str">
        <f t="shared" si="160"/>
        <v>CL.IC.PA.101807.01</v>
      </c>
    </row>
    <row r="1020" spans="1:17" ht="15">
      <c r="A1020" s="25" t="s">
        <v>6896</v>
      </c>
      <c r="B1020" s="25"/>
      <c r="C1020" s="22" t="s">
        <v>10905</v>
      </c>
      <c r="D1020" s="25"/>
      <c r="E1020" s="2" t="s">
        <v>965</v>
      </c>
      <c r="F1020" s="25" t="s">
        <v>7393</v>
      </c>
      <c r="G1020" s="25" t="s">
        <v>4823</v>
      </c>
      <c r="H1020" s="22" t="s">
        <v>1550</v>
      </c>
      <c r="I1020" s="25" t="s">
        <v>4823</v>
      </c>
      <c r="J1020" s="11" t="str">
        <f t="shared" si="157"/>
        <v>IC.PA.101808</v>
      </c>
      <c r="K1020" s="2" t="s">
        <v>1192</v>
      </c>
      <c r="L1020" t="str">
        <f t="shared" si="156"/>
        <v>Ear(s)</v>
      </c>
      <c r="M1020" s="2" t="str">
        <f t="shared" si="158"/>
        <v>PI.IC.PA.101808.01</v>
      </c>
      <c r="N1020" s="12"/>
      <c r="O1020" s="12" t="str">
        <f t="shared" si="159"/>
        <v>PH.IC.PA.101808.01</v>
      </c>
      <c r="Q1020" s="12" t="str">
        <f t="shared" si="160"/>
        <v>CL.IC.PA.101808.01</v>
      </c>
    </row>
    <row r="1021" spans="1:17" ht="15">
      <c r="A1021" s="25" t="s">
        <v>6896</v>
      </c>
      <c r="B1021" s="25"/>
      <c r="C1021" s="22" t="s">
        <v>10905</v>
      </c>
      <c r="D1021" s="25"/>
      <c r="E1021" s="2" t="s">
        <v>965</v>
      </c>
      <c r="F1021" s="25" t="s">
        <v>7393</v>
      </c>
      <c r="G1021" s="25" t="s">
        <v>4064</v>
      </c>
      <c r="H1021" s="22" t="s">
        <v>1551</v>
      </c>
      <c r="I1021" s="25" t="s">
        <v>4064</v>
      </c>
      <c r="J1021" s="11" t="str">
        <f t="shared" si="157"/>
        <v>IC.PA.101809</v>
      </c>
      <c r="K1021" s="2" t="s">
        <v>1192</v>
      </c>
      <c r="L1021" t="str">
        <f t="shared" si="156"/>
        <v>Nose</v>
      </c>
      <c r="M1021" s="2" t="str">
        <f t="shared" si="158"/>
        <v>PI.IC.PA.101809.01</v>
      </c>
      <c r="N1021" s="12"/>
      <c r="O1021" s="12" t="str">
        <f t="shared" si="159"/>
        <v>PH.IC.PA.101809.01</v>
      </c>
      <c r="Q1021" s="12" t="str">
        <f t="shared" si="160"/>
        <v>CL.IC.PA.101809.01</v>
      </c>
    </row>
    <row r="1022" spans="1:17" ht="15">
      <c r="A1022" s="25" t="s">
        <v>6896</v>
      </c>
      <c r="B1022" s="25"/>
      <c r="C1022" s="22" t="s">
        <v>10905</v>
      </c>
      <c r="D1022" s="25"/>
      <c r="E1022" s="2" t="s">
        <v>965</v>
      </c>
      <c r="F1022" s="25" t="s">
        <v>7393</v>
      </c>
      <c r="G1022" s="25" t="s">
        <v>4251</v>
      </c>
      <c r="H1022" s="22" t="s">
        <v>1571</v>
      </c>
      <c r="I1022" s="25" t="s">
        <v>4251</v>
      </c>
      <c r="J1022" s="11" t="str">
        <f t="shared" si="157"/>
        <v>IC.PA.101810</v>
      </c>
      <c r="K1022" s="2" t="s">
        <v>1192</v>
      </c>
      <c r="L1022" t="str">
        <f t="shared" si="156"/>
        <v>Lip(s)</v>
      </c>
      <c r="M1022" s="2" t="str">
        <f t="shared" si="158"/>
        <v>PI.IC.PA.101810.01</v>
      </c>
      <c r="N1022" s="12"/>
      <c r="O1022" s="12" t="str">
        <f t="shared" si="159"/>
        <v>PH.IC.PA.101810.01</v>
      </c>
      <c r="Q1022" s="12" t="str">
        <f t="shared" si="160"/>
        <v>CL.IC.PA.101810.01</v>
      </c>
    </row>
    <row r="1023" spans="1:17" ht="15">
      <c r="A1023" s="25" t="s">
        <v>6896</v>
      </c>
      <c r="B1023" s="25"/>
      <c r="C1023" s="22" t="s">
        <v>10905</v>
      </c>
      <c r="D1023" s="25"/>
      <c r="E1023" s="2" t="s">
        <v>965</v>
      </c>
      <c r="F1023" s="25" t="s">
        <v>7393</v>
      </c>
      <c r="G1023" s="25" t="s">
        <v>4830</v>
      </c>
      <c r="H1023" s="22" t="s">
        <v>1298</v>
      </c>
      <c r="I1023" s="25" t="s">
        <v>4830</v>
      </c>
      <c r="J1023" s="11" t="str">
        <f t="shared" si="157"/>
        <v>IC.PA.101811</v>
      </c>
      <c r="K1023" s="2" t="s">
        <v>1192</v>
      </c>
      <c r="L1023" t="str">
        <f t="shared" si="156"/>
        <v>Jaw</v>
      </c>
      <c r="M1023" s="2" t="str">
        <f t="shared" si="158"/>
        <v>PI.IC.PA.101811.01</v>
      </c>
      <c r="N1023" s="12"/>
      <c r="O1023" s="12" t="str">
        <f t="shared" si="159"/>
        <v>PH.IC.PA.101811.01</v>
      </c>
      <c r="Q1023" s="12" t="str">
        <f t="shared" si="160"/>
        <v>CL.IC.PA.101811.01</v>
      </c>
    </row>
    <row r="1024" spans="1:17" ht="15">
      <c r="A1024" s="25" t="s">
        <v>6896</v>
      </c>
      <c r="B1024" s="25"/>
      <c r="C1024" s="22" t="s">
        <v>10905</v>
      </c>
      <c r="D1024" s="25"/>
      <c r="E1024" s="2" t="s">
        <v>965</v>
      </c>
      <c r="F1024" s="25" t="s">
        <v>7393</v>
      </c>
      <c r="G1024" s="25" t="s">
        <v>4113</v>
      </c>
      <c r="H1024" s="22" t="s">
        <v>1299</v>
      </c>
      <c r="I1024" s="25" t="s">
        <v>4113</v>
      </c>
      <c r="J1024" s="11" t="str">
        <f t="shared" si="157"/>
        <v>IC.PA.101812</v>
      </c>
      <c r="K1024" s="2" t="s">
        <v>1192</v>
      </c>
      <c r="L1024" t="str">
        <f t="shared" si="156"/>
        <v>Neck</v>
      </c>
      <c r="M1024" s="2" t="str">
        <f t="shared" si="158"/>
        <v>PI.IC.PA.101812.01</v>
      </c>
      <c r="N1024" s="12"/>
      <c r="O1024" s="12" t="str">
        <f t="shared" si="159"/>
        <v>PH.IC.PA.101812.01</v>
      </c>
      <c r="Q1024" s="12" t="str">
        <f t="shared" si="160"/>
        <v>CL.IC.PA.101812.01</v>
      </c>
    </row>
    <row r="1025" spans="1:17" ht="15">
      <c r="A1025" s="25" t="s">
        <v>6896</v>
      </c>
      <c r="B1025" s="25"/>
      <c r="C1025" s="22" t="s">
        <v>10905</v>
      </c>
      <c r="D1025" s="25"/>
      <c r="E1025" s="2" t="s">
        <v>965</v>
      </c>
      <c r="F1025" s="25" t="s">
        <v>7393</v>
      </c>
      <c r="G1025" s="25" t="s">
        <v>7580</v>
      </c>
      <c r="H1025" s="22" t="s">
        <v>1300</v>
      </c>
      <c r="I1025" s="25" t="s">
        <v>7580</v>
      </c>
      <c r="J1025" s="11" t="str">
        <f t="shared" si="157"/>
        <v>IC.PA.101813</v>
      </c>
      <c r="K1025" s="2" t="s">
        <v>1192</v>
      </c>
      <c r="L1025" t="str">
        <f t="shared" si="156"/>
        <v>Toothache</v>
      </c>
      <c r="M1025" s="2" t="str">
        <f t="shared" si="158"/>
        <v>PI.IC.PA.101813.01</v>
      </c>
      <c r="N1025" s="12"/>
      <c r="O1025" s="12" t="str">
        <f t="shared" si="159"/>
        <v>PH.IC.PA.101813.01</v>
      </c>
      <c r="Q1025" s="12" t="str">
        <f t="shared" si="160"/>
        <v>CL.IC.PA.101813.01</v>
      </c>
    </row>
    <row r="1026" spans="1:17" ht="15">
      <c r="A1026" s="25" t="s">
        <v>6896</v>
      </c>
      <c r="B1026" s="25"/>
      <c r="C1026" s="22" t="s">
        <v>10905</v>
      </c>
      <c r="D1026" s="25"/>
      <c r="E1026" s="2" t="s">
        <v>965</v>
      </c>
      <c r="F1026" s="25" t="s">
        <v>7393</v>
      </c>
      <c r="G1026" s="25" t="s">
        <v>4250</v>
      </c>
      <c r="H1026" s="22" t="s">
        <v>1301</v>
      </c>
      <c r="I1026" s="25" t="s">
        <v>4250</v>
      </c>
      <c r="J1026" s="11" t="str">
        <f t="shared" si="157"/>
        <v>IC.PA.101814</v>
      </c>
      <c r="K1026" s="2" t="s">
        <v>1192</v>
      </c>
      <c r="L1026" t="str">
        <f t="shared" si="156"/>
        <v>Mouth</v>
      </c>
      <c r="M1026" s="2" t="str">
        <f t="shared" si="158"/>
        <v>PI.IC.PA.101814.01</v>
      </c>
      <c r="N1026" s="12"/>
      <c r="O1026" s="12" t="str">
        <f t="shared" si="159"/>
        <v>PH.IC.PA.101814.01</v>
      </c>
      <c r="Q1026" s="12" t="str">
        <f t="shared" si="160"/>
        <v>CL.IC.PA.101814.01</v>
      </c>
    </row>
    <row r="1027" spans="1:17" ht="15">
      <c r="A1027" s="25" t="s">
        <v>6896</v>
      </c>
      <c r="B1027" s="25"/>
      <c r="C1027" s="22" t="s">
        <v>10905</v>
      </c>
      <c r="D1027" s="25"/>
      <c r="E1027" s="2" t="s">
        <v>965</v>
      </c>
      <c r="F1027" s="25" t="s">
        <v>7393</v>
      </c>
      <c r="G1027" s="25" t="s">
        <v>4067</v>
      </c>
      <c r="H1027" s="22" t="s">
        <v>1468</v>
      </c>
      <c r="I1027" s="25" t="s">
        <v>4067</v>
      </c>
      <c r="J1027" s="11" t="str">
        <f t="shared" si="157"/>
        <v>IC.PA.101815</v>
      </c>
      <c r="K1027" s="2" t="s">
        <v>1192</v>
      </c>
      <c r="L1027" t="str">
        <f t="shared" si="156"/>
        <v>Face</v>
      </c>
      <c r="M1027" s="2" t="str">
        <f t="shared" si="158"/>
        <v>PI.IC.PA.101815.01</v>
      </c>
      <c r="N1027" s="12"/>
      <c r="O1027" s="12" t="str">
        <f t="shared" si="159"/>
        <v>PH.IC.PA.101815.01</v>
      </c>
      <c r="Q1027" s="12" t="str">
        <f t="shared" si="160"/>
        <v>CL.IC.PA.101815.01</v>
      </c>
    </row>
    <row r="1028" spans="1:17" ht="15">
      <c r="A1028" s="25" t="s">
        <v>6896</v>
      </c>
      <c r="B1028" s="25"/>
      <c r="C1028" s="22" t="s">
        <v>10905</v>
      </c>
      <c r="D1028" s="25"/>
      <c r="E1028" s="2" t="s">
        <v>965</v>
      </c>
      <c r="F1028" s="25" t="s">
        <v>7393</v>
      </c>
      <c r="G1028" s="25" t="s">
        <v>4364</v>
      </c>
      <c r="H1028" s="22" t="s">
        <v>1469</v>
      </c>
      <c r="I1028" s="25" t="s">
        <v>4364</v>
      </c>
      <c r="J1028" s="11" t="str">
        <f t="shared" si="157"/>
        <v>IC.PA.101816</v>
      </c>
      <c r="K1028" s="2" t="s">
        <v>1192</v>
      </c>
      <c r="L1028" t="str">
        <f t="shared" si="156"/>
        <v>Head</v>
      </c>
      <c r="M1028" s="2" t="str">
        <f t="shared" si="158"/>
        <v>PI.IC.PA.101816.01</v>
      </c>
      <c r="N1028" s="12"/>
      <c r="O1028" s="12" t="str">
        <f t="shared" si="159"/>
        <v>PH.IC.PA.101816.01</v>
      </c>
      <c r="Q1028" s="12" t="str">
        <f t="shared" si="160"/>
        <v>CL.IC.PA.101816.01</v>
      </c>
    </row>
    <row r="1029" spans="1:17" ht="15">
      <c r="A1029" s="25" t="s">
        <v>6896</v>
      </c>
      <c r="B1029" s="25"/>
      <c r="C1029" s="22" t="s">
        <v>10905</v>
      </c>
      <c r="D1029" s="25" t="s">
        <v>4312</v>
      </c>
      <c r="E1029" s="2" t="s">
        <v>967</v>
      </c>
      <c r="F1029" s="25" t="s">
        <v>7394</v>
      </c>
      <c r="G1029" s="25" t="s">
        <v>4692</v>
      </c>
      <c r="H1029" s="22" t="s">
        <v>1396</v>
      </c>
      <c r="I1029" s="25" t="s">
        <v>4692</v>
      </c>
      <c r="J1029" s="11" t="str">
        <f t="shared" si="157"/>
        <v>IC.PA.101901</v>
      </c>
      <c r="K1029" s="2" t="s">
        <v>1192</v>
      </c>
      <c r="L1029" t="str">
        <f t="shared" si="156"/>
        <v>Hip</v>
      </c>
      <c r="M1029" s="2" t="str">
        <f t="shared" si="158"/>
        <v>PI.IC.PA.101901.01</v>
      </c>
      <c r="N1029" s="12"/>
      <c r="O1029" s="12" t="str">
        <f t="shared" si="159"/>
        <v>PH.IC.PA.101901.01</v>
      </c>
      <c r="Q1029" s="12" t="str">
        <f t="shared" si="160"/>
        <v>CL.IC.PA.101901.01</v>
      </c>
    </row>
    <row r="1030" spans="1:17" ht="15">
      <c r="A1030" s="25" t="s">
        <v>6896</v>
      </c>
      <c r="B1030" s="25"/>
      <c r="C1030" s="22" t="s">
        <v>10905</v>
      </c>
      <c r="D1030" s="25"/>
      <c r="E1030" s="2" t="s">
        <v>967</v>
      </c>
      <c r="F1030" s="25" t="s">
        <v>7394</v>
      </c>
      <c r="G1030" s="25" t="s">
        <v>4369</v>
      </c>
      <c r="H1030" s="22" t="s">
        <v>1398</v>
      </c>
      <c r="I1030" s="25" t="s">
        <v>4369</v>
      </c>
      <c r="J1030" s="11" t="str">
        <f t="shared" si="157"/>
        <v>IC.PA.101902</v>
      </c>
      <c r="K1030" s="2" t="s">
        <v>1192</v>
      </c>
      <c r="L1030" t="str">
        <f t="shared" si="156"/>
        <v>Genitalia</v>
      </c>
      <c r="M1030" s="2" t="str">
        <f t="shared" si="158"/>
        <v>PI.IC.PA.101902.01</v>
      </c>
      <c r="N1030" s="12"/>
      <c r="O1030" s="12" t="str">
        <f t="shared" si="159"/>
        <v>PH.IC.PA.101902.01</v>
      </c>
      <c r="Q1030" s="12" t="str">
        <f t="shared" si="160"/>
        <v>CL.IC.PA.101902.01</v>
      </c>
    </row>
    <row r="1031" spans="1:17" ht="15">
      <c r="A1031" s="25" t="s">
        <v>6896</v>
      </c>
      <c r="B1031" s="25"/>
      <c r="C1031" s="22" t="s">
        <v>10905</v>
      </c>
      <c r="D1031" s="25"/>
      <c r="E1031" s="2" t="s">
        <v>967</v>
      </c>
      <c r="F1031" s="25" t="s">
        <v>7394</v>
      </c>
      <c r="G1031" s="25" t="s">
        <v>4696</v>
      </c>
      <c r="H1031" s="22" t="s">
        <v>1400</v>
      </c>
      <c r="I1031" s="25" t="s">
        <v>4696</v>
      </c>
      <c r="J1031" s="11" t="str">
        <f t="shared" si="157"/>
        <v>IC.PA.101903</v>
      </c>
      <c r="K1031" s="2" t="s">
        <v>1192</v>
      </c>
      <c r="L1031" t="str">
        <f t="shared" si="156"/>
        <v>Buttocks</v>
      </c>
      <c r="M1031" s="2" t="str">
        <f t="shared" si="158"/>
        <v>PI.IC.PA.101903.01</v>
      </c>
      <c r="N1031" s="12"/>
      <c r="O1031" s="12" t="str">
        <f t="shared" si="159"/>
        <v>PH.IC.PA.101903.01</v>
      </c>
      <c r="Q1031" s="12" t="str">
        <f t="shared" si="160"/>
        <v>CL.IC.PA.101903.01</v>
      </c>
    </row>
    <row r="1032" spans="1:17" ht="15">
      <c r="A1032" s="25" t="s">
        <v>6896</v>
      </c>
      <c r="B1032" s="25"/>
      <c r="C1032" s="22" t="s">
        <v>10905</v>
      </c>
      <c r="D1032" s="25"/>
      <c r="E1032" s="2" t="s">
        <v>967</v>
      </c>
      <c r="F1032" s="25" t="s">
        <v>7394</v>
      </c>
      <c r="G1032" s="25" t="s">
        <v>4134</v>
      </c>
      <c r="H1032" s="22" t="s">
        <v>1402</v>
      </c>
      <c r="I1032" s="25" t="s">
        <v>4134</v>
      </c>
      <c r="J1032" s="11" t="str">
        <f t="shared" si="157"/>
        <v>IC.PA.101904</v>
      </c>
      <c r="K1032" s="2" t="s">
        <v>1192</v>
      </c>
      <c r="L1032" t="str">
        <f t="shared" si="156"/>
        <v>Rectum</v>
      </c>
      <c r="M1032" s="2" t="str">
        <f t="shared" si="158"/>
        <v>PI.IC.PA.101904.01</v>
      </c>
      <c r="N1032" s="12"/>
      <c r="O1032" s="12" t="str">
        <f t="shared" si="159"/>
        <v>PH.IC.PA.101904.01</v>
      </c>
      <c r="Q1032" s="12" t="str">
        <f t="shared" si="160"/>
        <v>CL.IC.PA.101904.01</v>
      </c>
    </row>
    <row r="1033" spans="1:17" ht="15">
      <c r="A1033" s="25" t="s">
        <v>6896</v>
      </c>
      <c r="B1033" s="25"/>
      <c r="C1033" s="22" t="s">
        <v>10905</v>
      </c>
      <c r="D1033" s="25"/>
      <c r="E1033" s="2" t="s">
        <v>967</v>
      </c>
      <c r="F1033" s="25" t="s">
        <v>7394</v>
      </c>
      <c r="G1033" s="25" t="s">
        <v>4693</v>
      </c>
      <c r="H1033" s="22" t="s">
        <v>1404</v>
      </c>
      <c r="I1033" s="25" t="s">
        <v>4693</v>
      </c>
      <c r="J1033" s="11" t="str">
        <f t="shared" si="157"/>
        <v>IC.PA.101905</v>
      </c>
      <c r="K1033" s="2" t="s">
        <v>1192</v>
      </c>
      <c r="L1033" t="str">
        <f t="shared" si="156"/>
        <v>Groin</v>
      </c>
      <c r="M1033" s="2" t="str">
        <f t="shared" si="158"/>
        <v>PI.IC.PA.101905.01</v>
      </c>
      <c r="N1033" s="12"/>
      <c r="O1033" s="12" t="str">
        <f t="shared" si="159"/>
        <v>PH.IC.PA.101905.01</v>
      </c>
      <c r="Q1033" s="12" t="str">
        <f t="shared" si="160"/>
        <v>CL.IC.PA.101905.01</v>
      </c>
    </row>
    <row r="1034" spans="1:17" ht="15">
      <c r="A1034" s="25" t="s">
        <v>6896</v>
      </c>
      <c r="B1034" s="25"/>
      <c r="C1034" s="22" t="s">
        <v>10905</v>
      </c>
      <c r="D1034" s="25"/>
      <c r="E1034" s="2" t="s">
        <v>967</v>
      </c>
      <c r="F1034" s="25" t="s">
        <v>7394</v>
      </c>
      <c r="G1034" s="25" t="s">
        <v>4137</v>
      </c>
      <c r="H1034" s="22" t="s">
        <v>1406</v>
      </c>
      <c r="I1034" s="25" t="s">
        <v>4137</v>
      </c>
      <c r="J1034" s="11" t="str">
        <f t="shared" si="157"/>
        <v>IC.PA.101906</v>
      </c>
      <c r="K1034" s="2" t="s">
        <v>1192</v>
      </c>
      <c r="L1034" t="str">
        <f t="shared" si="156"/>
        <v>Scrotum</v>
      </c>
      <c r="M1034" s="2" t="str">
        <f t="shared" si="158"/>
        <v>PI.IC.PA.101906.01</v>
      </c>
      <c r="N1034" s="12"/>
      <c r="O1034" s="12" t="str">
        <f t="shared" si="159"/>
        <v>PH.IC.PA.101906.01</v>
      </c>
      <c r="Q1034" s="12" t="str">
        <f t="shared" si="160"/>
        <v>CL.IC.PA.101906.01</v>
      </c>
    </row>
    <row r="1035" spans="1:17" ht="15">
      <c r="A1035" s="25" t="s">
        <v>6896</v>
      </c>
      <c r="B1035" s="25"/>
      <c r="C1035" s="22" t="s">
        <v>10905</v>
      </c>
      <c r="D1035" s="25" t="s">
        <v>7395</v>
      </c>
      <c r="E1035" s="2" t="s">
        <v>6396</v>
      </c>
      <c r="F1035" s="25" t="s">
        <v>7397</v>
      </c>
      <c r="G1035" s="25" t="s">
        <v>4800</v>
      </c>
      <c r="H1035" s="22" t="s">
        <v>1396</v>
      </c>
      <c r="I1035" s="25" t="s">
        <v>4800</v>
      </c>
      <c r="J1035" s="11" t="str">
        <f t="shared" si="157"/>
        <v>IC.PA.102001</v>
      </c>
      <c r="K1035" s="2" t="s">
        <v>1192</v>
      </c>
      <c r="L1035" t="str">
        <f t="shared" si="156"/>
        <v>Breast</v>
      </c>
      <c r="M1035" s="2" t="str">
        <f t="shared" si="158"/>
        <v>PI.IC.PA.102001.01</v>
      </c>
      <c r="N1035" s="12"/>
      <c r="O1035" s="12" t="str">
        <f t="shared" si="159"/>
        <v>PH.IC.PA.102001.01</v>
      </c>
      <c r="Q1035" s="12" t="str">
        <f t="shared" si="160"/>
        <v>CL.IC.PA.102001.01</v>
      </c>
    </row>
    <row r="1036" spans="1:17" ht="15">
      <c r="A1036" s="25" t="s">
        <v>6896</v>
      </c>
      <c r="B1036" s="25"/>
      <c r="C1036" s="22" t="s">
        <v>10905</v>
      </c>
      <c r="D1036" s="25"/>
      <c r="E1036" s="2" t="s">
        <v>6396</v>
      </c>
      <c r="F1036" s="25" t="s">
        <v>7397</v>
      </c>
      <c r="G1036" s="25" t="s">
        <v>4386</v>
      </c>
      <c r="H1036" s="22" t="s">
        <v>1398</v>
      </c>
      <c r="I1036" s="25" t="s">
        <v>4386</v>
      </c>
      <c r="J1036" s="11" t="str">
        <f t="shared" si="157"/>
        <v>IC.PA.102002</v>
      </c>
      <c r="K1036" s="2" t="s">
        <v>1192</v>
      </c>
      <c r="L1036" t="str">
        <f t="shared" si="156"/>
        <v>Chest</v>
      </c>
      <c r="M1036" s="2" t="str">
        <f t="shared" si="158"/>
        <v>PI.IC.PA.102002.01</v>
      </c>
      <c r="N1036" s="12"/>
      <c r="O1036" s="12" t="str">
        <f t="shared" si="159"/>
        <v>PH.IC.PA.102002.01</v>
      </c>
      <c r="Q1036" s="12" t="str">
        <f t="shared" si="160"/>
        <v>CL.IC.PA.102002.01</v>
      </c>
    </row>
    <row r="1037" spans="1:17" ht="15">
      <c r="A1037" s="25" t="s">
        <v>6896</v>
      </c>
      <c r="B1037" s="25"/>
      <c r="C1037" s="22" t="s">
        <v>10905</v>
      </c>
      <c r="D1037" s="25"/>
      <c r="E1037" s="2" t="s">
        <v>6396</v>
      </c>
      <c r="F1037" s="25" t="s">
        <v>7397</v>
      </c>
      <c r="G1037" s="25" t="s">
        <v>3988</v>
      </c>
      <c r="H1037" s="22" t="s">
        <v>1400</v>
      </c>
      <c r="I1037" s="25" t="s">
        <v>3988</v>
      </c>
      <c r="J1037" s="11" t="str">
        <f t="shared" si="157"/>
        <v>IC.PA.102003</v>
      </c>
      <c r="K1037" s="2" t="s">
        <v>1192</v>
      </c>
      <c r="L1037" t="str">
        <f t="shared" si="156"/>
        <v>Sternum</v>
      </c>
      <c r="M1037" s="2" t="str">
        <f t="shared" si="158"/>
        <v>PI.IC.PA.102003.01</v>
      </c>
      <c r="N1037" s="12"/>
      <c r="O1037" s="12" t="str">
        <f t="shared" si="159"/>
        <v>PH.IC.PA.102003.01</v>
      </c>
      <c r="Q1037" s="12" t="str">
        <f t="shared" si="160"/>
        <v>CL.IC.PA.102003.01</v>
      </c>
    </row>
    <row r="1038" spans="1:17" ht="15">
      <c r="A1038" s="25" t="s">
        <v>6896</v>
      </c>
      <c r="B1038" s="25"/>
      <c r="C1038" s="22" t="s">
        <v>10905</v>
      </c>
      <c r="D1038" s="25"/>
      <c r="E1038" s="2" t="s">
        <v>6396</v>
      </c>
      <c r="F1038" s="25" t="s">
        <v>7397</v>
      </c>
      <c r="G1038" s="25" t="s">
        <v>7472</v>
      </c>
      <c r="H1038" s="22" t="s">
        <v>1402</v>
      </c>
      <c r="I1038" s="25" t="s">
        <v>7472</v>
      </c>
      <c r="J1038" s="11" t="str">
        <f t="shared" si="157"/>
        <v>IC.PA.102004</v>
      </c>
      <c r="K1038" s="2" t="s">
        <v>1192</v>
      </c>
      <c r="L1038" t="str">
        <f t="shared" si="156"/>
        <v>Midsternal</v>
      </c>
      <c r="M1038" s="2" t="str">
        <f t="shared" si="158"/>
        <v>PI.IC.PA.102004.01</v>
      </c>
      <c r="N1038" s="12"/>
      <c r="O1038" s="12" t="str">
        <f t="shared" si="159"/>
        <v>PH.IC.PA.102004.01</v>
      </c>
      <c r="Q1038" s="12" t="str">
        <f t="shared" si="160"/>
        <v>CL.IC.PA.102004.01</v>
      </c>
    </row>
    <row r="1039" spans="1:17" ht="15">
      <c r="A1039" s="25" t="s">
        <v>6896</v>
      </c>
      <c r="B1039" s="25"/>
      <c r="C1039" s="22" t="s">
        <v>10905</v>
      </c>
      <c r="D1039" s="25"/>
      <c r="E1039" s="2" t="s">
        <v>6396</v>
      </c>
      <c r="F1039" s="25" t="s">
        <v>7397</v>
      </c>
      <c r="G1039" s="25" t="s">
        <v>7473</v>
      </c>
      <c r="H1039" s="22" t="s">
        <v>1404</v>
      </c>
      <c r="I1039" s="25" t="s">
        <v>7473</v>
      </c>
      <c r="J1039" s="11" t="str">
        <f t="shared" si="157"/>
        <v>IC.PA.102005</v>
      </c>
      <c r="K1039" s="2" t="s">
        <v>1192</v>
      </c>
      <c r="L1039" t="str">
        <f t="shared" si="156"/>
        <v>Substernal</v>
      </c>
      <c r="M1039" s="2" t="str">
        <f t="shared" si="158"/>
        <v>PI.IC.PA.102005.01</v>
      </c>
      <c r="N1039" s="12"/>
      <c r="O1039" s="12" t="str">
        <f t="shared" si="159"/>
        <v>PH.IC.PA.102005.01</v>
      </c>
      <c r="Q1039" s="12" t="str">
        <f t="shared" si="160"/>
        <v>CL.IC.PA.102005.01</v>
      </c>
    </row>
    <row r="1040" spans="1:17" ht="15">
      <c r="A1040" s="25" t="s">
        <v>6896</v>
      </c>
      <c r="B1040" s="25"/>
      <c r="C1040" s="22" t="s">
        <v>10905</v>
      </c>
      <c r="D1040" s="25"/>
      <c r="E1040" s="2" t="s">
        <v>6396</v>
      </c>
      <c r="F1040" s="25" t="s">
        <v>7397</v>
      </c>
      <c r="G1040" s="25" t="s">
        <v>7295</v>
      </c>
      <c r="H1040" s="22" t="s">
        <v>1406</v>
      </c>
      <c r="I1040" s="25" t="s">
        <v>7295</v>
      </c>
      <c r="J1040" s="11" t="str">
        <f t="shared" si="157"/>
        <v>IC.PA.102006</v>
      </c>
      <c r="K1040" s="2" t="s">
        <v>1192</v>
      </c>
      <c r="L1040" t="str">
        <f t="shared" si="156"/>
        <v>Epigastric</v>
      </c>
      <c r="M1040" s="2" t="str">
        <f t="shared" si="158"/>
        <v>PI.IC.PA.102006.01</v>
      </c>
      <c r="N1040" s="12"/>
      <c r="O1040" s="12" t="str">
        <f t="shared" si="159"/>
        <v>PH.IC.PA.102006.01</v>
      </c>
      <c r="Q1040" s="12" t="str">
        <f t="shared" si="160"/>
        <v>CL.IC.PA.102006.01</v>
      </c>
    </row>
    <row r="1041" spans="1:17" ht="15">
      <c r="A1041" s="25" t="s">
        <v>6896</v>
      </c>
      <c r="B1041" s="25"/>
      <c r="C1041" s="22" t="s">
        <v>10905</v>
      </c>
      <c r="D1041" s="25"/>
      <c r="E1041" s="2" t="s">
        <v>6396</v>
      </c>
      <c r="F1041" s="25" t="s">
        <v>7397</v>
      </c>
      <c r="G1041" s="25" t="s">
        <v>1234</v>
      </c>
      <c r="H1041" s="22" t="s">
        <v>1419</v>
      </c>
      <c r="I1041" s="25" t="s">
        <v>1234</v>
      </c>
      <c r="J1041" s="11" t="str">
        <f t="shared" si="157"/>
        <v>IC.PA.102007</v>
      </c>
      <c r="K1041" s="2" t="s">
        <v>1192</v>
      </c>
      <c r="L1041" t="str">
        <f t="shared" si="156"/>
        <v>Back</v>
      </c>
      <c r="M1041" s="2" t="str">
        <f t="shared" si="158"/>
        <v>PI.IC.PA.102007.01</v>
      </c>
      <c r="N1041" s="12"/>
      <c r="O1041" s="12" t="str">
        <f t="shared" si="159"/>
        <v>PH.IC.PA.102007.01</v>
      </c>
      <c r="Q1041" s="12" t="str">
        <f t="shared" si="160"/>
        <v>CL.IC.PA.102007.01</v>
      </c>
    </row>
    <row r="1042" spans="1:17" ht="15">
      <c r="A1042" s="25" t="s">
        <v>6896</v>
      </c>
      <c r="B1042" s="25"/>
      <c r="C1042" s="22" t="s">
        <v>10905</v>
      </c>
      <c r="D1042" s="25"/>
      <c r="E1042" s="2" t="s">
        <v>6396</v>
      </c>
      <c r="F1042" s="25" t="s">
        <v>7397</v>
      </c>
      <c r="G1042" s="25" t="s">
        <v>7296</v>
      </c>
      <c r="H1042" s="22" t="s">
        <v>1550</v>
      </c>
      <c r="I1042" s="25" t="s">
        <v>7297</v>
      </c>
      <c r="J1042" s="11" t="str">
        <f t="shared" si="157"/>
        <v>IC.PA.102008</v>
      </c>
      <c r="K1042" s="2" t="s">
        <v>1192</v>
      </c>
      <c r="L1042" t="str">
        <f t="shared" si="156"/>
        <v>Back upper</v>
      </c>
      <c r="M1042" s="2" t="str">
        <f t="shared" si="158"/>
        <v>PI.IC.PA.102008.01</v>
      </c>
      <c r="N1042" s="12"/>
      <c r="O1042" s="12" t="str">
        <f t="shared" si="159"/>
        <v>PH.IC.PA.102008.01</v>
      </c>
      <c r="Q1042" s="12" t="str">
        <f t="shared" si="160"/>
        <v>CL.IC.PA.102008.01</v>
      </c>
    </row>
    <row r="1043" spans="1:17" ht="15">
      <c r="A1043" s="25" t="s">
        <v>6896</v>
      </c>
      <c r="B1043" s="25"/>
      <c r="C1043" s="22" t="s">
        <v>10905</v>
      </c>
      <c r="D1043" s="25"/>
      <c r="E1043" s="2" t="s">
        <v>6396</v>
      </c>
      <c r="F1043" s="25" t="s">
        <v>7397</v>
      </c>
      <c r="G1043" s="25" t="s">
        <v>7298</v>
      </c>
      <c r="H1043" s="22" t="s">
        <v>1551</v>
      </c>
      <c r="I1043" s="25" t="s">
        <v>7299</v>
      </c>
      <c r="J1043" s="11" t="str">
        <f t="shared" si="157"/>
        <v>IC.PA.102009</v>
      </c>
      <c r="K1043" s="2" t="s">
        <v>1192</v>
      </c>
      <c r="L1043" t="str">
        <f t="shared" si="156"/>
        <v>Back lower</v>
      </c>
      <c r="M1043" s="2" t="str">
        <f t="shared" si="158"/>
        <v>PI.IC.PA.102009.01</v>
      </c>
      <c r="N1043" s="12"/>
      <c r="O1043" s="12" t="str">
        <f t="shared" si="159"/>
        <v>PH.IC.PA.102009.01</v>
      </c>
      <c r="Q1043" s="12" t="str">
        <f t="shared" si="160"/>
        <v>CL.IC.PA.102009.01</v>
      </c>
    </row>
    <row r="1044" spans="1:17" ht="15">
      <c r="A1044" s="25" t="s">
        <v>6896</v>
      </c>
      <c r="B1044" s="25"/>
      <c r="C1044" s="22" t="s">
        <v>10905</v>
      </c>
      <c r="D1044" s="25"/>
      <c r="E1044" s="2" t="s">
        <v>6396</v>
      </c>
      <c r="F1044" s="25" t="s">
        <v>7397</v>
      </c>
      <c r="G1044" s="25" t="s">
        <v>5198</v>
      </c>
      <c r="H1044" s="22" t="s">
        <v>1571</v>
      </c>
      <c r="I1044" s="25" t="s">
        <v>5198</v>
      </c>
      <c r="J1044" s="11" t="str">
        <f t="shared" si="157"/>
        <v>IC.PA.102010</v>
      </c>
      <c r="K1044" s="2" t="s">
        <v>1192</v>
      </c>
      <c r="L1044" t="str">
        <f t="shared" si="156"/>
        <v>Flank</v>
      </c>
      <c r="M1044" s="2" t="str">
        <f t="shared" si="158"/>
        <v>PI.IC.PA.102010.01</v>
      </c>
      <c r="N1044" s="12"/>
      <c r="O1044" s="12" t="str">
        <f t="shared" si="159"/>
        <v>PH.IC.PA.102010.01</v>
      </c>
      <c r="Q1044" s="12" t="str">
        <f t="shared" si="160"/>
        <v>CL.IC.PA.102010.01</v>
      </c>
    </row>
    <row r="1045" spans="1:17" ht="15">
      <c r="A1045" s="25" t="s">
        <v>6896</v>
      </c>
      <c r="B1045" s="25"/>
      <c r="C1045" s="22" t="s">
        <v>10905</v>
      </c>
      <c r="D1045" s="25" t="s">
        <v>7398</v>
      </c>
      <c r="E1045" s="2" t="s">
        <v>5577</v>
      </c>
      <c r="F1045" s="25" t="s">
        <v>7399</v>
      </c>
      <c r="G1045" s="25" t="s">
        <v>7479</v>
      </c>
      <c r="H1045" s="22" t="s">
        <v>1396</v>
      </c>
      <c r="I1045" s="25" t="s">
        <v>7480</v>
      </c>
      <c r="J1045" s="11" t="str">
        <f t="shared" si="157"/>
        <v>IC.PA.102101</v>
      </c>
      <c r="K1045" s="2" t="s">
        <v>1192</v>
      </c>
      <c r="L1045" t="str">
        <f t="shared" si="156"/>
        <v>Satisfied, continue plan of care</v>
      </c>
      <c r="M1045" s="2" t="str">
        <f t="shared" si="158"/>
        <v>PI.IC.PA.102101.01</v>
      </c>
      <c r="N1045" s="12"/>
      <c r="O1045" s="12" t="str">
        <f t="shared" si="159"/>
        <v>PH.IC.PA.102101.01</v>
      </c>
      <c r="Q1045" s="12" t="str">
        <f t="shared" si="160"/>
        <v>CL.IC.PA.102101.01</v>
      </c>
    </row>
    <row r="1046" spans="1:17" ht="15">
      <c r="A1046" s="25" t="s">
        <v>6896</v>
      </c>
      <c r="B1046" s="25"/>
      <c r="C1046" s="22" t="s">
        <v>10905</v>
      </c>
      <c r="D1046" s="25"/>
      <c r="E1046" s="2" t="s">
        <v>5577</v>
      </c>
      <c r="F1046" s="25" t="s">
        <v>7399</v>
      </c>
      <c r="G1046" s="25" t="s">
        <v>7306</v>
      </c>
      <c r="H1046" s="22" t="s">
        <v>1398</v>
      </c>
      <c r="I1046" s="25" t="s">
        <v>7307</v>
      </c>
      <c r="J1046" s="11" t="str">
        <f t="shared" si="157"/>
        <v>IC.PA.102102</v>
      </c>
      <c r="K1046" s="2" t="s">
        <v>1192</v>
      </c>
      <c r="L1046" t="str">
        <f t="shared" si="156"/>
        <v>No, continue pain reassessment</v>
      </c>
      <c r="M1046" s="2" t="str">
        <f t="shared" si="158"/>
        <v>PI.IC.PA.102102.01</v>
      </c>
      <c r="N1046" s="12"/>
      <c r="O1046" s="12" t="str">
        <f t="shared" si="159"/>
        <v>PH.IC.PA.102102.01</v>
      </c>
      <c r="Q1046" s="12" t="str">
        <f t="shared" si="160"/>
        <v>CL.IC.PA.102102.01</v>
      </c>
    </row>
    <row r="1047" spans="1:17" ht="15">
      <c r="A1047" s="25" t="s">
        <v>6896</v>
      </c>
      <c r="B1047" s="25"/>
      <c r="C1047" s="22" t="s">
        <v>10905</v>
      </c>
      <c r="D1047" s="25" t="s">
        <v>7330</v>
      </c>
      <c r="E1047" s="2" t="s">
        <v>5751</v>
      </c>
      <c r="F1047" s="25" t="s">
        <v>7400</v>
      </c>
      <c r="G1047" s="25" t="s">
        <v>1001</v>
      </c>
      <c r="H1047" s="22" t="s">
        <v>1396</v>
      </c>
      <c r="I1047" s="25" t="s">
        <v>1001</v>
      </c>
      <c r="J1047" s="11" t="str">
        <f t="shared" si="157"/>
        <v>IC.PA.102201</v>
      </c>
      <c r="K1047" s="2" t="s">
        <v>1192</v>
      </c>
      <c r="L1047" t="str">
        <f t="shared" si="156"/>
        <v>None</v>
      </c>
      <c r="M1047" s="2" t="str">
        <f t="shared" si="158"/>
        <v>PI.IC.PA.102201.01</v>
      </c>
      <c r="N1047" s="12"/>
      <c r="O1047" s="12" t="str">
        <f t="shared" si="159"/>
        <v>PH.IC.PA.102201.01</v>
      </c>
      <c r="Q1047" s="12" t="str">
        <f t="shared" si="160"/>
        <v>CL.IC.PA.102201.01</v>
      </c>
    </row>
    <row r="1048" spans="1:17" ht="15">
      <c r="A1048" s="25" t="s">
        <v>6896</v>
      </c>
      <c r="B1048" s="25"/>
      <c r="C1048" s="22" t="s">
        <v>10905</v>
      </c>
      <c r="D1048" s="25"/>
      <c r="E1048" s="2" t="s">
        <v>5751</v>
      </c>
      <c r="F1048" s="25" t="s">
        <v>7400</v>
      </c>
      <c r="G1048" s="25" t="s">
        <v>7310</v>
      </c>
      <c r="H1048" s="22" t="s">
        <v>1398</v>
      </c>
      <c r="I1048" s="25" t="s">
        <v>7311</v>
      </c>
      <c r="J1048" s="11" t="str">
        <f t="shared" si="157"/>
        <v>IC.PA.102202</v>
      </c>
      <c r="K1048" s="2" t="s">
        <v>1192</v>
      </c>
      <c r="L1048" t="str">
        <f t="shared" si="156"/>
        <v>Chest right</v>
      </c>
      <c r="M1048" s="2" t="str">
        <f t="shared" si="158"/>
        <v>PI.IC.PA.102202.01</v>
      </c>
      <c r="N1048" s="12"/>
      <c r="O1048" s="12" t="str">
        <f t="shared" si="159"/>
        <v>PH.IC.PA.102202.01</v>
      </c>
      <c r="Q1048" s="12" t="str">
        <f t="shared" si="160"/>
        <v>CL.IC.PA.102202.01</v>
      </c>
    </row>
    <row r="1049" spans="1:17" ht="15">
      <c r="A1049" s="25" t="s">
        <v>6896</v>
      </c>
      <c r="B1049" s="25"/>
      <c r="C1049" s="22" t="s">
        <v>10905</v>
      </c>
      <c r="D1049" s="25"/>
      <c r="E1049" s="2" t="s">
        <v>5751</v>
      </c>
      <c r="F1049" s="25" t="s">
        <v>7400</v>
      </c>
      <c r="G1049" s="25" t="s">
        <v>7312</v>
      </c>
      <c r="H1049" s="22" t="s">
        <v>1400</v>
      </c>
      <c r="I1049" s="25" t="s">
        <v>7313</v>
      </c>
      <c r="J1049" s="11" t="str">
        <f t="shared" si="157"/>
        <v>IC.PA.102203</v>
      </c>
      <c r="K1049" s="2" t="s">
        <v>1192</v>
      </c>
      <c r="L1049" t="str">
        <f t="shared" si="156"/>
        <v>Chest left</v>
      </c>
      <c r="M1049" s="2" t="str">
        <f t="shared" si="158"/>
        <v>PI.IC.PA.102203.01</v>
      </c>
      <c r="N1049" s="12"/>
      <c r="O1049" s="12" t="str">
        <f t="shared" si="159"/>
        <v>PH.IC.PA.102203.01</v>
      </c>
      <c r="Q1049" s="12" t="str">
        <f t="shared" si="160"/>
        <v>CL.IC.PA.102203.01</v>
      </c>
    </row>
    <row r="1050" spans="1:17" ht="15">
      <c r="A1050" s="25" t="s">
        <v>6896</v>
      </c>
      <c r="B1050" s="25"/>
      <c r="C1050" s="22" t="s">
        <v>10905</v>
      </c>
      <c r="D1050" s="25"/>
      <c r="E1050" s="2" t="s">
        <v>5751</v>
      </c>
      <c r="F1050" s="25" t="s">
        <v>7400</v>
      </c>
      <c r="G1050" s="25" t="s">
        <v>4830</v>
      </c>
      <c r="H1050" s="22" t="s">
        <v>1402</v>
      </c>
      <c r="I1050" s="25" t="s">
        <v>4830</v>
      </c>
      <c r="J1050" s="11" t="str">
        <f t="shared" si="157"/>
        <v>IC.PA.102204</v>
      </c>
      <c r="K1050" s="2" t="s">
        <v>1192</v>
      </c>
      <c r="L1050" t="str">
        <f t="shared" si="156"/>
        <v>Jaw</v>
      </c>
      <c r="M1050" s="2" t="str">
        <f t="shared" si="158"/>
        <v>PI.IC.PA.102204.01</v>
      </c>
      <c r="N1050" s="12"/>
      <c r="O1050" s="12" t="str">
        <f t="shared" si="159"/>
        <v>PH.IC.PA.102204.01</v>
      </c>
      <c r="Q1050" s="12" t="str">
        <f t="shared" si="160"/>
        <v>CL.IC.PA.102204.01</v>
      </c>
    </row>
    <row r="1051" spans="1:17" ht="15">
      <c r="A1051" s="25" t="s">
        <v>6896</v>
      </c>
      <c r="B1051" s="25"/>
      <c r="C1051" s="22" t="s">
        <v>10905</v>
      </c>
      <c r="D1051" s="25"/>
      <c r="E1051" s="2" t="s">
        <v>5751</v>
      </c>
      <c r="F1051" s="25" t="s">
        <v>7400</v>
      </c>
      <c r="G1051" s="25" t="s">
        <v>7314</v>
      </c>
      <c r="H1051" s="22" t="s">
        <v>1404</v>
      </c>
      <c r="I1051" s="25" t="s">
        <v>5628</v>
      </c>
      <c r="J1051" s="11" t="str">
        <f t="shared" si="157"/>
        <v>IC.PA.102205</v>
      </c>
      <c r="K1051" s="2" t="s">
        <v>1192</v>
      </c>
      <c r="L1051" t="str">
        <f t="shared" si="156"/>
        <v>Shoulder right</v>
      </c>
      <c r="M1051" s="2" t="str">
        <f t="shared" si="158"/>
        <v>PI.IC.PA.102205.01</v>
      </c>
      <c r="N1051" s="12"/>
      <c r="O1051" s="12" t="str">
        <f t="shared" si="159"/>
        <v>PH.IC.PA.102205.01</v>
      </c>
      <c r="Q1051" s="12" t="str">
        <f t="shared" si="160"/>
        <v>CL.IC.PA.102205.01</v>
      </c>
    </row>
    <row r="1052" spans="1:17" ht="15">
      <c r="A1052" s="25" t="s">
        <v>6896</v>
      </c>
      <c r="B1052" s="25"/>
      <c r="C1052" s="22" t="s">
        <v>10905</v>
      </c>
      <c r="D1052" s="25"/>
      <c r="E1052" s="2" t="s">
        <v>5751</v>
      </c>
      <c r="F1052" s="25" t="s">
        <v>7400</v>
      </c>
      <c r="G1052" s="25" t="s">
        <v>7315</v>
      </c>
      <c r="H1052" s="22" t="s">
        <v>1406</v>
      </c>
      <c r="I1052" s="25" t="s">
        <v>5629</v>
      </c>
      <c r="J1052" s="11" t="str">
        <f t="shared" si="157"/>
        <v>IC.PA.102206</v>
      </c>
      <c r="K1052" s="2" t="s">
        <v>1192</v>
      </c>
      <c r="L1052" t="str">
        <f t="shared" si="156"/>
        <v>Shoulder left</v>
      </c>
      <c r="M1052" s="2" t="str">
        <f t="shared" si="158"/>
        <v>PI.IC.PA.102206.01</v>
      </c>
      <c r="N1052" s="12"/>
      <c r="O1052" s="12" t="str">
        <f t="shared" si="159"/>
        <v>PH.IC.PA.102206.01</v>
      </c>
      <c r="Q1052" s="12" t="str">
        <f t="shared" si="160"/>
        <v>CL.IC.PA.102206.01</v>
      </c>
    </row>
    <row r="1053" spans="1:17" ht="15">
      <c r="A1053" s="25" t="s">
        <v>6896</v>
      </c>
      <c r="B1053" s="25"/>
      <c r="C1053" s="22" t="s">
        <v>10905</v>
      </c>
      <c r="D1053" s="25"/>
      <c r="E1053" s="2" t="s">
        <v>5751</v>
      </c>
      <c r="F1053" s="25" t="s">
        <v>7400</v>
      </c>
      <c r="G1053" s="25" t="s">
        <v>4113</v>
      </c>
      <c r="H1053" s="22" t="s">
        <v>1419</v>
      </c>
      <c r="I1053" s="25" t="s">
        <v>4113</v>
      </c>
      <c r="J1053" s="11" t="str">
        <f t="shared" si="157"/>
        <v>IC.PA.102207</v>
      </c>
      <c r="K1053" s="2" t="s">
        <v>1192</v>
      </c>
      <c r="L1053" t="str">
        <f t="shared" si="156"/>
        <v>Neck</v>
      </c>
      <c r="M1053" s="2" t="str">
        <f t="shared" si="158"/>
        <v>PI.IC.PA.102207.01</v>
      </c>
      <c r="N1053" s="12"/>
      <c r="O1053" s="12" t="str">
        <f t="shared" si="159"/>
        <v>PH.IC.PA.102207.01</v>
      </c>
      <c r="Q1053" s="12" t="str">
        <f t="shared" si="160"/>
        <v>CL.IC.PA.102207.01</v>
      </c>
    </row>
    <row r="1054" spans="1:17" ht="15">
      <c r="A1054" s="25" t="s">
        <v>6896</v>
      </c>
      <c r="B1054" s="25"/>
      <c r="C1054" s="22" t="s">
        <v>10905</v>
      </c>
      <c r="D1054" s="25"/>
      <c r="E1054" s="2" t="s">
        <v>5751</v>
      </c>
      <c r="F1054" s="25" t="s">
        <v>7400</v>
      </c>
      <c r="G1054" s="25" t="s">
        <v>7295</v>
      </c>
      <c r="H1054" s="22" t="s">
        <v>1550</v>
      </c>
      <c r="I1054" s="25" t="s">
        <v>7295</v>
      </c>
      <c r="J1054" s="11" t="str">
        <f t="shared" si="157"/>
        <v>IC.PA.102208</v>
      </c>
      <c r="K1054" s="2" t="s">
        <v>1192</v>
      </c>
      <c r="L1054" t="str">
        <f t="shared" si="156"/>
        <v>Epigastric</v>
      </c>
      <c r="M1054" s="2" t="str">
        <f t="shared" si="158"/>
        <v>PI.IC.PA.102208.01</v>
      </c>
      <c r="N1054" s="12"/>
      <c r="O1054" s="12" t="str">
        <f t="shared" si="159"/>
        <v>PH.IC.PA.102208.01</v>
      </c>
      <c r="Q1054" s="12" t="str">
        <f t="shared" si="160"/>
        <v>CL.IC.PA.102208.01</v>
      </c>
    </row>
    <row r="1055" spans="1:17" ht="15">
      <c r="A1055" s="25" t="s">
        <v>6896</v>
      </c>
      <c r="B1055" s="25"/>
      <c r="C1055" s="22" t="s">
        <v>10905</v>
      </c>
      <c r="D1055" s="25"/>
      <c r="E1055" s="2" t="s">
        <v>5751</v>
      </c>
      <c r="F1055" s="25" t="s">
        <v>7400</v>
      </c>
      <c r="G1055" s="25" t="s">
        <v>7316</v>
      </c>
      <c r="H1055" s="22" t="s">
        <v>1551</v>
      </c>
      <c r="I1055" s="25" t="s">
        <v>5831</v>
      </c>
      <c r="J1055" s="11" t="str">
        <f t="shared" si="157"/>
        <v>IC.PA.102209</v>
      </c>
      <c r="K1055" s="2" t="s">
        <v>1192</v>
      </c>
      <c r="L1055" t="str">
        <f t="shared" si="156"/>
        <v>Arm right</v>
      </c>
      <c r="M1055" s="2" t="str">
        <f t="shared" si="158"/>
        <v>PI.IC.PA.102209.01</v>
      </c>
      <c r="N1055" s="12"/>
      <c r="O1055" s="12" t="str">
        <f t="shared" si="159"/>
        <v>PH.IC.PA.102209.01</v>
      </c>
      <c r="Q1055" s="12" t="str">
        <f t="shared" si="160"/>
        <v>CL.IC.PA.102209.01</v>
      </c>
    </row>
    <row r="1056" spans="1:17" ht="15">
      <c r="A1056" s="25" t="s">
        <v>6896</v>
      </c>
      <c r="B1056" s="25"/>
      <c r="C1056" s="22" t="s">
        <v>10905</v>
      </c>
      <c r="D1056" s="25"/>
      <c r="E1056" s="2" t="s">
        <v>5751</v>
      </c>
      <c r="F1056" s="25" t="s">
        <v>7400</v>
      </c>
      <c r="G1056" s="25" t="s">
        <v>7317</v>
      </c>
      <c r="H1056" s="22" t="s">
        <v>1571</v>
      </c>
      <c r="I1056" s="25" t="s">
        <v>5994</v>
      </c>
      <c r="J1056" s="11" t="str">
        <f t="shared" si="157"/>
        <v>IC.PA.102210</v>
      </c>
      <c r="K1056" s="2" t="s">
        <v>1192</v>
      </c>
      <c r="L1056" t="str">
        <f t="shared" si="156"/>
        <v>Arm left</v>
      </c>
      <c r="M1056" s="2" t="str">
        <f t="shared" si="158"/>
        <v>PI.IC.PA.102210.01</v>
      </c>
      <c r="N1056" s="12"/>
      <c r="O1056" s="12" t="str">
        <f t="shared" si="159"/>
        <v>PH.IC.PA.102210.01</v>
      </c>
      <c r="Q1056" s="12" t="str">
        <f t="shared" si="160"/>
        <v>CL.IC.PA.102210.01</v>
      </c>
    </row>
    <row r="1057" spans="1:19" ht="15">
      <c r="A1057" s="25" t="s">
        <v>6896</v>
      </c>
      <c r="B1057" s="25"/>
      <c r="C1057" s="22" t="s">
        <v>10905</v>
      </c>
      <c r="D1057" s="25"/>
      <c r="E1057" s="2" t="s">
        <v>5751</v>
      </c>
      <c r="F1057" s="25" t="s">
        <v>7400</v>
      </c>
      <c r="G1057" s="25" t="s">
        <v>1234</v>
      </c>
      <c r="H1057" s="22" t="s">
        <v>1298</v>
      </c>
      <c r="I1057" s="25" t="s">
        <v>1234</v>
      </c>
      <c r="J1057" s="11" t="str">
        <f t="shared" si="157"/>
        <v>IC.PA.102211</v>
      </c>
      <c r="K1057" s="2" t="s">
        <v>1192</v>
      </c>
      <c r="L1057" t="str">
        <f t="shared" si="156"/>
        <v>Back</v>
      </c>
      <c r="M1057" s="2" t="str">
        <f t="shared" si="158"/>
        <v>PI.IC.PA.102211.01</v>
      </c>
      <c r="N1057" s="12"/>
      <c r="O1057" s="12" t="str">
        <f t="shared" si="159"/>
        <v>PH.IC.PA.102211.01</v>
      </c>
      <c r="Q1057" s="12" t="str">
        <f t="shared" si="160"/>
        <v>CL.IC.PA.102211.01</v>
      </c>
    </row>
    <row r="1058" spans="1:19" ht="15">
      <c r="A1058" s="25" t="s">
        <v>6896</v>
      </c>
      <c r="B1058" s="25"/>
      <c r="C1058" s="22" t="s">
        <v>10905</v>
      </c>
      <c r="D1058" s="25"/>
      <c r="E1058" s="2" t="s">
        <v>5751</v>
      </c>
      <c r="F1058" s="25" t="s">
        <v>7400</v>
      </c>
      <c r="G1058" s="25" t="s">
        <v>7318</v>
      </c>
      <c r="H1058" s="22" t="s">
        <v>1299</v>
      </c>
      <c r="I1058" s="25" t="s">
        <v>5804</v>
      </c>
      <c r="J1058" s="11" t="str">
        <f t="shared" si="157"/>
        <v>IC.PA.102212</v>
      </c>
      <c r="K1058" s="2" t="s">
        <v>1192</v>
      </c>
      <c r="L1058" t="str">
        <f t="shared" si="156"/>
        <v>Elbow right</v>
      </c>
      <c r="M1058" s="2" t="str">
        <f t="shared" si="158"/>
        <v>PI.IC.PA.102212.01</v>
      </c>
      <c r="N1058" s="12"/>
      <c r="O1058" s="12" t="str">
        <f t="shared" si="159"/>
        <v>PH.IC.PA.102212.01</v>
      </c>
      <c r="Q1058" s="12" t="str">
        <f t="shared" si="160"/>
        <v>CL.IC.PA.102212.01</v>
      </c>
    </row>
    <row r="1059" spans="1:19" ht="15">
      <c r="A1059" s="25" t="s">
        <v>6896</v>
      </c>
      <c r="B1059" s="25"/>
      <c r="C1059" s="22" t="s">
        <v>10905</v>
      </c>
      <c r="D1059" s="25"/>
      <c r="E1059" s="2" t="s">
        <v>5751</v>
      </c>
      <c r="F1059" s="25" t="s">
        <v>7400</v>
      </c>
      <c r="G1059" s="25" t="s">
        <v>7319</v>
      </c>
      <c r="H1059" s="22" t="s">
        <v>1300</v>
      </c>
      <c r="I1059" s="25" t="s">
        <v>5805</v>
      </c>
      <c r="J1059" s="11" t="str">
        <f t="shared" si="157"/>
        <v>IC.PA.102213</v>
      </c>
      <c r="K1059" s="2" t="s">
        <v>1192</v>
      </c>
      <c r="L1059" t="str">
        <f t="shared" si="156"/>
        <v>Elbow left</v>
      </c>
      <c r="M1059" s="2" t="str">
        <f t="shared" si="158"/>
        <v>PI.IC.PA.102213.01</v>
      </c>
      <c r="N1059" s="12"/>
      <c r="O1059" s="12" t="str">
        <f t="shared" si="159"/>
        <v>PH.IC.PA.102213.01</v>
      </c>
      <c r="Q1059" s="12" t="str">
        <f t="shared" si="160"/>
        <v>CL.IC.PA.102213.01</v>
      </c>
    </row>
    <row r="1060" spans="1:19" ht="15">
      <c r="A1060" s="25" t="s">
        <v>6896</v>
      </c>
      <c r="B1060" s="25"/>
      <c r="C1060" s="22" t="s">
        <v>10905</v>
      </c>
      <c r="D1060" s="25"/>
      <c r="E1060" s="2" t="s">
        <v>5751</v>
      </c>
      <c r="F1060" s="25" t="s">
        <v>7400</v>
      </c>
      <c r="G1060" s="25" t="s">
        <v>7320</v>
      </c>
      <c r="H1060" s="22" t="s">
        <v>1301</v>
      </c>
      <c r="I1060" s="25" t="s">
        <v>5661</v>
      </c>
      <c r="J1060" s="11" t="str">
        <f t="shared" si="157"/>
        <v>IC.PA.102214</v>
      </c>
      <c r="K1060" s="2" t="s">
        <v>1192</v>
      </c>
      <c r="L1060" t="str">
        <f t="shared" si="156"/>
        <v>Hand right</v>
      </c>
      <c r="M1060" s="2" t="str">
        <f t="shared" si="158"/>
        <v>PI.IC.PA.102214.01</v>
      </c>
      <c r="N1060" s="12"/>
      <c r="O1060" s="12" t="str">
        <f t="shared" si="159"/>
        <v>PH.IC.PA.102214.01</v>
      </c>
      <c r="Q1060" s="12" t="str">
        <f t="shared" si="160"/>
        <v>CL.IC.PA.102214.01</v>
      </c>
    </row>
    <row r="1061" spans="1:19" ht="15">
      <c r="A1061" s="25" t="s">
        <v>6896</v>
      </c>
      <c r="B1061" s="25"/>
      <c r="C1061" s="22" t="s">
        <v>10905</v>
      </c>
      <c r="D1061" s="25"/>
      <c r="E1061" s="2" t="s">
        <v>5751</v>
      </c>
      <c r="F1061" s="25" t="s">
        <v>7400</v>
      </c>
      <c r="G1061" s="25" t="s">
        <v>7321</v>
      </c>
      <c r="H1061" s="22" t="s">
        <v>1468</v>
      </c>
      <c r="I1061" s="25" t="s">
        <v>5377</v>
      </c>
      <c r="J1061" s="11" t="str">
        <f t="shared" si="157"/>
        <v>IC.PA.102215</v>
      </c>
      <c r="K1061" s="2" t="s">
        <v>1192</v>
      </c>
      <c r="L1061" t="str">
        <f t="shared" si="156"/>
        <v>Hand left</v>
      </c>
      <c r="M1061" s="2" t="str">
        <f t="shared" si="158"/>
        <v>PI.IC.PA.102215.01</v>
      </c>
      <c r="N1061" s="12"/>
      <c r="O1061" s="12" t="str">
        <f t="shared" si="159"/>
        <v>PH.IC.PA.102215.01</v>
      </c>
      <c r="Q1061" s="12" t="str">
        <f t="shared" si="160"/>
        <v>CL.IC.PA.102215.01</v>
      </c>
    </row>
    <row r="1062" spans="1:19" ht="15">
      <c r="A1062" s="25" t="s">
        <v>6896</v>
      </c>
      <c r="B1062" s="25"/>
      <c r="C1062" s="22" t="s">
        <v>10905</v>
      </c>
      <c r="D1062" s="25"/>
      <c r="E1062" s="2" t="s">
        <v>5751</v>
      </c>
      <c r="F1062" s="25" t="s">
        <v>7400</v>
      </c>
      <c r="G1062" s="25" t="s">
        <v>7488</v>
      </c>
      <c r="H1062" s="22" t="s">
        <v>1469</v>
      </c>
      <c r="I1062" s="25" t="s">
        <v>5996</v>
      </c>
      <c r="J1062" s="11" t="str">
        <f t="shared" si="157"/>
        <v>IC.PA.102216</v>
      </c>
      <c r="K1062" s="2" t="s">
        <v>1192</v>
      </c>
      <c r="L1062" t="str">
        <f t="shared" si="156"/>
        <v>Leg right</v>
      </c>
      <c r="M1062" s="2" t="str">
        <f t="shared" si="158"/>
        <v>PI.IC.PA.102216.01</v>
      </c>
      <c r="N1062" s="12"/>
      <c r="O1062" s="12" t="str">
        <f t="shared" si="159"/>
        <v>PH.IC.PA.102216.01</v>
      </c>
      <c r="Q1062" s="12" t="str">
        <f t="shared" si="160"/>
        <v>CL.IC.PA.102216.01</v>
      </c>
    </row>
    <row r="1063" spans="1:19" ht="15">
      <c r="A1063" s="25" t="s">
        <v>6896</v>
      </c>
      <c r="B1063" s="25"/>
      <c r="C1063" s="22" t="s">
        <v>10905</v>
      </c>
      <c r="D1063" s="25"/>
      <c r="E1063" s="2" t="s">
        <v>5751</v>
      </c>
      <c r="F1063" s="25" t="s">
        <v>7400</v>
      </c>
      <c r="G1063" s="25" t="s">
        <v>7489</v>
      </c>
      <c r="H1063" s="22" t="s">
        <v>1470</v>
      </c>
      <c r="I1063" s="25" t="s">
        <v>5998</v>
      </c>
      <c r="J1063" s="11" t="str">
        <f t="shared" si="157"/>
        <v>IC.PA.102217</v>
      </c>
      <c r="K1063" s="2" t="s">
        <v>1192</v>
      </c>
      <c r="L1063" t="str">
        <f t="shared" si="156"/>
        <v>Leg left</v>
      </c>
      <c r="M1063" s="2" t="str">
        <f t="shared" si="158"/>
        <v>PI.IC.PA.102217.01</v>
      </c>
      <c r="N1063" s="12"/>
      <c r="O1063" s="12" t="str">
        <f t="shared" si="159"/>
        <v>PH.IC.PA.102217.01</v>
      </c>
      <c r="Q1063" s="12" t="str">
        <f t="shared" si="160"/>
        <v>CL.IC.PA.102217.01</v>
      </c>
    </row>
    <row r="1064" spans="1:19" ht="15">
      <c r="A1064" s="25" t="s">
        <v>6896</v>
      </c>
      <c r="B1064" s="25"/>
      <c r="C1064" s="22" t="s">
        <v>10905</v>
      </c>
      <c r="D1064" s="25" t="s">
        <v>7401</v>
      </c>
      <c r="E1064" s="2" t="s">
        <v>5753</v>
      </c>
      <c r="F1064" s="25" t="s">
        <v>7402</v>
      </c>
      <c r="G1064" s="25" t="s">
        <v>7492</v>
      </c>
      <c r="H1064" s="22" t="s">
        <v>1396</v>
      </c>
      <c r="I1064" s="25" t="s">
        <v>7493</v>
      </c>
      <c r="J1064" s="11" t="str">
        <f t="shared" si="157"/>
        <v>IC.PA.102301</v>
      </c>
      <c r="K1064" s="2" t="s">
        <v>1192</v>
      </c>
      <c r="L1064" t="str">
        <f t="shared" si="156"/>
        <v>Drug as needed</v>
      </c>
      <c r="M1064" s="2" t="str">
        <f t="shared" si="158"/>
        <v>PI.IC.PA.102301.01</v>
      </c>
      <c r="N1064" s="12"/>
      <c r="O1064" s="12" t="str">
        <f t="shared" si="159"/>
        <v>PH.IC.PA.102301.01</v>
      </c>
      <c r="Q1064" s="12" t="str">
        <f t="shared" si="160"/>
        <v>CL.IC.PA.102301.01</v>
      </c>
    </row>
    <row r="1065" spans="1:19" ht="15">
      <c r="A1065" s="25" t="s">
        <v>6896</v>
      </c>
      <c r="B1065" s="25"/>
      <c r="C1065" s="22" t="s">
        <v>10905</v>
      </c>
      <c r="D1065" s="25"/>
      <c r="E1065" s="2" t="s">
        <v>5753</v>
      </c>
      <c r="F1065" s="25" t="s">
        <v>7402</v>
      </c>
      <c r="G1065" s="25" t="s">
        <v>1492</v>
      </c>
      <c r="H1065" s="22" t="s">
        <v>1398</v>
      </c>
      <c r="I1065" s="25" t="s">
        <v>1493</v>
      </c>
      <c r="J1065" s="11" t="str">
        <f t="shared" si="157"/>
        <v>IC.PA.102302</v>
      </c>
      <c r="K1065" s="2" t="s">
        <v>1192</v>
      </c>
      <c r="L1065" t="str">
        <f t="shared" si="156"/>
        <v>Repositioning</v>
      </c>
      <c r="M1065" s="2" t="str">
        <f t="shared" si="158"/>
        <v>PI.IC.PA.102302.01</v>
      </c>
      <c r="N1065" s="12"/>
      <c r="O1065" s="12" t="str">
        <f t="shared" si="159"/>
        <v>PH.IC.PA.102302.01</v>
      </c>
      <c r="Q1065" s="12" t="str">
        <f t="shared" si="160"/>
        <v>CL.IC.PA.102302.01</v>
      </c>
    </row>
    <row r="1066" spans="1:19" ht="15">
      <c r="A1066" s="25" t="s">
        <v>6896</v>
      </c>
      <c r="B1066" s="25"/>
      <c r="C1066" s="22" t="s">
        <v>10905</v>
      </c>
      <c r="D1066" s="25"/>
      <c r="E1066" s="2" t="s">
        <v>5753</v>
      </c>
      <c r="F1066" s="25" t="s">
        <v>7402</v>
      </c>
      <c r="G1066" s="25" t="s">
        <v>7494</v>
      </c>
      <c r="H1066" s="22" t="s">
        <v>1400</v>
      </c>
      <c r="I1066" s="25" t="s">
        <v>7494</v>
      </c>
      <c r="J1066" s="11" t="str">
        <f t="shared" si="157"/>
        <v>IC.PA.102303</v>
      </c>
      <c r="K1066" s="2" t="s">
        <v>1192</v>
      </c>
      <c r="L1066" t="str">
        <f t="shared" si="156"/>
        <v>Distraction</v>
      </c>
      <c r="M1066" s="2" t="str">
        <f t="shared" si="158"/>
        <v>PI.IC.PA.102303.01</v>
      </c>
      <c r="N1066" s="12"/>
      <c r="O1066" s="12" t="str">
        <f t="shared" si="159"/>
        <v>PH.IC.PA.102303.01</v>
      </c>
      <c r="Q1066" s="12" t="str">
        <f t="shared" si="160"/>
        <v>CL.IC.PA.102303.01</v>
      </c>
    </row>
    <row r="1067" spans="1:19" ht="15">
      <c r="A1067" s="25" t="s">
        <v>6896</v>
      </c>
      <c r="B1067" s="25"/>
      <c r="C1067" s="22" t="s">
        <v>10905</v>
      </c>
      <c r="D1067" s="25"/>
      <c r="E1067" s="2" t="s">
        <v>5753</v>
      </c>
      <c r="F1067" s="25" t="s">
        <v>7402</v>
      </c>
      <c r="G1067" s="25" t="s">
        <v>1249</v>
      </c>
      <c r="H1067" s="22" t="s">
        <v>1402</v>
      </c>
      <c r="I1067" s="25" t="s">
        <v>1249</v>
      </c>
      <c r="J1067" s="11" t="str">
        <f t="shared" si="157"/>
        <v>IC.PA.102304</v>
      </c>
      <c r="K1067" s="2" t="s">
        <v>1192</v>
      </c>
      <c r="L1067" t="str">
        <f t="shared" si="156"/>
        <v>Cold</v>
      </c>
      <c r="M1067" s="2" t="str">
        <f t="shared" si="158"/>
        <v>PI.IC.PA.102304.01</v>
      </c>
      <c r="N1067" s="12"/>
      <c r="O1067" s="12" t="str">
        <f t="shared" si="159"/>
        <v>PH.IC.PA.102304.01</v>
      </c>
      <c r="Q1067" s="12" t="str">
        <f t="shared" si="160"/>
        <v>CL.IC.PA.102304.01</v>
      </c>
    </row>
    <row r="1068" spans="1:19" ht="15">
      <c r="A1068" s="25" t="s">
        <v>6896</v>
      </c>
      <c r="B1068" s="25"/>
      <c r="C1068" s="22" t="s">
        <v>10905</v>
      </c>
      <c r="D1068" s="25"/>
      <c r="E1068" s="2" t="s">
        <v>5753</v>
      </c>
      <c r="F1068" s="25" t="s">
        <v>7402</v>
      </c>
      <c r="G1068" s="25" t="s">
        <v>5612</v>
      </c>
      <c r="H1068" s="22" t="s">
        <v>1404</v>
      </c>
      <c r="I1068" s="25" t="s">
        <v>5612</v>
      </c>
      <c r="J1068" s="11" t="str">
        <f t="shared" si="157"/>
        <v>IC.PA.102305</v>
      </c>
      <c r="K1068" s="2" t="s">
        <v>1192</v>
      </c>
      <c r="L1068" t="str">
        <f t="shared" ref="L1068:L1131" si="161">G1068</f>
        <v>Heat</v>
      </c>
      <c r="M1068" s="2" t="str">
        <f t="shared" si="158"/>
        <v>PI.IC.PA.102305.01</v>
      </c>
      <c r="N1068" s="12"/>
      <c r="O1068" s="12" t="str">
        <f t="shared" si="159"/>
        <v>PH.IC.PA.102305.01</v>
      </c>
      <c r="Q1068" s="12" t="str">
        <f t="shared" si="160"/>
        <v>CL.IC.PA.102305.01</v>
      </c>
    </row>
    <row r="1069" spans="1:19" ht="15">
      <c r="A1069" s="25" t="s">
        <v>6896</v>
      </c>
      <c r="B1069" s="25"/>
      <c r="C1069" s="22" t="s">
        <v>10905</v>
      </c>
      <c r="D1069" s="25"/>
      <c r="E1069" s="2" t="s">
        <v>5753</v>
      </c>
      <c r="F1069" s="25" t="s">
        <v>7402</v>
      </c>
      <c r="G1069" s="25" t="s">
        <v>7495</v>
      </c>
      <c r="H1069" s="22" t="s">
        <v>1406</v>
      </c>
      <c r="I1069" s="25" t="s">
        <v>7496</v>
      </c>
      <c r="J1069" s="11" t="str">
        <f t="shared" si="157"/>
        <v>IC.PA.102306</v>
      </c>
      <c r="K1069" s="2" t="s">
        <v>1192</v>
      </c>
      <c r="L1069" t="str">
        <f t="shared" si="161"/>
        <v>Special mattress</v>
      </c>
      <c r="M1069" s="2" t="str">
        <f t="shared" si="158"/>
        <v>PI.IC.PA.102306.01</v>
      </c>
      <c r="N1069" s="12"/>
      <c r="O1069" s="12" t="str">
        <f t="shared" si="159"/>
        <v>PH.IC.PA.102306.01</v>
      </c>
      <c r="Q1069" s="12" t="str">
        <f t="shared" si="160"/>
        <v>CL.IC.PA.102306.01</v>
      </c>
    </row>
    <row r="1070" spans="1:19" ht="15">
      <c r="A1070" s="25" t="s">
        <v>6896</v>
      </c>
      <c r="B1070" s="25"/>
      <c r="C1070" s="22" t="s">
        <v>10905</v>
      </c>
      <c r="D1070" s="25"/>
      <c r="E1070" s="2" t="s">
        <v>5753</v>
      </c>
      <c r="F1070" s="25" t="s">
        <v>7402</v>
      </c>
      <c r="G1070" s="25" t="s">
        <v>7497</v>
      </c>
      <c r="H1070" s="22" t="s">
        <v>1419</v>
      </c>
      <c r="I1070" s="25" t="s">
        <v>7497</v>
      </c>
      <c r="J1070" s="11" t="str">
        <f t="shared" si="157"/>
        <v>IC.PA.102307</v>
      </c>
      <c r="K1070" s="2" t="s">
        <v>1192</v>
      </c>
      <c r="L1070" t="str">
        <f t="shared" si="161"/>
        <v>Quiet</v>
      </c>
      <c r="M1070" s="2" t="str">
        <f t="shared" si="158"/>
        <v>PI.IC.PA.102307.01</v>
      </c>
      <c r="N1070" s="12"/>
      <c r="O1070" s="12" t="str">
        <f t="shared" si="159"/>
        <v>PH.IC.PA.102307.01</v>
      </c>
      <c r="Q1070" s="12" t="str">
        <f t="shared" si="160"/>
        <v>CL.IC.PA.102307.01</v>
      </c>
    </row>
    <row r="1071" spans="1:19" ht="15">
      <c r="A1071" s="25" t="s">
        <v>6896</v>
      </c>
      <c r="B1071" s="25"/>
      <c r="C1071" s="22" t="s">
        <v>10905</v>
      </c>
      <c r="D1071" s="25"/>
      <c r="E1071" s="2" t="s">
        <v>5753</v>
      </c>
      <c r="F1071" s="25" t="s">
        <v>7402</v>
      </c>
      <c r="G1071" s="25" t="s">
        <v>1001</v>
      </c>
      <c r="H1071" s="22" t="s">
        <v>1550</v>
      </c>
      <c r="I1071" s="25" t="s">
        <v>1001</v>
      </c>
      <c r="J1071" s="11" t="str">
        <f t="shared" si="157"/>
        <v>IC.PA.102308</v>
      </c>
      <c r="K1071" s="2" t="s">
        <v>1192</v>
      </c>
      <c r="L1071" t="str">
        <f t="shared" si="161"/>
        <v>None</v>
      </c>
      <c r="M1071" s="2" t="str">
        <f t="shared" si="158"/>
        <v>PI.IC.PA.102308.01</v>
      </c>
      <c r="N1071" s="12"/>
      <c r="O1071" s="12" t="str">
        <f t="shared" si="159"/>
        <v>PH.IC.PA.102308.01</v>
      </c>
      <c r="Q1071" s="12" t="str">
        <f t="shared" si="160"/>
        <v>CL.IC.PA.102308.01</v>
      </c>
    </row>
    <row r="1072" spans="1:19" ht="15">
      <c r="A1072" s="25" t="s">
        <v>6896</v>
      </c>
      <c r="B1072" s="25"/>
      <c r="C1072" s="22" t="s">
        <v>10905</v>
      </c>
      <c r="D1072" s="25"/>
      <c r="E1072" s="2" t="s">
        <v>5753</v>
      </c>
      <c r="F1072" s="25" t="s">
        <v>7402</v>
      </c>
      <c r="G1072" s="25" t="s">
        <v>7642</v>
      </c>
      <c r="H1072" s="22" t="s">
        <v>10095</v>
      </c>
      <c r="I1072" s="25" t="s">
        <v>7642</v>
      </c>
      <c r="J1072" s="11" t="str">
        <f t="shared" si="157"/>
        <v>IC.PA.102309</v>
      </c>
      <c r="K1072" s="2" t="s">
        <v>1192</v>
      </c>
      <c r="L1072" t="str">
        <f t="shared" si="161"/>
        <v>Back Rub</v>
      </c>
      <c r="M1072" s="2" t="str">
        <f t="shared" si="158"/>
        <v>PI.IC.PA.102309.01</v>
      </c>
      <c r="N1072" s="12"/>
      <c r="O1072" s="12" t="str">
        <f t="shared" si="159"/>
        <v>PH.IC.PA.102309.01</v>
      </c>
      <c r="Q1072" s="12" t="str">
        <f t="shared" si="160"/>
        <v>CL.IC.PA.102309.01</v>
      </c>
      <c r="R1072" t="s">
        <v>1141</v>
      </c>
      <c r="S1072">
        <v>487</v>
      </c>
    </row>
    <row r="1073" spans="1:19" ht="15">
      <c r="A1073" s="25" t="s">
        <v>6896</v>
      </c>
      <c r="B1073" s="25"/>
      <c r="C1073" s="22" t="s">
        <v>10905</v>
      </c>
      <c r="D1073" s="25"/>
      <c r="E1073" s="2" t="s">
        <v>5753</v>
      </c>
      <c r="F1073" s="25" t="s">
        <v>7402</v>
      </c>
      <c r="G1073" s="25" t="s">
        <v>7643</v>
      </c>
      <c r="H1073" s="22" t="s">
        <v>10905</v>
      </c>
      <c r="I1073" s="25" t="s">
        <v>7643</v>
      </c>
      <c r="J1073" s="11" t="str">
        <f t="shared" si="157"/>
        <v>IC.PA.102310</v>
      </c>
      <c r="K1073" s="2" t="s">
        <v>1192</v>
      </c>
      <c r="L1073" t="str">
        <f t="shared" si="161"/>
        <v>Biofeedback</v>
      </c>
      <c r="M1073" s="2" t="str">
        <f t="shared" si="158"/>
        <v>PI.IC.PA.102310.01</v>
      </c>
      <c r="N1073" s="12"/>
      <c r="O1073" s="12" t="str">
        <f t="shared" si="159"/>
        <v>PH.IC.PA.102310.01</v>
      </c>
      <c r="Q1073" s="12" t="str">
        <f t="shared" si="160"/>
        <v>CL.IC.PA.102310.01</v>
      </c>
      <c r="R1073" t="s">
        <v>1141</v>
      </c>
      <c r="S1073">
        <v>487</v>
      </c>
    </row>
    <row r="1074" spans="1:19" ht="15">
      <c r="A1074" s="25" t="s">
        <v>6896</v>
      </c>
      <c r="B1074" s="25"/>
      <c r="C1074" s="22" t="s">
        <v>10905</v>
      </c>
      <c r="D1074" s="25"/>
      <c r="E1074" s="2" t="s">
        <v>5753</v>
      </c>
      <c r="F1074" s="25" t="s">
        <v>7402</v>
      </c>
      <c r="G1074" s="25" t="s">
        <v>7644</v>
      </c>
      <c r="H1074" s="22" t="s">
        <v>8048</v>
      </c>
      <c r="I1074" s="25" t="s">
        <v>7644</v>
      </c>
      <c r="J1074" s="11" t="str">
        <f t="shared" si="157"/>
        <v>IC.PA.102311</v>
      </c>
      <c r="K1074" s="2" t="s">
        <v>1192</v>
      </c>
      <c r="L1074" t="str">
        <f t="shared" si="161"/>
        <v>Epidural</v>
      </c>
      <c r="M1074" s="2" t="str">
        <f t="shared" si="158"/>
        <v>PI.IC.PA.102311.01</v>
      </c>
      <c r="N1074" s="12"/>
      <c r="O1074" s="12" t="str">
        <f t="shared" si="159"/>
        <v>PH.IC.PA.102311.01</v>
      </c>
      <c r="Q1074" s="12" t="str">
        <f t="shared" si="160"/>
        <v>CL.IC.PA.102311.01</v>
      </c>
      <c r="R1074" t="s">
        <v>1141</v>
      </c>
      <c r="S1074">
        <v>487</v>
      </c>
    </row>
    <row r="1075" spans="1:19" ht="15">
      <c r="A1075" s="25" t="s">
        <v>6896</v>
      </c>
      <c r="B1075" s="25"/>
      <c r="C1075" s="22" t="s">
        <v>10905</v>
      </c>
      <c r="D1075" s="25"/>
      <c r="E1075" s="2" t="s">
        <v>5753</v>
      </c>
      <c r="F1075" s="25" t="s">
        <v>7402</v>
      </c>
      <c r="G1075" s="25" t="s">
        <v>7645</v>
      </c>
      <c r="H1075" s="22" t="s">
        <v>11023</v>
      </c>
      <c r="I1075" s="25" t="s">
        <v>7645</v>
      </c>
      <c r="J1075" s="11" t="str">
        <f t="shared" si="157"/>
        <v>IC.PA.102312</v>
      </c>
      <c r="K1075" s="2" t="s">
        <v>1192</v>
      </c>
      <c r="L1075" t="str">
        <f t="shared" si="161"/>
        <v>Guided Imagery</v>
      </c>
      <c r="M1075" s="2" t="str">
        <f t="shared" si="158"/>
        <v>PI.IC.PA.102312.01</v>
      </c>
      <c r="N1075" s="12"/>
      <c r="O1075" s="12" t="str">
        <f t="shared" si="159"/>
        <v>PH.IC.PA.102312.01</v>
      </c>
      <c r="Q1075" s="12" t="str">
        <f t="shared" si="160"/>
        <v>CL.IC.PA.102312.01</v>
      </c>
      <c r="R1075" t="s">
        <v>1141</v>
      </c>
      <c r="S1075">
        <v>487</v>
      </c>
    </row>
    <row r="1076" spans="1:19" ht="15">
      <c r="A1076" s="25" t="s">
        <v>6896</v>
      </c>
      <c r="B1076" s="25"/>
      <c r="C1076" s="22" t="s">
        <v>10905</v>
      </c>
      <c r="D1076" s="25"/>
      <c r="E1076" s="2" t="s">
        <v>5753</v>
      </c>
      <c r="F1076" s="25" t="s">
        <v>7402</v>
      </c>
      <c r="G1076" s="25" t="s">
        <v>7646</v>
      </c>
      <c r="H1076" s="22" t="s">
        <v>8201</v>
      </c>
      <c r="I1076" s="25" t="s">
        <v>7646</v>
      </c>
      <c r="J1076" s="11" t="str">
        <f t="shared" si="157"/>
        <v>IC.PA.102313</v>
      </c>
      <c r="K1076" s="2" t="s">
        <v>1192</v>
      </c>
      <c r="L1076" t="str">
        <f t="shared" si="161"/>
        <v>IM Med</v>
      </c>
      <c r="M1076" s="2" t="str">
        <f t="shared" si="158"/>
        <v>PI.IC.PA.102313.01</v>
      </c>
      <c r="N1076" s="12"/>
      <c r="O1076" s="12" t="str">
        <f t="shared" si="159"/>
        <v>PH.IC.PA.102313.01</v>
      </c>
      <c r="Q1076" s="12" t="str">
        <f t="shared" si="160"/>
        <v>CL.IC.PA.102313.01</v>
      </c>
      <c r="R1076" t="s">
        <v>1141</v>
      </c>
      <c r="S1076">
        <v>487</v>
      </c>
    </row>
    <row r="1077" spans="1:19" ht="15">
      <c r="A1077" s="25" t="s">
        <v>6896</v>
      </c>
      <c r="B1077" s="25"/>
      <c r="C1077" s="22" t="s">
        <v>10905</v>
      </c>
      <c r="D1077" s="25"/>
      <c r="E1077" s="2" t="s">
        <v>5753</v>
      </c>
      <c r="F1077" s="25" t="s">
        <v>7402</v>
      </c>
      <c r="G1077" s="25" t="s">
        <v>7647</v>
      </c>
      <c r="H1077" s="22" t="s">
        <v>9621</v>
      </c>
      <c r="I1077" s="25" t="s">
        <v>7647</v>
      </c>
      <c r="J1077" s="11" t="str">
        <f t="shared" si="157"/>
        <v>IC.PA.102314</v>
      </c>
      <c r="K1077" s="2" t="s">
        <v>1192</v>
      </c>
      <c r="L1077" t="str">
        <f t="shared" si="161"/>
        <v>IV Med</v>
      </c>
      <c r="M1077" s="2" t="str">
        <f t="shared" si="158"/>
        <v>PI.IC.PA.102314.01</v>
      </c>
      <c r="N1077" s="12"/>
      <c r="O1077" s="12" t="str">
        <f t="shared" si="159"/>
        <v>PH.IC.PA.102314.01</v>
      </c>
      <c r="Q1077" s="12" t="str">
        <f t="shared" si="160"/>
        <v>CL.IC.PA.102314.01</v>
      </c>
      <c r="R1077" t="s">
        <v>1141</v>
      </c>
      <c r="S1077">
        <v>487</v>
      </c>
    </row>
    <row r="1078" spans="1:19" ht="15">
      <c r="A1078" s="25" t="s">
        <v>6896</v>
      </c>
      <c r="B1078" s="25"/>
      <c r="C1078" s="22" t="s">
        <v>10905</v>
      </c>
      <c r="D1078" s="25"/>
      <c r="E1078" s="2" t="s">
        <v>5753</v>
      </c>
      <c r="F1078" s="25" t="s">
        <v>7402</v>
      </c>
      <c r="G1078" s="25" t="s">
        <v>7648</v>
      </c>
      <c r="H1078" s="22" t="s">
        <v>6135</v>
      </c>
      <c r="I1078" s="25" t="s">
        <v>7648</v>
      </c>
      <c r="J1078" s="11" t="str">
        <f t="shared" si="157"/>
        <v>IC.PA.102315</v>
      </c>
      <c r="K1078" s="2" t="s">
        <v>1192</v>
      </c>
      <c r="L1078" t="str">
        <f t="shared" si="161"/>
        <v>Massage</v>
      </c>
      <c r="M1078" s="2" t="str">
        <f t="shared" si="158"/>
        <v>PI.IC.PA.102315.01</v>
      </c>
      <c r="N1078" s="12"/>
      <c r="O1078" s="12" t="str">
        <f t="shared" si="159"/>
        <v>PH.IC.PA.102315.01</v>
      </c>
      <c r="Q1078" s="12" t="str">
        <f t="shared" si="160"/>
        <v>CL.IC.PA.102315.01</v>
      </c>
      <c r="R1078" t="s">
        <v>1141</v>
      </c>
      <c r="S1078">
        <v>487</v>
      </c>
    </row>
    <row r="1079" spans="1:19" ht="15">
      <c r="A1079" s="25" t="s">
        <v>6896</v>
      </c>
      <c r="B1079" s="25"/>
      <c r="C1079" s="22" t="s">
        <v>10905</v>
      </c>
      <c r="D1079" s="25"/>
      <c r="E1079" s="2" t="s">
        <v>5753</v>
      </c>
      <c r="F1079" s="25" t="s">
        <v>7402</v>
      </c>
      <c r="G1079" s="25" t="s">
        <v>7649</v>
      </c>
      <c r="H1079" s="22" t="s">
        <v>5740</v>
      </c>
      <c r="I1079" s="25" t="s">
        <v>7649</v>
      </c>
      <c r="J1079" s="11" t="str">
        <f t="shared" si="157"/>
        <v>IC.PA.102316</v>
      </c>
      <c r="K1079" s="2" t="s">
        <v>1192</v>
      </c>
      <c r="L1079" t="str">
        <f t="shared" si="161"/>
        <v>Music Therapy</v>
      </c>
      <c r="M1079" s="2" t="str">
        <f t="shared" si="158"/>
        <v>PI.IC.PA.102316.01</v>
      </c>
      <c r="N1079" s="12"/>
      <c r="O1079" s="12" t="str">
        <f t="shared" si="159"/>
        <v>PH.IC.PA.102316.01</v>
      </c>
      <c r="Q1079" s="12" t="str">
        <f t="shared" si="160"/>
        <v>CL.IC.PA.102316.01</v>
      </c>
      <c r="R1079" t="s">
        <v>1141</v>
      </c>
      <c r="S1079">
        <v>487</v>
      </c>
    </row>
    <row r="1080" spans="1:19" ht="15">
      <c r="A1080" s="25" t="s">
        <v>6896</v>
      </c>
      <c r="B1080" s="25"/>
      <c r="C1080" s="22" t="s">
        <v>10905</v>
      </c>
      <c r="D1080" s="25"/>
      <c r="E1080" s="2" t="s">
        <v>5753</v>
      </c>
      <c r="F1080" s="25" t="s">
        <v>7402</v>
      </c>
      <c r="G1080" s="25" t="s">
        <v>7799</v>
      </c>
      <c r="H1080" s="22" t="s">
        <v>6865</v>
      </c>
      <c r="I1080" s="25" t="s">
        <v>7799</v>
      </c>
      <c r="J1080" s="11" t="str">
        <f t="shared" si="157"/>
        <v>IC.PA.102317</v>
      </c>
      <c r="K1080" s="2" t="s">
        <v>11324</v>
      </c>
      <c r="L1080" t="str">
        <f t="shared" si="161"/>
        <v>PCA</v>
      </c>
      <c r="M1080" s="2" t="str">
        <f t="shared" si="158"/>
        <v>PI.IC.PA.102317.01</v>
      </c>
      <c r="N1080" s="12"/>
      <c r="O1080" s="12" t="str">
        <f t="shared" si="159"/>
        <v>PH.IC.PA.102317.01</v>
      </c>
      <c r="Q1080" s="12" t="str">
        <f t="shared" si="160"/>
        <v>CL.IC.PA.102317.01</v>
      </c>
      <c r="R1080" t="s">
        <v>1141</v>
      </c>
      <c r="S1080">
        <v>487</v>
      </c>
    </row>
    <row r="1081" spans="1:19" ht="15">
      <c r="A1081" s="25" t="s">
        <v>6896</v>
      </c>
      <c r="B1081" s="25"/>
      <c r="C1081" s="22" t="s">
        <v>10905</v>
      </c>
      <c r="D1081" s="25"/>
      <c r="E1081" s="2" t="s">
        <v>5753</v>
      </c>
      <c r="F1081" s="25" t="s">
        <v>7402</v>
      </c>
      <c r="G1081" s="25" t="s">
        <v>7798</v>
      </c>
      <c r="H1081" s="22" t="s">
        <v>5743</v>
      </c>
      <c r="I1081" s="25" t="s">
        <v>7798</v>
      </c>
      <c r="J1081" s="11" t="str">
        <f t="shared" si="157"/>
        <v>IC.PA.102318</v>
      </c>
      <c r="K1081" s="2" t="s">
        <v>11324</v>
      </c>
      <c r="L1081" t="str">
        <f t="shared" si="161"/>
        <v>PO Med</v>
      </c>
      <c r="M1081" s="2" t="str">
        <f t="shared" si="158"/>
        <v>PI.IC.PA.102318.01</v>
      </c>
      <c r="N1081" s="12"/>
      <c r="O1081" s="12" t="str">
        <f t="shared" si="159"/>
        <v>PH.IC.PA.102318.01</v>
      </c>
      <c r="Q1081" s="12" t="str">
        <f t="shared" si="160"/>
        <v>CL.IC.PA.102318.01</v>
      </c>
      <c r="R1081" t="s">
        <v>1141</v>
      </c>
      <c r="S1081">
        <v>487</v>
      </c>
    </row>
    <row r="1082" spans="1:19" ht="15">
      <c r="A1082" s="25" t="s">
        <v>6896</v>
      </c>
      <c r="B1082" s="25"/>
      <c r="C1082" s="22" t="s">
        <v>10905</v>
      </c>
      <c r="D1082" s="25"/>
      <c r="E1082" s="2" t="s">
        <v>5753</v>
      </c>
      <c r="F1082" s="25" t="s">
        <v>7402</v>
      </c>
      <c r="G1082" s="25" t="s">
        <v>7795</v>
      </c>
      <c r="H1082" s="22" t="s">
        <v>967</v>
      </c>
      <c r="I1082" s="25" t="s">
        <v>7795</v>
      </c>
      <c r="J1082" s="11" t="str">
        <f t="shared" si="157"/>
        <v>IC.PA.102319</v>
      </c>
      <c r="K1082" s="2" t="s">
        <v>11324</v>
      </c>
      <c r="L1082" t="str">
        <f t="shared" si="161"/>
        <v>Position Change</v>
      </c>
      <c r="M1082" s="2" t="str">
        <f t="shared" si="158"/>
        <v>PI.IC.PA.102319.01</v>
      </c>
      <c r="N1082" s="12"/>
      <c r="O1082" s="12" t="str">
        <f t="shared" si="159"/>
        <v>PH.IC.PA.102319.01</v>
      </c>
      <c r="Q1082" s="12" t="str">
        <f t="shared" si="160"/>
        <v>CL.IC.PA.102319.01</v>
      </c>
      <c r="R1082" t="s">
        <v>9277</v>
      </c>
      <c r="S1082">
        <v>487</v>
      </c>
    </row>
    <row r="1083" spans="1:19" ht="15">
      <c r="A1083" s="25" t="s">
        <v>6896</v>
      </c>
      <c r="B1083" s="25"/>
      <c r="C1083" s="22" t="s">
        <v>10905</v>
      </c>
      <c r="D1083" s="25"/>
      <c r="E1083" s="2" t="s">
        <v>5753</v>
      </c>
      <c r="F1083" s="25" t="s">
        <v>7402</v>
      </c>
      <c r="G1083" s="25" t="s">
        <v>7961</v>
      </c>
      <c r="H1083" s="22" t="s">
        <v>6396</v>
      </c>
      <c r="I1083" s="25" t="s">
        <v>7961</v>
      </c>
      <c r="J1083" s="11" t="str">
        <f t="shared" si="157"/>
        <v>IC.PA.102320</v>
      </c>
      <c r="K1083" s="2" t="s">
        <v>11324</v>
      </c>
      <c r="L1083" t="str">
        <f t="shared" si="161"/>
        <v>Refuses Meds</v>
      </c>
      <c r="M1083" s="2" t="str">
        <f t="shared" si="158"/>
        <v>PI.IC.PA.102320.01</v>
      </c>
      <c r="N1083" s="12"/>
      <c r="O1083" s="12" t="str">
        <f t="shared" si="159"/>
        <v>PH.IC.PA.102320.01</v>
      </c>
      <c r="Q1083" s="12" t="str">
        <f t="shared" si="160"/>
        <v>CL.IC.PA.102320.01</v>
      </c>
      <c r="R1083" t="s">
        <v>9277</v>
      </c>
      <c r="S1083">
        <v>487</v>
      </c>
    </row>
    <row r="1084" spans="1:19" ht="15">
      <c r="A1084" s="25" t="s">
        <v>6896</v>
      </c>
      <c r="B1084" s="25"/>
      <c r="C1084" s="22" t="s">
        <v>10905</v>
      </c>
      <c r="D1084" s="25"/>
      <c r="E1084" s="2" t="s">
        <v>5753</v>
      </c>
      <c r="F1084" s="25" t="s">
        <v>7402</v>
      </c>
      <c r="G1084" s="25" t="s">
        <v>7962</v>
      </c>
      <c r="H1084" s="22" t="s">
        <v>5577</v>
      </c>
      <c r="I1084" s="25" t="s">
        <v>7962</v>
      </c>
      <c r="J1084" s="11" t="str">
        <f t="shared" si="157"/>
        <v>IC.PA.102321</v>
      </c>
      <c r="K1084" s="2" t="s">
        <v>11324</v>
      </c>
      <c r="L1084" t="str">
        <f t="shared" si="161"/>
        <v>Relaxation</v>
      </c>
      <c r="M1084" s="2" t="str">
        <f t="shared" si="158"/>
        <v>PI.IC.PA.102321.01</v>
      </c>
      <c r="N1084" s="12"/>
      <c r="O1084" s="12" t="str">
        <f t="shared" si="159"/>
        <v>PH.IC.PA.102321.01</v>
      </c>
      <c r="Q1084" s="12" t="str">
        <f t="shared" si="160"/>
        <v>CL.IC.PA.102321.01</v>
      </c>
      <c r="R1084" t="s">
        <v>1141</v>
      </c>
      <c r="S1084">
        <v>487</v>
      </c>
    </row>
    <row r="1085" spans="1:19" ht="15">
      <c r="A1085" s="25" t="s">
        <v>6896</v>
      </c>
      <c r="B1085" s="25"/>
      <c r="C1085" s="22" t="s">
        <v>10905</v>
      </c>
      <c r="D1085" s="25"/>
      <c r="E1085" s="2" t="s">
        <v>5753</v>
      </c>
      <c r="F1085" s="25" t="s">
        <v>7402</v>
      </c>
      <c r="G1085" s="25" t="s">
        <v>7963</v>
      </c>
      <c r="H1085" s="22" t="s">
        <v>5751</v>
      </c>
      <c r="I1085" s="25" t="s">
        <v>7963</v>
      </c>
      <c r="J1085" s="11" t="str">
        <f t="shared" si="157"/>
        <v>IC.PA.102322</v>
      </c>
      <c r="K1085" s="2" t="s">
        <v>11324</v>
      </c>
      <c r="L1085" t="str">
        <f t="shared" si="161"/>
        <v>Splint</v>
      </c>
      <c r="M1085" s="2" t="str">
        <f t="shared" si="158"/>
        <v>PI.IC.PA.102322.01</v>
      </c>
      <c r="N1085" s="12"/>
      <c r="O1085" s="12" t="str">
        <f t="shared" si="159"/>
        <v>PH.IC.PA.102322.01</v>
      </c>
      <c r="Q1085" s="12" t="str">
        <f t="shared" si="160"/>
        <v>CL.IC.PA.102322.01</v>
      </c>
      <c r="R1085" t="s">
        <v>1141</v>
      </c>
      <c r="S1085">
        <v>487</v>
      </c>
    </row>
    <row r="1086" spans="1:19" ht="15">
      <c r="A1086" s="25" t="s">
        <v>6896</v>
      </c>
      <c r="B1086" s="25"/>
      <c r="C1086" s="22" t="s">
        <v>10905</v>
      </c>
      <c r="D1086" s="25"/>
      <c r="E1086" s="2" t="s">
        <v>5753</v>
      </c>
      <c r="F1086" s="25" t="s">
        <v>7402</v>
      </c>
      <c r="G1086" s="25" t="s">
        <v>7964</v>
      </c>
      <c r="H1086" s="22" t="s">
        <v>5753</v>
      </c>
      <c r="I1086" s="25" t="s">
        <v>7964</v>
      </c>
      <c r="J1086" s="11" t="str">
        <f t="shared" si="157"/>
        <v>IC.PA.102323</v>
      </c>
      <c r="K1086" s="2" t="s">
        <v>11324</v>
      </c>
      <c r="L1086" t="str">
        <f t="shared" si="161"/>
        <v>TENS</v>
      </c>
      <c r="M1086" s="2" t="str">
        <f t="shared" si="158"/>
        <v>PI.IC.PA.102323.01</v>
      </c>
      <c r="N1086" s="12"/>
      <c r="O1086" s="12" t="str">
        <f t="shared" si="159"/>
        <v>PH.IC.PA.102323.01</v>
      </c>
      <c r="Q1086" s="12" t="str">
        <f t="shared" si="160"/>
        <v>CL.IC.PA.102323.01</v>
      </c>
      <c r="R1086" t="s">
        <v>1141</v>
      </c>
      <c r="S1086">
        <v>487</v>
      </c>
    </row>
    <row r="1087" spans="1:19" ht="15">
      <c r="A1087" s="25" t="s">
        <v>6896</v>
      </c>
      <c r="B1087" s="25"/>
      <c r="C1087" s="22" t="s">
        <v>10905</v>
      </c>
      <c r="D1087" s="25"/>
      <c r="E1087" s="2" t="s">
        <v>5753</v>
      </c>
      <c r="F1087" s="25" t="s">
        <v>7402</v>
      </c>
      <c r="G1087" s="25" t="s">
        <v>7495</v>
      </c>
      <c r="H1087" s="22" t="s">
        <v>6583</v>
      </c>
      <c r="I1087" s="25" t="s">
        <v>7496</v>
      </c>
      <c r="J1087" s="11" t="str">
        <f t="shared" si="157"/>
        <v>IC.PA.102324</v>
      </c>
      <c r="K1087" s="2" t="s">
        <v>11324</v>
      </c>
      <c r="L1087" t="str">
        <f t="shared" si="161"/>
        <v>Special mattress</v>
      </c>
      <c r="M1087" s="2" t="str">
        <f t="shared" si="158"/>
        <v>PI.IC.PA.102324.01</v>
      </c>
      <c r="N1087" s="12"/>
      <c r="O1087" s="12" t="str">
        <f t="shared" si="159"/>
        <v>PH.IC.PA.102324.01</v>
      </c>
      <c r="Q1087" s="12" t="str">
        <f t="shared" si="160"/>
        <v>CL.IC.PA.102324.01</v>
      </c>
    </row>
    <row r="1088" spans="1:19" ht="15">
      <c r="A1088" s="25" t="s">
        <v>6896</v>
      </c>
      <c r="B1088" s="25"/>
      <c r="C1088" s="22" t="s">
        <v>10905</v>
      </c>
      <c r="D1088" s="25"/>
      <c r="E1088" s="2" t="s">
        <v>5753</v>
      </c>
      <c r="F1088" s="25" t="s">
        <v>7402</v>
      </c>
      <c r="G1088" s="25" t="s">
        <v>7965</v>
      </c>
      <c r="H1088" s="22" t="s">
        <v>7711</v>
      </c>
      <c r="I1088" s="25" t="s">
        <v>7965</v>
      </c>
      <c r="J1088" s="11" t="str">
        <f t="shared" si="157"/>
        <v>IC.PA.102325</v>
      </c>
      <c r="K1088" s="2" t="s">
        <v>1192</v>
      </c>
      <c r="L1088" t="str">
        <f t="shared" si="161"/>
        <v>Exercise</v>
      </c>
      <c r="M1088" s="2" t="str">
        <f t="shared" si="158"/>
        <v>PI.IC.PA.102325.01</v>
      </c>
      <c r="N1088" s="12"/>
      <c r="O1088" s="12" t="str">
        <f t="shared" si="159"/>
        <v>PH.IC.PA.102325.01</v>
      </c>
      <c r="Q1088" s="12" t="str">
        <f t="shared" si="160"/>
        <v>CL.IC.PA.102325.01</v>
      </c>
      <c r="R1088" t="s">
        <v>1141</v>
      </c>
      <c r="S1088">
        <v>802</v>
      </c>
    </row>
    <row r="1089" spans="1:19" ht="15">
      <c r="A1089" s="25" t="s">
        <v>6896</v>
      </c>
      <c r="B1089" s="25"/>
      <c r="C1089" s="22" t="s">
        <v>10905</v>
      </c>
      <c r="D1089" s="25"/>
      <c r="E1089" s="2" t="s">
        <v>5753</v>
      </c>
      <c r="F1089" s="25" t="s">
        <v>7402</v>
      </c>
      <c r="G1089" s="25" t="s">
        <v>7804</v>
      </c>
      <c r="H1089" s="22" t="s">
        <v>7805</v>
      </c>
      <c r="I1089" s="25" t="s">
        <v>7652</v>
      </c>
      <c r="J1089" s="11" t="str">
        <f t="shared" si="157"/>
        <v>IC.PA.102326</v>
      </c>
      <c r="K1089" s="2" t="s">
        <v>11324</v>
      </c>
      <c r="L1089" t="str">
        <f t="shared" si="161"/>
        <v>Alternative Therapy</v>
      </c>
      <c r="M1089" s="2" t="str">
        <f t="shared" si="158"/>
        <v>PI.IC.PA.102326.01</v>
      </c>
      <c r="N1089" s="12"/>
      <c r="O1089" s="12" t="str">
        <f t="shared" si="159"/>
        <v>PH.IC.PA.102326.01</v>
      </c>
      <c r="Q1089" s="12" t="str">
        <f t="shared" si="160"/>
        <v>CL.IC.PA.102326.01</v>
      </c>
      <c r="R1089" t="s">
        <v>1141</v>
      </c>
      <c r="S1089">
        <v>802</v>
      </c>
    </row>
    <row r="1090" spans="1:19" ht="15">
      <c r="A1090" s="25" t="s">
        <v>6896</v>
      </c>
      <c r="B1090" s="25"/>
      <c r="C1090" s="22" t="s">
        <v>10905</v>
      </c>
      <c r="D1090" s="25"/>
      <c r="E1090" s="2" t="s">
        <v>5753</v>
      </c>
      <c r="F1090" s="25" t="s">
        <v>7402</v>
      </c>
      <c r="G1090" s="25" t="s">
        <v>4513</v>
      </c>
      <c r="H1090" s="22" t="s">
        <v>5889</v>
      </c>
      <c r="I1090" s="25" t="s">
        <v>4513</v>
      </c>
      <c r="J1090" s="11" t="str">
        <f t="shared" si="157"/>
        <v>IC.PA.102327</v>
      </c>
      <c r="K1090" s="2" t="s">
        <v>1192</v>
      </c>
      <c r="L1090" t="str">
        <f t="shared" si="161"/>
        <v>Other</v>
      </c>
      <c r="M1090" s="2" t="str">
        <f t="shared" si="158"/>
        <v>PI.IC.PA.102327.01</v>
      </c>
      <c r="N1090" s="12"/>
      <c r="O1090" s="12" t="str">
        <f t="shared" si="159"/>
        <v>PH.IC.PA.102327.01</v>
      </c>
      <c r="Q1090" s="12" t="str">
        <f t="shared" si="160"/>
        <v>CL.IC.PA.102327.01</v>
      </c>
      <c r="R1090" t="s">
        <v>1141</v>
      </c>
      <c r="S1090">
        <v>802</v>
      </c>
    </row>
    <row r="1091" spans="1:19" ht="15">
      <c r="A1091" s="25" t="s">
        <v>6896</v>
      </c>
      <c r="B1091" s="25"/>
      <c r="C1091" s="22" t="s">
        <v>10905</v>
      </c>
      <c r="D1091" s="25" t="s">
        <v>7403</v>
      </c>
      <c r="E1091" s="2" t="s">
        <v>6583</v>
      </c>
      <c r="F1091" s="25" t="s">
        <v>7404</v>
      </c>
      <c r="G1091" s="25" t="s">
        <v>7807</v>
      </c>
      <c r="H1091" s="22" t="s">
        <v>1396</v>
      </c>
      <c r="I1091" s="25" t="s">
        <v>8130</v>
      </c>
      <c r="J1091" s="11" t="str">
        <f t="shared" si="157"/>
        <v>IC.PA.102401</v>
      </c>
      <c r="K1091" s="2" t="s">
        <v>1192</v>
      </c>
      <c r="L1091" t="str">
        <f t="shared" si="161"/>
        <v>Numeric Scale</v>
      </c>
      <c r="M1091" s="2" t="str">
        <f t="shared" si="158"/>
        <v>PI.IC.PA.102401.01</v>
      </c>
      <c r="N1091" s="12"/>
      <c r="O1091" s="12" t="str">
        <f t="shared" si="159"/>
        <v>PH.IC.PA.102401.01</v>
      </c>
      <c r="Q1091" s="12" t="str">
        <f t="shared" si="160"/>
        <v>CL.IC.PA.102401.01</v>
      </c>
    </row>
    <row r="1092" spans="1:19" ht="15">
      <c r="A1092" s="25" t="s">
        <v>6896</v>
      </c>
      <c r="B1092" s="25"/>
      <c r="C1092" s="22" t="s">
        <v>10905</v>
      </c>
      <c r="D1092" s="25"/>
      <c r="E1092" s="2" t="s">
        <v>6583</v>
      </c>
      <c r="F1092" s="25" t="s">
        <v>7404</v>
      </c>
      <c r="G1092" s="25" t="s">
        <v>7808</v>
      </c>
      <c r="H1092" s="22" t="s">
        <v>1398</v>
      </c>
      <c r="I1092" s="25" t="s">
        <v>7809</v>
      </c>
      <c r="J1092" s="11" t="str">
        <f t="shared" si="157"/>
        <v>IC.PA.102402</v>
      </c>
      <c r="K1092" s="2" t="s">
        <v>1192</v>
      </c>
      <c r="L1092" t="str">
        <f t="shared" si="161"/>
        <v>Face Scale (Wong Baker)</v>
      </c>
      <c r="M1092" s="2" t="str">
        <f t="shared" si="158"/>
        <v>PI.IC.PA.102402.01</v>
      </c>
      <c r="N1092" s="12"/>
      <c r="O1092" s="12" t="str">
        <f t="shared" si="159"/>
        <v>PH.IC.PA.102402.01</v>
      </c>
      <c r="Q1092" s="12" t="str">
        <f t="shared" si="160"/>
        <v>CL.IC.PA.102402.01</v>
      </c>
    </row>
    <row r="1093" spans="1:19" ht="15">
      <c r="A1093" s="25" t="s">
        <v>6896</v>
      </c>
      <c r="B1093" s="25"/>
      <c r="C1093" s="22" t="s">
        <v>10905</v>
      </c>
      <c r="D1093" s="25"/>
      <c r="E1093" s="2" t="s">
        <v>6583</v>
      </c>
      <c r="F1093" s="25" t="s">
        <v>7404</v>
      </c>
      <c r="G1093" s="25" t="s">
        <v>7810</v>
      </c>
      <c r="H1093" s="22" t="s">
        <v>1400</v>
      </c>
      <c r="I1093" s="25" t="s">
        <v>7811</v>
      </c>
      <c r="J1093" s="11" t="str">
        <f t="shared" si="157"/>
        <v>IC.PA.102403</v>
      </c>
      <c r="K1093" s="2" t="s">
        <v>1192</v>
      </c>
      <c r="L1093" t="str">
        <f t="shared" si="161"/>
        <v>Critical Care Pain Observation Tool (In Scores)</v>
      </c>
      <c r="M1093" s="2" t="str">
        <f t="shared" si="158"/>
        <v>PI.IC.PA.102403.01</v>
      </c>
      <c r="N1093" s="12"/>
      <c r="O1093" s="12" t="str">
        <f t="shared" si="159"/>
        <v>PH.IC.PA.102403.01</v>
      </c>
      <c r="Q1093" s="12" t="str">
        <f t="shared" si="160"/>
        <v>CL.IC.PA.102403.01</v>
      </c>
    </row>
    <row r="1094" spans="1:19" ht="15">
      <c r="A1094" t="s">
        <v>6896</v>
      </c>
      <c r="C1094" s="22" t="s">
        <v>10905</v>
      </c>
      <c r="D1094" s="25"/>
      <c r="E1094" s="2" t="s">
        <v>6583</v>
      </c>
      <c r="F1094" s="25" t="s">
        <v>7404</v>
      </c>
      <c r="G1094" t="s">
        <v>7560</v>
      </c>
      <c r="H1094" s="22" t="s">
        <v>7070</v>
      </c>
      <c r="I1094" t="s">
        <v>7561</v>
      </c>
      <c r="J1094" s="11" t="str">
        <f t="shared" ref="J1094:J1157" si="162">CONCATENATE("IC.PA.",C1094,E1094,H1094)</f>
        <v>IC.PA.102404</v>
      </c>
      <c r="K1094" s="2" t="s">
        <v>1192</v>
      </c>
      <c r="L1094" t="str">
        <f t="shared" si="161"/>
        <v>Behavior descriptor</v>
      </c>
      <c r="M1094" s="2" t="str">
        <f t="shared" ref="M1094:M1157" si="163">CONCATENATE("PI.",J1094,".",K1094)</f>
        <v>PI.IC.PA.102404.01</v>
      </c>
      <c r="N1094" s="12"/>
      <c r="O1094" s="12" t="str">
        <f t="shared" ref="O1094:O1157" si="164">CONCATENATE("PH.",J1094,".",K1094)</f>
        <v>PH.IC.PA.102404.01</v>
      </c>
      <c r="Q1094" s="12" t="str">
        <f t="shared" ref="Q1094:Q1157" si="165">CONCATENATE("CL.",J1094,".",K1094)</f>
        <v>CL.IC.PA.102404.01</v>
      </c>
      <c r="R1094" t="s">
        <v>1141</v>
      </c>
      <c r="S1094">
        <v>482</v>
      </c>
    </row>
    <row r="1095" spans="1:19" ht="15">
      <c r="A1095" s="25" t="s">
        <v>6896</v>
      </c>
      <c r="B1095" s="25"/>
      <c r="C1095" s="22" t="s">
        <v>10905</v>
      </c>
      <c r="D1095" s="25" t="s">
        <v>7405</v>
      </c>
      <c r="E1095" s="2" t="s">
        <v>7711</v>
      </c>
      <c r="F1095" s="25" t="s">
        <v>7559</v>
      </c>
      <c r="G1095" s="25" t="s">
        <v>7565</v>
      </c>
      <c r="H1095" s="22" t="s">
        <v>1396</v>
      </c>
      <c r="I1095" s="2" t="s">
        <v>7566</v>
      </c>
      <c r="J1095" s="11" t="str">
        <f t="shared" si="162"/>
        <v>IC.PA.102501</v>
      </c>
      <c r="K1095" s="2" t="s">
        <v>1192</v>
      </c>
      <c r="L1095" t="str">
        <f t="shared" si="161"/>
        <v>Scale = 0 No pain</v>
      </c>
      <c r="M1095" s="2" t="str">
        <f t="shared" si="163"/>
        <v>PI.IC.PA.102501.01</v>
      </c>
      <c r="N1095" s="12"/>
      <c r="O1095" s="12" t="str">
        <f t="shared" si="164"/>
        <v>PH.IC.PA.102501.01</v>
      </c>
      <c r="Q1095" s="12" t="str">
        <f t="shared" si="165"/>
        <v>CL.IC.PA.102501.01</v>
      </c>
    </row>
    <row r="1096" spans="1:19" ht="15">
      <c r="A1096" s="25" t="s">
        <v>6896</v>
      </c>
      <c r="B1096" s="25"/>
      <c r="C1096" s="22" t="s">
        <v>10905</v>
      </c>
      <c r="D1096" s="25"/>
      <c r="E1096" s="2" t="s">
        <v>7711</v>
      </c>
      <c r="F1096" s="25" t="s">
        <v>7559</v>
      </c>
      <c r="G1096" s="25" t="s">
        <v>7568</v>
      </c>
      <c r="H1096" s="22" t="s">
        <v>1398</v>
      </c>
      <c r="I1096" s="2" t="s">
        <v>7712</v>
      </c>
      <c r="J1096" s="11" t="str">
        <f t="shared" si="162"/>
        <v>IC.PA.102502</v>
      </c>
      <c r="K1096" s="2" t="s">
        <v>1192</v>
      </c>
      <c r="L1096" t="str">
        <f t="shared" si="161"/>
        <v>Scale = 1</v>
      </c>
      <c r="M1096" s="2" t="str">
        <f t="shared" si="163"/>
        <v>PI.IC.PA.102502.01</v>
      </c>
      <c r="N1096" s="12"/>
      <c r="O1096" s="12" t="str">
        <f t="shared" si="164"/>
        <v>PH.IC.PA.102502.01</v>
      </c>
      <c r="Q1096" s="12" t="str">
        <f t="shared" si="165"/>
        <v>CL.IC.PA.102502.01</v>
      </c>
    </row>
    <row r="1097" spans="1:19" ht="15">
      <c r="A1097" s="25" t="s">
        <v>6896</v>
      </c>
      <c r="B1097" s="25"/>
      <c r="C1097" s="22" t="s">
        <v>10905</v>
      </c>
      <c r="D1097" s="25"/>
      <c r="E1097" s="2" t="s">
        <v>7711</v>
      </c>
      <c r="F1097" s="25" t="s">
        <v>7559</v>
      </c>
      <c r="G1097" s="25" t="s">
        <v>7570</v>
      </c>
      <c r="H1097" s="22" t="s">
        <v>1400</v>
      </c>
      <c r="I1097" s="2" t="s">
        <v>7713</v>
      </c>
      <c r="J1097" s="11" t="str">
        <f t="shared" si="162"/>
        <v>IC.PA.102503</v>
      </c>
      <c r="K1097" s="2" t="s">
        <v>1192</v>
      </c>
      <c r="L1097" t="str">
        <f t="shared" si="161"/>
        <v>Scale = 2</v>
      </c>
      <c r="M1097" s="2" t="str">
        <f t="shared" si="163"/>
        <v>PI.IC.PA.102503.01</v>
      </c>
      <c r="N1097" s="12"/>
      <c r="O1097" s="12" t="str">
        <f t="shared" si="164"/>
        <v>PH.IC.PA.102503.01</v>
      </c>
      <c r="Q1097" s="12" t="str">
        <f t="shared" si="165"/>
        <v>CL.IC.PA.102503.01</v>
      </c>
    </row>
    <row r="1098" spans="1:19" ht="15">
      <c r="A1098" s="25" t="s">
        <v>6896</v>
      </c>
      <c r="B1098" s="25"/>
      <c r="C1098" s="22" t="s">
        <v>10905</v>
      </c>
      <c r="D1098" s="25"/>
      <c r="E1098" s="2" t="s">
        <v>7711</v>
      </c>
      <c r="F1098" s="25" t="s">
        <v>7559</v>
      </c>
      <c r="G1098" s="25" t="s">
        <v>7572</v>
      </c>
      <c r="H1098" s="22" t="s">
        <v>1402</v>
      </c>
      <c r="I1098" s="2" t="s">
        <v>7714</v>
      </c>
      <c r="J1098" s="11" t="str">
        <f t="shared" si="162"/>
        <v>IC.PA.102504</v>
      </c>
      <c r="K1098" s="2" t="s">
        <v>1192</v>
      </c>
      <c r="L1098" t="str">
        <f t="shared" si="161"/>
        <v>Scale = 3</v>
      </c>
      <c r="M1098" s="2" t="str">
        <f t="shared" si="163"/>
        <v>PI.IC.PA.102504.01</v>
      </c>
      <c r="N1098" s="12"/>
      <c r="O1098" s="12" t="str">
        <f t="shared" si="164"/>
        <v>PH.IC.PA.102504.01</v>
      </c>
      <c r="Q1098" s="12" t="str">
        <f t="shared" si="165"/>
        <v>CL.IC.PA.102504.01</v>
      </c>
    </row>
    <row r="1099" spans="1:19" ht="15">
      <c r="A1099" s="25" t="s">
        <v>6896</v>
      </c>
      <c r="B1099" s="25"/>
      <c r="C1099" s="22" t="s">
        <v>10905</v>
      </c>
      <c r="D1099" s="25"/>
      <c r="E1099" s="2" t="s">
        <v>7711</v>
      </c>
      <c r="F1099" s="25" t="s">
        <v>7559</v>
      </c>
      <c r="G1099" s="25" t="s">
        <v>7721</v>
      </c>
      <c r="H1099" s="22" t="s">
        <v>1404</v>
      </c>
      <c r="I1099" s="2" t="s">
        <v>7715</v>
      </c>
      <c r="J1099" s="11" t="str">
        <f t="shared" si="162"/>
        <v>IC.PA.102505</v>
      </c>
      <c r="K1099" s="2" t="s">
        <v>1192</v>
      </c>
      <c r="L1099" t="str">
        <f t="shared" si="161"/>
        <v>Scale = 4</v>
      </c>
      <c r="M1099" s="2" t="str">
        <f t="shared" si="163"/>
        <v>PI.IC.PA.102505.01</v>
      </c>
      <c r="N1099" s="12"/>
      <c r="O1099" s="12" t="str">
        <f t="shared" si="164"/>
        <v>PH.IC.PA.102505.01</v>
      </c>
      <c r="Q1099" s="12" t="str">
        <f t="shared" si="165"/>
        <v>CL.IC.PA.102505.01</v>
      </c>
    </row>
    <row r="1100" spans="1:19" ht="15">
      <c r="A1100" s="25" t="s">
        <v>6896</v>
      </c>
      <c r="B1100" s="25"/>
      <c r="C1100" s="22" t="s">
        <v>10905</v>
      </c>
      <c r="D1100" s="25"/>
      <c r="E1100" s="2" t="s">
        <v>7711</v>
      </c>
      <c r="F1100" s="25" t="s">
        <v>7559</v>
      </c>
      <c r="G1100" s="25" t="s">
        <v>7723</v>
      </c>
      <c r="H1100" s="22" t="s">
        <v>1406</v>
      </c>
      <c r="I1100" s="2" t="s">
        <v>7716</v>
      </c>
      <c r="J1100" s="11" t="str">
        <f t="shared" si="162"/>
        <v>IC.PA.102506</v>
      </c>
      <c r="K1100" s="2" t="s">
        <v>1192</v>
      </c>
      <c r="L1100" t="str">
        <f t="shared" si="161"/>
        <v>Scale = 5</v>
      </c>
      <c r="M1100" s="2" t="str">
        <f t="shared" si="163"/>
        <v>PI.IC.PA.102506.01</v>
      </c>
      <c r="N1100" s="12"/>
      <c r="O1100" s="12" t="str">
        <f t="shared" si="164"/>
        <v>PH.IC.PA.102506.01</v>
      </c>
      <c r="Q1100" s="12" t="str">
        <f t="shared" si="165"/>
        <v>CL.IC.PA.102506.01</v>
      </c>
    </row>
    <row r="1101" spans="1:19" ht="15">
      <c r="A1101" s="25" t="s">
        <v>6896</v>
      </c>
      <c r="B1101" s="25"/>
      <c r="C1101" s="22" t="s">
        <v>10905</v>
      </c>
      <c r="D1101" s="25"/>
      <c r="E1101" s="2" t="s">
        <v>7711</v>
      </c>
      <c r="F1101" s="25" t="s">
        <v>7559</v>
      </c>
      <c r="G1101" s="25" t="s">
        <v>7725</v>
      </c>
      <c r="H1101" s="22" t="s">
        <v>1419</v>
      </c>
      <c r="I1101" s="2" t="s">
        <v>7717</v>
      </c>
      <c r="J1101" s="11" t="str">
        <f t="shared" si="162"/>
        <v>IC.PA.102507</v>
      </c>
      <c r="K1101" s="2" t="s">
        <v>1192</v>
      </c>
      <c r="L1101" t="str">
        <f t="shared" si="161"/>
        <v>Scale = 6</v>
      </c>
      <c r="M1101" s="2" t="str">
        <f t="shared" si="163"/>
        <v>PI.IC.PA.102507.01</v>
      </c>
      <c r="N1101" s="12"/>
      <c r="O1101" s="12" t="str">
        <f t="shared" si="164"/>
        <v>PH.IC.PA.102507.01</v>
      </c>
      <c r="Q1101" s="12" t="str">
        <f t="shared" si="165"/>
        <v>CL.IC.PA.102507.01</v>
      </c>
    </row>
    <row r="1102" spans="1:19" ht="15">
      <c r="A1102" s="25" t="s">
        <v>6896</v>
      </c>
      <c r="B1102" s="25"/>
      <c r="C1102" s="22" t="s">
        <v>10905</v>
      </c>
      <c r="D1102" s="25"/>
      <c r="E1102" s="2" t="s">
        <v>7711</v>
      </c>
      <c r="F1102" s="25" t="s">
        <v>7559</v>
      </c>
      <c r="G1102" s="25" t="s">
        <v>8034</v>
      </c>
      <c r="H1102" s="22" t="s">
        <v>1550</v>
      </c>
      <c r="I1102" s="2" t="s">
        <v>7718</v>
      </c>
      <c r="J1102" s="11" t="str">
        <f t="shared" si="162"/>
        <v>IC.PA.102508</v>
      </c>
      <c r="K1102" s="2" t="s">
        <v>1192</v>
      </c>
      <c r="L1102" t="str">
        <f t="shared" si="161"/>
        <v>Scale = 7</v>
      </c>
      <c r="M1102" s="2" t="str">
        <f t="shared" si="163"/>
        <v>PI.IC.PA.102508.01</v>
      </c>
      <c r="N1102" s="12"/>
      <c r="O1102" s="12" t="str">
        <f t="shared" si="164"/>
        <v>PH.IC.PA.102508.01</v>
      </c>
      <c r="Q1102" s="12" t="str">
        <f t="shared" si="165"/>
        <v>CL.IC.PA.102508.01</v>
      </c>
    </row>
    <row r="1103" spans="1:19" ht="15">
      <c r="A1103" s="25" t="s">
        <v>6896</v>
      </c>
      <c r="B1103" s="25"/>
      <c r="C1103" s="22" t="s">
        <v>10905</v>
      </c>
      <c r="D1103" s="25"/>
      <c r="E1103" s="2" t="s">
        <v>7711</v>
      </c>
      <c r="F1103" s="25" t="s">
        <v>7559</v>
      </c>
      <c r="G1103" s="25" t="s">
        <v>8036</v>
      </c>
      <c r="H1103" s="22" t="s">
        <v>1551</v>
      </c>
      <c r="I1103" s="2" t="s">
        <v>7719</v>
      </c>
      <c r="J1103" s="11" t="str">
        <f t="shared" si="162"/>
        <v>IC.PA.102509</v>
      </c>
      <c r="K1103" s="2" t="s">
        <v>1192</v>
      </c>
      <c r="L1103" t="str">
        <f t="shared" si="161"/>
        <v>Scale = 8</v>
      </c>
      <c r="M1103" s="2" t="str">
        <f t="shared" si="163"/>
        <v>PI.IC.PA.102509.01</v>
      </c>
      <c r="N1103" s="12"/>
      <c r="O1103" s="12" t="str">
        <f t="shared" si="164"/>
        <v>PH.IC.PA.102509.01</v>
      </c>
      <c r="Q1103" s="12" t="str">
        <f t="shared" si="165"/>
        <v>CL.IC.PA.102509.01</v>
      </c>
    </row>
    <row r="1104" spans="1:19" ht="15">
      <c r="A1104" s="25" t="s">
        <v>6896</v>
      </c>
      <c r="B1104" s="25"/>
      <c r="C1104" s="22" t="s">
        <v>10905</v>
      </c>
      <c r="D1104" s="25"/>
      <c r="E1104" s="2" t="s">
        <v>7711</v>
      </c>
      <c r="F1104" s="25" t="s">
        <v>7559</v>
      </c>
      <c r="G1104" s="25" t="s">
        <v>8038</v>
      </c>
      <c r="H1104" s="22" t="s">
        <v>1571</v>
      </c>
      <c r="I1104" s="2" t="s">
        <v>7873</v>
      </c>
      <c r="J1104" s="11" t="str">
        <f t="shared" si="162"/>
        <v>IC.PA.102510</v>
      </c>
      <c r="K1104" s="2" t="s">
        <v>1192</v>
      </c>
      <c r="L1104" t="str">
        <f t="shared" si="161"/>
        <v>Scale = 9</v>
      </c>
      <c r="M1104" s="2" t="str">
        <f t="shared" si="163"/>
        <v>PI.IC.PA.102510.01</v>
      </c>
      <c r="N1104" s="12"/>
      <c r="O1104" s="12" t="str">
        <f t="shared" si="164"/>
        <v>PH.IC.PA.102510.01</v>
      </c>
      <c r="Q1104" s="12" t="str">
        <f t="shared" si="165"/>
        <v>CL.IC.PA.102510.01</v>
      </c>
    </row>
    <row r="1105" spans="1:19" ht="15">
      <c r="A1105" s="25" t="s">
        <v>6896</v>
      </c>
      <c r="B1105" s="25"/>
      <c r="C1105" s="22" t="s">
        <v>10905</v>
      </c>
      <c r="D1105" s="25"/>
      <c r="E1105" s="2" t="s">
        <v>7711</v>
      </c>
      <c r="F1105" s="25" t="s">
        <v>7559</v>
      </c>
      <c r="G1105" s="25" t="s">
        <v>7881</v>
      </c>
      <c r="H1105" s="22" t="s">
        <v>1298</v>
      </c>
      <c r="I1105" s="2" t="s">
        <v>7874</v>
      </c>
      <c r="J1105" s="11" t="str">
        <f t="shared" si="162"/>
        <v>IC.PA.102511</v>
      </c>
      <c r="K1105" s="2" t="s">
        <v>1192</v>
      </c>
      <c r="L1105" t="str">
        <f t="shared" si="161"/>
        <v>Scale = 10 Worse possible pain</v>
      </c>
      <c r="M1105" s="2" t="str">
        <f t="shared" si="163"/>
        <v>PI.IC.PA.102511.01</v>
      </c>
      <c r="N1105" s="12"/>
      <c r="O1105" s="12" t="str">
        <f t="shared" si="164"/>
        <v>PH.IC.PA.102511.01</v>
      </c>
      <c r="Q1105" s="12" t="str">
        <f t="shared" si="165"/>
        <v>CL.IC.PA.102511.01</v>
      </c>
    </row>
    <row r="1106" spans="1:19" ht="15">
      <c r="A1106" s="25" t="s">
        <v>6896</v>
      </c>
      <c r="B1106" s="25"/>
      <c r="C1106" s="22" t="s">
        <v>10905</v>
      </c>
      <c r="D1106" s="25"/>
      <c r="E1106" s="2" t="s">
        <v>7711</v>
      </c>
      <c r="F1106" s="25" t="s">
        <v>7559</v>
      </c>
      <c r="G1106" s="25" t="s">
        <v>5744</v>
      </c>
      <c r="H1106" s="22" t="s">
        <v>1299</v>
      </c>
      <c r="I1106" s="25">
        <v>99</v>
      </c>
      <c r="J1106" s="11" t="str">
        <f t="shared" si="162"/>
        <v>IC.PA.102512</v>
      </c>
      <c r="K1106" s="2" t="s">
        <v>1192</v>
      </c>
      <c r="L1106" t="str">
        <f t="shared" si="161"/>
        <v>Unable to assess</v>
      </c>
      <c r="M1106" s="2" t="str">
        <f t="shared" si="163"/>
        <v>PI.IC.PA.102512.01</v>
      </c>
      <c r="N1106" s="12"/>
      <c r="O1106" s="12" t="str">
        <f t="shared" si="164"/>
        <v>PH.IC.PA.102512.01</v>
      </c>
      <c r="Q1106" s="12" t="str">
        <f t="shared" si="165"/>
        <v>CL.IC.PA.102512.01</v>
      </c>
    </row>
    <row r="1107" spans="1:19" ht="15">
      <c r="A1107" t="s">
        <v>6896</v>
      </c>
      <c r="C1107" s="22" t="s">
        <v>10905</v>
      </c>
      <c r="D1107" t="s">
        <v>7883</v>
      </c>
      <c r="E1107" s="2" t="s">
        <v>9453</v>
      </c>
      <c r="F1107" t="s">
        <v>8033</v>
      </c>
      <c r="G1107" t="s">
        <v>8039</v>
      </c>
      <c r="H1107" s="22" t="s">
        <v>1396</v>
      </c>
      <c r="I1107" s="2" t="s">
        <v>8040</v>
      </c>
      <c r="J1107" s="11" t="str">
        <f t="shared" si="162"/>
        <v>IC.PA.102601</v>
      </c>
      <c r="K1107" s="2" t="s">
        <v>8041</v>
      </c>
      <c r="L1107" t="str">
        <f t="shared" si="161"/>
        <v>1 = asleep, easy to arouse to entering room, awake and alert</v>
      </c>
      <c r="M1107" s="2" t="str">
        <f t="shared" si="163"/>
        <v>PI.IC.PA.102601.01</v>
      </c>
      <c r="N1107" s="12"/>
      <c r="O1107" s="12" t="str">
        <f t="shared" si="164"/>
        <v>PH.IC.PA.102601.01</v>
      </c>
      <c r="Q1107" s="12" t="str">
        <f t="shared" si="165"/>
        <v>CL.IC.PA.102601.01</v>
      </c>
      <c r="R1107" t="s">
        <v>8042</v>
      </c>
      <c r="S1107">
        <v>488</v>
      </c>
    </row>
    <row r="1108" spans="1:19" ht="15">
      <c r="A1108" t="s">
        <v>6896</v>
      </c>
      <c r="C1108" s="22" t="s">
        <v>10905</v>
      </c>
      <c r="E1108" s="2" t="s">
        <v>9453</v>
      </c>
      <c r="F1108" t="s">
        <v>8043</v>
      </c>
      <c r="G1108" t="s">
        <v>8207</v>
      </c>
      <c r="H1108" s="22" t="s">
        <v>1398</v>
      </c>
      <c r="I1108" s="2" t="s">
        <v>8208</v>
      </c>
      <c r="J1108" s="11" t="str">
        <f t="shared" si="162"/>
        <v>IC.PA.102602</v>
      </c>
      <c r="K1108" s="2" t="s">
        <v>11324</v>
      </c>
      <c r="L1108" t="str">
        <f t="shared" si="161"/>
        <v>2 = slightly drowsy, easy to arouse to sound</v>
      </c>
      <c r="M1108" s="2" t="str">
        <f t="shared" si="163"/>
        <v>PI.IC.PA.102602.01</v>
      </c>
      <c r="N1108" s="12"/>
      <c r="O1108" s="12" t="str">
        <f t="shared" si="164"/>
        <v>PH.IC.PA.102602.01</v>
      </c>
      <c r="Q1108" s="12" t="str">
        <f t="shared" si="165"/>
        <v>CL.IC.PA.102602.01</v>
      </c>
      <c r="R1108" t="s">
        <v>8042</v>
      </c>
      <c r="S1108">
        <v>488</v>
      </c>
    </row>
    <row r="1109" spans="1:19" ht="15">
      <c r="A1109" t="s">
        <v>6896</v>
      </c>
      <c r="C1109" s="22" t="s">
        <v>10905</v>
      </c>
      <c r="E1109" s="2" t="s">
        <v>9453</v>
      </c>
      <c r="F1109" t="s">
        <v>8043</v>
      </c>
      <c r="G1109" t="s">
        <v>7741</v>
      </c>
      <c r="H1109" s="22" t="s">
        <v>1400</v>
      </c>
      <c r="I1109" s="2" t="s">
        <v>8044</v>
      </c>
      <c r="J1109" s="11" t="str">
        <f t="shared" si="162"/>
        <v>IC.PA.102603</v>
      </c>
      <c r="K1109" s="2" t="s">
        <v>11324</v>
      </c>
      <c r="L1109" t="str">
        <f t="shared" si="161"/>
        <v>3 = frequently drowsy, dozes mid-sentence, arouse to touch</v>
      </c>
      <c r="M1109" s="2" t="str">
        <f t="shared" si="163"/>
        <v>PI.IC.PA.102603.01</v>
      </c>
      <c r="N1109" s="12"/>
      <c r="O1109" s="12" t="str">
        <f t="shared" si="164"/>
        <v>PH.IC.PA.102603.01</v>
      </c>
      <c r="Q1109" s="12" t="str">
        <f t="shared" si="165"/>
        <v>CL.IC.PA.102603.01</v>
      </c>
      <c r="R1109" t="s">
        <v>8042</v>
      </c>
      <c r="S1109">
        <v>488</v>
      </c>
    </row>
    <row r="1110" spans="1:19" ht="15">
      <c r="A1110" t="s">
        <v>6896</v>
      </c>
      <c r="C1110" s="22" t="s">
        <v>10905</v>
      </c>
      <c r="E1110" s="2" t="s">
        <v>9453</v>
      </c>
      <c r="F1110" t="s">
        <v>8043</v>
      </c>
      <c r="G1110" t="s">
        <v>7743</v>
      </c>
      <c r="H1110" s="22" t="s">
        <v>1402</v>
      </c>
      <c r="I1110" s="2" t="s">
        <v>8045</v>
      </c>
      <c r="J1110" s="11" t="str">
        <f t="shared" si="162"/>
        <v>IC.PA.102604</v>
      </c>
      <c r="K1110" s="2" t="s">
        <v>8041</v>
      </c>
      <c r="L1110" t="str">
        <f t="shared" si="161"/>
        <v>4 = minimal or no response</v>
      </c>
      <c r="M1110" s="2" t="str">
        <f t="shared" si="163"/>
        <v>PI.IC.PA.102604.01</v>
      </c>
      <c r="N1110" s="12"/>
      <c r="O1110" s="12" t="str">
        <f t="shared" si="164"/>
        <v>PH.IC.PA.102604.01</v>
      </c>
      <c r="Q1110" s="12" t="str">
        <f t="shared" si="165"/>
        <v>CL.IC.PA.102604.01</v>
      </c>
      <c r="R1110" t="s">
        <v>9277</v>
      </c>
      <c r="S1110">
        <v>488</v>
      </c>
    </row>
    <row r="1111" spans="1:19" ht="15">
      <c r="A1111" s="25" t="s">
        <v>6896</v>
      </c>
      <c r="B1111" s="25" t="s">
        <v>8046</v>
      </c>
      <c r="C1111" s="22" t="s">
        <v>8048</v>
      </c>
      <c r="D1111" s="25" t="s">
        <v>7976</v>
      </c>
      <c r="E1111" s="2" t="s">
        <v>11324</v>
      </c>
      <c r="F1111" s="25" t="s">
        <v>8047</v>
      </c>
      <c r="G1111" s="25" t="s">
        <v>7279</v>
      </c>
      <c r="H1111" s="22" t="s">
        <v>1396</v>
      </c>
      <c r="I1111" s="25">
        <v>0</v>
      </c>
      <c r="J1111" s="11" t="str">
        <f t="shared" si="162"/>
        <v>IC.PA.110101</v>
      </c>
      <c r="K1111" s="2" t="s">
        <v>8041</v>
      </c>
      <c r="L1111" t="str">
        <f t="shared" si="161"/>
        <v xml:space="preserve">      No Pain (0/10)</v>
      </c>
      <c r="M1111" s="2" t="str">
        <f t="shared" si="163"/>
        <v>PI.IC.PA.110101.01</v>
      </c>
      <c r="N1111" s="12"/>
      <c r="O1111" s="12" t="str">
        <f t="shared" si="164"/>
        <v>PH.IC.PA.110101.01</v>
      </c>
      <c r="Q1111" s="12" t="str">
        <f t="shared" si="165"/>
        <v>CL.IC.PA.110101.01</v>
      </c>
    </row>
    <row r="1112" spans="1:19" ht="15">
      <c r="A1112" s="25" t="s">
        <v>6896</v>
      </c>
      <c r="B1112" s="25"/>
      <c r="C1112" s="22" t="s">
        <v>8048</v>
      </c>
      <c r="D1112" s="25"/>
      <c r="E1112" s="2" t="s">
        <v>8041</v>
      </c>
      <c r="F1112" s="25" t="s">
        <v>8047</v>
      </c>
      <c r="G1112" s="25" t="s">
        <v>7280</v>
      </c>
      <c r="H1112" s="22" t="s">
        <v>1398</v>
      </c>
      <c r="I1112" s="25">
        <v>1</v>
      </c>
      <c r="J1112" s="11" t="str">
        <f t="shared" si="162"/>
        <v>IC.PA.110102</v>
      </c>
      <c r="K1112" s="2" t="s">
        <v>11324</v>
      </c>
      <c r="L1112" t="str">
        <f t="shared" si="161"/>
        <v xml:space="preserve">      Level 1 (1/10)</v>
      </c>
      <c r="M1112" s="2" t="str">
        <f t="shared" si="163"/>
        <v>PI.IC.PA.110102.01</v>
      </c>
      <c r="N1112" s="12"/>
      <c r="O1112" s="12" t="str">
        <f t="shared" si="164"/>
        <v>PH.IC.PA.110102.01</v>
      </c>
      <c r="Q1112" s="12" t="str">
        <f t="shared" si="165"/>
        <v>CL.IC.PA.110102.01</v>
      </c>
    </row>
    <row r="1113" spans="1:19" ht="15">
      <c r="A1113" s="25" t="s">
        <v>6896</v>
      </c>
      <c r="B1113" s="25"/>
      <c r="C1113" s="22" t="s">
        <v>8048</v>
      </c>
      <c r="D1113" s="25"/>
      <c r="E1113" s="2" t="s">
        <v>11324</v>
      </c>
      <c r="F1113" s="25" t="s">
        <v>8047</v>
      </c>
      <c r="G1113" s="25" t="s">
        <v>7281</v>
      </c>
      <c r="H1113" s="22" t="s">
        <v>1400</v>
      </c>
      <c r="I1113" s="25">
        <v>2</v>
      </c>
      <c r="J1113" s="11" t="str">
        <f t="shared" si="162"/>
        <v>IC.PA.110103</v>
      </c>
      <c r="K1113" s="2" t="s">
        <v>8041</v>
      </c>
      <c r="L1113" t="str">
        <f t="shared" si="161"/>
        <v xml:space="preserve">      Level 2 (2/10)</v>
      </c>
      <c r="M1113" s="2" t="str">
        <f t="shared" si="163"/>
        <v>PI.IC.PA.110103.01</v>
      </c>
      <c r="N1113" s="12"/>
      <c r="O1113" s="12" t="str">
        <f t="shared" si="164"/>
        <v>PH.IC.PA.110103.01</v>
      </c>
      <c r="Q1113" s="12" t="str">
        <f t="shared" si="165"/>
        <v>CL.IC.PA.110103.01</v>
      </c>
    </row>
    <row r="1114" spans="1:19" ht="15">
      <c r="A1114" s="25" t="s">
        <v>6896</v>
      </c>
      <c r="B1114" s="25"/>
      <c r="C1114" s="22" t="s">
        <v>8048</v>
      </c>
      <c r="D1114" s="25"/>
      <c r="E1114" s="2" t="s">
        <v>8041</v>
      </c>
      <c r="F1114" s="25" t="s">
        <v>8047</v>
      </c>
      <c r="G1114" s="25" t="s">
        <v>7458</v>
      </c>
      <c r="H1114" s="22" t="s">
        <v>1402</v>
      </c>
      <c r="I1114" s="25">
        <v>3</v>
      </c>
      <c r="J1114" s="11" t="str">
        <f t="shared" si="162"/>
        <v>IC.PA.110104</v>
      </c>
      <c r="K1114" s="2" t="s">
        <v>8041</v>
      </c>
      <c r="L1114" t="str">
        <f t="shared" si="161"/>
        <v xml:space="preserve">      Level 3 (3/10)</v>
      </c>
      <c r="M1114" s="2" t="str">
        <f t="shared" si="163"/>
        <v>PI.IC.PA.110104.01</v>
      </c>
      <c r="N1114" s="12"/>
      <c r="O1114" s="12" t="str">
        <f t="shared" si="164"/>
        <v>PH.IC.PA.110104.01</v>
      </c>
      <c r="Q1114" s="12" t="str">
        <f t="shared" si="165"/>
        <v>CL.IC.PA.110104.01</v>
      </c>
    </row>
    <row r="1115" spans="1:19" ht="15">
      <c r="A1115" s="25" t="s">
        <v>6896</v>
      </c>
      <c r="B1115" s="25"/>
      <c r="C1115" s="22" t="s">
        <v>8048</v>
      </c>
      <c r="D1115" s="25"/>
      <c r="E1115" s="2" t="s">
        <v>8041</v>
      </c>
      <c r="F1115" s="25" t="s">
        <v>8047</v>
      </c>
      <c r="G1115" s="25" t="s">
        <v>7459</v>
      </c>
      <c r="H1115" s="22" t="s">
        <v>1404</v>
      </c>
      <c r="I1115" s="25">
        <v>4</v>
      </c>
      <c r="J1115" s="11" t="str">
        <f t="shared" si="162"/>
        <v>IC.PA.110105</v>
      </c>
      <c r="K1115" s="2" t="s">
        <v>8041</v>
      </c>
      <c r="L1115" t="str">
        <f t="shared" si="161"/>
        <v xml:space="preserve">      Level 4 (4/10)</v>
      </c>
      <c r="M1115" s="2" t="str">
        <f t="shared" si="163"/>
        <v>PI.IC.PA.110105.01</v>
      </c>
      <c r="N1115" s="12"/>
      <c r="O1115" s="12" t="str">
        <f t="shared" si="164"/>
        <v>PH.IC.PA.110105.01</v>
      </c>
      <c r="Q1115" s="12" t="str">
        <f t="shared" si="165"/>
        <v>CL.IC.PA.110105.01</v>
      </c>
    </row>
    <row r="1116" spans="1:19" ht="15">
      <c r="A1116" s="25" t="s">
        <v>6896</v>
      </c>
      <c r="B1116" s="25"/>
      <c r="C1116" s="22" t="s">
        <v>8048</v>
      </c>
      <c r="D1116" s="25"/>
      <c r="E1116" s="2" t="s">
        <v>8041</v>
      </c>
      <c r="F1116" s="25" t="s">
        <v>8047</v>
      </c>
      <c r="G1116" s="25" t="s">
        <v>7460</v>
      </c>
      <c r="H1116" s="22" t="s">
        <v>1406</v>
      </c>
      <c r="I1116" s="25">
        <v>5</v>
      </c>
      <c r="J1116" s="11" t="str">
        <f t="shared" si="162"/>
        <v>IC.PA.110106</v>
      </c>
      <c r="K1116" s="2" t="s">
        <v>8041</v>
      </c>
      <c r="L1116" t="str">
        <f t="shared" si="161"/>
        <v xml:space="preserve">      Level 5 (5/10)</v>
      </c>
      <c r="M1116" s="2" t="str">
        <f t="shared" si="163"/>
        <v>PI.IC.PA.110106.01</v>
      </c>
      <c r="N1116" s="12"/>
      <c r="O1116" s="12" t="str">
        <f t="shared" si="164"/>
        <v>PH.IC.PA.110106.01</v>
      </c>
      <c r="Q1116" s="12" t="str">
        <f t="shared" si="165"/>
        <v>CL.IC.PA.110106.01</v>
      </c>
    </row>
    <row r="1117" spans="1:19" ht="15">
      <c r="A1117" s="25" t="s">
        <v>6896</v>
      </c>
      <c r="B1117" s="25"/>
      <c r="C1117" s="22" t="s">
        <v>8048</v>
      </c>
      <c r="D1117" s="25"/>
      <c r="E1117" s="2" t="s">
        <v>8041</v>
      </c>
      <c r="F1117" s="25" t="s">
        <v>8047</v>
      </c>
      <c r="G1117" s="25" t="s">
        <v>7461</v>
      </c>
      <c r="H1117" s="22" t="s">
        <v>1419</v>
      </c>
      <c r="I1117" s="25">
        <v>6</v>
      </c>
      <c r="J1117" s="11" t="str">
        <f t="shared" si="162"/>
        <v>IC.PA.110107</v>
      </c>
      <c r="K1117" s="2" t="s">
        <v>8041</v>
      </c>
      <c r="L1117" t="str">
        <f t="shared" si="161"/>
        <v xml:space="preserve">      Level 6 (6/10)</v>
      </c>
      <c r="M1117" s="2" t="str">
        <f t="shared" si="163"/>
        <v>PI.IC.PA.110107.01</v>
      </c>
      <c r="N1117" s="12"/>
      <c r="O1117" s="12" t="str">
        <f t="shared" si="164"/>
        <v>PH.IC.PA.110107.01</v>
      </c>
      <c r="Q1117" s="12" t="str">
        <f t="shared" si="165"/>
        <v>CL.IC.PA.110107.01</v>
      </c>
    </row>
    <row r="1118" spans="1:19" ht="15">
      <c r="A1118" s="25" t="s">
        <v>6896</v>
      </c>
      <c r="B1118" s="25"/>
      <c r="C1118" s="22" t="s">
        <v>8048</v>
      </c>
      <c r="D1118" s="25"/>
      <c r="E1118" s="2" t="s">
        <v>8041</v>
      </c>
      <c r="F1118" s="25" t="s">
        <v>8047</v>
      </c>
      <c r="G1118" s="25" t="s">
        <v>7462</v>
      </c>
      <c r="H1118" s="22" t="s">
        <v>1550</v>
      </c>
      <c r="I1118" s="25">
        <v>7</v>
      </c>
      <c r="J1118" s="11" t="str">
        <f t="shared" si="162"/>
        <v>IC.PA.110108</v>
      </c>
      <c r="K1118" s="2" t="s">
        <v>8041</v>
      </c>
      <c r="L1118" t="str">
        <f t="shared" si="161"/>
        <v xml:space="preserve">      Level 7 (7/10)</v>
      </c>
      <c r="M1118" s="2" t="str">
        <f t="shared" si="163"/>
        <v>PI.IC.PA.110108.01</v>
      </c>
      <c r="N1118" s="12"/>
      <c r="O1118" s="12" t="str">
        <f t="shared" si="164"/>
        <v>PH.IC.PA.110108.01</v>
      </c>
      <c r="Q1118" s="12" t="str">
        <f t="shared" si="165"/>
        <v>CL.IC.PA.110108.01</v>
      </c>
    </row>
    <row r="1119" spans="1:19" ht="15">
      <c r="A1119" s="25" t="s">
        <v>6896</v>
      </c>
      <c r="B1119" s="25"/>
      <c r="C1119" s="22" t="s">
        <v>8048</v>
      </c>
      <c r="D1119" s="25"/>
      <c r="E1119" s="2" t="s">
        <v>8041</v>
      </c>
      <c r="F1119" s="25" t="s">
        <v>8047</v>
      </c>
      <c r="G1119" s="25" t="s">
        <v>7463</v>
      </c>
      <c r="H1119" s="22" t="s">
        <v>1551</v>
      </c>
      <c r="I1119" s="25">
        <v>8</v>
      </c>
      <c r="J1119" s="11" t="str">
        <f t="shared" si="162"/>
        <v>IC.PA.110109</v>
      </c>
      <c r="K1119" s="2" t="s">
        <v>8041</v>
      </c>
      <c r="L1119" t="str">
        <f t="shared" si="161"/>
        <v xml:space="preserve">      Level 8 (8/10)</v>
      </c>
      <c r="M1119" s="2" t="str">
        <f t="shared" si="163"/>
        <v>PI.IC.PA.110109.01</v>
      </c>
      <c r="N1119" s="12"/>
      <c r="O1119" s="12" t="str">
        <f t="shared" si="164"/>
        <v>PH.IC.PA.110109.01</v>
      </c>
      <c r="Q1119" s="12" t="str">
        <f t="shared" si="165"/>
        <v>CL.IC.PA.110109.01</v>
      </c>
    </row>
    <row r="1120" spans="1:19" ht="15">
      <c r="A1120" s="25" t="s">
        <v>6896</v>
      </c>
      <c r="B1120" s="25"/>
      <c r="C1120" s="22" t="s">
        <v>8048</v>
      </c>
      <c r="D1120" s="25"/>
      <c r="E1120" s="2" t="s">
        <v>8041</v>
      </c>
      <c r="F1120" s="25" t="s">
        <v>8047</v>
      </c>
      <c r="G1120" s="25" t="s">
        <v>7113</v>
      </c>
      <c r="H1120" s="22" t="s">
        <v>1571</v>
      </c>
      <c r="I1120" s="25">
        <v>9</v>
      </c>
      <c r="J1120" s="11" t="str">
        <f t="shared" si="162"/>
        <v>IC.PA.110110</v>
      </c>
      <c r="K1120" s="2" t="s">
        <v>8041</v>
      </c>
      <c r="L1120" t="str">
        <f t="shared" si="161"/>
        <v xml:space="preserve">      Level 9 (9/10)</v>
      </c>
      <c r="M1120" s="2" t="str">
        <f t="shared" si="163"/>
        <v>PI.IC.PA.110110.01</v>
      </c>
      <c r="N1120" s="12"/>
      <c r="O1120" s="12" t="str">
        <f t="shared" si="164"/>
        <v>PH.IC.PA.110110.01</v>
      </c>
      <c r="Q1120" s="12" t="str">
        <f t="shared" si="165"/>
        <v>CL.IC.PA.110110.01</v>
      </c>
    </row>
    <row r="1121" spans="1:17" ht="15">
      <c r="A1121" s="25" t="s">
        <v>6896</v>
      </c>
      <c r="B1121" s="25"/>
      <c r="C1121" s="22" t="s">
        <v>8048</v>
      </c>
      <c r="D1121" s="25"/>
      <c r="E1121" s="2" t="s">
        <v>8041</v>
      </c>
      <c r="F1121" s="25" t="s">
        <v>8047</v>
      </c>
      <c r="G1121" s="25" t="s">
        <v>6934</v>
      </c>
      <c r="H1121" s="22" t="s">
        <v>1298</v>
      </c>
      <c r="I1121" s="25">
        <v>10</v>
      </c>
      <c r="J1121" s="11" t="str">
        <f t="shared" si="162"/>
        <v>IC.PA.110111</v>
      </c>
      <c r="K1121" s="2" t="s">
        <v>8041</v>
      </c>
      <c r="L1121" t="str">
        <f t="shared" si="161"/>
        <v xml:space="preserve">      Worst possible pain (10/10)</v>
      </c>
      <c r="M1121" s="2" t="str">
        <f t="shared" si="163"/>
        <v>PI.IC.PA.110111.01</v>
      </c>
      <c r="N1121" s="12"/>
      <c r="O1121" s="12" t="str">
        <f t="shared" si="164"/>
        <v>PH.IC.PA.110111.01</v>
      </c>
      <c r="Q1121" s="12" t="str">
        <f t="shared" si="165"/>
        <v>CL.IC.PA.110111.01</v>
      </c>
    </row>
    <row r="1122" spans="1:17" ht="15">
      <c r="A1122" s="25" t="s">
        <v>6896</v>
      </c>
      <c r="B1122" s="25"/>
      <c r="C1122" s="22" t="s">
        <v>8048</v>
      </c>
      <c r="D1122" s="25" t="s">
        <v>7815</v>
      </c>
      <c r="E1122" s="2" t="s">
        <v>8049</v>
      </c>
      <c r="F1122" s="25" t="s">
        <v>8047</v>
      </c>
      <c r="G1122" s="25" t="s">
        <v>7322</v>
      </c>
      <c r="H1122" s="22" t="s">
        <v>1396</v>
      </c>
      <c r="I1122" s="25" t="s">
        <v>1190</v>
      </c>
      <c r="J1122" s="11" t="str">
        <f t="shared" si="162"/>
        <v>IC.PA.110201</v>
      </c>
      <c r="K1122" s="2" t="s">
        <v>8041</v>
      </c>
      <c r="L1122" t="str">
        <f t="shared" si="161"/>
        <v xml:space="preserve">      Increase activity</v>
      </c>
      <c r="M1122" s="2" t="str">
        <f t="shared" si="163"/>
        <v>PI.IC.PA.110201.01</v>
      </c>
      <c r="N1122" s="12"/>
      <c r="O1122" s="12" t="str">
        <f t="shared" si="164"/>
        <v>PH.IC.PA.110201.01</v>
      </c>
      <c r="Q1122" s="12" t="str">
        <f t="shared" si="165"/>
        <v>CL.IC.PA.110201.01</v>
      </c>
    </row>
    <row r="1123" spans="1:17" ht="15">
      <c r="A1123" s="25" t="s">
        <v>6896</v>
      </c>
      <c r="B1123" s="25"/>
      <c r="C1123" s="22" t="s">
        <v>8048</v>
      </c>
      <c r="D1123" s="25"/>
      <c r="E1123" s="2" t="s">
        <v>8049</v>
      </c>
      <c r="F1123" s="25" t="s">
        <v>8047</v>
      </c>
      <c r="G1123" s="25" t="s">
        <v>7498</v>
      </c>
      <c r="H1123" s="22" t="s">
        <v>1398</v>
      </c>
      <c r="I1123" s="25" t="s">
        <v>7499</v>
      </c>
      <c r="J1123" s="11" t="str">
        <f t="shared" si="162"/>
        <v>IC.PA.110202</v>
      </c>
      <c r="K1123" s="2" t="s">
        <v>8041</v>
      </c>
      <c r="L1123" t="str">
        <f t="shared" si="161"/>
        <v xml:space="preserve">      Improve sleep</v>
      </c>
      <c r="M1123" s="2" t="str">
        <f t="shared" si="163"/>
        <v>PI.IC.PA.110202.01</v>
      </c>
      <c r="N1123" s="12"/>
      <c r="O1123" s="12" t="str">
        <f t="shared" si="164"/>
        <v>PH.IC.PA.110202.01</v>
      </c>
      <c r="Q1123" s="12" t="str">
        <f t="shared" si="165"/>
        <v>CL.IC.PA.110202.01</v>
      </c>
    </row>
    <row r="1124" spans="1:17" ht="15">
      <c r="A1124" s="25" t="s">
        <v>6896</v>
      </c>
      <c r="B1124" s="25"/>
      <c r="C1124" s="22" t="s">
        <v>8048</v>
      </c>
      <c r="D1124" s="25"/>
      <c r="E1124" s="2" t="s">
        <v>8049</v>
      </c>
      <c r="F1124" s="25" t="s">
        <v>8047</v>
      </c>
      <c r="G1124" s="25" t="s">
        <v>7500</v>
      </c>
      <c r="H1124" s="22" t="s">
        <v>1400</v>
      </c>
      <c r="I1124" s="25" t="s">
        <v>7501</v>
      </c>
      <c r="J1124" s="11" t="str">
        <f t="shared" si="162"/>
        <v>IC.PA.110203</v>
      </c>
      <c r="K1124" s="2" t="s">
        <v>8041</v>
      </c>
      <c r="L1124" t="str">
        <f t="shared" si="161"/>
        <v xml:space="preserve">      Improve activity of daily living</v>
      </c>
      <c r="M1124" s="2" t="str">
        <f t="shared" si="163"/>
        <v>PI.IC.PA.110203.01</v>
      </c>
      <c r="N1124" s="12"/>
      <c r="O1124" s="12" t="str">
        <f t="shared" si="164"/>
        <v>PH.IC.PA.110203.01</v>
      </c>
      <c r="Q1124" s="12" t="str">
        <f t="shared" si="165"/>
        <v>CL.IC.PA.110203.01</v>
      </c>
    </row>
    <row r="1125" spans="1:17" ht="15">
      <c r="A1125" s="25" t="s">
        <v>6896</v>
      </c>
      <c r="B1125" s="25"/>
      <c r="C1125" s="22" t="s">
        <v>8048</v>
      </c>
      <c r="D1125" s="25"/>
      <c r="E1125" s="2" t="s">
        <v>8049</v>
      </c>
      <c r="F1125" s="25" t="s">
        <v>8047</v>
      </c>
      <c r="G1125" s="25" t="s">
        <v>7502</v>
      </c>
      <c r="H1125" s="22" t="s">
        <v>1402</v>
      </c>
      <c r="I1125" s="25" t="s">
        <v>7503</v>
      </c>
      <c r="J1125" s="11" t="str">
        <f t="shared" si="162"/>
        <v>IC.PA.110204</v>
      </c>
      <c r="K1125" s="2" t="s">
        <v>8041</v>
      </c>
      <c r="L1125" t="str">
        <f t="shared" si="161"/>
        <v xml:space="preserve">      Improve mood</v>
      </c>
      <c r="M1125" s="2" t="str">
        <f t="shared" si="163"/>
        <v>PI.IC.PA.110204.01</v>
      </c>
      <c r="N1125" s="12"/>
      <c r="O1125" s="12" t="str">
        <f t="shared" si="164"/>
        <v>PH.IC.PA.110204.01</v>
      </c>
      <c r="Q1125" s="12" t="str">
        <f t="shared" si="165"/>
        <v>CL.IC.PA.110204.01</v>
      </c>
    </row>
    <row r="1126" spans="1:17" ht="15">
      <c r="A1126" s="25" t="s">
        <v>6896</v>
      </c>
      <c r="B1126" s="25"/>
      <c r="C1126" s="22" t="s">
        <v>8048</v>
      </c>
      <c r="D1126" s="25"/>
      <c r="E1126" s="2" t="s">
        <v>8049</v>
      </c>
      <c r="F1126" s="25" t="s">
        <v>8047</v>
      </c>
      <c r="G1126" s="25" t="s">
        <v>7504</v>
      </c>
      <c r="H1126" s="22" t="s">
        <v>1404</v>
      </c>
      <c r="I1126" s="25" t="s">
        <v>7505</v>
      </c>
      <c r="J1126" s="11" t="str">
        <f t="shared" si="162"/>
        <v>IC.PA.110205</v>
      </c>
      <c r="K1126" s="2" t="s">
        <v>8041</v>
      </c>
      <c r="L1126" t="str">
        <f t="shared" si="161"/>
        <v xml:space="preserve">      Reduce drugs</v>
      </c>
      <c r="M1126" s="2" t="str">
        <f t="shared" si="163"/>
        <v>PI.IC.PA.110205.01</v>
      </c>
      <c r="N1126" s="12"/>
      <c r="O1126" s="12" t="str">
        <f t="shared" si="164"/>
        <v>PH.IC.PA.110205.01</v>
      </c>
      <c r="Q1126" s="12" t="str">
        <f t="shared" si="165"/>
        <v>CL.IC.PA.110205.01</v>
      </c>
    </row>
    <row r="1127" spans="1:17" ht="15">
      <c r="A1127" s="25" t="s">
        <v>6896</v>
      </c>
      <c r="B1127" s="25"/>
      <c r="C1127" s="22" t="s">
        <v>8048</v>
      </c>
      <c r="D1127" s="25" t="s">
        <v>7816</v>
      </c>
      <c r="E1127" s="2" t="s">
        <v>8050</v>
      </c>
      <c r="F1127" s="25" t="s">
        <v>7890</v>
      </c>
      <c r="G1127" s="25" t="s">
        <v>7650</v>
      </c>
      <c r="H1127" s="22" t="s">
        <v>1396</v>
      </c>
      <c r="I1127" s="25" t="s">
        <v>1001</v>
      </c>
      <c r="J1127" s="11" t="str">
        <f t="shared" si="162"/>
        <v>IC.PA.110301</v>
      </c>
      <c r="K1127" s="2" t="s">
        <v>8041</v>
      </c>
      <c r="L1127" t="str">
        <f t="shared" si="161"/>
        <v xml:space="preserve">      Aggravating factor none</v>
      </c>
      <c r="M1127" s="2" t="str">
        <f t="shared" si="163"/>
        <v>PI.IC.PA.110301.01</v>
      </c>
      <c r="N1127" s="12"/>
      <c r="O1127" s="12" t="str">
        <f t="shared" si="164"/>
        <v>PH.IC.PA.110301.01</v>
      </c>
      <c r="Q1127" s="12" t="str">
        <f t="shared" si="165"/>
        <v>CL.IC.PA.110301.01</v>
      </c>
    </row>
    <row r="1128" spans="1:17" ht="15">
      <c r="A1128" s="25" t="s">
        <v>6896</v>
      </c>
      <c r="B1128" s="25"/>
      <c r="C1128" s="22" t="s">
        <v>8048</v>
      </c>
      <c r="D1128" s="25"/>
      <c r="E1128" s="2" t="s">
        <v>8050</v>
      </c>
      <c r="F1128" s="25" t="s">
        <v>7890</v>
      </c>
      <c r="G1128" s="25" t="s">
        <v>7651</v>
      </c>
      <c r="H1128" s="22" t="s">
        <v>1398</v>
      </c>
      <c r="I1128" s="25" t="s">
        <v>7508</v>
      </c>
      <c r="J1128" s="11" t="str">
        <f t="shared" si="162"/>
        <v>IC.PA.110302</v>
      </c>
      <c r="K1128" s="2" t="s">
        <v>8041</v>
      </c>
      <c r="L1128" t="str">
        <f t="shared" si="161"/>
        <v xml:space="preserve">      Aggravating factor coughing</v>
      </c>
      <c r="M1128" s="2" t="str">
        <f t="shared" si="163"/>
        <v>PI.IC.PA.110302.01</v>
      </c>
      <c r="N1128" s="12"/>
      <c r="O1128" s="12" t="str">
        <f t="shared" si="164"/>
        <v>PH.IC.PA.110302.01</v>
      </c>
      <c r="Q1128" s="12" t="str">
        <f t="shared" si="165"/>
        <v>CL.IC.PA.110302.01</v>
      </c>
    </row>
    <row r="1129" spans="1:17" ht="15">
      <c r="A1129" s="25" t="s">
        <v>6896</v>
      </c>
      <c r="B1129" s="25"/>
      <c r="C1129" s="22" t="s">
        <v>8048</v>
      </c>
      <c r="D1129" s="25"/>
      <c r="E1129" s="2" t="s">
        <v>8050</v>
      </c>
      <c r="F1129" s="25" t="s">
        <v>7890</v>
      </c>
      <c r="G1129" s="25" t="s">
        <v>7800</v>
      </c>
      <c r="H1129" s="22" t="s">
        <v>1400</v>
      </c>
      <c r="I1129" s="25" t="s">
        <v>7801</v>
      </c>
      <c r="J1129" s="11" t="str">
        <f t="shared" si="162"/>
        <v>IC.PA.110303</v>
      </c>
      <c r="K1129" s="2" t="s">
        <v>8041</v>
      </c>
      <c r="L1129" t="str">
        <f t="shared" si="161"/>
        <v xml:space="preserve">      Aggravating factor breathing</v>
      </c>
      <c r="M1129" s="2" t="str">
        <f t="shared" si="163"/>
        <v>PI.IC.PA.110303.01</v>
      </c>
      <c r="N1129" s="12"/>
      <c r="O1129" s="12" t="str">
        <f t="shared" si="164"/>
        <v>PH.IC.PA.110303.01</v>
      </c>
      <c r="Q1129" s="12" t="str">
        <f t="shared" si="165"/>
        <v>CL.IC.PA.110303.01</v>
      </c>
    </row>
    <row r="1130" spans="1:17" ht="15">
      <c r="A1130" s="25" t="s">
        <v>6896</v>
      </c>
      <c r="B1130" s="25"/>
      <c r="C1130" s="22" t="s">
        <v>8048</v>
      </c>
      <c r="D1130" s="25"/>
      <c r="E1130" s="2" t="s">
        <v>8050</v>
      </c>
      <c r="F1130" s="25" t="s">
        <v>7890</v>
      </c>
      <c r="G1130" s="25" t="s">
        <v>7802</v>
      </c>
      <c r="H1130" s="22" t="s">
        <v>1402</v>
      </c>
      <c r="I1130" s="25" t="s">
        <v>1249</v>
      </c>
      <c r="J1130" s="11" t="str">
        <f t="shared" si="162"/>
        <v>IC.PA.110304</v>
      </c>
      <c r="K1130" s="2" t="s">
        <v>8041</v>
      </c>
      <c r="L1130" t="str">
        <f t="shared" si="161"/>
        <v xml:space="preserve">      Aggravating factor cold</v>
      </c>
      <c r="M1130" s="2" t="str">
        <f t="shared" si="163"/>
        <v>PI.IC.PA.110304.01</v>
      </c>
      <c r="N1130" s="12"/>
      <c r="O1130" s="12" t="str">
        <f t="shared" si="164"/>
        <v>PH.IC.PA.110304.01</v>
      </c>
      <c r="Q1130" s="12" t="str">
        <f t="shared" si="165"/>
        <v>CL.IC.PA.110304.01</v>
      </c>
    </row>
    <row r="1131" spans="1:17" ht="15">
      <c r="A1131" s="25" t="s">
        <v>6896</v>
      </c>
      <c r="B1131" s="25"/>
      <c r="C1131" s="22" t="s">
        <v>8048</v>
      </c>
      <c r="D1131" s="25"/>
      <c r="E1131" s="2" t="s">
        <v>8050</v>
      </c>
      <c r="F1131" s="25" t="s">
        <v>7890</v>
      </c>
      <c r="G1131" s="25" t="s">
        <v>7803</v>
      </c>
      <c r="H1131" s="22" t="s">
        <v>1404</v>
      </c>
      <c r="I1131" s="25" t="s">
        <v>5612</v>
      </c>
      <c r="J1131" s="11" t="str">
        <f t="shared" si="162"/>
        <v>IC.PA.110305</v>
      </c>
      <c r="K1131" s="2" t="s">
        <v>8041</v>
      </c>
      <c r="L1131" t="str">
        <f t="shared" si="161"/>
        <v xml:space="preserve">      Aggravating factor heat</v>
      </c>
      <c r="M1131" s="2" t="str">
        <f t="shared" si="163"/>
        <v>PI.IC.PA.110305.01</v>
      </c>
      <c r="N1131" s="12"/>
      <c r="O1131" s="12" t="str">
        <f t="shared" si="164"/>
        <v>PH.IC.PA.110305.01</v>
      </c>
      <c r="Q1131" s="12" t="str">
        <f t="shared" si="165"/>
        <v>CL.IC.PA.110305.01</v>
      </c>
    </row>
    <row r="1132" spans="1:17" ht="15">
      <c r="A1132" s="25" t="s">
        <v>6896</v>
      </c>
      <c r="B1132" s="25"/>
      <c r="C1132" s="22" t="s">
        <v>8048</v>
      </c>
      <c r="D1132" s="25"/>
      <c r="E1132" s="2" t="s">
        <v>8050</v>
      </c>
      <c r="F1132" s="25" t="s">
        <v>7890</v>
      </c>
      <c r="G1132" s="25" t="s">
        <v>7511</v>
      </c>
      <c r="H1132" s="22" t="s">
        <v>1406</v>
      </c>
      <c r="I1132" s="25" t="s">
        <v>7512</v>
      </c>
      <c r="J1132" s="11" t="str">
        <f t="shared" si="162"/>
        <v>IC.PA.110306</v>
      </c>
      <c r="K1132" s="2" t="s">
        <v>8041</v>
      </c>
      <c r="L1132" t="str">
        <f t="shared" ref="L1132:L1196" si="166">G1132</f>
        <v xml:space="preserve">      Aggravating factor exercise</v>
      </c>
      <c r="M1132" s="2" t="str">
        <f t="shared" si="163"/>
        <v>PI.IC.PA.110306.01</v>
      </c>
      <c r="N1132" s="12"/>
      <c r="O1132" s="12" t="str">
        <f t="shared" si="164"/>
        <v>PH.IC.PA.110306.01</v>
      </c>
      <c r="Q1132" s="12" t="str">
        <f t="shared" si="165"/>
        <v>CL.IC.PA.110306.01</v>
      </c>
    </row>
    <row r="1133" spans="1:17" ht="15">
      <c r="A1133" s="25" t="s">
        <v>6896</v>
      </c>
      <c r="B1133" s="25"/>
      <c r="C1133" s="22" t="s">
        <v>8048</v>
      </c>
      <c r="D1133" s="25"/>
      <c r="E1133" s="2" t="s">
        <v>8050</v>
      </c>
      <c r="F1133" s="25" t="s">
        <v>7890</v>
      </c>
      <c r="G1133" s="25" t="s">
        <v>7513</v>
      </c>
      <c r="H1133" s="22" t="s">
        <v>1419</v>
      </c>
      <c r="I1133" s="25" t="s">
        <v>4448</v>
      </c>
      <c r="J1133" s="11" t="str">
        <f t="shared" si="162"/>
        <v>IC.PA.110307</v>
      </c>
      <c r="K1133" s="2" t="s">
        <v>8041</v>
      </c>
      <c r="L1133" t="str">
        <f t="shared" si="166"/>
        <v xml:space="preserve">      Aggravating factor light</v>
      </c>
      <c r="M1133" s="2" t="str">
        <f t="shared" si="163"/>
        <v>PI.IC.PA.110307.01</v>
      </c>
      <c r="N1133" s="12"/>
      <c r="O1133" s="12" t="str">
        <f t="shared" si="164"/>
        <v>PH.IC.PA.110307.01</v>
      </c>
      <c r="Q1133" s="12" t="str">
        <f t="shared" si="165"/>
        <v>CL.IC.PA.110307.01</v>
      </c>
    </row>
    <row r="1134" spans="1:17" ht="15">
      <c r="A1134" s="25" t="s">
        <v>6896</v>
      </c>
      <c r="B1134" s="25"/>
      <c r="C1134" s="22" t="s">
        <v>8048</v>
      </c>
      <c r="D1134" s="25"/>
      <c r="E1134" s="2" t="s">
        <v>8050</v>
      </c>
      <c r="F1134" s="25" t="s">
        <v>7890</v>
      </c>
      <c r="G1134" s="25" t="s">
        <v>7514</v>
      </c>
      <c r="H1134" s="22" t="s">
        <v>1550</v>
      </c>
      <c r="I1134" s="25" t="s">
        <v>7515</v>
      </c>
      <c r="J1134" s="11" t="str">
        <f t="shared" si="162"/>
        <v>IC.PA.110308</v>
      </c>
      <c r="K1134" s="2" t="s">
        <v>8041</v>
      </c>
      <c r="L1134" t="str">
        <f t="shared" si="166"/>
        <v xml:space="preserve">      Aggravating factor movement</v>
      </c>
      <c r="M1134" s="2" t="str">
        <f t="shared" si="163"/>
        <v>PI.IC.PA.110308.01</v>
      </c>
      <c r="N1134" s="12"/>
      <c r="O1134" s="12" t="str">
        <f t="shared" si="164"/>
        <v>PH.IC.PA.110308.01</v>
      </c>
      <c r="Q1134" s="12" t="str">
        <f t="shared" si="165"/>
        <v>CL.IC.PA.110308.01</v>
      </c>
    </row>
    <row r="1135" spans="1:17" ht="15">
      <c r="A1135" s="25" t="s">
        <v>6896</v>
      </c>
      <c r="B1135" s="25"/>
      <c r="C1135" s="22" t="s">
        <v>8048</v>
      </c>
      <c r="D1135" s="25"/>
      <c r="E1135" s="2" t="s">
        <v>8050</v>
      </c>
      <c r="F1135" s="25" t="s">
        <v>7890</v>
      </c>
      <c r="G1135" s="25" t="s">
        <v>7516</v>
      </c>
      <c r="H1135" s="22" t="s">
        <v>1551</v>
      </c>
      <c r="I1135" s="25" t="s">
        <v>7654</v>
      </c>
      <c r="J1135" s="11" t="str">
        <f t="shared" si="162"/>
        <v>IC.PA.110309</v>
      </c>
      <c r="K1135" s="2" t="s">
        <v>8041</v>
      </c>
      <c r="L1135" t="str">
        <f t="shared" si="166"/>
        <v xml:space="preserve">      Aggravating factor noise</v>
      </c>
      <c r="M1135" s="2" t="str">
        <f t="shared" si="163"/>
        <v>PI.IC.PA.110309.01</v>
      </c>
      <c r="N1135" s="12"/>
      <c r="O1135" s="12" t="str">
        <f t="shared" si="164"/>
        <v>PH.IC.PA.110309.01</v>
      </c>
      <c r="Q1135" s="12" t="str">
        <f t="shared" si="165"/>
        <v>CL.IC.PA.110309.01</v>
      </c>
    </row>
    <row r="1136" spans="1:17" ht="15">
      <c r="A1136" s="25" t="s">
        <v>6896</v>
      </c>
      <c r="B1136" s="25"/>
      <c r="C1136" s="22" t="s">
        <v>8048</v>
      </c>
      <c r="D1136" s="25"/>
      <c r="E1136" s="2" t="s">
        <v>8050</v>
      </c>
      <c r="F1136" s="25" t="s">
        <v>7890</v>
      </c>
      <c r="G1136" s="25" t="s">
        <v>7655</v>
      </c>
      <c r="H1136" s="22" t="s">
        <v>1571</v>
      </c>
      <c r="I1136" s="25" t="s">
        <v>5253</v>
      </c>
      <c r="J1136" s="11" t="str">
        <f t="shared" si="162"/>
        <v>IC.PA.110310</v>
      </c>
      <c r="K1136" s="2" t="s">
        <v>8041</v>
      </c>
      <c r="L1136" t="str">
        <f t="shared" si="166"/>
        <v xml:space="preserve">      Aggravating factor position change</v>
      </c>
      <c r="M1136" s="2" t="str">
        <f t="shared" si="163"/>
        <v>PI.IC.PA.110310.01</v>
      </c>
      <c r="N1136" s="12"/>
      <c r="O1136" s="12" t="str">
        <f t="shared" si="164"/>
        <v>PH.IC.PA.110310.01</v>
      </c>
      <c r="Q1136" s="12" t="str">
        <f t="shared" si="165"/>
        <v>CL.IC.PA.110310.01</v>
      </c>
    </row>
    <row r="1137" spans="1:19" ht="15">
      <c r="A1137" s="25" t="s">
        <v>6896</v>
      </c>
      <c r="B1137" s="25"/>
      <c r="C1137" s="22" t="s">
        <v>8048</v>
      </c>
      <c r="D1137" s="25"/>
      <c r="E1137" s="2" t="s">
        <v>8050</v>
      </c>
      <c r="F1137" s="25" t="s">
        <v>7890</v>
      </c>
      <c r="G1137" s="25" t="s">
        <v>7656</v>
      </c>
      <c r="H1137" s="22" t="s">
        <v>1298</v>
      </c>
      <c r="I1137" s="25" t="s">
        <v>7657</v>
      </c>
      <c r="J1137" s="11" t="str">
        <f t="shared" si="162"/>
        <v>IC.PA.110311</v>
      </c>
      <c r="K1137" s="2" t="s">
        <v>8041</v>
      </c>
      <c r="L1137" t="str">
        <f t="shared" si="166"/>
        <v xml:space="preserve">      Aggravating factor stress</v>
      </c>
      <c r="M1137" s="2" t="str">
        <f t="shared" si="163"/>
        <v>PI.IC.PA.110311.01</v>
      </c>
      <c r="N1137" s="12"/>
      <c r="O1137" s="12" t="str">
        <f t="shared" si="164"/>
        <v>PH.IC.PA.110311.01</v>
      </c>
      <c r="Q1137" s="12" t="str">
        <f t="shared" si="165"/>
        <v>CL.IC.PA.110311.01</v>
      </c>
    </row>
    <row r="1138" spans="1:19" ht="15">
      <c r="A1138" t="s">
        <v>6896</v>
      </c>
      <c r="C1138" s="22" t="s">
        <v>8048</v>
      </c>
      <c r="D1138" s="25"/>
      <c r="E1138" s="2" t="s">
        <v>8050</v>
      </c>
      <c r="F1138" s="25" t="s">
        <v>7890</v>
      </c>
      <c r="G1138" t="s">
        <v>7891</v>
      </c>
      <c r="H1138" s="22" t="s">
        <v>7892</v>
      </c>
      <c r="I1138" t="s">
        <v>7893</v>
      </c>
      <c r="J1138" s="11" t="str">
        <f t="shared" si="162"/>
        <v>IC.PA.110312</v>
      </c>
      <c r="K1138" s="2" t="s">
        <v>8041</v>
      </c>
      <c r="L1138" t="str">
        <f t="shared" si="166"/>
        <v xml:space="preserve">      Aggravating treatment</v>
      </c>
      <c r="M1138" s="2" t="str">
        <f t="shared" si="163"/>
        <v>PI.IC.PA.110312.01</v>
      </c>
      <c r="N1138" s="12"/>
      <c r="O1138" s="12" t="str">
        <f t="shared" si="164"/>
        <v>PH.IC.PA.110312.01</v>
      </c>
      <c r="Q1138" s="12" t="str">
        <f t="shared" si="165"/>
        <v>CL.IC.PA.110312.01</v>
      </c>
      <c r="R1138" t="s">
        <v>8042</v>
      </c>
      <c r="S1138">
        <v>799</v>
      </c>
    </row>
    <row r="1139" spans="1:19" ht="15">
      <c r="A1139" s="25" t="s">
        <v>6896</v>
      </c>
      <c r="B1139" s="25"/>
      <c r="C1139" s="22" t="s">
        <v>8048</v>
      </c>
      <c r="D1139" s="25" t="s">
        <v>7818</v>
      </c>
      <c r="E1139" s="2" t="s">
        <v>7747</v>
      </c>
      <c r="F1139" s="25" t="s">
        <v>7890</v>
      </c>
      <c r="G1139" s="25" t="s">
        <v>7660</v>
      </c>
      <c r="H1139" s="22" t="s">
        <v>1396</v>
      </c>
      <c r="I1139" s="25" t="s">
        <v>1188</v>
      </c>
      <c r="J1139" s="11" t="str">
        <f t="shared" si="162"/>
        <v>IC.PA.110401</v>
      </c>
      <c r="K1139" s="2" t="s">
        <v>8041</v>
      </c>
      <c r="L1139" t="str">
        <f t="shared" si="166"/>
        <v xml:space="preserve">       Trigger none</v>
      </c>
      <c r="M1139" s="2" t="str">
        <f t="shared" si="163"/>
        <v>PI.IC.PA.110401.01</v>
      </c>
      <c r="N1139" s="12"/>
      <c r="O1139" s="12" t="str">
        <f t="shared" si="164"/>
        <v>PH.IC.PA.110401.01</v>
      </c>
      <c r="Q1139" s="12" t="str">
        <f t="shared" si="165"/>
        <v>CL.IC.PA.110401.01</v>
      </c>
    </row>
    <row r="1140" spans="1:19" ht="15">
      <c r="A1140" s="25" t="s">
        <v>6896</v>
      </c>
      <c r="B1140" s="25"/>
      <c r="C1140" s="22" t="s">
        <v>8048</v>
      </c>
      <c r="D1140" s="25"/>
      <c r="E1140" s="2" t="s">
        <v>7747</v>
      </c>
      <c r="F1140" s="25" t="s">
        <v>7890</v>
      </c>
      <c r="G1140" s="25" t="s">
        <v>7661</v>
      </c>
      <c r="H1140" s="22" t="s">
        <v>1398</v>
      </c>
      <c r="I1140" s="25" t="s">
        <v>7662</v>
      </c>
      <c r="J1140" s="11" t="str">
        <f t="shared" si="162"/>
        <v>IC.PA.110402</v>
      </c>
      <c r="K1140" s="2" t="s">
        <v>11324</v>
      </c>
      <c r="L1140" t="str">
        <f t="shared" si="166"/>
        <v xml:space="preserve">       Trigger anxiety</v>
      </c>
      <c r="M1140" s="2" t="str">
        <f t="shared" si="163"/>
        <v>PI.IC.PA.110402.01</v>
      </c>
      <c r="N1140" s="12"/>
      <c r="O1140" s="12" t="str">
        <f t="shared" si="164"/>
        <v>PH.IC.PA.110402.01</v>
      </c>
      <c r="Q1140" s="12" t="str">
        <f t="shared" si="165"/>
        <v>CL.IC.PA.110402.01</v>
      </c>
    </row>
    <row r="1141" spans="1:19" ht="15">
      <c r="A1141" s="25" t="s">
        <v>6896</v>
      </c>
      <c r="B1141" s="25"/>
      <c r="C1141" s="22" t="s">
        <v>8048</v>
      </c>
      <c r="D1141" s="25"/>
      <c r="E1141" s="2" t="s">
        <v>7747</v>
      </c>
      <c r="F1141" s="25" t="s">
        <v>7890</v>
      </c>
      <c r="G1141" s="25" t="s">
        <v>7527</v>
      </c>
      <c r="H1141" s="22" t="s">
        <v>1400</v>
      </c>
      <c r="I1141" s="25" t="s">
        <v>7528</v>
      </c>
      <c r="J1141" s="11" t="str">
        <f t="shared" si="162"/>
        <v>IC.PA.110403</v>
      </c>
      <c r="K1141" s="2" t="s">
        <v>11324</v>
      </c>
      <c r="L1141" t="str">
        <f t="shared" si="166"/>
        <v xml:space="preserve">       Trigger coughing</v>
      </c>
      <c r="M1141" s="2" t="str">
        <f t="shared" si="163"/>
        <v>PI.IC.PA.110403.01</v>
      </c>
      <c r="N1141" s="12"/>
      <c r="O1141" s="12" t="str">
        <f t="shared" si="164"/>
        <v>PH.IC.PA.110403.01</v>
      </c>
      <c r="Q1141" s="12" t="str">
        <f t="shared" si="165"/>
        <v>CL.IC.PA.110403.01</v>
      </c>
    </row>
    <row r="1142" spans="1:19" ht="15">
      <c r="A1142" s="25" t="s">
        <v>6896</v>
      </c>
      <c r="B1142" s="25"/>
      <c r="C1142" s="22" t="s">
        <v>8048</v>
      </c>
      <c r="D1142" s="25"/>
      <c r="E1142" s="2" t="s">
        <v>7747</v>
      </c>
      <c r="F1142" s="25" t="s">
        <v>7890</v>
      </c>
      <c r="G1142" s="25" t="s">
        <v>7529</v>
      </c>
      <c r="H1142" s="22" t="s">
        <v>1402</v>
      </c>
      <c r="I1142" s="25" t="s">
        <v>7364</v>
      </c>
      <c r="J1142" s="11" t="str">
        <f t="shared" si="162"/>
        <v>IC.PA.110404</v>
      </c>
      <c r="K1142" s="2" t="s">
        <v>11324</v>
      </c>
      <c r="L1142" t="str">
        <f t="shared" si="166"/>
        <v xml:space="preserve">       Trigger deep breathing</v>
      </c>
      <c r="M1142" s="2" t="str">
        <f t="shared" si="163"/>
        <v>PI.IC.PA.110404.01</v>
      </c>
      <c r="N1142" s="12"/>
      <c r="O1142" s="12" t="str">
        <f t="shared" si="164"/>
        <v>PH.IC.PA.110404.01</v>
      </c>
      <c r="Q1142" s="12" t="str">
        <f t="shared" si="165"/>
        <v>CL.IC.PA.110404.01</v>
      </c>
    </row>
    <row r="1143" spans="1:19" ht="15">
      <c r="A1143" s="25" t="s">
        <v>6896</v>
      </c>
      <c r="B1143" s="25"/>
      <c r="C1143" s="22" t="s">
        <v>8048</v>
      </c>
      <c r="D1143" s="25"/>
      <c r="E1143" s="2" t="s">
        <v>948</v>
      </c>
      <c r="F1143" s="25" t="s">
        <v>7890</v>
      </c>
      <c r="G1143" s="25" t="s">
        <v>7365</v>
      </c>
      <c r="H1143" s="22" t="s">
        <v>1404</v>
      </c>
      <c r="I1143" s="25" t="s">
        <v>7366</v>
      </c>
      <c r="J1143" s="11" t="str">
        <f t="shared" si="162"/>
        <v>IC.PA.110405</v>
      </c>
      <c r="K1143" s="2" t="s">
        <v>8041</v>
      </c>
      <c r="L1143" t="str">
        <f t="shared" si="166"/>
        <v xml:space="preserve">       Trigger stress</v>
      </c>
      <c r="M1143" s="2" t="str">
        <f t="shared" si="163"/>
        <v>PI.IC.PA.110405.01</v>
      </c>
      <c r="N1143" s="12"/>
      <c r="O1143" s="12" t="str">
        <f t="shared" si="164"/>
        <v>PH.IC.PA.110405.01</v>
      </c>
      <c r="Q1143" s="12" t="str">
        <f t="shared" si="165"/>
        <v>CL.IC.PA.110405.01</v>
      </c>
    </row>
    <row r="1144" spans="1:19" ht="15">
      <c r="A1144" s="25" t="s">
        <v>6896</v>
      </c>
      <c r="B1144" s="25"/>
      <c r="C1144" s="22" t="s">
        <v>8048</v>
      </c>
      <c r="D1144" s="25"/>
      <c r="E1144" s="2" t="s">
        <v>948</v>
      </c>
      <c r="F1144" s="25" t="s">
        <v>7890</v>
      </c>
      <c r="G1144" s="25" t="s">
        <v>7367</v>
      </c>
      <c r="H1144" s="22" t="s">
        <v>1406</v>
      </c>
      <c r="I1144" s="25" t="s">
        <v>7368</v>
      </c>
      <c r="J1144" s="11" t="str">
        <f t="shared" si="162"/>
        <v>IC.PA.110406</v>
      </c>
      <c r="K1144" s="2" t="s">
        <v>8041</v>
      </c>
      <c r="L1144" t="str">
        <f t="shared" si="166"/>
        <v xml:space="preserve">       Trigger cold</v>
      </c>
      <c r="M1144" s="2" t="str">
        <f t="shared" si="163"/>
        <v>PI.IC.PA.110406.01</v>
      </c>
      <c r="N1144" s="12"/>
      <c r="O1144" s="12" t="str">
        <f t="shared" si="164"/>
        <v>PH.IC.PA.110406.01</v>
      </c>
      <c r="Q1144" s="12" t="str">
        <f t="shared" si="165"/>
        <v>CL.IC.PA.110406.01</v>
      </c>
    </row>
    <row r="1145" spans="1:19" ht="15">
      <c r="A1145" s="25" t="s">
        <v>6896</v>
      </c>
      <c r="B1145" s="25"/>
      <c r="C1145" s="22" t="s">
        <v>8048</v>
      </c>
      <c r="D1145" s="25"/>
      <c r="E1145" s="2" t="s">
        <v>948</v>
      </c>
      <c r="F1145" s="25" t="s">
        <v>7890</v>
      </c>
      <c r="G1145" s="25" t="s">
        <v>7369</v>
      </c>
      <c r="H1145" s="22" t="s">
        <v>1419</v>
      </c>
      <c r="I1145" s="25" t="s">
        <v>7533</v>
      </c>
      <c r="J1145" s="11" t="str">
        <f t="shared" si="162"/>
        <v>IC.PA.110407</v>
      </c>
      <c r="K1145" s="2" t="s">
        <v>8041</v>
      </c>
      <c r="L1145" t="str">
        <f t="shared" si="166"/>
        <v xml:space="preserve">       Trigger heat</v>
      </c>
      <c r="M1145" s="2" t="str">
        <f t="shared" si="163"/>
        <v>PI.IC.PA.110407.01</v>
      </c>
      <c r="N1145" s="12"/>
      <c r="O1145" s="12" t="str">
        <f t="shared" si="164"/>
        <v>PH.IC.PA.110407.01</v>
      </c>
      <c r="Q1145" s="12" t="str">
        <f t="shared" si="165"/>
        <v>CL.IC.PA.110407.01</v>
      </c>
    </row>
    <row r="1146" spans="1:19" ht="15">
      <c r="A1146" s="25" t="s">
        <v>6896</v>
      </c>
      <c r="B1146" s="25"/>
      <c r="C1146" s="22" t="s">
        <v>8048</v>
      </c>
      <c r="D1146" s="25"/>
      <c r="E1146" s="2" t="s">
        <v>948</v>
      </c>
      <c r="F1146" s="25" t="s">
        <v>7890</v>
      </c>
      <c r="G1146" s="25" t="s">
        <v>7534</v>
      </c>
      <c r="H1146" s="22" t="s">
        <v>1550</v>
      </c>
      <c r="I1146" s="25" t="s">
        <v>7535</v>
      </c>
      <c r="J1146" s="11" t="str">
        <f t="shared" si="162"/>
        <v>IC.PA.110408</v>
      </c>
      <c r="K1146" s="2" t="s">
        <v>8041</v>
      </c>
      <c r="L1146" t="str">
        <f t="shared" si="166"/>
        <v xml:space="preserve">       Trigger exercise</v>
      </c>
      <c r="M1146" s="2" t="str">
        <f t="shared" si="163"/>
        <v>PI.IC.PA.110408.01</v>
      </c>
      <c r="N1146" s="12"/>
      <c r="O1146" s="12" t="str">
        <f t="shared" si="164"/>
        <v>PH.IC.PA.110408.01</v>
      </c>
      <c r="Q1146" s="12" t="str">
        <f t="shared" si="165"/>
        <v>CL.IC.PA.110408.01</v>
      </c>
    </row>
    <row r="1147" spans="1:19" ht="15">
      <c r="A1147" s="25" t="s">
        <v>6896</v>
      </c>
      <c r="B1147" s="25"/>
      <c r="C1147" s="22" t="s">
        <v>8048</v>
      </c>
      <c r="D1147" s="25"/>
      <c r="E1147" s="2" t="s">
        <v>7747</v>
      </c>
      <c r="F1147" s="25" t="s">
        <v>7890</v>
      </c>
      <c r="G1147" s="25" t="s">
        <v>7536</v>
      </c>
      <c r="H1147" s="22" t="s">
        <v>1551</v>
      </c>
      <c r="I1147" s="25" t="s">
        <v>7537</v>
      </c>
      <c r="J1147" s="11" t="str">
        <f t="shared" si="162"/>
        <v>IC.PA.110409</v>
      </c>
      <c r="K1147" s="2" t="s">
        <v>8041</v>
      </c>
      <c r="L1147" t="str">
        <f t="shared" si="166"/>
        <v xml:space="preserve">       Trigger light</v>
      </c>
      <c r="M1147" s="2" t="str">
        <f t="shared" si="163"/>
        <v>PI.IC.PA.110409.01</v>
      </c>
      <c r="N1147" s="12"/>
      <c r="O1147" s="12" t="str">
        <f t="shared" si="164"/>
        <v>PH.IC.PA.110409.01</v>
      </c>
      <c r="Q1147" s="12" t="str">
        <f t="shared" si="165"/>
        <v>CL.IC.PA.110409.01</v>
      </c>
    </row>
    <row r="1148" spans="1:19" ht="15">
      <c r="A1148" s="25" t="s">
        <v>6896</v>
      </c>
      <c r="B1148" s="25"/>
      <c r="C1148" s="22" t="s">
        <v>8048</v>
      </c>
      <c r="D1148" s="25"/>
      <c r="E1148" s="2" t="s">
        <v>7747</v>
      </c>
      <c r="F1148" s="25" t="s">
        <v>7890</v>
      </c>
      <c r="G1148" s="25" t="s">
        <v>7538</v>
      </c>
      <c r="H1148" s="22" t="s">
        <v>1571</v>
      </c>
      <c r="I1148" s="25" t="s">
        <v>7383</v>
      </c>
      <c r="J1148" s="11" t="str">
        <f t="shared" si="162"/>
        <v>IC.PA.110410</v>
      </c>
      <c r="K1148" s="2" t="s">
        <v>8041</v>
      </c>
      <c r="L1148" t="str">
        <f t="shared" si="166"/>
        <v xml:space="preserve">       Trigger movement</v>
      </c>
      <c r="M1148" s="2" t="str">
        <f t="shared" si="163"/>
        <v>PI.IC.PA.110410.01</v>
      </c>
      <c r="N1148" s="12"/>
      <c r="O1148" s="12" t="str">
        <f t="shared" si="164"/>
        <v>PH.IC.PA.110410.01</v>
      </c>
      <c r="Q1148" s="12" t="str">
        <f t="shared" si="165"/>
        <v>CL.IC.PA.110410.01</v>
      </c>
    </row>
    <row r="1149" spans="1:19" ht="15">
      <c r="A1149" s="25" t="s">
        <v>6896</v>
      </c>
      <c r="B1149" s="25"/>
      <c r="C1149" s="22" t="s">
        <v>8048</v>
      </c>
      <c r="D1149" s="25"/>
      <c r="E1149" s="2" t="s">
        <v>7747</v>
      </c>
      <c r="F1149" s="25" t="s">
        <v>7890</v>
      </c>
      <c r="G1149" s="25" t="s">
        <v>7384</v>
      </c>
      <c r="H1149" s="22" t="s">
        <v>1298</v>
      </c>
      <c r="I1149" s="25" t="s">
        <v>7385</v>
      </c>
      <c r="J1149" s="11" t="str">
        <f t="shared" si="162"/>
        <v>IC.PA.110411</v>
      </c>
      <c r="K1149" s="2" t="s">
        <v>8041</v>
      </c>
      <c r="L1149" t="str">
        <f t="shared" si="166"/>
        <v xml:space="preserve">       Trigger walking</v>
      </c>
      <c r="M1149" s="2" t="str">
        <f t="shared" si="163"/>
        <v>PI.IC.PA.110411.01</v>
      </c>
      <c r="N1149" s="12"/>
      <c r="O1149" s="12" t="str">
        <f t="shared" si="164"/>
        <v>PH.IC.PA.110411.01</v>
      </c>
      <c r="Q1149" s="12" t="str">
        <f t="shared" si="165"/>
        <v>CL.IC.PA.110411.01</v>
      </c>
    </row>
    <row r="1150" spans="1:19" ht="15">
      <c r="A1150" s="25" t="s">
        <v>6896</v>
      </c>
      <c r="B1150" s="25"/>
      <c r="C1150" s="22" t="s">
        <v>8048</v>
      </c>
      <c r="D1150" s="25"/>
      <c r="E1150" s="2" t="s">
        <v>7747</v>
      </c>
      <c r="F1150" s="25" t="s">
        <v>7890</v>
      </c>
      <c r="G1150" s="25" t="s">
        <v>7386</v>
      </c>
      <c r="H1150" s="22" t="s">
        <v>1299</v>
      </c>
      <c r="I1150" s="25" t="s">
        <v>7206</v>
      </c>
      <c r="J1150" s="11" t="str">
        <f t="shared" si="162"/>
        <v>IC.PA.110412</v>
      </c>
      <c r="K1150" s="2" t="s">
        <v>8041</v>
      </c>
      <c r="L1150" t="str">
        <f t="shared" si="166"/>
        <v xml:space="preserve">       Trigger noise</v>
      </c>
      <c r="M1150" s="2" t="str">
        <f t="shared" si="163"/>
        <v>PI.IC.PA.110412.01</v>
      </c>
      <c r="N1150" s="12"/>
      <c r="O1150" s="12" t="str">
        <f t="shared" si="164"/>
        <v>PH.IC.PA.110412.01</v>
      </c>
      <c r="Q1150" s="12" t="str">
        <f t="shared" si="165"/>
        <v>CL.IC.PA.110412.01</v>
      </c>
    </row>
    <row r="1151" spans="1:19" ht="15">
      <c r="A1151" s="25" t="s">
        <v>6896</v>
      </c>
      <c r="B1151" s="25"/>
      <c r="C1151" s="22" t="s">
        <v>8048</v>
      </c>
      <c r="D1151" s="25"/>
      <c r="E1151" s="2" t="s">
        <v>7747</v>
      </c>
      <c r="F1151" s="25" t="s">
        <v>7890</v>
      </c>
      <c r="G1151" s="25" t="s">
        <v>7021</v>
      </c>
      <c r="H1151" s="22" t="s">
        <v>1300</v>
      </c>
      <c r="I1151" s="25" t="s">
        <v>7022</v>
      </c>
      <c r="J1151" s="11" t="str">
        <f t="shared" si="162"/>
        <v>IC.PA.110413</v>
      </c>
      <c r="K1151" s="2" t="s">
        <v>8041</v>
      </c>
      <c r="L1151" t="str">
        <f t="shared" si="166"/>
        <v xml:space="preserve">       Trigger weather change</v>
      </c>
      <c r="M1151" s="2" t="str">
        <f t="shared" si="163"/>
        <v>PI.IC.PA.110413.01</v>
      </c>
      <c r="N1151" s="12"/>
      <c r="O1151" s="12" t="str">
        <f t="shared" si="164"/>
        <v>PH.IC.PA.110413.01</v>
      </c>
      <c r="Q1151" s="12" t="str">
        <f t="shared" si="165"/>
        <v>CL.IC.PA.110413.01</v>
      </c>
    </row>
    <row r="1152" spans="1:19" ht="15">
      <c r="A1152" s="25" t="s">
        <v>6896</v>
      </c>
      <c r="B1152" s="25"/>
      <c r="C1152" s="22" t="s">
        <v>8048</v>
      </c>
      <c r="D1152" s="25"/>
      <c r="E1152" s="2" t="s">
        <v>7747</v>
      </c>
      <c r="F1152" s="25" t="s">
        <v>7890</v>
      </c>
      <c r="G1152" s="25" t="s">
        <v>7023</v>
      </c>
      <c r="H1152" s="22" t="s">
        <v>1301</v>
      </c>
      <c r="I1152" s="25" t="s">
        <v>7024</v>
      </c>
      <c r="J1152" s="11" t="str">
        <f t="shared" si="162"/>
        <v>IC.PA.110414</v>
      </c>
      <c r="K1152" s="2" t="s">
        <v>8041</v>
      </c>
      <c r="L1152" t="str">
        <f t="shared" si="166"/>
        <v xml:space="preserve">       Trigger sleep deficit</v>
      </c>
      <c r="M1152" s="2" t="str">
        <f t="shared" si="163"/>
        <v>PI.IC.PA.110414.01</v>
      </c>
      <c r="N1152" s="12"/>
      <c r="O1152" s="12" t="str">
        <f t="shared" si="164"/>
        <v>PH.IC.PA.110414.01</v>
      </c>
      <c r="Q1152" s="12" t="str">
        <f t="shared" si="165"/>
        <v>CL.IC.PA.110414.01</v>
      </c>
    </row>
    <row r="1153" spans="1:25" ht="15">
      <c r="A1153" s="25" t="s">
        <v>6896</v>
      </c>
      <c r="B1153" s="25"/>
      <c r="C1153" s="22" t="s">
        <v>8048</v>
      </c>
      <c r="D1153" s="25"/>
      <c r="E1153" s="2" t="s">
        <v>7747</v>
      </c>
      <c r="F1153" s="25" t="s">
        <v>7890</v>
      </c>
      <c r="G1153" s="25" t="s">
        <v>7025</v>
      </c>
      <c r="H1153" s="22" t="s">
        <v>1468</v>
      </c>
      <c r="I1153" s="25" t="s">
        <v>7026</v>
      </c>
      <c r="J1153" s="11" t="str">
        <f t="shared" si="162"/>
        <v>IC.PA.110415</v>
      </c>
      <c r="K1153" s="2" t="s">
        <v>8041</v>
      </c>
      <c r="L1153" t="str">
        <f t="shared" si="166"/>
        <v xml:space="preserve">       Trigger medication</v>
      </c>
      <c r="M1153" s="2" t="str">
        <f t="shared" si="163"/>
        <v>PI.IC.PA.110415.01</v>
      </c>
      <c r="N1153" s="12"/>
      <c r="O1153" s="12" t="str">
        <f t="shared" si="164"/>
        <v>PH.IC.PA.110415.01</v>
      </c>
      <c r="Q1153" s="12" t="str">
        <f t="shared" si="165"/>
        <v>CL.IC.PA.110415.01</v>
      </c>
    </row>
    <row r="1154" spans="1:25" ht="15">
      <c r="A1154" s="25" t="s">
        <v>6896</v>
      </c>
      <c r="B1154" s="25"/>
      <c r="C1154" s="22" t="s">
        <v>8048</v>
      </c>
      <c r="D1154" s="25"/>
      <c r="E1154" s="2" t="s">
        <v>7747</v>
      </c>
      <c r="F1154" s="25" t="s">
        <v>7890</v>
      </c>
      <c r="G1154" s="25" t="s">
        <v>7213</v>
      </c>
      <c r="H1154" s="22" t="s">
        <v>1469</v>
      </c>
      <c r="I1154" s="25" t="s">
        <v>7214</v>
      </c>
      <c r="J1154" s="11" t="str">
        <f t="shared" si="162"/>
        <v>IC.PA.110416</v>
      </c>
      <c r="K1154" s="2" t="s">
        <v>8041</v>
      </c>
      <c r="L1154" t="str">
        <f t="shared" si="166"/>
        <v xml:space="preserve">       Trigger procedure</v>
      </c>
      <c r="M1154" s="2" t="str">
        <f t="shared" si="163"/>
        <v>PI.IC.PA.110416.01</v>
      </c>
      <c r="N1154" s="12"/>
      <c r="O1154" s="12" t="str">
        <f t="shared" si="164"/>
        <v>PH.IC.PA.110416.01</v>
      </c>
      <c r="Q1154" s="12" t="str">
        <f t="shared" si="165"/>
        <v>CL.IC.PA.110416.01</v>
      </c>
    </row>
    <row r="1155" spans="1:25" ht="15">
      <c r="A1155" t="s">
        <v>6896</v>
      </c>
      <c r="C1155" s="22" t="s">
        <v>8048</v>
      </c>
      <c r="D1155" s="25"/>
      <c r="E1155" s="2" t="s">
        <v>7747</v>
      </c>
      <c r="F1155" s="25" t="s">
        <v>7890</v>
      </c>
      <c r="G1155" t="s">
        <v>7748</v>
      </c>
      <c r="H1155" s="22" t="s">
        <v>1470</v>
      </c>
      <c r="I1155" t="s">
        <v>7749</v>
      </c>
      <c r="J1155" s="11" t="str">
        <f t="shared" si="162"/>
        <v>IC.PA.110417</v>
      </c>
      <c r="K1155" s="2" t="s">
        <v>8041</v>
      </c>
      <c r="L1155" t="str">
        <f t="shared" si="166"/>
        <v>Trigger Cardiac</v>
      </c>
      <c r="M1155" s="2" t="str">
        <f t="shared" si="163"/>
        <v>PI.IC.PA.110417.01</v>
      </c>
      <c r="N1155" s="12"/>
      <c r="O1155" s="12" t="str">
        <f t="shared" si="164"/>
        <v>PH.IC.PA.110417.01</v>
      </c>
      <c r="Q1155" s="12" t="str">
        <f t="shared" si="165"/>
        <v>CL.IC.PA.110417.01</v>
      </c>
      <c r="R1155" t="s">
        <v>8042</v>
      </c>
      <c r="S1155">
        <v>486</v>
      </c>
    </row>
    <row r="1156" spans="1:25" ht="15">
      <c r="A1156" t="s">
        <v>6896</v>
      </c>
      <c r="C1156" s="22" t="s">
        <v>8048</v>
      </c>
      <c r="D1156" s="25"/>
      <c r="E1156" s="2" t="s">
        <v>7747</v>
      </c>
      <c r="F1156" s="25" t="s">
        <v>7890</v>
      </c>
      <c r="G1156" t="s">
        <v>7750</v>
      </c>
      <c r="H1156" s="22" t="s">
        <v>1251</v>
      </c>
      <c r="I1156" t="s">
        <v>7898</v>
      </c>
      <c r="J1156" s="11" t="str">
        <f t="shared" si="162"/>
        <v>IC.PA.110418</v>
      </c>
      <c r="K1156" s="2" t="s">
        <v>8041</v>
      </c>
      <c r="L1156" t="str">
        <f t="shared" si="166"/>
        <v>Trigger Chronic</v>
      </c>
      <c r="M1156" s="2" t="str">
        <f t="shared" si="163"/>
        <v>PI.IC.PA.110418.01</v>
      </c>
      <c r="N1156" s="12"/>
      <c r="O1156" s="12" t="str">
        <f t="shared" si="164"/>
        <v>PH.IC.PA.110418.01</v>
      </c>
      <c r="Q1156" s="12" t="str">
        <f t="shared" si="165"/>
        <v>CL.IC.PA.110418.01</v>
      </c>
      <c r="R1156" t="s">
        <v>8042</v>
      </c>
      <c r="S1156">
        <v>486</v>
      </c>
    </row>
    <row r="1157" spans="1:25" ht="15">
      <c r="A1157" t="s">
        <v>6896</v>
      </c>
      <c r="C1157" s="22" t="s">
        <v>8048</v>
      </c>
      <c r="D1157" s="25"/>
      <c r="E1157" s="2" t="s">
        <v>7747</v>
      </c>
      <c r="F1157" s="25" t="s">
        <v>7890</v>
      </c>
      <c r="G1157" t="s">
        <v>7899</v>
      </c>
      <c r="H1157" s="22" t="s">
        <v>1100</v>
      </c>
      <c r="I1157" t="s">
        <v>7900</v>
      </c>
      <c r="J1157" s="11" t="str">
        <f t="shared" si="162"/>
        <v>IC.PA.110419</v>
      </c>
      <c r="K1157" s="2" t="s">
        <v>8041</v>
      </c>
      <c r="L1157" t="str">
        <f t="shared" si="166"/>
        <v>Trigger Diagnosis</v>
      </c>
      <c r="M1157" s="2" t="str">
        <f t="shared" si="163"/>
        <v>PI.IC.PA.110419.01</v>
      </c>
      <c r="N1157" s="12"/>
      <c r="O1157" s="12" t="str">
        <f t="shared" si="164"/>
        <v>PH.IC.PA.110419.01</v>
      </c>
      <c r="Q1157" s="12" t="str">
        <f t="shared" si="165"/>
        <v>CL.IC.PA.110419.01</v>
      </c>
      <c r="R1157" t="s">
        <v>8042</v>
      </c>
      <c r="S1157">
        <v>486</v>
      </c>
    </row>
    <row r="1158" spans="1:25" ht="15">
      <c r="A1158" t="s">
        <v>6896</v>
      </c>
      <c r="C1158" s="22" t="s">
        <v>8048</v>
      </c>
      <c r="D1158" s="25"/>
      <c r="E1158" s="2" t="s">
        <v>948</v>
      </c>
      <c r="F1158" s="25" t="s">
        <v>7890</v>
      </c>
      <c r="G1158" t="s">
        <v>7727</v>
      </c>
      <c r="H1158" s="22" t="s">
        <v>1271</v>
      </c>
      <c r="I1158" t="s">
        <v>7728</v>
      </c>
      <c r="J1158" s="11" t="str">
        <f t="shared" ref="J1158:J1235" si="167">CONCATENATE("IC.PA.",C1158,E1158,H1158)</f>
        <v>IC.PA.110420</v>
      </c>
      <c r="K1158" s="2" t="s">
        <v>11324</v>
      </c>
      <c r="L1158" t="str">
        <f t="shared" si="166"/>
        <v xml:space="preserve"> Trigger Incision</v>
      </c>
      <c r="M1158" s="2" t="str">
        <f t="shared" ref="M1158:M1235" si="168">CONCATENATE("PI.",J1158,".",K1158)</f>
        <v>PI.IC.PA.110420.01</v>
      </c>
      <c r="N1158" s="12"/>
      <c r="O1158" s="12" t="str">
        <f t="shared" ref="O1158:O1235" si="169">CONCATENATE("PH.",J1158,".",K1158)</f>
        <v>PH.IC.PA.110420.01</v>
      </c>
      <c r="Q1158" s="12" t="str">
        <f t="shared" ref="Q1158:Q1235" si="170">CONCATENATE("CL.",J1158,".",K1158)</f>
        <v>CL.IC.PA.110420.01</v>
      </c>
      <c r="R1158" t="s">
        <v>9277</v>
      </c>
      <c r="S1158">
        <v>486</v>
      </c>
    </row>
    <row r="1159" spans="1:25" ht="15">
      <c r="A1159" t="s">
        <v>6896</v>
      </c>
      <c r="C1159" s="22" t="s">
        <v>8048</v>
      </c>
      <c r="D1159" s="25"/>
      <c r="E1159" s="2" t="s">
        <v>7747</v>
      </c>
      <c r="F1159" s="25" t="s">
        <v>7890</v>
      </c>
      <c r="G1159" t="s">
        <v>7901</v>
      </c>
      <c r="H1159" s="22" t="s">
        <v>2395</v>
      </c>
      <c r="I1159" t="s">
        <v>7753</v>
      </c>
      <c r="J1159" s="11" t="str">
        <f t="shared" si="167"/>
        <v>IC.PA.110421</v>
      </c>
      <c r="K1159" s="2" t="s">
        <v>1192</v>
      </c>
      <c r="L1159" t="str">
        <f t="shared" si="166"/>
        <v>Trigger Injury Unknown</v>
      </c>
      <c r="M1159" s="2" t="str">
        <f t="shared" si="168"/>
        <v>PI.IC.PA.110421.01</v>
      </c>
      <c r="N1159" s="12"/>
      <c r="O1159" s="12" t="str">
        <f t="shared" si="169"/>
        <v>PH.IC.PA.110421.01</v>
      </c>
      <c r="Q1159" s="12" t="str">
        <f t="shared" si="170"/>
        <v>CL.IC.PA.110421.01</v>
      </c>
      <c r="R1159" t="s">
        <v>9277</v>
      </c>
      <c r="S1159">
        <v>486</v>
      </c>
    </row>
    <row r="1160" spans="1:25" ht="15">
      <c r="A1160" t="s">
        <v>6896</v>
      </c>
      <c r="C1160" s="22" t="s">
        <v>8048</v>
      </c>
      <c r="D1160" s="25"/>
      <c r="E1160" s="2" t="s">
        <v>7070</v>
      </c>
      <c r="F1160" s="25" t="s">
        <v>7890</v>
      </c>
      <c r="G1160" t="s">
        <v>7754</v>
      </c>
      <c r="H1160" s="22" t="s">
        <v>2396</v>
      </c>
      <c r="I1160" t="s">
        <v>7755</v>
      </c>
      <c r="J1160" s="11" t="str">
        <f t="shared" si="167"/>
        <v>IC.PA.110422</v>
      </c>
      <c r="K1160" s="2" t="s">
        <v>1192</v>
      </c>
      <c r="L1160" t="str">
        <f t="shared" si="166"/>
        <v>Trigger Wound</v>
      </c>
      <c r="M1160" s="2" t="str">
        <f t="shared" si="168"/>
        <v>PI.IC.PA.110422.01</v>
      </c>
      <c r="N1160" s="12"/>
      <c r="O1160" s="12" t="str">
        <f t="shared" si="169"/>
        <v>PH.IC.PA.110422.01</v>
      </c>
      <c r="Q1160" s="12" t="str">
        <f t="shared" si="170"/>
        <v>CL.IC.PA.110422.01</v>
      </c>
      <c r="R1160" t="s">
        <v>8042</v>
      </c>
      <c r="S1160">
        <v>486</v>
      </c>
    </row>
    <row r="1161" spans="1:25" ht="15">
      <c r="A1161" s="25" t="s">
        <v>6896</v>
      </c>
      <c r="B1161" s="25"/>
      <c r="C1161" s="22" t="s">
        <v>8048</v>
      </c>
      <c r="D1161" s="25" t="s">
        <v>7819</v>
      </c>
      <c r="E1161" s="2" t="s">
        <v>7071</v>
      </c>
      <c r="F1161" s="25" t="s">
        <v>7890</v>
      </c>
      <c r="G1161" s="25" t="s">
        <v>7585</v>
      </c>
      <c r="H1161" s="22" t="s">
        <v>1396</v>
      </c>
      <c r="I1161" s="25" t="s">
        <v>4611</v>
      </c>
      <c r="J1161" s="11" t="str">
        <f t="shared" si="167"/>
        <v>IC.PA.110501</v>
      </c>
      <c r="K1161" s="2" t="s">
        <v>1192</v>
      </c>
      <c r="L1161" t="str">
        <f t="shared" si="166"/>
        <v xml:space="preserve">      Related symptom diaphoretic</v>
      </c>
      <c r="M1161" s="2" t="str">
        <f t="shared" si="168"/>
        <v>PI.IC.PA.110501.01</v>
      </c>
      <c r="N1161" s="12"/>
      <c r="O1161" s="12" t="str">
        <f t="shared" si="169"/>
        <v>PH.IC.PA.110501.01</v>
      </c>
      <c r="Q1161" s="12" t="str">
        <f t="shared" si="170"/>
        <v>CL.IC.PA.110501.01</v>
      </c>
    </row>
    <row r="1162" spans="1:25" ht="15">
      <c r="A1162" s="25" t="s">
        <v>6896</v>
      </c>
      <c r="B1162" s="25"/>
      <c r="C1162" s="22" t="s">
        <v>8048</v>
      </c>
      <c r="D1162" s="25"/>
      <c r="E1162" s="2" t="s">
        <v>7756</v>
      </c>
      <c r="F1162" s="25" t="s">
        <v>7890</v>
      </c>
      <c r="G1162" s="25" t="s">
        <v>7586</v>
      </c>
      <c r="H1162" s="22" t="s">
        <v>1398</v>
      </c>
      <c r="I1162" s="25" t="s">
        <v>7587</v>
      </c>
      <c r="J1162" s="11" t="str">
        <f t="shared" si="167"/>
        <v>IC.PA.110502</v>
      </c>
      <c r="K1162" s="2" t="s">
        <v>8041</v>
      </c>
      <c r="L1162" t="str">
        <f t="shared" si="166"/>
        <v xml:space="preserve">      Related symptom dizziness</v>
      </c>
      <c r="M1162" s="2" t="str">
        <f t="shared" si="168"/>
        <v>PI.IC.PA.110502.01</v>
      </c>
      <c r="N1162" s="12"/>
      <c r="O1162" s="12" t="str">
        <f t="shared" si="169"/>
        <v>PH.IC.PA.110502.01</v>
      </c>
      <c r="Q1162" s="12" t="str">
        <f t="shared" si="170"/>
        <v>CL.IC.PA.110502.01</v>
      </c>
    </row>
    <row r="1163" spans="1:25" ht="15">
      <c r="A1163" s="25" t="s">
        <v>6896</v>
      </c>
      <c r="B1163" s="25"/>
      <c r="C1163" s="22" t="s">
        <v>8048</v>
      </c>
      <c r="D1163" s="25"/>
      <c r="E1163" s="2" t="s">
        <v>7756</v>
      </c>
      <c r="F1163" s="25" t="s">
        <v>7890</v>
      </c>
      <c r="G1163" s="25" t="s">
        <v>7588</v>
      </c>
      <c r="H1163" s="22" t="s">
        <v>1400</v>
      </c>
      <c r="I1163" s="25" t="s">
        <v>7589</v>
      </c>
      <c r="J1163" s="11" t="str">
        <f t="shared" si="167"/>
        <v>IC.PA.110503</v>
      </c>
      <c r="K1163" s="2" t="s">
        <v>8041</v>
      </c>
      <c r="L1163" t="str">
        <f t="shared" si="166"/>
        <v xml:space="preserve">      Related symptom short of breath</v>
      </c>
      <c r="M1163" s="2" t="str">
        <f t="shared" si="168"/>
        <v>PI.IC.PA.110503.01</v>
      </c>
      <c r="N1163" s="12"/>
      <c r="O1163" s="12" t="str">
        <f t="shared" si="169"/>
        <v>PH.IC.PA.110503.01</v>
      </c>
      <c r="Q1163" s="12" t="str">
        <f t="shared" si="170"/>
        <v>CL.IC.PA.110503.01</v>
      </c>
    </row>
    <row r="1164" spans="1:25" ht="15">
      <c r="A1164" s="25" t="s">
        <v>6896</v>
      </c>
      <c r="B1164" s="25"/>
      <c r="C1164" s="22" t="s">
        <v>8048</v>
      </c>
      <c r="D1164" s="25"/>
      <c r="E1164" s="2" t="s">
        <v>7756</v>
      </c>
      <c r="F1164" s="25" t="s">
        <v>7890</v>
      </c>
      <c r="G1164" s="25" t="s">
        <v>7733</v>
      </c>
      <c r="H1164" s="22" t="s">
        <v>1402</v>
      </c>
      <c r="I1164" s="25" t="s">
        <v>2911</v>
      </c>
      <c r="J1164" s="11" t="str">
        <f t="shared" si="167"/>
        <v>IC.PA.110504</v>
      </c>
      <c r="K1164" s="2" t="s">
        <v>8041</v>
      </c>
      <c r="L1164" t="str">
        <f t="shared" si="166"/>
        <v xml:space="preserve">      Related symptom nauseated</v>
      </c>
      <c r="M1164" s="2" t="str">
        <f t="shared" si="168"/>
        <v>PI.IC.PA.110504.01</v>
      </c>
      <c r="N1164" s="12"/>
      <c r="O1164" s="12" t="str">
        <f t="shared" si="169"/>
        <v>PH.IC.PA.110504.01</v>
      </c>
      <c r="Q1164" s="12" t="str">
        <f t="shared" si="170"/>
        <v>CL.IC.PA.110504.01</v>
      </c>
    </row>
    <row r="1165" spans="1:25" ht="15">
      <c r="A1165" s="25" t="s">
        <v>6896</v>
      </c>
      <c r="B1165" s="25"/>
      <c r="C1165" s="22" t="s">
        <v>8048</v>
      </c>
      <c r="D1165" s="25"/>
      <c r="E1165" s="2" t="s">
        <v>7756</v>
      </c>
      <c r="F1165" s="25" t="s">
        <v>7890</v>
      </c>
      <c r="G1165" s="25" t="s">
        <v>7734</v>
      </c>
      <c r="H1165" s="22" t="s">
        <v>1404</v>
      </c>
      <c r="I1165" s="25" t="s">
        <v>7735</v>
      </c>
      <c r="J1165" s="11" t="str">
        <f t="shared" si="167"/>
        <v>IC.PA.110505</v>
      </c>
      <c r="K1165" s="2" t="s">
        <v>8041</v>
      </c>
      <c r="L1165" t="str">
        <f t="shared" si="166"/>
        <v xml:space="preserve">      Related symptom photophobia</v>
      </c>
      <c r="M1165" s="2" t="str">
        <f t="shared" si="168"/>
        <v>PI.IC.PA.110505.01</v>
      </c>
      <c r="N1165" s="12"/>
      <c r="O1165" s="12" t="str">
        <f t="shared" si="169"/>
        <v>PH.IC.PA.110505.01</v>
      </c>
      <c r="Q1165" s="12" t="str">
        <f t="shared" si="170"/>
        <v>CL.IC.PA.110505.01</v>
      </c>
    </row>
    <row r="1166" spans="1:25" ht="15">
      <c r="A1166" s="25" t="s">
        <v>6896</v>
      </c>
      <c r="B1166" s="25"/>
      <c r="C1166" s="22" t="s">
        <v>8048</v>
      </c>
      <c r="D1166" s="25"/>
      <c r="E1166" s="2" t="s">
        <v>7071</v>
      </c>
      <c r="F1166" s="25" t="s">
        <v>7890</v>
      </c>
      <c r="G1166" s="25" t="s">
        <v>7736</v>
      </c>
      <c r="H1166" s="22" t="s">
        <v>1406</v>
      </c>
      <c r="I1166" s="25" t="s">
        <v>2741</v>
      </c>
      <c r="J1166" s="11" t="str">
        <f t="shared" si="167"/>
        <v>IC.PA.110506</v>
      </c>
      <c r="K1166" s="2" t="s">
        <v>11324</v>
      </c>
      <c r="L1166" t="str">
        <f t="shared" si="166"/>
        <v xml:space="preserve">      Related symptom vomiting</v>
      </c>
      <c r="M1166" s="2" t="str">
        <f t="shared" si="168"/>
        <v>PI.IC.PA.110506.01</v>
      </c>
      <c r="N1166" s="12"/>
      <c r="O1166" s="12" t="str">
        <f t="shared" si="169"/>
        <v>PH.IC.PA.110506.01</v>
      </c>
      <c r="Q1166" s="12" t="str">
        <f t="shared" si="170"/>
        <v>CL.IC.PA.110506.01</v>
      </c>
    </row>
    <row r="1167" spans="1:25" ht="15">
      <c r="A1167" s="25" t="s">
        <v>6896</v>
      </c>
      <c r="B1167" s="25"/>
      <c r="C1167" s="22" t="s">
        <v>8048</v>
      </c>
      <c r="D1167" s="25"/>
      <c r="E1167" s="2" t="s">
        <v>7756</v>
      </c>
      <c r="F1167" s="25" t="s">
        <v>7890</v>
      </c>
      <c r="G1167" s="25" t="s">
        <v>7737</v>
      </c>
      <c r="H1167" s="22" t="s">
        <v>1419</v>
      </c>
      <c r="I1167" s="25" t="s">
        <v>6744</v>
      </c>
      <c r="J1167" s="11" t="str">
        <f t="shared" si="167"/>
        <v>IC.PA.110507</v>
      </c>
      <c r="K1167" s="2" t="s">
        <v>8041</v>
      </c>
      <c r="L1167" t="str">
        <f t="shared" si="166"/>
        <v xml:space="preserve">      Related symptom visual changes</v>
      </c>
      <c r="M1167" s="2" t="str">
        <f t="shared" si="168"/>
        <v>PI.IC.PA.110507.01</v>
      </c>
      <c r="N1167" s="12"/>
      <c r="O1167" s="12" t="str">
        <f t="shared" si="169"/>
        <v>PH.IC.PA.110507.01</v>
      </c>
      <c r="Q1167" s="12" t="str">
        <f t="shared" si="170"/>
        <v>CL.IC.PA.110507.01</v>
      </c>
    </row>
    <row r="1168" spans="1:25" ht="15">
      <c r="A1168" t="s">
        <v>6896</v>
      </c>
      <c r="C1168" s="2" t="s">
        <v>841</v>
      </c>
      <c r="E1168" s="2" t="s">
        <v>7071</v>
      </c>
      <c r="F1168" t="s">
        <v>393</v>
      </c>
      <c r="G1168" t="s">
        <v>516</v>
      </c>
      <c r="H1168" s="22" t="s">
        <v>641</v>
      </c>
      <c r="J1168" s="11" t="str">
        <f t="shared" si="167"/>
        <v>IC.PA.110508</v>
      </c>
      <c r="K1168" s="2" t="s">
        <v>11683</v>
      </c>
      <c r="L1168" t="str">
        <f t="shared" si="166"/>
        <v>Other</v>
      </c>
      <c r="M1168" s="2" t="str">
        <f t="shared" si="168"/>
        <v>PI.IC.PA.110508.01</v>
      </c>
      <c r="N1168" s="12"/>
      <c r="O1168" s="12" t="str">
        <f t="shared" si="169"/>
        <v>PH.IC.PA.110508.01</v>
      </c>
      <c r="Q1168" s="12" t="str">
        <f t="shared" si="170"/>
        <v>CL.IC.PA.110508.01</v>
      </c>
      <c r="X1168" t="s">
        <v>864</v>
      </c>
      <c r="Y1168">
        <v>1126</v>
      </c>
    </row>
    <row r="1169" spans="1:17" ht="15">
      <c r="A1169" s="25" t="s">
        <v>6896</v>
      </c>
      <c r="B1169" s="25"/>
      <c r="C1169" s="22" t="s">
        <v>8048</v>
      </c>
      <c r="D1169" s="25" t="s">
        <v>3290</v>
      </c>
      <c r="E1169" s="2" t="s">
        <v>7757</v>
      </c>
      <c r="F1169" s="25" t="s">
        <v>7758</v>
      </c>
      <c r="G1169" s="25" t="s">
        <v>7739</v>
      </c>
      <c r="H1169" s="22" t="s">
        <v>1396</v>
      </c>
      <c r="I1169" s="25" t="s">
        <v>7740</v>
      </c>
      <c r="J1169" s="11" t="str">
        <f t="shared" si="167"/>
        <v>IC.PA.110601</v>
      </c>
      <c r="K1169" s="2" t="s">
        <v>8041</v>
      </c>
      <c r="L1169" t="str">
        <f t="shared" si="166"/>
        <v xml:space="preserve">      Acute</v>
      </c>
      <c r="M1169" s="2" t="str">
        <f t="shared" si="168"/>
        <v>PI.IC.PA.110601.01</v>
      </c>
      <c r="N1169" s="12"/>
      <c r="O1169" s="12" t="str">
        <f t="shared" si="169"/>
        <v>PH.IC.PA.110601.01</v>
      </c>
      <c r="Q1169" s="12" t="str">
        <f t="shared" si="170"/>
        <v>CL.IC.PA.110601.01</v>
      </c>
    </row>
    <row r="1170" spans="1:17" ht="15">
      <c r="A1170" s="25" t="s">
        <v>6896</v>
      </c>
      <c r="B1170" s="25"/>
      <c r="C1170" s="22" t="s">
        <v>8048</v>
      </c>
      <c r="D1170" s="25"/>
      <c r="E1170" s="2" t="s">
        <v>7757</v>
      </c>
      <c r="F1170" s="25" t="s">
        <v>7758</v>
      </c>
      <c r="G1170" s="25" t="s">
        <v>7597</v>
      </c>
      <c r="H1170" s="22" t="s">
        <v>1398</v>
      </c>
      <c r="I1170" s="25" t="s">
        <v>7598</v>
      </c>
      <c r="J1170" s="11" t="str">
        <f t="shared" si="167"/>
        <v>IC.PA.110602</v>
      </c>
      <c r="K1170" s="2" t="s">
        <v>8041</v>
      </c>
      <c r="L1170" t="str">
        <f t="shared" si="166"/>
        <v xml:space="preserve">      Post surgical acute</v>
      </c>
      <c r="M1170" s="2" t="str">
        <f t="shared" si="168"/>
        <v>PI.IC.PA.110602.01</v>
      </c>
      <c r="N1170" s="12"/>
      <c r="O1170" s="12" t="str">
        <f t="shared" si="169"/>
        <v>PH.IC.PA.110602.01</v>
      </c>
      <c r="Q1170" s="12" t="str">
        <f t="shared" si="170"/>
        <v>CL.IC.PA.110602.01</v>
      </c>
    </row>
    <row r="1171" spans="1:17" ht="15">
      <c r="A1171" s="25" t="s">
        <v>6896</v>
      </c>
      <c r="B1171" s="25"/>
      <c r="C1171" s="22" t="s">
        <v>8048</v>
      </c>
      <c r="D1171" s="25"/>
      <c r="E1171" s="2" t="s">
        <v>7757</v>
      </c>
      <c r="F1171" s="25" t="s">
        <v>7758</v>
      </c>
      <c r="G1171" s="25" t="s">
        <v>7599</v>
      </c>
      <c r="H1171" s="22" t="s">
        <v>1400</v>
      </c>
      <c r="I1171" s="25" t="s">
        <v>7600</v>
      </c>
      <c r="J1171" s="11" t="str">
        <f t="shared" si="167"/>
        <v>IC.PA.110603</v>
      </c>
      <c r="K1171" s="2" t="s">
        <v>8041</v>
      </c>
      <c r="L1171" t="str">
        <f t="shared" si="166"/>
        <v xml:space="preserve">      Post surgical chronic</v>
      </c>
      <c r="M1171" s="2" t="str">
        <f t="shared" si="168"/>
        <v>PI.IC.PA.110603.01</v>
      </c>
      <c r="N1171" s="12"/>
      <c r="O1171" s="12" t="str">
        <f t="shared" si="169"/>
        <v>PH.IC.PA.110603.01</v>
      </c>
      <c r="Q1171" s="12" t="str">
        <f t="shared" si="170"/>
        <v>CL.IC.PA.110603.01</v>
      </c>
    </row>
    <row r="1172" spans="1:17" ht="15">
      <c r="A1172" s="25" t="s">
        <v>6896</v>
      </c>
      <c r="B1172" s="25"/>
      <c r="C1172" s="22" t="s">
        <v>8048</v>
      </c>
      <c r="D1172" s="25"/>
      <c r="E1172" s="2" t="s">
        <v>7757</v>
      </c>
      <c r="F1172" s="25" t="s">
        <v>7758</v>
      </c>
      <c r="G1172" s="25" t="s">
        <v>7672</v>
      </c>
      <c r="H1172" s="22" t="s">
        <v>1402</v>
      </c>
      <c r="I1172" s="25" t="s">
        <v>7602</v>
      </c>
      <c r="J1172" s="11" t="str">
        <f t="shared" si="167"/>
        <v>IC.PA.110604</v>
      </c>
      <c r="K1172" s="2" t="s">
        <v>8041</v>
      </c>
      <c r="L1172" t="str">
        <f t="shared" si="166"/>
        <v xml:space="preserve">      Chronic</v>
      </c>
      <c r="M1172" s="2" t="str">
        <f t="shared" si="168"/>
        <v>PI.IC.PA.110604.01</v>
      </c>
      <c r="N1172" s="12"/>
      <c r="O1172" s="12" t="str">
        <f t="shared" si="169"/>
        <v>PH.IC.PA.110604.01</v>
      </c>
      <c r="Q1172" s="12" t="str">
        <f t="shared" si="170"/>
        <v>CL.IC.PA.110604.01</v>
      </c>
    </row>
    <row r="1173" spans="1:17" ht="15">
      <c r="A1173" s="25" t="s">
        <v>6896</v>
      </c>
      <c r="B1173" s="25"/>
      <c r="C1173" s="22" t="s">
        <v>8048</v>
      </c>
      <c r="D1173" s="25"/>
      <c r="E1173" s="2" t="s">
        <v>7757</v>
      </c>
      <c r="F1173" s="25" t="s">
        <v>7758</v>
      </c>
      <c r="G1173" s="25" t="s">
        <v>7451</v>
      </c>
      <c r="H1173" s="22" t="s">
        <v>1404</v>
      </c>
      <c r="I1173" s="25" t="s">
        <v>6464</v>
      </c>
      <c r="J1173" s="11" t="str">
        <f t="shared" si="167"/>
        <v>IC.PA.110605</v>
      </c>
      <c r="K1173" s="2" t="s">
        <v>8041</v>
      </c>
      <c r="L1173" t="str">
        <f t="shared" si="166"/>
        <v xml:space="preserve">      Cancer related</v>
      </c>
      <c r="M1173" s="2" t="str">
        <f t="shared" si="168"/>
        <v>PI.IC.PA.110605.01</v>
      </c>
      <c r="N1173" s="12"/>
      <c r="O1173" s="12" t="str">
        <f t="shared" si="169"/>
        <v>PH.IC.PA.110605.01</v>
      </c>
      <c r="Q1173" s="12" t="str">
        <f t="shared" si="170"/>
        <v>CL.IC.PA.110605.01</v>
      </c>
    </row>
    <row r="1174" spans="1:17" ht="15">
      <c r="A1174" s="25" t="s">
        <v>6896</v>
      </c>
      <c r="B1174" s="25"/>
      <c r="C1174" s="22" t="s">
        <v>8048</v>
      </c>
      <c r="D1174" s="25" t="s">
        <v>7673</v>
      </c>
      <c r="E1174" s="2" t="s">
        <v>7759</v>
      </c>
      <c r="F1174" s="25" t="s">
        <v>7758</v>
      </c>
      <c r="G1174" s="25" t="s">
        <v>7453</v>
      </c>
      <c r="H1174" s="22" t="s">
        <v>1396</v>
      </c>
      <c r="I1174" s="25" t="s">
        <v>7454</v>
      </c>
      <c r="J1174" s="11" t="str">
        <f t="shared" si="167"/>
        <v>IC.PA.110701</v>
      </c>
      <c r="K1174" s="2" t="s">
        <v>8041</v>
      </c>
      <c r="L1174" t="str">
        <f t="shared" si="166"/>
        <v xml:space="preserve">      Gradual</v>
      </c>
      <c r="M1174" s="2" t="str">
        <f t="shared" si="168"/>
        <v>PI.IC.PA.110701.01</v>
      </c>
      <c r="N1174" s="12"/>
      <c r="O1174" s="12" t="str">
        <f t="shared" si="169"/>
        <v>PH.IC.PA.110701.01</v>
      </c>
      <c r="Q1174" s="12" t="str">
        <f t="shared" si="170"/>
        <v>CL.IC.PA.110701.01</v>
      </c>
    </row>
    <row r="1175" spans="1:17" ht="15">
      <c r="A1175" s="25" t="s">
        <v>6896</v>
      </c>
      <c r="B1175" s="25"/>
      <c r="C1175" s="22" t="s">
        <v>8048</v>
      </c>
      <c r="D1175" s="25"/>
      <c r="E1175" s="2" t="s">
        <v>7759</v>
      </c>
      <c r="F1175" s="25" t="s">
        <v>7758</v>
      </c>
      <c r="G1175" s="25" t="s">
        <v>7455</v>
      </c>
      <c r="H1175" s="22" t="s">
        <v>1398</v>
      </c>
      <c r="I1175" s="25" t="s">
        <v>7456</v>
      </c>
      <c r="J1175" s="11" t="str">
        <f t="shared" si="167"/>
        <v>IC.PA.110702</v>
      </c>
      <c r="K1175" s="2" t="s">
        <v>8041</v>
      </c>
      <c r="L1175" t="str">
        <f t="shared" si="166"/>
        <v xml:space="preserve">      Sudden</v>
      </c>
      <c r="M1175" s="2" t="str">
        <f t="shared" si="168"/>
        <v>PI.IC.PA.110702.01</v>
      </c>
      <c r="N1175" s="12"/>
      <c r="O1175" s="12" t="str">
        <f t="shared" si="169"/>
        <v>PH.IC.PA.110702.01</v>
      </c>
      <c r="Q1175" s="12" t="str">
        <f t="shared" si="170"/>
        <v>CL.IC.PA.110702.01</v>
      </c>
    </row>
    <row r="1176" spans="1:17" ht="15">
      <c r="A1176" s="25" t="s">
        <v>6896</v>
      </c>
      <c r="B1176" s="25"/>
      <c r="C1176" s="22" t="s">
        <v>8048</v>
      </c>
      <c r="D1176" s="25"/>
      <c r="E1176" s="2" t="s">
        <v>7759</v>
      </c>
      <c r="F1176" s="25" t="s">
        <v>7758</v>
      </c>
      <c r="G1176" s="25" t="s">
        <v>7457</v>
      </c>
      <c r="H1176" s="22" t="s">
        <v>1400</v>
      </c>
      <c r="I1176" s="25" t="s">
        <v>7605</v>
      </c>
      <c r="J1176" s="11" t="str">
        <f t="shared" si="167"/>
        <v>IC.PA.110703</v>
      </c>
      <c r="K1176" s="2" t="s">
        <v>8041</v>
      </c>
      <c r="L1176" t="str">
        <f t="shared" si="166"/>
        <v xml:space="preserve">      Post procedure</v>
      </c>
      <c r="M1176" s="2" t="str">
        <f t="shared" si="168"/>
        <v>PI.IC.PA.110703.01</v>
      </c>
      <c r="N1176" s="12"/>
      <c r="O1176" s="12" t="str">
        <f t="shared" si="169"/>
        <v>PH.IC.PA.110703.01</v>
      </c>
      <c r="Q1176" s="12" t="str">
        <f t="shared" si="170"/>
        <v>CL.IC.PA.110703.01</v>
      </c>
    </row>
    <row r="1177" spans="1:17" ht="15">
      <c r="A1177" s="25" t="s">
        <v>6896</v>
      </c>
      <c r="B1177" s="25"/>
      <c r="C1177" s="22" t="s">
        <v>8048</v>
      </c>
      <c r="D1177" s="25"/>
      <c r="E1177" s="2" t="s">
        <v>7759</v>
      </c>
      <c r="F1177" s="25" t="s">
        <v>7758</v>
      </c>
      <c r="G1177" s="25" t="s">
        <v>7606</v>
      </c>
      <c r="H1177" s="22" t="s">
        <v>1402</v>
      </c>
      <c r="I1177" s="25" t="s">
        <v>7607</v>
      </c>
      <c r="J1177" s="11" t="str">
        <f t="shared" si="167"/>
        <v>IC.PA.110704</v>
      </c>
      <c r="K1177" s="2" t="s">
        <v>8041</v>
      </c>
      <c r="L1177" t="str">
        <f t="shared" si="166"/>
        <v xml:space="preserve">      Upon wakening</v>
      </c>
      <c r="M1177" s="2" t="str">
        <f t="shared" si="168"/>
        <v>PI.IC.PA.110704.01</v>
      </c>
      <c r="N1177" s="12"/>
      <c r="O1177" s="12" t="str">
        <f t="shared" si="169"/>
        <v>PH.IC.PA.110704.01</v>
      </c>
      <c r="Q1177" s="12" t="str">
        <f t="shared" si="170"/>
        <v>CL.IC.PA.110704.01</v>
      </c>
    </row>
    <row r="1178" spans="1:17" ht="15">
      <c r="A1178" s="25" t="s">
        <v>6896</v>
      </c>
      <c r="B1178" s="25"/>
      <c r="C1178" s="22" t="s">
        <v>8048</v>
      </c>
      <c r="D1178" s="25"/>
      <c r="E1178" s="2" t="s">
        <v>7759</v>
      </c>
      <c r="F1178" s="25" t="s">
        <v>7758</v>
      </c>
      <c r="G1178" s="25" t="s">
        <v>7608</v>
      </c>
      <c r="H1178" s="22" t="s">
        <v>1404</v>
      </c>
      <c r="I1178" s="25" t="s">
        <v>7464</v>
      </c>
      <c r="J1178" s="11" t="str">
        <f t="shared" si="167"/>
        <v>IC.PA.110705</v>
      </c>
      <c r="K1178" s="2" t="s">
        <v>8041</v>
      </c>
      <c r="L1178" t="str">
        <f t="shared" si="166"/>
        <v xml:space="preserve">      Date/time:  specify</v>
      </c>
      <c r="M1178" s="2" t="str">
        <f t="shared" si="168"/>
        <v>PI.IC.PA.110705.01</v>
      </c>
      <c r="N1178" s="12"/>
      <c r="O1178" s="12" t="str">
        <f t="shared" si="169"/>
        <v>PH.IC.PA.110705.01</v>
      </c>
      <c r="Q1178" s="12" t="str">
        <f t="shared" si="170"/>
        <v>CL.IC.PA.110705.01</v>
      </c>
    </row>
    <row r="1179" spans="1:17" ht="15">
      <c r="A1179" s="25" t="s">
        <v>6896</v>
      </c>
      <c r="B1179" s="25"/>
      <c r="C1179" s="22" t="s">
        <v>8048</v>
      </c>
      <c r="D1179" s="25" t="s">
        <v>7674</v>
      </c>
      <c r="E1179" s="2" t="s">
        <v>10093</v>
      </c>
      <c r="F1179" s="25" t="s">
        <v>7758</v>
      </c>
      <c r="G1179" s="25" t="s">
        <v>7466</v>
      </c>
      <c r="H1179" s="22" t="s">
        <v>1396</v>
      </c>
      <c r="I1179" s="25" t="s">
        <v>7467</v>
      </c>
      <c r="J1179" s="11" t="str">
        <f t="shared" si="167"/>
        <v>IC.PA.110801</v>
      </c>
      <c r="K1179" s="2" t="s">
        <v>11324</v>
      </c>
      <c r="L1179" t="str">
        <f t="shared" si="166"/>
        <v xml:space="preserve">      Constant</v>
      </c>
      <c r="M1179" s="2" t="str">
        <f t="shared" si="168"/>
        <v>PI.IC.PA.110801.01</v>
      </c>
      <c r="N1179" s="12"/>
      <c r="O1179" s="12" t="str">
        <f t="shared" si="169"/>
        <v>PH.IC.PA.110801.01</v>
      </c>
      <c r="Q1179" s="12" t="str">
        <f t="shared" si="170"/>
        <v>CL.IC.PA.110801.01</v>
      </c>
    </row>
    <row r="1180" spans="1:17" ht="15">
      <c r="A1180" s="25" t="s">
        <v>6896</v>
      </c>
      <c r="B1180" s="25"/>
      <c r="C1180" s="22" t="s">
        <v>8048</v>
      </c>
      <c r="D1180" s="25"/>
      <c r="E1180" s="2" t="s">
        <v>7613</v>
      </c>
      <c r="F1180" s="25" t="s">
        <v>7758</v>
      </c>
      <c r="G1180" s="25" t="s">
        <v>5268</v>
      </c>
      <c r="H1180" s="22" t="s">
        <v>1398</v>
      </c>
      <c r="I1180" s="25" t="s">
        <v>2407</v>
      </c>
      <c r="J1180" s="11" t="str">
        <f t="shared" si="167"/>
        <v>IC.PA.110802</v>
      </c>
      <c r="K1180" s="2" t="s">
        <v>8041</v>
      </c>
      <c r="L1180" t="str">
        <f t="shared" si="166"/>
        <v xml:space="preserve">      Intermittent</v>
      </c>
      <c r="M1180" s="2" t="str">
        <f t="shared" si="168"/>
        <v>PI.IC.PA.110802.01</v>
      </c>
      <c r="N1180" s="12"/>
      <c r="O1180" s="12" t="str">
        <f t="shared" si="169"/>
        <v>PH.IC.PA.110802.01</v>
      </c>
      <c r="Q1180" s="12" t="str">
        <f t="shared" si="170"/>
        <v>CL.IC.PA.110802.01</v>
      </c>
    </row>
    <row r="1181" spans="1:17" ht="15">
      <c r="A1181" s="25" t="s">
        <v>6896</v>
      </c>
      <c r="B1181" s="25"/>
      <c r="C1181" s="22" t="s">
        <v>8048</v>
      </c>
      <c r="D1181" s="25"/>
      <c r="E1181" s="2" t="s">
        <v>7613</v>
      </c>
      <c r="F1181" s="25" t="s">
        <v>7758</v>
      </c>
      <c r="G1181" s="25" t="s">
        <v>7468</v>
      </c>
      <c r="H1181" s="22" t="s">
        <v>1400</v>
      </c>
      <c r="I1181" s="25" t="s">
        <v>7469</v>
      </c>
      <c r="J1181" s="11" t="str">
        <f t="shared" si="167"/>
        <v>IC.PA.110803</v>
      </c>
      <c r="K1181" s="2" t="s">
        <v>8041</v>
      </c>
      <c r="L1181" t="str">
        <f t="shared" si="166"/>
        <v xml:space="preserve">      Aching</v>
      </c>
      <c r="M1181" s="2" t="str">
        <f t="shared" si="168"/>
        <v>PI.IC.PA.110803.01</v>
      </c>
      <c r="N1181" s="12"/>
      <c r="O1181" s="12" t="str">
        <f t="shared" si="169"/>
        <v>PH.IC.PA.110803.01</v>
      </c>
      <c r="Q1181" s="12" t="str">
        <f t="shared" si="170"/>
        <v>CL.IC.PA.110803.01</v>
      </c>
    </row>
    <row r="1182" spans="1:17" ht="15">
      <c r="A1182" s="25" t="s">
        <v>6896</v>
      </c>
      <c r="B1182" s="25"/>
      <c r="C1182" s="22" t="s">
        <v>8048</v>
      </c>
      <c r="D1182" s="25"/>
      <c r="E1182" s="2" t="s">
        <v>10093</v>
      </c>
      <c r="F1182" s="25" t="s">
        <v>7758</v>
      </c>
      <c r="G1182" s="25" t="s">
        <v>7470</v>
      </c>
      <c r="H1182" s="22" t="s">
        <v>1402</v>
      </c>
      <c r="I1182" s="25" t="s">
        <v>5866</v>
      </c>
      <c r="J1182" s="11" t="str">
        <f t="shared" si="167"/>
        <v>IC.PA.110804</v>
      </c>
      <c r="K1182" s="2" t="s">
        <v>11324</v>
      </c>
      <c r="L1182" t="str">
        <f t="shared" si="166"/>
        <v xml:space="preserve">      Burning</v>
      </c>
      <c r="M1182" s="2" t="str">
        <f t="shared" si="168"/>
        <v>PI.IC.PA.110804.01</v>
      </c>
      <c r="N1182" s="12"/>
      <c r="O1182" s="12" t="str">
        <f t="shared" si="169"/>
        <v>PH.IC.PA.110804.01</v>
      </c>
      <c r="Q1182" s="12" t="str">
        <f t="shared" si="170"/>
        <v>CL.IC.PA.110804.01</v>
      </c>
    </row>
    <row r="1183" spans="1:17" ht="15">
      <c r="A1183" s="25" t="s">
        <v>6896</v>
      </c>
      <c r="B1183" s="25"/>
      <c r="C1183" s="22" t="s">
        <v>8048</v>
      </c>
      <c r="D1183" s="25"/>
      <c r="E1183" s="2" t="s">
        <v>10093</v>
      </c>
      <c r="F1183" s="25" t="s">
        <v>7758</v>
      </c>
      <c r="G1183" s="25" t="s">
        <v>7291</v>
      </c>
      <c r="H1183" s="22" t="s">
        <v>1404</v>
      </c>
      <c r="I1183" s="25" t="s">
        <v>7292</v>
      </c>
      <c r="J1183" s="11" t="str">
        <f t="shared" si="167"/>
        <v>IC.PA.110805</v>
      </c>
      <c r="K1183" s="2" t="s">
        <v>11324</v>
      </c>
      <c r="L1183" t="str">
        <f t="shared" si="166"/>
        <v xml:space="preserve">      Cramping</v>
      </c>
      <c r="M1183" s="2" t="str">
        <f t="shared" si="168"/>
        <v>PI.IC.PA.110805.01</v>
      </c>
      <c r="N1183" s="12"/>
      <c r="O1183" s="12" t="str">
        <f t="shared" si="169"/>
        <v>PH.IC.PA.110805.01</v>
      </c>
      <c r="Q1183" s="12" t="str">
        <f t="shared" si="170"/>
        <v>CL.IC.PA.110805.01</v>
      </c>
    </row>
    <row r="1184" spans="1:17" ht="15">
      <c r="A1184" s="25" t="s">
        <v>6896</v>
      </c>
      <c r="B1184" s="25"/>
      <c r="C1184" s="22" t="s">
        <v>8048</v>
      </c>
      <c r="D1184" s="25"/>
      <c r="E1184" s="2" t="s">
        <v>7613</v>
      </c>
      <c r="F1184" s="25" t="s">
        <v>7758</v>
      </c>
      <c r="G1184" s="25" t="s">
        <v>7293</v>
      </c>
      <c r="H1184" s="22" t="s">
        <v>1406</v>
      </c>
      <c r="I1184" s="25" t="s">
        <v>7294</v>
      </c>
      <c r="J1184" s="11" t="str">
        <f t="shared" si="167"/>
        <v>IC.PA.110806</v>
      </c>
      <c r="K1184" s="2" t="s">
        <v>8041</v>
      </c>
      <c r="L1184" t="str">
        <f t="shared" si="166"/>
        <v xml:space="preserve">      Dull</v>
      </c>
      <c r="M1184" s="2" t="str">
        <f t="shared" si="168"/>
        <v>PI.IC.PA.110806.01</v>
      </c>
      <c r="N1184" s="12"/>
      <c r="O1184" s="12" t="str">
        <f t="shared" si="169"/>
        <v>PH.IC.PA.110806.01</v>
      </c>
      <c r="Q1184" s="12" t="str">
        <f t="shared" si="170"/>
        <v>CL.IC.PA.110806.01</v>
      </c>
    </row>
    <row r="1185" spans="1:17" ht="15">
      <c r="A1185" s="25" t="s">
        <v>6896</v>
      </c>
      <c r="B1185" s="25"/>
      <c r="C1185" s="22" t="s">
        <v>8048</v>
      </c>
      <c r="D1185" s="25"/>
      <c r="E1185" s="2" t="s">
        <v>10093</v>
      </c>
      <c r="F1185" s="25" t="s">
        <v>7758</v>
      </c>
      <c r="G1185" s="25" t="s">
        <v>7114</v>
      </c>
      <c r="H1185" s="22" t="s">
        <v>1419</v>
      </c>
      <c r="I1185" s="25" t="s">
        <v>7115</v>
      </c>
      <c r="J1185" s="11" t="str">
        <f t="shared" si="167"/>
        <v>IC.PA.110807</v>
      </c>
      <c r="K1185" s="2" t="s">
        <v>1192</v>
      </c>
      <c r="L1185" t="str">
        <f t="shared" si="166"/>
        <v xml:space="preserve">      Gnawing</v>
      </c>
      <c r="M1185" s="2" t="str">
        <f t="shared" si="168"/>
        <v>PI.IC.PA.110807.01</v>
      </c>
      <c r="N1185" s="12"/>
      <c r="O1185" s="12" t="str">
        <f t="shared" si="169"/>
        <v>PH.IC.PA.110807.01</v>
      </c>
      <c r="Q1185" s="12" t="str">
        <f t="shared" si="170"/>
        <v>CL.IC.PA.110807.01</v>
      </c>
    </row>
    <row r="1186" spans="1:17" ht="15">
      <c r="A1186" s="25" t="s">
        <v>6896</v>
      </c>
      <c r="B1186" s="25"/>
      <c r="C1186" s="22" t="s">
        <v>8048</v>
      </c>
      <c r="D1186" s="25"/>
      <c r="E1186" s="2" t="s">
        <v>10093</v>
      </c>
      <c r="F1186" s="25" t="s">
        <v>7758</v>
      </c>
      <c r="G1186" s="25" t="s">
        <v>7116</v>
      </c>
      <c r="H1186" s="22" t="s">
        <v>1550</v>
      </c>
      <c r="I1186" s="25" t="s">
        <v>7117</v>
      </c>
      <c r="J1186" s="11" t="str">
        <f t="shared" si="167"/>
        <v>IC.PA.110808</v>
      </c>
      <c r="K1186" s="2" t="s">
        <v>1192</v>
      </c>
      <c r="L1186" t="str">
        <f t="shared" si="166"/>
        <v xml:space="preserve">      Nagging</v>
      </c>
      <c r="M1186" s="2" t="str">
        <f t="shared" si="168"/>
        <v>PI.IC.PA.110808.01</v>
      </c>
      <c r="N1186" s="12"/>
      <c r="O1186" s="12" t="str">
        <f t="shared" si="169"/>
        <v>PH.IC.PA.110808.01</v>
      </c>
      <c r="Q1186" s="12" t="str">
        <f t="shared" si="170"/>
        <v>CL.IC.PA.110808.01</v>
      </c>
    </row>
    <row r="1187" spans="1:17" ht="15">
      <c r="A1187" s="25" t="s">
        <v>6896</v>
      </c>
      <c r="B1187" s="25"/>
      <c r="C1187" s="22" t="s">
        <v>8048</v>
      </c>
      <c r="D1187" s="25"/>
      <c r="E1187" s="2" t="s">
        <v>10093</v>
      </c>
      <c r="F1187" s="25" t="s">
        <v>7758</v>
      </c>
      <c r="G1187" s="25" t="s">
        <v>7118</v>
      </c>
      <c r="H1187" s="22" t="s">
        <v>1551</v>
      </c>
      <c r="I1187" s="25" t="s">
        <v>7119</v>
      </c>
      <c r="J1187" s="11" t="str">
        <f t="shared" si="167"/>
        <v>IC.PA.110809</v>
      </c>
      <c r="K1187" s="2" t="s">
        <v>1192</v>
      </c>
      <c r="L1187" t="str">
        <f t="shared" si="166"/>
        <v xml:space="preserve">      Heavy</v>
      </c>
      <c r="M1187" s="2" t="str">
        <f t="shared" si="168"/>
        <v>PI.IC.PA.110809.01</v>
      </c>
      <c r="N1187" s="12"/>
      <c r="O1187" s="12" t="str">
        <f t="shared" si="169"/>
        <v>PH.IC.PA.110809.01</v>
      </c>
      <c r="Q1187" s="12" t="str">
        <f t="shared" si="170"/>
        <v>CL.IC.PA.110809.01</v>
      </c>
    </row>
    <row r="1188" spans="1:17" ht="15">
      <c r="A1188" s="25" t="s">
        <v>6896</v>
      </c>
      <c r="B1188" s="25"/>
      <c r="C1188" s="22" t="s">
        <v>8048</v>
      </c>
      <c r="D1188" s="25"/>
      <c r="E1188" s="2" t="s">
        <v>10093</v>
      </c>
      <c r="F1188" s="25" t="s">
        <v>7758</v>
      </c>
      <c r="G1188" s="25" t="s">
        <v>7120</v>
      </c>
      <c r="H1188" s="22" t="s">
        <v>1571</v>
      </c>
      <c r="I1188" s="25" t="s">
        <v>7121</v>
      </c>
      <c r="J1188" s="11" t="str">
        <f t="shared" si="167"/>
        <v>IC.PA.110810</v>
      </c>
      <c r="K1188" s="2" t="s">
        <v>1192</v>
      </c>
      <c r="L1188" t="str">
        <f t="shared" si="166"/>
        <v xml:space="preserve">      Stabbing</v>
      </c>
      <c r="M1188" s="2" t="str">
        <f t="shared" si="168"/>
        <v>PI.IC.PA.110810.01</v>
      </c>
      <c r="N1188" s="12"/>
      <c r="O1188" s="12" t="str">
        <f t="shared" si="169"/>
        <v>PH.IC.PA.110810.01</v>
      </c>
      <c r="Q1188" s="12" t="str">
        <f t="shared" si="170"/>
        <v>CL.IC.PA.110810.01</v>
      </c>
    </row>
    <row r="1189" spans="1:17" ht="15">
      <c r="A1189" s="25" t="s">
        <v>6896</v>
      </c>
      <c r="B1189" s="25"/>
      <c r="C1189" s="22" t="s">
        <v>8048</v>
      </c>
      <c r="D1189" s="25"/>
      <c r="E1189" s="2" t="s">
        <v>10093</v>
      </c>
      <c r="F1189" s="25" t="s">
        <v>7758</v>
      </c>
      <c r="G1189" s="25" t="s">
        <v>4243</v>
      </c>
      <c r="H1189" s="22" t="s">
        <v>1298</v>
      </c>
      <c r="I1189" s="25" t="s">
        <v>1827</v>
      </c>
      <c r="J1189" s="11" t="str">
        <f t="shared" si="167"/>
        <v>IC.PA.110811</v>
      </c>
      <c r="K1189" s="2" t="s">
        <v>1192</v>
      </c>
      <c r="L1189" t="str">
        <f t="shared" si="166"/>
        <v xml:space="preserve">      Pressure</v>
      </c>
      <c r="M1189" s="2" t="str">
        <f t="shared" si="168"/>
        <v>PI.IC.PA.110811.01</v>
      </c>
      <c r="N1189" s="12"/>
      <c r="O1189" s="12" t="str">
        <f t="shared" si="169"/>
        <v>PH.IC.PA.110811.01</v>
      </c>
      <c r="Q1189" s="12" t="str">
        <f t="shared" si="170"/>
        <v>CL.IC.PA.110811.01</v>
      </c>
    </row>
    <row r="1190" spans="1:17" ht="15">
      <c r="A1190" s="25" t="s">
        <v>6896</v>
      </c>
      <c r="B1190" s="25"/>
      <c r="C1190" s="22" t="s">
        <v>8048</v>
      </c>
      <c r="D1190" s="25"/>
      <c r="E1190" s="2" t="s">
        <v>10093</v>
      </c>
      <c r="F1190" s="25" t="s">
        <v>7758</v>
      </c>
      <c r="G1190" s="25" t="s">
        <v>7302</v>
      </c>
      <c r="H1190" s="22" t="s">
        <v>1299</v>
      </c>
      <c r="I1190" s="25" t="s">
        <v>6034</v>
      </c>
      <c r="J1190" s="11" t="str">
        <f t="shared" si="167"/>
        <v>IC.PA.110812</v>
      </c>
      <c r="K1190" s="2" t="s">
        <v>1192</v>
      </c>
      <c r="L1190" t="str">
        <f t="shared" si="166"/>
        <v xml:space="preserve">      Tingling</v>
      </c>
      <c r="M1190" s="2" t="str">
        <f t="shared" si="168"/>
        <v>PI.IC.PA.110812.01</v>
      </c>
      <c r="N1190" s="12"/>
      <c r="O1190" s="12" t="str">
        <f t="shared" si="169"/>
        <v>PH.IC.PA.110812.01</v>
      </c>
      <c r="Q1190" s="12" t="str">
        <f t="shared" si="170"/>
        <v>CL.IC.PA.110812.01</v>
      </c>
    </row>
    <row r="1191" spans="1:17" ht="15">
      <c r="A1191" s="25" t="s">
        <v>6896</v>
      </c>
      <c r="B1191" s="25"/>
      <c r="C1191" s="22" t="s">
        <v>8048</v>
      </c>
      <c r="D1191" s="25"/>
      <c r="E1191" s="2" t="s">
        <v>10093</v>
      </c>
      <c r="F1191" s="25" t="s">
        <v>7758</v>
      </c>
      <c r="G1191" s="25" t="s">
        <v>7303</v>
      </c>
      <c r="H1191" s="22" t="s">
        <v>1300</v>
      </c>
      <c r="I1191" s="25" t="s">
        <v>7304</v>
      </c>
      <c r="J1191" s="11" t="str">
        <f t="shared" si="167"/>
        <v>IC.PA.110813</v>
      </c>
      <c r="K1191" s="2" t="s">
        <v>1192</v>
      </c>
      <c r="L1191" t="str">
        <f t="shared" si="166"/>
        <v xml:space="preserve">      Tight</v>
      </c>
      <c r="M1191" s="2" t="str">
        <f t="shared" si="168"/>
        <v>PI.IC.PA.110813.01</v>
      </c>
      <c r="N1191" s="12"/>
      <c r="O1191" s="12" t="str">
        <f t="shared" si="169"/>
        <v>PH.IC.PA.110813.01</v>
      </c>
      <c r="Q1191" s="12" t="str">
        <f t="shared" si="170"/>
        <v>CL.IC.PA.110813.01</v>
      </c>
    </row>
    <row r="1192" spans="1:17" ht="15">
      <c r="A1192" s="25" t="s">
        <v>6896</v>
      </c>
      <c r="B1192" s="25"/>
      <c r="C1192" s="22" t="s">
        <v>8048</v>
      </c>
      <c r="D1192" s="25"/>
      <c r="E1192" s="2" t="s">
        <v>10093</v>
      </c>
      <c r="F1192" s="25" t="s">
        <v>7758</v>
      </c>
      <c r="G1192" s="25" t="s">
        <v>7305</v>
      </c>
      <c r="H1192" s="22" t="s">
        <v>1301</v>
      </c>
      <c r="I1192" s="25" t="s">
        <v>7126</v>
      </c>
      <c r="J1192" s="11" t="str">
        <f t="shared" si="167"/>
        <v>IC.PA.110814</v>
      </c>
      <c r="K1192" s="2" t="s">
        <v>1192</v>
      </c>
      <c r="L1192" t="str">
        <f t="shared" si="166"/>
        <v xml:space="preserve">      Crushing</v>
      </c>
      <c r="M1192" s="2" t="str">
        <f t="shared" si="168"/>
        <v>PI.IC.PA.110814.01</v>
      </c>
      <c r="N1192" s="12"/>
      <c r="O1192" s="12" t="str">
        <f t="shared" si="169"/>
        <v>PH.IC.PA.110814.01</v>
      </c>
      <c r="Q1192" s="12" t="str">
        <f t="shared" si="170"/>
        <v>CL.IC.PA.110814.01</v>
      </c>
    </row>
    <row r="1193" spans="1:17" ht="15">
      <c r="A1193" s="25" t="s">
        <v>6896</v>
      </c>
      <c r="B1193" s="25"/>
      <c r="C1193" s="22" t="s">
        <v>8048</v>
      </c>
      <c r="D1193" s="25"/>
      <c r="E1193" s="2" t="s">
        <v>10093</v>
      </c>
      <c r="F1193" s="25" t="s">
        <v>7758</v>
      </c>
      <c r="G1193" s="25" t="s">
        <v>7127</v>
      </c>
      <c r="H1193" s="22" t="s">
        <v>1468</v>
      </c>
      <c r="I1193" s="25" t="s">
        <v>7128</v>
      </c>
      <c r="J1193" s="11" t="str">
        <f t="shared" si="167"/>
        <v>IC.PA.110815</v>
      </c>
      <c r="K1193" s="2" t="s">
        <v>1192</v>
      </c>
      <c r="L1193" t="str">
        <f t="shared" si="166"/>
        <v xml:space="preserve">      Sharp</v>
      </c>
      <c r="M1193" s="2" t="str">
        <f t="shared" si="168"/>
        <v>PI.IC.PA.110815.01</v>
      </c>
      <c r="N1193" s="12"/>
      <c r="O1193" s="12" t="str">
        <f t="shared" si="169"/>
        <v>PH.IC.PA.110815.01</v>
      </c>
      <c r="Q1193" s="12" t="str">
        <f t="shared" si="170"/>
        <v>CL.IC.PA.110815.01</v>
      </c>
    </row>
    <row r="1194" spans="1:17" ht="15">
      <c r="A1194" s="25" t="s">
        <v>6896</v>
      </c>
      <c r="B1194" s="25"/>
      <c r="C1194" s="22" t="s">
        <v>8048</v>
      </c>
      <c r="D1194" s="25"/>
      <c r="E1194" s="2" t="s">
        <v>10093</v>
      </c>
      <c r="F1194" s="25" t="s">
        <v>7758</v>
      </c>
      <c r="G1194" s="25" t="s">
        <v>7129</v>
      </c>
      <c r="H1194" s="22" t="s">
        <v>1469</v>
      </c>
      <c r="I1194" s="25" t="s">
        <v>7130</v>
      </c>
      <c r="J1194" s="11" t="str">
        <f t="shared" si="167"/>
        <v>IC.PA.110816</v>
      </c>
      <c r="K1194" s="2" t="s">
        <v>1192</v>
      </c>
      <c r="L1194" t="str">
        <f t="shared" si="166"/>
        <v xml:space="preserve">      Shooting</v>
      </c>
      <c r="M1194" s="2" t="str">
        <f t="shared" si="168"/>
        <v>PI.IC.PA.110816.01</v>
      </c>
      <c r="N1194" s="12"/>
      <c r="O1194" s="12" t="str">
        <f t="shared" si="169"/>
        <v>PH.IC.PA.110816.01</v>
      </c>
      <c r="Q1194" s="12" t="str">
        <f t="shared" si="170"/>
        <v>CL.IC.PA.110816.01</v>
      </c>
    </row>
    <row r="1195" spans="1:17" ht="15">
      <c r="A1195" s="25" t="s">
        <v>6896</v>
      </c>
      <c r="B1195" s="25"/>
      <c r="C1195" s="22" t="s">
        <v>8048</v>
      </c>
      <c r="D1195" s="25"/>
      <c r="E1195" s="2" t="s">
        <v>10093</v>
      </c>
      <c r="F1195" s="25" t="s">
        <v>7758</v>
      </c>
      <c r="G1195" s="25" t="s">
        <v>7131</v>
      </c>
      <c r="H1195" s="22" t="s">
        <v>1470</v>
      </c>
      <c r="I1195" s="25" t="s">
        <v>7132</v>
      </c>
      <c r="J1195" s="11" t="str">
        <f t="shared" si="167"/>
        <v>IC.PA.110817</v>
      </c>
      <c r="K1195" s="2" t="s">
        <v>1192</v>
      </c>
      <c r="L1195" t="str">
        <f t="shared" si="166"/>
        <v xml:space="preserve">      Splitting</v>
      </c>
      <c r="M1195" s="2" t="str">
        <f t="shared" si="168"/>
        <v>PI.IC.PA.110817.01</v>
      </c>
      <c r="N1195" s="12"/>
      <c r="O1195" s="12" t="str">
        <f t="shared" si="169"/>
        <v>PH.IC.PA.110817.01</v>
      </c>
      <c r="Q1195" s="12" t="str">
        <f t="shared" si="170"/>
        <v>CL.IC.PA.110817.01</v>
      </c>
    </row>
    <row r="1196" spans="1:17" ht="15">
      <c r="A1196" s="25" t="s">
        <v>6896</v>
      </c>
      <c r="B1196" s="25"/>
      <c r="C1196" s="22" t="s">
        <v>8048</v>
      </c>
      <c r="D1196" s="25"/>
      <c r="E1196" s="2" t="s">
        <v>10093</v>
      </c>
      <c r="F1196" s="25" t="s">
        <v>7758</v>
      </c>
      <c r="G1196" s="25" t="s">
        <v>7323</v>
      </c>
      <c r="H1196" s="22" t="s">
        <v>1251</v>
      </c>
      <c r="I1196" s="25" t="s">
        <v>7324</v>
      </c>
      <c r="J1196" s="11" t="str">
        <f t="shared" si="167"/>
        <v>IC.PA.110818</v>
      </c>
      <c r="K1196" s="2" t="s">
        <v>1192</v>
      </c>
      <c r="L1196" t="str">
        <f t="shared" si="166"/>
        <v xml:space="preserve">      Squeezing</v>
      </c>
      <c r="M1196" s="2" t="str">
        <f t="shared" si="168"/>
        <v>PI.IC.PA.110818.01</v>
      </c>
      <c r="N1196" s="12"/>
      <c r="O1196" s="12" t="str">
        <f t="shared" si="169"/>
        <v>PH.IC.PA.110818.01</v>
      </c>
      <c r="Q1196" s="12" t="str">
        <f t="shared" si="170"/>
        <v>CL.IC.PA.110818.01</v>
      </c>
    </row>
    <row r="1197" spans="1:17" ht="15">
      <c r="A1197" s="25" t="s">
        <v>6896</v>
      </c>
      <c r="B1197" s="25"/>
      <c r="C1197" s="22" t="s">
        <v>8048</v>
      </c>
      <c r="D1197" s="25"/>
      <c r="E1197" s="2" t="s">
        <v>10093</v>
      </c>
      <c r="F1197" s="25" t="s">
        <v>7758</v>
      </c>
      <c r="G1197" s="25" t="s">
        <v>7325</v>
      </c>
      <c r="H1197" s="22" t="s">
        <v>1100</v>
      </c>
      <c r="I1197" s="25" t="s">
        <v>7326</v>
      </c>
      <c r="J1197" s="11" t="str">
        <f t="shared" si="167"/>
        <v>IC.PA.110819</v>
      </c>
      <c r="K1197" s="2" t="s">
        <v>1192</v>
      </c>
      <c r="L1197" t="str">
        <f t="shared" ref="L1197:L1262" si="171">G1197</f>
        <v xml:space="preserve">      Sting</v>
      </c>
      <c r="M1197" s="2" t="str">
        <f t="shared" si="168"/>
        <v>PI.IC.PA.110819.01</v>
      </c>
      <c r="N1197" s="12"/>
      <c r="O1197" s="12" t="str">
        <f t="shared" si="169"/>
        <v>PH.IC.PA.110819.01</v>
      </c>
      <c r="Q1197" s="12" t="str">
        <f t="shared" si="170"/>
        <v>CL.IC.PA.110819.01</v>
      </c>
    </row>
    <row r="1198" spans="1:17" ht="15">
      <c r="A1198" s="25" t="s">
        <v>6896</v>
      </c>
      <c r="B1198" s="25"/>
      <c r="C1198" s="22" t="s">
        <v>8048</v>
      </c>
      <c r="D1198" s="25"/>
      <c r="E1198" s="2" t="s">
        <v>10093</v>
      </c>
      <c r="F1198" s="25" t="s">
        <v>7758</v>
      </c>
      <c r="G1198" s="25" t="s">
        <v>7327</v>
      </c>
      <c r="H1198" s="22" t="s">
        <v>1271</v>
      </c>
      <c r="I1198" s="25" t="s">
        <v>7328</v>
      </c>
      <c r="J1198" s="11" t="str">
        <f t="shared" si="167"/>
        <v>IC.PA.110820</v>
      </c>
      <c r="K1198" s="2" t="s">
        <v>1192</v>
      </c>
      <c r="L1198" t="str">
        <f t="shared" si="171"/>
        <v xml:space="preserve">      Throbbing</v>
      </c>
      <c r="M1198" s="2" t="str">
        <f t="shared" si="168"/>
        <v>PI.IC.PA.110820.01</v>
      </c>
      <c r="N1198" s="12"/>
      <c r="O1198" s="12" t="str">
        <f t="shared" si="169"/>
        <v>PH.IC.PA.110820.01</v>
      </c>
      <c r="Q1198" s="12" t="str">
        <f t="shared" si="170"/>
        <v>CL.IC.PA.110820.01</v>
      </c>
    </row>
    <row r="1199" spans="1:17" ht="15">
      <c r="A1199" s="25" t="s">
        <v>6896</v>
      </c>
      <c r="B1199" s="25"/>
      <c r="C1199" s="22" t="s">
        <v>8048</v>
      </c>
      <c r="D1199" s="25"/>
      <c r="E1199" s="2" t="s">
        <v>10093</v>
      </c>
      <c r="F1199" s="25" t="s">
        <v>7758</v>
      </c>
      <c r="G1199" s="25" t="s">
        <v>7329</v>
      </c>
      <c r="H1199" s="2" t="s">
        <v>5577</v>
      </c>
      <c r="I1199" s="25" t="s">
        <v>7330</v>
      </c>
      <c r="J1199" s="11" t="str">
        <f t="shared" si="167"/>
        <v>IC.PA.110821</v>
      </c>
      <c r="K1199" s="2" t="s">
        <v>1192</v>
      </c>
      <c r="L1199" t="str">
        <f t="shared" si="171"/>
        <v xml:space="preserve">      Radiating:  add protocol</v>
      </c>
      <c r="M1199" s="2" t="str">
        <f t="shared" si="168"/>
        <v>PI.IC.PA.110821.01</v>
      </c>
      <c r="N1199" s="12"/>
      <c r="O1199" s="12" t="str">
        <f t="shared" si="169"/>
        <v>PH.IC.PA.110821.01</v>
      </c>
      <c r="Q1199" s="12" t="str">
        <f t="shared" si="170"/>
        <v>CL.IC.PA.110821.01</v>
      </c>
    </row>
    <row r="1200" spans="1:17" ht="15">
      <c r="A1200" s="25" t="s">
        <v>6896</v>
      </c>
      <c r="B1200" s="25"/>
      <c r="C1200" s="22" t="s">
        <v>8048</v>
      </c>
      <c r="D1200" s="25"/>
      <c r="E1200" s="2" t="s">
        <v>10093</v>
      </c>
      <c r="F1200" s="25" t="s">
        <v>7758</v>
      </c>
      <c r="G1200" s="25" t="s">
        <v>4647</v>
      </c>
      <c r="H1200" s="2" t="s">
        <v>5751</v>
      </c>
      <c r="I1200" s="25" t="s">
        <v>2394</v>
      </c>
      <c r="J1200" s="11" t="str">
        <f t="shared" si="167"/>
        <v>IC.PA.110822</v>
      </c>
      <c r="K1200" s="2" t="s">
        <v>1192</v>
      </c>
      <c r="L1200" t="str">
        <f t="shared" si="171"/>
        <v xml:space="preserve">      Other:  specify</v>
      </c>
      <c r="M1200" s="2" t="str">
        <f t="shared" si="168"/>
        <v>PI.IC.PA.110822.01</v>
      </c>
      <c r="N1200" s="12"/>
      <c r="O1200" s="12" t="str">
        <f t="shared" si="169"/>
        <v>PH.IC.PA.110822.01</v>
      </c>
      <c r="Q1200" s="12" t="str">
        <f t="shared" si="170"/>
        <v>CL.IC.PA.110822.01</v>
      </c>
    </row>
    <row r="1201" spans="1:25" ht="15">
      <c r="A1201" s="25" t="s">
        <v>6896</v>
      </c>
      <c r="B1201" s="25"/>
      <c r="C1201" s="22" t="s">
        <v>8048</v>
      </c>
      <c r="D1201" s="25" t="s">
        <v>7675</v>
      </c>
      <c r="E1201" s="2" t="s">
        <v>10095</v>
      </c>
      <c r="F1201" s="25" t="s">
        <v>7614</v>
      </c>
      <c r="G1201" s="25" t="s">
        <v>1968</v>
      </c>
      <c r="H1201" s="22" t="s">
        <v>1396</v>
      </c>
      <c r="I1201" s="25" t="s">
        <v>1001</v>
      </c>
      <c r="J1201" s="11" t="str">
        <f t="shared" si="167"/>
        <v>IC.PA.110901</v>
      </c>
      <c r="K1201" s="2" t="s">
        <v>1192</v>
      </c>
      <c r="L1201" t="str">
        <f t="shared" si="171"/>
        <v xml:space="preserve">     None</v>
      </c>
      <c r="M1201" s="2" t="str">
        <f t="shared" si="168"/>
        <v>PI.IC.PA.110901.01</v>
      </c>
      <c r="N1201" s="12"/>
      <c r="O1201" s="12" t="str">
        <f t="shared" si="169"/>
        <v>PH.IC.PA.110901.01</v>
      </c>
      <c r="Q1201" s="12" t="str">
        <f t="shared" si="170"/>
        <v>CL.IC.PA.110901.01</v>
      </c>
    </row>
    <row r="1202" spans="1:25" ht="15">
      <c r="A1202" s="25" t="s">
        <v>6896</v>
      </c>
      <c r="B1202" s="25"/>
      <c r="C1202" s="22" t="s">
        <v>8048</v>
      </c>
      <c r="D1202" s="25"/>
      <c r="E1202" s="2" t="s">
        <v>10095</v>
      </c>
      <c r="F1202" s="25" t="s">
        <v>7614</v>
      </c>
      <c r="G1202" s="25" t="s">
        <v>7813</v>
      </c>
      <c r="H1202" s="22" t="s">
        <v>1398</v>
      </c>
      <c r="I1202" s="25" t="s">
        <v>7814</v>
      </c>
      <c r="J1202" s="11" t="str">
        <f t="shared" si="167"/>
        <v>IC.PA.110902</v>
      </c>
      <c r="K1202" s="2" t="s">
        <v>1192</v>
      </c>
      <c r="L1202" t="str">
        <f t="shared" si="171"/>
        <v xml:space="preserve">     Anxiety</v>
      </c>
      <c r="M1202" s="2" t="str">
        <f t="shared" si="168"/>
        <v>PI.IC.PA.110902.01</v>
      </c>
      <c r="N1202" s="12"/>
      <c r="O1202" s="12" t="str">
        <f t="shared" si="169"/>
        <v>PH.IC.PA.110902.01</v>
      </c>
      <c r="Q1202" s="12" t="str">
        <f t="shared" si="170"/>
        <v>CL.IC.PA.110902.01</v>
      </c>
    </row>
    <row r="1203" spans="1:25" ht="15">
      <c r="A1203" s="25" t="s">
        <v>6896</v>
      </c>
      <c r="B1203" s="25"/>
      <c r="C1203" s="22" t="s">
        <v>8048</v>
      </c>
      <c r="D1203" s="25"/>
      <c r="E1203" s="2" t="s">
        <v>10095</v>
      </c>
      <c r="F1203" s="25" t="s">
        <v>7614</v>
      </c>
      <c r="G1203" s="25" t="s">
        <v>7663</v>
      </c>
      <c r="H1203" s="22" t="s">
        <v>1400</v>
      </c>
      <c r="I1203" s="25" t="s">
        <v>7664</v>
      </c>
      <c r="J1203" s="11" t="str">
        <f t="shared" si="167"/>
        <v>IC.PA.110903</v>
      </c>
      <c r="K1203" s="2" t="s">
        <v>1192</v>
      </c>
      <c r="L1203" t="str">
        <f t="shared" si="171"/>
        <v xml:space="preserve">     Depression</v>
      </c>
      <c r="M1203" s="2" t="str">
        <f t="shared" si="168"/>
        <v>PI.IC.PA.110903.01</v>
      </c>
      <c r="N1203" s="12"/>
      <c r="O1203" s="12" t="str">
        <f t="shared" si="169"/>
        <v>PH.IC.PA.110903.01</v>
      </c>
      <c r="Q1203" s="12" t="str">
        <f t="shared" si="170"/>
        <v>CL.IC.PA.110903.01</v>
      </c>
    </row>
    <row r="1204" spans="1:25" ht="15">
      <c r="A1204" s="25" t="s">
        <v>6896</v>
      </c>
      <c r="B1204" s="25"/>
      <c r="C1204" s="22" t="s">
        <v>8048</v>
      </c>
      <c r="D1204" s="25"/>
      <c r="E1204" s="2" t="s">
        <v>10095</v>
      </c>
      <c r="F1204" s="25" t="s">
        <v>7614</v>
      </c>
      <c r="G1204" s="25" t="s">
        <v>7665</v>
      </c>
      <c r="H1204" s="22" t="s">
        <v>1402</v>
      </c>
      <c r="I1204" s="25" t="s">
        <v>7666</v>
      </c>
      <c r="J1204" s="11" t="str">
        <f t="shared" si="167"/>
        <v>IC.PA.110904</v>
      </c>
      <c r="K1204" s="2" t="s">
        <v>1192</v>
      </c>
      <c r="L1204" t="str">
        <f t="shared" si="171"/>
        <v xml:space="preserve">     Reduced mobility</v>
      </c>
      <c r="M1204" s="2" t="str">
        <f t="shared" si="168"/>
        <v>PI.IC.PA.110904.01</v>
      </c>
      <c r="N1204" s="12"/>
      <c r="O1204" s="12" t="str">
        <f t="shared" si="169"/>
        <v>PH.IC.PA.110904.01</v>
      </c>
      <c r="Q1204" s="12" t="str">
        <f t="shared" si="170"/>
        <v>CL.IC.PA.110904.01</v>
      </c>
    </row>
    <row r="1205" spans="1:25" ht="15">
      <c r="A1205" s="25" t="s">
        <v>6896</v>
      </c>
      <c r="B1205" s="25"/>
      <c r="C1205" s="22" t="s">
        <v>8048</v>
      </c>
      <c r="D1205" s="25"/>
      <c r="E1205" s="2" t="s">
        <v>10095</v>
      </c>
      <c r="F1205" s="25" t="s">
        <v>7614</v>
      </c>
      <c r="G1205" s="25" t="s">
        <v>7667</v>
      </c>
      <c r="H1205" s="22" t="s">
        <v>1404</v>
      </c>
      <c r="I1205" s="25" t="s">
        <v>7503</v>
      </c>
      <c r="J1205" s="11" t="str">
        <f t="shared" si="167"/>
        <v>IC.PA.110905</v>
      </c>
      <c r="K1205" s="2" t="s">
        <v>1192</v>
      </c>
      <c r="L1205" t="str">
        <f t="shared" si="171"/>
        <v xml:space="preserve">     Mood change</v>
      </c>
      <c r="M1205" s="2" t="str">
        <f t="shared" si="168"/>
        <v>PI.IC.PA.110905.01</v>
      </c>
      <c r="N1205" s="12"/>
      <c r="O1205" s="12" t="str">
        <f t="shared" si="169"/>
        <v>PH.IC.PA.110905.01</v>
      </c>
      <c r="Q1205" s="12" t="str">
        <f t="shared" si="170"/>
        <v>CL.IC.PA.110905.01</v>
      </c>
    </row>
    <row r="1206" spans="1:25" ht="15">
      <c r="A1206" s="25" t="s">
        <v>6896</v>
      </c>
      <c r="B1206" s="25"/>
      <c r="C1206" s="22" t="s">
        <v>8048</v>
      </c>
      <c r="D1206" s="25"/>
      <c r="E1206" s="2" t="s">
        <v>10095</v>
      </c>
      <c r="F1206" s="25" t="s">
        <v>7614</v>
      </c>
      <c r="G1206" s="25" t="s">
        <v>7668</v>
      </c>
      <c r="H1206" s="22" t="s">
        <v>1406</v>
      </c>
      <c r="I1206" s="25" t="s">
        <v>7499</v>
      </c>
      <c r="J1206" s="11" t="str">
        <f t="shared" si="167"/>
        <v>IC.PA.110906</v>
      </c>
      <c r="K1206" s="2" t="s">
        <v>1192</v>
      </c>
      <c r="L1206" t="str">
        <f t="shared" si="171"/>
        <v xml:space="preserve">     Sleep disturbance</v>
      </c>
      <c r="M1206" s="2" t="str">
        <f t="shared" si="168"/>
        <v>PI.IC.PA.110906.01</v>
      </c>
      <c r="N1206" s="12"/>
      <c r="O1206" s="12" t="str">
        <f t="shared" si="169"/>
        <v>PH.IC.PA.110906.01</v>
      </c>
      <c r="Q1206" s="12" t="str">
        <f t="shared" si="170"/>
        <v>CL.IC.PA.110906.01</v>
      </c>
    </row>
    <row r="1207" spans="1:25" ht="15">
      <c r="A1207" s="25" t="s">
        <v>6896</v>
      </c>
      <c r="B1207" s="25"/>
      <c r="C1207" s="22" t="s">
        <v>8048</v>
      </c>
      <c r="D1207" s="25"/>
      <c r="E1207" s="2" t="s">
        <v>10095</v>
      </c>
      <c r="F1207" s="25" t="s">
        <v>7614</v>
      </c>
      <c r="G1207" s="25" t="s">
        <v>7669</v>
      </c>
      <c r="H1207" s="22" t="s">
        <v>1419</v>
      </c>
      <c r="I1207" s="25" t="s">
        <v>7670</v>
      </c>
      <c r="J1207" s="11" t="str">
        <f t="shared" si="167"/>
        <v>IC.PA.110907</v>
      </c>
      <c r="K1207" s="2" t="s">
        <v>1192</v>
      </c>
      <c r="L1207" t="str">
        <f t="shared" si="171"/>
        <v xml:space="preserve">     Thoughts of harming self</v>
      </c>
      <c r="M1207" s="2" t="str">
        <f t="shared" si="168"/>
        <v>PI.IC.PA.110907.01</v>
      </c>
      <c r="N1207" s="12"/>
      <c r="O1207" s="12" t="str">
        <f t="shared" si="169"/>
        <v>PH.IC.PA.110907.01</v>
      </c>
      <c r="Q1207" s="12" t="str">
        <f t="shared" si="170"/>
        <v>CL.IC.PA.110907.01</v>
      </c>
    </row>
    <row r="1208" spans="1:25" ht="15">
      <c r="A1208" t="s">
        <v>6896</v>
      </c>
      <c r="C1208" s="22" t="s">
        <v>8048</v>
      </c>
      <c r="D1208" s="25"/>
      <c r="E1208" s="2" t="s">
        <v>10095</v>
      </c>
      <c r="F1208" s="25" t="s">
        <v>7614</v>
      </c>
      <c r="G1208" t="s">
        <v>7530</v>
      </c>
      <c r="H1208" s="22" t="s">
        <v>10093</v>
      </c>
      <c r="I1208" t="s">
        <v>7531</v>
      </c>
      <c r="J1208" s="11" t="str">
        <f t="shared" si="167"/>
        <v>IC.PA.110908</v>
      </c>
      <c r="K1208" s="2" t="s">
        <v>1192</v>
      </c>
      <c r="L1208" t="str">
        <f t="shared" si="171"/>
        <v xml:space="preserve">     Disruption of Daily Activity</v>
      </c>
      <c r="M1208" s="2" t="str">
        <f t="shared" si="168"/>
        <v>PI.IC.PA.110908.01</v>
      </c>
      <c r="N1208" s="12"/>
      <c r="O1208" s="12" t="str">
        <f t="shared" si="169"/>
        <v>PH.IC.PA.110908.01</v>
      </c>
      <c r="Q1208" s="12" t="str">
        <f t="shared" si="170"/>
        <v>CL.IC.PA.110908.01</v>
      </c>
      <c r="R1208" t="s">
        <v>1141</v>
      </c>
      <c r="S1208">
        <v>800</v>
      </c>
    </row>
    <row r="1209" spans="1:25" ht="15">
      <c r="A1209" t="s">
        <v>6896</v>
      </c>
      <c r="C1209" s="22" t="s">
        <v>11219</v>
      </c>
      <c r="E1209" s="2" t="s">
        <v>10095</v>
      </c>
      <c r="F1209" s="25" t="s">
        <v>7614</v>
      </c>
      <c r="G1209" t="s">
        <v>510</v>
      </c>
      <c r="H1209" s="22" t="s">
        <v>644</v>
      </c>
      <c r="J1209" s="11" t="str">
        <f t="shared" si="167"/>
        <v>IC.PA.110909</v>
      </c>
      <c r="K1209" s="2" t="s">
        <v>11683</v>
      </c>
      <c r="L1209" t="str">
        <f t="shared" si="171"/>
        <v>Reduced Appetite</v>
      </c>
      <c r="M1209" s="2" t="str">
        <f t="shared" si="168"/>
        <v>PI.IC.PA.110909.01</v>
      </c>
      <c r="N1209" s="12"/>
      <c r="O1209" s="12" t="str">
        <f t="shared" si="169"/>
        <v>PH.IC.PA.110909.01</v>
      </c>
      <c r="Q1209" s="12" t="str">
        <f t="shared" si="170"/>
        <v>CL.IC.PA.110909.01</v>
      </c>
      <c r="X1209" t="s">
        <v>807</v>
      </c>
      <c r="Y1209">
        <v>1123</v>
      </c>
    </row>
    <row r="1210" spans="1:25" ht="15">
      <c r="A1210" t="s">
        <v>6896</v>
      </c>
      <c r="C1210" s="22" t="s">
        <v>11219</v>
      </c>
      <c r="E1210" s="2" t="s">
        <v>10095</v>
      </c>
      <c r="F1210" s="25" t="s">
        <v>7614</v>
      </c>
      <c r="G1210" t="s">
        <v>511</v>
      </c>
      <c r="H1210" s="22" t="s">
        <v>11500</v>
      </c>
      <c r="J1210" s="11" t="str">
        <f t="shared" si="167"/>
        <v>IC.PA.110910</v>
      </c>
      <c r="K1210" s="2" t="s">
        <v>11683</v>
      </c>
      <c r="L1210" t="str">
        <f t="shared" si="171"/>
        <v>Other</v>
      </c>
      <c r="M1210" s="2" t="str">
        <f t="shared" si="168"/>
        <v>PI.IC.PA.110910.01</v>
      </c>
      <c r="N1210" s="12"/>
      <c r="O1210" s="12" t="str">
        <f t="shared" si="169"/>
        <v>PH.IC.PA.110910.01</v>
      </c>
      <c r="Q1210" s="12" t="str">
        <f t="shared" si="170"/>
        <v>CL.IC.PA.110910.01</v>
      </c>
      <c r="X1210" t="s">
        <v>807</v>
      </c>
      <c r="Y1210">
        <v>1123</v>
      </c>
    </row>
    <row r="1211" spans="1:25" ht="15">
      <c r="A1211" s="25" t="s">
        <v>6896</v>
      </c>
      <c r="B1211" s="25"/>
      <c r="C1211" s="22" t="s">
        <v>8048</v>
      </c>
      <c r="D1211" s="25" t="s">
        <v>7823</v>
      </c>
      <c r="E1211" s="2" t="s">
        <v>10905</v>
      </c>
      <c r="F1211" s="25" t="s">
        <v>7614</v>
      </c>
      <c r="G1211" s="25" t="s">
        <v>3923</v>
      </c>
      <c r="H1211" s="22" t="s">
        <v>1396</v>
      </c>
      <c r="I1211" s="25" t="s">
        <v>1188</v>
      </c>
      <c r="J1211" s="11" t="str">
        <f t="shared" si="167"/>
        <v>IC.PA.111001</v>
      </c>
      <c r="K1211" s="2" t="s">
        <v>1192</v>
      </c>
      <c r="L1211" t="str">
        <f t="shared" si="171"/>
        <v xml:space="preserve">      None</v>
      </c>
      <c r="M1211" s="2" t="str">
        <f t="shared" si="168"/>
        <v>PI.IC.PA.111001.01</v>
      </c>
      <c r="N1211" s="12"/>
      <c r="O1211" s="12" t="str">
        <f t="shared" si="169"/>
        <v>PH.IC.PA.111001.01</v>
      </c>
      <c r="Q1211" s="12" t="str">
        <f t="shared" si="170"/>
        <v>CL.IC.PA.111001.01</v>
      </c>
    </row>
    <row r="1212" spans="1:25" ht="15">
      <c r="A1212" s="25" t="s">
        <v>6896</v>
      </c>
      <c r="B1212" s="25"/>
      <c r="C1212" s="22" t="s">
        <v>8048</v>
      </c>
      <c r="D1212" s="25"/>
      <c r="E1212" s="2" t="s">
        <v>10905</v>
      </c>
      <c r="F1212" s="25" t="s">
        <v>7614</v>
      </c>
      <c r="G1212" s="25" t="s">
        <v>7676</v>
      </c>
      <c r="H1212" s="22" t="s">
        <v>1398</v>
      </c>
      <c r="I1212" s="25" t="s">
        <v>7539</v>
      </c>
      <c r="J1212" s="11" t="str">
        <f t="shared" si="167"/>
        <v>IC.PA.111002</v>
      </c>
      <c r="K1212" s="2" t="s">
        <v>1192</v>
      </c>
      <c r="L1212" t="str">
        <f t="shared" si="171"/>
        <v xml:space="preserve">     Avoiding physical activity</v>
      </c>
      <c r="M1212" s="2" t="str">
        <f t="shared" si="168"/>
        <v>PI.IC.PA.111002.01</v>
      </c>
      <c r="N1212" s="12"/>
      <c r="O1212" s="12" t="str">
        <f t="shared" si="169"/>
        <v>PH.IC.PA.111002.01</v>
      </c>
      <c r="Q1212" s="12" t="str">
        <f t="shared" si="170"/>
        <v>CL.IC.PA.111002.01</v>
      </c>
    </row>
    <row r="1213" spans="1:25" ht="15">
      <c r="A1213" s="25" t="s">
        <v>6896</v>
      </c>
      <c r="B1213" s="25"/>
      <c r="C1213" s="22" t="s">
        <v>8048</v>
      </c>
      <c r="D1213" s="25"/>
      <c r="E1213" s="2" t="s">
        <v>10905</v>
      </c>
      <c r="F1213" s="25" t="s">
        <v>7614</v>
      </c>
      <c r="G1213" s="25" t="s">
        <v>7540</v>
      </c>
      <c r="H1213" s="22" t="s">
        <v>1400</v>
      </c>
      <c r="I1213" s="25" t="s">
        <v>7541</v>
      </c>
      <c r="J1213" s="11" t="str">
        <f t="shared" si="167"/>
        <v>IC.PA.111003</v>
      </c>
      <c r="K1213" s="2" t="s">
        <v>1192</v>
      </c>
      <c r="L1213" t="str">
        <f t="shared" si="171"/>
        <v xml:space="preserve">     Crying</v>
      </c>
      <c r="M1213" s="2" t="str">
        <f t="shared" si="168"/>
        <v>PI.IC.PA.111003.01</v>
      </c>
      <c r="N1213" s="12"/>
      <c r="O1213" s="12" t="str">
        <f t="shared" si="169"/>
        <v>PH.IC.PA.111003.01</v>
      </c>
      <c r="Q1213" s="12" t="str">
        <f t="shared" si="170"/>
        <v>CL.IC.PA.111003.01</v>
      </c>
    </row>
    <row r="1214" spans="1:25" ht="15">
      <c r="A1214" s="25" t="s">
        <v>6896</v>
      </c>
      <c r="B1214" s="25"/>
      <c r="C1214" s="22" t="s">
        <v>8048</v>
      </c>
      <c r="D1214" s="25"/>
      <c r="E1214" s="2" t="s">
        <v>10905</v>
      </c>
      <c r="F1214" s="25" t="s">
        <v>7614</v>
      </c>
      <c r="G1214" s="25" t="s">
        <v>7542</v>
      </c>
      <c r="H1214" s="22" t="s">
        <v>1402</v>
      </c>
      <c r="I1214" s="25" t="s">
        <v>7543</v>
      </c>
      <c r="J1214" s="11" t="str">
        <f t="shared" si="167"/>
        <v>IC.PA.111004</v>
      </c>
      <c r="K1214" s="2" t="s">
        <v>1192</v>
      </c>
      <c r="L1214" t="str">
        <f t="shared" si="171"/>
        <v xml:space="preserve">     Grimacing</v>
      </c>
      <c r="M1214" s="2" t="str">
        <f t="shared" si="168"/>
        <v>PI.IC.PA.111004.01</v>
      </c>
      <c r="N1214" s="12"/>
      <c r="O1214" s="12" t="str">
        <f t="shared" si="169"/>
        <v>PH.IC.PA.111004.01</v>
      </c>
      <c r="Q1214" s="12" t="str">
        <f t="shared" si="170"/>
        <v>CL.IC.PA.111004.01</v>
      </c>
    </row>
    <row r="1215" spans="1:25" ht="15">
      <c r="A1215" s="25" t="s">
        <v>6896</v>
      </c>
      <c r="B1215" s="25"/>
      <c r="C1215" s="22" t="s">
        <v>8048</v>
      </c>
      <c r="D1215" s="25"/>
      <c r="E1215" s="2" t="s">
        <v>10905</v>
      </c>
      <c r="F1215" s="25" t="s">
        <v>7614</v>
      </c>
      <c r="G1215" s="25" t="s">
        <v>7544</v>
      </c>
      <c r="H1215" s="22" t="s">
        <v>1404</v>
      </c>
      <c r="I1215" s="25" t="s">
        <v>2970</v>
      </c>
      <c r="J1215" s="11" t="str">
        <f t="shared" si="167"/>
        <v>IC.PA.111005</v>
      </c>
      <c r="K1215" s="2" t="s">
        <v>1192</v>
      </c>
      <c r="L1215" t="str">
        <f t="shared" si="171"/>
        <v xml:space="preserve">     Guarding</v>
      </c>
      <c r="M1215" s="2" t="str">
        <f t="shared" si="168"/>
        <v>PI.IC.PA.111005.01</v>
      </c>
      <c r="N1215" s="12"/>
      <c r="O1215" s="12" t="str">
        <f t="shared" si="169"/>
        <v>PH.IC.PA.111005.01</v>
      </c>
      <c r="Q1215" s="12" t="str">
        <f t="shared" si="170"/>
        <v>CL.IC.PA.111005.01</v>
      </c>
    </row>
    <row r="1216" spans="1:25" ht="15">
      <c r="A1216" s="25" t="s">
        <v>6896</v>
      </c>
      <c r="B1216" s="25"/>
      <c r="C1216" s="22" t="s">
        <v>8048</v>
      </c>
      <c r="D1216" s="25"/>
      <c r="E1216" s="2" t="s">
        <v>10905</v>
      </c>
      <c r="F1216" s="25" t="s">
        <v>7614</v>
      </c>
      <c r="G1216" s="25" t="s">
        <v>7545</v>
      </c>
      <c r="H1216" s="22" t="s">
        <v>1406</v>
      </c>
      <c r="I1216" s="25" t="s">
        <v>7387</v>
      </c>
      <c r="J1216" s="11" t="str">
        <f t="shared" si="167"/>
        <v>IC.PA.111006</v>
      </c>
      <c r="K1216" s="2" t="s">
        <v>1192</v>
      </c>
      <c r="L1216" t="str">
        <f t="shared" si="171"/>
        <v xml:space="preserve">     Moaning</v>
      </c>
      <c r="M1216" s="2" t="str">
        <f t="shared" si="168"/>
        <v>PI.IC.PA.111006.01</v>
      </c>
      <c r="N1216" s="12"/>
      <c r="O1216" s="12" t="str">
        <f t="shared" si="169"/>
        <v>PH.IC.PA.111006.01</v>
      </c>
      <c r="Q1216" s="12" t="str">
        <f t="shared" si="170"/>
        <v>CL.IC.PA.111006.01</v>
      </c>
    </row>
    <row r="1217" spans="1:19" ht="15">
      <c r="A1217" s="25" t="s">
        <v>6896</v>
      </c>
      <c r="B1217" s="25"/>
      <c r="C1217" s="22" t="s">
        <v>8048</v>
      </c>
      <c r="D1217" s="25"/>
      <c r="E1217" s="2" t="s">
        <v>10905</v>
      </c>
      <c r="F1217" s="25" t="s">
        <v>7614</v>
      </c>
      <c r="G1217" s="25" t="s">
        <v>7388</v>
      </c>
      <c r="H1217" s="22" t="s">
        <v>1419</v>
      </c>
      <c r="I1217" s="25" t="s">
        <v>7389</v>
      </c>
      <c r="J1217" s="11" t="str">
        <f t="shared" si="167"/>
        <v>IC.PA.111007</v>
      </c>
      <c r="K1217" s="2" t="s">
        <v>1192</v>
      </c>
      <c r="L1217" t="str">
        <f t="shared" si="171"/>
        <v xml:space="preserve">     Restlessness</v>
      </c>
      <c r="M1217" s="2" t="str">
        <f t="shared" si="168"/>
        <v>PI.IC.PA.111007.01</v>
      </c>
      <c r="N1217" s="12"/>
      <c r="O1217" s="12" t="str">
        <f t="shared" si="169"/>
        <v>PH.IC.PA.111007.01</v>
      </c>
      <c r="Q1217" s="12" t="str">
        <f t="shared" si="170"/>
        <v>CL.IC.PA.111007.01</v>
      </c>
    </row>
    <row r="1218" spans="1:19" ht="15">
      <c r="A1218" s="25" t="s">
        <v>6896</v>
      </c>
      <c r="B1218" s="25"/>
      <c r="C1218" s="22" t="s">
        <v>8048</v>
      </c>
      <c r="D1218" s="25"/>
      <c r="E1218" s="2" t="s">
        <v>10905</v>
      </c>
      <c r="F1218" s="25" t="s">
        <v>7614</v>
      </c>
      <c r="G1218" s="25" t="s">
        <v>7390</v>
      </c>
      <c r="H1218" s="22" t="s">
        <v>1550</v>
      </c>
      <c r="I1218" s="25" t="s">
        <v>7207</v>
      </c>
      <c r="J1218" s="11" t="str">
        <f t="shared" si="167"/>
        <v>IC.PA.111008</v>
      </c>
      <c r="K1218" s="2" t="s">
        <v>1192</v>
      </c>
      <c r="L1218" t="str">
        <f t="shared" si="171"/>
        <v xml:space="preserve">     Splinting</v>
      </c>
      <c r="M1218" s="2" t="str">
        <f t="shared" si="168"/>
        <v>PI.IC.PA.111008.01</v>
      </c>
      <c r="N1218" s="12"/>
      <c r="O1218" s="12" t="str">
        <f t="shared" si="169"/>
        <v>PH.IC.PA.111008.01</v>
      </c>
      <c r="Q1218" s="12" t="str">
        <f t="shared" si="170"/>
        <v>CL.IC.PA.111008.01</v>
      </c>
    </row>
    <row r="1219" spans="1:19" ht="15">
      <c r="A1219" t="s">
        <v>6896</v>
      </c>
      <c r="C1219" s="22" t="s">
        <v>8048</v>
      </c>
      <c r="D1219" s="25"/>
      <c r="E1219" s="2" t="s">
        <v>10905</v>
      </c>
      <c r="F1219" s="25" t="s">
        <v>7822</v>
      </c>
      <c r="G1219" t="s">
        <v>7824</v>
      </c>
      <c r="H1219" s="22" t="s">
        <v>10095</v>
      </c>
      <c r="I1219" t="s">
        <v>7677</v>
      </c>
      <c r="J1219" s="11" t="str">
        <f t="shared" si="167"/>
        <v>IC.PA.111009</v>
      </c>
      <c r="K1219" s="2" t="s">
        <v>11324</v>
      </c>
      <c r="L1219" t="str">
        <f t="shared" si="171"/>
        <v xml:space="preserve">     Aggression</v>
      </c>
      <c r="M1219" s="2" t="str">
        <f t="shared" si="168"/>
        <v>PI.IC.PA.111009.01</v>
      </c>
      <c r="N1219" s="12"/>
      <c r="O1219" s="12" t="str">
        <f t="shared" si="169"/>
        <v>PH.IC.PA.111009.01</v>
      </c>
      <c r="Q1219" s="12" t="str">
        <f t="shared" si="170"/>
        <v>CL.IC.PA.111009.01</v>
      </c>
      <c r="R1219" t="s">
        <v>1141</v>
      </c>
      <c r="S1219">
        <v>801</v>
      </c>
    </row>
    <row r="1220" spans="1:19" ht="15">
      <c r="A1220" s="25" t="s">
        <v>6896</v>
      </c>
      <c r="B1220" s="25"/>
      <c r="C1220" s="22" t="s">
        <v>8048</v>
      </c>
      <c r="D1220" s="25" t="s">
        <v>1544</v>
      </c>
      <c r="E1220" s="2" t="s">
        <v>11023</v>
      </c>
      <c r="F1220" s="25" t="s">
        <v>7615</v>
      </c>
      <c r="G1220" s="25" t="s">
        <v>5037</v>
      </c>
      <c r="H1220" s="22" t="s">
        <v>1396</v>
      </c>
      <c r="I1220" s="25" t="s">
        <v>1820</v>
      </c>
      <c r="J1220" s="11" t="str">
        <f t="shared" si="167"/>
        <v>IC.PA.111201</v>
      </c>
      <c r="K1220" s="2" t="s">
        <v>1192</v>
      </c>
      <c r="L1220" t="str">
        <f t="shared" si="171"/>
        <v xml:space="preserve">     Right</v>
      </c>
      <c r="M1220" s="2" t="str">
        <f t="shared" si="168"/>
        <v>PI.IC.PA.111201.01</v>
      </c>
      <c r="N1220" s="12"/>
      <c r="O1220" s="12" t="str">
        <f t="shared" si="169"/>
        <v>PH.IC.PA.111201.01</v>
      </c>
      <c r="Q1220" s="12" t="str">
        <f t="shared" si="170"/>
        <v>CL.IC.PA.111201.01</v>
      </c>
    </row>
    <row r="1221" spans="1:19" ht="15">
      <c r="A1221" s="25" t="s">
        <v>6896</v>
      </c>
      <c r="B1221" s="25"/>
      <c r="C1221" s="22" t="s">
        <v>8048</v>
      </c>
      <c r="D1221" s="25"/>
      <c r="E1221" s="2" t="s">
        <v>11023</v>
      </c>
      <c r="F1221" s="25" t="s">
        <v>7615</v>
      </c>
      <c r="G1221" s="25" t="s">
        <v>5038</v>
      </c>
      <c r="H1221" s="22" t="s">
        <v>1398</v>
      </c>
      <c r="I1221" s="25" t="s">
        <v>1821</v>
      </c>
      <c r="J1221" s="11" t="str">
        <f t="shared" si="167"/>
        <v>IC.PA.111202</v>
      </c>
      <c r="K1221" s="2" t="s">
        <v>1192</v>
      </c>
      <c r="L1221" t="str">
        <f t="shared" si="171"/>
        <v xml:space="preserve">     Left</v>
      </c>
      <c r="M1221" s="2" t="str">
        <f t="shared" si="168"/>
        <v>PI.IC.PA.111202.01</v>
      </c>
      <c r="N1221" s="12"/>
      <c r="O1221" s="12" t="str">
        <f t="shared" si="169"/>
        <v>PH.IC.PA.111202.01</v>
      </c>
      <c r="Q1221" s="12" t="str">
        <f t="shared" si="170"/>
        <v>CL.IC.PA.111202.01</v>
      </c>
    </row>
    <row r="1222" spans="1:19" ht="15">
      <c r="A1222" s="25" t="s">
        <v>6896</v>
      </c>
      <c r="B1222" s="25"/>
      <c r="C1222" s="22" t="s">
        <v>8048</v>
      </c>
      <c r="D1222" s="25"/>
      <c r="E1222" s="2" t="s">
        <v>11023</v>
      </c>
      <c r="F1222" s="25" t="s">
        <v>7615</v>
      </c>
      <c r="G1222" s="25" t="s">
        <v>7210</v>
      </c>
      <c r="H1222" s="22" t="s">
        <v>1400</v>
      </c>
      <c r="I1222" s="25" t="s">
        <v>1822</v>
      </c>
      <c r="J1222" s="11" t="str">
        <f t="shared" si="167"/>
        <v>IC.PA.111203</v>
      </c>
      <c r="K1222" s="2" t="s">
        <v>1192</v>
      </c>
      <c r="L1222" t="str">
        <f t="shared" si="171"/>
        <v xml:space="preserve">     Bilateral</v>
      </c>
      <c r="M1222" s="2" t="str">
        <f t="shared" si="168"/>
        <v>PI.IC.PA.111203.01</v>
      </c>
      <c r="N1222" s="12"/>
      <c r="O1222" s="12" t="str">
        <f t="shared" si="169"/>
        <v>PH.IC.PA.111203.01</v>
      </c>
      <c r="Q1222" s="12" t="str">
        <f t="shared" si="170"/>
        <v>CL.IC.PA.111203.01</v>
      </c>
    </row>
    <row r="1223" spans="1:19" ht="15">
      <c r="A1223" t="s">
        <v>6896</v>
      </c>
      <c r="C1223" s="22" t="s">
        <v>8048</v>
      </c>
      <c r="D1223" s="25"/>
      <c r="E1223" s="2" t="s">
        <v>11023</v>
      </c>
      <c r="F1223" s="25" t="s">
        <v>7615</v>
      </c>
      <c r="G1223" t="s">
        <v>7211</v>
      </c>
      <c r="H1223" s="22" t="s">
        <v>7070</v>
      </c>
      <c r="I1223" t="s">
        <v>7212</v>
      </c>
      <c r="J1223" s="11" t="str">
        <f t="shared" si="167"/>
        <v>IC.PA.111204</v>
      </c>
      <c r="K1223" s="2" t="s">
        <v>1192</v>
      </c>
      <c r="L1223" t="str">
        <f t="shared" si="171"/>
        <v xml:space="preserve">  Sacrum</v>
      </c>
      <c r="M1223" s="2" t="str">
        <f t="shared" si="168"/>
        <v>PI.IC.PA.111204.01</v>
      </c>
      <c r="N1223" s="12"/>
      <c r="O1223" s="12" t="str">
        <f t="shared" si="169"/>
        <v>PH.IC.PA.111204.01</v>
      </c>
      <c r="Q1223" s="12" t="str">
        <f t="shared" si="170"/>
        <v>CL.IC.PA.111204.01</v>
      </c>
      <c r="R1223" t="s">
        <v>1141</v>
      </c>
      <c r="S1223">
        <v>481</v>
      </c>
    </row>
    <row r="1224" spans="1:19" ht="15">
      <c r="A1224" s="25" t="s">
        <v>6896</v>
      </c>
      <c r="B1224" s="25"/>
      <c r="C1224" s="22" t="s">
        <v>8048</v>
      </c>
      <c r="D1224" s="25" t="s">
        <v>7679</v>
      </c>
      <c r="E1224" s="2" t="s">
        <v>8201</v>
      </c>
      <c r="F1224" s="25" t="s">
        <v>7615</v>
      </c>
      <c r="G1224" s="25" t="s">
        <v>5039</v>
      </c>
      <c r="H1224" s="22" t="s">
        <v>1396</v>
      </c>
      <c r="I1224" s="25" t="s">
        <v>4141</v>
      </c>
      <c r="J1224" s="11" t="str">
        <f t="shared" si="167"/>
        <v>IC.PA.111301</v>
      </c>
      <c r="K1224" s="2" t="s">
        <v>1192</v>
      </c>
      <c r="L1224" t="str">
        <f t="shared" si="171"/>
        <v xml:space="preserve">     Lateral</v>
      </c>
      <c r="M1224" s="2" t="str">
        <f t="shared" si="168"/>
        <v>PI.IC.PA.111301.01</v>
      </c>
      <c r="N1224" s="12"/>
      <c r="O1224" s="12" t="str">
        <f t="shared" si="169"/>
        <v>PH.IC.PA.111301.01</v>
      </c>
      <c r="Q1224" s="12" t="str">
        <f t="shared" si="170"/>
        <v>CL.IC.PA.111301.01</v>
      </c>
    </row>
    <row r="1225" spans="1:19" ht="15">
      <c r="A1225" s="25" t="s">
        <v>6896</v>
      </c>
      <c r="B1225" s="25"/>
      <c r="C1225" s="22" t="s">
        <v>8048</v>
      </c>
      <c r="D1225" s="25"/>
      <c r="E1225" s="2" t="s">
        <v>8201</v>
      </c>
      <c r="F1225" s="25" t="s">
        <v>7615</v>
      </c>
      <c r="G1225" s="25" t="s">
        <v>5040</v>
      </c>
      <c r="H1225" s="22" t="s">
        <v>1398</v>
      </c>
      <c r="I1225" s="25" t="s">
        <v>4142</v>
      </c>
      <c r="J1225" s="11" t="str">
        <f t="shared" si="167"/>
        <v>IC.PA.111302</v>
      </c>
      <c r="K1225" s="2" t="s">
        <v>1192</v>
      </c>
      <c r="L1225" t="str">
        <f t="shared" si="171"/>
        <v xml:space="preserve">     Medial</v>
      </c>
      <c r="M1225" s="2" t="str">
        <f t="shared" si="168"/>
        <v>PI.IC.PA.111302.01</v>
      </c>
      <c r="N1225" s="12"/>
      <c r="O1225" s="12" t="str">
        <f t="shared" si="169"/>
        <v>PH.IC.PA.111302.01</v>
      </c>
      <c r="Q1225" s="12" t="str">
        <f t="shared" si="170"/>
        <v>CL.IC.PA.111302.01</v>
      </c>
    </row>
    <row r="1226" spans="1:19" ht="15">
      <c r="A1226" s="25" t="s">
        <v>6896</v>
      </c>
      <c r="B1226" s="25"/>
      <c r="C1226" s="22" t="s">
        <v>8048</v>
      </c>
      <c r="D1226" s="25"/>
      <c r="E1226" s="2" t="s">
        <v>8201</v>
      </c>
      <c r="F1226" s="25" t="s">
        <v>7615</v>
      </c>
      <c r="G1226" s="25" t="s">
        <v>5041</v>
      </c>
      <c r="H1226" s="22" t="s">
        <v>1400</v>
      </c>
      <c r="I1226" s="25" t="s">
        <v>4143</v>
      </c>
      <c r="J1226" s="11" t="str">
        <f t="shared" si="167"/>
        <v>IC.PA.111303</v>
      </c>
      <c r="K1226" s="2" t="s">
        <v>1192</v>
      </c>
      <c r="L1226" t="str">
        <f t="shared" si="171"/>
        <v xml:space="preserve">     Anterior</v>
      </c>
      <c r="M1226" s="2" t="str">
        <f t="shared" si="168"/>
        <v>PI.IC.PA.111303.01</v>
      </c>
      <c r="N1226" s="12"/>
      <c r="O1226" s="12" t="str">
        <f t="shared" si="169"/>
        <v>PH.IC.PA.111303.01</v>
      </c>
      <c r="Q1226" s="12" t="str">
        <f t="shared" si="170"/>
        <v>CL.IC.PA.111303.01</v>
      </c>
    </row>
    <row r="1227" spans="1:19" ht="15">
      <c r="A1227" s="25" t="s">
        <v>6896</v>
      </c>
      <c r="B1227" s="25"/>
      <c r="C1227" s="22" t="s">
        <v>8048</v>
      </c>
      <c r="D1227" s="25"/>
      <c r="E1227" s="2" t="s">
        <v>8201</v>
      </c>
      <c r="F1227" s="25" t="s">
        <v>7615</v>
      </c>
      <c r="G1227" s="25" t="s">
        <v>5042</v>
      </c>
      <c r="H1227" s="22" t="s">
        <v>1402</v>
      </c>
      <c r="I1227" s="25" t="s">
        <v>4144</v>
      </c>
      <c r="J1227" s="11" t="str">
        <f t="shared" si="167"/>
        <v>IC.PA.111304</v>
      </c>
      <c r="K1227" s="2" t="s">
        <v>1192</v>
      </c>
      <c r="L1227" t="str">
        <f t="shared" si="171"/>
        <v xml:space="preserve">     Posterior</v>
      </c>
      <c r="M1227" s="2" t="str">
        <f t="shared" si="168"/>
        <v>PI.IC.PA.111304.01</v>
      </c>
      <c r="N1227" s="12"/>
      <c r="O1227" s="12" t="str">
        <f t="shared" si="169"/>
        <v>PH.IC.PA.111304.01</v>
      </c>
      <c r="Q1227" s="12" t="str">
        <f t="shared" si="170"/>
        <v>CL.IC.PA.111304.01</v>
      </c>
    </row>
    <row r="1228" spans="1:19" ht="15">
      <c r="A1228" s="25" t="s">
        <v>6896</v>
      </c>
      <c r="B1228" s="25"/>
      <c r="C1228" s="22" t="s">
        <v>8048</v>
      </c>
      <c r="D1228" s="25"/>
      <c r="E1228" s="2" t="s">
        <v>8201</v>
      </c>
      <c r="F1228" s="25" t="s">
        <v>7615</v>
      </c>
      <c r="G1228" s="25" t="s">
        <v>5043</v>
      </c>
      <c r="H1228" s="22" t="s">
        <v>1404</v>
      </c>
      <c r="I1228" s="25" t="s">
        <v>4286</v>
      </c>
      <c r="J1228" s="11" t="str">
        <f t="shared" si="167"/>
        <v>IC.PA.111305</v>
      </c>
      <c r="K1228" s="2" t="s">
        <v>1192</v>
      </c>
      <c r="L1228" t="str">
        <f t="shared" si="171"/>
        <v xml:space="preserve">     Proximal</v>
      </c>
      <c r="M1228" s="2" t="str">
        <f t="shared" si="168"/>
        <v>PI.IC.PA.111305.01</v>
      </c>
      <c r="N1228" s="12"/>
      <c r="O1228" s="12" t="str">
        <f t="shared" si="169"/>
        <v>PH.IC.PA.111305.01</v>
      </c>
      <c r="Q1228" s="12" t="str">
        <f t="shared" si="170"/>
        <v>CL.IC.PA.111305.01</v>
      </c>
    </row>
    <row r="1229" spans="1:19" ht="15">
      <c r="A1229" s="25" t="s">
        <v>6896</v>
      </c>
      <c r="B1229" s="25"/>
      <c r="C1229" s="22" t="s">
        <v>8048</v>
      </c>
      <c r="D1229" s="25"/>
      <c r="E1229" s="2" t="s">
        <v>8201</v>
      </c>
      <c r="F1229" s="25" t="s">
        <v>7615</v>
      </c>
      <c r="G1229" s="25" t="s">
        <v>5044</v>
      </c>
      <c r="H1229" s="22" t="s">
        <v>1406</v>
      </c>
      <c r="I1229" s="25" t="s">
        <v>4287</v>
      </c>
      <c r="J1229" s="11" t="str">
        <f t="shared" si="167"/>
        <v>IC.PA.111306</v>
      </c>
      <c r="K1229" s="2" t="s">
        <v>1192</v>
      </c>
      <c r="L1229" t="str">
        <f t="shared" si="171"/>
        <v xml:space="preserve">     Distal</v>
      </c>
      <c r="M1229" s="2" t="str">
        <f t="shared" si="168"/>
        <v>PI.IC.PA.111306.01</v>
      </c>
      <c r="N1229" s="12"/>
      <c r="O1229" s="12" t="str">
        <f t="shared" si="169"/>
        <v>PH.IC.PA.111306.01</v>
      </c>
      <c r="Q1229" s="12" t="str">
        <f t="shared" si="170"/>
        <v>CL.IC.PA.111306.01</v>
      </c>
    </row>
    <row r="1230" spans="1:19" ht="15">
      <c r="A1230" s="25" t="s">
        <v>6896</v>
      </c>
      <c r="B1230" s="25"/>
      <c r="C1230" s="22" t="s">
        <v>8048</v>
      </c>
      <c r="D1230" s="25" t="s">
        <v>224</v>
      </c>
      <c r="E1230" s="2" t="s">
        <v>9621</v>
      </c>
      <c r="F1230" s="25" t="s">
        <v>7616</v>
      </c>
      <c r="G1230" s="25" t="s">
        <v>5197</v>
      </c>
      <c r="H1230" s="22" t="s">
        <v>1396</v>
      </c>
      <c r="I1230" s="25" t="s">
        <v>5197</v>
      </c>
      <c r="J1230" s="11" t="str">
        <f t="shared" si="167"/>
        <v>IC.PA.111401</v>
      </c>
      <c r="K1230" s="2" t="s">
        <v>1192</v>
      </c>
      <c r="L1230" t="str">
        <f t="shared" si="171"/>
        <v>Abdomen</v>
      </c>
      <c r="M1230" s="2" t="str">
        <f t="shared" si="168"/>
        <v>PI.IC.PA.111401.01</v>
      </c>
      <c r="N1230" s="12"/>
      <c r="O1230" s="12" t="str">
        <f t="shared" si="169"/>
        <v>PH.IC.PA.111401.01</v>
      </c>
      <c r="Q1230" s="12" t="str">
        <f t="shared" si="170"/>
        <v>CL.IC.PA.111401.01</v>
      </c>
    </row>
    <row r="1231" spans="1:19" ht="15">
      <c r="A1231" s="25" t="s">
        <v>6896</v>
      </c>
      <c r="B1231" s="25"/>
      <c r="C1231" s="22" t="s">
        <v>8048</v>
      </c>
      <c r="D1231" s="25"/>
      <c r="E1231" s="2" t="s">
        <v>9621</v>
      </c>
      <c r="F1231" s="25" t="s">
        <v>7616</v>
      </c>
      <c r="G1231" s="25" t="s">
        <v>7219</v>
      </c>
      <c r="H1231" s="22" t="s">
        <v>1398</v>
      </c>
      <c r="I1231" s="25" t="s">
        <v>7219</v>
      </c>
      <c r="J1231" s="11" t="str">
        <f t="shared" si="167"/>
        <v>IC.PA.111402</v>
      </c>
      <c r="K1231" s="2" t="s">
        <v>1192</v>
      </c>
      <c r="L1231" t="str">
        <f t="shared" si="171"/>
        <v>Stomach</v>
      </c>
      <c r="M1231" s="2" t="str">
        <f t="shared" si="168"/>
        <v>PI.IC.PA.111402.01</v>
      </c>
      <c r="N1231" s="12"/>
      <c r="O1231" s="12" t="str">
        <f t="shared" si="169"/>
        <v>PH.IC.PA.111402.01</v>
      </c>
      <c r="Q1231" s="12" t="str">
        <f t="shared" si="170"/>
        <v>CL.IC.PA.111402.01</v>
      </c>
    </row>
    <row r="1232" spans="1:19" ht="15">
      <c r="A1232" s="25" t="s">
        <v>6896</v>
      </c>
      <c r="B1232" s="25"/>
      <c r="C1232" s="22" t="s">
        <v>8048</v>
      </c>
      <c r="D1232" s="25" t="s">
        <v>223</v>
      </c>
      <c r="E1232" s="2" t="s">
        <v>6135</v>
      </c>
      <c r="F1232" s="25" t="s">
        <v>7616</v>
      </c>
      <c r="G1232" s="25" t="s">
        <v>3009</v>
      </c>
      <c r="H1232" s="22" t="s">
        <v>1396</v>
      </c>
      <c r="I1232" s="25" t="s">
        <v>3009</v>
      </c>
      <c r="J1232" s="11" t="str">
        <f t="shared" si="167"/>
        <v>IC.PA.111501</v>
      </c>
      <c r="K1232" s="2" t="s">
        <v>1192</v>
      </c>
      <c r="L1232" t="str">
        <f t="shared" si="171"/>
        <v>RUQ</v>
      </c>
      <c r="M1232" s="2" t="str">
        <f t="shared" si="168"/>
        <v>PI.IC.PA.111501.01</v>
      </c>
      <c r="N1232" s="12"/>
      <c r="O1232" s="12" t="str">
        <f t="shared" si="169"/>
        <v>PH.IC.PA.111501.01</v>
      </c>
      <c r="Q1232" s="12" t="str">
        <f t="shared" si="170"/>
        <v>CL.IC.PA.111501.01</v>
      </c>
    </row>
    <row r="1233" spans="1:17" ht="15">
      <c r="A1233" s="25" t="s">
        <v>6896</v>
      </c>
      <c r="B1233" s="25"/>
      <c r="C1233" s="22" t="s">
        <v>8048</v>
      </c>
      <c r="D1233" s="25"/>
      <c r="E1233" s="2" t="s">
        <v>6135</v>
      </c>
      <c r="F1233" s="25" t="s">
        <v>7616</v>
      </c>
      <c r="G1233" s="25" t="s">
        <v>3011</v>
      </c>
      <c r="H1233" s="22" t="s">
        <v>1398</v>
      </c>
      <c r="I1233" s="25" t="s">
        <v>3011</v>
      </c>
      <c r="J1233" s="11" t="str">
        <f t="shared" si="167"/>
        <v>IC.PA.111502</v>
      </c>
      <c r="K1233" s="2" t="s">
        <v>1192</v>
      </c>
      <c r="L1233" t="str">
        <f t="shared" si="171"/>
        <v>RLQ</v>
      </c>
      <c r="M1233" s="2" t="str">
        <f t="shared" si="168"/>
        <v>PI.IC.PA.111502.01</v>
      </c>
      <c r="N1233" s="12"/>
      <c r="O1233" s="12" t="str">
        <f t="shared" si="169"/>
        <v>PH.IC.PA.111502.01</v>
      </c>
      <c r="Q1233" s="12" t="str">
        <f t="shared" si="170"/>
        <v>CL.IC.PA.111502.01</v>
      </c>
    </row>
    <row r="1234" spans="1:17" ht="15">
      <c r="A1234" s="25" t="s">
        <v>6896</v>
      </c>
      <c r="B1234" s="25"/>
      <c r="C1234" s="22" t="s">
        <v>8048</v>
      </c>
      <c r="D1234" s="25"/>
      <c r="E1234" s="2" t="s">
        <v>6135</v>
      </c>
      <c r="F1234" s="25" t="s">
        <v>7616</v>
      </c>
      <c r="G1234" s="25" t="s">
        <v>3013</v>
      </c>
      <c r="H1234" s="22" t="s">
        <v>1400</v>
      </c>
      <c r="I1234" s="25" t="s">
        <v>3013</v>
      </c>
      <c r="J1234" s="11" t="str">
        <f t="shared" si="167"/>
        <v>IC.PA.111503</v>
      </c>
      <c r="K1234" s="2" t="s">
        <v>1192</v>
      </c>
      <c r="L1234" t="str">
        <f t="shared" si="171"/>
        <v>LUQ</v>
      </c>
      <c r="M1234" s="2" t="str">
        <f t="shared" si="168"/>
        <v>PI.IC.PA.111503.01</v>
      </c>
      <c r="N1234" s="12"/>
      <c r="O1234" s="12" t="str">
        <f t="shared" si="169"/>
        <v>PH.IC.PA.111503.01</v>
      </c>
      <c r="Q1234" s="12" t="str">
        <f t="shared" si="170"/>
        <v>CL.IC.PA.111503.01</v>
      </c>
    </row>
    <row r="1235" spans="1:17" ht="15">
      <c r="A1235" s="25" t="s">
        <v>6896</v>
      </c>
      <c r="B1235" s="25"/>
      <c r="C1235" s="22" t="s">
        <v>8048</v>
      </c>
      <c r="D1235" s="25"/>
      <c r="E1235" s="2" t="s">
        <v>6135</v>
      </c>
      <c r="F1235" s="25" t="s">
        <v>7616</v>
      </c>
      <c r="G1235" s="25" t="s">
        <v>3015</v>
      </c>
      <c r="H1235" s="22" t="s">
        <v>1402</v>
      </c>
      <c r="I1235" s="25" t="s">
        <v>3015</v>
      </c>
      <c r="J1235" s="11" t="str">
        <f t="shared" si="167"/>
        <v>IC.PA.111504</v>
      </c>
      <c r="K1235" s="2" t="s">
        <v>1192</v>
      </c>
      <c r="L1235" t="str">
        <f t="shared" si="171"/>
        <v>LLQ</v>
      </c>
      <c r="M1235" s="2" t="str">
        <f t="shared" si="168"/>
        <v>PI.IC.PA.111504.01</v>
      </c>
      <c r="N1235" s="12"/>
      <c r="O1235" s="12" t="str">
        <f t="shared" si="169"/>
        <v>PH.IC.PA.111504.01</v>
      </c>
      <c r="Q1235" s="12" t="str">
        <f t="shared" si="170"/>
        <v>CL.IC.PA.111504.01</v>
      </c>
    </row>
    <row r="1236" spans="1:17" ht="15">
      <c r="A1236" s="25" t="s">
        <v>6896</v>
      </c>
      <c r="B1236" s="25"/>
      <c r="C1236" s="22" t="s">
        <v>8048</v>
      </c>
      <c r="D1236" s="25" t="s">
        <v>7546</v>
      </c>
      <c r="E1236" s="2" t="s">
        <v>5740</v>
      </c>
      <c r="F1236" s="25" t="s">
        <v>7617</v>
      </c>
      <c r="G1236" s="25" t="s">
        <v>4546</v>
      </c>
      <c r="H1236" s="22" t="s">
        <v>1396</v>
      </c>
      <c r="I1236" s="25" t="s">
        <v>4546</v>
      </c>
      <c r="J1236" s="11" t="str">
        <f t="shared" ref="J1236:J1302" si="172">CONCATENATE("IC.PA.",C1236,E1236,H1236)</f>
        <v>IC.PA.111601</v>
      </c>
      <c r="K1236" s="2" t="s">
        <v>1192</v>
      </c>
      <c r="L1236" t="str">
        <f t="shared" si="171"/>
        <v>Arm</v>
      </c>
      <c r="M1236" s="2" t="str">
        <f t="shared" ref="M1236:M1302" si="173">CONCATENATE("PI.",J1236,".",K1236)</f>
        <v>PI.IC.PA.111601.01</v>
      </c>
      <c r="N1236" s="12"/>
      <c r="O1236" s="12" t="str">
        <f t="shared" ref="O1236:O1302" si="174">CONCATENATE("PH.",J1236,".",K1236)</f>
        <v>PH.IC.PA.111601.01</v>
      </c>
      <c r="Q1236" s="12" t="str">
        <f t="shared" ref="Q1236:Q1302" si="175">CONCATENATE("CL.",J1236,".",K1236)</f>
        <v>CL.IC.PA.111601.01</v>
      </c>
    </row>
    <row r="1237" spans="1:17" ht="15">
      <c r="A1237" s="25" t="s">
        <v>6896</v>
      </c>
      <c r="B1237" s="25"/>
      <c r="C1237" s="22" t="s">
        <v>8048</v>
      </c>
      <c r="D1237" s="25"/>
      <c r="E1237" s="2" t="s">
        <v>5740</v>
      </c>
      <c r="F1237" s="25" t="s">
        <v>7617</v>
      </c>
      <c r="G1237" s="25" t="s">
        <v>4568</v>
      </c>
      <c r="H1237" s="22" t="s">
        <v>1398</v>
      </c>
      <c r="I1237" s="25" t="s">
        <v>4568</v>
      </c>
      <c r="J1237" s="11" t="str">
        <f t="shared" si="172"/>
        <v>IC.PA.111602</v>
      </c>
      <c r="K1237" s="2" t="s">
        <v>1192</v>
      </c>
      <c r="L1237" t="str">
        <f t="shared" si="171"/>
        <v>Shoulder</v>
      </c>
      <c r="M1237" s="2" t="str">
        <f t="shared" si="173"/>
        <v>PI.IC.PA.111602.01</v>
      </c>
      <c r="N1237" s="12"/>
      <c r="O1237" s="12" t="str">
        <f t="shared" si="174"/>
        <v>PH.IC.PA.111602.01</v>
      </c>
      <c r="Q1237" s="12" t="str">
        <f t="shared" si="175"/>
        <v>CL.IC.PA.111602.01</v>
      </c>
    </row>
    <row r="1238" spans="1:17" ht="15">
      <c r="A1238" s="25" t="s">
        <v>6896</v>
      </c>
      <c r="B1238" s="25"/>
      <c r="C1238" s="22" t="s">
        <v>8048</v>
      </c>
      <c r="D1238" s="25"/>
      <c r="E1238" s="2" t="s">
        <v>5740</v>
      </c>
      <c r="F1238" s="25" t="s">
        <v>7617</v>
      </c>
      <c r="G1238" s="25" t="s">
        <v>4547</v>
      </c>
      <c r="H1238" s="22" t="s">
        <v>1400</v>
      </c>
      <c r="I1238" s="25" t="s">
        <v>4547</v>
      </c>
      <c r="J1238" s="11" t="str">
        <f t="shared" si="172"/>
        <v>IC.PA.111603</v>
      </c>
      <c r="K1238" s="2" t="s">
        <v>1192</v>
      </c>
      <c r="L1238" t="str">
        <f t="shared" si="171"/>
        <v>Elbow</v>
      </c>
      <c r="M1238" s="2" t="str">
        <f t="shared" si="173"/>
        <v>PI.IC.PA.111603.01</v>
      </c>
      <c r="N1238" s="12"/>
      <c r="O1238" s="12" t="str">
        <f t="shared" si="174"/>
        <v>PH.IC.PA.111603.01</v>
      </c>
      <c r="Q1238" s="12" t="str">
        <f t="shared" si="175"/>
        <v>CL.IC.PA.111603.01</v>
      </c>
    </row>
    <row r="1239" spans="1:17" ht="15">
      <c r="A1239" s="25" t="s">
        <v>6896</v>
      </c>
      <c r="B1239" s="25"/>
      <c r="C1239" s="22" t="s">
        <v>8048</v>
      </c>
      <c r="D1239" s="25"/>
      <c r="E1239" s="2" t="s">
        <v>5740</v>
      </c>
      <c r="F1239" s="25" t="s">
        <v>7617</v>
      </c>
      <c r="G1239" s="25" t="s">
        <v>4675</v>
      </c>
      <c r="H1239" s="22" t="s">
        <v>1402</v>
      </c>
      <c r="I1239" s="25" t="s">
        <v>4675</v>
      </c>
      <c r="J1239" s="11" t="str">
        <f t="shared" si="172"/>
        <v>IC.PA.111604</v>
      </c>
      <c r="K1239" s="2" t="s">
        <v>1192</v>
      </c>
      <c r="L1239" t="str">
        <f t="shared" si="171"/>
        <v>Wrist</v>
      </c>
      <c r="M1239" s="2" t="str">
        <f t="shared" si="173"/>
        <v>PI.IC.PA.111604.01</v>
      </c>
      <c r="N1239" s="12"/>
      <c r="O1239" s="12" t="str">
        <f t="shared" si="174"/>
        <v>PH.IC.PA.111604.01</v>
      </c>
      <c r="Q1239" s="12" t="str">
        <f t="shared" si="175"/>
        <v>CL.IC.PA.111604.01</v>
      </c>
    </row>
    <row r="1240" spans="1:17" ht="15">
      <c r="A1240" s="25" t="s">
        <v>6896</v>
      </c>
      <c r="B1240" s="25"/>
      <c r="C1240" s="22" t="s">
        <v>8048</v>
      </c>
      <c r="D1240" s="25"/>
      <c r="E1240" s="2" t="s">
        <v>5740</v>
      </c>
      <c r="F1240" s="25" t="s">
        <v>7617</v>
      </c>
      <c r="G1240" s="25" t="s">
        <v>1667</v>
      </c>
      <c r="H1240" s="22" t="s">
        <v>1404</v>
      </c>
      <c r="I1240" s="25" t="s">
        <v>1667</v>
      </c>
      <c r="J1240" s="11" t="str">
        <f t="shared" si="172"/>
        <v>IC.PA.111605</v>
      </c>
      <c r="K1240" s="2" t="s">
        <v>1192</v>
      </c>
      <c r="L1240" t="str">
        <f t="shared" si="171"/>
        <v>Hand</v>
      </c>
      <c r="M1240" s="2" t="str">
        <f t="shared" si="173"/>
        <v>PI.IC.PA.111605.01</v>
      </c>
      <c r="N1240" s="12"/>
      <c r="O1240" s="12" t="str">
        <f t="shared" si="174"/>
        <v>PH.IC.PA.111605.01</v>
      </c>
      <c r="Q1240" s="12" t="str">
        <f t="shared" si="175"/>
        <v>CL.IC.PA.111605.01</v>
      </c>
    </row>
    <row r="1241" spans="1:17" ht="15">
      <c r="A1241" s="25" t="s">
        <v>6896</v>
      </c>
      <c r="B1241" s="25"/>
      <c r="C1241" s="22" t="s">
        <v>8048</v>
      </c>
      <c r="D1241" s="25"/>
      <c r="E1241" s="2" t="s">
        <v>5740</v>
      </c>
      <c r="F1241" s="25" t="s">
        <v>7617</v>
      </c>
      <c r="G1241" s="25" t="s">
        <v>7222</v>
      </c>
      <c r="H1241" s="22" t="s">
        <v>1406</v>
      </c>
      <c r="I1241" s="25" t="s">
        <v>4677</v>
      </c>
      <c r="J1241" s="11" t="str">
        <f t="shared" si="172"/>
        <v>IC.PA.111606</v>
      </c>
      <c r="K1241" s="2" t="s">
        <v>1192</v>
      </c>
      <c r="L1241" t="str">
        <f t="shared" si="171"/>
        <v>Finger(s):  specify</v>
      </c>
      <c r="M1241" s="2" t="str">
        <f t="shared" si="173"/>
        <v>PI.IC.PA.111606.01</v>
      </c>
      <c r="N1241" s="12"/>
      <c r="O1241" s="12" t="str">
        <f t="shared" si="174"/>
        <v>PH.IC.PA.111606.01</v>
      </c>
      <c r="Q1241" s="12" t="str">
        <f t="shared" si="175"/>
        <v>CL.IC.PA.111606.01</v>
      </c>
    </row>
    <row r="1242" spans="1:17" ht="15">
      <c r="A1242" s="25" t="s">
        <v>6896</v>
      </c>
      <c r="B1242" s="25"/>
      <c r="C1242" s="22" t="s">
        <v>8048</v>
      </c>
      <c r="D1242" s="25"/>
      <c r="E1242" s="2" t="s">
        <v>5740</v>
      </c>
      <c r="F1242" s="25" t="s">
        <v>7617</v>
      </c>
      <c r="G1242" s="25" t="s">
        <v>7223</v>
      </c>
      <c r="H1242" s="22" t="s">
        <v>1419</v>
      </c>
      <c r="I1242" s="25" t="s">
        <v>7223</v>
      </c>
      <c r="J1242" s="11" t="str">
        <f t="shared" si="172"/>
        <v>IC.PA.111607</v>
      </c>
      <c r="K1242" s="2" t="s">
        <v>1192</v>
      </c>
      <c r="L1242" t="str">
        <f t="shared" si="171"/>
        <v>Leg</v>
      </c>
      <c r="M1242" s="2" t="str">
        <f t="shared" si="173"/>
        <v>PI.IC.PA.111607.01</v>
      </c>
      <c r="N1242" s="12"/>
      <c r="O1242" s="12" t="str">
        <f t="shared" si="174"/>
        <v>PH.IC.PA.111607.01</v>
      </c>
      <c r="Q1242" s="12" t="str">
        <f t="shared" si="175"/>
        <v>CL.IC.PA.111607.01</v>
      </c>
    </row>
    <row r="1243" spans="1:17" ht="15">
      <c r="A1243" s="25" t="s">
        <v>6896</v>
      </c>
      <c r="B1243" s="25"/>
      <c r="C1243" s="22" t="s">
        <v>8048</v>
      </c>
      <c r="D1243" s="25"/>
      <c r="E1243" s="2" t="s">
        <v>5740</v>
      </c>
      <c r="F1243" s="25" t="s">
        <v>7617</v>
      </c>
      <c r="G1243" s="25" t="s">
        <v>1661</v>
      </c>
      <c r="H1243" s="22" t="s">
        <v>1550</v>
      </c>
      <c r="I1243" s="25" t="s">
        <v>1661</v>
      </c>
      <c r="J1243" s="11" t="str">
        <f t="shared" si="172"/>
        <v>IC.PA.111608</v>
      </c>
      <c r="K1243" s="2" t="s">
        <v>1192</v>
      </c>
      <c r="L1243" t="str">
        <f t="shared" si="171"/>
        <v>Knee</v>
      </c>
      <c r="M1243" s="2" t="str">
        <f t="shared" si="173"/>
        <v>PI.IC.PA.111608.01</v>
      </c>
      <c r="N1243" s="12"/>
      <c r="O1243" s="12" t="str">
        <f t="shared" si="174"/>
        <v>PH.IC.PA.111608.01</v>
      </c>
      <c r="Q1243" s="12" t="str">
        <f t="shared" si="175"/>
        <v>CL.IC.PA.111608.01</v>
      </c>
    </row>
    <row r="1244" spans="1:17" ht="15">
      <c r="A1244" s="25" t="s">
        <v>6896</v>
      </c>
      <c r="B1244" s="25"/>
      <c r="C1244" s="22" t="s">
        <v>8048</v>
      </c>
      <c r="D1244" s="25"/>
      <c r="E1244" s="2" t="s">
        <v>5740</v>
      </c>
      <c r="F1244" s="25" t="s">
        <v>7617</v>
      </c>
      <c r="G1244" s="25" t="s">
        <v>1659</v>
      </c>
      <c r="H1244" s="22" t="s">
        <v>1551</v>
      </c>
      <c r="I1244" s="25" t="s">
        <v>1659</v>
      </c>
      <c r="J1244" s="11" t="str">
        <f t="shared" si="172"/>
        <v>IC.PA.111609</v>
      </c>
      <c r="K1244" s="2" t="s">
        <v>1192</v>
      </c>
      <c r="L1244" t="str">
        <f t="shared" si="171"/>
        <v>Ankle</v>
      </c>
      <c r="M1244" s="2" t="str">
        <f t="shared" si="173"/>
        <v>PI.IC.PA.111609.01</v>
      </c>
      <c r="N1244" s="12"/>
      <c r="O1244" s="12" t="str">
        <f t="shared" si="174"/>
        <v>PH.IC.PA.111609.01</v>
      </c>
      <c r="Q1244" s="12" t="str">
        <f t="shared" si="175"/>
        <v>CL.IC.PA.111609.01</v>
      </c>
    </row>
    <row r="1245" spans="1:17" ht="15">
      <c r="A1245" s="25" t="s">
        <v>6896</v>
      </c>
      <c r="B1245" s="25"/>
      <c r="C1245" s="22" t="s">
        <v>8048</v>
      </c>
      <c r="D1245" s="25"/>
      <c r="E1245" s="2" t="s">
        <v>5740</v>
      </c>
      <c r="F1245" s="25" t="s">
        <v>7617</v>
      </c>
      <c r="G1245" s="25" t="s">
        <v>4805</v>
      </c>
      <c r="H1245" s="22" t="s">
        <v>1571</v>
      </c>
      <c r="I1245" s="25" t="s">
        <v>4805</v>
      </c>
      <c r="J1245" s="11" t="str">
        <f t="shared" si="172"/>
        <v>IC.PA.111610</v>
      </c>
      <c r="K1245" s="2" t="s">
        <v>1192</v>
      </c>
      <c r="L1245" t="str">
        <f t="shared" si="171"/>
        <v>Heel</v>
      </c>
      <c r="M1245" s="2" t="str">
        <f t="shared" si="173"/>
        <v>PI.IC.PA.111610.01</v>
      </c>
      <c r="N1245" s="12"/>
      <c r="O1245" s="12" t="str">
        <f t="shared" si="174"/>
        <v>PH.IC.PA.111610.01</v>
      </c>
      <c r="Q1245" s="12" t="str">
        <f t="shared" si="175"/>
        <v>CL.IC.PA.111610.01</v>
      </c>
    </row>
    <row r="1246" spans="1:17" ht="15">
      <c r="A1246" s="25" t="s">
        <v>6896</v>
      </c>
      <c r="B1246" s="25"/>
      <c r="C1246" s="22" t="s">
        <v>8048</v>
      </c>
      <c r="D1246" s="25"/>
      <c r="E1246" s="2" t="s">
        <v>5740</v>
      </c>
      <c r="F1246" s="25" t="s">
        <v>7617</v>
      </c>
      <c r="G1246" s="25" t="s">
        <v>1658</v>
      </c>
      <c r="H1246" s="22" t="s">
        <v>1298</v>
      </c>
      <c r="I1246" s="25" t="s">
        <v>1658</v>
      </c>
      <c r="J1246" s="11" t="str">
        <f t="shared" si="172"/>
        <v>IC.PA.111611</v>
      </c>
      <c r="K1246" s="2" t="s">
        <v>1192</v>
      </c>
      <c r="L1246" t="str">
        <f t="shared" si="171"/>
        <v>Foot</v>
      </c>
      <c r="M1246" s="2" t="str">
        <f t="shared" si="173"/>
        <v>PI.IC.PA.111611.01</v>
      </c>
      <c r="N1246" s="12"/>
      <c r="O1246" s="12" t="str">
        <f t="shared" si="174"/>
        <v>PH.IC.PA.111611.01</v>
      </c>
      <c r="Q1246" s="12" t="str">
        <f t="shared" si="175"/>
        <v>CL.IC.PA.111611.01</v>
      </c>
    </row>
    <row r="1247" spans="1:17" ht="15">
      <c r="A1247" s="25" t="s">
        <v>6896</v>
      </c>
      <c r="B1247" s="25"/>
      <c r="C1247" s="22" t="s">
        <v>8048</v>
      </c>
      <c r="D1247" s="25"/>
      <c r="E1247" s="2" t="s">
        <v>5740</v>
      </c>
      <c r="F1247" s="25" t="s">
        <v>7617</v>
      </c>
      <c r="G1247" s="25" t="s">
        <v>7224</v>
      </c>
      <c r="H1247" s="22" t="s">
        <v>1299</v>
      </c>
      <c r="I1247" s="25" t="s">
        <v>4807</v>
      </c>
      <c r="J1247" s="11" t="str">
        <f t="shared" si="172"/>
        <v>IC.PA.111612</v>
      </c>
      <c r="K1247" s="2" t="s">
        <v>1192</v>
      </c>
      <c r="L1247" t="str">
        <f t="shared" si="171"/>
        <v>Toe(s):  specify</v>
      </c>
      <c r="M1247" s="2" t="str">
        <f t="shared" si="173"/>
        <v>PI.IC.PA.111612.01</v>
      </c>
      <c r="N1247" s="12"/>
      <c r="O1247" s="12" t="str">
        <f t="shared" si="174"/>
        <v>PH.IC.PA.111612.01</v>
      </c>
      <c r="Q1247" s="12" t="str">
        <f t="shared" si="175"/>
        <v>CL.IC.PA.111612.01</v>
      </c>
    </row>
    <row r="1248" spans="1:17" ht="15">
      <c r="A1248" s="25" t="s">
        <v>6896</v>
      </c>
      <c r="B1248" s="25"/>
      <c r="C1248" s="22" t="s">
        <v>8048</v>
      </c>
      <c r="D1248" s="25" t="s">
        <v>7548</v>
      </c>
      <c r="E1248" s="2" t="s">
        <v>1138</v>
      </c>
      <c r="F1248" s="25" t="s">
        <v>7618</v>
      </c>
      <c r="G1248" s="25" t="s">
        <v>7407</v>
      </c>
      <c r="H1248" s="22" t="s">
        <v>1396</v>
      </c>
      <c r="I1248" s="25" t="s">
        <v>7408</v>
      </c>
      <c r="J1248" s="11" t="str">
        <f t="shared" si="172"/>
        <v>IC.PA.111701</v>
      </c>
      <c r="K1248" s="2" t="s">
        <v>1192</v>
      </c>
      <c r="L1248" t="str">
        <f t="shared" si="171"/>
        <v>Total body</v>
      </c>
      <c r="M1248" s="2" t="str">
        <f t="shared" si="173"/>
        <v>PI.IC.PA.111701.01</v>
      </c>
      <c r="N1248" s="12"/>
      <c r="O1248" s="12" t="str">
        <f t="shared" si="174"/>
        <v>PH.IC.PA.111701.01</v>
      </c>
      <c r="Q1248" s="12" t="str">
        <f t="shared" si="175"/>
        <v>CL.IC.PA.111701.01</v>
      </c>
    </row>
    <row r="1249" spans="1:17" ht="15">
      <c r="A1249" s="25" t="s">
        <v>6896</v>
      </c>
      <c r="B1249" s="25"/>
      <c r="C1249" s="22" t="s">
        <v>8048</v>
      </c>
      <c r="D1249" s="25"/>
      <c r="E1249" s="2" t="s">
        <v>1138</v>
      </c>
      <c r="F1249" s="25" t="s">
        <v>7618</v>
      </c>
      <c r="G1249" s="25" t="s">
        <v>4760</v>
      </c>
      <c r="H1249" s="22" t="s">
        <v>1398</v>
      </c>
      <c r="I1249" s="25" t="s">
        <v>4760</v>
      </c>
      <c r="J1249" s="11" t="str">
        <f t="shared" si="172"/>
        <v>IC.PA.111702</v>
      </c>
      <c r="K1249" s="2" t="s">
        <v>1192</v>
      </c>
      <c r="L1249" t="str">
        <f t="shared" si="171"/>
        <v>Joint</v>
      </c>
      <c r="M1249" s="2" t="str">
        <f t="shared" si="173"/>
        <v>PI.IC.PA.111702.01</v>
      </c>
      <c r="N1249" s="12"/>
      <c r="O1249" s="12" t="str">
        <f t="shared" si="174"/>
        <v>PH.IC.PA.111702.01</v>
      </c>
      <c r="Q1249" s="12" t="str">
        <f t="shared" si="175"/>
        <v>CL.IC.PA.111702.01</v>
      </c>
    </row>
    <row r="1250" spans="1:17" ht="15">
      <c r="A1250" s="25" t="s">
        <v>6896</v>
      </c>
      <c r="B1250" s="25"/>
      <c r="C1250" s="22" t="s">
        <v>8048</v>
      </c>
      <c r="D1250" s="25"/>
      <c r="E1250" s="2" t="s">
        <v>1138</v>
      </c>
      <c r="F1250" s="25" t="s">
        <v>7618</v>
      </c>
      <c r="G1250" s="25" t="s">
        <v>7409</v>
      </c>
      <c r="H1250" s="22" t="s">
        <v>1400</v>
      </c>
      <c r="I1250" s="25" t="s">
        <v>7409</v>
      </c>
      <c r="J1250" s="11" t="str">
        <f t="shared" si="172"/>
        <v>IC.PA.111703</v>
      </c>
      <c r="K1250" s="2" t="s">
        <v>1192</v>
      </c>
      <c r="L1250" t="str">
        <f t="shared" si="171"/>
        <v>Muscle</v>
      </c>
      <c r="M1250" s="2" t="str">
        <f t="shared" si="173"/>
        <v>PI.IC.PA.111703.01</v>
      </c>
      <c r="N1250" s="12"/>
      <c r="O1250" s="12" t="str">
        <f t="shared" si="174"/>
        <v>PH.IC.PA.111703.01</v>
      </c>
      <c r="Q1250" s="12" t="str">
        <f t="shared" si="175"/>
        <v>CL.IC.PA.111703.01</v>
      </c>
    </row>
    <row r="1251" spans="1:17" ht="15">
      <c r="A1251" s="25" t="s">
        <v>6896</v>
      </c>
      <c r="B1251" s="25"/>
      <c r="C1251" s="22" t="s">
        <v>8048</v>
      </c>
      <c r="D1251" s="25"/>
      <c r="E1251" s="2" t="s">
        <v>1138</v>
      </c>
      <c r="F1251" s="25" t="s">
        <v>7618</v>
      </c>
      <c r="G1251" s="25" t="s">
        <v>7410</v>
      </c>
      <c r="H1251" s="22" t="s">
        <v>1402</v>
      </c>
      <c r="I1251" s="25" t="s">
        <v>930</v>
      </c>
      <c r="J1251" s="11" t="str">
        <f t="shared" si="172"/>
        <v>IC.PA.111704</v>
      </c>
      <c r="K1251" s="2" t="s">
        <v>1192</v>
      </c>
      <c r="L1251" t="str">
        <f t="shared" si="171"/>
        <v>Other:  add protocol</v>
      </c>
      <c r="M1251" s="2" t="str">
        <f t="shared" si="173"/>
        <v>PI.IC.PA.111704.01</v>
      </c>
      <c r="N1251" s="12"/>
      <c r="O1251" s="12" t="str">
        <f t="shared" si="174"/>
        <v>PH.IC.PA.111704.01</v>
      </c>
      <c r="Q1251" s="12" t="str">
        <f t="shared" si="175"/>
        <v>CL.IC.PA.111704.01</v>
      </c>
    </row>
    <row r="1252" spans="1:17" ht="15">
      <c r="A1252" s="25" t="s">
        <v>6896</v>
      </c>
      <c r="B1252" s="25"/>
      <c r="C1252" s="22" t="s">
        <v>8048</v>
      </c>
      <c r="D1252" s="25" t="s">
        <v>7392</v>
      </c>
      <c r="E1252" s="2" t="s">
        <v>965</v>
      </c>
      <c r="F1252" s="25" t="s">
        <v>7619</v>
      </c>
      <c r="G1252" s="25" t="s">
        <v>4326</v>
      </c>
      <c r="H1252" s="22" t="s">
        <v>1396</v>
      </c>
      <c r="I1252" s="25" t="s">
        <v>4326</v>
      </c>
      <c r="J1252" s="11" t="str">
        <f t="shared" si="172"/>
        <v>IC.PA.111801</v>
      </c>
      <c r="K1252" s="2" t="s">
        <v>1192</v>
      </c>
      <c r="L1252" t="str">
        <f t="shared" si="171"/>
        <v>Forehead</v>
      </c>
      <c r="M1252" s="2" t="str">
        <f t="shared" si="173"/>
        <v>PI.IC.PA.111801.01</v>
      </c>
      <c r="N1252" s="12"/>
      <c r="O1252" s="12" t="str">
        <f t="shared" si="174"/>
        <v>PH.IC.PA.111801.01</v>
      </c>
      <c r="Q1252" s="12" t="str">
        <f t="shared" si="175"/>
        <v>CL.IC.PA.111801.01</v>
      </c>
    </row>
    <row r="1253" spans="1:17" ht="15">
      <c r="A1253" s="25" t="s">
        <v>6896</v>
      </c>
      <c r="B1253" s="25"/>
      <c r="C1253" s="22" t="s">
        <v>8048</v>
      </c>
      <c r="D1253" s="25"/>
      <c r="E1253" s="2" t="s">
        <v>965</v>
      </c>
      <c r="F1253" s="25" t="s">
        <v>7619</v>
      </c>
      <c r="G1253" s="25" t="s">
        <v>4556</v>
      </c>
      <c r="H1253" s="22" t="s">
        <v>1398</v>
      </c>
      <c r="I1253" s="25" t="s">
        <v>4556</v>
      </c>
      <c r="J1253" s="11" t="str">
        <f t="shared" si="172"/>
        <v>IC.PA.111802</v>
      </c>
      <c r="K1253" s="2" t="s">
        <v>1192</v>
      </c>
      <c r="L1253" t="str">
        <f t="shared" si="171"/>
        <v>Temporal</v>
      </c>
      <c r="M1253" s="2" t="str">
        <f t="shared" si="173"/>
        <v>PI.IC.PA.111802.01</v>
      </c>
      <c r="N1253" s="12"/>
      <c r="O1253" s="12" t="str">
        <f t="shared" si="174"/>
        <v>PH.IC.PA.111802.01</v>
      </c>
      <c r="Q1253" s="12" t="str">
        <f t="shared" si="175"/>
        <v>CL.IC.PA.111802.01</v>
      </c>
    </row>
    <row r="1254" spans="1:17" ht="15">
      <c r="A1254" s="25" t="s">
        <v>6896</v>
      </c>
      <c r="B1254" s="25"/>
      <c r="C1254" s="22" t="s">
        <v>8048</v>
      </c>
      <c r="D1254" s="25"/>
      <c r="E1254" s="2" t="s">
        <v>965</v>
      </c>
      <c r="F1254" s="25" t="s">
        <v>7619</v>
      </c>
      <c r="G1254" s="25" t="s">
        <v>7574</v>
      </c>
      <c r="H1254" s="22" t="s">
        <v>1400</v>
      </c>
      <c r="I1254" s="25" t="s">
        <v>7574</v>
      </c>
      <c r="J1254" s="11" t="str">
        <f t="shared" si="172"/>
        <v>IC.PA.111803</v>
      </c>
      <c r="K1254" s="2" t="s">
        <v>1192</v>
      </c>
      <c r="L1254" t="str">
        <f t="shared" si="171"/>
        <v>Occipital</v>
      </c>
      <c r="M1254" s="2" t="str">
        <f t="shared" si="173"/>
        <v>PI.IC.PA.111803.01</v>
      </c>
      <c r="N1254" s="12"/>
      <c r="O1254" s="12" t="str">
        <f t="shared" si="174"/>
        <v>PH.IC.PA.111803.01</v>
      </c>
      <c r="Q1254" s="12" t="str">
        <f t="shared" si="175"/>
        <v>CL.IC.PA.111803.01</v>
      </c>
    </row>
    <row r="1255" spans="1:17" ht="15">
      <c r="A1255" s="25" t="s">
        <v>6896</v>
      </c>
      <c r="B1255" s="25"/>
      <c r="C1255" s="22" t="s">
        <v>8048</v>
      </c>
      <c r="D1255" s="25"/>
      <c r="E1255" s="2" t="s">
        <v>965</v>
      </c>
      <c r="F1255" s="25" t="s">
        <v>7619</v>
      </c>
      <c r="G1255" s="25" t="s">
        <v>4558</v>
      </c>
      <c r="H1255" s="22" t="s">
        <v>1402</v>
      </c>
      <c r="I1255" s="25" t="s">
        <v>4558</v>
      </c>
      <c r="J1255" s="11" t="str">
        <f t="shared" si="172"/>
        <v>IC.PA.111804</v>
      </c>
      <c r="K1255" s="2" t="s">
        <v>1192</v>
      </c>
      <c r="L1255" t="str">
        <f t="shared" si="171"/>
        <v>Eye(s)</v>
      </c>
      <c r="M1255" s="2" t="str">
        <f t="shared" si="173"/>
        <v>PI.IC.PA.111804.01</v>
      </c>
      <c r="N1255" s="12"/>
      <c r="O1255" s="12" t="str">
        <f t="shared" si="174"/>
        <v>PH.IC.PA.111804.01</v>
      </c>
      <c r="Q1255" s="12" t="str">
        <f t="shared" si="175"/>
        <v>CL.IC.PA.111804.01</v>
      </c>
    </row>
    <row r="1256" spans="1:17" ht="15">
      <c r="A1256" s="25" t="s">
        <v>6896</v>
      </c>
      <c r="B1256" s="25"/>
      <c r="C1256" s="22" t="s">
        <v>8048</v>
      </c>
      <c r="D1256" s="25"/>
      <c r="E1256" s="2" t="s">
        <v>965</v>
      </c>
      <c r="F1256" s="25" t="s">
        <v>7619</v>
      </c>
      <c r="G1256" s="25" t="s">
        <v>7575</v>
      </c>
      <c r="H1256" s="22" t="s">
        <v>1404</v>
      </c>
      <c r="I1256" s="25" t="s">
        <v>7576</v>
      </c>
      <c r="J1256" s="11" t="str">
        <f t="shared" si="172"/>
        <v>IC.PA.111805</v>
      </c>
      <c r="K1256" s="2" t="s">
        <v>1192</v>
      </c>
      <c r="L1256" t="str">
        <f t="shared" si="171"/>
        <v>Behind the eyes</v>
      </c>
      <c r="M1256" s="2" t="str">
        <f t="shared" si="173"/>
        <v>PI.IC.PA.111805.01</v>
      </c>
      <c r="N1256" s="12"/>
      <c r="O1256" s="12" t="str">
        <f t="shared" si="174"/>
        <v>PH.IC.PA.111805.01</v>
      </c>
      <c r="Q1256" s="12" t="str">
        <f t="shared" si="175"/>
        <v>CL.IC.PA.111805.01</v>
      </c>
    </row>
    <row r="1257" spans="1:17" ht="15">
      <c r="A1257" s="25" t="s">
        <v>6896</v>
      </c>
      <c r="B1257" s="25"/>
      <c r="C1257" s="22" t="s">
        <v>8048</v>
      </c>
      <c r="D1257" s="25"/>
      <c r="E1257" s="2" t="s">
        <v>965</v>
      </c>
      <c r="F1257" s="25" t="s">
        <v>7619</v>
      </c>
      <c r="G1257" s="25" t="s">
        <v>7577</v>
      </c>
      <c r="H1257" s="22" t="s">
        <v>1406</v>
      </c>
      <c r="I1257" s="25" t="s">
        <v>7578</v>
      </c>
      <c r="J1257" s="11" t="str">
        <f t="shared" si="172"/>
        <v>IC.PA.111806</v>
      </c>
      <c r="K1257" s="2" t="s">
        <v>1192</v>
      </c>
      <c r="L1257" t="str">
        <f t="shared" si="171"/>
        <v>Between the eyes</v>
      </c>
      <c r="M1257" s="2" t="str">
        <f t="shared" si="173"/>
        <v>PI.IC.PA.111806.01</v>
      </c>
      <c r="N1257" s="12"/>
      <c r="O1257" s="12" t="str">
        <f t="shared" si="174"/>
        <v>PH.IC.PA.111806.01</v>
      </c>
      <c r="Q1257" s="12" t="str">
        <f t="shared" si="175"/>
        <v>CL.IC.PA.111806.01</v>
      </c>
    </row>
    <row r="1258" spans="1:17" ht="15">
      <c r="A1258" s="25" t="s">
        <v>6896</v>
      </c>
      <c r="B1258" s="25"/>
      <c r="C1258" s="22" t="s">
        <v>8048</v>
      </c>
      <c r="D1258" s="25"/>
      <c r="E1258" s="2" t="s">
        <v>965</v>
      </c>
      <c r="F1258" s="25" t="s">
        <v>7619</v>
      </c>
      <c r="G1258" s="25" t="s">
        <v>7579</v>
      </c>
      <c r="H1258" s="22" t="s">
        <v>1419</v>
      </c>
      <c r="I1258" s="25" t="s">
        <v>7579</v>
      </c>
      <c r="J1258" s="11" t="str">
        <f t="shared" si="172"/>
        <v>IC.PA.111807</v>
      </c>
      <c r="K1258" s="2" t="s">
        <v>1192</v>
      </c>
      <c r="L1258" t="str">
        <f t="shared" si="171"/>
        <v>Sinus</v>
      </c>
      <c r="M1258" s="2" t="str">
        <f t="shared" si="173"/>
        <v>PI.IC.PA.111807.01</v>
      </c>
      <c r="N1258" s="12"/>
      <c r="O1258" s="12" t="str">
        <f t="shared" si="174"/>
        <v>PH.IC.PA.111807.01</v>
      </c>
      <c r="Q1258" s="12" t="str">
        <f t="shared" si="175"/>
        <v>CL.IC.PA.111807.01</v>
      </c>
    </row>
    <row r="1259" spans="1:17" ht="15">
      <c r="A1259" s="25" t="s">
        <v>6896</v>
      </c>
      <c r="B1259" s="25"/>
      <c r="C1259" s="22" t="s">
        <v>8048</v>
      </c>
      <c r="D1259" s="25"/>
      <c r="E1259" s="2" t="s">
        <v>965</v>
      </c>
      <c r="F1259" s="25" t="s">
        <v>7619</v>
      </c>
      <c r="G1259" s="25" t="s">
        <v>4823</v>
      </c>
      <c r="H1259" s="22" t="s">
        <v>1550</v>
      </c>
      <c r="I1259" s="25" t="s">
        <v>4823</v>
      </c>
      <c r="J1259" s="11" t="str">
        <f t="shared" si="172"/>
        <v>IC.PA.111808</v>
      </c>
      <c r="K1259" s="2" t="s">
        <v>1192</v>
      </c>
      <c r="L1259" t="str">
        <f t="shared" si="171"/>
        <v>Ear(s)</v>
      </c>
      <c r="M1259" s="2" t="str">
        <f t="shared" si="173"/>
        <v>PI.IC.PA.111808.01</v>
      </c>
      <c r="N1259" s="12"/>
      <c r="O1259" s="12" t="str">
        <f t="shared" si="174"/>
        <v>PH.IC.PA.111808.01</v>
      </c>
      <c r="Q1259" s="12" t="str">
        <f t="shared" si="175"/>
        <v>CL.IC.PA.111808.01</v>
      </c>
    </row>
    <row r="1260" spans="1:17" ht="15">
      <c r="A1260" s="25" t="s">
        <v>6896</v>
      </c>
      <c r="B1260" s="25"/>
      <c r="C1260" s="22" t="s">
        <v>8048</v>
      </c>
      <c r="D1260" s="25"/>
      <c r="E1260" s="2" t="s">
        <v>965</v>
      </c>
      <c r="F1260" s="25" t="s">
        <v>7619</v>
      </c>
      <c r="G1260" s="25" t="s">
        <v>4064</v>
      </c>
      <c r="H1260" s="22" t="s">
        <v>1551</v>
      </c>
      <c r="I1260" s="25" t="s">
        <v>4064</v>
      </c>
      <c r="J1260" s="11" t="str">
        <f t="shared" si="172"/>
        <v>IC.PA.111809</v>
      </c>
      <c r="K1260" s="2" t="s">
        <v>1192</v>
      </c>
      <c r="L1260" t="str">
        <f t="shared" si="171"/>
        <v>Nose</v>
      </c>
      <c r="M1260" s="2" t="str">
        <f t="shared" si="173"/>
        <v>PI.IC.PA.111809.01</v>
      </c>
      <c r="N1260" s="12"/>
      <c r="O1260" s="12" t="str">
        <f t="shared" si="174"/>
        <v>PH.IC.PA.111809.01</v>
      </c>
      <c r="Q1260" s="12" t="str">
        <f t="shared" si="175"/>
        <v>CL.IC.PA.111809.01</v>
      </c>
    </row>
    <row r="1261" spans="1:17" ht="15">
      <c r="A1261" s="25" t="s">
        <v>6896</v>
      </c>
      <c r="B1261" s="25"/>
      <c r="C1261" s="22" t="s">
        <v>8048</v>
      </c>
      <c r="D1261" s="25"/>
      <c r="E1261" s="2" t="s">
        <v>965</v>
      </c>
      <c r="F1261" s="25" t="s">
        <v>7619</v>
      </c>
      <c r="G1261" s="25" t="s">
        <v>4251</v>
      </c>
      <c r="H1261" s="22" t="s">
        <v>1571</v>
      </c>
      <c r="I1261" s="25" t="s">
        <v>4251</v>
      </c>
      <c r="J1261" s="11" t="str">
        <f t="shared" si="172"/>
        <v>IC.PA.111810</v>
      </c>
      <c r="K1261" s="2" t="s">
        <v>1192</v>
      </c>
      <c r="L1261" t="str">
        <f t="shared" si="171"/>
        <v>Lip(s)</v>
      </c>
      <c r="M1261" s="2" t="str">
        <f t="shared" si="173"/>
        <v>PI.IC.PA.111810.01</v>
      </c>
      <c r="N1261" s="12"/>
      <c r="O1261" s="12" t="str">
        <f t="shared" si="174"/>
        <v>PH.IC.PA.111810.01</v>
      </c>
      <c r="Q1261" s="12" t="str">
        <f t="shared" si="175"/>
        <v>CL.IC.PA.111810.01</v>
      </c>
    </row>
    <row r="1262" spans="1:17" ht="15">
      <c r="A1262" s="25" t="s">
        <v>6896</v>
      </c>
      <c r="B1262" s="25"/>
      <c r="C1262" s="22" t="s">
        <v>8048</v>
      </c>
      <c r="D1262" s="25"/>
      <c r="E1262" s="2" t="s">
        <v>965</v>
      </c>
      <c r="F1262" s="25" t="s">
        <v>7619</v>
      </c>
      <c r="G1262" s="25" t="s">
        <v>4830</v>
      </c>
      <c r="H1262" s="22" t="s">
        <v>1298</v>
      </c>
      <c r="I1262" s="25" t="s">
        <v>4830</v>
      </c>
      <c r="J1262" s="11" t="str">
        <f t="shared" si="172"/>
        <v>IC.PA.111811</v>
      </c>
      <c r="K1262" s="2" t="s">
        <v>1192</v>
      </c>
      <c r="L1262" t="str">
        <f t="shared" si="171"/>
        <v>Jaw</v>
      </c>
      <c r="M1262" s="2" t="str">
        <f t="shared" si="173"/>
        <v>PI.IC.PA.111811.01</v>
      </c>
      <c r="N1262" s="12"/>
      <c r="O1262" s="12" t="str">
        <f t="shared" si="174"/>
        <v>PH.IC.PA.111811.01</v>
      </c>
      <c r="Q1262" s="12" t="str">
        <f t="shared" si="175"/>
        <v>CL.IC.PA.111811.01</v>
      </c>
    </row>
    <row r="1263" spans="1:17" ht="15">
      <c r="A1263" s="25" t="s">
        <v>6896</v>
      </c>
      <c r="B1263" s="25"/>
      <c r="C1263" s="22" t="s">
        <v>8048</v>
      </c>
      <c r="D1263" s="25"/>
      <c r="E1263" s="2" t="s">
        <v>965</v>
      </c>
      <c r="F1263" s="25" t="s">
        <v>7619</v>
      </c>
      <c r="G1263" s="25" t="s">
        <v>4113</v>
      </c>
      <c r="H1263" s="22" t="s">
        <v>1299</v>
      </c>
      <c r="I1263" s="25" t="s">
        <v>4113</v>
      </c>
      <c r="J1263" s="11" t="str">
        <f t="shared" si="172"/>
        <v>IC.PA.111812</v>
      </c>
      <c r="K1263" s="2" t="s">
        <v>1192</v>
      </c>
      <c r="L1263" t="str">
        <f t="shared" ref="L1263:L1326" si="176">G1263</f>
        <v>Neck</v>
      </c>
      <c r="M1263" s="2" t="str">
        <f t="shared" si="173"/>
        <v>PI.IC.PA.111812.01</v>
      </c>
      <c r="N1263" s="12"/>
      <c r="O1263" s="12" t="str">
        <f t="shared" si="174"/>
        <v>PH.IC.PA.111812.01</v>
      </c>
      <c r="Q1263" s="12" t="str">
        <f t="shared" si="175"/>
        <v>CL.IC.PA.111812.01</v>
      </c>
    </row>
    <row r="1264" spans="1:17" ht="15">
      <c r="A1264" s="25" t="s">
        <v>6896</v>
      </c>
      <c r="B1264" s="25"/>
      <c r="C1264" s="22" t="s">
        <v>8048</v>
      </c>
      <c r="D1264" s="25"/>
      <c r="E1264" s="2" t="s">
        <v>965</v>
      </c>
      <c r="F1264" s="25" t="s">
        <v>7619</v>
      </c>
      <c r="G1264" s="25" t="s">
        <v>7580</v>
      </c>
      <c r="H1264" s="22" t="s">
        <v>1300</v>
      </c>
      <c r="I1264" s="25" t="s">
        <v>7580</v>
      </c>
      <c r="J1264" s="11" t="str">
        <f t="shared" si="172"/>
        <v>IC.PA.111813</v>
      </c>
      <c r="K1264" s="2" t="s">
        <v>1192</v>
      </c>
      <c r="L1264" t="str">
        <f t="shared" si="176"/>
        <v>Toothache</v>
      </c>
      <c r="M1264" s="2" t="str">
        <f t="shared" si="173"/>
        <v>PI.IC.PA.111813.01</v>
      </c>
      <c r="N1264" s="12"/>
      <c r="O1264" s="12" t="str">
        <f t="shared" si="174"/>
        <v>PH.IC.PA.111813.01</v>
      </c>
      <c r="Q1264" s="12" t="str">
        <f t="shared" si="175"/>
        <v>CL.IC.PA.111813.01</v>
      </c>
    </row>
    <row r="1265" spans="1:17" ht="15">
      <c r="A1265" s="25" t="s">
        <v>6896</v>
      </c>
      <c r="B1265" s="25"/>
      <c r="C1265" s="22" t="s">
        <v>8048</v>
      </c>
      <c r="D1265" s="25"/>
      <c r="E1265" s="2" t="s">
        <v>965</v>
      </c>
      <c r="F1265" s="25" t="s">
        <v>7619</v>
      </c>
      <c r="G1265" s="25" t="s">
        <v>4250</v>
      </c>
      <c r="H1265" s="22" t="s">
        <v>1301</v>
      </c>
      <c r="I1265" s="25" t="s">
        <v>4250</v>
      </c>
      <c r="J1265" s="11" t="str">
        <f t="shared" si="172"/>
        <v>IC.PA.111814</v>
      </c>
      <c r="K1265" s="2" t="s">
        <v>1192</v>
      </c>
      <c r="L1265" t="str">
        <f t="shared" si="176"/>
        <v>Mouth</v>
      </c>
      <c r="M1265" s="2" t="str">
        <f t="shared" si="173"/>
        <v>PI.IC.PA.111814.01</v>
      </c>
      <c r="N1265" s="12"/>
      <c r="O1265" s="12" t="str">
        <f t="shared" si="174"/>
        <v>PH.IC.PA.111814.01</v>
      </c>
      <c r="Q1265" s="12" t="str">
        <f t="shared" si="175"/>
        <v>CL.IC.PA.111814.01</v>
      </c>
    </row>
    <row r="1266" spans="1:17" ht="15">
      <c r="A1266" s="25" t="s">
        <v>6896</v>
      </c>
      <c r="B1266" s="25"/>
      <c r="C1266" s="22" t="s">
        <v>8048</v>
      </c>
      <c r="D1266" s="25"/>
      <c r="E1266" s="2" t="s">
        <v>965</v>
      </c>
      <c r="F1266" s="25" t="s">
        <v>7619</v>
      </c>
      <c r="G1266" s="25" t="s">
        <v>4067</v>
      </c>
      <c r="H1266" s="22" t="s">
        <v>1468</v>
      </c>
      <c r="I1266" s="25" t="s">
        <v>4067</v>
      </c>
      <c r="J1266" s="11" t="str">
        <f t="shared" si="172"/>
        <v>IC.PA.111815</v>
      </c>
      <c r="K1266" s="2" t="s">
        <v>1192</v>
      </c>
      <c r="L1266" t="str">
        <f t="shared" si="176"/>
        <v>Face</v>
      </c>
      <c r="M1266" s="2" t="str">
        <f t="shared" si="173"/>
        <v>PI.IC.PA.111815.01</v>
      </c>
      <c r="N1266" s="12"/>
      <c r="O1266" s="12" t="str">
        <f t="shared" si="174"/>
        <v>PH.IC.PA.111815.01</v>
      </c>
      <c r="Q1266" s="12" t="str">
        <f t="shared" si="175"/>
        <v>CL.IC.PA.111815.01</v>
      </c>
    </row>
    <row r="1267" spans="1:17" ht="15">
      <c r="A1267" s="25" t="s">
        <v>6896</v>
      </c>
      <c r="B1267" s="25"/>
      <c r="C1267" s="22" t="s">
        <v>8048</v>
      </c>
      <c r="D1267" s="25"/>
      <c r="E1267" s="2" t="s">
        <v>965</v>
      </c>
      <c r="F1267" s="25" t="s">
        <v>7619</v>
      </c>
      <c r="G1267" s="25" t="s">
        <v>4364</v>
      </c>
      <c r="H1267" s="22" t="s">
        <v>1469</v>
      </c>
      <c r="I1267" s="25" t="s">
        <v>4364</v>
      </c>
      <c r="J1267" s="11" t="str">
        <f t="shared" si="172"/>
        <v>IC.PA.111816</v>
      </c>
      <c r="K1267" s="2" t="s">
        <v>1192</v>
      </c>
      <c r="L1267" t="str">
        <f t="shared" si="176"/>
        <v>Head</v>
      </c>
      <c r="M1267" s="2" t="str">
        <f t="shared" si="173"/>
        <v>PI.IC.PA.111816.01</v>
      </c>
      <c r="N1267" s="12"/>
      <c r="O1267" s="12" t="str">
        <f t="shared" si="174"/>
        <v>PH.IC.PA.111816.01</v>
      </c>
      <c r="Q1267" s="12" t="str">
        <f t="shared" si="175"/>
        <v>CL.IC.PA.111816.01</v>
      </c>
    </row>
    <row r="1268" spans="1:17" ht="15">
      <c r="A1268" s="25" t="s">
        <v>6896</v>
      </c>
      <c r="B1268" s="25"/>
      <c r="C1268" s="22" t="s">
        <v>8048</v>
      </c>
      <c r="D1268" s="25" t="s">
        <v>4312</v>
      </c>
      <c r="E1268" s="2" t="s">
        <v>967</v>
      </c>
      <c r="F1268" s="25" t="s">
        <v>7474</v>
      </c>
      <c r="G1268" s="25" t="s">
        <v>4692</v>
      </c>
      <c r="H1268" s="22" t="s">
        <v>1396</v>
      </c>
      <c r="I1268" s="25" t="s">
        <v>4692</v>
      </c>
      <c r="J1268" s="11" t="str">
        <f t="shared" si="172"/>
        <v>IC.PA.111901</v>
      </c>
      <c r="K1268" s="2" t="s">
        <v>1192</v>
      </c>
      <c r="L1268" t="str">
        <f t="shared" si="176"/>
        <v>Hip</v>
      </c>
      <c r="M1268" s="2" t="str">
        <f t="shared" si="173"/>
        <v>PI.IC.PA.111901.01</v>
      </c>
      <c r="N1268" s="12"/>
      <c r="O1268" s="12" t="str">
        <f t="shared" si="174"/>
        <v>PH.IC.PA.111901.01</v>
      </c>
      <c r="Q1268" s="12" t="str">
        <f t="shared" si="175"/>
        <v>CL.IC.PA.111901.01</v>
      </c>
    </row>
    <row r="1269" spans="1:17" ht="15">
      <c r="A1269" s="25" t="s">
        <v>6896</v>
      </c>
      <c r="B1269" s="25"/>
      <c r="C1269" s="22" t="s">
        <v>8048</v>
      </c>
      <c r="D1269" s="25"/>
      <c r="E1269" s="2" t="s">
        <v>967</v>
      </c>
      <c r="F1269" s="25" t="s">
        <v>7474</v>
      </c>
      <c r="G1269" s="25" t="s">
        <v>4369</v>
      </c>
      <c r="H1269" s="22" t="s">
        <v>1398</v>
      </c>
      <c r="I1269" s="25" t="s">
        <v>4369</v>
      </c>
      <c r="J1269" s="11" t="str">
        <f t="shared" si="172"/>
        <v>IC.PA.111902</v>
      </c>
      <c r="K1269" s="2" t="s">
        <v>1192</v>
      </c>
      <c r="L1269" t="str">
        <f t="shared" si="176"/>
        <v>Genitalia</v>
      </c>
      <c r="M1269" s="2" t="str">
        <f t="shared" si="173"/>
        <v>PI.IC.PA.111902.01</v>
      </c>
      <c r="N1269" s="12"/>
      <c r="O1269" s="12" t="str">
        <f t="shared" si="174"/>
        <v>PH.IC.PA.111902.01</v>
      </c>
      <c r="Q1269" s="12" t="str">
        <f t="shared" si="175"/>
        <v>CL.IC.PA.111902.01</v>
      </c>
    </row>
    <row r="1270" spans="1:17" ht="15">
      <c r="A1270" s="25" t="s">
        <v>6896</v>
      </c>
      <c r="B1270" s="25"/>
      <c r="C1270" s="22" t="s">
        <v>8048</v>
      </c>
      <c r="D1270" s="25"/>
      <c r="E1270" s="2" t="s">
        <v>967</v>
      </c>
      <c r="F1270" s="25" t="s">
        <v>7474</v>
      </c>
      <c r="G1270" s="25" t="s">
        <v>4696</v>
      </c>
      <c r="H1270" s="22" t="s">
        <v>1400</v>
      </c>
      <c r="I1270" s="25" t="s">
        <v>4696</v>
      </c>
      <c r="J1270" s="11" t="str">
        <f t="shared" si="172"/>
        <v>IC.PA.111903</v>
      </c>
      <c r="K1270" s="2" t="s">
        <v>1192</v>
      </c>
      <c r="L1270" t="str">
        <f t="shared" si="176"/>
        <v>Buttocks</v>
      </c>
      <c r="M1270" s="2" t="str">
        <f t="shared" si="173"/>
        <v>PI.IC.PA.111903.01</v>
      </c>
      <c r="N1270" s="12"/>
      <c r="O1270" s="12" t="str">
        <f t="shared" si="174"/>
        <v>PH.IC.PA.111903.01</v>
      </c>
      <c r="Q1270" s="12" t="str">
        <f t="shared" si="175"/>
        <v>CL.IC.PA.111903.01</v>
      </c>
    </row>
    <row r="1271" spans="1:17" ht="15">
      <c r="A1271" s="25" t="s">
        <v>6896</v>
      </c>
      <c r="B1271" s="25"/>
      <c r="C1271" s="22" t="s">
        <v>8048</v>
      </c>
      <c r="D1271" s="25"/>
      <c r="E1271" s="2" t="s">
        <v>967</v>
      </c>
      <c r="F1271" s="25" t="s">
        <v>7474</v>
      </c>
      <c r="G1271" s="25" t="s">
        <v>4134</v>
      </c>
      <c r="H1271" s="22" t="s">
        <v>1402</v>
      </c>
      <c r="I1271" s="25" t="s">
        <v>4134</v>
      </c>
      <c r="J1271" s="11" t="str">
        <f t="shared" si="172"/>
        <v>IC.PA.111904</v>
      </c>
      <c r="K1271" s="2" t="s">
        <v>1192</v>
      </c>
      <c r="L1271" t="str">
        <f t="shared" si="176"/>
        <v>Rectum</v>
      </c>
      <c r="M1271" s="2" t="str">
        <f t="shared" si="173"/>
        <v>PI.IC.PA.111904.01</v>
      </c>
      <c r="N1271" s="12"/>
      <c r="O1271" s="12" t="str">
        <f t="shared" si="174"/>
        <v>PH.IC.PA.111904.01</v>
      </c>
      <c r="Q1271" s="12" t="str">
        <f t="shared" si="175"/>
        <v>CL.IC.PA.111904.01</v>
      </c>
    </row>
    <row r="1272" spans="1:17" ht="15">
      <c r="A1272" s="25" t="s">
        <v>6896</v>
      </c>
      <c r="B1272" s="25"/>
      <c r="C1272" s="22" t="s">
        <v>8048</v>
      </c>
      <c r="D1272" s="25"/>
      <c r="E1272" s="2" t="s">
        <v>967</v>
      </c>
      <c r="F1272" s="25" t="s">
        <v>7474</v>
      </c>
      <c r="G1272" s="25" t="s">
        <v>4693</v>
      </c>
      <c r="H1272" s="22" t="s">
        <v>1404</v>
      </c>
      <c r="I1272" s="25" t="s">
        <v>4693</v>
      </c>
      <c r="J1272" s="11" t="str">
        <f t="shared" si="172"/>
        <v>IC.PA.111905</v>
      </c>
      <c r="K1272" s="2" t="s">
        <v>1192</v>
      </c>
      <c r="L1272" t="str">
        <f t="shared" si="176"/>
        <v>Groin</v>
      </c>
      <c r="M1272" s="2" t="str">
        <f t="shared" si="173"/>
        <v>PI.IC.PA.111905.01</v>
      </c>
      <c r="N1272" s="12"/>
      <c r="O1272" s="12" t="str">
        <f t="shared" si="174"/>
        <v>PH.IC.PA.111905.01</v>
      </c>
      <c r="Q1272" s="12" t="str">
        <f t="shared" si="175"/>
        <v>CL.IC.PA.111905.01</v>
      </c>
    </row>
    <row r="1273" spans="1:17" ht="15">
      <c r="A1273" s="25" t="s">
        <v>6896</v>
      </c>
      <c r="B1273" s="25"/>
      <c r="C1273" s="22" t="s">
        <v>8048</v>
      </c>
      <c r="D1273" s="25"/>
      <c r="E1273" s="2" t="s">
        <v>967</v>
      </c>
      <c r="F1273" s="25" t="s">
        <v>7474</v>
      </c>
      <c r="G1273" s="25" t="s">
        <v>4137</v>
      </c>
      <c r="H1273" s="22" t="s">
        <v>1406</v>
      </c>
      <c r="I1273" s="25" t="s">
        <v>4137</v>
      </c>
      <c r="J1273" s="11" t="str">
        <f t="shared" si="172"/>
        <v>IC.PA.111906</v>
      </c>
      <c r="K1273" s="2" t="s">
        <v>1192</v>
      </c>
      <c r="L1273" t="str">
        <f t="shared" si="176"/>
        <v>Scrotum</v>
      </c>
      <c r="M1273" s="2" t="str">
        <f t="shared" si="173"/>
        <v>PI.IC.PA.111906.01</v>
      </c>
      <c r="N1273" s="12"/>
      <c r="O1273" s="12" t="str">
        <f t="shared" si="174"/>
        <v>PH.IC.PA.111906.01</v>
      </c>
      <c r="Q1273" s="12" t="str">
        <f t="shared" si="175"/>
        <v>CL.IC.PA.111906.01</v>
      </c>
    </row>
    <row r="1274" spans="1:17" ht="15">
      <c r="A1274" s="25" t="s">
        <v>6896</v>
      </c>
      <c r="B1274" s="25"/>
      <c r="C1274" s="22" t="s">
        <v>8048</v>
      </c>
      <c r="D1274" s="25" t="s">
        <v>7395</v>
      </c>
      <c r="E1274" s="2" t="s">
        <v>6396</v>
      </c>
      <c r="F1274" s="25" t="s">
        <v>7475</v>
      </c>
      <c r="G1274" s="25" t="s">
        <v>4800</v>
      </c>
      <c r="H1274" s="22" t="s">
        <v>1396</v>
      </c>
      <c r="I1274" s="25" t="s">
        <v>4800</v>
      </c>
      <c r="J1274" s="11" t="str">
        <f t="shared" si="172"/>
        <v>IC.PA.112001</v>
      </c>
      <c r="K1274" s="2" t="s">
        <v>1192</v>
      </c>
      <c r="L1274" t="str">
        <f t="shared" si="176"/>
        <v>Breast</v>
      </c>
      <c r="M1274" s="2" t="str">
        <f t="shared" si="173"/>
        <v>PI.IC.PA.112001.01</v>
      </c>
      <c r="N1274" s="12"/>
      <c r="O1274" s="12" t="str">
        <f t="shared" si="174"/>
        <v>PH.IC.PA.112001.01</v>
      </c>
      <c r="Q1274" s="12" t="str">
        <f t="shared" si="175"/>
        <v>CL.IC.PA.112001.01</v>
      </c>
    </row>
    <row r="1275" spans="1:17" ht="15">
      <c r="A1275" s="25" t="s">
        <v>6896</v>
      </c>
      <c r="B1275" s="25"/>
      <c r="C1275" s="22" t="s">
        <v>8048</v>
      </c>
      <c r="D1275" s="25"/>
      <c r="E1275" s="2" t="s">
        <v>6396</v>
      </c>
      <c r="F1275" s="25" t="s">
        <v>7475</v>
      </c>
      <c r="G1275" s="25" t="s">
        <v>4386</v>
      </c>
      <c r="H1275" s="22" t="s">
        <v>1398</v>
      </c>
      <c r="I1275" s="25" t="s">
        <v>4386</v>
      </c>
      <c r="J1275" s="11" t="str">
        <f t="shared" si="172"/>
        <v>IC.PA.112002</v>
      </c>
      <c r="K1275" s="2" t="s">
        <v>1192</v>
      </c>
      <c r="L1275" t="str">
        <f t="shared" si="176"/>
        <v>Chest</v>
      </c>
      <c r="M1275" s="2" t="str">
        <f t="shared" si="173"/>
        <v>PI.IC.PA.112002.01</v>
      </c>
      <c r="N1275" s="12"/>
      <c r="O1275" s="12" t="str">
        <f t="shared" si="174"/>
        <v>PH.IC.PA.112002.01</v>
      </c>
      <c r="Q1275" s="12" t="str">
        <f t="shared" si="175"/>
        <v>CL.IC.PA.112002.01</v>
      </c>
    </row>
    <row r="1276" spans="1:17" ht="15">
      <c r="A1276" s="25" t="s">
        <v>6896</v>
      </c>
      <c r="B1276" s="25"/>
      <c r="C1276" s="22" t="s">
        <v>8048</v>
      </c>
      <c r="D1276" s="25"/>
      <c r="E1276" s="2" t="s">
        <v>6396</v>
      </c>
      <c r="F1276" s="25" t="s">
        <v>7475</v>
      </c>
      <c r="G1276" s="25" t="s">
        <v>3988</v>
      </c>
      <c r="H1276" s="22" t="s">
        <v>1400</v>
      </c>
      <c r="I1276" s="25" t="s">
        <v>3988</v>
      </c>
      <c r="J1276" s="11" t="str">
        <f t="shared" si="172"/>
        <v>IC.PA.112003</v>
      </c>
      <c r="K1276" s="2" t="s">
        <v>1192</v>
      </c>
      <c r="L1276" t="str">
        <f t="shared" si="176"/>
        <v>Sternum</v>
      </c>
      <c r="M1276" s="2" t="str">
        <f t="shared" si="173"/>
        <v>PI.IC.PA.112003.01</v>
      </c>
      <c r="N1276" s="12"/>
      <c r="O1276" s="12" t="str">
        <f t="shared" si="174"/>
        <v>PH.IC.PA.112003.01</v>
      </c>
      <c r="Q1276" s="12" t="str">
        <f t="shared" si="175"/>
        <v>CL.IC.PA.112003.01</v>
      </c>
    </row>
    <row r="1277" spans="1:17" ht="15">
      <c r="A1277" s="25" t="s">
        <v>6896</v>
      </c>
      <c r="B1277" s="25"/>
      <c r="C1277" s="22" t="s">
        <v>8048</v>
      </c>
      <c r="D1277" s="25"/>
      <c r="E1277" s="2" t="s">
        <v>6396</v>
      </c>
      <c r="F1277" s="25" t="s">
        <v>7475</v>
      </c>
      <c r="G1277" s="25" t="s">
        <v>7472</v>
      </c>
      <c r="H1277" s="22" t="s">
        <v>1402</v>
      </c>
      <c r="I1277" s="25" t="s">
        <v>7472</v>
      </c>
      <c r="J1277" s="11" t="str">
        <f t="shared" si="172"/>
        <v>IC.PA.112004</v>
      </c>
      <c r="K1277" s="2" t="s">
        <v>1192</v>
      </c>
      <c r="L1277" t="str">
        <f t="shared" si="176"/>
        <v>Midsternal</v>
      </c>
      <c r="M1277" s="2" t="str">
        <f t="shared" si="173"/>
        <v>PI.IC.PA.112004.01</v>
      </c>
      <c r="N1277" s="12"/>
      <c r="O1277" s="12" t="str">
        <f t="shared" si="174"/>
        <v>PH.IC.PA.112004.01</v>
      </c>
      <c r="Q1277" s="12" t="str">
        <f t="shared" si="175"/>
        <v>CL.IC.PA.112004.01</v>
      </c>
    </row>
    <row r="1278" spans="1:17" ht="15">
      <c r="A1278" s="25" t="s">
        <v>6896</v>
      </c>
      <c r="B1278" s="25"/>
      <c r="C1278" s="22" t="s">
        <v>8048</v>
      </c>
      <c r="D1278" s="25"/>
      <c r="E1278" s="2" t="s">
        <v>6396</v>
      </c>
      <c r="F1278" s="25" t="s">
        <v>7475</v>
      </c>
      <c r="G1278" s="25" t="s">
        <v>7473</v>
      </c>
      <c r="H1278" s="22" t="s">
        <v>1404</v>
      </c>
      <c r="I1278" s="25" t="s">
        <v>7473</v>
      </c>
      <c r="J1278" s="11" t="str">
        <f t="shared" si="172"/>
        <v>IC.PA.112005</v>
      </c>
      <c r="K1278" s="2" t="s">
        <v>1192</v>
      </c>
      <c r="L1278" t="str">
        <f t="shared" si="176"/>
        <v>Substernal</v>
      </c>
      <c r="M1278" s="2" t="str">
        <f t="shared" si="173"/>
        <v>PI.IC.PA.112005.01</v>
      </c>
      <c r="N1278" s="12"/>
      <c r="O1278" s="12" t="str">
        <f t="shared" si="174"/>
        <v>PH.IC.PA.112005.01</v>
      </c>
      <c r="Q1278" s="12" t="str">
        <f t="shared" si="175"/>
        <v>CL.IC.PA.112005.01</v>
      </c>
    </row>
    <row r="1279" spans="1:17" ht="15">
      <c r="A1279" s="25" t="s">
        <v>6896</v>
      </c>
      <c r="B1279" s="25"/>
      <c r="C1279" s="22" t="s">
        <v>8048</v>
      </c>
      <c r="D1279" s="25"/>
      <c r="E1279" s="2" t="s">
        <v>6396</v>
      </c>
      <c r="F1279" s="25" t="s">
        <v>7475</v>
      </c>
      <c r="G1279" s="25" t="s">
        <v>7295</v>
      </c>
      <c r="H1279" s="22" t="s">
        <v>1406</v>
      </c>
      <c r="I1279" s="25" t="s">
        <v>7295</v>
      </c>
      <c r="J1279" s="11" t="str">
        <f t="shared" si="172"/>
        <v>IC.PA.112006</v>
      </c>
      <c r="K1279" s="2" t="s">
        <v>1192</v>
      </c>
      <c r="L1279" t="str">
        <f t="shared" si="176"/>
        <v>Epigastric</v>
      </c>
      <c r="M1279" s="2" t="str">
        <f t="shared" si="173"/>
        <v>PI.IC.PA.112006.01</v>
      </c>
      <c r="N1279" s="12"/>
      <c r="O1279" s="12" t="str">
        <f t="shared" si="174"/>
        <v>PH.IC.PA.112006.01</v>
      </c>
      <c r="Q1279" s="12" t="str">
        <f t="shared" si="175"/>
        <v>CL.IC.PA.112006.01</v>
      </c>
    </row>
    <row r="1280" spans="1:17" ht="15">
      <c r="A1280" s="25" t="s">
        <v>6896</v>
      </c>
      <c r="B1280" s="25"/>
      <c r="C1280" s="22" t="s">
        <v>8048</v>
      </c>
      <c r="D1280" s="25"/>
      <c r="E1280" s="2" t="s">
        <v>6396</v>
      </c>
      <c r="F1280" s="25" t="s">
        <v>7475</v>
      </c>
      <c r="G1280" s="25" t="s">
        <v>1234</v>
      </c>
      <c r="H1280" s="22" t="s">
        <v>1419</v>
      </c>
      <c r="I1280" s="25" t="s">
        <v>1234</v>
      </c>
      <c r="J1280" s="11" t="str">
        <f t="shared" si="172"/>
        <v>IC.PA.112007</v>
      </c>
      <c r="K1280" s="2" t="s">
        <v>1192</v>
      </c>
      <c r="L1280" t="str">
        <f t="shared" si="176"/>
        <v>Back</v>
      </c>
      <c r="M1280" s="2" t="str">
        <f t="shared" si="173"/>
        <v>PI.IC.PA.112007.01</v>
      </c>
      <c r="N1280" s="12"/>
      <c r="O1280" s="12" t="str">
        <f t="shared" si="174"/>
        <v>PH.IC.PA.112007.01</v>
      </c>
      <c r="Q1280" s="12" t="str">
        <f t="shared" si="175"/>
        <v>CL.IC.PA.112007.01</v>
      </c>
    </row>
    <row r="1281" spans="1:17" ht="15">
      <c r="A1281" s="25" t="s">
        <v>6896</v>
      </c>
      <c r="B1281" s="25"/>
      <c r="C1281" s="22" t="s">
        <v>8048</v>
      </c>
      <c r="D1281" s="25"/>
      <c r="E1281" s="2" t="s">
        <v>6396</v>
      </c>
      <c r="F1281" s="25" t="s">
        <v>7475</v>
      </c>
      <c r="G1281" s="25" t="s">
        <v>7296</v>
      </c>
      <c r="H1281" s="22" t="s">
        <v>1550</v>
      </c>
      <c r="I1281" s="25" t="s">
        <v>7297</v>
      </c>
      <c r="J1281" s="11" t="str">
        <f t="shared" si="172"/>
        <v>IC.PA.112008</v>
      </c>
      <c r="K1281" s="2" t="s">
        <v>1192</v>
      </c>
      <c r="L1281" t="str">
        <f t="shared" si="176"/>
        <v>Back upper</v>
      </c>
      <c r="M1281" s="2" t="str">
        <f t="shared" si="173"/>
        <v>PI.IC.PA.112008.01</v>
      </c>
      <c r="N1281" s="12"/>
      <c r="O1281" s="12" t="str">
        <f t="shared" si="174"/>
        <v>PH.IC.PA.112008.01</v>
      </c>
      <c r="Q1281" s="12" t="str">
        <f t="shared" si="175"/>
        <v>CL.IC.PA.112008.01</v>
      </c>
    </row>
    <row r="1282" spans="1:17" ht="15">
      <c r="A1282" s="25" t="s">
        <v>6896</v>
      </c>
      <c r="B1282" s="25"/>
      <c r="C1282" s="22" t="s">
        <v>8048</v>
      </c>
      <c r="D1282" s="25"/>
      <c r="E1282" s="2" t="s">
        <v>6396</v>
      </c>
      <c r="F1282" s="25" t="s">
        <v>7475</v>
      </c>
      <c r="G1282" s="25" t="s">
        <v>7298</v>
      </c>
      <c r="H1282" s="22" t="s">
        <v>1551</v>
      </c>
      <c r="I1282" s="25" t="s">
        <v>7299</v>
      </c>
      <c r="J1282" s="11" t="str">
        <f t="shared" si="172"/>
        <v>IC.PA.112009</v>
      </c>
      <c r="K1282" s="2" t="s">
        <v>1192</v>
      </c>
      <c r="L1282" t="str">
        <f t="shared" si="176"/>
        <v>Back lower</v>
      </c>
      <c r="M1282" s="2" t="str">
        <f t="shared" si="173"/>
        <v>PI.IC.PA.112009.01</v>
      </c>
      <c r="N1282" s="12"/>
      <c r="O1282" s="12" t="str">
        <f t="shared" si="174"/>
        <v>PH.IC.PA.112009.01</v>
      </c>
      <c r="Q1282" s="12" t="str">
        <f t="shared" si="175"/>
        <v>CL.IC.PA.112009.01</v>
      </c>
    </row>
    <row r="1283" spans="1:17" ht="15">
      <c r="A1283" s="25" t="s">
        <v>6896</v>
      </c>
      <c r="B1283" s="25"/>
      <c r="C1283" s="22" t="s">
        <v>8048</v>
      </c>
      <c r="D1283" s="25"/>
      <c r="E1283" s="2" t="s">
        <v>6396</v>
      </c>
      <c r="F1283" s="25" t="s">
        <v>7475</v>
      </c>
      <c r="G1283" s="25" t="s">
        <v>5198</v>
      </c>
      <c r="H1283" s="22" t="s">
        <v>1571</v>
      </c>
      <c r="I1283" s="25" t="s">
        <v>5198</v>
      </c>
      <c r="J1283" s="11" t="str">
        <f t="shared" si="172"/>
        <v>IC.PA.112010</v>
      </c>
      <c r="K1283" s="2" t="s">
        <v>1192</v>
      </c>
      <c r="L1283" t="str">
        <f t="shared" si="176"/>
        <v>Flank</v>
      </c>
      <c r="M1283" s="2" t="str">
        <f t="shared" si="173"/>
        <v>PI.IC.PA.112010.01</v>
      </c>
      <c r="N1283" s="12"/>
      <c r="O1283" s="12" t="str">
        <f t="shared" si="174"/>
        <v>PH.IC.PA.112010.01</v>
      </c>
      <c r="Q1283" s="12" t="str">
        <f t="shared" si="175"/>
        <v>CL.IC.PA.112010.01</v>
      </c>
    </row>
    <row r="1284" spans="1:17" ht="15">
      <c r="A1284" s="25" t="s">
        <v>6896</v>
      </c>
      <c r="B1284" s="25"/>
      <c r="C1284" s="22" t="s">
        <v>8048</v>
      </c>
      <c r="D1284" s="25" t="s">
        <v>7398</v>
      </c>
      <c r="E1284" s="2" t="s">
        <v>5577</v>
      </c>
      <c r="F1284" s="25" t="s">
        <v>7481</v>
      </c>
      <c r="G1284" s="25" t="s">
        <v>7479</v>
      </c>
      <c r="H1284" s="22" t="s">
        <v>1396</v>
      </c>
      <c r="I1284" s="25" t="s">
        <v>7480</v>
      </c>
      <c r="J1284" s="11" t="str">
        <f t="shared" si="172"/>
        <v>IC.PA.112101</v>
      </c>
      <c r="K1284" s="2" t="s">
        <v>1192</v>
      </c>
      <c r="L1284" t="str">
        <f t="shared" si="176"/>
        <v>Satisfied, continue plan of care</v>
      </c>
      <c r="M1284" s="2" t="str">
        <f t="shared" si="173"/>
        <v>PI.IC.PA.112101.01</v>
      </c>
      <c r="N1284" s="12"/>
      <c r="O1284" s="12" t="str">
        <f t="shared" si="174"/>
        <v>PH.IC.PA.112101.01</v>
      </c>
      <c r="Q1284" s="12" t="str">
        <f t="shared" si="175"/>
        <v>CL.IC.PA.112101.01</v>
      </c>
    </row>
    <row r="1285" spans="1:17" ht="15">
      <c r="A1285" s="25" t="s">
        <v>6896</v>
      </c>
      <c r="B1285" s="25"/>
      <c r="C1285" s="22" t="s">
        <v>8048</v>
      </c>
      <c r="D1285" s="25"/>
      <c r="E1285" s="2" t="s">
        <v>5577</v>
      </c>
      <c r="F1285" s="25" t="s">
        <v>7481</v>
      </c>
      <c r="G1285" s="25" t="s">
        <v>7306</v>
      </c>
      <c r="H1285" s="22" t="s">
        <v>1398</v>
      </c>
      <c r="I1285" s="25" t="s">
        <v>7307</v>
      </c>
      <c r="J1285" s="11" t="str">
        <f t="shared" si="172"/>
        <v>IC.PA.112102</v>
      </c>
      <c r="K1285" s="2" t="s">
        <v>1192</v>
      </c>
      <c r="L1285" t="str">
        <f t="shared" si="176"/>
        <v>No, continue pain reassessment</v>
      </c>
      <c r="M1285" s="2" t="str">
        <f t="shared" si="173"/>
        <v>PI.IC.PA.112102.01</v>
      </c>
      <c r="N1285" s="12"/>
      <c r="O1285" s="12" t="str">
        <f t="shared" si="174"/>
        <v>PH.IC.PA.112102.01</v>
      </c>
      <c r="Q1285" s="12" t="str">
        <f t="shared" si="175"/>
        <v>CL.IC.PA.112102.01</v>
      </c>
    </row>
    <row r="1286" spans="1:17" ht="15">
      <c r="A1286" s="25" t="s">
        <v>6896</v>
      </c>
      <c r="B1286" s="25"/>
      <c r="C1286" s="22" t="s">
        <v>8048</v>
      </c>
      <c r="D1286" s="25" t="s">
        <v>7330</v>
      </c>
      <c r="E1286" s="2" t="s">
        <v>5751</v>
      </c>
      <c r="F1286" s="25" t="s">
        <v>7482</v>
      </c>
      <c r="G1286" s="25" t="s">
        <v>1001</v>
      </c>
      <c r="H1286" s="22" t="s">
        <v>1396</v>
      </c>
      <c r="I1286" s="25" t="s">
        <v>1001</v>
      </c>
      <c r="J1286" s="11" t="str">
        <f t="shared" si="172"/>
        <v>IC.PA.112201</v>
      </c>
      <c r="K1286" s="2" t="s">
        <v>1192</v>
      </c>
      <c r="L1286" t="str">
        <f t="shared" si="176"/>
        <v>None</v>
      </c>
      <c r="M1286" s="2" t="str">
        <f t="shared" si="173"/>
        <v>PI.IC.PA.112201.01</v>
      </c>
      <c r="N1286" s="12"/>
      <c r="O1286" s="12" t="str">
        <f t="shared" si="174"/>
        <v>PH.IC.PA.112201.01</v>
      </c>
      <c r="Q1286" s="12" t="str">
        <f t="shared" si="175"/>
        <v>CL.IC.PA.112201.01</v>
      </c>
    </row>
    <row r="1287" spans="1:17" ht="15">
      <c r="A1287" s="25" t="s">
        <v>6896</v>
      </c>
      <c r="B1287" s="25"/>
      <c r="C1287" s="22" t="s">
        <v>8048</v>
      </c>
      <c r="D1287" s="25"/>
      <c r="E1287" s="2" t="s">
        <v>5751</v>
      </c>
      <c r="F1287" s="25" t="s">
        <v>7482</v>
      </c>
      <c r="G1287" s="25" t="s">
        <v>7310</v>
      </c>
      <c r="H1287" s="22" t="s">
        <v>1398</v>
      </c>
      <c r="I1287" s="25" t="s">
        <v>7311</v>
      </c>
      <c r="J1287" s="11" t="str">
        <f t="shared" si="172"/>
        <v>IC.PA.112202</v>
      </c>
      <c r="K1287" s="2" t="s">
        <v>1192</v>
      </c>
      <c r="L1287" t="str">
        <f t="shared" si="176"/>
        <v>Chest right</v>
      </c>
      <c r="M1287" s="2" t="str">
        <f t="shared" si="173"/>
        <v>PI.IC.PA.112202.01</v>
      </c>
      <c r="N1287" s="12"/>
      <c r="O1287" s="12" t="str">
        <f t="shared" si="174"/>
        <v>PH.IC.PA.112202.01</v>
      </c>
      <c r="Q1287" s="12" t="str">
        <f t="shared" si="175"/>
        <v>CL.IC.PA.112202.01</v>
      </c>
    </row>
    <row r="1288" spans="1:17" ht="15">
      <c r="A1288" s="25" t="s">
        <v>6896</v>
      </c>
      <c r="B1288" s="25"/>
      <c r="C1288" s="22" t="s">
        <v>8048</v>
      </c>
      <c r="D1288" s="25"/>
      <c r="E1288" s="2" t="s">
        <v>5751</v>
      </c>
      <c r="F1288" s="25" t="s">
        <v>7482</v>
      </c>
      <c r="G1288" s="25" t="s">
        <v>7312</v>
      </c>
      <c r="H1288" s="22" t="s">
        <v>1400</v>
      </c>
      <c r="I1288" s="25" t="s">
        <v>7313</v>
      </c>
      <c r="J1288" s="11" t="str">
        <f t="shared" si="172"/>
        <v>IC.PA.112203</v>
      </c>
      <c r="K1288" s="2" t="s">
        <v>1192</v>
      </c>
      <c r="L1288" t="str">
        <f t="shared" si="176"/>
        <v>Chest left</v>
      </c>
      <c r="M1288" s="2" t="str">
        <f t="shared" si="173"/>
        <v>PI.IC.PA.112203.01</v>
      </c>
      <c r="N1288" s="12"/>
      <c r="O1288" s="12" t="str">
        <f t="shared" si="174"/>
        <v>PH.IC.PA.112203.01</v>
      </c>
      <c r="Q1288" s="12" t="str">
        <f t="shared" si="175"/>
        <v>CL.IC.PA.112203.01</v>
      </c>
    </row>
    <row r="1289" spans="1:17" ht="15">
      <c r="A1289" s="25" t="s">
        <v>6896</v>
      </c>
      <c r="B1289" s="25"/>
      <c r="C1289" s="22" t="s">
        <v>8048</v>
      </c>
      <c r="D1289" s="25"/>
      <c r="E1289" s="2" t="s">
        <v>5751</v>
      </c>
      <c r="F1289" s="25" t="s">
        <v>7482</v>
      </c>
      <c r="G1289" s="25" t="s">
        <v>4830</v>
      </c>
      <c r="H1289" s="22" t="s">
        <v>1402</v>
      </c>
      <c r="I1289" s="25" t="s">
        <v>4830</v>
      </c>
      <c r="J1289" s="11" t="str">
        <f t="shared" si="172"/>
        <v>IC.PA.112204</v>
      </c>
      <c r="K1289" s="2" t="s">
        <v>1192</v>
      </c>
      <c r="L1289" t="str">
        <f t="shared" si="176"/>
        <v>Jaw</v>
      </c>
      <c r="M1289" s="2" t="str">
        <f t="shared" si="173"/>
        <v>PI.IC.PA.112204.01</v>
      </c>
      <c r="N1289" s="12"/>
      <c r="O1289" s="12" t="str">
        <f t="shared" si="174"/>
        <v>PH.IC.PA.112204.01</v>
      </c>
      <c r="Q1289" s="12" t="str">
        <f t="shared" si="175"/>
        <v>CL.IC.PA.112204.01</v>
      </c>
    </row>
    <row r="1290" spans="1:17" ht="15">
      <c r="A1290" s="25" t="s">
        <v>6896</v>
      </c>
      <c r="B1290" s="25"/>
      <c r="C1290" s="22" t="s">
        <v>8048</v>
      </c>
      <c r="D1290" s="25"/>
      <c r="E1290" s="2" t="s">
        <v>5751</v>
      </c>
      <c r="F1290" s="25" t="s">
        <v>7482</v>
      </c>
      <c r="G1290" s="25" t="s">
        <v>7314</v>
      </c>
      <c r="H1290" s="22" t="s">
        <v>1404</v>
      </c>
      <c r="I1290" s="25" t="s">
        <v>5628</v>
      </c>
      <c r="J1290" s="11" t="str">
        <f t="shared" si="172"/>
        <v>IC.PA.112205</v>
      </c>
      <c r="K1290" s="2" t="s">
        <v>1192</v>
      </c>
      <c r="L1290" t="str">
        <f t="shared" si="176"/>
        <v>Shoulder right</v>
      </c>
      <c r="M1290" s="2" t="str">
        <f t="shared" si="173"/>
        <v>PI.IC.PA.112205.01</v>
      </c>
      <c r="N1290" s="12"/>
      <c r="O1290" s="12" t="str">
        <f t="shared" si="174"/>
        <v>PH.IC.PA.112205.01</v>
      </c>
      <c r="Q1290" s="12" t="str">
        <f t="shared" si="175"/>
        <v>CL.IC.PA.112205.01</v>
      </c>
    </row>
    <row r="1291" spans="1:17" ht="15">
      <c r="A1291" s="25" t="s">
        <v>6896</v>
      </c>
      <c r="B1291" s="25"/>
      <c r="C1291" s="22" t="s">
        <v>8048</v>
      </c>
      <c r="D1291" s="25"/>
      <c r="E1291" s="2" t="s">
        <v>5751</v>
      </c>
      <c r="F1291" s="25" t="s">
        <v>7482</v>
      </c>
      <c r="G1291" s="25" t="s">
        <v>7315</v>
      </c>
      <c r="H1291" s="22" t="s">
        <v>1406</v>
      </c>
      <c r="I1291" s="25" t="s">
        <v>5629</v>
      </c>
      <c r="J1291" s="11" t="str">
        <f t="shared" si="172"/>
        <v>IC.PA.112206</v>
      </c>
      <c r="K1291" s="2" t="s">
        <v>1192</v>
      </c>
      <c r="L1291" t="str">
        <f t="shared" si="176"/>
        <v>Shoulder left</v>
      </c>
      <c r="M1291" s="2" t="str">
        <f t="shared" si="173"/>
        <v>PI.IC.PA.112206.01</v>
      </c>
      <c r="N1291" s="12"/>
      <c r="O1291" s="12" t="str">
        <f t="shared" si="174"/>
        <v>PH.IC.PA.112206.01</v>
      </c>
      <c r="Q1291" s="12" t="str">
        <f t="shared" si="175"/>
        <v>CL.IC.PA.112206.01</v>
      </c>
    </row>
    <row r="1292" spans="1:17" ht="15">
      <c r="A1292" s="25" t="s">
        <v>6896</v>
      </c>
      <c r="B1292" s="25"/>
      <c r="C1292" s="22" t="s">
        <v>8048</v>
      </c>
      <c r="D1292" s="25"/>
      <c r="E1292" s="2" t="s">
        <v>5751</v>
      </c>
      <c r="F1292" s="25" t="s">
        <v>7482</v>
      </c>
      <c r="G1292" s="25" t="s">
        <v>4113</v>
      </c>
      <c r="H1292" s="22" t="s">
        <v>1419</v>
      </c>
      <c r="I1292" s="25" t="s">
        <v>4113</v>
      </c>
      <c r="J1292" s="11" t="str">
        <f t="shared" si="172"/>
        <v>IC.PA.112207</v>
      </c>
      <c r="K1292" s="2" t="s">
        <v>1192</v>
      </c>
      <c r="L1292" t="str">
        <f t="shared" si="176"/>
        <v>Neck</v>
      </c>
      <c r="M1292" s="2" t="str">
        <f t="shared" si="173"/>
        <v>PI.IC.PA.112207.01</v>
      </c>
      <c r="N1292" s="12"/>
      <c r="O1292" s="12" t="str">
        <f t="shared" si="174"/>
        <v>PH.IC.PA.112207.01</v>
      </c>
      <c r="Q1292" s="12" t="str">
        <f t="shared" si="175"/>
        <v>CL.IC.PA.112207.01</v>
      </c>
    </row>
    <row r="1293" spans="1:17" ht="15">
      <c r="A1293" s="25" t="s">
        <v>6896</v>
      </c>
      <c r="B1293" s="25"/>
      <c r="C1293" s="22" t="s">
        <v>8048</v>
      </c>
      <c r="D1293" s="25"/>
      <c r="E1293" s="2" t="s">
        <v>5751</v>
      </c>
      <c r="F1293" s="25" t="s">
        <v>7482</v>
      </c>
      <c r="G1293" s="25" t="s">
        <v>7295</v>
      </c>
      <c r="H1293" s="22" t="s">
        <v>1550</v>
      </c>
      <c r="I1293" s="25" t="s">
        <v>7295</v>
      </c>
      <c r="J1293" s="11" t="str">
        <f t="shared" si="172"/>
        <v>IC.PA.112208</v>
      </c>
      <c r="K1293" s="2" t="s">
        <v>1192</v>
      </c>
      <c r="L1293" t="str">
        <f t="shared" si="176"/>
        <v>Epigastric</v>
      </c>
      <c r="M1293" s="2" t="str">
        <f t="shared" si="173"/>
        <v>PI.IC.PA.112208.01</v>
      </c>
      <c r="N1293" s="12"/>
      <c r="O1293" s="12" t="str">
        <f t="shared" si="174"/>
        <v>PH.IC.PA.112208.01</v>
      </c>
      <c r="Q1293" s="12" t="str">
        <f t="shared" si="175"/>
        <v>CL.IC.PA.112208.01</v>
      </c>
    </row>
    <row r="1294" spans="1:17" ht="15">
      <c r="A1294" s="25" t="s">
        <v>6896</v>
      </c>
      <c r="B1294" s="25"/>
      <c r="C1294" s="22" t="s">
        <v>8048</v>
      </c>
      <c r="D1294" s="25"/>
      <c r="E1294" s="2" t="s">
        <v>5751</v>
      </c>
      <c r="F1294" s="25" t="s">
        <v>7482</v>
      </c>
      <c r="G1294" s="25" t="s">
        <v>7316</v>
      </c>
      <c r="H1294" s="22" t="s">
        <v>1551</v>
      </c>
      <c r="I1294" s="25" t="s">
        <v>5831</v>
      </c>
      <c r="J1294" s="11" t="str">
        <f t="shared" si="172"/>
        <v>IC.PA.112209</v>
      </c>
      <c r="K1294" s="2" t="s">
        <v>1192</v>
      </c>
      <c r="L1294" t="str">
        <f t="shared" si="176"/>
        <v>Arm right</v>
      </c>
      <c r="M1294" s="2" t="str">
        <f t="shared" si="173"/>
        <v>PI.IC.PA.112209.01</v>
      </c>
      <c r="N1294" s="12"/>
      <c r="O1294" s="12" t="str">
        <f t="shared" si="174"/>
        <v>PH.IC.PA.112209.01</v>
      </c>
      <c r="Q1294" s="12" t="str">
        <f t="shared" si="175"/>
        <v>CL.IC.PA.112209.01</v>
      </c>
    </row>
    <row r="1295" spans="1:17" ht="15">
      <c r="A1295" s="25" t="s">
        <v>6896</v>
      </c>
      <c r="B1295" s="25"/>
      <c r="C1295" s="22" t="s">
        <v>8048</v>
      </c>
      <c r="D1295" s="25"/>
      <c r="E1295" s="2" t="s">
        <v>5751</v>
      </c>
      <c r="F1295" s="25" t="s">
        <v>7482</v>
      </c>
      <c r="G1295" s="25" t="s">
        <v>7317</v>
      </c>
      <c r="H1295" s="22" t="s">
        <v>1571</v>
      </c>
      <c r="I1295" s="25" t="s">
        <v>5994</v>
      </c>
      <c r="J1295" s="11" t="str">
        <f t="shared" si="172"/>
        <v>IC.PA.112210</v>
      </c>
      <c r="K1295" s="2" t="s">
        <v>1192</v>
      </c>
      <c r="L1295" t="str">
        <f t="shared" si="176"/>
        <v>Arm left</v>
      </c>
      <c r="M1295" s="2" t="str">
        <f t="shared" si="173"/>
        <v>PI.IC.PA.112210.01</v>
      </c>
      <c r="N1295" s="12"/>
      <c r="O1295" s="12" t="str">
        <f t="shared" si="174"/>
        <v>PH.IC.PA.112210.01</v>
      </c>
      <c r="Q1295" s="12" t="str">
        <f t="shared" si="175"/>
        <v>CL.IC.PA.112210.01</v>
      </c>
    </row>
    <row r="1296" spans="1:17" ht="15">
      <c r="A1296" s="25" t="s">
        <v>6896</v>
      </c>
      <c r="B1296" s="25"/>
      <c r="C1296" s="22" t="s">
        <v>8048</v>
      </c>
      <c r="D1296" s="25"/>
      <c r="E1296" s="2" t="s">
        <v>5751</v>
      </c>
      <c r="F1296" s="25" t="s">
        <v>7482</v>
      </c>
      <c r="G1296" s="25" t="s">
        <v>1234</v>
      </c>
      <c r="H1296" s="22" t="s">
        <v>1298</v>
      </c>
      <c r="I1296" s="25" t="s">
        <v>1234</v>
      </c>
      <c r="J1296" s="11" t="str">
        <f t="shared" si="172"/>
        <v>IC.PA.112211</v>
      </c>
      <c r="K1296" s="2" t="s">
        <v>1192</v>
      </c>
      <c r="L1296" t="str">
        <f t="shared" si="176"/>
        <v>Back</v>
      </c>
      <c r="M1296" s="2" t="str">
        <f t="shared" si="173"/>
        <v>PI.IC.PA.112211.01</v>
      </c>
      <c r="N1296" s="12"/>
      <c r="O1296" s="12" t="str">
        <f t="shared" si="174"/>
        <v>PH.IC.PA.112211.01</v>
      </c>
      <c r="Q1296" s="12" t="str">
        <f t="shared" si="175"/>
        <v>CL.IC.PA.112211.01</v>
      </c>
    </row>
    <row r="1297" spans="1:19" ht="15">
      <c r="A1297" s="25" t="s">
        <v>6896</v>
      </c>
      <c r="B1297" s="25"/>
      <c r="C1297" s="22" t="s">
        <v>8048</v>
      </c>
      <c r="D1297" s="25"/>
      <c r="E1297" s="2" t="s">
        <v>5751</v>
      </c>
      <c r="F1297" s="25" t="s">
        <v>7482</v>
      </c>
      <c r="G1297" s="25" t="s">
        <v>7318</v>
      </c>
      <c r="H1297" s="22" t="s">
        <v>1299</v>
      </c>
      <c r="I1297" s="25" t="s">
        <v>5804</v>
      </c>
      <c r="J1297" s="11" t="str">
        <f t="shared" si="172"/>
        <v>IC.PA.112212</v>
      </c>
      <c r="K1297" s="2" t="s">
        <v>1192</v>
      </c>
      <c r="L1297" t="str">
        <f t="shared" si="176"/>
        <v>Elbow right</v>
      </c>
      <c r="M1297" s="2" t="str">
        <f t="shared" si="173"/>
        <v>PI.IC.PA.112212.01</v>
      </c>
      <c r="N1297" s="12"/>
      <c r="O1297" s="12" t="str">
        <f t="shared" si="174"/>
        <v>PH.IC.PA.112212.01</v>
      </c>
      <c r="Q1297" s="12" t="str">
        <f t="shared" si="175"/>
        <v>CL.IC.PA.112212.01</v>
      </c>
    </row>
    <row r="1298" spans="1:19" ht="15">
      <c r="A1298" s="25" t="s">
        <v>6896</v>
      </c>
      <c r="B1298" s="25"/>
      <c r="C1298" s="22" t="s">
        <v>8048</v>
      </c>
      <c r="D1298" s="25"/>
      <c r="E1298" s="2" t="s">
        <v>5751</v>
      </c>
      <c r="F1298" s="25" t="s">
        <v>7482</v>
      </c>
      <c r="G1298" s="25" t="s">
        <v>7319</v>
      </c>
      <c r="H1298" s="22" t="s">
        <v>1300</v>
      </c>
      <c r="I1298" s="25" t="s">
        <v>5805</v>
      </c>
      <c r="J1298" s="11" t="str">
        <f t="shared" si="172"/>
        <v>IC.PA.112213</v>
      </c>
      <c r="K1298" s="2" t="s">
        <v>1192</v>
      </c>
      <c r="L1298" t="str">
        <f t="shared" si="176"/>
        <v>Elbow left</v>
      </c>
      <c r="M1298" s="2" t="str">
        <f t="shared" si="173"/>
        <v>PI.IC.PA.112213.01</v>
      </c>
      <c r="N1298" s="12"/>
      <c r="O1298" s="12" t="str">
        <f t="shared" si="174"/>
        <v>PH.IC.PA.112213.01</v>
      </c>
      <c r="Q1298" s="12" t="str">
        <f t="shared" si="175"/>
        <v>CL.IC.PA.112213.01</v>
      </c>
    </row>
    <row r="1299" spans="1:19" ht="15">
      <c r="A1299" s="25" t="s">
        <v>6896</v>
      </c>
      <c r="B1299" s="25"/>
      <c r="C1299" s="22" t="s">
        <v>8048</v>
      </c>
      <c r="D1299" s="25"/>
      <c r="E1299" s="2" t="s">
        <v>5751</v>
      </c>
      <c r="F1299" s="25" t="s">
        <v>7482</v>
      </c>
      <c r="G1299" s="25" t="s">
        <v>7320</v>
      </c>
      <c r="H1299" s="22" t="s">
        <v>1301</v>
      </c>
      <c r="I1299" s="25" t="s">
        <v>5661</v>
      </c>
      <c r="J1299" s="11" t="str">
        <f t="shared" si="172"/>
        <v>IC.PA.112214</v>
      </c>
      <c r="K1299" s="2" t="s">
        <v>1192</v>
      </c>
      <c r="L1299" t="str">
        <f t="shared" si="176"/>
        <v>Hand right</v>
      </c>
      <c r="M1299" s="2" t="str">
        <f t="shared" si="173"/>
        <v>PI.IC.PA.112214.01</v>
      </c>
      <c r="N1299" s="12"/>
      <c r="O1299" s="12" t="str">
        <f t="shared" si="174"/>
        <v>PH.IC.PA.112214.01</v>
      </c>
      <c r="Q1299" s="12" t="str">
        <f t="shared" si="175"/>
        <v>CL.IC.PA.112214.01</v>
      </c>
    </row>
    <row r="1300" spans="1:19" ht="15">
      <c r="A1300" s="25" t="s">
        <v>6896</v>
      </c>
      <c r="B1300" s="25"/>
      <c r="C1300" s="22" t="s">
        <v>8048</v>
      </c>
      <c r="D1300" s="25"/>
      <c r="E1300" s="2" t="s">
        <v>5751</v>
      </c>
      <c r="F1300" s="25" t="s">
        <v>7482</v>
      </c>
      <c r="G1300" s="25" t="s">
        <v>7321</v>
      </c>
      <c r="H1300" s="22" t="s">
        <v>1468</v>
      </c>
      <c r="I1300" s="25" t="s">
        <v>5377</v>
      </c>
      <c r="J1300" s="11" t="str">
        <f t="shared" si="172"/>
        <v>IC.PA.112215</v>
      </c>
      <c r="K1300" s="2" t="s">
        <v>1192</v>
      </c>
      <c r="L1300" t="str">
        <f t="shared" si="176"/>
        <v>Hand left</v>
      </c>
      <c r="M1300" s="2" t="str">
        <f t="shared" si="173"/>
        <v>PI.IC.PA.112215.01</v>
      </c>
      <c r="N1300" s="12"/>
      <c r="O1300" s="12" t="str">
        <f t="shared" si="174"/>
        <v>PH.IC.PA.112215.01</v>
      </c>
      <c r="Q1300" s="12" t="str">
        <f t="shared" si="175"/>
        <v>CL.IC.PA.112215.01</v>
      </c>
    </row>
    <row r="1301" spans="1:19" ht="15">
      <c r="A1301" s="25" t="s">
        <v>6896</v>
      </c>
      <c r="B1301" s="25"/>
      <c r="C1301" s="22" t="s">
        <v>8048</v>
      </c>
      <c r="D1301" s="25"/>
      <c r="E1301" s="2" t="s">
        <v>5751</v>
      </c>
      <c r="F1301" s="25" t="s">
        <v>7482</v>
      </c>
      <c r="G1301" s="25" t="s">
        <v>7488</v>
      </c>
      <c r="H1301" s="22" t="s">
        <v>1469</v>
      </c>
      <c r="I1301" s="25" t="s">
        <v>5996</v>
      </c>
      <c r="J1301" s="11" t="str">
        <f t="shared" si="172"/>
        <v>IC.PA.112216</v>
      </c>
      <c r="K1301" s="2" t="s">
        <v>1192</v>
      </c>
      <c r="L1301" t="str">
        <f t="shared" si="176"/>
        <v>Leg right</v>
      </c>
      <c r="M1301" s="2" t="str">
        <f t="shared" si="173"/>
        <v>PI.IC.PA.112216.01</v>
      </c>
      <c r="N1301" s="12"/>
      <c r="O1301" s="12" t="str">
        <f t="shared" si="174"/>
        <v>PH.IC.PA.112216.01</v>
      </c>
      <c r="Q1301" s="12" t="str">
        <f t="shared" si="175"/>
        <v>CL.IC.PA.112216.01</v>
      </c>
    </row>
    <row r="1302" spans="1:19" ht="15">
      <c r="A1302" s="25" t="s">
        <v>6896</v>
      </c>
      <c r="B1302" s="25"/>
      <c r="C1302" s="22" t="s">
        <v>8048</v>
      </c>
      <c r="D1302" s="25"/>
      <c r="E1302" s="2" t="s">
        <v>5751</v>
      </c>
      <c r="F1302" s="25" t="s">
        <v>7482</v>
      </c>
      <c r="G1302" s="25" t="s">
        <v>7489</v>
      </c>
      <c r="H1302" s="22" t="s">
        <v>1470</v>
      </c>
      <c r="I1302" s="25" t="s">
        <v>5998</v>
      </c>
      <c r="J1302" s="11" t="str">
        <f t="shared" si="172"/>
        <v>IC.PA.112217</v>
      </c>
      <c r="K1302" s="2" t="s">
        <v>1192</v>
      </c>
      <c r="L1302" t="str">
        <f t="shared" si="176"/>
        <v>Leg left</v>
      </c>
      <c r="M1302" s="2" t="str">
        <f t="shared" si="173"/>
        <v>PI.IC.PA.112217.01</v>
      </c>
      <c r="N1302" s="12"/>
      <c r="O1302" s="12" t="str">
        <f t="shared" si="174"/>
        <v>PH.IC.PA.112217.01</v>
      </c>
      <c r="Q1302" s="12" t="str">
        <f t="shared" si="175"/>
        <v>CL.IC.PA.112217.01</v>
      </c>
    </row>
    <row r="1303" spans="1:19" ht="15">
      <c r="A1303" s="25" t="s">
        <v>6896</v>
      </c>
      <c r="B1303" s="25"/>
      <c r="C1303" s="22" t="s">
        <v>8048</v>
      </c>
      <c r="D1303" s="25" t="s">
        <v>7401</v>
      </c>
      <c r="E1303" s="2" t="s">
        <v>5753</v>
      </c>
      <c r="F1303" s="25" t="s">
        <v>7483</v>
      </c>
      <c r="G1303" s="25" t="s">
        <v>7492</v>
      </c>
      <c r="H1303" s="22" t="s">
        <v>1396</v>
      </c>
      <c r="I1303" s="25" t="s">
        <v>7493</v>
      </c>
      <c r="J1303" s="11" t="str">
        <f t="shared" ref="J1303:J1366" si="177">CONCATENATE("IC.PA.",C1303,E1303,H1303)</f>
        <v>IC.PA.112301</v>
      </c>
      <c r="K1303" s="2" t="s">
        <v>1192</v>
      </c>
      <c r="L1303" t="str">
        <f t="shared" si="176"/>
        <v>Drug as needed</v>
      </c>
      <c r="M1303" s="2" t="str">
        <f t="shared" ref="M1303:M1366" si="178">CONCATENATE("PI.",J1303,".",K1303)</f>
        <v>PI.IC.PA.112301.01</v>
      </c>
      <c r="N1303" s="12"/>
      <c r="O1303" s="12" t="str">
        <f t="shared" ref="O1303:O1366" si="179">CONCATENATE("PH.",J1303,".",K1303)</f>
        <v>PH.IC.PA.112301.01</v>
      </c>
      <c r="Q1303" s="12" t="str">
        <f t="shared" ref="Q1303:Q1366" si="180">CONCATENATE("CL.",J1303,".",K1303)</f>
        <v>CL.IC.PA.112301.01</v>
      </c>
    </row>
    <row r="1304" spans="1:19" ht="15">
      <c r="A1304" s="25" t="s">
        <v>6896</v>
      </c>
      <c r="B1304" s="25"/>
      <c r="C1304" s="22" t="s">
        <v>8048</v>
      </c>
      <c r="D1304" s="25"/>
      <c r="E1304" s="2" t="s">
        <v>5753</v>
      </c>
      <c r="F1304" s="25" t="s">
        <v>7483</v>
      </c>
      <c r="G1304" s="25" t="s">
        <v>1492</v>
      </c>
      <c r="H1304" s="22" t="s">
        <v>1398</v>
      </c>
      <c r="I1304" s="25" t="s">
        <v>1493</v>
      </c>
      <c r="J1304" s="11" t="str">
        <f t="shared" si="177"/>
        <v>IC.PA.112302</v>
      </c>
      <c r="K1304" s="2" t="s">
        <v>1192</v>
      </c>
      <c r="L1304" t="str">
        <f t="shared" si="176"/>
        <v>Repositioning</v>
      </c>
      <c r="M1304" s="2" t="str">
        <f t="shared" si="178"/>
        <v>PI.IC.PA.112302.01</v>
      </c>
      <c r="N1304" s="12"/>
      <c r="O1304" s="12" t="str">
        <f t="shared" si="179"/>
        <v>PH.IC.PA.112302.01</v>
      </c>
      <c r="Q1304" s="12" t="str">
        <f t="shared" si="180"/>
        <v>CL.IC.PA.112302.01</v>
      </c>
    </row>
    <row r="1305" spans="1:19" ht="15">
      <c r="A1305" s="25" t="s">
        <v>6896</v>
      </c>
      <c r="B1305" s="25"/>
      <c r="C1305" s="22" t="s">
        <v>8048</v>
      </c>
      <c r="D1305" s="25"/>
      <c r="E1305" s="2" t="s">
        <v>5753</v>
      </c>
      <c r="F1305" s="25" t="s">
        <v>7483</v>
      </c>
      <c r="G1305" s="25" t="s">
        <v>7494</v>
      </c>
      <c r="H1305" s="22" t="s">
        <v>1400</v>
      </c>
      <c r="I1305" s="25" t="s">
        <v>7494</v>
      </c>
      <c r="J1305" s="11" t="str">
        <f t="shared" si="177"/>
        <v>IC.PA.112303</v>
      </c>
      <c r="K1305" s="2" t="s">
        <v>1192</v>
      </c>
      <c r="L1305" t="str">
        <f t="shared" si="176"/>
        <v>Distraction</v>
      </c>
      <c r="M1305" s="2" t="str">
        <f t="shared" si="178"/>
        <v>PI.IC.PA.112303.01</v>
      </c>
      <c r="N1305" s="12"/>
      <c r="O1305" s="12" t="str">
        <f t="shared" si="179"/>
        <v>PH.IC.PA.112303.01</v>
      </c>
      <c r="Q1305" s="12" t="str">
        <f t="shared" si="180"/>
        <v>CL.IC.PA.112303.01</v>
      </c>
    </row>
    <row r="1306" spans="1:19" ht="15">
      <c r="A1306" s="25" t="s">
        <v>6896</v>
      </c>
      <c r="B1306" s="25"/>
      <c r="C1306" s="22" t="s">
        <v>8048</v>
      </c>
      <c r="D1306" s="25"/>
      <c r="E1306" s="2" t="s">
        <v>5753</v>
      </c>
      <c r="F1306" s="25" t="s">
        <v>7483</v>
      </c>
      <c r="G1306" s="25" t="s">
        <v>1249</v>
      </c>
      <c r="H1306" s="22" t="s">
        <v>1402</v>
      </c>
      <c r="I1306" s="25" t="s">
        <v>1249</v>
      </c>
      <c r="J1306" s="11" t="str">
        <f t="shared" si="177"/>
        <v>IC.PA.112304</v>
      </c>
      <c r="K1306" s="2" t="s">
        <v>1192</v>
      </c>
      <c r="L1306" t="str">
        <f t="shared" si="176"/>
        <v>Cold</v>
      </c>
      <c r="M1306" s="2" t="str">
        <f t="shared" si="178"/>
        <v>PI.IC.PA.112304.01</v>
      </c>
      <c r="N1306" s="12"/>
      <c r="O1306" s="12" t="str">
        <f t="shared" si="179"/>
        <v>PH.IC.PA.112304.01</v>
      </c>
      <c r="Q1306" s="12" t="str">
        <f t="shared" si="180"/>
        <v>CL.IC.PA.112304.01</v>
      </c>
    </row>
    <row r="1307" spans="1:19" ht="15">
      <c r="A1307" s="25" t="s">
        <v>6896</v>
      </c>
      <c r="B1307" s="25"/>
      <c r="C1307" s="22" t="s">
        <v>8048</v>
      </c>
      <c r="D1307" s="25"/>
      <c r="E1307" s="2" t="s">
        <v>5753</v>
      </c>
      <c r="F1307" s="25" t="s">
        <v>7483</v>
      </c>
      <c r="G1307" s="25" t="s">
        <v>5612</v>
      </c>
      <c r="H1307" s="22" t="s">
        <v>1404</v>
      </c>
      <c r="I1307" s="25" t="s">
        <v>5612</v>
      </c>
      <c r="J1307" s="11" t="str">
        <f t="shared" si="177"/>
        <v>IC.PA.112305</v>
      </c>
      <c r="K1307" s="2" t="s">
        <v>1192</v>
      </c>
      <c r="L1307" t="str">
        <f t="shared" si="176"/>
        <v>Heat</v>
      </c>
      <c r="M1307" s="2" t="str">
        <f t="shared" si="178"/>
        <v>PI.IC.PA.112305.01</v>
      </c>
      <c r="N1307" s="12"/>
      <c r="O1307" s="12" t="str">
        <f t="shared" si="179"/>
        <v>PH.IC.PA.112305.01</v>
      </c>
      <c r="Q1307" s="12" t="str">
        <f t="shared" si="180"/>
        <v>CL.IC.PA.112305.01</v>
      </c>
    </row>
    <row r="1308" spans="1:19" ht="15">
      <c r="A1308" s="25" t="s">
        <v>6896</v>
      </c>
      <c r="B1308" s="25"/>
      <c r="C1308" s="22" t="s">
        <v>8048</v>
      </c>
      <c r="D1308" s="25"/>
      <c r="E1308" s="2" t="s">
        <v>5753</v>
      </c>
      <c r="F1308" s="25" t="s">
        <v>7483</v>
      </c>
      <c r="G1308" s="25" t="s">
        <v>7495</v>
      </c>
      <c r="H1308" s="22" t="s">
        <v>1406</v>
      </c>
      <c r="I1308" s="25" t="s">
        <v>7496</v>
      </c>
      <c r="J1308" s="11" t="str">
        <f t="shared" si="177"/>
        <v>IC.PA.112306</v>
      </c>
      <c r="K1308" s="2" t="s">
        <v>1192</v>
      </c>
      <c r="L1308" t="str">
        <f t="shared" si="176"/>
        <v>Special mattress</v>
      </c>
      <c r="M1308" s="2" t="str">
        <f t="shared" si="178"/>
        <v>PI.IC.PA.112306.01</v>
      </c>
      <c r="N1308" s="12"/>
      <c r="O1308" s="12" t="str">
        <f t="shared" si="179"/>
        <v>PH.IC.PA.112306.01</v>
      </c>
      <c r="Q1308" s="12" t="str">
        <f t="shared" si="180"/>
        <v>CL.IC.PA.112306.01</v>
      </c>
      <c r="R1308" t="s">
        <v>1141</v>
      </c>
      <c r="S1308">
        <v>487</v>
      </c>
    </row>
    <row r="1309" spans="1:19" ht="15">
      <c r="A1309" s="25" t="s">
        <v>6896</v>
      </c>
      <c r="B1309" s="25"/>
      <c r="C1309" s="22" t="s">
        <v>8048</v>
      </c>
      <c r="D1309" s="25"/>
      <c r="E1309" s="2" t="s">
        <v>5753</v>
      </c>
      <c r="F1309" s="25" t="s">
        <v>7483</v>
      </c>
      <c r="G1309" s="25" t="s">
        <v>7497</v>
      </c>
      <c r="H1309" s="22" t="s">
        <v>1419</v>
      </c>
      <c r="I1309" s="25" t="s">
        <v>7497</v>
      </c>
      <c r="J1309" s="11" t="str">
        <f t="shared" si="177"/>
        <v>IC.PA.112307</v>
      </c>
      <c r="K1309" s="2" t="s">
        <v>1192</v>
      </c>
      <c r="L1309" t="str">
        <f t="shared" si="176"/>
        <v>Quiet</v>
      </c>
      <c r="M1309" s="2" t="str">
        <f t="shared" si="178"/>
        <v>PI.IC.PA.112307.01</v>
      </c>
      <c r="N1309" s="12"/>
      <c r="O1309" s="12" t="str">
        <f t="shared" si="179"/>
        <v>PH.IC.PA.112307.01</v>
      </c>
      <c r="Q1309" s="12" t="str">
        <f t="shared" si="180"/>
        <v>CL.IC.PA.112307.01</v>
      </c>
      <c r="R1309" t="s">
        <v>1141</v>
      </c>
      <c r="S1309">
        <v>487</v>
      </c>
    </row>
    <row r="1310" spans="1:19" ht="15">
      <c r="A1310" s="25" t="s">
        <v>6896</v>
      </c>
      <c r="B1310" s="25"/>
      <c r="C1310" s="22" t="s">
        <v>8048</v>
      </c>
      <c r="D1310" s="25"/>
      <c r="E1310" s="2" t="s">
        <v>5753</v>
      </c>
      <c r="F1310" s="25" t="s">
        <v>7483</v>
      </c>
      <c r="G1310" s="25" t="s">
        <v>1001</v>
      </c>
      <c r="H1310" s="22" t="s">
        <v>1550</v>
      </c>
      <c r="I1310" s="25" t="s">
        <v>1001</v>
      </c>
      <c r="J1310" s="11" t="str">
        <f t="shared" si="177"/>
        <v>IC.PA.112308</v>
      </c>
      <c r="K1310" s="2" t="s">
        <v>1192</v>
      </c>
      <c r="L1310" t="str">
        <f t="shared" si="176"/>
        <v>None</v>
      </c>
      <c r="M1310" s="2" t="str">
        <f t="shared" si="178"/>
        <v>PI.IC.PA.112308.01</v>
      </c>
      <c r="N1310" s="12"/>
      <c r="O1310" s="12" t="str">
        <f t="shared" si="179"/>
        <v>PH.IC.PA.112308.01</v>
      </c>
      <c r="Q1310" s="12" t="str">
        <f t="shared" si="180"/>
        <v>CL.IC.PA.112308.01</v>
      </c>
      <c r="R1310" t="s">
        <v>1141</v>
      </c>
      <c r="S1310">
        <v>487</v>
      </c>
    </row>
    <row r="1311" spans="1:19" ht="15">
      <c r="A1311" s="25" t="s">
        <v>6896</v>
      </c>
      <c r="B1311" s="25"/>
      <c r="C1311" s="22" t="s">
        <v>8048</v>
      </c>
      <c r="D1311" s="25"/>
      <c r="E1311" s="2" t="s">
        <v>5753</v>
      </c>
      <c r="F1311" s="25" t="s">
        <v>7483</v>
      </c>
      <c r="G1311" s="25" t="s">
        <v>7484</v>
      </c>
      <c r="H1311" s="22" t="s">
        <v>10095</v>
      </c>
      <c r="I1311" s="25" t="s">
        <v>7484</v>
      </c>
      <c r="J1311" s="11" t="str">
        <f t="shared" si="177"/>
        <v>IC.PA.112309</v>
      </c>
      <c r="K1311" s="2" t="s">
        <v>1192</v>
      </c>
      <c r="L1311" t="str">
        <f t="shared" si="176"/>
        <v>Back Rub</v>
      </c>
      <c r="M1311" s="2" t="str">
        <f t="shared" si="178"/>
        <v>PI.IC.PA.112309.01</v>
      </c>
      <c r="N1311" s="12"/>
      <c r="O1311" s="12" t="str">
        <f t="shared" si="179"/>
        <v>PH.IC.PA.112309.01</v>
      </c>
      <c r="Q1311" s="12" t="str">
        <f t="shared" si="180"/>
        <v>CL.IC.PA.112309.01</v>
      </c>
      <c r="R1311" t="s">
        <v>1141</v>
      </c>
      <c r="S1311">
        <v>487</v>
      </c>
    </row>
    <row r="1312" spans="1:19" ht="15">
      <c r="A1312" s="25" t="s">
        <v>6896</v>
      </c>
      <c r="B1312" s="25"/>
      <c r="C1312" s="22" t="s">
        <v>8048</v>
      </c>
      <c r="D1312" s="25"/>
      <c r="E1312" s="2" t="s">
        <v>5753</v>
      </c>
      <c r="F1312" s="25" t="s">
        <v>7483</v>
      </c>
      <c r="G1312" s="25" t="s">
        <v>7643</v>
      </c>
      <c r="H1312" s="22" t="s">
        <v>10905</v>
      </c>
      <c r="I1312" s="25" t="s">
        <v>7643</v>
      </c>
      <c r="J1312" s="11" t="str">
        <f t="shared" si="177"/>
        <v>IC.PA.112310</v>
      </c>
      <c r="K1312" s="2" t="s">
        <v>1192</v>
      </c>
      <c r="L1312" t="str">
        <f t="shared" si="176"/>
        <v>Biofeedback</v>
      </c>
      <c r="M1312" s="2" t="str">
        <f t="shared" si="178"/>
        <v>PI.IC.PA.112310.01</v>
      </c>
      <c r="N1312" s="12"/>
      <c r="O1312" s="12" t="str">
        <f t="shared" si="179"/>
        <v>PH.IC.PA.112310.01</v>
      </c>
      <c r="Q1312" s="12" t="str">
        <f t="shared" si="180"/>
        <v>CL.IC.PA.112310.01</v>
      </c>
      <c r="R1312" t="s">
        <v>1141</v>
      </c>
      <c r="S1312">
        <v>487</v>
      </c>
    </row>
    <row r="1313" spans="1:19" ht="15">
      <c r="A1313" s="25" t="s">
        <v>6896</v>
      </c>
      <c r="B1313" s="25"/>
      <c r="C1313" s="22" t="s">
        <v>8048</v>
      </c>
      <c r="D1313" s="25"/>
      <c r="E1313" s="2" t="s">
        <v>5753</v>
      </c>
      <c r="F1313" s="25" t="s">
        <v>7483</v>
      </c>
      <c r="G1313" s="25" t="s">
        <v>7644</v>
      </c>
      <c r="H1313" s="22" t="s">
        <v>8048</v>
      </c>
      <c r="I1313" s="25" t="s">
        <v>7644</v>
      </c>
      <c r="J1313" s="11" t="str">
        <f t="shared" si="177"/>
        <v>IC.PA.112311</v>
      </c>
      <c r="K1313" s="2" t="s">
        <v>1192</v>
      </c>
      <c r="L1313" t="str">
        <f t="shared" si="176"/>
        <v>Epidural</v>
      </c>
      <c r="M1313" s="2" t="str">
        <f t="shared" si="178"/>
        <v>PI.IC.PA.112311.01</v>
      </c>
      <c r="N1313" s="12"/>
      <c r="O1313" s="12" t="str">
        <f t="shared" si="179"/>
        <v>PH.IC.PA.112311.01</v>
      </c>
      <c r="Q1313" s="12" t="str">
        <f t="shared" si="180"/>
        <v>CL.IC.PA.112311.01</v>
      </c>
      <c r="R1313" t="s">
        <v>1141</v>
      </c>
      <c r="S1313">
        <v>487</v>
      </c>
    </row>
    <row r="1314" spans="1:19" ht="15">
      <c r="A1314" s="25" t="s">
        <v>6896</v>
      </c>
      <c r="B1314" s="25"/>
      <c r="C1314" s="22" t="s">
        <v>8048</v>
      </c>
      <c r="D1314" s="25"/>
      <c r="E1314" s="2" t="s">
        <v>5753</v>
      </c>
      <c r="F1314" s="25" t="s">
        <v>7483</v>
      </c>
      <c r="G1314" s="25" t="s">
        <v>7645</v>
      </c>
      <c r="H1314" s="22" t="s">
        <v>11023</v>
      </c>
      <c r="I1314" s="25" t="s">
        <v>7645</v>
      </c>
      <c r="J1314" s="11" t="str">
        <f t="shared" si="177"/>
        <v>IC.PA.112312</v>
      </c>
      <c r="K1314" s="2" t="s">
        <v>1192</v>
      </c>
      <c r="L1314" t="str">
        <f t="shared" si="176"/>
        <v>Guided Imagery</v>
      </c>
      <c r="M1314" s="2" t="str">
        <f t="shared" si="178"/>
        <v>PI.IC.PA.112312.01</v>
      </c>
      <c r="N1314" s="12"/>
      <c r="O1314" s="12" t="str">
        <f t="shared" si="179"/>
        <v>PH.IC.PA.112312.01</v>
      </c>
      <c r="Q1314" s="12" t="str">
        <f t="shared" si="180"/>
        <v>CL.IC.PA.112312.01</v>
      </c>
      <c r="R1314" t="s">
        <v>1141</v>
      </c>
      <c r="S1314">
        <v>487</v>
      </c>
    </row>
    <row r="1315" spans="1:19" ht="15">
      <c r="A1315" s="25" t="s">
        <v>6896</v>
      </c>
      <c r="B1315" s="25"/>
      <c r="C1315" s="22" t="s">
        <v>8048</v>
      </c>
      <c r="D1315" s="25"/>
      <c r="E1315" s="2" t="s">
        <v>5753</v>
      </c>
      <c r="F1315" s="25" t="s">
        <v>7483</v>
      </c>
      <c r="G1315" s="25" t="s">
        <v>7646</v>
      </c>
      <c r="H1315" s="22" t="s">
        <v>8201</v>
      </c>
      <c r="I1315" s="25" t="s">
        <v>7646</v>
      </c>
      <c r="J1315" s="11" t="str">
        <f t="shared" si="177"/>
        <v>IC.PA.112313</v>
      </c>
      <c r="K1315" s="2" t="s">
        <v>1192</v>
      </c>
      <c r="L1315" t="str">
        <f t="shared" si="176"/>
        <v>IM Med</v>
      </c>
      <c r="M1315" s="2" t="str">
        <f t="shared" si="178"/>
        <v>PI.IC.PA.112313.01</v>
      </c>
      <c r="N1315" s="12"/>
      <c r="O1315" s="12" t="str">
        <f t="shared" si="179"/>
        <v>PH.IC.PA.112313.01</v>
      </c>
      <c r="Q1315" s="12" t="str">
        <f t="shared" si="180"/>
        <v>CL.IC.PA.112313.01</v>
      </c>
      <c r="R1315" t="s">
        <v>1141</v>
      </c>
      <c r="S1315">
        <v>487</v>
      </c>
    </row>
    <row r="1316" spans="1:19" ht="15">
      <c r="A1316" s="25" t="s">
        <v>6896</v>
      </c>
      <c r="B1316" s="25"/>
      <c r="C1316" s="22" t="s">
        <v>8048</v>
      </c>
      <c r="D1316" s="25"/>
      <c r="E1316" s="2" t="s">
        <v>5753</v>
      </c>
      <c r="F1316" s="25" t="s">
        <v>7483</v>
      </c>
      <c r="G1316" s="25" t="s">
        <v>7647</v>
      </c>
      <c r="H1316" s="22" t="s">
        <v>9621</v>
      </c>
      <c r="I1316" s="25" t="s">
        <v>7647</v>
      </c>
      <c r="J1316" s="11" t="str">
        <f t="shared" si="177"/>
        <v>IC.PA.112314</v>
      </c>
      <c r="K1316" s="2" t="s">
        <v>1192</v>
      </c>
      <c r="L1316" t="str">
        <f t="shared" si="176"/>
        <v>IV Med</v>
      </c>
      <c r="M1316" s="2" t="str">
        <f t="shared" si="178"/>
        <v>PI.IC.PA.112314.01</v>
      </c>
      <c r="N1316" s="12"/>
      <c r="O1316" s="12" t="str">
        <f t="shared" si="179"/>
        <v>PH.IC.PA.112314.01</v>
      </c>
      <c r="Q1316" s="12" t="str">
        <f t="shared" si="180"/>
        <v>CL.IC.PA.112314.01</v>
      </c>
      <c r="R1316" t="s">
        <v>1141</v>
      </c>
      <c r="S1316">
        <v>487</v>
      </c>
    </row>
    <row r="1317" spans="1:19" ht="15">
      <c r="A1317" s="25" t="s">
        <v>6896</v>
      </c>
      <c r="B1317" s="25"/>
      <c r="C1317" s="22" t="s">
        <v>8048</v>
      </c>
      <c r="D1317" s="25"/>
      <c r="E1317" s="2" t="s">
        <v>5753</v>
      </c>
      <c r="F1317" s="25" t="s">
        <v>7483</v>
      </c>
      <c r="G1317" s="25" t="s">
        <v>7648</v>
      </c>
      <c r="H1317" s="22" t="s">
        <v>6135</v>
      </c>
      <c r="I1317" s="25" t="s">
        <v>7648</v>
      </c>
      <c r="J1317" s="11" t="str">
        <f t="shared" si="177"/>
        <v>IC.PA.112315</v>
      </c>
      <c r="K1317" s="2" t="s">
        <v>1192</v>
      </c>
      <c r="L1317" t="str">
        <f t="shared" si="176"/>
        <v>Massage</v>
      </c>
      <c r="M1317" s="2" t="str">
        <f t="shared" si="178"/>
        <v>PI.IC.PA.112315.01</v>
      </c>
      <c r="N1317" s="12"/>
      <c r="O1317" s="12" t="str">
        <f t="shared" si="179"/>
        <v>PH.IC.PA.112315.01</v>
      </c>
      <c r="Q1317" s="12" t="str">
        <f t="shared" si="180"/>
        <v>CL.IC.PA.112315.01</v>
      </c>
      <c r="R1317" t="s">
        <v>1141</v>
      </c>
      <c r="S1317">
        <v>487</v>
      </c>
    </row>
    <row r="1318" spans="1:19" ht="15">
      <c r="A1318" s="25" t="s">
        <v>6896</v>
      </c>
      <c r="B1318" s="25"/>
      <c r="C1318" s="22" t="s">
        <v>8048</v>
      </c>
      <c r="D1318" s="25"/>
      <c r="E1318" s="2" t="s">
        <v>5753</v>
      </c>
      <c r="F1318" s="25" t="s">
        <v>7483</v>
      </c>
      <c r="G1318" s="25" t="s">
        <v>7649</v>
      </c>
      <c r="H1318" s="22" t="s">
        <v>5740</v>
      </c>
      <c r="I1318" s="25" t="s">
        <v>7649</v>
      </c>
      <c r="J1318" s="11" t="str">
        <f t="shared" si="177"/>
        <v>IC.PA.112316</v>
      </c>
      <c r="K1318" s="2" t="s">
        <v>1192</v>
      </c>
      <c r="L1318" t="str">
        <f t="shared" si="176"/>
        <v>Music Therapy</v>
      </c>
      <c r="M1318" s="2" t="str">
        <f t="shared" si="178"/>
        <v>PI.IC.PA.112316.01</v>
      </c>
      <c r="N1318" s="12"/>
      <c r="O1318" s="12" t="str">
        <f t="shared" si="179"/>
        <v>PH.IC.PA.112316.01</v>
      </c>
      <c r="Q1318" s="12" t="str">
        <f t="shared" si="180"/>
        <v>CL.IC.PA.112316.01</v>
      </c>
      <c r="R1318" t="s">
        <v>1141</v>
      </c>
      <c r="S1318">
        <v>487</v>
      </c>
    </row>
    <row r="1319" spans="1:19" ht="15">
      <c r="A1319" s="25" t="s">
        <v>6896</v>
      </c>
      <c r="B1319" s="25"/>
      <c r="C1319" s="22" t="s">
        <v>8048</v>
      </c>
      <c r="D1319" s="25"/>
      <c r="E1319" s="2" t="s">
        <v>5753</v>
      </c>
      <c r="F1319" s="25" t="s">
        <v>7483</v>
      </c>
      <c r="G1319" s="25" t="s">
        <v>7799</v>
      </c>
      <c r="H1319" s="22" t="s">
        <v>6865</v>
      </c>
      <c r="I1319" s="25" t="s">
        <v>7799</v>
      </c>
      <c r="J1319" s="11" t="str">
        <f t="shared" si="177"/>
        <v>IC.PA.112317</v>
      </c>
      <c r="K1319" s="2" t="s">
        <v>11324</v>
      </c>
      <c r="L1319" t="str">
        <f t="shared" si="176"/>
        <v>PCA</v>
      </c>
      <c r="M1319" s="2" t="str">
        <f t="shared" si="178"/>
        <v>PI.IC.PA.112317.01</v>
      </c>
      <c r="N1319" s="12"/>
      <c r="O1319" s="12" t="str">
        <f t="shared" si="179"/>
        <v>PH.IC.PA.112317.01</v>
      </c>
      <c r="Q1319" s="12" t="str">
        <f t="shared" si="180"/>
        <v>CL.IC.PA.112317.01</v>
      </c>
      <c r="R1319" t="s">
        <v>1141</v>
      </c>
      <c r="S1319">
        <v>487</v>
      </c>
    </row>
    <row r="1320" spans="1:19" ht="15">
      <c r="A1320" s="25" t="s">
        <v>6896</v>
      </c>
      <c r="B1320" s="25"/>
      <c r="C1320" s="22" t="s">
        <v>8048</v>
      </c>
      <c r="D1320" s="25"/>
      <c r="E1320" s="2" t="s">
        <v>5753</v>
      </c>
      <c r="F1320" s="25" t="s">
        <v>7483</v>
      </c>
      <c r="G1320" s="25" t="s">
        <v>7798</v>
      </c>
      <c r="H1320" s="22" t="s">
        <v>5743</v>
      </c>
      <c r="I1320" s="25" t="s">
        <v>7798</v>
      </c>
      <c r="J1320" s="11" t="str">
        <f t="shared" si="177"/>
        <v>IC.PA.112318</v>
      </c>
      <c r="K1320" s="2" t="s">
        <v>11324</v>
      </c>
      <c r="L1320" t="str">
        <f t="shared" si="176"/>
        <v>PO Med</v>
      </c>
      <c r="M1320" s="2" t="str">
        <f t="shared" si="178"/>
        <v>PI.IC.PA.112318.01</v>
      </c>
      <c r="N1320" s="12"/>
      <c r="O1320" s="12" t="str">
        <f t="shared" si="179"/>
        <v>PH.IC.PA.112318.01</v>
      </c>
      <c r="Q1320" s="12" t="str">
        <f t="shared" si="180"/>
        <v>CL.IC.PA.112318.01</v>
      </c>
      <c r="R1320" t="s">
        <v>1141</v>
      </c>
      <c r="S1320">
        <v>487</v>
      </c>
    </row>
    <row r="1321" spans="1:19" ht="15">
      <c r="A1321" s="25" t="s">
        <v>6896</v>
      </c>
      <c r="B1321" s="25"/>
      <c r="C1321" s="22" t="s">
        <v>8048</v>
      </c>
      <c r="D1321" s="25"/>
      <c r="E1321" s="2" t="s">
        <v>5753</v>
      </c>
      <c r="F1321" s="25" t="s">
        <v>7483</v>
      </c>
      <c r="G1321" s="25" t="s">
        <v>7795</v>
      </c>
      <c r="H1321" s="22" t="s">
        <v>967</v>
      </c>
      <c r="I1321" s="25" t="s">
        <v>7795</v>
      </c>
      <c r="J1321" s="11" t="str">
        <f t="shared" si="177"/>
        <v>IC.PA.112319</v>
      </c>
      <c r="K1321" s="2" t="s">
        <v>11324</v>
      </c>
      <c r="L1321" t="str">
        <f t="shared" si="176"/>
        <v>Position Change</v>
      </c>
      <c r="M1321" s="2" t="str">
        <f t="shared" si="178"/>
        <v>PI.IC.PA.112319.01</v>
      </c>
      <c r="N1321" s="12"/>
      <c r="O1321" s="12" t="str">
        <f t="shared" si="179"/>
        <v>PH.IC.PA.112319.01</v>
      </c>
      <c r="Q1321" s="12" t="str">
        <f t="shared" si="180"/>
        <v>CL.IC.PA.112319.01</v>
      </c>
      <c r="R1321" t="s">
        <v>9277</v>
      </c>
      <c r="S1321">
        <v>487</v>
      </c>
    </row>
    <row r="1322" spans="1:19" ht="15">
      <c r="A1322" s="25" t="s">
        <v>6896</v>
      </c>
      <c r="B1322" s="25"/>
      <c r="C1322" s="22" t="s">
        <v>8048</v>
      </c>
      <c r="D1322" s="25"/>
      <c r="E1322" s="2" t="s">
        <v>5753</v>
      </c>
      <c r="F1322" s="25" t="s">
        <v>7483</v>
      </c>
      <c r="G1322" s="25" t="s">
        <v>7961</v>
      </c>
      <c r="H1322" s="22" t="s">
        <v>6396</v>
      </c>
      <c r="I1322" s="25" t="s">
        <v>7961</v>
      </c>
      <c r="J1322" s="11" t="str">
        <f t="shared" si="177"/>
        <v>IC.PA.112320</v>
      </c>
      <c r="K1322" s="2" t="s">
        <v>11324</v>
      </c>
      <c r="L1322" t="str">
        <f t="shared" si="176"/>
        <v>Refuses Meds</v>
      </c>
      <c r="M1322" s="2" t="str">
        <f t="shared" si="178"/>
        <v>PI.IC.PA.112320.01</v>
      </c>
      <c r="N1322" s="12"/>
      <c r="O1322" s="12" t="str">
        <f t="shared" si="179"/>
        <v>PH.IC.PA.112320.01</v>
      </c>
      <c r="Q1322" s="12" t="str">
        <f t="shared" si="180"/>
        <v>CL.IC.PA.112320.01</v>
      </c>
      <c r="R1322" t="s">
        <v>9277</v>
      </c>
      <c r="S1322">
        <v>487</v>
      </c>
    </row>
    <row r="1323" spans="1:19" ht="15">
      <c r="A1323" s="25" t="s">
        <v>6896</v>
      </c>
      <c r="B1323" s="25"/>
      <c r="C1323" s="22" t="s">
        <v>8048</v>
      </c>
      <c r="D1323" s="25"/>
      <c r="E1323" s="2" t="s">
        <v>5753</v>
      </c>
      <c r="F1323" s="25" t="s">
        <v>7483</v>
      </c>
      <c r="G1323" s="25" t="s">
        <v>7962</v>
      </c>
      <c r="H1323" s="22" t="s">
        <v>5577</v>
      </c>
      <c r="I1323" s="25" t="s">
        <v>7962</v>
      </c>
      <c r="J1323" s="11" t="str">
        <f t="shared" si="177"/>
        <v>IC.PA.112321</v>
      </c>
      <c r="K1323" s="2" t="s">
        <v>11324</v>
      </c>
      <c r="L1323" t="str">
        <f t="shared" si="176"/>
        <v>Relaxation</v>
      </c>
      <c r="M1323" s="2" t="str">
        <f t="shared" si="178"/>
        <v>PI.IC.PA.112321.01</v>
      </c>
      <c r="N1323" s="12"/>
      <c r="O1323" s="12" t="str">
        <f t="shared" si="179"/>
        <v>PH.IC.PA.112321.01</v>
      </c>
      <c r="Q1323" s="12" t="str">
        <f t="shared" si="180"/>
        <v>CL.IC.PA.112321.01</v>
      </c>
      <c r="R1323" t="s">
        <v>1141</v>
      </c>
      <c r="S1323">
        <v>487</v>
      </c>
    </row>
    <row r="1324" spans="1:19" ht="15">
      <c r="A1324" s="25" t="s">
        <v>6896</v>
      </c>
      <c r="B1324" s="25"/>
      <c r="C1324" s="22" t="s">
        <v>8048</v>
      </c>
      <c r="D1324" s="25"/>
      <c r="E1324" s="2" t="s">
        <v>5753</v>
      </c>
      <c r="F1324" s="25" t="s">
        <v>7483</v>
      </c>
      <c r="G1324" s="25" t="s">
        <v>7963</v>
      </c>
      <c r="H1324" s="22" t="s">
        <v>5751</v>
      </c>
      <c r="I1324" s="25" t="s">
        <v>7963</v>
      </c>
      <c r="J1324" s="11" t="str">
        <f t="shared" si="177"/>
        <v>IC.PA.112322</v>
      </c>
      <c r="K1324" s="2" t="s">
        <v>11324</v>
      </c>
      <c r="L1324" t="str">
        <f t="shared" si="176"/>
        <v>Splint</v>
      </c>
      <c r="M1324" s="2" t="str">
        <f t="shared" si="178"/>
        <v>PI.IC.PA.112322.01</v>
      </c>
      <c r="N1324" s="12"/>
      <c r="O1324" s="12" t="str">
        <f t="shared" si="179"/>
        <v>PH.IC.PA.112322.01</v>
      </c>
      <c r="Q1324" s="12" t="str">
        <f t="shared" si="180"/>
        <v>CL.IC.PA.112322.01</v>
      </c>
      <c r="R1324" t="s">
        <v>1141</v>
      </c>
      <c r="S1324">
        <v>487</v>
      </c>
    </row>
    <row r="1325" spans="1:19" ht="15">
      <c r="A1325" s="25" t="s">
        <v>6896</v>
      </c>
      <c r="B1325" s="25"/>
      <c r="C1325" s="22" t="s">
        <v>8048</v>
      </c>
      <c r="D1325" s="25"/>
      <c r="E1325" s="2" t="s">
        <v>5753</v>
      </c>
      <c r="F1325" s="25" t="s">
        <v>7483</v>
      </c>
      <c r="G1325" s="25" t="s">
        <v>7964</v>
      </c>
      <c r="H1325" s="22" t="s">
        <v>5753</v>
      </c>
      <c r="I1325" s="25" t="s">
        <v>7964</v>
      </c>
      <c r="J1325" s="11" t="str">
        <f t="shared" si="177"/>
        <v>IC.PA.112323</v>
      </c>
      <c r="K1325" s="2" t="s">
        <v>11324</v>
      </c>
      <c r="L1325" t="str">
        <f t="shared" si="176"/>
        <v>TENS</v>
      </c>
      <c r="M1325" s="2" t="str">
        <f t="shared" si="178"/>
        <v>PI.IC.PA.112323.01</v>
      </c>
      <c r="N1325" s="12"/>
      <c r="O1325" s="12" t="str">
        <f t="shared" si="179"/>
        <v>PH.IC.PA.112323.01</v>
      </c>
      <c r="Q1325" s="12" t="str">
        <f t="shared" si="180"/>
        <v>CL.IC.PA.112323.01</v>
      </c>
      <c r="R1325" t="s">
        <v>1141</v>
      </c>
      <c r="S1325">
        <v>487</v>
      </c>
    </row>
    <row r="1326" spans="1:19" ht="15">
      <c r="A1326" s="25" t="s">
        <v>6896</v>
      </c>
      <c r="B1326" s="25"/>
      <c r="C1326" s="22" t="s">
        <v>8048</v>
      </c>
      <c r="D1326" s="25"/>
      <c r="E1326" s="2" t="s">
        <v>5753</v>
      </c>
      <c r="F1326" s="25" t="s">
        <v>7483</v>
      </c>
      <c r="G1326" s="25" t="s">
        <v>7495</v>
      </c>
      <c r="H1326" s="22" t="s">
        <v>6583</v>
      </c>
      <c r="I1326" s="25" t="s">
        <v>7496</v>
      </c>
      <c r="J1326" s="11" t="str">
        <f t="shared" si="177"/>
        <v>IC.PA.112324</v>
      </c>
      <c r="K1326" s="2" t="s">
        <v>11324</v>
      </c>
      <c r="L1326" t="str">
        <f t="shared" si="176"/>
        <v>Special mattress</v>
      </c>
      <c r="M1326" s="2" t="str">
        <f t="shared" si="178"/>
        <v>PI.IC.PA.112324.01</v>
      </c>
      <c r="N1326" s="12"/>
      <c r="O1326" s="12" t="str">
        <f t="shared" si="179"/>
        <v>PH.IC.PA.112324.01</v>
      </c>
      <c r="Q1326" s="12" t="str">
        <f t="shared" si="180"/>
        <v>CL.IC.PA.112324.01</v>
      </c>
    </row>
    <row r="1327" spans="1:19" ht="15">
      <c r="A1327" s="25" t="s">
        <v>6896</v>
      </c>
      <c r="B1327" s="25"/>
      <c r="C1327" s="22" t="s">
        <v>8048</v>
      </c>
      <c r="D1327" s="25"/>
      <c r="E1327" s="2" t="s">
        <v>5753</v>
      </c>
      <c r="F1327" s="25" t="s">
        <v>7483</v>
      </c>
      <c r="G1327" s="25" t="s">
        <v>7965</v>
      </c>
      <c r="H1327" s="22" t="s">
        <v>7711</v>
      </c>
      <c r="I1327" s="25" t="s">
        <v>7965</v>
      </c>
      <c r="J1327" s="11" t="str">
        <f t="shared" si="177"/>
        <v>IC.PA.112325</v>
      </c>
      <c r="K1327" s="2" t="s">
        <v>1192</v>
      </c>
      <c r="L1327" t="str">
        <f t="shared" ref="L1327:L1390" si="181">G1327</f>
        <v>Exercise</v>
      </c>
      <c r="M1327" s="2" t="str">
        <f t="shared" si="178"/>
        <v>PI.IC.PA.112325.01</v>
      </c>
      <c r="N1327" s="12"/>
      <c r="O1327" s="12" t="str">
        <f t="shared" si="179"/>
        <v>PH.IC.PA.112325.01</v>
      </c>
      <c r="Q1327" s="12" t="str">
        <f t="shared" si="180"/>
        <v>CL.IC.PA.112325.01</v>
      </c>
      <c r="R1327" t="s">
        <v>1141</v>
      </c>
      <c r="S1327">
        <v>802</v>
      </c>
    </row>
    <row r="1328" spans="1:19" ht="15">
      <c r="A1328" s="25" t="s">
        <v>6896</v>
      </c>
      <c r="B1328" s="25"/>
      <c r="C1328" s="22" t="s">
        <v>8048</v>
      </c>
      <c r="D1328" s="25"/>
      <c r="E1328" s="2" t="s">
        <v>5753</v>
      </c>
      <c r="F1328" s="25" t="s">
        <v>7483</v>
      </c>
      <c r="G1328" s="25" t="s">
        <v>7804</v>
      </c>
      <c r="H1328" s="22" t="s">
        <v>7805</v>
      </c>
      <c r="I1328" s="25" t="s">
        <v>7652</v>
      </c>
      <c r="J1328" s="11" t="str">
        <f t="shared" si="177"/>
        <v>IC.PA.112326</v>
      </c>
      <c r="K1328" s="2" t="s">
        <v>11324</v>
      </c>
      <c r="L1328" t="str">
        <f t="shared" si="181"/>
        <v>Alternative Therapy</v>
      </c>
      <c r="M1328" s="2" t="str">
        <f t="shared" si="178"/>
        <v>PI.IC.PA.112326.01</v>
      </c>
      <c r="N1328" s="12"/>
      <c r="O1328" s="12" t="str">
        <f t="shared" si="179"/>
        <v>PH.IC.PA.112326.01</v>
      </c>
      <c r="Q1328" s="12" t="str">
        <f t="shared" si="180"/>
        <v>CL.IC.PA.112326.01</v>
      </c>
      <c r="R1328" t="s">
        <v>1141</v>
      </c>
      <c r="S1328">
        <v>802</v>
      </c>
    </row>
    <row r="1329" spans="1:19" ht="15">
      <c r="A1329" s="25" t="s">
        <v>6896</v>
      </c>
      <c r="B1329" s="25"/>
      <c r="C1329" s="22" t="s">
        <v>8048</v>
      </c>
      <c r="D1329" s="25"/>
      <c r="E1329" s="2" t="s">
        <v>5753</v>
      </c>
      <c r="F1329" s="25" t="s">
        <v>7483</v>
      </c>
      <c r="G1329" s="25" t="s">
        <v>4513</v>
      </c>
      <c r="H1329" s="22" t="s">
        <v>5889</v>
      </c>
      <c r="I1329" s="25" t="s">
        <v>4513</v>
      </c>
      <c r="J1329" s="11" t="str">
        <f t="shared" si="177"/>
        <v>IC.PA.112327</v>
      </c>
      <c r="K1329" s="2" t="s">
        <v>1192</v>
      </c>
      <c r="L1329" t="str">
        <f t="shared" si="181"/>
        <v>Other</v>
      </c>
      <c r="M1329" s="2" t="str">
        <f t="shared" si="178"/>
        <v>PI.IC.PA.112327.01</v>
      </c>
      <c r="N1329" s="12"/>
      <c r="O1329" s="12" t="str">
        <f t="shared" si="179"/>
        <v>PH.IC.PA.112327.01</v>
      </c>
      <c r="Q1329" s="12" t="str">
        <f t="shared" si="180"/>
        <v>CL.IC.PA.112327.01</v>
      </c>
      <c r="R1329" t="s">
        <v>1141</v>
      </c>
      <c r="S1329">
        <v>802</v>
      </c>
    </row>
    <row r="1330" spans="1:19" ht="15">
      <c r="A1330" s="25" t="s">
        <v>6896</v>
      </c>
      <c r="B1330" s="25"/>
      <c r="C1330" s="22" t="s">
        <v>8048</v>
      </c>
      <c r="D1330" s="25" t="s">
        <v>7403</v>
      </c>
      <c r="E1330" s="2" t="s">
        <v>6583</v>
      </c>
      <c r="F1330" s="25" t="s">
        <v>7485</v>
      </c>
      <c r="G1330" s="25" t="s">
        <v>7807</v>
      </c>
      <c r="H1330" s="22" t="s">
        <v>1396</v>
      </c>
      <c r="I1330" s="25" t="s">
        <v>8130</v>
      </c>
      <c r="J1330" s="11" t="str">
        <f t="shared" si="177"/>
        <v>IC.PA.112401</v>
      </c>
      <c r="K1330" s="2" t="s">
        <v>1192</v>
      </c>
      <c r="L1330" t="str">
        <f t="shared" si="181"/>
        <v>Numeric Scale</v>
      </c>
      <c r="M1330" s="2" t="str">
        <f t="shared" si="178"/>
        <v>PI.IC.PA.112401.01</v>
      </c>
      <c r="N1330" s="12"/>
      <c r="O1330" s="12" t="str">
        <f t="shared" si="179"/>
        <v>PH.IC.PA.112401.01</v>
      </c>
      <c r="Q1330" s="12" t="str">
        <f t="shared" si="180"/>
        <v>CL.IC.PA.112401.01</v>
      </c>
    </row>
    <row r="1331" spans="1:19" ht="15">
      <c r="A1331" s="25" t="s">
        <v>6896</v>
      </c>
      <c r="B1331" s="25"/>
      <c r="C1331" s="22" t="s">
        <v>8048</v>
      </c>
      <c r="D1331" s="25"/>
      <c r="E1331" s="2" t="s">
        <v>6583</v>
      </c>
      <c r="F1331" s="25" t="s">
        <v>7485</v>
      </c>
      <c r="G1331" s="25" t="s">
        <v>7808</v>
      </c>
      <c r="H1331" s="22" t="s">
        <v>1398</v>
      </c>
      <c r="I1331" s="25" t="s">
        <v>7809</v>
      </c>
      <c r="J1331" s="11" t="str">
        <f t="shared" si="177"/>
        <v>IC.PA.112402</v>
      </c>
      <c r="K1331" s="2" t="s">
        <v>1192</v>
      </c>
      <c r="L1331" t="str">
        <f t="shared" si="181"/>
        <v>Face Scale (Wong Baker)</v>
      </c>
      <c r="M1331" s="2" t="str">
        <f t="shared" si="178"/>
        <v>PI.IC.PA.112402.01</v>
      </c>
      <c r="N1331" s="12"/>
      <c r="O1331" s="12" t="str">
        <f t="shared" si="179"/>
        <v>PH.IC.PA.112402.01</v>
      </c>
      <c r="Q1331" s="12" t="str">
        <f t="shared" si="180"/>
        <v>CL.IC.PA.112402.01</v>
      </c>
    </row>
    <row r="1332" spans="1:19" ht="15">
      <c r="A1332" s="25" t="s">
        <v>6896</v>
      </c>
      <c r="B1332" s="25"/>
      <c r="C1332" s="22" t="s">
        <v>8048</v>
      </c>
      <c r="D1332" s="25"/>
      <c r="E1332" s="2" t="s">
        <v>6583</v>
      </c>
      <c r="F1332" s="25" t="s">
        <v>7485</v>
      </c>
      <c r="G1332" s="25" t="s">
        <v>7810</v>
      </c>
      <c r="H1332" s="22" t="s">
        <v>1400</v>
      </c>
      <c r="I1332" s="25" t="s">
        <v>7811</v>
      </c>
      <c r="J1332" s="11" t="str">
        <f t="shared" si="177"/>
        <v>IC.PA.112403</v>
      </c>
      <c r="K1332" s="2" t="s">
        <v>1192</v>
      </c>
      <c r="L1332" t="str">
        <f t="shared" si="181"/>
        <v>Critical Care Pain Observation Tool (In Scores)</v>
      </c>
      <c r="M1332" s="2" t="str">
        <f t="shared" si="178"/>
        <v>PI.IC.PA.112403.01</v>
      </c>
      <c r="N1332" s="12"/>
      <c r="O1332" s="12" t="str">
        <f t="shared" si="179"/>
        <v>PH.IC.PA.112403.01</v>
      </c>
      <c r="Q1332" s="12" t="str">
        <f t="shared" si="180"/>
        <v>CL.IC.PA.112403.01</v>
      </c>
    </row>
    <row r="1333" spans="1:19" ht="15">
      <c r="A1333" t="s">
        <v>6896</v>
      </c>
      <c r="C1333" s="22" t="s">
        <v>8048</v>
      </c>
      <c r="D1333" s="25"/>
      <c r="E1333" s="2" t="s">
        <v>6583</v>
      </c>
      <c r="F1333" s="25" t="s">
        <v>7485</v>
      </c>
      <c r="G1333" t="s">
        <v>7560</v>
      </c>
      <c r="H1333" s="22" t="s">
        <v>7070</v>
      </c>
      <c r="I1333" t="s">
        <v>7561</v>
      </c>
      <c r="J1333" s="11" t="str">
        <f t="shared" si="177"/>
        <v>IC.PA.112404</v>
      </c>
      <c r="K1333" s="2" t="s">
        <v>1192</v>
      </c>
      <c r="L1333" t="str">
        <f t="shared" si="181"/>
        <v>Behavior descriptor</v>
      </c>
      <c r="M1333" s="2" t="str">
        <f t="shared" si="178"/>
        <v>PI.IC.PA.112404.01</v>
      </c>
      <c r="N1333" s="12"/>
      <c r="O1333" s="12" t="str">
        <f t="shared" si="179"/>
        <v>PH.IC.PA.112404.01</v>
      </c>
      <c r="Q1333" s="12" t="str">
        <f t="shared" si="180"/>
        <v>CL.IC.PA.112404.01</v>
      </c>
      <c r="R1333" t="s">
        <v>1141</v>
      </c>
      <c r="S1333">
        <v>482</v>
      </c>
    </row>
    <row r="1334" spans="1:19" ht="15">
      <c r="A1334" s="25" t="s">
        <v>6896</v>
      </c>
      <c r="B1334" s="25"/>
      <c r="C1334" s="22" t="s">
        <v>8048</v>
      </c>
      <c r="D1334" s="25" t="s">
        <v>7405</v>
      </c>
      <c r="E1334" s="2" t="s">
        <v>7711</v>
      </c>
      <c r="F1334" s="25" t="s">
        <v>7486</v>
      </c>
      <c r="G1334" s="25" t="s">
        <v>7565</v>
      </c>
      <c r="H1334" s="22" t="s">
        <v>1396</v>
      </c>
      <c r="I1334" s="2" t="s">
        <v>7566</v>
      </c>
      <c r="J1334" s="11" t="str">
        <f t="shared" si="177"/>
        <v>IC.PA.112501</v>
      </c>
      <c r="K1334" s="2" t="s">
        <v>1192</v>
      </c>
      <c r="L1334" t="str">
        <f t="shared" si="181"/>
        <v>Scale = 0 No pain</v>
      </c>
      <c r="M1334" s="2" t="str">
        <f t="shared" si="178"/>
        <v>PI.IC.PA.112501.01</v>
      </c>
      <c r="N1334" s="12"/>
      <c r="O1334" s="12" t="str">
        <f t="shared" si="179"/>
        <v>PH.IC.PA.112501.01</v>
      </c>
      <c r="Q1334" s="12" t="str">
        <f t="shared" si="180"/>
        <v>CL.IC.PA.112501.01</v>
      </c>
    </row>
    <row r="1335" spans="1:19" ht="15">
      <c r="A1335" s="25" t="s">
        <v>6896</v>
      </c>
      <c r="B1335" s="25"/>
      <c r="C1335" s="22" t="s">
        <v>8048</v>
      </c>
      <c r="D1335" s="25"/>
      <c r="E1335" s="2" t="s">
        <v>7711</v>
      </c>
      <c r="F1335" s="25" t="s">
        <v>7486</v>
      </c>
      <c r="G1335" s="25" t="s">
        <v>7568</v>
      </c>
      <c r="H1335" s="22" t="s">
        <v>1398</v>
      </c>
      <c r="I1335" s="2" t="s">
        <v>7972</v>
      </c>
      <c r="J1335" s="11" t="str">
        <f t="shared" si="177"/>
        <v>IC.PA.112502</v>
      </c>
      <c r="K1335" s="2" t="s">
        <v>1192</v>
      </c>
      <c r="L1335" t="str">
        <f t="shared" si="181"/>
        <v>Scale = 1</v>
      </c>
      <c r="M1335" s="2" t="str">
        <f t="shared" si="178"/>
        <v>PI.IC.PA.112502.01</v>
      </c>
      <c r="N1335" s="12"/>
      <c r="O1335" s="12" t="str">
        <f t="shared" si="179"/>
        <v>PH.IC.PA.112502.01</v>
      </c>
      <c r="Q1335" s="12" t="str">
        <f t="shared" si="180"/>
        <v>CL.IC.PA.112502.01</v>
      </c>
    </row>
    <row r="1336" spans="1:19" ht="15">
      <c r="A1336" s="25" t="s">
        <v>6896</v>
      </c>
      <c r="B1336" s="25"/>
      <c r="C1336" s="22" t="s">
        <v>8048</v>
      </c>
      <c r="D1336" s="25"/>
      <c r="E1336" s="2" t="s">
        <v>7711</v>
      </c>
      <c r="F1336" s="25" t="s">
        <v>7486</v>
      </c>
      <c r="G1336" s="25" t="s">
        <v>7570</v>
      </c>
      <c r="H1336" s="22" t="s">
        <v>1400</v>
      </c>
      <c r="I1336" s="2" t="s">
        <v>7571</v>
      </c>
      <c r="J1336" s="11" t="str">
        <f t="shared" si="177"/>
        <v>IC.PA.112503</v>
      </c>
      <c r="K1336" s="2" t="s">
        <v>1192</v>
      </c>
      <c r="L1336" t="str">
        <f t="shared" si="181"/>
        <v>Scale = 2</v>
      </c>
      <c r="M1336" s="2" t="str">
        <f t="shared" si="178"/>
        <v>PI.IC.PA.112503.01</v>
      </c>
      <c r="N1336" s="12"/>
      <c r="O1336" s="12" t="str">
        <f t="shared" si="179"/>
        <v>PH.IC.PA.112503.01</v>
      </c>
      <c r="Q1336" s="12" t="str">
        <f t="shared" si="180"/>
        <v>CL.IC.PA.112503.01</v>
      </c>
    </row>
    <row r="1337" spans="1:19" ht="15">
      <c r="A1337" s="25" t="s">
        <v>6896</v>
      </c>
      <c r="B1337" s="25"/>
      <c r="C1337" s="22" t="s">
        <v>8048</v>
      </c>
      <c r="D1337" s="25"/>
      <c r="E1337" s="2" t="s">
        <v>7711</v>
      </c>
      <c r="F1337" s="25" t="s">
        <v>7486</v>
      </c>
      <c r="G1337" s="25" t="s">
        <v>7572</v>
      </c>
      <c r="H1337" s="22" t="s">
        <v>1402</v>
      </c>
      <c r="I1337" s="2" t="s">
        <v>7720</v>
      </c>
      <c r="J1337" s="11" t="str">
        <f t="shared" si="177"/>
        <v>IC.PA.112504</v>
      </c>
      <c r="K1337" s="2" t="s">
        <v>1192</v>
      </c>
      <c r="L1337" t="str">
        <f t="shared" si="181"/>
        <v>Scale = 3</v>
      </c>
      <c r="M1337" s="2" t="str">
        <f t="shared" si="178"/>
        <v>PI.IC.PA.112504.01</v>
      </c>
      <c r="N1337" s="12"/>
      <c r="O1337" s="12" t="str">
        <f t="shared" si="179"/>
        <v>PH.IC.PA.112504.01</v>
      </c>
      <c r="Q1337" s="12" t="str">
        <f t="shared" si="180"/>
        <v>CL.IC.PA.112504.01</v>
      </c>
    </row>
    <row r="1338" spans="1:19" ht="15">
      <c r="A1338" s="25" t="s">
        <v>6896</v>
      </c>
      <c r="B1338" s="25"/>
      <c r="C1338" s="22" t="s">
        <v>8048</v>
      </c>
      <c r="D1338" s="25"/>
      <c r="E1338" s="2" t="s">
        <v>7711</v>
      </c>
      <c r="F1338" s="25" t="s">
        <v>7486</v>
      </c>
      <c r="G1338" s="25" t="s">
        <v>7721</v>
      </c>
      <c r="H1338" s="22" t="s">
        <v>1404</v>
      </c>
      <c r="I1338" s="2" t="s">
        <v>7722</v>
      </c>
      <c r="J1338" s="11" t="str">
        <f t="shared" si="177"/>
        <v>IC.PA.112505</v>
      </c>
      <c r="K1338" s="2" t="s">
        <v>1192</v>
      </c>
      <c r="L1338" t="str">
        <f t="shared" si="181"/>
        <v>Scale = 4</v>
      </c>
      <c r="M1338" s="2" t="str">
        <f t="shared" si="178"/>
        <v>PI.IC.PA.112505.01</v>
      </c>
      <c r="N1338" s="12"/>
      <c r="O1338" s="12" t="str">
        <f t="shared" si="179"/>
        <v>PH.IC.PA.112505.01</v>
      </c>
      <c r="Q1338" s="12" t="str">
        <f t="shared" si="180"/>
        <v>CL.IC.PA.112505.01</v>
      </c>
    </row>
    <row r="1339" spans="1:19" ht="15">
      <c r="A1339" s="25" t="s">
        <v>6896</v>
      </c>
      <c r="B1339" s="25"/>
      <c r="C1339" s="22" t="s">
        <v>8048</v>
      </c>
      <c r="D1339" s="25"/>
      <c r="E1339" s="2" t="s">
        <v>7711</v>
      </c>
      <c r="F1339" s="25" t="s">
        <v>7486</v>
      </c>
      <c r="G1339" s="25" t="s">
        <v>7723</v>
      </c>
      <c r="H1339" s="22" t="s">
        <v>1406</v>
      </c>
      <c r="I1339" s="2" t="s">
        <v>7724</v>
      </c>
      <c r="J1339" s="11" t="str">
        <f t="shared" si="177"/>
        <v>IC.PA.112506</v>
      </c>
      <c r="K1339" s="2" t="s">
        <v>1192</v>
      </c>
      <c r="L1339" t="str">
        <f t="shared" si="181"/>
        <v>Scale = 5</v>
      </c>
      <c r="M1339" s="2" t="str">
        <f t="shared" si="178"/>
        <v>PI.IC.PA.112506.01</v>
      </c>
      <c r="N1339" s="12"/>
      <c r="O1339" s="12" t="str">
        <f t="shared" si="179"/>
        <v>PH.IC.PA.112506.01</v>
      </c>
      <c r="Q1339" s="12" t="str">
        <f t="shared" si="180"/>
        <v>CL.IC.PA.112506.01</v>
      </c>
    </row>
    <row r="1340" spans="1:19" ht="15">
      <c r="A1340" s="25" t="s">
        <v>6896</v>
      </c>
      <c r="B1340" s="25"/>
      <c r="C1340" s="22" t="s">
        <v>8048</v>
      </c>
      <c r="D1340" s="25"/>
      <c r="E1340" s="2" t="s">
        <v>7711</v>
      </c>
      <c r="F1340" s="25" t="s">
        <v>7486</v>
      </c>
      <c r="G1340" s="25" t="s">
        <v>7725</v>
      </c>
      <c r="H1340" s="22" t="s">
        <v>1419</v>
      </c>
      <c r="I1340" s="2" t="s">
        <v>7726</v>
      </c>
      <c r="J1340" s="11" t="str">
        <f t="shared" si="177"/>
        <v>IC.PA.112507</v>
      </c>
      <c r="K1340" s="2" t="s">
        <v>1192</v>
      </c>
      <c r="L1340" t="str">
        <f t="shared" si="181"/>
        <v>Scale = 6</v>
      </c>
      <c r="M1340" s="2" t="str">
        <f t="shared" si="178"/>
        <v>PI.IC.PA.112507.01</v>
      </c>
      <c r="N1340" s="12"/>
      <c r="O1340" s="12" t="str">
        <f t="shared" si="179"/>
        <v>PH.IC.PA.112507.01</v>
      </c>
      <c r="Q1340" s="12" t="str">
        <f t="shared" si="180"/>
        <v>CL.IC.PA.112507.01</v>
      </c>
    </row>
    <row r="1341" spans="1:19" ht="15">
      <c r="A1341" s="25" t="s">
        <v>6896</v>
      </c>
      <c r="B1341" s="25"/>
      <c r="C1341" s="22" t="s">
        <v>8048</v>
      </c>
      <c r="D1341" s="25"/>
      <c r="E1341" s="2" t="s">
        <v>7711</v>
      </c>
      <c r="F1341" s="25" t="s">
        <v>7486</v>
      </c>
      <c r="G1341" s="25" t="s">
        <v>8034</v>
      </c>
      <c r="H1341" s="22" t="s">
        <v>1550</v>
      </c>
      <c r="I1341" s="2" t="s">
        <v>8035</v>
      </c>
      <c r="J1341" s="11" t="str">
        <f t="shared" si="177"/>
        <v>IC.PA.112508</v>
      </c>
      <c r="K1341" s="2" t="s">
        <v>1192</v>
      </c>
      <c r="L1341" t="str">
        <f t="shared" si="181"/>
        <v>Scale = 7</v>
      </c>
      <c r="M1341" s="2" t="str">
        <f t="shared" si="178"/>
        <v>PI.IC.PA.112508.01</v>
      </c>
      <c r="N1341" s="12"/>
      <c r="O1341" s="12" t="str">
        <f t="shared" si="179"/>
        <v>PH.IC.PA.112508.01</v>
      </c>
      <c r="Q1341" s="12" t="str">
        <f t="shared" si="180"/>
        <v>CL.IC.PA.112508.01</v>
      </c>
    </row>
    <row r="1342" spans="1:19" ht="15">
      <c r="A1342" s="25" t="s">
        <v>6896</v>
      </c>
      <c r="B1342" s="25"/>
      <c r="C1342" s="22" t="s">
        <v>8048</v>
      </c>
      <c r="D1342" s="25"/>
      <c r="E1342" s="2" t="s">
        <v>7711</v>
      </c>
      <c r="F1342" s="25" t="s">
        <v>7486</v>
      </c>
      <c r="G1342" s="25" t="s">
        <v>8036</v>
      </c>
      <c r="H1342" s="22" t="s">
        <v>1551</v>
      </c>
      <c r="I1342" s="2" t="s">
        <v>8037</v>
      </c>
      <c r="J1342" s="11" t="str">
        <f t="shared" si="177"/>
        <v>IC.PA.112509</v>
      </c>
      <c r="K1342" s="2" t="s">
        <v>1192</v>
      </c>
      <c r="L1342" t="str">
        <f t="shared" si="181"/>
        <v>Scale = 8</v>
      </c>
      <c r="M1342" s="2" t="str">
        <f t="shared" si="178"/>
        <v>PI.IC.PA.112509.01</v>
      </c>
      <c r="N1342" s="12"/>
      <c r="O1342" s="12" t="str">
        <f t="shared" si="179"/>
        <v>PH.IC.PA.112509.01</v>
      </c>
      <c r="Q1342" s="12" t="str">
        <f t="shared" si="180"/>
        <v>CL.IC.PA.112509.01</v>
      </c>
    </row>
    <row r="1343" spans="1:19" ht="15">
      <c r="A1343" s="25" t="s">
        <v>6896</v>
      </c>
      <c r="B1343" s="25"/>
      <c r="C1343" s="22" t="s">
        <v>8048</v>
      </c>
      <c r="D1343" s="25"/>
      <c r="E1343" s="2" t="s">
        <v>7711</v>
      </c>
      <c r="F1343" s="25" t="s">
        <v>7486</v>
      </c>
      <c r="G1343" s="25" t="s">
        <v>8038</v>
      </c>
      <c r="H1343" s="22" t="s">
        <v>1571</v>
      </c>
      <c r="I1343" s="2" t="s">
        <v>7880</v>
      </c>
      <c r="J1343" s="11" t="str">
        <f t="shared" si="177"/>
        <v>IC.PA.112510</v>
      </c>
      <c r="K1343" s="2" t="s">
        <v>1192</v>
      </c>
      <c r="L1343" t="str">
        <f t="shared" si="181"/>
        <v>Scale = 9</v>
      </c>
      <c r="M1343" s="2" t="str">
        <f t="shared" si="178"/>
        <v>PI.IC.PA.112510.01</v>
      </c>
      <c r="N1343" s="12"/>
      <c r="O1343" s="12" t="str">
        <f t="shared" si="179"/>
        <v>PH.IC.PA.112510.01</v>
      </c>
      <c r="Q1343" s="12" t="str">
        <f t="shared" si="180"/>
        <v>CL.IC.PA.112510.01</v>
      </c>
    </row>
    <row r="1344" spans="1:19" ht="15">
      <c r="A1344" s="25" t="s">
        <v>6896</v>
      </c>
      <c r="B1344" s="25"/>
      <c r="C1344" s="22" t="s">
        <v>8048</v>
      </c>
      <c r="D1344" s="25"/>
      <c r="E1344" s="2" t="s">
        <v>7711</v>
      </c>
      <c r="F1344" s="25" t="s">
        <v>7486</v>
      </c>
      <c r="G1344" s="25" t="s">
        <v>7881</v>
      </c>
      <c r="H1344" s="22" t="s">
        <v>1298</v>
      </c>
      <c r="I1344" s="2" t="s">
        <v>7882</v>
      </c>
      <c r="J1344" s="11" t="str">
        <f t="shared" si="177"/>
        <v>IC.PA.112511</v>
      </c>
      <c r="K1344" s="2" t="s">
        <v>1192</v>
      </c>
      <c r="L1344" t="str">
        <f t="shared" si="181"/>
        <v>Scale = 10 Worse possible pain</v>
      </c>
      <c r="M1344" s="2" t="str">
        <f t="shared" si="178"/>
        <v>PI.IC.PA.112511.01</v>
      </c>
      <c r="N1344" s="12"/>
      <c r="O1344" s="12" t="str">
        <f t="shared" si="179"/>
        <v>PH.IC.PA.112511.01</v>
      </c>
      <c r="Q1344" s="12" t="str">
        <f t="shared" si="180"/>
        <v>CL.IC.PA.112511.01</v>
      </c>
    </row>
    <row r="1345" spans="1:19" ht="15">
      <c r="A1345" s="25" t="s">
        <v>6896</v>
      </c>
      <c r="B1345" s="25"/>
      <c r="C1345" s="22" t="s">
        <v>8048</v>
      </c>
      <c r="D1345" s="25"/>
      <c r="E1345" s="2" t="s">
        <v>7711</v>
      </c>
      <c r="F1345" s="25" t="s">
        <v>7486</v>
      </c>
      <c r="G1345" s="25" t="s">
        <v>5744</v>
      </c>
      <c r="H1345" s="22" t="s">
        <v>1299</v>
      </c>
      <c r="I1345" s="25">
        <v>99</v>
      </c>
      <c r="J1345" s="11" t="str">
        <f t="shared" si="177"/>
        <v>IC.PA.112512</v>
      </c>
      <c r="K1345" s="2" t="s">
        <v>1192</v>
      </c>
      <c r="L1345" t="str">
        <f t="shared" si="181"/>
        <v>Unable to assess</v>
      </c>
      <c r="M1345" s="2" t="str">
        <f t="shared" si="178"/>
        <v>PI.IC.PA.112512.01</v>
      </c>
      <c r="N1345" s="12"/>
      <c r="O1345" s="12" t="str">
        <f t="shared" si="179"/>
        <v>PH.IC.PA.112512.01</v>
      </c>
      <c r="Q1345" s="12" t="str">
        <f t="shared" si="180"/>
        <v>CL.IC.PA.112512.01</v>
      </c>
    </row>
    <row r="1346" spans="1:19" ht="15">
      <c r="A1346" t="s">
        <v>6896</v>
      </c>
      <c r="C1346" s="22" t="s">
        <v>8048</v>
      </c>
      <c r="D1346" t="s">
        <v>7883</v>
      </c>
      <c r="E1346" s="2" t="s">
        <v>9453</v>
      </c>
      <c r="F1346" t="s">
        <v>7487</v>
      </c>
      <c r="G1346" t="s">
        <v>7885</v>
      </c>
      <c r="H1346" s="22" t="s">
        <v>1396</v>
      </c>
      <c r="I1346" s="2" t="s">
        <v>7886</v>
      </c>
      <c r="J1346" s="11" t="str">
        <f t="shared" si="177"/>
        <v>IC.PA.112601</v>
      </c>
      <c r="K1346" s="2" t="s">
        <v>1192</v>
      </c>
      <c r="L1346" t="str">
        <f t="shared" si="181"/>
        <v>1 = asleep, easy to arouse to entering room, awake and alert</v>
      </c>
      <c r="M1346" s="2" t="str">
        <f t="shared" si="178"/>
        <v>PI.IC.PA.112601.01</v>
      </c>
      <c r="N1346" s="12"/>
      <c r="O1346" s="12" t="str">
        <f t="shared" si="179"/>
        <v>PH.IC.PA.112601.01</v>
      </c>
      <c r="Q1346" s="12" t="str">
        <f t="shared" si="180"/>
        <v>CL.IC.PA.112601.01</v>
      </c>
      <c r="R1346" t="s">
        <v>1141</v>
      </c>
      <c r="S1346">
        <v>488</v>
      </c>
    </row>
    <row r="1347" spans="1:19" ht="15">
      <c r="A1347" t="s">
        <v>6896</v>
      </c>
      <c r="C1347" s="22" t="s">
        <v>8048</v>
      </c>
      <c r="E1347" s="2" t="s">
        <v>9453</v>
      </c>
      <c r="F1347" t="s">
        <v>7487</v>
      </c>
      <c r="G1347" t="s">
        <v>7887</v>
      </c>
      <c r="H1347" s="22" t="s">
        <v>1398</v>
      </c>
      <c r="I1347" s="2" t="s">
        <v>7888</v>
      </c>
      <c r="J1347" s="11" t="str">
        <f t="shared" si="177"/>
        <v>IC.PA.112602</v>
      </c>
      <c r="K1347" s="2" t="s">
        <v>11324</v>
      </c>
      <c r="L1347" t="str">
        <f t="shared" si="181"/>
        <v>2 = slightly drowsy, easy to arouse to sound</v>
      </c>
      <c r="M1347" s="2" t="str">
        <f t="shared" si="178"/>
        <v>PI.IC.PA.112602.01</v>
      </c>
      <c r="N1347" s="12"/>
      <c r="O1347" s="12" t="str">
        <f t="shared" si="179"/>
        <v>PH.IC.PA.112602.01</v>
      </c>
      <c r="Q1347" s="12" t="str">
        <f t="shared" si="180"/>
        <v>CL.IC.PA.112602.01</v>
      </c>
      <c r="R1347" t="s">
        <v>1141</v>
      </c>
      <c r="S1347">
        <v>488</v>
      </c>
    </row>
    <row r="1348" spans="1:19" ht="15">
      <c r="A1348" t="s">
        <v>6896</v>
      </c>
      <c r="C1348" s="22" t="s">
        <v>8048</v>
      </c>
      <c r="E1348" s="2" t="s">
        <v>9453</v>
      </c>
      <c r="F1348" t="s">
        <v>7631</v>
      </c>
      <c r="G1348" t="s">
        <v>7741</v>
      </c>
      <c r="H1348" s="22" t="s">
        <v>1400</v>
      </c>
      <c r="I1348" s="2" t="s">
        <v>7742</v>
      </c>
      <c r="J1348" s="11" t="str">
        <f t="shared" si="177"/>
        <v>IC.PA.112603</v>
      </c>
      <c r="K1348" s="2" t="s">
        <v>11324</v>
      </c>
      <c r="L1348" t="str">
        <f t="shared" si="181"/>
        <v>3 = frequently drowsy, dozes mid-sentence, arouse to touch</v>
      </c>
      <c r="M1348" s="2" t="str">
        <f t="shared" si="178"/>
        <v>PI.IC.PA.112603.01</v>
      </c>
      <c r="N1348" s="12"/>
      <c r="O1348" s="12" t="str">
        <f t="shared" si="179"/>
        <v>PH.IC.PA.112603.01</v>
      </c>
      <c r="Q1348" s="12" t="str">
        <f t="shared" si="180"/>
        <v>CL.IC.PA.112603.01</v>
      </c>
      <c r="R1348" t="s">
        <v>1141</v>
      </c>
      <c r="S1348">
        <v>488</v>
      </c>
    </row>
    <row r="1349" spans="1:19" ht="15">
      <c r="A1349" t="s">
        <v>6896</v>
      </c>
      <c r="C1349" s="22" t="s">
        <v>8048</v>
      </c>
      <c r="E1349" s="2" t="s">
        <v>9453</v>
      </c>
      <c r="F1349" t="s">
        <v>7631</v>
      </c>
      <c r="G1349" t="s">
        <v>7743</v>
      </c>
      <c r="H1349" s="22" t="s">
        <v>1402</v>
      </c>
      <c r="I1349" s="2" t="s">
        <v>7744</v>
      </c>
      <c r="J1349" s="11" t="str">
        <f t="shared" si="177"/>
        <v>IC.PA.112604</v>
      </c>
      <c r="K1349" s="2" t="s">
        <v>11324</v>
      </c>
      <c r="L1349" t="str">
        <f t="shared" si="181"/>
        <v>4 = minimal or no response</v>
      </c>
      <c r="M1349" s="2" t="str">
        <f t="shared" si="178"/>
        <v>PI.IC.PA.112604.01</v>
      </c>
      <c r="N1349" s="12"/>
      <c r="O1349" s="12" t="str">
        <f t="shared" si="179"/>
        <v>PH.IC.PA.112604.01</v>
      </c>
      <c r="Q1349" s="12" t="str">
        <f t="shared" si="180"/>
        <v>CL.IC.PA.112604.01</v>
      </c>
      <c r="R1349" t="s">
        <v>1141</v>
      </c>
      <c r="S1349">
        <v>488</v>
      </c>
    </row>
    <row r="1350" spans="1:19" ht="15">
      <c r="A1350" s="25" t="s">
        <v>6896</v>
      </c>
      <c r="B1350" s="25" t="s">
        <v>7632</v>
      </c>
      <c r="C1350" s="22" t="s">
        <v>11023</v>
      </c>
      <c r="D1350" s="25" t="s">
        <v>7976</v>
      </c>
      <c r="E1350" s="2" t="s">
        <v>11324</v>
      </c>
      <c r="F1350" s="25" t="s">
        <v>7633</v>
      </c>
      <c r="G1350" s="25" t="s">
        <v>7279</v>
      </c>
      <c r="H1350" s="22" t="s">
        <v>1396</v>
      </c>
      <c r="I1350" s="25">
        <v>0</v>
      </c>
      <c r="J1350" s="11" t="str">
        <f t="shared" si="177"/>
        <v>IC.PA.120101</v>
      </c>
      <c r="K1350" s="2" t="s">
        <v>11324</v>
      </c>
      <c r="L1350" t="str">
        <f t="shared" si="181"/>
        <v xml:space="preserve">      No Pain (0/10)</v>
      </c>
      <c r="M1350" s="2" t="str">
        <f t="shared" si="178"/>
        <v>PI.IC.PA.120101.01</v>
      </c>
      <c r="N1350" s="12"/>
      <c r="O1350" s="12" t="str">
        <f t="shared" si="179"/>
        <v>PH.IC.PA.120101.01</v>
      </c>
      <c r="Q1350" s="12" t="str">
        <f t="shared" si="180"/>
        <v>CL.IC.PA.120101.01</v>
      </c>
    </row>
    <row r="1351" spans="1:19" ht="15">
      <c r="A1351" s="25" t="s">
        <v>6896</v>
      </c>
      <c r="B1351" s="25"/>
      <c r="C1351" s="22" t="s">
        <v>11023</v>
      </c>
      <c r="D1351" s="25"/>
      <c r="E1351" s="2" t="s">
        <v>11324</v>
      </c>
      <c r="F1351" s="25" t="s">
        <v>7633</v>
      </c>
      <c r="G1351" s="25" t="s">
        <v>7280</v>
      </c>
      <c r="H1351" s="22" t="s">
        <v>1398</v>
      </c>
      <c r="I1351" s="25">
        <v>1</v>
      </c>
      <c r="J1351" s="11" t="str">
        <f t="shared" si="177"/>
        <v>IC.PA.120102</v>
      </c>
      <c r="K1351" s="2" t="s">
        <v>11324</v>
      </c>
      <c r="L1351" t="str">
        <f t="shared" si="181"/>
        <v xml:space="preserve">      Level 1 (1/10)</v>
      </c>
      <c r="M1351" s="2" t="str">
        <f t="shared" si="178"/>
        <v>PI.IC.PA.120102.01</v>
      </c>
      <c r="N1351" s="12"/>
      <c r="O1351" s="12" t="str">
        <f t="shared" si="179"/>
        <v>PH.IC.PA.120102.01</v>
      </c>
      <c r="Q1351" s="12" t="str">
        <f t="shared" si="180"/>
        <v>CL.IC.PA.120102.01</v>
      </c>
    </row>
    <row r="1352" spans="1:19" ht="15">
      <c r="A1352" s="25" t="s">
        <v>6896</v>
      </c>
      <c r="B1352" s="25"/>
      <c r="C1352" s="22" t="s">
        <v>11023</v>
      </c>
      <c r="D1352" s="25"/>
      <c r="E1352" s="2" t="s">
        <v>11324</v>
      </c>
      <c r="F1352" s="25" t="s">
        <v>7633</v>
      </c>
      <c r="G1352" s="25" t="s">
        <v>7281</v>
      </c>
      <c r="H1352" s="22" t="s">
        <v>1400</v>
      </c>
      <c r="I1352" s="25">
        <v>2</v>
      </c>
      <c r="J1352" s="11" t="str">
        <f t="shared" si="177"/>
        <v>IC.PA.120103</v>
      </c>
      <c r="K1352" s="2" t="s">
        <v>11324</v>
      </c>
      <c r="L1352" t="str">
        <f t="shared" si="181"/>
        <v xml:space="preserve">      Level 2 (2/10)</v>
      </c>
      <c r="M1352" s="2" t="str">
        <f t="shared" si="178"/>
        <v>PI.IC.PA.120103.01</v>
      </c>
      <c r="N1352" s="12"/>
      <c r="O1352" s="12" t="str">
        <f t="shared" si="179"/>
        <v>PH.IC.PA.120103.01</v>
      </c>
      <c r="Q1352" s="12" t="str">
        <f t="shared" si="180"/>
        <v>CL.IC.PA.120103.01</v>
      </c>
    </row>
    <row r="1353" spans="1:19" ht="15">
      <c r="A1353" s="25" t="s">
        <v>6896</v>
      </c>
      <c r="B1353" s="25"/>
      <c r="C1353" s="22" t="s">
        <v>11023</v>
      </c>
      <c r="D1353" s="25"/>
      <c r="E1353" s="2" t="s">
        <v>11324</v>
      </c>
      <c r="F1353" s="25" t="s">
        <v>7633</v>
      </c>
      <c r="G1353" s="25" t="s">
        <v>7458</v>
      </c>
      <c r="H1353" s="22" t="s">
        <v>1402</v>
      </c>
      <c r="I1353" s="25">
        <v>3</v>
      </c>
      <c r="J1353" s="11" t="str">
        <f t="shared" si="177"/>
        <v>IC.PA.120104</v>
      </c>
      <c r="K1353" s="2" t="s">
        <v>11324</v>
      </c>
      <c r="L1353" t="str">
        <f t="shared" si="181"/>
        <v xml:space="preserve">      Level 3 (3/10)</v>
      </c>
      <c r="M1353" s="2" t="str">
        <f t="shared" si="178"/>
        <v>PI.IC.PA.120104.01</v>
      </c>
      <c r="N1353" s="12"/>
      <c r="O1353" s="12" t="str">
        <f t="shared" si="179"/>
        <v>PH.IC.PA.120104.01</v>
      </c>
      <c r="Q1353" s="12" t="str">
        <f t="shared" si="180"/>
        <v>CL.IC.PA.120104.01</v>
      </c>
    </row>
    <row r="1354" spans="1:19" ht="15">
      <c r="A1354" s="25" t="s">
        <v>6896</v>
      </c>
      <c r="B1354" s="25"/>
      <c r="C1354" s="22" t="s">
        <v>11023</v>
      </c>
      <c r="D1354" s="25"/>
      <c r="E1354" s="2" t="s">
        <v>11324</v>
      </c>
      <c r="F1354" s="25" t="s">
        <v>7633</v>
      </c>
      <c r="G1354" s="25" t="s">
        <v>7459</v>
      </c>
      <c r="H1354" s="22" t="s">
        <v>1404</v>
      </c>
      <c r="I1354" s="25">
        <v>4</v>
      </c>
      <c r="J1354" s="11" t="str">
        <f t="shared" si="177"/>
        <v>IC.PA.120105</v>
      </c>
      <c r="K1354" s="2" t="s">
        <v>11324</v>
      </c>
      <c r="L1354" t="str">
        <f t="shared" si="181"/>
        <v xml:space="preserve">      Level 4 (4/10)</v>
      </c>
      <c r="M1354" s="2" t="str">
        <f t="shared" si="178"/>
        <v>PI.IC.PA.120105.01</v>
      </c>
      <c r="N1354" s="12"/>
      <c r="O1354" s="12" t="str">
        <f t="shared" si="179"/>
        <v>PH.IC.PA.120105.01</v>
      </c>
      <c r="Q1354" s="12" t="str">
        <f t="shared" si="180"/>
        <v>CL.IC.PA.120105.01</v>
      </c>
    </row>
    <row r="1355" spans="1:19" ht="15">
      <c r="A1355" s="25" t="s">
        <v>6896</v>
      </c>
      <c r="B1355" s="25"/>
      <c r="C1355" s="22" t="s">
        <v>11023</v>
      </c>
      <c r="D1355" s="25"/>
      <c r="E1355" s="2" t="s">
        <v>11324</v>
      </c>
      <c r="F1355" s="25" t="s">
        <v>7633</v>
      </c>
      <c r="G1355" s="25" t="s">
        <v>7460</v>
      </c>
      <c r="H1355" s="22" t="s">
        <v>1406</v>
      </c>
      <c r="I1355" s="25">
        <v>5</v>
      </c>
      <c r="J1355" s="11" t="str">
        <f t="shared" si="177"/>
        <v>IC.PA.120106</v>
      </c>
      <c r="K1355" s="2" t="s">
        <v>11324</v>
      </c>
      <c r="L1355" t="str">
        <f t="shared" si="181"/>
        <v xml:space="preserve">      Level 5 (5/10)</v>
      </c>
      <c r="M1355" s="2" t="str">
        <f t="shared" si="178"/>
        <v>PI.IC.PA.120106.01</v>
      </c>
      <c r="N1355" s="12"/>
      <c r="O1355" s="12" t="str">
        <f t="shared" si="179"/>
        <v>PH.IC.PA.120106.01</v>
      </c>
      <c r="Q1355" s="12" t="str">
        <f t="shared" si="180"/>
        <v>CL.IC.PA.120106.01</v>
      </c>
    </row>
    <row r="1356" spans="1:19" ht="15">
      <c r="A1356" s="25" t="s">
        <v>6896</v>
      </c>
      <c r="B1356" s="25"/>
      <c r="C1356" s="22" t="s">
        <v>11023</v>
      </c>
      <c r="D1356" s="25"/>
      <c r="E1356" s="2" t="s">
        <v>11324</v>
      </c>
      <c r="F1356" s="25" t="s">
        <v>7633</v>
      </c>
      <c r="G1356" s="25" t="s">
        <v>7461</v>
      </c>
      <c r="H1356" s="22" t="s">
        <v>1419</v>
      </c>
      <c r="I1356" s="25">
        <v>6</v>
      </c>
      <c r="J1356" s="11" t="str">
        <f t="shared" si="177"/>
        <v>IC.PA.120107</v>
      </c>
      <c r="K1356" s="2" t="s">
        <v>11324</v>
      </c>
      <c r="L1356" t="str">
        <f t="shared" si="181"/>
        <v xml:space="preserve">      Level 6 (6/10)</v>
      </c>
      <c r="M1356" s="2" t="str">
        <f t="shared" si="178"/>
        <v>PI.IC.PA.120107.01</v>
      </c>
      <c r="N1356" s="12"/>
      <c r="O1356" s="12" t="str">
        <f t="shared" si="179"/>
        <v>PH.IC.PA.120107.01</v>
      </c>
      <c r="Q1356" s="12" t="str">
        <f t="shared" si="180"/>
        <v>CL.IC.PA.120107.01</v>
      </c>
    </row>
    <row r="1357" spans="1:19" ht="15">
      <c r="A1357" s="25" t="s">
        <v>6896</v>
      </c>
      <c r="B1357" s="25"/>
      <c r="C1357" s="22" t="s">
        <v>11023</v>
      </c>
      <c r="D1357" s="25"/>
      <c r="E1357" s="2" t="s">
        <v>11324</v>
      </c>
      <c r="F1357" s="25" t="s">
        <v>7633</v>
      </c>
      <c r="G1357" s="25" t="s">
        <v>7462</v>
      </c>
      <c r="H1357" s="22" t="s">
        <v>1550</v>
      </c>
      <c r="I1357" s="25">
        <v>7</v>
      </c>
      <c r="J1357" s="11" t="str">
        <f t="shared" si="177"/>
        <v>IC.PA.120108</v>
      </c>
      <c r="K1357" s="2" t="s">
        <v>11324</v>
      </c>
      <c r="L1357" t="str">
        <f t="shared" si="181"/>
        <v xml:space="preserve">      Level 7 (7/10)</v>
      </c>
      <c r="M1357" s="2" t="str">
        <f t="shared" si="178"/>
        <v>PI.IC.PA.120108.01</v>
      </c>
      <c r="N1357" s="12"/>
      <c r="O1357" s="12" t="str">
        <f t="shared" si="179"/>
        <v>PH.IC.PA.120108.01</v>
      </c>
      <c r="Q1357" s="12" t="str">
        <f t="shared" si="180"/>
        <v>CL.IC.PA.120108.01</v>
      </c>
    </row>
    <row r="1358" spans="1:19" ht="15">
      <c r="A1358" s="25" t="s">
        <v>6896</v>
      </c>
      <c r="B1358" s="25"/>
      <c r="C1358" s="22" t="s">
        <v>11023</v>
      </c>
      <c r="D1358" s="25"/>
      <c r="E1358" s="2" t="s">
        <v>11324</v>
      </c>
      <c r="F1358" s="25" t="s">
        <v>7633</v>
      </c>
      <c r="G1358" s="25" t="s">
        <v>7463</v>
      </c>
      <c r="H1358" s="22" t="s">
        <v>1551</v>
      </c>
      <c r="I1358" s="25">
        <v>8</v>
      </c>
      <c r="J1358" s="11" t="str">
        <f t="shared" si="177"/>
        <v>IC.PA.120109</v>
      </c>
      <c r="K1358" s="2" t="s">
        <v>11324</v>
      </c>
      <c r="L1358" t="str">
        <f t="shared" si="181"/>
        <v xml:space="preserve">      Level 8 (8/10)</v>
      </c>
      <c r="M1358" s="2" t="str">
        <f t="shared" si="178"/>
        <v>PI.IC.PA.120109.01</v>
      </c>
      <c r="N1358" s="12"/>
      <c r="O1358" s="12" t="str">
        <f t="shared" si="179"/>
        <v>PH.IC.PA.120109.01</v>
      </c>
      <c r="Q1358" s="12" t="str">
        <f t="shared" si="180"/>
        <v>CL.IC.PA.120109.01</v>
      </c>
    </row>
    <row r="1359" spans="1:19" ht="15">
      <c r="A1359" s="25" t="s">
        <v>6896</v>
      </c>
      <c r="B1359" s="25"/>
      <c r="C1359" s="22" t="s">
        <v>11023</v>
      </c>
      <c r="D1359" s="25"/>
      <c r="E1359" s="2" t="s">
        <v>11324</v>
      </c>
      <c r="F1359" s="25" t="s">
        <v>7633</v>
      </c>
      <c r="G1359" s="25" t="s">
        <v>7113</v>
      </c>
      <c r="H1359" s="22" t="s">
        <v>1571</v>
      </c>
      <c r="I1359" s="25">
        <v>9</v>
      </c>
      <c r="J1359" s="11" t="str">
        <f t="shared" si="177"/>
        <v>IC.PA.120110</v>
      </c>
      <c r="K1359" s="2" t="s">
        <v>11324</v>
      </c>
      <c r="L1359" t="str">
        <f t="shared" si="181"/>
        <v xml:space="preserve">      Level 9 (9/10)</v>
      </c>
      <c r="M1359" s="2" t="str">
        <f t="shared" si="178"/>
        <v>PI.IC.PA.120110.01</v>
      </c>
      <c r="N1359" s="12"/>
      <c r="O1359" s="12" t="str">
        <f t="shared" si="179"/>
        <v>PH.IC.PA.120110.01</v>
      </c>
      <c r="Q1359" s="12" t="str">
        <f t="shared" si="180"/>
        <v>CL.IC.PA.120110.01</v>
      </c>
    </row>
    <row r="1360" spans="1:19" ht="15">
      <c r="A1360" s="25" t="s">
        <v>6896</v>
      </c>
      <c r="B1360" s="25"/>
      <c r="C1360" s="22" t="s">
        <v>11023</v>
      </c>
      <c r="D1360" s="25"/>
      <c r="E1360" s="2" t="s">
        <v>11324</v>
      </c>
      <c r="F1360" s="25" t="s">
        <v>7633</v>
      </c>
      <c r="G1360" s="25" t="s">
        <v>6934</v>
      </c>
      <c r="H1360" s="22" t="s">
        <v>1298</v>
      </c>
      <c r="I1360" s="25">
        <v>10</v>
      </c>
      <c r="J1360" s="11" t="str">
        <f t="shared" si="177"/>
        <v>IC.PA.120111</v>
      </c>
      <c r="K1360" s="2" t="s">
        <v>11324</v>
      </c>
      <c r="L1360" t="str">
        <f t="shared" si="181"/>
        <v xml:space="preserve">      Worst possible pain (10/10)</v>
      </c>
      <c r="M1360" s="2" t="str">
        <f t="shared" si="178"/>
        <v>PI.IC.PA.120111.01</v>
      </c>
      <c r="N1360" s="12"/>
      <c r="O1360" s="12" t="str">
        <f t="shared" si="179"/>
        <v>PH.IC.PA.120111.01</v>
      </c>
      <c r="Q1360" s="12" t="str">
        <f t="shared" si="180"/>
        <v>CL.IC.PA.120111.01</v>
      </c>
    </row>
    <row r="1361" spans="1:17" ht="15">
      <c r="A1361" s="25" t="s">
        <v>6896</v>
      </c>
      <c r="B1361" s="25"/>
      <c r="C1361" s="22" t="s">
        <v>11023</v>
      </c>
      <c r="D1361" s="25" t="s">
        <v>7815</v>
      </c>
      <c r="E1361" s="2" t="s">
        <v>1199</v>
      </c>
      <c r="F1361" s="25" t="s">
        <v>7633</v>
      </c>
      <c r="G1361" s="25" t="s">
        <v>7322</v>
      </c>
      <c r="H1361" s="22" t="s">
        <v>1396</v>
      </c>
      <c r="I1361" s="25" t="s">
        <v>1190</v>
      </c>
      <c r="J1361" s="11" t="str">
        <f t="shared" si="177"/>
        <v>IC.PA.120201</v>
      </c>
      <c r="K1361" s="2" t="s">
        <v>11324</v>
      </c>
      <c r="L1361" t="str">
        <f t="shared" si="181"/>
        <v xml:space="preserve">      Increase activity</v>
      </c>
      <c r="M1361" s="2" t="str">
        <f t="shared" si="178"/>
        <v>PI.IC.PA.120201.01</v>
      </c>
      <c r="N1361" s="12"/>
      <c r="O1361" s="12" t="str">
        <f t="shared" si="179"/>
        <v>PH.IC.PA.120201.01</v>
      </c>
      <c r="Q1361" s="12" t="str">
        <f t="shared" si="180"/>
        <v>CL.IC.PA.120201.01</v>
      </c>
    </row>
    <row r="1362" spans="1:17" ht="15">
      <c r="A1362" s="25" t="s">
        <v>6896</v>
      </c>
      <c r="B1362" s="25"/>
      <c r="C1362" s="22" t="s">
        <v>11023</v>
      </c>
      <c r="D1362" s="25"/>
      <c r="E1362" s="2" t="s">
        <v>923</v>
      </c>
      <c r="F1362" s="25" t="s">
        <v>7633</v>
      </c>
      <c r="G1362" s="25" t="s">
        <v>7498</v>
      </c>
      <c r="H1362" s="22" t="s">
        <v>1398</v>
      </c>
      <c r="I1362" s="25" t="s">
        <v>7499</v>
      </c>
      <c r="J1362" s="11" t="str">
        <f t="shared" si="177"/>
        <v>IC.PA.120202</v>
      </c>
      <c r="K1362" s="2" t="s">
        <v>1192</v>
      </c>
      <c r="L1362" t="str">
        <f t="shared" si="181"/>
        <v xml:space="preserve">      Improve sleep</v>
      </c>
      <c r="M1362" s="2" t="str">
        <f t="shared" si="178"/>
        <v>PI.IC.PA.120202.01</v>
      </c>
      <c r="N1362" s="12"/>
      <c r="O1362" s="12" t="str">
        <f t="shared" si="179"/>
        <v>PH.IC.PA.120202.01</v>
      </c>
      <c r="Q1362" s="12" t="str">
        <f t="shared" si="180"/>
        <v>CL.IC.PA.120202.01</v>
      </c>
    </row>
    <row r="1363" spans="1:17" ht="15">
      <c r="A1363" s="25" t="s">
        <v>6896</v>
      </c>
      <c r="B1363" s="25"/>
      <c r="C1363" s="22" t="s">
        <v>11023</v>
      </c>
      <c r="D1363" s="25"/>
      <c r="E1363" s="2" t="s">
        <v>923</v>
      </c>
      <c r="F1363" s="25" t="s">
        <v>7633</v>
      </c>
      <c r="G1363" s="25" t="s">
        <v>7500</v>
      </c>
      <c r="H1363" s="22" t="s">
        <v>1400</v>
      </c>
      <c r="I1363" s="25" t="s">
        <v>7501</v>
      </c>
      <c r="J1363" s="11" t="str">
        <f t="shared" si="177"/>
        <v>IC.PA.120203</v>
      </c>
      <c r="K1363" s="2" t="s">
        <v>1192</v>
      </c>
      <c r="L1363" t="str">
        <f t="shared" si="181"/>
        <v xml:space="preserve">      Improve activity of daily living</v>
      </c>
      <c r="M1363" s="2" t="str">
        <f t="shared" si="178"/>
        <v>PI.IC.PA.120203.01</v>
      </c>
      <c r="N1363" s="12"/>
      <c r="O1363" s="12" t="str">
        <f t="shared" si="179"/>
        <v>PH.IC.PA.120203.01</v>
      </c>
      <c r="Q1363" s="12" t="str">
        <f t="shared" si="180"/>
        <v>CL.IC.PA.120203.01</v>
      </c>
    </row>
    <row r="1364" spans="1:17" ht="15">
      <c r="A1364" s="25" t="s">
        <v>6896</v>
      </c>
      <c r="B1364" s="25"/>
      <c r="C1364" s="22" t="s">
        <v>11023</v>
      </c>
      <c r="D1364" s="25"/>
      <c r="E1364" s="2" t="s">
        <v>923</v>
      </c>
      <c r="F1364" s="25" t="s">
        <v>7633</v>
      </c>
      <c r="G1364" s="25" t="s">
        <v>7502</v>
      </c>
      <c r="H1364" s="22" t="s">
        <v>1402</v>
      </c>
      <c r="I1364" s="25" t="s">
        <v>7503</v>
      </c>
      <c r="J1364" s="11" t="str">
        <f t="shared" si="177"/>
        <v>IC.PA.120204</v>
      </c>
      <c r="K1364" s="2" t="s">
        <v>1192</v>
      </c>
      <c r="L1364" t="str">
        <f t="shared" si="181"/>
        <v xml:space="preserve">      Improve mood</v>
      </c>
      <c r="M1364" s="2" t="str">
        <f t="shared" si="178"/>
        <v>PI.IC.PA.120204.01</v>
      </c>
      <c r="N1364" s="12"/>
      <c r="O1364" s="12" t="str">
        <f t="shared" si="179"/>
        <v>PH.IC.PA.120204.01</v>
      </c>
      <c r="Q1364" s="12" t="str">
        <f t="shared" si="180"/>
        <v>CL.IC.PA.120204.01</v>
      </c>
    </row>
    <row r="1365" spans="1:17" ht="15">
      <c r="A1365" s="25" t="s">
        <v>6896</v>
      </c>
      <c r="B1365" s="25"/>
      <c r="C1365" s="22" t="s">
        <v>11023</v>
      </c>
      <c r="D1365" s="25"/>
      <c r="E1365" s="2" t="s">
        <v>923</v>
      </c>
      <c r="F1365" s="25" t="s">
        <v>7633</v>
      </c>
      <c r="G1365" s="25" t="s">
        <v>7504</v>
      </c>
      <c r="H1365" s="22" t="s">
        <v>1404</v>
      </c>
      <c r="I1365" s="25" t="s">
        <v>7505</v>
      </c>
      <c r="J1365" s="11" t="str">
        <f t="shared" si="177"/>
        <v>IC.PA.120205</v>
      </c>
      <c r="K1365" s="2" t="s">
        <v>1192</v>
      </c>
      <c r="L1365" t="str">
        <f t="shared" si="181"/>
        <v xml:space="preserve">      Reduce drugs</v>
      </c>
      <c r="M1365" s="2" t="str">
        <f t="shared" si="178"/>
        <v>PI.IC.PA.120205.01</v>
      </c>
      <c r="N1365" s="12"/>
      <c r="O1365" s="12" t="str">
        <f t="shared" si="179"/>
        <v>PH.IC.PA.120205.01</v>
      </c>
      <c r="Q1365" s="12" t="str">
        <f t="shared" si="180"/>
        <v>CL.IC.PA.120205.01</v>
      </c>
    </row>
    <row r="1366" spans="1:17" ht="15">
      <c r="A1366" s="25" t="s">
        <v>6896</v>
      </c>
      <c r="B1366" s="25"/>
      <c r="C1366" s="22" t="s">
        <v>11023</v>
      </c>
      <c r="D1366" s="25" t="s">
        <v>7816</v>
      </c>
      <c r="E1366" s="2" t="s">
        <v>1202</v>
      </c>
      <c r="F1366" s="25" t="s">
        <v>7634</v>
      </c>
      <c r="G1366" s="25" t="s">
        <v>7650</v>
      </c>
      <c r="H1366" s="22" t="s">
        <v>1396</v>
      </c>
      <c r="I1366" s="25" t="s">
        <v>1001</v>
      </c>
      <c r="J1366" s="11" t="str">
        <f t="shared" si="177"/>
        <v>IC.PA.120301</v>
      </c>
      <c r="K1366" s="2" t="s">
        <v>1192</v>
      </c>
      <c r="L1366" t="str">
        <f t="shared" si="181"/>
        <v xml:space="preserve">      Aggravating factor none</v>
      </c>
      <c r="M1366" s="2" t="str">
        <f t="shared" si="178"/>
        <v>PI.IC.PA.120301.01</v>
      </c>
      <c r="N1366" s="12"/>
      <c r="O1366" s="12" t="str">
        <f t="shared" si="179"/>
        <v>PH.IC.PA.120301.01</v>
      </c>
      <c r="Q1366" s="12" t="str">
        <f t="shared" si="180"/>
        <v>CL.IC.PA.120301.01</v>
      </c>
    </row>
    <row r="1367" spans="1:17" ht="15">
      <c r="A1367" s="25" t="s">
        <v>6896</v>
      </c>
      <c r="B1367" s="25"/>
      <c r="C1367" s="22" t="s">
        <v>11023</v>
      </c>
      <c r="D1367" s="25"/>
      <c r="E1367" s="2" t="s">
        <v>1202</v>
      </c>
      <c r="F1367" s="25" t="s">
        <v>7634</v>
      </c>
      <c r="G1367" s="25" t="s">
        <v>7651</v>
      </c>
      <c r="H1367" s="22" t="s">
        <v>1398</v>
      </c>
      <c r="I1367" s="25" t="s">
        <v>7508</v>
      </c>
      <c r="J1367" s="11" t="str">
        <f t="shared" ref="J1367:J1457" si="182">CONCATENATE("IC.PA.",C1367,E1367,H1367)</f>
        <v>IC.PA.120302</v>
      </c>
      <c r="K1367" s="2" t="s">
        <v>1192</v>
      </c>
      <c r="L1367" t="str">
        <f t="shared" si="181"/>
        <v xml:space="preserve">      Aggravating factor coughing</v>
      </c>
      <c r="M1367" s="2" t="str">
        <f t="shared" ref="M1367:M1457" si="183">CONCATENATE("PI.",J1367,".",K1367)</f>
        <v>PI.IC.PA.120302.01</v>
      </c>
      <c r="N1367" s="12"/>
      <c r="O1367" s="12" t="str">
        <f t="shared" ref="O1367:O1457" si="184">CONCATENATE("PH.",J1367,".",K1367)</f>
        <v>PH.IC.PA.120302.01</v>
      </c>
      <c r="Q1367" s="12" t="str">
        <f t="shared" ref="Q1367:Q1457" si="185">CONCATENATE("CL.",J1367,".",K1367)</f>
        <v>CL.IC.PA.120302.01</v>
      </c>
    </row>
    <row r="1368" spans="1:17" ht="15">
      <c r="A1368" s="25" t="s">
        <v>6896</v>
      </c>
      <c r="B1368" s="25"/>
      <c r="C1368" s="22" t="s">
        <v>11023</v>
      </c>
      <c r="D1368" s="25"/>
      <c r="E1368" s="2" t="s">
        <v>1202</v>
      </c>
      <c r="F1368" s="25" t="s">
        <v>7634</v>
      </c>
      <c r="G1368" s="25" t="s">
        <v>7800</v>
      </c>
      <c r="H1368" s="22" t="s">
        <v>1400</v>
      </c>
      <c r="I1368" s="25" t="s">
        <v>7801</v>
      </c>
      <c r="J1368" s="11" t="str">
        <f t="shared" si="182"/>
        <v>IC.PA.120303</v>
      </c>
      <c r="K1368" s="2" t="s">
        <v>1192</v>
      </c>
      <c r="L1368" t="str">
        <f t="shared" si="181"/>
        <v xml:space="preserve">      Aggravating factor breathing</v>
      </c>
      <c r="M1368" s="2" t="str">
        <f t="shared" si="183"/>
        <v>PI.IC.PA.120303.01</v>
      </c>
      <c r="N1368" s="12"/>
      <c r="O1368" s="12" t="str">
        <f t="shared" si="184"/>
        <v>PH.IC.PA.120303.01</v>
      </c>
      <c r="Q1368" s="12" t="str">
        <f t="shared" si="185"/>
        <v>CL.IC.PA.120303.01</v>
      </c>
    </row>
    <row r="1369" spans="1:17" ht="15">
      <c r="A1369" s="25" t="s">
        <v>6896</v>
      </c>
      <c r="B1369" s="25"/>
      <c r="C1369" s="22" t="s">
        <v>11023</v>
      </c>
      <c r="D1369" s="25"/>
      <c r="E1369" s="2" t="s">
        <v>1202</v>
      </c>
      <c r="F1369" s="25" t="s">
        <v>7634</v>
      </c>
      <c r="G1369" s="25" t="s">
        <v>7802</v>
      </c>
      <c r="H1369" s="22" t="s">
        <v>1402</v>
      </c>
      <c r="I1369" s="25" t="s">
        <v>1249</v>
      </c>
      <c r="J1369" s="11" t="str">
        <f t="shared" si="182"/>
        <v>IC.PA.120304</v>
      </c>
      <c r="K1369" s="2" t="s">
        <v>1192</v>
      </c>
      <c r="L1369" t="str">
        <f t="shared" si="181"/>
        <v xml:space="preserve">      Aggravating factor cold</v>
      </c>
      <c r="M1369" s="2" t="str">
        <f t="shared" si="183"/>
        <v>PI.IC.PA.120304.01</v>
      </c>
      <c r="N1369" s="12"/>
      <c r="O1369" s="12" t="str">
        <f t="shared" si="184"/>
        <v>PH.IC.PA.120304.01</v>
      </c>
      <c r="Q1369" s="12" t="str">
        <f t="shared" si="185"/>
        <v>CL.IC.PA.120304.01</v>
      </c>
    </row>
    <row r="1370" spans="1:17" ht="15">
      <c r="A1370" s="25" t="s">
        <v>6896</v>
      </c>
      <c r="B1370" s="25"/>
      <c r="C1370" s="22" t="s">
        <v>11023</v>
      </c>
      <c r="D1370" s="25"/>
      <c r="E1370" s="2" t="s">
        <v>1202</v>
      </c>
      <c r="F1370" s="25" t="s">
        <v>7634</v>
      </c>
      <c r="G1370" s="25" t="s">
        <v>7803</v>
      </c>
      <c r="H1370" s="22" t="s">
        <v>1404</v>
      </c>
      <c r="I1370" s="25" t="s">
        <v>5612</v>
      </c>
      <c r="J1370" s="11" t="str">
        <f t="shared" si="182"/>
        <v>IC.PA.120305</v>
      </c>
      <c r="K1370" s="2" t="s">
        <v>1192</v>
      </c>
      <c r="L1370" t="str">
        <f t="shared" si="181"/>
        <v xml:space="preserve">      Aggravating factor heat</v>
      </c>
      <c r="M1370" s="2" t="str">
        <f t="shared" si="183"/>
        <v>PI.IC.PA.120305.01</v>
      </c>
      <c r="N1370" s="12"/>
      <c r="O1370" s="12" t="str">
        <f t="shared" si="184"/>
        <v>PH.IC.PA.120305.01</v>
      </c>
      <c r="Q1370" s="12" t="str">
        <f t="shared" si="185"/>
        <v>CL.IC.PA.120305.01</v>
      </c>
    </row>
    <row r="1371" spans="1:17" ht="15">
      <c r="A1371" s="25" t="s">
        <v>6896</v>
      </c>
      <c r="B1371" s="25"/>
      <c r="C1371" s="22" t="s">
        <v>11023</v>
      </c>
      <c r="D1371" s="25"/>
      <c r="E1371" s="2" t="s">
        <v>1202</v>
      </c>
      <c r="F1371" s="25" t="s">
        <v>7634</v>
      </c>
      <c r="G1371" s="25" t="s">
        <v>7511</v>
      </c>
      <c r="H1371" s="22" t="s">
        <v>1406</v>
      </c>
      <c r="I1371" s="25" t="s">
        <v>7512</v>
      </c>
      <c r="J1371" s="11" t="str">
        <f t="shared" si="182"/>
        <v>IC.PA.120306</v>
      </c>
      <c r="K1371" s="2" t="s">
        <v>1192</v>
      </c>
      <c r="L1371" t="str">
        <f t="shared" si="181"/>
        <v xml:space="preserve">      Aggravating factor exercise</v>
      </c>
      <c r="M1371" s="2" t="str">
        <f t="shared" si="183"/>
        <v>PI.IC.PA.120306.01</v>
      </c>
      <c r="N1371" s="12"/>
      <c r="O1371" s="12" t="str">
        <f t="shared" si="184"/>
        <v>PH.IC.PA.120306.01</v>
      </c>
      <c r="Q1371" s="12" t="str">
        <f t="shared" si="185"/>
        <v>CL.IC.PA.120306.01</v>
      </c>
    </row>
    <row r="1372" spans="1:17" ht="15">
      <c r="A1372" s="25" t="s">
        <v>6896</v>
      </c>
      <c r="B1372" s="25"/>
      <c r="C1372" s="22" t="s">
        <v>11023</v>
      </c>
      <c r="D1372" s="25"/>
      <c r="E1372" s="2" t="s">
        <v>1202</v>
      </c>
      <c r="F1372" s="25" t="s">
        <v>7634</v>
      </c>
      <c r="G1372" s="25" t="s">
        <v>7513</v>
      </c>
      <c r="H1372" s="22" t="s">
        <v>1419</v>
      </c>
      <c r="I1372" s="25" t="s">
        <v>4448</v>
      </c>
      <c r="J1372" s="11" t="str">
        <f t="shared" si="182"/>
        <v>IC.PA.120307</v>
      </c>
      <c r="K1372" s="2" t="s">
        <v>1192</v>
      </c>
      <c r="L1372" t="str">
        <f t="shared" si="181"/>
        <v xml:space="preserve">      Aggravating factor light</v>
      </c>
      <c r="M1372" s="2" t="str">
        <f t="shared" si="183"/>
        <v>PI.IC.PA.120307.01</v>
      </c>
      <c r="N1372" s="12"/>
      <c r="O1372" s="12" t="str">
        <f t="shared" si="184"/>
        <v>PH.IC.PA.120307.01</v>
      </c>
      <c r="Q1372" s="12" t="str">
        <f t="shared" si="185"/>
        <v>CL.IC.PA.120307.01</v>
      </c>
    </row>
    <row r="1373" spans="1:17" ht="15">
      <c r="A1373" s="25" t="s">
        <v>6896</v>
      </c>
      <c r="B1373" s="25"/>
      <c r="C1373" s="22" t="s">
        <v>11023</v>
      </c>
      <c r="D1373" s="25"/>
      <c r="E1373" s="2" t="s">
        <v>1202</v>
      </c>
      <c r="F1373" s="25" t="s">
        <v>7634</v>
      </c>
      <c r="G1373" s="25" t="s">
        <v>7514</v>
      </c>
      <c r="H1373" s="22" t="s">
        <v>1550</v>
      </c>
      <c r="I1373" s="25" t="s">
        <v>7515</v>
      </c>
      <c r="J1373" s="11" t="str">
        <f t="shared" si="182"/>
        <v>IC.PA.120308</v>
      </c>
      <c r="K1373" s="2" t="s">
        <v>1192</v>
      </c>
      <c r="L1373" t="str">
        <f t="shared" si="181"/>
        <v xml:space="preserve">      Aggravating factor movement</v>
      </c>
      <c r="M1373" s="2" t="str">
        <f t="shared" si="183"/>
        <v>PI.IC.PA.120308.01</v>
      </c>
      <c r="N1373" s="12"/>
      <c r="O1373" s="12" t="str">
        <f t="shared" si="184"/>
        <v>PH.IC.PA.120308.01</v>
      </c>
      <c r="Q1373" s="12" t="str">
        <f t="shared" si="185"/>
        <v>CL.IC.PA.120308.01</v>
      </c>
    </row>
    <row r="1374" spans="1:17" ht="15">
      <c r="A1374" s="25" t="s">
        <v>6896</v>
      </c>
      <c r="B1374" s="25"/>
      <c r="C1374" s="22" t="s">
        <v>11023</v>
      </c>
      <c r="D1374" s="25"/>
      <c r="E1374" s="2" t="s">
        <v>1202</v>
      </c>
      <c r="F1374" s="25" t="s">
        <v>7634</v>
      </c>
      <c r="G1374" s="25" t="s">
        <v>7516</v>
      </c>
      <c r="H1374" s="22" t="s">
        <v>1551</v>
      </c>
      <c r="I1374" s="25" t="s">
        <v>7654</v>
      </c>
      <c r="J1374" s="11" t="str">
        <f t="shared" si="182"/>
        <v>IC.PA.120309</v>
      </c>
      <c r="K1374" s="2" t="s">
        <v>1192</v>
      </c>
      <c r="L1374" t="str">
        <f t="shared" si="181"/>
        <v xml:space="preserve">      Aggravating factor noise</v>
      </c>
      <c r="M1374" s="2" t="str">
        <f t="shared" si="183"/>
        <v>PI.IC.PA.120309.01</v>
      </c>
      <c r="N1374" s="12"/>
      <c r="O1374" s="12" t="str">
        <f t="shared" si="184"/>
        <v>PH.IC.PA.120309.01</v>
      </c>
      <c r="Q1374" s="12" t="str">
        <f t="shared" si="185"/>
        <v>CL.IC.PA.120309.01</v>
      </c>
    </row>
    <row r="1375" spans="1:17" ht="15">
      <c r="A1375" s="25" t="s">
        <v>6896</v>
      </c>
      <c r="B1375" s="25"/>
      <c r="C1375" s="22" t="s">
        <v>11023</v>
      </c>
      <c r="D1375" s="25"/>
      <c r="E1375" s="2" t="s">
        <v>1202</v>
      </c>
      <c r="F1375" s="25" t="s">
        <v>7634</v>
      </c>
      <c r="G1375" s="25" t="s">
        <v>7655</v>
      </c>
      <c r="H1375" s="22" t="s">
        <v>1571</v>
      </c>
      <c r="I1375" s="25" t="s">
        <v>5253</v>
      </c>
      <c r="J1375" s="11" t="str">
        <f t="shared" si="182"/>
        <v>IC.PA.120310</v>
      </c>
      <c r="K1375" s="2" t="s">
        <v>1192</v>
      </c>
      <c r="L1375" t="str">
        <f t="shared" si="181"/>
        <v xml:space="preserve">      Aggravating factor position change</v>
      </c>
      <c r="M1375" s="2" t="str">
        <f t="shared" si="183"/>
        <v>PI.IC.PA.120310.01</v>
      </c>
      <c r="N1375" s="12"/>
      <c r="O1375" s="12" t="str">
        <f t="shared" si="184"/>
        <v>PH.IC.PA.120310.01</v>
      </c>
      <c r="Q1375" s="12" t="str">
        <f t="shared" si="185"/>
        <v>CL.IC.PA.120310.01</v>
      </c>
    </row>
    <row r="1376" spans="1:17" ht="15">
      <c r="A1376" s="25" t="s">
        <v>6896</v>
      </c>
      <c r="B1376" s="25"/>
      <c r="C1376" s="22" t="s">
        <v>11023</v>
      </c>
      <c r="D1376" s="25"/>
      <c r="E1376" s="2" t="s">
        <v>1202</v>
      </c>
      <c r="F1376" s="25" t="s">
        <v>7634</v>
      </c>
      <c r="G1376" s="25" t="s">
        <v>7656</v>
      </c>
      <c r="H1376" s="22" t="s">
        <v>1298</v>
      </c>
      <c r="I1376" s="25" t="s">
        <v>7657</v>
      </c>
      <c r="J1376" s="11" t="str">
        <f t="shared" si="182"/>
        <v>IC.PA.120311</v>
      </c>
      <c r="K1376" s="2" t="s">
        <v>1192</v>
      </c>
      <c r="L1376" t="str">
        <f t="shared" si="181"/>
        <v xml:space="preserve">      Aggravating factor stress</v>
      </c>
      <c r="M1376" s="2" t="str">
        <f t="shared" si="183"/>
        <v>PI.IC.PA.120311.01</v>
      </c>
      <c r="N1376" s="12"/>
      <c r="O1376" s="12" t="str">
        <f t="shared" si="184"/>
        <v>PH.IC.PA.120311.01</v>
      </c>
      <c r="Q1376" s="12" t="str">
        <f t="shared" si="185"/>
        <v>CL.IC.PA.120311.01</v>
      </c>
    </row>
    <row r="1377" spans="1:19" ht="15">
      <c r="A1377" t="s">
        <v>6896</v>
      </c>
      <c r="C1377" s="22" t="s">
        <v>11023</v>
      </c>
      <c r="D1377" s="25"/>
      <c r="E1377" s="2" t="s">
        <v>1202</v>
      </c>
      <c r="F1377" s="25" t="s">
        <v>7634</v>
      </c>
      <c r="G1377" t="s">
        <v>7658</v>
      </c>
      <c r="H1377" s="22" t="s">
        <v>11023</v>
      </c>
      <c r="I1377" t="s">
        <v>7659</v>
      </c>
      <c r="J1377" s="11" t="str">
        <f t="shared" si="182"/>
        <v>IC.PA.120312</v>
      </c>
      <c r="K1377" s="2" t="s">
        <v>1192</v>
      </c>
      <c r="L1377" t="str">
        <f t="shared" si="181"/>
        <v xml:space="preserve">      Aggravating treatment</v>
      </c>
      <c r="M1377" s="2" t="str">
        <f t="shared" si="183"/>
        <v>PI.IC.PA.120312.01</v>
      </c>
      <c r="N1377" s="12"/>
      <c r="O1377" s="12" t="str">
        <f t="shared" si="184"/>
        <v>PH.IC.PA.120312.01</v>
      </c>
      <c r="Q1377" s="12" t="str">
        <f t="shared" si="185"/>
        <v>CL.IC.PA.120312.01</v>
      </c>
      <c r="R1377" t="s">
        <v>1141</v>
      </c>
      <c r="S1377">
        <v>799</v>
      </c>
    </row>
    <row r="1378" spans="1:19" ht="15">
      <c r="A1378" s="25" t="s">
        <v>6896</v>
      </c>
      <c r="B1378" s="25"/>
      <c r="C1378" s="22" t="s">
        <v>11023</v>
      </c>
      <c r="D1378" s="25" t="s">
        <v>7818</v>
      </c>
      <c r="E1378" s="2" t="s">
        <v>948</v>
      </c>
      <c r="F1378" s="25" t="s">
        <v>7634</v>
      </c>
      <c r="G1378" s="25" t="s">
        <v>7660</v>
      </c>
      <c r="H1378" s="22" t="s">
        <v>1396</v>
      </c>
      <c r="I1378" s="25" t="s">
        <v>1188</v>
      </c>
      <c r="J1378" s="11" t="str">
        <f t="shared" si="182"/>
        <v>IC.PA.120401</v>
      </c>
      <c r="K1378" s="2" t="s">
        <v>1192</v>
      </c>
      <c r="L1378" t="str">
        <f t="shared" si="181"/>
        <v xml:space="preserve">       Trigger none</v>
      </c>
      <c r="M1378" s="2" t="str">
        <f t="shared" si="183"/>
        <v>PI.IC.PA.120401.01</v>
      </c>
      <c r="N1378" s="12"/>
      <c r="O1378" s="12" t="str">
        <f t="shared" si="184"/>
        <v>PH.IC.PA.120401.01</v>
      </c>
      <c r="Q1378" s="12" t="str">
        <f t="shared" si="185"/>
        <v>CL.IC.PA.120401.01</v>
      </c>
    </row>
    <row r="1379" spans="1:19" ht="15">
      <c r="A1379" s="25" t="s">
        <v>6896</v>
      </c>
      <c r="B1379" s="25"/>
      <c r="C1379" s="22" t="s">
        <v>11023</v>
      </c>
      <c r="D1379" s="25"/>
      <c r="E1379" s="2" t="s">
        <v>7070</v>
      </c>
      <c r="F1379" s="25" t="s">
        <v>7634</v>
      </c>
      <c r="G1379" s="25" t="s">
        <v>7661</v>
      </c>
      <c r="H1379" s="22" t="s">
        <v>1398</v>
      </c>
      <c r="I1379" s="25" t="s">
        <v>7662</v>
      </c>
      <c r="J1379" s="11" t="str">
        <f t="shared" si="182"/>
        <v>IC.PA.120402</v>
      </c>
      <c r="K1379" s="2" t="s">
        <v>1192</v>
      </c>
      <c r="L1379" t="str">
        <f t="shared" si="181"/>
        <v xml:space="preserve">       Trigger anxiety</v>
      </c>
      <c r="M1379" s="2" t="str">
        <f t="shared" si="183"/>
        <v>PI.IC.PA.120402.01</v>
      </c>
      <c r="N1379" s="12"/>
      <c r="O1379" s="12" t="str">
        <f t="shared" si="184"/>
        <v>PH.IC.PA.120402.01</v>
      </c>
      <c r="Q1379" s="12" t="str">
        <f t="shared" si="185"/>
        <v>CL.IC.PA.120402.01</v>
      </c>
    </row>
    <row r="1380" spans="1:19" ht="15">
      <c r="A1380" s="25" t="s">
        <v>6896</v>
      </c>
      <c r="B1380" s="25"/>
      <c r="C1380" s="22" t="s">
        <v>11023</v>
      </c>
      <c r="D1380" s="25"/>
      <c r="E1380" s="2" t="s">
        <v>7070</v>
      </c>
      <c r="F1380" s="25" t="s">
        <v>7634</v>
      </c>
      <c r="G1380" s="25" t="s">
        <v>7527</v>
      </c>
      <c r="H1380" s="22" t="s">
        <v>1400</v>
      </c>
      <c r="I1380" s="25" t="s">
        <v>7528</v>
      </c>
      <c r="J1380" s="11" t="str">
        <f t="shared" si="182"/>
        <v>IC.PA.120403</v>
      </c>
      <c r="K1380" s="2" t="s">
        <v>1192</v>
      </c>
      <c r="L1380" t="str">
        <f t="shared" si="181"/>
        <v xml:space="preserve">       Trigger coughing</v>
      </c>
      <c r="M1380" s="2" t="str">
        <f t="shared" si="183"/>
        <v>PI.IC.PA.120403.01</v>
      </c>
      <c r="N1380" s="12"/>
      <c r="O1380" s="12" t="str">
        <f t="shared" si="184"/>
        <v>PH.IC.PA.120403.01</v>
      </c>
      <c r="Q1380" s="12" t="str">
        <f t="shared" si="185"/>
        <v>CL.IC.PA.120403.01</v>
      </c>
    </row>
    <row r="1381" spans="1:19" ht="15">
      <c r="A1381" s="25" t="s">
        <v>6896</v>
      </c>
      <c r="B1381" s="25"/>
      <c r="C1381" s="22" t="s">
        <v>11023</v>
      </c>
      <c r="D1381" s="25"/>
      <c r="E1381" s="2" t="s">
        <v>7070</v>
      </c>
      <c r="F1381" s="25" t="s">
        <v>7634</v>
      </c>
      <c r="G1381" s="25" t="s">
        <v>7529</v>
      </c>
      <c r="H1381" s="22" t="s">
        <v>1402</v>
      </c>
      <c r="I1381" s="25" t="s">
        <v>7364</v>
      </c>
      <c r="J1381" s="11" t="str">
        <f t="shared" si="182"/>
        <v>IC.PA.120404</v>
      </c>
      <c r="K1381" s="2" t="s">
        <v>1192</v>
      </c>
      <c r="L1381" t="str">
        <f t="shared" si="181"/>
        <v xml:space="preserve">       Trigger deep breathing</v>
      </c>
      <c r="M1381" s="2" t="str">
        <f t="shared" si="183"/>
        <v>PI.IC.PA.120404.01</v>
      </c>
      <c r="N1381" s="12"/>
      <c r="O1381" s="12" t="str">
        <f t="shared" si="184"/>
        <v>PH.IC.PA.120404.01</v>
      </c>
      <c r="Q1381" s="12" t="str">
        <f t="shared" si="185"/>
        <v>CL.IC.PA.120404.01</v>
      </c>
    </row>
    <row r="1382" spans="1:19" ht="15">
      <c r="A1382" s="25" t="s">
        <v>6896</v>
      </c>
      <c r="B1382" s="25"/>
      <c r="C1382" s="22" t="s">
        <v>11023</v>
      </c>
      <c r="D1382" s="25"/>
      <c r="E1382" s="2" t="s">
        <v>7070</v>
      </c>
      <c r="F1382" s="25" t="s">
        <v>7634</v>
      </c>
      <c r="G1382" s="25" t="s">
        <v>7365</v>
      </c>
      <c r="H1382" s="22" t="s">
        <v>1404</v>
      </c>
      <c r="I1382" s="25" t="s">
        <v>7366</v>
      </c>
      <c r="J1382" s="11" t="str">
        <f t="shared" si="182"/>
        <v>IC.PA.120405</v>
      </c>
      <c r="K1382" s="2" t="s">
        <v>1192</v>
      </c>
      <c r="L1382" t="str">
        <f t="shared" si="181"/>
        <v xml:space="preserve">       Trigger stress</v>
      </c>
      <c r="M1382" s="2" t="str">
        <f t="shared" si="183"/>
        <v>PI.IC.PA.120405.01</v>
      </c>
      <c r="N1382" s="12"/>
      <c r="O1382" s="12" t="str">
        <f t="shared" si="184"/>
        <v>PH.IC.PA.120405.01</v>
      </c>
      <c r="Q1382" s="12" t="str">
        <f t="shared" si="185"/>
        <v>CL.IC.PA.120405.01</v>
      </c>
    </row>
    <row r="1383" spans="1:19" ht="15">
      <c r="A1383" s="25" t="s">
        <v>6896</v>
      </c>
      <c r="B1383" s="25"/>
      <c r="C1383" s="22" t="s">
        <v>11023</v>
      </c>
      <c r="D1383" s="25"/>
      <c r="E1383" s="2" t="s">
        <v>7070</v>
      </c>
      <c r="F1383" s="25" t="s">
        <v>7634</v>
      </c>
      <c r="G1383" s="25" t="s">
        <v>7367</v>
      </c>
      <c r="H1383" s="22" t="s">
        <v>1406</v>
      </c>
      <c r="I1383" s="25" t="s">
        <v>7368</v>
      </c>
      <c r="J1383" s="11" t="str">
        <f t="shared" si="182"/>
        <v>IC.PA.120406</v>
      </c>
      <c r="K1383" s="2" t="s">
        <v>1192</v>
      </c>
      <c r="L1383" t="str">
        <f t="shared" si="181"/>
        <v xml:space="preserve">       Trigger cold</v>
      </c>
      <c r="M1383" s="2" t="str">
        <f t="shared" si="183"/>
        <v>PI.IC.PA.120406.01</v>
      </c>
      <c r="N1383" s="12"/>
      <c r="O1383" s="12" t="str">
        <f t="shared" si="184"/>
        <v>PH.IC.PA.120406.01</v>
      </c>
      <c r="Q1383" s="12" t="str">
        <f t="shared" si="185"/>
        <v>CL.IC.PA.120406.01</v>
      </c>
    </row>
    <row r="1384" spans="1:19" ht="15">
      <c r="A1384" s="25" t="s">
        <v>6896</v>
      </c>
      <c r="B1384" s="25"/>
      <c r="C1384" s="22" t="s">
        <v>11023</v>
      </c>
      <c r="D1384" s="25"/>
      <c r="E1384" s="2" t="s">
        <v>7070</v>
      </c>
      <c r="F1384" s="25" t="s">
        <v>7634</v>
      </c>
      <c r="G1384" s="25" t="s">
        <v>7369</v>
      </c>
      <c r="H1384" s="22" t="s">
        <v>1419</v>
      </c>
      <c r="I1384" s="25" t="s">
        <v>7533</v>
      </c>
      <c r="J1384" s="11" t="str">
        <f t="shared" si="182"/>
        <v>IC.PA.120407</v>
      </c>
      <c r="K1384" s="2" t="s">
        <v>1192</v>
      </c>
      <c r="L1384" t="str">
        <f t="shared" si="181"/>
        <v xml:space="preserve">       Trigger heat</v>
      </c>
      <c r="M1384" s="2" t="str">
        <f t="shared" si="183"/>
        <v>PI.IC.PA.120407.01</v>
      </c>
      <c r="N1384" s="12"/>
      <c r="O1384" s="12" t="str">
        <f t="shared" si="184"/>
        <v>PH.IC.PA.120407.01</v>
      </c>
      <c r="Q1384" s="12" t="str">
        <f t="shared" si="185"/>
        <v>CL.IC.PA.120407.01</v>
      </c>
    </row>
    <row r="1385" spans="1:19" ht="15">
      <c r="A1385" s="25" t="s">
        <v>6896</v>
      </c>
      <c r="B1385" s="25"/>
      <c r="C1385" s="22" t="s">
        <v>11023</v>
      </c>
      <c r="D1385" s="25"/>
      <c r="E1385" s="2" t="s">
        <v>7070</v>
      </c>
      <c r="F1385" s="25" t="s">
        <v>7634</v>
      </c>
      <c r="G1385" s="25" t="s">
        <v>7534</v>
      </c>
      <c r="H1385" s="22" t="s">
        <v>1550</v>
      </c>
      <c r="I1385" s="25" t="s">
        <v>7535</v>
      </c>
      <c r="J1385" s="11" t="str">
        <f t="shared" si="182"/>
        <v>IC.PA.120408</v>
      </c>
      <c r="K1385" s="2" t="s">
        <v>1192</v>
      </c>
      <c r="L1385" t="str">
        <f t="shared" si="181"/>
        <v xml:space="preserve">       Trigger exercise</v>
      </c>
      <c r="M1385" s="2" t="str">
        <f t="shared" si="183"/>
        <v>PI.IC.PA.120408.01</v>
      </c>
      <c r="N1385" s="12"/>
      <c r="O1385" s="12" t="str">
        <f t="shared" si="184"/>
        <v>PH.IC.PA.120408.01</v>
      </c>
      <c r="Q1385" s="12" t="str">
        <f t="shared" si="185"/>
        <v>CL.IC.PA.120408.01</v>
      </c>
    </row>
    <row r="1386" spans="1:19" ht="15">
      <c r="A1386" s="25" t="s">
        <v>6896</v>
      </c>
      <c r="B1386" s="25"/>
      <c r="C1386" s="22" t="s">
        <v>11023</v>
      </c>
      <c r="D1386" s="25"/>
      <c r="E1386" s="2" t="s">
        <v>7070</v>
      </c>
      <c r="F1386" s="25" t="s">
        <v>7634</v>
      </c>
      <c r="G1386" s="25" t="s">
        <v>7536</v>
      </c>
      <c r="H1386" s="22" t="s">
        <v>1551</v>
      </c>
      <c r="I1386" s="25" t="s">
        <v>7537</v>
      </c>
      <c r="J1386" s="11" t="str">
        <f t="shared" si="182"/>
        <v>IC.PA.120409</v>
      </c>
      <c r="K1386" s="2" t="s">
        <v>1192</v>
      </c>
      <c r="L1386" t="str">
        <f t="shared" si="181"/>
        <v xml:space="preserve">       Trigger light</v>
      </c>
      <c r="M1386" s="2" t="str">
        <f t="shared" si="183"/>
        <v>PI.IC.PA.120409.01</v>
      </c>
      <c r="N1386" s="12"/>
      <c r="O1386" s="12" t="str">
        <f t="shared" si="184"/>
        <v>PH.IC.PA.120409.01</v>
      </c>
      <c r="Q1386" s="12" t="str">
        <f t="shared" si="185"/>
        <v>CL.IC.PA.120409.01</v>
      </c>
    </row>
    <row r="1387" spans="1:19" ht="15">
      <c r="A1387" s="25" t="s">
        <v>6896</v>
      </c>
      <c r="B1387" s="25"/>
      <c r="C1387" s="22" t="s">
        <v>11023</v>
      </c>
      <c r="D1387" s="25"/>
      <c r="E1387" s="2" t="s">
        <v>7070</v>
      </c>
      <c r="F1387" s="25" t="s">
        <v>7634</v>
      </c>
      <c r="G1387" s="25" t="s">
        <v>7538</v>
      </c>
      <c r="H1387" s="22" t="s">
        <v>1571</v>
      </c>
      <c r="I1387" s="25" t="s">
        <v>7383</v>
      </c>
      <c r="J1387" s="11" t="str">
        <f t="shared" si="182"/>
        <v>IC.PA.120410</v>
      </c>
      <c r="K1387" s="2" t="s">
        <v>1192</v>
      </c>
      <c r="L1387" t="str">
        <f t="shared" si="181"/>
        <v xml:space="preserve">       Trigger movement</v>
      </c>
      <c r="M1387" s="2" t="str">
        <f t="shared" si="183"/>
        <v>PI.IC.PA.120410.01</v>
      </c>
      <c r="N1387" s="12"/>
      <c r="O1387" s="12" t="str">
        <f t="shared" si="184"/>
        <v>PH.IC.PA.120410.01</v>
      </c>
      <c r="Q1387" s="12" t="str">
        <f t="shared" si="185"/>
        <v>CL.IC.PA.120410.01</v>
      </c>
    </row>
    <row r="1388" spans="1:19" ht="15">
      <c r="A1388" s="25" t="s">
        <v>6896</v>
      </c>
      <c r="B1388" s="25"/>
      <c r="C1388" s="22" t="s">
        <v>11023</v>
      </c>
      <c r="D1388" s="25"/>
      <c r="E1388" s="2" t="s">
        <v>7070</v>
      </c>
      <c r="F1388" s="25" t="s">
        <v>7634</v>
      </c>
      <c r="G1388" s="25" t="s">
        <v>7384</v>
      </c>
      <c r="H1388" s="22" t="s">
        <v>1298</v>
      </c>
      <c r="I1388" s="25" t="s">
        <v>7385</v>
      </c>
      <c r="J1388" s="11" t="str">
        <f t="shared" si="182"/>
        <v>IC.PA.120411</v>
      </c>
      <c r="K1388" s="2" t="s">
        <v>1192</v>
      </c>
      <c r="L1388" t="str">
        <f t="shared" si="181"/>
        <v xml:space="preserve">       Trigger walking</v>
      </c>
      <c r="M1388" s="2" t="str">
        <f t="shared" si="183"/>
        <v>PI.IC.PA.120411.01</v>
      </c>
      <c r="N1388" s="12"/>
      <c r="O1388" s="12" t="str">
        <f t="shared" si="184"/>
        <v>PH.IC.PA.120411.01</v>
      </c>
      <c r="Q1388" s="12" t="str">
        <f t="shared" si="185"/>
        <v>CL.IC.PA.120411.01</v>
      </c>
    </row>
    <row r="1389" spans="1:19" ht="15">
      <c r="A1389" s="25" t="s">
        <v>6896</v>
      </c>
      <c r="B1389" s="25"/>
      <c r="C1389" s="22" t="s">
        <v>11023</v>
      </c>
      <c r="D1389" s="25"/>
      <c r="E1389" s="2" t="s">
        <v>7070</v>
      </c>
      <c r="F1389" s="25" t="s">
        <v>7634</v>
      </c>
      <c r="G1389" s="25" t="s">
        <v>7386</v>
      </c>
      <c r="H1389" s="22" t="s">
        <v>1299</v>
      </c>
      <c r="I1389" s="25" t="s">
        <v>7206</v>
      </c>
      <c r="J1389" s="11" t="str">
        <f t="shared" si="182"/>
        <v>IC.PA.120412</v>
      </c>
      <c r="K1389" s="2" t="s">
        <v>1192</v>
      </c>
      <c r="L1389" t="str">
        <f t="shared" si="181"/>
        <v xml:space="preserve">       Trigger noise</v>
      </c>
      <c r="M1389" s="2" t="str">
        <f t="shared" si="183"/>
        <v>PI.IC.PA.120412.01</v>
      </c>
      <c r="N1389" s="12"/>
      <c r="O1389" s="12" t="str">
        <f t="shared" si="184"/>
        <v>PH.IC.PA.120412.01</v>
      </c>
      <c r="Q1389" s="12" t="str">
        <f t="shared" si="185"/>
        <v>CL.IC.PA.120412.01</v>
      </c>
    </row>
    <row r="1390" spans="1:19" ht="15">
      <c r="A1390" s="25" t="s">
        <v>6896</v>
      </c>
      <c r="B1390" s="25"/>
      <c r="C1390" s="22" t="s">
        <v>11023</v>
      </c>
      <c r="D1390" s="25"/>
      <c r="E1390" s="2" t="s">
        <v>7070</v>
      </c>
      <c r="F1390" s="25" t="s">
        <v>7634</v>
      </c>
      <c r="G1390" s="25" t="s">
        <v>7021</v>
      </c>
      <c r="H1390" s="22" t="s">
        <v>1300</v>
      </c>
      <c r="I1390" s="25" t="s">
        <v>7022</v>
      </c>
      <c r="J1390" s="11" t="str">
        <f t="shared" si="182"/>
        <v>IC.PA.120413</v>
      </c>
      <c r="K1390" s="2" t="s">
        <v>1192</v>
      </c>
      <c r="L1390" t="str">
        <f t="shared" si="181"/>
        <v xml:space="preserve">       Trigger weather change</v>
      </c>
      <c r="M1390" s="2" t="str">
        <f t="shared" si="183"/>
        <v>PI.IC.PA.120413.01</v>
      </c>
      <c r="N1390" s="12"/>
      <c r="O1390" s="12" t="str">
        <f t="shared" si="184"/>
        <v>PH.IC.PA.120413.01</v>
      </c>
      <c r="Q1390" s="12" t="str">
        <f t="shared" si="185"/>
        <v>CL.IC.PA.120413.01</v>
      </c>
    </row>
    <row r="1391" spans="1:19" ht="15">
      <c r="A1391" s="25" t="s">
        <v>6896</v>
      </c>
      <c r="B1391" s="25"/>
      <c r="C1391" s="22" t="s">
        <v>11023</v>
      </c>
      <c r="D1391" s="25"/>
      <c r="E1391" s="2" t="s">
        <v>7070</v>
      </c>
      <c r="F1391" s="25" t="s">
        <v>7634</v>
      </c>
      <c r="G1391" s="25" t="s">
        <v>7023</v>
      </c>
      <c r="H1391" s="22" t="s">
        <v>1301</v>
      </c>
      <c r="I1391" s="25" t="s">
        <v>7024</v>
      </c>
      <c r="J1391" s="11" t="str">
        <f t="shared" si="182"/>
        <v>IC.PA.120414</v>
      </c>
      <c r="K1391" s="2" t="s">
        <v>1192</v>
      </c>
      <c r="L1391" t="str">
        <f t="shared" ref="L1391:L1456" si="186">G1391</f>
        <v xml:space="preserve">       Trigger sleep deficit</v>
      </c>
      <c r="M1391" s="2" t="str">
        <f t="shared" si="183"/>
        <v>PI.IC.PA.120414.01</v>
      </c>
      <c r="N1391" s="12"/>
      <c r="O1391" s="12" t="str">
        <f t="shared" si="184"/>
        <v>PH.IC.PA.120414.01</v>
      </c>
      <c r="Q1391" s="12" t="str">
        <f t="shared" si="185"/>
        <v>CL.IC.PA.120414.01</v>
      </c>
    </row>
    <row r="1392" spans="1:19" ht="15">
      <c r="A1392" s="25" t="s">
        <v>6896</v>
      </c>
      <c r="B1392" s="25"/>
      <c r="C1392" s="22" t="s">
        <v>11023</v>
      </c>
      <c r="D1392" s="25"/>
      <c r="E1392" s="2" t="s">
        <v>7070</v>
      </c>
      <c r="F1392" s="25" t="s">
        <v>7634</v>
      </c>
      <c r="G1392" s="25" t="s">
        <v>7025</v>
      </c>
      <c r="H1392" s="22" t="s">
        <v>1468</v>
      </c>
      <c r="I1392" s="25" t="s">
        <v>7026</v>
      </c>
      <c r="J1392" s="11" t="str">
        <f t="shared" si="182"/>
        <v>IC.PA.120415</v>
      </c>
      <c r="K1392" s="2" t="s">
        <v>1192</v>
      </c>
      <c r="L1392" t="str">
        <f t="shared" si="186"/>
        <v xml:space="preserve">       Trigger medication</v>
      </c>
      <c r="M1392" s="2" t="str">
        <f t="shared" si="183"/>
        <v>PI.IC.PA.120415.01</v>
      </c>
      <c r="N1392" s="12"/>
      <c r="O1392" s="12" t="str">
        <f t="shared" si="184"/>
        <v>PH.IC.PA.120415.01</v>
      </c>
      <c r="Q1392" s="12" t="str">
        <f t="shared" si="185"/>
        <v>CL.IC.PA.120415.01</v>
      </c>
    </row>
    <row r="1393" spans="1:25" ht="15">
      <c r="A1393" s="25" t="s">
        <v>6896</v>
      </c>
      <c r="B1393" s="25"/>
      <c r="C1393" s="22" t="s">
        <v>11023</v>
      </c>
      <c r="D1393" s="25"/>
      <c r="E1393" s="2" t="s">
        <v>7070</v>
      </c>
      <c r="F1393" s="25" t="s">
        <v>7634</v>
      </c>
      <c r="G1393" s="25" t="s">
        <v>7213</v>
      </c>
      <c r="H1393" s="22" t="s">
        <v>1469</v>
      </c>
      <c r="I1393" s="25" t="s">
        <v>7214</v>
      </c>
      <c r="J1393" s="11" t="str">
        <f t="shared" si="182"/>
        <v>IC.PA.120416</v>
      </c>
      <c r="K1393" s="2" t="s">
        <v>1192</v>
      </c>
      <c r="L1393" t="str">
        <f t="shared" si="186"/>
        <v xml:space="preserve">       Trigger procedure</v>
      </c>
      <c r="M1393" s="2" t="str">
        <f t="shared" si="183"/>
        <v>PI.IC.PA.120416.01</v>
      </c>
      <c r="N1393" s="12"/>
      <c r="O1393" s="12" t="str">
        <f t="shared" si="184"/>
        <v>PH.IC.PA.120416.01</v>
      </c>
      <c r="Q1393" s="12" t="str">
        <f t="shared" si="185"/>
        <v>CL.IC.PA.120416.01</v>
      </c>
    </row>
    <row r="1394" spans="1:25" ht="15">
      <c r="A1394" t="s">
        <v>6896</v>
      </c>
      <c r="C1394" s="22" t="s">
        <v>11023</v>
      </c>
      <c r="D1394" s="25"/>
      <c r="E1394" s="2" t="s">
        <v>7070</v>
      </c>
      <c r="F1394" s="25" t="s">
        <v>7634</v>
      </c>
      <c r="G1394" t="s">
        <v>7215</v>
      </c>
      <c r="H1394" s="22" t="s">
        <v>1470</v>
      </c>
      <c r="I1394" t="s">
        <v>7752</v>
      </c>
      <c r="J1394" s="11" t="str">
        <f t="shared" si="182"/>
        <v>IC.PA.120417</v>
      </c>
      <c r="K1394" s="2" t="s">
        <v>11324</v>
      </c>
      <c r="L1394" t="str">
        <f t="shared" si="186"/>
        <v>Trigger Cardiac</v>
      </c>
      <c r="M1394" s="2" t="str">
        <f t="shared" si="183"/>
        <v>PI.IC.PA.120417.01</v>
      </c>
      <c r="N1394" s="12"/>
      <c r="O1394" s="12" t="str">
        <f t="shared" si="184"/>
        <v>PH.IC.PA.120417.01</v>
      </c>
      <c r="Q1394" s="12" t="str">
        <f t="shared" si="185"/>
        <v>CL.IC.PA.120417.01</v>
      </c>
      <c r="R1394" t="s">
        <v>1141</v>
      </c>
      <c r="S1394">
        <v>486</v>
      </c>
    </row>
    <row r="1395" spans="1:25" ht="15">
      <c r="A1395" t="s">
        <v>6896</v>
      </c>
      <c r="C1395" s="22" t="s">
        <v>11023</v>
      </c>
      <c r="D1395" s="25"/>
      <c r="E1395" s="2" t="s">
        <v>948</v>
      </c>
      <c r="F1395" s="25" t="s">
        <v>7634</v>
      </c>
      <c r="G1395" t="s">
        <v>8122</v>
      </c>
      <c r="H1395" s="22" t="s">
        <v>1251</v>
      </c>
      <c r="I1395" t="s">
        <v>8123</v>
      </c>
      <c r="J1395" s="11" t="str">
        <f t="shared" si="182"/>
        <v>IC.PA.120418</v>
      </c>
      <c r="K1395" s="2" t="s">
        <v>11324</v>
      </c>
      <c r="L1395" t="str">
        <f t="shared" si="186"/>
        <v>Trigger Chronic</v>
      </c>
      <c r="M1395" s="2" t="str">
        <f t="shared" si="183"/>
        <v>PI.IC.PA.120418.01</v>
      </c>
      <c r="N1395" s="12"/>
      <c r="O1395" s="12" t="str">
        <f t="shared" si="184"/>
        <v>PH.IC.PA.120418.01</v>
      </c>
      <c r="Q1395" s="12" t="str">
        <f t="shared" si="185"/>
        <v>CL.IC.PA.120418.01</v>
      </c>
      <c r="R1395" t="s">
        <v>1141</v>
      </c>
      <c r="S1395">
        <v>486</v>
      </c>
    </row>
    <row r="1396" spans="1:25" ht="15">
      <c r="A1396" t="s">
        <v>6896</v>
      </c>
      <c r="C1396" s="22" t="s">
        <v>11023</v>
      </c>
      <c r="D1396" s="25"/>
      <c r="E1396" s="2" t="s">
        <v>948</v>
      </c>
      <c r="F1396" s="25" t="s">
        <v>7634</v>
      </c>
      <c r="G1396" t="s">
        <v>8124</v>
      </c>
      <c r="H1396" s="22" t="s">
        <v>1100</v>
      </c>
      <c r="I1396" t="s">
        <v>7582</v>
      </c>
      <c r="J1396" s="11" t="str">
        <f t="shared" si="182"/>
        <v>IC.PA.120419</v>
      </c>
      <c r="K1396" s="2" t="s">
        <v>11324</v>
      </c>
      <c r="L1396" t="str">
        <f t="shared" si="186"/>
        <v>Trigger Diagnosis</v>
      </c>
      <c r="M1396" s="2" t="str">
        <f t="shared" si="183"/>
        <v>PI.IC.PA.120419.01</v>
      </c>
      <c r="N1396" s="12"/>
      <c r="O1396" s="12" t="str">
        <f t="shared" si="184"/>
        <v>PH.IC.PA.120419.01</v>
      </c>
      <c r="Q1396" s="12" t="str">
        <f t="shared" si="185"/>
        <v>CL.IC.PA.120419.01</v>
      </c>
      <c r="R1396" t="s">
        <v>9277</v>
      </c>
      <c r="S1396">
        <v>486</v>
      </c>
    </row>
    <row r="1397" spans="1:25" ht="15">
      <c r="A1397" t="s">
        <v>6896</v>
      </c>
      <c r="C1397" s="22" t="s">
        <v>11023</v>
      </c>
      <c r="D1397" s="25"/>
      <c r="E1397" s="2" t="s">
        <v>7070</v>
      </c>
      <c r="F1397" s="25" t="s">
        <v>7634</v>
      </c>
      <c r="G1397" t="s">
        <v>7636</v>
      </c>
      <c r="H1397" s="22" t="s">
        <v>1271</v>
      </c>
      <c r="I1397" t="s">
        <v>8125</v>
      </c>
      <c r="J1397" s="11" t="str">
        <f t="shared" si="182"/>
        <v>IC.PA.120420</v>
      </c>
      <c r="K1397" s="2" t="s">
        <v>1192</v>
      </c>
      <c r="L1397" t="str">
        <f t="shared" si="186"/>
        <v xml:space="preserve"> Trigger Incision</v>
      </c>
      <c r="M1397" s="2" t="str">
        <f t="shared" si="183"/>
        <v>PI.IC.PA.120420.01</v>
      </c>
      <c r="N1397" s="12"/>
      <c r="O1397" s="12" t="str">
        <f t="shared" si="184"/>
        <v>PH.IC.PA.120420.01</v>
      </c>
      <c r="Q1397" s="12" t="str">
        <f t="shared" si="185"/>
        <v>CL.IC.PA.120420.01</v>
      </c>
      <c r="R1397" t="s">
        <v>9277</v>
      </c>
      <c r="S1397">
        <v>486</v>
      </c>
    </row>
    <row r="1398" spans="1:25" ht="15">
      <c r="A1398" t="s">
        <v>6896</v>
      </c>
      <c r="C1398" s="22" t="s">
        <v>11023</v>
      </c>
      <c r="D1398" s="25"/>
      <c r="E1398" s="2" t="s">
        <v>948</v>
      </c>
      <c r="F1398" s="25" t="s">
        <v>7634</v>
      </c>
      <c r="G1398" t="s">
        <v>7875</v>
      </c>
      <c r="H1398" s="22" t="s">
        <v>2395</v>
      </c>
      <c r="I1398" t="s">
        <v>7876</v>
      </c>
      <c r="J1398" s="11" t="str">
        <f t="shared" si="182"/>
        <v>IC.PA.120421</v>
      </c>
      <c r="K1398" s="2" t="s">
        <v>1192</v>
      </c>
      <c r="L1398" t="str">
        <f t="shared" si="186"/>
        <v>Trigger Injury Unknown</v>
      </c>
      <c r="M1398" s="2" t="str">
        <f t="shared" si="183"/>
        <v>PI.IC.PA.120421.01</v>
      </c>
      <c r="N1398" s="12"/>
      <c r="O1398" s="12" t="str">
        <f t="shared" si="184"/>
        <v>PH.IC.PA.120421.01</v>
      </c>
      <c r="Q1398" s="12" t="str">
        <f t="shared" si="185"/>
        <v>CL.IC.PA.120421.01</v>
      </c>
      <c r="R1398" t="s">
        <v>9277</v>
      </c>
      <c r="S1398">
        <v>486</v>
      </c>
    </row>
    <row r="1399" spans="1:25" ht="15">
      <c r="A1399" t="s">
        <v>6896</v>
      </c>
      <c r="C1399" s="22" t="s">
        <v>11023</v>
      </c>
      <c r="D1399" s="25"/>
      <c r="E1399" s="2" t="s">
        <v>7070</v>
      </c>
      <c r="F1399" s="25" t="s">
        <v>7634</v>
      </c>
      <c r="G1399" t="s">
        <v>7754</v>
      </c>
      <c r="H1399" s="22" t="s">
        <v>2396</v>
      </c>
      <c r="I1399" t="s">
        <v>7755</v>
      </c>
      <c r="J1399" s="11" t="str">
        <f t="shared" si="182"/>
        <v>IC.PA.120422</v>
      </c>
      <c r="K1399" s="2" t="s">
        <v>1192</v>
      </c>
      <c r="L1399" t="str">
        <f t="shared" si="186"/>
        <v>Trigger Wound</v>
      </c>
      <c r="M1399" s="2" t="str">
        <f t="shared" si="183"/>
        <v>PI.IC.PA.120422.01</v>
      </c>
      <c r="N1399" s="12"/>
      <c r="O1399" s="12" t="str">
        <f t="shared" si="184"/>
        <v>PH.IC.PA.120422.01</v>
      </c>
      <c r="Q1399" s="12" t="str">
        <f t="shared" si="185"/>
        <v>CL.IC.PA.120422.01</v>
      </c>
      <c r="R1399" t="s">
        <v>1141</v>
      </c>
      <c r="S1399">
        <v>486</v>
      </c>
    </row>
    <row r="1400" spans="1:25" ht="15">
      <c r="A1400" s="25" t="s">
        <v>6896</v>
      </c>
      <c r="B1400" s="25"/>
      <c r="C1400" s="22" t="s">
        <v>11023</v>
      </c>
      <c r="D1400" s="25" t="s">
        <v>7819</v>
      </c>
      <c r="E1400" s="2" t="s">
        <v>7071</v>
      </c>
      <c r="F1400" s="25" t="s">
        <v>7634</v>
      </c>
      <c r="G1400" s="25" t="s">
        <v>7585</v>
      </c>
      <c r="H1400" s="22" t="s">
        <v>1396</v>
      </c>
      <c r="I1400" s="25" t="s">
        <v>4611</v>
      </c>
      <c r="J1400" s="11" t="str">
        <f t="shared" si="182"/>
        <v>IC.PA.120501</v>
      </c>
      <c r="K1400" s="2" t="s">
        <v>1192</v>
      </c>
      <c r="L1400" t="str">
        <f t="shared" si="186"/>
        <v xml:space="preserve">      Related symptom diaphoretic</v>
      </c>
      <c r="M1400" s="2" t="str">
        <f t="shared" si="183"/>
        <v>PI.IC.PA.120501.01</v>
      </c>
      <c r="N1400" s="12"/>
      <c r="O1400" s="12" t="str">
        <f t="shared" si="184"/>
        <v>PH.IC.PA.120501.01</v>
      </c>
      <c r="Q1400" s="12" t="str">
        <f t="shared" si="185"/>
        <v>CL.IC.PA.120501.01</v>
      </c>
    </row>
    <row r="1401" spans="1:25" ht="15">
      <c r="A1401" s="25" t="s">
        <v>6896</v>
      </c>
      <c r="B1401" s="25"/>
      <c r="C1401" s="22" t="s">
        <v>11023</v>
      </c>
      <c r="D1401" s="25"/>
      <c r="E1401" s="2" t="s">
        <v>7071</v>
      </c>
      <c r="F1401" s="25" t="s">
        <v>7634</v>
      </c>
      <c r="G1401" s="25" t="s">
        <v>7586</v>
      </c>
      <c r="H1401" s="22" t="s">
        <v>1398</v>
      </c>
      <c r="I1401" s="25" t="s">
        <v>7587</v>
      </c>
      <c r="J1401" s="11" t="str">
        <f t="shared" si="182"/>
        <v>IC.PA.120502</v>
      </c>
      <c r="K1401" s="2" t="s">
        <v>1192</v>
      </c>
      <c r="L1401" t="str">
        <f t="shared" si="186"/>
        <v xml:space="preserve">      Related symptom dizziness</v>
      </c>
      <c r="M1401" s="2" t="str">
        <f t="shared" si="183"/>
        <v>PI.IC.PA.120502.01</v>
      </c>
      <c r="N1401" s="12"/>
      <c r="O1401" s="12" t="str">
        <f t="shared" si="184"/>
        <v>PH.IC.PA.120502.01</v>
      </c>
      <c r="Q1401" s="12" t="str">
        <f t="shared" si="185"/>
        <v>CL.IC.PA.120502.01</v>
      </c>
    </row>
    <row r="1402" spans="1:25" ht="15">
      <c r="A1402" s="25" t="s">
        <v>6896</v>
      </c>
      <c r="B1402" s="25"/>
      <c r="C1402" s="22" t="s">
        <v>11023</v>
      </c>
      <c r="D1402" s="25"/>
      <c r="E1402" s="2" t="s">
        <v>7071</v>
      </c>
      <c r="F1402" s="25" t="s">
        <v>7634</v>
      </c>
      <c r="G1402" s="25" t="s">
        <v>7588</v>
      </c>
      <c r="H1402" s="22" t="s">
        <v>1400</v>
      </c>
      <c r="I1402" s="25" t="s">
        <v>7589</v>
      </c>
      <c r="J1402" s="11" t="str">
        <f t="shared" si="182"/>
        <v>IC.PA.120503</v>
      </c>
      <c r="K1402" s="2" t="s">
        <v>1192</v>
      </c>
      <c r="L1402" t="str">
        <f t="shared" si="186"/>
        <v xml:space="preserve">      Related symptom short of breath</v>
      </c>
      <c r="M1402" s="2" t="str">
        <f t="shared" si="183"/>
        <v>PI.IC.PA.120503.01</v>
      </c>
      <c r="N1402" s="12"/>
      <c r="O1402" s="12" t="str">
        <f t="shared" si="184"/>
        <v>PH.IC.PA.120503.01</v>
      </c>
      <c r="Q1402" s="12" t="str">
        <f t="shared" si="185"/>
        <v>CL.IC.PA.120503.01</v>
      </c>
    </row>
    <row r="1403" spans="1:25" ht="15">
      <c r="A1403" s="25" t="s">
        <v>6896</v>
      </c>
      <c r="B1403" s="25"/>
      <c r="C1403" s="22" t="s">
        <v>11023</v>
      </c>
      <c r="D1403" s="25"/>
      <c r="E1403" s="2" t="s">
        <v>7071</v>
      </c>
      <c r="F1403" s="25" t="s">
        <v>7634</v>
      </c>
      <c r="G1403" s="25" t="s">
        <v>7733</v>
      </c>
      <c r="H1403" s="22" t="s">
        <v>1402</v>
      </c>
      <c r="I1403" s="25" t="s">
        <v>2911</v>
      </c>
      <c r="J1403" s="11" t="str">
        <f t="shared" si="182"/>
        <v>IC.PA.120504</v>
      </c>
      <c r="K1403" s="2" t="s">
        <v>1192</v>
      </c>
      <c r="L1403" t="str">
        <f t="shared" si="186"/>
        <v xml:space="preserve">      Related symptom nauseated</v>
      </c>
      <c r="M1403" s="2" t="str">
        <f t="shared" si="183"/>
        <v>PI.IC.PA.120504.01</v>
      </c>
      <c r="N1403" s="12"/>
      <c r="O1403" s="12" t="str">
        <f t="shared" si="184"/>
        <v>PH.IC.PA.120504.01</v>
      </c>
      <c r="Q1403" s="12" t="str">
        <f t="shared" si="185"/>
        <v>CL.IC.PA.120504.01</v>
      </c>
    </row>
    <row r="1404" spans="1:25" ht="15">
      <c r="A1404" s="25" t="s">
        <v>6896</v>
      </c>
      <c r="B1404" s="25"/>
      <c r="C1404" s="22" t="s">
        <v>11023</v>
      </c>
      <c r="D1404" s="25"/>
      <c r="E1404" s="2" t="s">
        <v>7071</v>
      </c>
      <c r="F1404" s="25" t="s">
        <v>7634</v>
      </c>
      <c r="G1404" s="25" t="s">
        <v>7734</v>
      </c>
      <c r="H1404" s="22" t="s">
        <v>1404</v>
      </c>
      <c r="I1404" s="25" t="s">
        <v>7735</v>
      </c>
      <c r="J1404" s="11" t="str">
        <f t="shared" si="182"/>
        <v>IC.PA.120505</v>
      </c>
      <c r="K1404" s="2" t="s">
        <v>1192</v>
      </c>
      <c r="L1404" t="str">
        <f t="shared" si="186"/>
        <v xml:space="preserve">      Related symptom photophobia</v>
      </c>
      <c r="M1404" s="2" t="str">
        <f t="shared" si="183"/>
        <v>PI.IC.PA.120505.01</v>
      </c>
      <c r="N1404" s="12"/>
      <c r="O1404" s="12" t="str">
        <f t="shared" si="184"/>
        <v>PH.IC.PA.120505.01</v>
      </c>
      <c r="Q1404" s="12" t="str">
        <f t="shared" si="185"/>
        <v>CL.IC.PA.120505.01</v>
      </c>
    </row>
    <row r="1405" spans="1:25" ht="15">
      <c r="A1405" s="25" t="s">
        <v>6896</v>
      </c>
      <c r="B1405" s="25"/>
      <c r="C1405" s="22" t="s">
        <v>11023</v>
      </c>
      <c r="D1405" s="25"/>
      <c r="E1405" s="2" t="s">
        <v>7071</v>
      </c>
      <c r="F1405" s="25" t="s">
        <v>7634</v>
      </c>
      <c r="G1405" s="25" t="s">
        <v>7736</v>
      </c>
      <c r="H1405" s="22" t="s">
        <v>1406</v>
      </c>
      <c r="I1405" s="25" t="s">
        <v>2741</v>
      </c>
      <c r="J1405" s="11" t="str">
        <f t="shared" si="182"/>
        <v>IC.PA.120506</v>
      </c>
      <c r="K1405" s="2" t="s">
        <v>1192</v>
      </c>
      <c r="L1405" t="str">
        <f t="shared" si="186"/>
        <v xml:space="preserve">      Related symptom vomiting</v>
      </c>
      <c r="M1405" s="2" t="str">
        <f t="shared" si="183"/>
        <v>PI.IC.PA.120506.01</v>
      </c>
      <c r="N1405" s="12"/>
      <c r="O1405" s="12" t="str">
        <f t="shared" si="184"/>
        <v>PH.IC.PA.120506.01</v>
      </c>
      <c r="Q1405" s="12" t="str">
        <f t="shared" si="185"/>
        <v>CL.IC.PA.120506.01</v>
      </c>
    </row>
    <row r="1406" spans="1:25" ht="15">
      <c r="A1406" s="25" t="s">
        <v>6896</v>
      </c>
      <c r="B1406" s="25"/>
      <c r="C1406" s="22" t="s">
        <v>11023</v>
      </c>
      <c r="D1406" s="25"/>
      <c r="E1406" s="2" t="s">
        <v>7071</v>
      </c>
      <c r="F1406" s="25" t="s">
        <v>7634</v>
      </c>
      <c r="G1406" s="25" t="s">
        <v>7737</v>
      </c>
      <c r="H1406" s="22" t="s">
        <v>1419</v>
      </c>
      <c r="I1406" s="25" t="s">
        <v>6744</v>
      </c>
      <c r="J1406" s="11" t="str">
        <f t="shared" si="182"/>
        <v>IC.PA.120507</v>
      </c>
      <c r="K1406" s="2" t="s">
        <v>1192</v>
      </c>
      <c r="L1406" t="str">
        <f t="shared" si="186"/>
        <v xml:space="preserve">      Related symptom visual changes</v>
      </c>
      <c r="M1406" s="2" t="str">
        <f t="shared" si="183"/>
        <v>PI.IC.PA.120507.01</v>
      </c>
      <c r="N1406" s="12"/>
      <c r="O1406" s="12" t="str">
        <f t="shared" si="184"/>
        <v>PH.IC.PA.120507.01</v>
      </c>
      <c r="Q1406" s="12" t="str">
        <f t="shared" si="185"/>
        <v>CL.IC.PA.120507.01</v>
      </c>
    </row>
    <row r="1407" spans="1:25" ht="15">
      <c r="A1407" t="s">
        <v>6896</v>
      </c>
      <c r="C1407" s="2" t="s">
        <v>849</v>
      </c>
      <c r="E1407" s="2" t="s">
        <v>7071</v>
      </c>
      <c r="F1407" t="s">
        <v>320</v>
      </c>
      <c r="G1407" t="s">
        <v>516</v>
      </c>
      <c r="H1407" s="22" t="s">
        <v>641</v>
      </c>
      <c r="J1407" s="11" t="str">
        <f t="shared" si="182"/>
        <v>IC.PA.120508</v>
      </c>
      <c r="K1407" s="2" t="s">
        <v>11683</v>
      </c>
      <c r="L1407" t="str">
        <f t="shared" si="186"/>
        <v>Other</v>
      </c>
      <c r="M1407" s="2" t="str">
        <f t="shared" si="183"/>
        <v>PI.IC.PA.120508.01</v>
      </c>
      <c r="N1407" s="12"/>
      <c r="O1407" s="12" t="str">
        <f t="shared" si="184"/>
        <v>PH.IC.PA.120508.01</v>
      </c>
      <c r="Q1407" s="12" t="str">
        <f t="shared" si="185"/>
        <v>CL.IC.PA.120508.01</v>
      </c>
      <c r="X1407" t="s">
        <v>864</v>
      </c>
      <c r="Y1407">
        <v>1126</v>
      </c>
    </row>
    <row r="1408" spans="1:25" ht="15">
      <c r="A1408" s="25" t="s">
        <v>6896</v>
      </c>
      <c r="B1408" s="25"/>
      <c r="C1408" s="22" t="s">
        <v>11023</v>
      </c>
      <c r="D1408" s="25" t="s">
        <v>3290</v>
      </c>
      <c r="E1408" s="2" t="s">
        <v>6888</v>
      </c>
      <c r="F1408" s="25" t="s">
        <v>8289</v>
      </c>
      <c r="G1408" s="25" t="s">
        <v>7739</v>
      </c>
      <c r="H1408" s="22" t="s">
        <v>1396</v>
      </c>
      <c r="I1408" s="25" t="s">
        <v>7740</v>
      </c>
      <c r="J1408" s="11" t="str">
        <f t="shared" si="182"/>
        <v>IC.PA.120601</v>
      </c>
      <c r="K1408" s="2" t="s">
        <v>1192</v>
      </c>
      <c r="L1408" t="str">
        <f t="shared" si="186"/>
        <v xml:space="preserve">      Acute</v>
      </c>
      <c r="M1408" s="2" t="str">
        <f t="shared" si="183"/>
        <v>PI.IC.PA.120601.01</v>
      </c>
      <c r="N1408" s="12"/>
      <c r="O1408" s="12" t="str">
        <f t="shared" si="184"/>
        <v>PH.IC.PA.120601.01</v>
      </c>
      <c r="Q1408" s="12" t="str">
        <f t="shared" si="185"/>
        <v>CL.IC.PA.120601.01</v>
      </c>
    </row>
    <row r="1409" spans="1:17" ht="15">
      <c r="A1409" s="25" t="s">
        <v>6896</v>
      </c>
      <c r="B1409" s="25"/>
      <c r="C1409" s="22" t="s">
        <v>11023</v>
      </c>
      <c r="D1409" s="25"/>
      <c r="E1409" s="2" t="s">
        <v>6888</v>
      </c>
      <c r="F1409" s="25" t="s">
        <v>8289</v>
      </c>
      <c r="G1409" s="25" t="s">
        <v>7597</v>
      </c>
      <c r="H1409" s="22" t="s">
        <v>1398</v>
      </c>
      <c r="I1409" s="25" t="s">
        <v>7598</v>
      </c>
      <c r="J1409" s="11" t="str">
        <f t="shared" si="182"/>
        <v>IC.PA.120602</v>
      </c>
      <c r="K1409" s="2" t="s">
        <v>1192</v>
      </c>
      <c r="L1409" t="str">
        <f t="shared" si="186"/>
        <v xml:space="preserve">      Post surgical acute</v>
      </c>
      <c r="M1409" s="2" t="str">
        <f t="shared" si="183"/>
        <v>PI.IC.PA.120602.01</v>
      </c>
      <c r="N1409" s="12"/>
      <c r="O1409" s="12" t="str">
        <f t="shared" si="184"/>
        <v>PH.IC.PA.120602.01</v>
      </c>
      <c r="Q1409" s="12" t="str">
        <f t="shared" si="185"/>
        <v>CL.IC.PA.120602.01</v>
      </c>
    </row>
    <row r="1410" spans="1:17" ht="15">
      <c r="A1410" s="25" t="s">
        <v>6896</v>
      </c>
      <c r="B1410" s="25"/>
      <c r="C1410" s="22" t="s">
        <v>11023</v>
      </c>
      <c r="D1410" s="25"/>
      <c r="E1410" s="2" t="s">
        <v>6888</v>
      </c>
      <c r="F1410" s="25" t="s">
        <v>8289</v>
      </c>
      <c r="G1410" s="25" t="s">
        <v>7599</v>
      </c>
      <c r="H1410" s="22" t="s">
        <v>1400</v>
      </c>
      <c r="I1410" s="25" t="s">
        <v>7600</v>
      </c>
      <c r="J1410" s="11" t="str">
        <f t="shared" si="182"/>
        <v>IC.PA.120603</v>
      </c>
      <c r="K1410" s="2" t="s">
        <v>1192</v>
      </c>
      <c r="L1410" t="str">
        <f t="shared" si="186"/>
        <v xml:space="preserve">      Post surgical chronic</v>
      </c>
      <c r="M1410" s="2" t="str">
        <f t="shared" si="183"/>
        <v>PI.IC.PA.120603.01</v>
      </c>
      <c r="N1410" s="12"/>
      <c r="O1410" s="12" t="str">
        <f t="shared" si="184"/>
        <v>PH.IC.PA.120603.01</v>
      </c>
      <c r="Q1410" s="12" t="str">
        <f t="shared" si="185"/>
        <v>CL.IC.PA.120603.01</v>
      </c>
    </row>
    <row r="1411" spans="1:17" ht="15">
      <c r="A1411" s="25" t="s">
        <v>6896</v>
      </c>
      <c r="B1411" s="25"/>
      <c r="C1411" s="22" t="s">
        <v>11023</v>
      </c>
      <c r="D1411" s="25"/>
      <c r="E1411" s="2" t="s">
        <v>6888</v>
      </c>
      <c r="F1411" s="25" t="s">
        <v>8289</v>
      </c>
      <c r="G1411" s="25" t="s">
        <v>7672</v>
      </c>
      <c r="H1411" s="22" t="s">
        <v>1402</v>
      </c>
      <c r="I1411" s="25" t="s">
        <v>7602</v>
      </c>
      <c r="J1411" s="11" t="str">
        <f t="shared" si="182"/>
        <v>IC.PA.120604</v>
      </c>
      <c r="K1411" s="2" t="s">
        <v>1192</v>
      </c>
      <c r="L1411" t="str">
        <f t="shared" si="186"/>
        <v xml:space="preserve">      Chronic</v>
      </c>
      <c r="M1411" s="2" t="str">
        <f t="shared" si="183"/>
        <v>PI.IC.PA.120604.01</v>
      </c>
      <c r="N1411" s="12"/>
      <c r="O1411" s="12" t="str">
        <f t="shared" si="184"/>
        <v>PH.IC.PA.120604.01</v>
      </c>
      <c r="Q1411" s="12" t="str">
        <f t="shared" si="185"/>
        <v>CL.IC.PA.120604.01</v>
      </c>
    </row>
    <row r="1412" spans="1:17" ht="15">
      <c r="A1412" s="25" t="s">
        <v>6896</v>
      </c>
      <c r="B1412" s="25"/>
      <c r="C1412" s="22" t="s">
        <v>11023</v>
      </c>
      <c r="D1412" s="25"/>
      <c r="E1412" s="2" t="s">
        <v>6888</v>
      </c>
      <c r="F1412" s="25" t="s">
        <v>8289</v>
      </c>
      <c r="G1412" s="25" t="s">
        <v>7451</v>
      </c>
      <c r="H1412" s="22" t="s">
        <v>1404</v>
      </c>
      <c r="I1412" s="25" t="s">
        <v>6464</v>
      </c>
      <c r="J1412" s="11" t="str">
        <f t="shared" si="182"/>
        <v>IC.PA.120605</v>
      </c>
      <c r="K1412" s="2" t="s">
        <v>1192</v>
      </c>
      <c r="L1412" t="str">
        <f t="shared" si="186"/>
        <v xml:space="preserve">      Cancer related</v>
      </c>
      <c r="M1412" s="2" t="str">
        <f t="shared" si="183"/>
        <v>PI.IC.PA.120605.01</v>
      </c>
      <c r="N1412" s="12"/>
      <c r="O1412" s="12" t="str">
        <f t="shared" si="184"/>
        <v>PH.IC.PA.120605.01</v>
      </c>
      <c r="Q1412" s="12" t="str">
        <f t="shared" si="185"/>
        <v>CL.IC.PA.120605.01</v>
      </c>
    </row>
    <row r="1413" spans="1:17" ht="15">
      <c r="A1413" s="25" t="s">
        <v>6896</v>
      </c>
      <c r="B1413" s="25"/>
      <c r="C1413" s="22" t="s">
        <v>11023</v>
      </c>
      <c r="D1413" s="25" t="s">
        <v>7673</v>
      </c>
      <c r="E1413" s="2" t="s">
        <v>7284</v>
      </c>
      <c r="F1413" s="25" t="s">
        <v>8289</v>
      </c>
      <c r="G1413" s="25" t="s">
        <v>7453</v>
      </c>
      <c r="H1413" s="22" t="s">
        <v>1396</v>
      </c>
      <c r="I1413" s="25" t="s">
        <v>7454</v>
      </c>
      <c r="J1413" s="11" t="str">
        <f t="shared" si="182"/>
        <v>IC.PA.120701</v>
      </c>
      <c r="K1413" s="2" t="s">
        <v>1192</v>
      </c>
      <c r="L1413" t="str">
        <f t="shared" si="186"/>
        <v xml:space="preserve">      Gradual</v>
      </c>
      <c r="M1413" s="2" t="str">
        <f t="shared" si="183"/>
        <v>PI.IC.PA.120701.01</v>
      </c>
      <c r="N1413" s="12"/>
      <c r="O1413" s="12" t="str">
        <f t="shared" si="184"/>
        <v>PH.IC.PA.120701.01</v>
      </c>
      <c r="Q1413" s="12" t="str">
        <f t="shared" si="185"/>
        <v>CL.IC.PA.120701.01</v>
      </c>
    </row>
    <row r="1414" spans="1:17" ht="15">
      <c r="A1414" s="25" t="s">
        <v>6896</v>
      </c>
      <c r="B1414" s="25"/>
      <c r="C1414" s="22" t="s">
        <v>11023</v>
      </c>
      <c r="D1414" s="25"/>
      <c r="E1414" s="2" t="s">
        <v>7284</v>
      </c>
      <c r="F1414" s="25" t="s">
        <v>8289</v>
      </c>
      <c r="G1414" s="25" t="s">
        <v>7455</v>
      </c>
      <c r="H1414" s="22" t="s">
        <v>1398</v>
      </c>
      <c r="I1414" s="25" t="s">
        <v>7456</v>
      </c>
      <c r="J1414" s="11" t="str">
        <f t="shared" si="182"/>
        <v>IC.PA.120702</v>
      </c>
      <c r="K1414" s="2" t="s">
        <v>1192</v>
      </c>
      <c r="L1414" t="str">
        <f t="shared" si="186"/>
        <v xml:space="preserve">      Sudden</v>
      </c>
      <c r="M1414" s="2" t="str">
        <f t="shared" si="183"/>
        <v>PI.IC.PA.120702.01</v>
      </c>
      <c r="N1414" s="12"/>
      <c r="O1414" s="12" t="str">
        <f t="shared" si="184"/>
        <v>PH.IC.PA.120702.01</v>
      </c>
      <c r="Q1414" s="12" t="str">
        <f t="shared" si="185"/>
        <v>CL.IC.PA.120702.01</v>
      </c>
    </row>
    <row r="1415" spans="1:17" ht="15">
      <c r="A1415" s="25" t="s">
        <v>6896</v>
      </c>
      <c r="B1415" s="25"/>
      <c r="C1415" s="22" t="s">
        <v>11023</v>
      </c>
      <c r="D1415" s="25"/>
      <c r="E1415" s="2" t="s">
        <v>7284</v>
      </c>
      <c r="F1415" s="25" t="s">
        <v>8289</v>
      </c>
      <c r="G1415" s="25" t="s">
        <v>7457</v>
      </c>
      <c r="H1415" s="22" t="s">
        <v>1400</v>
      </c>
      <c r="I1415" s="25" t="s">
        <v>7605</v>
      </c>
      <c r="J1415" s="11" t="str">
        <f t="shared" si="182"/>
        <v>IC.PA.120703</v>
      </c>
      <c r="K1415" s="2" t="s">
        <v>1192</v>
      </c>
      <c r="L1415" t="str">
        <f t="shared" si="186"/>
        <v xml:space="preserve">      Post procedure</v>
      </c>
      <c r="M1415" s="2" t="str">
        <f t="shared" si="183"/>
        <v>PI.IC.PA.120703.01</v>
      </c>
      <c r="N1415" s="12"/>
      <c r="O1415" s="12" t="str">
        <f t="shared" si="184"/>
        <v>PH.IC.PA.120703.01</v>
      </c>
      <c r="Q1415" s="12" t="str">
        <f t="shared" si="185"/>
        <v>CL.IC.PA.120703.01</v>
      </c>
    </row>
    <row r="1416" spans="1:17" ht="15">
      <c r="A1416" s="25" t="s">
        <v>6896</v>
      </c>
      <c r="B1416" s="25"/>
      <c r="C1416" s="22" t="s">
        <v>11023</v>
      </c>
      <c r="D1416" s="25"/>
      <c r="E1416" s="2" t="s">
        <v>7284</v>
      </c>
      <c r="F1416" s="25" t="s">
        <v>8289</v>
      </c>
      <c r="G1416" s="25" t="s">
        <v>7606</v>
      </c>
      <c r="H1416" s="22" t="s">
        <v>1402</v>
      </c>
      <c r="I1416" s="25" t="s">
        <v>7607</v>
      </c>
      <c r="J1416" s="11" t="str">
        <f t="shared" si="182"/>
        <v>IC.PA.120704</v>
      </c>
      <c r="K1416" s="2" t="s">
        <v>1192</v>
      </c>
      <c r="L1416" t="str">
        <f t="shared" si="186"/>
        <v xml:space="preserve">      Upon wakening</v>
      </c>
      <c r="M1416" s="2" t="str">
        <f t="shared" si="183"/>
        <v>PI.IC.PA.120704.01</v>
      </c>
      <c r="N1416" s="12"/>
      <c r="O1416" s="12" t="str">
        <f t="shared" si="184"/>
        <v>PH.IC.PA.120704.01</v>
      </c>
      <c r="Q1416" s="12" t="str">
        <f t="shared" si="185"/>
        <v>CL.IC.PA.120704.01</v>
      </c>
    </row>
    <row r="1417" spans="1:17" ht="15">
      <c r="A1417" s="25" t="s">
        <v>6896</v>
      </c>
      <c r="B1417" s="25"/>
      <c r="C1417" s="22" t="s">
        <v>11023</v>
      </c>
      <c r="D1417" s="25"/>
      <c r="E1417" s="2" t="s">
        <v>7284</v>
      </c>
      <c r="F1417" s="25" t="s">
        <v>8289</v>
      </c>
      <c r="G1417" s="25" t="s">
        <v>7608</v>
      </c>
      <c r="H1417" s="22" t="s">
        <v>1404</v>
      </c>
      <c r="I1417" s="25" t="s">
        <v>7464</v>
      </c>
      <c r="J1417" s="11" t="str">
        <f t="shared" si="182"/>
        <v>IC.PA.120705</v>
      </c>
      <c r="K1417" s="2" t="s">
        <v>1192</v>
      </c>
      <c r="L1417" t="str">
        <f t="shared" si="186"/>
        <v xml:space="preserve">      Date/time:  specify</v>
      </c>
      <c r="M1417" s="2" t="str">
        <f t="shared" si="183"/>
        <v>PI.IC.PA.120705.01</v>
      </c>
      <c r="N1417" s="12"/>
      <c r="O1417" s="12" t="str">
        <f t="shared" si="184"/>
        <v>PH.IC.PA.120705.01</v>
      </c>
      <c r="Q1417" s="12" t="str">
        <f t="shared" si="185"/>
        <v>CL.IC.PA.120705.01</v>
      </c>
    </row>
    <row r="1418" spans="1:17" ht="15">
      <c r="A1418" s="25" t="s">
        <v>6896</v>
      </c>
      <c r="B1418" s="25"/>
      <c r="C1418" s="22" t="s">
        <v>11023</v>
      </c>
      <c r="D1418" s="25" t="s">
        <v>7674</v>
      </c>
      <c r="E1418" s="2" t="s">
        <v>10093</v>
      </c>
      <c r="F1418" s="25" t="s">
        <v>8289</v>
      </c>
      <c r="G1418" s="25" t="s">
        <v>7466</v>
      </c>
      <c r="H1418" s="22" t="s">
        <v>1396</v>
      </c>
      <c r="I1418" s="25" t="s">
        <v>7467</v>
      </c>
      <c r="J1418" s="11" t="str">
        <f t="shared" si="182"/>
        <v>IC.PA.120801</v>
      </c>
      <c r="K1418" s="2" t="s">
        <v>1192</v>
      </c>
      <c r="L1418" t="str">
        <f t="shared" si="186"/>
        <v xml:space="preserve">      Constant</v>
      </c>
      <c r="M1418" s="2" t="str">
        <f t="shared" si="183"/>
        <v>PI.IC.PA.120801.01</v>
      </c>
      <c r="N1418" s="12"/>
      <c r="O1418" s="12" t="str">
        <f t="shared" si="184"/>
        <v>PH.IC.PA.120801.01</v>
      </c>
      <c r="Q1418" s="12" t="str">
        <f t="shared" si="185"/>
        <v>CL.IC.PA.120801.01</v>
      </c>
    </row>
    <row r="1419" spans="1:17" ht="15">
      <c r="A1419" s="25" t="s">
        <v>6896</v>
      </c>
      <c r="B1419" s="25"/>
      <c r="C1419" s="22" t="s">
        <v>11023</v>
      </c>
      <c r="D1419" s="25"/>
      <c r="E1419" s="2" t="s">
        <v>10093</v>
      </c>
      <c r="F1419" s="25" t="s">
        <v>8289</v>
      </c>
      <c r="G1419" s="25" t="s">
        <v>5268</v>
      </c>
      <c r="H1419" s="22" t="s">
        <v>1398</v>
      </c>
      <c r="I1419" s="25" t="s">
        <v>2407</v>
      </c>
      <c r="J1419" s="11" t="str">
        <f t="shared" si="182"/>
        <v>IC.PA.120802</v>
      </c>
      <c r="K1419" s="2" t="s">
        <v>1192</v>
      </c>
      <c r="L1419" t="str">
        <f t="shared" si="186"/>
        <v xml:space="preserve">      Intermittent</v>
      </c>
      <c r="M1419" s="2" t="str">
        <f t="shared" si="183"/>
        <v>PI.IC.PA.120802.01</v>
      </c>
      <c r="N1419" s="12"/>
      <c r="O1419" s="12" t="str">
        <f t="shared" si="184"/>
        <v>PH.IC.PA.120802.01</v>
      </c>
      <c r="Q1419" s="12" t="str">
        <f t="shared" si="185"/>
        <v>CL.IC.PA.120802.01</v>
      </c>
    </row>
    <row r="1420" spans="1:17" ht="15">
      <c r="A1420" s="25" t="s">
        <v>6896</v>
      </c>
      <c r="B1420" s="25"/>
      <c r="C1420" s="22" t="s">
        <v>11023</v>
      </c>
      <c r="D1420" s="25"/>
      <c r="E1420" s="2" t="s">
        <v>10093</v>
      </c>
      <c r="F1420" s="25" t="s">
        <v>8289</v>
      </c>
      <c r="G1420" s="25" t="s">
        <v>7468</v>
      </c>
      <c r="H1420" s="22" t="s">
        <v>1400</v>
      </c>
      <c r="I1420" s="25" t="s">
        <v>7469</v>
      </c>
      <c r="J1420" s="11" t="str">
        <f t="shared" si="182"/>
        <v>IC.PA.120803</v>
      </c>
      <c r="K1420" s="2" t="s">
        <v>1192</v>
      </c>
      <c r="L1420" t="str">
        <f t="shared" si="186"/>
        <v xml:space="preserve">      Aching</v>
      </c>
      <c r="M1420" s="2" t="str">
        <f t="shared" si="183"/>
        <v>PI.IC.PA.120803.01</v>
      </c>
      <c r="N1420" s="12"/>
      <c r="O1420" s="12" t="str">
        <f t="shared" si="184"/>
        <v>PH.IC.PA.120803.01</v>
      </c>
      <c r="Q1420" s="12" t="str">
        <f t="shared" si="185"/>
        <v>CL.IC.PA.120803.01</v>
      </c>
    </row>
    <row r="1421" spans="1:17" ht="15">
      <c r="A1421" s="25" t="s">
        <v>6896</v>
      </c>
      <c r="B1421" s="25"/>
      <c r="C1421" s="22" t="s">
        <v>11023</v>
      </c>
      <c r="D1421" s="25"/>
      <c r="E1421" s="2" t="s">
        <v>10093</v>
      </c>
      <c r="F1421" s="25" t="s">
        <v>8289</v>
      </c>
      <c r="G1421" s="25" t="s">
        <v>7470</v>
      </c>
      <c r="H1421" s="22" t="s">
        <v>1402</v>
      </c>
      <c r="I1421" s="25" t="s">
        <v>5866</v>
      </c>
      <c r="J1421" s="11" t="str">
        <f t="shared" si="182"/>
        <v>IC.PA.120804</v>
      </c>
      <c r="K1421" s="2" t="s">
        <v>1192</v>
      </c>
      <c r="L1421" t="str">
        <f t="shared" si="186"/>
        <v xml:space="preserve">      Burning</v>
      </c>
      <c r="M1421" s="2" t="str">
        <f t="shared" si="183"/>
        <v>PI.IC.PA.120804.01</v>
      </c>
      <c r="N1421" s="12"/>
      <c r="O1421" s="12" t="str">
        <f t="shared" si="184"/>
        <v>PH.IC.PA.120804.01</v>
      </c>
      <c r="Q1421" s="12" t="str">
        <f t="shared" si="185"/>
        <v>CL.IC.PA.120804.01</v>
      </c>
    </row>
    <row r="1422" spans="1:17" ht="15">
      <c r="A1422" s="25" t="s">
        <v>6896</v>
      </c>
      <c r="B1422" s="25"/>
      <c r="C1422" s="22" t="s">
        <v>11023</v>
      </c>
      <c r="D1422" s="25"/>
      <c r="E1422" s="2" t="s">
        <v>10093</v>
      </c>
      <c r="F1422" s="25" t="s">
        <v>8289</v>
      </c>
      <c r="G1422" s="25" t="s">
        <v>7291</v>
      </c>
      <c r="H1422" s="22" t="s">
        <v>1404</v>
      </c>
      <c r="I1422" s="25" t="s">
        <v>7292</v>
      </c>
      <c r="J1422" s="11" t="str">
        <f t="shared" si="182"/>
        <v>IC.PA.120805</v>
      </c>
      <c r="K1422" s="2" t="s">
        <v>1192</v>
      </c>
      <c r="L1422" t="str">
        <f t="shared" si="186"/>
        <v xml:space="preserve">      Cramping</v>
      </c>
      <c r="M1422" s="2" t="str">
        <f t="shared" si="183"/>
        <v>PI.IC.PA.120805.01</v>
      </c>
      <c r="N1422" s="12"/>
      <c r="O1422" s="12" t="str">
        <f t="shared" si="184"/>
        <v>PH.IC.PA.120805.01</v>
      </c>
      <c r="Q1422" s="12" t="str">
        <f t="shared" si="185"/>
        <v>CL.IC.PA.120805.01</v>
      </c>
    </row>
    <row r="1423" spans="1:17" ht="15">
      <c r="A1423" s="25" t="s">
        <v>6896</v>
      </c>
      <c r="B1423" s="25"/>
      <c r="C1423" s="22" t="s">
        <v>11023</v>
      </c>
      <c r="D1423" s="25"/>
      <c r="E1423" s="2" t="s">
        <v>10093</v>
      </c>
      <c r="F1423" s="25" t="s">
        <v>8289</v>
      </c>
      <c r="G1423" s="25" t="s">
        <v>7293</v>
      </c>
      <c r="H1423" s="22" t="s">
        <v>1406</v>
      </c>
      <c r="I1423" s="25" t="s">
        <v>7294</v>
      </c>
      <c r="J1423" s="11" t="str">
        <f t="shared" si="182"/>
        <v>IC.PA.120806</v>
      </c>
      <c r="K1423" s="2" t="s">
        <v>1192</v>
      </c>
      <c r="L1423" t="str">
        <f t="shared" si="186"/>
        <v xml:space="preserve">      Dull</v>
      </c>
      <c r="M1423" s="2" t="str">
        <f t="shared" si="183"/>
        <v>PI.IC.PA.120806.01</v>
      </c>
      <c r="N1423" s="12"/>
      <c r="O1423" s="12" t="str">
        <f t="shared" si="184"/>
        <v>PH.IC.PA.120806.01</v>
      </c>
      <c r="Q1423" s="12" t="str">
        <f t="shared" si="185"/>
        <v>CL.IC.PA.120806.01</v>
      </c>
    </row>
    <row r="1424" spans="1:17" ht="15">
      <c r="A1424" s="25" t="s">
        <v>6896</v>
      </c>
      <c r="B1424" s="25"/>
      <c r="C1424" s="22" t="s">
        <v>11023</v>
      </c>
      <c r="D1424" s="25"/>
      <c r="E1424" s="2" t="s">
        <v>10093</v>
      </c>
      <c r="F1424" s="25" t="s">
        <v>8289</v>
      </c>
      <c r="G1424" s="25" t="s">
        <v>7114</v>
      </c>
      <c r="H1424" s="22" t="s">
        <v>1419</v>
      </c>
      <c r="I1424" s="25" t="s">
        <v>7115</v>
      </c>
      <c r="J1424" s="11" t="str">
        <f t="shared" si="182"/>
        <v>IC.PA.120807</v>
      </c>
      <c r="K1424" s="2" t="s">
        <v>1192</v>
      </c>
      <c r="L1424" t="str">
        <f t="shared" si="186"/>
        <v xml:space="preserve">      Gnawing</v>
      </c>
      <c r="M1424" s="2" t="str">
        <f t="shared" si="183"/>
        <v>PI.IC.PA.120807.01</v>
      </c>
      <c r="N1424" s="12"/>
      <c r="O1424" s="12" t="str">
        <f t="shared" si="184"/>
        <v>PH.IC.PA.120807.01</v>
      </c>
      <c r="Q1424" s="12" t="str">
        <f t="shared" si="185"/>
        <v>CL.IC.PA.120807.01</v>
      </c>
    </row>
    <row r="1425" spans="1:17" ht="15">
      <c r="A1425" s="25" t="s">
        <v>6896</v>
      </c>
      <c r="B1425" s="25"/>
      <c r="C1425" s="22" t="s">
        <v>11023</v>
      </c>
      <c r="D1425" s="25"/>
      <c r="E1425" s="2" t="s">
        <v>10093</v>
      </c>
      <c r="F1425" s="25" t="s">
        <v>8289</v>
      </c>
      <c r="G1425" s="25" t="s">
        <v>7116</v>
      </c>
      <c r="H1425" s="22" t="s">
        <v>1550</v>
      </c>
      <c r="I1425" s="25" t="s">
        <v>7117</v>
      </c>
      <c r="J1425" s="11" t="str">
        <f t="shared" si="182"/>
        <v>IC.PA.120808</v>
      </c>
      <c r="K1425" s="2" t="s">
        <v>1192</v>
      </c>
      <c r="L1425" t="str">
        <f t="shared" si="186"/>
        <v xml:space="preserve">      Nagging</v>
      </c>
      <c r="M1425" s="2" t="str">
        <f t="shared" si="183"/>
        <v>PI.IC.PA.120808.01</v>
      </c>
      <c r="N1425" s="12"/>
      <c r="O1425" s="12" t="str">
        <f t="shared" si="184"/>
        <v>PH.IC.PA.120808.01</v>
      </c>
      <c r="Q1425" s="12" t="str">
        <f t="shared" si="185"/>
        <v>CL.IC.PA.120808.01</v>
      </c>
    </row>
    <row r="1426" spans="1:17" ht="15">
      <c r="A1426" s="25" t="s">
        <v>6896</v>
      </c>
      <c r="B1426" s="25"/>
      <c r="C1426" s="22" t="s">
        <v>11023</v>
      </c>
      <c r="D1426" s="25"/>
      <c r="E1426" s="2" t="s">
        <v>10093</v>
      </c>
      <c r="F1426" s="25" t="s">
        <v>8289</v>
      </c>
      <c r="G1426" s="25" t="s">
        <v>7118</v>
      </c>
      <c r="H1426" s="22" t="s">
        <v>1551</v>
      </c>
      <c r="I1426" s="25" t="s">
        <v>7119</v>
      </c>
      <c r="J1426" s="11" t="str">
        <f t="shared" si="182"/>
        <v>IC.PA.120809</v>
      </c>
      <c r="K1426" s="2" t="s">
        <v>1192</v>
      </c>
      <c r="L1426" t="str">
        <f t="shared" si="186"/>
        <v xml:space="preserve">      Heavy</v>
      </c>
      <c r="M1426" s="2" t="str">
        <f t="shared" si="183"/>
        <v>PI.IC.PA.120809.01</v>
      </c>
      <c r="N1426" s="12"/>
      <c r="O1426" s="12" t="str">
        <f t="shared" si="184"/>
        <v>PH.IC.PA.120809.01</v>
      </c>
      <c r="Q1426" s="12" t="str">
        <f t="shared" si="185"/>
        <v>CL.IC.PA.120809.01</v>
      </c>
    </row>
    <row r="1427" spans="1:17" ht="15">
      <c r="A1427" s="25" t="s">
        <v>6896</v>
      </c>
      <c r="B1427" s="25"/>
      <c r="C1427" s="22" t="s">
        <v>11023</v>
      </c>
      <c r="D1427" s="25"/>
      <c r="E1427" s="2" t="s">
        <v>10093</v>
      </c>
      <c r="F1427" s="25" t="s">
        <v>8289</v>
      </c>
      <c r="G1427" s="25" t="s">
        <v>7120</v>
      </c>
      <c r="H1427" s="22" t="s">
        <v>1571</v>
      </c>
      <c r="I1427" s="25" t="s">
        <v>7121</v>
      </c>
      <c r="J1427" s="11" t="str">
        <f t="shared" si="182"/>
        <v>IC.PA.120810</v>
      </c>
      <c r="K1427" s="2" t="s">
        <v>1192</v>
      </c>
      <c r="L1427" t="str">
        <f t="shared" si="186"/>
        <v xml:space="preserve">      Stabbing</v>
      </c>
      <c r="M1427" s="2" t="str">
        <f t="shared" si="183"/>
        <v>PI.IC.PA.120810.01</v>
      </c>
      <c r="N1427" s="12"/>
      <c r="O1427" s="12" t="str">
        <f t="shared" si="184"/>
        <v>PH.IC.PA.120810.01</v>
      </c>
      <c r="Q1427" s="12" t="str">
        <f t="shared" si="185"/>
        <v>CL.IC.PA.120810.01</v>
      </c>
    </row>
    <row r="1428" spans="1:17" ht="15">
      <c r="A1428" s="25" t="s">
        <v>6896</v>
      </c>
      <c r="B1428" s="25"/>
      <c r="C1428" s="22" t="s">
        <v>11023</v>
      </c>
      <c r="D1428" s="25"/>
      <c r="E1428" s="2" t="s">
        <v>10093</v>
      </c>
      <c r="F1428" s="25" t="s">
        <v>8289</v>
      </c>
      <c r="G1428" s="25" t="s">
        <v>4243</v>
      </c>
      <c r="H1428" s="22" t="s">
        <v>1298</v>
      </c>
      <c r="I1428" s="25" t="s">
        <v>1827</v>
      </c>
      <c r="J1428" s="11" t="str">
        <f t="shared" si="182"/>
        <v>IC.PA.120811</v>
      </c>
      <c r="K1428" s="2" t="s">
        <v>1192</v>
      </c>
      <c r="L1428" t="str">
        <f t="shared" si="186"/>
        <v xml:space="preserve">      Pressure</v>
      </c>
      <c r="M1428" s="2" t="str">
        <f t="shared" si="183"/>
        <v>PI.IC.PA.120811.01</v>
      </c>
      <c r="N1428" s="12"/>
      <c r="O1428" s="12" t="str">
        <f t="shared" si="184"/>
        <v>PH.IC.PA.120811.01</v>
      </c>
      <c r="Q1428" s="12" t="str">
        <f t="shared" si="185"/>
        <v>CL.IC.PA.120811.01</v>
      </c>
    </row>
    <row r="1429" spans="1:17" ht="15">
      <c r="A1429" s="25" t="s">
        <v>6896</v>
      </c>
      <c r="B1429" s="25"/>
      <c r="C1429" s="22" t="s">
        <v>11023</v>
      </c>
      <c r="D1429" s="25"/>
      <c r="E1429" s="2" t="s">
        <v>10093</v>
      </c>
      <c r="F1429" s="25" t="s">
        <v>8289</v>
      </c>
      <c r="G1429" s="25" t="s">
        <v>7302</v>
      </c>
      <c r="H1429" s="22" t="s">
        <v>1299</v>
      </c>
      <c r="I1429" s="25" t="s">
        <v>6034</v>
      </c>
      <c r="J1429" s="11" t="str">
        <f t="shared" si="182"/>
        <v>IC.PA.120812</v>
      </c>
      <c r="K1429" s="2" t="s">
        <v>1192</v>
      </c>
      <c r="L1429" t="str">
        <f t="shared" si="186"/>
        <v xml:space="preserve">      Tingling</v>
      </c>
      <c r="M1429" s="2" t="str">
        <f t="shared" si="183"/>
        <v>PI.IC.PA.120812.01</v>
      </c>
      <c r="N1429" s="12"/>
      <c r="O1429" s="12" t="str">
        <f t="shared" si="184"/>
        <v>PH.IC.PA.120812.01</v>
      </c>
      <c r="Q1429" s="12" t="str">
        <f t="shared" si="185"/>
        <v>CL.IC.PA.120812.01</v>
      </c>
    </row>
    <row r="1430" spans="1:17" ht="15">
      <c r="A1430" s="25" t="s">
        <v>6896</v>
      </c>
      <c r="B1430" s="25"/>
      <c r="C1430" s="22" t="s">
        <v>11023</v>
      </c>
      <c r="D1430" s="25"/>
      <c r="E1430" s="2" t="s">
        <v>10093</v>
      </c>
      <c r="F1430" s="25" t="s">
        <v>8289</v>
      </c>
      <c r="G1430" s="25" t="s">
        <v>7303</v>
      </c>
      <c r="H1430" s="22" t="s">
        <v>1300</v>
      </c>
      <c r="I1430" s="25" t="s">
        <v>7304</v>
      </c>
      <c r="J1430" s="11" t="str">
        <f t="shared" si="182"/>
        <v>IC.PA.120813</v>
      </c>
      <c r="K1430" s="2" t="s">
        <v>1192</v>
      </c>
      <c r="L1430" t="str">
        <f t="shared" si="186"/>
        <v xml:space="preserve">      Tight</v>
      </c>
      <c r="M1430" s="2" t="str">
        <f t="shared" si="183"/>
        <v>PI.IC.PA.120813.01</v>
      </c>
      <c r="N1430" s="12"/>
      <c r="O1430" s="12" t="str">
        <f t="shared" si="184"/>
        <v>PH.IC.PA.120813.01</v>
      </c>
      <c r="Q1430" s="12" t="str">
        <f t="shared" si="185"/>
        <v>CL.IC.PA.120813.01</v>
      </c>
    </row>
    <row r="1431" spans="1:17" ht="15">
      <c r="A1431" s="25" t="s">
        <v>6896</v>
      </c>
      <c r="B1431" s="25"/>
      <c r="C1431" s="22" t="s">
        <v>11023</v>
      </c>
      <c r="D1431" s="25"/>
      <c r="E1431" s="2" t="s">
        <v>10093</v>
      </c>
      <c r="F1431" s="25" t="s">
        <v>8289</v>
      </c>
      <c r="G1431" s="25" t="s">
        <v>7305</v>
      </c>
      <c r="H1431" s="22" t="s">
        <v>1301</v>
      </c>
      <c r="I1431" s="25" t="s">
        <v>7126</v>
      </c>
      <c r="J1431" s="11" t="str">
        <f t="shared" si="182"/>
        <v>IC.PA.120814</v>
      </c>
      <c r="K1431" s="2" t="s">
        <v>1192</v>
      </c>
      <c r="L1431" t="str">
        <f t="shared" si="186"/>
        <v xml:space="preserve">      Crushing</v>
      </c>
      <c r="M1431" s="2" t="str">
        <f t="shared" si="183"/>
        <v>PI.IC.PA.120814.01</v>
      </c>
      <c r="N1431" s="12"/>
      <c r="O1431" s="12" t="str">
        <f t="shared" si="184"/>
        <v>PH.IC.PA.120814.01</v>
      </c>
      <c r="Q1431" s="12" t="str">
        <f t="shared" si="185"/>
        <v>CL.IC.PA.120814.01</v>
      </c>
    </row>
    <row r="1432" spans="1:17" ht="15">
      <c r="A1432" s="25" t="s">
        <v>6896</v>
      </c>
      <c r="B1432" s="25"/>
      <c r="C1432" s="22" t="s">
        <v>11023</v>
      </c>
      <c r="D1432" s="25"/>
      <c r="E1432" s="2" t="s">
        <v>10093</v>
      </c>
      <c r="F1432" s="25" t="s">
        <v>8289</v>
      </c>
      <c r="G1432" s="25" t="s">
        <v>7127</v>
      </c>
      <c r="H1432" s="22" t="s">
        <v>1468</v>
      </c>
      <c r="I1432" s="25" t="s">
        <v>7128</v>
      </c>
      <c r="J1432" s="11" t="str">
        <f t="shared" si="182"/>
        <v>IC.PA.120815</v>
      </c>
      <c r="K1432" s="2" t="s">
        <v>1192</v>
      </c>
      <c r="L1432" t="str">
        <f t="shared" si="186"/>
        <v xml:space="preserve">      Sharp</v>
      </c>
      <c r="M1432" s="2" t="str">
        <f t="shared" si="183"/>
        <v>PI.IC.PA.120815.01</v>
      </c>
      <c r="N1432" s="12"/>
      <c r="O1432" s="12" t="str">
        <f t="shared" si="184"/>
        <v>PH.IC.PA.120815.01</v>
      </c>
      <c r="Q1432" s="12" t="str">
        <f t="shared" si="185"/>
        <v>CL.IC.PA.120815.01</v>
      </c>
    </row>
    <row r="1433" spans="1:17" ht="15">
      <c r="A1433" s="25" t="s">
        <v>6896</v>
      </c>
      <c r="B1433" s="25"/>
      <c r="C1433" s="22" t="s">
        <v>11023</v>
      </c>
      <c r="D1433" s="25"/>
      <c r="E1433" s="2" t="s">
        <v>10093</v>
      </c>
      <c r="F1433" s="25" t="s">
        <v>8289</v>
      </c>
      <c r="G1433" s="25" t="s">
        <v>7129</v>
      </c>
      <c r="H1433" s="22" t="s">
        <v>1469</v>
      </c>
      <c r="I1433" s="25" t="s">
        <v>7130</v>
      </c>
      <c r="J1433" s="11" t="str">
        <f t="shared" si="182"/>
        <v>IC.PA.120816</v>
      </c>
      <c r="K1433" s="2" t="s">
        <v>1192</v>
      </c>
      <c r="L1433" t="str">
        <f t="shared" si="186"/>
        <v xml:space="preserve">      Shooting</v>
      </c>
      <c r="M1433" s="2" t="str">
        <f t="shared" si="183"/>
        <v>PI.IC.PA.120816.01</v>
      </c>
      <c r="N1433" s="12"/>
      <c r="O1433" s="12" t="str">
        <f t="shared" si="184"/>
        <v>PH.IC.PA.120816.01</v>
      </c>
      <c r="Q1433" s="12" t="str">
        <f t="shared" si="185"/>
        <v>CL.IC.PA.120816.01</v>
      </c>
    </row>
    <row r="1434" spans="1:17" ht="15">
      <c r="A1434" s="25" t="s">
        <v>6896</v>
      </c>
      <c r="B1434" s="25"/>
      <c r="C1434" s="22" t="s">
        <v>11023</v>
      </c>
      <c r="D1434" s="25"/>
      <c r="E1434" s="2" t="s">
        <v>10093</v>
      </c>
      <c r="F1434" s="25" t="s">
        <v>8289</v>
      </c>
      <c r="G1434" s="25" t="s">
        <v>7131</v>
      </c>
      <c r="H1434" s="22" t="s">
        <v>1470</v>
      </c>
      <c r="I1434" s="25" t="s">
        <v>7132</v>
      </c>
      <c r="J1434" s="11" t="str">
        <f t="shared" si="182"/>
        <v>IC.PA.120817</v>
      </c>
      <c r="K1434" s="2" t="s">
        <v>1192</v>
      </c>
      <c r="L1434" t="str">
        <f t="shared" si="186"/>
        <v xml:space="preserve">      Splitting</v>
      </c>
      <c r="M1434" s="2" t="str">
        <f t="shared" si="183"/>
        <v>PI.IC.PA.120817.01</v>
      </c>
      <c r="N1434" s="12"/>
      <c r="O1434" s="12" t="str">
        <f t="shared" si="184"/>
        <v>PH.IC.PA.120817.01</v>
      </c>
      <c r="Q1434" s="12" t="str">
        <f t="shared" si="185"/>
        <v>CL.IC.PA.120817.01</v>
      </c>
    </row>
    <row r="1435" spans="1:17" ht="15">
      <c r="A1435" s="25" t="s">
        <v>6896</v>
      </c>
      <c r="B1435" s="25"/>
      <c r="C1435" s="22" t="s">
        <v>11023</v>
      </c>
      <c r="D1435" s="25"/>
      <c r="E1435" s="2" t="s">
        <v>10093</v>
      </c>
      <c r="F1435" s="25" t="s">
        <v>8289</v>
      </c>
      <c r="G1435" s="25" t="s">
        <v>7323</v>
      </c>
      <c r="H1435" s="22" t="s">
        <v>1251</v>
      </c>
      <c r="I1435" s="25" t="s">
        <v>7324</v>
      </c>
      <c r="J1435" s="11" t="str">
        <f t="shared" si="182"/>
        <v>IC.PA.120818</v>
      </c>
      <c r="K1435" s="2" t="s">
        <v>1192</v>
      </c>
      <c r="L1435" t="str">
        <f t="shared" si="186"/>
        <v xml:space="preserve">      Squeezing</v>
      </c>
      <c r="M1435" s="2" t="str">
        <f t="shared" si="183"/>
        <v>PI.IC.PA.120818.01</v>
      </c>
      <c r="N1435" s="12"/>
      <c r="O1435" s="12" t="str">
        <f t="shared" si="184"/>
        <v>PH.IC.PA.120818.01</v>
      </c>
      <c r="Q1435" s="12" t="str">
        <f t="shared" si="185"/>
        <v>CL.IC.PA.120818.01</v>
      </c>
    </row>
    <row r="1436" spans="1:17" ht="15">
      <c r="A1436" s="25" t="s">
        <v>6896</v>
      </c>
      <c r="B1436" s="25"/>
      <c r="C1436" s="22" t="s">
        <v>11023</v>
      </c>
      <c r="D1436" s="25"/>
      <c r="E1436" s="2" t="s">
        <v>10093</v>
      </c>
      <c r="F1436" s="25" t="s">
        <v>8289</v>
      </c>
      <c r="G1436" s="25" t="s">
        <v>7325</v>
      </c>
      <c r="H1436" s="22" t="s">
        <v>1100</v>
      </c>
      <c r="I1436" s="25" t="s">
        <v>7326</v>
      </c>
      <c r="J1436" s="11" t="str">
        <f t="shared" si="182"/>
        <v>IC.PA.120819</v>
      </c>
      <c r="K1436" s="2" t="s">
        <v>1192</v>
      </c>
      <c r="L1436" t="str">
        <f t="shared" si="186"/>
        <v xml:space="preserve">      Sting</v>
      </c>
      <c r="M1436" s="2" t="str">
        <f t="shared" si="183"/>
        <v>PI.IC.PA.120819.01</v>
      </c>
      <c r="N1436" s="12"/>
      <c r="O1436" s="12" t="str">
        <f t="shared" si="184"/>
        <v>PH.IC.PA.120819.01</v>
      </c>
      <c r="Q1436" s="12" t="str">
        <f t="shared" si="185"/>
        <v>CL.IC.PA.120819.01</v>
      </c>
    </row>
    <row r="1437" spans="1:17" ht="15">
      <c r="A1437" s="25" t="s">
        <v>6896</v>
      </c>
      <c r="B1437" s="25"/>
      <c r="C1437" s="22" t="s">
        <v>11023</v>
      </c>
      <c r="D1437" s="25"/>
      <c r="E1437" s="2" t="s">
        <v>10093</v>
      </c>
      <c r="F1437" s="25" t="s">
        <v>8289</v>
      </c>
      <c r="G1437" s="25" t="s">
        <v>7327</v>
      </c>
      <c r="H1437" s="22" t="s">
        <v>1271</v>
      </c>
      <c r="I1437" s="25" t="s">
        <v>7328</v>
      </c>
      <c r="J1437" s="11" t="str">
        <f t="shared" si="182"/>
        <v>IC.PA.120820</v>
      </c>
      <c r="K1437" s="2" t="s">
        <v>1192</v>
      </c>
      <c r="L1437" t="str">
        <f t="shared" si="186"/>
        <v xml:space="preserve">      Throbbing</v>
      </c>
      <c r="M1437" s="2" t="str">
        <f t="shared" si="183"/>
        <v>PI.IC.PA.120820.01</v>
      </c>
      <c r="N1437" s="12"/>
      <c r="O1437" s="12" t="str">
        <f t="shared" si="184"/>
        <v>PH.IC.PA.120820.01</v>
      </c>
      <c r="Q1437" s="12" t="str">
        <f t="shared" si="185"/>
        <v>CL.IC.PA.120820.01</v>
      </c>
    </row>
    <row r="1438" spans="1:17" ht="15">
      <c r="A1438" s="25" t="s">
        <v>6896</v>
      </c>
      <c r="B1438" s="25"/>
      <c r="C1438" s="22" t="s">
        <v>11023</v>
      </c>
      <c r="D1438" s="25"/>
      <c r="E1438" s="2" t="s">
        <v>10093</v>
      </c>
      <c r="F1438" s="25" t="s">
        <v>8289</v>
      </c>
      <c r="G1438" s="25" t="s">
        <v>7329</v>
      </c>
      <c r="H1438" s="2" t="s">
        <v>5577</v>
      </c>
      <c r="I1438" s="25" t="s">
        <v>7330</v>
      </c>
      <c r="J1438" s="11" t="str">
        <f t="shared" si="182"/>
        <v>IC.PA.120821</v>
      </c>
      <c r="K1438" s="2" t="s">
        <v>1192</v>
      </c>
      <c r="L1438" t="str">
        <f t="shared" si="186"/>
        <v xml:space="preserve">      Radiating:  add protocol</v>
      </c>
      <c r="M1438" s="2" t="str">
        <f t="shared" si="183"/>
        <v>PI.IC.PA.120821.01</v>
      </c>
      <c r="N1438" s="12"/>
      <c r="O1438" s="12" t="str">
        <f t="shared" si="184"/>
        <v>PH.IC.PA.120821.01</v>
      </c>
      <c r="Q1438" s="12" t="str">
        <f t="shared" si="185"/>
        <v>CL.IC.PA.120821.01</v>
      </c>
    </row>
    <row r="1439" spans="1:17" ht="15">
      <c r="A1439" s="25" t="s">
        <v>6896</v>
      </c>
      <c r="B1439" s="25"/>
      <c r="C1439" s="22" t="s">
        <v>11023</v>
      </c>
      <c r="D1439" s="25"/>
      <c r="E1439" s="2" t="s">
        <v>10093</v>
      </c>
      <c r="F1439" s="25" t="s">
        <v>8289</v>
      </c>
      <c r="G1439" s="25" t="s">
        <v>4647</v>
      </c>
      <c r="H1439" s="2" t="s">
        <v>5751</v>
      </c>
      <c r="I1439" s="25" t="s">
        <v>2394</v>
      </c>
      <c r="J1439" s="11" t="str">
        <f t="shared" si="182"/>
        <v>IC.PA.120822</v>
      </c>
      <c r="K1439" s="2" t="s">
        <v>1192</v>
      </c>
      <c r="L1439" t="str">
        <f t="shared" si="186"/>
        <v xml:space="preserve">      Other:  specify</v>
      </c>
      <c r="M1439" s="2" t="str">
        <f t="shared" si="183"/>
        <v>PI.IC.PA.120822.01</v>
      </c>
      <c r="N1439" s="12"/>
      <c r="O1439" s="12" t="str">
        <f t="shared" si="184"/>
        <v>PH.IC.PA.120822.01</v>
      </c>
      <c r="Q1439" s="12" t="str">
        <f t="shared" si="185"/>
        <v>CL.IC.PA.120822.01</v>
      </c>
    </row>
    <row r="1440" spans="1:17" ht="15">
      <c r="A1440" s="25" t="s">
        <v>6896</v>
      </c>
      <c r="B1440" s="25"/>
      <c r="C1440" s="22" t="s">
        <v>11023</v>
      </c>
      <c r="D1440" s="25" t="s">
        <v>7675</v>
      </c>
      <c r="E1440" s="2" t="s">
        <v>10095</v>
      </c>
      <c r="F1440" s="25" t="s">
        <v>8126</v>
      </c>
      <c r="G1440" s="25" t="s">
        <v>1968</v>
      </c>
      <c r="H1440" s="22" t="s">
        <v>1396</v>
      </c>
      <c r="I1440" s="25" t="s">
        <v>1001</v>
      </c>
      <c r="J1440" s="11" t="str">
        <f t="shared" si="182"/>
        <v>IC.PA.120901</v>
      </c>
      <c r="K1440" s="2" t="s">
        <v>1192</v>
      </c>
      <c r="L1440" t="str">
        <f t="shared" si="186"/>
        <v xml:space="preserve">     None</v>
      </c>
      <c r="M1440" s="2" t="str">
        <f t="shared" si="183"/>
        <v>PI.IC.PA.120901.01</v>
      </c>
      <c r="N1440" s="12"/>
      <c r="O1440" s="12" t="str">
        <f t="shared" si="184"/>
        <v>PH.IC.PA.120901.01</v>
      </c>
      <c r="Q1440" s="12" t="str">
        <f t="shared" si="185"/>
        <v>CL.IC.PA.120901.01</v>
      </c>
    </row>
    <row r="1441" spans="1:25" ht="15">
      <c r="A1441" s="25" t="s">
        <v>6896</v>
      </c>
      <c r="B1441" s="25"/>
      <c r="C1441" s="22" t="s">
        <v>11023</v>
      </c>
      <c r="D1441" s="25"/>
      <c r="E1441" s="2" t="s">
        <v>10095</v>
      </c>
      <c r="F1441" s="25" t="s">
        <v>8126</v>
      </c>
      <c r="G1441" s="25" t="s">
        <v>7813</v>
      </c>
      <c r="H1441" s="22" t="s">
        <v>1398</v>
      </c>
      <c r="I1441" s="25" t="s">
        <v>7814</v>
      </c>
      <c r="J1441" s="11" t="str">
        <f t="shared" si="182"/>
        <v>IC.PA.120902</v>
      </c>
      <c r="K1441" s="2" t="s">
        <v>1192</v>
      </c>
      <c r="L1441" t="str">
        <f t="shared" si="186"/>
        <v xml:space="preserve">     Anxiety</v>
      </c>
      <c r="M1441" s="2" t="str">
        <f t="shared" si="183"/>
        <v>PI.IC.PA.120902.01</v>
      </c>
      <c r="N1441" s="12"/>
      <c r="O1441" s="12" t="str">
        <f t="shared" si="184"/>
        <v>PH.IC.PA.120902.01</v>
      </c>
      <c r="Q1441" s="12" t="str">
        <f t="shared" si="185"/>
        <v>CL.IC.PA.120902.01</v>
      </c>
    </row>
    <row r="1442" spans="1:25" ht="15">
      <c r="A1442" s="25" t="s">
        <v>6896</v>
      </c>
      <c r="B1442" s="25"/>
      <c r="C1442" s="22" t="s">
        <v>11023</v>
      </c>
      <c r="D1442" s="25"/>
      <c r="E1442" s="2" t="s">
        <v>10095</v>
      </c>
      <c r="F1442" s="25" t="s">
        <v>8126</v>
      </c>
      <c r="G1442" s="25" t="s">
        <v>7663</v>
      </c>
      <c r="H1442" s="22" t="s">
        <v>1400</v>
      </c>
      <c r="I1442" s="25" t="s">
        <v>7664</v>
      </c>
      <c r="J1442" s="11" t="str">
        <f t="shared" si="182"/>
        <v>IC.PA.120903</v>
      </c>
      <c r="K1442" s="2" t="s">
        <v>1192</v>
      </c>
      <c r="L1442" t="str">
        <f t="shared" si="186"/>
        <v xml:space="preserve">     Depression</v>
      </c>
      <c r="M1442" s="2" t="str">
        <f t="shared" si="183"/>
        <v>PI.IC.PA.120903.01</v>
      </c>
      <c r="N1442" s="12"/>
      <c r="O1442" s="12" t="str">
        <f t="shared" si="184"/>
        <v>PH.IC.PA.120903.01</v>
      </c>
      <c r="Q1442" s="12" t="str">
        <f t="shared" si="185"/>
        <v>CL.IC.PA.120903.01</v>
      </c>
    </row>
    <row r="1443" spans="1:25" ht="15">
      <c r="A1443" s="25" t="s">
        <v>6896</v>
      </c>
      <c r="B1443" s="25"/>
      <c r="C1443" s="22" t="s">
        <v>11023</v>
      </c>
      <c r="D1443" s="25"/>
      <c r="E1443" s="2" t="s">
        <v>10095</v>
      </c>
      <c r="F1443" s="25" t="s">
        <v>8126</v>
      </c>
      <c r="G1443" s="25" t="s">
        <v>7665</v>
      </c>
      <c r="H1443" s="22" t="s">
        <v>1402</v>
      </c>
      <c r="I1443" s="25" t="s">
        <v>7666</v>
      </c>
      <c r="J1443" s="11" t="str">
        <f t="shared" si="182"/>
        <v>IC.PA.120904</v>
      </c>
      <c r="K1443" s="2" t="s">
        <v>1192</v>
      </c>
      <c r="L1443" t="str">
        <f t="shared" si="186"/>
        <v xml:space="preserve">     Reduced mobility</v>
      </c>
      <c r="M1443" s="2" t="str">
        <f t="shared" si="183"/>
        <v>PI.IC.PA.120904.01</v>
      </c>
      <c r="N1443" s="12"/>
      <c r="O1443" s="12" t="str">
        <f t="shared" si="184"/>
        <v>PH.IC.PA.120904.01</v>
      </c>
      <c r="Q1443" s="12" t="str">
        <f t="shared" si="185"/>
        <v>CL.IC.PA.120904.01</v>
      </c>
    </row>
    <row r="1444" spans="1:25" ht="15">
      <c r="A1444" s="25" t="s">
        <v>6896</v>
      </c>
      <c r="B1444" s="25"/>
      <c r="C1444" s="22" t="s">
        <v>11023</v>
      </c>
      <c r="D1444" s="25"/>
      <c r="E1444" s="2" t="s">
        <v>10095</v>
      </c>
      <c r="F1444" s="25" t="s">
        <v>8126</v>
      </c>
      <c r="G1444" s="25" t="s">
        <v>7667</v>
      </c>
      <c r="H1444" s="22" t="s">
        <v>1404</v>
      </c>
      <c r="I1444" s="25" t="s">
        <v>7503</v>
      </c>
      <c r="J1444" s="11" t="str">
        <f t="shared" si="182"/>
        <v>IC.PA.120905</v>
      </c>
      <c r="K1444" s="2" t="s">
        <v>1192</v>
      </c>
      <c r="L1444" t="str">
        <f t="shared" si="186"/>
        <v xml:space="preserve">     Mood change</v>
      </c>
      <c r="M1444" s="2" t="str">
        <f t="shared" si="183"/>
        <v>PI.IC.PA.120905.01</v>
      </c>
      <c r="N1444" s="12"/>
      <c r="O1444" s="12" t="str">
        <f t="shared" si="184"/>
        <v>PH.IC.PA.120905.01</v>
      </c>
      <c r="Q1444" s="12" t="str">
        <f t="shared" si="185"/>
        <v>CL.IC.PA.120905.01</v>
      </c>
    </row>
    <row r="1445" spans="1:25" ht="15">
      <c r="A1445" s="25" t="s">
        <v>6896</v>
      </c>
      <c r="B1445" s="25"/>
      <c r="C1445" s="22" t="s">
        <v>11023</v>
      </c>
      <c r="D1445" s="25"/>
      <c r="E1445" s="2" t="s">
        <v>10095</v>
      </c>
      <c r="F1445" s="25" t="s">
        <v>8126</v>
      </c>
      <c r="G1445" s="25" t="s">
        <v>7668</v>
      </c>
      <c r="H1445" s="22" t="s">
        <v>1406</v>
      </c>
      <c r="I1445" s="25" t="s">
        <v>7499</v>
      </c>
      <c r="J1445" s="11" t="str">
        <f t="shared" si="182"/>
        <v>IC.PA.120906</v>
      </c>
      <c r="K1445" s="2" t="s">
        <v>1192</v>
      </c>
      <c r="L1445" t="str">
        <f t="shared" si="186"/>
        <v xml:space="preserve">     Sleep disturbance</v>
      </c>
      <c r="M1445" s="2" t="str">
        <f t="shared" si="183"/>
        <v>PI.IC.PA.120906.01</v>
      </c>
      <c r="N1445" s="12"/>
      <c r="O1445" s="12" t="str">
        <f t="shared" si="184"/>
        <v>PH.IC.PA.120906.01</v>
      </c>
      <c r="Q1445" s="12" t="str">
        <f t="shared" si="185"/>
        <v>CL.IC.PA.120906.01</v>
      </c>
    </row>
    <row r="1446" spans="1:25" ht="15">
      <c r="A1446" s="25" t="s">
        <v>6896</v>
      </c>
      <c r="B1446" s="25"/>
      <c r="C1446" s="22" t="s">
        <v>11023</v>
      </c>
      <c r="D1446" s="25"/>
      <c r="E1446" s="2" t="s">
        <v>10095</v>
      </c>
      <c r="F1446" s="25" t="s">
        <v>8126</v>
      </c>
      <c r="G1446" s="25" t="s">
        <v>7669</v>
      </c>
      <c r="H1446" s="22" t="s">
        <v>1419</v>
      </c>
      <c r="I1446" s="25" t="s">
        <v>7670</v>
      </c>
      <c r="J1446" s="11" t="str">
        <f t="shared" si="182"/>
        <v>IC.PA.120907</v>
      </c>
      <c r="K1446" s="2" t="s">
        <v>1192</v>
      </c>
      <c r="L1446" t="str">
        <f t="shared" si="186"/>
        <v xml:space="preserve">     Thoughts of harming self</v>
      </c>
      <c r="M1446" s="2" t="str">
        <f t="shared" si="183"/>
        <v>PI.IC.PA.120907.01</v>
      </c>
      <c r="N1446" s="12"/>
      <c r="O1446" s="12" t="str">
        <f t="shared" si="184"/>
        <v>PH.IC.PA.120907.01</v>
      </c>
      <c r="Q1446" s="12" t="str">
        <f t="shared" si="185"/>
        <v>CL.IC.PA.120907.01</v>
      </c>
    </row>
    <row r="1447" spans="1:25" ht="15">
      <c r="A1447" t="s">
        <v>6896</v>
      </c>
      <c r="C1447" s="22" t="s">
        <v>11023</v>
      </c>
      <c r="D1447" s="25"/>
      <c r="E1447" s="2" t="s">
        <v>10095</v>
      </c>
      <c r="F1447" s="25" t="s">
        <v>8126</v>
      </c>
      <c r="G1447" t="s">
        <v>7530</v>
      </c>
      <c r="H1447" s="22" t="s">
        <v>10093</v>
      </c>
      <c r="I1447" t="s">
        <v>7531</v>
      </c>
      <c r="J1447" s="11" t="str">
        <f t="shared" si="182"/>
        <v>IC.PA.120908</v>
      </c>
      <c r="K1447" s="2" t="s">
        <v>1192</v>
      </c>
      <c r="L1447" t="str">
        <f t="shared" si="186"/>
        <v xml:space="preserve">     Disruption of Daily Activity</v>
      </c>
      <c r="M1447" s="2" t="str">
        <f t="shared" si="183"/>
        <v>PI.IC.PA.120908.01</v>
      </c>
      <c r="N1447" s="12"/>
      <c r="O1447" s="12" t="str">
        <f t="shared" si="184"/>
        <v>PH.IC.PA.120908.01</v>
      </c>
      <c r="Q1447" s="12" t="str">
        <f t="shared" si="185"/>
        <v>CL.IC.PA.120908.01</v>
      </c>
      <c r="R1447" t="s">
        <v>1141</v>
      </c>
      <c r="S1447">
        <v>800</v>
      </c>
    </row>
    <row r="1448" spans="1:25" ht="15">
      <c r="A1448" t="s">
        <v>6896</v>
      </c>
      <c r="C1448" s="22" t="s">
        <v>11023</v>
      </c>
      <c r="E1448" s="2" t="s">
        <v>10095</v>
      </c>
      <c r="F1448" s="25" t="s">
        <v>8126</v>
      </c>
      <c r="G1448" t="s">
        <v>510</v>
      </c>
      <c r="H1448" s="22" t="s">
        <v>644</v>
      </c>
      <c r="J1448" s="11" t="str">
        <f t="shared" si="182"/>
        <v>IC.PA.120909</v>
      </c>
      <c r="K1448" s="2" t="s">
        <v>11683</v>
      </c>
      <c r="L1448" t="str">
        <f t="shared" si="186"/>
        <v>Reduced Appetite</v>
      </c>
      <c r="M1448" s="2" t="str">
        <f t="shared" si="183"/>
        <v>PI.IC.PA.120909.01</v>
      </c>
      <c r="N1448" s="12"/>
      <c r="O1448" s="12" t="str">
        <f t="shared" si="184"/>
        <v>PH.IC.PA.120909.01</v>
      </c>
      <c r="Q1448" s="12" t="str">
        <f t="shared" si="185"/>
        <v>CL.IC.PA.120909.01</v>
      </c>
      <c r="X1448" t="s">
        <v>807</v>
      </c>
      <c r="Y1448">
        <v>1123</v>
      </c>
    </row>
    <row r="1449" spans="1:25" ht="15">
      <c r="A1449" t="s">
        <v>6896</v>
      </c>
      <c r="C1449" s="22" t="s">
        <v>11023</v>
      </c>
      <c r="E1449" s="2" t="s">
        <v>10095</v>
      </c>
      <c r="F1449" s="25" t="s">
        <v>8126</v>
      </c>
      <c r="G1449" t="s">
        <v>511</v>
      </c>
      <c r="H1449" s="22" t="s">
        <v>11500</v>
      </c>
      <c r="J1449" s="11" t="str">
        <f t="shared" si="182"/>
        <v>IC.PA.120910</v>
      </c>
      <c r="K1449" s="2" t="s">
        <v>11683</v>
      </c>
      <c r="L1449" t="str">
        <f t="shared" si="186"/>
        <v>Other</v>
      </c>
      <c r="M1449" s="2" t="str">
        <f t="shared" si="183"/>
        <v>PI.IC.PA.120910.01</v>
      </c>
      <c r="N1449" s="12"/>
      <c r="O1449" s="12" t="str">
        <f t="shared" si="184"/>
        <v>PH.IC.PA.120910.01</v>
      </c>
      <c r="Q1449" s="12" t="str">
        <f t="shared" si="185"/>
        <v>CL.IC.PA.120910.01</v>
      </c>
      <c r="X1449" t="s">
        <v>807</v>
      </c>
      <c r="Y1449">
        <v>1123</v>
      </c>
    </row>
    <row r="1450" spans="1:25" ht="15">
      <c r="A1450" s="25" t="s">
        <v>6896</v>
      </c>
      <c r="B1450" s="25"/>
      <c r="C1450" s="22" t="s">
        <v>11023</v>
      </c>
      <c r="D1450" s="25" t="s">
        <v>7823</v>
      </c>
      <c r="E1450" s="2" t="s">
        <v>10905</v>
      </c>
      <c r="F1450" s="25" t="s">
        <v>8126</v>
      </c>
      <c r="G1450" s="25" t="s">
        <v>3923</v>
      </c>
      <c r="H1450" s="22" t="s">
        <v>1396</v>
      </c>
      <c r="I1450" s="25" t="s">
        <v>1188</v>
      </c>
      <c r="J1450" s="11" t="str">
        <f t="shared" si="182"/>
        <v>IC.PA.121001</v>
      </c>
      <c r="K1450" s="2" t="s">
        <v>1192</v>
      </c>
      <c r="L1450" t="str">
        <f t="shared" si="186"/>
        <v xml:space="preserve">      None</v>
      </c>
      <c r="M1450" s="2" t="str">
        <f t="shared" si="183"/>
        <v>PI.IC.PA.121001.01</v>
      </c>
      <c r="N1450" s="12"/>
      <c r="O1450" s="12" t="str">
        <f t="shared" si="184"/>
        <v>PH.IC.PA.121001.01</v>
      </c>
      <c r="Q1450" s="12" t="str">
        <f t="shared" si="185"/>
        <v>CL.IC.PA.121001.01</v>
      </c>
    </row>
    <row r="1451" spans="1:25" ht="15">
      <c r="A1451" s="25" t="s">
        <v>6896</v>
      </c>
      <c r="B1451" s="25"/>
      <c r="C1451" s="22" t="s">
        <v>11023</v>
      </c>
      <c r="D1451" s="25"/>
      <c r="E1451" s="2" t="s">
        <v>10905</v>
      </c>
      <c r="F1451" s="25" t="s">
        <v>8126</v>
      </c>
      <c r="G1451" s="25" t="s">
        <v>7676</v>
      </c>
      <c r="H1451" s="22" t="s">
        <v>1398</v>
      </c>
      <c r="I1451" s="25" t="s">
        <v>7539</v>
      </c>
      <c r="J1451" s="11" t="str">
        <f t="shared" si="182"/>
        <v>IC.PA.121002</v>
      </c>
      <c r="K1451" s="2" t="s">
        <v>1192</v>
      </c>
      <c r="L1451" t="str">
        <f t="shared" si="186"/>
        <v xml:space="preserve">     Avoiding physical activity</v>
      </c>
      <c r="M1451" s="2" t="str">
        <f t="shared" si="183"/>
        <v>PI.IC.PA.121002.01</v>
      </c>
      <c r="N1451" s="12"/>
      <c r="O1451" s="12" t="str">
        <f t="shared" si="184"/>
        <v>PH.IC.PA.121002.01</v>
      </c>
      <c r="Q1451" s="12" t="str">
        <f t="shared" si="185"/>
        <v>CL.IC.PA.121002.01</v>
      </c>
    </row>
    <row r="1452" spans="1:25" ht="15">
      <c r="A1452" s="25" t="s">
        <v>6896</v>
      </c>
      <c r="B1452" s="25"/>
      <c r="C1452" s="22" t="s">
        <v>11023</v>
      </c>
      <c r="D1452" s="25"/>
      <c r="E1452" s="2" t="s">
        <v>10905</v>
      </c>
      <c r="F1452" s="25" t="s">
        <v>8126</v>
      </c>
      <c r="G1452" s="25" t="s">
        <v>7540</v>
      </c>
      <c r="H1452" s="22" t="s">
        <v>1400</v>
      </c>
      <c r="I1452" s="25" t="s">
        <v>7541</v>
      </c>
      <c r="J1452" s="11" t="str">
        <f t="shared" si="182"/>
        <v>IC.PA.121003</v>
      </c>
      <c r="K1452" s="2" t="s">
        <v>1192</v>
      </c>
      <c r="L1452" t="str">
        <f t="shared" si="186"/>
        <v xml:space="preserve">     Crying</v>
      </c>
      <c r="M1452" s="2" t="str">
        <f t="shared" si="183"/>
        <v>PI.IC.PA.121003.01</v>
      </c>
      <c r="N1452" s="12"/>
      <c r="O1452" s="12" t="str">
        <f t="shared" si="184"/>
        <v>PH.IC.PA.121003.01</v>
      </c>
      <c r="Q1452" s="12" t="str">
        <f t="shared" si="185"/>
        <v>CL.IC.PA.121003.01</v>
      </c>
    </row>
    <row r="1453" spans="1:25" ht="15">
      <c r="A1453" s="25" t="s">
        <v>6896</v>
      </c>
      <c r="B1453" s="25"/>
      <c r="C1453" s="22" t="s">
        <v>11023</v>
      </c>
      <c r="D1453" s="25"/>
      <c r="E1453" s="2" t="s">
        <v>10905</v>
      </c>
      <c r="F1453" s="25" t="s">
        <v>8126</v>
      </c>
      <c r="G1453" s="25" t="s">
        <v>7542</v>
      </c>
      <c r="H1453" s="22" t="s">
        <v>1402</v>
      </c>
      <c r="I1453" s="25" t="s">
        <v>7543</v>
      </c>
      <c r="J1453" s="11" t="str">
        <f t="shared" si="182"/>
        <v>IC.PA.121004</v>
      </c>
      <c r="K1453" s="2" t="s">
        <v>1192</v>
      </c>
      <c r="L1453" t="str">
        <f t="shared" si="186"/>
        <v xml:space="preserve">     Grimacing</v>
      </c>
      <c r="M1453" s="2" t="str">
        <f t="shared" si="183"/>
        <v>PI.IC.PA.121004.01</v>
      </c>
      <c r="N1453" s="12"/>
      <c r="O1453" s="12" t="str">
        <f t="shared" si="184"/>
        <v>PH.IC.PA.121004.01</v>
      </c>
      <c r="Q1453" s="12" t="str">
        <f t="shared" si="185"/>
        <v>CL.IC.PA.121004.01</v>
      </c>
    </row>
    <row r="1454" spans="1:25" ht="15">
      <c r="A1454" s="25" t="s">
        <v>6896</v>
      </c>
      <c r="B1454" s="25"/>
      <c r="C1454" s="22" t="s">
        <v>11023</v>
      </c>
      <c r="D1454" s="25"/>
      <c r="E1454" s="2" t="s">
        <v>10905</v>
      </c>
      <c r="F1454" s="25" t="s">
        <v>8126</v>
      </c>
      <c r="G1454" s="25" t="s">
        <v>7544</v>
      </c>
      <c r="H1454" s="22" t="s">
        <v>1404</v>
      </c>
      <c r="I1454" s="25" t="s">
        <v>2970</v>
      </c>
      <c r="J1454" s="11" t="str">
        <f t="shared" si="182"/>
        <v>IC.PA.121005</v>
      </c>
      <c r="K1454" s="2" t="s">
        <v>1192</v>
      </c>
      <c r="L1454" t="str">
        <f t="shared" si="186"/>
        <v xml:space="preserve">     Guarding</v>
      </c>
      <c r="M1454" s="2" t="str">
        <f t="shared" si="183"/>
        <v>PI.IC.PA.121005.01</v>
      </c>
      <c r="N1454" s="12"/>
      <c r="O1454" s="12" t="str">
        <f t="shared" si="184"/>
        <v>PH.IC.PA.121005.01</v>
      </c>
      <c r="Q1454" s="12" t="str">
        <f t="shared" si="185"/>
        <v>CL.IC.PA.121005.01</v>
      </c>
    </row>
    <row r="1455" spans="1:25" ht="15">
      <c r="A1455" s="25" t="s">
        <v>6896</v>
      </c>
      <c r="B1455" s="25"/>
      <c r="C1455" s="22" t="s">
        <v>11023</v>
      </c>
      <c r="D1455" s="25"/>
      <c r="E1455" s="2" t="s">
        <v>10905</v>
      </c>
      <c r="F1455" s="25" t="s">
        <v>8126</v>
      </c>
      <c r="G1455" s="25" t="s">
        <v>7545</v>
      </c>
      <c r="H1455" s="22" t="s">
        <v>1406</v>
      </c>
      <c r="I1455" s="25" t="s">
        <v>7387</v>
      </c>
      <c r="J1455" s="11" t="str">
        <f t="shared" si="182"/>
        <v>IC.PA.121006</v>
      </c>
      <c r="K1455" s="2" t="s">
        <v>1192</v>
      </c>
      <c r="L1455" t="str">
        <f t="shared" si="186"/>
        <v xml:space="preserve">     Moaning</v>
      </c>
      <c r="M1455" s="2" t="str">
        <f t="shared" si="183"/>
        <v>PI.IC.PA.121006.01</v>
      </c>
      <c r="N1455" s="12"/>
      <c r="O1455" s="12" t="str">
        <f t="shared" si="184"/>
        <v>PH.IC.PA.121006.01</v>
      </c>
      <c r="Q1455" s="12" t="str">
        <f t="shared" si="185"/>
        <v>CL.IC.PA.121006.01</v>
      </c>
    </row>
    <row r="1456" spans="1:25" ht="15">
      <c r="A1456" s="25" t="s">
        <v>6896</v>
      </c>
      <c r="B1456" s="25"/>
      <c r="C1456" s="22" t="s">
        <v>11023</v>
      </c>
      <c r="D1456" s="25"/>
      <c r="E1456" s="2" t="s">
        <v>10905</v>
      </c>
      <c r="F1456" s="25" t="s">
        <v>8126</v>
      </c>
      <c r="G1456" s="25" t="s">
        <v>7388</v>
      </c>
      <c r="H1456" s="22" t="s">
        <v>1419</v>
      </c>
      <c r="I1456" s="25" t="s">
        <v>7389</v>
      </c>
      <c r="J1456" s="11" t="str">
        <f t="shared" si="182"/>
        <v>IC.PA.121007</v>
      </c>
      <c r="K1456" s="2" t="s">
        <v>1192</v>
      </c>
      <c r="L1456" t="str">
        <f t="shared" si="186"/>
        <v xml:space="preserve">     Restlessness</v>
      </c>
      <c r="M1456" s="2" t="str">
        <f t="shared" si="183"/>
        <v>PI.IC.PA.121007.01</v>
      </c>
      <c r="N1456" s="12"/>
      <c r="O1456" s="12" t="str">
        <f t="shared" si="184"/>
        <v>PH.IC.PA.121007.01</v>
      </c>
      <c r="Q1456" s="12" t="str">
        <f t="shared" si="185"/>
        <v>CL.IC.PA.121007.01</v>
      </c>
    </row>
    <row r="1457" spans="1:19" ht="15">
      <c r="A1457" s="25" t="s">
        <v>6896</v>
      </c>
      <c r="B1457" s="25"/>
      <c r="C1457" s="22" t="s">
        <v>11023</v>
      </c>
      <c r="D1457" s="25"/>
      <c r="E1457" s="2" t="s">
        <v>10905</v>
      </c>
      <c r="F1457" s="25" t="s">
        <v>8126</v>
      </c>
      <c r="G1457" s="25" t="s">
        <v>7390</v>
      </c>
      <c r="H1457" s="22" t="s">
        <v>1550</v>
      </c>
      <c r="I1457" s="25" t="s">
        <v>7207</v>
      </c>
      <c r="J1457" s="11" t="str">
        <f t="shared" si="182"/>
        <v>IC.PA.121008</v>
      </c>
      <c r="K1457" s="2" t="s">
        <v>1192</v>
      </c>
      <c r="L1457" t="str">
        <f t="shared" ref="L1457:L1520" si="187">G1457</f>
        <v xml:space="preserve">     Splinting</v>
      </c>
      <c r="M1457" s="2" t="str">
        <f t="shared" si="183"/>
        <v>PI.IC.PA.121008.01</v>
      </c>
      <c r="N1457" s="12"/>
      <c r="O1457" s="12" t="str">
        <f t="shared" si="184"/>
        <v>PH.IC.PA.121008.01</v>
      </c>
      <c r="Q1457" s="12" t="str">
        <f t="shared" si="185"/>
        <v>CL.IC.PA.121008.01</v>
      </c>
    </row>
    <row r="1458" spans="1:19" ht="15">
      <c r="A1458" t="s">
        <v>6896</v>
      </c>
      <c r="C1458" s="22" t="s">
        <v>11023</v>
      </c>
      <c r="D1458" s="25"/>
      <c r="E1458" s="2" t="s">
        <v>10905</v>
      </c>
      <c r="F1458" s="25" t="s">
        <v>8126</v>
      </c>
      <c r="G1458" t="s">
        <v>126</v>
      </c>
      <c r="H1458" s="22" t="s">
        <v>10095</v>
      </c>
      <c r="I1458" t="s">
        <v>7208</v>
      </c>
      <c r="J1458" s="11" t="str">
        <f t="shared" ref="J1458:J1531" si="188">CONCATENATE("IC.PA.",C1458,E1458,H1458)</f>
        <v>IC.PA.121009</v>
      </c>
      <c r="K1458" s="2" t="s">
        <v>1192</v>
      </c>
      <c r="L1458" t="str">
        <f t="shared" si="187"/>
        <v xml:space="preserve">     Aggression</v>
      </c>
      <c r="M1458" s="2" t="str">
        <f t="shared" ref="M1458:M1531" si="189">CONCATENATE("PI.",J1458,".",K1458)</f>
        <v>PI.IC.PA.121009.01</v>
      </c>
      <c r="N1458" s="12"/>
      <c r="O1458" s="12" t="str">
        <f t="shared" ref="O1458:O1531" si="190">CONCATENATE("PH.",J1458,".",K1458)</f>
        <v>PH.IC.PA.121009.01</v>
      </c>
      <c r="Q1458" s="12" t="str">
        <f t="shared" ref="Q1458:Q1531" si="191">CONCATENATE("CL.",J1458,".",K1458)</f>
        <v>CL.IC.PA.121009.01</v>
      </c>
      <c r="R1458" t="s">
        <v>1141</v>
      </c>
      <c r="S1458">
        <v>801</v>
      </c>
    </row>
    <row r="1459" spans="1:19" ht="15">
      <c r="A1459" s="25" t="s">
        <v>6896</v>
      </c>
      <c r="B1459" s="25"/>
      <c r="C1459" s="22" t="s">
        <v>11023</v>
      </c>
      <c r="D1459" s="25" t="s">
        <v>1544</v>
      </c>
      <c r="E1459" s="2" t="s">
        <v>11023</v>
      </c>
      <c r="F1459" s="25" t="s">
        <v>8127</v>
      </c>
      <c r="G1459" s="25" t="s">
        <v>5037</v>
      </c>
      <c r="H1459" s="22" t="s">
        <v>1396</v>
      </c>
      <c r="I1459" s="25" t="s">
        <v>1820</v>
      </c>
      <c r="J1459" s="11" t="str">
        <f t="shared" si="188"/>
        <v>IC.PA.121201</v>
      </c>
      <c r="K1459" s="2" t="s">
        <v>1192</v>
      </c>
      <c r="L1459" t="str">
        <f t="shared" si="187"/>
        <v xml:space="preserve">     Right</v>
      </c>
      <c r="M1459" s="2" t="str">
        <f t="shared" si="189"/>
        <v>PI.IC.PA.121201.01</v>
      </c>
      <c r="N1459" s="12"/>
      <c r="O1459" s="12" t="str">
        <f t="shared" si="190"/>
        <v>PH.IC.PA.121201.01</v>
      </c>
      <c r="Q1459" s="12" t="str">
        <f t="shared" si="191"/>
        <v>CL.IC.PA.121201.01</v>
      </c>
    </row>
    <row r="1460" spans="1:19" ht="15">
      <c r="A1460" s="25" t="s">
        <v>6896</v>
      </c>
      <c r="B1460" s="25"/>
      <c r="C1460" s="22" t="s">
        <v>11023</v>
      </c>
      <c r="D1460" s="25"/>
      <c r="E1460" s="2" t="s">
        <v>11023</v>
      </c>
      <c r="F1460" s="25" t="s">
        <v>8127</v>
      </c>
      <c r="G1460" s="25" t="s">
        <v>5038</v>
      </c>
      <c r="H1460" s="22" t="s">
        <v>1398</v>
      </c>
      <c r="I1460" s="25" t="s">
        <v>1821</v>
      </c>
      <c r="J1460" s="11" t="str">
        <f t="shared" si="188"/>
        <v>IC.PA.121202</v>
      </c>
      <c r="K1460" s="2" t="s">
        <v>1192</v>
      </c>
      <c r="L1460" t="str">
        <f t="shared" si="187"/>
        <v xml:space="preserve">     Left</v>
      </c>
      <c r="M1460" s="2" t="str">
        <f t="shared" si="189"/>
        <v>PI.IC.PA.121202.01</v>
      </c>
      <c r="N1460" s="12"/>
      <c r="O1460" s="12" t="str">
        <f t="shared" si="190"/>
        <v>PH.IC.PA.121202.01</v>
      </c>
      <c r="Q1460" s="12" t="str">
        <f t="shared" si="191"/>
        <v>CL.IC.PA.121202.01</v>
      </c>
    </row>
    <row r="1461" spans="1:19" ht="15">
      <c r="A1461" s="25" t="s">
        <v>6896</v>
      </c>
      <c r="B1461" s="25"/>
      <c r="C1461" s="22" t="s">
        <v>11023</v>
      </c>
      <c r="D1461" s="25"/>
      <c r="E1461" s="2" t="s">
        <v>11023</v>
      </c>
      <c r="F1461" s="25" t="s">
        <v>8127</v>
      </c>
      <c r="G1461" s="25" t="s">
        <v>7210</v>
      </c>
      <c r="H1461" s="22" t="s">
        <v>1400</v>
      </c>
      <c r="I1461" s="25" t="s">
        <v>1822</v>
      </c>
      <c r="J1461" s="11" t="str">
        <f t="shared" si="188"/>
        <v>IC.PA.121203</v>
      </c>
      <c r="K1461" s="2" t="s">
        <v>1192</v>
      </c>
      <c r="L1461" t="str">
        <f t="shared" si="187"/>
        <v xml:space="preserve">     Bilateral</v>
      </c>
      <c r="M1461" s="2" t="str">
        <f t="shared" si="189"/>
        <v>PI.IC.PA.121203.01</v>
      </c>
      <c r="N1461" s="12"/>
      <c r="O1461" s="12" t="str">
        <f t="shared" si="190"/>
        <v>PH.IC.PA.121203.01</v>
      </c>
      <c r="Q1461" s="12" t="str">
        <f t="shared" si="191"/>
        <v>CL.IC.PA.121203.01</v>
      </c>
    </row>
    <row r="1462" spans="1:19" ht="15">
      <c r="A1462" t="s">
        <v>6896</v>
      </c>
      <c r="C1462" s="22" t="s">
        <v>11023</v>
      </c>
      <c r="D1462" s="25"/>
      <c r="E1462" s="2" t="s">
        <v>11023</v>
      </c>
      <c r="F1462" s="25" t="s">
        <v>8127</v>
      </c>
      <c r="G1462" t="s">
        <v>7211</v>
      </c>
      <c r="H1462" s="22" t="s">
        <v>7070</v>
      </c>
      <c r="I1462" t="s">
        <v>7212</v>
      </c>
      <c r="J1462" s="11" t="str">
        <f t="shared" si="188"/>
        <v>IC.PA.121204</v>
      </c>
      <c r="K1462" s="2" t="s">
        <v>1192</v>
      </c>
      <c r="L1462" t="str">
        <f t="shared" si="187"/>
        <v xml:space="preserve">  Sacrum</v>
      </c>
      <c r="M1462" s="2" t="str">
        <f t="shared" si="189"/>
        <v>PI.IC.PA.121204.01</v>
      </c>
      <c r="N1462" s="12"/>
      <c r="O1462" s="12" t="str">
        <f t="shared" si="190"/>
        <v>PH.IC.PA.121204.01</v>
      </c>
      <c r="Q1462" s="12" t="str">
        <f t="shared" si="191"/>
        <v>CL.IC.PA.121204.01</v>
      </c>
      <c r="R1462" t="s">
        <v>1141</v>
      </c>
      <c r="S1462">
        <v>481</v>
      </c>
    </row>
    <row r="1463" spans="1:19" ht="15">
      <c r="A1463" s="25" t="s">
        <v>6896</v>
      </c>
      <c r="B1463" s="25"/>
      <c r="C1463" s="22" t="s">
        <v>11023</v>
      </c>
      <c r="D1463" s="25" t="s">
        <v>7679</v>
      </c>
      <c r="E1463" s="2" t="s">
        <v>8201</v>
      </c>
      <c r="F1463" s="25" t="s">
        <v>8127</v>
      </c>
      <c r="G1463" s="25" t="s">
        <v>5039</v>
      </c>
      <c r="H1463" s="22" t="s">
        <v>1396</v>
      </c>
      <c r="I1463" s="25" t="s">
        <v>4141</v>
      </c>
      <c r="J1463" s="11" t="str">
        <f t="shared" si="188"/>
        <v>IC.PA.121301</v>
      </c>
      <c r="K1463" s="2" t="s">
        <v>1192</v>
      </c>
      <c r="L1463" t="str">
        <f t="shared" si="187"/>
        <v xml:space="preserve">     Lateral</v>
      </c>
      <c r="M1463" s="2" t="str">
        <f t="shared" si="189"/>
        <v>PI.IC.PA.121301.01</v>
      </c>
      <c r="N1463" s="12"/>
      <c r="O1463" s="12" t="str">
        <f t="shared" si="190"/>
        <v>PH.IC.PA.121301.01</v>
      </c>
      <c r="Q1463" s="12" t="str">
        <f t="shared" si="191"/>
        <v>CL.IC.PA.121301.01</v>
      </c>
    </row>
    <row r="1464" spans="1:19" ht="15">
      <c r="A1464" s="25" t="s">
        <v>6896</v>
      </c>
      <c r="B1464" s="25"/>
      <c r="C1464" s="22" t="s">
        <v>11023</v>
      </c>
      <c r="D1464" s="25"/>
      <c r="E1464" s="2" t="s">
        <v>8201</v>
      </c>
      <c r="F1464" s="25" t="s">
        <v>8127</v>
      </c>
      <c r="G1464" s="25" t="s">
        <v>5040</v>
      </c>
      <c r="H1464" s="22" t="s">
        <v>1398</v>
      </c>
      <c r="I1464" s="25" t="s">
        <v>4142</v>
      </c>
      <c r="J1464" s="11" t="str">
        <f t="shared" si="188"/>
        <v>IC.PA.121302</v>
      </c>
      <c r="K1464" s="2" t="s">
        <v>1192</v>
      </c>
      <c r="L1464" t="str">
        <f t="shared" si="187"/>
        <v xml:space="preserve">     Medial</v>
      </c>
      <c r="M1464" s="2" t="str">
        <f t="shared" si="189"/>
        <v>PI.IC.PA.121302.01</v>
      </c>
      <c r="N1464" s="12"/>
      <c r="O1464" s="12" t="str">
        <f t="shared" si="190"/>
        <v>PH.IC.PA.121302.01</v>
      </c>
      <c r="Q1464" s="12" t="str">
        <f t="shared" si="191"/>
        <v>CL.IC.PA.121302.01</v>
      </c>
    </row>
    <row r="1465" spans="1:19" ht="15">
      <c r="A1465" s="25" t="s">
        <v>6896</v>
      </c>
      <c r="B1465" s="25"/>
      <c r="C1465" s="22" t="s">
        <v>11023</v>
      </c>
      <c r="D1465" s="25"/>
      <c r="E1465" s="2" t="s">
        <v>8201</v>
      </c>
      <c r="F1465" s="25" t="s">
        <v>8127</v>
      </c>
      <c r="G1465" s="25" t="s">
        <v>5041</v>
      </c>
      <c r="H1465" s="22" t="s">
        <v>1400</v>
      </c>
      <c r="I1465" s="25" t="s">
        <v>4143</v>
      </c>
      <c r="J1465" s="11" t="str">
        <f t="shared" si="188"/>
        <v>IC.PA.121303</v>
      </c>
      <c r="K1465" s="2" t="s">
        <v>1192</v>
      </c>
      <c r="L1465" t="str">
        <f t="shared" si="187"/>
        <v xml:space="preserve">     Anterior</v>
      </c>
      <c r="M1465" s="2" t="str">
        <f t="shared" si="189"/>
        <v>PI.IC.PA.121303.01</v>
      </c>
      <c r="N1465" s="12"/>
      <c r="O1465" s="12" t="str">
        <f t="shared" si="190"/>
        <v>PH.IC.PA.121303.01</v>
      </c>
      <c r="Q1465" s="12" t="str">
        <f t="shared" si="191"/>
        <v>CL.IC.PA.121303.01</v>
      </c>
    </row>
    <row r="1466" spans="1:19" ht="15">
      <c r="A1466" s="25" t="s">
        <v>6896</v>
      </c>
      <c r="B1466" s="25"/>
      <c r="C1466" s="22" t="s">
        <v>11023</v>
      </c>
      <c r="D1466" s="25"/>
      <c r="E1466" s="2" t="s">
        <v>8201</v>
      </c>
      <c r="F1466" s="25" t="s">
        <v>8127</v>
      </c>
      <c r="G1466" s="25" t="s">
        <v>5042</v>
      </c>
      <c r="H1466" s="22" t="s">
        <v>1402</v>
      </c>
      <c r="I1466" s="25" t="s">
        <v>4144</v>
      </c>
      <c r="J1466" s="11" t="str">
        <f t="shared" si="188"/>
        <v>IC.PA.121304</v>
      </c>
      <c r="K1466" s="2" t="s">
        <v>1192</v>
      </c>
      <c r="L1466" t="str">
        <f t="shared" si="187"/>
        <v xml:space="preserve">     Posterior</v>
      </c>
      <c r="M1466" s="2" t="str">
        <f t="shared" si="189"/>
        <v>PI.IC.PA.121304.01</v>
      </c>
      <c r="N1466" s="12"/>
      <c r="O1466" s="12" t="str">
        <f t="shared" si="190"/>
        <v>PH.IC.PA.121304.01</v>
      </c>
      <c r="Q1466" s="12" t="str">
        <f t="shared" si="191"/>
        <v>CL.IC.PA.121304.01</v>
      </c>
    </row>
    <row r="1467" spans="1:19" ht="15">
      <c r="A1467" s="25" t="s">
        <v>6896</v>
      </c>
      <c r="B1467" s="25"/>
      <c r="C1467" s="22" t="s">
        <v>11023</v>
      </c>
      <c r="D1467" s="25"/>
      <c r="E1467" s="2" t="s">
        <v>8201</v>
      </c>
      <c r="F1467" s="25" t="s">
        <v>8127</v>
      </c>
      <c r="G1467" s="25" t="s">
        <v>5043</v>
      </c>
      <c r="H1467" s="22" t="s">
        <v>1404</v>
      </c>
      <c r="I1467" s="25" t="s">
        <v>4286</v>
      </c>
      <c r="J1467" s="11" t="str">
        <f t="shared" si="188"/>
        <v>IC.PA.121305</v>
      </c>
      <c r="K1467" s="2" t="s">
        <v>1192</v>
      </c>
      <c r="L1467" t="str">
        <f t="shared" si="187"/>
        <v xml:space="preserve">     Proximal</v>
      </c>
      <c r="M1467" s="2" t="str">
        <f t="shared" si="189"/>
        <v>PI.IC.PA.121305.01</v>
      </c>
      <c r="N1467" s="12"/>
      <c r="O1467" s="12" t="str">
        <f t="shared" si="190"/>
        <v>PH.IC.PA.121305.01</v>
      </c>
      <c r="Q1467" s="12" t="str">
        <f t="shared" si="191"/>
        <v>CL.IC.PA.121305.01</v>
      </c>
    </row>
    <row r="1468" spans="1:19" ht="15">
      <c r="A1468" s="25" t="s">
        <v>6896</v>
      </c>
      <c r="B1468" s="25"/>
      <c r="C1468" s="22" t="s">
        <v>11023</v>
      </c>
      <c r="D1468" s="25"/>
      <c r="E1468" s="2" t="s">
        <v>8201</v>
      </c>
      <c r="F1468" s="25" t="s">
        <v>8127</v>
      </c>
      <c r="G1468" s="25" t="s">
        <v>5044</v>
      </c>
      <c r="H1468" s="22" t="s">
        <v>1406</v>
      </c>
      <c r="I1468" s="25" t="s">
        <v>4287</v>
      </c>
      <c r="J1468" s="11" t="str">
        <f t="shared" si="188"/>
        <v>IC.PA.121306</v>
      </c>
      <c r="K1468" s="2" t="s">
        <v>1192</v>
      </c>
      <c r="L1468" t="str">
        <f t="shared" si="187"/>
        <v xml:space="preserve">     Distal</v>
      </c>
      <c r="M1468" s="2" t="str">
        <f t="shared" si="189"/>
        <v>PI.IC.PA.121306.01</v>
      </c>
      <c r="N1468" s="12"/>
      <c r="O1468" s="12" t="str">
        <f t="shared" si="190"/>
        <v>PH.IC.PA.121306.01</v>
      </c>
      <c r="Q1468" s="12" t="str">
        <f t="shared" si="191"/>
        <v>CL.IC.PA.121306.01</v>
      </c>
    </row>
    <row r="1469" spans="1:19" ht="15">
      <c r="A1469" s="25" t="s">
        <v>6896</v>
      </c>
      <c r="B1469" s="25"/>
      <c r="C1469" s="22" t="s">
        <v>11023</v>
      </c>
      <c r="D1469" s="25" t="s">
        <v>224</v>
      </c>
      <c r="E1469" s="2" t="s">
        <v>9621</v>
      </c>
      <c r="F1469" s="25" t="s">
        <v>8128</v>
      </c>
      <c r="G1469" s="25" t="s">
        <v>5197</v>
      </c>
      <c r="H1469" s="22" t="s">
        <v>1396</v>
      </c>
      <c r="I1469" s="25" t="s">
        <v>5197</v>
      </c>
      <c r="J1469" s="11" t="str">
        <f t="shared" si="188"/>
        <v>IC.PA.121401</v>
      </c>
      <c r="K1469" s="2" t="s">
        <v>1192</v>
      </c>
      <c r="L1469" t="str">
        <f t="shared" si="187"/>
        <v>Abdomen</v>
      </c>
      <c r="M1469" s="2" t="str">
        <f t="shared" si="189"/>
        <v>PI.IC.PA.121401.01</v>
      </c>
      <c r="N1469" s="12"/>
      <c r="O1469" s="12" t="str">
        <f t="shared" si="190"/>
        <v>PH.IC.PA.121401.01</v>
      </c>
      <c r="Q1469" s="12" t="str">
        <f t="shared" si="191"/>
        <v>CL.IC.PA.121401.01</v>
      </c>
    </row>
    <row r="1470" spans="1:19" ht="15">
      <c r="A1470" s="25" t="s">
        <v>6896</v>
      </c>
      <c r="B1470" s="25"/>
      <c r="C1470" s="22" t="s">
        <v>11023</v>
      </c>
      <c r="D1470" s="25"/>
      <c r="E1470" s="2" t="s">
        <v>9621</v>
      </c>
      <c r="F1470" s="25" t="s">
        <v>8128</v>
      </c>
      <c r="G1470" s="25" t="s">
        <v>7219</v>
      </c>
      <c r="H1470" s="22" t="s">
        <v>1398</v>
      </c>
      <c r="I1470" s="25" t="s">
        <v>7219</v>
      </c>
      <c r="J1470" s="11" t="str">
        <f t="shared" si="188"/>
        <v>IC.PA.121402</v>
      </c>
      <c r="K1470" s="2" t="s">
        <v>1192</v>
      </c>
      <c r="L1470" t="str">
        <f t="shared" si="187"/>
        <v>Stomach</v>
      </c>
      <c r="M1470" s="2" t="str">
        <f t="shared" si="189"/>
        <v>PI.IC.PA.121402.01</v>
      </c>
      <c r="N1470" s="12"/>
      <c r="O1470" s="12" t="str">
        <f t="shared" si="190"/>
        <v>PH.IC.PA.121402.01</v>
      </c>
      <c r="Q1470" s="12" t="str">
        <f t="shared" si="191"/>
        <v>CL.IC.PA.121402.01</v>
      </c>
    </row>
    <row r="1471" spans="1:19" ht="15">
      <c r="A1471" s="25" t="s">
        <v>6896</v>
      </c>
      <c r="B1471" s="25"/>
      <c r="C1471" s="22" t="s">
        <v>11023</v>
      </c>
      <c r="D1471" s="25" t="s">
        <v>225</v>
      </c>
      <c r="E1471" s="2" t="s">
        <v>6135</v>
      </c>
      <c r="F1471" s="25" t="s">
        <v>8128</v>
      </c>
      <c r="G1471" s="25" t="s">
        <v>3009</v>
      </c>
      <c r="H1471" s="22" t="s">
        <v>1396</v>
      </c>
      <c r="I1471" s="25" t="s">
        <v>3009</v>
      </c>
      <c r="J1471" s="11" t="str">
        <f t="shared" si="188"/>
        <v>IC.PA.121501</v>
      </c>
      <c r="K1471" s="2" t="s">
        <v>1192</v>
      </c>
      <c r="L1471" t="str">
        <f t="shared" si="187"/>
        <v>RUQ</v>
      </c>
      <c r="M1471" s="2" t="str">
        <f t="shared" si="189"/>
        <v>PI.IC.PA.121501.01</v>
      </c>
      <c r="N1471" s="12"/>
      <c r="O1471" s="12" t="str">
        <f t="shared" si="190"/>
        <v>PH.IC.PA.121501.01</v>
      </c>
      <c r="Q1471" s="12" t="str">
        <f t="shared" si="191"/>
        <v>CL.IC.PA.121501.01</v>
      </c>
    </row>
    <row r="1472" spans="1:19" ht="15">
      <c r="A1472" s="25" t="s">
        <v>6896</v>
      </c>
      <c r="B1472" s="25"/>
      <c r="C1472" s="22" t="s">
        <v>11023</v>
      </c>
      <c r="D1472" s="25"/>
      <c r="E1472" s="2" t="s">
        <v>6135</v>
      </c>
      <c r="F1472" s="25" t="s">
        <v>8128</v>
      </c>
      <c r="G1472" s="25" t="s">
        <v>3011</v>
      </c>
      <c r="H1472" s="22" t="s">
        <v>1398</v>
      </c>
      <c r="I1472" s="25" t="s">
        <v>3011</v>
      </c>
      <c r="J1472" s="11" t="str">
        <f t="shared" si="188"/>
        <v>IC.PA.121502</v>
      </c>
      <c r="K1472" s="2" t="s">
        <v>1192</v>
      </c>
      <c r="L1472" t="str">
        <f t="shared" si="187"/>
        <v>RLQ</v>
      </c>
      <c r="M1472" s="2" t="str">
        <f t="shared" si="189"/>
        <v>PI.IC.PA.121502.01</v>
      </c>
      <c r="N1472" s="12"/>
      <c r="O1472" s="12" t="str">
        <f t="shared" si="190"/>
        <v>PH.IC.PA.121502.01</v>
      </c>
      <c r="Q1472" s="12" t="str">
        <f t="shared" si="191"/>
        <v>CL.IC.PA.121502.01</v>
      </c>
    </row>
    <row r="1473" spans="1:17" ht="15">
      <c r="A1473" s="25" t="s">
        <v>6896</v>
      </c>
      <c r="B1473" s="25"/>
      <c r="C1473" s="22" t="s">
        <v>11023</v>
      </c>
      <c r="D1473" s="25"/>
      <c r="E1473" s="2" t="s">
        <v>6135</v>
      </c>
      <c r="F1473" s="25" t="s">
        <v>8128</v>
      </c>
      <c r="G1473" s="25" t="s">
        <v>3013</v>
      </c>
      <c r="H1473" s="22" t="s">
        <v>1400</v>
      </c>
      <c r="I1473" s="25" t="s">
        <v>3013</v>
      </c>
      <c r="J1473" s="11" t="str">
        <f t="shared" si="188"/>
        <v>IC.PA.121503</v>
      </c>
      <c r="K1473" s="2" t="s">
        <v>1192</v>
      </c>
      <c r="L1473" t="str">
        <f t="shared" si="187"/>
        <v>LUQ</v>
      </c>
      <c r="M1473" s="2" t="str">
        <f t="shared" si="189"/>
        <v>PI.IC.PA.121503.01</v>
      </c>
      <c r="N1473" s="12"/>
      <c r="O1473" s="12" t="str">
        <f t="shared" si="190"/>
        <v>PH.IC.PA.121503.01</v>
      </c>
      <c r="Q1473" s="12" t="str">
        <f t="shared" si="191"/>
        <v>CL.IC.PA.121503.01</v>
      </c>
    </row>
    <row r="1474" spans="1:17" ht="15">
      <c r="A1474" s="25" t="s">
        <v>6896</v>
      </c>
      <c r="B1474" s="25"/>
      <c r="C1474" s="22" t="s">
        <v>11023</v>
      </c>
      <c r="D1474" s="25"/>
      <c r="E1474" s="2" t="s">
        <v>6135</v>
      </c>
      <c r="F1474" s="25" t="s">
        <v>8128</v>
      </c>
      <c r="G1474" s="25" t="s">
        <v>3015</v>
      </c>
      <c r="H1474" s="22" t="s">
        <v>1402</v>
      </c>
      <c r="I1474" s="25" t="s">
        <v>3015</v>
      </c>
      <c r="J1474" s="11" t="str">
        <f t="shared" si="188"/>
        <v>IC.PA.121504</v>
      </c>
      <c r="K1474" s="2" t="s">
        <v>1192</v>
      </c>
      <c r="L1474" t="str">
        <f t="shared" si="187"/>
        <v>LLQ</v>
      </c>
      <c r="M1474" s="2" t="str">
        <f t="shared" si="189"/>
        <v>PI.IC.PA.121504.01</v>
      </c>
      <c r="N1474" s="12"/>
      <c r="O1474" s="12" t="str">
        <f t="shared" si="190"/>
        <v>PH.IC.PA.121504.01</v>
      </c>
      <c r="Q1474" s="12" t="str">
        <f t="shared" si="191"/>
        <v>CL.IC.PA.121504.01</v>
      </c>
    </row>
    <row r="1475" spans="1:17" ht="15">
      <c r="A1475" s="25" t="s">
        <v>6896</v>
      </c>
      <c r="B1475" s="25"/>
      <c r="C1475" s="22" t="s">
        <v>11023</v>
      </c>
      <c r="D1475" s="25" t="s">
        <v>7546</v>
      </c>
      <c r="E1475" s="2" t="s">
        <v>5740</v>
      </c>
      <c r="F1475" s="25" t="s">
        <v>8294</v>
      </c>
      <c r="G1475" s="25" t="s">
        <v>4546</v>
      </c>
      <c r="H1475" s="22" t="s">
        <v>1396</v>
      </c>
      <c r="I1475" s="25" t="s">
        <v>4546</v>
      </c>
      <c r="J1475" s="11" t="str">
        <f t="shared" si="188"/>
        <v>IC.PA.121601</v>
      </c>
      <c r="K1475" s="2" t="s">
        <v>1192</v>
      </c>
      <c r="L1475" t="str">
        <f t="shared" si="187"/>
        <v>Arm</v>
      </c>
      <c r="M1475" s="2" t="str">
        <f t="shared" si="189"/>
        <v>PI.IC.PA.121601.01</v>
      </c>
      <c r="N1475" s="12"/>
      <c r="O1475" s="12" t="str">
        <f t="shared" si="190"/>
        <v>PH.IC.PA.121601.01</v>
      </c>
      <c r="Q1475" s="12" t="str">
        <f t="shared" si="191"/>
        <v>CL.IC.PA.121601.01</v>
      </c>
    </row>
    <row r="1476" spans="1:17" ht="15">
      <c r="A1476" s="25" t="s">
        <v>6896</v>
      </c>
      <c r="B1476" s="25"/>
      <c r="C1476" s="22" t="s">
        <v>11023</v>
      </c>
      <c r="D1476" s="25"/>
      <c r="E1476" s="2" t="s">
        <v>5740</v>
      </c>
      <c r="F1476" s="25" t="s">
        <v>8294</v>
      </c>
      <c r="G1476" s="25" t="s">
        <v>4568</v>
      </c>
      <c r="H1476" s="22" t="s">
        <v>1398</v>
      </c>
      <c r="I1476" s="25" t="s">
        <v>4568</v>
      </c>
      <c r="J1476" s="11" t="str">
        <f t="shared" si="188"/>
        <v>IC.PA.121602</v>
      </c>
      <c r="K1476" s="2" t="s">
        <v>1192</v>
      </c>
      <c r="L1476" t="str">
        <f t="shared" si="187"/>
        <v>Shoulder</v>
      </c>
      <c r="M1476" s="2" t="str">
        <f t="shared" si="189"/>
        <v>PI.IC.PA.121602.01</v>
      </c>
      <c r="N1476" s="12"/>
      <c r="O1476" s="12" t="str">
        <f t="shared" si="190"/>
        <v>PH.IC.PA.121602.01</v>
      </c>
      <c r="Q1476" s="12" t="str">
        <f t="shared" si="191"/>
        <v>CL.IC.PA.121602.01</v>
      </c>
    </row>
    <row r="1477" spans="1:17" ht="15">
      <c r="A1477" s="25" t="s">
        <v>6896</v>
      </c>
      <c r="B1477" s="25"/>
      <c r="C1477" s="22" t="s">
        <v>11023</v>
      </c>
      <c r="D1477" s="25"/>
      <c r="E1477" s="2" t="s">
        <v>5740</v>
      </c>
      <c r="F1477" s="25" t="s">
        <v>8294</v>
      </c>
      <c r="G1477" s="25" t="s">
        <v>4547</v>
      </c>
      <c r="H1477" s="22" t="s">
        <v>1400</v>
      </c>
      <c r="I1477" s="25" t="s">
        <v>4547</v>
      </c>
      <c r="J1477" s="11" t="str">
        <f t="shared" si="188"/>
        <v>IC.PA.121603</v>
      </c>
      <c r="K1477" s="2" t="s">
        <v>1192</v>
      </c>
      <c r="L1477" t="str">
        <f t="shared" si="187"/>
        <v>Elbow</v>
      </c>
      <c r="M1477" s="2" t="str">
        <f t="shared" si="189"/>
        <v>PI.IC.PA.121603.01</v>
      </c>
      <c r="N1477" s="12"/>
      <c r="O1477" s="12" t="str">
        <f t="shared" si="190"/>
        <v>PH.IC.PA.121603.01</v>
      </c>
      <c r="Q1477" s="12" t="str">
        <f t="shared" si="191"/>
        <v>CL.IC.PA.121603.01</v>
      </c>
    </row>
    <row r="1478" spans="1:17" ht="15">
      <c r="A1478" s="25" t="s">
        <v>6896</v>
      </c>
      <c r="B1478" s="25"/>
      <c r="C1478" s="22" t="s">
        <v>11023</v>
      </c>
      <c r="D1478" s="25"/>
      <c r="E1478" s="2" t="s">
        <v>5740</v>
      </c>
      <c r="F1478" s="25" t="s">
        <v>8294</v>
      </c>
      <c r="G1478" s="25" t="s">
        <v>4675</v>
      </c>
      <c r="H1478" s="22" t="s">
        <v>1402</v>
      </c>
      <c r="I1478" s="25" t="s">
        <v>4675</v>
      </c>
      <c r="J1478" s="11" t="str">
        <f t="shared" si="188"/>
        <v>IC.PA.121604</v>
      </c>
      <c r="K1478" s="2" t="s">
        <v>1192</v>
      </c>
      <c r="L1478" t="str">
        <f t="shared" si="187"/>
        <v>Wrist</v>
      </c>
      <c r="M1478" s="2" t="str">
        <f t="shared" si="189"/>
        <v>PI.IC.PA.121604.01</v>
      </c>
      <c r="N1478" s="12"/>
      <c r="O1478" s="12" t="str">
        <f t="shared" si="190"/>
        <v>PH.IC.PA.121604.01</v>
      </c>
      <c r="Q1478" s="12" t="str">
        <f t="shared" si="191"/>
        <v>CL.IC.PA.121604.01</v>
      </c>
    </row>
    <row r="1479" spans="1:17" ht="15">
      <c r="A1479" s="25" t="s">
        <v>6896</v>
      </c>
      <c r="B1479" s="25"/>
      <c r="C1479" s="22" t="s">
        <v>11023</v>
      </c>
      <c r="D1479" s="25"/>
      <c r="E1479" s="2" t="s">
        <v>5740</v>
      </c>
      <c r="F1479" s="25" t="s">
        <v>8294</v>
      </c>
      <c r="G1479" s="25" t="s">
        <v>1667</v>
      </c>
      <c r="H1479" s="22" t="s">
        <v>1404</v>
      </c>
      <c r="I1479" s="25" t="s">
        <v>1667</v>
      </c>
      <c r="J1479" s="11" t="str">
        <f t="shared" si="188"/>
        <v>IC.PA.121605</v>
      </c>
      <c r="K1479" s="2" t="s">
        <v>1192</v>
      </c>
      <c r="L1479" t="str">
        <f t="shared" si="187"/>
        <v>Hand</v>
      </c>
      <c r="M1479" s="2" t="str">
        <f t="shared" si="189"/>
        <v>PI.IC.PA.121605.01</v>
      </c>
      <c r="N1479" s="12"/>
      <c r="O1479" s="12" t="str">
        <f t="shared" si="190"/>
        <v>PH.IC.PA.121605.01</v>
      </c>
      <c r="Q1479" s="12" t="str">
        <f t="shared" si="191"/>
        <v>CL.IC.PA.121605.01</v>
      </c>
    </row>
    <row r="1480" spans="1:17" ht="15">
      <c r="A1480" s="25" t="s">
        <v>6896</v>
      </c>
      <c r="B1480" s="25"/>
      <c r="C1480" s="22" t="s">
        <v>11023</v>
      </c>
      <c r="D1480" s="25"/>
      <c r="E1480" s="2" t="s">
        <v>5740</v>
      </c>
      <c r="F1480" s="25" t="s">
        <v>8294</v>
      </c>
      <c r="G1480" s="25" t="s">
        <v>7222</v>
      </c>
      <c r="H1480" s="22" t="s">
        <v>1406</v>
      </c>
      <c r="I1480" s="25" t="s">
        <v>4677</v>
      </c>
      <c r="J1480" s="11" t="str">
        <f t="shared" si="188"/>
        <v>IC.PA.121606</v>
      </c>
      <c r="K1480" s="2" t="s">
        <v>1192</v>
      </c>
      <c r="L1480" t="str">
        <f t="shared" si="187"/>
        <v>Finger(s):  specify</v>
      </c>
      <c r="M1480" s="2" t="str">
        <f t="shared" si="189"/>
        <v>PI.IC.PA.121606.01</v>
      </c>
      <c r="N1480" s="12"/>
      <c r="O1480" s="12" t="str">
        <f t="shared" si="190"/>
        <v>PH.IC.PA.121606.01</v>
      </c>
      <c r="Q1480" s="12" t="str">
        <f t="shared" si="191"/>
        <v>CL.IC.PA.121606.01</v>
      </c>
    </row>
    <row r="1481" spans="1:17" ht="15">
      <c r="A1481" s="25" t="s">
        <v>6896</v>
      </c>
      <c r="B1481" s="25"/>
      <c r="C1481" s="22" t="s">
        <v>11023</v>
      </c>
      <c r="D1481" s="25"/>
      <c r="E1481" s="2" t="s">
        <v>5740</v>
      </c>
      <c r="F1481" s="25" t="s">
        <v>8294</v>
      </c>
      <c r="G1481" s="25" t="s">
        <v>7223</v>
      </c>
      <c r="H1481" s="22" t="s">
        <v>1419</v>
      </c>
      <c r="I1481" s="25" t="s">
        <v>7223</v>
      </c>
      <c r="J1481" s="11" t="str">
        <f t="shared" si="188"/>
        <v>IC.PA.121607</v>
      </c>
      <c r="K1481" s="2" t="s">
        <v>1192</v>
      </c>
      <c r="L1481" t="str">
        <f t="shared" si="187"/>
        <v>Leg</v>
      </c>
      <c r="M1481" s="2" t="str">
        <f t="shared" si="189"/>
        <v>PI.IC.PA.121607.01</v>
      </c>
      <c r="N1481" s="12"/>
      <c r="O1481" s="12" t="str">
        <f t="shared" si="190"/>
        <v>PH.IC.PA.121607.01</v>
      </c>
      <c r="Q1481" s="12" t="str">
        <f t="shared" si="191"/>
        <v>CL.IC.PA.121607.01</v>
      </c>
    </row>
    <row r="1482" spans="1:17" ht="15">
      <c r="A1482" s="25" t="s">
        <v>6896</v>
      </c>
      <c r="B1482" s="25"/>
      <c r="C1482" s="22" t="s">
        <v>11023</v>
      </c>
      <c r="D1482" s="25"/>
      <c r="E1482" s="2" t="s">
        <v>5740</v>
      </c>
      <c r="F1482" s="25" t="s">
        <v>8294</v>
      </c>
      <c r="G1482" s="25" t="s">
        <v>1661</v>
      </c>
      <c r="H1482" s="22" t="s">
        <v>1550</v>
      </c>
      <c r="I1482" s="25" t="s">
        <v>1661</v>
      </c>
      <c r="J1482" s="11" t="str">
        <f t="shared" si="188"/>
        <v>IC.PA.121608</v>
      </c>
      <c r="K1482" s="2" t="s">
        <v>1192</v>
      </c>
      <c r="L1482" t="str">
        <f t="shared" si="187"/>
        <v>Knee</v>
      </c>
      <c r="M1482" s="2" t="str">
        <f t="shared" si="189"/>
        <v>PI.IC.PA.121608.01</v>
      </c>
      <c r="N1482" s="12"/>
      <c r="O1482" s="12" t="str">
        <f t="shared" si="190"/>
        <v>PH.IC.PA.121608.01</v>
      </c>
      <c r="Q1482" s="12" t="str">
        <f t="shared" si="191"/>
        <v>CL.IC.PA.121608.01</v>
      </c>
    </row>
    <row r="1483" spans="1:17" ht="15">
      <c r="A1483" s="25" t="s">
        <v>6896</v>
      </c>
      <c r="B1483" s="25"/>
      <c r="C1483" s="22" t="s">
        <v>11023</v>
      </c>
      <c r="D1483" s="25"/>
      <c r="E1483" s="2" t="s">
        <v>5740</v>
      </c>
      <c r="F1483" s="25" t="s">
        <v>8294</v>
      </c>
      <c r="G1483" s="25" t="s">
        <v>1659</v>
      </c>
      <c r="H1483" s="22" t="s">
        <v>1551</v>
      </c>
      <c r="I1483" s="25" t="s">
        <v>1659</v>
      </c>
      <c r="J1483" s="11" t="str">
        <f t="shared" si="188"/>
        <v>IC.PA.121609</v>
      </c>
      <c r="K1483" s="2" t="s">
        <v>1192</v>
      </c>
      <c r="L1483" t="str">
        <f t="shared" si="187"/>
        <v>Ankle</v>
      </c>
      <c r="M1483" s="2" t="str">
        <f t="shared" si="189"/>
        <v>PI.IC.PA.121609.01</v>
      </c>
      <c r="N1483" s="12"/>
      <c r="O1483" s="12" t="str">
        <f t="shared" si="190"/>
        <v>PH.IC.PA.121609.01</v>
      </c>
      <c r="Q1483" s="12" t="str">
        <f t="shared" si="191"/>
        <v>CL.IC.PA.121609.01</v>
      </c>
    </row>
    <row r="1484" spans="1:17" ht="15">
      <c r="A1484" s="25" t="s">
        <v>6896</v>
      </c>
      <c r="B1484" s="25"/>
      <c r="C1484" s="22" t="s">
        <v>11023</v>
      </c>
      <c r="D1484" s="25"/>
      <c r="E1484" s="2" t="s">
        <v>5740</v>
      </c>
      <c r="F1484" s="25" t="s">
        <v>8294</v>
      </c>
      <c r="G1484" s="25" t="s">
        <v>4805</v>
      </c>
      <c r="H1484" s="22" t="s">
        <v>1571</v>
      </c>
      <c r="I1484" s="25" t="s">
        <v>4805</v>
      </c>
      <c r="J1484" s="11" t="str">
        <f t="shared" si="188"/>
        <v>IC.PA.121610</v>
      </c>
      <c r="K1484" s="2" t="s">
        <v>1192</v>
      </c>
      <c r="L1484" t="str">
        <f t="shared" si="187"/>
        <v>Heel</v>
      </c>
      <c r="M1484" s="2" t="str">
        <f t="shared" si="189"/>
        <v>PI.IC.PA.121610.01</v>
      </c>
      <c r="N1484" s="12"/>
      <c r="O1484" s="12" t="str">
        <f t="shared" si="190"/>
        <v>PH.IC.PA.121610.01</v>
      </c>
      <c r="Q1484" s="12" t="str">
        <f t="shared" si="191"/>
        <v>CL.IC.PA.121610.01</v>
      </c>
    </row>
    <row r="1485" spans="1:17" ht="15">
      <c r="A1485" s="25" t="s">
        <v>6896</v>
      </c>
      <c r="B1485" s="25"/>
      <c r="C1485" s="22" t="s">
        <v>11023</v>
      </c>
      <c r="D1485" s="25"/>
      <c r="E1485" s="2" t="s">
        <v>5740</v>
      </c>
      <c r="F1485" s="25" t="s">
        <v>8294</v>
      </c>
      <c r="G1485" s="25" t="s">
        <v>1658</v>
      </c>
      <c r="H1485" s="22" t="s">
        <v>1298</v>
      </c>
      <c r="I1485" s="25" t="s">
        <v>1658</v>
      </c>
      <c r="J1485" s="11" t="str">
        <f t="shared" si="188"/>
        <v>IC.PA.121611</v>
      </c>
      <c r="K1485" s="2" t="s">
        <v>1192</v>
      </c>
      <c r="L1485" t="str">
        <f t="shared" si="187"/>
        <v>Foot</v>
      </c>
      <c r="M1485" s="2" t="str">
        <f t="shared" si="189"/>
        <v>PI.IC.PA.121611.01</v>
      </c>
      <c r="N1485" s="12"/>
      <c r="O1485" s="12" t="str">
        <f t="shared" si="190"/>
        <v>PH.IC.PA.121611.01</v>
      </c>
      <c r="Q1485" s="12" t="str">
        <f t="shared" si="191"/>
        <v>CL.IC.PA.121611.01</v>
      </c>
    </row>
    <row r="1486" spans="1:17" ht="15">
      <c r="A1486" s="25" t="s">
        <v>6896</v>
      </c>
      <c r="B1486" s="25"/>
      <c r="C1486" s="22" t="s">
        <v>11023</v>
      </c>
      <c r="D1486" s="25"/>
      <c r="E1486" s="2" t="s">
        <v>5740</v>
      </c>
      <c r="F1486" s="25" t="s">
        <v>8294</v>
      </c>
      <c r="G1486" s="25" t="s">
        <v>7224</v>
      </c>
      <c r="H1486" s="22" t="s">
        <v>1299</v>
      </c>
      <c r="I1486" s="25" t="s">
        <v>4807</v>
      </c>
      <c r="J1486" s="11" t="str">
        <f t="shared" si="188"/>
        <v>IC.PA.121612</v>
      </c>
      <c r="K1486" s="2" t="s">
        <v>1192</v>
      </c>
      <c r="L1486" t="str">
        <f t="shared" si="187"/>
        <v>Toe(s):  specify</v>
      </c>
      <c r="M1486" s="2" t="str">
        <f t="shared" si="189"/>
        <v>PI.IC.PA.121612.01</v>
      </c>
      <c r="N1486" s="12"/>
      <c r="O1486" s="12" t="str">
        <f t="shared" si="190"/>
        <v>PH.IC.PA.121612.01</v>
      </c>
      <c r="Q1486" s="12" t="str">
        <f t="shared" si="191"/>
        <v>CL.IC.PA.121612.01</v>
      </c>
    </row>
    <row r="1487" spans="1:17" ht="15">
      <c r="A1487" s="25" t="s">
        <v>6896</v>
      </c>
      <c r="B1487" s="25"/>
      <c r="C1487" s="22" t="s">
        <v>11023</v>
      </c>
      <c r="D1487" s="25" t="s">
        <v>7548</v>
      </c>
      <c r="E1487" s="2" t="s">
        <v>1138</v>
      </c>
      <c r="F1487" s="25" t="s">
        <v>8295</v>
      </c>
      <c r="G1487" s="25" t="s">
        <v>7407</v>
      </c>
      <c r="H1487" s="22" t="s">
        <v>1396</v>
      </c>
      <c r="I1487" s="25" t="s">
        <v>7408</v>
      </c>
      <c r="J1487" s="11" t="str">
        <f t="shared" si="188"/>
        <v>IC.PA.121701</v>
      </c>
      <c r="K1487" s="2" t="s">
        <v>1192</v>
      </c>
      <c r="L1487" t="str">
        <f t="shared" si="187"/>
        <v>Total body</v>
      </c>
      <c r="M1487" s="2" t="str">
        <f t="shared" si="189"/>
        <v>PI.IC.PA.121701.01</v>
      </c>
      <c r="N1487" s="12"/>
      <c r="O1487" s="12" t="str">
        <f t="shared" si="190"/>
        <v>PH.IC.PA.121701.01</v>
      </c>
      <c r="Q1487" s="12" t="str">
        <f t="shared" si="191"/>
        <v>CL.IC.PA.121701.01</v>
      </c>
    </row>
    <row r="1488" spans="1:17" ht="15">
      <c r="A1488" s="25" t="s">
        <v>6896</v>
      </c>
      <c r="B1488" s="25"/>
      <c r="C1488" s="22" t="s">
        <v>11023</v>
      </c>
      <c r="D1488" s="25"/>
      <c r="E1488" s="2" t="s">
        <v>1138</v>
      </c>
      <c r="F1488" s="25" t="s">
        <v>8295</v>
      </c>
      <c r="G1488" s="25" t="s">
        <v>4760</v>
      </c>
      <c r="H1488" s="22" t="s">
        <v>1398</v>
      </c>
      <c r="I1488" s="25" t="s">
        <v>4760</v>
      </c>
      <c r="J1488" s="11" t="str">
        <f t="shared" si="188"/>
        <v>IC.PA.121702</v>
      </c>
      <c r="K1488" s="2" t="s">
        <v>1192</v>
      </c>
      <c r="L1488" t="str">
        <f t="shared" si="187"/>
        <v>Joint</v>
      </c>
      <c r="M1488" s="2" t="str">
        <f t="shared" si="189"/>
        <v>PI.IC.PA.121702.01</v>
      </c>
      <c r="N1488" s="12"/>
      <c r="O1488" s="12" t="str">
        <f t="shared" si="190"/>
        <v>PH.IC.PA.121702.01</v>
      </c>
      <c r="Q1488" s="12" t="str">
        <f t="shared" si="191"/>
        <v>CL.IC.PA.121702.01</v>
      </c>
    </row>
    <row r="1489" spans="1:17" ht="15">
      <c r="A1489" s="25" t="s">
        <v>6896</v>
      </c>
      <c r="B1489" s="25"/>
      <c r="C1489" s="22" t="s">
        <v>11023</v>
      </c>
      <c r="D1489" s="25"/>
      <c r="E1489" s="2" t="s">
        <v>1138</v>
      </c>
      <c r="F1489" s="25" t="s">
        <v>8295</v>
      </c>
      <c r="G1489" s="25" t="s">
        <v>7409</v>
      </c>
      <c r="H1489" s="22" t="s">
        <v>1400</v>
      </c>
      <c r="I1489" s="25" t="s">
        <v>7409</v>
      </c>
      <c r="J1489" s="11" t="str">
        <f t="shared" si="188"/>
        <v>IC.PA.121703</v>
      </c>
      <c r="K1489" s="2" t="s">
        <v>1192</v>
      </c>
      <c r="L1489" t="str">
        <f t="shared" si="187"/>
        <v>Muscle</v>
      </c>
      <c r="M1489" s="2" t="str">
        <f t="shared" si="189"/>
        <v>PI.IC.PA.121703.01</v>
      </c>
      <c r="N1489" s="12"/>
      <c r="O1489" s="12" t="str">
        <f t="shared" si="190"/>
        <v>PH.IC.PA.121703.01</v>
      </c>
      <c r="Q1489" s="12" t="str">
        <f t="shared" si="191"/>
        <v>CL.IC.PA.121703.01</v>
      </c>
    </row>
    <row r="1490" spans="1:17" ht="15">
      <c r="A1490" s="25" t="s">
        <v>6896</v>
      </c>
      <c r="B1490" s="25"/>
      <c r="C1490" s="22" t="s">
        <v>11023</v>
      </c>
      <c r="D1490" s="25"/>
      <c r="E1490" s="2" t="s">
        <v>1138</v>
      </c>
      <c r="F1490" s="25" t="s">
        <v>8295</v>
      </c>
      <c r="G1490" s="25" t="s">
        <v>7410</v>
      </c>
      <c r="H1490" s="22" t="s">
        <v>1402</v>
      </c>
      <c r="I1490" s="25" t="s">
        <v>930</v>
      </c>
      <c r="J1490" s="11" t="str">
        <f t="shared" si="188"/>
        <v>IC.PA.121704</v>
      </c>
      <c r="K1490" s="2" t="s">
        <v>1192</v>
      </c>
      <c r="L1490" t="str">
        <f t="shared" si="187"/>
        <v>Other:  add protocol</v>
      </c>
      <c r="M1490" s="2" t="str">
        <f t="shared" si="189"/>
        <v>PI.IC.PA.121704.01</v>
      </c>
      <c r="N1490" s="12"/>
      <c r="O1490" s="12" t="str">
        <f t="shared" si="190"/>
        <v>PH.IC.PA.121704.01</v>
      </c>
      <c r="Q1490" s="12" t="str">
        <f t="shared" si="191"/>
        <v>CL.IC.PA.121704.01</v>
      </c>
    </row>
    <row r="1491" spans="1:17" ht="15">
      <c r="A1491" s="25" t="s">
        <v>6896</v>
      </c>
      <c r="B1491" s="25"/>
      <c r="C1491" s="22" t="s">
        <v>11023</v>
      </c>
      <c r="D1491" s="25" t="s">
        <v>7392</v>
      </c>
      <c r="E1491" s="2" t="s">
        <v>965</v>
      </c>
      <c r="F1491" s="25" t="s">
        <v>8131</v>
      </c>
      <c r="G1491" s="25" t="s">
        <v>4326</v>
      </c>
      <c r="H1491" s="22" t="s">
        <v>1396</v>
      </c>
      <c r="I1491" s="25" t="s">
        <v>4326</v>
      </c>
      <c r="J1491" s="11" t="str">
        <f t="shared" si="188"/>
        <v>IC.PA.121801</v>
      </c>
      <c r="K1491" s="2" t="s">
        <v>1192</v>
      </c>
      <c r="L1491" t="str">
        <f t="shared" si="187"/>
        <v>Forehead</v>
      </c>
      <c r="M1491" s="2" t="str">
        <f t="shared" si="189"/>
        <v>PI.IC.PA.121801.01</v>
      </c>
      <c r="N1491" s="12"/>
      <c r="O1491" s="12" t="str">
        <f t="shared" si="190"/>
        <v>PH.IC.PA.121801.01</v>
      </c>
      <c r="Q1491" s="12" t="str">
        <f t="shared" si="191"/>
        <v>CL.IC.PA.121801.01</v>
      </c>
    </row>
    <row r="1492" spans="1:17" ht="15">
      <c r="A1492" s="25" t="s">
        <v>6896</v>
      </c>
      <c r="B1492" s="25"/>
      <c r="C1492" s="22" t="s">
        <v>11023</v>
      </c>
      <c r="D1492" s="25"/>
      <c r="E1492" s="2" t="s">
        <v>965</v>
      </c>
      <c r="F1492" s="25" t="s">
        <v>8131</v>
      </c>
      <c r="G1492" s="25" t="s">
        <v>4556</v>
      </c>
      <c r="H1492" s="22" t="s">
        <v>1398</v>
      </c>
      <c r="I1492" s="25" t="s">
        <v>4556</v>
      </c>
      <c r="J1492" s="11" t="str">
        <f t="shared" si="188"/>
        <v>IC.PA.121802</v>
      </c>
      <c r="K1492" s="2" t="s">
        <v>1192</v>
      </c>
      <c r="L1492" t="str">
        <f t="shared" si="187"/>
        <v>Temporal</v>
      </c>
      <c r="M1492" s="2" t="str">
        <f t="shared" si="189"/>
        <v>PI.IC.PA.121802.01</v>
      </c>
      <c r="N1492" s="12"/>
      <c r="O1492" s="12" t="str">
        <f t="shared" si="190"/>
        <v>PH.IC.PA.121802.01</v>
      </c>
      <c r="Q1492" s="12" t="str">
        <f t="shared" si="191"/>
        <v>CL.IC.PA.121802.01</v>
      </c>
    </row>
    <row r="1493" spans="1:17" ht="15">
      <c r="A1493" s="25" t="s">
        <v>6896</v>
      </c>
      <c r="B1493" s="25"/>
      <c r="C1493" s="22" t="s">
        <v>11023</v>
      </c>
      <c r="D1493" s="25"/>
      <c r="E1493" s="2" t="s">
        <v>965</v>
      </c>
      <c r="F1493" s="25" t="s">
        <v>8131</v>
      </c>
      <c r="G1493" s="25" t="s">
        <v>7574</v>
      </c>
      <c r="H1493" s="22" t="s">
        <v>1400</v>
      </c>
      <c r="I1493" s="25" t="s">
        <v>7574</v>
      </c>
      <c r="J1493" s="11" t="str">
        <f t="shared" si="188"/>
        <v>IC.PA.121803</v>
      </c>
      <c r="K1493" s="2" t="s">
        <v>1192</v>
      </c>
      <c r="L1493" t="str">
        <f t="shared" si="187"/>
        <v>Occipital</v>
      </c>
      <c r="M1493" s="2" t="str">
        <f t="shared" si="189"/>
        <v>PI.IC.PA.121803.01</v>
      </c>
      <c r="N1493" s="12"/>
      <c r="O1493" s="12" t="str">
        <f t="shared" si="190"/>
        <v>PH.IC.PA.121803.01</v>
      </c>
      <c r="Q1493" s="12" t="str">
        <f t="shared" si="191"/>
        <v>CL.IC.PA.121803.01</v>
      </c>
    </row>
    <row r="1494" spans="1:17" ht="15">
      <c r="A1494" s="25" t="s">
        <v>6896</v>
      </c>
      <c r="B1494" s="25"/>
      <c r="C1494" s="22" t="s">
        <v>11023</v>
      </c>
      <c r="D1494" s="25"/>
      <c r="E1494" s="2" t="s">
        <v>965</v>
      </c>
      <c r="F1494" s="25" t="s">
        <v>8131</v>
      </c>
      <c r="G1494" s="25" t="s">
        <v>4558</v>
      </c>
      <c r="H1494" s="22" t="s">
        <v>1402</v>
      </c>
      <c r="I1494" s="25" t="s">
        <v>4558</v>
      </c>
      <c r="J1494" s="11" t="str">
        <f t="shared" si="188"/>
        <v>IC.PA.121804</v>
      </c>
      <c r="K1494" s="2" t="s">
        <v>1192</v>
      </c>
      <c r="L1494" t="str">
        <f t="shared" si="187"/>
        <v>Eye(s)</v>
      </c>
      <c r="M1494" s="2" t="str">
        <f t="shared" si="189"/>
        <v>PI.IC.PA.121804.01</v>
      </c>
      <c r="N1494" s="12"/>
      <c r="O1494" s="12" t="str">
        <f t="shared" si="190"/>
        <v>PH.IC.PA.121804.01</v>
      </c>
      <c r="Q1494" s="12" t="str">
        <f t="shared" si="191"/>
        <v>CL.IC.PA.121804.01</v>
      </c>
    </row>
    <row r="1495" spans="1:17" ht="15">
      <c r="A1495" s="25" t="s">
        <v>6896</v>
      </c>
      <c r="B1495" s="25"/>
      <c r="C1495" s="22" t="s">
        <v>11023</v>
      </c>
      <c r="D1495" s="25"/>
      <c r="E1495" s="2" t="s">
        <v>965</v>
      </c>
      <c r="F1495" s="25" t="s">
        <v>8131</v>
      </c>
      <c r="G1495" s="25" t="s">
        <v>7575</v>
      </c>
      <c r="H1495" s="22" t="s">
        <v>1404</v>
      </c>
      <c r="I1495" s="25" t="s">
        <v>7576</v>
      </c>
      <c r="J1495" s="11" t="str">
        <f t="shared" si="188"/>
        <v>IC.PA.121805</v>
      </c>
      <c r="K1495" s="2" t="s">
        <v>1192</v>
      </c>
      <c r="L1495" t="str">
        <f t="shared" si="187"/>
        <v>Behind the eyes</v>
      </c>
      <c r="M1495" s="2" t="str">
        <f t="shared" si="189"/>
        <v>PI.IC.PA.121805.01</v>
      </c>
      <c r="N1495" s="12"/>
      <c r="O1495" s="12" t="str">
        <f t="shared" si="190"/>
        <v>PH.IC.PA.121805.01</v>
      </c>
      <c r="Q1495" s="12" t="str">
        <f t="shared" si="191"/>
        <v>CL.IC.PA.121805.01</v>
      </c>
    </row>
    <row r="1496" spans="1:17" ht="15">
      <c r="A1496" s="25" t="s">
        <v>6896</v>
      </c>
      <c r="B1496" s="25"/>
      <c r="C1496" s="22" t="s">
        <v>11023</v>
      </c>
      <c r="D1496" s="25"/>
      <c r="E1496" s="2" t="s">
        <v>965</v>
      </c>
      <c r="F1496" s="25" t="s">
        <v>8131</v>
      </c>
      <c r="G1496" s="25" t="s">
        <v>7577</v>
      </c>
      <c r="H1496" s="22" t="s">
        <v>1406</v>
      </c>
      <c r="I1496" s="25" t="s">
        <v>7578</v>
      </c>
      <c r="J1496" s="11" t="str">
        <f t="shared" si="188"/>
        <v>IC.PA.121806</v>
      </c>
      <c r="K1496" s="2" t="s">
        <v>1192</v>
      </c>
      <c r="L1496" t="str">
        <f t="shared" si="187"/>
        <v>Between the eyes</v>
      </c>
      <c r="M1496" s="2" t="str">
        <f t="shared" si="189"/>
        <v>PI.IC.PA.121806.01</v>
      </c>
      <c r="N1496" s="12"/>
      <c r="O1496" s="12" t="str">
        <f t="shared" si="190"/>
        <v>PH.IC.PA.121806.01</v>
      </c>
      <c r="Q1496" s="12" t="str">
        <f t="shared" si="191"/>
        <v>CL.IC.PA.121806.01</v>
      </c>
    </row>
    <row r="1497" spans="1:17" ht="15">
      <c r="A1497" s="25" t="s">
        <v>6896</v>
      </c>
      <c r="B1497" s="25"/>
      <c r="C1497" s="22" t="s">
        <v>11023</v>
      </c>
      <c r="D1497" s="25"/>
      <c r="E1497" s="2" t="s">
        <v>965</v>
      </c>
      <c r="F1497" s="25" t="s">
        <v>8131</v>
      </c>
      <c r="G1497" s="25" t="s">
        <v>7579</v>
      </c>
      <c r="H1497" s="22" t="s">
        <v>1419</v>
      </c>
      <c r="I1497" s="25" t="s">
        <v>7579</v>
      </c>
      <c r="J1497" s="11" t="str">
        <f t="shared" si="188"/>
        <v>IC.PA.121807</v>
      </c>
      <c r="K1497" s="2" t="s">
        <v>1192</v>
      </c>
      <c r="L1497" t="str">
        <f t="shared" si="187"/>
        <v>Sinus</v>
      </c>
      <c r="M1497" s="2" t="str">
        <f t="shared" si="189"/>
        <v>PI.IC.PA.121807.01</v>
      </c>
      <c r="N1497" s="12"/>
      <c r="O1497" s="12" t="str">
        <f t="shared" si="190"/>
        <v>PH.IC.PA.121807.01</v>
      </c>
      <c r="Q1497" s="12" t="str">
        <f t="shared" si="191"/>
        <v>CL.IC.PA.121807.01</v>
      </c>
    </row>
    <row r="1498" spans="1:17" ht="15">
      <c r="A1498" s="25" t="s">
        <v>6896</v>
      </c>
      <c r="B1498" s="25"/>
      <c r="C1498" s="22" t="s">
        <v>11023</v>
      </c>
      <c r="D1498" s="25"/>
      <c r="E1498" s="2" t="s">
        <v>965</v>
      </c>
      <c r="F1498" s="25" t="s">
        <v>8131</v>
      </c>
      <c r="G1498" s="25" t="s">
        <v>4823</v>
      </c>
      <c r="H1498" s="22" t="s">
        <v>1550</v>
      </c>
      <c r="I1498" s="25" t="s">
        <v>4823</v>
      </c>
      <c r="J1498" s="11" t="str">
        <f t="shared" si="188"/>
        <v>IC.PA.121808</v>
      </c>
      <c r="K1498" s="2" t="s">
        <v>1192</v>
      </c>
      <c r="L1498" t="str">
        <f t="shared" si="187"/>
        <v>Ear(s)</v>
      </c>
      <c r="M1498" s="2" t="str">
        <f t="shared" si="189"/>
        <v>PI.IC.PA.121808.01</v>
      </c>
      <c r="N1498" s="12"/>
      <c r="O1498" s="12" t="str">
        <f t="shared" si="190"/>
        <v>PH.IC.PA.121808.01</v>
      </c>
      <c r="Q1498" s="12" t="str">
        <f t="shared" si="191"/>
        <v>CL.IC.PA.121808.01</v>
      </c>
    </row>
    <row r="1499" spans="1:17" ht="15">
      <c r="A1499" s="25" t="s">
        <v>6896</v>
      </c>
      <c r="B1499" s="25"/>
      <c r="C1499" s="22" t="s">
        <v>11023</v>
      </c>
      <c r="D1499" s="25"/>
      <c r="E1499" s="2" t="s">
        <v>965</v>
      </c>
      <c r="F1499" s="25" t="s">
        <v>8131</v>
      </c>
      <c r="G1499" s="25" t="s">
        <v>4064</v>
      </c>
      <c r="H1499" s="22" t="s">
        <v>1551</v>
      </c>
      <c r="I1499" s="25" t="s">
        <v>4064</v>
      </c>
      <c r="J1499" s="11" t="str">
        <f t="shared" si="188"/>
        <v>IC.PA.121809</v>
      </c>
      <c r="K1499" s="2" t="s">
        <v>1192</v>
      </c>
      <c r="L1499" t="str">
        <f t="shared" si="187"/>
        <v>Nose</v>
      </c>
      <c r="M1499" s="2" t="str">
        <f t="shared" si="189"/>
        <v>PI.IC.PA.121809.01</v>
      </c>
      <c r="N1499" s="12"/>
      <c r="O1499" s="12" t="str">
        <f t="shared" si="190"/>
        <v>PH.IC.PA.121809.01</v>
      </c>
      <c r="Q1499" s="12" t="str">
        <f t="shared" si="191"/>
        <v>CL.IC.PA.121809.01</v>
      </c>
    </row>
    <row r="1500" spans="1:17" ht="15">
      <c r="A1500" s="25" t="s">
        <v>6896</v>
      </c>
      <c r="B1500" s="25"/>
      <c r="C1500" s="22" t="s">
        <v>11023</v>
      </c>
      <c r="D1500" s="25"/>
      <c r="E1500" s="2" t="s">
        <v>965</v>
      </c>
      <c r="F1500" s="25" t="s">
        <v>8131</v>
      </c>
      <c r="G1500" s="25" t="s">
        <v>4251</v>
      </c>
      <c r="H1500" s="22" t="s">
        <v>1571</v>
      </c>
      <c r="I1500" s="25" t="s">
        <v>4251</v>
      </c>
      <c r="J1500" s="11" t="str">
        <f t="shared" si="188"/>
        <v>IC.PA.121810</v>
      </c>
      <c r="K1500" s="2" t="s">
        <v>1192</v>
      </c>
      <c r="L1500" t="str">
        <f t="shared" si="187"/>
        <v>Lip(s)</v>
      </c>
      <c r="M1500" s="2" t="str">
        <f t="shared" si="189"/>
        <v>PI.IC.PA.121810.01</v>
      </c>
      <c r="N1500" s="12"/>
      <c r="O1500" s="12" t="str">
        <f t="shared" si="190"/>
        <v>PH.IC.PA.121810.01</v>
      </c>
      <c r="Q1500" s="12" t="str">
        <f t="shared" si="191"/>
        <v>CL.IC.PA.121810.01</v>
      </c>
    </row>
    <row r="1501" spans="1:17" ht="15">
      <c r="A1501" s="25" t="s">
        <v>6896</v>
      </c>
      <c r="B1501" s="25"/>
      <c r="C1501" s="22" t="s">
        <v>11023</v>
      </c>
      <c r="D1501" s="25"/>
      <c r="E1501" s="2" t="s">
        <v>965</v>
      </c>
      <c r="F1501" s="25" t="s">
        <v>8131</v>
      </c>
      <c r="G1501" s="25" t="s">
        <v>4830</v>
      </c>
      <c r="H1501" s="22" t="s">
        <v>1298</v>
      </c>
      <c r="I1501" s="25" t="s">
        <v>4830</v>
      </c>
      <c r="J1501" s="11" t="str">
        <f t="shared" si="188"/>
        <v>IC.PA.121811</v>
      </c>
      <c r="K1501" s="2" t="s">
        <v>1192</v>
      </c>
      <c r="L1501" t="str">
        <f t="shared" si="187"/>
        <v>Jaw</v>
      </c>
      <c r="M1501" s="2" t="str">
        <f t="shared" si="189"/>
        <v>PI.IC.PA.121811.01</v>
      </c>
      <c r="N1501" s="12"/>
      <c r="O1501" s="12" t="str">
        <f t="shared" si="190"/>
        <v>PH.IC.PA.121811.01</v>
      </c>
      <c r="Q1501" s="12" t="str">
        <f t="shared" si="191"/>
        <v>CL.IC.PA.121811.01</v>
      </c>
    </row>
    <row r="1502" spans="1:17" ht="15">
      <c r="A1502" s="25" t="s">
        <v>6896</v>
      </c>
      <c r="B1502" s="25"/>
      <c r="C1502" s="22" t="s">
        <v>11023</v>
      </c>
      <c r="D1502" s="25"/>
      <c r="E1502" s="2" t="s">
        <v>965</v>
      </c>
      <c r="F1502" s="25" t="s">
        <v>8131</v>
      </c>
      <c r="G1502" s="25" t="s">
        <v>4113</v>
      </c>
      <c r="H1502" s="22" t="s">
        <v>1299</v>
      </c>
      <c r="I1502" s="25" t="s">
        <v>4113</v>
      </c>
      <c r="J1502" s="11" t="str">
        <f t="shared" si="188"/>
        <v>IC.PA.121812</v>
      </c>
      <c r="K1502" s="2" t="s">
        <v>1192</v>
      </c>
      <c r="L1502" t="str">
        <f t="shared" si="187"/>
        <v>Neck</v>
      </c>
      <c r="M1502" s="2" t="str">
        <f t="shared" si="189"/>
        <v>PI.IC.PA.121812.01</v>
      </c>
      <c r="N1502" s="12"/>
      <c r="O1502" s="12" t="str">
        <f t="shared" si="190"/>
        <v>PH.IC.PA.121812.01</v>
      </c>
      <c r="Q1502" s="12" t="str">
        <f t="shared" si="191"/>
        <v>CL.IC.PA.121812.01</v>
      </c>
    </row>
    <row r="1503" spans="1:17" ht="15">
      <c r="A1503" s="25" t="s">
        <v>6896</v>
      </c>
      <c r="B1503" s="25"/>
      <c r="C1503" s="22" t="s">
        <v>11023</v>
      </c>
      <c r="D1503" s="25"/>
      <c r="E1503" s="2" t="s">
        <v>965</v>
      </c>
      <c r="F1503" s="25" t="s">
        <v>8131</v>
      </c>
      <c r="G1503" s="25" t="s">
        <v>7580</v>
      </c>
      <c r="H1503" s="22" t="s">
        <v>1300</v>
      </c>
      <c r="I1503" s="25" t="s">
        <v>7580</v>
      </c>
      <c r="J1503" s="11" t="str">
        <f t="shared" si="188"/>
        <v>IC.PA.121813</v>
      </c>
      <c r="K1503" s="2" t="s">
        <v>1192</v>
      </c>
      <c r="L1503" t="str">
        <f t="shared" si="187"/>
        <v>Toothache</v>
      </c>
      <c r="M1503" s="2" t="str">
        <f t="shared" si="189"/>
        <v>PI.IC.PA.121813.01</v>
      </c>
      <c r="N1503" s="12"/>
      <c r="O1503" s="12" t="str">
        <f t="shared" si="190"/>
        <v>PH.IC.PA.121813.01</v>
      </c>
      <c r="Q1503" s="12" t="str">
        <f t="shared" si="191"/>
        <v>CL.IC.PA.121813.01</v>
      </c>
    </row>
    <row r="1504" spans="1:17" ht="15">
      <c r="A1504" s="25" t="s">
        <v>6896</v>
      </c>
      <c r="B1504" s="25"/>
      <c r="C1504" s="22" t="s">
        <v>11023</v>
      </c>
      <c r="D1504" s="25"/>
      <c r="E1504" s="2" t="s">
        <v>965</v>
      </c>
      <c r="F1504" s="25" t="s">
        <v>8131</v>
      </c>
      <c r="G1504" s="25" t="s">
        <v>4250</v>
      </c>
      <c r="H1504" s="22" t="s">
        <v>1301</v>
      </c>
      <c r="I1504" s="25" t="s">
        <v>4250</v>
      </c>
      <c r="J1504" s="11" t="str">
        <f t="shared" si="188"/>
        <v>IC.PA.121814</v>
      </c>
      <c r="K1504" s="2" t="s">
        <v>1192</v>
      </c>
      <c r="L1504" t="str">
        <f t="shared" si="187"/>
        <v>Mouth</v>
      </c>
      <c r="M1504" s="2" t="str">
        <f t="shared" si="189"/>
        <v>PI.IC.PA.121814.01</v>
      </c>
      <c r="N1504" s="12"/>
      <c r="O1504" s="12" t="str">
        <f t="shared" si="190"/>
        <v>PH.IC.PA.121814.01</v>
      </c>
      <c r="Q1504" s="12" t="str">
        <f t="shared" si="191"/>
        <v>CL.IC.PA.121814.01</v>
      </c>
    </row>
    <row r="1505" spans="1:17" ht="15">
      <c r="A1505" s="25" t="s">
        <v>6896</v>
      </c>
      <c r="B1505" s="25"/>
      <c r="C1505" s="22" t="s">
        <v>11023</v>
      </c>
      <c r="D1505" s="25"/>
      <c r="E1505" s="2" t="s">
        <v>965</v>
      </c>
      <c r="F1505" s="25" t="s">
        <v>8131</v>
      </c>
      <c r="G1505" s="25" t="s">
        <v>4067</v>
      </c>
      <c r="H1505" s="22" t="s">
        <v>1468</v>
      </c>
      <c r="I1505" s="25" t="s">
        <v>4067</v>
      </c>
      <c r="J1505" s="11" t="str">
        <f t="shared" si="188"/>
        <v>IC.PA.121815</v>
      </c>
      <c r="K1505" s="2" t="s">
        <v>1192</v>
      </c>
      <c r="L1505" t="str">
        <f t="shared" si="187"/>
        <v>Face</v>
      </c>
      <c r="M1505" s="2" t="str">
        <f t="shared" si="189"/>
        <v>PI.IC.PA.121815.01</v>
      </c>
      <c r="N1505" s="12"/>
      <c r="O1505" s="12" t="str">
        <f t="shared" si="190"/>
        <v>PH.IC.PA.121815.01</v>
      </c>
      <c r="Q1505" s="12" t="str">
        <f t="shared" si="191"/>
        <v>CL.IC.PA.121815.01</v>
      </c>
    </row>
    <row r="1506" spans="1:17" ht="15">
      <c r="A1506" s="25" t="s">
        <v>6896</v>
      </c>
      <c r="B1506" s="25"/>
      <c r="C1506" s="22" t="s">
        <v>11023</v>
      </c>
      <c r="D1506" s="25"/>
      <c r="E1506" s="2" t="s">
        <v>965</v>
      </c>
      <c r="F1506" s="25" t="s">
        <v>8131</v>
      </c>
      <c r="G1506" s="25" t="s">
        <v>4364</v>
      </c>
      <c r="H1506" s="22" t="s">
        <v>1469</v>
      </c>
      <c r="I1506" s="25" t="s">
        <v>4364</v>
      </c>
      <c r="J1506" s="11" t="str">
        <f t="shared" si="188"/>
        <v>IC.PA.121816</v>
      </c>
      <c r="K1506" s="2" t="s">
        <v>1192</v>
      </c>
      <c r="L1506" t="str">
        <f t="shared" si="187"/>
        <v>Head</v>
      </c>
      <c r="M1506" s="2" t="str">
        <f t="shared" si="189"/>
        <v>PI.IC.PA.121816.01</v>
      </c>
      <c r="N1506" s="12"/>
      <c r="O1506" s="12" t="str">
        <f t="shared" si="190"/>
        <v>PH.IC.PA.121816.01</v>
      </c>
      <c r="Q1506" s="12" t="str">
        <f t="shared" si="191"/>
        <v>CL.IC.PA.121816.01</v>
      </c>
    </row>
    <row r="1507" spans="1:17" ht="15">
      <c r="A1507" s="25" t="s">
        <v>6896</v>
      </c>
      <c r="B1507" s="25"/>
      <c r="C1507" s="22" t="s">
        <v>11023</v>
      </c>
      <c r="D1507" s="25" t="s">
        <v>4312</v>
      </c>
      <c r="E1507" s="2" t="s">
        <v>967</v>
      </c>
      <c r="F1507" s="25" t="s">
        <v>8132</v>
      </c>
      <c r="G1507" s="25" t="s">
        <v>4692</v>
      </c>
      <c r="H1507" s="22" t="s">
        <v>1396</v>
      </c>
      <c r="I1507" s="25" t="s">
        <v>4692</v>
      </c>
      <c r="J1507" s="11" t="str">
        <f t="shared" si="188"/>
        <v>IC.PA.121901</v>
      </c>
      <c r="K1507" s="2" t="s">
        <v>1192</v>
      </c>
      <c r="L1507" t="str">
        <f t="shared" si="187"/>
        <v>Hip</v>
      </c>
      <c r="M1507" s="2" t="str">
        <f t="shared" si="189"/>
        <v>PI.IC.PA.121901.01</v>
      </c>
      <c r="N1507" s="12"/>
      <c r="O1507" s="12" t="str">
        <f t="shared" si="190"/>
        <v>PH.IC.PA.121901.01</v>
      </c>
      <c r="Q1507" s="12" t="str">
        <f t="shared" si="191"/>
        <v>CL.IC.PA.121901.01</v>
      </c>
    </row>
    <row r="1508" spans="1:17" ht="15">
      <c r="A1508" s="25" t="s">
        <v>6896</v>
      </c>
      <c r="B1508" s="25"/>
      <c r="C1508" s="22" t="s">
        <v>11023</v>
      </c>
      <c r="D1508" s="25"/>
      <c r="E1508" s="2" t="s">
        <v>967</v>
      </c>
      <c r="F1508" s="25" t="s">
        <v>8132</v>
      </c>
      <c r="G1508" s="25" t="s">
        <v>4369</v>
      </c>
      <c r="H1508" s="22" t="s">
        <v>1398</v>
      </c>
      <c r="I1508" s="25" t="s">
        <v>4369</v>
      </c>
      <c r="J1508" s="11" t="str">
        <f t="shared" si="188"/>
        <v>IC.PA.121902</v>
      </c>
      <c r="K1508" s="2" t="s">
        <v>1192</v>
      </c>
      <c r="L1508" t="str">
        <f t="shared" si="187"/>
        <v>Genitalia</v>
      </c>
      <c r="M1508" s="2" t="str">
        <f t="shared" si="189"/>
        <v>PI.IC.PA.121902.01</v>
      </c>
      <c r="N1508" s="12"/>
      <c r="O1508" s="12" t="str">
        <f t="shared" si="190"/>
        <v>PH.IC.PA.121902.01</v>
      </c>
      <c r="Q1508" s="12" t="str">
        <f t="shared" si="191"/>
        <v>CL.IC.PA.121902.01</v>
      </c>
    </row>
    <row r="1509" spans="1:17" ht="15">
      <c r="A1509" s="25" t="s">
        <v>6896</v>
      </c>
      <c r="B1509" s="25"/>
      <c r="C1509" s="22" t="s">
        <v>11023</v>
      </c>
      <c r="D1509" s="25"/>
      <c r="E1509" s="2" t="s">
        <v>967</v>
      </c>
      <c r="F1509" s="25" t="s">
        <v>8132</v>
      </c>
      <c r="G1509" s="25" t="s">
        <v>4696</v>
      </c>
      <c r="H1509" s="22" t="s">
        <v>1400</v>
      </c>
      <c r="I1509" s="25" t="s">
        <v>4696</v>
      </c>
      <c r="J1509" s="11" t="str">
        <f t="shared" si="188"/>
        <v>IC.PA.121903</v>
      </c>
      <c r="K1509" s="2" t="s">
        <v>1192</v>
      </c>
      <c r="L1509" t="str">
        <f t="shared" si="187"/>
        <v>Buttocks</v>
      </c>
      <c r="M1509" s="2" t="str">
        <f t="shared" si="189"/>
        <v>PI.IC.PA.121903.01</v>
      </c>
      <c r="N1509" s="12"/>
      <c r="O1509" s="12" t="str">
        <f t="shared" si="190"/>
        <v>PH.IC.PA.121903.01</v>
      </c>
      <c r="Q1509" s="12" t="str">
        <f t="shared" si="191"/>
        <v>CL.IC.PA.121903.01</v>
      </c>
    </row>
    <row r="1510" spans="1:17" ht="15">
      <c r="A1510" s="25" t="s">
        <v>6896</v>
      </c>
      <c r="B1510" s="25"/>
      <c r="C1510" s="22" t="s">
        <v>11023</v>
      </c>
      <c r="D1510" s="25"/>
      <c r="E1510" s="2" t="s">
        <v>967</v>
      </c>
      <c r="F1510" s="25" t="s">
        <v>8132</v>
      </c>
      <c r="G1510" s="25" t="s">
        <v>4134</v>
      </c>
      <c r="H1510" s="22" t="s">
        <v>1402</v>
      </c>
      <c r="I1510" s="25" t="s">
        <v>4134</v>
      </c>
      <c r="J1510" s="11" t="str">
        <f t="shared" si="188"/>
        <v>IC.PA.121904</v>
      </c>
      <c r="K1510" s="2" t="s">
        <v>1192</v>
      </c>
      <c r="L1510" t="str">
        <f t="shared" si="187"/>
        <v>Rectum</v>
      </c>
      <c r="M1510" s="2" t="str">
        <f t="shared" si="189"/>
        <v>PI.IC.PA.121904.01</v>
      </c>
      <c r="N1510" s="12"/>
      <c r="O1510" s="12" t="str">
        <f t="shared" si="190"/>
        <v>PH.IC.PA.121904.01</v>
      </c>
      <c r="Q1510" s="12" t="str">
        <f t="shared" si="191"/>
        <v>CL.IC.PA.121904.01</v>
      </c>
    </row>
    <row r="1511" spans="1:17" ht="15">
      <c r="A1511" s="25" t="s">
        <v>6896</v>
      </c>
      <c r="B1511" s="25"/>
      <c r="C1511" s="22" t="s">
        <v>11023</v>
      </c>
      <c r="D1511" s="25"/>
      <c r="E1511" s="2" t="s">
        <v>967</v>
      </c>
      <c r="F1511" s="25" t="s">
        <v>8132</v>
      </c>
      <c r="G1511" s="25" t="s">
        <v>4693</v>
      </c>
      <c r="H1511" s="22" t="s">
        <v>1404</v>
      </c>
      <c r="I1511" s="25" t="s">
        <v>4693</v>
      </c>
      <c r="J1511" s="11" t="str">
        <f t="shared" si="188"/>
        <v>IC.PA.121905</v>
      </c>
      <c r="K1511" s="2" t="s">
        <v>1192</v>
      </c>
      <c r="L1511" t="str">
        <f t="shared" si="187"/>
        <v>Groin</v>
      </c>
      <c r="M1511" s="2" t="str">
        <f t="shared" si="189"/>
        <v>PI.IC.PA.121905.01</v>
      </c>
      <c r="N1511" s="12"/>
      <c r="O1511" s="12" t="str">
        <f t="shared" si="190"/>
        <v>PH.IC.PA.121905.01</v>
      </c>
      <c r="Q1511" s="12" t="str">
        <f t="shared" si="191"/>
        <v>CL.IC.PA.121905.01</v>
      </c>
    </row>
    <row r="1512" spans="1:17" ht="15">
      <c r="A1512" s="25" t="s">
        <v>6896</v>
      </c>
      <c r="B1512" s="25"/>
      <c r="C1512" s="22" t="s">
        <v>11023</v>
      </c>
      <c r="D1512" s="25"/>
      <c r="E1512" s="2" t="s">
        <v>967</v>
      </c>
      <c r="F1512" s="25" t="s">
        <v>8132</v>
      </c>
      <c r="G1512" s="25" t="s">
        <v>4137</v>
      </c>
      <c r="H1512" s="22" t="s">
        <v>1406</v>
      </c>
      <c r="I1512" s="25" t="s">
        <v>4137</v>
      </c>
      <c r="J1512" s="11" t="str">
        <f t="shared" si="188"/>
        <v>IC.PA.121906</v>
      </c>
      <c r="K1512" s="2" t="s">
        <v>1192</v>
      </c>
      <c r="L1512" t="str">
        <f t="shared" si="187"/>
        <v>Scrotum</v>
      </c>
      <c r="M1512" s="2" t="str">
        <f t="shared" si="189"/>
        <v>PI.IC.PA.121906.01</v>
      </c>
      <c r="N1512" s="12"/>
      <c r="O1512" s="12" t="str">
        <f t="shared" si="190"/>
        <v>PH.IC.PA.121906.01</v>
      </c>
      <c r="Q1512" s="12" t="str">
        <f t="shared" si="191"/>
        <v>CL.IC.PA.121906.01</v>
      </c>
    </row>
    <row r="1513" spans="1:17" ht="15">
      <c r="A1513" s="25" t="s">
        <v>6896</v>
      </c>
      <c r="B1513" s="25"/>
      <c r="C1513" s="22" t="s">
        <v>11023</v>
      </c>
      <c r="D1513" s="25" t="s">
        <v>7395</v>
      </c>
      <c r="E1513" s="2" t="s">
        <v>6396</v>
      </c>
      <c r="F1513" s="25" t="s">
        <v>7978</v>
      </c>
      <c r="G1513" s="25" t="s">
        <v>4800</v>
      </c>
      <c r="H1513" s="22" t="s">
        <v>1396</v>
      </c>
      <c r="I1513" s="25" t="s">
        <v>4800</v>
      </c>
      <c r="J1513" s="11" t="str">
        <f t="shared" si="188"/>
        <v>IC.PA.122001</v>
      </c>
      <c r="K1513" s="2" t="s">
        <v>1192</v>
      </c>
      <c r="L1513" t="str">
        <f t="shared" si="187"/>
        <v>Breast</v>
      </c>
      <c r="M1513" s="2" t="str">
        <f t="shared" si="189"/>
        <v>PI.IC.PA.122001.01</v>
      </c>
      <c r="N1513" s="12"/>
      <c r="O1513" s="12" t="str">
        <f t="shared" si="190"/>
        <v>PH.IC.PA.122001.01</v>
      </c>
      <c r="Q1513" s="12" t="str">
        <f t="shared" si="191"/>
        <v>CL.IC.PA.122001.01</v>
      </c>
    </row>
    <row r="1514" spans="1:17" ht="15">
      <c r="A1514" s="25" t="s">
        <v>6896</v>
      </c>
      <c r="B1514" s="25"/>
      <c r="C1514" s="22" t="s">
        <v>11023</v>
      </c>
      <c r="D1514" s="25"/>
      <c r="E1514" s="2" t="s">
        <v>6396</v>
      </c>
      <c r="F1514" s="25" t="s">
        <v>7978</v>
      </c>
      <c r="G1514" s="25" t="s">
        <v>4386</v>
      </c>
      <c r="H1514" s="22" t="s">
        <v>1398</v>
      </c>
      <c r="I1514" s="25" t="s">
        <v>4386</v>
      </c>
      <c r="J1514" s="11" t="str">
        <f t="shared" si="188"/>
        <v>IC.PA.122002</v>
      </c>
      <c r="K1514" s="2" t="s">
        <v>1192</v>
      </c>
      <c r="L1514" t="str">
        <f t="shared" si="187"/>
        <v>Chest</v>
      </c>
      <c r="M1514" s="2" t="str">
        <f t="shared" si="189"/>
        <v>PI.IC.PA.122002.01</v>
      </c>
      <c r="N1514" s="12"/>
      <c r="O1514" s="12" t="str">
        <f t="shared" si="190"/>
        <v>PH.IC.PA.122002.01</v>
      </c>
      <c r="Q1514" s="12" t="str">
        <f t="shared" si="191"/>
        <v>CL.IC.PA.122002.01</v>
      </c>
    </row>
    <row r="1515" spans="1:17" ht="15">
      <c r="A1515" s="25" t="s">
        <v>6896</v>
      </c>
      <c r="B1515" s="25"/>
      <c r="C1515" s="22" t="s">
        <v>11023</v>
      </c>
      <c r="D1515" s="25"/>
      <c r="E1515" s="2" t="s">
        <v>6396</v>
      </c>
      <c r="F1515" s="25" t="s">
        <v>7978</v>
      </c>
      <c r="G1515" s="25" t="s">
        <v>3988</v>
      </c>
      <c r="H1515" s="22" t="s">
        <v>1400</v>
      </c>
      <c r="I1515" s="25" t="s">
        <v>3988</v>
      </c>
      <c r="J1515" s="11" t="str">
        <f t="shared" si="188"/>
        <v>IC.PA.122003</v>
      </c>
      <c r="K1515" s="2" t="s">
        <v>1192</v>
      </c>
      <c r="L1515" t="str">
        <f t="shared" si="187"/>
        <v>Sternum</v>
      </c>
      <c r="M1515" s="2" t="str">
        <f t="shared" si="189"/>
        <v>PI.IC.PA.122003.01</v>
      </c>
      <c r="N1515" s="12"/>
      <c r="O1515" s="12" t="str">
        <f t="shared" si="190"/>
        <v>PH.IC.PA.122003.01</v>
      </c>
      <c r="Q1515" s="12" t="str">
        <f t="shared" si="191"/>
        <v>CL.IC.PA.122003.01</v>
      </c>
    </row>
    <row r="1516" spans="1:17" ht="15">
      <c r="A1516" s="25" t="s">
        <v>6896</v>
      </c>
      <c r="B1516" s="25"/>
      <c r="C1516" s="22" t="s">
        <v>11023</v>
      </c>
      <c r="D1516" s="25"/>
      <c r="E1516" s="2" t="s">
        <v>6396</v>
      </c>
      <c r="F1516" s="25" t="s">
        <v>7978</v>
      </c>
      <c r="G1516" s="25" t="s">
        <v>7472</v>
      </c>
      <c r="H1516" s="22" t="s">
        <v>1402</v>
      </c>
      <c r="I1516" s="25" t="s">
        <v>7472</v>
      </c>
      <c r="J1516" s="11" t="str">
        <f t="shared" si="188"/>
        <v>IC.PA.122004</v>
      </c>
      <c r="K1516" s="2" t="s">
        <v>1192</v>
      </c>
      <c r="L1516" t="str">
        <f t="shared" si="187"/>
        <v>Midsternal</v>
      </c>
      <c r="M1516" s="2" t="str">
        <f t="shared" si="189"/>
        <v>PI.IC.PA.122004.01</v>
      </c>
      <c r="N1516" s="12"/>
      <c r="O1516" s="12" t="str">
        <f t="shared" si="190"/>
        <v>PH.IC.PA.122004.01</v>
      </c>
      <c r="Q1516" s="12" t="str">
        <f t="shared" si="191"/>
        <v>CL.IC.PA.122004.01</v>
      </c>
    </row>
    <row r="1517" spans="1:17" ht="15">
      <c r="A1517" s="25" t="s">
        <v>6896</v>
      </c>
      <c r="B1517" s="25"/>
      <c r="C1517" s="22" t="s">
        <v>11023</v>
      </c>
      <c r="D1517" s="25"/>
      <c r="E1517" s="2" t="s">
        <v>6396</v>
      </c>
      <c r="F1517" s="25" t="s">
        <v>7978</v>
      </c>
      <c r="G1517" s="25" t="s">
        <v>7473</v>
      </c>
      <c r="H1517" s="22" t="s">
        <v>1404</v>
      </c>
      <c r="I1517" s="25" t="s">
        <v>7473</v>
      </c>
      <c r="J1517" s="11" t="str">
        <f t="shared" si="188"/>
        <v>IC.PA.122005</v>
      </c>
      <c r="K1517" s="2" t="s">
        <v>1192</v>
      </c>
      <c r="L1517" t="str">
        <f t="shared" si="187"/>
        <v>Substernal</v>
      </c>
      <c r="M1517" s="2" t="str">
        <f t="shared" si="189"/>
        <v>PI.IC.PA.122005.01</v>
      </c>
      <c r="N1517" s="12"/>
      <c r="O1517" s="12" t="str">
        <f t="shared" si="190"/>
        <v>PH.IC.PA.122005.01</v>
      </c>
      <c r="Q1517" s="12" t="str">
        <f t="shared" si="191"/>
        <v>CL.IC.PA.122005.01</v>
      </c>
    </row>
    <row r="1518" spans="1:17" ht="15">
      <c r="A1518" s="25" t="s">
        <v>6896</v>
      </c>
      <c r="B1518" s="25"/>
      <c r="C1518" s="22" t="s">
        <v>11023</v>
      </c>
      <c r="D1518" s="25"/>
      <c r="E1518" s="2" t="s">
        <v>6396</v>
      </c>
      <c r="F1518" s="25" t="s">
        <v>7978</v>
      </c>
      <c r="G1518" s="25" t="s">
        <v>7295</v>
      </c>
      <c r="H1518" s="22" t="s">
        <v>1406</v>
      </c>
      <c r="I1518" s="25" t="s">
        <v>7295</v>
      </c>
      <c r="J1518" s="11" t="str">
        <f t="shared" si="188"/>
        <v>IC.PA.122006</v>
      </c>
      <c r="K1518" s="2" t="s">
        <v>1192</v>
      </c>
      <c r="L1518" t="str">
        <f t="shared" si="187"/>
        <v>Epigastric</v>
      </c>
      <c r="M1518" s="2" t="str">
        <f t="shared" si="189"/>
        <v>PI.IC.PA.122006.01</v>
      </c>
      <c r="N1518" s="12"/>
      <c r="O1518" s="12" t="str">
        <f t="shared" si="190"/>
        <v>PH.IC.PA.122006.01</v>
      </c>
      <c r="Q1518" s="12" t="str">
        <f t="shared" si="191"/>
        <v>CL.IC.PA.122006.01</v>
      </c>
    </row>
    <row r="1519" spans="1:17" ht="15">
      <c r="A1519" s="25" t="s">
        <v>6896</v>
      </c>
      <c r="B1519" s="25"/>
      <c r="C1519" s="22" t="s">
        <v>11023</v>
      </c>
      <c r="D1519" s="25"/>
      <c r="E1519" s="2" t="s">
        <v>6396</v>
      </c>
      <c r="F1519" s="25" t="s">
        <v>7978</v>
      </c>
      <c r="G1519" s="25" t="s">
        <v>1234</v>
      </c>
      <c r="H1519" s="22" t="s">
        <v>1419</v>
      </c>
      <c r="I1519" s="25" t="s">
        <v>1234</v>
      </c>
      <c r="J1519" s="11" t="str">
        <f t="shared" si="188"/>
        <v>IC.PA.122007</v>
      </c>
      <c r="K1519" s="2" t="s">
        <v>1192</v>
      </c>
      <c r="L1519" t="str">
        <f t="shared" si="187"/>
        <v>Back</v>
      </c>
      <c r="M1519" s="2" t="str">
        <f t="shared" si="189"/>
        <v>PI.IC.PA.122007.01</v>
      </c>
      <c r="N1519" s="12"/>
      <c r="O1519" s="12" t="str">
        <f t="shared" si="190"/>
        <v>PH.IC.PA.122007.01</v>
      </c>
      <c r="Q1519" s="12" t="str">
        <f t="shared" si="191"/>
        <v>CL.IC.PA.122007.01</v>
      </c>
    </row>
    <row r="1520" spans="1:17" ht="15">
      <c r="A1520" s="25" t="s">
        <v>6896</v>
      </c>
      <c r="B1520" s="25"/>
      <c r="C1520" s="22" t="s">
        <v>11023</v>
      </c>
      <c r="D1520" s="25"/>
      <c r="E1520" s="2" t="s">
        <v>6396</v>
      </c>
      <c r="F1520" s="25" t="s">
        <v>7978</v>
      </c>
      <c r="G1520" s="25" t="s">
        <v>7296</v>
      </c>
      <c r="H1520" s="22" t="s">
        <v>1550</v>
      </c>
      <c r="I1520" s="25" t="s">
        <v>7297</v>
      </c>
      <c r="J1520" s="11" t="str">
        <f t="shared" si="188"/>
        <v>IC.PA.122008</v>
      </c>
      <c r="K1520" s="2" t="s">
        <v>1192</v>
      </c>
      <c r="L1520" t="str">
        <f t="shared" si="187"/>
        <v>Back upper</v>
      </c>
      <c r="M1520" s="2" t="str">
        <f t="shared" si="189"/>
        <v>PI.IC.PA.122008.01</v>
      </c>
      <c r="N1520" s="12"/>
      <c r="O1520" s="12" t="str">
        <f t="shared" si="190"/>
        <v>PH.IC.PA.122008.01</v>
      </c>
      <c r="Q1520" s="12" t="str">
        <f t="shared" si="191"/>
        <v>CL.IC.PA.122008.01</v>
      </c>
    </row>
    <row r="1521" spans="1:17" ht="15">
      <c r="A1521" s="25" t="s">
        <v>6896</v>
      </c>
      <c r="B1521" s="25"/>
      <c r="C1521" s="22" t="s">
        <v>11023</v>
      </c>
      <c r="D1521" s="25"/>
      <c r="E1521" s="2" t="s">
        <v>6396</v>
      </c>
      <c r="F1521" s="25" t="s">
        <v>7978</v>
      </c>
      <c r="G1521" s="25" t="s">
        <v>7298</v>
      </c>
      <c r="H1521" s="22" t="s">
        <v>1551</v>
      </c>
      <c r="I1521" s="25" t="s">
        <v>7299</v>
      </c>
      <c r="J1521" s="11" t="str">
        <f t="shared" si="188"/>
        <v>IC.PA.122009</v>
      </c>
      <c r="K1521" s="2" t="s">
        <v>1192</v>
      </c>
      <c r="L1521" t="str">
        <f t="shared" ref="L1521:L1584" si="192">G1521</f>
        <v>Back lower</v>
      </c>
      <c r="M1521" s="2" t="str">
        <f t="shared" si="189"/>
        <v>PI.IC.PA.122009.01</v>
      </c>
      <c r="N1521" s="12"/>
      <c r="O1521" s="12" t="str">
        <f t="shared" si="190"/>
        <v>PH.IC.PA.122009.01</v>
      </c>
      <c r="Q1521" s="12" t="str">
        <f t="shared" si="191"/>
        <v>CL.IC.PA.122009.01</v>
      </c>
    </row>
    <row r="1522" spans="1:17" ht="15">
      <c r="A1522" s="25" t="s">
        <v>6896</v>
      </c>
      <c r="B1522" s="25"/>
      <c r="C1522" s="22" t="s">
        <v>11023</v>
      </c>
      <c r="D1522" s="25"/>
      <c r="E1522" s="2" t="s">
        <v>6396</v>
      </c>
      <c r="F1522" s="25" t="s">
        <v>7978</v>
      </c>
      <c r="G1522" s="25" t="s">
        <v>5198</v>
      </c>
      <c r="H1522" s="22" t="s">
        <v>1571</v>
      </c>
      <c r="I1522" s="25" t="s">
        <v>5198</v>
      </c>
      <c r="J1522" s="11" t="str">
        <f t="shared" si="188"/>
        <v>IC.PA.122010</v>
      </c>
      <c r="K1522" s="2" t="s">
        <v>1192</v>
      </c>
      <c r="L1522" t="str">
        <f t="shared" si="192"/>
        <v>Flank</v>
      </c>
      <c r="M1522" s="2" t="str">
        <f t="shared" si="189"/>
        <v>PI.IC.PA.122010.01</v>
      </c>
      <c r="N1522" s="12"/>
      <c r="O1522" s="12" t="str">
        <f t="shared" si="190"/>
        <v>PH.IC.PA.122010.01</v>
      </c>
      <c r="Q1522" s="12" t="str">
        <f t="shared" si="191"/>
        <v>CL.IC.PA.122010.01</v>
      </c>
    </row>
    <row r="1523" spans="1:17" ht="15">
      <c r="A1523" s="25" t="s">
        <v>6896</v>
      </c>
      <c r="B1523" s="25"/>
      <c r="C1523" s="22" t="s">
        <v>11023</v>
      </c>
      <c r="D1523" s="25" t="s">
        <v>7398</v>
      </c>
      <c r="E1523" s="2" t="s">
        <v>5577</v>
      </c>
      <c r="F1523" s="25" t="s">
        <v>7979</v>
      </c>
      <c r="G1523" s="25" t="s">
        <v>7479</v>
      </c>
      <c r="H1523" s="22" t="s">
        <v>1396</v>
      </c>
      <c r="I1523" s="25" t="s">
        <v>7480</v>
      </c>
      <c r="J1523" s="11" t="str">
        <f t="shared" si="188"/>
        <v>IC.PA.122101</v>
      </c>
      <c r="K1523" s="2" t="s">
        <v>1192</v>
      </c>
      <c r="L1523" t="str">
        <f t="shared" si="192"/>
        <v>Satisfied, continue plan of care</v>
      </c>
      <c r="M1523" s="2" t="str">
        <f t="shared" si="189"/>
        <v>PI.IC.PA.122101.01</v>
      </c>
      <c r="N1523" s="12"/>
      <c r="O1523" s="12" t="str">
        <f t="shared" si="190"/>
        <v>PH.IC.PA.122101.01</v>
      </c>
      <c r="Q1523" s="12" t="str">
        <f t="shared" si="191"/>
        <v>CL.IC.PA.122101.01</v>
      </c>
    </row>
    <row r="1524" spans="1:17" ht="15">
      <c r="A1524" s="25" t="s">
        <v>6896</v>
      </c>
      <c r="B1524" s="25"/>
      <c r="C1524" s="22" t="s">
        <v>11023</v>
      </c>
      <c r="D1524" s="25"/>
      <c r="E1524" s="2" t="s">
        <v>5577</v>
      </c>
      <c r="F1524" s="25" t="s">
        <v>7979</v>
      </c>
      <c r="G1524" s="25" t="s">
        <v>7306</v>
      </c>
      <c r="H1524" s="22" t="s">
        <v>1398</v>
      </c>
      <c r="I1524" s="25" t="s">
        <v>7307</v>
      </c>
      <c r="J1524" s="11" t="str">
        <f t="shared" si="188"/>
        <v>IC.PA.122102</v>
      </c>
      <c r="K1524" s="2" t="s">
        <v>1192</v>
      </c>
      <c r="L1524" t="str">
        <f t="shared" si="192"/>
        <v>No, continue pain reassessment</v>
      </c>
      <c r="M1524" s="2" t="str">
        <f t="shared" si="189"/>
        <v>PI.IC.PA.122102.01</v>
      </c>
      <c r="N1524" s="12"/>
      <c r="O1524" s="12" t="str">
        <f t="shared" si="190"/>
        <v>PH.IC.PA.122102.01</v>
      </c>
      <c r="Q1524" s="12" t="str">
        <f t="shared" si="191"/>
        <v>CL.IC.PA.122102.01</v>
      </c>
    </row>
    <row r="1525" spans="1:17" ht="15">
      <c r="A1525" s="25" t="s">
        <v>6896</v>
      </c>
      <c r="B1525" s="25"/>
      <c r="C1525" s="22" t="s">
        <v>11023</v>
      </c>
      <c r="D1525" s="25" t="s">
        <v>7330</v>
      </c>
      <c r="E1525" s="2" t="s">
        <v>5751</v>
      </c>
      <c r="F1525" s="25" t="s">
        <v>7980</v>
      </c>
      <c r="G1525" s="25" t="s">
        <v>1001</v>
      </c>
      <c r="H1525" s="22" t="s">
        <v>1396</v>
      </c>
      <c r="I1525" s="25" t="s">
        <v>1001</v>
      </c>
      <c r="J1525" s="11" t="str">
        <f t="shared" si="188"/>
        <v>IC.PA.122201</v>
      </c>
      <c r="K1525" s="2" t="s">
        <v>1192</v>
      </c>
      <c r="L1525" t="str">
        <f t="shared" si="192"/>
        <v>None</v>
      </c>
      <c r="M1525" s="2" t="str">
        <f t="shared" si="189"/>
        <v>PI.IC.PA.122201.01</v>
      </c>
      <c r="N1525" s="12"/>
      <c r="O1525" s="12" t="str">
        <f t="shared" si="190"/>
        <v>PH.IC.PA.122201.01</v>
      </c>
      <c r="Q1525" s="12" t="str">
        <f t="shared" si="191"/>
        <v>CL.IC.PA.122201.01</v>
      </c>
    </row>
    <row r="1526" spans="1:17" ht="15">
      <c r="A1526" s="25" t="s">
        <v>6896</v>
      </c>
      <c r="B1526" s="25"/>
      <c r="C1526" s="22" t="s">
        <v>11023</v>
      </c>
      <c r="D1526" s="25"/>
      <c r="E1526" s="2" t="s">
        <v>5751</v>
      </c>
      <c r="F1526" s="25" t="s">
        <v>7980</v>
      </c>
      <c r="G1526" s="25" t="s">
        <v>7310</v>
      </c>
      <c r="H1526" s="22" t="s">
        <v>1398</v>
      </c>
      <c r="I1526" s="25" t="s">
        <v>7311</v>
      </c>
      <c r="J1526" s="11" t="str">
        <f t="shared" si="188"/>
        <v>IC.PA.122202</v>
      </c>
      <c r="K1526" s="2" t="s">
        <v>1192</v>
      </c>
      <c r="L1526" t="str">
        <f t="shared" si="192"/>
        <v>Chest right</v>
      </c>
      <c r="M1526" s="2" t="str">
        <f t="shared" si="189"/>
        <v>PI.IC.PA.122202.01</v>
      </c>
      <c r="N1526" s="12"/>
      <c r="O1526" s="12" t="str">
        <f t="shared" si="190"/>
        <v>PH.IC.PA.122202.01</v>
      </c>
      <c r="Q1526" s="12" t="str">
        <f t="shared" si="191"/>
        <v>CL.IC.PA.122202.01</v>
      </c>
    </row>
    <row r="1527" spans="1:17" ht="15">
      <c r="A1527" s="25" t="s">
        <v>6896</v>
      </c>
      <c r="B1527" s="25"/>
      <c r="C1527" s="22" t="s">
        <v>11023</v>
      </c>
      <c r="D1527" s="25"/>
      <c r="E1527" s="2" t="s">
        <v>5751</v>
      </c>
      <c r="F1527" s="25" t="s">
        <v>7980</v>
      </c>
      <c r="G1527" s="25" t="s">
        <v>7312</v>
      </c>
      <c r="H1527" s="22" t="s">
        <v>1400</v>
      </c>
      <c r="I1527" s="25" t="s">
        <v>7313</v>
      </c>
      <c r="J1527" s="11" t="str">
        <f t="shared" si="188"/>
        <v>IC.PA.122203</v>
      </c>
      <c r="K1527" s="2" t="s">
        <v>1192</v>
      </c>
      <c r="L1527" t="str">
        <f t="shared" si="192"/>
        <v>Chest left</v>
      </c>
      <c r="M1527" s="2" t="str">
        <f t="shared" si="189"/>
        <v>PI.IC.PA.122203.01</v>
      </c>
      <c r="N1527" s="12"/>
      <c r="O1527" s="12" t="str">
        <f t="shared" si="190"/>
        <v>PH.IC.PA.122203.01</v>
      </c>
      <c r="Q1527" s="12" t="str">
        <f t="shared" si="191"/>
        <v>CL.IC.PA.122203.01</v>
      </c>
    </row>
    <row r="1528" spans="1:17" ht="15">
      <c r="A1528" s="25" t="s">
        <v>6896</v>
      </c>
      <c r="B1528" s="25"/>
      <c r="C1528" s="22" t="s">
        <v>11023</v>
      </c>
      <c r="D1528" s="25"/>
      <c r="E1528" s="2" t="s">
        <v>5751</v>
      </c>
      <c r="F1528" s="25" t="s">
        <v>7980</v>
      </c>
      <c r="G1528" s="25" t="s">
        <v>4830</v>
      </c>
      <c r="H1528" s="22" t="s">
        <v>1402</v>
      </c>
      <c r="I1528" s="25" t="s">
        <v>4830</v>
      </c>
      <c r="J1528" s="11" t="str">
        <f t="shared" si="188"/>
        <v>IC.PA.122204</v>
      </c>
      <c r="K1528" s="2" t="s">
        <v>1192</v>
      </c>
      <c r="L1528" t="str">
        <f t="shared" si="192"/>
        <v>Jaw</v>
      </c>
      <c r="M1528" s="2" t="str">
        <f t="shared" si="189"/>
        <v>PI.IC.PA.122204.01</v>
      </c>
      <c r="N1528" s="12"/>
      <c r="O1528" s="12" t="str">
        <f t="shared" si="190"/>
        <v>PH.IC.PA.122204.01</v>
      </c>
      <c r="Q1528" s="12" t="str">
        <f t="shared" si="191"/>
        <v>CL.IC.PA.122204.01</v>
      </c>
    </row>
    <row r="1529" spans="1:17" ht="15">
      <c r="A1529" s="25" t="s">
        <v>6896</v>
      </c>
      <c r="B1529" s="25"/>
      <c r="C1529" s="22" t="s">
        <v>11023</v>
      </c>
      <c r="D1529" s="25"/>
      <c r="E1529" s="2" t="s">
        <v>5751</v>
      </c>
      <c r="F1529" s="25" t="s">
        <v>7980</v>
      </c>
      <c r="G1529" s="25" t="s">
        <v>7314</v>
      </c>
      <c r="H1529" s="22" t="s">
        <v>1404</v>
      </c>
      <c r="I1529" s="25" t="s">
        <v>5628</v>
      </c>
      <c r="J1529" s="11" t="str">
        <f t="shared" si="188"/>
        <v>IC.PA.122205</v>
      </c>
      <c r="K1529" s="2" t="s">
        <v>1192</v>
      </c>
      <c r="L1529" t="str">
        <f t="shared" si="192"/>
        <v>Shoulder right</v>
      </c>
      <c r="M1529" s="2" t="str">
        <f t="shared" si="189"/>
        <v>PI.IC.PA.122205.01</v>
      </c>
      <c r="N1529" s="12"/>
      <c r="O1529" s="12" t="str">
        <f t="shared" si="190"/>
        <v>PH.IC.PA.122205.01</v>
      </c>
      <c r="Q1529" s="12" t="str">
        <f t="shared" si="191"/>
        <v>CL.IC.PA.122205.01</v>
      </c>
    </row>
    <row r="1530" spans="1:17" ht="15">
      <c r="A1530" s="25" t="s">
        <v>6896</v>
      </c>
      <c r="B1530" s="25"/>
      <c r="C1530" s="22" t="s">
        <v>11023</v>
      </c>
      <c r="D1530" s="25"/>
      <c r="E1530" s="2" t="s">
        <v>5751</v>
      </c>
      <c r="F1530" s="25" t="s">
        <v>7980</v>
      </c>
      <c r="G1530" s="25" t="s">
        <v>7315</v>
      </c>
      <c r="H1530" s="22" t="s">
        <v>1406</v>
      </c>
      <c r="I1530" s="25" t="s">
        <v>5629</v>
      </c>
      <c r="J1530" s="11" t="str">
        <f t="shared" si="188"/>
        <v>IC.PA.122206</v>
      </c>
      <c r="K1530" s="2" t="s">
        <v>1192</v>
      </c>
      <c r="L1530" t="str">
        <f t="shared" si="192"/>
        <v>Shoulder left</v>
      </c>
      <c r="M1530" s="2" t="str">
        <f t="shared" si="189"/>
        <v>PI.IC.PA.122206.01</v>
      </c>
      <c r="N1530" s="12"/>
      <c r="O1530" s="12" t="str">
        <f t="shared" si="190"/>
        <v>PH.IC.PA.122206.01</v>
      </c>
      <c r="Q1530" s="12" t="str">
        <f t="shared" si="191"/>
        <v>CL.IC.PA.122206.01</v>
      </c>
    </row>
    <row r="1531" spans="1:17" ht="15">
      <c r="A1531" s="25" t="s">
        <v>6896</v>
      </c>
      <c r="B1531" s="25"/>
      <c r="C1531" s="22" t="s">
        <v>11023</v>
      </c>
      <c r="D1531" s="25"/>
      <c r="E1531" s="2" t="s">
        <v>5751</v>
      </c>
      <c r="F1531" s="25" t="s">
        <v>7980</v>
      </c>
      <c r="G1531" s="25" t="s">
        <v>4113</v>
      </c>
      <c r="H1531" s="22" t="s">
        <v>1419</v>
      </c>
      <c r="I1531" s="25" t="s">
        <v>4113</v>
      </c>
      <c r="J1531" s="11" t="str">
        <f t="shared" si="188"/>
        <v>IC.PA.122207</v>
      </c>
      <c r="K1531" s="2" t="s">
        <v>1192</v>
      </c>
      <c r="L1531" t="str">
        <f t="shared" si="192"/>
        <v>Neck</v>
      </c>
      <c r="M1531" s="2" t="str">
        <f t="shared" si="189"/>
        <v>PI.IC.PA.122207.01</v>
      </c>
      <c r="N1531" s="12"/>
      <c r="O1531" s="12" t="str">
        <f t="shared" si="190"/>
        <v>PH.IC.PA.122207.01</v>
      </c>
      <c r="Q1531" s="12" t="str">
        <f t="shared" si="191"/>
        <v>CL.IC.PA.122207.01</v>
      </c>
    </row>
    <row r="1532" spans="1:17" ht="15">
      <c r="A1532" s="25" t="s">
        <v>6896</v>
      </c>
      <c r="B1532" s="25"/>
      <c r="C1532" s="22" t="s">
        <v>11023</v>
      </c>
      <c r="D1532" s="25"/>
      <c r="E1532" s="2" t="s">
        <v>5751</v>
      </c>
      <c r="F1532" s="25" t="s">
        <v>7980</v>
      </c>
      <c r="G1532" s="25" t="s">
        <v>7295</v>
      </c>
      <c r="H1532" s="22" t="s">
        <v>1550</v>
      </c>
      <c r="I1532" s="25" t="s">
        <v>7295</v>
      </c>
      <c r="J1532" s="11" t="str">
        <f t="shared" ref="J1532:J1595" si="193">CONCATENATE("IC.PA.",C1532,E1532,H1532)</f>
        <v>IC.PA.122208</v>
      </c>
      <c r="K1532" s="2" t="s">
        <v>1192</v>
      </c>
      <c r="L1532" t="str">
        <f t="shared" si="192"/>
        <v>Epigastric</v>
      </c>
      <c r="M1532" s="2" t="str">
        <f t="shared" ref="M1532:M1595" si="194">CONCATENATE("PI.",J1532,".",K1532)</f>
        <v>PI.IC.PA.122208.01</v>
      </c>
      <c r="N1532" s="12"/>
      <c r="O1532" s="12" t="str">
        <f t="shared" ref="O1532:O1595" si="195">CONCATENATE("PH.",J1532,".",K1532)</f>
        <v>PH.IC.PA.122208.01</v>
      </c>
      <c r="Q1532" s="12" t="str">
        <f t="shared" ref="Q1532:Q1595" si="196">CONCATENATE("CL.",J1532,".",K1532)</f>
        <v>CL.IC.PA.122208.01</v>
      </c>
    </row>
    <row r="1533" spans="1:17" ht="15">
      <c r="A1533" s="25" t="s">
        <v>6896</v>
      </c>
      <c r="B1533" s="25"/>
      <c r="C1533" s="22" t="s">
        <v>11023</v>
      </c>
      <c r="D1533" s="25"/>
      <c r="E1533" s="2" t="s">
        <v>5751</v>
      </c>
      <c r="F1533" s="25" t="s">
        <v>7980</v>
      </c>
      <c r="G1533" s="25" t="s">
        <v>7316</v>
      </c>
      <c r="H1533" s="22" t="s">
        <v>1551</v>
      </c>
      <c r="I1533" s="25" t="s">
        <v>5831</v>
      </c>
      <c r="J1533" s="11" t="str">
        <f t="shared" si="193"/>
        <v>IC.PA.122209</v>
      </c>
      <c r="K1533" s="2" t="s">
        <v>1192</v>
      </c>
      <c r="L1533" t="str">
        <f t="shared" si="192"/>
        <v>Arm right</v>
      </c>
      <c r="M1533" s="2" t="str">
        <f t="shared" si="194"/>
        <v>PI.IC.PA.122209.01</v>
      </c>
      <c r="N1533" s="12"/>
      <c r="O1533" s="12" t="str">
        <f t="shared" si="195"/>
        <v>PH.IC.PA.122209.01</v>
      </c>
      <c r="Q1533" s="12" t="str">
        <f t="shared" si="196"/>
        <v>CL.IC.PA.122209.01</v>
      </c>
    </row>
    <row r="1534" spans="1:17" ht="15">
      <c r="A1534" s="25" t="s">
        <v>6896</v>
      </c>
      <c r="B1534" s="25"/>
      <c r="C1534" s="22" t="s">
        <v>11023</v>
      </c>
      <c r="D1534" s="25"/>
      <c r="E1534" s="2" t="s">
        <v>5751</v>
      </c>
      <c r="F1534" s="25" t="s">
        <v>7980</v>
      </c>
      <c r="G1534" s="25" t="s">
        <v>7317</v>
      </c>
      <c r="H1534" s="22" t="s">
        <v>1571</v>
      </c>
      <c r="I1534" s="25" t="s">
        <v>5994</v>
      </c>
      <c r="J1534" s="11" t="str">
        <f t="shared" si="193"/>
        <v>IC.PA.122210</v>
      </c>
      <c r="K1534" s="2" t="s">
        <v>1192</v>
      </c>
      <c r="L1534" t="str">
        <f t="shared" si="192"/>
        <v>Arm left</v>
      </c>
      <c r="M1534" s="2" t="str">
        <f t="shared" si="194"/>
        <v>PI.IC.PA.122210.01</v>
      </c>
      <c r="N1534" s="12"/>
      <c r="O1534" s="12" t="str">
        <f t="shared" si="195"/>
        <v>PH.IC.PA.122210.01</v>
      </c>
      <c r="Q1534" s="12" t="str">
        <f t="shared" si="196"/>
        <v>CL.IC.PA.122210.01</v>
      </c>
    </row>
    <row r="1535" spans="1:17" ht="15">
      <c r="A1535" s="25" t="s">
        <v>6896</v>
      </c>
      <c r="B1535" s="25"/>
      <c r="C1535" s="22" t="s">
        <v>11023</v>
      </c>
      <c r="D1535" s="25"/>
      <c r="E1535" s="2" t="s">
        <v>5751</v>
      </c>
      <c r="F1535" s="25" t="s">
        <v>7980</v>
      </c>
      <c r="G1535" s="25" t="s">
        <v>1234</v>
      </c>
      <c r="H1535" s="22" t="s">
        <v>1298</v>
      </c>
      <c r="I1535" s="25" t="s">
        <v>1234</v>
      </c>
      <c r="J1535" s="11" t="str">
        <f t="shared" si="193"/>
        <v>IC.PA.122211</v>
      </c>
      <c r="K1535" s="2" t="s">
        <v>1192</v>
      </c>
      <c r="L1535" t="str">
        <f t="shared" si="192"/>
        <v>Back</v>
      </c>
      <c r="M1535" s="2" t="str">
        <f t="shared" si="194"/>
        <v>PI.IC.PA.122211.01</v>
      </c>
      <c r="N1535" s="12"/>
      <c r="O1535" s="12" t="str">
        <f t="shared" si="195"/>
        <v>PH.IC.PA.122211.01</v>
      </c>
      <c r="Q1535" s="12" t="str">
        <f t="shared" si="196"/>
        <v>CL.IC.PA.122211.01</v>
      </c>
    </row>
    <row r="1536" spans="1:17" ht="15">
      <c r="A1536" s="25" t="s">
        <v>6896</v>
      </c>
      <c r="B1536" s="25"/>
      <c r="C1536" s="22" t="s">
        <v>11023</v>
      </c>
      <c r="D1536" s="25"/>
      <c r="E1536" s="2" t="s">
        <v>5751</v>
      </c>
      <c r="F1536" s="25" t="s">
        <v>7980</v>
      </c>
      <c r="G1536" s="25" t="s">
        <v>7318</v>
      </c>
      <c r="H1536" s="22" t="s">
        <v>1299</v>
      </c>
      <c r="I1536" s="25" t="s">
        <v>5804</v>
      </c>
      <c r="J1536" s="11" t="str">
        <f t="shared" si="193"/>
        <v>IC.PA.122212</v>
      </c>
      <c r="K1536" s="2" t="s">
        <v>1192</v>
      </c>
      <c r="L1536" t="str">
        <f t="shared" si="192"/>
        <v>Elbow right</v>
      </c>
      <c r="M1536" s="2" t="str">
        <f t="shared" si="194"/>
        <v>PI.IC.PA.122212.01</v>
      </c>
      <c r="N1536" s="12"/>
      <c r="O1536" s="12" t="str">
        <f t="shared" si="195"/>
        <v>PH.IC.PA.122212.01</v>
      </c>
      <c r="Q1536" s="12" t="str">
        <f t="shared" si="196"/>
        <v>CL.IC.PA.122212.01</v>
      </c>
    </row>
    <row r="1537" spans="1:19" ht="15">
      <c r="A1537" s="25" t="s">
        <v>6896</v>
      </c>
      <c r="B1537" s="25"/>
      <c r="C1537" s="22" t="s">
        <v>11023</v>
      </c>
      <c r="D1537" s="25"/>
      <c r="E1537" s="2" t="s">
        <v>5751</v>
      </c>
      <c r="F1537" s="25" t="s">
        <v>7980</v>
      </c>
      <c r="G1537" s="25" t="s">
        <v>7319</v>
      </c>
      <c r="H1537" s="22" t="s">
        <v>1300</v>
      </c>
      <c r="I1537" s="25" t="s">
        <v>5805</v>
      </c>
      <c r="J1537" s="11" t="str">
        <f t="shared" si="193"/>
        <v>IC.PA.122213</v>
      </c>
      <c r="K1537" s="2" t="s">
        <v>1192</v>
      </c>
      <c r="L1537" t="str">
        <f t="shared" si="192"/>
        <v>Elbow left</v>
      </c>
      <c r="M1537" s="2" t="str">
        <f t="shared" si="194"/>
        <v>PI.IC.PA.122213.01</v>
      </c>
      <c r="N1537" s="12"/>
      <c r="O1537" s="12" t="str">
        <f t="shared" si="195"/>
        <v>PH.IC.PA.122213.01</v>
      </c>
      <c r="Q1537" s="12" t="str">
        <f t="shared" si="196"/>
        <v>CL.IC.PA.122213.01</v>
      </c>
    </row>
    <row r="1538" spans="1:19" ht="15">
      <c r="A1538" s="25" t="s">
        <v>6896</v>
      </c>
      <c r="B1538" s="25"/>
      <c r="C1538" s="22" t="s">
        <v>11023</v>
      </c>
      <c r="D1538" s="25"/>
      <c r="E1538" s="2" t="s">
        <v>5751</v>
      </c>
      <c r="F1538" s="25" t="s">
        <v>7980</v>
      </c>
      <c r="G1538" s="25" t="s">
        <v>7320</v>
      </c>
      <c r="H1538" s="22" t="s">
        <v>1301</v>
      </c>
      <c r="I1538" s="25" t="s">
        <v>5661</v>
      </c>
      <c r="J1538" s="11" t="str">
        <f t="shared" si="193"/>
        <v>IC.PA.122214</v>
      </c>
      <c r="K1538" s="2" t="s">
        <v>1192</v>
      </c>
      <c r="L1538" t="str">
        <f t="shared" si="192"/>
        <v>Hand right</v>
      </c>
      <c r="M1538" s="2" t="str">
        <f t="shared" si="194"/>
        <v>PI.IC.PA.122214.01</v>
      </c>
      <c r="N1538" s="12"/>
      <c r="O1538" s="12" t="str">
        <f t="shared" si="195"/>
        <v>PH.IC.PA.122214.01</v>
      </c>
      <c r="Q1538" s="12" t="str">
        <f t="shared" si="196"/>
        <v>CL.IC.PA.122214.01</v>
      </c>
    </row>
    <row r="1539" spans="1:19" ht="15">
      <c r="A1539" s="25" t="s">
        <v>6896</v>
      </c>
      <c r="B1539" s="25"/>
      <c r="C1539" s="22" t="s">
        <v>11023</v>
      </c>
      <c r="D1539" s="25"/>
      <c r="E1539" s="2" t="s">
        <v>5751</v>
      </c>
      <c r="F1539" s="25" t="s">
        <v>7980</v>
      </c>
      <c r="G1539" s="25" t="s">
        <v>7321</v>
      </c>
      <c r="H1539" s="22" t="s">
        <v>1468</v>
      </c>
      <c r="I1539" s="25" t="s">
        <v>5377</v>
      </c>
      <c r="J1539" s="11" t="str">
        <f t="shared" si="193"/>
        <v>IC.PA.122215</v>
      </c>
      <c r="K1539" s="2" t="s">
        <v>1192</v>
      </c>
      <c r="L1539" t="str">
        <f t="shared" si="192"/>
        <v>Hand left</v>
      </c>
      <c r="M1539" s="2" t="str">
        <f t="shared" si="194"/>
        <v>PI.IC.PA.122215.01</v>
      </c>
      <c r="N1539" s="12"/>
      <c r="O1539" s="12" t="str">
        <f t="shared" si="195"/>
        <v>PH.IC.PA.122215.01</v>
      </c>
      <c r="Q1539" s="12" t="str">
        <f t="shared" si="196"/>
        <v>CL.IC.PA.122215.01</v>
      </c>
    </row>
    <row r="1540" spans="1:19" ht="15">
      <c r="A1540" s="25" t="s">
        <v>6896</v>
      </c>
      <c r="B1540" s="25"/>
      <c r="C1540" s="22" t="s">
        <v>11023</v>
      </c>
      <c r="D1540" s="25"/>
      <c r="E1540" s="2" t="s">
        <v>5751</v>
      </c>
      <c r="F1540" s="25" t="s">
        <v>7980</v>
      </c>
      <c r="G1540" s="25" t="s">
        <v>7488</v>
      </c>
      <c r="H1540" s="22" t="s">
        <v>1469</v>
      </c>
      <c r="I1540" s="25" t="s">
        <v>5996</v>
      </c>
      <c r="J1540" s="11" t="str">
        <f t="shared" si="193"/>
        <v>IC.PA.122216</v>
      </c>
      <c r="K1540" s="2" t="s">
        <v>1192</v>
      </c>
      <c r="L1540" t="str">
        <f t="shared" si="192"/>
        <v>Leg right</v>
      </c>
      <c r="M1540" s="2" t="str">
        <f t="shared" si="194"/>
        <v>PI.IC.PA.122216.01</v>
      </c>
      <c r="N1540" s="12"/>
      <c r="O1540" s="12" t="str">
        <f t="shared" si="195"/>
        <v>PH.IC.PA.122216.01</v>
      </c>
      <c r="Q1540" s="12" t="str">
        <f t="shared" si="196"/>
        <v>CL.IC.PA.122216.01</v>
      </c>
    </row>
    <row r="1541" spans="1:19" ht="15">
      <c r="A1541" s="25" t="s">
        <v>6896</v>
      </c>
      <c r="B1541" s="25"/>
      <c r="C1541" s="22" t="s">
        <v>11023</v>
      </c>
      <c r="D1541" s="25"/>
      <c r="E1541" s="2" t="s">
        <v>5751</v>
      </c>
      <c r="F1541" s="25" t="s">
        <v>7980</v>
      </c>
      <c r="G1541" s="25" t="s">
        <v>7489</v>
      </c>
      <c r="H1541" s="22" t="s">
        <v>1470</v>
      </c>
      <c r="I1541" s="25" t="s">
        <v>5998</v>
      </c>
      <c r="J1541" s="11" t="str">
        <f t="shared" si="193"/>
        <v>IC.PA.122217</v>
      </c>
      <c r="K1541" s="2" t="s">
        <v>1192</v>
      </c>
      <c r="L1541" t="str">
        <f t="shared" si="192"/>
        <v>Leg left</v>
      </c>
      <c r="M1541" s="2" t="str">
        <f t="shared" si="194"/>
        <v>PI.IC.PA.122217.01</v>
      </c>
      <c r="N1541" s="12"/>
      <c r="O1541" s="12" t="str">
        <f t="shared" si="195"/>
        <v>PH.IC.PA.122217.01</v>
      </c>
      <c r="Q1541" s="12" t="str">
        <f t="shared" si="196"/>
        <v>CL.IC.PA.122217.01</v>
      </c>
    </row>
    <row r="1542" spans="1:19" ht="15">
      <c r="A1542" s="25" t="s">
        <v>6896</v>
      </c>
      <c r="B1542" s="25"/>
      <c r="C1542" s="22" t="s">
        <v>11023</v>
      </c>
      <c r="D1542" s="25" t="s">
        <v>7401</v>
      </c>
      <c r="E1542" s="2" t="s">
        <v>5753</v>
      </c>
      <c r="F1542" s="25" t="s">
        <v>7981</v>
      </c>
      <c r="G1542" s="25" t="s">
        <v>7492</v>
      </c>
      <c r="H1542" s="22" t="s">
        <v>1396</v>
      </c>
      <c r="I1542" s="25" t="s">
        <v>7493</v>
      </c>
      <c r="J1542" s="11" t="str">
        <f t="shared" si="193"/>
        <v>IC.PA.122301</v>
      </c>
      <c r="K1542" s="2" t="s">
        <v>1192</v>
      </c>
      <c r="L1542" t="str">
        <f t="shared" si="192"/>
        <v>Drug as needed</v>
      </c>
      <c r="M1542" s="2" t="str">
        <f t="shared" si="194"/>
        <v>PI.IC.PA.122301.01</v>
      </c>
      <c r="N1542" s="12"/>
      <c r="O1542" s="12" t="str">
        <f t="shared" si="195"/>
        <v>PH.IC.PA.122301.01</v>
      </c>
      <c r="Q1542" s="12" t="str">
        <f t="shared" si="196"/>
        <v>CL.IC.PA.122301.01</v>
      </c>
    </row>
    <row r="1543" spans="1:19" ht="15">
      <c r="A1543" s="25" t="s">
        <v>6896</v>
      </c>
      <c r="B1543" s="25"/>
      <c r="C1543" s="22" t="s">
        <v>11023</v>
      </c>
      <c r="D1543" s="25"/>
      <c r="E1543" s="2" t="s">
        <v>5753</v>
      </c>
      <c r="F1543" s="25" t="s">
        <v>7981</v>
      </c>
      <c r="G1543" s="25" t="s">
        <v>1492</v>
      </c>
      <c r="H1543" s="22" t="s">
        <v>1398</v>
      </c>
      <c r="I1543" s="25" t="s">
        <v>1493</v>
      </c>
      <c r="J1543" s="11" t="str">
        <f t="shared" si="193"/>
        <v>IC.PA.122302</v>
      </c>
      <c r="K1543" s="2" t="s">
        <v>1192</v>
      </c>
      <c r="L1543" t="str">
        <f t="shared" si="192"/>
        <v>Repositioning</v>
      </c>
      <c r="M1543" s="2" t="str">
        <f t="shared" si="194"/>
        <v>PI.IC.PA.122302.01</v>
      </c>
      <c r="N1543" s="12"/>
      <c r="O1543" s="12" t="str">
        <f t="shared" si="195"/>
        <v>PH.IC.PA.122302.01</v>
      </c>
      <c r="Q1543" s="12" t="str">
        <f t="shared" si="196"/>
        <v>CL.IC.PA.122302.01</v>
      </c>
    </row>
    <row r="1544" spans="1:19" ht="15">
      <c r="A1544" s="25" t="s">
        <v>6896</v>
      </c>
      <c r="B1544" s="25"/>
      <c r="C1544" s="22" t="s">
        <v>11023</v>
      </c>
      <c r="D1544" s="25"/>
      <c r="E1544" s="2" t="s">
        <v>5753</v>
      </c>
      <c r="F1544" s="25" t="s">
        <v>7981</v>
      </c>
      <c r="G1544" s="25" t="s">
        <v>7494</v>
      </c>
      <c r="H1544" s="22" t="s">
        <v>1400</v>
      </c>
      <c r="I1544" s="25" t="s">
        <v>7494</v>
      </c>
      <c r="J1544" s="11" t="str">
        <f t="shared" si="193"/>
        <v>IC.PA.122303</v>
      </c>
      <c r="K1544" s="2" t="s">
        <v>1192</v>
      </c>
      <c r="L1544" t="str">
        <f t="shared" si="192"/>
        <v>Distraction</v>
      </c>
      <c r="M1544" s="2" t="str">
        <f t="shared" si="194"/>
        <v>PI.IC.PA.122303.01</v>
      </c>
      <c r="N1544" s="12"/>
      <c r="O1544" s="12" t="str">
        <f t="shared" si="195"/>
        <v>PH.IC.PA.122303.01</v>
      </c>
      <c r="Q1544" s="12" t="str">
        <f t="shared" si="196"/>
        <v>CL.IC.PA.122303.01</v>
      </c>
    </row>
    <row r="1545" spans="1:19" ht="15">
      <c r="A1545" s="25" t="s">
        <v>6896</v>
      </c>
      <c r="B1545" s="25"/>
      <c r="C1545" s="22" t="s">
        <v>11023</v>
      </c>
      <c r="D1545" s="25"/>
      <c r="E1545" s="2" t="s">
        <v>5753</v>
      </c>
      <c r="F1545" s="25" t="s">
        <v>7981</v>
      </c>
      <c r="G1545" s="25" t="s">
        <v>1249</v>
      </c>
      <c r="H1545" s="22" t="s">
        <v>1402</v>
      </c>
      <c r="I1545" s="25" t="s">
        <v>1249</v>
      </c>
      <c r="J1545" s="11" t="str">
        <f t="shared" si="193"/>
        <v>IC.PA.122304</v>
      </c>
      <c r="K1545" s="2" t="s">
        <v>1192</v>
      </c>
      <c r="L1545" t="str">
        <f t="shared" si="192"/>
        <v>Cold</v>
      </c>
      <c r="M1545" s="2" t="str">
        <f t="shared" si="194"/>
        <v>PI.IC.PA.122304.01</v>
      </c>
      <c r="N1545" s="12"/>
      <c r="O1545" s="12" t="str">
        <f t="shared" si="195"/>
        <v>PH.IC.PA.122304.01</v>
      </c>
      <c r="Q1545" s="12" t="str">
        <f t="shared" si="196"/>
        <v>CL.IC.PA.122304.01</v>
      </c>
    </row>
    <row r="1546" spans="1:19" ht="15">
      <c r="A1546" s="25" t="s">
        <v>6896</v>
      </c>
      <c r="B1546" s="25"/>
      <c r="C1546" s="22" t="s">
        <v>11023</v>
      </c>
      <c r="D1546" s="25"/>
      <c r="E1546" s="2" t="s">
        <v>5753</v>
      </c>
      <c r="F1546" s="25" t="s">
        <v>7981</v>
      </c>
      <c r="G1546" s="25" t="s">
        <v>5612</v>
      </c>
      <c r="H1546" s="22" t="s">
        <v>1404</v>
      </c>
      <c r="I1546" s="25" t="s">
        <v>5612</v>
      </c>
      <c r="J1546" s="11" t="str">
        <f t="shared" si="193"/>
        <v>IC.PA.122305</v>
      </c>
      <c r="K1546" s="2" t="s">
        <v>1192</v>
      </c>
      <c r="L1546" t="str">
        <f t="shared" si="192"/>
        <v>Heat</v>
      </c>
      <c r="M1546" s="2" t="str">
        <f t="shared" si="194"/>
        <v>PI.IC.PA.122305.01</v>
      </c>
      <c r="N1546" s="12"/>
      <c r="O1546" s="12" t="str">
        <f t="shared" si="195"/>
        <v>PH.IC.PA.122305.01</v>
      </c>
      <c r="Q1546" s="12" t="str">
        <f t="shared" si="196"/>
        <v>CL.IC.PA.122305.01</v>
      </c>
    </row>
    <row r="1547" spans="1:19" ht="15">
      <c r="A1547" s="25" t="s">
        <v>6896</v>
      </c>
      <c r="B1547" s="25"/>
      <c r="C1547" s="22" t="s">
        <v>11023</v>
      </c>
      <c r="D1547" s="25"/>
      <c r="E1547" s="2" t="s">
        <v>5753</v>
      </c>
      <c r="F1547" s="25" t="s">
        <v>7981</v>
      </c>
      <c r="G1547" s="25" t="s">
        <v>7495</v>
      </c>
      <c r="H1547" s="22" t="s">
        <v>1406</v>
      </c>
      <c r="I1547" s="25" t="s">
        <v>7496</v>
      </c>
      <c r="J1547" s="11" t="str">
        <f t="shared" si="193"/>
        <v>IC.PA.122306</v>
      </c>
      <c r="K1547" s="2" t="s">
        <v>1192</v>
      </c>
      <c r="L1547" t="str">
        <f t="shared" si="192"/>
        <v>Special mattress</v>
      </c>
      <c r="M1547" s="2" t="str">
        <f t="shared" si="194"/>
        <v>PI.IC.PA.122306.01</v>
      </c>
      <c r="N1547" s="12"/>
      <c r="O1547" s="12" t="str">
        <f t="shared" si="195"/>
        <v>PH.IC.PA.122306.01</v>
      </c>
      <c r="Q1547" s="12" t="str">
        <f t="shared" si="196"/>
        <v>CL.IC.PA.122306.01</v>
      </c>
    </row>
    <row r="1548" spans="1:19" ht="15">
      <c r="A1548" s="25" t="s">
        <v>6896</v>
      </c>
      <c r="B1548" s="25"/>
      <c r="C1548" s="22" t="s">
        <v>11023</v>
      </c>
      <c r="D1548" s="25"/>
      <c r="E1548" s="2" t="s">
        <v>5753</v>
      </c>
      <c r="F1548" s="25" t="s">
        <v>7981</v>
      </c>
      <c r="G1548" s="25" t="s">
        <v>7497</v>
      </c>
      <c r="H1548" s="22" t="s">
        <v>1419</v>
      </c>
      <c r="I1548" s="25" t="s">
        <v>7497</v>
      </c>
      <c r="J1548" s="11" t="str">
        <f t="shared" si="193"/>
        <v>IC.PA.122307</v>
      </c>
      <c r="K1548" s="2" t="s">
        <v>1192</v>
      </c>
      <c r="L1548" t="str">
        <f t="shared" si="192"/>
        <v>Quiet</v>
      </c>
      <c r="M1548" s="2" t="str">
        <f t="shared" si="194"/>
        <v>PI.IC.PA.122307.01</v>
      </c>
      <c r="N1548" s="12"/>
      <c r="O1548" s="12" t="str">
        <f t="shared" si="195"/>
        <v>PH.IC.PA.122307.01</v>
      </c>
      <c r="Q1548" s="12" t="str">
        <f t="shared" si="196"/>
        <v>CL.IC.PA.122307.01</v>
      </c>
    </row>
    <row r="1549" spans="1:19" ht="15">
      <c r="A1549" s="25" t="s">
        <v>6896</v>
      </c>
      <c r="B1549" s="25"/>
      <c r="C1549" s="22" t="s">
        <v>11023</v>
      </c>
      <c r="D1549" s="25"/>
      <c r="E1549" s="2" t="s">
        <v>5753</v>
      </c>
      <c r="F1549" s="25" t="s">
        <v>7981</v>
      </c>
      <c r="G1549" s="25" t="s">
        <v>1001</v>
      </c>
      <c r="H1549" s="22" t="s">
        <v>1550</v>
      </c>
      <c r="I1549" s="25" t="s">
        <v>1001</v>
      </c>
      <c r="J1549" s="11" t="str">
        <f t="shared" si="193"/>
        <v>IC.PA.122308</v>
      </c>
      <c r="K1549" s="2" t="s">
        <v>1192</v>
      </c>
      <c r="L1549" t="str">
        <f t="shared" si="192"/>
        <v>None</v>
      </c>
      <c r="M1549" s="2" t="str">
        <f t="shared" si="194"/>
        <v>PI.IC.PA.122308.01</v>
      </c>
      <c r="N1549" s="12"/>
      <c r="O1549" s="12" t="str">
        <f t="shared" si="195"/>
        <v>PH.IC.PA.122308.01</v>
      </c>
      <c r="Q1549" s="12" t="str">
        <f t="shared" si="196"/>
        <v>CL.IC.PA.122308.01</v>
      </c>
    </row>
    <row r="1550" spans="1:19" ht="15">
      <c r="A1550" s="25" t="s">
        <v>6896</v>
      </c>
      <c r="B1550" s="25"/>
      <c r="C1550" s="22" t="s">
        <v>11023</v>
      </c>
      <c r="D1550" s="25"/>
      <c r="E1550" s="2" t="s">
        <v>5753</v>
      </c>
      <c r="F1550" s="25" t="s">
        <v>7981</v>
      </c>
      <c r="G1550" s="25" t="s">
        <v>7642</v>
      </c>
      <c r="H1550" s="22" t="s">
        <v>10095</v>
      </c>
      <c r="I1550" s="25" t="s">
        <v>7642</v>
      </c>
      <c r="J1550" s="11" t="str">
        <f t="shared" si="193"/>
        <v>IC.PA.122309</v>
      </c>
      <c r="K1550" s="2" t="s">
        <v>1192</v>
      </c>
      <c r="L1550" t="str">
        <f t="shared" si="192"/>
        <v>Back Rub</v>
      </c>
      <c r="M1550" s="2" t="str">
        <f t="shared" si="194"/>
        <v>PI.IC.PA.122309.01</v>
      </c>
      <c r="N1550" s="12"/>
      <c r="O1550" s="12" t="str">
        <f t="shared" si="195"/>
        <v>PH.IC.PA.122309.01</v>
      </c>
      <c r="Q1550" s="12" t="str">
        <f t="shared" si="196"/>
        <v>CL.IC.PA.122309.01</v>
      </c>
      <c r="R1550" t="s">
        <v>1141</v>
      </c>
      <c r="S1550">
        <v>487</v>
      </c>
    </row>
    <row r="1551" spans="1:19" ht="15">
      <c r="A1551" s="25" t="s">
        <v>6896</v>
      </c>
      <c r="B1551" s="25"/>
      <c r="C1551" s="22" t="s">
        <v>11023</v>
      </c>
      <c r="D1551" s="25"/>
      <c r="E1551" s="2" t="s">
        <v>5753</v>
      </c>
      <c r="F1551" s="25" t="s">
        <v>7981</v>
      </c>
      <c r="G1551" s="25" t="s">
        <v>7643</v>
      </c>
      <c r="H1551" s="22" t="s">
        <v>10905</v>
      </c>
      <c r="I1551" s="25" t="s">
        <v>7643</v>
      </c>
      <c r="J1551" s="11" t="str">
        <f t="shared" si="193"/>
        <v>IC.PA.122310</v>
      </c>
      <c r="K1551" s="2" t="s">
        <v>1192</v>
      </c>
      <c r="L1551" t="str">
        <f t="shared" si="192"/>
        <v>Biofeedback</v>
      </c>
      <c r="M1551" s="2" t="str">
        <f t="shared" si="194"/>
        <v>PI.IC.PA.122310.01</v>
      </c>
      <c r="N1551" s="12"/>
      <c r="O1551" s="12" t="str">
        <f t="shared" si="195"/>
        <v>PH.IC.PA.122310.01</v>
      </c>
      <c r="Q1551" s="12" t="str">
        <f t="shared" si="196"/>
        <v>CL.IC.PA.122310.01</v>
      </c>
      <c r="R1551" t="s">
        <v>1141</v>
      </c>
      <c r="S1551">
        <v>487</v>
      </c>
    </row>
    <row r="1552" spans="1:19" ht="15">
      <c r="A1552" s="25" t="s">
        <v>6896</v>
      </c>
      <c r="B1552" s="25"/>
      <c r="C1552" s="22" t="s">
        <v>11023</v>
      </c>
      <c r="D1552" s="25"/>
      <c r="E1552" s="2" t="s">
        <v>5753</v>
      </c>
      <c r="F1552" s="25" t="s">
        <v>7981</v>
      </c>
      <c r="G1552" s="25" t="s">
        <v>7644</v>
      </c>
      <c r="H1552" s="22" t="s">
        <v>8048</v>
      </c>
      <c r="I1552" s="25" t="s">
        <v>7644</v>
      </c>
      <c r="J1552" s="11" t="str">
        <f t="shared" si="193"/>
        <v>IC.PA.122311</v>
      </c>
      <c r="K1552" s="2" t="s">
        <v>1192</v>
      </c>
      <c r="L1552" t="str">
        <f t="shared" si="192"/>
        <v>Epidural</v>
      </c>
      <c r="M1552" s="2" t="str">
        <f t="shared" si="194"/>
        <v>PI.IC.PA.122311.01</v>
      </c>
      <c r="N1552" s="12"/>
      <c r="O1552" s="12" t="str">
        <f t="shared" si="195"/>
        <v>PH.IC.PA.122311.01</v>
      </c>
      <c r="Q1552" s="12" t="str">
        <f t="shared" si="196"/>
        <v>CL.IC.PA.122311.01</v>
      </c>
      <c r="R1552" t="s">
        <v>1141</v>
      </c>
      <c r="S1552">
        <v>487</v>
      </c>
    </row>
    <row r="1553" spans="1:19" ht="15">
      <c r="A1553" s="25" t="s">
        <v>6896</v>
      </c>
      <c r="B1553" s="25"/>
      <c r="C1553" s="22" t="s">
        <v>11023</v>
      </c>
      <c r="D1553" s="25"/>
      <c r="E1553" s="2" t="s">
        <v>5753</v>
      </c>
      <c r="F1553" s="25" t="s">
        <v>7981</v>
      </c>
      <c r="G1553" s="25" t="s">
        <v>7645</v>
      </c>
      <c r="H1553" s="22" t="s">
        <v>11023</v>
      </c>
      <c r="I1553" s="25" t="s">
        <v>7645</v>
      </c>
      <c r="J1553" s="11" t="str">
        <f t="shared" si="193"/>
        <v>IC.PA.122312</v>
      </c>
      <c r="K1553" s="2" t="s">
        <v>1192</v>
      </c>
      <c r="L1553" t="str">
        <f t="shared" si="192"/>
        <v>Guided Imagery</v>
      </c>
      <c r="M1553" s="2" t="str">
        <f t="shared" si="194"/>
        <v>PI.IC.PA.122312.01</v>
      </c>
      <c r="N1553" s="12"/>
      <c r="O1553" s="12" t="str">
        <f t="shared" si="195"/>
        <v>PH.IC.PA.122312.01</v>
      </c>
      <c r="Q1553" s="12" t="str">
        <f t="shared" si="196"/>
        <v>CL.IC.PA.122312.01</v>
      </c>
      <c r="R1553" t="s">
        <v>1141</v>
      </c>
      <c r="S1553">
        <v>487</v>
      </c>
    </row>
    <row r="1554" spans="1:19" ht="15">
      <c r="A1554" s="25" t="s">
        <v>6896</v>
      </c>
      <c r="B1554" s="25"/>
      <c r="C1554" s="22" t="s">
        <v>11023</v>
      </c>
      <c r="D1554" s="25"/>
      <c r="E1554" s="2" t="s">
        <v>5753</v>
      </c>
      <c r="F1554" s="25" t="s">
        <v>7981</v>
      </c>
      <c r="G1554" s="25" t="s">
        <v>7646</v>
      </c>
      <c r="H1554" s="22" t="s">
        <v>8201</v>
      </c>
      <c r="I1554" s="25" t="s">
        <v>7646</v>
      </c>
      <c r="J1554" s="11" t="str">
        <f t="shared" si="193"/>
        <v>IC.PA.122313</v>
      </c>
      <c r="K1554" s="2" t="s">
        <v>1192</v>
      </c>
      <c r="L1554" t="str">
        <f t="shared" si="192"/>
        <v>IM Med</v>
      </c>
      <c r="M1554" s="2" t="str">
        <f t="shared" si="194"/>
        <v>PI.IC.PA.122313.01</v>
      </c>
      <c r="N1554" s="12"/>
      <c r="O1554" s="12" t="str">
        <f t="shared" si="195"/>
        <v>PH.IC.PA.122313.01</v>
      </c>
      <c r="Q1554" s="12" t="str">
        <f t="shared" si="196"/>
        <v>CL.IC.PA.122313.01</v>
      </c>
      <c r="R1554" t="s">
        <v>1141</v>
      </c>
      <c r="S1554">
        <v>487</v>
      </c>
    </row>
    <row r="1555" spans="1:19" ht="15">
      <c r="A1555" s="25" t="s">
        <v>6896</v>
      </c>
      <c r="B1555" s="25"/>
      <c r="C1555" s="22" t="s">
        <v>11023</v>
      </c>
      <c r="D1555" s="25"/>
      <c r="E1555" s="2" t="s">
        <v>5753</v>
      </c>
      <c r="F1555" s="25" t="s">
        <v>7981</v>
      </c>
      <c r="G1555" s="25" t="s">
        <v>7647</v>
      </c>
      <c r="H1555" s="22" t="s">
        <v>9621</v>
      </c>
      <c r="I1555" s="25" t="s">
        <v>7647</v>
      </c>
      <c r="J1555" s="11" t="str">
        <f t="shared" si="193"/>
        <v>IC.PA.122314</v>
      </c>
      <c r="K1555" s="2" t="s">
        <v>1192</v>
      </c>
      <c r="L1555" t="str">
        <f t="shared" si="192"/>
        <v>IV Med</v>
      </c>
      <c r="M1555" s="2" t="str">
        <f t="shared" si="194"/>
        <v>PI.IC.PA.122314.01</v>
      </c>
      <c r="N1555" s="12"/>
      <c r="O1555" s="12" t="str">
        <f t="shared" si="195"/>
        <v>PH.IC.PA.122314.01</v>
      </c>
      <c r="Q1555" s="12" t="str">
        <f t="shared" si="196"/>
        <v>CL.IC.PA.122314.01</v>
      </c>
      <c r="R1555" t="s">
        <v>1141</v>
      </c>
      <c r="S1555">
        <v>487</v>
      </c>
    </row>
    <row r="1556" spans="1:19" ht="15">
      <c r="A1556" s="25" t="s">
        <v>6896</v>
      </c>
      <c r="B1556" s="25"/>
      <c r="C1556" s="22" t="s">
        <v>11023</v>
      </c>
      <c r="D1556" s="25"/>
      <c r="E1556" s="2" t="s">
        <v>5753</v>
      </c>
      <c r="F1556" s="25" t="s">
        <v>7981</v>
      </c>
      <c r="G1556" s="25" t="s">
        <v>7648</v>
      </c>
      <c r="H1556" s="22" t="s">
        <v>6135</v>
      </c>
      <c r="I1556" s="25" t="s">
        <v>7648</v>
      </c>
      <c r="J1556" s="11" t="str">
        <f t="shared" si="193"/>
        <v>IC.PA.122315</v>
      </c>
      <c r="K1556" s="2" t="s">
        <v>1192</v>
      </c>
      <c r="L1556" t="str">
        <f t="shared" si="192"/>
        <v>Massage</v>
      </c>
      <c r="M1556" s="2" t="str">
        <f t="shared" si="194"/>
        <v>PI.IC.PA.122315.01</v>
      </c>
      <c r="N1556" s="12"/>
      <c r="O1556" s="12" t="str">
        <f t="shared" si="195"/>
        <v>PH.IC.PA.122315.01</v>
      </c>
      <c r="Q1556" s="12" t="str">
        <f t="shared" si="196"/>
        <v>CL.IC.PA.122315.01</v>
      </c>
      <c r="R1556" t="s">
        <v>1141</v>
      </c>
      <c r="S1556">
        <v>487</v>
      </c>
    </row>
    <row r="1557" spans="1:19" ht="15">
      <c r="A1557" s="25" t="s">
        <v>6896</v>
      </c>
      <c r="B1557" s="25"/>
      <c r="C1557" s="22" t="s">
        <v>11023</v>
      </c>
      <c r="D1557" s="25"/>
      <c r="E1557" s="2" t="s">
        <v>5753</v>
      </c>
      <c r="F1557" s="25" t="s">
        <v>7981</v>
      </c>
      <c r="G1557" s="25" t="s">
        <v>7649</v>
      </c>
      <c r="H1557" s="22" t="s">
        <v>5740</v>
      </c>
      <c r="I1557" s="25" t="s">
        <v>7649</v>
      </c>
      <c r="J1557" s="11" t="str">
        <f t="shared" si="193"/>
        <v>IC.PA.122316</v>
      </c>
      <c r="K1557" s="2" t="s">
        <v>1192</v>
      </c>
      <c r="L1557" t="str">
        <f t="shared" si="192"/>
        <v>Music Therapy</v>
      </c>
      <c r="M1557" s="2" t="str">
        <f t="shared" si="194"/>
        <v>PI.IC.PA.122316.01</v>
      </c>
      <c r="N1557" s="12"/>
      <c r="O1557" s="12" t="str">
        <f t="shared" si="195"/>
        <v>PH.IC.PA.122316.01</v>
      </c>
      <c r="Q1557" s="12" t="str">
        <f t="shared" si="196"/>
        <v>CL.IC.PA.122316.01</v>
      </c>
      <c r="R1557" t="s">
        <v>1141</v>
      </c>
      <c r="S1557">
        <v>487</v>
      </c>
    </row>
    <row r="1558" spans="1:19" ht="15">
      <c r="A1558" s="25" t="s">
        <v>6896</v>
      </c>
      <c r="B1558" s="25"/>
      <c r="C1558" s="22" t="s">
        <v>11023</v>
      </c>
      <c r="D1558" s="25"/>
      <c r="E1558" s="2" t="s">
        <v>5753</v>
      </c>
      <c r="F1558" s="25" t="s">
        <v>7981</v>
      </c>
      <c r="G1558" s="25" t="s">
        <v>7799</v>
      </c>
      <c r="H1558" s="22" t="s">
        <v>6865</v>
      </c>
      <c r="I1558" s="25" t="s">
        <v>7799</v>
      </c>
      <c r="J1558" s="11" t="str">
        <f t="shared" si="193"/>
        <v>IC.PA.122317</v>
      </c>
      <c r="K1558" s="2" t="s">
        <v>11324</v>
      </c>
      <c r="L1558" t="str">
        <f t="shared" si="192"/>
        <v>PCA</v>
      </c>
      <c r="M1558" s="2" t="str">
        <f t="shared" si="194"/>
        <v>PI.IC.PA.122317.01</v>
      </c>
      <c r="N1558" s="12"/>
      <c r="O1558" s="12" t="str">
        <f t="shared" si="195"/>
        <v>PH.IC.PA.122317.01</v>
      </c>
      <c r="Q1558" s="12" t="str">
        <f t="shared" si="196"/>
        <v>CL.IC.PA.122317.01</v>
      </c>
      <c r="R1558" t="s">
        <v>1141</v>
      </c>
      <c r="S1558">
        <v>487</v>
      </c>
    </row>
    <row r="1559" spans="1:19" ht="15">
      <c r="A1559" s="25" t="s">
        <v>6896</v>
      </c>
      <c r="B1559" s="25"/>
      <c r="C1559" s="22" t="s">
        <v>11023</v>
      </c>
      <c r="D1559" s="25"/>
      <c r="E1559" s="2" t="s">
        <v>5753</v>
      </c>
      <c r="F1559" s="25" t="s">
        <v>7981</v>
      </c>
      <c r="G1559" s="25" t="s">
        <v>7798</v>
      </c>
      <c r="H1559" s="22" t="s">
        <v>5743</v>
      </c>
      <c r="I1559" s="25" t="s">
        <v>7798</v>
      </c>
      <c r="J1559" s="11" t="str">
        <f t="shared" si="193"/>
        <v>IC.PA.122318</v>
      </c>
      <c r="K1559" s="2" t="s">
        <v>11324</v>
      </c>
      <c r="L1559" t="str">
        <f t="shared" si="192"/>
        <v>PO Med</v>
      </c>
      <c r="M1559" s="2" t="str">
        <f t="shared" si="194"/>
        <v>PI.IC.PA.122318.01</v>
      </c>
      <c r="N1559" s="12"/>
      <c r="O1559" s="12" t="str">
        <f t="shared" si="195"/>
        <v>PH.IC.PA.122318.01</v>
      </c>
      <c r="Q1559" s="12" t="str">
        <f t="shared" si="196"/>
        <v>CL.IC.PA.122318.01</v>
      </c>
      <c r="R1559" t="s">
        <v>1141</v>
      </c>
      <c r="S1559">
        <v>487</v>
      </c>
    </row>
    <row r="1560" spans="1:19" ht="15">
      <c r="A1560" s="25" t="s">
        <v>6896</v>
      </c>
      <c r="B1560" s="25"/>
      <c r="C1560" s="22" t="s">
        <v>11023</v>
      </c>
      <c r="D1560" s="25"/>
      <c r="E1560" s="2" t="s">
        <v>5753</v>
      </c>
      <c r="F1560" s="25" t="s">
        <v>7981</v>
      </c>
      <c r="G1560" s="25" t="s">
        <v>7795</v>
      </c>
      <c r="H1560" s="22" t="s">
        <v>967</v>
      </c>
      <c r="I1560" s="25" t="s">
        <v>7795</v>
      </c>
      <c r="J1560" s="11" t="str">
        <f t="shared" si="193"/>
        <v>IC.PA.122319</v>
      </c>
      <c r="K1560" s="2" t="s">
        <v>11324</v>
      </c>
      <c r="L1560" t="str">
        <f t="shared" si="192"/>
        <v>Position Change</v>
      </c>
      <c r="M1560" s="2" t="str">
        <f t="shared" si="194"/>
        <v>PI.IC.PA.122319.01</v>
      </c>
      <c r="N1560" s="12"/>
      <c r="O1560" s="12" t="str">
        <f t="shared" si="195"/>
        <v>PH.IC.PA.122319.01</v>
      </c>
      <c r="Q1560" s="12" t="str">
        <f t="shared" si="196"/>
        <v>CL.IC.PA.122319.01</v>
      </c>
      <c r="R1560" t="s">
        <v>9277</v>
      </c>
      <c r="S1560">
        <v>487</v>
      </c>
    </row>
    <row r="1561" spans="1:19" ht="15">
      <c r="A1561" s="25" t="s">
        <v>6896</v>
      </c>
      <c r="B1561" s="25"/>
      <c r="C1561" s="22" t="s">
        <v>11023</v>
      </c>
      <c r="D1561" s="25"/>
      <c r="E1561" s="2" t="s">
        <v>5753</v>
      </c>
      <c r="F1561" s="25" t="s">
        <v>7981</v>
      </c>
      <c r="G1561" s="25" t="s">
        <v>7961</v>
      </c>
      <c r="H1561" s="22" t="s">
        <v>6396</v>
      </c>
      <c r="I1561" s="25" t="s">
        <v>7961</v>
      </c>
      <c r="J1561" s="11" t="str">
        <f t="shared" si="193"/>
        <v>IC.PA.122320</v>
      </c>
      <c r="K1561" s="2" t="s">
        <v>11324</v>
      </c>
      <c r="L1561" t="str">
        <f t="shared" si="192"/>
        <v>Refuses Meds</v>
      </c>
      <c r="M1561" s="2" t="str">
        <f t="shared" si="194"/>
        <v>PI.IC.PA.122320.01</v>
      </c>
      <c r="N1561" s="12"/>
      <c r="O1561" s="12" t="str">
        <f t="shared" si="195"/>
        <v>PH.IC.PA.122320.01</v>
      </c>
      <c r="Q1561" s="12" t="str">
        <f t="shared" si="196"/>
        <v>CL.IC.PA.122320.01</v>
      </c>
      <c r="R1561" t="s">
        <v>9277</v>
      </c>
      <c r="S1561">
        <v>487</v>
      </c>
    </row>
    <row r="1562" spans="1:19" ht="15">
      <c r="A1562" s="25" t="s">
        <v>6896</v>
      </c>
      <c r="B1562" s="25"/>
      <c r="C1562" s="22" t="s">
        <v>11023</v>
      </c>
      <c r="D1562" s="25"/>
      <c r="E1562" s="2" t="s">
        <v>5753</v>
      </c>
      <c r="F1562" s="25" t="s">
        <v>7981</v>
      </c>
      <c r="G1562" s="25" t="s">
        <v>7962</v>
      </c>
      <c r="H1562" s="22" t="s">
        <v>5577</v>
      </c>
      <c r="I1562" s="25" t="s">
        <v>7962</v>
      </c>
      <c r="J1562" s="11" t="str">
        <f t="shared" si="193"/>
        <v>IC.PA.122321</v>
      </c>
      <c r="K1562" s="2" t="s">
        <v>11324</v>
      </c>
      <c r="L1562" t="str">
        <f t="shared" si="192"/>
        <v>Relaxation</v>
      </c>
      <c r="M1562" s="2" t="str">
        <f t="shared" si="194"/>
        <v>PI.IC.PA.122321.01</v>
      </c>
      <c r="N1562" s="12"/>
      <c r="O1562" s="12" t="str">
        <f t="shared" si="195"/>
        <v>PH.IC.PA.122321.01</v>
      </c>
      <c r="Q1562" s="12" t="str">
        <f t="shared" si="196"/>
        <v>CL.IC.PA.122321.01</v>
      </c>
      <c r="R1562" t="s">
        <v>1141</v>
      </c>
      <c r="S1562">
        <v>487</v>
      </c>
    </row>
    <row r="1563" spans="1:19" ht="15">
      <c r="A1563" s="25" t="s">
        <v>6896</v>
      </c>
      <c r="B1563" s="25"/>
      <c r="C1563" s="22" t="s">
        <v>11023</v>
      </c>
      <c r="D1563" s="25"/>
      <c r="E1563" s="2" t="s">
        <v>5753</v>
      </c>
      <c r="F1563" s="25" t="s">
        <v>7981</v>
      </c>
      <c r="G1563" s="25" t="s">
        <v>7963</v>
      </c>
      <c r="H1563" s="22" t="s">
        <v>5751</v>
      </c>
      <c r="I1563" s="25" t="s">
        <v>7963</v>
      </c>
      <c r="J1563" s="11" t="str">
        <f t="shared" si="193"/>
        <v>IC.PA.122322</v>
      </c>
      <c r="K1563" s="2" t="s">
        <v>11324</v>
      </c>
      <c r="L1563" t="str">
        <f t="shared" si="192"/>
        <v>Splint</v>
      </c>
      <c r="M1563" s="2" t="str">
        <f t="shared" si="194"/>
        <v>PI.IC.PA.122322.01</v>
      </c>
      <c r="N1563" s="12"/>
      <c r="O1563" s="12" t="str">
        <f t="shared" si="195"/>
        <v>PH.IC.PA.122322.01</v>
      </c>
      <c r="Q1563" s="12" t="str">
        <f t="shared" si="196"/>
        <v>CL.IC.PA.122322.01</v>
      </c>
      <c r="R1563" t="s">
        <v>1141</v>
      </c>
      <c r="S1563">
        <v>487</v>
      </c>
    </row>
    <row r="1564" spans="1:19" ht="15">
      <c r="A1564" s="25" t="s">
        <v>6896</v>
      </c>
      <c r="B1564" s="25"/>
      <c r="C1564" s="22" t="s">
        <v>11023</v>
      </c>
      <c r="D1564" s="25"/>
      <c r="E1564" s="2" t="s">
        <v>5753</v>
      </c>
      <c r="F1564" s="25" t="s">
        <v>7981</v>
      </c>
      <c r="G1564" s="25" t="s">
        <v>7964</v>
      </c>
      <c r="H1564" s="22" t="s">
        <v>5753</v>
      </c>
      <c r="I1564" s="25" t="s">
        <v>7964</v>
      </c>
      <c r="J1564" s="11" t="str">
        <f t="shared" si="193"/>
        <v>IC.PA.122323</v>
      </c>
      <c r="K1564" s="2" t="s">
        <v>11324</v>
      </c>
      <c r="L1564" t="str">
        <f t="shared" si="192"/>
        <v>TENS</v>
      </c>
      <c r="M1564" s="2" t="str">
        <f t="shared" si="194"/>
        <v>PI.IC.PA.122323.01</v>
      </c>
      <c r="N1564" s="12"/>
      <c r="O1564" s="12" t="str">
        <f t="shared" si="195"/>
        <v>PH.IC.PA.122323.01</v>
      </c>
      <c r="Q1564" s="12" t="str">
        <f t="shared" si="196"/>
        <v>CL.IC.PA.122323.01</v>
      </c>
      <c r="R1564" t="s">
        <v>1141</v>
      </c>
      <c r="S1564">
        <v>487</v>
      </c>
    </row>
    <row r="1565" spans="1:19" ht="15">
      <c r="A1565" s="25" t="s">
        <v>6896</v>
      </c>
      <c r="B1565" s="25"/>
      <c r="C1565" s="22" t="s">
        <v>11023</v>
      </c>
      <c r="D1565" s="25"/>
      <c r="E1565" s="2" t="s">
        <v>5753</v>
      </c>
      <c r="F1565" s="25" t="s">
        <v>7981</v>
      </c>
      <c r="G1565" s="25" t="s">
        <v>7495</v>
      </c>
      <c r="H1565" s="22" t="s">
        <v>6583</v>
      </c>
      <c r="I1565" s="25" t="s">
        <v>7496</v>
      </c>
      <c r="J1565" s="11" t="str">
        <f t="shared" si="193"/>
        <v>IC.PA.122324</v>
      </c>
      <c r="K1565" s="2" t="s">
        <v>11324</v>
      </c>
      <c r="L1565" t="str">
        <f t="shared" si="192"/>
        <v>Special mattress</v>
      </c>
      <c r="M1565" s="2" t="str">
        <f t="shared" si="194"/>
        <v>PI.IC.PA.122324.01</v>
      </c>
      <c r="N1565" s="12"/>
      <c r="O1565" s="12" t="str">
        <f t="shared" si="195"/>
        <v>PH.IC.PA.122324.01</v>
      </c>
      <c r="Q1565" s="12" t="str">
        <f t="shared" si="196"/>
        <v>CL.IC.PA.122324.01</v>
      </c>
    </row>
    <row r="1566" spans="1:19" ht="15">
      <c r="A1566" s="25" t="s">
        <v>6896</v>
      </c>
      <c r="B1566" s="25"/>
      <c r="C1566" s="22" t="s">
        <v>11023</v>
      </c>
      <c r="D1566" s="25"/>
      <c r="E1566" s="2" t="s">
        <v>5753</v>
      </c>
      <c r="F1566" s="25" t="s">
        <v>7981</v>
      </c>
      <c r="G1566" s="25" t="s">
        <v>7965</v>
      </c>
      <c r="H1566" s="22" t="s">
        <v>7711</v>
      </c>
      <c r="I1566" s="25" t="s">
        <v>7965</v>
      </c>
      <c r="J1566" s="11" t="str">
        <f t="shared" si="193"/>
        <v>IC.PA.122325</v>
      </c>
      <c r="K1566" s="2" t="s">
        <v>1192</v>
      </c>
      <c r="L1566" t="str">
        <f t="shared" si="192"/>
        <v>Exercise</v>
      </c>
      <c r="M1566" s="2" t="str">
        <f t="shared" si="194"/>
        <v>PI.IC.PA.122325.01</v>
      </c>
      <c r="N1566" s="12"/>
      <c r="O1566" s="12" t="str">
        <f t="shared" si="195"/>
        <v>PH.IC.PA.122325.01</v>
      </c>
      <c r="Q1566" s="12" t="str">
        <f t="shared" si="196"/>
        <v>CL.IC.PA.122325.01</v>
      </c>
      <c r="R1566" t="s">
        <v>1141</v>
      </c>
      <c r="S1566">
        <v>802</v>
      </c>
    </row>
    <row r="1567" spans="1:19" ht="15">
      <c r="A1567" s="25" t="s">
        <v>6896</v>
      </c>
      <c r="B1567" s="25"/>
      <c r="C1567" s="22" t="s">
        <v>11023</v>
      </c>
      <c r="D1567" s="25"/>
      <c r="E1567" s="2" t="s">
        <v>5753</v>
      </c>
      <c r="F1567" s="25" t="s">
        <v>7981</v>
      </c>
      <c r="G1567" s="25" t="s">
        <v>7804</v>
      </c>
      <c r="H1567" s="22" t="s">
        <v>7805</v>
      </c>
      <c r="I1567" s="25" t="s">
        <v>7652</v>
      </c>
      <c r="J1567" s="11" t="str">
        <f t="shared" si="193"/>
        <v>IC.PA.122326</v>
      </c>
      <c r="K1567" s="2" t="s">
        <v>11324</v>
      </c>
      <c r="L1567" t="str">
        <f t="shared" si="192"/>
        <v>Alternative Therapy</v>
      </c>
      <c r="M1567" s="2" t="str">
        <f t="shared" si="194"/>
        <v>PI.IC.PA.122326.01</v>
      </c>
      <c r="N1567" s="12"/>
      <c r="O1567" s="12" t="str">
        <f t="shared" si="195"/>
        <v>PH.IC.PA.122326.01</v>
      </c>
      <c r="Q1567" s="12" t="str">
        <f t="shared" si="196"/>
        <v>CL.IC.PA.122326.01</v>
      </c>
      <c r="R1567" t="s">
        <v>1141</v>
      </c>
      <c r="S1567">
        <v>802</v>
      </c>
    </row>
    <row r="1568" spans="1:19" ht="15">
      <c r="A1568" s="25" t="s">
        <v>6896</v>
      </c>
      <c r="B1568" s="25"/>
      <c r="C1568" s="22" t="s">
        <v>11023</v>
      </c>
      <c r="D1568" s="25"/>
      <c r="E1568" s="2" t="s">
        <v>5753</v>
      </c>
      <c r="F1568" s="25" t="s">
        <v>7981</v>
      </c>
      <c r="G1568" s="25" t="s">
        <v>4513</v>
      </c>
      <c r="H1568" s="22" t="s">
        <v>5889</v>
      </c>
      <c r="I1568" s="25" t="s">
        <v>4513</v>
      </c>
      <c r="J1568" s="11" t="str">
        <f t="shared" si="193"/>
        <v>IC.PA.122327</v>
      </c>
      <c r="K1568" s="2" t="s">
        <v>1192</v>
      </c>
      <c r="L1568" t="str">
        <f t="shared" si="192"/>
        <v>Other</v>
      </c>
      <c r="M1568" s="2" t="str">
        <f t="shared" si="194"/>
        <v>PI.IC.PA.122327.01</v>
      </c>
      <c r="N1568" s="12"/>
      <c r="O1568" s="12" t="str">
        <f t="shared" si="195"/>
        <v>PH.IC.PA.122327.01</v>
      </c>
      <c r="Q1568" s="12" t="str">
        <f t="shared" si="196"/>
        <v>CL.IC.PA.122327.01</v>
      </c>
      <c r="R1568" t="s">
        <v>1141</v>
      </c>
      <c r="S1568">
        <v>802</v>
      </c>
    </row>
    <row r="1569" spans="1:19" ht="15">
      <c r="A1569" s="25" t="s">
        <v>6896</v>
      </c>
      <c r="B1569" s="25"/>
      <c r="C1569" s="22" t="s">
        <v>11023</v>
      </c>
      <c r="D1569" s="25" t="s">
        <v>7403</v>
      </c>
      <c r="E1569" s="2" t="s">
        <v>6583</v>
      </c>
      <c r="F1569" s="25" t="s">
        <v>7982</v>
      </c>
      <c r="G1569" s="25" t="s">
        <v>7807</v>
      </c>
      <c r="H1569" s="22" t="s">
        <v>1396</v>
      </c>
      <c r="I1569" s="25" t="s">
        <v>8130</v>
      </c>
      <c r="J1569" s="11" t="str">
        <f t="shared" si="193"/>
        <v>IC.PA.122401</v>
      </c>
      <c r="K1569" s="2" t="s">
        <v>1192</v>
      </c>
      <c r="L1569" t="str">
        <f t="shared" si="192"/>
        <v>Numeric Scale</v>
      </c>
      <c r="M1569" s="2" t="str">
        <f t="shared" si="194"/>
        <v>PI.IC.PA.122401.01</v>
      </c>
      <c r="N1569" s="12"/>
      <c r="O1569" s="12" t="str">
        <f t="shared" si="195"/>
        <v>PH.IC.PA.122401.01</v>
      </c>
      <c r="Q1569" s="12" t="str">
        <f t="shared" si="196"/>
        <v>CL.IC.PA.122401.01</v>
      </c>
    </row>
    <row r="1570" spans="1:19" ht="15">
      <c r="A1570" s="25" t="s">
        <v>6896</v>
      </c>
      <c r="B1570" s="25"/>
      <c r="C1570" s="22" t="s">
        <v>11023</v>
      </c>
      <c r="D1570" s="25"/>
      <c r="E1570" s="2" t="s">
        <v>6583</v>
      </c>
      <c r="F1570" s="25" t="s">
        <v>7982</v>
      </c>
      <c r="G1570" s="25" t="s">
        <v>7808</v>
      </c>
      <c r="H1570" s="22" t="s">
        <v>1398</v>
      </c>
      <c r="I1570" s="25" t="s">
        <v>7809</v>
      </c>
      <c r="J1570" s="11" t="str">
        <f t="shared" si="193"/>
        <v>IC.PA.122402</v>
      </c>
      <c r="K1570" s="2" t="s">
        <v>1192</v>
      </c>
      <c r="L1570" t="str">
        <f t="shared" si="192"/>
        <v>Face Scale (Wong Baker)</v>
      </c>
      <c r="M1570" s="2" t="str">
        <f t="shared" si="194"/>
        <v>PI.IC.PA.122402.01</v>
      </c>
      <c r="N1570" s="12"/>
      <c r="O1570" s="12" t="str">
        <f t="shared" si="195"/>
        <v>PH.IC.PA.122402.01</v>
      </c>
      <c r="Q1570" s="12" t="str">
        <f t="shared" si="196"/>
        <v>CL.IC.PA.122402.01</v>
      </c>
    </row>
    <row r="1571" spans="1:19" ht="15">
      <c r="A1571" s="25" t="s">
        <v>6896</v>
      </c>
      <c r="B1571" s="25"/>
      <c r="C1571" s="22" t="s">
        <v>11023</v>
      </c>
      <c r="D1571" s="25"/>
      <c r="E1571" s="2" t="s">
        <v>6583</v>
      </c>
      <c r="F1571" s="25" t="s">
        <v>7982</v>
      </c>
      <c r="G1571" s="25" t="s">
        <v>7810</v>
      </c>
      <c r="H1571" s="22" t="s">
        <v>1400</v>
      </c>
      <c r="I1571" s="25" t="s">
        <v>7811</v>
      </c>
      <c r="J1571" s="11" t="str">
        <f t="shared" si="193"/>
        <v>IC.PA.122403</v>
      </c>
      <c r="K1571" s="2" t="s">
        <v>1192</v>
      </c>
      <c r="L1571" t="str">
        <f t="shared" si="192"/>
        <v>Critical Care Pain Observation Tool (In Scores)</v>
      </c>
      <c r="M1571" s="2" t="str">
        <f t="shared" si="194"/>
        <v>PI.IC.PA.122403.01</v>
      </c>
      <c r="N1571" s="12"/>
      <c r="O1571" s="12" t="str">
        <f t="shared" si="195"/>
        <v>PH.IC.PA.122403.01</v>
      </c>
      <c r="Q1571" s="12" t="str">
        <f t="shared" si="196"/>
        <v>CL.IC.PA.122403.01</v>
      </c>
    </row>
    <row r="1572" spans="1:19" ht="15">
      <c r="A1572" t="s">
        <v>6896</v>
      </c>
      <c r="C1572" s="22" t="s">
        <v>11023</v>
      </c>
      <c r="D1572" s="25"/>
      <c r="E1572" s="2" t="s">
        <v>6583</v>
      </c>
      <c r="F1572" s="25" t="s">
        <v>7982</v>
      </c>
      <c r="G1572" t="s">
        <v>7560</v>
      </c>
      <c r="H1572" s="22" t="s">
        <v>7070</v>
      </c>
      <c r="I1572" t="s">
        <v>7561</v>
      </c>
      <c r="J1572" s="11" t="str">
        <f t="shared" si="193"/>
        <v>IC.PA.122404</v>
      </c>
      <c r="K1572" s="2" t="s">
        <v>1192</v>
      </c>
      <c r="L1572" t="str">
        <f t="shared" si="192"/>
        <v>Behavior descriptor</v>
      </c>
      <c r="M1572" s="2" t="str">
        <f t="shared" si="194"/>
        <v>PI.IC.PA.122404.01</v>
      </c>
      <c r="N1572" s="12"/>
      <c r="O1572" s="12" t="str">
        <f t="shared" si="195"/>
        <v>PH.IC.PA.122404.01</v>
      </c>
      <c r="Q1572" s="12" t="str">
        <f t="shared" si="196"/>
        <v>CL.IC.PA.122404.01</v>
      </c>
      <c r="R1572" t="s">
        <v>1141</v>
      </c>
      <c r="S1572">
        <v>482</v>
      </c>
    </row>
    <row r="1573" spans="1:19" ht="15">
      <c r="A1573" s="25" t="s">
        <v>6896</v>
      </c>
      <c r="B1573" s="25"/>
      <c r="C1573" s="22" t="s">
        <v>11023</v>
      </c>
      <c r="D1573" s="25" t="s">
        <v>7405</v>
      </c>
      <c r="E1573" s="2" t="s">
        <v>7711</v>
      </c>
      <c r="F1573" s="25" t="s">
        <v>7820</v>
      </c>
      <c r="G1573" s="25" t="s">
        <v>7565</v>
      </c>
      <c r="H1573" s="22" t="s">
        <v>1396</v>
      </c>
      <c r="I1573" s="2" t="s">
        <v>7566</v>
      </c>
      <c r="J1573" s="11" t="str">
        <f t="shared" si="193"/>
        <v>IC.PA.122501</v>
      </c>
      <c r="K1573" s="2" t="s">
        <v>1192</v>
      </c>
      <c r="L1573" t="str">
        <f t="shared" si="192"/>
        <v>Scale = 0 No pain</v>
      </c>
      <c r="M1573" s="2" t="str">
        <f t="shared" si="194"/>
        <v>PI.IC.PA.122501.01</v>
      </c>
      <c r="N1573" s="12"/>
      <c r="O1573" s="12" t="str">
        <f t="shared" si="195"/>
        <v>PH.IC.PA.122501.01</v>
      </c>
      <c r="Q1573" s="12" t="str">
        <f t="shared" si="196"/>
        <v>CL.IC.PA.122501.01</v>
      </c>
    </row>
    <row r="1574" spans="1:19" ht="15">
      <c r="A1574" s="25" t="s">
        <v>6896</v>
      </c>
      <c r="B1574" s="25"/>
      <c r="C1574" s="22" t="s">
        <v>11023</v>
      </c>
      <c r="D1574" s="25"/>
      <c r="E1574" s="2" t="s">
        <v>7711</v>
      </c>
      <c r="F1574" s="25" t="s">
        <v>7820</v>
      </c>
      <c r="G1574" s="25" t="s">
        <v>7568</v>
      </c>
      <c r="H1574" s="22" t="s">
        <v>1398</v>
      </c>
      <c r="I1574" s="2" t="s">
        <v>7972</v>
      </c>
      <c r="J1574" s="11" t="str">
        <f t="shared" si="193"/>
        <v>IC.PA.122502</v>
      </c>
      <c r="K1574" s="2" t="s">
        <v>1192</v>
      </c>
      <c r="L1574" t="str">
        <f t="shared" si="192"/>
        <v>Scale = 1</v>
      </c>
      <c r="M1574" s="2" t="str">
        <f t="shared" si="194"/>
        <v>PI.IC.PA.122502.01</v>
      </c>
      <c r="N1574" s="12"/>
      <c r="O1574" s="12" t="str">
        <f t="shared" si="195"/>
        <v>PH.IC.PA.122502.01</v>
      </c>
      <c r="Q1574" s="12" t="str">
        <f t="shared" si="196"/>
        <v>CL.IC.PA.122502.01</v>
      </c>
    </row>
    <row r="1575" spans="1:19" ht="15">
      <c r="A1575" s="25" t="s">
        <v>6896</v>
      </c>
      <c r="B1575" s="25"/>
      <c r="C1575" s="22" t="s">
        <v>11023</v>
      </c>
      <c r="D1575" s="25"/>
      <c r="E1575" s="2" t="s">
        <v>7711</v>
      </c>
      <c r="F1575" s="25" t="s">
        <v>7820</v>
      </c>
      <c r="G1575" s="25" t="s">
        <v>7570</v>
      </c>
      <c r="H1575" s="22" t="s">
        <v>1400</v>
      </c>
      <c r="I1575" s="2" t="s">
        <v>7571</v>
      </c>
      <c r="J1575" s="11" t="str">
        <f t="shared" si="193"/>
        <v>IC.PA.122503</v>
      </c>
      <c r="K1575" s="2" t="s">
        <v>1192</v>
      </c>
      <c r="L1575" t="str">
        <f t="shared" si="192"/>
        <v>Scale = 2</v>
      </c>
      <c r="M1575" s="2" t="str">
        <f t="shared" si="194"/>
        <v>PI.IC.PA.122503.01</v>
      </c>
      <c r="N1575" s="12"/>
      <c r="O1575" s="12" t="str">
        <f t="shared" si="195"/>
        <v>PH.IC.PA.122503.01</v>
      </c>
      <c r="Q1575" s="12" t="str">
        <f t="shared" si="196"/>
        <v>CL.IC.PA.122503.01</v>
      </c>
    </row>
    <row r="1576" spans="1:19" ht="15">
      <c r="A1576" s="25" t="s">
        <v>6896</v>
      </c>
      <c r="B1576" s="25"/>
      <c r="C1576" s="22" t="s">
        <v>11023</v>
      </c>
      <c r="D1576" s="25"/>
      <c r="E1576" s="2" t="s">
        <v>7711</v>
      </c>
      <c r="F1576" s="25" t="s">
        <v>7820</v>
      </c>
      <c r="G1576" s="25" t="s">
        <v>7572</v>
      </c>
      <c r="H1576" s="22" t="s">
        <v>1402</v>
      </c>
      <c r="I1576" s="2" t="s">
        <v>7720</v>
      </c>
      <c r="J1576" s="11" t="str">
        <f t="shared" si="193"/>
        <v>IC.PA.122504</v>
      </c>
      <c r="K1576" s="2" t="s">
        <v>1192</v>
      </c>
      <c r="L1576" t="str">
        <f t="shared" si="192"/>
        <v>Scale = 3</v>
      </c>
      <c r="M1576" s="2" t="str">
        <f t="shared" si="194"/>
        <v>PI.IC.PA.122504.01</v>
      </c>
      <c r="N1576" s="12"/>
      <c r="O1576" s="12" t="str">
        <f t="shared" si="195"/>
        <v>PH.IC.PA.122504.01</v>
      </c>
      <c r="Q1576" s="12" t="str">
        <f t="shared" si="196"/>
        <v>CL.IC.PA.122504.01</v>
      </c>
    </row>
    <row r="1577" spans="1:19" ht="15">
      <c r="A1577" s="25" t="s">
        <v>6896</v>
      </c>
      <c r="B1577" s="25"/>
      <c r="C1577" s="22" t="s">
        <v>11023</v>
      </c>
      <c r="D1577" s="25"/>
      <c r="E1577" s="2" t="s">
        <v>7711</v>
      </c>
      <c r="F1577" s="25" t="s">
        <v>7820</v>
      </c>
      <c r="G1577" s="25" t="s">
        <v>7721</v>
      </c>
      <c r="H1577" s="22" t="s">
        <v>1404</v>
      </c>
      <c r="I1577" s="2" t="s">
        <v>7722</v>
      </c>
      <c r="J1577" s="11" t="str">
        <f t="shared" si="193"/>
        <v>IC.PA.122505</v>
      </c>
      <c r="K1577" s="2" t="s">
        <v>1192</v>
      </c>
      <c r="L1577" t="str">
        <f t="shared" si="192"/>
        <v>Scale = 4</v>
      </c>
      <c r="M1577" s="2" t="str">
        <f t="shared" si="194"/>
        <v>PI.IC.PA.122505.01</v>
      </c>
      <c r="N1577" s="12"/>
      <c r="O1577" s="12" t="str">
        <f t="shared" si="195"/>
        <v>PH.IC.PA.122505.01</v>
      </c>
      <c r="Q1577" s="12" t="str">
        <f t="shared" si="196"/>
        <v>CL.IC.PA.122505.01</v>
      </c>
    </row>
    <row r="1578" spans="1:19" ht="15">
      <c r="A1578" s="25" t="s">
        <v>6896</v>
      </c>
      <c r="B1578" s="25"/>
      <c r="C1578" s="22" t="s">
        <v>11023</v>
      </c>
      <c r="D1578" s="25"/>
      <c r="E1578" s="2" t="s">
        <v>7711</v>
      </c>
      <c r="F1578" s="25" t="s">
        <v>7820</v>
      </c>
      <c r="G1578" s="25" t="s">
        <v>7723</v>
      </c>
      <c r="H1578" s="22" t="s">
        <v>1406</v>
      </c>
      <c r="I1578" s="2" t="s">
        <v>7724</v>
      </c>
      <c r="J1578" s="11" t="str">
        <f t="shared" si="193"/>
        <v>IC.PA.122506</v>
      </c>
      <c r="K1578" s="2" t="s">
        <v>1192</v>
      </c>
      <c r="L1578" t="str">
        <f t="shared" si="192"/>
        <v>Scale = 5</v>
      </c>
      <c r="M1578" s="2" t="str">
        <f t="shared" si="194"/>
        <v>PI.IC.PA.122506.01</v>
      </c>
      <c r="N1578" s="12"/>
      <c r="O1578" s="12" t="str">
        <f t="shared" si="195"/>
        <v>PH.IC.PA.122506.01</v>
      </c>
      <c r="Q1578" s="12" t="str">
        <f t="shared" si="196"/>
        <v>CL.IC.PA.122506.01</v>
      </c>
    </row>
    <row r="1579" spans="1:19" ht="15">
      <c r="A1579" s="25" t="s">
        <v>6896</v>
      </c>
      <c r="B1579" s="25"/>
      <c r="C1579" s="22" t="s">
        <v>11023</v>
      </c>
      <c r="D1579" s="25"/>
      <c r="E1579" s="2" t="s">
        <v>7711</v>
      </c>
      <c r="F1579" s="25" t="s">
        <v>7820</v>
      </c>
      <c r="G1579" s="25" t="s">
        <v>7725</v>
      </c>
      <c r="H1579" s="22" t="s">
        <v>1419</v>
      </c>
      <c r="I1579" s="2" t="s">
        <v>7726</v>
      </c>
      <c r="J1579" s="11" t="str">
        <f t="shared" si="193"/>
        <v>IC.PA.122507</v>
      </c>
      <c r="K1579" s="2" t="s">
        <v>1192</v>
      </c>
      <c r="L1579" t="str">
        <f t="shared" si="192"/>
        <v>Scale = 6</v>
      </c>
      <c r="M1579" s="2" t="str">
        <f t="shared" si="194"/>
        <v>PI.IC.PA.122507.01</v>
      </c>
      <c r="N1579" s="12"/>
      <c r="O1579" s="12" t="str">
        <f t="shared" si="195"/>
        <v>PH.IC.PA.122507.01</v>
      </c>
      <c r="Q1579" s="12" t="str">
        <f t="shared" si="196"/>
        <v>CL.IC.PA.122507.01</v>
      </c>
    </row>
    <row r="1580" spans="1:19" ht="15">
      <c r="A1580" s="25" t="s">
        <v>6896</v>
      </c>
      <c r="B1580" s="25"/>
      <c r="C1580" s="22" t="s">
        <v>11023</v>
      </c>
      <c r="D1580" s="25"/>
      <c r="E1580" s="2" t="s">
        <v>7711</v>
      </c>
      <c r="F1580" s="25" t="s">
        <v>7820</v>
      </c>
      <c r="G1580" s="25" t="s">
        <v>8034</v>
      </c>
      <c r="H1580" s="22" t="s">
        <v>1550</v>
      </c>
      <c r="I1580" s="2" t="s">
        <v>8035</v>
      </c>
      <c r="J1580" s="11" t="str">
        <f t="shared" si="193"/>
        <v>IC.PA.122508</v>
      </c>
      <c r="K1580" s="2" t="s">
        <v>1192</v>
      </c>
      <c r="L1580" t="str">
        <f t="shared" si="192"/>
        <v>Scale = 7</v>
      </c>
      <c r="M1580" s="2" t="str">
        <f t="shared" si="194"/>
        <v>PI.IC.PA.122508.01</v>
      </c>
      <c r="N1580" s="12"/>
      <c r="O1580" s="12" t="str">
        <f t="shared" si="195"/>
        <v>PH.IC.PA.122508.01</v>
      </c>
      <c r="Q1580" s="12" t="str">
        <f t="shared" si="196"/>
        <v>CL.IC.PA.122508.01</v>
      </c>
    </row>
    <row r="1581" spans="1:19" ht="15">
      <c r="A1581" s="25" t="s">
        <v>6896</v>
      </c>
      <c r="B1581" s="25"/>
      <c r="C1581" s="22" t="s">
        <v>11023</v>
      </c>
      <c r="D1581" s="25"/>
      <c r="E1581" s="2" t="s">
        <v>7711</v>
      </c>
      <c r="F1581" s="25" t="s">
        <v>7820</v>
      </c>
      <c r="G1581" s="25" t="s">
        <v>8036</v>
      </c>
      <c r="H1581" s="22" t="s">
        <v>1551</v>
      </c>
      <c r="I1581" s="2" t="s">
        <v>8037</v>
      </c>
      <c r="J1581" s="11" t="str">
        <f t="shared" si="193"/>
        <v>IC.PA.122509</v>
      </c>
      <c r="K1581" s="2" t="s">
        <v>1192</v>
      </c>
      <c r="L1581" t="str">
        <f t="shared" si="192"/>
        <v>Scale = 8</v>
      </c>
      <c r="M1581" s="2" t="str">
        <f t="shared" si="194"/>
        <v>PI.IC.PA.122509.01</v>
      </c>
      <c r="N1581" s="12"/>
      <c r="O1581" s="12" t="str">
        <f t="shared" si="195"/>
        <v>PH.IC.PA.122509.01</v>
      </c>
      <c r="Q1581" s="12" t="str">
        <f t="shared" si="196"/>
        <v>CL.IC.PA.122509.01</v>
      </c>
    </row>
    <row r="1582" spans="1:19" ht="15">
      <c r="A1582" s="25" t="s">
        <v>6896</v>
      </c>
      <c r="B1582" s="25"/>
      <c r="C1582" s="22" t="s">
        <v>11023</v>
      </c>
      <c r="D1582" s="25"/>
      <c r="E1582" s="2" t="s">
        <v>7711</v>
      </c>
      <c r="F1582" s="25" t="s">
        <v>7820</v>
      </c>
      <c r="G1582" s="25" t="s">
        <v>8038</v>
      </c>
      <c r="H1582" s="22" t="s">
        <v>1571</v>
      </c>
      <c r="I1582" s="2" t="s">
        <v>7880</v>
      </c>
      <c r="J1582" s="11" t="str">
        <f t="shared" si="193"/>
        <v>IC.PA.122510</v>
      </c>
      <c r="K1582" s="2" t="s">
        <v>1192</v>
      </c>
      <c r="L1582" t="str">
        <f t="shared" si="192"/>
        <v>Scale = 9</v>
      </c>
      <c r="M1582" s="2" t="str">
        <f t="shared" si="194"/>
        <v>PI.IC.PA.122510.01</v>
      </c>
      <c r="N1582" s="12"/>
      <c r="O1582" s="12" t="str">
        <f t="shared" si="195"/>
        <v>PH.IC.PA.122510.01</v>
      </c>
      <c r="Q1582" s="12" t="str">
        <f t="shared" si="196"/>
        <v>CL.IC.PA.122510.01</v>
      </c>
    </row>
    <row r="1583" spans="1:19" ht="15">
      <c r="A1583" s="25" t="s">
        <v>6896</v>
      </c>
      <c r="B1583" s="25"/>
      <c r="C1583" s="22" t="s">
        <v>11023</v>
      </c>
      <c r="D1583" s="25"/>
      <c r="E1583" s="2" t="s">
        <v>7711</v>
      </c>
      <c r="F1583" s="25" t="s">
        <v>7820</v>
      </c>
      <c r="G1583" s="25" t="s">
        <v>7881</v>
      </c>
      <c r="H1583" s="22" t="s">
        <v>1298</v>
      </c>
      <c r="I1583" s="2" t="s">
        <v>7882</v>
      </c>
      <c r="J1583" s="11" t="str">
        <f t="shared" si="193"/>
        <v>IC.PA.122511</v>
      </c>
      <c r="K1583" s="2" t="s">
        <v>1192</v>
      </c>
      <c r="L1583" t="str">
        <f t="shared" si="192"/>
        <v>Scale = 10 Worse possible pain</v>
      </c>
      <c r="M1583" s="2" t="str">
        <f t="shared" si="194"/>
        <v>PI.IC.PA.122511.01</v>
      </c>
      <c r="N1583" s="12"/>
      <c r="O1583" s="12" t="str">
        <f t="shared" si="195"/>
        <v>PH.IC.PA.122511.01</v>
      </c>
      <c r="Q1583" s="12" t="str">
        <f t="shared" si="196"/>
        <v>CL.IC.PA.122511.01</v>
      </c>
    </row>
    <row r="1584" spans="1:19" ht="15">
      <c r="A1584" s="25" t="s">
        <v>6896</v>
      </c>
      <c r="B1584" s="25"/>
      <c r="C1584" s="22" t="s">
        <v>11023</v>
      </c>
      <c r="D1584" s="25"/>
      <c r="E1584" s="2" t="s">
        <v>7711</v>
      </c>
      <c r="F1584" s="25" t="s">
        <v>7820</v>
      </c>
      <c r="G1584" s="25" t="s">
        <v>5744</v>
      </c>
      <c r="H1584" s="22" t="s">
        <v>1299</v>
      </c>
      <c r="I1584" s="25">
        <v>99</v>
      </c>
      <c r="J1584" s="11" t="str">
        <f t="shared" si="193"/>
        <v>IC.PA.122512</v>
      </c>
      <c r="K1584" s="2" t="s">
        <v>1192</v>
      </c>
      <c r="L1584" t="str">
        <f t="shared" si="192"/>
        <v>Unable to assess</v>
      </c>
      <c r="M1584" s="2" t="str">
        <f t="shared" si="194"/>
        <v>PI.IC.PA.122512.01</v>
      </c>
      <c r="N1584" s="12"/>
      <c r="O1584" s="12" t="str">
        <f t="shared" si="195"/>
        <v>PH.IC.PA.122512.01</v>
      </c>
      <c r="Q1584" s="12" t="str">
        <f t="shared" si="196"/>
        <v>CL.IC.PA.122512.01</v>
      </c>
    </row>
    <row r="1585" spans="1:19" ht="15">
      <c r="A1585" t="s">
        <v>6896</v>
      </c>
      <c r="C1585" s="22" t="s">
        <v>11023</v>
      </c>
      <c r="D1585" t="s">
        <v>7883</v>
      </c>
      <c r="E1585" s="2" t="s">
        <v>9453</v>
      </c>
      <c r="F1585" t="s">
        <v>7821</v>
      </c>
      <c r="G1585" t="s">
        <v>7885</v>
      </c>
      <c r="H1585" s="22" t="s">
        <v>1396</v>
      </c>
      <c r="I1585" s="2" t="s">
        <v>7886</v>
      </c>
      <c r="J1585" s="11" t="str">
        <f t="shared" si="193"/>
        <v>IC.PA.122601</v>
      </c>
      <c r="K1585" s="2" t="s">
        <v>1192</v>
      </c>
      <c r="L1585" t="str">
        <f t="shared" ref="L1585:L1649" si="197">G1585</f>
        <v>1 = asleep, easy to arouse to entering room, awake and alert</v>
      </c>
      <c r="M1585" s="2" t="str">
        <f t="shared" si="194"/>
        <v>PI.IC.PA.122601.01</v>
      </c>
      <c r="N1585" s="12"/>
      <c r="O1585" s="12" t="str">
        <f t="shared" si="195"/>
        <v>PH.IC.PA.122601.01</v>
      </c>
      <c r="Q1585" s="12" t="str">
        <f t="shared" si="196"/>
        <v>CL.IC.PA.122601.01</v>
      </c>
      <c r="R1585" t="s">
        <v>1141</v>
      </c>
      <c r="S1585">
        <v>488</v>
      </c>
    </row>
    <row r="1586" spans="1:19" ht="15">
      <c r="A1586" t="s">
        <v>6896</v>
      </c>
      <c r="C1586" s="22" t="s">
        <v>11023</v>
      </c>
      <c r="E1586" s="2" t="s">
        <v>9453</v>
      </c>
      <c r="F1586" t="s">
        <v>7821</v>
      </c>
      <c r="G1586" t="s">
        <v>7887</v>
      </c>
      <c r="H1586" s="22" t="s">
        <v>1398</v>
      </c>
      <c r="I1586" s="2" t="s">
        <v>7888</v>
      </c>
      <c r="J1586" s="11" t="str">
        <f t="shared" si="193"/>
        <v>IC.PA.122602</v>
      </c>
      <c r="K1586" s="2" t="s">
        <v>11324</v>
      </c>
      <c r="L1586" t="str">
        <f t="shared" si="197"/>
        <v>2 = slightly drowsy, easy to arouse to sound</v>
      </c>
      <c r="M1586" s="2" t="str">
        <f t="shared" si="194"/>
        <v>PI.IC.PA.122602.01</v>
      </c>
      <c r="N1586" s="12"/>
      <c r="O1586" s="12" t="str">
        <f t="shared" si="195"/>
        <v>PH.IC.PA.122602.01</v>
      </c>
      <c r="Q1586" s="12" t="str">
        <f t="shared" si="196"/>
        <v>CL.IC.PA.122602.01</v>
      </c>
      <c r="R1586" t="s">
        <v>1141</v>
      </c>
      <c r="S1586">
        <v>488</v>
      </c>
    </row>
    <row r="1587" spans="1:19" ht="15">
      <c r="A1587" t="s">
        <v>6896</v>
      </c>
      <c r="C1587" s="22" t="s">
        <v>11023</v>
      </c>
      <c r="E1587" s="2" t="s">
        <v>9453</v>
      </c>
      <c r="F1587" t="s">
        <v>7986</v>
      </c>
      <c r="G1587" t="s">
        <v>7741</v>
      </c>
      <c r="H1587" s="22" t="s">
        <v>1400</v>
      </c>
      <c r="I1587" s="2" t="s">
        <v>7742</v>
      </c>
      <c r="J1587" s="11" t="str">
        <f t="shared" si="193"/>
        <v>IC.PA.122603</v>
      </c>
      <c r="K1587" s="2" t="s">
        <v>11324</v>
      </c>
      <c r="L1587" t="str">
        <f t="shared" si="197"/>
        <v>3 = frequently drowsy, dozes mid-sentence, arouse to touch</v>
      </c>
      <c r="M1587" s="2" t="str">
        <f t="shared" si="194"/>
        <v>PI.IC.PA.122603.01</v>
      </c>
      <c r="N1587" s="12"/>
      <c r="O1587" s="12" t="str">
        <f t="shared" si="195"/>
        <v>PH.IC.PA.122603.01</v>
      </c>
      <c r="Q1587" s="12" t="str">
        <f t="shared" si="196"/>
        <v>CL.IC.PA.122603.01</v>
      </c>
      <c r="R1587" t="s">
        <v>1141</v>
      </c>
      <c r="S1587">
        <v>488</v>
      </c>
    </row>
    <row r="1588" spans="1:19" ht="15">
      <c r="A1588" t="s">
        <v>6896</v>
      </c>
      <c r="C1588" s="22" t="s">
        <v>11023</v>
      </c>
      <c r="E1588" s="2" t="s">
        <v>9453</v>
      </c>
      <c r="F1588" t="s">
        <v>7986</v>
      </c>
      <c r="G1588" t="s">
        <v>7743</v>
      </c>
      <c r="H1588" s="22" t="s">
        <v>1402</v>
      </c>
      <c r="I1588" s="2" t="s">
        <v>7744</v>
      </c>
      <c r="J1588" s="11" t="str">
        <f t="shared" si="193"/>
        <v>IC.PA.122604</v>
      </c>
      <c r="K1588" s="2" t="s">
        <v>11324</v>
      </c>
      <c r="L1588" t="str">
        <f t="shared" si="197"/>
        <v>4 = minimal or no response</v>
      </c>
      <c r="M1588" s="2" t="str">
        <f t="shared" si="194"/>
        <v>PI.IC.PA.122604.01</v>
      </c>
      <c r="N1588" s="12"/>
      <c r="O1588" s="12" t="str">
        <f t="shared" si="195"/>
        <v>PH.IC.PA.122604.01</v>
      </c>
      <c r="Q1588" s="12" t="str">
        <f t="shared" si="196"/>
        <v>CL.IC.PA.122604.01</v>
      </c>
      <c r="R1588" t="s">
        <v>1141</v>
      </c>
      <c r="S1588">
        <v>488</v>
      </c>
    </row>
    <row r="1589" spans="1:19" ht="15">
      <c r="A1589" s="25" t="s">
        <v>6896</v>
      </c>
      <c r="B1589" s="25" t="s">
        <v>7987</v>
      </c>
      <c r="C1589" s="22" t="s">
        <v>8201</v>
      </c>
      <c r="D1589" s="25" t="s">
        <v>7976</v>
      </c>
      <c r="E1589" s="2" t="s">
        <v>11324</v>
      </c>
      <c r="F1589" s="25" t="s">
        <v>7988</v>
      </c>
      <c r="G1589" s="25" t="s">
        <v>7279</v>
      </c>
      <c r="H1589" s="22" t="s">
        <v>1396</v>
      </c>
      <c r="I1589" s="25">
        <v>0</v>
      </c>
      <c r="J1589" s="11" t="str">
        <f t="shared" si="193"/>
        <v>IC.PA.130101</v>
      </c>
      <c r="K1589" s="2" t="s">
        <v>11324</v>
      </c>
      <c r="L1589" t="str">
        <f t="shared" si="197"/>
        <v xml:space="preserve">      No Pain (0/10)</v>
      </c>
      <c r="M1589" s="2" t="str">
        <f t="shared" si="194"/>
        <v>PI.IC.PA.130101.01</v>
      </c>
      <c r="N1589" s="12"/>
      <c r="O1589" s="12" t="str">
        <f t="shared" si="195"/>
        <v>PH.IC.PA.130101.01</v>
      </c>
      <c r="Q1589" s="12" t="str">
        <f t="shared" si="196"/>
        <v>CL.IC.PA.130101.01</v>
      </c>
    </row>
    <row r="1590" spans="1:19" ht="15">
      <c r="A1590" s="25" t="s">
        <v>6896</v>
      </c>
      <c r="B1590" s="25"/>
      <c r="C1590" s="22" t="s">
        <v>8201</v>
      </c>
      <c r="D1590" s="25"/>
      <c r="E1590" s="2" t="s">
        <v>11324</v>
      </c>
      <c r="F1590" s="25" t="s">
        <v>7988</v>
      </c>
      <c r="G1590" s="25" t="s">
        <v>7280</v>
      </c>
      <c r="H1590" s="22" t="s">
        <v>1398</v>
      </c>
      <c r="I1590" s="25">
        <v>1</v>
      </c>
      <c r="J1590" s="11" t="str">
        <f t="shared" si="193"/>
        <v>IC.PA.130102</v>
      </c>
      <c r="K1590" s="2" t="s">
        <v>11324</v>
      </c>
      <c r="L1590" t="str">
        <f t="shared" si="197"/>
        <v xml:space="preserve">      Level 1 (1/10)</v>
      </c>
      <c r="M1590" s="2" t="str">
        <f t="shared" si="194"/>
        <v>PI.IC.PA.130102.01</v>
      </c>
      <c r="N1590" s="12"/>
      <c r="O1590" s="12" t="str">
        <f t="shared" si="195"/>
        <v>PH.IC.PA.130102.01</v>
      </c>
      <c r="Q1590" s="12" t="str">
        <f t="shared" si="196"/>
        <v>CL.IC.PA.130102.01</v>
      </c>
    </row>
    <row r="1591" spans="1:19" ht="15">
      <c r="A1591" s="25" t="s">
        <v>6896</v>
      </c>
      <c r="B1591" s="25"/>
      <c r="C1591" s="22" t="s">
        <v>8201</v>
      </c>
      <c r="D1591" s="25"/>
      <c r="E1591" s="2" t="s">
        <v>11324</v>
      </c>
      <c r="F1591" s="25" t="s">
        <v>7988</v>
      </c>
      <c r="G1591" s="25" t="s">
        <v>7281</v>
      </c>
      <c r="H1591" s="22" t="s">
        <v>1400</v>
      </c>
      <c r="I1591" s="25">
        <v>2</v>
      </c>
      <c r="J1591" s="11" t="str">
        <f t="shared" si="193"/>
        <v>IC.PA.130103</v>
      </c>
      <c r="K1591" s="2" t="s">
        <v>11324</v>
      </c>
      <c r="L1591" t="str">
        <f t="shared" si="197"/>
        <v xml:space="preserve">      Level 2 (2/10)</v>
      </c>
      <c r="M1591" s="2" t="str">
        <f t="shared" si="194"/>
        <v>PI.IC.PA.130103.01</v>
      </c>
      <c r="N1591" s="12"/>
      <c r="O1591" s="12" t="str">
        <f t="shared" si="195"/>
        <v>PH.IC.PA.130103.01</v>
      </c>
      <c r="Q1591" s="12" t="str">
        <f t="shared" si="196"/>
        <v>CL.IC.PA.130103.01</v>
      </c>
    </row>
    <row r="1592" spans="1:19" ht="15">
      <c r="A1592" s="25" t="s">
        <v>6896</v>
      </c>
      <c r="B1592" s="25"/>
      <c r="C1592" s="22" t="s">
        <v>8201</v>
      </c>
      <c r="D1592" s="25"/>
      <c r="E1592" s="2" t="s">
        <v>11324</v>
      </c>
      <c r="F1592" s="25" t="s">
        <v>7988</v>
      </c>
      <c r="G1592" s="25" t="s">
        <v>7458</v>
      </c>
      <c r="H1592" s="22" t="s">
        <v>1402</v>
      </c>
      <c r="I1592" s="25">
        <v>3</v>
      </c>
      <c r="J1592" s="11" t="str">
        <f t="shared" si="193"/>
        <v>IC.PA.130104</v>
      </c>
      <c r="K1592" s="2" t="s">
        <v>11324</v>
      </c>
      <c r="L1592" t="str">
        <f t="shared" si="197"/>
        <v xml:space="preserve">      Level 3 (3/10)</v>
      </c>
      <c r="M1592" s="2" t="str">
        <f t="shared" si="194"/>
        <v>PI.IC.PA.130104.01</v>
      </c>
      <c r="N1592" s="12"/>
      <c r="O1592" s="12" t="str">
        <f t="shared" si="195"/>
        <v>PH.IC.PA.130104.01</v>
      </c>
      <c r="Q1592" s="12" t="str">
        <f t="shared" si="196"/>
        <v>CL.IC.PA.130104.01</v>
      </c>
    </row>
    <row r="1593" spans="1:19" ht="15">
      <c r="A1593" s="25" t="s">
        <v>6896</v>
      </c>
      <c r="B1593" s="25"/>
      <c r="C1593" s="22" t="s">
        <v>8201</v>
      </c>
      <c r="D1593" s="25"/>
      <c r="E1593" s="2" t="s">
        <v>11324</v>
      </c>
      <c r="F1593" s="25" t="s">
        <v>7988</v>
      </c>
      <c r="G1593" s="25" t="s">
        <v>7459</v>
      </c>
      <c r="H1593" s="22" t="s">
        <v>1404</v>
      </c>
      <c r="I1593" s="25">
        <v>4</v>
      </c>
      <c r="J1593" s="11" t="str">
        <f t="shared" si="193"/>
        <v>IC.PA.130105</v>
      </c>
      <c r="K1593" s="2" t="s">
        <v>11324</v>
      </c>
      <c r="L1593" t="str">
        <f t="shared" si="197"/>
        <v xml:space="preserve">      Level 4 (4/10)</v>
      </c>
      <c r="M1593" s="2" t="str">
        <f t="shared" si="194"/>
        <v>PI.IC.PA.130105.01</v>
      </c>
      <c r="N1593" s="12"/>
      <c r="O1593" s="12" t="str">
        <f t="shared" si="195"/>
        <v>PH.IC.PA.130105.01</v>
      </c>
      <c r="Q1593" s="12" t="str">
        <f t="shared" si="196"/>
        <v>CL.IC.PA.130105.01</v>
      </c>
    </row>
    <row r="1594" spans="1:19" ht="15">
      <c r="A1594" s="25" t="s">
        <v>6896</v>
      </c>
      <c r="B1594" s="25"/>
      <c r="C1594" s="22" t="s">
        <v>8201</v>
      </c>
      <c r="D1594" s="25"/>
      <c r="E1594" s="2" t="s">
        <v>11324</v>
      </c>
      <c r="F1594" s="25" t="s">
        <v>7988</v>
      </c>
      <c r="G1594" s="25" t="s">
        <v>7460</v>
      </c>
      <c r="H1594" s="22" t="s">
        <v>1406</v>
      </c>
      <c r="I1594" s="25">
        <v>5</v>
      </c>
      <c r="J1594" s="11" t="str">
        <f t="shared" si="193"/>
        <v>IC.PA.130106</v>
      </c>
      <c r="K1594" s="2" t="s">
        <v>11324</v>
      </c>
      <c r="L1594" t="str">
        <f t="shared" si="197"/>
        <v xml:space="preserve">      Level 5 (5/10)</v>
      </c>
      <c r="M1594" s="2" t="str">
        <f t="shared" si="194"/>
        <v>PI.IC.PA.130106.01</v>
      </c>
      <c r="N1594" s="12"/>
      <c r="O1594" s="12" t="str">
        <f t="shared" si="195"/>
        <v>PH.IC.PA.130106.01</v>
      </c>
      <c r="Q1594" s="12" t="str">
        <f t="shared" si="196"/>
        <v>CL.IC.PA.130106.01</v>
      </c>
    </row>
    <row r="1595" spans="1:19" ht="15">
      <c r="A1595" s="25" t="s">
        <v>6896</v>
      </c>
      <c r="B1595" s="25"/>
      <c r="C1595" s="22" t="s">
        <v>8201</v>
      </c>
      <c r="D1595" s="25"/>
      <c r="E1595" s="2" t="s">
        <v>11324</v>
      </c>
      <c r="F1595" s="25" t="s">
        <v>7988</v>
      </c>
      <c r="G1595" s="25" t="s">
        <v>7461</v>
      </c>
      <c r="H1595" s="22" t="s">
        <v>1419</v>
      </c>
      <c r="I1595" s="25">
        <v>6</v>
      </c>
      <c r="J1595" s="11" t="str">
        <f t="shared" si="193"/>
        <v>IC.PA.130107</v>
      </c>
      <c r="K1595" s="2" t="s">
        <v>11324</v>
      </c>
      <c r="L1595" t="str">
        <f t="shared" si="197"/>
        <v xml:space="preserve">      Level 6 (6/10)</v>
      </c>
      <c r="M1595" s="2" t="str">
        <f t="shared" si="194"/>
        <v>PI.IC.PA.130107.01</v>
      </c>
      <c r="N1595" s="12"/>
      <c r="O1595" s="12" t="str">
        <f t="shared" si="195"/>
        <v>PH.IC.PA.130107.01</v>
      </c>
      <c r="Q1595" s="12" t="str">
        <f t="shared" si="196"/>
        <v>CL.IC.PA.130107.01</v>
      </c>
    </row>
    <row r="1596" spans="1:19" ht="15">
      <c r="A1596" s="25" t="s">
        <v>6896</v>
      </c>
      <c r="B1596" s="25"/>
      <c r="C1596" s="22" t="s">
        <v>8201</v>
      </c>
      <c r="D1596" s="25"/>
      <c r="E1596" s="2" t="s">
        <v>11324</v>
      </c>
      <c r="F1596" s="25" t="s">
        <v>7988</v>
      </c>
      <c r="G1596" s="25" t="s">
        <v>7462</v>
      </c>
      <c r="H1596" s="22" t="s">
        <v>1550</v>
      </c>
      <c r="I1596" s="25">
        <v>7</v>
      </c>
      <c r="J1596" s="11" t="str">
        <f t="shared" ref="J1596:J1685" si="198">CONCATENATE("IC.PA.",C1596,E1596,H1596)</f>
        <v>IC.PA.130108</v>
      </c>
      <c r="K1596" s="2" t="s">
        <v>11324</v>
      </c>
      <c r="L1596" t="str">
        <f t="shared" si="197"/>
        <v xml:space="preserve">      Level 7 (7/10)</v>
      </c>
      <c r="M1596" s="2" t="str">
        <f t="shared" ref="M1596:M1685" si="199">CONCATENATE("PI.",J1596,".",K1596)</f>
        <v>PI.IC.PA.130108.01</v>
      </c>
      <c r="N1596" s="12"/>
      <c r="O1596" s="12" t="str">
        <f t="shared" ref="O1596:O1685" si="200">CONCATENATE("PH.",J1596,".",K1596)</f>
        <v>PH.IC.PA.130108.01</v>
      </c>
      <c r="Q1596" s="12" t="str">
        <f t="shared" ref="Q1596:Q1685" si="201">CONCATENATE("CL.",J1596,".",K1596)</f>
        <v>CL.IC.PA.130108.01</v>
      </c>
    </row>
    <row r="1597" spans="1:19" ht="15">
      <c r="A1597" s="25" t="s">
        <v>6896</v>
      </c>
      <c r="B1597" s="25"/>
      <c r="C1597" s="22" t="s">
        <v>8201</v>
      </c>
      <c r="D1597" s="25"/>
      <c r="E1597" s="2" t="s">
        <v>11324</v>
      </c>
      <c r="F1597" s="25" t="s">
        <v>7988</v>
      </c>
      <c r="G1597" s="25" t="s">
        <v>7463</v>
      </c>
      <c r="H1597" s="22" t="s">
        <v>1551</v>
      </c>
      <c r="I1597" s="25">
        <v>8</v>
      </c>
      <c r="J1597" s="11" t="str">
        <f t="shared" si="198"/>
        <v>IC.PA.130109</v>
      </c>
      <c r="K1597" s="2" t="s">
        <v>11324</v>
      </c>
      <c r="L1597" t="str">
        <f t="shared" si="197"/>
        <v xml:space="preserve">      Level 8 (8/10)</v>
      </c>
      <c r="M1597" s="2" t="str">
        <f t="shared" si="199"/>
        <v>PI.IC.PA.130109.01</v>
      </c>
      <c r="N1597" s="12"/>
      <c r="O1597" s="12" t="str">
        <f t="shared" si="200"/>
        <v>PH.IC.PA.130109.01</v>
      </c>
      <c r="Q1597" s="12" t="str">
        <f t="shared" si="201"/>
        <v>CL.IC.PA.130109.01</v>
      </c>
    </row>
    <row r="1598" spans="1:19" ht="15">
      <c r="A1598" s="25" t="s">
        <v>6896</v>
      </c>
      <c r="B1598" s="25"/>
      <c r="C1598" s="22" t="s">
        <v>8201</v>
      </c>
      <c r="D1598" s="25"/>
      <c r="E1598" s="2" t="s">
        <v>11324</v>
      </c>
      <c r="F1598" s="25" t="s">
        <v>7988</v>
      </c>
      <c r="G1598" s="25" t="s">
        <v>7113</v>
      </c>
      <c r="H1598" s="22" t="s">
        <v>1571</v>
      </c>
      <c r="I1598" s="25">
        <v>9</v>
      </c>
      <c r="J1598" s="11" t="str">
        <f t="shared" si="198"/>
        <v>IC.PA.130110</v>
      </c>
      <c r="K1598" s="2" t="s">
        <v>11324</v>
      </c>
      <c r="L1598" t="str">
        <f t="shared" si="197"/>
        <v xml:space="preserve">      Level 9 (9/10)</v>
      </c>
      <c r="M1598" s="2" t="str">
        <f t="shared" si="199"/>
        <v>PI.IC.PA.130110.01</v>
      </c>
      <c r="N1598" s="12"/>
      <c r="O1598" s="12" t="str">
        <f t="shared" si="200"/>
        <v>PH.IC.PA.130110.01</v>
      </c>
      <c r="Q1598" s="12" t="str">
        <f t="shared" si="201"/>
        <v>CL.IC.PA.130110.01</v>
      </c>
    </row>
    <row r="1599" spans="1:19" ht="15">
      <c r="A1599" s="25" t="s">
        <v>6896</v>
      </c>
      <c r="B1599" s="25"/>
      <c r="C1599" s="22" t="s">
        <v>8201</v>
      </c>
      <c r="D1599" s="25"/>
      <c r="E1599" s="2" t="s">
        <v>11324</v>
      </c>
      <c r="F1599" s="25" t="s">
        <v>7988</v>
      </c>
      <c r="G1599" s="25" t="s">
        <v>6934</v>
      </c>
      <c r="H1599" s="22" t="s">
        <v>1298</v>
      </c>
      <c r="I1599" s="25">
        <v>10</v>
      </c>
      <c r="J1599" s="11" t="str">
        <f t="shared" si="198"/>
        <v>IC.PA.130111</v>
      </c>
      <c r="K1599" s="2" t="s">
        <v>11324</v>
      </c>
      <c r="L1599" t="str">
        <f t="shared" si="197"/>
        <v xml:space="preserve">      Worst possible pain (10/10)</v>
      </c>
      <c r="M1599" s="2" t="str">
        <f t="shared" si="199"/>
        <v>PI.IC.PA.130111.01</v>
      </c>
      <c r="N1599" s="12"/>
      <c r="O1599" s="12" t="str">
        <f t="shared" si="200"/>
        <v>PH.IC.PA.130111.01</v>
      </c>
      <c r="Q1599" s="12" t="str">
        <f t="shared" si="201"/>
        <v>CL.IC.PA.130111.01</v>
      </c>
    </row>
    <row r="1600" spans="1:19" ht="15">
      <c r="A1600" s="25" t="s">
        <v>6896</v>
      </c>
      <c r="B1600" s="25"/>
      <c r="C1600" s="22" t="s">
        <v>8201</v>
      </c>
      <c r="D1600" s="25" t="s">
        <v>7815</v>
      </c>
      <c r="E1600" s="2" t="s">
        <v>1199</v>
      </c>
      <c r="F1600" s="25" t="s">
        <v>7988</v>
      </c>
      <c r="G1600" s="25" t="s">
        <v>7322</v>
      </c>
      <c r="H1600" s="22" t="s">
        <v>1396</v>
      </c>
      <c r="I1600" s="25" t="s">
        <v>1190</v>
      </c>
      <c r="J1600" s="11" t="str">
        <f t="shared" si="198"/>
        <v>IC.PA.130201</v>
      </c>
      <c r="K1600" s="2" t="s">
        <v>11324</v>
      </c>
      <c r="L1600" t="str">
        <f t="shared" si="197"/>
        <v xml:space="preserve">      Increase activity</v>
      </c>
      <c r="M1600" s="2" t="str">
        <f t="shared" si="199"/>
        <v>PI.IC.PA.130201.01</v>
      </c>
      <c r="N1600" s="12"/>
      <c r="O1600" s="12" t="str">
        <f t="shared" si="200"/>
        <v>PH.IC.PA.130201.01</v>
      </c>
      <c r="Q1600" s="12" t="str">
        <f t="shared" si="201"/>
        <v>CL.IC.PA.130201.01</v>
      </c>
    </row>
    <row r="1601" spans="1:19" ht="15">
      <c r="A1601" s="25" t="s">
        <v>6896</v>
      </c>
      <c r="B1601" s="25"/>
      <c r="C1601" s="22" t="s">
        <v>8201</v>
      </c>
      <c r="D1601" s="25"/>
      <c r="E1601" s="2" t="s">
        <v>923</v>
      </c>
      <c r="F1601" s="25" t="s">
        <v>7988</v>
      </c>
      <c r="G1601" s="25" t="s">
        <v>7498</v>
      </c>
      <c r="H1601" s="22" t="s">
        <v>1398</v>
      </c>
      <c r="I1601" s="25" t="s">
        <v>7499</v>
      </c>
      <c r="J1601" s="11" t="str">
        <f t="shared" si="198"/>
        <v>IC.PA.130202</v>
      </c>
      <c r="K1601" s="2" t="s">
        <v>1192</v>
      </c>
      <c r="L1601" t="str">
        <f t="shared" si="197"/>
        <v xml:space="preserve">      Improve sleep</v>
      </c>
      <c r="M1601" s="2" t="str">
        <f t="shared" si="199"/>
        <v>PI.IC.PA.130202.01</v>
      </c>
      <c r="N1601" s="12"/>
      <c r="O1601" s="12" t="str">
        <f t="shared" si="200"/>
        <v>PH.IC.PA.130202.01</v>
      </c>
      <c r="Q1601" s="12" t="str">
        <f t="shared" si="201"/>
        <v>CL.IC.PA.130202.01</v>
      </c>
    </row>
    <row r="1602" spans="1:19" ht="15">
      <c r="A1602" s="25" t="s">
        <v>6896</v>
      </c>
      <c r="B1602" s="25"/>
      <c r="C1602" s="22" t="s">
        <v>8201</v>
      </c>
      <c r="D1602" s="25"/>
      <c r="E1602" s="2" t="s">
        <v>923</v>
      </c>
      <c r="F1602" s="25" t="s">
        <v>7988</v>
      </c>
      <c r="G1602" s="25" t="s">
        <v>7500</v>
      </c>
      <c r="H1602" s="22" t="s">
        <v>1400</v>
      </c>
      <c r="I1602" s="25" t="s">
        <v>7501</v>
      </c>
      <c r="J1602" s="11" t="str">
        <f t="shared" si="198"/>
        <v>IC.PA.130203</v>
      </c>
      <c r="K1602" s="2" t="s">
        <v>1192</v>
      </c>
      <c r="L1602" t="str">
        <f t="shared" si="197"/>
        <v xml:space="preserve">      Improve activity of daily living</v>
      </c>
      <c r="M1602" s="2" t="str">
        <f t="shared" si="199"/>
        <v>PI.IC.PA.130203.01</v>
      </c>
      <c r="N1602" s="12"/>
      <c r="O1602" s="12" t="str">
        <f t="shared" si="200"/>
        <v>PH.IC.PA.130203.01</v>
      </c>
      <c r="Q1602" s="12" t="str">
        <f t="shared" si="201"/>
        <v>CL.IC.PA.130203.01</v>
      </c>
    </row>
    <row r="1603" spans="1:19" ht="15">
      <c r="A1603" s="25" t="s">
        <v>6896</v>
      </c>
      <c r="B1603" s="25"/>
      <c r="C1603" s="22" t="s">
        <v>8201</v>
      </c>
      <c r="D1603" s="25"/>
      <c r="E1603" s="2" t="s">
        <v>923</v>
      </c>
      <c r="F1603" s="25" t="s">
        <v>7988</v>
      </c>
      <c r="G1603" s="25" t="s">
        <v>7502</v>
      </c>
      <c r="H1603" s="22" t="s">
        <v>1402</v>
      </c>
      <c r="I1603" s="25" t="s">
        <v>7503</v>
      </c>
      <c r="J1603" s="11" t="str">
        <f t="shared" si="198"/>
        <v>IC.PA.130204</v>
      </c>
      <c r="K1603" s="2" t="s">
        <v>1192</v>
      </c>
      <c r="L1603" t="str">
        <f t="shared" si="197"/>
        <v xml:space="preserve">      Improve mood</v>
      </c>
      <c r="M1603" s="2" t="str">
        <f t="shared" si="199"/>
        <v>PI.IC.PA.130204.01</v>
      </c>
      <c r="N1603" s="12"/>
      <c r="O1603" s="12" t="str">
        <f t="shared" si="200"/>
        <v>PH.IC.PA.130204.01</v>
      </c>
      <c r="Q1603" s="12" t="str">
        <f t="shared" si="201"/>
        <v>CL.IC.PA.130204.01</v>
      </c>
    </row>
    <row r="1604" spans="1:19" ht="15">
      <c r="A1604" s="25" t="s">
        <v>6896</v>
      </c>
      <c r="B1604" s="25"/>
      <c r="C1604" s="22" t="s">
        <v>8201</v>
      </c>
      <c r="D1604" s="25"/>
      <c r="E1604" s="2" t="s">
        <v>923</v>
      </c>
      <c r="F1604" s="25" t="s">
        <v>7988</v>
      </c>
      <c r="G1604" s="25" t="s">
        <v>7504</v>
      </c>
      <c r="H1604" s="22" t="s">
        <v>1404</v>
      </c>
      <c r="I1604" s="25" t="s">
        <v>7505</v>
      </c>
      <c r="J1604" s="11" t="str">
        <f t="shared" si="198"/>
        <v>IC.PA.130205</v>
      </c>
      <c r="K1604" s="2" t="s">
        <v>1192</v>
      </c>
      <c r="L1604" t="str">
        <f t="shared" si="197"/>
        <v xml:space="preserve">      Reduce drugs</v>
      </c>
      <c r="M1604" s="2" t="str">
        <f t="shared" si="199"/>
        <v>PI.IC.PA.130205.01</v>
      </c>
      <c r="N1604" s="12"/>
      <c r="O1604" s="12" t="str">
        <f t="shared" si="200"/>
        <v>PH.IC.PA.130205.01</v>
      </c>
      <c r="Q1604" s="12" t="str">
        <f t="shared" si="201"/>
        <v>CL.IC.PA.130205.01</v>
      </c>
    </row>
    <row r="1605" spans="1:19" ht="15">
      <c r="A1605" s="25" t="s">
        <v>6896</v>
      </c>
      <c r="B1605" s="25"/>
      <c r="C1605" s="22" t="s">
        <v>8201</v>
      </c>
      <c r="D1605" s="25" t="s">
        <v>7816</v>
      </c>
      <c r="E1605" s="2" t="s">
        <v>1202</v>
      </c>
      <c r="F1605" s="25" t="s">
        <v>7825</v>
      </c>
      <c r="G1605" s="25" t="s">
        <v>7650</v>
      </c>
      <c r="H1605" s="22" t="s">
        <v>1396</v>
      </c>
      <c r="I1605" s="25" t="s">
        <v>1001</v>
      </c>
      <c r="J1605" s="11" t="str">
        <f t="shared" si="198"/>
        <v>IC.PA.130301</v>
      </c>
      <c r="K1605" s="2" t="s">
        <v>1192</v>
      </c>
      <c r="L1605" t="str">
        <f t="shared" si="197"/>
        <v xml:space="preserve">      Aggravating factor none</v>
      </c>
      <c r="M1605" s="2" t="str">
        <f t="shared" si="199"/>
        <v>PI.IC.PA.130301.01</v>
      </c>
      <c r="N1605" s="12"/>
      <c r="O1605" s="12" t="str">
        <f t="shared" si="200"/>
        <v>PH.IC.PA.130301.01</v>
      </c>
      <c r="Q1605" s="12" t="str">
        <f t="shared" si="201"/>
        <v>CL.IC.PA.130301.01</v>
      </c>
    </row>
    <row r="1606" spans="1:19" ht="15">
      <c r="A1606" s="25" t="s">
        <v>6896</v>
      </c>
      <c r="B1606" s="25"/>
      <c r="C1606" s="22" t="s">
        <v>8201</v>
      </c>
      <c r="D1606" s="25"/>
      <c r="E1606" s="2" t="s">
        <v>1202</v>
      </c>
      <c r="F1606" s="25" t="s">
        <v>7825</v>
      </c>
      <c r="G1606" s="25" t="s">
        <v>7651</v>
      </c>
      <c r="H1606" s="22" t="s">
        <v>1398</v>
      </c>
      <c r="I1606" s="25" t="s">
        <v>7508</v>
      </c>
      <c r="J1606" s="11" t="str">
        <f t="shared" si="198"/>
        <v>IC.PA.130302</v>
      </c>
      <c r="K1606" s="2" t="s">
        <v>1192</v>
      </c>
      <c r="L1606" t="str">
        <f t="shared" si="197"/>
        <v xml:space="preserve">      Aggravating factor coughing</v>
      </c>
      <c r="M1606" s="2" t="str">
        <f t="shared" si="199"/>
        <v>PI.IC.PA.130302.01</v>
      </c>
      <c r="N1606" s="12"/>
      <c r="O1606" s="12" t="str">
        <f t="shared" si="200"/>
        <v>PH.IC.PA.130302.01</v>
      </c>
      <c r="Q1606" s="12" t="str">
        <f t="shared" si="201"/>
        <v>CL.IC.PA.130302.01</v>
      </c>
    </row>
    <row r="1607" spans="1:19" ht="15">
      <c r="A1607" s="25" t="s">
        <v>6896</v>
      </c>
      <c r="B1607" s="25"/>
      <c r="C1607" s="22" t="s">
        <v>8201</v>
      </c>
      <c r="D1607" s="25"/>
      <c r="E1607" s="2" t="s">
        <v>1202</v>
      </c>
      <c r="F1607" s="25" t="s">
        <v>7825</v>
      </c>
      <c r="G1607" s="25" t="s">
        <v>7800</v>
      </c>
      <c r="H1607" s="22" t="s">
        <v>1400</v>
      </c>
      <c r="I1607" s="25" t="s">
        <v>7801</v>
      </c>
      <c r="J1607" s="11" t="str">
        <f t="shared" si="198"/>
        <v>IC.PA.130303</v>
      </c>
      <c r="K1607" s="2" t="s">
        <v>1192</v>
      </c>
      <c r="L1607" t="str">
        <f t="shared" si="197"/>
        <v xml:space="preserve">      Aggravating factor breathing</v>
      </c>
      <c r="M1607" s="2" t="str">
        <f t="shared" si="199"/>
        <v>PI.IC.PA.130303.01</v>
      </c>
      <c r="N1607" s="12"/>
      <c r="O1607" s="12" t="str">
        <f t="shared" si="200"/>
        <v>PH.IC.PA.130303.01</v>
      </c>
      <c r="Q1607" s="12" t="str">
        <f t="shared" si="201"/>
        <v>CL.IC.PA.130303.01</v>
      </c>
    </row>
    <row r="1608" spans="1:19" ht="15">
      <c r="A1608" s="25" t="s">
        <v>6896</v>
      </c>
      <c r="B1608" s="25"/>
      <c r="C1608" s="22" t="s">
        <v>8201</v>
      </c>
      <c r="D1608" s="25"/>
      <c r="E1608" s="2" t="s">
        <v>1202</v>
      </c>
      <c r="F1608" s="25" t="s">
        <v>7825</v>
      </c>
      <c r="G1608" s="25" t="s">
        <v>7802</v>
      </c>
      <c r="H1608" s="22" t="s">
        <v>1402</v>
      </c>
      <c r="I1608" s="25" t="s">
        <v>1249</v>
      </c>
      <c r="J1608" s="11" t="str">
        <f t="shared" si="198"/>
        <v>IC.PA.130304</v>
      </c>
      <c r="K1608" s="2" t="s">
        <v>1192</v>
      </c>
      <c r="L1608" t="str">
        <f t="shared" si="197"/>
        <v xml:space="preserve">      Aggravating factor cold</v>
      </c>
      <c r="M1608" s="2" t="str">
        <f t="shared" si="199"/>
        <v>PI.IC.PA.130304.01</v>
      </c>
      <c r="N1608" s="12"/>
      <c r="O1608" s="12" t="str">
        <f t="shared" si="200"/>
        <v>PH.IC.PA.130304.01</v>
      </c>
      <c r="Q1608" s="12" t="str">
        <f t="shared" si="201"/>
        <v>CL.IC.PA.130304.01</v>
      </c>
    </row>
    <row r="1609" spans="1:19" ht="15">
      <c r="A1609" s="25" t="s">
        <v>6896</v>
      </c>
      <c r="B1609" s="25"/>
      <c r="C1609" s="22" t="s">
        <v>8201</v>
      </c>
      <c r="D1609" s="25"/>
      <c r="E1609" s="2" t="s">
        <v>1202</v>
      </c>
      <c r="F1609" s="25" t="s">
        <v>7825</v>
      </c>
      <c r="G1609" s="25" t="s">
        <v>7803</v>
      </c>
      <c r="H1609" s="22" t="s">
        <v>1404</v>
      </c>
      <c r="I1609" s="25" t="s">
        <v>5612</v>
      </c>
      <c r="J1609" s="11" t="str">
        <f t="shared" si="198"/>
        <v>IC.PA.130305</v>
      </c>
      <c r="K1609" s="2" t="s">
        <v>1192</v>
      </c>
      <c r="L1609" t="str">
        <f t="shared" si="197"/>
        <v xml:space="preserve">      Aggravating factor heat</v>
      </c>
      <c r="M1609" s="2" t="str">
        <f t="shared" si="199"/>
        <v>PI.IC.PA.130305.01</v>
      </c>
      <c r="N1609" s="12"/>
      <c r="O1609" s="12" t="str">
        <f t="shared" si="200"/>
        <v>PH.IC.PA.130305.01</v>
      </c>
      <c r="Q1609" s="12" t="str">
        <f t="shared" si="201"/>
        <v>CL.IC.PA.130305.01</v>
      </c>
    </row>
    <row r="1610" spans="1:19" ht="15">
      <c r="A1610" s="25" t="s">
        <v>6896</v>
      </c>
      <c r="B1610" s="25"/>
      <c r="C1610" s="22" t="s">
        <v>8201</v>
      </c>
      <c r="D1610" s="25"/>
      <c r="E1610" s="2" t="s">
        <v>1202</v>
      </c>
      <c r="F1610" s="25" t="s">
        <v>7825</v>
      </c>
      <c r="G1610" s="25" t="s">
        <v>7511</v>
      </c>
      <c r="H1610" s="22" t="s">
        <v>1406</v>
      </c>
      <c r="I1610" s="25" t="s">
        <v>7512</v>
      </c>
      <c r="J1610" s="11" t="str">
        <f t="shared" si="198"/>
        <v>IC.PA.130306</v>
      </c>
      <c r="K1610" s="2" t="s">
        <v>1192</v>
      </c>
      <c r="L1610" t="str">
        <f t="shared" si="197"/>
        <v xml:space="preserve">      Aggravating factor exercise</v>
      </c>
      <c r="M1610" s="2" t="str">
        <f t="shared" si="199"/>
        <v>PI.IC.PA.130306.01</v>
      </c>
      <c r="N1610" s="12"/>
      <c r="O1610" s="12" t="str">
        <f t="shared" si="200"/>
        <v>PH.IC.PA.130306.01</v>
      </c>
      <c r="Q1610" s="12" t="str">
        <f t="shared" si="201"/>
        <v>CL.IC.PA.130306.01</v>
      </c>
    </row>
    <row r="1611" spans="1:19" ht="15">
      <c r="A1611" s="25" t="s">
        <v>6896</v>
      </c>
      <c r="B1611" s="25"/>
      <c r="C1611" s="22" t="s">
        <v>8201</v>
      </c>
      <c r="D1611" s="25"/>
      <c r="E1611" s="2" t="s">
        <v>1202</v>
      </c>
      <c r="F1611" s="25" t="s">
        <v>7825</v>
      </c>
      <c r="G1611" s="25" t="s">
        <v>7513</v>
      </c>
      <c r="H1611" s="22" t="s">
        <v>1419</v>
      </c>
      <c r="I1611" s="25" t="s">
        <v>4448</v>
      </c>
      <c r="J1611" s="11" t="str">
        <f t="shared" si="198"/>
        <v>IC.PA.130307</v>
      </c>
      <c r="K1611" s="2" t="s">
        <v>1192</v>
      </c>
      <c r="L1611" t="str">
        <f t="shared" si="197"/>
        <v xml:space="preserve">      Aggravating factor light</v>
      </c>
      <c r="M1611" s="2" t="str">
        <f t="shared" si="199"/>
        <v>PI.IC.PA.130307.01</v>
      </c>
      <c r="N1611" s="12"/>
      <c r="O1611" s="12" t="str">
        <f t="shared" si="200"/>
        <v>PH.IC.PA.130307.01</v>
      </c>
      <c r="Q1611" s="12" t="str">
        <f t="shared" si="201"/>
        <v>CL.IC.PA.130307.01</v>
      </c>
    </row>
    <row r="1612" spans="1:19" ht="15">
      <c r="A1612" s="25" t="s">
        <v>6896</v>
      </c>
      <c r="B1612" s="25"/>
      <c r="C1612" s="22" t="s">
        <v>8201</v>
      </c>
      <c r="D1612" s="25"/>
      <c r="E1612" s="2" t="s">
        <v>1202</v>
      </c>
      <c r="F1612" s="25" t="s">
        <v>7825</v>
      </c>
      <c r="G1612" s="25" t="s">
        <v>7514</v>
      </c>
      <c r="H1612" s="22" t="s">
        <v>1550</v>
      </c>
      <c r="I1612" s="25" t="s">
        <v>7515</v>
      </c>
      <c r="J1612" s="11" t="str">
        <f t="shared" si="198"/>
        <v>IC.PA.130308</v>
      </c>
      <c r="K1612" s="2" t="s">
        <v>1192</v>
      </c>
      <c r="L1612" t="str">
        <f t="shared" si="197"/>
        <v xml:space="preserve">      Aggravating factor movement</v>
      </c>
      <c r="M1612" s="2" t="str">
        <f t="shared" si="199"/>
        <v>PI.IC.PA.130308.01</v>
      </c>
      <c r="N1612" s="12"/>
      <c r="O1612" s="12" t="str">
        <f t="shared" si="200"/>
        <v>PH.IC.PA.130308.01</v>
      </c>
      <c r="Q1612" s="12" t="str">
        <f t="shared" si="201"/>
        <v>CL.IC.PA.130308.01</v>
      </c>
    </row>
    <row r="1613" spans="1:19" ht="15">
      <c r="A1613" s="25" t="s">
        <v>6896</v>
      </c>
      <c r="B1613" s="25"/>
      <c r="C1613" s="22" t="s">
        <v>8201</v>
      </c>
      <c r="D1613" s="25"/>
      <c r="E1613" s="2" t="s">
        <v>1202</v>
      </c>
      <c r="F1613" s="25" t="s">
        <v>7825</v>
      </c>
      <c r="G1613" s="25" t="s">
        <v>7516</v>
      </c>
      <c r="H1613" s="22" t="s">
        <v>1551</v>
      </c>
      <c r="I1613" s="25" t="s">
        <v>7654</v>
      </c>
      <c r="J1613" s="11" t="str">
        <f t="shared" si="198"/>
        <v>IC.PA.130309</v>
      </c>
      <c r="K1613" s="2" t="s">
        <v>1192</v>
      </c>
      <c r="L1613" t="str">
        <f t="shared" si="197"/>
        <v xml:space="preserve">      Aggravating factor noise</v>
      </c>
      <c r="M1613" s="2" t="str">
        <f t="shared" si="199"/>
        <v>PI.IC.PA.130309.01</v>
      </c>
      <c r="N1613" s="12"/>
      <c r="O1613" s="12" t="str">
        <f t="shared" si="200"/>
        <v>PH.IC.PA.130309.01</v>
      </c>
      <c r="Q1613" s="12" t="str">
        <f t="shared" si="201"/>
        <v>CL.IC.PA.130309.01</v>
      </c>
    </row>
    <row r="1614" spans="1:19" ht="15">
      <c r="A1614" s="25" t="s">
        <v>6896</v>
      </c>
      <c r="B1614" s="25"/>
      <c r="C1614" s="22" t="s">
        <v>8201</v>
      </c>
      <c r="D1614" s="25"/>
      <c r="E1614" s="2" t="s">
        <v>1202</v>
      </c>
      <c r="F1614" s="25" t="s">
        <v>7825</v>
      </c>
      <c r="G1614" s="25" t="s">
        <v>7655</v>
      </c>
      <c r="H1614" s="22" t="s">
        <v>1571</v>
      </c>
      <c r="I1614" s="25" t="s">
        <v>5253</v>
      </c>
      <c r="J1614" s="11" t="str">
        <f t="shared" si="198"/>
        <v>IC.PA.130310</v>
      </c>
      <c r="K1614" s="2" t="s">
        <v>1192</v>
      </c>
      <c r="L1614" t="str">
        <f t="shared" si="197"/>
        <v xml:space="preserve">      Aggravating factor position change</v>
      </c>
      <c r="M1614" s="2" t="str">
        <f t="shared" si="199"/>
        <v>PI.IC.PA.130310.01</v>
      </c>
      <c r="N1614" s="12"/>
      <c r="O1614" s="12" t="str">
        <f t="shared" si="200"/>
        <v>PH.IC.PA.130310.01</v>
      </c>
      <c r="Q1614" s="12" t="str">
        <f t="shared" si="201"/>
        <v>CL.IC.PA.130310.01</v>
      </c>
    </row>
    <row r="1615" spans="1:19" ht="15">
      <c r="A1615" s="25" t="s">
        <v>6896</v>
      </c>
      <c r="B1615" s="25"/>
      <c r="C1615" s="22" t="s">
        <v>8201</v>
      </c>
      <c r="D1615" s="25"/>
      <c r="E1615" s="2" t="s">
        <v>1202</v>
      </c>
      <c r="F1615" s="25" t="s">
        <v>7825</v>
      </c>
      <c r="G1615" s="25" t="s">
        <v>7656</v>
      </c>
      <c r="H1615" s="22" t="s">
        <v>1298</v>
      </c>
      <c r="I1615" s="25" t="s">
        <v>7657</v>
      </c>
      <c r="J1615" s="11" t="str">
        <f t="shared" si="198"/>
        <v>IC.PA.130311</v>
      </c>
      <c r="K1615" s="2" t="s">
        <v>1192</v>
      </c>
      <c r="L1615" t="str">
        <f t="shared" si="197"/>
        <v xml:space="preserve">      Aggravating factor stress</v>
      </c>
      <c r="M1615" s="2" t="str">
        <f t="shared" si="199"/>
        <v>PI.IC.PA.130311.01</v>
      </c>
      <c r="N1615" s="12"/>
      <c r="O1615" s="12" t="str">
        <f t="shared" si="200"/>
        <v>PH.IC.PA.130311.01</v>
      </c>
      <c r="Q1615" s="12" t="str">
        <f t="shared" si="201"/>
        <v>CL.IC.PA.130311.01</v>
      </c>
    </row>
    <row r="1616" spans="1:19" ht="15">
      <c r="A1616" t="s">
        <v>6896</v>
      </c>
      <c r="C1616" s="22" t="s">
        <v>8201</v>
      </c>
      <c r="D1616" s="25"/>
      <c r="E1616" s="2" t="s">
        <v>1202</v>
      </c>
      <c r="F1616" s="25" t="s">
        <v>7825</v>
      </c>
      <c r="G1616" t="s">
        <v>7658</v>
      </c>
      <c r="H1616" s="22" t="s">
        <v>11023</v>
      </c>
      <c r="I1616" t="s">
        <v>7659</v>
      </c>
      <c r="J1616" s="11" t="str">
        <f t="shared" si="198"/>
        <v>IC.PA.130312</v>
      </c>
      <c r="K1616" s="2" t="s">
        <v>1192</v>
      </c>
      <c r="L1616" t="str">
        <f t="shared" si="197"/>
        <v xml:space="preserve">      Aggravating treatment</v>
      </c>
      <c r="M1616" s="2" t="str">
        <f t="shared" si="199"/>
        <v>PI.IC.PA.130312.01</v>
      </c>
      <c r="N1616" s="12"/>
      <c r="O1616" s="12" t="str">
        <f t="shared" si="200"/>
        <v>PH.IC.PA.130312.01</v>
      </c>
      <c r="Q1616" s="12" t="str">
        <f t="shared" si="201"/>
        <v>CL.IC.PA.130312.01</v>
      </c>
      <c r="R1616" t="s">
        <v>1141</v>
      </c>
      <c r="S1616">
        <v>799</v>
      </c>
    </row>
    <row r="1617" spans="1:17" ht="15">
      <c r="A1617" s="25" t="s">
        <v>6896</v>
      </c>
      <c r="B1617" s="25"/>
      <c r="C1617" s="22" t="s">
        <v>8201</v>
      </c>
      <c r="D1617" s="25" t="s">
        <v>7818</v>
      </c>
      <c r="E1617" s="2" t="s">
        <v>948</v>
      </c>
      <c r="F1617" s="25" t="s">
        <v>7825</v>
      </c>
      <c r="G1617" s="25" t="s">
        <v>7660</v>
      </c>
      <c r="H1617" s="22" t="s">
        <v>1396</v>
      </c>
      <c r="I1617" s="25" t="s">
        <v>1188</v>
      </c>
      <c r="J1617" s="11" t="str">
        <f t="shared" si="198"/>
        <v>IC.PA.130401</v>
      </c>
      <c r="K1617" s="2" t="s">
        <v>1192</v>
      </c>
      <c r="L1617" t="str">
        <f t="shared" si="197"/>
        <v xml:space="preserve">       Trigger none</v>
      </c>
      <c r="M1617" s="2" t="str">
        <f t="shared" si="199"/>
        <v>PI.IC.PA.130401.01</v>
      </c>
      <c r="N1617" s="12"/>
      <c r="O1617" s="12" t="str">
        <f t="shared" si="200"/>
        <v>PH.IC.PA.130401.01</v>
      </c>
      <c r="Q1617" s="12" t="str">
        <f t="shared" si="201"/>
        <v>CL.IC.PA.130401.01</v>
      </c>
    </row>
    <row r="1618" spans="1:17" ht="15">
      <c r="A1618" s="25" t="s">
        <v>6896</v>
      </c>
      <c r="B1618" s="25"/>
      <c r="C1618" s="22" t="s">
        <v>8201</v>
      </c>
      <c r="D1618" s="25"/>
      <c r="E1618" s="2" t="s">
        <v>7070</v>
      </c>
      <c r="F1618" s="25" t="s">
        <v>7825</v>
      </c>
      <c r="G1618" s="25" t="s">
        <v>7661</v>
      </c>
      <c r="H1618" s="22" t="s">
        <v>1398</v>
      </c>
      <c r="I1618" s="25" t="s">
        <v>7662</v>
      </c>
      <c r="J1618" s="11" t="str">
        <f t="shared" si="198"/>
        <v>IC.PA.130402</v>
      </c>
      <c r="K1618" s="2" t="s">
        <v>1192</v>
      </c>
      <c r="L1618" t="str">
        <f t="shared" si="197"/>
        <v xml:space="preserve">       Trigger anxiety</v>
      </c>
      <c r="M1618" s="2" t="str">
        <f t="shared" si="199"/>
        <v>PI.IC.PA.130402.01</v>
      </c>
      <c r="N1618" s="12"/>
      <c r="O1618" s="12" t="str">
        <f t="shared" si="200"/>
        <v>PH.IC.PA.130402.01</v>
      </c>
      <c r="Q1618" s="12" t="str">
        <f t="shared" si="201"/>
        <v>CL.IC.PA.130402.01</v>
      </c>
    </row>
    <row r="1619" spans="1:17" ht="15">
      <c r="A1619" s="25" t="s">
        <v>6896</v>
      </c>
      <c r="B1619" s="25"/>
      <c r="C1619" s="22" t="s">
        <v>8201</v>
      </c>
      <c r="D1619" s="25"/>
      <c r="E1619" s="2" t="s">
        <v>7070</v>
      </c>
      <c r="F1619" s="25" t="s">
        <v>7825</v>
      </c>
      <c r="G1619" s="25" t="s">
        <v>7527</v>
      </c>
      <c r="H1619" s="22" t="s">
        <v>1400</v>
      </c>
      <c r="I1619" s="25" t="s">
        <v>7528</v>
      </c>
      <c r="J1619" s="11" t="str">
        <f t="shared" si="198"/>
        <v>IC.PA.130403</v>
      </c>
      <c r="K1619" s="2" t="s">
        <v>1192</v>
      </c>
      <c r="L1619" t="str">
        <f t="shared" si="197"/>
        <v xml:space="preserve">       Trigger coughing</v>
      </c>
      <c r="M1619" s="2" t="str">
        <f t="shared" si="199"/>
        <v>PI.IC.PA.130403.01</v>
      </c>
      <c r="N1619" s="12"/>
      <c r="O1619" s="12" t="str">
        <f t="shared" si="200"/>
        <v>PH.IC.PA.130403.01</v>
      </c>
      <c r="Q1619" s="12" t="str">
        <f t="shared" si="201"/>
        <v>CL.IC.PA.130403.01</v>
      </c>
    </row>
    <row r="1620" spans="1:17" ht="15">
      <c r="A1620" s="25" t="s">
        <v>6896</v>
      </c>
      <c r="B1620" s="25"/>
      <c r="C1620" s="22" t="s">
        <v>8201</v>
      </c>
      <c r="D1620" s="25"/>
      <c r="E1620" s="2" t="s">
        <v>7070</v>
      </c>
      <c r="F1620" s="25" t="s">
        <v>7825</v>
      </c>
      <c r="G1620" s="25" t="s">
        <v>7529</v>
      </c>
      <c r="H1620" s="22" t="s">
        <v>1402</v>
      </c>
      <c r="I1620" s="25" t="s">
        <v>7364</v>
      </c>
      <c r="J1620" s="11" t="str">
        <f t="shared" si="198"/>
        <v>IC.PA.130404</v>
      </c>
      <c r="K1620" s="2" t="s">
        <v>1192</v>
      </c>
      <c r="L1620" t="str">
        <f t="shared" si="197"/>
        <v xml:space="preserve">       Trigger deep breathing</v>
      </c>
      <c r="M1620" s="2" t="str">
        <f t="shared" si="199"/>
        <v>PI.IC.PA.130404.01</v>
      </c>
      <c r="N1620" s="12"/>
      <c r="O1620" s="12" t="str">
        <f t="shared" si="200"/>
        <v>PH.IC.PA.130404.01</v>
      </c>
      <c r="Q1620" s="12" t="str">
        <f t="shared" si="201"/>
        <v>CL.IC.PA.130404.01</v>
      </c>
    </row>
    <row r="1621" spans="1:17" ht="15">
      <c r="A1621" s="25" t="s">
        <v>6896</v>
      </c>
      <c r="B1621" s="25"/>
      <c r="C1621" s="22" t="s">
        <v>8201</v>
      </c>
      <c r="D1621" s="25"/>
      <c r="E1621" s="2" t="s">
        <v>7070</v>
      </c>
      <c r="F1621" s="25" t="s">
        <v>7825</v>
      </c>
      <c r="G1621" s="25" t="s">
        <v>7365</v>
      </c>
      <c r="H1621" s="22" t="s">
        <v>1404</v>
      </c>
      <c r="I1621" s="25" t="s">
        <v>7366</v>
      </c>
      <c r="J1621" s="11" t="str">
        <f t="shared" si="198"/>
        <v>IC.PA.130405</v>
      </c>
      <c r="K1621" s="2" t="s">
        <v>1192</v>
      </c>
      <c r="L1621" t="str">
        <f t="shared" si="197"/>
        <v xml:space="preserve">       Trigger stress</v>
      </c>
      <c r="M1621" s="2" t="str">
        <f t="shared" si="199"/>
        <v>PI.IC.PA.130405.01</v>
      </c>
      <c r="N1621" s="12"/>
      <c r="O1621" s="12" t="str">
        <f t="shared" si="200"/>
        <v>PH.IC.PA.130405.01</v>
      </c>
      <c r="Q1621" s="12" t="str">
        <f t="shared" si="201"/>
        <v>CL.IC.PA.130405.01</v>
      </c>
    </row>
    <row r="1622" spans="1:17" ht="15">
      <c r="A1622" s="25" t="s">
        <v>6896</v>
      </c>
      <c r="B1622" s="25"/>
      <c r="C1622" s="22" t="s">
        <v>8201</v>
      </c>
      <c r="D1622" s="25"/>
      <c r="E1622" s="2" t="s">
        <v>7070</v>
      </c>
      <c r="F1622" s="25" t="s">
        <v>7825</v>
      </c>
      <c r="G1622" s="25" t="s">
        <v>7367</v>
      </c>
      <c r="H1622" s="22" t="s">
        <v>1406</v>
      </c>
      <c r="I1622" s="25" t="s">
        <v>7368</v>
      </c>
      <c r="J1622" s="11" t="str">
        <f t="shared" si="198"/>
        <v>IC.PA.130406</v>
      </c>
      <c r="K1622" s="2" t="s">
        <v>1192</v>
      </c>
      <c r="L1622" t="str">
        <f t="shared" si="197"/>
        <v xml:space="preserve">       Trigger cold</v>
      </c>
      <c r="M1622" s="2" t="str">
        <f t="shared" si="199"/>
        <v>PI.IC.PA.130406.01</v>
      </c>
      <c r="N1622" s="12"/>
      <c r="O1622" s="12" t="str">
        <f t="shared" si="200"/>
        <v>PH.IC.PA.130406.01</v>
      </c>
      <c r="Q1622" s="12" t="str">
        <f t="shared" si="201"/>
        <v>CL.IC.PA.130406.01</v>
      </c>
    </row>
    <row r="1623" spans="1:17" ht="15">
      <c r="A1623" s="25" t="s">
        <v>6896</v>
      </c>
      <c r="B1623" s="25"/>
      <c r="C1623" s="22" t="s">
        <v>8201</v>
      </c>
      <c r="D1623" s="25"/>
      <c r="E1623" s="2" t="s">
        <v>7070</v>
      </c>
      <c r="F1623" s="25" t="s">
        <v>7825</v>
      </c>
      <c r="G1623" s="25" t="s">
        <v>7369</v>
      </c>
      <c r="H1623" s="22" t="s">
        <v>1419</v>
      </c>
      <c r="I1623" s="25" t="s">
        <v>7533</v>
      </c>
      <c r="J1623" s="11" t="str">
        <f t="shared" si="198"/>
        <v>IC.PA.130407</v>
      </c>
      <c r="K1623" s="2" t="s">
        <v>1192</v>
      </c>
      <c r="L1623" t="str">
        <f t="shared" si="197"/>
        <v xml:space="preserve">       Trigger heat</v>
      </c>
      <c r="M1623" s="2" t="str">
        <f t="shared" si="199"/>
        <v>PI.IC.PA.130407.01</v>
      </c>
      <c r="N1623" s="12"/>
      <c r="O1623" s="12" t="str">
        <f t="shared" si="200"/>
        <v>PH.IC.PA.130407.01</v>
      </c>
      <c r="Q1623" s="12" t="str">
        <f t="shared" si="201"/>
        <v>CL.IC.PA.130407.01</v>
      </c>
    </row>
    <row r="1624" spans="1:17" ht="15">
      <c r="A1624" s="25" t="s">
        <v>6896</v>
      </c>
      <c r="B1624" s="25"/>
      <c r="C1624" s="22" t="s">
        <v>8201</v>
      </c>
      <c r="D1624" s="25"/>
      <c r="E1624" s="2" t="s">
        <v>7070</v>
      </c>
      <c r="F1624" s="25" t="s">
        <v>7825</v>
      </c>
      <c r="G1624" s="25" t="s">
        <v>7534</v>
      </c>
      <c r="H1624" s="22" t="s">
        <v>1550</v>
      </c>
      <c r="I1624" s="25" t="s">
        <v>7535</v>
      </c>
      <c r="J1624" s="11" t="str">
        <f t="shared" si="198"/>
        <v>IC.PA.130408</v>
      </c>
      <c r="K1624" s="2" t="s">
        <v>1192</v>
      </c>
      <c r="L1624" t="str">
        <f t="shared" si="197"/>
        <v xml:space="preserve">       Trigger exercise</v>
      </c>
      <c r="M1624" s="2" t="str">
        <f t="shared" si="199"/>
        <v>PI.IC.PA.130408.01</v>
      </c>
      <c r="N1624" s="12"/>
      <c r="O1624" s="12" t="str">
        <f t="shared" si="200"/>
        <v>PH.IC.PA.130408.01</v>
      </c>
      <c r="Q1624" s="12" t="str">
        <f t="shared" si="201"/>
        <v>CL.IC.PA.130408.01</v>
      </c>
    </row>
    <row r="1625" spans="1:17" ht="15">
      <c r="A1625" s="25" t="s">
        <v>6896</v>
      </c>
      <c r="B1625" s="25"/>
      <c r="C1625" s="22" t="s">
        <v>8201</v>
      </c>
      <c r="D1625" s="25"/>
      <c r="E1625" s="2" t="s">
        <v>7070</v>
      </c>
      <c r="F1625" s="25" t="s">
        <v>7825</v>
      </c>
      <c r="G1625" s="25" t="s">
        <v>7536</v>
      </c>
      <c r="H1625" s="22" t="s">
        <v>1551</v>
      </c>
      <c r="I1625" s="25" t="s">
        <v>7537</v>
      </c>
      <c r="J1625" s="11" t="str">
        <f t="shared" si="198"/>
        <v>IC.PA.130409</v>
      </c>
      <c r="K1625" s="2" t="s">
        <v>1192</v>
      </c>
      <c r="L1625" t="str">
        <f t="shared" si="197"/>
        <v xml:space="preserve">       Trigger light</v>
      </c>
      <c r="M1625" s="2" t="str">
        <f t="shared" si="199"/>
        <v>PI.IC.PA.130409.01</v>
      </c>
      <c r="N1625" s="12"/>
      <c r="O1625" s="12" t="str">
        <f t="shared" si="200"/>
        <v>PH.IC.PA.130409.01</v>
      </c>
      <c r="Q1625" s="12" t="str">
        <f t="shared" si="201"/>
        <v>CL.IC.PA.130409.01</v>
      </c>
    </row>
    <row r="1626" spans="1:17" ht="15">
      <c r="A1626" s="25" t="s">
        <v>6896</v>
      </c>
      <c r="B1626" s="25"/>
      <c r="C1626" s="22" t="s">
        <v>8201</v>
      </c>
      <c r="D1626" s="25"/>
      <c r="E1626" s="2" t="s">
        <v>7070</v>
      </c>
      <c r="F1626" s="25" t="s">
        <v>7825</v>
      </c>
      <c r="G1626" s="25" t="s">
        <v>7538</v>
      </c>
      <c r="H1626" s="22" t="s">
        <v>1571</v>
      </c>
      <c r="I1626" s="25" t="s">
        <v>7383</v>
      </c>
      <c r="J1626" s="11" t="str">
        <f t="shared" si="198"/>
        <v>IC.PA.130410</v>
      </c>
      <c r="K1626" s="2" t="s">
        <v>1192</v>
      </c>
      <c r="L1626" t="str">
        <f t="shared" si="197"/>
        <v xml:space="preserve">       Trigger movement</v>
      </c>
      <c r="M1626" s="2" t="str">
        <f t="shared" si="199"/>
        <v>PI.IC.PA.130410.01</v>
      </c>
      <c r="N1626" s="12"/>
      <c r="O1626" s="12" t="str">
        <f t="shared" si="200"/>
        <v>PH.IC.PA.130410.01</v>
      </c>
      <c r="Q1626" s="12" t="str">
        <f t="shared" si="201"/>
        <v>CL.IC.PA.130410.01</v>
      </c>
    </row>
    <row r="1627" spans="1:17" ht="15">
      <c r="A1627" s="25" t="s">
        <v>6896</v>
      </c>
      <c r="B1627" s="25"/>
      <c r="C1627" s="22" t="s">
        <v>8201</v>
      </c>
      <c r="D1627" s="25"/>
      <c r="E1627" s="2" t="s">
        <v>7070</v>
      </c>
      <c r="F1627" s="25" t="s">
        <v>7825</v>
      </c>
      <c r="G1627" s="25" t="s">
        <v>7384</v>
      </c>
      <c r="H1627" s="22" t="s">
        <v>1298</v>
      </c>
      <c r="I1627" s="25" t="s">
        <v>7385</v>
      </c>
      <c r="J1627" s="11" t="str">
        <f t="shared" si="198"/>
        <v>IC.PA.130411</v>
      </c>
      <c r="K1627" s="2" t="s">
        <v>1192</v>
      </c>
      <c r="L1627" t="str">
        <f t="shared" si="197"/>
        <v xml:space="preserve">       Trigger walking</v>
      </c>
      <c r="M1627" s="2" t="str">
        <f t="shared" si="199"/>
        <v>PI.IC.PA.130411.01</v>
      </c>
      <c r="N1627" s="12"/>
      <c r="O1627" s="12" t="str">
        <f t="shared" si="200"/>
        <v>PH.IC.PA.130411.01</v>
      </c>
      <c r="Q1627" s="12" t="str">
        <f t="shared" si="201"/>
        <v>CL.IC.PA.130411.01</v>
      </c>
    </row>
    <row r="1628" spans="1:17" ht="15">
      <c r="A1628" s="25" t="s">
        <v>6896</v>
      </c>
      <c r="B1628" s="25"/>
      <c r="C1628" s="22" t="s">
        <v>8201</v>
      </c>
      <c r="D1628" s="25"/>
      <c r="E1628" s="2" t="s">
        <v>7070</v>
      </c>
      <c r="F1628" s="25" t="s">
        <v>7825</v>
      </c>
      <c r="G1628" s="25" t="s">
        <v>7386</v>
      </c>
      <c r="H1628" s="22" t="s">
        <v>1299</v>
      </c>
      <c r="I1628" s="25" t="s">
        <v>7206</v>
      </c>
      <c r="J1628" s="11" t="str">
        <f t="shared" si="198"/>
        <v>IC.PA.130412</v>
      </c>
      <c r="K1628" s="2" t="s">
        <v>1192</v>
      </c>
      <c r="L1628" t="str">
        <f t="shared" si="197"/>
        <v xml:space="preserve">       Trigger noise</v>
      </c>
      <c r="M1628" s="2" t="str">
        <f t="shared" si="199"/>
        <v>PI.IC.PA.130412.01</v>
      </c>
      <c r="N1628" s="12"/>
      <c r="O1628" s="12" t="str">
        <f t="shared" si="200"/>
        <v>PH.IC.PA.130412.01</v>
      </c>
      <c r="Q1628" s="12" t="str">
        <f t="shared" si="201"/>
        <v>CL.IC.PA.130412.01</v>
      </c>
    </row>
    <row r="1629" spans="1:17" ht="15">
      <c r="A1629" s="25" t="s">
        <v>6896</v>
      </c>
      <c r="B1629" s="25"/>
      <c r="C1629" s="22" t="s">
        <v>8201</v>
      </c>
      <c r="D1629" s="25"/>
      <c r="E1629" s="2" t="s">
        <v>7070</v>
      </c>
      <c r="F1629" s="25" t="s">
        <v>7825</v>
      </c>
      <c r="G1629" s="25" t="s">
        <v>7021</v>
      </c>
      <c r="H1629" s="22" t="s">
        <v>1300</v>
      </c>
      <c r="I1629" s="25" t="s">
        <v>7022</v>
      </c>
      <c r="J1629" s="11" t="str">
        <f t="shared" si="198"/>
        <v>IC.PA.130413</v>
      </c>
      <c r="K1629" s="2" t="s">
        <v>1192</v>
      </c>
      <c r="L1629" t="str">
        <f t="shared" si="197"/>
        <v xml:space="preserve">       Trigger weather change</v>
      </c>
      <c r="M1629" s="2" t="str">
        <f t="shared" si="199"/>
        <v>PI.IC.PA.130413.01</v>
      </c>
      <c r="N1629" s="12"/>
      <c r="O1629" s="12" t="str">
        <f t="shared" si="200"/>
        <v>PH.IC.PA.130413.01</v>
      </c>
      <c r="Q1629" s="12" t="str">
        <f t="shared" si="201"/>
        <v>CL.IC.PA.130413.01</v>
      </c>
    </row>
    <row r="1630" spans="1:17" ht="15">
      <c r="A1630" s="25" t="s">
        <v>6896</v>
      </c>
      <c r="B1630" s="25"/>
      <c r="C1630" s="22" t="s">
        <v>8201</v>
      </c>
      <c r="D1630" s="25"/>
      <c r="E1630" s="2" t="s">
        <v>7070</v>
      </c>
      <c r="F1630" s="25" t="s">
        <v>7825</v>
      </c>
      <c r="G1630" s="25" t="s">
        <v>7023</v>
      </c>
      <c r="H1630" s="22" t="s">
        <v>1301</v>
      </c>
      <c r="I1630" s="25" t="s">
        <v>7024</v>
      </c>
      <c r="J1630" s="11" t="str">
        <f t="shared" si="198"/>
        <v>IC.PA.130414</v>
      </c>
      <c r="K1630" s="2" t="s">
        <v>1192</v>
      </c>
      <c r="L1630" t="str">
        <f t="shared" si="197"/>
        <v xml:space="preserve">       Trigger sleep deficit</v>
      </c>
      <c r="M1630" s="2" t="str">
        <f t="shared" si="199"/>
        <v>PI.IC.PA.130414.01</v>
      </c>
      <c r="N1630" s="12"/>
      <c r="O1630" s="12" t="str">
        <f t="shared" si="200"/>
        <v>PH.IC.PA.130414.01</v>
      </c>
      <c r="Q1630" s="12" t="str">
        <f t="shared" si="201"/>
        <v>CL.IC.PA.130414.01</v>
      </c>
    </row>
    <row r="1631" spans="1:17" ht="15">
      <c r="A1631" s="25" t="s">
        <v>6896</v>
      </c>
      <c r="B1631" s="25"/>
      <c r="C1631" s="22" t="s">
        <v>8201</v>
      </c>
      <c r="D1631" s="25"/>
      <c r="E1631" s="2" t="s">
        <v>7070</v>
      </c>
      <c r="F1631" s="25" t="s">
        <v>7825</v>
      </c>
      <c r="G1631" s="25" t="s">
        <v>7025</v>
      </c>
      <c r="H1631" s="22" t="s">
        <v>1468</v>
      </c>
      <c r="I1631" s="25" t="s">
        <v>7026</v>
      </c>
      <c r="J1631" s="11" t="str">
        <f t="shared" si="198"/>
        <v>IC.PA.130415</v>
      </c>
      <c r="K1631" s="2" t="s">
        <v>1192</v>
      </c>
      <c r="L1631" t="str">
        <f t="shared" si="197"/>
        <v xml:space="preserve">       Trigger medication</v>
      </c>
      <c r="M1631" s="2" t="str">
        <f t="shared" si="199"/>
        <v>PI.IC.PA.130415.01</v>
      </c>
      <c r="N1631" s="12"/>
      <c r="O1631" s="12" t="str">
        <f t="shared" si="200"/>
        <v>PH.IC.PA.130415.01</v>
      </c>
      <c r="Q1631" s="12" t="str">
        <f t="shared" si="201"/>
        <v>CL.IC.PA.130415.01</v>
      </c>
    </row>
    <row r="1632" spans="1:17" ht="15">
      <c r="A1632" s="25" t="s">
        <v>6896</v>
      </c>
      <c r="B1632" s="25"/>
      <c r="C1632" s="22" t="s">
        <v>8201</v>
      </c>
      <c r="D1632" s="25"/>
      <c r="E1632" s="2" t="s">
        <v>7070</v>
      </c>
      <c r="F1632" s="25" t="s">
        <v>7825</v>
      </c>
      <c r="G1632" s="25" t="s">
        <v>7213</v>
      </c>
      <c r="H1632" s="22" t="s">
        <v>1469</v>
      </c>
      <c r="I1632" s="25" t="s">
        <v>7214</v>
      </c>
      <c r="J1632" s="11" t="str">
        <f t="shared" si="198"/>
        <v>IC.PA.130416</v>
      </c>
      <c r="K1632" s="2" t="s">
        <v>1192</v>
      </c>
      <c r="L1632" t="str">
        <f t="shared" si="197"/>
        <v xml:space="preserve">       Trigger procedure</v>
      </c>
      <c r="M1632" s="2" t="str">
        <f t="shared" si="199"/>
        <v>PI.IC.PA.130416.01</v>
      </c>
      <c r="N1632" s="12"/>
      <c r="O1632" s="12" t="str">
        <f t="shared" si="200"/>
        <v>PH.IC.PA.130416.01</v>
      </c>
      <c r="Q1632" s="12" t="str">
        <f t="shared" si="201"/>
        <v>CL.IC.PA.130416.01</v>
      </c>
    </row>
    <row r="1633" spans="1:25" ht="15">
      <c r="A1633" t="s">
        <v>6896</v>
      </c>
      <c r="C1633" s="22" t="s">
        <v>8201</v>
      </c>
      <c r="D1633" s="25"/>
      <c r="E1633" s="2" t="s">
        <v>7070</v>
      </c>
      <c r="F1633" s="25" t="s">
        <v>7825</v>
      </c>
      <c r="G1633" t="s">
        <v>7215</v>
      </c>
      <c r="H1633" s="22" t="s">
        <v>1138</v>
      </c>
      <c r="I1633" t="s">
        <v>7752</v>
      </c>
      <c r="J1633" s="11" t="str">
        <f t="shared" si="198"/>
        <v>IC.PA.130417</v>
      </c>
      <c r="K1633" s="2" t="s">
        <v>1192</v>
      </c>
      <c r="L1633" t="str">
        <f t="shared" si="197"/>
        <v>Trigger Cardiac</v>
      </c>
      <c r="M1633" s="2" t="str">
        <f t="shared" si="199"/>
        <v>PI.IC.PA.130417.01</v>
      </c>
      <c r="N1633" s="12"/>
      <c r="O1633" s="12" t="str">
        <f t="shared" si="200"/>
        <v>PH.IC.PA.130417.01</v>
      </c>
      <c r="Q1633" s="12" t="str">
        <f t="shared" si="201"/>
        <v>CL.IC.PA.130417.01</v>
      </c>
      <c r="R1633" t="s">
        <v>1141</v>
      </c>
      <c r="S1633">
        <v>486</v>
      </c>
    </row>
    <row r="1634" spans="1:25" ht="15">
      <c r="A1634" t="s">
        <v>6896</v>
      </c>
      <c r="C1634" s="22" t="s">
        <v>8201</v>
      </c>
      <c r="D1634" s="25"/>
      <c r="E1634" s="2" t="s">
        <v>948</v>
      </c>
      <c r="F1634" s="25" t="s">
        <v>7825</v>
      </c>
      <c r="G1634" t="s">
        <v>7609</v>
      </c>
      <c r="H1634" s="22" t="s">
        <v>965</v>
      </c>
      <c r="I1634" t="s">
        <v>7610</v>
      </c>
      <c r="J1634" s="11" t="str">
        <f t="shared" si="198"/>
        <v>IC.PA.130418</v>
      </c>
      <c r="K1634" s="2" t="s">
        <v>1192</v>
      </c>
      <c r="L1634" t="str">
        <f t="shared" si="197"/>
        <v>Trigger Chronic</v>
      </c>
      <c r="M1634" s="2" t="str">
        <f t="shared" si="199"/>
        <v>PI.IC.PA.130418.01</v>
      </c>
      <c r="N1634" s="12"/>
      <c r="O1634" s="12" t="str">
        <f t="shared" si="200"/>
        <v>PH.IC.PA.130418.01</v>
      </c>
      <c r="Q1634" s="12" t="str">
        <f t="shared" si="201"/>
        <v>CL.IC.PA.130418.01</v>
      </c>
      <c r="R1634" t="s">
        <v>1141</v>
      </c>
      <c r="S1634">
        <v>486</v>
      </c>
    </row>
    <row r="1635" spans="1:25" ht="15">
      <c r="A1635" t="s">
        <v>6896</v>
      </c>
      <c r="C1635" s="22" t="s">
        <v>8201</v>
      </c>
      <c r="D1635" s="25"/>
      <c r="E1635" s="2" t="s">
        <v>948</v>
      </c>
      <c r="F1635" s="25" t="s">
        <v>7825</v>
      </c>
      <c r="G1635" t="s">
        <v>7611</v>
      </c>
      <c r="H1635" s="22" t="s">
        <v>967</v>
      </c>
      <c r="I1635" t="s">
        <v>7635</v>
      </c>
      <c r="J1635" s="11" t="str">
        <f t="shared" si="198"/>
        <v>IC.PA.130419</v>
      </c>
      <c r="K1635" s="2" t="s">
        <v>1192</v>
      </c>
      <c r="L1635" t="str">
        <f t="shared" si="197"/>
        <v>Trigger Diagnosis</v>
      </c>
      <c r="M1635" s="2" t="str">
        <f t="shared" si="199"/>
        <v>PI.IC.PA.130419.01</v>
      </c>
      <c r="N1635" s="12"/>
      <c r="O1635" s="12" t="str">
        <f t="shared" si="200"/>
        <v>PH.IC.PA.130419.01</v>
      </c>
      <c r="Q1635" s="12" t="str">
        <f t="shared" si="201"/>
        <v>CL.IC.PA.130419.01</v>
      </c>
      <c r="R1635" t="s">
        <v>1141</v>
      </c>
      <c r="S1635">
        <v>486</v>
      </c>
    </row>
    <row r="1636" spans="1:25" ht="15">
      <c r="A1636" t="s">
        <v>6896</v>
      </c>
      <c r="C1636" s="22" t="s">
        <v>8201</v>
      </c>
      <c r="D1636" s="25"/>
      <c r="E1636" s="2" t="s">
        <v>7070</v>
      </c>
      <c r="F1636" s="25" t="s">
        <v>7825</v>
      </c>
      <c r="G1636" t="s">
        <v>7636</v>
      </c>
      <c r="H1636" s="22" t="s">
        <v>6396</v>
      </c>
      <c r="I1636" t="s">
        <v>7728</v>
      </c>
      <c r="J1636" s="11" t="str">
        <f t="shared" si="198"/>
        <v>IC.PA.130420</v>
      </c>
      <c r="K1636" s="2" t="s">
        <v>11324</v>
      </c>
      <c r="L1636" t="str">
        <f t="shared" si="197"/>
        <v xml:space="preserve"> Trigger Incision</v>
      </c>
      <c r="M1636" s="2" t="str">
        <f t="shared" si="199"/>
        <v>PI.IC.PA.130420.01</v>
      </c>
      <c r="N1636" s="12"/>
      <c r="O1636" s="12" t="str">
        <f t="shared" si="200"/>
        <v>PH.IC.PA.130420.01</v>
      </c>
      <c r="Q1636" s="12" t="str">
        <f t="shared" si="201"/>
        <v>CL.IC.PA.130420.01</v>
      </c>
      <c r="R1636" t="s">
        <v>1141</v>
      </c>
      <c r="S1636">
        <v>486</v>
      </c>
    </row>
    <row r="1637" spans="1:25" ht="15">
      <c r="A1637" t="s">
        <v>6896</v>
      </c>
      <c r="C1637" s="22" t="s">
        <v>8201</v>
      </c>
      <c r="D1637" s="25"/>
      <c r="E1637" s="2" t="s">
        <v>948</v>
      </c>
      <c r="F1637" s="25" t="s">
        <v>7825</v>
      </c>
      <c r="G1637" t="s">
        <v>7875</v>
      </c>
      <c r="H1637" s="22" t="s">
        <v>5577</v>
      </c>
      <c r="I1637" t="s">
        <v>7876</v>
      </c>
      <c r="J1637" s="11" t="str">
        <f t="shared" si="198"/>
        <v>IC.PA.130421</v>
      </c>
      <c r="K1637" s="2" t="s">
        <v>11324</v>
      </c>
      <c r="L1637" t="str">
        <f t="shared" si="197"/>
        <v>Trigger Injury Unknown</v>
      </c>
      <c r="M1637" s="2" t="str">
        <f t="shared" si="199"/>
        <v>PI.IC.PA.130421.01</v>
      </c>
      <c r="N1637" s="12"/>
      <c r="O1637" s="12" t="str">
        <f t="shared" si="200"/>
        <v>PH.IC.PA.130421.01</v>
      </c>
      <c r="Q1637" s="12" t="str">
        <f t="shared" si="201"/>
        <v>CL.IC.PA.130421.01</v>
      </c>
      <c r="R1637" t="s">
        <v>1141</v>
      </c>
      <c r="S1637">
        <v>486</v>
      </c>
    </row>
    <row r="1638" spans="1:25" ht="15">
      <c r="A1638" t="s">
        <v>6896</v>
      </c>
      <c r="C1638" s="22" t="s">
        <v>8201</v>
      </c>
      <c r="D1638" s="25"/>
      <c r="E1638" s="2" t="s">
        <v>948</v>
      </c>
      <c r="F1638" s="25" t="s">
        <v>7825</v>
      </c>
      <c r="G1638" t="s">
        <v>7877</v>
      </c>
      <c r="H1638" s="22" t="s">
        <v>5751</v>
      </c>
      <c r="I1638" t="s">
        <v>7878</v>
      </c>
      <c r="J1638" s="11" t="str">
        <f t="shared" si="198"/>
        <v>IC.PA.130422</v>
      </c>
      <c r="K1638" s="2" t="s">
        <v>11324</v>
      </c>
      <c r="L1638" t="str">
        <f t="shared" si="197"/>
        <v>Trigger Wound</v>
      </c>
      <c r="M1638" s="2" t="str">
        <f t="shared" si="199"/>
        <v>PI.IC.PA.130422.01</v>
      </c>
      <c r="N1638" s="12"/>
      <c r="O1638" s="12" t="str">
        <f t="shared" si="200"/>
        <v>PH.IC.PA.130422.01</v>
      </c>
      <c r="Q1638" s="12" t="str">
        <f t="shared" si="201"/>
        <v>CL.IC.PA.130422.01</v>
      </c>
      <c r="R1638" t="s">
        <v>1141</v>
      </c>
      <c r="S1638">
        <v>486</v>
      </c>
    </row>
    <row r="1639" spans="1:25" ht="15">
      <c r="A1639" s="25" t="s">
        <v>6896</v>
      </c>
      <c r="B1639" s="25"/>
      <c r="C1639" s="22" t="s">
        <v>8201</v>
      </c>
      <c r="D1639" s="25" t="s">
        <v>7819</v>
      </c>
      <c r="E1639" s="2" t="s">
        <v>7071</v>
      </c>
      <c r="F1639" s="25" t="s">
        <v>7825</v>
      </c>
      <c r="G1639" s="25" t="s">
        <v>7585</v>
      </c>
      <c r="H1639" s="22" t="s">
        <v>1396</v>
      </c>
      <c r="I1639" s="25" t="s">
        <v>4611</v>
      </c>
      <c r="J1639" s="11" t="str">
        <f t="shared" si="198"/>
        <v>IC.PA.130501</v>
      </c>
      <c r="K1639" s="2" t="s">
        <v>11324</v>
      </c>
      <c r="L1639" t="str">
        <f t="shared" si="197"/>
        <v xml:space="preserve">      Related symptom diaphoretic</v>
      </c>
      <c r="M1639" s="2" t="str">
        <f t="shared" si="199"/>
        <v>PI.IC.PA.130501.01</v>
      </c>
      <c r="N1639" s="12"/>
      <c r="O1639" s="12" t="str">
        <f t="shared" si="200"/>
        <v>PH.IC.PA.130501.01</v>
      </c>
      <c r="Q1639" s="12" t="str">
        <f t="shared" si="201"/>
        <v>CL.IC.PA.130501.01</v>
      </c>
    </row>
    <row r="1640" spans="1:25" ht="15">
      <c r="A1640" s="25" t="s">
        <v>6896</v>
      </c>
      <c r="B1640" s="25"/>
      <c r="C1640" s="22" t="s">
        <v>8201</v>
      </c>
      <c r="D1640" s="25"/>
      <c r="E1640" s="2" t="s">
        <v>7071</v>
      </c>
      <c r="F1640" s="25" t="s">
        <v>7825</v>
      </c>
      <c r="G1640" s="25" t="s">
        <v>7586</v>
      </c>
      <c r="H1640" s="22" t="s">
        <v>1398</v>
      </c>
      <c r="I1640" s="25" t="s">
        <v>7587</v>
      </c>
      <c r="J1640" s="11" t="str">
        <f t="shared" si="198"/>
        <v>IC.PA.130502</v>
      </c>
      <c r="K1640" s="2" t="s">
        <v>1192</v>
      </c>
      <c r="L1640" t="str">
        <f t="shared" si="197"/>
        <v xml:space="preserve">      Related symptom dizziness</v>
      </c>
      <c r="M1640" s="2" t="str">
        <f t="shared" si="199"/>
        <v>PI.IC.PA.130502.01</v>
      </c>
      <c r="N1640" s="12"/>
      <c r="O1640" s="12" t="str">
        <f t="shared" si="200"/>
        <v>PH.IC.PA.130502.01</v>
      </c>
      <c r="Q1640" s="12" t="str">
        <f t="shared" si="201"/>
        <v>CL.IC.PA.130502.01</v>
      </c>
    </row>
    <row r="1641" spans="1:25" ht="15">
      <c r="A1641" s="25" t="s">
        <v>6896</v>
      </c>
      <c r="B1641" s="25"/>
      <c r="C1641" s="22" t="s">
        <v>8201</v>
      </c>
      <c r="D1641" s="25"/>
      <c r="E1641" s="2" t="s">
        <v>7071</v>
      </c>
      <c r="F1641" s="25" t="s">
        <v>7825</v>
      </c>
      <c r="G1641" s="25" t="s">
        <v>7588</v>
      </c>
      <c r="H1641" s="22" t="s">
        <v>1400</v>
      </c>
      <c r="I1641" s="25" t="s">
        <v>7589</v>
      </c>
      <c r="J1641" s="11" t="str">
        <f t="shared" si="198"/>
        <v>IC.PA.130503</v>
      </c>
      <c r="K1641" s="2" t="s">
        <v>1192</v>
      </c>
      <c r="L1641" t="str">
        <f t="shared" si="197"/>
        <v xml:space="preserve">      Related symptom short of breath</v>
      </c>
      <c r="M1641" s="2" t="str">
        <f t="shared" si="199"/>
        <v>PI.IC.PA.130503.01</v>
      </c>
      <c r="N1641" s="12"/>
      <c r="O1641" s="12" t="str">
        <f t="shared" si="200"/>
        <v>PH.IC.PA.130503.01</v>
      </c>
      <c r="Q1641" s="12" t="str">
        <f t="shared" si="201"/>
        <v>CL.IC.PA.130503.01</v>
      </c>
    </row>
    <row r="1642" spans="1:25" ht="15">
      <c r="A1642" s="25" t="s">
        <v>6896</v>
      </c>
      <c r="B1642" s="25"/>
      <c r="C1642" s="22" t="s">
        <v>8201</v>
      </c>
      <c r="D1642" s="25"/>
      <c r="E1642" s="2" t="s">
        <v>7071</v>
      </c>
      <c r="F1642" s="25" t="s">
        <v>7825</v>
      </c>
      <c r="G1642" s="25" t="s">
        <v>7733</v>
      </c>
      <c r="H1642" s="22" t="s">
        <v>1402</v>
      </c>
      <c r="I1642" s="25" t="s">
        <v>2911</v>
      </c>
      <c r="J1642" s="11" t="str">
        <f t="shared" si="198"/>
        <v>IC.PA.130504</v>
      </c>
      <c r="K1642" s="2" t="s">
        <v>1192</v>
      </c>
      <c r="L1642" t="str">
        <f t="shared" si="197"/>
        <v xml:space="preserve">      Related symptom nauseated</v>
      </c>
      <c r="M1642" s="2" t="str">
        <f t="shared" si="199"/>
        <v>PI.IC.PA.130504.01</v>
      </c>
      <c r="N1642" s="12"/>
      <c r="O1642" s="12" t="str">
        <f t="shared" si="200"/>
        <v>PH.IC.PA.130504.01</v>
      </c>
      <c r="Q1642" s="12" t="str">
        <f t="shared" si="201"/>
        <v>CL.IC.PA.130504.01</v>
      </c>
    </row>
    <row r="1643" spans="1:25" ht="15">
      <c r="A1643" s="25" t="s">
        <v>6896</v>
      </c>
      <c r="B1643" s="25"/>
      <c r="C1643" s="22" t="s">
        <v>8201</v>
      </c>
      <c r="D1643" s="25"/>
      <c r="E1643" s="2" t="s">
        <v>7071</v>
      </c>
      <c r="F1643" s="25" t="s">
        <v>7825</v>
      </c>
      <c r="G1643" s="25" t="s">
        <v>7734</v>
      </c>
      <c r="H1643" s="22" t="s">
        <v>1404</v>
      </c>
      <c r="I1643" s="25" t="s">
        <v>7735</v>
      </c>
      <c r="J1643" s="11" t="str">
        <f t="shared" si="198"/>
        <v>IC.PA.130505</v>
      </c>
      <c r="K1643" s="2" t="s">
        <v>1192</v>
      </c>
      <c r="L1643" t="str">
        <f t="shared" si="197"/>
        <v xml:space="preserve">      Related symptom photophobia</v>
      </c>
      <c r="M1643" s="2" t="str">
        <f t="shared" si="199"/>
        <v>PI.IC.PA.130505.01</v>
      </c>
      <c r="N1643" s="12"/>
      <c r="O1643" s="12" t="str">
        <f t="shared" si="200"/>
        <v>PH.IC.PA.130505.01</v>
      </c>
      <c r="Q1643" s="12" t="str">
        <f t="shared" si="201"/>
        <v>CL.IC.PA.130505.01</v>
      </c>
    </row>
    <row r="1644" spans="1:25" ht="15">
      <c r="A1644" s="25" t="s">
        <v>6896</v>
      </c>
      <c r="B1644" s="25"/>
      <c r="C1644" s="22" t="s">
        <v>8201</v>
      </c>
      <c r="D1644" s="25"/>
      <c r="E1644" s="2" t="s">
        <v>7071</v>
      </c>
      <c r="F1644" s="25" t="s">
        <v>7825</v>
      </c>
      <c r="G1644" s="25" t="s">
        <v>7736</v>
      </c>
      <c r="H1644" s="22" t="s">
        <v>1406</v>
      </c>
      <c r="I1644" s="25" t="s">
        <v>2741</v>
      </c>
      <c r="J1644" s="11" t="str">
        <f t="shared" si="198"/>
        <v>IC.PA.130506</v>
      </c>
      <c r="K1644" s="2" t="s">
        <v>1192</v>
      </c>
      <c r="L1644" t="str">
        <f t="shared" si="197"/>
        <v xml:space="preserve">      Related symptom vomiting</v>
      </c>
      <c r="M1644" s="2" t="str">
        <f t="shared" si="199"/>
        <v>PI.IC.PA.130506.01</v>
      </c>
      <c r="N1644" s="12"/>
      <c r="O1644" s="12" t="str">
        <f t="shared" si="200"/>
        <v>PH.IC.PA.130506.01</v>
      </c>
      <c r="Q1644" s="12" t="str">
        <f t="shared" si="201"/>
        <v>CL.IC.PA.130506.01</v>
      </c>
    </row>
    <row r="1645" spans="1:25" ht="15">
      <c r="A1645" s="25" t="s">
        <v>6896</v>
      </c>
      <c r="B1645" s="25"/>
      <c r="C1645" s="22" t="s">
        <v>8201</v>
      </c>
      <c r="D1645" s="25"/>
      <c r="E1645" s="2" t="s">
        <v>7071</v>
      </c>
      <c r="F1645" s="25" t="s">
        <v>7825</v>
      </c>
      <c r="G1645" s="25" t="s">
        <v>7737</v>
      </c>
      <c r="H1645" s="22" t="s">
        <v>1419</v>
      </c>
      <c r="I1645" s="25" t="s">
        <v>6744</v>
      </c>
      <c r="J1645" s="11" t="str">
        <f t="shared" si="198"/>
        <v>IC.PA.130507</v>
      </c>
      <c r="K1645" s="2" t="s">
        <v>1192</v>
      </c>
      <c r="L1645" t="str">
        <f t="shared" si="197"/>
        <v xml:space="preserve">      Related symptom visual changes</v>
      </c>
      <c r="M1645" s="2" t="str">
        <f t="shared" si="199"/>
        <v>PI.IC.PA.130507.01</v>
      </c>
      <c r="N1645" s="12"/>
      <c r="O1645" s="12" t="str">
        <f t="shared" si="200"/>
        <v>PH.IC.PA.130507.01</v>
      </c>
      <c r="Q1645" s="12" t="str">
        <f t="shared" si="201"/>
        <v>CL.IC.PA.130507.01</v>
      </c>
    </row>
    <row r="1646" spans="1:25" ht="15">
      <c r="A1646" t="s">
        <v>6896</v>
      </c>
      <c r="C1646" s="2" t="s">
        <v>321</v>
      </c>
      <c r="E1646" s="2" t="s">
        <v>7071</v>
      </c>
      <c r="F1646" t="s">
        <v>322</v>
      </c>
      <c r="G1646" t="s">
        <v>516</v>
      </c>
      <c r="H1646" s="22" t="s">
        <v>641</v>
      </c>
      <c r="J1646" s="11" t="str">
        <f t="shared" si="198"/>
        <v>IC.PA.130508</v>
      </c>
      <c r="K1646" s="2" t="s">
        <v>11683</v>
      </c>
      <c r="L1646" t="str">
        <f t="shared" si="197"/>
        <v>Other</v>
      </c>
      <c r="M1646" s="2" t="str">
        <f t="shared" si="199"/>
        <v>PI.IC.PA.130508.01</v>
      </c>
      <c r="N1646" s="12"/>
      <c r="O1646" s="12" t="str">
        <f t="shared" si="200"/>
        <v>PH.IC.PA.130508.01</v>
      </c>
      <c r="Q1646" s="12" t="str">
        <f t="shared" si="201"/>
        <v>CL.IC.PA.130508.01</v>
      </c>
      <c r="X1646" t="s">
        <v>864</v>
      </c>
      <c r="Y1646">
        <v>1126</v>
      </c>
    </row>
    <row r="1647" spans="1:25" ht="15">
      <c r="A1647" s="25" t="s">
        <v>6896</v>
      </c>
      <c r="B1647" s="25"/>
      <c r="C1647" s="22" t="s">
        <v>8201</v>
      </c>
      <c r="D1647" s="25" t="s">
        <v>3290</v>
      </c>
      <c r="E1647" s="2" t="s">
        <v>6888</v>
      </c>
      <c r="F1647" s="25" t="s">
        <v>7826</v>
      </c>
      <c r="G1647" s="25" t="s">
        <v>7739</v>
      </c>
      <c r="H1647" s="22" t="s">
        <v>1396</v>
      </c>
      <c r="I1647" s="25" t="s">
        <v>7740</v>
      </c>
      <c r="J1647" s="11" t="str">
        <f t="shared" si="198"/>
        <v>IC.PA.130601</v>
      </c>
      <c r="K1647" s="2" t="s">
        <v>1192</v>
      </c>
      <c r="L1647" t="str">
        <f t="shared" si="197"/>
        <v xml:space="preserve">      Acute</v>
      </c>
      <c r="M1647" s="2" t="str">
        <f t="shared" si="199"/>
        <v>PI.IC.PA.130601.01</v>
      </c>
      <c r="N1647" s="12"/>
      <c r="O1647" s="12" t="str">
        <f t="shared" si="200"/>
        <v>PH.IC.PA.130601.01</v>
      </c>
      <c r="Q1647" s="12" t="str">
        <f t="shared" si="201"/>
        <v>CL.IC.PA.130601.01</v>
      </c>
    </row>
    <row r="1648" spans="1:25" ht="15">
      <c r="A1648" s="25" t="s">
        <v>6896</v>
      </c>
      <c r="B1648" s="25"/>
      <c r="C1648" s="22" t="s">
        <v>8201</v>
      </c>
      <c r="D1648" s="25"/>
      <c r="E1648" s="2" t="s">
        <v>6888</v>
      </c>
      <c r="F1648" s="25" t="s">
        <v>7826</v>
      </c>
      <c r="G1648" s="25" t="s">
        <v>7597</v>
      </c>
      <c r="H1648" s="22" t="s">
        <v>1398</v>
      </c>
      <c r="I1648" s="25" t="s">
        <v>7598</v>
      </c>
      <c r="J1648" s="11" t="str">
        <f t="shared" si="198"/>
        <v>IC.PA.130602</v>
      </c>
      <c r="K1648" s="2" t="s">
        <v>1192</v>
      </c>
      <c r="L1648" t="str">
        <f t="shared" si="197"/>
        <v xml:space="preserve">      Post surgical acute</v>
      </c>
      <c r="M1648" s="2" t="str">
        <f t="shared" si="199"/>
        <v>PI.IC.PA.130602.01</v>
      </c>
      <c r="N1648" s="12"/>
      <c r="O1648" s="12" t="str">
        <f t="shared" si="200"/>
        <v>PH.IC.PA.130602.01</v>
      </c>
      <c r="Q1648" s="12" t="str">
        <f t="shared" si="201"/>
        <v>CL.IC.PA.130602.01</v>
      </c>
    </row>
    <row r="1649" spans="1:17" ht="15">
      <c r="A1649" s="25" t="s">
        <v>6896</v>
      </c>
      <c r="B1649" s="25"/>
      <c r="C1649" s="22" t="s">
        <v>8201</v>
      </c>
      <c r="D1649" s="25"/>
      <c r="E1649" s="2" t="s">
        <v>6888</v>
      </c>
      <c r="F1649" s="25" t="s">
        <v>7826</v>
      </c>
      <c r="G1649" s="25" t="s">
        <v>7599</v>
      </c>
      <c r="H1649" s="22" t="s">
        <v>1400</v>
      </c>
      <c r="I1649" s="25" t="s">
        <v>7600</v>
      </c>
      <c r="J1649" s="11" t="str">
        <f t="shared" si="198"/>
        <v>IC.PA.130603</v>
      </c>
      <c r="K1649" s="2" t="s">
        <v>1192</v>
      </c>
      <c r="L1649" t="str">
        <f t="shared" si="197"/>
        <v xml:space="preserve">      Post surgical chronic</v>
      </c>
      <c r="M1649" s="2" t="str">
        <f t="shared" si="199"/>
        <v>PI.IC.PA.130603.01</v>
      </c>
      <c r="N1649" s="12"/>
      <c r="O1649" s="12" t="str">
        <f t="shared" si="200"/>
        <v>PH.IC.PA.130603.01</v>
      </c>
      <c r="Q1649" s="12" t="str">
        <f t="shared" si="201"/>
        <v>CL.IC.PA.130603.01</v>
      </c>
    </row>
    <row r="1650" spans="1:17" ht="15">
      <c r="A1650" s="25" t="s">
        <v>6896</v>
      </c>
      <c r="B1650" s="25"/>
      <c r="C1650" s="22" t="s">
        <v>8201</v>
      </c>
      <c r="D1650" s="25"/>
      <c r="E1650" s="2" t="s">
        <v>6888</v>
      </c>
      <c r="F1650" s="25" t="s">
        <v>7826</v>
      </c>
      <c r="G1650" s="25" t="s">
        <v>7672</v>
      </c>
      <c r="H1650" s="22" t="s">
        <v>1402</v>
      </c>
      <c r="I1650" s="25" t="s">
        <v>7602</v>
      </c>
      <c r="J1650" s="11" t="str">
        <f t="shared" si="198"/>
        <v>IC.PA.130604</v>
      </c>
      <c r="K1650" s="2" t="s">
        <v>1192</v>
      </c>
      <c r="L1650" t="str">
        <f t="shared" ref="L1650:L1715" si="202">G1650</f>
        <v xml:space="preserve">      Chronic</v>
      </c>
      <c r="M1650" s="2" t="str">
        <f t="shared" si="199"/>
        <v>PI.IC.PA.130604.01</v>
      </c>
      <c r="N1650" s="12"/>
      <c r="O1650" s="12" t="str">
        <f t="shared" si="200"/>
        <v>PH.IC.PA.130604.01</v>
      </c>
      <c r="Q1650" s="12" t="str">
        <f t="shared" si="201"/>
        <v>CL.IC.PA.130604.01</v>
      </c>
    </row>
    <row r="1651" spans="1:17" ht="15">
      <c r="A1651" s="25" t="s">
        <v>6896</v>
      </c>
      <c r="B1651" s="25"/>
      <c r="C1651" s="22" t="s">
        <v>8201</v>
      </c>
      <c r="D1651" s="25"/>
      <c r="E1651" s="2" t="s">
        <v>6888</v>
      </c>
      <c r="F1651" s="25" t="s">
        <v>7826</v>
      </c>
      <c r="G1651" s="25" t="s">
        <v>7451</v>
      </c>
      <c r="H1651" s="22" t="s">
        <v>1404</v>
      </c>
      <c r="I1651" s="25" t="s">
        <v>6464</v>
      </c>
      <c r="J1651" s="11" t="str">
        <f t="shared" si="198"/>
        <v>IC.PA.130605</v>
      </c>
      <c r="K1651" s="2" t="s">
        <v>1192</v>
      </c>
      <c r="L1651" t="str">
        <f t="shared" si="202"/>
        <v xml:space="preserve">      Cancer related</v>
      </c>
      <c r="M1651" s="2" t="str">
        <f t="shared" si="199"/>
        <v>PI.IC.PA.130605.01</v>
      </c>
      <c r="N1651" s="12"/>
      <c r="O1651" s="12" t="str">
        <f t="shared" si="200"/>
        <v>PH.IC.PA.130605.01</v>
      </c>
      <c r="Q1651" s="12" t="str">
        <f t="shared" si="201"/>
        <v>CL.IC.PA.130605.01</v>
      </c>
    </row>
    <row r="1652" spans="1:17" ht="15">
      <c r="A1652" s="25" t="s">
        <v>6896</v>
      </c>
      <c r="B1652" s="25"/>
      <c r="C1652" s="22" t="s">
        <v>8201</v>
      </c>
      <c r="D1652" s="25" t="s">
        <v>7673</v>
      </c>
      <c r="E1652" s="2" t="s">
        <v>7284</v>
      </c>
      <c r="F1652" s="25" t="s">
        <v>7826</v>
      </c>
      <c r="G1652" s="25" t="s">
        <v>7453</v>
      </c>
      <c r="H1652" s="22" t="s">
        <v>1396</v>
      </c>
      <c r="I1652" s="25" t="s">
        <v>7454</v>
      </c>
      <c r="J1652" s="11" t="str">
        <f t="shared" si="198"/>
        <v>IC.PA.130701</v>
      </c>
      <c r="K1652" s="2" t="s">
        <v>1192</v>
      </c>
      <c r="L1652" t="str">
        <f t="shared" si="202"/>
        <v xml:space="preserve">      Gradual</v>
      </c>
      <c r="M1652" s="2" t="str">
        <f t="shared" si="199"/>
        <v>PI.IC.PA.130701.01</v>
      </c>
      <c r="N1652" s="12"/>
      <c r="O1652" s="12" t="str">
        <f t="shared" si="200"/>
        <v>PH.IC.PA.130701.01</v>
      </c>
      <c r="Q1652" s="12" t="str">
        <f t="shared" si="201"/>
        <v>CL.IC.PA.130701.01</v>
      </c>
    </row>
    <row r="1653" spans="1:17" ht="15">
      <c r="A1653" s="25" t="s">
        <v>6896</v>
      </c>
      <c r="B1653" s="25"/>
      <c r="C1653" s="22" t="s">
        <v>8201</v>
      </c>
      <c r="D1653" s="25"/>
      <c r="E1653" s="2" t="s">
        <v>7284</v>
      </c>
      <c r="F1653" s="25" t="s">
        <v>7826</v>
      </c>
      <c r="G1653" s="25" t="s">
        <v>7455</v>
      </c>
      <c r="H1653" s="22" t="s">
        <v>1398</v>
      </c>
      <c r="I1653" s="25" t="s">
        <v>7456</v>
      </c>
      <c r="J1653" s="11" t="str">
        <f t="shared" si="198"/>
        <v>IC.PA.130702</v>
      </c>
      <c r="K1653" s="2" t="s">
        <v>1192</v>
      </c>
      <c r="L1653" t="str">
        <f t="shared" si="202"/>
        <v xml:space="preserve">      Sudden</v>
      </c>
      <c r="M1653" s="2" t="str">
        <f t="shared" si="199"/>
        <v>PI.IC.PA.130702.01</v>
      </c>
      <c r="N1653" s="12"/>
      <c r="O1653" s="12" t="str">
        <f t="shared" si="200"/>
        <v>PH.IC.PA.130702.01</v>
      </c>
      <c r="Q1653" s="12" t="str">
        <f t="shared" si="201"/>
        <v>CL.IC.PA.130702.01</v>
      </c>
    </row>
    <row r="1654" spans="1:17" ht="15">
      <c r="A1654" s="25" t="s">
        <v>6896</v>
      </c>
      <c r="B1654" s="25"/>
      <c r="C1654" s="22" t="s">
        <v>8201</v>
      </c>
      <c r="D1654" s="25"/>
      <c r="E1654" s="2" t="s">
        <v>7284</v>
      </c>
      <c r="F1654" s="25" t="s">
        <v>7826</v>
      </c>
      <c r="G1654" s="25" t="s">
        <v>7457</v>
      </c>
      <c r="H1654" s="22" t="s">
        <v>1400</v>
      </c>
      <c r="I1654" s="25" t="s">
        <v>7605</v>
      </c>
      <c r="J1654" s="11" t="str">
        <f t="shared" si="198"/>
        <v>IC.PA.130703</v>
      </c>
      <c r="K1654" s="2" t="s">
        <v>1192</v>
      </c>
      <c r="L1654" t="str">
        <f t="shared" si="202"/>
        <v xml:space="preserve">      Post procedure</v>
      </c>
      <c r="M1654" s="2" t="str">
        <f t="shared" si="199"/>
        <v>PI.IC.PA.130703.01</v>
      </c>
      <c r="N1654" s="12"/>
      <c r="O1654" s="12" t="str">
        <f t="shared" si="200"/>
        <v>PH.IC.PA.130703.01</v>
      </c>
      <c r="Q1654" s="12" t="str">
        <f t="shared" si="201"/>
        <v>CL.IC.PA.130703.01</v>
      </c>
    </row>
    <row r="1655" spans="1:17" ht="15">
      <c r="A1655" s="25" t="s">
        <v>6896</v>
      </c>
      <c r="B1655" s="25"/>
      <c r="C1655" s="22" t="s">
        <v>8201</v>
      </c>
      <c r="D1655" s="25"/>
      <c r="E1655" s="2" t="s">
        <v>7284</v>
      </c>
      <c r="F1655" s="25" t="s">
        <v>7826</v>
      </c>
      <c r="G1655" s="25" t="s">
        <v>7606</v>
      </c>
      <c r="H1655" s="22" t="s">
        <v>1402</v>
      </c>
      <c r="I1655" s="25" t="s">
        <v>7607</v>
      </c>
      <c r="J1655" s="11" t="str">
        <f t="shared" si="198"/>
        <v>IC.PA.130704</v>
      </c>
      <c r="K1655" s="2" t="s">
        <v>1192</v>
      </c>
      <c r="L1655" t="str">
        <f t="shared" si="202"/>
        <v xml:space="preserve">      Upon wakening</v>
      </c>
      <c r="M1655" s="2" t="str">
        <f t="shared" si="199"/>
        <v>PI.IC.PA.130704.01</v>
      </c>
      <c r="N1655" s="12"/>
      <c r="O1655" s="12" t="str">
        <f t="shared" si="200"/>
        <v>PH.IC.PA.130704.01</v>
      </c>
      <c r="Q1655" s="12" t="str">
        <f t="shared" si="201"/>
        <v>CL.IC.PA.130704.01</v>
      </c>
    </row>
    <row r="1656" spans="1:17" ht="15">
      <c r="A1656" s="25" t="s">
        <v>6896</v>
      </c>
      <c r="B1656" s="25"/>
      <c r="C1656" s="22" t="s">
        <v>8201</v>
      </c>
      <c r="D1656" s="25"/>
      <c r="E1656" s="2" t="s">
        <v>7284</v>
      </c>
      <c r="F1656" s="25" t="s">
        <v>7826</v>
      </c>
      <c r="G1656" s="25" t="s">
        <v>7608</v>
      </c>
      <c r="H1656" s="22" t="s">
        <v>1404</v>
      </c>
      <c r="I1656" s="25" t="s">
        <v>7464</v>
      </c>
      <c r="J1656" s="11" t="str">
        <f t="shared" si="198"/>
        <v>IC.PA.130705</v>
      </c>
      <c r="K1656" s="2" t="s">
        <v>1192</v>
      </c>
      <c r="L1656" t="str">
        <f t="shared" si="202"/>
        <v xml:space="preserve">      Date/time:  specify</v>
      </c>
      <c r="M1656" s="2" t="str">
        <f t="shared" si="199"/>
        <v>PI.IC.PA.130705.01</v>
      </c>
      <c r="N1656" s="12"/>
      <c r="O1656" s="12" t="str">
        <f t="shared" si="200"/>
        <v>PH.IC.PA.130705.01</v>
      </c>
      <c r="Q1656" s="12" t="str">
        <f t="shared" si="201"/>
        <v>CL.IC.PA.130705.01</v>
      </c>
    </row>
    <row r="1657" spans="1:17" ht="15">
      <c r="A1657" s="25" t="s">
        <v>6896</v>
      </c>
      <c r="B1657" s="25"/>
      <c r="C1657" s="22" t="s">
        <v>8201</v>
      </c>
      <c r="D1657" s="25" t="s">
        <v>7674</v>
      </c>
      <c r="E1657" s="2" t="s">
        <v>10093</v>
      </c>
      <c r="F1657" s="25" t="s">
        <v>7826</v>
      </c>
      <c r="G1657" s="25" t="s">
        <v>7466</v>
      </c>
      <c r="H1657" s="22" t="s">
        <v>1396</v>
      </c>
      <c r="I1657" s="25" t="s">
        <v>7467</v>
      </c>
      <c r="J1657" s="11" t="str">
        <f t="shared" si="198"/>
        <v>IC.PA.130801</v>
      </c>
      <c r="K1657" s="2" t="s">
        <v>1192</v>
      </c>
      <c r="L1657" t="str">
        <f t="shared" si="202"/>
        <v xml:space="preserve">      Constant</v>
      </c>
      <c r="M1657" s="2" t="str">
        <f t="shared" si="199"/>
        <v>PI.IC.PA.130801.01</v>
      </c>
      <c r="N1657" s="12"/>
      <c r="O1657" s="12" t="str">
        <f t="shared" si="200"/>
        <v>PH.IC.PA.130801.01</v>
      </c>
      <c r="Q1657" s="12" t="str">
        <f t="shared" si="201"/>
        <v>CL.IC.PA.130801.01</v>
      </c>
    </row>
    <row r="1658" spans="1:17" ht="15">
      <c r="A1658" s="25" t="s">
        <v>6896</v>
      </c>
      <c r="B1658" s="25"/>
      <c r="C1658" s="22" t="s">
        <v>8201</v>
      </c>
      <c r="D1658" s="25"/>
      <c r="E1658" s="2" t="s">
        <v>10093</v>
      </c>
      <c r="F1658" s="25" t="s">
        <v>7826</v>
      </c>
      <c r="G1658" s="25" t="s">
        <v>5268</v>
      </c>
      <c r="H1658" s="22" t="s">
        <v>1398</v>
      </c>
      <c r="I1658" s="25" t="s">
        <v>2407</v>
      </c>
      <c r="J1658" s="11" t="str">
        <f t="shared" si="198"/>
        <v>IC.PA.130802</v>
      </c>
      <c r="K1658" s="2" t="s">
        <v>1192</v>
      </c>
      <c r="L1658" t="str">
        <f t="shared" si="202"/>
        <v xml:space="preserve">      Intermittent</v>
      </c>
      <c r="M1658" s="2" t="str">
        <f t="shared" si="199"/>
        <v>PI.IC.PA.130802.01</v>
      </c>
      <c r="N1658" s="12"/>
      <c r="O1658" s="12" t="str">
        <f t="shared" si="200"/>
        <v>PH.IC.PA.130802.01</v>
      </c>
      <c r="Q1658" s="12" t="str">
        <f t="shared" si="201"/>
        <v>CL.IC.PA.130802.01</v>
      </c>
    </row>
    <row r="1659" spans="1:17" ht="15">
      <c r="A1659" s="25" t="s">
        <v>6896</v>
      </c>
      <c r="B1659" s="25"/>
      <c r="C1659" s="22" t="s">
        <v>8201</v>
      </c>
      <c r="D1659" s="25"/>
      <c r="E1659" s="2" t="s">
        <v>10093</v>
      </c>
      <c r="F1659" s="25" t="s">
        <v>7826</v>
      </c>
      <c r="G1659" s="25" t="s">
        <v>7468</v>
      </c>
      <c r="H1659" s="22" t="s">
        <v>1400</v>
      </c>
      <c r="I1659" s="25" t="s">
        <v>7469</v>
      </c>
      <c r="J1659" s="11" t="str">
        <f t="shared" si="198"/>
        <v>IC.PA.130803</v>
      </c>
      <c r="K1659" s="2" t="s">
        <v>1192</v>
      </c>
      <c r="L1659" t="str">
        <f t="shared" si="202"/>
        <v xml:space="preserve">      Aching</v>
      </c>
      <c r="M1659" s="2" t="str">
        <f t="shared" si="199"/>
        <v>PI.IC.PA.130803.01</v>
      </c>
      <c r="N1659" s="12"/>
      <c r="O1659" s="12" t="str">
        <f t="shared" si="200"/>
        <v>PH.IC.PA.130803.01</v>
      </c>
      <c r="Q1659" s="12" t="str">
        <f t="shared" si="201"/>
        <v>CL.IC.PA.130803.01</v>
      </c>
    </row>
    <row r="1660" spans="1:17" ht="15">
      <c r="A1660" s="25" t="s">
        <v>6896</v>
      </c>
      <c r="B1660" s="25"/>
      <c r="C1660" s="22" t="s">
        <v>8201</v>
      </c>
      <c r="D1660" s="25"/>
      <c r="E1660" s="2" t="s">
        <v>10093</v>
      </c>
      <c r="F1660" s="25" t="s">
        <v>7826</v>
      </c>
      <c r="G1660" s="25" t="s">
        <v>7470</v>
      </c>
      <c r="H1660" s="22" t="s">
        <v>1402</v>
      </c>
      <c r="I1660" s="25" t="s">
        <v>5866</v>
      </c>
      <c r="J1660" s="11" t="str">
        <f t="shared" si="198"/>
        <v>IC.PA.130804</v>
      </c>
      <c r="K1660" s="2" t="s">
        <v>1192</v>
      </c>
      <c r="L1660" t="str">
        <f t="shared" si="202"/>
        <v xml:space="preserve">      Burning</v>
      </c>
      <c r="M1660" s="2" t="str">
        <f t="shared" si="199"/>
        <v>PI.IC.PA.130804.01</v>
      </c>
      <c r="N1660" s="12"/>
      <c r="O1660" s="12" t="str">
        <f t="shared" si="200"/>
        <v>PH.IC.PA.130804.01</v>
      </c>
      <c r="Q1660" s="12" t="str">
        <f t="shared" si="201"/>
        <v>CL.IC.PA.130804.01</v>
      </c>
    </row>
    <row r="1661" spans="1:17" ht="15">
      <c r="A1661" s="25" t="s">
        <v>6896</v>
      </c>
      <c r="B1661" s="25"/>
      <c r="C1661" s="22" t="s">
        <v>8201</v>
      </c>
      <c r="D1661" s="25"/>
      <c r="E1661" s="2" t="s">
        <v>10093</v>
      </c>
      <c r="F1661" s="25" t="s">
        <v>7826</v>
      </c>
      <c r="G1661" s="25" t="s">
        <v>7291</v>
      </c>
      <c r="H1661" s="22" t="s">
        <v>1404</v>
      </c>
      <c r="I1661" s="25" t="s">
        <v>7292</v>
      </c>
      <c r="J1661" s="11" t="str">
        <f t="shared" si="198"/>
        <v>IC.PA.130805</v>
      </c>
      <c r="K1661" s="2" t="s">
        <v>1192</v>
      </c>
      <c r="L1661" t="str">
        <f t="shared" si="202"/>
        <v xml:space="preserve">      Cramping</v>
      </c>
      <c r="M1661" s="2" t="str">
        <f t="shared" si="199"/>
        <v>PI.IC.PA.130805.01</v>
      </c>
      <c r="N1661" s="12"/>
      <c r="O1661" s="12" t="str">
        <f t="shared" si="200"/>
        <v>PH.IC.PA.130805.01</v>
      </c>
      <c r="Q1661" s="12" t="str">
        <f t="shared" si="201"/>
        <v>CL.IC.PA.130805.01</v>
      </c>
    </row>
    <row r="1662" spans="1:17" ht="15">
      <c r="A1662" s="25" t="s">
        <v>6896</v>
      </c>
      <c r="B1662" s="25"/>
      <c r="C1662" s="22" t="s">
        <v>8201</v>
      </c>
      <c r="D1662" s="25"/>
      <c r="E1662" s="2" t="s">
        <v>10093</v>
      </c>
      <c r="F1662" s="25" t="s">
        <v>7826</v>
      </c>
      <c r="G1662" s="25" t="s">
        <v>7293</v>
      </c>
      <c r="H1662" s="22" t="s">
        <v>1406</v>
      </c>
      <c r="I1662" s="25" t="s">
        <v>7294</v>
      </c>
      <c r="J1662" s="11" t="str">
        <f t="shared" si="198"/>
        <v>IC.PA.130806</v>
      </c>
      <c r="K1662" s="2" t="s">
        <v>1192</v>
      </c>
      <c r="L1662" t="str">
        <f t="shared" si="202"/>
        <v xml:space="preserve">      Dull</v>
      </c>
      <c r="M1662" s="2" t="str">
        <f t="shared" si="199"/>
        <v>PI.IC.PA.130806.01</v>
      </c>
      <c r="N1662" s="12"/>
      <c r="O1662" s="12" t="str">
        <f t="shared" si="200"/>
        <v>PH.IC.PA.130806.01</v>
      </c>
      <c r="Q1662" s="12" t="str">
        <f t="shared" si="201"/>
        <v>CL.IC.PA.130806.01</v>
      </c>
    </row>
    <row r="1663" spans="1:17" ht="15">
      <c r="A1663" s="25" t="s">
        <v>6896</v>
      </c>
      <c r="B1663" s="25"/>
      <c r="C1663" s="22" t="s">
        <v>8201</v>
      </c>
      <c r="D1663" s="25"/>
      <c r="E1663" s="2" t="s">
        <v>10093</v>
      </c>
      <c r="F1663" s="25" t="s">
        <v>7826</v>
      </c>
      <c r="G1663" s="25" t="s">
        <v>7114</v>
      </c>
      <c r="H1663" s="22" t="s">
        <v>1419</v>
      </c>
      <c r="I1663" s="25" t="s">
        <v>7115</v>
      </c>
      <c r="J1663" s="11" t="str">
        <f t="shared" si="198"/>
        <v>IC.PA.130807</v>
      </c>
      <c r="K1663" s="2" t="s">
        <v>1192</v>
      </c>
      <c r="L1663" t="str">
        <f t="shared" si="202"/>
        <v xml:space="preserve">      Gnawing</v>
      </c>
      <c r="M1663" s="2" t="str">
        <f t="shared" si="199"/>
        <v>PI.IC.PA.130807.01</v>
      </c>
      <c r="N1663" s="12"/>
      <c r="O1663" s="12" t="str">
        <f t="shared" si="200"/>
        <v>PH.IC.PA.130807.01</v>
      </c>
      <c r="Q1663" s="12" t="str">
        <f t="shared" si="201"/>
        <v>CL.IC.PA.130807.01</v>
      </c>
    </row>
    <row r="1664" spans="1:17" ht="15">
      <c r="A1664" s="25" t="s">
        <v>6896</v>
      </c>
      <c r="B1664" s="25"/>
      <c r="C1664" s="22" t="s">
        <v>8201</v>
      </c>
      <c r="D1664" s="25"/>
      <c r="E1664" s="2" t="s">
        <v>10093</v>
      </c>
      <c r="F1664" s="25" t="s">
        <v>7826</v>
      </c>
      <c r="G1664" s="25" t="s">
        <v>7116</v>
      </c>
      <c r="H1664" s="22" t="s">
        <v>1550</v>
      </c>
      <c r="I1664" s="25" t="s">
        <v>7117</v>
      </c>
      <c r="J1664" s="11" t="str">
        <f t="shared" si="198"/>
        <v>IC.PA.130808</v>
      </c>
      <c r="K1664" s="2" t="s">
        <v>1192</v>
      </c>
      <c r="L1664" t="str">
        <f t="shared" si="202"/>
        <v xml:space="preserve">      Nagging</v>
      </c>
      <c r="M1664" s="2" t="str">
        <f t="shared" si="199"/>
        <v>PI.IC.PA.130808.01</v>
      </c>
      <c r="N1664" s="12"/>
      <c r="O1664" s="12" t="str">
        <f t="shared" si="200"/>
        <v>PH.IC.PA.130808.01</v>
      </c>
      <c r="Q1664" s="12" t="str">
        <f t="shared" si="201"/>
        <v>CL.IC.PA.130808.01</v>
      </c>
    </row>
    <row r="1665" spans="1:17" ht="15">
      <c r="A1665" s="25" t="s">
        <v>6896</v>
      </c>
      <c r="B1665" s="25"/>
      <c r="C1665" s="22" t="s">
        <v>8201</v>
      </c>
      <c r="D1665" s="25"/>
      <c r="E1665" s="2" t="s">
        <v>10093</v>
      </c>
      <c r="F1665" s="25" t="s">
        <v>7826</v>
      </c>
      <c r="G1665" s="25" t="s">
        <v>7118</v>
      </c>
      <c r="H1665" s="22" t="s">
        <v>1551</v>
      </c>
      <c r="I1665" s="25" t="s">
        <v>7119</v>
      </c>
      <c r="J1665" s="11" t="str">
        <f t="shared" si="198"/>
        <v>IC.PA.130809</v>
      </c>
      <c r="K1665" s="2" t="s">
        <v>1192</v>
      </c>
      <c r="L1665" t="str">
        <f t="shared" si="202"/>
        <v xml:space="preserve">      Heavy</v>
      </c>
      <c r="M1665" s="2" t="str">
        <f t="shared" si="199"/>
        <v>PI.IC.PA.130809.01</v>
      </c>
      <c r="N1665" s="12"/>
      <c r="O1665" s="12" t="str">
        <f t="shared" si="200"/>
        <v>PH.IC.PA.130809.01</v>
      </c>
      <c r="Q1665" s="12" t="str">
        <f t="shared" si="201"/>
        <v>CL.IC.PA.130809.01</v>
      </c>
    </row>
    <row r="1666" spans="1:17" ht="15">
      <c r="A1666" s="25" t="s">
        <v>6896</v>
      </c>
      <c r="B1666" s="25"/>
      <c r="C1666" s="22" t="s">
        <v>8201</v>
      </c>
      <c r="D1666" s="25"/>
      <c r="E1666" s="2" t="s">
        <v>10093</v>
      </c>
      <c r="F1666" s="25" t="s">
        <v>7826</v>
      </c>
      <c r="G1666" s="25" t="s">
        <v>7120</v>
      </c>
      <c r="H1666" s="22" t="s">
        <v>1571</v>
      </c>
      <c r="I1666" s="25" t="s">
        <v>7121</v>
      </c>
      <c r="J1666" s="11" t="str">
        <f t="shared" si="198"/>
        <v>IC.PA.130810</v>
      </c>
      <c r="K1666" s="2" t="s">
        <v>1192</v>
      </c>
      <c r="L1666" t="str">
        <f t="shared" si="202"/>
        <v xml:space="preserve">      Stabbing</v>
      </c>
      <c r="M1666" s="2" t="str">
        <f t="shared" si="199"/>
        <v>PI.IC.PA.130810.01</v>
      </c>
      <c r="N1666" s="12"/>
      <c r="O1666" s="12" t="str">
        <f t="shared" si="200"/>
        <v>PH.IC.PA.130810.01</v>
      </c>
      <c r="Q1666" s="12" t="str">
        <f t="shared" si="201"/>
        <v>CL.IC.PA.130810.01</v>
      </c>
    </row>
    <row r="1667" spans="1:17" ht="15">
      <c r="A1667" s="25" t="s">
        <v>6896</v>
      </c>
      <c r="B1667" s="25"/>
      <c r="C1667" s="22" t="s">
        <v>8201</v>
      </c>
      <c r="D1667" s="25"/>
      <c r="E1667" s="2" t="s">
        <v>10093</v>
      </c>
      <c r="F1667" s="25" t="s">
        <v>7826</v>
      </c>
      <c r="G1667" s="25" t="s">
        <v>4243</v>
      </c>
      <c r="H1667" s="22" t="s">
        <v>1298</v>
      </c>
      <c r="I1667" s="25" t="s">
        <v>1827</v>
      </c>
      <c r="J1667" s="11" t="str">
        <f t="shared" si="198"/>
        <v>IC.PA.130811</v>
      </c>
      <c r="K1667" s="2" t="s">
        <v>1192</v>
      </c>
      <c r="L1667" t="str">
        <f t="shared" si="202"/>
        <v xml:space="preserve">      Pressure</v>
      </c>
      <c r="M1667" s="2" t="str">
        <f t="shared" si="199"/>
        <v>PI.IC.PA.130811.01</v>
      </c>
      <c r="N1667" s="12"/>
      <c r="O1667" s="12" t="str">
        <f t="shared" si="200"/>
        <v>PH.IC.PA.130811.01</v>
      </c>
      <c r="Q1667" s="12" t="str">
        <f t="shared" si="201"/>
        <v>CL.IC.PA.130811.01</v>
      </c>
    </row>
    <row r="1668" spans="1:17" ht="15">
      <c r="A1668" s="25" t="s">
        <v>6896</v>
      </c>
      <c r="B1668" s="25"/>
      <c r="C1668" s="22" t="s">
        <v>8201</v>
      </c>
      <c r="D1668" s="25"/>
      <c r="E1668" s="2" t="s">
        <v>10093</v>
      </c>
      <c r="F1668" s="25" t="s">
        <v>7826</v>
      </c>
      <c r="G1668" s="25" t="s">
        <v>7302</v>
      </c>
      <c r="H1668" s="22" t="s">
        <v>1299</v>
      </c>
      <c r="I1668" s="25" t="s">
        <v>6034</v>
      </c>
      <c r="J1668" s="11" t="str">
        <f t="shared" si="198"/>
        <v>IC.PA.130812</v>
      </c>
      <c r="K1668" s="2" t="s">
        <v>1192</v>
      </c>
      <c r="L1668" t="str">
        <f t="shared" si="202"/>
        <v xml:space="preserve">      Tingling</v>
      </c>
      <c r="M1668" s="2" t="str">
        <f t="shared" si="199"/>
        <v>PI.IC.PA.130812.01</v>
      </c>
      <c r="N1668" s="12"/>
      <c r="O1668" s="12" t="str">
        <f t="shared" si="200"/>
        <v>PH.IC.PA.130812.01</v>
      </c>
      <c r="Q1668" s="12" t="str">
        <f t="shared" si="201"/>
        <v>CL.IC.PA.130812.01</v>
      </c>
    </row>
    <row r="1669" spans="1:17" ht="15">
      <c r="A1669" s="25" t="s">
        <v>6896</v>
      </c>
      <c r="B1669" s="25"/>
      <c r="C1669" s="22" t="s">
        <v>8201</v>
      </c>
      <c r="D1669" s="25"/>
      <c r="E1669" s="2" t="s">
        <v>10093</v>
      </c>
      <c r="F1669" s="25" t="s">
        <v>7826</v>
      </c>
      <c r="G1669" s="25" t="s">
        <v>7303</v>
      </c>
      <c r="H1669" s="22" t="s">
        <v>1300</v>
      </c>
      <c r="I1669" s="25" t="s">
        <v>7304</v>
      </c>
      <c r="J1669" s="11" t="str">
        <f t="shared" si="198"/>
        <v>IC.PA.130813</v>
      </c>
      <c r="K1669" s="2" t="s">
        <v>1192</v>
      </c>
      <c r="L1669" t="str">
        <f t="shared" si="202"/>
        <v xml:space="preserve">      Tight</v>
      </c>
      <c r="M1669" s="2" t="str">
        <f t="shared" si="199"/>
        <v>PI.IC.PA.130813.01</v>
      </c>
      <c r="N1669" s="12"/>
      <c r="O1669" s="12" t="str">
        <f t="shared" si="200"/>
        <v>PH.IC.PA.130813.01</v>
      </c>
      <c r="Q1669" s="12" t="str">
        <f t="shared" si="201"/>
        <v>CL.IC.PA.130813.01</v>
      </c>
    </row>
    <row r="1670" spans="1:17" ht="15">
      <c r="A1670" s="25" t="s">
        <v>6896</v>
      </c>
      <c r="B1670" s="25"/>
      <c r="C1670" s="22" t="s">
        <v>8201</v>
      </c>
      <c r="D1670" s="25"/>
      <c r="E1670" s="2" t="s">
        <v>10093</v>
      </c>
      <c r="F1670" s="25" t="s">
        <v>7826</v>
      </c>
      <c r="G1670" s="25" t="s">
        <v>7305</v>
      </c>
      <c r="H1670" s="22" t="s">
        <v>1301</v>
      </c>
      <c r="I1670" s="25" t="s">
        <v>7126</v>
      </c>
      <c r="J1670" s="11" t="str">
        <f t="shared" si="198"/>
        <v>IC.PA.130814</v>
      </c>
      <c r="K1670" s="2" t="s">
        <v>1192</v>
      </c>
      <c r="L1670" t="str">
        <f t="shared" si="202"/>
        <v xml:space="preserve">      Crushing</v>
      </c>
      <c r="M1670" s="2" t="str">
        <f t="shared" si="199"/>
        <v>PI.IC.PA.130814.01</v>
      </c>
      <c r="N1670" s="12"/>
      <c r="O1670" s="12" t="str">
        <f t="shared" si="200"/>
        <v>PH.IC.PA.130814.01</v>
      </c>
      <c r="Q1670" s="12" t="str">
        <f t="shared" si="201"/>
        <v>CL.IC.PA.130814.01</v>
      </c>
    </row>
    <row r="1671" spans="1:17" ht="15">
      <c r="A1671" s="25" t="s">
        <v>6896</v>
      </c>
      <c r="B1671" s="25"/>
      <c r="C1671" s="22" t="s">
        <v>8201</v>
      </c>
      <c r="D1671" s="25"/>
      <c r="E1671" s="2" t="s">
        <v>10093</v>
      </c>
      <c r="F1671" s="25" t="s">
        <v>7826</v>
      </c>
      <c r="G1671" s="25" t="s">
        <v>7127</v>
      </c>
      <c r="H1671" s="22" t="s">
        <v>1468</v>
      </c>
      <c r="I1671" s="25" t="s">
        <v>7128</v>
      </c>
      <c r="J1671" s="11" t="str">
        <f t="shared" si="198"/>
        <v>IC.PA.130815</v>
      </c>
      <c r="K1671" s="2" t="s">
        <v>1192</v>
      </c>
      <c r="L1671" t="str">
        <f t="shared" si="202"/>
        <v xml:space="preserve">      Sharp</v>
      </c>
      <c r="M1671" s="2" t="str">
        <f t="shared" si="199"/>
        <v>PI.IC.PA.130815.01</v>
      </c>
      <c r="N1671" s="12"/>
      <c r="O1671" s="12" t="str">
        <f t="shared" si="200"/>
        <v>PH.IC.PA.130815.01</v>
      </c>
      <c r="Q1671" s="12" t="str">
        <f t="shared" si="201"/>
        <v>CL.IC.PA.130815.01</v>
      </c>
    </row>
    <row r="1672" spans="1:17" ht="15">
      <c r="A1672" s="25" t="s">
        <v>6896</v>
      </c>
      <c r="B1672" s="25"/>
      <c r="C1672" s="22" t="s">
        <v>8201</v>
      </c>
      <c r="D1672" s="25"/>
      <c r="E1672" s="2" t="s">
        <v>10093</v>
      </c>
      <c r="F1672" s="25" t="s">
        <v>7826</v>
      </c>
      <c r="G1672" s="25" t="s">
        <v>7129</v>
      </c>
      <c r="H1672" s="22" t="s">
        <v>1469</v>
      </c>
      <c r="I1672" s="25" t="s">
        <v>7130</v>
      </c>
      <c r="J1672" s="11" t="str">
        <f t="shared" si="198"/>
        <v>IC.PA.130816</v>
      </c>
      <c r="K1672" s="2" t="s">
        <v>1192</v>
      </c>
      <c r="L1672" t="str">
        <f t="shared" si="202"/>
        <v xml:space="preserve">      Shooting</v>
      </c>
      <c r="M1672" s="2" t="str">
        <f t="shared" si="199"/>
        <v>PI.IC.PA.130816.01</v>
      </c>
      <c r="N1672" s="12"/>
      <c r="O1672" s="12" t="str">
        <f t="shared" si="200"/>
        <v>PH.IC.PA.130816.01</v>
      </c>
      <c r="Q1672" s="12" t="str">
        <f t="shared" si="201"/>
        <v>CL.IC.PA.130816.01</v>
      </c>
    </row>
    <row r="1673" spans="1:17" ht="15">
      <c r="A1673" s="25" t="s">
        <v>6896</v>
      </c>
      <c r="B1673" s="25"/>
      <c r="C1673" s="22" t="s">
        <v>8201</v>
      </c>
      <c r="D1673" s="25"/>
      <c r="E1673" s="2" t="s">
        <v>10093</v>
      </c>
      <c r="F1673" s="25" t="s">
        <v>7826</v>
      </c>
      <c r="G1673" s="25" t="s">
        <v>7131</v>
      </c>
      <c r="H1673" s="22" t="s">
        <v>1470</v>
      </c>
      <c r="I1673" s="25" t="s">
        <v>7132</v>
      </c>
      <c r="J1673" s="11" t="str">
        <f t="shared" si="198"/>
        <v>IC.PA.130817</v>
      </c>
      <c r="K1673" s="2" t="s">
        <v>1192</v>
      </c>
      <c r="L1673" t="str">
        <f t="shared" si="202"/>
        <v xml:space="preserve">      Splitting</v>
      </c>
      <c r="M1673" s="2" t="str">
        <f t="shared" si="199"/>
        <v>PI.IC.PA.130817.01</v>
      </c>
      <c r="N1673" s="12"/>
      <c r="O1673" s="12" t="str">
        <f t="shared" si="200"/>
        <v>PH.IC.PA.130817.01</v>
      </c>
      <c r="Q1673" s="12" t="str">
        <f t="shared" si="201"/>
        <v>CL.IC.PA.130817.01</v>
      </c>
    </row>
    <row r="1674" spans="1:17" ht="15">
      <c r="A1674" s="25" t="s">
        <v>6896</v>
      </c>
      <c r="B1674" s="25"/>
      <c r="C1674" s="22" t="s">
        <v>8201</v>
      </c>
      <c r="D1674" s="25"/>
      <c r="E1674" s="2" t="s">
        <v>10093</v>
      </c>
      <c r="F1674" s="25" t="s">
        <v>7826</v>
      </c>
      <c r="G1674" s="25" t="s">
        <v>7323</v>
      </c>
      <c r="H1674" s="22" t="s">
        <v>1251</v>
      </c>
      <c r="I1674" s="25" t="s">
        <v>7324</v>
      </c>
      <c r="J1674" s="11" t="str">
        <f t="shared" si="198"/>
        <v>IC.PA.130818</v>
      </c>
      <c r="K1674" s="2" t="s">
        <v>1192</v>
      </c>
      <c r="L1674" t="str">
        <f t="shared" si="202"/>
        <v xml:space="preserve">      Squeezing</v>
      </c>
      <c r="M1674" s="2" t="str">
        <f t="shared" si="199"/>
        <v>PI.IC.PA.130818.01</v>
      </c>
      <c r="N1674" s="12"/>
      <c r="O1674" s="12" t="str">
        <f t="shared" si="200"/>
        <v>PH.IC.PA.130818.01</v>
      </c>
      <c r="Q1674" s="12" t="str">
        <f t="shared" si="201"/>
        <v>CL.IC.PA.130818.01</v>
      </c>
    </row>
    <row r="1675" spans="1:17" ht="15">
      <c r="A1675" s="25" t="s">
        <v>6896</v>
      </c>
      <c r="B1675" s="25"/>
      <c r="C1675" s="22" t="s">
        <v>8201</v>
      </c>
      <c r="D1675" s="25"/>
      <c r="E1675" s="2" t="s">
        <v>10093</v>
      </c>
      <c r="F1675" s="25" t="s">
        <v>7826</v>
      </c>
      <c r="G1675" s="25" t="s">
        <v>7325</v>
      </c>
      <c r="H1675" s="22" t="s">
        <v>1100</v>
      </c>
      <c r="I1675" s="25" t="s">
        <v>7326</v>
      </c>
      <c r="J1675" s="11" t="str">
        <f t="shared" si="198"/>
        <v>IC.PA.130819</v>
      </c>
      <c r="K1675" s="2" t="s">
        <v>1192</v>
      </c>
      <c r="L1675" t="str">
        <f t="shared" si="202"/>
        <v xml:space="preserve">      Sting</v>
      </c>
      <c r="M1675" s="2" t="str">
        <f t="shared" si="199"/>
        <v>PI.IC.PA.130819.01</v>
      </c>
      <c r="N1675" s="12"/>
      <c r="O1675" s="12" t="str">
        <f t="shared" si="200"/>
        <v>PH.IC.PA.130819.01</v>
      </c>
      <c r="Q1675" s="12" t="str">
        <f t="shared" si="201"/>
        <v>CL.IC.PA.130819.01</v>
      </c>
    </row>
    <row r="1676" spans="1:17" ht="15">
      <c r="A1676" s="25" t="s">
        <v>6896</v>
      </c>
      <c r="B1676" s="25"/>
      <c r="C1676" s="22" t="s">
        <v>8201</v>
      </c>
      <c r="D1676" s="25"/>
      <c r="E1676" s="2" t="s">
        <v>10093</v>
      </c>
      <c r="F1676" s="25" t="s">
        <v>7826</v>
      </c>
      <c r="G1676" s="25" t="s">
        <v>7327</v>
      </c>
      <c r="H1676" s="22" t="s">
        <v>1271</v>
      </c>
      <c r="I1676" s="25" t="s">
        <v>7328</v>
      </c>
      <c r="J1676" s="11" t="str">
        <f t="shared" si="198"/>
        <v>IC.PA.130820</v>
      </c>
      <c r="K1676" s="2" t="s">
        <v>1192</v>
      </c>
      <c r="L1676" t="str">
        <f t="shared" si="202"/>
        <v xml:space="preserve">      Throbbing</v>
      </c>
      <c r="M1676" s="2" t="str">
        <f t="shared" si="199"/>
        <v>PI.IC.PA.130820.01</v>
      </c>
      <c r="N1676" s="12"/>
      <c r="O1676" s="12" t="str">
        <f t="shared" si="200"/>
        <v>PH.IC.PA.130820.01</v>
      </c>
      <c r="Q1676" s="12" t="str">
        <f t="shared" si="201"/>
        <v>CL.IC.PA.130820.01</v>
      </c>
    </row>
    <row r="1677" spans="1:17" ht="15">
      <c r="A1677" s="25" t="s">
        <v>6896</v>
      </c>
      <c r="B1677" s="25"/>
      <c r="C1677" s="22" t="s">
        <v>8201</v>
      </c>
      <c r="D1677" s="25"/>
      <c r="E1677" s="2" t="s">
        <v>10093</v>
      </c>
      <c r="F1677" s="25" t="s">
        <v>7826</v>
      </c>
      <c r="G1677" s="25" t="s">
        <v>7329</v>
      </c>
      <c r="H1677" s="2" t="s">
        <v>5577</v>
      </c>
      <c r="I1677" s="25" t="s">
        <v>7330</v>
      </c>
      <c r="J1677" s="11" t="str">
        <f t="shared" si="198"/>
        <v>IC.PA.130821</v>
      </c>
      <c r="K1677" s="2" t="s">
        <v>1192</v>
      </c>
      <c r="L1677" t="str">
        <f t="shared" si="202"/>
        <v xml:space="preserve">      Radiating:  add protocol</v>
      </c>
      <c r="M1677" s="2" t="str">
        <f t="shared" si="199"/>
        <v>PI.IC.PA.130821.01</v>
      </c>
      <c r="N1677" s="12"/>
      <c r="O1677" s="12" t="str">
        <f t="shared" si="200"/>
        <v>PH.IC.PA.130821.01</v>
      </c>
      <c r="Q1677" s="12" t="str">
        <f t="shared" si="201"/>
        <v>CL.IC.PA.130821.01</v>
      </c>
    </row>
    <row r="1678" spans="1:17" ht="15">
      <c r="A1678" s="25" t="s">
        <v>6896</v>
      </c>
      <c r="B1678" s="25"/>
      <c r="C1678" s="22" t="s">
        <v>8201</v>
      </c>
      <c r="D1678" s="25"/>
      <c r="E1678" s="2" t="s">
        <v>10093</v>
      </c>
      <c r="F1678" s="25" t="s">
        <v>7826</v>
      </c>
      <c r="G1678" s="25" t="s">
        <v>4647</v>
      </c>
      <c r="H1678" s="2" t="s">
        <v>5751</v>
      </c>
      <c r="I1678" s="25" t="s">
        <v>2394</v>
      </c>
      <c r="J1678" s="11" t="str">
        <f t="shared" si="198"/>
        <v>IC.PA.130822</v>
      </c>
      <c r="K1678" s="2" t="s">
        <v>1192</v>
      </c>
      <c r="L1678" t="str">
        <f t="shared" si="202"/>
        <v xml:space="preserve">      Other:  specify</v>
      </c>
      <c r="M1678" s="2" t="str">
        <f t="shared" si="199"/>
        <v>PI.IC.PA.130822.01</v>
      </c>
      <c r="N1678" s="12"/>
      <c r="O1678" s="12" t="str">
        <f t="shared" si="200"/>
        <v>PH.IC.PA.130822.01</v>
      </c>
      <c r="Q1678" s="12" t="str">
        <f t="shared" si="201"/>
        <v>CL.IC.PA.130822.01</v>
      </c>
    </row>
    <row r="1679" spans="1:17" ht="15">
      <c r="A1679" s="25" t="s">
        <v>6896</v>
      </c>
      <c r="B1679" s="25"/>
      <c r="C1679" s="22" t="s">
        <v>8201</v>
      </c>
      <c r="D1679" s="25" t="s">
        <v>7675</v>
      </c>
      <c r="E1679" s="2" t="s">
        <v>10095</v>
      </c>
      <c r="F1679" s="25" t="s">
        <v>7827</v>
      </c>
      <c r="G1679" s="25" t="s">
        <v>1968</v>
      </c>
      <c r="H1679" s="22" t="s">
        <v>1396</v>
      </c>
      <c r="I1679" s="25" t="s">
        <v>1001</v>
      </c>
      <c r="J1679" s="11" t="str">
        <f t="shared" si="198"/>
        <v>IC.PA.130901</v>
      </c>
      <c r="K1679" s="2" t="s">
        <v>1192</v>
      </c>
      <c r="L1679" t="str">
        <f t="shared" si="202"/>
        <v xml:space="preserve">     None</v>
      </c>
      <c r="M1679" s="2" t="str">
        <f t="shared" si="199"/>
        <v>PI.IC.PA.130901.01</v>
      </c>
      <c r="N1679" s="12"/>
      <c r="O1679" s="12" t="str">
        <f t="shared" si="200"/>
        <v>PH.IC.PA.130901.01</v>
      </c>
      <c r="Q1679" s="12" t="str">
        <f t="shared" si="201"/>
        <v>CL.IC.PA.130901.01</v>
      </c>
    </row>
    <row r="1680" spans="1:17" ht="15">
      <c r="A1680" s="25" t="s">
        <v>6896</v>
      </c>
      <c r="B1680" s="25"/>
      <c r="C1680" s="22" t="s">
        <v>8201</v>
      </c>
      <c r="D1680" s="25"/>
      <c r="E1680" s="2" t="s">
        <v>10095</v>
      </c>
      <c r="F1680" s="25" t="s">
        <v>7827</v>
      </c>
      <c r="G1680" s="25" t="s">
        <v>7813</v>
      </c>
      <c r="H1680" s="22" t="s">
        <v>1398</v>
      </c>
      <c r="I1680" s="25" t="s">
        <v>7814</v>
      </c>
      <c r="J1680" s="11" t="str">
        <f t="shared" si="198"/>
        <v>IC.PA.130902</v>
      </c>
      <c r="K1680" s="2" t="s">
        <v>1192</v>
      </c>
      <c r="L1680" t="str">
        <f t="shared" si="202"/>
        <v xml:space="preserve">     Anxiety</v>
      </c>
      <c r="M1680" s="2" t="str">
        <f t="shared" si="199"/>
        <v>PI.IC.PA.130902.01</v>
      </c>
      <c r="N1680" s="12"/>
      <c r="O1680" s="12" t="str">
        <f t="shared" si="200"/>
        <v>PH.IC.PA.130902.01</v>
      </c>
      <c r="Q1680" s="12" t="str">
        <f t="shared" si="201"/>
        <v>CL.IC.PA.130902.01</v>
      </c>
    </row>
    <row r="1681" spans="1:25" ht="15">
      <c r="A1681" s="25" t="s">
        <v>6896</v>
      </c>
      <c r="B1681" s="25"/>
      <c r="C1681" s="22" t="s">
        <v>8201</v>
      </c>
      <c r="D1681" s="25"/>
      <c r="E1681" s="2" t="s">
        <v>10095</v>
      </c>
      <c r="F1681" s="25" t="s">
        <v>7827</v>
      </c>
      <c r="G1681" s="25" t="s">
        <v>7663</v>
      </c>
      <c r="H1681" s="22" t="s">
        <v>1400</v>
      </c>
      <c r="I1681" s="25" t="s">
        <v>7664</v>
      </c>
      <c r="J1681" s="11" t="str">
        <f t="shared" si="198"/>
        <v>IC.PA.130903</v>
      </c>
      <c r="K1681" s="2" t="s">
        <v>1192</v>
      </c>
      <c r="L1681" t="str">
        <f t="shared" si="202"/>
        <v xml:space="preserve">     Depression</v>
      </c>
      <c r="M1681" s="2" t="str">
        <f t="shared" si="199"/>
        <v>PI.IC.PA.130903.01</v>
      </c>
      <c r="N1681" s="12"/>
      <c r="O1681" s="12" t="str">
        <f t="shared" si="200"/>
        <v>PH.IC.PA.130903.01</v>
      </c>
      <c r="Q1681" s="12" t="str">
        <f t="shared" si="201"/>
        <v>CL.IC.PA.130903.01</v>
      </c>
    </row>
    <row r="1682" spans="1:25" ht="15">
      <c r="A1682" s="25" t="s">
        <v>6896</v>
      </c>
      <c r="B1682" s="25"/>
      <c r="C1682" s="22" t="s">
        <v>8201</v>
      </c>
      <c r="D1682" s="25"/>
      <c r="E1682" s="2" t="s">
        <v>10095</v>
      </c>
      <c r="F1682" s="25" t="s">
        <v>7827</v>
      </c>
      <c r="G1682" s="25" t="s">
        <v>7665</v>
      </c>
      <c r="H1682" s="22" t="s">
        <v>1402</v>
      </c>
      <c r="I1682" s="25" t="s">
        <v>7666</v>
      </c>
      <c r="J1682" s="11" t="str">
        <f t="shared" si="198"/>
        <v>IC.PA.130904</v>
      </c>
      <c r="K1682" s="2" t="s">
        <v>1192</v>
      </c>
      <c r="L1682" t="str">
        <f t="shared" si="202"/>
        <v xml:space="preserve">     Reduced mobility</v>
      </c>
      <c r="M1682" s="2" t="str">
        <f t="shared" si="199"/>
        <v>PI.IC.PA.130904.01</v>
      </c>
      <c r="N1682" s="12"/>
      <c r="O1682" s="12" t="str">
        <f t="shared" si="200"/>
        <v>PH.IC.PA.130904.01</v>
      </c>
      <c r="Q1682" s="12" t="str">
        <f t="shared" si="201"/>
        <v>CL.IC.PA.130904.01</v>
      </c>
    </row>
    <row r="1683" spans="1:25" ht="15">
      <c r="A1683" s="25" t="s">
        <v>6896</v>
      </c>
      <c r="B1683" s="25"/>
      <c r="C1683" s="22" t="s">
        <v>8201</v>
      </c>
      <c r="D1683" s="25"/>
      <c r="E1683" s="2" t="s">
        <v>10095</v>
      </c>
      <c r="F1683" s="25" t="s">
        <v>7827</v>
      </c>
      <c r="G1683" s="25" t="s">
        <v>7667</v>
      </c>
      <c r="H1683" s="22" t="s">
        <v>1404</v>
      </c>
      <c r="I1683" s="25" t="s">
        <v>7503</v>
      </c>
      <c r="J1683" s="11" t="str">
        <f t="shared" si="198"/>
        <v>IC.PA.130905</v>
      </c>
      <c r="K1683" s="2" t="s">
        <v>1192</v>
      </c>
      <c r="L1683" t="str">
        <f t="shared" si="202"/>
        <v xml:space="preserve">     Mood change</v>
      </c>
      <c r="M1683" s="2" t="str">
        <f t="shared" si="199"/>
        <v>PI.IC.PA.130905.01</v>
      </c>
      <c r="N1683" s="12"/>
      <c r="O1683" s="12" t="str">
        <f t="shared" si="200"/>
        <v>PH.IC.PA.130905.01</v>
      </c>
      <c r="Q1683" s="12" t="str">
        <f t="shared" si="201"/>
        <v>CL.IC.PA.130905.01</v>
      </c>
    </row>
    <row r="1684" spans="1:25" ht="15">
      <c r="A1684" s="25" t="s">
        <v>6896</v>
      </c>
      <c r="B1684" s="25"/>
      <c r="C1684" s="22" t="s">
        <v>8201</v>
      </c>
      <c r="D1684" s="25"/>
      <c r="E1684" s="2" t="s">
        <v>10095</v>
      </c>
      <c r="F1684" s="25" t="s">
        <v>7827</v>
      </c>
      <c r="G1684" s="25" t="s">
        <v>7668</v>
      </c>
      <c r="H1684" s="22" t="s">
        <v>1406</v>
      </c>
      <c r="I1684" s="25" t="s">
        <v>7499</v>
      </c>
      <c r="J1684" s="11" t="str">
        <f t="shared" si="198"/>
        <v>IC.PA.130906</v>
      </c>
      <c r="K1684" s="2" t="s">
        <v>1192</v>
      </c>
      <c r="L1684" t="str">
        <f t="shared" si="202"/>
        <v xml:space="preserve">     Sleep disturbance</v>
      </c>
      <c r="M1684" s="2" t="str">
        <f t="shared" si="199"/>
        <v>PI.IC.PA.130906.01</v>
      </c>
      <c r="N1684" s="12"/>
      <c r="O1684" s="12" t="str">
        <f t="shared" si="200"/>
        <v>PH.IC.PA.130906.01</v>
      </c>
      <c r="Q1684" s="12" t="str">
        <f t="shared" si="201"/>
        <v>CL.IC.PA.130906.01</v>
      </c>
    </row>
    <row r="1685" spans="1:25" ht="15">
      <c r="A1685" s="25" t="s">
        <v>6896</v>
      </c>
      <c r="B1685" s="25"/>
      <c r="C1685" s="22" t="s">
        <v>8201</v>
      </c>
      <c r="D1685" s="25"/>
      <c r="E1685" s="2" t="s">
        <v>10095</v>
      </c>
      <c r="F1685" s="25" t="s">
        <v>7827</v>
      </c>
      <c r="G1685" s="25" t="s">
        <v>7669</v>
      </c>
      <c r="H1685" s="22" t="s">
        <v>1419</v>
      </c>
      <c r="I1685" s="25" t="s">
        <v>7670</v>
      </c>
      <c r="J1685" s="11" t="str">
        <f t="shared" si="198"/>
        <v>IC.PA.130907</v>
      </c>
      <c r="K1685" s="2" t="s">
        <v>1192</v>
      </c>
      <c r="L1685" t="str">
        <f t="shared" si="202"/>
        <v xml:space="preserve">     Thoughts of harming self</v>
      </c>
      <c r="M1685" s="2" t="str">
        <f t="shared" si="199"/>
        <v>PI.IC.PA.130907.01</v>
      </c>
      <c r="N1685" s="12"/>
      <c r="O1685" s="12" t="str">
        <f t="shared" si="200"/>
        <v>PH.IC.PA.130907.01</v>
      </c>
      <c r="Q1685" s="12" t="str">
        <f t="shared" si="201"/>
        <v>CL.IC.PA.130907.01</v>
      </c>
    </row>
    <row r="1686" spans="1:25" ht="15">
      <c r="A1686" t="s">
        <v>6896</v>
      </c>
      <c r="C1686" s="22" t="s">
        <v>8201</v>
      </c>
      <c r="D1686" s="25"/>
      <c r="E1686" s="2" t="s">
        <v>10095</v>
      </c>
      <c r="F1686" s="25" t="s">
        <v>7827</v>
      </c>
      <c r="G1686" t="s">
        <v>7530</v>
      </c>
      <c r="H1686" s="22" t="s">
        <v>10093</v>
      </c>
      <c r="I1686" t="s">
        <v>7531</v>
      </c>
      <c r="J1686" s="11" t="str">
        <f t="shared" ref="J1686:J1758" si="203">CONCATENATE("IC.PA.",C1686,E1686,H1686)</f>
        <v>IC.PA.130908</v>
      </c>
      <c r="K1686" s="2" t="s">
        <v>1192</v>
      </c>
      <c r="L1686" t="str">
        <f t="shared" si="202"/>
        <v xml:space="preserve">     Disruption of Daily Activity</v>
      </c>
      <c r="M1686" s="2" t="str">
        <f t="shared" ref="M1686:M1758" si="204">CONCATENATE("PI.",J1686,".",K1686)</f>
        <v>PI.IC.PA.130908.01</v>
      </c>
      <c r="N1686" s="12"/>
      <c r="O1686" s="12" t="str">
        <f t="shared" ref="O1686:O1758" si="205">CONCATENATE("PH.",J1686,".",K1686)</f>
        <v>PH.IC.PA.130908.01</v>
      </c>
      <c r="Q1686" s="12" t="str">
        <f t="shared" ref="Q1686:Q1758" si="206">CONCATENATE("CL.",J1686,".",K1686)</f>
        <v>CL.IC.PA.130908.01</v>
      </c>
      <c r="R1686" t="s">
        <v>1141</v>
      </c>
      <c r="S1686">
        <v>800</v>
      </c>
    </row>
    <row r="1687" spans="1:25" ht="15">
      <c r="A1687" t="s">
        <v>6896</v>
      </c>
      <c r="C1687" s="22" t="s">
        <v>8201</v>
      </c>
      <c r="E1687" s="2" t="s">
        <v>10095</v>
      </c>
      <c r="F1687" s="25" t="s">
        <v>7827</v>
      </c>
      <c r="G1687" t="s">
        <v>510</v>
      </c>
      <c r="H1687" s="22" t="s">
        <v>644</v>
      </c>
      <c r="J1687" s="11" t="str">
        <f t="shared" si="203"/>
        <v>IC.PA.130909</v>
      </c>
      <c r="K1687" s="2" t="s">
        <v>11683</v>
      </c>
      <c r="L1687" t="str">
        <f t="shared" si="202"/>
        <v>Reduced Appetite</v>
      </c>
      <c r="M1687" s="2" t="str">
        <f t="shared" si="204"/>
        <v>PI.IC.PA.130909.01</v>
      </c>
      <c r="N1687" s="12"/>
      <c r="O1687" s="12" t="str">
        <f t="shared" si="205"/>
        <v>PH.IC.PA.130909.01</v>
      </c>
      <c r="Q1687" s="12" t="str">
        <f t="shared" si="206"/>
        <v>CL.IC.PA.130909.01</v>
      </c>
      <c r="X1687" t="s">
        <v>807</v>
      </c>
      <c r="Y1687">
        <v>1123</v>
      </c>
    </row>
    <row r="1688" spans="1:25" ht="15">
      <c r="A1688" t="s">
        <v>6896</v>
      </c>
      <c r="C1688" s="22" t="s">
        <v>8201</v>
      </c>
      <c r="E1688" s="2" t="s">
        <v>10095</v>
      </c>
      <c r="F1688" s="25" t="s">
        <v>7827</v>
      </c>
      <c r="G1688" t="s">
        <v>511</v>
      </c>
      <c r="H1688" s="22" t="s">
        <v>11500</v>
      </c>
      <c r="J1688" s="11" t="str">
        <f t="shared" si="203"/>
        <v>IC.PA.130910</v>
      </c>
      <c r="K1688" s="2" t="s">
        <v>11683</v>
      </c>
      <c r="L1688" t="str">
        <f t="shared" si="202"/>
        <v>Other</v>
      </c>
      <c r="M1688" s="2" t="str">
        <f t="shared" si="204"/>
        <v>PI.IC.PA.130910.01</v>
      </c>
      <c r="N1688" s="12"/>
      <c r="O1688" s="12" t="str">
        <f t="shared" si="205"/>
        <v>PH.IC.PA.130910.01</v>
      </c>
      <c r="Q1688" s="12" t="str">
        <f t="shared" si="206"/>
        <v>CL.IC.PA.130910.01</v>
      </c>
      <c r="X1688" t="s">
        <v>807</v>
      </c>
      <c r="Y1688">
        <v>1123</v>
      </c>
    </row>
    <row r="1689" spans="1:25" ht="15">
      <c r="A1689" s="25" t="s">
        <v>6896</v>
      </c>
      <c r="B1689" s="25"/>
      <c r="C1689" s="22" t="s">
        <v>8201</v>
      </c>
      <c r="D1689" s="25" t="s">
        <v>7823</v>
      </c>
      <c r="E1689" s="2" t="s">
        <v>10905</v>
      </c>
      <c r="F1689" s="25" t="s">
        <v>7827</v>
      </c>
      <c r="G1689" s="25" t="s">
        <v>3923</v>
      </c>
      <c r="H1689" s="22" t="s">
        <v>1396</v>
      </c>
      <c r="I1689" s="25" t="s">
        <v>1188</v>
      </c>
      <c r="J1689" s="11" t="str">
        <f t="shared" si="203"/>
        <v>IC.PA.131001</v>
      </c>
      <c r="K1689" s="2" t="s">
        <v>1192</v>
      </c>
      <c r="L1689" t="str">
        <f t="shared" si="202"/>
        <v xml:space="preserve">      None</v>
      </c>
      <c r="M1689" s="2" t="str">
        <f t="shared" si="204"/>
        <v>PI.IC.PA.131001.01</v>
      </c>
      <c r="N1689" s="12"/>
      <c r="O1689" s="12" t="str">
        <f t="shared" si="205"/>
        <v>PH.IC.PA.131001.01</v>
      </c>
      <c r="Q1689" s="12" t="str">
        <f t="shared" si="206"/>
        <v>CL.IC.PA.131001.01</v>
      </c>
    </row>
    <row r="1690" spans="1:25" ht="15">
      <c r="A1690" s="25" t="s">
        <v>6896</v>
      </c>
      <c r="B1690" s="25"/>
      <c r="C1690" s="22" t="s">
        <v>8201</v>
      </c>
      <c r="D1690" s="25"/>
      <c r="E1690" s="2" t="s">
        <v>10905</v>
      </c>
      <c r="F1690" s="25" t="s">
        <v>7827</v>
      </c>
      <c r="G1690" s="25" t="s">
        <v>7676</v>
      </c>
      <c r="H1690" s="22" t="s">
        <v>1398</v>
      </c>
      <c r="I1690" s="25" t="s">
        <v>7539</v>
      </c>
      <c r="J1690" s="11" t="str">
        <f t="shared" si="203"/>
        <v>IC.PA.131002</v>
      </c>
      <c r="K1690" s="2" t="s">
        <v>1192</v>
      </c>
      <c r="L1690" t="str">
        <f t="shared" si="202"/>
        <v xml:space="preserve">     Avoiding physical activity</v>
      </c>
      <c r="M1690" s="2" t="str">
        <f t="shared" si="204"/>
        <v>PI.IC.PA.131002.01</v>
      </c>
      <c r="N1690" s="12"/>
      <c r="O1690" s="12" t="str">
        <f t="shared" si="205"/>
        <v>PH.IC.PA.131002.01</v>
      </c>
      <c r="Q1690" s="12" t="str">
        <f t="shared" si="206"/>
        <v>CL.IC.PA.131002.01</v>
      </c>
    </row>
    <row r="1691" spans="1:25" ht="15">
      <c r="A1691" s="25" t="s">
        <v>6896</v>
      </c>
      <c r="B1691" s="25"/>
      <c r="C1691" s="22" t="s">
        <v>8201</v>
      </c>
      <c r="D1691" s="25"/>
      <c r="E1691" s="2" t="s">
        <v>10905</v>
      </c>
      <c r="F1691" s="25" t="s">
        <v>7827</v>
      </c>
      <c r="G1691" s="25" t="s">
        <v>7540</v>
      </c>
      <c r="H1691" s="22" t="s">
        <v>1400</v>
      </c>
      <c r="I1691" s="25" t="s">
        <v>7541</v>
      </c>
      <c r="J1691" s="11" t="str">
        <f t="shared" si="203"/>
        <v>IC.PA.131003</v>
      </c>
      <c r="K1691" s="2" t="s">
        <v>1192</v>
      </c>
      <c r="L1691" t="str">
        <f t="shared" si="202"/>
        <v xml:space="preserve">     Crying</v>
      </c>
      <c r="M1691" s="2" t="str">
        <f t="shared" si="204"/>
        <v>PI.IC.PA.131003.01</v>
      </c>
      <c r="N1691" s="12"/>
      <c r="O1691" s="12" t="str">
        <f t="shared" si="205"/>
        <v>PH.IC.PA.131003.01</v>
      </c>
      <c r="Q1691" s="12" t="str">
        <f t="shared" si="206"/>
        <v>CL.IC.PA.131003.01</v>
      </c>
    </row>
    <row r="1692" spans="1:25" ht="15">
      <c r="A1692" s="25" t="s">
        <v>6896</v>
      </c>
      <c r="B1692" s="25"/>
      <c r="C1692" s="22" t="s">
        <v>8201</v>
      </c>
      <c r="D1692" s="25"/>
      <c r="E1692" s="2" t="s">
        <v>10905</v>
      </c>
      <c r="F1692" s="25" t="s">
        <v>7827</v>
      </c>
      <c r="G1692" s="25" t="s">
        <v>7542</v>
      </c>
      <c r="H1692" s="22" t="s">
        <v>1402</v>
      </c>
      <c r="I1692" s="25" t="s">
        <v>7543</v>
      </c>
      <c r="J1692" s="11" t="str">
        <f t="shared" si="203"/>
        <v>IC.PA.131004</v>
      </c>
      <c r="K1692" s="2" t="s">
        <v>1192</v>
      </c>
      <c r="L1692" t="str">
        <f t="shared" si="202"/>
        <v xml:space="preserve">     Grimacing</v>
      </c>
      <c r="M1692" s="2" t="str">
        <f t="shared" si="204"/>
        <v>PI.IC.PA.131004.01</v>
      </c>
      <c r="N1692" s="12"/>
      <c r="O1692" s="12" t="str">
        <f t="shared" si="205"/>
        <v>PH.IC.PA.131004.01</v>
      </c>
      <c r="Q1692" s="12" t="str">
        <f t="shared" si="206"/>
        <v>CL.IC.PA.131004.01</v>
      </c>
    </row>
    <row r="1693" spans="1:25" ht="15">
      <c r="A1693" s="25" t="s">
        <v>6896</v>
      </c>
      <c r="B1693" s="25"/>
      <c r="C1693" s="22" t="s">
        <v>8201</v>
      </c>
      <c r="D1693" s="25"/>
      <c r="E1693" s="2" t="s">
        <v>10905</v>
      </c>
      <c r="F1693" s="25" t="s">
        <v>7827</v>
      </c>
      <c r="G1693" s="25" t="s">
        <v>7544</v>
      </c>
      <c r="H1693" s="22" t="s">
        <v>1404</v>
      </c>
      <c r="I1693" s="25" t="s">
        <v>2970</v>
      </c>
      <c r="J1693" s="11" t="str">
        <f t="shared" si="203"/>
        <v>IC.PA.131005</v>
      </c>
      <c r="K1693" s="2" t="s">
        <v>11324</v>
      </c>
      <c r="L1693" t="str">
        <f t="shared" si="202"/>
        <v xml:space="preserve">     Guarding</v>
      </c>
      <c r="M1693" s="2" t="str">
        <f t="shared" si="204"/>
        <v>PI.IC.PA.131005.01</v>
      </c>
      <c r="N1693" s="12"/>
      <c r="O1693" s="12" t="str">
        <f t="shared" si="205"/>
        <v>PH.IC.PA.131005.01</v>
      </c>
      <c r="Q1693" s="12" t="str">
        <f t="shared" si="206"/>
        <v>CL.IC.PA.131005.01</v>
      </c>
    </row>
    <row r="1694" spans="1:25" ht="15">
      <c r="A1694" s="25" t="s">
        <v>6896</v>
      </c>
      <c r="B1694" s="25"/>
      <c r="C1694" s="22" t="s">
        <v>8201</v>
      </c>
      <c r="D1694" s="25"/>
      <c r="E1694" s="2" t="s">
        <v>10905</v>
      </c>
      <c r="F1694" s="25" t="s">
        <v>7827</v>
      </c>
      <c r="G1694" s="25" t="s">
        <v>7545</v>
      </c>
      <c r="H1694" s="22" t="s">
        <v>1406</v>
      </c>
      <c r="I1694" s="25" t="s">
        <v>7387</v>
      </c>
      <c r="J1694" s="11" t="str">
        <f t="shared" si="203"/>
        <v>IC.PA.131006</v>
      </c>
      <c r="K1694" s="2" t="s">
        <v>1192</v>
      </c>
      <c r="L1694" t="str">
        <f t="shared" si="202"/>
        <v xml:space="preserve">     Moaning</v>
      </c>
      <c r="M1694" s="2" t="str">
        <f t="shared" si="204"/>
        <v>PI.IC.PA.131006.01</v>
      </c>
      <c r="N1694" s="12"/>
      <c r="O1694" s="12" t="str">
        <f t="shared" si="205"/>
        <v>PH.IC.PA.131006.01</v>
      </c>
      <c r="Q1694" s="12" t="str">
        <f t="shared" si="206"/>
        <v>CL.IC.PA.131006.01</v>
      </c>
    </row>
    <row r="1695" spans="1:25" ht="15">
      <c r="A1695" s="25" t="s">
        <v>6896</v>
      </c>
      <c r="B1695" s="25"/>
      <c r="C1695" s="22" t="s">
        <v>7828</v>
      </c>
      <c r="D1695" s="25"/>
      <c r="E1695" s="2" t="s">
        <v>7829</v>
      </c>
      <c r="F1695" s="25" t="s">
        <v>7827</v>
      </c>
      <c r="G1695" s="25" t="s">
        <v>7388</v>
      </c>
      <c r="H1695" s="22" t="s">
        <v>1419</v>
      </c>
      <c r="I1695" s="25" t="s">
        <v>7389</v>
      </c>
      <c r="J1695" s="11" t="str">
        <f t="shared" si="203"/>
        <v>IC.PA.131007</v>
      </c>
      <c r="K1695" s="2" t="s">
        <v>1192</v>
      </c>
      <c r="L1695" t="str">
        <f t="shared" si="202"/>
        <v xml:space="preserve">     Restlessness</v>
      </c>
      <c r="M1695" s="2" t="str">
        <f t="shared" si="204"/>
        <v>PI.IC.PA.131007.01</v>
      </c>
      <c r="N1695" s="12"/>
      <c r="O1695" s="12" t="str">
        <f t="shared" si="205"/>
        <v>PH.IC.PA.131007.01</v>
      </c>
      <c r="Q1695" s="12" t="str">
        <f t="shared" si="206"/>
        <v>CL.IC.PA.131007.01</v>
      </c>
    </row>
    <row r="1696" spans="1:25" ht="15">
      <c r="A1696" s="25" t="s">
        <v>6896</v>
      </c>
      <c r="B1696" s="25"/>
      <c r="C1696" s="22" t="s">
        <v>8201</v>
      </c>
      <c r="D1696" s="25"/>
      <c r="E1696" s="2" t="s">
        <v>10905</v>
      </c>
      <c r="F1696" s="25" t="s">
        <v>7827</v>
      </c>
      <c r="G1696" s="25" t="s">
        <v>7390</v>
      </c>
      <c r="H1696" s="22" t="s">
        <v>1550</v>
      </c>
      <c r="I1696" s="25" t="s">
        <v>7207</v>
      </c>
      <c r="J1696" s="11" t="str">
        <f t="shared" si="203"/>
        <v>IC.PA.131008</v>
      </c>
      <c r="K1696" s="2" t="s">
        <v>1192</v>
      </c>
      <c r="L1696" t="str">
        <f t="shared" si="202"/>
        <v xml:space="preserve">     Splinting</v>
      </c>
      <c r="M1696" s="2" t="str">
        <f t="shared" si="204"/>
        <v>PI.IC.PA.131008.01</v>
      </c>
      <c r="N1696" s="12"/>
      <c r="O1696" s="12" t="str">
        <f t="shared" si="205"/>
        <v>PH.IC.PA.131008.01</v>
      </c>
      <c r="Q1696" s="12" t="str">
        <f t="shared" si="206"/>
        <v>CL.IC.PA.131008.01</v>
      </c>
    </row>
    <row r="1697" spans="1:19" ht="15">
      <c r="A1697" t="s">
        <v>6896</v>
      </c>
      <c r="C1697" s="22" t="s">
        <v>8201</v>
      </c>
      <c r="D1697" s="25"/>
      <c r="E1697" s="2" t="s">
        <v>10905</v>
      </c>
      <c r="F1697" s="25" t="s">
        <v>7827</v>
      </c>
      <c r="G1697" t="s">
        <v>126</v>
      </c>
      <c r="H1697" s="22" t="s">
        <v>10095</v>
      </c>
      <c r="I1697" t="s">
        <v>7208</v>
      </c>
      <c r="J1697" s="11" t="str">
        <f t="shared" si="203"/>
        <v>IC.PA.131009</v>
      </c>
      <c r="K1697" s="2" t="s">
        <v>1192</v>
      </c>
      <c r="L1697" t="str">
        <f t="shared" si="202"/>
        <v xml:space="preserve">     Aggression</v>
      </c>
      <c r="M1697" s="2" t="str">
        <f t="shared" si="204"/>
        <v>PI.IC.PA.131009.01</v>
      </c>
      <c r="N1697" s="12"/>
      <c r="O1697" s="12" t="str">
        <f t="shared" si="205"/>
        <v>PH.IC.PA.131009.01</v>
      </c>
      <c r="Q1697" s="12" t="str">
        <f t="shared" si="206"/>
        <v>CL.IC.PA.131009.01</v>
      </c>
      <c r="R1697" t="s">
        <v>1141</v>
      </c>
      <c r="S1697">
        <v>801</v>
      </c>
    </row>
    <row r="1698" spans="1:19" ht="15">
      <c r="A1698" s="25" t="s">
        <v>6896</v>
      </c>
      <c r="B1698" s="25"/>
      <c r="C1698" s="22" t="s">
        <v>8201</v>
      </c>
      <c r="D1698" s="25" t="s">
        <v>1544</v>
      </c>
      <c r="E1698" s="2" t="s">
        <v>11023</v>
      </c>
      <c r="F1698" s="25" t="s">
        <v>7681</v>
      </c>
      <c r="G1698" s="25" t="s">
        <v>5037</v>
      </c>
      <c r="H1698" s="22" t="s">
        <v>1396</v>
      </c>
      <c r="I1698" s="25" t="s">
        <v>1820</v>
      </c>
      <c r="J1698" s="11" t="str">
        <f t="shared" si="203"/>
        <v>IC.PA.131201</v>
      </c>
      <c r="K1698" s="2" t="s">
        <v>1192</v>
      </c>
      <c r="L1698" t="str">
        <f t="shared" si="202"/>
        <v xml:space="preserve">     Right</v>
      </c>
      <c r="M1698" s="2" t="str">
        <f t="shared" si="204"/>
        <v>PI.IC.PA.131201.01</v>
      </c>
      <c r="N1698" s="12"/>
      <c r="O1698" s="12" t="str">
        <f t="shared" si="205"/>
        <v>PH.IC.PA.131201.01</v>
      </c>
      <c r="Q1698" s="12" t="str">
        <f t="shared" si="206"/>
        <v>CL.IC.PA.131201.01</v>
      </c>
    </row>
    <row r="1699" spans="1:19" ht="15">
      <c r="A1699" s="25" t="s">
        <v>6896</v>
      </c>
      <c r="B1699" s="25"/>
      <c r="C1699" s="22" t="s">
        <v>8201</v>
      </c>
      <c r="D1699" s="25"/>
      <c r="E1699" s="2" t="s">
        <v>11023</v>
      </c>
      <c r="F1699" s="25" t="s">
        <v>7681</v>
      </c>
      <c r="G1699" s="25" t="s">
        <v>5038</v>
      </c>
      <c r="H1699" s="22" t="s">
        <v>1398</v>
      </c>
      <c r="I1699" s="25" t="s">
        <v>1821</v>
      </c>
      <c r="J1699" s="11" t="str">
        <f t="shared" si="203"/>
        <v>IC.PA.131202</v>
      </c>
      <c r="K1699" s="2" t="s">
        <v>1192</v>
      </c>
      <c r="L1699" t="str">
        <f t="shared" si="202"/>
        <v xml:space="preserve">     Left</v>
      </c>
      <c r="M1699" s="2" t="str">
        <f t="shared" si="204"/>
        <v>PI.IC.PA.131202.01</v>
      </c>
      <c r="N1699" s="12"/>
      <c r="O1699" s="12" t="str">
        <f t="shared" si="205"/>
        <v>PH.IC.PA.131202.01</v>
      </c>
      <c r="Q1699" s="12" t="str">
        <f t="shared" si="206"/>
        <v>CL.IC.PA.131202.01</v>
      </c>
    </row>
    <row r="1700" spans="1:19" ht="15">
      <c r="A1700" s="25" t="s">
        <v>6896</v>
      </c>
      <c r="B1700" s="25"/>
      <c r="C1700" s="22" t="s">
        <v>8201</v>
      </c>
      <c r="D1700" s="25"/>
      <c r="E1700" s="2" t="s">
        <v>11023</v>
      </c>
      <c r="F1700" s="25" t="s">
        <v>7681</v>
      </c>
      <c r="G1700" s="25" t="s">
        <v>7210</v>
      </c>
      <c r="H1700" s="22" t="s">
        <v>1400</v>
      </c>
      <c r="I1700" s="25" t="s">
        <v>1822</v>
      </c>
      <c r="J1700" s="11" t="str">
        <f t="shared" si="203"/>
        <v>IC.PA.131203</v>
      </c>
      <c r="K1700" s="2" t="s">
        <v>1192</v>
      </c>
      <c r="L1700" t="str">
        <f t="shared" si="202"/>
        <v xml:space="preserve">     Bilateral</v>
      </c>
      <c r="M1700" s="2" t="str">
        <f t="shared" si="204"/>
        <v>PI.IC.PA.131203.01</v>
      </c>
      <c r="N1700" s="12"/>
      <c r="O1700" s="12" t="str">
        <f t="shared" si="205"/>
        <v>PH.IC.PA.131203.01</v>
      </c>
      <c r="Q1700" s="12" t="str">
        <f t="shared" si="206"/>
        <v>CL.IC.PA.131203.01</v>
      </c>
    </row>
    <row r="1701" spans="1:19" ht="15">
      <c r="A1701" t="s">
        <v>6896</v>
      </c>
      <c r="C1701" s="22" t="s">
        <v>8201</v>
      </c>
      <c r="D1701" s="25"/>
      <c r="E1701" s="2" t="s">
        <v>11023</v>
      </c>
      <c r="F1701" s="25" t="s">
        <v>7681</v>
      </c>
      <c r="G1701" t="s">
        <v>7211</v>
      </c>
      <c r="H1701" s="22" t="s">
        <v>7070</v>
      </c>
      <c r="I1701" t="s">
        <v>7212</v>
      </c>
      <c r="J1701" s="11" t="str">
        <f t="shared" si="203"/>
        <v>IC.PA.131204</v>
      </c>
      <c r="K1701" s="2" t="s">
        <v>1192</v>
      </c>
      <c r="L1701" t="str">
        <f t="shared" si="202"/>
        <v xml:space="preserve">  Sacrum</v>
      </c>
      <c r="M1701" s="2" t="str">
        <f t="shared" si="204"/>
        <v>PI.IC.PA.131204.01</v>
      </c>
      <c r="N1701" s="12"/>
      <c r="O1701" s="12" t="str">
        <f t="shared" si="205"/>
        <v>PH.IC.PA.131204.01</v>
      </c>
      <c r="Q1701" s="12" t="str">
        <f t="shared" si="206"/>
        <v>CL.IC.PA.131204.01</v>
      </c>
      <c r="R1701" t="s">
        <v>1141</v>
      </c>
      <c r="S1701">
        <v>481</v>
      </c>
    </row>
    <row r="1702" spans="1:19" ht="15">
      <c r="A1702" s="25" t="s">
        <v>6896</v>
      </c>
      <c r="B1702" s="25"/>
      <c r="C1702" s="22" t="s">
        <v>8201</v>
      </c>
      <c r="D1702" s="25" t="s">
        <v>7679</v>
      </c>
      <c r="E1702" s="2" t="s">
        <v>8201</v>
      </c>
      <c r="F1702" s="25" t="s">
        <v>7681</v>
      </c>
      <c r="G1702" s="25" t="s">
        <v>5039</v>
      </c>
      <c r="H1702" s="22" t="s">
        <v>1396</v>
      </c>
      <c r="I1702" s="25" t="s">
        <v>4141</v>
      </c>
      <c r="J1702" s="11" t="str">
        <f t="shared" si="203"/>
        <v>IC.PA.131301</v>
      </c>
      <c r="K1702" s="2" t="s">
        <v>1192</v>
      </c>
      <c r="L1702" t="str">
        <f t="shared" si="202"/>
        <v xml:space="preserve">     Lateral</v>
      </c>
      <c r="M1702" s="2" t="str">
        <f t="shared" si="204"/>
        <v>PI.IC.PA.131301.01</v>
      </c>
      <c r="N1702" s="12"/>
      <c r="O1702" s="12" t="str">
        <f t="shared" si="205"/>
        <v>PH.IC.PA.131301.01</v>
      </c>
      <c r="Q1702" s="12" t="str">
        <f t="shared" si="206"/>
        <v>CL.IC.PA.131301.01</v>
      </c>
    </row>
    <row r="1703" spans="1:19" ht="15">
      <c r="A1703" s="25" t="s">
        <v>6896</v>
      </c>
      <c r="B1703" s="25"/>
      <c r="C1703" s="22" t="s">
        <v>8201</v>
      </c>
      <c r="D1703" s="25"/>
      <c r="E1703" s="2" t="s">
        <v>8201</v>
      </c>
      <c r="F1703" s="25" t="s">
        <v>7681</v>
      </c>
      <c r="G1703" s="25" t="s">
        <v>5040</v>
      </c>
      <c r="H1703" s="22" t="s">
        <v>1398</v>
      </c>
      <c r="I1703" s="25" t="s">
        <v>4142</v>
      </c>
      <c r="J1703" s="11" t="str">
        <f t="shared" si="203"/>
        <v>IC.PA.131302</v>
      </c>
      <c r="K1703" s="2" t="s">
        <v>1192</v>
      </c>
      <c r="L1703" t="str">
        <f t="shared" si="202"/>
        <v xml:space="preserve">     Medial</v>
      </c>
      <c r="M1703" s="2" t="str">
        <f t="shared" si="204"/>
        <v>PI.IC.PA.131302.01</v>
      </c>
      <c r="N1703" s="12"/>
      <c r="O1703" s="12" t="str">
        <f t="shared" si="205"/>
        <v>PH.IC.PA.131302.01</v>
      </c>
      <c r="Q1703" s="12" t="str">
        <f t="shared" si="206"/>
        <v>CL.IC.PA.131302.01</v>
      </c>
    </row>
    <row r="1704" spans="1:19" ht="15">
      <c r="A1704" s="25" t="s">
        <v>6896</v>
      </c>
      <c r="B1704" s="25"/>
      <c r="C1704" s="22" t="s">
        <v>8201</v>
      </c>
      <c r="D1704" s="25"/>
      <c r="E1704" s="2" t="s">
        <v>8201</v>
      </c>
      <c r="F1704" s="25" t="s">
        <v>7681</v>
      </c>
      <c r="G1704" s="25" t="s">
        <v>5041</v>
      </c>
      <c r="H1704" s="22" t="s">
        <v>1400</v>
      </c>
      <c r="I1704" s="25" t="s">
        <v>4143</v>
      </c>
      <c r="J1704" s="11" t="str">
        <f t="shared" si="203"/>
        <v>IC.PA.131303</v>
      </c>
      <c r="K1704" s="2" t="s">
        <v>1192</v>
      </c>
      <c r="L1704" t="str">
        <f t="shared" si="202"/>
        <v xml:space="preserve">     Anterior</v>
      </c>
      <c r="M1704" s="2" t="str">
        <f t="shared" si="204"/>
        <v>PI.IC.PA.131303.01</v>
      </c>
      <c r="N1704" s="12"/>
      <c r="O1704" s="12" t="str">
        <f t="shared" si="205"/>
        <v>PH.IC.PA.131303.01</v>
      </c>
      <c r="Q1704" s="12" t="str">
        <f t="shared" si="206"/>
        <v>CL.IC.PA.131303.01</v>
      </c>
    </row>
    <row r="1705" spans="1:19" ht="15">
      <c r="A1705" s="25" t="s">
        <v>6896</v>
      </c>
      <c r="B1705" s="25"/>
      <c r="C1705" s="22" t="s">
        <v>8201</v>
      </c>
      <c r="D1705" s="25"/>
      <c r="E1705" s="2" t="s">
        <v>8201</v>
      </c>
      <c r="F1705" s="25" t="s">
        <v>7681</v>
      </c>
      <c r="G1705" s="25" t="s">
        <v>5042</v>
      </c>
      <c r="H1705" s="22" t="s">
        <v>1402</v>
      </c>
      <c r="I1705" s="25" t="s">
        <v>4144</v>
      </c>
      <c r="J1705" s="11" t="str">
        <f t="shared" si="203"/>
        <v>IC.PA.131304</v>
      </c>
      <c r="K1705" s="2" t="s">
        <v>1192</v>
      </c>
      <c r="L1705" t="str">
        <f t="shared" si="202"/>
        <v xml:space="preserve">     Posterior</v>
      </c>
      <c r="M1705" s="2" t="str">
        <f t="shared" si="204"/>
        <v>PI.IC.PA.131304.01</v>
      </c>
      <c r="N1705" s="12"/>
      <c r="O1705" s="12" t="str">
        <f t="shared" si="205"/>
        <v>PH.IC.PA.131304.01</v>
      </c>
      <c r="Q1705" s="12" t="str">
        <f t="shared" si="206"/>
        <v>CL.IC.PA.131304.01</v>
      </c>
    </row>
    <row r="1706" spans="1:19" ht="15">
      <c r="A1706" s="25" t="s">
        <v>6896</v>
      </c>
      <c r="B1706" s="25"/>
      <c r="C1706" s="22" t="s">
        <v>8201</v>
      </c>
      <c r="D1706" s="25"/>
      <c r="E1706" s="2" t="s">
        <v>8201</v>
      </c>
      <c r="F1706" s="25" t="s">
        <v>7681</v>
      </c>
      <c r="G1706" s="25" t="s">
        <v>5043</v>
      </c>
      <c r="H1706" s="22" t="s">
        <v>1404</v>
      </c>
      <c r="I1706" s="25" t="s">
        <v>4286</v>
      </c>
      <c r="J1706" s="11" t="str">
        <f t="shared" si="203"/>
        <v>IC.PA.131305</v>
      </c>
      <c r="K1706" s="2" t="s">
        <v>1192</v>
      </c>
      <c r="L1706" t="str">
        <f t="shared" si="202"/>
        <v xml:space="preserve">     Proximal</v>
      </c>
      <c r="M1706" s="2" t="str">
        <f t="shared" si="204"/>
        <v>PI.IC.PA.131305.01</v>
      </c>
      <c r="N1706" s="12"/>
      <c r="O1706" s="12" t="str">
        <f t="shared" si="205"/>
        <v>PH.IC.PA.131305.01</v>
      </c>
      <c r="Q1706" s="12" t="str">
        <f t="shared" si="206"/>
        <v>CL.IC.PA.131305.01</v>
      </c>
    </row>
    <row r="1707" spans="1:19" ht="15">
      <c r="A1707" s="25" t="s">
        <v>6896</v>
      </c>
      <c r="B1707" s="25"/>
      <c r="C1707" s="22" t="s">
        <v>8201</v>
      </c>
      <c r="D1707" s="25"/>
      <c r="E1707" s="2" t="s">
        <v>8201</v>
      </c>
      <c r="F1707" s="25" t="s">
        <v>7681</v>
      </c>
      <c r="G1707" s="25" t="s">
        <v>5044</v>
      </c>
      <c r="H1707" s="22" t="s">
        <v>1406</v>
      </c>
      <c r="I1707" s="25" t="s">
        <v>4287</v>
      </c>
      <c r="J1707" s="11" t="str">
        <f t="shared" si="203"/>
        <v>IC.PA.131306</v>
      </c>
      <c r="K1707" s="2" t="s">
        <v>1192</v>
      </c>
      <c r="L1707" t="str">
        <f t="shared" si="202"/>
        <v xml:space="preserve">     Distal</v>
      </c>
      <c r="M1707" s="2" t="str">
        <f t="shared" si="204"/>
        <v>PI.IC.PA.131306.01</v>
      </c>
      <c r="N1707" s="12"/>
      <c r="O1707" s="12" t="str">
        <f t="shared" si="205"/>
        <v>PH.IC.PA.131306.01</v>
      </c>
      <c r="Q1707" s="12" t="str">
        <f t="shared" si="206"/>
        <v>CL.IC.PA.131306.01</v>
      </c>
    </row>
    <row r="1708" spans="1:19" ht="15">
      <c r="A1708" s="25" t="s">
        <v>6896</v>
      </c>
      <c r="B1708" s="25"/>
      <c r="C1708" s="22" t="s">
        <v>8201</v>
      </c>
      <c r="D1708" s="25" t="s">
        <v>130</v>
      </c>
      <c r="E1708" s="2" t="s">
        <v>9621</v>
      </c>
      <c r="F1708" s="25" t="s">
        <v>7682</v>
      </c>
      <c r="G1708" s="25" t="s">
        <v>5197</v>
      </c>
      <c r="H1708" s="22" t="s">
        <v>1396</v>
      </c>
      <c r="I1708" s="25" t="s">
        <v>5197</v>
      </c>
      <c r="J1708" s="11" t="str">
        <f t="shared" si="203"/>
        <v>IC.PA.131401</v>
      </c>
      <c r="K1708" s="2" t="s">
        <v>1192</v>
      </c>
      <c r="L1708" t="str">
        <f t="shared" si="202"/>
        <v>Abdomen</v>
      </c>
      <c r="M1708" s="2" t="str">
        <f t="shared" si="204"/>
        <v>PI.IC.PA.131401.01</v>
      </c>
      <c r="N1708" s="12"/>
      <c r="O1708" s="12" t="str">
        <f t="shared" si="205"/>
        <v>PH.IC.PA.131401.01</v>
      </c>
      <c r="Q1708" s="12" t="str">
        <f t="shared" si="206"/>
        <v>CL.IC.PA.131401.01</v>
      </c>
    </row>
    <row r="1709" spans="1:19" ht="15">
      <c r="A1709" s="25" t="s">
        <v>6896</v>
      </c>
      <c r="B1709" s="25"/>
      <c r="C1709" s="22" t="s">
        <v>8201</v>
      </c>
      <c r="D1709" s="25"/>
      <c r="E1709" s="2" t="s">
        <v>9621</v>
      </c>
      <c r="F1709" s="25" t="s">
        <v>7682</v>
      </c>
      <c r="G1709" s="25" t="s">
        <v>7219</v>
      </c>
      <c r="H1709" s="22" t="s">
        <v>1398</v>
      </c>
      <c r="I1709" s="25" t="s">
        <v>7219</v>
      </c>
      <c r="J1709" s="11" t="str">
        <f t="shared" si="203"/>
        <v>IC.PA.131402</v>
      </c>
      <c r="K1709" s="2" t="s">
        <v>1192</v>
      </c>
      <c r="L1709" t="str">
        <f t="shared" si="202"/>
        <v>Stomach</v>
      </c>
      <c r="M1709" s="2" t="str">
        <f t="shared" si="204"/>
        <v>PI.IC.PA.131402.01</v>
      </c>
      <c r="N1709" s="12"/>
      <c r="O1709" s="12" t="str">
        <f t="shared" si="205"/>
        <v>PH.IC.PA.131402.01</v>
      </c>
      <c r="Q1709" s="12" t="str">
        <f t="shared" si="206"/>
        <v>CL.IC.PA.131402.01</v>
      </c>
    </row>
    <row r="1710" spans="1:19" ht="15">
      <c r="A1710" s="25" t="s">
        <v>6896</v>
      </c>
      <c r="B1710" s="25"/>
      <c r="C1710" s="22" t="s">
        <v>8201</v>
      </c>
      <c r="D1710" s="25" t="s">
        <v>223</v>
      </c>
      <c r="E1710" s="2" t="s">
        <v>6135</v>
      </c>
      <c r="F1710" s="25" t="s">
        <v>7682</v>
      </c>
      <c r="G1710" s="25" t="s">
        <v>3009</v>
      </c>
      <c r="H1710" s="22" t="s">
        <v>1396</v>
      </c>
      <c r="I1710" s="25" t="s">
        <v>3009</v>
      </c>
      <c r="J1710" s="11" t="str">
        <f t="shared" si="203"/>
        <v>IC.PA.131501</v>
      </c>
      <c r="K1710" s="2" t="s">
        <v>1192</v>
      </c>
      <c r="L1710" t="str">
        <f t="shared" si="202"/>
        <v>RUQ</v>
      </c>
      <c r="M1710" s="2" t="str">
        <f t="shared" si="204"/>
        <v>PI.IC.PA.131501.01</v>
      </c>
      <c r="N1710" s="12"/>
      <c r="O1710" s="12" t="str">
        <f t="shared" si="205"/>
        <v>PH.IC.PA.131501.01</v>
      </c>
      <c r="Q1710" s="12" t="str">
        <f t="shared" si="206"/>
        <v>CL.IC.PA.131501.01</v>
      </c>
    </row>
    <row r="1711" spans="1:19" ht="15">
      <c r="A1711" s="25" t="s">
        <v>6896</v>
      </c>
      <c r="B1711" s="25"/>
      <c r="C1711" s="22" t="s">
        <v>8201</v>
      </c>
      <c r="D1711" s="25"/>
      <c r="E1711" s="2" t="s">
        <v>6135</v>
      </c>
      <c r="F1711" s="25" t="s">
        <v>7682</v>
      </c>
      <c r="G1711" s="25" t="s">
        <v>3011</v>
      </c>
      <c r="H1711" s="22" t="s">
        <v>1398</v>
      </c>
      <c r="I1711" s="25" t="s">
        <v>3011</v>
      </c>
      <c r="J1711" s="11" t="str">
        <f t="shared" si="203"/>
        <v>IC.PA.131502</v>
      </c>
      <c r="K1711" s="2" t="s">
        <v>1192</v>
      </c>
      <c r="L1711" t="str">
        <f t="shared" si="202"/>
        <v>RLQ</v>
      </c>
      <c r="M1711" s="2" t="str">
        <f t="shared" si="204"/>
        <v>PI.IC.PA.131502.01</v>
      </c>
      <c r="N1711" s="12"/>
      <c r="O1711" s="12" t="str">
        <f t="shared" si="205"/>
        <v>PH.IC.PA.131502.01</v>
      </c>
      <c r="Q1711" s="12" t="str">
        <f t="shared" si="206"/>
        <v>CL.IC.PA.131502.01</v>
      </c>
    </row>
    <row r="1712" spans="1:19" ht="15">
      <c r="A1712" s="25" t="s">
        <v>6896</v>
      </c>
      <c r="B1712" s="25"/>
      <c r="C1712" s="22" t="s">
        <v>8201</v>
      </c>
      <c r="D1712" s="25"/>
      <c r="E1712" s="2" t="s">
        <v>6135</v>
      </c>
      <c r="F1712" s="25" t="s">
        <v>7682</v>
      </c>
      <c r="G1712" s="25" t="s">
        <v>3013</v>
      </c>
      <c r="H1712" s="22" t="s">
        <v>1400</v>
      </c>
      <c r="I1712" s="25" t="s">
        <v>3013</v>
      </c>
      <c r="J1712" s="11" t="str">
        <f t="shared" si="203"/>
        <v>IC.PA.131503</v>
      </c>
      <c r="K1712" s="2" t="s">
        <v>1192</v>
      </c>
      <c r="L1712" t="str">
        <f t="shared" si="202"/>
        <v>LUQ</v>
      </c>
      <c r="M1712" s="2" t="str">
        <f t="shared" si="204"/>
        <v>PI.IC.PA.131503.01</v>
      </c>
      <c r="N1712" s="12"/>
      <c r="O1712" s="12" t="str">
        <f t="shared" si="205"/>
        <v>PH.IC.PA.131503.01</v>
      </c>
      <c r="Q1712" s="12" t="str">
        <f t="shared" si="206"/>
        <v>CL.IC.PA.131503.01</v>
      </c>
    </row>
    <row r="1713" spans="1:17" ht="15">
      <c r="A1713" s="25" t="s">
        <v>6896</v>
      </c>
      <c r="B1713" s="25"/>
      <c r="C1713" s="22" t="s">
        <v>8201</v>
      </c>
      <c r="D1713" s="25"/>
      <c r="E1713" s="2" t="s">
        <v>6135</v>
      </c>
      <c r="F1713" s="25" t="s">
        <v>7682</v>
      </c>
      <c r="G1713" s="25" t="s">
        <v>3015</v>
      </c>
      <c r="H1713" s="22" t="s">
        <v>1402</v>
      </c>
      <c r="I1713" s="25" t="s">
        <v>3015</v>
      </c>
      <c r="J1713" s="11" t="str">
        <f t="shared" si="203"/>
        <v>IC.PA.131504</v>
      </c>
      <c r="K1713" s="2" t="s">
        <v>1192</v>
      </c>
      <c r="L1713" t="str">
        <f t="shared" si="202"/>
        <v>LLQ</v>
      </c>
      <c r="M1713" s="2" t="str">
        <f t="shared" si="204"/>
        <v>PI.IC.PA.131504.01</v>
      </c>
      <c r="N1713" s="12"/>
      <c r="O1713" s="12" t="str">
        <f t="shared" si="205"/>
        <v>PH.IC.PA.131504.01</v>
      </c>
      <c r="Q1713" s="12" t="str">
        <f t="shared" si="206"/>
        <v>CL.IC.PA.131504.01</v>
      </c>
    </row>
    <row r="1714" spans="1:17" ht="15">
      <c r="A1714" s="25" t="s">
        <v>6896</v>
      </c>
      <c r="B1714" s="25"/>
      <c r="C1714" s="22" t="s">
        <v>8201</v>
      </c>
      <c r="D1714" s="25" t="s">
        <v>7546</v>
      </c>
      <c r="E1714" s="2" t="s">
        <v>5740</v>
      </c>
      <c r="F1714" s="25" t="s">
        <v>7683</v>
      </c>
      <c r="G1714" s="25" t="s">
        <v>4546</v>
      </c>
      <c r="H1714" s="22" t="s">
        <v>1396</v>
      </c>
      <c r="I1714" s="25" t="s">
        <v>4546</v>
      </c>
      <c r="J1714" s="11" t="str">
        <f t="shared" si="203"/>
        <v>IC.PA.131601</v>
      </c>
      <c r="K1714" s="2" t="s">
        <v>1192</v>
      </c>
      <c r="L1714" t="str">
        <f t="shared" si="202"/>
        <v>Arm</v>
      </c>
      <c r="M1714" s="2" t="str">
        <f t="shared" si="204"/>
        <v>PI.IC.PA.131601.01</v>
      </c>
      <c r="N1714" s="12"/>
      <c r="O1714" s="12" t="str">
        <f t="shared" si="205"/>
        <v>PH.IC.PA.131601.01</v>
      </c>
      <c r="Q1714" s="12" t="str">
        <f t="shared" si="206"/>
        <v>CL.IC.PA.131601.01</v>
      </c>
    </row>
    <row r="1715" spans="1:17" ht="15">
      <c r="A1715" s="25" t="s">
        <v>6896</v>
      </c>
      <c r="B1715" s="25"/>
      <c r="C1715" s="22" t="s">
        <v>8201</v>
      </c>
      <c r="D1715" s="25"/>
      <c r="E1715" s="2" t="s">
        <v>5740</v>
      </c>
      <c r="F1715" s="25" t="s">
        <v>7683</v>
      </c>
      <c r="G1715" s="25" t="s">
        <v>4568</v>
      </c>
      <c r="H1715" s="22" t="s">
        <v>1398</v>
      </c>
      <c r="I1715" s="25" t="s">
        <v>4568</v>
      </c>
      <c r="J1715" s="11" t="str">
        <f t="shared" si="203"/>
        <v>IC.PA.131602</v>
      </c>
      <c r="K1715" s="2" t="s">
        <v>1192</v>
      </c>
      <c r="L1715" t="str">
        <f t="shared" si="202"/>
        <v>Shoulder</v>
      </c>
      <c r="M1715" s="2" t="str">
        <f t="shared" si="204"/>
        <v>PI.IC.PA.131602.01</v>
      </c>
      <c r="N1715" s="12"/>
      <c r="O1715" s="12" t="str">
        <f t="shared" si="205"/>
        <v>PH.IC.PA.131602.01</v>
      </c>
      <c r="Q1715" s="12" t="str">
        <f t="shared" si="206"/>
        <v>CL.IC.PA.131602.01</v>
      </c>
    </row>
    <row r="1716" spans="1:17" ht="15">
      <c r="A1716" s="25" t="s">
        <v>6896</v>
      </c>
      <c r="B1716" s="25"/>
      <c r="C1716" s="22" t="s">
        <v>8201</v>
      </c>
      <c r="D1716" s="25"/>
      <c r="E1716" s="2" t="s">
        <v>5740</v>
      </c>
      <c r="F1716" s="25" t="s">
        <v>7683</v>
      </c>
      <c r="G1716" s="25" t="s">
        <v>4547</v>
      </c>
      <c r="H1716" s="22" t="s">
        <v>1400</v>
      </c>
      <c r="I1716" s="25" t="s">
        <v>4547</v>
      </c>
      <c r="J1716" s="11" t="str">
        <f t="shared" si="203"/>
        <v>IC.PA.131603</v>
      </c>
      <c r="K1716" s="2" t="s">
        <v>1192</v>
      </c>
      <c r="L1716" t="str">
        <f t="shared" ref="L1716:L1779" si="207">G1716</f>
        <v>Elbow</v>
      </c>
      <c r="M1716" s="2" t="str">
        <f t="shared" si="204"/>
        <v>PI.IC.PA.131603.01</v>
      </c>
      <c r="N1716" s="12"/>
      <c r="O1716" s="12" t="str">
        <f t="shared" si="205"/>
        <v>PH.IC.PA.131603.01</v>
      </c>
      <c r="Q1716" s="12" t="str">
        <f t="shared" si="206"/>
        <v>CL.IC.PA.131603.01</v>
      </c>
    </row>
    <row r="1717" spans="1:17" ht="15">
      <c r="A1717" s="25" t="s">
        <v>6896</v>
      </c>
      <c r="B1717" s="25"/>
      <c r="C1717" s="22" t="s">
        <v>8201</v>
      </c>
      <c r="D1717" s="25"/>
      <c r="E1717" s="2" t="s">
        <v>5740</v>
      </c>
      <c r="F1717" s="25" t="s">
        <v>7683</v>
      </c>
      <c r="G1717" s="25" t="s">
        <v>4675</v>
      </c>
      <c r="H1717" s="22" t="s">
        <v>1402</v>
      </c>
      <c r="I1717" s="25" t="s">
        <v>4675</v>
      </c>
      <c r="J1717" s="11" t="str">
        <f t="shared" si="203"/>
        <v>IC.PA.131604</v>
      </c>
      <c r="K1717" s="2" t="s">
        <v>1192</v>
      </c>
      <c r="L1717" t="str">
        <f t="shared" si="207"/>
        <v>Wrist</v>
      </c>
      <c r="M1717" s="2" t="str">
        <f t="shared" si="204"/>
        <v>PI.IC.PA.131604.01</v>
      </c>
      <c r="N1717" s="12"/>
      <c r="O1717" s="12" t="str">
        <f t="shared" si="205"/>
        <v>PH.IC.PA.131604.01</v>
      </c>
      <c r="Q1717" s="12" t="str">
        <f t="shared" si="206"/>
        <v>CL.IC.PA.131604.01</v>
      </c>
    </row>
    <row r="1718" spans="1:17" ht="15">
      <c r="A1718" s="25" t="s">
        <v>6896</v>
      </c>
      <c r="B1718" s="25"/>
      <c r="C1718" s="22" t="s">
        <v>8201</v>
      </c>
      <c r="D1718" s="25"/>
      <c r="E1718" s="2" t="s">
        <v>5740</v>
      </c>
      <c r="F1718" s="25" t="s">
        <v>7683</v>
      </c>
      <c r="G1718" s="25" t="s">
        <v>1667</v>
      </c>
      <c r="H1718" s="22" t="s">
        <v>1404</v>
      </c>
      <c r="I1718" s="25" t="s">
        <v>1667</v>
      </c>
      <c r="J1718" s="11" t="str">
        <f t="shared" si="203"/>
        <v>IC.PA.131605</v>
      </c>
      <c r="K1718" s="2" t="s">
        <v>1192</v>
      </c>
      <c r="L1718" t="str">
        <f t="shared" si="207"/>
        <v>Hand</v>
      </c>
      <c r="M1718" s="2" t="str">
        <f t="shared" si="204"/>
        <v>PI.IC.PA.131605.01</v>
      </c>
      <c r="N1718" s="12"/>
      <c r="O1718" s="12" t="str">
        <f t="shared" si="205"/>
        <v>PH.IC.PA.131605.01</v>
      </c>
      <c r="Q1718" s="12" t="str">
        <f t="shared" si="206"/>
        <v>CL.IC.PA.131605.01</v>
      </c>
    </row>
    <row r="1719" spans="1:17" ht="15">
      <c r="A1719" s="25" t="s">
        <v>6896</v>
      </c>
      <c r="B1719" s="25"/>
      <c r="C1719" s="22" t="s">
        <v>8201</v>
      </c>
      <c r="D1719" s="25"/>
      <c r="E1719" s="2" t="s">
        <v>5740</v>
      </c>
      <c r="F1719" s="25" t="s">
        <v>7683</v>
      </c>
      <c r="G1719" s="25" t="s">
        <v>7222</v>
      </c>
      <c r="H1719" s="22" t="s">
        <v>1406</v>
      </c>
      <c r="I1719" s="25" t="s">
        <v>4677</v>
      </c>
      <c r="J1719" s="11" t="str">
        <f t="shared" si="203"/>
        <v>IC.PA.131606</v>
      </c>
      <c r="K1719" s="2" t="s">
        <v>1192</v>
      </c>
      <c r="L1719" t="str">
        <f t="shared" si="207"/>
        <v>Finger(s):  specify</v>
      </c>
      <c r="M1719" s="2" t="str">
        <f t="shared" si="204"/>
        <v>PI.IC.PA.131606.01</v>
      </c>
      <c r="N1719" s="12"/>
      <c r="O1719" s="12" t="str">
        <f t="shared" si="205"/>
        <v>PH.IC.PA.131606.01</v>
      </c>
      <c r="Q1719" s="12" t="str">
        <f t="shared" si="206"/>
        <v>CL.IC.PA.131606.01</v>
      </c>
    </row>
    <row r="1720" spans="1:17" ht="15">
      <c r="A1720" s="25" t="s">
        <v>6896</v>
      </c>
      <c r="B1720" s="25"/>
      <c r="C1720" s="22" t="s">
        <v>8201</v>
      </c>
      <c r="D1720" s="25"/>
      <c r="E1720" s="2" t="s">
        <v>5740</v>
      </c>
      <c r="F1720" s="25" t="s">
        <v>7683</v>
      </c>
      <c r="G1720" s="25" t="s">
        <v>7223</v>
      </c>
      <c r="H1720" s="22" t="s">
        <v>1419</v>
      </c>
      <c r="I1720" s="25" t="s">
        <v>7223</v>
      </c>
      <c r="J1720" s="11" t="str">
        <f t="shared" si="203"/>
        <v>IC.PA.131607</v>
      </c>
      <c r="K1720" s="2" t="s">
        <v>1192</v>
      </c>
      <c r="L1720" t="str">
        <f t="shared" si="207"/>
        <v>Leg</v>
      </c>
      <c r="M1720" s="2" t="str">
        <f t="shared" si="204"/>
        <v>PI.IC.PA.131607.01</v>
      </c>
      <c r="N1720" s="12"/>
      <c r="O1720" s="12" t="str">
        <f t="shared" si="205"/>
        <v>PH.IC.PA.131607.01</v>
      </c>
      <c r="Q1720" s="12" t="str">
        <f t="shared" si="206"/>
        <v>CL.IC.PA.131607.01</v>
      </c>
    </row>
    <row r="1721" spans="1:17" ht="15">
      <c r="A1721" s="25" t="s">
        <v>6896</v>
      </c>
      <c r="B1721" s="25"/>
      <c r="C1721" s="22" t="s">
        <v>8201</v>
      </c>
      <c r="D1721" s="25"/>
      <c r="E1721" s="2" t="s">
        <v>5740</v>
      </c>
      <c r="F1721" s="25" t="s">
        <v>7683</v>
      </c>
      <c r="G1721" s="25" t="s">
        <v>1661</v>
      </c>
      <c r="H1721" s="22" t="s">
        <v>1550</v>
      </c>
      <c r="I1721" s="25" t="s">
        <v>1661</v>
      </c>
      <c r="J1721" s="11" t="str">
        <f t="shared" si="203"/>
        <v>IC.PA.131608</v>
      </c>
      <c r="K1721" s="2" t="s">
        <v>1192</v>
      </c>
      <c r="L1721" t="str">
        <f t="shared" si="207"/>
        <v>Knee</v>
      </c>
      <c r="M1721" s="2" t="str">
        <f t="shared" si="204"/>
        <v>PI.IC.PA.131608.01</v>
      </c>
      <c r="N1721" s="12"/>
      <c r="O1721" s="12" t="str">
        <f t="shared" si="205"/>
        <v>PH.IC.PA.131608.01</v>
      </c>
      <c r="Q1721" s="12" t="str">
        <f t="shared" si="206"/>
        <v>CL.IC.PA.131608.01</v>
      </c>
    </row>
    <row r="1722" spans="1:17" ht="15">
      <c r="A1722" s="25" t="s">
        <v>6896</v>
      </c>
      <c r="B1722" s="25"/>
      <c r="C1722" s="22" t="s">
        <v>8201</v>
      </c>
      <c r="D1722" s="25"/>
      <c r="E1722" s="2" t="s">
        <v>5740</v>
      </c>
      <c r="F1722" s="25" t="s">
        <v>7683</v>
      </c>
      <c r="G1722" s="25" t="s">
        <v>1659</v>
      </c>
      <c r="H1722" s="22" t="s">
        <v>1551</v>
      </c>
      <c r="I1722" s="25" t="s">
        <v>1659</v>
      </c>
      <c r="J1722" s="11" t="str">
        <f t="shared" si="203"/>
        <v>IC.PA.131609</v>
      </c>
      <c r="K1722" s="2" t="s">
        <v>1192</v>
      </c>
      <c r="L1722" t="str">
        <f t="shared" si="207"/>
        <v>Ankle</v>
      </c>
      <c r="M1722" s="2" t="str">
        <f t="shared" si="204"/>
        <v>PI.IC.PA.131609.01</v>
      </c>
      <c r="N1722" s="12"/>
      <c r="O1722" s="12" t="str">
        <f t="shared" si="205"/>
        <v>PH.IC.PA.131609.01</v>
      </c>
      <c r="Q1722" s="12" t="str">
        <f t="shared" si="206"/>
        <v>CL.IC.PA.131609.01</v>
      </c>
    </row>
    <row r="1723" spans="1:17" ht="15">
      <c r="A1723" s="25" t="s">
        <v>6896</v>
      </c>
      <c r="B1723" s="25"/>
      <c r="C1723" s="22" t="s">
        <v>8201</v>
      </c>
      <c r="D1723" s="25"/>
      <c r="E1723" s="2" t="s">
        <v>5740</v>
      </c>
      <c r="F1723" s="25" t="s">
        <v>7683</v>
      </c>
      <c r="G1723" s="25" t="s">
        <v>4805</v>
      </c>
      <c r="H1723" s="22" t="s">
        <v>1571</v>
      </c>
      <c r="I1723" s="25" t="s">
        <v>4805</v>
      </c>
      <c r="J1723" s="11" t="str">
        <f t="shared" si="203"/>
        <v>IC.PA.131610</v>
      </c>
      <c r="K1723" s="2" t="s">
        <v>1192</v>
      </c>
      <c r="L1723" t="str">
        <f t="shared" si="207"/>
        <v>Heel</v>
      </c>
      <c r="M1723" s="2" t="str">
        <f t="shared" si="204"/>
        <v>PI.IC.PA.131610.01</v>
      </c>
      <c r="N1723" s="12"/>
      <c r="O1723" s="12" t="str">
        <f t="shared" si="205"/>
        <v>PH.IC.PA.131610.01</v>
      </c>
      <c r="Q1723" s="12" t="str">
        <f t="shared" si="206"/>
        <v>CL.IC.PA.131610.01</v>
      </c>
    </row>
    <row r="1724" spans="1:17" ht="15">
      <c r="A1724" s="25" t="s">
        <v>6896</v>
      </c>
      <c r="B1724" s="25"/>
      <c r="C1724" s="22" t="s">
        <v>8201</v>
      </c>
      <c r="D1724" s="25"/>
      <c r="E1724" s="2" t="s">
        <v>5740</v>
      </c>
      <c r="F1724" s="25" t="s">
        <v>7683</v>
      </c>
      <c r="G1724" s="25" t="s">
        <v>1658</v>
      </c>
      <c r="H1724" s="22" t="s">
        <v>1298</v>
      </c>
      <c r="I1724" s="25" t="s">
        <v>1658</v>
      </c>
      <c r="J1724" s="11" t="str">
        <f t="shared" si="203"/>
        <v>IC.PA.131611</v>
      </c>
      <c r="K1724" s="2" t="s">
        <v>1192</v>
      </c>
      <c r="L1724" t="str">
        <f t="shared" si="207"/>
        <v>Foot</v>
      </c>
      <c r="M1724" s="2" t="str">
        <f t="shared" si="204"/>
        <v>PI.IC.PA.131611.01</v>
      </c>
      <c r="N1724" s="12"/>
      <c r="O1724" s="12" t="str">
        <f t="shared" si="205"/>
        <v>PH.IC.PA.131611.01</v>
      </c>
      <c r="Q1724" s="12" t="str">
        <f t="shared" si="206"/>
        <v>CL.IC.PA.131611.01</v>
      </c>
    </row>
    <row r="1725" spans="1:17" ht="15">
      <c r="A1725" s="25" t="s">
        <v>6896</v>
      </c>
      <c r="B1725" s="25"/>
      <c r="C1725" s="22" t="s">
        <v>8201</v>
      </c>
      <c r="D1725" s="25"/>
      <c r="E1725" s="2" t="s">
        <v>5740</v>
      </c>
      <c r="F1725" s="25" t="s">
        <v>7683</v>
      </c>
      <c r="G1725" s="25" t="s">
        <v>7224</v>
      </c>
      <c r="H1725" s="22" t="s">
        <v>1299</v>
      </c>
      <c r="I1725" s="25" t="s">
        <v>4807</v>
      </c>
      <c r="J1725" s="11" t="str">
        <f t="shared" si="203"/>
        <v>IC.PA.131612</v>
      </c>
      <c r="K1725" s="2" t="s">
        <v>1192</v>
      </c>
      <c r="L1725" t="str">
        <f t="shared" si="207"/>
        <v>Toe(s):  specify</v>
      </c>
      <c r="M1725" s="2" t="str">
        <f t="shared" si="204"/>
        <v>PI.IC.PA.131612.01</v>
      </c>
      <c r="N1725" s="12"/>
      <c r="O1725" s="12" t="str">
        <f t="shared" si="205"/>
        <v>PH.IC.PA.131612.01</v>
      </c>
      <c r="Q1725" s="12" t="str">
        <f t="shared" si="206"/>
        <v>CL.IC.PA.131612.01</v>
      </c>
    </row>
    <row r="1726" spans="1:17" ht="15">
      <c r="A1726" s="25" t="s">
        <v>6896</v>
      </c>
      <c r="B1726" s="25"/>
      <c r="C1726" s="22" t="s">
        <v>8201</v>
      </c>
      <c r="D1726" s="25" t="s">
        <v>7548</v>
      </c>
      <c r="E1726" s="2" t="s">
        <v>1138</v>
      </c>
      <c r="F1726" s="25" t="s">
        <v>7684</v>
      </c>
      <c r="G1726" s="25" t="s">
        <v>7407</v>
      </c>
      <c r="H1726" s="22" t="s">
        <v>1396</v>
      </c>
      <c r="I1726" s="25" t="s">
        <v>7408</v>
      </c>
      <c r="J1726" s="11" t="str">
        <f t="shared" si="203"/>
        <v>IC.PA.131701</v>
      </c>
      <c r="K1726" s="2" t="s">
        <v>1192</v>
      </c>
      <c r="L1726" t="str">
        <f t="shared" si="207"/>
        <v>Total body</v>
      </c>
      <c r="M1726" s="2" t="str">
        <f t="shared" si="204"/>
        <v>PI.IC.PA.131701.01</v>
      </c>
      <c r="N1726" s="12"/>
      <c r="O1726" s="12" t="str">
        <f t="shared" si="205"/>
        <v>PH.IC.PA.131701.01</v>
      </c>
      <c r="Q1726" s="12" t="str">
        <f t="shared" si="206"/>
        <v>CL.IC.PA.131701.01</v>
      </c>
    </row>
    <row r="1727" spans="1:17" ht="15">
      <c r="A1727" s="25" t="s">
        <v>6896</v>
      </c>
      <c r="B1727" s="25"/>
      <c r="C1727" s="22" t="s">
        <v>8201</v>
      </c>
      <c r="D1727" s="25"/>
      <c r="E1727" s="2" t="s">
        <v>1138</v>
      </c>
      <c r="F1727" s="25" t="s">
        <v>7684</v>
      </c>
      <c r="G1727" s="25" t="s">
        <v>4760</v>
      </c>
      <c r="H1727" s="22" t="s">
        <v>1398</v>
      </c>
      <c r="I1727" s="25" t="s">
        <v>4760</v>
      </c>
      <c r="J1727" s="11" t="str">
        <f t="shared" si="203"/>
        <v>IC.PA.131702</v>
      </c>
      <c r="K1727" s="2" t="s">
        <v>1192</v>
      </c>
      <c r="L1727" t="str">
        <f t="shared" si="207"/>
        <v>Joint</v>
      </c>
      <c r="M1727" s="2" t="str">
        <f t="shared" si="204"/>
        <v>PI.IC.PA.131702.01</v>
      </c>
      <c r="N1727" s="12"/>
      <c r="O1727" s="12" t="str">
        <f t="shared" si="205"/>
        <v>PH.IC.PA.131702.01</v>
      </c>
      <c r="Q1727" s="12" t="str">
        <f t="shared" si="206"/>
        <v>CL.IC.PA.131702.01</v>
      </c>
    </row>
    <row r="1728" spans="1:17" ht="15">
      <c r="A1728" s="25" t="s">
        <v>6896</v>
      </c>
      <c r="B1728" s="25"/>
      <c r="C1728" s="22" t="s">
        <v>8201</v>
      </c>
      <c r="D1728" s="25"/>
      <c r="E1728" s="2" t="s">
        <v>1138</v>
      </c>
      <c r="F1728" s="25" t="s">
        <v>7684</v>
      </c>
      <c r="G1728" s="25" t="s">
        <v>7409</v>
      </c>
      <c r="H1728" s="22" t="s">
        <v>1400</v>
      </c>
      <c r="I1728" s="25" t="s">
        <v>7409</v>
      </c>
      <c r="J1728" s="11" t="str">
        <f t="shared" si="203"/>
        <v>IC.PA.131703</v>
      </c>
      <c r="K1728" s="2" t="s">
        <v>1192</v>
      </c>
      <c r="L1728" t="str">
        <f t="shared" si="207"/>
        <v>Muscle</v>
      </c>
      <c r="M1728" s="2" t="str">
        <f t="shared" si="204"/>
        <v>PI.IC.PA.131703.01</v>
      </c>
      <c r="N1728" s="12"/>
      <c r="O1728" s="12" t="str">
        <f t="shared" si="205"/>
        <v>PH.IC.PA.131703.01</v>
      </c>
      <c r="Q1728" s="12" t="str">
        <f t="shared" si="206"/>
        <v>CL.IC.PA.131703.01</v>
      </c>
    </row>
    <row r="1729" spans="1:17" ht="15">
      <c r="A1729" s="25" t="s">
        <v>6896</v>
      </c>
      <c r="B1729" s="25"/>
      <c r="C1729" s="22" t="s">
        <v>8201</v>
      </c>
      <c r="D1729" s="25"/>
      <c r="E1729" s="2" t="s">
        <v>1138</v>
      </c>
      <c r="F1729" s="25" t="s">
        <v>7684</v>
      </c>
      <c r="G1729" s="25" t="s">
        <v>7410</v>
      </c>
      <c r="H1729" s="22" t="s">
        <v>1402</v>
      </c>
      <c r="I1729" s="25" t="s">
        <v>930</v>
      </c>
      <c r="J1729" s="11" t="str">
        <f t="shared" si="203"/>
        <v>IC.PA.131704</v>
      </c>
      <c r="K1729" s="2" t="s">
        <v>1192</v>
      </c>
      <c r="L1729" t="str">
        <f t="shared" si="207"/>
        <v>Other:  add protocol</v>
      </c>
      <c r="M1729" s="2" t="str">
        <f t="shared" si="204"/>
        <v>PI.IC.PA.131704.01</v>
      </c>
      <c r="N1729" s="12"/>
      <c r="O1729" s="12" t="str">
        <f t="shared" si="205"/>
        <v>PH.IC.PA.131704.01</v>
      </c>
      <c r="Q1729" s="12" t="str">
        <f t="shared" si="206"/>
        <v>CL.IC.PA.131704.01</v>
      </c>
    </row>
    <row r="1730" spans="1:17" ht="15">
      <c r="A1730" s="25" t="s">
        <v>6896</v>
      </c>
      <c r="B1730" s="25"/>
      <c r="C1730" s="22" t="s">
        <v>8201</v>
      </c>
      <c r="D1730" s="25" t="s">
        <v>7392</v>
      </c>
      <c r="E1730" s="2" t="s">
        <v>965</v>
      </c>
      <c r="F1730" s="25" t="s">
        <v>7685</v>
      </c>
      <c r="G1730" s="25" t="s">
        <v>4326</v>
      </c>
      <c r="H1730" s="22" t="s">
        <v>1396</v>
      </c>
      <c r="I1730" s="25" t="s">
        <v>4326</v>
      </c>
      <c r="J1730" s="11" t="str">
        <f t="shared" si="203"/>
        <v>IC.PA.131801</v>
      </c>
      <c r="K1730" s="2" t="s">
        <v>1192</v>
      </c>
      <c r="L1730" t="str">
        <f t="shared" si="207"/>
        <v>Forehead</v>
      </c>
      <c r="M1730" s="2" t="str">
        <f t="shared" si="204"/>
        <v>PI.IC.PA.131801.01</v>
      </c>
      <c r="N1730" s="12"/>
      <c r="O1730" s="12" t="str">
        <f t="shared" si="205"/>
        <v>PH.IC.PA.131801.01</v>
      </c>
      <c r="Q1730" s="12" t="str">
        <f t="shared" si="206"/>
        <v>CL.IC.PA.131801.01</v>
      </c>
    </row>
    <row r="1731" spans="1:17" ht="15">
      <c r="A1731" s="25" t="s">
        <v>6896</v>
      </c>
      <c r="B1731" s="25"/>
      <c r="C1731" s="22" t="s">
        <v>8201</v>
      </c>
      <c r="D1731" s="25"/>
      <c r="E1731" s="2" t="s">
        <v>965</v>
      </c>
      <c r="F1731" s="25" t="s">
        <v>7685</v>
      </c>
      <c r="G1731" s="25" t="s">
        <v>4556</v>
      </c>
      <c r="H1731" s="22" t="s">
        <v>1398</v>
      </c>
      <c r="I1731" s="25" t="s">
        <v>4556</v>
      </c>
      <c r="J1731" s="11" t="str">
        <f t="shared" si="203"/>
        <v>IC.PA.131802</v>
      </c>
      <c r="K1731" s="2" t="s">
        <v>1192</v>
      </c>
      <c r="L1731" t="str">
        <f t="shared" si="207"/>
        <v>Temporal</v>
      </c>
      <c r="M1731" s="2" t="str">
        <f t="shared" si="204"/>
        <v>PI.IC.PA.131802.01</v>
      </c>
      <c r="N1731" s="12"/>
      <c r="O1731" s="12" t="str">
        <f t="shared" si="205"/>
        <v>PH.IC.PA.131802.01</v>
      </c>
      <c r="Q1731" s="12" t="str">
        <f t="shared" si="206"/>
        <v>CL.IC.PA.131802.01</v>
      </c>
    </row>
    <row r="1732" spans="1:17" ht="15">
      <c r="A1732" s="25" t="s">
        <v>6896</v>
      </c>
      <c r="B1732" s="25"/>
      <c r="C1732" s="22" t="s">
        <v>8201</v>
      </c>
      <c r="D1732" s="25"/>
      <c r="E1732" s="2" t="s">
        <v>965</v>
      </c>
      <c r="F1732" s="25" t="s">
        <v>7685</v>
      </c>
      <c r="G1732" s="25" t="s">
        <v>7574</v>
      </c>
      <c r="H1732" s="22" t="s">
        <v>1400</v>
      </c>
      <c r="I1732" s="25" t="s">
        <v>7574</v>
      </c>
      <c r="J1732" s="11" t="str">
        <f t="shared" si="203"/>
        <v>IC.PA.131803</v>
      </c>
      <c r="K1732" s="2" t="s">
        <v>1192</v>
      </c>
      <c r="L1732" t="str">
        <f t="shared" si="207"/>
        <v>Occipital</v>
      </c>
      <c r="M1732" s="2" t="str">
        <f t="shared" si="204"/>
        <v>PI.IC.PA.131803.01</v>
      </c>
      <c r="N1732" s="12"/>
      <c r="O1732" s="12" t="str">
        <f t="shared" si="205"/>
        <v>PH.IC.PA.131803.01</v>
      </c>
      <c r="Q1732" s="12" t="str">
        <f t="shared" si="206"/>
        <v>CL.IC.PA.131803.01</v>
      </c>
    </row>
    <row r="1733" spans="1:17" ht="15">
      <c r="A1733" s="25" t="s">
        <v>6896</v>
      </c>
      <c r="B1733" s="25"/>
      <c r="C1733" s="22" t="s">
        <v>8201</v>
      </c>
      <c r="D1733" s="25"/>
      <c r="E1733" s="2" t="s">
        <v>965</v>
      </c>
      <c r="F1733" s="25" t="s">
        <v>7685</v>
      </c>
      <c r="G1733" s="25" t="s">
        <v>4558</v>
      </c>
      <c r="H1733" s="22" t="s">
        <v>1402</v>
      </c>
      <c r="I1733" s="25" t="s">
        <v>4558</v>
      </c>
      <c r="J1733" s="11" t="str">
        <f t="shared" si="203"/>
        <v>IC.PA.131804</v>
      </c>
      <c r="K1733" s="2" t="s">
        <v>1192</v>
      </c>
      <c r="L1733" t="str">
        <f t="shared" si="207"/>
        <v>Eye(s)</v>
      </c>
      <c r="M1733" s="2" t="str">
        <f t="shared" si="204"/>
        <v>PI.IC.PA.131804.01</v>
      </c>
      <c r="N1733" s="12"/>
      <c r="O1733" s="12" t="str">
        <f t="shared" si="205"/>
        <v>PH.IC.PA.131804.01</v>
      </c>
      <c r="Q1733" s="12" t="str">
        <f t="shared" si="206"/>
        <v>CL.IC.PA.131804.01</v>
      </c>
    </row>
    <row r="1734" spans="1:17" ht="15">
      <c r="A1734" s="25" t="s">
        <v>6896</v>
      </c>
      <c r="B1734" s="25"/>
      <c r="C1734" s="22" t="s">
        <v>8201</v>
      </c>
      <c r="D1734" s="25"/>
      <c r="E1734" s="2" t="s">
        <v>965</v>
      </c>
      <c r="F1734" s="25" t="s">
        <v>7685</v>
      </c>
      <c r="G1734" s="25" t="s">
        <v>7575</v>
      </c>
      <c r="H1734" s="22" t="s">
        <v>1404</v>
      </c>
      <c r="I1734" s="25" t="s">
        <v>7576</v>
      </c>
      <c r="J1734" s="11" t="str">
        <f t="shared" si="203"/>
        <v>IC.PA.131805</v>
      </c>
      <c r="K1734" s="2" t="s">
        <v>1192</v>
      </c>
      <c r="L1734" t="str">
        <f t="shared" si="207"/>
        <v>Behind the eyes</v>
      </c>
      <c r="M1734" s="2" t="str">
        <f t="shared" si="204"/>
        <v>PI.IC.PA.131805.01</v>
      </c>
      <c r="N1734" s="12"/>
      <c r="O1734" s="12" t="str">
        <f t="shared" si="205"/>
        <v>PH.IC.PA.131805.01</v>
      </c>
      <c r="Q1734" s="12" t="str">
        <f t="shared" si="206"/>
        <v>CL.IC.PA.131805.01</v>
      </c>
    </row>
    <row r="1735" spans="1:17" ht="15">
      <c r="A1735" s="25" t="s">
        <v>6896</v>
      </c>
      <c r="B1735" s="25"/>
      <c r="C1735" s="22" t="s">
        <v>8201</v>
      </c>
      <c r="D1735" s="25"/>
      <c r="E1735" s="2" t="s">
        <v>965</v>
      </c>
      <c r="F1735" s="25" t="s">
        <v>7685</v>
      </c>
      <c r="G1735" s="25" t="s">
        <v>7577</v>
      </c>
      <c r="H1735" s="22" t="s">
        <v>1406</v>
      </c>
      <c r="I1735" s="25" t="s">
        <v>7578</v>
      </c>
      <c r="J1735" s="11" t="str">
        <f t="shared" si="203"/>
        <v>IC.PA.131806</v>
      </c>
      <c r="K1735" s="2" t="s">
        <v>1192</v>
      </c>
      <c r="L1735" t="str">
        <f t="shared" si="207"/>
        <v>Between the eyes</v>
      </c>
      <c r="M1735" s="2" t="str">
        <f t="shared" si="204"/>
        <v>PI.IC.PA.131806.01</v>
      </c>
      <c r="N1735" s="12"/>
      <c r="O1735" s="12" t="str">
        <f t="shared" si="205"/>
        <v>PH.IC.PA.131806.01</v>
      </c>
      <c r="Q1735" s="12" t="str">
        <f t="shared" si="206"/>
        <v>CL.IC.PA.131806.01</v>
      </c>
    </row>
    <row r="1736" spans="1:17" ht="15">
      <c r="A1736" s="25" t="s">
        <v>6896</v>
      </c>
      <c r="B1736" s="25"/>
      <c r="C1736" s="22" t="s">
        <v>8201</v>
      </c>
      <c r="D1736" s="25"/>
      <c r="E1736" s="2" t="s">
        <v>965</v>
      </c>
      <c r="F1736" s="25" t="s">
        <v>7685</v>
      </c>
      <c r="G1736" s="25" t="s">
        <v>7579</v>
      </c>
      <c r="H1736" s="22" t="s">
        <v>1419</v>
      </c>
      <c r="I1736" s="25" t="s">
        <v>7579</v>
      </c>
      <c r="J1736" s="11" t="str">
        <f t="shared" si="203"/>
        <v>IC.PA.131807</v>
      </c>
      <c r="K1736" s="2" t="s">
        <v>1192</v>
      </c>
      <c r="L1736" t="str">
        <f t="shared" si="207"/>
        <v>Sinus</v>
      </c>
      <c r="M1736" s="2" t="str">
        <f t="shared" si="204"/>
        <v>PI.IC.PA.131807.01</v>
      </c>
      <c r="N1736" s="12"/>
      <c r="O1736" s="12" t="str">
        <f t="shared" si="205"/>
        <v>PH.IC.PA.131807.01</v>
      </c>
      <c r="Q1736" s="12" t="str">
        <f t="shared" si="206"/>
        <v>CL.IC.PA.131807.01</v>
      </c>
    </row>
    <row r="1737" spans="1:17" ht="15">
      <c r="A1737" s="25" t="s">
        <v>6896</v>
      </c>
      <c r="B1737" s="25"/>
      <c r="C1737" s="22" t="s">
        <v>8201</v>
      </c>
      <c r="D1737" s="25"/>
      <c r="E1737" s="2" t="s">
        <v>965</v>
      </c>
      <c r="F1737" s="25" t="s">
        <v>7685</v>
      </c>
      <c r="G1737" s="25" t="s">
        <v>4823</v>
      </c>
      <c r="H1737" s="22" t="s">
        <v>1550</v>
      </c>
      <c r="I1737" s="25" t="s">
        <v>4823</v>
      </c>
      <c r="J1737" s="11" t="str">
        <f t="shared" si="203"/>
        <v>IC.PA.131808</v>
      </c>
      <c r="K1737" s="2" t="s">
        <v>1192</v>
      </c>
      <c r="L1737" t="str">
        <f t="shared" si="207"/>
        <v>Ear(s)</v>
      </c>
      <c r="M1737" s="2" t="str">
        <f t="shared" si="204"/>
        <v>PI.IC.PA.131808.01</v>
      </c>
      <c r="N1737" s="12"/>
      <c r="O1737" s="12" t="str">
        <f t="shared" si="205"/>
        <v>PH.IC.PA.131808.01</v>
      </c>
      <c r="Q1737" s="12" t="str">
        <f t="shared" si="206"/>
        <v>CL.IC.PA.131808.01</v>
      </c>
    </row>
    <row r="1738" spans="1:17" ht="15">
      <c r="A1738" s="25" t="s">
        <v>6896</v>
      </c>
      <c r="B1738" s="25"/>
      <c r="C1738" s="22" t="s">
        <v>8201</v>
      </c>
      <c r="D1738" s="25"/>
      <c r="E1738" s="2" t="s">
        <v>965</v>
      </c>
      <c r="F1738" s="25" t="s">
        <v>7685</v>
      </c>
      <c r="G1738" s="25" t="s">
        <v>4064</v>
      </c>
      <c r="H1738" s="22" t="s">
        <v>1551</v>
      </c>
      <c r="I1738" s="25" t="s">
        <v>4064</v>
      </c>
      <c r="J1738" s="11" t="str">
        <f t="shared" si="203"/>
        <v>IC.PA.131809</v>
      </c>
      <c r="K1738" s="2" t="s">
        <v>1192</v>
      </c>
      <c r="L1738" t="str">
        <f t="shared" si="207"/>
        <v>Nose</v>
      </c>
      <c r="M1738" s="2" t="str">
        <f t="shared" si="204"/>
        <v>PI.IC.PA.131809.01</v>
      </c>
      <c r="N1738" s="12"/>
      <c r="O1738" s="12" t="str">
        <f t="shared" si="205"/>
        <v>PH.IC.PA.131809.01</v>
      </c>
      <c r="Q1738" s="12" t="str">
        <f t="shared" si="206"/>
        <v>CL.IC.PA.131809.01</v>
      </c>
    </row>
    <row r="1739" spans="1:17" ht="15">
      <c r="A1739" s="25" t="s">
        <v>6896</v>
      </c>
      <c r="B1739" s="25"/>
      <c r="C1739" s="22" t="s">
        <v>8201</v>
      </c>
      <c r="D1739" s="25"/>
      <c r="E1739" s="2" t="s">
        <v>965</v>
      </c>
      <c r="F1739" s="25" t="s">
        <v>7685</v>
      </c>
      <c r="G1739" s="25" t="s">
        <v>4251</v>
      </c>
      <c r="H1739" s="22" t="s">
        <v>1571</v>
      </c>
      <c r="I1739" s="25" t="s">
        <v>4251</v>
      </c>
      <c r="J1739" s="11" t="str">
        <f t="shared" si="203"/>
        <v>IC.PA.131810</v>
      </c>
      <c r="K1739" s="2" t="s">
        <v>1192</v>
      </c>
      <c r="L1739" t="str">
        <f t="shared" si="207"/>
        <v>Lip(s)</v>
      </c>
      <c r="M1739" s="2" t="str">
        <f t="shared" si="204"/>
        <v>PI.IC.PA.131810.01</v>
      </c>
      <c r="N1739" s="12"/>
      <c r="O1739" s="12" t="str">
        <f t="shared" si="205"/>
        <v>PH.IC.PA.131810.01</v>
      </c>
      <c r="Q1739" s="12" t="str">
        <f t="shared" si="206"/>
        <v>CL.IC.PA.131810.01</v>
      </c>
    </row>
    <row r="1740" spans="1:17" ht="15">
      <c r="A1740" s="25" t="s">
        <v>6896</v>
      </c>
      <c r="B1740" s="25"/>
      <c r="C1740" s="22" t="s">
        <v>8201</v>
      </c>
      <c r="D1740" s="25"/>
      <c r="E1740" s="2" t="s">
        <v>965</v>
      </c>
      <c r="F1740" s="25" t="s">
        <v>7685</v>
      </c>
      <c r="G1740" s="25" t="s">
        <v>4830</v>
      </c>
      <c r="H1740" s="22" t="s">
        <v>1298</v>
      </c>
      <c r="I1740" s="25" t="s">
        <v>4830</v>
      </c>
      <c r="J1740" s="11" t="str">
        <f t="shared" si="203"/>
        <v>IC.PA.131811</v>
      </c>
      <c r="K1740" s="2" t="s">
        <v>1192</v>
      </c>
      <c r="L1740" t="str">
        <f t="shared" si="207"/>
        <v>Jaw</v>
      </c>
      <c r="M1740" s="2" t="str">
        <f t="shared" si="204"/>
        <v>PI.IC.PA.131811.01</v>
      </c>
      <c r="N1740" s="12"/>
      <c r="O1740" s="12" t="str">
        <f t="shared" si="205"/>
        <v>PH.IC.PA.131811.01</v>
      </c>
      <c r="Q1740" s="12" t="str">
        <f t="shared" si="206"/>
        <v>CL.IC.PA.131811.01</v>
      </c>
    </row>
    <row r="1741" spans="1:17" ht="15">
      <c r="A1741" s="25" t="s">
        <v>6896</v>
      </c>
      <c r="B1741" s="25"/>
      <c r="C1741" s="22" t="s">
        <v>8201</v>
      </c>
      <c r="D1741" s="25"/>
      <c r="E1741" s="2" t="s">
        <v>965</v>
      </c>
      <c r="F1741" s="25" t="s">
        <v>7685</v>
      </c>
      <c r="G1741" s="25" t="s">
        <v>4113</v>
      </c>
      <c r="H1741" s="22" t="s">
        <v>1299</v>
      </c>
      <c r="I1741" s="25" t="s">
        <v>4113</v>
      </c>
      <c r="J1741" s="11" t="str">
        <f t="shared" si="203"/>
        <v>IC.PA.131812</v>
      </c>
      <c r="K1741" s="2" t="s">
        <v>1192</v>
      </c>
      <c r="L1741" t="str">
        <f t="shared" si="207"/>
        <v>Neck</v>
      </c>
      <c r="M1741" s="2" t="str">
        <f t="shared" si="204"/>
        <v>PI.IC.PA.131812.01</v>
      </c>
      <c r="N1741" s="12"/>
      <c r="O1741" s="12" t="str">
        <f t="shared" si="205"/>
        <v>PH.IC.PA.131812.01</v>
      </c>
      <c r="Q1741" s="12" t="str">
        <f t="shared" si="206"/>
        <v>CL.IC.PA.131812.01</v>
      </c>
    </row>
    <row r="1742" spans="1:17" ht="15">
      <c r="A1742" s="25" t="s">
        <v>6896</v>
      </c>
      <c r="B1742" s="25"/>
      <c r="C1742" s="22" t="s">
        <v>8201</v>
      </c>
      <c r="D1742" s="25"/>
      <c r="E1742" s="2" t="s">
        <v>965</v>
      </c>
      <c r="F1742" s="25" t="s">
        <v>7685</v>
      </c>
      <c r="G1742" s="25" t="s">
        <v>7580</v>
      </c>
      <c r="H1742" s="22" t="s">
        <v>1300</v>
      </c>
      <c r="I1742" s="25" t="s">
        <v>7580</v>
      </c>
      <c r="J1742" s="11" t="str">
        <f t="shared" si="203"/>
        <v>IC.PA.131813</v>
      </c>
      <c r="K1742" s="2" t="s">
        <v>1192</v>
      </c>
      <c r="L1742" t="str">
        <f t="shared" si="207"/>
        <v>Toothache</v>
      </c>
      <c r="M1742" s="2" t="str">
        <f t="shared" si="204"/>
        <v>PI.IC.PA.131813.01</v>
      </c>
      <c r="N1742" s="12"/>
      <c r="O1742" s="12" t="str">
        <f t="shared" si="205"/>
        <v>PH.IC.PA.131813.01</v>
      </c>
      <c r="Q1742" s="12" t="str">
        <f t="shared" si="206"/>
        <v>CL.IC.PA.131813.01</v>
      </c>
    </row>
    <row r="1743" spans="1:17" ht="15">
      <c r="A1743" s="25" t="s">
        <v>6896</v>
      </c>
      <c r="B1743" s="25"/>
      <c r="C1743" s="22" t="s">
        <v>8201</v>
      </c>
      <c r="D1743" s="25"/>
      <c r="E1743" s="2" t="s">
        <v>965</v>
      </c>
      <c r="F1743" s="25" t="s">
        <v>7685</v>
      </c>
      <c r="G1743" s="25" t="s">
        <v>4250</v>
      </c>
      <c r="H1743" s="22" t="s">
        <v>1301</v>
      </c>
      <c r="I1743" s="25" t="s">
        <v>4250</v>
      </c>
      <c r="J1743" s="11" t="str">
        <f t="shared" si="203"/>
        <v>IC.PA.131814</v>
      </c>
      <c r="K1743" s="2" t="s">
        <v>1192</v>
      </c>
      <c r="L1743" t="str">
        <f t="shared" si="207"/>
        <v>Mouth</v>
      </c>
      <c r="M1743" s="2" t="str">
        <f t="shared" si="204"/>
        <v>PI.IC.PA.131814.01</v>
      </c>
      <c r="N1743" s="12"/>
      <c r="O1743" s="12" t="str">
        <f t="shared" si="205"/>
        <v>PH.IC.PA.131814.01</v>
      </c>
      <c r="Q1743" s="12" t="str">
        <f t="shared" si="206"/>
        <v>CL.IC.PA.131814.01</v>
      </c>
    </row>
    <row r="1744" spans="1:17" ht="15">
      <c r="A1744" s="25" t="s">
        <v>6896</v>
      </c>
      <c r="B1744" s="25"/>
      <c r="C1744" s="22" t="s">
        <v>8201</v>
      </c>
      <c r="D1744" s="25"/>
      <c r="E1744" s="2" t="s">
        <v>965</v>
      </c>
      <c r="F1744" s="25" t="s">
        <v>7685</v>
      </c>
      <c r="G1744" s="25" t="s">
        <v>4067</v>
      </c>
      <c r="H1744" s="22" t="s">
        <v>1468</v>
      </c>
      <c r="I1744" s="25" t="s">
        <v>4067</v>
      </c>
      <c r="J1744" s="11" t="str">
        <f t="shared" si="203"/>
        <v>IC.PA.131815</v>
      </c>
      <c r="K1744" s="2" t="s">
        <v>1192</v>
      </c>
      <c r="L1744" t="str">
        <f t="shared" si="207"/>
        <v>Face</v>
      </c>
      <c r="M1744" s="2" t="str">
        <f t="shared" si="204"/>
        <v>PI.IC.PA.131815.01</v>
      </c>
      <c r="N1744" s="12"/>
      <c r="O1744" s="12" t="str">
        <f t="shared" si="205"/>
        <v>PH.IC.PA.131815.01</v>
      </c>
      <c r="Q1744" s="12" t="str">
        <f t="shared" si="206"/>
        <v>CL.IC.PA.131815.01</v>
      </c>
    </row>
    <row r="1745" spans="1:17" ht="15">
      <c r="A1745" s="25" t="s">
        <v>6896</v>
      </c>
      <c r="B1745" s="25"/>
      <c r="C1745" s="22" t="s">
        <v>8201</v>
      </c>
      <c r="D1745" s="25"/>
      <c r="E1745" s="2" t="s">
        <v>965</v>
      </c>
      <c r="F1745" s="25" t="s">
        <v>7685</v>
      </c>
      <c r="G1745" s="25" t="s">
        <v>4364</v>
      </c>
      <c r="H1745" s="22" t="s">
        <v>1469</v>
      </c>
      <c r="I1745" s="25" t="s">
        <v>4364</v>
      </c>
      <c r="J1745" s="11" t="str">
        <f t="shared" si="203"/>
        <v>IC.PA.131816</v>
      </c>
      <c r="K1745" s="2" t="s">
        <v>1192</v>
      </c>
      <c r="L1745" t="str">
        <f t="shared" si="207"/>
        <v>Head</v>
      </c>
      <c r="M1745" s="2" t="str">
        <f t="shared" si="204"/>
        <v>PI.IC.PA.131816.01</v>
      </c>
      <c r="N1745" s="12"/>
      <c r="O1745" s="12" t="str">
        <f t="shared" si="205"/>
        <v>PH.IC.PA.131816.01</v>
      </c>
      <c r="Q1745" s="12" t="str">
        <f t="shared" si="206"/>
        <v>CL.IC.PA.131816.01</v>
      </c>
    </row>
    <row r="1746" spans="1:17" ht="15">
      <c r="A1746" s="25" t="s">
        <v>6896</v>
      </c>
      <c r="B1746" s="25"/>
      <c r="C1746" s="22" t="s">
        <v>8201</v>
      </c>
      <c r="D1746" s="25" t="s">
        <v>4312</v>
      </c>
      <c r="E1746" s="2" t="s">
        <v>967</v>
      </c>
      <c r="F1746" s="25" t="s">
        <v>7686</v>
      </c>
      <c r="G1746" s="25" t="s">
        <v>4692</v>
      </c>
      <c r="H1746" s="22" t="s">
        <v>1396</v>
      </c>
      <c r="I1746" s="25" t="s">
        <v>4692</v>
      </c>
      <c r="J1746" s="11" t="str">
        <f t="shared" si="203"/>
        <v>IC.PA.131901</v>
      </c>
      <c r="K1746" s="2" t="s">
        <v>1192</v>
      </c>
      <c r="L1746" t="str">
        <f t="shared" si="207"/>
        <v>Hip</v>
      </c>
      <c r="M1746" s="2" t="str">
        <f t="shared" si="204"/>
        <v>PI.IC.PA.131901.01</v>
      </c>
      <c r="N1746" s="12"/>
      <c r="O1746" s="12" t="str">
        <f t="shared" si="205"/>
        <v>PH.IC.PA.131901.01</v>
      </c>
      <c r="Q1746" s="12" t="str">
        <f t="shared" si="206"/>
        <v>CL.IC.PA.131901.01</v>
      </c>
    </row>
    <row r="1747" spans="1:17" ht="15">
      <c r="A1747" s="25" t="s">
        <v>6896</v>
      </c>
      <c r="B1747" s="25"/>
      <c r="C1747" s="22" t="s">
        <v>8201</v>
      </c>
      <c r="D1747" s="25"/>
      <c r="E1747" s="2" t="s">
        <v>967</v>
      </c>
      <c r="F1747" s="25" t="s">
        <v>7686</v>
      </c>
      <c r="G1747" s="25" t="s">
        <v>4369</v>
      </c>
      <c r="H1747" s="22" t="s">
        <v>1398</v>
      </c>
      <c r="I1747" s="25" t="s">
        <v>4369</v>
      </c>
      <c r="J1747" s="11" t="str">
        <f t="shared" si="203"/>
        <v>IC.PA.131902</v>
      </c>
      <c r="K1747" s="2" t="s">
        <v>1192</v>
      </c>
      <c r="L1747" t="str">
        <f t="shared" si="207"/>
        <v>Genitalia</v>
      </c>
      <c r="M1747" s="2" t="str">
        <f t="shared" si="204"/>
        <v>PI.IC.PA.131902.01</v>
      </c>
      <c r="N1747" s="12"/>
      <c r="O1747" s="12" t="str">
        <f t="shared" si="205"/>
        <v>PH.IC.PA.131902.01</v>
      </c>
      <c r="Q1747" s="12" t="str">
        <f t="shared" si="206"/>
        <v>CL.IC.PA.131902.01</v>
      </c>
    </row>
    <row r="1748" spans="1:17" ht="15">
      <c r="A1748" s="25" t="s">
        <v>6896</v>
      </c>
      <c r="B1748" s="25"/>
      <c r="C1748" s="22" t="s">
        <v>8201</v>
      </c>
      <c r="D1748" s="25"/>
      <c r="E1748" s="2" t="s">
        <v>967</v>
      </c>
      <c r="F1748" s="25" t="s">
        <v>7686</v>
      </c>
      <c r="G1748" s="25" t="s">
        <v>4696</v>
      </c>
      <c r="H1748" s="22" t="s">
        <v>1400</v>
      </c>
      <c r="I1748" s="25" t="s">
        <v>4696</v>
      </c>
      <c r="J1748" s="11" t="str">
        <f t="shared" si="203"/>
        <v>IC.PA.131903</v>
      </c>
      <c r="K1748" s="2" t="s">
        <v>1192</v>
      </c>
      <c r="L1748" t="str">
        <f t="shared" si="207"/>
        <v>Buttocks</v>
      </c>
      <c r="M1748" s="2" t="str">
        <f t="shared" si="204"/>
        <v>PI.IC.PA.131903.01</v>
      </c>
      <c r="N1748" s="12"/>
      <c r="O1748" s="12" t="str">
        <f t="shared" si="205"/>
        <v>PH.IC.PA.131903.01</v>
      </c>
      <c r="Q1748" s="12" t="str">
        <f t="shared" si="206"/>
        <v>CL.IC.PA.131903.01</v>
      </c>
    </row>
    <row r="1749" spans="1:17" ht="15">
      <c r="A1749" s="25" t="s">
        <v>6896</v>
      </c>
      <c r="B1749" s="25"/>
      <c r="C1749" s="22" t="s">
        <v>8201</v>
      </c>
      <c r="D1749" s="25"/>
      <c r="E1749" s="2" t="s">
        <v>967</v>
      </c>
      <c r="F1749" s="25" t="s">
        <v>7686</v>
      </c>
      <c r="G1749" s="25" t="s">
        <v>4134</v>
      </c>
      <c r="H1749" s="22" t="s">
        <v>1402</v>
      </c>
      <c r="I1749" s="25" t="s">
        <v>4134</v>
      </c>
      <c r="J1749" s="11" t="str">
        <f t="shared" si="203"/>
        <v>IC.PA.131904</v>
      </c>
      <c r="K1749" s="2" t="s">
        <v>1192</v>
      </c>
      <c r="L1749" t="str">
        <f t="shared" si="207"/>
        <v>Rectum</v>
      </c>
      <c r="M1749" s="2" t="str">
        <f t="shared" si="204"/>
        <v>PI.IC.PA.131904.01</v>
      </c>
      <c r="N1749" s="12"/>
      <c r="O1749" s="12" t="str">
        <f t="shared" si="205"/>
        <v>PH.IC.PA.131904.01</v>
      </c>
      <c r="Q1749" s="12" t="str">
        <f t="shared" si="206"/>
        <v>CL.IC.PA.131904.01</v>
      </c>
    </row>
    <row r="1750" spans="1:17" ht="15">
      <c r="A1750" s="25" t="s">
        <v>6896</v>
      </c>
      <c r="B1750" s="25"/>
      <c r="C1750" s="22" t="s">
        <v>8201</v>
      </c>
      <c r="D1750" s="25"/>
      <c r="E1750" s="2" t="s">
        <v>967</v>
      </c>
      <c r="F1750" s="25" t="s">
        <v>7686</v>
      </c>
      <c r="G1750" s="25" t="s">
        <v>4693</v>
      </c>
      <c r="H1750" s="22" t="s">
        <v>1404</v>
      </c>
      <c r="I1750" s="25" t="s">
        <v>4693</v>
      </c>
      <c r="J1750" s="11" t="str">
        <f t="shared" si="203"/>
        <v>IC.PA.131905</v>
      </c>
      <c r="K1750" s="2" t="s">
        <v>1192</v>
      </c>
      <c r="L1750" t="str">
        <f t="shared" si="207"/>
        <v>Groin</v>
      </c>
      <c r="M1750" s="2" t="str">
        <f t="shared" si="204"/>
        <v>PI.IC.PA.131905.01</v>
      </c>
      <c r="N1750" s="12"/>
      <c r="O1750" s="12" t="str">
        <f t="shared" si="205"/>
        <v>PH.IC.PA.131905.01</v>
      </c>
      <c r="Q1750" s="12" t="str">
        <f t="shared" si="206"/>
        <v>CL.IC.PA.131905.01</v>
      </c>
    </row>
    <row r="1751" spans="1:17" ht="15">
      <c r="A1751" s="25" t="s">
        <v>6896</v>
      </c>
      <c r="B1751" s="25"/>
      <c r="C1751" s="22" t="s">
        <v>8201</v>
      </c>
      <c r="D1751" s="25"/>
      <c r="E1751" s="2" t="s">
        <v>967</v>
      </c>
      <c r="F1751" s="25" t="s">
        <v>7686</v>
      </c>
      <c r="G1751" s="25" t="s">
        <v>4137</v>
      </c>
      <c r="H1751" s="22" t="s">
        <v>1406</v>
      </c>
      <c r="I1751" s="25" t="s">
        <v>4137</v>
      </c>
      <c r="J1751" s="11" t="str">
        <f t="shared" si="203"/>
        <v>IC.PA.131906</v>
      </c>
      <c r="K1751" s="2" t="s">
        <v>1192</v>
      </c>
      <c r="L1751" t="str">
        <f t="shared" si="207"/>
        <v>Scrotum</v>
      </c>
      <c r="M1751" s="2" t="str">
        <f t="shared" si="204"/>
        <v>PI.IC.PA.131906.01</v>
      </c>
      <c r="N1751" s="12"/>
      <c r="O1751" s="12" t="str">
        <f t="shared" si="205"/>
        <v>PH.IC.PA.131906.01</v>
      </c>
      <c r="Q1751" s="12" t="str">
        <f t="shared" si="206"/>
        <v>CL.IC.PA.131906.01</v>
      </c>
    </row>
    <row r="1752" spans="1:17" ht="15">
      <c r="A1752" s="25" t="s">
        <v>6896</v>
      </c>
      <c r="B1752" s="25"/>
      <c r="C1752" s="22" t="s">
        <v>8201</v>
      </c>
      <c r="D1752" s="25" t="s">
        <v>7395</v>
      </c>
      <c r="E1752" s="2" t="s">
        <v>6396</v>
      </c>
      <c r="F1752" s="25" t="s">
        <v>7687</v>
      </c>
      <c r="G1752" s="25" t="s">
        <v>4800</v>
      </c>
      <c r="H1752" s="22" t="s">
        <v>1396</v>
      </c>
      <c r="I1752" s="25" t="s">
        <v>4800</v>
      </c>
      <c r="J1752" s="11" t="str">
        <f t="shared" si="203"/>
        <v>IC.PA.132001</v>
      </c>
      <c r="K1752" s="2" t="s">
        <v>1192</v>
      </c>
      <c r="L1752" t="str">
        <f t="shared" si="207"/>
        <v>Breast</v>
      </c>
      <c r="M1752" s="2" t="str">
        <f t="shared" si="204"/>
        <v>PI.IC.PA.132001.01</v>
      </c>
      <c r="N1752" s="12"/>
      <c r="O1752" s="12" t="str">
        <f t="shared" si="205"/>
        <v>PH.IC.PA.132001.01</v>
      </c>
      <c r="Q1752" s="12" t="str">
        <f t="shared" si="206"/>
        <v>CL.IC.PA.132001.01</v>
      </c>
    </row>
    <row r="1753" spans="1:17" ht="15">
      <c r="A1753" s="25" t="s">
        <v>6896</v>
      </c>
      <c r="B1753" s="25"/>
      <c r="C1753" s="22" t="s">
        <v>8201</v>
      </c>
      <c r="D1753" s="25"/>
      <c r="E1753" s="2" t="s">
        <v>6396</v>
      </c>
      <c r="F1753" s="25" t="s">
        <v>7687</v>
      </c>
      <c r="G1753" s="25" t="s">
        <v>4386</v>
      </c>
      <c r="H1753" s="22" t="s">
        <v>1398</v>
      </c>
      <c r="I1753" s="25" t="s">
        <v>4386</v>
      </c>
      <c r="J1753" s="11" t="str">
        <f t="shared" si="203"/>
        <v>IC.PA.132002</v>
      </c>
      <c r="K1753" s="2" t="s">
        <v>1192</v>
      </c>
      <c r="L1753" t="str">
        <f t="shared" si="207"/>
        <v>Chest</v>
      </c>
      <c r="M1753" s="2" t="str">
        <f t="shared" si="204"/>
        <v>PI.IC.PA.132002.01</v>
      </c>
      <c r="N1753" s="12"/>
      <c r="O1753" s="12" t="str">
        <f t="shared" si="205"/>
        <v>PH.IC.PA.132002.01</v>
      </c>
      <c r="Q1753" s="12" t="str">
        <f t="shared" si="206"/>
        <v>CL.IC.PA.132002.01</v>
      </c>
    </row>
    <row r="1754" spans="1:17" ht="15">
      <c r="A1754" s="25" t="s">
        <v>6896</v>
      </c>
      <c r="B1754" s="25"/>
      <c r="C1754" s="22" t="s">
        <v>8201</v>
      </c>
      <c r="D1754" s="25"/>
      <c r="E1754" s="2" t="s">
        <v>6396</v>
      </c>
      <c r="F1754" s="25" t="s">
        <v>7687</v>
      </c>
      <c r="G1754" s="25" t="s">
        <v>3988</v>
      </c>
      <c r="H1754" s="22" t="s">
        <v>1400</v>
      </c>
      <c r="I1754" s="25" t="s">
        <v>3988</v>
      </c>
      <c r="J1754" s="11" t="str">
        <f t="shared" si="203"/>
        <v>IC.PA.132003</v>
      </c>
      <c r="K1754" s="2" t="s">
        <v>1192</v>
      </c>
      <c r="L1754" t="str">
        <f t="shared" si="207"/>
        <v>Sternum</v>
      </c>
      <c r="M1754" s="2" t="str">
        <f t="shared" si="204"/>
        <v>PI.IC.PA.132003.01</v>
      </c>
      <c r="N1754" s="12"/>
      <c r="O1754" s="12" t="str">
        <f t="shared" si="205"/>
        <v>PH.IC.PA.132003.01</v>
      </c>
      <c r="Q1754" s="12" t="str">
        <f t="shared" si="206"/>
        <v>CL.IC.PA.132003.01</v>
      </c>
    </row>
    <row r="1755" spans="1:17" ht="15">
      <c r="A1755" s="25" t="s">
        <v>6896</v>
      </c>
      <c r="B1755" s="25"/>
      <c r="C1755" s="22" t="s">
        <v>8201</v>
      </c>
      <c r="D1755" s="25"/>
      <c r="E1755" s="2" t="s">
        <v>6396</v>
      </c>
      <c r="F1755" s="25" t="s">
        <v>7687</v>
      </c>
      <c r="G1755" s="25" t="s">
        <v>7472</v>
      </c>
      <c r="H1755" s="22" t="s">
        <v>1402</v>
      </c>
      <c r="I1755" s="25" t="s">
        <v>7472</v>
      </c>
      <c r="J1755" s="11" t="str">
        <f t="shared" si="203"/>
        <v>IC.PA.132004</v>
      </c>
      <c r="K1755" s="2" t="s">
        <v>1192</v>
      </c>
      <c r="L1755" t="str">
        <f t="shared" si="207"/>
        <v>Midsternal</v>
      </c>
      <c r="M1755" s="2" t="str">
        <f t="shared" si="204"/>
        <v>PI.IC.PA.132004.01</v>
      </c>
      <c r="N1755" s="12"/>
      <c r="O1755" s="12" t="str">
        <f t="shared" si="205"/>
        <v>PH.IC.PA.132004.01</v>
      </c>
      <c r="Q1755" s="12" t="str">
        <f t="shared" si="206"/>
        <v>CL.IC.PA.132004.01</v>
      </c>
    </row>
    <row r="1756" spans="1:17" ht="15">
      <c r="A1756" s="25" t="s">
        <v>6896</v>
      </c>
      <c r="B1756" s="25"/>
      <c r="C1756" s="22" t="s">
        <v>8201</v>
      </c>
      <c r="D1756" s="25"/>
      <c r="E1756" s="2" t="s">
        <v>6396</v>
      </c>
      <c r="F1756" s="25" t="s">
        <v>7687</v>
      </c>
      <c r="G1756" s="25" t="s">
        <v>7473</v>
      </c>
      <c r="H1756" s="22" t="s">
        <v>1404</v>
      </c>
      <c r="I1756" s="25" t="s">
        <v>7473</v>
      </c>
      <c r="J1756" s="11" t="str">
        <f t="shared" si="203"/>
        <v>IC.PA.132005</v>
      </c>
      <c r="K1756" s="2" t="s">
        <v>1192</v>
      </c>
      <c r="L1756" t="str">
        <f t="shared" si="207"/>
        <v>Substernal</v>
      </c>
      <c r="M1756" s="2" t="str">
        <f t="shared" si="204"/>
        <v>PI.IC.PA.132005.01</v>
      </c>
      <c r="N1756" s="12"/>
      <c r="O1756" s="12" t="str">
        <f t="shared" si="205"/>
        <v>PH.IC.PA.132005.01</v>
      </c>
      <c r="Q1756" s="12" t="str">
        <f t="shared" si="206"/>
        <v>CL.IC.PA.132005.01</v>
      </c>
    </row>
    <row r="1757" spans="1:17" ht="15">
      <c r="A1757" s="25" t="s">
        <v>6896</v>
      </c>
      <c r="B1757" s="25"/>
      <c r="C1757" s="22" t="s">
        <v>8201</v>
      </c>
      <c r="D1757" s="25"/>
      <c r="E1757" s="2" t="s">
        <v>6396</v>
      </c>
      <c r="F1757" s="25" t="s">
        <v>7687</v>
      </c>
      <c r="G1757" s="25" t="s">
        <v>7295</v>
      </c>
      <c r="H1757" s="22" t="s">
        <v>1406</v>
      </c>
      <c r="I1757" s="25" t="s">
        <v>7295</v>
      </c>
      <c r="J1757" s="11" t="str">
        <f t="shared" si="203"/>
        <v>IC.PA.132006</v>
      </c>
      <c r="K1757" s="2" t="s">
        <v>1192</v>
      </c>
      <c r="L1757" t="str">
        <f t="shared" si="207"/>
        <v>Epigastric</v>
      </c>
      <c r="M1757" s="2" t="str">
        <f t="shared" si="204"/>
        <v>PI.IC.PA.132006.01</v>
      </c>
      <c r="N1757" s="12"/>
      <c r="O1757" s="12" t="str">
        <f t="shared" si="205"/>
        <v>PH.IC.PA.132006.01</v>
      </c>
      <c r="Q1757" s="12" t="str">
        <f t="shared" si="206"/>
        <v>CL.IC.PA.132006.01</v>
      </c>
    </row>
    <row r="1758" spans="1:17" ht="15">
      <c r="A1758" s="25" t="s">
        <v>6896</v>
      </c>
      <c r="B1758" s="25"/>
      <c r="C1758" s="22" t="s">
        <v>8201</v>
      </c>
      <c r="D1758" s="25"/>
      <c r="E1758" s="2" t="s">
        <v>6396</v>
      </c>
      <c r="F1758" s="25" t="s">
        <v>7687</v>
      </c>
      <c r="G1758" s="25" t="s">
        <v>1234</v>
      </c>
      <c r="H1758" s="22" t="s">
        <v>1419</v>
      </c>
      <c r="I1758" s="25" t="s">
        <v>1234</v>
      </c>
      <c r="J1758" s="11" t="str">
        <f t="shared" si="203"/>
        <v>IC.PA.132007</v>
      </c>
      <c r="K1758" s="2" t="s">
        <v>1192</v>
      </c>
      <c r="L1758" t="str">
        <f t="shared" si="207"/>
        <v>Back</v>
      </c>
      <c r="M1758" s="2" t="str">
        <f t="shared" si="204"/>
        <v>PI.IC.PA.132007.01</v>
      </c>
      <c r="N1758" s="12"/>
      <c r="O1758" s="12" t="str">
        <f t="shared" si="205"/>
        <v>PH.IC.PA.132007.01</v>
      </c>
      <c r="Q1758" s="12" t="str">
        <f t="shared" si="206"/>
        <v>CL.IC.PA.132007.01</v>
      </c>
    </row>
    <row r="1759" spans="1:17" ht="15">
      <c r="A1759" s="25" t="s">
        <v>6896</v>
      </c>
      <c r="B1759" s="25"/>
      <c r="C1759" s="22" t="s">
        <v>8201</v>
      </c>
      <c r="D1759" s="25"/>
      <c r="E1759" s="2" t="s">
        <v>6396</v>
      </c>
      <c r="F1759" s="25" t="s">
        <v>7687</v>
      </c>
      <c r="G1759" s="25" t="s">
        <v>7296</v>
      </c>
      <c r="H1759" s="22" t="s">
        <v>1550</v>
      </c>
      <c r="I1759" s="25" t="s">
        <v>7297</v>
      </c>
      <c r="J1759" s="11" t="str">
        <f t="shared" ref="J1759:J1824" si="208">CONCATENATE("IC.PA.",C1759,E1759,H1759)</f>
        <v>IC.PA.132008</v>
      </c>
      <c r="K1759" s="2" t="s">
        <v>1192</v>
      </c>
      <c r="L1759" t="str">
        <f t="shared" si="207"/>
        <v>Back upper</v>
      </c>
      <c r="M1759" s="2" t="str">
        <f t="shared" ref="M1759:M1824" si="209">CONCATENATE("PI.",J1759,".",K1759)</f>
        <v>PI.IC.PA.132008.01</v>
      </c>
      <c r="N1759" s="12"/>
      <c r="O1759" s="12" t="str">
        <f t="shared" ref="O1759:O1824" si="210">CONCATENATE("PH.",J1759,".",K1759)</f>
        <v>PH.IC.PA.132008.01</v>
      </c>
      <c r="Q1759" s="12" t="str">
        <f t="shared" ref="Q1759:Q1824" si="211">CONCATENATE("CL.",J1759,".",K1759)</f>
        <v>CL.IC.PA.132008.01</v>
      </c>
    </row>
    <row r="1760" spans="1:17" ht="15">
      <c r="A1760" s="25" t="s">
        <v>6896</v>
      </c>
      <c r="B1760" s="25"/>
      <c r="C1760" s="22" t="s">
        <v>8201</v>
      </c>
      <c r="D1760" s="25"/>
      <c r="E1760" s="2" t="s">
        <v>6396</v>
      </c>
      <c r="F1760" s="25" t="s">
        <v>7687</v>
      </c>
      <c r="G1760" s="25" t="s">
        <v>7298</v>
      </c>
      <c r="H1760" s="22" t="s">
        <v>1551</v>
      </c>
      <c r="I1760" s="25" t="s">
        <v>7299</v>
      </c>
      <c r="J1760" s="11" t="str">
        <f t="shared" si="208"/>
        <v>IC.PA.132009</v>
      </c>
      <c r="K1760" s="2" t="s">
        <v>1192</v>
      </c>
      <c r="L1760" t="str">
        <f t="shared" si="207"/>
        <v>Back lower</v>
      </c>
      <c r="M1760" s="2" t="str">
        <f t="shared" si="209"/>
        <v>PI.IC.PA.132009.01</v>
      </c>
      <c r="N1760" s="12"/>
      <c r="O1760" s="12" t="str">
        <f t="shared" si="210"/>
        <v>PH.IC.PA.132009.01</v>
      </c>
      <c r="Q1760" s="12" t="str">
        <f t="shared" si="211"/>
        <v>CL.IC.PA.132009.01</v>
      </c>
    </row>
    <row r="1761" spans="1:17" ht="15">
      <c r="A1761" s="25" t="s">
        <v>6896</v>
      </c>
      <c r="B1761" s="25"/>
      <c r="C1761" s="22" t="s">
        <v>8201</v>
      </c>
      <c r="D1761" s="25"/>
      <c r="E1761" s="2" t="s">
        <v>6396</v>
      </c>
      <c r="F1761" s="25" t="s">
        <v>7687</v>
      </c>
      <c r="G1761" s="25" t="s">
        <v>5198</v>
      </c>
      <c r="H1761" s="22" t="s">
        <v>1571</v>
      </c>
      <c r="I1761" s="25" t="s">
        <v>5198</v>
      </c>
      <c r="J1761" s="11" t="str">
        <f t="shared" si="208"/>
        <v>IC.PA.132010</v>
      </c>
      <c r="K1761" s="2" t="s">
        <v>1192</v>
      </c>
      <c r="L1761" t="str">
        <f t="shared" si="207"/>
        <v>Flank</v>
      </c>
      <c r="M1761" s="2" t="str">
        <f t="shared" si="209"/>
        <v>PI.IC.PA.132010.01</v>
      </c>
      <c r="N1761" s="12"/>
      <c r="O1761" s="12" t="str">
        <f t="shared" si="210"/>
        <v>PH.IC.PA.132010.01</v>
      </c>
      <c r="Q1761" s="12" t="str">
        <f t="shared" si="211"/>
        <v>CL.IC.PA.132010.01</v>
      </c>
    </row>
    <row r="1762" spans="1:17" ht="15">
      <c r="A1762" s="25" t="s">
        <v>6896</v>
      </c>
      <c r="B1762" s="25"/>
      <c r="C1762" s="22" t="s">
        <v>8201</v>
      </c>
      <c r="D1762" s="25" t="s">
        <v>7398</v>
      </c>
      <c r="E1762" s="2" t="s">
        <v>5577</v>
      </c>
      <c r="F1762" s="25" t="s">
        <v>7549</v>
      </c>
      <c r="G1762" s="25" t="s">
        <v>7479</v>
      </c>
      <c r="H1762" s="22" t="s">
        <v>1396</v>
      </c>
      <c r="I1762" s="25" t="s">
        <v>7480</v>
      </c>
      <c r="J1762" s="11" t="str">
        <f t="shared" si="208"/>
        <v>IC.PA.132101</v>
      </c>
      <c r="K1762" s="2" t="s">
        <v>1192</v>
      </c>
      <c r="L1762" t="str">
        <f t="shared" si="207"/>
        <v>Satisfied, continue plan of care</v>
      </c>
      <c r="M1762" s="2" t="str">
        <f t="shared" si="209"/>
        <v>PI.IC.PA.132101.01</v>
      </c>
      <c r="N1762" s="12"/>
      <c r="O1762" s="12" t="str">
        <f t="shared" si="210"/>
        <v>PH.IC.PA.132101.01</v>
      </c>
      <c r="Q1762" s="12" t="str">
        <f t="shared" si="211"/>
        <v>CL.IC.PA.132101.01</v>
      </c>
    </row>
    <row r="1763" spans="1:17" ht="15">
      <c r="A1763" s="25" t="s">
        <v>6896</v>
      </c>
      <c r="B1763" s="25"/>
      <c r="C1763" s="22" t="s">
        <v>8201</v>
      </c>
      <c r="D1763" s="25"/>
      <c r="E1763" s="2" t="s">
        <v>5577</v>
      </c>
      <c r="F1763" s="25" t="s">
        <v>7549</v>
      </c>
      <c r="G1763" s="25" t="s">
        <v>7306</v>
      </c>
      <c r="H1763" s="22" t="s">
        <v>1398</v>
      </c>
      <c r="I1763" s="25" t="s">
        <v>7307</v>
      </c>
      <c r="J1763" s="11" t="str">
        <f t="shared" si="208"/>
        <v>IC.PA.132102</v>
      </c>
      <c r="K1763" s="2" t="s">
        <v>1192</v>
      </c>
      <c r="L1763" t="str">
        <f t="shared" si="207"/>
        <v>No, continue pain reassessment</v>
      </c>
      <c r="M1763" s="2" t="str">
        <f t="shared" si="209"/>
        <v>PI.IC.PA.132102.01</v>
      </c>
      <c r="N1763" s="12"/>
      <c r="O1763" s="12" t="str">
        <f t="shared" si="210"/>
        <v>PH.IC.PA.132102.01</v>
      </c>
      <c r="Q1763" s="12" t="str">
        <f t="shared" si="211"/>
        <v>CL.IC.PA.132102.01</v>
      </c>
    </row>
    <row r="1764" spans="1:17" ht="15">
      <c r="A1764" s="25" t="s">
        <v>6896</v>
      </c>
      <c r="B1764" s="25"/>
      <c r="C1764" s="22" t="s">
        <v>8201</v>
      </c>
      <c r="D1764" s="25" t="s">
        <v>7330</v>
      </c>
      <c r="E1764" s="2" t="s">
        <v>5751</v>
      </c>
      <c r="F1764" s="25" t="s">
        <v>7550</v>
      </c>
      <c r="G1764" s="25" t="s">
        <v>1001</v>
      </c>
      <c r="H1764" s="22" t="s">
        <v>1396</v>
      </c>
      <c r="I1764" s="25" t="s">
        <v>1001</v>
      </c>
      <c r="J1764" s="11" t="str">
        <f t="shared" si="208"/>
        <v>IC.PA.132201</v>
      </c>
      <c r="K1764" s="2" t="s">
        <v>1192</v>
      </c>
      <c r="L1764" t="str">
        <f t="shared" si="207"/>
        <v>None</v>
      </c>
      <c r="M1764" s="2" t="str">
        <f t="shared" si="209"/>
        <v>PI.IC.PA.132201.01</v>
      </c>
      <c r="N1764" s="12"/>
      <c r="O1764" s="12" t="str">
        <f t="shared" si="210"/>
        <v>PH.IC.PA.132201.01</v>
      </c>
      <c r="Q1764" s="12" t="str">
        <f t="shared" si="211"/>
        <v>CL.IC.PA.132201.01</v>
      </c>
    </row>
    <row r="1765" spans="1:17" ht="15">
      <c r="A1765" s="25" t="s">
        <v>6896</v>
      </c>
      <c r="B1765" s="25"/>
      <c r="C1765" s="22" t="s">
        <v>8201</v>
      </c>
      <c r="D1765" s="25"/>
      <c r="E1765" s="2" t="s">
        <v>5751</v>
      </c>
      <c r="F1765" s="25" t="s">
        <v>7550</v>
      </c>
      <c r="G1765" s="25" t="s">
        <v>7310</v>
      </c>
      <c r="H1765" s="22" t="s">
        <v>1398</v>
      </c>
      <c r="I1765" s="25" t="s">
        <v>7311</v>
      </c>
      <c r="J1765" s="11" t="str">
        <f t="shared" si="208"/>
        <v>IC.PA.132202</v>
      </c>
      <c r="K1765" s="2" t="s">
        <v>1192</v>
      </c>
      <c r="L1765" t="str">
        <f t="shared" si="207"/>
        <v>Chest right</v>
      </c>
      <c r="M1765" s="2" t="str">
        <f t="shared" si="209"/>
        <v>PI.IC.PA.132202.01</v>
      </c>
      <c r="N1765" s="12"/>
      <c r="O1765" s="12" t="str">
        <f t="shared" si="210"/>
        <v>PH.IC.PA.132202.01</v>
      </c>
      <c r="Q1765" s="12" t="str">
        <f t="shared" si="211"/>
        <v>CL.IC.PA.132202.01</v>
      </c>
    </row>
    <row r="1766" spans="1:17" ht="15">
      <c r="A1766" s="25" t="s">
        <v>6896</v>
      </c>
      <c r="B1766" s="25"/>
      <c r="C1766" s="22" t="s">
        <v>8201</v>
      </c>
      <c r="D1766" s="25"/>
      <c r="E1766" s="2" t="s">
        <v>5751</v>
      </c>
      <c r="F1766" s="25" t="s">
        <v>7550</v>
      </c>
      <c r="G1766" s="25" t="s">
        <v>7312</v>
      </c>
      <c r="H1766" s="22" t="s">
        <v>1400</v>
      </c>
      <c r="I1766" s="25" t="s">
        <v>7313</v>
      </c>
      <c r="J1766" s="11" t="str">
        <f t="shared" si="208"/>
        <v>IC.PA.132203</v>
      </c>
      <c r="K1766" s="2" t="s">
        <v>1192</v>
      </c>
      <c r="L1766" t="str">
        <f t="shared" si="207"/>
        <v>Chest left</v>
      </c>
      <c r="M1766" s="2" t="str">
        <f t="shared" si="209"/>
        <v>PI.IC.PA.132203.01</v>
      </c>
      <c r="N1766" s="12"/>
      <c r="O1766" s="12" t="str">
        <f t="shared" si="210"/>
        <v>PH.IC.PA.132203.01</v>
      </c>
      <c r="Q1766" s="12" t="str">
        <f t="shared" si="211"/>
        <v>CL.IC.PA.132203.01</v>
      </c>
    </row>
    <row r="1767" spans="1:17" ht="15">
      <c r="A1767" s="25" t="s">
        <v>6896</v>
      </c>
      <c r="B1767" s="25"/>
      <c r="C1767" s="22" t="s">
        <v>8201</v>
      </c>
      <c r="D1767" s="25"/>
      <c r="E1767" s="2" t="s">
        <v>5751</v>
      </c>
      <c r="F1767" s="25" t="s">
        <v>7550</v>
      </c>
      <c r="G1767" s="25" t="s">
        <v>4830</v>
      </c>
      <c r="H1767" s="22" t="s">
        <v>1402</v>
      </c>
      <c r="I1767" s="25" t="s">
        <v>4830</v>
      </c>
      <c r="J1767" s="11" t="str">
        <f t="shared" si="208"/>
        <v>IC.PA.132204</v>
      </c>
      <c r="K1767" s="2" t="s">
        <v>1192</v>
      </c>
      <c r="L1767" t="str">
        <f t="shared" si="207"/>
        <v>Jaw</v>
      </c>
      <c r="M1767" s="2" t="str">
        <f t="shared" si="209"/>
        <v>PI.IC.PA.132204.01</v>
      </c>
      <c r="N1767" s="12"/>
      <c r="O1767" s="12" t="str">
        <f t="shared" si="210"/>
        <v>PH.IC.PA.132204.01</v>
      </c>
      <c r="Q1767" s="12" t="str">
        <f t="shared" si="211"/>
        <v>CL.IC.PA.132204.01</v>
      </c>
    </row>
    <row r="1768" spans="1:17" ht="15">
      <c r="A1768" s="25" t="s">
        <v>6896</v>
      </c>
      <c r="B1768" s="25"/>
      <c r="C1768" s="22" t="s">
        <v>8201</v>
      </c>
      <c r="D1768" s="25"/>
      <c r="E1768" s="2" t="s">
        <v>5751</v>
      </c>
      <c r="F1768" s="25" t="s">
        <v>7550</v>
      </c>
      <c r="G1768" s="25" t="s">
        <v>7314</v>
      </c>
      <c r="H1768" s="22" t="s">
        <v>1404</v>
      </c>
      <c r="I1768" s="25" t="s">
        <v>5628</v>
      </c>
      <c r="J1768" s="11" t="str">
        <f t="shared" si="208"/>
        <v>IC.PA.132205</v>
      </c>
      <c r="K1768" s="2" t="s">
        <v>1192</v>
      </c>
      <c r="L1768" t="str">
        <f t="shared" si="207"/>
        <v>Shoulder right</v>
      </c>
      <c r="M1768" s="2" t="str">
        <f t="shared" si="209"/>
        <v>PI.IC.PA.132205.01</v>
      </c>
      <c r="N1768" s="12"/>
      <c r="O1768" s="12" t="str">
        <f t="shared" si="210"/>
        <v>PH.IC.PA.132205.01</v>
      </c>
      <c r="Q1768" s="12" t="str">
        <f t="shared" si="211"/>
        <v>CL.IC.PA.132205.01</v>
      </c>
    </row>
    <row r="1769" spans="1:17" ht="15">
      <c r="A1769" s="25" t="s">
        <v>6896</v>
      </c>
      <c r="B1769" s="25"/>
      <c r="C1769" s="22" t="s">
        <v>8201</v>
      </c>
      <c r="D1769" s="25"/>
      <c r="E1769" s="2" t="s">
        <v>5751</v>
      </c>
      <c r="F1769" s="25" t="s">
        <v>7550</v>
      </c>
      <c r="G1769" s="25" t="s">
        <v>7315</v>
      </c>
      <c r="H1769" s="22" t="s">
        <v>1406</v>
      </c>
      <c r="I1769" s="25" t="s">
        <v>5629</v>
      </c>
      <c r="J1769" s="11" t="str">
        <f t="shared" si="208"/>
        <v>IC.PA.132206</v>
      </c>
      <c r="K1769" s="2" t="s">
        <v>1192</v>
      </c>
      <c r="L1769" t="str">
        <f t="shared" si="207"/>
        <v>Shoulder left</v>
      </c>
      <c r="M1769" s="2" t="str">
        <f t="shared" si="209"/>
        <v>PI.IC.PA.132206.01</v>
      </c>
      <c r="N1769" s="12"/>
      <c r="O1769" s="12" t="str">
        <f t="shared" si="210"/>
        <v>PH.IC.PA.132206.01</v>
      </c>
      <c r="Q1769" s="12" t="str">
        <f t="shared" si="211"/>
        <v>CL.IC.PA.132206.01</v>
      </c>
    </row>
    <row r="1770" spans="1:17" ht="15">
      <c r="A1770" s="25" t="s">
        <v>6896</v>
      </c>
      <c r="B1770" s="25"/>
      <c r="C1770" s="22" t="s">
        <v>8201</v>
      </c>
      <c r="D1770" s="25"/>
      <c r="E1770" s="2" t="s">
        <v>5751</v>
      </c>
      <c r="F1770" s="25" t="s">
        <v>7550</v>
      </c>
      <c r="G1770" s="25" t="s">
        <v>4113</v>
      </c>
      <c r="H1770" s="22" t="s">
        <v>1419</v>
      </c>
      <c r="I1770" s="25" t="s">
        <v>4113</v>
      </c>
      <c r="J1770" s="11" t="str">
        <f t="shared" si="208"/>
        <v>IC.PA.132207</v>
      </c>
      <c r="K1770" s="2" t="s">
        <v>1192</v>
      </c>
      <c r="L1770" t="str">
        <f t="shared" si="207"/>
        <v>Neck</v>
      </c>
      <c r="M1770" s="2" t="str">
        <f t="shared" si="209"/>
        <v>PI.IC.PA.132207.01</v>
      </c>
      <c r="N1770" s="12"/>
      <c r="O1770" s="12" t="str">
        <f t="shared" si="210"/>
        <v>PH.IC.PA.132207.01</v>
      </c>
      <c r="Q1770" s="12" t="str">
        <f t="shared" si="211"/>
        <v>CL.IC.PA.132207.01</v>
      </c>
    </row>
    <row r="1771" spans="1:17" ht="15">
      <c r="A1771" s="25" t="s">
        <v>6896</v>
      </c>
      <c r="B1771" s="25"/>
      <c r="C1771" s="22" t="s">
        <v>8201</v>
      </c>
      <c r="D1771" s="25"/>
      <c r="E1771" s="2" t="s">
        <v>5751</v>
      </c>
      <c r="F1771" s="25" t="s">
        <v>7550</v>
      </c>
      <c r="G1771" s="25" t="s">
        <v>7295</v>
      </c>
      <c r="H1771" s="22" t="s">
        <v>1550</v>
      </c>
      <c r="I1771" s="25" t="s">
        <v>7295</v>
      </c>
      <c r="J1771" s="11" t="str">
        <f t="shared" si="208"/>
        <v>IC.PA.132208</v>
      </c>
      <c r="K1771" s="2" t="s">
        <v>1192</v>
      </c>
      <c r="L1771" t="str">
        <f t="shared" si="207"/>
        <v>Epigastric</v>
      </c>
      <c r="M1771" s="2" t="str">
        <f t="shared" si="209"/>
        <v>PI.IC.PA.132208.01</v>
      </c>
      <c r="N1771" s="12"/>
      <c r="O1771" s="12" t="str">
        <f t="shared" si="210"/>
        <v>PH.IC.PA.132208.01</v>
      </c>
      <c r="Q1771" s="12" t="str">
        <f t="shared" si="211"/>
        <v>CL.IC.PA.132208.01</v>
      </c>
    </row>
    <row r="1772" spans="1:17" ht="15">
      <c r="A1772" s="25" t="s">
        <v>6896</v>
      </c>
      <c r="B1772" s="25"/>
      <c r="C1772" s="22" t="s">
        <v>8201</v>
      </c>
      <c r="D1772" s="25"/>
      <c r="E1772" s="2" t="s">
        <v>5751</v>
      </c>
      <c r="F1772" s="25" t="s">
        <v>7550</v>
      </c>
      <c r="G1772" s="25" t="s">
        <v>7316</v>
      </c>
      <c r="H1772" s="22" t="s">
        <v>1551</v>
      </c>
      <c r="I1772" s="25" t="s">
        <v>5831</v>
      </c>
      <c r="J1772" s="11" t="str">
        <f t="shared" si="208"/>
        <v>IC.PA.132209</v>
      </c>
      <c r="K1772" s="2" t="s">
        <v>1192</v>
      </c>
      <c r="L1772" t="str">
        <f t="shared" si="207"/>
        <v>Arm right</v>
      </c>
      <c r="M1772" s="2" t="str">
        <f t="shared" si="209"/>
        <v>PI.IC.PA.132209.01</v>
      </c>
      <c r="N1772" s="12"/>
      <c r="O1772" s="12" t="str">
        <f t="shared" si="210"/>
        <v>PH.IC.PA.132209.01</v>
      </c>
      <c r="Q1772" s="12" t="str">
        <f t="shared" si="211"/>
        <v>CL.IC.PA.132209.01</v>
      </c>
    </row>
    <row r="1773" spans="1:17" ht="15">
      <c r="A1773" s="25" t="s">
        <v>6896</v>
      </c>
      <c r="B1773" s="25"/>
      <c r="C1773" s="22" t="s">
        <v>8201</v>
      </c>
      <c r="D1773" s="25"/>
      <c r="E1773" s="2" t="s">
        <v>5751</v>
      </c>
      <c r="F1773" s="25" t="s">
        <v>7550</v>
      </c>
      <c r="G1773" s="25" t="s">
        <v>7317</v>
      </c>
      <c r="H1773" s="22" t="s">
        <v>1571</v>
      </c>
      <c r="I1773" s="25" t="s">
        <v>5994</v>
      </c>
      <c r="J1773" s="11" t="str">
        <f t="shared" si="208"/>
        <v>IC.PA.132210</v>
      </c>
      <c r="K1773" s="2" t="s">
        <v>1192</v>
      </c>
      <c r="L1773" t="str">
        <f t="shared" si="207"/>
        <v>Arm left</v>
      </c>
      <c r="M1773" s="2" t="str">
        <f t="shared" si="209"/>
        <v>PI.IC.PA.132210.01</v>
      </c>
      <c r="N1773" s="12"/>
      <c r="O1773" s="12" t="str">
        <f t="shared" si="210"/>
        <v>PH.IC.PA.132210.01</v>
      </c>
      <c r="Q1773" s="12" t="str">
        <f t="shared" si="211"/>
        <v>CL.IC.PA.132210.01</v>
      </c>
    </row>
    <row r="1774" spans="1:17" ht="15">
      <c r="A1774" s="25" t="s">
        <v>6896</v>
      </c>
      <c r="B1774" s="25"/>
      <c r="C1774" s="22" t="s">
        <v>8201</v>
      </c>
      <c r="D1774" s="25"/>
      <c r="E1774" s="2" t="s">
        <v>5751</v>
      </c>
      <c r="F1774" s="25" t="s">
        <v>7550</v>
      </c>
      <c r="G1774" s="25" t="s">
        <v>1234</v>
      </c>
      <c r="H1774" s="22" t="s">
        <v>1298</v>
      </c>
      <c r="I1774" s="25" t="s">
        <v>1234</v>
      </c>
      <c r="J1774" s="11" t="str">
        <f t="shared" si="208"/>
        <v>IC.PA.132211</v>
      </c>
      <c r="K1774" s="2" t="s">
        <v>1192</v>
      </c>
      <c r="L1774" t="str">
        <f t="shared" si="207"/>
        <v>Back</v>
      </c>
      <c r="M1774" s="2" t="str">
        <f t="shared" si="209"/>
        <v>PI.IC.PA.132211.01</v>
      </c>
      <c r="N1774" s="12"/>
      <c r="O1774" s="12" t="str">
        <f t="shared" si="210"/>
        <v>PH.IC.PA.132211.01</v>
      </c>
      <c r="Q1774" s="12" t="str">
        <f t="shared" si="211"/>
        <v>CL.IC.PA.132211.01</v>
      </c>
    </row>
    <row r="1775" spans="1:17" ht="15">
      <c r="A1775" s="25" t="s">
        <v>6896</v>
      </c>
      <c r="B1775" s="25"/>
      <c r="C1775" s="22" t="s">
        <v>8201</v>
      </c>
      <c r="D1775" s="25"/>
      <c r="E1775" s="2" t="s">
        <v>5751</v>
      </c>
      <c r="F1775" s="25" t="s">
        <v>7550</v>
      </c>
      <c r="G1775" s="25" t="s">
        <v>7318</v>
      </c>
      <c r="H1775" s="22" t="s">
        <v>1299</v>
      </c>
      <c r="I1775" s="25" t="s">
        <v>5804</v>
      </c>
      <c r="J1775" s="11" t="str">
        <f t="shared" si="208"/>
        <v>IC.PA.132212</v>
      </c>
      <c r="K1775" s="2" t="s">
        <v>1192</v>
      </c>
      <c r="L1775" t="str">
        <f t="shared" si="207"/>
        <v>Elbow right</v>
      </c>
      <c r="M1775" s="2" t="str">
        <f t="shared" si="209"/>
        <v>PI.IC.PA.132212.01</v>
      </c>
      <c r="N1775" s="12"/>
      <c r="O1775" s="12" t="str">
        <f t="shared" si="210"/>
        <v>PH.IC.PA.132212.01</v>
      </c>
      <c r="Q1775" s="12" t="str">
        <f t="shared" si="211"/>
        <v>CL.IC.PA.132212.01</v>
      </c>
    </row>
    <row r="1776" spans="1:17" ht="15">
      <c r="A1776" s="25" t="s">
        <v>6896</v>
      </c>
      <c r="B1776" s="25"/>
      <c r="C1776" s="22" t="s">
        <v>8201</v>
      </c>
      <c r="D1776" s="25"/>
      <c r="E1776" s="2" t="s">
        <v>5751</v>
      </c>
      <c r="F1776" s="25" t="s">
        <v>7550</v>
      </c>
      <c r="G1776" s="25" t="s">
        <v>7319</v>
      </c>
      <c r="H1776" s="22" t="s">
        <v>1300</v>
      </c>
      <c r="I1776" s="25" t="s">
        <v>5805</v>
      </c>
      <c r="J1776" s="11" t="str">
        <f t="shared" si="208"/>
        <v>IC.PA.132213</v>
      </c>
      <c r="K1776" s="2" t="s">
        <v>1192</v>
      </c>
      <c r="L1776" t="str">
        <f t="shared" si="207"/>
        <v>Elbow left</v>
      </c>
      <c r="M1776" s="2" t="str">
        <f t="shared" si="209"/>
        <v>PI.IC.PA.132213.01</v>
      </c>
      <c r="N1776" s="12"/>
      <c r="O1776" s="12" t="str">
        <f t="shared" si="210"/>
        <v>PH.IC.PA.132213.01</v>
      </c>
      <c r="Q1776" s="12" t="str">
        <f t="shared" si="211"/>
        <v>CL.IC.PA.132213.01</v>
      </c>
    </row>
    <row r="1777" spans="1:19" ht="15">
      <c r="A1777" s="25" t="s">
        <v>6896</v>
      </c>
      <c r="B1777" s="25"/>
      <c r="C1777" s="22" t="s">
        <v>8201</v>
      </c>
      <c r="D1777" s="25"/>
      <c r="E1777" s="2" t="s">
        <v>5751</v>
      </c>
      <c r="F1777" s="25" t="s">
        <v>7550</v>
      </c>
      <c r="G1777" s="25" t="s">
        <v>7320</v>
      </c>
      <c r="H1777" s="22" t="s">
        <v>1301</v>
      </c>
      <c r="I1777" s="25" t="s">
        <v>5661</v>
      </c>
      <c r="J1777" s="11" t="str">
        <f t="shared" si="208"/>
        <v>IC.PA.132214</v>
      </c>
      <c r="K1777" s="2" t="s">
        <v>1192</v>
      </c>
      <c r="L1777" t="str">
        <f t="shared" si="207"/>
        <v>Hand right</v>
      </c>
      <c r="M1777" s="2" t="str">
        <f t="shared" si="209"/>
        <v>PI.IC.PA.132214.01</v>
      </c>
      <c r="N1777" s="12"/>
      <c r="O1777" s="12" t="str">
        <f t="shared" si="210"/>
        <v>PH.IC.PA.132214.01</v>
      </c>
      <c r="Q1777" s="12" t="str">
        <f t="shared" si="211"/>
        <v>CL.IC.PA.132214.01</v>
      </c>
    </row>
    <row r="1778" spans="1:19" ht="15">
      <c r="A1778" s="25" t="s">
        <v>6896</v>
      </c>
      <c r="B1778" s="25"/>
      <c r="C1778" s="22" t="s">
        <v>8201</v>
      </c>
      <c r="D1778" s="25"/>
      <c r="E1778" s="2" t="s">
        <v>5751</v>
      </c>
      <c r="F1778" s="25" t="s">
        <v>7550</v>
      </c>
      <c r="G1778" s="25" t="s">
        <v>7321</v>
      </c>
      <c r="H1778" s="22" t="s">
        <v>1468</v>
      </c>
      <c r="I1778" s="25" t="s">
        <v>5377</v>
      </c>
      <c r="J1778" s="11" t="str">
        <f t="shared" si="208"/>
        <v>IC.PA.132215</v>
      </c>
      <c r="K1778" s="2" t="s">
        <v>1192</v>
      </c>
      <c r="L1778" t="str">
        <f t="shared" si="207"/>
        <v>Hand left</v>
      </c>
      <c r="M1778" s="2" t="str">
        <f t="shared" si="209"/>
        <v>PI.IC.PA.132215.01</v>
      </c>
      <c r="N1778" s="12"/>
      <c r="O1778" s="12" t="str">
        <f t="shared" si="210"/>
        <v>PH.IC.PA.132215.01</v>
      </c>
      <c r="Q1778" s="12" t="str">
        <f t="shared" si="211"/>
        <v>CL.IC.PA.132215.01</v>
      </c>
    </row>
    <row r="1779" spans="1:19" ht="15">
      <c r="A1779" s="25" t="s">
        <v>6896</v>
      </c>
      <c r="B1779" s="25"/>
      <c r="C1779" s="22" t="s">
        <v>8201</v>
      </c>
      <c r="D1779" s="25"/>
      <c r="E1779" s="2" t="s">
        <v>5751</v>
      </c>
      <c r="F1779" s="25" t="s">
        <v>7550</v>
      </c>
      <c r="G1779" s="25" t="s">
        <v>7488</v>
      </c>
      <c r="H1779" s="22" t="s">
        <v>1469</v>
      </c>
      <c r="I1779" s="25" t="s">
        <v>5996</v>
      </c>
      <c r="J1779" s="11" t="str">
        <f t="shared" si="208"/>
        <v>IC.PA.132216</v>
      </c>
      <c r="K1779" s="2" t="s">
        <v>1192</v>
      </c>
      <c r="L1779" t="str">
        <f t="shared" si="207"/>
        <v>Leg right</v>
      </c>
      <c r="M1779" s="2" t="str">
        <f t="shared" si="209"/>
        <v>PI.IC.PA.132216.01</v>
      </c>
      <c r="N1779" s="12"/>
      <c r="O1779" s="12" t="str">
        <f t="shared" si="210"/>
        <v>PH.IC.PA.132216.01</v>
      </c>
      <c r="Q1779" s="12" t="str">
        <f t="shared" si="211"/>
        <v>CL.IC.PA.132216.01</v>
      </c>
    </row>
    <row r="1780" spans="1:19" ht="15">
      <c r="A1780" s="25" t="s">
        <v>6896</v>
      </c>
      <c r="B1780" s="25"/>
      <c r="C1780" s="22" t="s">
        <v>8201</v>
      </c>
      <c r="D1780" s="25"/>
      <c r="E1780" s="2" t="s">
        <v>5751</v>
      </c>
      <c r="F1780" s="25" t="s">
        <v>7550</v>
      </c>
      <c r="G1780" s="25" t="s">
        <v>7489</v>
      </c>
      <c r="H1780" s="22" t="s">
        <v>1470</v>
      </c>
      <c r="I1780" s="25" t="s">
        <v>5998</v>
      </c>
      <c r="J1780" s="11" t="str">
        <f t="shared" si="208"/>
        <v>IC.PA.132217</v>
      </c>
      <c r="K1780" s="2" t="s">
        <v>1192</v>
      </c>
      <c r="L1780" t="str">
        <f t="shared" ref="L1780:L1827" si="212">G1780</f>
        <v>Leg left</v>
      </c>
      <c r="M1780" s="2" t="str">
        <f t="shared" si="209"/>
        <v>PI.IC.PA.132217.01</v>
      </c>
      <c r="N1780" s="12"/>
      <c r="O1780" s="12" t="str">
        <f t="shared" si="210"/>
        <v>PH.IC.PA.132217.01</v>
      </c>
      <c r="Q1780" s="12" t="str">
        <f t="shared" si="211"/>
        <v>CL.IC.PA.132217.01</v>
      </c>
    </row>
    <row r="1781" spans="1:19" ht="15">
      <c r="A1781" s="25" t="s">
        <v>6896</v>
      </c>
      <c r="B1781" s="25"/>
      <c r="C1781" s="22" t="s">
        <v>8201</v>
      </c>
      <c r="D1781" s="25" t="s">
        <v>7401</v>
      </c>
      <c r="E1781" s="2" t="s">
        <v>5753</v>
      </c>
      <c r="F1781" s="25" t="s">
        <v>7553</v>
      </c>
      <c r="G1781" s="25" t="s">
        <v>7492</v>
      </c>
      <c r="H1781" s="22" t="s">
        <v>1396</v>
      </c>
      <c r="I1781" s="25" t="s">
        <v>7493</v>
      </c>
      <c r="J1781" s="11" t="str">
        <f t="shared" si="208"/>
        <v>IC.PA.132301</v>
      </c>
      <c r="K1781" s="2" t="s">
        <v>1192</v>
      </c>
      <c r="L1781" t="str">
        <f t="shared" si="212"/>
        <v>Drug as needed</v>
      </c>
      <c r="M1781" s="2" t="str">
        <f t="shared" si="209"/>
        <v>PI.IC.PA.132301.01</v>
      </c>
      <c r="N1781" s="12"/>
      <c r="O1781" s="12" t="str">
        <f t="shared" si="210"/>
        <v>PH.IC.PA.132301.01</v>
      </c>
      <c r="Q1781" s="12" t="str">
        <f t="shared" si="211"/>
        <v>CL.IC.PA.132301.01</v>
      </c>
    </row>
    <row r="1782" spans="1:19" ht="15">
      <c r="A1782" s="25" t="s">
        <v>6896</v>
      </c>
      <c r="B1782" s="25"/>
      <c r="C1782" s="22" t="s">
        <v>8201</v>
      </c>
      <c r="D1782" s="25"/>
      <c r="E1782" s="2" t="s">
        <v>5753</v>
      </c>
      <c r="F1782" s="25" t="s">
        <v>7553</v>
      </c>
      <c r="G1782" s="25" t="s">
        <v>1492</v>
      </c>
      <c r="H1782" s="22" t="s">
        <v>1398</v>
      </c>
      <c r="I1782" s="25" t="s">
        <v>1493</v>
      </c>
      <c r="J1782" s="11" t="str">
        <f t="shared" si="208"/>
        <v>IC.PA.132302</v>
      </c>
      <c r="K1782" s="2" t="s">
        <v>1192</v>
      </c>
      <c r="L1782" t="str">
        <f t="shared" si="212"/>
        <v>Repositioning</v>
      </c>
      <c r="M1782" s="2" t="str">
        <f t="shared" si="209"/>
        <v>PI.IC.PA.132302.01</v>
      </c>
      <c r="N1782" s="12"/>
      <c r="O1782" s="12" t="str">
        <f t="shared" si="210"/>
        <v>PH.IC.PA.132302.01</v>
      </c>
      <c r="Q1782" s="12" t="str">
        <f t="shared" si="211"/>
        <v>CL.IC.PA.132302.01</v>
      </c>
    </row>
    <row r="1783" spans="1:19" ht="15">
      <c r="A1783" s="25" t="s">
        <v>6896</v>
      </c>
      <c r="B1783" s="25"/>
      <c r="C1783" s="22" t="s">
        <v>8201</v>
      </c>
      <c r="D1783" s="25"/>
      <c r="E1783" s="2" t="s">
        <v>5753</v>
      </c>
      <c r="F1783" s="25" t="s">
        <v>7553</v>
      </c>
      <c r="G1783" s="25" t="s">
        <v>7494</v>
      </c>
      <c r="H1783" s="22" t="s">
        <v>1400</v>
      </c>
      <c r="I1783" s="25" t="s">
        <v>7494</v>
      </c>
      <c r="J1783" s="11" t="str">
        <f t="shared" si="208"/>
        <v>IC.PA.132303</v>
      </c>
      <c r="K1783" s="2" t="s">
        <v>1192</v>
      </c>
      <c r="L1783" t="str">
        <f t="shared" si="212"/>
        <v>Distraction</v>
      </c>
      <c r="M1783" s="2" t="str">
        <f t="shared" si="209"/>
        <v>PI.IC.PA.132303.01</v>
      </c>
      <c r="N1783" s="12"/>
      <c r="O1783" s="12" t="str">
        <f t="shared" si="210"/>
        <v>PH.IC.PA.132303.01</v>
      </c>
      <c r="Q1783" s="12" t="str">
        <f t="shared" si="211"/>
        <v>CL.IC.PA.132303.01</v>
      </c>
    </row>
    <row r="1784" spans="1:19" ht="15">
      <c r="A1784" s="25" t="s">
        <v>6896</v>
      </c>
      <c r="B1784" s="25"/>
      <c r="C1784" s="22" t="s">
        <v>8201</v>
      </c>
      <c r="D1784" s="25"/>
      <c r="E1784" s="2" t="s">
        <v>5753</v>
      </c>
      <c r="F1784" s="25" t="s">
        <v>7553</v>
      </c>
      <c r="G1784" s="25" t="s">
        <v>1249</v>
      </c>
      <c r="H1784" s="22" t="s">
        <v>1402</v>
      </c>
      <c r="I1784" s="25" t="s">
        <v>1249</v>
      </c>
      <c r="J1784" s="11" t="str">
        <f t="shared" si="208"/>
        <v>IC.PA.132304</v>
      </c>
      <c r="K1784" s="2" t="s">
        <v>1192</v>
      </c>
      <c r="L1784" t="str">
        <f t="shared" si="212"/>
        <v>Cold</v>
      </c>
      <c r="M1784" s="2" t="str">
        <f t="shared" si="209"/>
        <v>PI.IC.PA.132304.01</v>
      </c>
      <c r="N1784" s="12"/>
      <c r="O1784" s="12" t="str">
        <f t="shared" si="210"/>
        <v>PH.IC.PA.132304.01</v>
      </c>
      <c r="Q1784" s="12" t="str">
        <f t="shared" si="211"/>
        <v>CL.IC.PA.132304.01</v>
      </c>
    </row>
    <row r="1785" spans="1:19" ht="15">
      <c r="A1785" s="25" t="s">
        <v>6896</v>
      </c>
      <c r="B1785" s="25"/>
      <c r="C1785" s="22" t="s">
        <v>8201</v>
      </c>
      <c r="D1785" s="25"/>
      <c r="E1785" s="2" t="s">
        <v>5753</v>
      </c>
      <c r="F1785" s="25" t="s">
        <v>7553</v>
      </c>
      <c r="G1785" s="25" t="s">
        <v>5612</v>
      </c>
      <c r="H1785" s="22" t="s">
        <v>1404</v>
      </c>
      <c r="I1785" s="25" t="s">
        <v>5612</v>
      </c>
      <c r="J1785" s="11" t="str">
        <f t="shared" si="208"/>
        <v>IC.PA.132305</v>
      </c>
      <c r="K1785" s="2" t="s">
        <v>1192</v>
      </c>
      <c r="L1785" t="str">
        <f t="shared" si="212"/>
        <v>Heat</v>
      </c>
      <c r="M1785" s="2" t="str">
        <f t="shared" si="209"/>
        <v>PI.IC.PA.132305.01</v>
      </c>
      <c r="N1785" s="12"/>
      <c r="O1785" s="12" t="str">
        <f t="shared" si="210"/>
        <v>PH.IC.PA.132305.01</v>
      </c>
      <c r="Q1785" s="12" t="str">
        <f t="shared" si="211"/>
        <v>CL.IC.PA.132305.01</v>
      </c>
    </row>
    <row r="1786" spans="1:19" ht="15">
      <c r="A1786" s="25" t="s">
        <v>6896</v>
      </c>
      <c r="B1786" s="25"/>
      <c r="C1786" s="22" t="s">
        <v>8201</v>
      </c>
      <c r="D1786" s="25"/>
      <c r="E1786" s="2" t="s">
        <v>5753</v>
      </c>
      <c r="F1786" s="25" t="s">
        <v>7553</v>
      </c>
      <c r="G1786" s="25" t="s">
        <v>7495</v>
      </c>
      <c r="H1786" s="22" t="s">
        <v>1406</v>
      </c>
      <c r="I1786" s="25" t="s">
        <v>7496</v>
      </c>
      <c r="J1786" s="11" t="str">
        <f t="shared" si="208"/>
        <v>IC.PA.132306</v>
      </c>
      <c r="K1786" s="2" t="s">
        <v>1192</v>
      </c>
      <c r="L1786" t="str">
        <f t="shared" si="212"/>
        <v>Special mattress</v>
      </c>
      <c r="M1786" s="2" t="str">
        <f t="shared" si="209"/>
        <v>PI.IC.PA.132306.01</v>
      </c>
      <c r="N1786" s="12"/>
      <c r="O1786" s="12" t="str">
        <f t="shared" si="210"/>
        <v>PH.IC.PA.132306.01</v>
      </c>
      <c r="Q1786" s="12" t="str">
        <f t="shared" si="211"/>
        <v>CL.IC.PA.132306.01</v>
      </c>
    </row>
    <row r="1787" spans="1:19" ht="15">
      <c r="A1787" s="25" t="s">
        <v>6896</v>
      </c>
      <c r="B1787" s="25"/>
      <c r="C1787" s="22" t="s">
        <v>8201</v>
      </c>
      <c r="D1787" s="25"/>
      <c r="E1787" s="2" t="s">
        <v>5753</v>
      </c>
      <c r="F1787" s="25" t="s">
        <v>7553</v>
      </c>
      <c r="G1787" s="25" t="s">
        <v>7497</v>
      </c>
      <c r="H1787" s="22" t="s">
        <v>1419</v>
      </c>
      <c r="I1787" s="25" t="s">
        <v>7497</v>
      </c>
      <c r="J1787" s="11" t="str">
        <f t="shared" si="208"/>
        <v>IC.PA.132307</v>
      </c>
      <c r="K1787" s="2" t="s">
        <v>1192</v>
      </c>
      <c r="L1787" t="str">
        <f t="shared" si="212"/>
        <v>Quiet</v>
      </c>
      <c r="M1787" s="2" t="str">
        <f t="shared" si="209"/>
        <v>PI.IC.PA.132307.01</v>
      </c>
      <c r="N1787" s="12"/>
      <c r="O1787" s="12" t="str">
        <f t="shared" si="210"/>
        <v>PH.IC.PA.132307.01</v>
      </c>
      <c r="Q1787" s="12" t="str">
        <f t="shared" si="211"/>
        <v>CL.IC.PA.132307.01</v>
      </c>
    </row>
    <row r="1788" spans="1:19" ht="15">
      <c r="A1788" s="25" t="s">
        <v>6896</v>
      </c>
      <c r="B1788" s="25"/>
      <c r="C1788" s="22" t="s">
        <v>8201</v>
      </c>
      <c r="D1788" s="25"/>
      <c r="E1788" s="2" t="s">
        <v>5753</v>
      </c>
      <c r="F1788" s="25" t="s">
        <v>7553</v>
      </c>
      <c r="G1788" s="25" t="s">
        <v>1001</v>
      </c>
      <c r="H1788" s="22" t="s">
        <v>1550</v>
      </c>
      <c r="I1788" s="25" t="s">
        <v>1001</v>
      </c>
      <c r="J1788" s="11" t="str">
        <f t="shared" si="208"/>
        <v>IC.PA.132308</v>
      </c>
      <c r="K1788" s="2" t="s">
        <v>1192</v>
      </c>
      <c r="L1788" t="str">
        <f t="shared" si="212"/>
        <v>None</v>
      </c>
      <c r="M1788" s="2" t="str">
        <f t="shared" si="209"/>
        <v>PI.IC.PA.132308.01</v>
      </c>
      <c r="N1788" s="12"/>
      <c r="O1788" s="12" t="str">
        <f t="shared" si="210"/>
        <v>PH.IC.PA.132308.01</v>
      </c>
      <c r="Q1788" s="12" t="str">
        <f t="shared" si="211"/>
        <v>CL.IC.PA.132308.01</v>
      </c>
    </row>
    <row r="1789" spans="1:19" ht="15">
      <c r="A1789" s="25" t="s">
        <v>6896</v>
      </c>
      <c r="B1789" s="25"/>
      <c r="C1789" s="22" t="s">
        <v>8201</v>
      </c>
      <c r="D1789" s="25"/>
      <c r="E1789" s="2" t="s">
        <v>5753</v>
      </c>
      <c r="F1789" s="25" t="s">
        <v>7553</v>
      </c>
      <c r="G1789" s="25" t="s">
        <v>7642</v>
      </c>
      <c r="H1789" s="22" t="s">
        <v>10095</v>
      </c>
      <c r="I1789" s="25" t="s">
        <v>7642</v>
      </c>
      <c r="J1789" s="11" t="str">
        <f t="shared" si="208"/>
        <v>IC.PA.132309</v>
      </c>
      <c r="K1789" s="2" t="s">
        <v>1192</v>
      </c>
      <c r="L1789" t="str">
        <f t="shared" si="212"/>
        <v>Back Rub</v>
      </c>
      <c r="M1789" s="2" t="str">
        <f t="shared" si="209"/>
        <v>PI.IC.PA.132309.01</v>
      </c>
      <c r="N1789" s="12"/>
      <c r="O1789" s="12" t="str">
        <f t="shared" si="210"/>
        <v>PH.IC.PA.132309.01</v>
      </c>
      <c r="Q1789" s="12" t="str">
        <f t="shared" si="211"/>
        <v>CL.IC.PA.132309.01</v>
      </c>
      <c r="R1789" t="s">
        <v>1141</v>
      </c>
      <c r="S1789">
        <v>487</v>
      </c>
    </row>
    <row r="1790" spans="1:19" ht="15">
      <c r="A1790" s="25" t="s">
        <v>6896</v>
      </c>
      <c r="B1790" s="25"/>
      <c r="C1790" s="22" t="s">
        <v>8201</v>
      </c>
      <c r="D1790" s="25"/>
      <c r="E1790" s="2" t="s">
        <v>5753</v>
      </c>
      <c r="F1790" s="25" t="s">
        <v>7553</v>
      </c>
      <c r="G1790" s="25" t="s">
        <v>7643</v>
      </c>
      <c r="H1790" s="22" t="s">
        <v>10905</v>
      </c>
      <c r="I1790" s="25" t="s">
        <v>7643</v>
      </c>
      <c r="J1790" s="11" t="str">
        <f t="shared" si="208"/>
        <v>IC.PA.132310</v>
      </c>
      <c r="K1790" s="2" t="s">
        <v>1192</v>
      </c>
      <c r="L1790" t="str">
        <f t="shared" si="212"/>
        <v>Biofeedback</v>
      </c>
      <c r="M1790" s="2" t="str">
        <f t="shared" si="209"/>
        <v>PI.IC.PA.132310.01</v>
      </c>
      <c r="N1790" s="12"/>
      <c r="O1790" s="12" t="str">
        <f t="shared" si="210"/>
        <v>PH.IC.PA.132310.01</v>
      </c>
      <c r="Q1790" s="12" t="str">
        <f t="shared" si="211"/>
        <v>CL.IC.PA.132310.01</v>
      </c>
      <c r="R1790" t="s">
        <v>1141</v>
      </c>
      <c r="S1790">
        <v>487</v>
      </c>
    </row>
    <row r="1791" spans="1:19" ht="15">
      <c r="A1791" s="25" t="s">
        <v>6896</v>
      </c>
      <c r="B1791" s="25"/>
      <c r="C1791" s="22" t="s">
        <v>8201</v>
      </c>
      <c r="D1791" s="25"/>
      <c r="E1791" s="2" t="s">
        <v>5753</v>
      </c>
      <c r="F1791" s="25" t="s">
        <v>7553</v>
      </c>
      <c r="G1791" s="25" t="s">
        <v>7644</v>
      </c>
      <c r="H1791" s="22" t="s">
        <v>8048</v>
      </c>
      <c r="I1791" s="25" t="s">
        <v>7644</v>
      </c>
      <c r="J1791" s="11" t="str">
        <f t="shared" si="208"/>
        <v>IC.PA.132311</v>
      </c>
      <c r="K1791" s="2" t="s">
        <v>1192</v>
      </c>
      <c r="L1791" t="str">
        <f t="shared" si="212"/>
        <v>Epidural</v>
      </c>
      <c r="M1791" s="2" t="str">
        <f t="shared" si="209"/>
        <v>PI.IC.PA.132311.01</v>
      </c>
      <c r="N1791" s="12"/>
      <c r="O1791" s="12" t="str">
        <f t="shared" si="210"/>
        <v>PH.IC.PA.132311.01</v>
      </c>
      <c r="Q1791" s="12" t="str">
        <f t="shared" si="211"/>
        <v>CL.IC.PA.132311.01</v>
      </c>
      <c r="R1791" t="s">
        <v>1141</v>
      </c>
      <c r="S1791">
        <v>487</v>
      </c>
    </row>
    <row r="1792" spans="1:19" ht="15">
      <c r="A1792" s="25" t="s">
        <v>6896</v>
      </c>
      <c r="B1792" s="25"/>
      <c r="C1792" s="22" t="s">
        <v>8201</v>
      </c>
      <c r="D1792" s="25"/>
      <c r="E1792" s="2" t="s">
        <v>5753</v>
      </c>
      <c r="F1792" s="25" t="s">
        <v>7553</v>
      </c>
      <c r="G1792" s="25" t="s">
        <v>7645</v>
      </c>
      <c r="H1792" s="22" t="s">
        <v>11023</v>
      </c>
      <c r="I1792" s="25" t="s">
        <v>7645</v>
      </c>
      <c r="J1792" s="11" t="str">
        <f t="shared" si="208"/>
        <v>IC.PA.132312</v>
      </c>
      <c r="K1792" s="2" t="s">
        <v>1192</v>
      </c>
      <c r="L1792" t="str">
        <f t="shared" si="212"/>
        <v>Guided Imagery</v>
      </c>
      <c r="M1792" s="2" t="str">
        <f t="shared" si="209"/>
        <v>PI.IC.PA.132312.01</v>
      </c>
      <c r="N1792" s="12"/>
      <c r="O1792" s="12" t="str">
        <f t="shared" si="210"/>
        <v>PH.IC.PA.132312.01</v>
      </c>
      <c r="Q1792" s="12" t="str">
        <f t="shared" si="211"/>
        <v>CL.IC.PA.132312.01</v>
      </c>
      <c r="R1792" t="s">
        <v>1141</v>
      </c>
      <c r="S1792">
        <v>487</v>
      </c>
    </row>
    <row r="1793" spans="1:19" ht="15">
      <c r="A1793" s="25" t="s">
        <v>6896</v>
      </c>
      <c r="B1793" s="25"/>
      <c r="C1793" s="22" t="s">
        <v>8201</v>
      </c>
      <c r="D1793" s="25"/>
      <c r="E1793" s="2" t="s">
        <v>5753</v>
      </c>
      <c r="F1793" s="25" t="s">
        <v>7553</v>
      </c>
      <c r="G1793" s="25" t="s">
        <v>7646</v>
      </c>
      <c r="H1793" s="22" t="s">
        <v>8201</v>
      </c>
      <c r="I1793" s="25" t="s">
        <v>7646</v>
      </c>
      <c r="J1793" s="11" t="str">
        <f t="shared" si="208"/>
        <v>IC.PA.132313</v>
      </c>
      <c r="K1793" s="2" t="s">
        <v>1192</v>
      </c>
      <c r="L1793" t="str">
        <f t="shared" si="212"/>
        <v>IM Med</v>
      </c>
      <c r="M1793" s="2" t="str">
        <f t="shared" si="209"/>
        <v>PI.IC.PA.132313.01</v>
      </c>
      <c r="N1793" s="12"/>
      <c r="O1793" s="12" t="str">
        <f t="shared" si="210"/>
        <v>PH.IC.PA.132313.01</v>
      </c>
      <c r="Q1793" s="12" t="str">
        <f t="shared" si="211"/>
        <v>CL.IC.PA.132313.01</v>
      </c>
      <c r="R1793" t="s">
        <v>1141</v>
      </c>
      <c r="S1793">
        <v>487</v>
      </c>
    </row>
    <row r="1794" spans="1:19" ht="15">
      <c r="A1794" s="25" t="s">
        <v>6896</v>
      </c>
      <c r="B1794" s="25"/>
      <c r="C1794" s="22" t="s">
        <v>8201</v>
      </c>
      <c r="D1794" s="25"/>
      <c r="E1794" s="2" t="s">
        <v>5753</v>
      </c>
      <c r="F1794" s="25" t="s">
        <v>7553</v>
      </c>
      <c r="G1794" s="25" t="s">
        <v>7647</v>
      </c>
      <c r="H1794" s="22" t="s">
        <v>9621</v>
      </c>
      <c r="I1794" s="25" t="s">
        <v>7647</v>
      </c>
      <c r="J1794" s="11" t="str">
        <f t="shared" si="208"/>
        <v>IC.PA.132314</v>
      </c>
      <c r="K1794" s="2" t="s">
        <v>1192</v>
      </c>
      <c r="L1794" t="str">
        <f t="shared" si="212"/>
        <v>IV Med</v>
      </c>
      <c r="M1794" s="2" t="str">
        <f t="shared" si="209"/>
        <v>PI.IC.PA.132314.01</v>
      </c>
      <c r="N1794" s="12"/>
      <c r="O1794" s="12" t="str">
        <f t="shared" si="210"/>
        <v>PH.IC.PA.132314.01</v>
      </c>
      <c r="Q1794" s="12" t="str">
        <f t="shared" si="211"/>
        <v>CL.IC.PA.132314.01</v>
      </c>
      <c r="R1794" t="s">
        <v>1141</v>
      </c>
      <c r="S1794">
        <v>487</v>
      </c>
    </row>
    <row r="1795" spans="1:19" ht="15">
      <c r="A1795" s="25" t="s">
        <v>6896</v>
      </c>
      <c r="B1795" s="25"/>
      <c r="C1795" s="22" t="s">
        <v>8201</v>
      </c>
      <c r="D1795" s="25"/>
      <c r="E1795" s="2" t="s">
        <v>5753</v>
      </c>
      <c r="F1795" s="25" t="s">
        <v>7553</v>
      </c>
      <c r="G1795" s="25" t="s">
        <v>7648</v>
      </c>
      <c r="H1795" s="22" t="s">
        <v>6135</v>
      </c>
      <c r="I1795" s="25" t="s">
        <v>7648</v>
      </c>
      <c r="J1795" s="11" t="str">
        <f t="shared" si="208"/>
        <v>IC.PA.132315</v>
      </c>
      <c r="K1795" s="2" t="s">
        <v>1192</v>
      </c>
      <c r="L1795" t="str">
        <f t="shared" si="212"/>
        <v>Massage</v>
      </c>
      <c r="M1795" s="2" t="str">
        <f t="shared" si="209"/>
        <v>PI.IC.PA.132315.01</v>
      </c>
      <c r="N1795" s="12"/>
      <c r="O1795" s="12" t="str">
        <f t="shared" si="210"/>
        <v>PH.IC.PA.132315.01</v>
      </c>
      <c r="Q1795" s="12" t="str">
        <f t="shared" si="211"/>
        <v>CL.IC.PA.132315.01</v>
      </c>
      <c r="R1795" t="s">
        <v>1141</v>
      </c>
      <c r="S1795">
        <v>487</v>
      </c>
    </row>
    <row r="1796" spans="1:19" ht="15">
      <c r="A1796" s="25" t="s">
        <v>6896</v>
      </c>
      <c r="B1796" s="25"/>
      <c r="C1796" s="22" t="s">
        <v>8201</v>
      </c>
      <c r="D1796" s="25"/>
      <c r="E1796" s="2" t="s">
        <v>5753</v>
      </c>
      <c r="F1796" s="25" t="s">
        <v>7553</v>
      </c>
      <c r="G1796" s="25" t="s">
        <v>7649</v>
      </c>
      <c r="H1796" s="22" t="s">
        <v>5740</v>
      </c>
      <c r="I1796" s="25" t="s">
        <v>7649</v>
      </c>
      <c r="J1796" s="11" t="str">
        <f t="shared" si="208"/>
        <v>IC.PA.132316</v>
      </c>
      <c r="K1796" s="2" t="s">
        <v>1192</v>
      </c>
      <c r="L1796" t="str">
        <f t="shared" si="212"/>
        <v>Music Therapy</v>
      </c>
      <c r="M1796" s="2" t="str">
        <f t="shared" si="209"/>
        <v>PI.IC.PA.132316.01</v>
      </c>
      <c r="N1796" s="12"/>
      <c r="O1796" s="12" t="str">
        <f t="shared" si="210"/>
        <v>PH.IC.PA.132316.01</v>
      </c>
      <c r="Q1796" s="12" t="str">
        <f t="shared" si="211"/>
        <v>CL.IC.PA.132316.01</v>
      </c>
      <c r="R1796" t="s">
        <v>1141</v>
      </c>
      <c r="S1796">
        <v>487</v>
      </c>
    </row>
    <row r="1797" spans="1:19" ht="15">
      <c r="A1797" s="25" t="s">
        <v>6896</v>
      </c>
      <c r="B1797" s="25"/>
      <c r="C1797" s="22" t="s">
        <v>8201</v>
      </c>
      <c r="D1797" s="25"/>
      <c r="E1797" s="2" t="s">
        <v>5753</v>
      </c>
      <c r="F1797" s="25" t="s">
        <v>7553</v>
      </c>
      <c r="G1797" s="25" t="s">
        <v>7799</v>
      </c>
      <c r="H1797" s="22" t="s">
        <v>6865</v>
      </c>
      <c r="I1797" s="25" t="s">
        <v>7799</v>
      </c>
      <c r="J1797" s="11" t="str">
        <f t="shared" si="208"/>
        <v>IC.PA.132317</v>
      </c>
      <c r="K1797" s="2" t="s">
        <v>11324</v>
      </c>
      <c r="L1797" t="str">
        <f t="shared" si="212"/>
        <v>PCA</v>
      </c>
      <c r="M1797" s="2" t="str">
        <f t="shared" si="209"/>
        <v>PI.IC.PA.132317.01</v>
      </c>
      <c r="N1797" s="12"/>
      <c r="O1797" s="12" t="str">
        <f t="shared" si="210"/>
        <v>PH.IC.PA.132317.01</v>
      </c>
      <c r="Q1797" s="12" t="str">
        <f t="shared" si="211"/>
        <v>CL.IC.PA.132317.01</v>
      </c>
      <c r="R1797" t="s">
        <v>1141</v>
      </c>
      <c r="S1797">
        <v>487</v>
      </c>
    </row>
    <row r="1798" spans="1:19" ht="15">
      <c r="A1798" s="25" t="s">
        <v>6896</v>
      </c>
      <c r="B1798" s="25"/>
      <c r="C1798" s="22" t="s">
        <v>8201</v>
      </c>
      <c r="D1798" s="25"/>
      <c r="E1798" s="2" t="s">
        <v>5753</v>
      </c>
      <c r="F1798" s="25" t="s">
        <v>7553</v>
      </c>
      <c r="G1798" s="25" t="s">
        <v>7798</v>
      </c>
      <c r="H1798" s="22" t="s">
        <v>5743</v>
      </c>
      <c r="I1798" s="25" t="s">
        <v>7798</v>
      </c>
      <c r="J1798" s="11" t="str">
        <f t="shared" si="208"/>
        <v>IC.PA.132318</v>
      </c>
      <c r="K1798" s="2" t="s">
        <v>11324</v>
      </c>
      <c r="L1798" t="str">
        <f t="shared" si="212"/>
        <v>PO Med</v>
      </c>
      <c r="M1798" s="2" t="str">
        <f t="shared" si="209"/>
        <v>PI.IC.PA.132318.01</v>
      </c>
      <c r="N1798" s="12"/>
      <c r="O1798" s="12" t="str">
        <f t="shared" si="210"/>
        <v>PH.IC.PA.132318.01</v>
      </c>
      <c r="Q1798" s="12" t="str">
        <f t="shared" si="211"/>
        <v>CL.IC.PA.132318.01</v>
      </c>
      <c r="R1798" t="s">
        <v>1141</v>
      </c>
      <c r="S1798">
        <v>487</v>
      </c>
    </row>
    <row r="1799" spans="1:19" ht="15">
      <c r="A1799" s="25" t="s">
        <v>6896</v>
      </c>
      <c r="B1799" s="25"/>
      <c r="C1799" s="22" t="s">
        <v>8201</v>
      </c>
      <c r="D1799" s="25"/>
      <c r="E1799" s="2" t="s">
        <v>5753</v>
      </c>
      <c r="F1799" s="25" t="s">
        <v>7553</v>
      </c>
      <c r="G1799" s="25" t="s">
        <v>7795</v>
      </c>
      <c r="H1799" s="22" t="s">
        <v>967</v>
      </c>
      <c r="I1799" s="25" t="s">
        <v>7795</v>
      </c>
      <c r="J1799" s="11" t="str">
        <f t="shared" si="208"/>
        <v>IC.PA.132319</v>
      </c>
      <c r="K1799" s="2" t="s">
        <v>11324</v>
      </c>
      <c r="L1799" t="str">
        <f t="shared" si="212"/>
        <v>Position Change</v>
      </c>
      <c r="M1799" s="2" t="str">
        <f t="shared" si="209"/>
        <v>PI.IC.PA.132319.01</v>
      </c>
      <c r="N1799" s="12"/>
      <c r="O1799" s="12" t="str">
        <f t="shared" si="210"/>
        <v>PH.IC.PA.132319.01</v>
      </c>
      <c r="Q1799" s="12" t="str">
        <f t="shared" si="211"/>
        <v>CL.IC.PA.132319.01</v>
      </c>
      <c r="R1799" t="s">
        <v>9277</v>
      </c>
      <c r="S1799">
        <v>487</v>
      </c>
    </row>
    <row r="1800" spans="1:19" ht="15">
      <c r="A1800" s="25" t="s">
        <v>6896</v>
      </c>
      <c r="B1800" s="25"/>
      <c r="C1800" s="22" t="s">
        <v>8201</v>
      </c>
      <c r="D1800" s="25"/>
      <c r="E1800" s="2" t="s">
        <v>5753</v>
      </c>
      <c r="F1800" s="25" t="s">
        <v>7553</v>
      </c>
      <c r="G1800" s="25" t="s">
        <v>7961</v>
      </c>
      <c r="H1800" s="22" t="s">
        <v>6396</v>
      </c>
      <c r="I1800" s="25" t="s">
        <v>7961</v>
      </c>
      <c r="J1800" s="11" t="str">
        <f t="shared" si="208"/>
        <v>IC.PA.132320</v>
      </c>
      <c r="K1800" s="2" t="s">
        <v>11324</v>
      </c>
      <c r="L1800" t="str">
        <f t="shared" si="212"/>
        <v>Refuses Meds</v>
      </c>
      <c r="M1800" s="2" t="str">
        <f t="shared" si="209"/>
        <v>PI.IC.PA.132320.01</v>
      </c>
      <c r="N1800" s="12"/>
      <c r="O1800" s="12" t="str">
        <f t="shared" si="210"/>
        <v>PH.IC.PA.132320.01</v>
      </c>
      <c r="Q1800" s="12" t="str">
        <f t="shared" si="211"/>
        <v>CL.IC.PA.132320.01</v>
      </c>
      <c r="R1800" t="s">
        <v>9277</v>
      </c>
      <c r="S1800">
        <v>487</v>
      </c>
    </row>
    <row r="1801" spans="1:19" ht="15">
      <c r="A1801" s="25" t="s">
        <v>6896</v>
      </c>
      <c r="B1801" s="25"/>
      <c r="C1801" s="22" t="s">
        <v>8201</v>
      </c>
      <c r="D1801" s="25"/>
      <c r="E1801" s="2" t="s">
        <v>5753</v>
      </c>
      <c r="F1801" s="25" t="s">
        <v>7553</v>
      </c>
      <c r="G1801" s="25" t="s">
        <v>7962</v>
      </c>
      <c r="H1801" s="22" t="s">
        <v>5577</v>
      </c>
      <c r="I1801" s="25" t="s">
        <v>7962</v>
      </c>
      <c r="J1801" s="11" t="str">
        <f t="shared" si="208"/>
        <v>IC.PA.132321</v>
      </c>
      <c r="K1801" s="2" t="s">
        <v>11324</v>
      </c>
      <c r="L1801" t="str">
        <f t="shared" si="212"/>
        <v>Relaxation</v>
      </c>
      <c r="M1801" s="2" t="str">
        <f t="shared" si="209"/>
        <v>PI.IC.PA.132321.01</v>
      </c>
      <c r="N1801" s="12"/>
      <c r="O1801" s="12" t="str">
        <f t="shared" si="210"/>
        <v>PH.IC.PA.132321.01</v>
      </c>
      <c r="Q1801" s="12" t="str">
        <f t="shared" si="211"/>
        <v>CL.IC.PA.132321.01</v>
      </c>
      <c r="R1801" t="s">
        <v>1141</v>
      </c>
      <c r="S1801">
        <v>487</v>
      </c>
    </row>
    <row r="1802" spans="1:19" ht="15">
      <c r="A1802" s="25" t="s">
        <v>6896</v>
      </c>
      <c r="B1802" s="25"/>
      <c r="C1802" s="22" t="s">
        <v>8201</v>
      </c>
      <c r="D1802" s="25"/>
      <c r="E1802" s="2" t="s">
        <v>5753</v>
      </c>
      <c r="F1802" s="25" t="s">
        <v>7553</v>
      </c>
      <c r="G1802" s="25" t="s">
        <v>7963</v>
      </c>
      <c r="H1802" s="22" t="s">
        <v>5751</v>
      </c>
      <c r="I1802" s="25" t="s">
        <v>7963</v>
      </c>
      <c r="J1802" s="11" t="str">
        <f t="shared" si="208"/>
        <v>IC.PA.132322</v>
      </c>
      <c r="K1802" s="2" t="s">
        <v>11324</v>
      </c>
      <c r="L1802" t="str">
        <f t="shared" si="212"/>
        <v>Splint</v>
      </c>
      <c r="M1802" s="2" t="str">
        <f t="shared" si="209"/>
        <v>PI.IC.PA.132322.01</v>
      </c>
      <c r="N1802" s="12"/>
      <c r="O1802" s="12" t="str">
        <f t="shared" si="210"/>
        <v>PH.IC.PA.132322.01</v>
      </c>
      <c r="Q1802" s="12" t="str">
        <f t="shared" si="211"/>
        <v>CL.IC.PA.132322.01</v>
      </c>
      <c r="R1802" t="s">
        <v>1141</v>
      </c>
      <c r="S1802">
        <v>487</v>
      </c>
    </row>
    <row r="1803" spans="1:19" ht="15">
      <c r="A1803" s="25" t="s">
        <v>6896</v>
      </c>
      <c r="B1803" s="25"/>
      <c r="C1803" s="22" t="s">
        <v>8201</v>
      </c>
      <c r="D1803" s="25"/>
      <c r="E1803" s="2" t="s">
        <v>5753</v>
      </c>
      <c r="F1803" s="25" t="s">
        <v>7553</v>
      </c>
      <c r="G1803" s="25" t="s">
        <v>7964</v>
      </c>
      <c r="H1803" s="22" t="s">
        <v>5753</v>
      </c>
      <c r="I1803" s="25" t="s">
        <v>7964</v>
      </c>
      <c r="J1803" s="11" t="str">
        <f t="shared" si="208"/>
        <v>IC.PA.132323</v>
      </c>
      <c r="K1803" s="2" t="s">
        <v>11324</v>
      </c>
      <c r="L1803" t="str">
        <f t="shared" si="212"/>
        <v>TENS</v>
      </c>
      <c r="M1803" s="2" t="str">
        <f t="shared" si="209"/>
        <v>PI.IC.PA.132323.01</v>
      </c>
      <c r="N1803" s="12"/>
      <c r="O1803" s="12" t="str">
        <f t="shared" si="210"/>
        <v>PH.IC.PA.132323.01</v>
      </c>
      <c r="Q1803" s="12" t="str">
        <f t="shared" si="211"/>
        <v>CL.IC.PA.132323.01</v>
      </c>
      <c r="R1803" t="s">
        <v>1141</v>
      </c>
      <c r="S1803">
        <v>487</v>
      </c>
    </row>
    <row r="1804" spans="1:19" ht="15">
      <c r="A1804" s="25" t="s">
        <v>6896</v>
      </c>
      <c r="B1804" s="25"/>
      <c r="C1804" s="22" t="s">
        <v>8201</v>
      </c>
      <c r="D1804" s="25"/>
      <c r="E1804" s="2" t="s">
        <v>5753</v>
      </c>
      <c r="F1804" s="25" t="s">
        <v>7553</v>
      </c>
      <c r="G1804" s="25" t="s">
        <v>7495</v>
      </c>
      <c r="H1804" s="22" t="s">
        <v>6583</v>
      </c>
      <c r="I1804" s="25" t="s">
        <v>7496</v>
      </c>
      <c r="J1804" s="11" t="str">
        <f t="shared" si="208"/>
        <v>IC.PA.132324</v>
      </c>
      <c r="K1804" s="2" t="s">
        <v>11324</v>
      </c>
      <c r="L1804" t="str">
        <f t="shared" si="212"/>
        <v>Special mattress</v>
      </c>
      <c r="M1804" s="2" t="str">
        <f t="shared" si="209"/>
        <v>PI.IC.PA.132324.01</v>
      </c>
      <c r="N1804" s="12"/>
      <c r="O1804" s="12" t="str">
        <f t="shared" si="210"/>
        <v>PH.IC.PA.132324.01</v>
      </c>
      <c r="Q1804" s="12" t="str">
        <f t="shared" si="211"/>
        <v>CL.IC.PA.132324.01</v>
      </c>
    </row>
    <row r="1805" spans="1:19" ht="15">
      <c r="A1805" s="25" t="s">
        <v>6896</v>
      </c>
      <c r="B1805" s="25"/>
      <c r="C1805" s="22" t="s">
        <v>8201</v>
      </c>
      <c r="D1805" s="25"/>
      <c r="E1805" s="2" t="s">
        <v>5753</v>
      </c>
      <c r="F1805" s="25" t="s">
        <v>7553</v>
      </c>
      <c r="G1805" s="25" t="s">
        <v>7965</v>
      </c>
      <c r="H1805" s="22" t="s">
        <v>7711</v>
      </c>
      <c r="I1805" s="25" t="s">
        <v>7965</v>
      </c>
      <c r="J1805" s="11" t="str">
        <f t="shared" si="208"/>
        <v>IC.PA.132325</v>
      </c>
      <c r="K1805" s="2" t="s">
        <v>1192</v>
      </c>
      <c r="L1805" t="str">
        <f t="shared" si="212"/>
        <v>Exercise</v>
      </c>
      <c r="M1805" s="2" t="str">
        <f t="shared" si="209"/>
        <v>PI.IC.PA.132325.01</v>
      </c>
      <c r="N1805" s="12"/>
      <c r="O1805" s="12" t="str">
        <f t="shared" si="210"/>
        <v>PH.IC.PA.132325.01</v>
      </c>
      <c r="Q1805" s="12" t="str">
        <f t="shared" si="211"/>
        <v>CL.IC.PA.132325.01</v>
      </c>
      <c r="R1805" t="s">
        <v>1141</v>
      </c>
      <c r="S1805">
        <v>802</v>
      </c>
    </row>
    <row r="1806" spans="1:19" ht="15">
      <c r="A1806" s="25" t="s">
        <v>6896</v>
      </c>
      <c r="B1806" s="25"/>
      <c r="C1806" s="22" t="s">
        <v>8201</v>
      </c>
      <c r="D1806" s="25"/>
      <c r="E1806" s="2" t="s">
        <v>5753</v>
      </c>
      <c r="F1806" s="25" t="s">
        <v>7553</v>
      </c>
      <c r="G1806" s="25" t="s">
        <v>7804</v>
      </c>
      <c r="H1806" s="22" t="s">
        <v>7805</v>
      </c>
      <c r="I1806" s="25" t="s">
        <v>7652</v>
      </c>
      <c r="J1806" s="11" t="str">
        <f t="shared" si="208"/>
        <v>IC.PA.132326</v>
      </c>
      <c r="K1806" s="2" t="s">
        <v>11324</v>
      </c>
      <c r="L1806" t="str">
        <f t="shared" si="212"/>
        <v>Alternative Therapy</v>
      </c>
      <c r="M1806" s="2" t="str">
        <f t="shared" si="209"/>
        <v>PI.IC.PA.132326.01</v>
      </c>
      <c r="N1806" s="12"/>
      <c r="O1806" s="12" t="str">
        <f t="shared" si="210"/>
        <v>PH.IC.PA.132326.01</v>
      </c>
      <c r="Q1806" s="12" t="str">
        <f t="shared" si="211"/>
        <v>CL.IC.PA.132326.01</v>
      </c>
      <c r="R1806" t="s">
        <v>1141</v>
      </c>
      <c r="S1806">
        <v>802</v>
      </c>
    </row>
    <row r="1807" spans="1:19" ht="15">
      <c r="A1807" s="25" t="s">
        <v>6896</v>
      </c>
      <c r="B1807" s="25"/>
      <c r="C1807" s="22" t="s">
        <v>8201</v>
      </c>
      <c r="D1807" s="25"/>
      <c r="E1807" s="2" t="s">
        <v>5753</v>
      </c>
      <c r="F1807" s="25" t="s">
        <v>7553</v>
      </c>
      <c r="G1807" s="25" t="s">
        <v>4513</v>
      </c>
      <c r="H1807" s="22" t="s">
        <v>5889</v>
      </c>
      <c r="I1807" s="25" t="s">
        <v>4513</v>
      </c>
      <c r="J1807" s="11" t="str">
        <f t="shared" si="208"/>
        <v>IC.PA.132327</v>
      </c>
      <c r="K1807" s="2" t="s">
        <v>1192</v>
      </c>
      <c r="L1807" t="str">
        <f t="shared" si="212"/>
        <v>Other</v>
      </c>
      <c r="M1807" s="2" t="str">
        <f t="shared" si="209"/>
        <v>PI.IC.PA.132327.01</v>
      </c>
      <c r="N1807" s="12"/>
      <c r="O1807" s="12" t="str">
        <f t="shared" si="210"/>
        <v>PH.IC.PA.132327.01</v>
      </c>
      <c r="Q1807" s="12" t="str">
        <f t="shared" si="211"/>
        <v>CL.IC.PA.132327.01</v>
      </c>
      <c r="R1807" t="s">
        <v>1141</v>
      </c>
      <c r="S1807">
        <v>802</v>
      </c>
    </row>
    <row r="1808" spans="1:19" ht="15">
      <c r="A1808" s="25" t="s">
        <v>6896</v>
      </c>
      <c r="B1808" s="25"/>
      <c r="C1808" s="22" t="s">
        <v>8201</v>
      </c>
      <c r="D1808" s="25" t="s">
        <v>7403</v>
      </c>
      <c r="E1808" s="2" t="s">
        <v>6583</v>
      </c>
      <c r="F1808" s="25" t="s">
        <v>7554</v>
      </c>
      <c r="G1808" s="25" t="s">
        <v>7555</v>
      </c>
      <c r="H1808" s="22" t="s">
        <v>1396</v>
      </c>
      <c r="I1808" s="25" t="s">
        <v>8130</v>
      </c>
      <c r="J1808" s="11" t="str">
        <f t="shared" si="208"/>
        <v>IC.PA.132401</v>
      </c>
      <c r="K1808" s="2" t="s">
        <v>1192</v>
      </c>
      <c r="L1808" t="str">
        <f t="shared" si="212"/>
        <v>Numeric Scale</v>
      </c>
      <c r="M1808" s="2" t="str">
        <f t="shared" si="209"/>
        <v>PI.IC.PA.132401.01</v>
      </c>
      <c r="N1808" s="12"/>
      <c r="O1808" s="12" t="str">
        <f t="shared" si="210"/>
        <v>PH.IC.PA.132401.01</v>
      </c>
      <c r="Q1808" s="12" t="str">
        <f t="shared" si="211"/>
        <v>CL.IC.PA.132401.01</v>
      </c>
    </row>
    <row r="1809" spans="1:19" ht="15">
      <c r="A1809" s="25" t="s">
        <v>6896</v>
      </c>
      <c r="B1809" s="25"/>
      <c r="C1809" s="22" t="s">
        <v>8201</v>
      </c>
      <c r="D1809" s="25"/>
      <c r="E1809" s="2" t="s">
        <v>6583</v>
      </c>
      <c r="F1809" s="25" t="s">
        <v>7554</v>
      </c>
      <c r="G1809" s="25" t="s">
        <v>7556</v>
      </c>
      <c r="H1809" s="22" t="s">
        <v>1398</v>
      </c>
      <c r="I1809" s="25" t="s">
        <v>7809</v>
      </c>
      <c r="J1809" s="11" t="str">
        <f t="shared" si="208"/>
        <v>IC.PA.132402</v>
      </c>
      <c r="K1809" s="2" t="s">
        <v>1192</v>
      </c>
      <c r="L1809" t="str">
        <f t="shared" si="212"/>
        <v>Face Scale (Wong Baker)</v>
      </c>
      <c r="M1809" s="2" t="str">
        <f t="shared" si="209"/>
        <v>PI.IC.PA.132402.01</v>
      </c>
      <c r="N1809" s="12"/>
      <c r="O1809" s="12" t="str">
        <f t="shared" si="210"/>
        <v>PH.IC.PA.132402.01</v>
      </c>
      <c r="Q1809" s="12" t="str">
        <f t="shared" si="211"/>
        <v>CL.IC.PA.132402.01</v>
      </c>
    </row>
    <row r="1810" spans="1:19" ht="15">
      <c r="A1810" s="25" t="s">
        <v>6896</v>
      </c>
      <c r="B1810" s="25"/>
      <c r="C1810" s="22" t="s">
        <v>8201</v>
      </c>
      <c r="D1810" s="25"/>
      <c r="E1810" s="2" t="s">
        <v>6583</v>
      </c>
      <c r="F1810" s="25" t="s">
        <v>7554</v>
      </c>
      <c r="G1810" s="25" t="s">
        <v>7810</v>
      </c>
      <c r="H1810" s="22" t="s">
        <v>1400</v>
      </c>
      <c r="I1810" s="25" t="s">
        <v>7811</v>
      </c>
      <c r="J1810" s="11" t="str">
        <f t="shared" si="208"/>
        <v>IC.PA.132403</v>
      </c>
      <c r="K1810" s="2" t="s">
        <v>1192</v>
      </c>
      <c r="L1810" t="str">
        <f t="shared" si="212"/>
        <v>Critical Care Pain Observation Tool (In Scores)</v>
      </c>
      <c r="M1810" s="2" t="str">
        <f t="shared" si="209"/>
        <v>PI.IC.PA.132403.01</v>
      </c>
      <c r="N1810" s="12"/>
      <c r="O1810" s="12" t="str">
        <f t="shared" si="210"/>
        <v>PH.IC.PA.132403.01</v>
      </c>
      <c r="Q1810" s="12" t="str">
        <f t="shared" si="211"/>
        <v>CL.IC.PA.132403.01</v>
      </c>
    </row>
    <row r="1811" spans="1:19" ht="15">
      <c r="A1811" t="s">
        <v>6896</v>
      </c>
      <c r="C1811" s="22" t="s">
        <v>8201</v>
      </c>
      <c r="D1811" s="25"/>
      <c r="E1811" s="2" t="s">
        <v>6583</v>
      </c>
      <c r="F1811" s="25" t="s">
        <v>7554</v>
      </c>
      <c r="G1811" t="s">
        <v>7560</v>
      </c>
      <c r="H1811" s="22" t="s">
        <v>7070</v>
      </c>
      <c r="I1811" t="s">
        <v>7561</v>
      </c>
      <c r="J1811" s="11" t="str">
        <f t="shared" si="208"/>
        <v>IC.PA.132404</v>
      </c>
      <c r="K1811" s="2" t="s">
        <v>1192</v>
      </c>
      <c r="L1811" t="str">
        <f t="shared" si="212"/>
        <v>Behavior descriptor</v>
      </c>
      <c r="M1811" s="2" t="str">
        <f t="shared" si="209"/>
        <v>PI.IC.PA.132404.01</v>
      </c>
      <c r="N1811" s="12"/>
      <c r="O1811" s="12" t="str">
        <f t="shared" si="210"/>
        <v>PH.IC.PA.132404.01</v>
      </c>
      <c r="Q1811" s="12" t="str">
        <f t="shared" si="211"/>
        <v>CL.IC.PA.132404.01</v>
      </c>
      <c r="R1811" t="s">
        <v>1141</v>
      </c>
      <c r="S1811">
        <v>482</v>
      </c>
    </row>
    <row r="1812" spans="1:19" ht="15">
      <c r="A1812" s="25" t="s">
        <v>6896</v>
      </c>
      <c r="B1812" s="25"/>
      <c r="C1812" s="22" t="s">
        <v>8201</v>
      </c>
      <c r="D1812" s="25" t="s">
        <v>7405</v>
      </c>
      <c r="E1812" s="2" t="s">
        <v>7711</v>
      </c>
      <c r="F1812" s="25" t="s">
        <v>7557</v>
      </c>
      <c r="G1812" s="25" t="s">
        <v>7565</v>
      </c>
      <c r="H1812" s="22" t="s">
        <v>1396</v>
      </c>
      <c r="I1812" s="2" t="s">
        <v>7566</v>
      </c>
      <c r="J1812" s="11" t="str">
        <f t="shared" si="208"/>
        <v>IC.PA.132501</v>
      </c>
      <c r="K1812" s="2" t="s">
        <v>1192</v>
      </c>
      <c r="L1812" t="str">
        <f t="shared" si="212"/>
        <v>Scale = 0 No pain</v>
      </c>
      <c r="M1812" s="2" t="str">
        <f t="shared" si="209"/>
        <v>PI.IC.PA.132501.01</v>
      </c>
      <c r="N1812" s="12"/>
      <c r="O1812" s="12" t="str">
        <f t="shared" si="210"/>
        <v>PH.IC.PA.132501.01</v>
      </c>
      <c r="Q1812" s="12" t="str">
        <f t="shared" si="211"/>
        <v>CL.IC.PA.132501.01</v>
      </c>
    </row>
    <row r="1813" spans="1:19" ht="15">
      <c r="A1813" s="25" t="s">
        <v>6896</v>
      </c>
      <c r="B1813" s="25"/>
      <c r="C1813" s="22" t="s">
        <v>8201</v>
      </c>
      <c r="D1813" s="25"/>
      <c r="E1813" s="2" t="s">
        <v>7711</v>
      </c>
      <c r="F1813" s="25" t="s">
        <v>7557</v>
      </c>
      <c r="G1813" s="25" t="s">
        <v>7568</v>
      </c>
      <c r="H1813" s="22" t="s">
        <v>1398</v>
      </c>
      <c r="I1813" s="2" t="s">
        <v>7972</v>
      </c>
      <c r="J1813" s="11" t="str">
        <f t="shared" si="208"/>
        <v>IC.PA.132502</v>
      </c>
      <c r="K1813" s="2" t="s">
        <v>1192</v>
      </c>
      <c r="L1813" t="str">
        <f t="shared" si="212"/>
        <v>Scale = 1</v>
      </c>
      <c r="M1813" s="2" t="str">
        <f t="shared" si="209"/>
        <v>PI.IC.PA.132502.01</v>
      </c>
      <c r="N1813" s="12"/>
      <c r="O1813" s="12" t="str">
        <f t="shared" si="210"/>
        <v>PH.IC.PA.132502.01</v>
      </c>
      <c r="Q1813" s="12" t="str">
        <f t="shared" si="211"/>
        <v>CL.IC.PA.132502.01</v>
      </c>
    </row>
    <row r="1814" spans="1:19" ht="15">
      <c r="A1814" s="25" t="s">
        <v>6896</v>
      </c>
      <c r="B1814" s="25"/>
      <c r="C1814" s="22" t="s">
        <v>8201</v>
      </c>
      <c r="D1814" s="25"/>
      <c r="E1814" s="2" t="s">
        <v>7711</v>
      </c>
      <c r="F1814" s="25" t="s">
        <v>7557</v>
      </c>
      <c r="G1814" s="25" t="s">
        <v>7570</v>
      </c>
      <c r="H1814" s="22" t="s">
        <v>1400</v>
      </c>
      <c r="I1814" s="2" t="s">
        <v>7571</v>
      </c>
      <c r="J1814" s="11" t="str">
        <f t="shared" si="208"/>
        <v>IC.PA.132503</v>
      </c>
      <c r="K1814" s="2" t="s">
        <v>1192</v>
      </c>
      <c r="L1814" t="str">
        <f t="shared" si="212"/>
        <v>Scale = 2</v>
      </c>
      <c r="M1814" s="2" t="str">
        <f t="shared" si="209"/>
        <v>PI.IC.PA.132503.01</v>
      </c>
      <c r="N1814" s="12"/>
      <c r="O1814" s="12" t="str">
        <f t="shared" si="210"/>
        <v>PH.IC.PA.132503.01</v>
      </c>
      <c r="Q1814" s="12" t="str">
        <f t="shared" si="211"/>
        <v>CL.IC.PA.132503.01</v>
      </c>
    </row>
    <row r="1815" spans="1:19" ht="15">
      <c r="A1815" s="25" t="s">
        <v>6896</v>
      </c>
      <c r="B1815" s="25"/>
      <c r="C1815" s="22" t="s">
        <v>8201</v>
      </c>
      <c r="D1815" s="25"/>
      <c r="E1815" s="2" t="s">
        <v>7711</v>
      </c>
      <c r="F1815" s="25" t="s">
        <v>7557</v>
      </c>
      <c r="G1815" s="25" t="s">
        <v>7572</v>
      </c>
      <c r="H1815" s="22" t="s">
        <v>1402</v>
      </c>
      <c r="I1815" s="2" t="s">
        <v>7720</v>
      </c>
      <c r="J1815" s="11" t="str">
        <f t="shared" si="208"/>
        <v>IC.PA.132504</v>
      </c>
      <c r="K1815" s="2" t="s">
        <v>1192</v>
      </c>
      <c r="L1815" t="str">
        <f t="shared" si="212"/>
        <v>Scale = 3</v>
      </c>
      <c r="M1815" s="2" t="str">
        <f t="shared" si="209"/>
        <v>PI.IC.PA.132504.01</v>
      </c>
      <c r="N1815" s="12"/>
      <c r="O1815" s="12" t="str">
        <f t="shared" si="210"/>
        <v>PH.IC.PA.132504.01</v>
      </c>
      <c r="Q1815" s="12" t="str">
        <f t="shared" si="211"/>
        <v>CL.IC.PA.132504.01</v>
      </c>
    </row>
    <row r="1816" spans="1:19" ht="15">
      <c r="A1816" s="25" t="s">
        <v>6896</v>
      </c>
      <c r="B1816" s="25"/>
      <c r="C1816" s="22" t="s">
        <v>8201</v>
      </c>
      <c r="D1816" s="25"/>
      <c r="E1816" s="2" t="s">
        <v>7711</v>
      </c>
      <c r="F1816" s="25" t="s">
        <v>7557</v>
      </c>
      <c r="G1816" s="25" t="s">
        <v>7721</v>
      </c>
      <c r="H1816" s="22" t="s">
        <v>1404</v>
      </c>
      <c r="I1816" s="2" t="s">
        <v>7722</v>
      </c>
      <c r="J1816" s="11" t="str">
        <f t="shared" si="208"/>
        <v>IC.PA.132505</v>
      </c>
      <c r="K1816" s="2" t="s">
        <v>1192</v>
      </c>
      <c r="L1816" t="str">
        <f t="shared" si="212"/>
        <v>Scale = 4</v>
      </c>
      <c r="M1816" s="2" t="str">
        <f t="shared" si="209"/>
        <v>PI.IC.PA.132505.01</v>
      </c>
      <c r="N1816" s="12"/>
      <c r="O1816" s="12" t="str">
        <f t="shared" si="210"/>
        <v>PH.IC.PA.132505.01</v>
      </c>
      <c r="Q1816" s="12" t="str">
        <f t="shared" si="211"/>
        <v>CL.IC.PA.132505.01</v>
      </c>
    </row>
    <row r="1817" spans="1:19" ht="15">
      <c r="A1817" s="25" t="s">
        <v>6896</v>
      </c>
      <c r="B1817" s="25"/>
      <c r="C1817" s="22" t="s">
        <v>8201</v>
      </c>
      <c r="D1817" s="25"/>
      <c r="E1817" s="2" t="s">
        <v>7711</v>
      </c>
      <c r="F1817" s="25" t="s">
        <v>7557</v>
      </c>
      <c r="G1817" s="25" t="s">
        <v>7723</v>
      </c>
      <c r="H1817" s="22" t="s">
        <v>1406</v>
      </c>
      <c r="I1817" s="2" t="s">
        <v>7724</v>
      </c>
      <c r="J1817" s="11" t="str">
        <f t="shared" si="208"/>
        <v>IC.PA.132506</v>
      </c>
      <c r="K1817" s="2" t="s">
        <v>1192</v>
      </c>
      <c r="L1817" t="str">
        <f t="shared" si="212"/>
        <v>Scale = 5</v>
      </c>
      <c r="M1817" s="2" t="str">
        <f t="shared" si="209"/>
        <v>PI.IC.PA.132506.01</v>
      </c>
      <c r="N1817" s="12"/>
      <c r="O1817" s="12" t="str">
        <f t="shared" si="210"/>
        <v>PH.IC.PA.132506.01</v>
      </c>
      <c r="Q1817" s="12" t="str">
        <f t="shared" si="211"/>
        <v>CL.IC.PA.132506.01</v>
      </c>
    </row>
    <row r="1818" spans="1:19" ht="15">
      <c r="A1818" s="25" t="s">
        <v>6896</v>
      </c>
      <c r="B1818" s="25"/>
      <c r="C1818" s="22" t="s">
        <v>8201</v>
      </c>
      <c r="D1818" s="25"/>
      <c r="E1818" s="2" t="s">
        <v>7711</v>
      </c>
      <c r="F1818" s="25" t="s">
        <v>7557</v>
      </c>
      <c r="G1818" s="25" t="s">
        <v>7725</v>
      </c>
      <c r="H1818" s="22" t="s">
        <v>1419</v>
      </c>
      <c r="I1818" s="2" t="s">
        <v>7726</v>
      </c>
      <c r="J1818" s="11" t="str">
        <f t="shared" si="208"/>
        <v>IC.PA.132507</v>
      </c>
      <c r="K1818" s="2" t="s">
        <v>1192</v>
      </c>
      <c r="L1818" t="str">
        <f t="shared" si="212"/>
        <v>Scale = 6</v>
      </c>
      <c r="M1818" s="2" t="str">
        <f t="shared" si="209"/>
        <v>PI.IC.PA.132507.01</v>
      </c>
      <c r="N1818" s="12"/>
      <c r="O1818" s="12" t="str">
        <f t="shared" si="210"/>
        <v>PH.IC.PA.132507.01</v>
      </c>
      <c r="Q1818" s="12" t="str">
        <f t="shared" si="211"/>
        <v>CL.IC.PA.132507.01</v>
      </c>
    </row>
    <row r="1819" spans="1:19" ht="15">
      <c r="A1819" s="25" t="s">
        <v>6896</v>
      </c>
      <c r="B1819" s="25"/>
      <c r="C1819" s="22" t="s">
        <v>8201</v>
      </c>
      <c r="D1819" s="25"/>
      <c r="E1819" s="2" t="s">
        <v>7711</v>
      </c>
      <c r="F1819" s="25" t="s">
        <v>7557</v>
      </c>
      <c r="G1819" s="25" t="s">
        <v>8034</v>
      </c>
      <c r="H1819" s="22" t="s">
        <v>1550</v>
      </c>
      <c r="I1819" s="2" t="s">
        <v>8035</v>
      </c>
      <c r="J1819" s="11" t="str">
        <f t="shared" si="208"/>
        <v>IC.PA.132508</v>
      </c>
      <c r="K1819" s="2" t="s">
        <v>1192</v>
      </c>
      <c r="L1819" t="str">
        <f t="shared" si="212"/>
        <v>Scale = 7</v>
      </c>
      <c r="M1819" s="2" t="str">
        <f t="shared" si="209"/>
        <v>PI.IC.PA.132508.01</v>
      </c>
      <c r="N1819" s="12"/>
      <c r="O1819" s="12" t="str">
        <f t="shared" si="210"/>
        <v>PH.IC.PA.132508.01</v>
      </c>
      <c r="Q1819" s="12" t="str">
        <f t="shared" si="211"/>
        <v>CL.IC.PA.132508.01</v>
      </c>
    </row>
    <row r="1820" spans="1:19" ht="15">
      <c r="A1820" s="25" t="s">
        <v>6896</v>
      </c>
      <c r="B1820" s="25"/>
      <c r="C1820" s="22" t="s">
        <v>8201</v>
      </c>
      <c r="D1820" s="25"/>
      <c r="E1820" s="2" t="s">
        <v>7711</v>
      </c>
      <c r="F1820" s="25" t="s">
        <v>7557</v>
      </c>
      <c r="G1820" s="25" t="s">
        <v>8036</v>
      </c>
      <c r="H1820" s="22" t="s">
        <v>1551</v>
      </c>
      <c r="I1820" s="2" t="s">
        <v>8037</v>
      </c>
      <c r="J1820" s="11" t="str">
        <f t="shared" si="208"/>
        <v>IC.PA.132509</v>
      </c>
      <c r="K1820" s="2" t="s">
        <v>1192</v>
      </c>
      <c r="L1820" t="str">
        <f t="shared" si="212"/>
        <v>Scale = 8</v>
      </c>
      <c r="M1820" s="2" t="str">
        <f t="shared" si="209"/>
        <v>PI.IC.PA.132509.01</v>
      </c>
      <c r="N1820" s="12"/>
      <c r="O1820" s="12" t="str">
        <f t="shared" si="210"/>
        <v>PH.IC.PA.132509.01</v>
      </c>
      <c r="Q1820" s="12" t="str">
        <f t="shared" si="211"/>
        <v>CL.IC.PA.132509.01</v>
      </c>
    </row>
    <row r="1821" spans="1:19" ht="15">
      <c r="A1821" s="25" t="s">
        <v>6896</v>
      </c>
      <c r="B1821" s="25"/>
      <c r="C1821" s="22" t="s">
        <v>8201</v>
      </c>
      <c r="D1821" s="25"/>
      <c r="E1821" s="2" t="s">
        <v>7711</v>
      </c>
      <c r="F1821" s="25" t="s">
        <v>7557</v>
      </c>
      <c r="G1821" s="25" t="s">
        <v>8038</v>
      </c>
      <c r="H1821" s="22" t="s">
        <v>1571</v>
      </c>
      <c r="I1821" s="2" t="s">
        <v>7880</v>
      </c>
      <c r="J1821" s="11" t="str">
        <f t="shared" si="208"/>
        <v>IC.PA.132510</v>
      </c>
      <c r="K1821" s="2" t="s">
        <v>1192</v>
      </c>
      <c r="L1821" t="str">
        <f t="shared" si="212"/>
        <v>Scale = 9</v>
      </c>
      <c r="M1821" s="2" t="str">
        <f t="shared" si="209"/>
        <v>PI.IC.PA.132510.01</v>
      </c>
      <c r="N1821" s="12"/>
      <c r="O1821" s="12" t="str">
        <f t="shared" si="210"/>
        <v>PH.IC.PA.132510.01</v>
      </c>
      <c r="Q1821" s="12" t="str">
        <f t="shared" si="211"/>
        <v>CL.IC.PA.132510.01</v>
      </c>
    </row>
    <row r="1822" spans="1:19" ht="15">
      <c r="A1822" s="25" t="s">
        <v>6896</v>
      </c>
      <c r="B1822" s="25"/>
      <c r="C1822" s="22" t="s">
        <v>8201</v>
      </c>
      <c r="D1822" s="25"/>
      <c r="E1822" s="2" t="s">
        <v>7711</v>
      </c>
      <c r="F1822" s="25" t="s">
        <v>7557</v>
      </c>
      <c r="G1822" s="25" t="s">
        <v>7881</v>
      </c>
      <c r="H1822" s="22" t="s">
        <v>1298</v>
      </c>
      <c r="I1822" s="2" t="s">
        <v>7882</v>
      </c>
      <c r="J1822" s="11" t="str">
        <f t="shared" si="208"/>
        <v>IC.PA.132511</v>
      </c>
      <c r="K1822" s="2" t="s">
        <v>1192</v>
      </c>
      <c r="L1822" t="str">
        <f t="shared" si="212"/>
        <v>Scale = 10 Worse possible pain</v>
      </c>
      <c r="M1822" s="2" t="str">
        <f t="shared" si="209"/>
        <v>PI.IC.PA.132511.01</v>
      </c>
      <c r="N1822" s="12"/>
      <c r="O1822" s="12" t="str">
        <f t="shared" si="210"/>
        <v>PH.IC.PA.132511.01</v>
      </c>
      <c r="Q1822" s="12" t="str">
        <f t="shared" si="211"/>
        <v>CL.IC.PA.132511.01</v>
      </c>
    </row>
    <row r="1823" spans="1:19" ht="15">
      <c r="A1823" s="25" t="s">
        <v>6896</v>
      </c>
      <c r="B1823" s="25"/>
      <c r="C1823" s="22" t="s">
        <v>8201</v>
      </c>
      <c r="D1823" s="25"/>
      <c r="E1823" s="2" t="s">
        <v>7711</v>
      </c>
      <c r="F1823" s="25" t="s">
        <v>7557</v>
      </c>
      <c r="G1823" s="25" t="s">
        <v>5744</v>
      </c>
      <c r="H1823" s="22" t="s">
        <v>1299</v>
      </c>
      <c r="I1823" s="25">
        <v>99</v>
      </c>
      <c r="J1823" s="11" t="str">
        <f t="shared" si="208"/>
        <v>IC.PA.132512</v>
      </c>
      <c r="K1823" s="2" t="s">
        <v>1192</v>
      </c>
      <c r="L1823" t="str">
        <f t="shared" si="212"/>
        <v>Unable to assess</v>
      </c>
      <c r="M1823" s="2" t="str">
        <f t="shared" si="209"/>
        <v>PI.IC.PA.132512.01</v>
      </c>
      <c r="N1823" s="12"/>
      <c r="O1823" s="12" t="str">
        <f t="shared" si="210"/>
        <v>PH.IC.PA.132512.01</v>
      </c>
      <c r="Q1823" s="12" t="str">
        <f t="shared" si="211"/>
        <v>CL.IC.PA.132512.01</v>
      </c>
    </row>
    <row r="1824" spans="1:19" ht="15">
      <c r="A1824" t="s">
        <v>6896</v>
      </c>
      <c r="C1824" s="22" t="s">
        <v>8201</v>
      </c>
      <c r="D1824" t="s">
        <v>7883</v>
      </c>
      <c r="E1824" s="2" t="s">
        <v>9453</v>
      </c>
      <c r="F1824" t="s">
        <v>7558</v>
      </c>
      <c r="G1824" t="s">
        <v>7885</v>
      </c>
      <c r="H1824" s="22" t="s">
        <v>1396</v>
      </c>
      <c r="I1824" s="2" t="s">
        <v>7886</v>
      </c>
      <c r="J1824" s="11" t="str">
        <f t="shared" si="208"/>
        <v>IC.PA.132601</v>
      </c>
      <c r="K1824" s="2" t="s">
        <v>1192</v>
      </c>
      <c r="L1824" t="str">
        <f t="shared" si="212"/>
        <v>1 = asleep, easy to arouse to entering room, awake and alert</v>
      </c>
      <c r="M1824" s="2" t="str">
        <f t="shared" si="209"/>
        <v>PI.IC.PA.132601.01</v>
      </c>
      <c r="N1824" s="12"/>
      <c r="O1824" s="12" t="str">
        <f t="shared" si="210"/>
        <v>PH.IC.PA.132601.01</v>
      </c>
      <c r="Q1824" s="12" t="str">
        <f t="shared" si="211"/>
        <v>CL.IC.PA.132601.01</v>
      </c>
      <c r="R1824" t="s">
        <v>1141</v>
      </c>
      <c r="S1824">
        <v>488</v>
      </c>
    </row>
    <row r="1825" spans="1:19" ht="15">
      <c r="A1825" t="s">
        <v>6896</v>
      </c>
      <c r="C1825" s="22" t="s">
        <v>8201</v>
      </c>
      <c r="E1825" s="2" t="s">
        <v>9453</v>
      </c>
      <c r="F1825" t="s">
        <v>7558</v>
      </c>
      <c r="G1825" t="s">
        <v>7887</v>
      </c>
      <c r="H1825" s="22" t="s">
        <v>1398</v>
      </c>
      <c r="I1825" s="2" t="s">
        <v>7888</v>
      </c>
      <c r="J1825" s="11" t="str">
        <f t="shared" ref="J1825:J1827" si="213">CONCATENATE("IC.PA.",C1825,E1825,H1825)</f>
        <v>IC.PA.132602</v>
      </c>
      <c r="K1825" s="2" t="s">
        <v>11324</v>
      </c>
      <c r="L1825" t="str">
        <f t="shared" si="212"/>
        <v>2 = slightly drowsy, easy to arouse to sound</v>
      </c>
      <c r="M1825" s="2" t="str">
        <f t="shared" ref="M1825:M1827" si="214">CONCATENATE("PI.",J1825,".",K1825)</f>
        <v>PI.IC.PA.132602.01</v>
      </c>
      <c r="N1825" s="12"/>
      <c r="O1825" s="12" t="str">
        <f t="shared" ref="O1825:O1827" si="215">CONCATENATE("PH.",J1825,".",K1825)</f>
        <v>PH.IC.PA.132602.01</v>
      </c>
      <c r="Q1825" s="12" t="str">
        <f t="shared" ref="Q1825:Q1827" si="216">CONCATENATE("CL.",J1825,".",K1825)</f>
        <v>CL.IC.PA.132602.01</v>
      </c>
      <c r="R1825" t="s">
        <v>1141</v>
      </c>
      <c r="S1825">
        <v>488</v>
      </c>
    </row>
    <row r="1826" spans="1:19" ht="15">
      <c r="A1826" t="s">
        <v>6896</v>
      </c>
      <c r="C1826" s="22" t="s">
        <v>8201</v>
      </c>
      <c r="E1826" s="2" t="s">
        <v>9453</v>
      </c>
      <c r="F1826" t="s">
        <v>7697</v>
      </c>
      <c r="G1826" t="s">
        <v>7741</v>
      </c>
      <c r="H1826" s="22" t="s">
        <v>1400</v>
      </c>
      <c r="I1826" s="2" t="s">
        <v>7742</v>
      </c>
      <c r="J1826" s="11" t="str">
        <f t="shared" si="213"/>
        <v>IC.PA.132603</v>
      </c>
      <c r="K1826" s="2" t="s">
        <v>11324</v>
      </c>
      <c r="L1826" t="str">
        <f t="shared" si="212"/>
        <v>3 = frequently drowsy, dozes mid-sentence, arouse to touch</v>
      </c>
      <c r="M1826" s="2" t="str">
        <f t="shared" si="214"/>
        <v>PI.IC.PA.132603.01</v>
      </c>
      <c r="N1826" s="12"/>
      <c r="O1826" s="12" t="str">
        <f t="shared" si="215"/>
        <v>PH.IC.PA.132603.01</v>
      </c>
      <c r="Q1826" s="12" t="str">
        <f t="shared" si="216"/>
        <v>CL.IC.PA.132603.01</v>
      </c>
      <c r="R1826" t="s">
        <v>1141</v>
      </c>
      <c r="S1826">
        <v>488</v>
      </c>
    </row>
    <row r="1827" spans="1:19" ht="15">
      <c r="A1827" t="s">
        <v>6896</v>
      </c>
      <c r="C1827" s="22" t="s">
        <v>8201</v>
      </c>
      <c r="E1827" s="2" t="s">
        <v>9453</v>
      </c>
      <c r="F1827" t="s">
        <v>7697</v>
      </c>
      <c r="G1827" t="s">
        <v>7743</v>
      </c>
      <c r="H1827" s="22" t="s">
        <v>1402</v>
      </c>
      <c r="I1827" s="2" t="s">
        <v>7744</v>
      </c>
      <c r="J1827" s="11" t="str">
        <f t="shared" si="213"/>
        <v>IC.PA.132604</v>
      </c>
      <c r="K1827" s="2" t="s">
        <v>11324</v>
      </c>
      <c r="L1827" t="str">
        <f t="shared" si="212"/>
        <v>4 = minimal or no response</v>
      </c>
      <c r="M1827" s="2" t="str">
        <f t="shared" si="214"/>
        <v>PI.IC.PA.132604.01</v>
      </c>
      <c r="N1827" s="12"/>
      <c r="O1827" s="12" t="str">
        <f t="shared" si="215"/>
        <v>PH.IC.PA.132604.01</v>
      </c>
      <c r="Q1827" s="12" t="str">
        <f t="shared" si="216"/>
        <v>CL.IC.PA.132604.01</v>
      </c>
      <c r="R1827" t="s">
        <v>1141</v>
      </c>
      <c r="S1827">
        <v>488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Y77"/>
  <sheetViews>
    <sheetView workbookViewId="0">
      <pane ySplit="855" topLeftCell="A53"/>
      <selection activeCell="J1" sqref="J1:J1048576"/>
      <selection pane="bottomLeft" activeCell="G64" sqref="G64"/>
    </sheetView>
  </sheetViews>
  <sheetFormatPr defaultColWidth="11" defaultRowHeight="12.75"/>
  <cols>
    <col min="2" max="2" width="10.75" customWidth="1"/>
    <col min="6" max="6" width="24.75" customWidth="1"/>
    <col min="7" max="7" width="29.12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582</v>
      </c>
      <c r="Y1" s="1" t="s">
        <v>740</v>
      </c>
    </row>
    <row r="2" spans="1:25" ht="15">
      <c r="A2" t="s">
        <v>7698</v>
      </c>
      <c r="B2" t="s">
        <v>7699</v>
      </c>
      <c r="C2" s="2" t="s">
        <v>1192</v>
      </c>
      <c r="D2" t="s">
        <v>7561</v>
      </c>
      <c r="E2" s="2" t="s">
        <v>1192</v>
      </c>
      <c r="F2" t="s">
        <v>7700</v>
      </c>
      <c r="G2" t="s">
        <v>7701</v>
      </c>
      <c r="H2" s="2" t="s">
        <v>1192</v>
      </c>
      <c r="I2" t="s">
        <v>7702</v>
      </c>
      <c r="J2" s="11" t="str">
        <f>CONCATENATE("IC.PY.",C2,E2,H2)</f>
        <v>IC.PY.010101</v>
      </c>
      <c r="K2" s="2" t="s">
        <v>1192</v>
      </c>
      <c r="L2" t="str">
        <f t="shared" ref="L2:L57" si="0">G2</f>
        <v>Cooperative</v>
      </c>
      <c r="M2" s="12" t="str">
        <f>CONCATENATE("PI.",J2,".",K2)</f>
        <v>PI.IC.PY.010101.01</v>
      </c>
      <c r="N2" s="12"/>
      <c r="O2" s="12" t="str">
        <f>CONCATENATE("PH.",J2,".",K2)</f>
        <v>PH.IC.PY.010101.01</v>
      </c>
      <c r="Q2" s="12" t="str">
        <f>CONCATENATE("CL.",J2,".",K2)</f>
        <v>CL.IC.PY.010101.01</v>
      </c>
    </row>
    <row r="3" spans="1:25" ht="15">
      <c r="A3" t="s">
        <v>7698</v>
      </c>
      <c r="C3" s="2" t="s">
        <v>1192</v>
      </c>
      <c r="E3" s="2" t="s">
        <v>1192</v>
      </c>
      <c r="F3" t="s">
        <v>7700</v>
      </c>
      <c r="G3" t="s">
        <v>7703</v>
      </c>
      <c r="H3" s="2" t="s">
        <v>923</v>
      </c>
      <c r="I3" t="s">
        <v>7703</v>
      </c>
      <c r="J3" s="11" t="str">
        <f t="shared" ref="J3:J57" si="1">CONCATENATE("IC.PY.",C3,E3,H3)</f>
        <v>IC.PY.010102</v>
      </c>
      <c r="K3" s="2" t="s">
        <v>1192</v>
      </c>
      <c r="L3" t="str">
        <f t="shared" si="0"/>
        <v>Calm</v>
      </c>
      <c r="M3" s="12" t="str">
        <f t="shared" ref="M3:M57" si="2">CONCATENATE("PI.",J3,".",K3)</f>
        <v>PI.IC.PY.010102.01</v>
      </c>
      <c r="N3" s="12"/>
      <c r="O3" s="12" t="str">
        <f t="shared" ref="O3:O57" si="3">CONCATENATE("PH.",J3,".",K3)</f>
        <v>PH.IC.PY.010102.01</v>
      </c>
      <c r="Q3" s="12" t="str">
        <f t="shared" ref="Q3:Q57" si="4">CONCATENATE("CL.",J3,".",K3)</f>
        <v>CL.IC.PY.010102.01</v>
      </c>
    </row>
    <row r="4" spans="1:25" ht="15">
      <c r="A4" t="s">
        <v>7698</v>
      </c>
      <c r="C4" s="2" t="s">
        <v>9061</v>
      </c>
      <c r="E4" s="2" t="s">
        <v>9061</v>
      </c>
      <c r="F4" t="s">
        <v>7700</v>
      </c>
      <c r="G4" t="s">
        <v>7704</v>
      </c>
      <c r="H4" s="2" t="s">
        <v>7705</v>
      </c>
      <c r="I4" t="s">
        <v>7704</v>
      </c>
      <c r="J4" s="11" t="str">
        <f t="shared" si="1"/>
        <v>IC.PY.010103</v>
      </c>
      <c r="K4" s="2" t="s">
        <v>9061</v>
      </c>
      <c r="L4" t="str">
        <f t="shared" si="0"/>
        <v>Cheerful</v>
      </c>
      <c r="M4" s="12" t="str">
        <f t="shared" si="2"/>
        <v>PI.IC.PY.010103.01</v>
      </c>
      <c r="N4" s="12"/>
      <c r="O4" s="12" t="str">
        <f t="shared" si="3"/>
        <v>PH.IC.PY.010103.01</v>
      </c>
      <c r="Q4" s="12" t="str">
        <f t="shared" si="4"/>
        <v>CL.IC.PY.010103.01</v>
      </c>
    </row>
    <row r="5" spans="1:25" ht="15">
      <c r="A5" t="s">
        <v>7698</v>
      </c>
      <c r="C5" s="2" t="s">
        <v>1192</v>
      </c>
      <c r="E5" s="2" t="s">
        <v>1192</v>
      </c>
      <c r="F5" t="s">
        <v>7700</v>
      </c>
      <c r="G5" t="s">
        <v>7706</v>
      </c>
      <c r="H5" s="2" t="s">
        <v>7070</v>
      </c>
      <c r="I5" t="s">
        <v>7707</v>
      </c>
      <c r="J5" s="11" t="str">
        <f t="shared" si="1"/>
        <v>IC.PY.010104</v>
      </c>
      <c r="K5" s="2" t="s">
        <v>1192</v>
      </c>
      <c r="L5" t="str">
        <f t="shared" si="0"/>
        <v>Uncooperative</v>
      </c>
      <c r="M5" s="12" t="str">
        <f t="shared" si="2"/>
        <v>PI.IC.PY.010104.01</v>
      </c>
      <c r="N5" s="12"/>
      <c r="O5" s="12" t="str">
        <f t="shared" si="3"/>
        <v>PH.IC.PY.010104.01</v>
      </c>
      <c r="Q5" s="12" t="str">
        <f t="shared" si="4"/>
        <v>CL.IC.PY.010104.01</v>
      </c>
    </row>
    <row r="6" spans="1:25" ht="15">
      <c r="A6" t="s">
        <v>7698</v>
      </c>
      <c r="C6" s="2" t="s">
        <v>1192</v>
      </c>
      <c r="E6" s="2" t="s">
        <v>1192</v>
      </c>
      <c r="F6" t="s">
        <v>7700</v>
      </c>
      <c r="G6" t="s">
        <v>7708</v>
      </c>
      <c r="H6" s="2" t="s">
        <v>7071</v>
      </c>
      <c r="I6" t="s">
        <v>7708</v>
      </c>
      <c r="J6" s="11" t="str">
        <f t="shared" si="1"/>
        <v>IC.PY.010105</v>
      </c>
      <c r="K6" s="2" t="s">
        <v>1192</v>
      </c>
      <c r="L6" t="str">
        <f t="shared" si="0"/>
        <v>Anxious</v>
      </c>
      <c r="M6" s="12" t="str">
        <f t="shared" si="2"/>
        <v>PI.IC.PY.010105.01</v>
      </c>
      <c r="N6" s="12"/>
      <c r="O6" s="12" t="str">
        <f t="shared" si="3"/>
        <v>PH.IC.PY.010105.01</v>
      </c>
      <c r="Q6" s="12" t="str">
        <f t="shared" si="4"/>
        <v>CL.IC.PY.010105.01</v>
      </c>
    </row>
    <row r="7" spans="1:25" ht="15">
      <c r="A7" t="s">
        <v>7698</v>
      </c>
      <c r="C7" s="2" t="s">
        <v>1192</v>
      </c>
      <c r="E7" s="2" t="s">
        <v>1192</v>
      </c>
      <c r="F7" t="s">
        <v>7700</v>
      </c>
      <c r="G7" t="s">
        <v>7709</v>
      </c>
      <c r="H7" s="2" t="s">
        <v>6888</v>
      </c>
      <c r="I7" t="s">
        <v>7709</v>
      </c>
      <c r="J7" s="11" t="str">
        <f t="shared" si="1"/>
        <v>IC.PY.010106</v>
      </c>
      <c r="K7" s="2" t="s">
        <v>1192</v>
      </c>
      <c r="L7" t="str">
        <f t="shared" si="0"/>
        <v>Irritable</v>
      </c>
      <c r="M7" s="12" t="str">
        <f t="shared" si="2"/>
        <v>PI.IC.PY.010106.01</v>
      </c>
      <c r="N7" s="12"/>
      <c r="O7" s="12" t="str">
        <f t="shared" si="3"/>
        <v>PH.IC.PY.010106.01</v>
      </c>
      <c r="Q7" s="12" t="str">
        <f t="shared" si="4"/>
        <v>CL.IC.PY.010106.01</v>
      </c>
    </row>
    <row r="8" spans="1:25" ht="15">
      <c r="A8" t="s">
        <v>7698</v>
      </c>
      <c r="C8" s="2" t="s">
        <v>1192</v>
      </c>
      <c r="E8" s="2" t="s">
        <v>1192</v>
      </c>
      <c r="F8" t="s">
        <v>7700</v>
      </c>
      <c r="G8" t="s">
        <v>7389</v>
      </c>
      <c r="H8" s="2" t="s">
        <v>7284</v>
      </c>
      <c r="I8" t="s">
        <v>7389</v>
      </c>
      <c r="J8" s="11" t="str">
        <f t="shared" si="1"/>
        <v>IC.PY.010107</v>
      </c>
      <c r="K8" s="2" t="s">
        <v>1192</v>
      </c>
      <c r="L8" t="str">
        <f t="shared" si="0"/>
        <v>Restless</v>
      </c>
      <c r="M8" s="12" t="str">
        <f t="shared" si="2"/>
        <v>PI.IC.PY.010107.01</v>
      </c>
      <c r="N8" s="12"/>
      <c r="O8" s="12" t="str">
        <f t="shared" si="3"/>
        <v>PH.IC.PY.010107.01</v>
      </c>
      <c r="Q8" s="12" t="str">
        <f t="shared" si="4"/>
        <v>CL.IC.PY.010107.01</v>
      </c>
    </row>
    <row r="9" spans="1:25" ht="15">
      <c r="A9" t="s">
        <v>7698</v>
      </c>
      <c r="C9" s="2" t="s">
        <v>1192</v>
      </c>
      <c r="E9" s="2" t="s">
        <v>1192</v>
      </c>
      <c r="F9" t="s">
        <v>7700</v>
      </c>
      <c r="G9" t="s">
        <v>6170</v>
      </c>
      <c r="H9" s="2" t="s">
        <v>10093</v>
      </c>
      <c r="I9" t="s">
        <v>6170</v>
      </c>
      <c r="J9" s="11" t="str">
        <f t="shared" si="1"/>
        <v>IC.PY.010108</v>
      </c>
      <c r="K9" s="2" t="s">
        <v>1192</v>
      </c>
      <c r="L9" t="str">
        <f t="shared" si="0"/>
        <v>Agitated</v>
      </c>
      <c r="M9" s="12" t="str">
        <f t="shared" si="2"/>
        <v>PI.IC.PY.010108.01</v>
      </c>
      <c r="N9" s="12"/>
      <c r="O9" s="12" t="str">
        <f t="shared" si="3"/>
        <v>PH.IC.PY.010108.01</v>
      </c>
      <c r="Q9" s="12" t="str">
        <f t="shared" si="4"/>
        <v>CL.IC.PY.010108.01</v>
      </c>
    </row>
    <row r="10" spans="1:25" ht="15">
      <c r="A10" t="s">
        <v>7698</v>
      </c>
      <c r="C10" s="2" t="s">
        <v>1192</v>
      </c>
      <c r="E10" s="2" t="s">
        <v>1192</v>
      </c>
      <c r="F10" t="s">
        <v>7700</v>
      </c>
      <c r="G10" t="s">
        <v>7710</v>
      </c>
      <c r="H10" s="2" t="s">
        <v>10095</v>
      </c>
      <c r="I10" t="s">
        <v>7710</v>
      </c>
      <c r="J10" s="11" t="str">
        <f t="shared" si="1"/>
        <v>IC.PY.010109</v>
      </c>
      <c r="K10" s="2" t="s">
        <v>1192</v>
      </c>
      <c r="L10" t="str">
        <f t="shared" si="0"/>
        <v>Hostile</v>
      </c>
      <c r="M10" s="12" t="str">
        <f t="shared" si="2"/>
        <v>PI.IC.PY.010109.01</v>
      </c>
      <c r="N10" s="12"/>
      <c r="O10" s="12" t="str">
        <f t="shared" si="3"/>
        <v>PH.IC.PY.010109.01</v>
      </c>
      <c r="Q10" s="12" t="str">
        <f t="shared" si="4"/>
        <v>CL.IC.PY.010109.01</v>
      </c>
    </row>
    <row r="11" spans="1:25" ht="15">
      <c r="A11" t="s">
        <v>7698</v>
      </c>
      <c r="C11" s="2" t="s">
        <v>1192</v>
      </c>
      <c r="E11" s="2" t="s">
        <v>1192</v>
      </c>
      <c r="F11" t="s">
        <v>7700</v>
      </c>
      <c r="G11" t="s">
        <v>8199</v>
      </c>
      <c r="H11" s="2" t="s">
        <v>10905</v>
      </c>
      <c r="I11" t="s">
        <v>8199</v>
      </c>
      <c r="J11" s="11" t="str">
        <f t="shared" si="1"/>
        <v>IC.PY.010110</v>
      </c>
      <c r="K11" s="2" t="s">
        <v>1192</v>
      </c>
      <c r="L11" t="str">
        <f t="shared" si="0"/>
        <v>Angry</v>
      </c>
      <c r="M11" s="12" t="str">
        <f t="shared" si="2"/>
        <v>PI.IC.PY.010110.01</v>
      </c>
      <c r="N11" s="12"/>
      <c r="O11" s="12" t="str">
        <f t="shared" si="3"/>
        <v>PH.IC.PY.010110.01</v>
      </c>
      <c r="Q11" s="12" t="str">
        <f t="shared" si="4"/>
        <v>CL.IC.PY.010110.01</v>
      </c>
    </row>
    <row r="12" spans="1:25" ht="15">
      <c r="A12" t="s">
        <v>7698</v>
      </c>
      <c r="C12" s="2" t="s">
        <v>1192</v>
      </c>
      <c r="E12" s="2" t="s">
        <v>1192</v>
      </c>
      <c r="F12" t="s">
        <v>7700</v>
      </c>
      <c r="G12" t="s">
        <v>8200</v>
      </c>
      <c r="H12" s="2" t="s">
        <v>8048</v>
      </c>
      <c r="I12" t="s">
        <v>8200</v>
      </c>
      <c r="J12" s="11" t="str">
        <f t="shared" si="1"/>
        <v>IC.PY.010111</v>
      </c>
      <c r="K12" s="2" t="s">
        <v>1192</v>
      </c>
      <c r="L12" t="str">
        <f t="shared" si="0"/>
        <v>Abusive</v>
      </c>
      <c r="M12" s="12" t="str">
        <f t="shared" si="2"/>
        <v>PI.IC.PY.010111.01</v>
      </c>
      <c r="N12" s="12"/>
      <c r="O12" s="12" t="str">
        <f t="shared" si="3"/>
        <v>PH.IC.PY.010111.01</v>
      </c>
      <c r="Q12" s="12" t="str">
        <f t="shared" si="4"/>
        <v>CL.IC.PY.010111.01</v>
      </c>
    </row>
    <row r="13" spans="1:25" ht="15">
      <c r="A13" t="s">
        <v>7698</v>
      </c>
      <c r="C13" s="2" t="s">
        <v>1192</v>
      </c>
      <c r="E13" s="2" t="s">
        <v>1192</v>
      </c>
      <c r="F13" t="s">
        <v>7700</v>
      </c>
      <c r="G13" t="s">
        <v>8369</v>
      </c>
      <c r="H13" s="2" t="s">
        <v>11023</v>
      </c>
      <c r="I13" t="s">
        <v>8369</v>
      </c>
      <c r="J13" s="11" t="str">
        <f t="shared" si="1"/>
        <v>IC.PY.010112</v>
      </c>
      <c r="K13" s="2" t="s">
        <v>1192</v>
      </c>
      <c r="L13" t="str">
        <f t="shared" si="0"/>
        <v>Combative</v>
      </c>
      <c r="M13" s="12" t="str">
        <f t="shared" si="2"/>
        <v>PI.IC.PY.010112.01</v>
      </c>
      <c r="N13" s="12"/>
      <c r="O13" s="12" t="str">
        <f t="shared" si="3"/>
        <v>PH.IC.PY.010112.01</v>
      </c>
      <c r="Q13" s="12" t="str">
        <f t="shared" si="4"/>
        <v>CL.IC.PY.010112.01</v>
      </c>
    </row>
    <row r="14" spans="1:25" ht="15">
      <c r="A14" t="s">
        <v>7698</v>
      </c>
      <c r="C14" s="2" t="s">
        <v>8370</v>
      </c>
      <c r="E14" s="2" t="s">
        <v>8370</v>
      </c>
      <c r="F14" t="s">
        <v>7700</v>
      </c>
      <c r="G14" t="s">
        <v>8371</v>
      </c>
      <c r="H14" s="2" t="s">
        <v>8201</v>
      </c>
      <c r="I14" t="s">
        <v>8371</v>
      </c>
      <c r="J14" s="11" t="str">
        <f t="shared" si="1"/>
        <v>IC.PY.010113</v>
      </c>
      <c r="K14" s="2" t="s">
        <v>1192</v>
      </c>
      <c r="L14" t="str">
        <f t="shared" si="0"/>
        <v>Labile</v>
      </c>
      <c r="M14" s="12" t="str">
        <f t="shared" si="2"/>
        <v>PI.IC.PY.010113.01</v>
      </c>
      <c r="N14" s="12"/>
      <c r="O14" s="12" t="str">
        <f t="shared" si="3"/>
        <v>PH.IC.PY.010113.01</v>
      </c>
      <c r="Q14" s="12" t="str">
        <f t="shared" si="4"/>
        <v>CL.IC.PY.010113.01</v>
      </c>
    </row>
    <row r="15" spans="1:25" ht="15">
      <c r="A15" t="s">
        <v>7698</v>
      </c>
      <c r="C15" s="2" t="s">
        <v>1192</v>
      </c>
      <c r="E15" s="2" t="s">
        <v>1192</v>
      </c>
      <c r="F15" t="s">
        <v>7700</v>
      </c>
      <c r="G15" t="s">
        <v>8202</v>
      </c>
      <c r="H15" s="2" t="s">
        <v>9621</v>
      </c>
      <c r="I15" t="s">
        <v>8202</v>
      </c>
      <c r="J15" s="11" t="str">
        <f t="shared" si="1"/>
        <v>IC.PY.010114</v>
      </c>
      <c r="K15" s="2" t="s">
        <v>1192</v>
      </c>
      <c r="L15" t="str">
        <f t="shared" si="0"/>
        <v>Depressed</v>
      </c>
      <c r="M15" s="12" t="str">
        <f t="shared" si="2"/>
        <v>PI.IC.PY.010114.01</v>
      </c>
      <c r="N15" s="12"/>
      <c r="O15" s="12" t="str">
        <f t="shared" si="3"/>
        <v>PH.IC.PY.010114.01</v>
      </c>
      <c r="Q15" s="12" t="str">
        <f t="shared" si="4"/>
        <v>CL.IC.PY.010114.01</v>
      </c>
    </row>
    <row r="16" spans="1:25" ht="15">
      <c r="A16" t="s">
        <v>7698</v>
      </c>
      <c r="C16" s="2" t="s">
        <v>11324</v>
      </c>
      <c r="E16" s="2" t="s">
        <v>11324</v>
      </c>
      <c r="F16" t="s">
        <v>7700</v>
      </c>
      <c r="G16" t="s">
        <v>8203</v>
      </c>
      <c r="H16" s="2" t="s">
        <v>8204</v>
      </c>
      <c r="I16" t="s">
        <v>8203</v>
      </c>
      <c r="J16" s="11" t="str">
        <f t="shared" si="1"/>
        <v>IC.PY.010115</v>
      </c>
      <c r="K16" s="2" t="s">
        <v>9509</v>
      </c>
      <c r="L16" t="str">
        <f t="shared" si="0"/>
        <v>Withdrawn</v>
      </c>
      <c r="M16" s="12" t="str">
        <f t="shared" si="2"/>
        <v>PI.IC.PY.010115.01</v>
      </c>
      <c r="N16" s="12"/>
      <c r="O16" s="12" t="str">
        <f t="shared" si="3"/>
        <v>PH.IC.PY.010115.01</v>
      </c>
      <c r="Q16" s="12" t="str">
        <f t="shared" si="4"/>
        <v>CL.IC.PY.010115.01</v>
      </c>
    </row>
    <row r="17" spans="1:17" ht="15">
      <c r="A17" t="s">
        <v>7698</v>
      </c>
      <c r="C17" s="2" t="s">
        <v>1192</v>
      </c>
      <c r="E17" s="2" t="s">
        <v>1192</v>
      </c>
      <c r="F17" t="s">
        <v>7700</v>
      </c>
      <c r="G17" t="s">
        <v>8205</v>
      </c>
      <c r="H17" s="2" t="s">
        <v>5740</v>
      </c>
      <c r="I17" t="s">
        <v>8051</v>
      </c>
      <c r="J17" s="11" t="str">
        <f t="shared" si="1"/>
        <v>IC.PY.010116</v>
      </c>
      <c r="K17" s="2" t="s">
        <v>1192</v>
      </c>
      <c r="L17" t="str">
        <f t="shared" si="0"/>
        <v>Affect flat</v>
      </c>
      <c r="M17" s="12" t="str">
        <f t="shared" si="2"/>
        <v>PI.IC.PY.010116.01</v>
      </c>
      <c r="N17" s="12"/>
      <c r="O17" s="12" t="str">
        <f t="shared" si="3"/>
        <v>PH.IC.PY.010116.01</v>
      </c>
      <c r="Q17" s="12" t="str">
        <f t="shared" si="4"/>
        <v>CL.IC.PY.010116.01</v>
      </c>
    </row>
    <row r="18" spans="1:17" ht="15">
      <c r="A18" t="s">
        <v>7698</v>
      </c>
      <c r="C18" s="2" t="s">
        <v>1192</v>
      </c>
      <c r="E18" s="2" t="s">
        <v>1192</v>
      </c>
      <c r="F18" t="s">
        <v>7700</v>
      </c>
      <c r="G18" t="s">
        <v>8052</v>
      </c>
      <c r="H18" s="2" t="s">
        <v>1138</v>
      </c>
      <c r="I18" t="s">
        <v>8053</v>
      </c>
      <c r="J18" s="11" t="str">
        <f t="shared" si="1"/>
        <v>IC.PY.010117</v>
      </c>
      <c r="K18" s="2" t="s">
        <v>1107</v>
      </c>
      <c r="L18" t="str">
        <f t="shared" si="0"/>
        <v>Things which are upsetting: add protocol</v>
      </c>
      <c r="M18" s="12" t="str">
        <f t="shared" si="2"/>
        <v>PI.IC.PY.010117.01</v>
      </c>
      <c r="N18" s="12"/>
      <c r="O18" s="12" t="str">
        <f t="shared" si="3"/>
        <v>PH.IC.PY.010117.01</v>
      </c>
      <c r="Q18" s="12" t="str">
        <f t="shared" si="4"/>
        <v>CL.IC.PY.010117.01</v>
      </c>
    </row>
    <row r="19" spans="1:17" ht="15">
      <c r="A19" t="s">
        <v>7698</v>
      </c>
      <c r="C19" s="2" t="s">
        <v>1192</v>
      </c>
      <c r="E19" s="2" t="s">
        <v>1192</v>
      </c>
      <c r="F19" t="s">
        <v>7700</v>
      </c>
      <c r="G19" t="s">
        <v>2971</v>
      </c>
      <c r="H19" s="2" t="s">
        <v>965</v>
      </c>
      <c r="I19" t="s">
        <v>930</v>
      </c>
      <c r="J19" s="11" t="str">
        <f t="shared" si="1"/>
        <v>IC.PY.010118</v>
      </c>
      <c r="K19" s="2" t="s">
        <v>1192</v>
      </c>
      <c r="L19" t="str">
        <f t="shared" si="0"/>
        <v>Other: specify</v>
      </c>
      <c r="M19" s="12" t="str">
        <f t="shared" si="2"/>
        <v>PI.IC.PY.010118.01</v>
      </c>
      <c r="N19" s="12"/>
      <c r="O19" s="12" t="str">
        <f t="shared" si="3"/>
        <v>PH.IC.PY.010118.01</v>
      </c>
      <c r="Q19" s="12" t="str">
        <f t="shared" si="4"/>
        <v>CL.IC.PY.010118.01</v>
      </c>
    </row>
    <row r="20" spans="1:17" ht="15">
      <c r="A20" t="s">
        <v>7698</v>
      </c>
      <c r="C20" s="2" t="s">
        <v>11324</v>
      </c>
      <c r="D20" t="s">
        <v>8054</v>
      </c>
      <c r="E20" s="2" t="s">
        <v>8055</v>
      </c>
      <c r="F20" t="s">
        <v>8056</v>
      </c>
      <c r="G20" t="s">
        <v>8057</v>
      </c>
      <c r="H20" s="2" t="s">
        <v>8724</v>
      </c>
      <c r="I20" t="s">
        <v>8058</v>
      </c>
      <c r="J20" s="11" t="str">
        <f t="shared" si="1"/>
        <v>IC.PY.010201</v>
      </c>
      <c r="K20" s="2" t="s">
        <v>8059</v>
      </c>
      <c r="L20" t="str">
        <f t="shared" si="0"/>
        <v xml:space="preserve">      Health issues</v>
      </c>
      <c r="M20" s="12" t="str">
        <f t="shared" si="2"/>
        <v>PI.IC.PY.010201.01</v>
      </c>
      <c r="N20" s="12"/>
      <c r="O20" s="12" t="str">
        <f t="shared" si="3"/>
        <v>PH.IC.PY.010201.01</v>
      </c>
      <c r="Q20" s="12" t="str">
        <f t="shared" si="4"/>
        <v>CL.IC.PY.010201.01</v>
      </c>
    </row>
    <row r="21" spans="1:17" ht="15">
      <c r="A21" t="s">
        <v>7698</v>
      </c>
      <c r="C21" s="2" t="s">
        <v>1192</v>
      </c>
      <c r="E21" s="2" t="s">
        <v>923</v>
      </c>
      <c r="F21" t="s">
        <v>8056</v>
      </c>
      <c r="G21" t="s">
        <v>7894</v>
      </c>
      <c r="H21" s="2" t="s">
        <v>923</v>
      </c>
      <c r="I21" t="s">
        <v>7895</v>
      </c>
      <c r="J21" s="11" t="str">
        <f t="shared" si="1"/>
        <v>IC.PY.010202</v>
      </c>
      <c r="K21" s="2" t="s">
        <v>1192</v>
      </c>
      <c r="L21" t="str">
        <f t="shared" si="0"/>
        <v xml:space="preserve">      Significant loss</v>
      </c>
      <c r="M21" s="12" t="str">
        <f t="shared" si="2"/>
        <v>PI.IC.PY.010202.01</v>
      </c>
      <c r="N21" s="12"/>
      <c r="O21" s="12" t="str">
        <f t="shared" si="3"/>
        <v>PH.IC.PY.010202.01</v>
      </c>
      <c r="Q21" s="12" t="str">
        <f t="shared" si="4"/>
        <v>CL.IC.PY.010202.01</v>
      </c>
    </row>
    <row r="22" spans="1:17" ht="15">
      <c r="A22" t="s">
        <v>7698</v>
      </c>
      <c r="C22" s="2" t="s">
        <v>1192</v>
      </c>
      <c r="E22" s="2" t="s">
        <v>923</v>
      </c>
      <c r="F22" t="s">
        <v>8056</v>
      </c>
      <c r="G22" t="s">
        <v>7896</v>
      </c>
      <c r="H22" s="2" t="s">
        <v>1202</v>
      </c>
      <c r="I22" t="s">
        <v>7897</v>
      </c>
      <c r="J22" s="11" t="str">
        <f t="shared" si="1"/>
        <v>IC.PY.010203</v>
      </c>
      <c r="K22" s="2" t="s">
        <v>1192</v>
      </c>
      <c r="L22" t="str">
        <f t="shared" si="0"/>
        <v xml:space="preserve">      Homeless</v>
      </c>
      <c r="M22" s="12" t="str">
        <f t="shared" si="2"/>
        <v>PI.IC.PY.010203.01</v>
      </c>
      <c r="N22" s="12"/>
      <c r="O22" s="12" t="str">
        <f t="shared" si="3"/>
        <v>PH.IC.PY.010203.01</v>
      </c>
      <c r="Q22" s="12" t="str">
        <f t="shared" si="4"/>
        <v>CL.IC.PY.010203.01</v>
      </c>
    </row>
    <row r="23" spans="1:17" ht="15">
      <c r="A23" t="s">
        <v>7698</v>
      </c>
      <c r="C23" s="2" t="s">
        <v>1192</v>
      </c>
      <c r="E23" s="2" t="s">
        <v>923</v>
      </c>
      <c r="F23" t="s">
        <v>8056</v>
      </c>
      <c r="G23" t="s">
        <v>7902</v>
      </c>
      <c r="H23" s="2" t="s">
        <v>7070</v>
      </c>
      <c r="I23" t="s">
        <v>7903</v>
      </c>
      <c r="J23" s="11" t="str">
        <f t="shared" si="1"/>
        <v>IC.PY.010204</v>
      </c>
      <c r="K23" s="2" t="s">
        <v>7904</v>
      </c>
      <c r="L23" t="str">
        <f t="shared" si="0"/>
        <v xml:space="preserve">      Monetary issues</v>
      </c>
      <c r="M23" s="12" t="str">
        <f t="shared" si="2"/>
        <v>PI.IC.PY.010204.01</v>
      </c>
      <c r="N23" s="12"/>
      <c r="O23" s="12" t="str">
        <f t="shared" si="3"/>
        <v>PH.IC.PY.010204.01</v>
      </c>
      <c r="Q23" s="12" t="str">
        <f t="shared" si="4"/>
        <v>CL.IC.PY.010204.01</v>
      </c>
    </row>
    <row r="24" spans="1:17" ht="15">
      <c r="A24" t="s">
        <v>7698</v>
      </c>
      <c r="C24" s="2" t="s">
        <v>1192</v>
      </c>
      <c r="E24" s="2" t="s">
        <v>923</v>
      </c>
      <c r="F24" t="s">
        <v>8056</v>
      </c>
      <c r="G24" t="s">
        <v>7905</v>
      </c>
      <c r="H24" s="2" t="s">
        <v>7071</v>
      </c>
      <c r="I24" t="s">
        <v>7906</v>
      </c>
      <c r="J24" s="11" t="str">
        <f t="shared" si="1"/>
        <v>IC.PY.010205</v>
      </c>
      <c r="K24" s="2" t="s">
        <v>1192</v>
      </c>
      <c r="L24" t="str">
        <f t="shared" si="0"/>
        <v xml:space="preserve">      Relationship issues</v>
      </c>
      <c r="M24" s="12" t="str">
        <f t="shared" si="2"/>
        <v>PI.IC.PY.010205.01</v>
      </c>
      <c r="N24" s="12"/>
      <c r="O24" s="12" t="str">
        <f t="shared" si="3"/>
        <v>PH.IC.PY.010205.01</v>
      </c>
      <c r="Q24" s="12" t="str">
        <f t="shared" si="4"/>
        <v>CL.IC.PY.010205.01</v>
      </c>
    </row>
    <row r="25" spans="1:17" ht="15">
      <c r="A25" t="s">
        <v>7698</v>
      </c>
      <c r="C25" s="2" t="s">
        <v>1192</v>
      </c>
      <c r="E25" s="2" t="s">
        <v>923</v>
      </c>
      <c r="F25" t="s">
        <v>8056</v>
      </c>
      <c r="G25" t="s">
        <v>7907</v>
      </c>
      <c r="H25" s="2" t="s">
        <v>6888</v>
      </c>
      <c r="I25" t="s">
        <v>7908</v>
      </c>
      <c r="J25" s="11" t="str">
        <f t="shared" si="1"/>
        <v>IC.PY.010206</v>
      </c>
      <c r="K25" s="2" t="s">
        <v>1192</v>
      </c>
      <c r="L25" t="str">
        <f t="shared" si="0"/>
        <v xml:space="preserve">      Physical abuse</v>
      </c>
      <c r="M25" s="12" t="str">
        <f t="shared" si="2"/>
        <v>PI.IC.PY.010206.01</v>
      </c>
      <c r="N25" s="12"/>
      <c r="O25" s="12" t="str">
        <f t="shared" si="3"/>
        <v>PH.IC.PY.010206.01</v>
      </c>
      <c r="Q25" s="12" t="str">
        <f t="shared" si="4"/>
        <v>CL.IC.PY.010206.01</v>
      </c>
    </row>
    <row r="26" spans="1:17" ht="15">
      <c r="A26" t="s">
        <v>7698</v>
      </c>
      <c r="C26" s="2" t="s">
        <v>1192</v>
      </c>
      <c r="E26" s="2" t="s">
        <v>923</v>
      </c>
      <c r="F26" t="s">
        <v>8056</v>
      </c>
      <c r="G26" t="s">
        <v>7909</v>
      </c>
      <c r="H26" s="2" t="s">
        <v>7284</v>
      </c>
      <c r="I26" t="s">
        <v>7910</v>
      </c>
      <c r="J26" s="11" t="str">
        <f t="shared" si="1"/>
        <v>IC.PY.010207</v>
      </c>
      <c r="K26" s="2" t="s">
        <v>1192</v>
      </c>
      <c r="L26" t="str">
        <f t="shared" si="0"/>
        <v xml:space="preserve">      Sexual abuse</v>
      </c>
      <c r="M26" s="12" t="str">
        <f t="shared" si="2"/>
        <v>PI.IC.PY.010207.01</v>
      </c>
      <c r="N26" s="12"/>
      <c r="O26" s="12" t="str">
        <f t="shared" si="3"/>
        <v>PH.IC.PY.010207.01</v>
      </c>
      <c r="Q26" s="12" t="str">
        <f t="shared" si="4"/>
        <v>CL.IC.PY.010207.01</v>
      </c>
    </row>
    <row r="27" spans="1:17" ht="15">
      <c r="A27" t="s">
        <v>7698</v>
      </c>
      <c r="C27" s="2" t="s">
        <v>1192</v>
      </c>
      <c r="E27" s="2" t="s">
        <v>923</v>
      </c>
      <c r="F27" t="s">
        <v>8056</v>
      </c>
      <c r="G27" t="s">
        <v>7760</v>
      </c>
      <c r="H27" s="2" t="s">
        <v>10093</v>
      </c>
      <c r="I27" t="s">
        <v>7761</v>
      </c>
      <c r="J27" s="11" t="str">
        <f t="shared" si="1"/>
        <v>IC.PY.010208</v>
      </c>
      <c r="K27" s="2" t="s">
        <v>1192</v>
      </c>
      <c r="L27" t="str">
        <f t="shared" si="0"/>
        <v xml:space="preserve">      Alcohol or drug use</v>
      </c>
      <c r="M27" s="12" t="str">
        <f t="shared" si="2"/>
        <v>PI.IC.PY.010208.01</v>
      </c>
      <c r="N27" s="12"/>
      <c r="O27" s="12" t="str">
        <f t="shared" si="3"/>
        <v>PH.IC.PY.010208.01</v>
      </c>
      <c r="Q27" s="12" t="str">
        <f t="shared" si="4"/>
        <v>CL.IC.PY.010208.01</v>
      </c>
    </row>
    <row r="28" spans="1:17" ht="15">
      <c r="A28" t="s">
        <v>7698</v>
      </c>
      <c r="C28" s="2" t="s">
        <v>1192</v>
      </c>
      <c r="E28" s="2" t="s">
        <v>923</v>
      </c>
      <c r="F28" t="s">
        <v>8056</v>
      </c>
      <c r="G28" t="s">
        <v>135</v>
      </c>
      <c r="H28" s="2" t="s">
        <v>10095</v>
      </c>
      <c r="I28" t="s">
        <v>7762</v>
      </c>
      <c r="J28" s="11" t="str">
        <f t="shared" si="1"/>
        <v>IC.PY.010209</v>
      </c>
      <c r="K28" s="2" t="s">
        <v>1192</v>
      </c>
      <c r="L28" t="str">
        <f t="shared" si="0"/>
        <v xml:space="preserve">      Adverse drug reaction (delirium, psychosis)</v>
      </c>
      <c r="M28" s="12" t="str">
        <f t="shared" si="2"/>
        <v>PI.IC.PY.010209.01</v>
      </c>
      <c r="N28" s="12"/>
      <c r="O28" s="12" t="str">
        <f t="shared" si="3"/>
        <v>PH.IC.PY.010209.01</v>
      </c>
      <c r="Q28" s="12" t="str">
        <f t="shared" si="4"/>
        <v>CL.IC.PY.010209.01</v>
      </c>
    </row>
    <row r="29" spans="1:17" ht="15">
      <c r="A29" t="s">
        <v>7698</v>
      </c>
      <c r="C29" s="2" t="s">
        <v>1192</v>
      </c>
      <c r="E29" s="2" t="s">
        <v>923</v>
      </c>
      <c r="F29" t="s">
        <v>8056</v>
      </c>
      <c r="G29" t="s">
        <v>7763</v>
      </c>
      <c r="H29" s="2" t="s">
        <v>10905</v>
      </c>
      <c r="I29" t="s">
        <v>7764</v>
      </c>
      <c r="J29" s="11" t="str">
        <f t="shared" si="1"/>
        <v>IC.PY.010210</v>
      </c>
      <c r="K29" s="2" t="s">
        <v>1192</v>
      </c>
      <c r="L29" t="str">
        <f t="shared" si="0"/>
        <v xml:space="preserve">      Employment issues</v>
      </c>
      <c r="M29" s="12" t="str">
        <f t="shared" si="2"/>
        <v>PI.IC.PY.010210.01</v>
      </c>
      <c r="N29" s="12"/>
      <c r="O29" s="12" t="str">
        <f t="shared" si="3"/>
        <v>PH.IC.PY.010210.01</v>
      </c>
      <c r="Q29" s="12" t="str">
        <f t="shared" si="4"/>
        <v>CL.IC.PY.010210.01</v>
      </c>
    </row>
    <row r="30" spans="1:17" ht="15">
      <c r="A30" t="s">
        <v>7698</v>
      </c>
      <c r="C30" s="2" t="s">
        <v>1192</v>
      </c>
      <c r="E30" s="2" t="s">
        <v>923</v>
      </c>
      <c r="F30" t="s">
        <v>8056</v>
      </c>
      <c r="G30" t="s">
        <v>3841</v>
      </c>
      <c r="H30" s="2" t="s">
        <v>8048</v>
      </c>
      <c r="I30" t="s">
        <v>930</v>
      </c>
      <c r="J30" s="11" t="str">
        <f t="shared" si="1"/>
        <v>IC.PY.010211</v>
      </c>
      <c r="K30" s="2" t="s">
        <v>1192</v>
      </c>
      <c r="L30" t="str">
        <f t="shared" si="0"/>
        <v xml:space="preserve">      Other: specify</v>
      </c>
      <c r="M30" s="12" t="str">
        <f t="shared" si="2"/>
        <v>PI.IC.PY.010211.01</v>
      </c>
      <c r="N30" s="12"/>
      <c r="O30" s="12" t="str">
        <f t="shared" si="3"/>
        <v>PH.IC.PY.010211.01</v>
      </c>
      <c r="Q30" s="12" t="str">
        <f t="shared" si="4"/>
        <v>CL.IC.PY.010211.01</v>
      </c>
    </row>
    <row r="31" spans="1:17" ht="15">
      <c r="A31" t="s">
        <v>7698</v>
      </c>
      <c r="C31" s="2" t="s">
        <v>7904</v>
      </c>
      <c r="D31" t="s">
        <v>7765</v>
      </c>
      <c r="E31" s="2" t="s">
        <v>9640</v>
      </c>
      <c r="F31" t="s">
        <v>8056</v>
      </c>
      <c r="G31" t="s">
        <v>7766</v>
      </c>
      <c r="H31" s="22" t="s">
        <v>1396</v>
      </c>
      <c r="I31" t="s">
        <v>7494</v>
      </c>
      <c r="J31" s="11" t="str">
        <f t="shared" si="1"/>
        <v>IC.PY.010301</v>
      </c>
      <c r="K31" s="2" t="s">
        <v>1192</v>
      </c>
      <c r="L31" t="str">
        <f t="shared" si="0"/>
        <v xml:space="preserve">      Distraction</v>
      </c>
      <c r="M31" s="12" t="str">
        <f t="shared" si="2"/>
        <v>PI.IC.PY.010301.01</v>
      </c>
      <c r="N31" s="12"/>
      <c r="O31" s="12" t="str">
        <f t="shared" si="3"/>
        <v>PH.IC.PY.010301.01</v>
      </c>
      <c r="Q31" s="12" t="str">
        <f t="shared" si="4"/>
        <v>CL.IC.PY.010301.01</v>
      </c>
    </row>
    <row r="32" spans="1:17" ht="15">
      <c r="A32" t="s">
        <v>7698</v>
      </c>
      <c r="C32" s="2" t="s">
        <v>1192</v>
      </c>
      <c r="E32" s="2" t="s">
        <v>1202</v>
      </c>
      <c r="F32" t="s">
        <v>8056</v>
      </c>
      <c r="G32" t="s">
        <v>7620</v>
      </c>
      <c r="H32" s="22" t="s">
        <v>1398</v>
      </c>
      <c r="I32" t="s">
        <v>7621</v>
      </c>
      <c r="J32" s="11" t="str">
        <f t="shared" si="1"/>
        <v>IC.PY.010302</v>
      </c>
      <c r="K32" s="2" t="s">
        <v>1192</v>
      </c>
      <c r="L32" t="str">
        <f t="shared" si="0"/>
        <v xml:space="preserve">      Relaxation</v>
      </c>
      <c r="M32" s="12" t="str">
        <f t="shared" si="2"/>
        <v>PI.IC.PY.010302.01</v>
      </c>
      <c r="N32" s="12"/>
      <c r="O32" s="12" t="str">
        <f t="shared" si="3"/>
        <v>PH.IC.PY.010302.01</v>
      </c>
      <c r="Q32" s="12" t="str">
        <f t="shared" si="4"/>
        <v>CL.IC.PY.010302.01</v>
      </c>
    </row>
    <row r="33" spans="1:17" ht="15">
      <c r="A33" t="s">
        <v>7698</v>
      </c>
      <c r="C33" s="2" t="s">
        <v>1192</v>
      </c>
      <c r="E33" s="2" t="s">
        <v>1202</v>
      </c>
      <c r="F33" t="s">
        <v>8056</v>
      </c>
      <c r="G33" t="s">
        <v>7622</v>
      </c>
      <c r="H33" s="22" t="s">
        <v>1400</v>
      </c>
      <c r="I33" t="s">
        <v>7623</v>
      </c>
      <c r="J33" s="11" t="str">
        <f t="shared" si="1"/>
        <v>IC.PY.010303</v>
      </c>
      <c r="K33" s="2" t="s">
        <v>1192</v>
      </c>
      <c r="L33" t="str">
        <f t="shared" si="0"/>
        <v xml:space="preserve">      Talks with others</v>
      </c>
      <c r="M33" s="12" t="str">
        <f t="shared" si="2"/>
        <v>PI.IC.PY.010303.01</v>
      </c>
      <c r="N33" s="12"/>
      <c r="O33" s="12" t="str">
        <f t="shared" si="3"/>
        <v>PH.IC.PY.010303.01</v>
      </c>
      <c r="Q33" s="12" t="str">
        <f t="shared" si="4"/>
        <v>CL.IC.PY.010303.01</v>
      </c>
    </row>
    <row r="34" spans="1:17" ht="15">
      <c r="A34" t="s">
        <v>7698</v>
      </c>
      <c r="C34" s="2" t="s">
        <v>1192</v>
      </c>
      <c r="E34" s="2" t="s">
        <v>1202</v>
      </c>
      <c r="F34" t="s">
        <v>8056</v>
      </c>
      <c r="G34" t="s">
        <v>7624</v>
      </c>
      <c r="H34" s="22" t="s">
        <v>1402</v>
      </c>
      <c r="I34" t="s">
        <v>7476</v>
      </c>
      <c r="J34" s="11" t="str">
        <f t="shared" si="1"/>
        <v>IC.PY.010304</v>
      </c>
      <c r="K34" s="2" t="s">
        <v>1192</v>
      </c>
      <c r="L34" t="str">
        <f t="shared" si="0"/>
        <v xml:space="preserve">      Change body position</v>
      </c>
      <c r="M34" s="12" t="str">
        <f t="shared" si="2"/>
        <v>PI.IC.PY.010304.01</v>
      </c>
      <c r="N34" s="12"/>
      <c r="O34" s="12" t="str">
        <f t="shared" si="3"/>
        <v>PH.IC.PY.010304.01</v>
      </c>
      <c r="Q34" s="12" t="str">
        <f t="shared" si="4"/>
        <v>CL.IC.PY.010304.01</v>
      </c>
    </row>
    <row r="35" spans="1:17" ht="15">
      <c r="A35" t="s">
        <v>7698</v>
      </c>
      <c r="C35" s="2" t="s">
        <v>1192</v>
      </c>
      <c r="E35" s="2" t="s">
        <v>1202</v>
      </c>
      <c r="F35" t="s">
        <v>8056</v>
      </c>
      <c r="G35" t="s">
        <v>7477</v>
      </c>
      <c r="H35" s="22" t="s">
        <v>1404</v>
      </c>
      <c r="I35" t="s">
        <v>7478</v>
      </c>
      <c r="J35" s="11" t="str">
        <f t="shared" si="1"/>
        <v>IC.PY.010305</v>
      </c>
      <c r="K35" s="2" t="s">
        <v>1192</v>
      </c>
      <c r="L35" t="str">
        <f t="shared" si="0"/>
        <v xml:space="preserve">      Medication</v>
      </c>
      <c r="M35" s="12" t="str">
        <f t="shared" si="2"/>
        <v>PI.IC.PY.010305.01</v>
      </c>
      <c r="N35" s="12"/>
      <c r="O35" s="12" t="str">
        <f t="shared" si="3"/>
        <v>PH.IC.PY.010305.01</v>
      </c>
      <c r="Q35" s="12" t="str">
        <f t="shared" si="4"/>
        <v>CL.IC.PY.010305.01</v>
      </c>
    </row>
    <row r="36" spans="1:17" ht="15">
      <c r="A36" t="s">
        <v>7698</v>
      </c>
      <c r="C36" s="2" t="s">
        <v>1192</v>
      </c>
      <c r="E36" s="2" t="s">
        <v>1202</v>
      </c>
      <c r="F36" t="s">
        <v>8056</v>
      </c>
      <c r="G36" t="s">
        <v>7626</v>
      </c>
      <c r="H36" s="22" t="s">
        <v>1406</v>
      </c>
      <c r="I36" t="s">
        <v>7627</v>
      </c>
      <c r="J36" s="11" t="str">
        <f t="shared" si="1"/>
        <v>IC.PY.010306</v>
      </c>
      <c r="K36" s="2" t="s">
        <v>1192</v>
      </c>
      <c r="L36" t="str">
        <f t="shared" si="0"/>
        <v xml:space="preserve">      Prays</v>
      </c>
      <c r="M36" s="12" t="str">
        <f t="shared" si="2"/>
        <v>PI.IC.PY.010306.01</v>
      </c>
      <c r="N36" s="12"/>
      <c r="O36" s="12" t="str">
        <f t="shared" si="3"/>
        <v>PH.IC.PY.010306.01</v>
      </c>
      <c r="Q36" s="12" t="str">
        <f t="shared" si="4"/>
        <v>CL.IC.PY.010306.01</v>
      </c>
    </row>
    <row r="37" spans="1:17" ht="15">
      <c r="A37" t="s">
        <v>7698</v>
      </c>
      <c r="C37" s="2" t="s">
        <v>1192</v>
      </c>
      <c r="E37" s="2" t="s">
        <v>1202</v>
      </c>
      <c r="F37" t="s">
        <v>8056</v>
      </c>
      <c r="G37" t="s">
        <v>7628</v>
      </c>
      <c r="H37" s="22" t="s">
        <v>1419</v>
      </c>
      <c r="I37" t="s">
        <v>7629</v>
      </c>
      <c r="J37" s="11" t="str">
        <f t="shared" si="1"/>
        <v>IC.PY.010307</v>
      </c>
      <c r="K37" s="2" t="s">
        <v>1192</v>
      </c>
      <c r="L37" t="str">
        <f t="shared" si="0"/>
        <v xml:space="preserve">      Meditates</v>
      </c>
      <c r="M37" s="12" t="str">
        <f t="shared" si="2"/>
        <v>PI.IC.PY.010307.01</v>
      </c>
      <c r="N37" s="12"/>
      <c r="O37" s="12" t="str">
        <f t="shared" si="3"/>
        <v>PH.IC.PY.010307.01</v>
      </c>
      <c r="Q37" s="12" t="str">
        <f t="shared" si="4"/>
        <v>CL.IC.PY.010307.01</v>
      </c>
    </row>
    <row r="38" spans="1:17" ht="15">
      <c r="A38" t="s">
        <v>7698</v>
      </c>
      <c r="C38" s="2" t="s">
        <v>1192</v>
      </c>
      <c r="E38" s="2" t="s">
        <v>1202</v>
      </c>
      <c r="F38" t="s">
        <v>8056</v>
      </c>
      <c r="G38" t="s">
        <v>7630</v>
      </c>
      <c r="H38" s="22" t="s">
        <v>1550</v>
      </c>
      <c r="I38" t="s">
        <v>6492</v>
      </c>
      <c r="J38" s="11" t="str">
        <f t="shared" si="1"/>
        <v>IC.PY.010308</v>
      </c>
      <c r="K38" s="2" t="s">
        <v>1192</v>
      </c>
      <c r="L38" t="str">
        <f t="shared" si="0"/>
        <v xml:space="preserve">      Close observation: add protocol</v>
      </c>
      <c r="M38" s="12" t="str">
        <f t="shared" si="2"/>
        <v>PI.IC.PY.010308.01</v>
      </c>
      <c r="N38" s="12"/>
      <c r="O38" s="12" t="str">
        <f t="shared" si="3"/>
        <v>PH.IC.PY.010308.01</v>
      </c>
      <c r="Q38" s="12" t="str">
        <f t="shared" si="4"/>
        <v>CL.IC.PY.010308.01</v>
      </c>
    </row>
    <row r="39" spans="1:17" ht="15">
      <c r="A39" t="s">
        <v>7698</v>
      </c>
      <c r="C39" s="2" t="s">
        <v>1192</v>
      </c>
      <c r="E39" s="2" t="s">
        <v>1202</v>
      </c>
      <c r="F39" t="s">
        <v>8056</v>
      </c>
      <c r="G39" t="s">
        <v>7777</v>
      </c>
      <c r="H39" s="22" t="s">
        <v>1551</v>
      </c>
      <c r="I39" t="s">
        <v>7778</v>
      </c>
      <c r="J39" s="11" t="str">
        <f t="shared" si="1"/>
        <v>IC.PY.010309</v>
      </c>
      <c r="K39" s="2" t="s">
        <v>1192</v>
      </c>
      <c r="L39" t="str">
        <f t="shared" si="0"/>
        <v xml:space="preserve">      One to one observation: add protocol</v>
      </c>
      <c r="M39" s="12" t="str">
        <f t="shared" si="2"/>
        <v>PI.IC.PY.010309.01</v>
      </c>
      <c r="N39" s="12"/>
      <c r="O39" s="12" t="str">
        <f t="shared" si="3"/>
        <v>PH.IC.PY.010309.01</v>
      </c>
      <c r="Q39" s="12" t="str">
        <f t="shared" si="4"/>
        <v>CL.IC.PY.010309.01</v>
      </c>
    </row>
    <row r="40" spans="1:17" ht="15">
      <c r="A40" t="s">
        <v>7698</v>
      </c>
      <c r="C40" s="2" t="s">
        <v>1192</v>
      </c>
      <c r="D40" t="s">
        <v>7779</v>
      </c>
      <c r="E40" s="2" t="s">
        <v>7070</v>
      </c>
      <c r="F40" t="s">
        <v>7780</v>
      </c>
      <c r="G40" t="s">
        <v>1762</v>
      </c>
      <c r="H40" s="22" t="s">
        <v>1396</v>
      </c>
      <c r="I40" t="s">
        <v>1762</v>
      </c>
      <c r="J40" s="11" t="str">
        <f t="shared" si="1"/>
        <v>IC.PY.010401</v>
      </c>
      <c r="K40" s="2" t="s">
        <v>1192</v>
      </c>
      <c r="L40" t="str">
        <f t="shared" si="0"/>
        <v>Yes</v>
      </c>
      <c r="M40" s="12" t="str">
        <f t="shared" si="2"/>
        <v>PI.IC.PY.010401.01</v>
      </c>
      <c r="N40" s="12"/>
      <c r="O40" s="12" t="str">
        <f t="shared" si="3"/>
        <v>PH.IC.PY.010401.01</v>
      </c>
      <c r="Q40" s="12" t="str">
        <f t="shared" si="4"/>
        <v>CL.IC.PY.010401.01</v>
      </c>
    </row>
    <row r="41" spans="1:17" ht="15">
      <c r="A41" t="s">
        <v>7698</v>
      </c>
      <c r="C41" s="2" t="s">
        <v>1192</v>
      </c>
      <c r="E41" s="2" t="s">
        <v>7070</v>
      </c>
      <c r="F41" t="s">
        <v>7780</v>
      </c>
      <c r="G41" t="s">
        <v>3196</v>
      </c>
      <c r="H41" s="22" t="s">
        <v>1398</v>
      </c>
      <c r="I41" t="s">
        <v>3196</v>
      </c>
      <c r="J41" s="11" t="str">
        <f t="shared" si="1"/>
        <v>IC.PY.010402</v>
      </c>
      <c r="K41" s="2" t="s">
        <v>1192</v>
      </c>
      <c r="L41" t="str">
        <f t="shared" si="0"/>
        <v>No</v>
      </c>
      <c r="M41" s="12" t="str">
        <f t="shared" si="2"/>
        <v>PI.IC.PY.010402.01</v>
      </c>
      <c r="N41" s="12"/>
      <c r="O41" s="12" t="str">
        <f t="shared" si="3"/>
        <v>PH.IC.PY.010402.01</v>
      </c>
      <c r="Q41" s="12" t="str">
        <f t="shared" si="4"/>
        <v>CL.IC.PY.010402.01</v>
      </c>
    </row>
    <row r="42" spans="1:17" ht="15">
      <c r="A42" t="s">
        <v>7698</v>
      </c>
      <c r="C42" s="2" t="s">
        <v>1192</v>
      </c>
      <c r="E42" s="2" t="s">
        <v>7070</v>
      </c>
      <c r="F42" t="s">
        <v>7781</v>
      </c>
      <c r="G42" t="s">
        <v>5910</v>
      </c>
      <c r="H42" s="22" t="s">
        <v>1400</v>
      </c>
      <c r="I42" t="s">
        <v>1780</v>
      </c>
      <c r="J42" s="11" t="str">
        <f t="shared" si="1"/>
        <v>IC.PY.010403</v>
      </c>
      <c r="K42" s="2" t="s">
        <v>1192</v>
      </c>
      <c r="L42" t="str">
        <f t="shared" si="0"/>
        <v>Enter Free Text:</v>
      </c>
      <c r="M42" s="12" t="str">
        <f t="shared" si="2"/>
        <v>PI.IC.PY.010403.01</v>
      </c>
      <c r="N42" s="12"/>
      <c r="O42" s="12" t="str">
        <f t="shared" si="3"/>
        <v>PH.IC.PY.010403.01</v>
      </c>
      <c r="Q42" s="12" t="str">
        <f t="shared" si="4"/>
        <v>CL.IC.PY.010403.01</v>
      </c>
    </row>
    <row r="43" spans="1:17" ht="15">
      <c r="A43" t="s">
        <v>7698</v>
      </c>
      <c r="C43" s="2" t="s">
        <v>1192</v>
      </c>
      <c r="D43" t="s">
        <v>7782</v>
      </c>
      <c r="E43" s="2" t="s">
        <v>7071</v>
      </c>
      <c r="F43" t="s">
        <v>7783</v>
      </c>
      <c r="G43" t="s">
        <v>7784</v>
      </c>
      <c r="H43" s="22" t="s">
        <v>1396</v>
      </c>
      <c r="I43" t="s">
        <v>7785</v>
      </c>
      <c r="J43" s="11" t="str">
        <f t="shared" si="1"/>
        <v>IC.PY.010501</v>
      </c>
      <c r="K43" s="2" t="s">
        <v>1192</v>
      </c>
      <c r="L43" t="str">
        <f t="shared" si="0"/>
        <v xml:space="preserve">      Risk for elopement</v>
      </c>
      <c r="M43" s="12" t="str">
        <f t="shared" si="2"/>
        <v>PI.IC.PY.010501.01</v>
      </c>
      <c r="N43" s="12"/>
      <c r="O43" s="12" t="str">
        <f t="shared" si="3"/>
        <v>PH.IC.PY.010501.01</v>
      </c>
      <c r="Q43" s="12" t="str">
        <f t="shared" si="4"/>
        <v>CL.IC.PY.010501.01</v>
      </c>
    </row>
    <row r="44" spans="1:17" ht="15">
      <c r="A44" t="s">
        <v>7698</v>
      </c>
      <c r="C44" s="2" t="s">
        <v>1192</v>
      </c>
      <c r="E44" s="2" t="s">
        <v>7071</v>
      </c>
      <c r="F44" t="s">
        <v>7783</v>
      </c>
      <c r="G44" t="s">
        <v>7786</v>
      </c>
      <c r="H44" s="22" t="s">
        <v>1398</v>
      </c>
      <c r="I44" t="s">
        <v>1772</v>
      </c>
      <c r="J44" s="11" t="str">
        <f t="shared" si="1"/>
        <v>IC.PY.010502</v>
      </c>
      <c r="K44" s="2" t="s">
        <v>1192</v>
      </c>
      <c r="L44" t="str">
        <f t="shared" si="0"/>
        <v xml:space="preserve">      Medical device in place</v>
      </c>
      <c r="M44" s="12" t="str">
        <f t="shared" si="2"/>
        <v>PI.IC.PY.010502.01</v>
      </c>
      <c r="N44" s="12"/>
      <c r="O44" s="12" t="str">
        <f t="shared" si="3"/>
        <v>PH.IC.PY.010502.01</v>
      </c>
      <c r="Q44" s="12" t="str">
        <f t="shared" si="4"/>
        <v>CL.IC.PY.010502.01</v>
      </c>
    </row>
    <row r="45" spans="1:17" ht="15">
      <c r="A45" t="s">
        <v>7698</v>
      </c>
      <c r="C45" s="2" t="s">
        <v>1192</v>
      </c>
      <c r="E45" s="2" t="s">
        <v>7071</v>
      </c>
      <c r="F45" t="s">
        <v>7783</v>
      </c>
      <c r="G45" t="s">
        <v>7787</v>
      </c>
      <c r="H45" s="22" t="s">
        <v>1400</v>
      </c>
      <c r="I45" t="s">
        <v>6505</v>
      </c>
      <c r="J45" s="11" t="str">
        <f t="shared" si="1"/>
        <v>IC.PY.010503</v>
      </c>
      <c r="K45" s="2" t="s">
        <v>1192</v>
      </c>
      <c r="L45" t="str">
        <f t="shared" si="0"/>
        <v xml:space="preserve">      Safety precautions falls</v>
      </c>
      <c r="M45" s="12" t="str">
        <f t="shared" si="2"/>
        <v>PI.IC.PY.010503.01</v>
      </c>
      <c r="N45" s="12"/>
      <c r="O45" s="12" t="str">
        <f t="shared" si="3"/>
        <v>PH.IC.PY.010503.01</v>
      </c>
      <c r="Q45" s="12" t="str">
        <f t="shared" si="4"/>
        <v>CL.IC.PY.010503.01</v>
      </c>
    </row>
    <row r="46" spans="1:17" ht="15">
      <c r="A46" t="s">
        <v>7698</v>
      </c>
      <c r="C46" s="2" t="s">
        <v>1192</v>
      </c>
      <c r="E46" s="2" t="s">
        <v>7071</v>
      </c>
      <c r="F46" t="s">
        <v>7783</v>
      </c>
      <c r="G46" t="s">
        <v>7788</v>
      </c>
      <c r="H46" s="22" t="s">
        <v>1402</v>
      </c>
      <c r="I46" t="s">
        <v>7789</v>
      </c>
      <c r="J46" s="11" t="str">
        <f t="shared" si="1"/>
        <v>IC.PY.010504</v>
      </c>
      <c r="K46" s="2" t="s">
        <v>1192</v>
      </c>
      <c r="L46" t="str">
        <f t="shared" si="0"/>
        <v xml:space="preserve">      Suicide risk</v>
      </c>
      <c r="M46" s="12" t="str">
        <f t="shared" si="2"/>
        <v>PI.IC.PY.010504.01</v>
      </c>
      <c r="N46" s="12"/>
      <c r="O46" s="12" t="str">
        <f t="shared" si="3"/>
        <v>PH.IC.PY.010504.01</v>
      </c>
      <c r="Q46" s="12" t="str">
        <f t="shared" si="4"/>
        <v>CL.IC.PY.010504.01</v>
      </c>
    </row>
    <row r="47" spans="1:17" ht="15">
      <c r="A47" t="s">
        <v>7698</v>
      </c>
      <c r="C47" s="2" t="s">
        <v>1192</v>
      </c>
      <c r="D47" t="s">
        <v>7790</v>
      </c>
      <c r="E47" s="2" t="s">
        <v>6888</v>
      </c>
      <c r="F47" t="s">
        <v>7783</v>
      </c>
      <c r="G47" t="s">
        <v>7791</v>
      </c>
      <c r="H47" s="22" t="s">
        <v>1396</v>
      </c>
      <c r="I47" t="s">
        <v>7792</v>
      </c>
      <c r="J47" s="11" t="str">
        <f t="shared" si="1"/>
        <v>IC.PY.010601</v>
      </c>
      <c r="K47" s="2" t="s">
        <v>1192</v>
      </c>
      <c r="L47" t="str">
        <f t="shared" si="0"/>
        <v xml:space="preserve">      Maintain safe environment</v>
      </c>
      <c r="M47" s="12" t="str">
        <f t="shared" si="2"/>
        <v>PI.IC.PY.010601.01</v>
      </c>
      <c r="N47" s="12"/>
      <c r="O47" s="12" t="str">
        <f t="shared" si="3"/>
        <v>PH.IC.PY.010601.01</v>
      </c>
      <c r="Q47" s="12" t="str">
        <f t="shared" si="4"/>
        <v>CL.IC.PY.010601.01</v>
      </c>
    </row>
    <row r="48" spans="1:17" ht="15">
      <c r="A48" t="s">
        <v>7698</v>
      </c>
      <c r="C48" s="2" t="s">
        <v>1192</v>
      </c>
      <c r="E48" s="2" t="s">
        <v>6888</v>
      </c>
      <c r="F48" t="s">
        <v>7783</v>
      </c>
      <c r="G48" t="s">
        <v>7793</v>
      </c>
      <c r="H48" s="22" t="s">
        <v>1398</v>
      </c>
      <c r="I48" t="s">
        <v>7794</v>
      </c>
      <c r="J48" s="11" t="str">
        <f t="shared" si="1"/>
        <v>IC.PY.010602</v>
      </c>
      <c r="K48" s="2" t="s">
        <v>1192</v>
      </c>
      <c r="L48" t="str">
        <f t="shared" si="0"/>
        <v xml:space="preserve">      Maintain line of sight</v>
      </c>
      <c r="M48" s="12" t="str">
        <f t="shared" si="2"/>
        <v>PI.IC.PY.010602.01</v>
      </c>
      <c r="N48" s="12"/>
      <c r="O48" s="12" t="str">
        <f t="shared" si="3"/>
        <v>PH.IC.PY.010602.01</v>
      </c>
      <c r="Q48" s="12" t="str">
        <f t="shared" si="4"/>
        <v>CL.IC.PY.010602.01</v>
      </c>
    </row>
    <row r="49" spans="1:25" ht="15">
      <c r="A49" t="s">
        <v>7698</v>
      </c>
      <c r="C49" s="2" t="s">
        <v>1192</v>
      </c>
      <c r="E49" s="2" t="s">
        <v>6888</v>
      </c>
      <c r="F49" t="s">
        <v>7783</v>
      </c>
      <c r="G49" t="s">
        <v>8141</v>
      </c>
      <c r="H49" s="22" t="s">
        <v>1400</v>
      </c>
      <c r="I49" t="s">
        <v>8142</v>
      </c>
      <c r="J49" s="11" t="str">
        <f t="shared" si="1"/>
        <v>IC.PY.010603</v>
      </c>
      <c r="K49" s="2" t="s">
        <v>1192</v>
      </c>
      <c r="L49" t="str">
        <f t="shared" si="0"/>
        <v xml:space="preserve">      Within arms reach</v>
      </c>
      <c r="M49" s="12" t="str">
        <f t="shared" si="2"/>
        <v>PI.IC.PY.010603.01</v>
      </c>
      <c r="N49" s="12"/>
      <c r="O49" s="12" t="str">
        <f t="shared" si="3"/>
        <v>PH.IC.PY.010603.01</v>
      </c>
      <c r="Q49" s="12" t="str">
        <f t="shared" si="4"/>
        <v>CL.IC.PY.010603.01</v>
      </c>
    </row>
    <row r="50" spans="1:25" ht="15">
      <c r="A50" t="s">
        <v>7698</v>
      </c>
      <c r="C50" s="2" t="s">
        <v>1192</v>
      </c>
      <c r="E50" s="2" t="s">
        <v>6888</v>
      </c>
      <c r="F50" t="s">
        <v>7783</v>
      </c>
      <c r="G50" t="s">
        <v>8143</v>
      </c>
      <c r="H50" s="22" t="s">
        <v>1402</v>
      </c>
      <c r="I50" t="s">
        <v>8144</v>
      </c>
      <c r="J50" s="11" t="str">
        <f t="shared" si="1"/>
        <v>IC.PY.010604</v>
      </c>
      <c r="K50" s="2" t="s">
        <v>1192</v>
      </c>
      <c r="L50" t="str">
        <f t="shared" si="0"/>
        <v xml:space="preserve">      Appropriate risk identification</v>
      </c>
      <c r="M50" s="12" t="str">
        <f t="shared" si="2"/>
        <v>PI.IC.PY.010604.01</v>
      </c>
      <c r="N50" s="12"/>
      <c r="O50" s="12" t="str">
        <f t="shared" si="3"/>
        <v>PH.IC.PY.010604.01</v>
      </c>
      <c r="Q50" s="12" t="str">
        <f t="shared" si="4"/>
        <v>CL.IC.PY.010604.01</v>
      </c>
    </row>
    <row r="51" spans="1:25" ht="15">
      <c r="A51" t="s">
        <v>7698</v>
      </c>
      <c r="C51" s="2" t="s">
        <v>1192</v>
      </c>
      <c r="E51" s="2" t="s">
        <v>6888</v>
      </c>
      <c r="F51" t="s">
        <v>7783</v>
      </c>
      <c r="G51" t="s">
        <v>8145</v>
      </c>
      <c r="H51" s="22" t="s">
        <v>1404</v>
      </c>
      <c r="I51" t="s">
        <v>7989</v>
      </c>
      <c r="J51" s="11" t="str">
        <f t="shared" si="1"/>
        <v>IC.PY.010605</v>
      </c>
      <c r="K51" s="2" t="s">
        <v>1192</v>
      </c>
      <c r="L51" t="str">
        <f t="shared" si="0"/>
        <v xml:space="preserve">      Arm band applied</v>
      </c>
      <c r="M51" s="12" t="str">
        <f t="shared" si="2"/>
        <v>PI.IC.PY.010605.01</v>
      </c>
      <c r="N51" s="12"/>
      <c r="O51" s="12" t="str">
        <f t="shared" si="3"/>
        <v>PH.IC.PY.010605.01</v>
      </c>
      <c r="Q51" s="12" t="str">
        <f t="shared" si="4"/>
        <v>CL.IC.PY.010605.01</v>
      </c>
    </row>
    <row r="52" spans="1:25" ht="15">
      <c r="A52" t="s">
        <v>7698</v>
      </c>
      <c r="C52" s="2" t="s">
        <v>1192</v>
      </c>
      <c r="D52" t="s">
        <v>7990</v>
      </c>
      <c r="E52" s="2" t="s">
        <v>7284</v>
      </c>
      <c r="F52" t="s">
        <v>7991</v>
      </c>
      <c r="G52" t="s">
        <v>1762</v>
      </c>
      <c r="H52" s="22" t="s">
        <v>1396</v>
      </c>
      <c r="I52" t="s">
        <v>1762</v>
      </c>
      <c r="J52" s="11" t="str">
        <f t="shared" si="1"/>
        <v>IC.PY.010701</v>
      </c>
      <c r="K52" s="2" t="s">
        <v>1192</v>
      </c>
      <c r="L52" t="str">
        <f t="shared" si="0"/>
        <v>Yes</v>
      </c>
      <c r="M52" s="12" t="str">
        <f t="shared" si="2"/>
        <v>PI.IC.PY.010701.01</v>
      </c>
      <c r="N52" s="12"/>
      <c r="O52" s="12" t="str">
        <f t="shared" si="3"/>
        <v>PH.IC.PY.010701.01</v>
      </c>
      <c r="Q52" s="12" t="str">
        <f t="shared" si="4"/>
        <v>CL.IC.PY.010701.01</v>
      </c>
    </row>
    <row r="53" spans="1:25" ht="15">
      <c r="A53" t="s">
        <v>7698</v>
      </c>
      <c r="C53" s="2" t="s">
        <v>1192</v>
      </c>
      <c r="E53" s="2" t="s">
        <v>7284</v>
      </c>
      <c r="F53" t="s">
        <v>7991</v>
      </c>
      <c r="G53" t="s">
        <v>3196</v>
      </c>
      <c r="H53" s="22" t="s">
        <v>1398</v>
      </c>
      <c r="I53" t="s">
        <v>3196</v>
      </c>
      <c r="J53" s="11" t="str">
        <f t="shared" si="1"/>
        <v>IC.PY.010702</v>
      </c>
      <c r="K53" s="2" t="s">
        <v>1192</v>
      </c>
      <c r="L53" t="str">
        <f t="shared" si="0"/>
        <v>No</v>
      </c>
      <c r="M53" s="12" t="str">
        <f t="shared" si="2"/>
        <v>PI.IC.PY.010702.01</v>
      </c>
      <c r="N53" s="12"/>
      <c r="O53" s="12" t="str">
        <f t="shared" si="3"/>
        <v>PH.IC.PY.010702.01</v>
      </c>
      <c r="Q53" s="12" t="str">
        <f t="shared" si="4"/>
        <v>CL.IC.PY.010702.01</v>
      </c>
    </row>
    <row r="54" spans="1:25" ht="15">
      <c r="A54" t="s">
        <v>7698</v>
      </c>
      <c r="C54" s="2" t="s">
        <v>1192</v>
      </c>
      <c r="E54" s="2" t="s">
        <v>7284</v>
      </c>
      <c r="F54" t="s">
        <v>7992</v>
      </c>
      <c r="G54" t="s">
        <v>5910</v>
      </c>
      <c r="H54" s="22" t="s">
        <v>1400</v>
      </c>
      <c r="I54" t="s">
        <v>1780</v>
      </c>
      <c r="J54" s="11" t="str">
        <f t="shared" si="1"/>
        <v>IC.PY.010703</v>
      </c>
      <c r="K54" s="2" t="s">
        <v>1192</v>
      </c>
      <c r="L54" t="str">
        <f t="shared" si="0"/>
        <v>Enter Free Text:</v>
      </c>
      <c r="M54" s="12" t="str">
        <f t="shared" si="2"/>
        <v>PI.IC.PY.010703.01</v>
      </c>
      <c r="N54" s="12"/>
      <c r="O54" s="12" t="str">
        <f t="shared" si="3"/>
        <v>PH.IC.PY.010703.01</v>
      </c>
      <c r="Q54" s="12" t="str">
        <f t="shared" si="4"/>
        <v>CL.IC.PY.010703.01</v>
      </c>
    </row>
    <row r="55" spans="1:25" ht="15">
      <c r="A55" t="s">
        <v>7698</v>
      </c>
      <c r="C55" s="2" t="s">
        <v>1192</v>
      </c>
      <c r="D55" t="s">
        <v>7993</v>
      </c>
      <c r="E55" s="2" t="s">
        <v>10093</v>
      </c>
      <c r="F55" t="s">
        <v>7994</v>
      </c>
      <c r="G55" t="s">
        <v>1762</v>
      </c>
      <c r="H55" s="22" t="s">
        <v>1396</v>
      </c>
      <c r="I55" t="s">
        <v>1762</v>
      </c>
      <c r="J55" s="11" t="str">
        <f t="shared" si="1"/>
        <v>IC.PY.010801</v>
      </c>
      <c r="K55" s="2" t="s">
        <v>1192</v>
      </c>
      <c r="L55" t="str">
        <f t="shared" si="0"/>
        <v>Yes</v>
      </c>
      <c r="M55" s="12" t="str">
        <f t="shared" si="2"/>
        <v>PI.IC.PY.010801.01</v>
      </c>
      <c r="N55" s="12"/>
      <c r="O55" s="12" t="str">
        <f t="shared" si="3"/>
        <v>PH.IC.PY.010801.01</v>
      </c>
      <c r="Q55" s="12" t="str">
        <f t="shared" si="4"/>
        <v>CL.IC.PY.010801.01</v>
      </c>
    </row>
    <row r="56" spans="1:25" ht="15">
      <c r="A56" t="s">
        <v>7698</v>
      </c>
      <c r="C56" s="2" t="s">
        <v>1192</v>
      </c>
      <c r="E56" s="2" t="s">
        <v>10093</v>
      </c>
      <c r="F56" t="s">
        <v>7994</v>
      </c>
      <c r="G56" t="s">
        <v>3196</v>
      </c>
      <c r="H56" s="22" t="s">
        <v>1398</v>
      </c>
      <c r="I56" t="s">
        <v>3196</v>
      </c>
      <c r="J56" s="11" t="str">
        <f t="shared" si="1"/>
        <v>IC.PY.010802</v>
      </c>
      <c r="K56" s="2" t="s">
        <v>1192</v>
      </c>
      <c r="L56" t="str">
        <f t="shared" si="0"/>
        <v>No</v>
      </c>
      <c r="M56" s="12" t="str">
        <f t="shared" si="2"/>
        <v>PI.IC.PY.010802.01</v>
      </c>
      <c r="N56" s="12"/>
      <c r="O56" s="12" t="str">
        <f t="shared" si="3"/>
        <v>PH.IC.PY.010802.01</v>
      </c>
      <c r="Q56" s="12" t="str">
        <f t="shared" si="4"/>
        <v>CL.IC.PY.010802.01</v>
      </c>
    </row>
    <row r="57" spans="1:25" ht="15">
      <c r="A57" t="s">
        <v>7698</v>
      </c>
      <c r="C57" s="2" t="s">
        <v>1192</v>
      </c>
      <c r="E57" s="2" t="s">
        <v>10093</v>
      </c>
      <c r="F57" t="s">
        <v>7830</v>
      </c>
      <c r="G57" t="s">
        <v>5910</v>
      </c>
      <c r="H57" s="22" t="s">
        <v>1400</v>
      </c>
      <c r="I57" t="s">
        <v>1780</v>
      </c>
      <c r="J57" s="11" t="str">
        <f t="shared" si="1"/>
        <v>IC.PY.010803</v>
      </c>
      <c r="K57" s="2" t="s">
        <v>1192</v>
      </c>
      <c r="L57" t="str">
        <f t="shared" si="0"/>
        <v>Enter Free Text:</v>
      </c>
      <c r="M57" s="12" t="str">
        <f t="shared" si="2"/>
        <v>PI.IC.PY.010803.01</v>
      </c>
      <c r="N57" s="12"/>
      <c r="O57" s="12" t="str">
        <f t="shared" si="3"/>
        <v>PH.IC.PY.010803.01</v>
      </c>
      <c r="Q57" s="12" t="str">
        <f t="shared" si="4"/>
        <v>CL.IC.PY.010803.01</v>
      </c>
    </row>
    <row r="58" spans="1:25" ht="15">
      <c r="A58" t="s">
        <v>7698</v>
      </c>
      <c r="C58" s="2" t="s">
        <v>11683</v>
      </c>
      <c r="D58" t="s">
        <v>345</v>
      </c>
      <c r="E58" s="2" t="s">
        <v>847</v>
      </c>
      <c r="F58" t="s">
        <v>345</v>
      </c>
      <c r="G58" t="s">
        <v>505</v>
      </c>
      <c r="H58" s="22" t="s">
        <v>346</v>
      </c>
      <c r="J58" s="11" t="str">
        <f t="shared" ref="J58" si="5">CONCATENATE("IC.PY.",C58,E58,H58)</f>
        <v>IC.PY.010901</v>
      </c>
      <c r="K58" s="2" t="s">
        <v>11683</v>
      </c>
      <c r="L58" t="s">
        <v>11126</v>
      </c>
      <c r="M58" s="12" t="str">
        <f t="shared" ref="M58" si="6">CONCATENATE("PI.",J58,".",K58)</f>
        <v>PI.IC.PY.010901.01</v>
      </c>
      <c r="N58" s="12"/>
      <c r="O58" s="12" t="str">
        <f t="shared" ref="O58" si="7">CONCATENATE("PH.",J58,".",K58)</f>
        <v>PH.IC.PY.010901.01</v>
      </c>
      <c r="Q58" s="12" t="str">
        <f t="shared" ref="Q58" si="8">CONCATENATE("CL.",J58,".",K58)</f>
        <v>CL.IC.PY.010901.01</v>
      </c>
      <c r="X58" t="s">
        <v>630</v>
      </c>
      <c r="Y58">
        <v>1136</v>
      </c>
    </row>
    <row r="59" spans="1:25" ht="15">
      <c r="A59" t="s">
        <v>7698</v>
      </c>
      <c r="C59" s="2" t="s">
        <v>11683</v>
      </c>
      <c r="D59" t="s">
        <v>345</v>
      </c>
      <c r="E59" s="2" t="s">
        <v>847</v>
      </c>
      <c r="F59" t="s">
        <v>345</v>
      </c>
      <c r="G59" t="s">
        <v>666</v>
      </c>
      <c r="H59" s="22" t="s">
        <v>347</v>
      </c>
      <c r="J59" s="11" t="str">
        <f t="shared" ref="J59:J77" si="9">CONCATENATE("IC.PY.",C59,E59,H59)</f>
        <v>IC.PY.010902</v>
      </c>
      <c r="K59" s="2" t="s">
        <v>11683</v>
      </c>
      <c r="L59" t="s">
        <v>667</v>
      </c>
      <c r="M59" s="12" t="str">
        <f t="shared" ref="M59:M77" si="10">CONCATENATE("PI.",J59,".",K59)</f>
        <v>PI.IC.PY.010902.01</v>
      </c>
      <c r="N59" s="12"/>
      <c r="O59" s="12" t="str">
        <f t="shared" ref="O59:O77" si="11">CONCATENATE("PH.",J59,".",K59)</f>
        <v>PH.IC.PY.010902.01</v>
      </c>
      <c r="Q59" s="12" t="str">
        <f t="shared" ref="Q59:Q77" si="12">CONCATENATE("CL.",J59,".",K59)</f>
        <v>CL.IC.PY.010902.01</v>
      </c>
      <c r="X59" t="s">
        <v>630</v>
      </c>
      <c r="Y59">
        <v>1136</v>
      </c>
    </row>
    <row r="60" spans="1:25" ht="15">
      <c r="A60" t="s">
        <v>7698</v>
      </c>
      <c r="C60" s="2" t="s">
        <v>11683</v>
      </c>
      <c r="D60" t="s">
        <v>345</v>
      </c>
      <c r="E60" s="2" t="s">
        <v>847</v>
      </c>
      <c r="F60" t="s">
        <v>345</v>
      </c>
      <c r="G60" t="s">
        <v>668</v>
      </c>
      <c r="H60" s="22" t="s">
        <v>348</v>
      </c>
      <c r="J60" s="11" t="str">
        <f t="shared" si="9"/>
        <v>IC.PY.010903</v>
      </c>
      <c r="K60" s="2" t="s">
        <v>11683</v>
      </c>
      <c r="L60" t="s">
        <v>669</v>
      </c>
      <c r="M60" s="12" t="str">
        <f t="shared" si="10"/>
        <v>PI.IC.PY.010903.01</v>
      </c>
      <c r="N60" s="12"/>
      <c r="O60" s="12" t="str">
        <f t="shared" si="11"/>
        <v>PH.IC.PY.010903.01</v>
      </c>
      <c r="Q60" s="12" t="str">
        <f t="shared" si="12"/>
        <v>CL.IC.PY.010903.01</v>
      </c>
      <c r="X60" t="s">
        <v>630</v>
      </c>
      <c r="Y60">
        <v>1136</v>
      </c>
    </row>
    <row r="61" spans="1:25" ht="15">
      <c r="A61" t="s">
        <v>7698</v>
      </c>
      <c r="C61" s="2" t="s">
        <v>11683</v>
      </c>
      <c r="D61" t="s">
        <v>345</v>
      </c>
      <c r="E61" s="2" t="s">
        <v>847</v>
      </c>
      <c r="F61" t="s">
        <v>345</v>
      </c>
      <c r="G61" t="s">
        <v>517</v>
      </c>
      <c r="H61" s="22" t="s">
        <v>349</v>
      </c>
      <c r="J61" s="11" t="str">
        <f t="shared" si="9"/>
        <v>IC.PY.010904</v>
      </c>
      <c r="K61" s="2" t="s">
        <v>11683</v>
      </c>
      <c r="L61" t="s">
        <v>518</v>
      </c>
      <c r="M61" s="12" t="str">
        <f t="shared" si="10"/>
        <v>PI.IC.PY.010904.01</v>
      </c>
      <c r="N61" s="12"/>
      <c r="O61" s="12" t="str">
        <f t="shared" si="11"/>
        <v>PH.IC.PY.010904.01</v>
      </c>
      <c r="Q61" s="12" t="str">
        <f t="shared" si="12"/>
        <v>CL.IC.PY.010904.01</v>
      </c>
      <c r="X61" t="s">
        <v>630</v>
      </c>
      <c r="Y61">
        <v>1136</v>
      </c>
    </row>
    <row r="62" spans="1:25" ht="15">
      <c r="A62" t="s">
        <v>7698</v>
      </c>
      <c r="C62" s="2" t="s">
        <v>11683</v>
      </c>
      <c r="D62" t="s">
        <v>345</v>
      </c>
      <c r="E62" s="2" t="s">
        <v>847</v>
      </c>
      <c r="F62" t="s">
        <v>345</v>
      </c>
      <c r="G62" t="s">
        <v>519</v>
      </c>
      <c r="H62" s="22" t="s">
        <v>350</v>
      </c>
      <c r="J62" s="11" t="str">
        <f t="shared" si="9"/>
        <v>IC.PY.010905</v>
      </c>
      <c r="K62" s="2" t="s">
        <v>11683</v>
      </c>
      <c r="L62" t="s">
        <v>10897</v>
      </c>
      <c r="M62" s="12" t="str">
        <f t="shared" si="10"/>
        <v>PI.IC.PY.010905.01</v>
      </c>
      <c r="N62" s="12"/>
      <c r="O62" s="12" t="str">
        <f t="shared" si="11"/>
        <v>PH.IC.PY.010905.01</v>
      </c>
      <c r="Q62" s="12" t="str">
        <f t="shared" si="12"/>
        <v>CL.IC.PY.010905.01</v>
      </c>
      <c r="X62" t="s">
        <v>630</v>
      </c>
      <c r="Y62">
        <v>1136</v>
      </c>
    </row>
    <row r="63" spans="1:25" ht="15">
      <c r="A63" t="s">
        <v>7698</v>
      </c>
      <c r="C63" s="2" t="s">
        <v>11683</v>
      </c>
      <c r="D63" t="s">
        <v>345</v>
      </c>
      <c r="E63" s="2" t="s">
        <v>847</v>
      </c>
      <c r="F63" t="s">
        <v>345</v>
      </c>
      <c r="G63" t="s">
        <v>520</v>
      </c>
      <c r="H63" s="22" t="s">
        <v>351</v>
      </c>
      <c r="J63" s="11" t="str">
        <f t="shared" si="9"/>
        <v>IC.PY.010906</v>
      </c>
      <c r="K63" s="2" t="s">
        <v>11683</v>
      </c>
      <c r="L63" t="s">
        <v>521</v>
      </c>
      <c r="M63" s="12" t="str">
        <f t="shared" si="10"/>
        <v>PI.IC.PY.010906.01</v>
      </c>
      <c r="N63" s="12"/>
      <c r="O63" s="12" t="str">
        <f t="shared" si="11"/>
        <v>PH.IC.PY.010906.01</v>
      </c>
      <c r="Q63" s="12" t="str">
        <f t="shared" si="12"/>
        <v>CL.IC.PY.010906.01</v>
      </c>
      <c r="X63" t="s">
        <v>630</v>
      </c>
      <c r="Y63">
        <v>1136</v>
      </c>
    </row>
    <row r="64" spans="1:25" ht="15">
      <c r="A64" t="s">
        <v>7698</v>
      </c>
      <c r="C64" s="2" t="s">
        <v>11683</v>
      </c>
      <c r="D64" t="s">
        <v>345</v>
      </c>
      <c r="E64" s="2" t="s">
        <v>847</v>
      </c>
      <c r="F64" t="s">
        <v>345</v>
      </c>
      <c r="G64" t="s">
        <v>394</v>
      </c>
      <c r="H64" s="22" t="s">
        <v>352</v>
      </c>
      <c r="J64" s="11" t="str">
        <f t="shared" si="9"/>
        <v>IC.PY.010907</v>
      </c>
      <c r="K64" s="2" t="s">
        <v>11683</v>
      </c>
      <c r="L64" t="s">
        <v>395</v>
      </c>
      <c r="M64" s="12" t="str">
        <f t="shared" si="10"/>
        <v>PI.IC.PY.010907.01</v>
      </c>
      <c r="N64" s="12"/>
      <c r="O64" s="12" t="str">
        <f t="shared" si="11"/>
        <v>PH.IC.PY.010907.01</v>
      </c>
      <c r="Q64" s="12" t="str">
        <f t="shared" si="12"/>
        <v>CL.IC.PY.010907.01</v>
      </c>
      <c r="X64" t="s">
        <v>630</v>
      </c>
      <c r="Y64">
        <v>1136</v>
      </c>
    </row>
    <row r="65" spans="1:25" ht="15">
      <c r="A65" t="s">
        <v>7698</v>
      </c>
      <c r="C65" s="2" t="s">
        <v>11683</v>
      </c>
      <c r="D65" t="s">
        <v>345</v>
      </c>
      <c r="E65" s="2" t="s">
        <v>847</v>
      </c>
      <c r="F65" t="s">
        <v>345</v>
      </c>
      <c r="G65" t="s">
        <v>396</v>
      </c>
      <c r="H65" s="22" t="s">
        <v>353</v>
      </c>
      <c r="J65" s="11" t="str">
        <f t="shared" si="9"/>
        <v>IC.PY.010908</v>
      </c>
      <c r="K65" s="2" t="s">
        <v>11683</v>
      </c>
      <c r="L65" t="s">
        <v>397</v>
      </c>
      <c r="M65" s="12" t="str">
        <f t="shared" si="10"/>
        <v>PI.IC.PY.010908.01</v>
      </c>
      <c r="N65" s="12"/>
      <c r="O65" s="12" t="str">
        <f t="shared" si="11"/>
        <v>PH.IC.PY.010908.01</v>
      </c>
      <c r="Q65" s="12" t="str">
        <f t="shared" si="12"/>
        <v>CL.IC.PY.010908.01</v>
      </c>
      <c r="X65" t="s">
        <v>630</v>
      </c>
      <c r="Y65">
        <v>1136</v>
      </c>
    </row>
    <row r="66" spans="1:25" ht="15">
      <c r="A66" t="s">
        <v>7698</v>
      </c>
      <c r="C66" s="2" t="s">
        <v>11683</v>
      </c>
      <c r="D66" t="s">
        <v>345</v>
      </c>
      <c r="E66" s="2" t="s">
        <v>847</v>
      </c>
      <c r="F66" t="s">
        <v>345</v>
      </c>
      <c r="G66" t="s">
        <v>398</v>
      </c>
      <c r="H66" s="22" t="s">
        <v>477</v>
      </c>
      <c r="J66" s="11" t="str">
        <f t="shared" si="9"/>
        <v>IC.PY.010909</v>
      </c>
      <c r="K66" s="2" t="s">
        <v>11683</v>
      </c>
      <c r="L66" t="s">
        <v>399</v>
      </c>
      <c r="M66" s="12" t="str">
        <f t="shared" si="10"/>
        <v>PI.IC.PY.010909.01</v>
      </c>
      <c r="N66" s="12"/>
      <c r="O66" s="12" t="str">
        <f t="shared" si="11"/>
        <v>PH.IC.PY.010909.01</v>
      </c>
      <c r="Q66" s="12" t="str">
        <f t="shared" si="12"/>
        <v>CL.IC.PY.010909.01</v>
      </c>
      <c r="X66" t="s">
        <v>630</v>
      </c>
      <c r="Y66">
        <v>1136</v>
      </c>
    </row>
    <row r="67" spans="1:25" ht="15">
      <c r="A67" t="s">
        <v>7698</v>
      </c>
      <c r="C67" s="2" t="s">
        <v>11683</v>
      </c>
      <c r="D67" t="s">
        <v>345</v>
      </c>
      <c r="E67" s="2" t="s">
        <v>847</v>
      </c>
      <c r="F67" t="s">
        <v>345</v>
      </c>
      <c r="G67" t="s">
        <v>400</v>
      </c>
      <c r="H67" s="22" t="s">
        <v>478</v>
      </c>
      <c r="J67" s="11" t="str">
        <f t="shared" si="9"/>
        <v>IC.PY.010910</v>
      </c>
      <c r="K67" s="2" t="s">
        <v>11683</v>
      </c>
      <c r="L67" t="s">
        <v>585</v>
      </c>
      <c r="M67" s="12" t="str">
        <f t="shared" si="10"/>
        <v>PI.IC.PY.010910.01</v>
      </c>
      <c r="N67" s="12"/>
      <c r="O67" s="12" t="str">
        <f t="shared" si="11"/>
        <v>PH.IC.PY.010910.01</v>
      </c>
      <c r="Q67" s="12" t="str">
        <f t="shared" si="12"/>
        <v>CL.IC.PY.010910.01</v>
      </c>
      <c r="X67" t="s">
        <v>630</v>
      </c>
      <c r="Y67">
        <v>1136</v>
      </c>
    </row>
    <row r="68" spans="1:25" ht="15">
      <c r="A68" t="s">
        <v>7698</v>
      </c>
      <c r="C68" s="2" t="s">
        <v>11683</v>
      </c>
      <c r="D68" t="s">
        <v>345</v>
      </c>
      <c r="E68" s="2" t="s">
        <v>847</v>
      </c>
      <c r="F68" t="s">
        <v>345</v>
      </c>
      <c r="G68" t="s">
        <v>136</v>
      </c>
      <c r="H68" s="22" t="s">
        <v>479</v>
      </c>
      <c r="J68" s="11" t="str">
        <f t="shared" si="9"/>
        <v>IC.PY.010911</v>
      </c>
      <c r="K68" s="2" t="s">
        <v>11683</v>
      </c>
      <c r="L68" t="s">
        <v>589</v>
      </c>
      <c r="M68" s="12" t="str">
        <f t="shared" si="10"/>
        <v>PI.IC.PY.010911.01</v>
      </c>
      <c r="N68" s="12"/>
      <c r="O68" s="12" t="str">
        <f t="shared" si="11"/>
        <v>PH.IC.PY.010911.01</v>
      </c>
      <c r="Q68" s="12" t="str">
        <f t="shared" si="12"/>
        <v>CL.IC.PY.010911.01</v>
      </c>
      <c r="X68" t="s">
        <v>630</v>
      </c>
      <c r="Y68">
        <v>1136</v>
      </c>
    </row>
    <row r="69" spans="1:25" ht="15">
      <c r="A69" t="s">
        <v>7698</v>
      </c>
      <c r="C69" s="2" t="s">
        <v>11683</v>
      </c>
      <c r="D69" t="s">
        <v>345</v>
      </c>
      <c r="E69" s="2" t="s">
        <v>847</v>
      </c>
      <c r="F69" t="s">
        <v>345</v>
      </c>
      <c r="G69" t="s">
        <v>590</v>
      </c>
      <c r="H69" s="22" t="s">
        <v>480</v>
      </c>
      <c r="J69" s="11" t="str">
        <f t="shared" si="9"/>
        <v>IC.PY.010912</v>
      </c>
      <c r="K69" s="2" t="s">
        <v>11683</v>
      </c>
      <c r="L69" t="s">
        <v>454</v>
      </c>
      <c r="M69" s="12" t="str">
        <f t="shared" si="10"/>
        <v>PI.IC.PY.010912.01</v>
      </c>
      <c r="N69" s="12"/>
      <c r="O69" s="12" t="str">
        <f t="shared" si="11"/>
        <v>PH.IC.PY.010912.01</v>
      </c>
      <c r="Q69" s="12" t="str">
        <f t="shared" si="12"/>
        <v>CL.IC.PY.010912.01</v>
      </c>
      <c r="X69" t="s">
        <v>630</v>
      </c>
      <c r="Y69">
        <v>1136</v>
      </c>
    </row>
    <row r="70" spans="1:25" ht="15">
      <c r="A70" t="s">
        <v>7698</v>
      </c>
      <c r="C70" s="2" t="s">
        <v>11683</v>
      </c>
      <c r="D70" t="s">
        <v>345</v>
      </c>
      <c r="E70" s="2" t="s">
        <v>847</v>
      </c>
      <c r="F70" t="s">
        <v>345</v>
      </c>
      <c r="G70" t="s">
        <v>455</v>
      </c>
      <c r="H70" s="22" t="s">
        <v>481</v>
      </c>
      <c r="J70" s="11" t="str">
        <f t="shared" si="9"/>
        <v>IC.PY.010913</v>
      </c>
      <c r="K70" s="2" t="s">
        <v>11683</v>
      </c>
      <c r="L70" t="s">
        <v>10677</v>
      </c>
      <c r="M70" s="12" t="str">
        <f t="shared" si="10"/>
        <v>PI.IC.PY.010913.01</v>
      </c>
      <c r="N70" s="12"/>
      <c r="O70" s="12" t="str">
        <f t="shared" si="11"/>
        <v>PH.IC.PY.010913.01</v>
      </c>
      <c r="Q70" s="12" t="str">
        <f t="shared" si="12"/>
        <v>CL.IC.PY.010913.01</v>
      </c>
      <c r="X70" t="s">
        <v>630</v>
      </c>
      <c r="Y70">
        <v>1136</v>
      </c>
    </row>
    <row r="71" spans="1:25" ht="15">
      <c r="A71" t="s">
        <v>7698</v>
      </c>
      <c r="C71" s="2" t="s">
        <v>11683</v>
      </c>
      <c r="D71" t="s">
        <v>345</v>
      </c>
      <c r="E71" s="2" t="s">
        <v>847</v>
      </c>
      <c r="F71" t="s">
        <v>345</v>
      </c>
      <c r="G71" t="s">
        <v>456</v>
      </c>
      <c r="H71" s="22" t="s">
        <v>482</v>
      </c>
      <c r="J71" s="11" t="str">
        <f t="shared" si="9"/>
        <v>IC.PY.010914</v>
      </c>
      <c r="K71" s="2" t="s">
        <v>11683</v>
      </c>
      <c r="L71" t="s">
        <v>10679</v>
      </c>
      <c r="M71" s="12" t="str">
        <f t="shared" si="10"/>
        <v>PI.IC.PY.010914.01</v>
      </c>
      <c r="N71" s="12"/>
      <c r="O71" s="12" t="str">
        <f t="shared" si="11"/>
        <v>PH.IC.PY.010914.01</v>
      </c>
      <c r="Q71" s="12" t="str">
        <f t="shared" si="12"/>
        <v>CL.IC.PY.010914.01</v>
      </c>
      <c r="X71" t="s">
        <v>630</v>
      </c>
      <c r="Y71">
        <v>1136</v>
      </c>
    </row>
    <row r="72" spans="1:25" ht="15">
      <c r="A72" t="s">
        <v>7698</v>
      </c>
      <c r="C72" s="2" t="s">
        <v>11683</v>
      </c>
      <c r="D72" t="s">
        <v>345</v>
      </c>
      <c r="E72" s="2" t="s">
        <v>847</v>
      </c>
      <c r="F72" t="s">
        <v>345</v>
      </c>
      <c r="G72" t="s">
        <v>457</v>
      </c>
      <c r="H72" s="22" t="s">
        <v>476</v>
      </c>
      <c r="J72" s="11" t="str">
        <f t="shared" si="9"/>
        <v>IC.PY.010915</v>
      </c>
      <c r="K72" s="2" t="s">
        <v>11683</v>
      </c>
      <c r="L72" t="s">
        <v>337</v>
      </c>
      <c r="M72" s="12" t="str">
        <f t="shared" si="10"/>
        <v>PI.IC.PY.010915.01</v>
      </c>
      <c r="N72" s="12"/>
      <c r="O72" s="12" t="str">
        <f t="shared" si="11"/>
        <v>PH.IC.PY.010915.01</v>
      </c>
      <c r="Q72" s="12" t="str">
        <f t="shared" si="12"/>
        <v>CL.IC.PY.010915.01</v>
      </c>
      <c r="X72" t="s">
        <v>630</v>
      </c>
      <c r="Y72">
        <v>1136</v>
      </c>
    </row>
    <row r="73" spans="1:25" ht="15">
      <c r="A73" t="s">
        <v>7698</v>
      </c>
      <c r="C73" s="2" t="s">
        <v>11683</v>
      </c>
      <c r="D73" t="s">
        <v>345</v>
      </c>
      <c r="E73" s="2" t="s">
        <v>847</v>
      </c>
      <c r="F73" t="s">
        <v>345</v>
      </c>
      <c r="G73" t="s">
        <v>338</v>
      </c>
      <c r="H73" s="22" t="s">
        <v>625</v>
      </c>
      <c r="J73" s="11" t="str">
        <f t="shared" si="9"/>
        <v>IC.PY.010916</v>
      </c>
      <c r="K73" s="2" t="s">
        <v>11683</v>
      </c>
      <c r="L73" t="s">
        <v>10681</v>
      </c>
      <c r="M73" s="12" t="str">
        <f t="shared" si="10"/>
        <v>PI.IC.PY.010916.01</v>
      </c>
      <c r="N73" s="12"/>
      <c r="O73" s="12" t="str">
        <f t="shared" si="11"/>
        <v>PH.IC.PY.010916.01</v>
      </c>
      <c r="Q73" s="12" t="str">
        <f t="shared" si="12"/>
        <v>CL.IC.PY.010916.01</v>
      </c>
      <c r="X73" t="s">
        <v>630</v>
      </c>
      <c r="Y73">
        <v>1136</v>
      </c>
    </row>
    <row r="74" spans="1:25" ht="15">
      <c r="A74" t="s">
        <v>7698</v>
      </c>
      <c r="C74" s="2" t="s">
        <v>11683</v>
      </c>
      <c r="D74" t="s">
        <v>345</v>
      </c>
      <c r="E74" s="2" t="s">
        <v>847</v>
      </c>
      <c r="F74" t="s">
        <v>345</v>
      </c>
      <c r="G74" t="s">
        <v>339</v>
      </c>
      <c r="H74" s="22" t="s">
        <v>626</v>
      </c>
      <c r="J74" s="11" t="str">
        <f t="shared" si="9"/>
        <v>IC.PY.010917</v>
      </c>
      <c r="K74" s="2" t="s">
        <v>11683</v>
      </c>
      <c r="L74" t="s">
        <v>340</v>
      </c>
      <c r="M74" s="12" t="str">
        <f t="shared" si="10"/>
        <v>PI.IC.PY.010917.01</v>
      </c>
      <c r="N74" s="12"/>
      <c r="O74" s="12" t="str">
        <f t="shared" si="11"/>
        <v>PH.IC.PY.010917.01</v>
      </c>
      <c r="Q74" s="12" t="str">
        <f t="shared" si="12"/>
        <v>CL.IC.PY.010917.01</v>
      </c>
      <c r="X74" t="s">
        <v>630</v>
      </c>
      <c r="Y74">
        <v>1136</v>
      </c>
    </row>
    <row r="75" spans="1:25" ht="15">
      <c r="A75" t="s">
        <v>7698</v>
      </c>
      <c r="C75" s="2" t="s">
        <v>11683</v>
      </c>
      <c r="D75" t="s">
        <v>345</v>
      </c>
      <c r="E75" s="2" t="s">
        <v>847</v>
      </c>
      <c r="F75" t="s">
        <v>345</v>
      </c>
      <c r="G75" t="s">
        <v>341</v>
      </c>
      <c r="H75" s="22" t="s">
        <v>627</v>
      </c>
      <c r="J75" s="11" t="str">
        <f t="shared" si="9"/>
        <v>IC.PY.010918</v>
      </c>
      <c r="K75" s="2" t="s">
        <v>11683</v>
      </c>
      <c r="L75" t="s">
        <v>342</v>
      </c>
      <c r="M75" s="12" t="str">
        <f t="shared" si="10"/>
        <v>PI.IC.PY.010918.01</v>
      </c>
      <c r="N75" s="12"/>
      <c r="O75" s="12" t="str">
        <f t="shared" si="11"/>
        <v>PH.IC.PY.010918.01</v>
      </c>
      <c r="Q75" s="12" t="str">
        <f t="shared" si="12"/>
        <v>CL.IC.PY.010918.01</v>
      </c>
      <c r="X75" t="s">
        <v>630</v>
      </c>
      <c r="Y75">
        <v>1136</v>
      </c>
    </row>
    <row r="76" spans="1:25" ht="15">
      <c r="A76" t="s">
        <v>7698</v>
      </c>
      <c r="C76" s="2" t="s">
        <v>11683</v>
      </c>
      <c r="D76" t="s">
        <v>345</v>
      </c>
      <c r="E76" s="2" t="s">
        <v>847</v>
      </c>
      <c r="F76" t="s">
        <v>345</v>
      </c>
      <c r="G76" t="s">
        <v>343</v>
      </c>
      <c r="H76" s="22" t="s">
        <v>628</v>
      </c>
      <c r="J76" s="11" t="str">
        <f t="shared" si="9"/>
        <v>IC.PY.010919</v>
      </c>
      <c r="K76" s="2" t="s">
        <v>11683</v>
      </c>
      <c r="L76" t="s">
        <v>10797</v>
      </c>
      <c r="M76" s="12" t="str">
        <f t="shared" si="10"/>
        <v>PI.IC.PY.010919.01</v>
      </c>
      <c r="N76" s="12"/>
      <c r="O76" s="12" t="str">
        <f t="shared" si="11"/>
        <v>PH.IC.PY.010919.01</v>
      </c>
      <c r="Q76" s="12" t="str">
        <f t="shared" si="12"/>
        <v>CL.IC.PY.010919.01</v>
      </c>
      <c r="X76" t="s">
        <v>630</v>
      </c>
      <c r="Y76">
        <v>1136</v>
      </c>
    </row>
    <row r="77" spans="1:25" ht="15">
      <c r="A77" t="s">
        <v>7698</v>
      </c>
      <c r="C77" s="2" t="s">
        <v>11683</v>
      </c>
      <c r="D77" t="s">
        <v>345</v>
      </c>
      <c r="E77" s="2" t="s">
        <v>847</v>
      </c>
      <c r="F77" t="s">
        <v>345</v>
      </c>
      <c r="G77" t="s">
        <v>344</v>
      </c>
      <c r="H77" s="22" t="s">
        <v>629</v>
      </c>
      <c r="J77" s="11" t="str">
        <f t="shared" si="9"/>
        <v>IC.PY.010920</v>
      </c>
      <c r="K77" s="2" t="s">
        <v>11683</v>
      </c>
      <c r="L77" t="s">
        <v>10687</v>
      </c>
      <c r="M77" s="12" t="str">
        <f t="shared" si="10"/>
        <v>PI.IC.PY.010920.01</v>
      </c>
      <c r="N77" s="12"/>
      <c r="O77" s="12" t="str">
        <f t="shared" si="11"/>
        <v>PH.IC.PY.010920.01</v>
      </c>
      <c r="Q77" s="12" t="str">
        <f t="shared" si="12"/>
        <v>CL.IC.PY.010920.01</v>
      </c>
      <c r="X77" t="s">
        <v>630</v>
      </c>
      <c r="Y77">
        <v>1136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dimension ref="A1:AA1042"/>
  <sheetViews>
    <sheetView topLeftCell="A963" zoomScale="125" workbookViewId="0">
      <pane ySplit="1095" topLeftCell="A1033"/>
      <selection activeCell="J963" sqref="J1:J1048576"/>
      <selection pane="bottomLeft" activeCell="U976" sqref="U976"/>
    </sheetView>
  </sheetViews>
  <sheetFormatPr defaultColWidth="11" defaultRowHeight="12.75"/>
  <cols>
    <col min="2" max="2" width="15.75" customWidth="1"/>
    <col min="3" max="3" width="3.375" customWidth="1"/>
    <col min="4" max="4" width="20.75" customWidth="1"/>
    <col min="5" max="5" width="3.625" customWidth="1"/>
    <col min="6" max="6" width="32" customWidth="1"/>
    <col min="7" max="7" width="28.625" customWidth="1"/>
    <col min="8" max="8" width="4" customWidth="1"/>
    <col min="11" max="11" width="5" customWidth="1"/>
    <col min="12" max="12" width="23" customWidth="1"/>
    <col min="13" max="13" width="18.625" customWidth="1"/>
    <col min="14" max="14" width="15" customWidth="1"/>
    <col min="15" max="15" width="18" customWidth="1"/>
    <col min="17" max="17" width="17.375" customWidth="1"/>
    <col min="18" max="18" width="5" customWidth="1"/>
    <col min="19" max="19" width="5.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11569</v>
      </c>
      <c r="Y1" s="1" t="s">
        <v>11570</v>
      </c>
      <c r="Z1" s="56" t="s">
        <v>74</v>
      </c>
      <c r="AA1" s="56" t="s">
        <v>75</v>
      </c>
    </row>
    <row r="2" spans="1:27" ht="15">
      <c r="A2" t="s">
        <v>7831</v>
      </c>
      <c r="B2" t="s">
        <v>7699</v>
      </c>
      <c r="C2" s="2" t="s">
        <v>1192</v>
      </c>
      <c r="D2" t="s">
        <v>7832</v>
      </c>
      <c r="E2" s="2" t="s">
        <v>1192</v>
      </c>
      <c r="F2" t="s">
        <v>7833</v>
      </c>
      <c r="G2" t="s">
        <v>1001</v>
      </c>
      <c r="H2" s="2" t="s">
        <v>1192</v>
      </c>
      <c r="I2" t="s">
        <v>1001</v>
      </c>
      <c r="J2" s="11" t="str">
        <f t="shared" ref="J2:J65" si="0">CONCATENATE("IC.PU.",C2,E2,H2)</f>
        <v>IC.PU.010101</v>
      </c>
      <c r="K2" s="2" t="s">
        <v>1192</v>
      </c>
      <c r="L2" t="str">
        <f t="shared" ref="L2:L65" si="1">G2</f>
        <v>None</v>
      </c>
      <c r="M2" s="12" t="str">
        <f t="shared" ref="M2:M65" si="2">CONCATENATE("PI.",J2,".",K2)</f>
        <v>PI.IC.PU.010101.01</v>
      </c>
      <c r="N2" s="12"/>
      <c r="O2" s="12" t="str">
        <f t="shared" ref="O2:O65" si="3">CONCATENATE("PH.",J2,".",K2)</f>
        <v>PH.IC.PU.010101.01</v>
      </c>
      <c r="Q2" s="12" t="str">
        <f t="shared" ref="Q2:Q65" si="4">CONCATENATE("CL.",J2,".",K2)</f>
        <v>CL.IC.PU.010101.01</v>
      </c>
    </row>
    <row r="3" spans="1:27" ht="15">
      <c r="A3" t="s">
        <v>7831</v>
      </c>
      <c r="C3" s="2" t="s">
        <v>7834</v>
      </c>
      <c r="E3" s="2" t="s">
        <v>7834</v>
      </c>
      <c r="F3" t="s">
        <v>7833</v>
      </c>
      <c r="G3" t="s">
        <v>1528</v>
      </c>
      <c r="H3" s="2" t="s">
        <v>9391</v>
      </c>
      <c r="I3" t="s">
        <v>5459</v>
      </c>
      <c r="J3" s="11" t="str">
        <f t="shared" si="0"/>
        <v>IC.PU.010102</v>
      </c>
      <c r="K3" s="2" t="s">
        <v>11324</v>
      </c>
      <c r="L3" t="str">
        <f t="shared" si="1"/>
        <v>Bleeding</v>
      </c>
      <c r="M3" s="12" t="str">
        <f t="shared" si="2"/>
        <v>PI.IC.PU.010102.01</v>
      </c>
      <c r="N3" s="12"/>
      <c r="O3" s="12" t="str">
        <f t="shared" si="3"/>
        <v>PH.IC.PU.010102.01</v>
      </c>
      <c r="Q3" s="12" t="str">
        <f t="shared" si="4"/>
        <v>CL.IC.PU.010102.01</v>
      </c>
    </row>
    <row r="4" spans="1:27" ht="15">
      <c r="A4" t="s">
        <v>7831</v>
      </c>
      <c r="C4" s="2" t="s">
        <v>7834</v>
      </c>
      <c r="E4" s="2" t="s">
        <v>7834</v>
      </c>
      <c r="F4" t="s">
        <v>7833</v>
      </c>
      <c r="G4" t="s">
        <v>1533</v>
      </c>
      <c r="H4" s="2" t="s">
        <v>9640</v>
      </c>
      <c r="I4" t="s">
        <v>5174</v>
      </c>
      <c r="J4" s="11" t="str">
        <f t="shared" si="0"/>
        <v>IC.PU.010103</v>
      </c>
      <c r="K4" s="2" t="s">
        <v>7834</v>
      </c>
      <c r="L4" t="str">
        <f t="shared" si="1"/>
        <v>Hematoma</v>
      </c>
      <c r="M4" s="12" t="str">
        <f t="shared" si="2"/>
        <v>PI.IC.PU.010103.01</v>
      </c>
      <c r="N4" s="12"/>
      <c r="O4" s="12" t="str">
        <f t="shared" si="3"/>
        <v>PH.IC.PU.010103.01</v>
      </c>
      <c r="Q4" s="12" t="str">
        <f t="shared" si="4"/>
        <v>CL.IC.PU.010103.01</v>
      </c>
    </row>
    <row r="5" spans="1:27" ht="15">
      <c r="A5" t="s">
        <v>7831</v>
      </c>
      <c r="C5" s="2" t="s">
        <v>1192</v>
      </c>
      <c r="E5" s="2" t="s">
        <v>1192</v>
      </c>
      <c r="F5" t="s">
        <v>7833</v>
      </c>
      <c r="G5" t="s">
        <v>5094</v>
      </c>
      <c r="H5" s="2" t="s">
        <v>7070</v>
      </c>
      <c r="I5" t="s">
        <v>1562</v>
      </c>
      <c r="J5" s="11" t="str">
        <f t="shared" si="0"/>
        <v>IC.PU.010104</v>
      </c>
      <c r="K5" s="2" t="s">
        <v>1192</v>
      </c>
      <c r="L5" t="str">
        <f t="shared" si="1"/>
        <v>Ecchymosis</v>
      </c>
      <c r="M5" s="12" t="str">
        <f t="shared" si="2"/>
        <v>PI.IC.PU.010104.01</v>
      </c>
      <c r="N5" s="12"/>
      <c r="O5" s="12" t="str">
        <f t="shared" si="3"/>
        <v>PH.IC.PU.010104.01</v>
      </c>
      <c r="Q5" s="12" t="str">
        <f t="shared" si="4"/>
        <v>CL.IC.PU.010104.01</v>
      </c>
    </row>
    <row r="6" spans="1:27" ht="15">
      <c r="A6" t="s">
        <v>7831</v>
      </c>
      <c r="C6" s="2" t="s">
        <v>1192</v>
      </c>
      <c r="E6" s="2" t="s">
        <v>1192</v>
      </c>
      <c r="F6" t="s">
        <v>7833</v>
      </c>
      <c r="G6" t="s">
        <v>6034</v>
      </c>
      <c r="H6" s="2" t="s">
        <v>7071</v>
      </c>
      <c r="I6" t="s">
        <v>7835</v>
      </c>
      <c r="J6" s="11" t="str">
        <f t="shared" si="0"/>
        <v>IC.PU.010105</v>
      </c>
      <c r="K6" s="2" t="s">
        <v>1192</v>
      </c>
      <c r="L6" t="str">
        <f t="shared" si="1"/>
        <v>Tingling</v>
      </c>
      <c r="M6" s="12" t="str">
        <f t="shared" si="2"/>
        <v>PI.IC.PU.010105.01</v>
      </c>
      <c r="N6" s="12"/>
      <c r="O6" s="12" t="str">
        <f t="shared" si="3"/>
        <v>PH.IC.PU.010105.01</v>
      </c>
      <c r="Q6" s="12" t="str">
        <f t="shared" si="4"/>
        <v>CL.IC.PU.010105.01</v>
      </c>
    </row>
    <row r="7" spans="1:27" ht="15">
      <c r="A7" t="s">
        <v>7831</v>
      </c>
      <c r="C7" s="2" t="s">
        <v>1192</v>
      </c>
      <c r="D7" t="s">
        <v>7836</v>
      </c>
      <c r="E7" s="2" t="s">
        <v>923</v>
      </c>
      <c r="F7" t="s">
        <v>7688</v>
      </c>
      <c r="G7" t="s">
        <v>2865</v>
      </c>
      <c r="H7" s="2" t="s">
        <v>1192</v>
      </c>
      <c r="I7" t="s">
        <v>2865</v>
      </c>
      <c r="J7" s="11" t="str">
        <f t="shared" si="0"/>
        <v>IC.PU.010201</v>
      </c>
      <c r="K7" s="2" t="s">
        <v>1192</v>
      </c>
      <c r="L7" t="str">
        <f t="shared" si="1"/>
        <v>Natural</v>
      </c>
      <c r="M7" s="12" t="str">
        <f t="shared" si="2"/>
        <v>PI.IC.PU.010201.01</v>
      </c>
      <c r="N7" s="12"/>
      <c r="O7" s="12" t="str">
        <f t="shared" si="3"/>
        <v>PH.IC.PU.010201.01</v>
      </c>
      <c r="Q7" s="12" t="str">
        <f t="shared" si="4"/>
        <v>CL.IC.PU.010201.01</v>
      </c>
    </row>
    <row r="8" spans="1:27" ht="15">
      <c r="A8" t="s">
        <v>7831</v>
      </c>
      <c r="C8" s="2" t="s">
        <v>1192</v>
      </c>
      <c r="E8" s="2" t="s">
        <v>923</v>
      </c>
      <c r="F8" t="s">
        <v>7688</v>
      </c>
      <c r="G8" t="s">
        <v>7689</v>
      </c>
      <c r="H8" s="2" t="s">
        <v>923</v>
      </c>
      <c r="I8" t="s">
        <v>7690</v>
      </c>
      <c r="J8" s="11" t="str">
        <f t="shared" si="0"/>
        <v>IC.PU.010202</v>
      </c>
      <c r="K8" s="2" t="s">
        <v>1192</v>
      </c>
      <c r="L8" t="str">
        <f t="shared" si="1"/>
        <v>Endotracheal tube oral:  add protocol</v>
      </c>
      <c r="M8" s="12" t="str">
        <f t="shared" si="2"/>
        <v>PI.IC.PU.010202.01</v>
      </c>
      <c r="N8" s="12"/>
      <c r="O8" s="12" t="str">
        <f t="shared" si="3"/>
        <v>PH.IC.PU.010202.01</v>
      </c>
      <c r="Q8" s="12" t="str">
        <f t="shared" si="4"/>
        <v>CL.IC.PU.010202.01</v>
      </c>
    </row>
    <row r="9" spans="1:27" ht="15">
      <c r="A9" t="s">
        <v>7831</v>
      </c>
      <c r="C9" s="2" t="s">
        <v>1192</v>
      </c>
      <c r="E9" s="2" t="s">
        <v>923</v>
      </c>
      <c r="F9" t="s">
        <v>7688</v>
      </c>
      <c r="G9" t="s">
        <v>7551</v>
      </c>
      <c r="H9" s="2" t="s">
        <v>1202</v>
      </c>
      <c r="I9" t="s">
        <v>7552</v>
      </c>
      <c r="J9" s="11" t="str">
        <f t="shared" si="0"/>
        <v>IC.PU.010203</v>
      </c>
      <c r="K9" s="2" t="s">
        <v>1192</v>
      </c>
      <c r="L9" t="str">
        <f t="shared" si="1"/>
        <v>Endotracheal tube nasal:  add protocol</v>
      </c>
      <c r="M9" s="12" t="str">
        <f t="shared" si="2"/>
        <v>PI.IC.PU.010203.01</v>
      </c>
      <c r="N9" s="12"/>
      <c r="O9" s="12" t="str">
        <f t="shared" si="3"/>
        <v>PH.IC.PU.010203.01</v>
      </c>
      <c r="Q9" s="12" t="str">
        <f t="shared" si="4"/>
        <v>CL.IC.PU.010203.01</v>
      </c>
    </row>
    <row r="10" spans="1:27" ht="15">
      <c r="A10" t="s">
        <v>7831</v>
      </c>
      <c r="C10" s="2" t="s">
        <v>1192</v>
      </c>
      <c r="E10" s="2" t="s">
        <v>923</v>
      </c>
      <c r="F10" t="s">
        <v>7688</v>
      </c>
      <c r="G10" t="s">
        <v>7692</v>
      </c>
      <c r="H10" s="2" t="s">
        <v>7070</v>
      </c>
      <c r="I10" t="s">
        <v>7693</v>
      </c>
      <c r="J10" s="11" t="str">
        <f t="shared" si="0"/>
        <v>IC.PU.010204</v>
      </c>
      <c r="K10" s="2" t="s">
        <v>1192</v>
      </c>
      <c r="L10" t="str">
        <f t="shared" si="1"/>
        <v>Endotracheal tube subglottic suction:  add protocol</v>
      </c>
      <c r="M10" s="12" t="str">
        <f t="shared" si="2"/>
        <v>PI.IC.PU.010204.01</v>
      </c>
      <c r="N10" s="12"/>
      <c r="O10" s="12" t="str">
        <f t="shared" si="3"/>
        <v>PH.IC.PU.010204.01</v>
      </c>
      <c r="Q10" s="12" t="str">
        <f t="shared" si="4"/>
        <v>CL.IC.PU.010204.01</v>
      </c>
    </row>
    <row r="11" spans="1:27" ht="15">
      <c r="A11" t="s">
        <v>7831</v>
      </c>
      <c r="C11" s="2" t="s">
        <v>1192</v>
      </c>
      <c r="E11" s="2" t="s">
        <v>923</v>
      </c>
      <c r="F11" t="s">
        <v>7688</v>
      </c>
      <c r="G11" t="s">
        <v>7694</v>
      </c>
      <c r="H11" s="2" t="s">
        <v>7071</v>
      </c>
      <c r="I11" t="s">
        <v>4115</v>
      </c>
      <c r="J11" s="11" t="str">
        <f t="shared" si="0"/>
        <v>IC.PU.010205</v>
      </c>
      <c r="K11" s="2" t="s">
        <v>1192</v>
      </c>
      <c r="L11" t="str">
        <f t="shared" si="1"/>
        <v>Tracheostomy tube:  add protocol</v>
      </c>
      <c r="M11" s="12" t="str">
        <f t="shared" si="2"/>
        <v>PI.IC.PU.010205.01</v>
      </c>
      <c r="N11" s="12"/>
      <c r="O11" s="12" t="str">
        <f t="shared" si="3"/>
        <v>PH.IC.PU.010205.01</v>
      </c>
      <c r="Q11" s="12" t="str">
        <f t="shared" si="4"/>
        <v>CL.IC.PU.010205.01</v>
      </c>
    </row>
    <row r="12" spans="1:27" ht="15">
      <c r="A12" t="s">
        <v>7831</v>
      </c>
      <c r="C12" s="2" t="s">
        <v>1192</v>
      </c>
      <c r="E12" s="2" t="s">
        <v>923</v>
      </c>
      <c r="F12" t="s">
        <v>7688</v>
      </c>
      <c r="G12" t="s">
        <v>7695</v>
      </c>
      <c r="H12" s="2" t="s">
        <v>6888</v>
      </c>
      <c r="I12" t="s">
        <v>7696</v>
      </c>
      <c r="J12" s="11" t="str">
        <f t="shared" si="0"/>
        <v>IC.PU.010206</v>
      </c>
      <c r="K12" s="2" t="s">
        <v>1192</v>
      </c>
      <c r="L12" t="str">
        <f t="shared" si="1"/>
        <v>Supralaryngeal airway:  add protocol</v>
      </c>
      <c r="M12" s="12" t="str">
        <f t="shared" si="2"/>
        <v>PI.IC.PU.010206.01</v>
      </c>
      <c r="N12" s="12"/>
      <c r="O12" s="12" t="str">
        <f t="shared" si="3"/>
        <v>PH.IC.PU.010206.01</v>
      </c>
      <c r="Q12" s="12" t="str">
        <f t="shared" si="4"/>
        <v>CL.IC.PU.010206.01</v>
      </c>
    </row>
    <row r="13" spans="1:27" ht="15">
      <c r="A13" t="s">
        <v>7831</v>
      </c>
      <c r="C13" s="2" t="s">
        <v>1192</v>
      </c>
      <c r="E13" s="2" t="s">
        <v>923</v>
      </c>
      <c r="F13" t="s">
        <v>7688</v>
      </c>
      <c r="G13" t="s">
        <v>7691</v>
      </c>
      <c r="H13" s="2" t="s">
        <v>7284</v>
      </c>
      <c r="I13" t="s">
        <v>7843</v>
      </c>
      <c r="J13" s="11" t="str">
        <f t="shared" si="0"/>
        <v>IC.PU.010207</v>
      </c>
      <c r="K13" s="2" t="s">
        <v>923</v>
      </c>
      <c r="L13" t="str">
        <f t="shared" si="1"/>
        <v>Laryngotomy tube:  add protocol</v>
      </c>
      <c r="M13" s="12" t="str">
        <f t="shared" si="2"/>
        <v>PI.IC.PU.010207.02</v>
      </c>
      <c r="N13" s="12"/>
      <c r="O13" s="12" t="str">
        <f t="shared" si="3"/>
        <v>PH.IC.PU.010207.02</v>
      </c>
      <c r="Q13" s="12" t="str">
        <f t="shared" si="4"/>
        <v>CL.IC.PU.010207.02</v>
      </c>
      <c r="R13" t="s">
        <v>1141</v>
      </c>
      <c r="S13">
        <v>704</v>
      </c>
    </row>
    <row r="14" spans="1:27" ht="15">
      <c r="A14" t="s">
        <v>7831</v>
      </c>
      <c r="C14" s="2" t="s">
        <v>1192</v>
      </c>
      <c r="E14" s="2" t="s">
        <v>923</v>
      </c>
      <c r="F14" t="s">
        <v>7688</v>
      </c>
      <c r="G14" t="s">
        <v>7844</v>
      </c>
      <c r="H14" s="2" t="s">
        <v>10093</v>
      </c>
      <c r="I14" t="s">
        <v>7845</v>
      </c>
      <c r="J14" s="11" t="str">
        <f t="shared" si="0"/>
        <v>IC.PU.010208</v>
      </c>
      <c r="K14" s="2" t="s">
        <v>1192</v>
      </c>
      <c r="L14" t="str">
        <f t="shared" si="1"/>
        <v>Mask laryngeal airway</v>
      </c>
      <c r="M14" s="12" t="str">
        <f t="shared" si="2"/>
        <v>PI.IC.PU.010208.01</v>
      </c>
      <c r="N14" s="12"/>
      <c r="O14" s="12" t="str">
        <f t="shared" si="3"/>
        <v>PH.IC.PU.010208.01</v>
      </c>
      <c r="Q14" s="12" t="str">
        <f t="shared" si="4"/>
        <v>CL.IC.PU.010208.01</v>
      </c>
    </row>
    <row r="15" spans="1:27" ht="15">
      <c r="A15" t="s">
        <v>7831</v>
      </c>
      <c r="C15" s="2" t="s">
        <v>1192</v>
      </c>
      <c r="E15" s="2" t="s">
        <v>923</v>
      </c>
      <c r="F15" t="s">
        <v>7688</v>
      </c>
      <c r="G15" t="s">
        <v>7846</v>
      </c>
      <c r="H15" s="2" t="s">
        <v>10095</v>
      </c>
      <c r="I15" t="s">
        <v>7847</v>
      </c>
      <c r="J15" s="11" t="str">
        <f t="shared" si="0"/>
        <v>IC.PU.010209</v>
      </c>
      <c r="K15" s="2" t="s">
        <v>1192</v>
      </c>
      <c r="L15" t="str">
        <f t="shared" si="1"/>
        <v>Oral-esophageal airway</v>
      </c>
      <c r="M15" s="12" t="str">
        <f t="shared" si="2"/>
        <v>PI.IC.PU.010209.01</v>
      </c>
      <c r="N15" s="12"/>
      <c r="O15" s="12" t="str">
        <f t="shared" si="3"/>
        <v>PH.IC.PU.010209.01</v>
      </c>
      <c r="Q15" s="12" t="str">
        <f t="shared" si="4"/>
        <v>CL.IC.PU.010209.01</v>
      </c>
    </row>
    <row r="16" spans="1:27" ht="15">
      <c r="A16" t="s">
        <v>7831</v>
      </c>
      <c r="C16" s="2" t="s">
        <v>1192</v>
      </c>
      <c r="E16" s="2" t="s">
        <v>923</v>
      </c>
      <c r="F16" t="s">
        <v>7688</v>
      </c>
      <c r="G16" t="s">
        <v>7848</v>
      </c>
      <c r="H16" s="2" t="s">
        <v>10905</v>
      </c>
      <c r="I16" t="s">
        <v>7849</v>
      </c>
      <c r="J16" s="11" t="str">
        <f t="shared" si="0"/>
        <v>IC.PU.010210</v>
      </c>
      <c r="K16" s="2" t="s">
        <v>1192</v>
      </c>
      <c r="L16" t="str">
        <f t="shared" si="1"/>
        <v>Oral airway</v>
      </c>
      <c r="M16" s="12" t="str">
        <f t="shared" si="2"/>
        <v>PI.IC.PU.010210.01</v>
      </c>
      <c r="N16" s="12"/>
      <c r="O16" s="12" t="str">
        <f t="shared" si="3"/>
        <v>PH.IC.PU.010210.01</v>
      </c>
      <c r="Q16" s="12" t="str">
        <f t="shared" si="4"/>
        <v>CL.IC.PU.010210.01</v>
      </c>
    </row>
    <row r="17" spans="1:19" ht="15">
      <c r="A17" t="s">
        <v>7831</v>
      </c>
      <c r="C17" s="2" t="s">
        <v>1192</v>
      </c>
      <c r="E17" s="2" t="s">
        <v>923</v>
      </c>
      <c r="F17" t="s">
        <v>7688</v>
      </c>
      <c r="G17" t="s">
        <v>7850</v>
      </c>
      <c r="H17" s="2" t="s">
        <v>8048</v>
      </c>
      <c r="I17" t="s">
        <v>7851</v>
      </c>
      <c r="J17" s="11" t="str">
        <f t="shared" si="0"/>
        <v>IC.PU.010211</v>
      </c>
      <c r="K17" s="2" t="s">
        <v>1192</v>
      </c>
      <c r="L17" t="str">
        <f t="shared" si="1"/>
        <v>Nasal trumpet</v>
      </c>
      <c r="M17" s="12" t="str">
        <f t="shared" si="2"/>
        <v>PI.IC.PU.010211.01</v>
      </c>
      <c r="N17" s="12"/>
      <c r="O17" s="12" t="str">
        <f t="shared" si="3"/>
        <v>PH.IC.PU.010211.01</v>
      </c>
      <c r="Q17" s="12" t="str">
        <f t="shared" si="4"/>
        <v>CL.IC.PU.010211.01</v>
      </c>
    </row>
    <row r="18" spans="1:19" ht="15">
      <c r="A18" t="s">
        <v>7831</v>
      </c>
      <c r="C18" s="2" t="s">
        <v>1192</v>
      </c>
      <c r="E18" s="2" t="s">
        <v>923</v>
      </c>
      <c r="F18" t="s">
        <v>7688</v>
      </c>
      <c r="G18" t="s">
        <v>7852</v>
      </c>
      <c r="H18" s="2" t="s">
        <v>11023</v>
      </c>
      <c r="I18" t="s">
        <v>7853</v>
      </c>
      <c r="J18" s="11" t="str">
        <f t="shared" si="0"/>
        <v>IC.PU.010212</v>
      </c>
      <c r="K18" s="2" t="s">
        <v>1192</v>
      </c>
      <c r="L18" t="str">
        <f t="shared" si="1"/>
        <v>Laryngotomy no tube:  add protocol</v>
      </c>
      <c r="M18" s="12" t="str">
        <f t="shared" si="2"/>
        <v>PI.IC.PU.010212.01</v>
      </c>
      <c r="N18" s="12"/>
      <c r="O18" s="12" t="str">
        <f t="shared" si="3"/>
        <v>PH.IC.PU.010212.01</v>
      </c>
      <c r="Q18" s="12" t="str">
        <f t="shared" si="4"/>
        <v>CL.IC.PU.010212.01</v>
      </c>
      <c r="R18" t="s">
        <v>1141</v>
      </c>
      <c r="S18">
        <v>704</v>
      </c>
    </row>
    <row r="19" spans="1:19" ht="15">
      <c r="A19" t="s">
        <v>7831</v>
      </c>
      <c r="C19" s="2" t="s">
        <v>1192</v>
      </c>
      <c r="D19" t="s">
        <v>7854</v>
      </c>
      <c r="E19" s="2" t="s">
        <v>1202</v>
      </c>
      <c r="F19" t="s">
        <v>7855</v>
      </c>
      <c r="G19" t="s">
        <v>1557</v>
      </c>
      <c r="H19" s="22" t="s">
        <v>1396</v>
      </c>
      <c r="I19" t="s">
        <v>1557</v>
      </c>
      <c r="J19" s="11" t="str">
        <f t="shared" si="0"/>
        <v>IC.PU.010301</v>
      </c>
      <c r="K19" s="2" t="s">
        <v>1192</v>
      </c>
      <c r="L19" t="str">
        <f t="shared" si="1"/>
        <v>Normal</v>
      </c>
      <c r="M19" s="12" t="str">
        <f t="shared" si="2"/>
        <v>PI.IC.PU.010301.01</v>
      </c>
      <c r="N19" s="12"/>
      <c r="O19" s="12" t="str">
        <f t="shared" si="3"/>
        <v>PH.IC.PU.010301.01</v>
      </c>
      <c r="Q19" s="12" t="str">
        <f t="shared" si="4"/>
        <v>CL.IC.PU.010301.01</v>
      </c>
    </row>
    <row r="20" spans="1:19" ht="15">
      <c r="A20" t="s">
        <v>7831</v>
      </c>
      <c r="C20" s="2" t="s">
        <v>1192</v>
      </c>
      <c r="E20" s="2" t="s">
        <v>1202</v>
      </c>
      <c r="F20" t="s">
        <v>7855</v>
      </c>
      <c r="G20" t="s">
        <v>7856</v>
      </c>
      <c r="H20" s="22" t="s">
        <v>1398</v>
      </c>
      <c r="I20" t="s">
        <v>7856</v>
      </c>
      <c r="J20" s="11" t="str">
        <f t="shared" si="0"/>
        <v>IC.PU.010302</v>
      </c>
      <c r="K20" s="2" t="s">
        <v>1192</v>
      </c>
      <c r="L20" t="str">
        <f t="shared" si="1"/>
        <v>Symmetrical</v>
      </c>
      <c r="M20" s="12" t="str">
        <f t="shared" si="2"/>
        <v>PI.IC.PU.010302.01</v>
      </c>
      <c r="N20" s="12"/>
      <c r="O20" s="12" t="str">
        <f t="shared" si="3"/>
        <v>PH.IC.PU.010302.01</v>
      </c>
      <c r="Q20" s="12" t="str">
        <f t="shared" si="4"/>
        <v>CL.IC.PU.010302.01</v>
      </c>
    </row>
    <row r="21" spans="1:19" ht="15">
      <c r="A21" t="s">
        <v>7831</v>
      </c>
      <c r="C21" s="2" t="s">
        <v>1192</v>
      </c>
      <c r="E21" s="2" t="s">
        <v>1202</v>
      </c>
      <c r="F21" t="s">
        <v>7855</v>
      </c>
      <c r="G21" t="s">
        <v>17</v>
      </c>
      <c r="H21" s="22" t="s">
        <v>1400</v>
      </c>
      <c r="I21" t="s">
        <v>7857</v>
      </c>
      <c r="J21" s="11" t="str">
        <f t="shared" si="0"/>
        <v>IC.PU.010303</v>
      </c>
      <c r="K21" s="2" t="s">
        <v>1192</v>
      </c>
      <c r="L21" t="str">
        <f t="shared" si="1"/>
        <v>Asymmetrical</v>
      </c>
      <c r="M21" s="12" t="str">
        <f t="shared" si="2"/>
        <v>PI.IC.PU.010303.01</v>
      </c>
      <c r="N21" s="12"/>
      <c r="O21" s="12" t="str">
        <f t="shared" si="3"/>
        <v>PH.IC.PU.010303.01</v>
      </c>
      <c r="Q21" s="12" t="str">
        <f t="shared" si="4"/>
        <v>CL.IC.PU.010303.01</v>
      </c>
    </row>
    <row r="22" spans="1:19" ht="15">
      <c r="A22" t="s">
        <v>7831</v>
      </c>
      <c r="C22" s="2" t="s">
        <v>1192</v>
      </c>
      <c r="E22" s="2" t="s">
        <v>1202</v>
      </c>
      <c r="F22" t="s">
        <v>7855</v>
      </c>
      <c r="G22" t="s">
        <v>7858</v>
      </c>
      <c r="H22" s="22" t="s">
        <v>1402</v>
      </c>
      <c r="I22" t="s">
        <v>7858</v>
      </c>
      <c r="J22" s="11" t="str">
        <f t="shared" si="0"/>
        <v>IC.PU.010304</v>
      </c>
      <c r="K22" s="2" t="s">
        <v>1192</v>
      </c>
      <c r="L22" t="str">
        <f t="shared" si="1"/>
        <v>Barrel</v>
      </c>
      <c r="M22" s="12" t="str">
        <f t="shared" si="2"/>
        <v>PI.IC.PU.010304.01</v>
      </c>
      <c r="N22" s="12"/>
      <c r="O22" s="12" t="str">
        <f t="shared" si="3"/>
        <v>PH.IC.PU.010304.01</v>
      </c>
      <c r="Q22" s="12" t="str">
        <f t="shared" si="4"/>
        <v>CL.IC.PU.010304.01</v>
      </c>
    </row>
    <row r="23" spans="1:19" ht="15">
      <c r="A23" t="s">
        <v>7831</v>
      </c>
      <c r="C23" s="2" t="s">
        <v>11324</v>
      </c>
      <c r="E23" s="2" t="s">
        <v>7859</v>
      </c>
      <c r="F23" t="s">
        <v>7855</v>
      </c>
      <c r="G23" t="s">
        <v>7860</v>
      </c>
      <c r="H23" s="22" t="s">
        <v>1404</v>
      </c>
      <c r="I23" t="s">
        <v>7860</v>
      </c>
      <c r="J23" s="11" t="str">
        <f t="shared" si="0"/>
        <v>IC.PU.010305</v>
      </c>
      <c r="K23" s="2" t="s">
        <v>1192</v>
      </c>
      <c r="L23" t="str">
        <f t="shared" si="1"/>
        <v>Scoliosis</v>
      </c>
      <c r="M23" s="12" t="str">
        <f t="shared" si="2"/>
        <v>PI.IC.PU.010305.01</v>
      </c>
      <c r="N23" s="12"/>
      <c r="O23" s="12" t="str">
        <f t="shared" si="3"/>
        <v>PH.IC.PU.010305.01</v>
      </c>
      <c r="Q23" s="12" t="str">
        <f t="shared" si="4"/>
        <v>CL.IC.PU.010305.01</v>
      </c>
    </row>
    <row r="24" spans="1:19" ht="15">
      <c r="A24" t="s">
        <v>7831</v>
      </c>
      <c r="C24" s="2" t="s">
        <v>11324</v>
      </c>
      <c r="E24" s="2" t="s">
        <v>7859</v>
      </c>
      <c r="F24" t="s">
        <v>7855</v>
      </c>
      <c r="G24" t="s">
        <v>7861</v>
      </c>
      <c r="H24" s="22" t="s">
        <v>1406</v>
      </c>
      <c r="I24" t="s">
        <v>7861</v>
      </c>
      <c r="J24" s="11" t="str">
        <f t="shared" si="0"/>
        <v>IC.PU.010306</v>
      </c>
      <c r="K24" s="2" t="s">
        <v>11324</v>
      </c>
      <c r="L24" t="str">
        <f t="shared" si="1"/>
        <v>Kyphosis</v>
      </c>
      <c r="M24" s="12" t="str">
        <f t="shared" si="2"/>
        <v>PI.IC.PU.010306.01</v>
      </c>
      <c r="N24" s="12"/>
      <c r="O24" s="12" t="str">
        <f t="shared" si="3"/>
        <v>PH.IC.PU.010306.01</v>
      </c>
      <c r="Q24" s="12" t="str">
        <f t="shared" si="4"/>
        <v>CL.IC.PU.010306.01</v>
      </c>
    </row>
    <row r="25" spans="1:19" ht="15">
      <c r="A25" t="s">
        <v>7831</v>
      </c>
      <c r="C25" s="2" t="s">
        <v>1192</v>
      </c>
      <c r="E25" s="2" t="s">
        <v>1202</v>
      </c>
      <c r="F25" t="s">
        <v>7855</v>
      </c>
      <c r="G25" t="s">
        <v>7862</v>
      </c>
      <c r="H25" s="22" t="s">
        <v>1419</v>
      </c>
      <c r="I25" t="s">
        <v>7862</v>
      </c>
      <c r="J25" s="11" t="str">
        <f t="shared" si="0"/>
        <v>IC.PU.010307</v>
      </c>
      <c r="K25" s="2" t="s">
        <v>1192</v>
      </c>
      <c r="L25" t="str">
        <f t="shared" si="1"/>
        <v>Kyphoscoliosis</v>
      </c>
      <c r="M25" s="12" t="str">
        <f t="shared" si="2"/>
        <v>PI.IC.PU.010307.01</v>
      </c>
      <c r="N25" s="12"/>
      <c r="O25" s="12" t="str">
        <f t="shared" si="3"/>
        <v>PH.IC.PU.010307.01</v>
      </c>
      <c r="Q25" s="12" t="str">
        <f t="shared" si="4"/>
        <v>CL.IC.PU.010307.01</v>
      </c>
    </row>
    <row r="26" spans="1:19" ht="15">
      <c r="A26" t="s">
        <v>7831</v>
      </c>
      <c r="C26" s="2" t="s">
        <v>1192</v>
      </c>
      <c r="E26" s="2" t="s">
        <v>1202</v>
      </c>
      <c r="F26" t="s">
        <v>7855</v>
      </c>
      <c r="G26" t="s">
        <v>7863</v>
      </c>
      <c r="H26" s="22" t="s">
        <v>1550</v>
      </c>
      <c r="I26" t="s">
        <v>7863</v>
      </c>
      <c r="J26" s="11" t="str">
        <f t="shared" si="0"/>
        <v>IC.PU.010308</v>
      </c>
      <c r="K26" s="2" t="s">
        <v>1192</v>
      </c>
      <c r="L26" t="str">
        <f t="shared" si="1"/>
        <v>Pigeon</v>
      </c>
      <c r="M26" s="12" t="str">
        <f t="shared" si="2"/>
        <v>PI.IC.PU.010308.01</v>
      </c>
      <c r="N26" s="12"/>
      <c r="O26" s="12" t="str">
        <f t="shared" si="3"/>
        <v>PH.IC.PU.010308.01</v>
      </c>
      <c r="Q26" s="12" t="str">
        <f t="shared" si="4"/>
        <v>CL.IC.PU.010308.01</v>
      </c>
    </row>
    <row r="27" spans="1:19" ht="15">
      <c r="A27" t="s">
        <v>7831</v>
      </c>
      <c r="C27" s="2" t="s">
        <v>1192</v>
      </c>
      <c r="E27" s="2" t="s">
        <v>1202</v>
      </c>
      <c r="F27" t="s">
        <v>7855</v>
      </c>
      <c r="G27" t="s">
        <v>7864</v>
      </c>
      <c r="H27" s="22" t="s">
        <v>1551</v>
      </c>
      <c r="I27" t="s">
        <v>7864</v>
      </c>
      <c r="J27" s="11" t="str">
        <f t="shared" si="0"/>
        <v>IC.PU.010309</v>
      </c>
      <c r="K27" s="2" t="s">
        <v>1192</v>
      </c>
      <c r="L27" t="str">
        <f t="shared" si="1"/>
        <v>Funnel</v>
      </c>
      <c r="M27" s="12" t="str">
        <f t="shared" si="2"/>
        <v>PI.IC.PU.010309.01</v>
      </c>
      <c r="N27" s="12"/>
      <c r="O27" s="12" t="str">
        <f t="shared" si="3"/>
        <v>PH.IC.PU.010309.01</v>
      </c>
      <c r="Q27" s="12" t="str">
        <f t="shared" si="4"/>
        <v>CL.IC.PU.010309.01</v>
      </c>
    </row>
    <row r="28" spans="1:19" ht="15">
      <c r="A28" t="s">
        <v>7831</v>
      </c>
      <c r="C28" s="2" t="s">
        <v>1192</v>
      </c>
      <c r="D28" t="s">
        <v>7865</v>
      </c>
      <c r="E28" s="2" t="s">
        <v>7070</v>
      </c>
      <c r="F28" t="s">
        <v>7866</v>
      </c>
      <c r="G28" t="s">
        <v>7867</v>
      </c>
      <c r="H28" s="22" t="s">
        <v>1396</v>
      </c>
      <c r="I28" t="s">
        <v>7868</v>
      </c>
      <c r="J28" s="11" t="str">
        <f t="shared" si="0"/>
        <v>IC.PU.010401</v>
      </c>
      <c r="K28" s="2" t="s">
        <v>923</v>
      </c>
      <c r="L28" t="str">
        <f t="shared" si="1"/>
        <v>Heliox %:  specify change L/min</v>
      </c>
      <c r="M28" s="12" t="str">
        <f t="shared" si="2"/>
        <v>PI.IC.PU.010401.02</v>
      </c>
      <c r="N28" s="12"/>
      <c r="O28" s="12" t="str">
        <f t="shared" si="3"/>
        <v>PH.IC.PU.010401.02</v>
      </c>
      <c r="Q28" s="12" t="str">
        <f t="shared" si="4"/>
        <v>CL.IC.PU.010401.02</v>
      </c>
      <c r="R28" t="s">
        <v>1141</v>
      </c>
      <c r="S28">
        <v>705</v>
      </c>
    </row>
    <row r="29" spans="1:19" ht="15">
      <c r="A29" t="s">
        <v>7831</v>
      </c>
      <c r="C29" s="2" t="s">
        <v>1192</v>
      </c>
      <c r="E29" s="2" t="s">
        <v>7070</v>
      </c>
      <c r="F29" t="s">
        <v>7866</v>
      </c>
      <c r="G29" t="s">
        <v>7869</v>
      </c>
      <c r="H29" s="22" t="s">
        <v>1398</v>
      </c>
      <c r="I29" t="s">
        <v>7870</v>
      </c>
      <c r="J29" s="11" t="str">
        <f t="shared" si="0"/>
        <v>IC.PU.010402</v>
      </c>
      <c r="K29" s="2" t="s">
        <v>1192</v>
      </c>
      <c r="L29" t="str">
        <f t="shared" si="1"/>
        <v>Nitric oxide parts per minute:</v>
      </c>
      <c r="M29" s="12" t="str">
        <f t="shared" si="2"/>
        <v>PI.IC.PU.010402.01</v>
      </c>
      <c r="N29" s="12"/>
      <c r="O29" s="12" t="str">
        <f t="shared" si="3"/>
        <v>PH.IC.PU.010402.01</v>
      </c>
      <c r="Q29" s="12" t="str">
        <f t="shared" si="4"/>
        <v>CL.IC.PU.010402.01</v>
      </c>
    </row>
    <row r="30" spans="1:19" ht="15">
      <c r="A30" t="s">
        <v>7831</v>
      </c>
      <c r="C30" s="2" t="s">
        <v>1192</v>
      </c>
      <c r="E30" s="2" t="s">
        <v>7070</v>
      </c>
      <c r="F30" t="s">
        <v>7866</v>
      </c>
      <c r="G30" t="s">
        <v>2734</v>
      </c>
      <c r="H30" s="22" t="s">
        <v>1400</v>
      </c>
      <c r="I30" t="s">
        <v>930</v>
      </c>
      <c r="J30" s="11" t="str">
        <f t="shared" si="0"/>
        <v>IC.PU.010403</v>
      </c>
      <c r="K30" s="2" t="s">
        <v>1192</v>
      </c>
      <c r="L30" t="str">
        <f t="shared" si="1"/>
        <v>Other:  specify</v>
      </c>
      <c r="M30" s="12" t="str">
        <f t="shared" si="2"/>
        <v>PI.IC.PU.010403.01</v>
      </c>
      <c r="N30" s="12"/>
      <c r="O30" s="12" t="str">
        <f t="shared" si="3"/>
        <v>PH.IC.PU.010403.01</v>
      </c>
      <c r="Q30" s="12" t="str">
        <f t="shared" si="4"/>
        <v>CL.IC.PU.010403.01</v>
      </c>
    </row>
    <row r="31" spans="1:19" ht="15">
      <c r="A31" t="s">
        <v>7831</v>
      </c>
      <c r="C31" s="2" t="s">
        <v>11324</v>
      </c>
      <c r="D31" t="s">
        <v>7871</v>
      </c>
      <c r="E31" s="2" t="s">
        <v>7872</v>
      </c>
      <c r="F31" t="s">
        <v>8196</v>
      </c>
      <c r="G31" t="s">
        <v>8197</v>
      </c>
      <c r="H31" s="22" t="s">
        <v>1396</v>
      </c>
      <c r="I31" t="s">
        <v>8198</v>
      </c>
      <c r="J31" s="11" t="str">
        <f t="shared" si="0"/>
        <v>IC.PU.010501</v>
      </c>
      <c r="K31" s="2" t="s">
        <v>11324</v>
      </c>
      <c r="L31" t="str">
        <f t="shared" si="1"/>
        <v>Sterile kit used</v>
      </c>
      <c r="M31" s="12" t="str">
        <f t="shared" si="2"/>
        <v>PI.IC.PU.010501.01</v>
      </c>
      <c r="N31" s="12"/>
      <c r="O31" s="12" t="str">
        <f t="shared" si="3"/>
        <v>PH.IC.PU.010501.01</v>
      </c>
      <c r="Q31" s="12" t="str">
        <f t="shared" si="4"/>
        <v>CL.IC.PU.010501.01</v>
      </c>
    </row>
    <row r="32" spans="1:19" ht="15">
      <c r="A32" t="s">
        <v>7831</v>
      </c>
      <c r="C32" s="2" t="s">
        <v>11324</v>
      </c>
      <c r="E32" s="2" t="s">
        <v>7872</v>
      </c>
      <c r="F32" t="s">
        <v>8196</v>
      </c>
      <c r="G32" t="s">
        <v>8067</v>
      </c>
      <c r="H32" s="22" t="s">
        <v>1398</v>
      </c>
      <c r="I32" t="s">
        <v>8068</v>
      </c>
      <c r="J32" s="11" t="str">
        <f t="shared" si="0"/>
        <v>IC.PU.010502</v>
      </c>
      <c r="K32" s="2" t="s">
        <v>11324</v>
      </c>
      <c r="L32" t="str">
        <f t="shared" si="1"/>
        <v>In-line suction cath used</v>
      </c>
      <c r="M32" s="12" t="str">
        <f t="shared" si="2"/>
        <v>PI.IC.PU.010502.01</v>
      </c>
      <c r="N32" s="12"/>
      <c r="O32" s="12" t="str">
        <f t="shared" si="3"/>
        <v>PH.IC.PU.010502.01</v>
      </c>
      <c r="Q32" s="12" t="str">
        <f t="shared" si="4"/>
        <v>CL.IC.PU.010502.01</v>
      </c>
    </row>
    <row r="33" spans="1:17" ht="15">
      <c r="A33" t="s">
        <v>7831</v>
      </c>
      <c r="C33" s="2" t="s">
        <v>1192</v>
      </c>
      <c r="E33" s="2" t="s">
        <v>7071</v>
      </c>
      <c r="F33" t="s">
        <v>8196</v>
      </c>
      <c r="G33" t="s">
        <v>8069</v>
      </c>
      <c r="H33" s="22" t="s">
        <v>1400</v>
      </c>
      <c r="I33" t="s">
        <v>8070</v>
      </c>
      <c r="J33" s="11" t="str">
        <f t="shared" si="0"/>
        <v>IC.PU.010503</v>
      </c>
      <c r="K33" s="2" t="s">
        <v>1192</v>
      </c>
      <c r="L33" t="str">
        <f t="shared" si="1"/>
        <v>Pre-oxygenated with 100%</v>
      </c>
      <c r="M33" s="12" t="str">
        <f t="shared" si="2"/>
        <v>PI.IC.PU.010503.01</v>
      </c>
      <c r="N33" s="12"/>
      <c r="O33" s="12" t="str">
        <f t="shared" si="3"/>
        <v>PH.IC.PU.010503.01</v>
      </c>
      <c r="Q33" s="12" t="str">
        <f t="shared" si="4"/>
        <v>CL.IC.PU.010503.01</v>
      </c>
    </row>
    <row r="34" spans="1:17" ht="15">
      <c r="A34" t="s">
        <v>7831</v>
      </c>
      <c r="C34" s="2" t="s">
        <v>1192</v>
      </c>
      <c r="E34" s="2" t="s">
        <v>7071</v>
      </c>
      <c r="F34" t="s">
        <v>8196</v>
      </c>
      <c r="G34" t="s">
        <v>8071</v>
      </c>
      <c r="H34" s="22" t="s">
        <v>1402</v>
      </c>
      <c r="I34" t="s">
        <v>8072</v>
      </c>
      <c r="J34" s="11" t="str">
        <f t="shared" si="0"/>
        <v>IC.PU.010504</v>
      </c>
      <c r="K34" s="2" t="s">
        <v>1192</v>
      </c>
      <c r="L34" t="str">
        <f t="shared" si="1"/>
        <v>Hyperventilated</v>
      </c>
      <c r="M34" s="12" t="str">
        <f t="shared" si="2"/>
        <v>PI.IC.PU.010504.01</v>
      </c>
      <c r="N34" s="12"/>
      <c r="O34" s="12" t="str">
        <f t="shared" si="3"/>
        <v>PH.IC.PU.010504.01</v>
      </c>
      <c r="Q34" s="12" t="str">
        <f t="shared" si="4"/>
        <v>CL.IC.PU.010504.01</v>
      </c>
    </row>
    <row r="35" spans="1:17" ht="15">
      <c r="A35" t="s">
        <v>7831</v>
      </c>
      <c r="C35" s="2" t="s">
        <v>1192</v>
      </c>
      <c r="E35" s="2" t="s">
        <v>7071</v>
      </c>
      <c r="F35" t="s">
        <v>8196</v>
      </c>
      <c r="G35" t="s">
        <v>8073</v>
      </c>
      <c r="H35" s="22" t="s">
        <v>1404</v>
      </c>
      <c r="I35" t="s">
        <v>4115</v>
      </c>
      <c r="J35" s="11" t="str">
        <f t="shared" si="0"/>
        <v>IC.PU.010505</v>
      </c>
      <c r="K35" s="2" t="s">
        <v>1192</v>
      </c>
      <c r="L35" t="str">
        <f t="shared" si="1"/>
        <v>Trach suctioned</v>
      </c>
      <c r="M35" s="12" t="str">
        <f t="shared" si="2"/>
        <v>PI.IC.PU.010505.01</v>
      </c>
      <c r="N35" s="12"/>
      <c r="O35" s="12" t="str">
        <f t="shared" si="3"/>
        <v>PH.IC.PU.010505.01</v>
      </c>
      <c r="Q35" s="12" t="str">
        <f t="shared" si="4"/>
        <v>CL.IC.PU.010505.01</v>
      </c>
    </row>
    <row r="36" spans="1:17" ht="15">
      <c r="A36" t="s">
        <v>7831</v>
      </c>
      <c r="C36" s="2" t="s">
        <v>1192</v>
      </c>
      <c r="E36" s="2" t="s">
        <v>7071</v>
      </c>
      <c r="F36" t="s">
        <v>8196</v>
      </c>
      <c r="G36" t="s">
        <v>8074</v>
      </c>
      <c r="H36" s="22" t="s">
        <v>1406</v>
      </c>
      <c r="I36" t="s">
        <v>8075</v>
      </c>
      <c r="J36" s="11" t="str">
        <f t="shared" si="0"/>
        <v>IC.PU.010506</v>
      </c>
      <c r="K36" s="2" t="s">
        <v>1192</v>
      </c>
      <c r="L36" t="str">
        <f t="shared" si="1"/>
        <v>ETT suctioned</v>
      </c>
      <c r="M36" s="12" t="str">
        <f t="shared" si="2"/>
        <v>PI.IC.PU.010506.01</v>
      </c>
      <c r="N36" s="12"/>
      <c r="O36" s="12" t="str">
        <f t="shared" si="3"/>
        <v>PH.IC.PU.010506.01</v>
      </c>
      <c r="Q36" s="12" t="str">
        <f t="shared" si="4"/>
        <v>CL.IC.PU.010506.01</v>
      </c>
    </row>
    <row r="37" spans="1:17" ht="15">
      <c r="A37" t="s">
        <v>7831</v>
      </c>
      <c r="C37" s="2" t="s">
        <v>1192</v>
      </c>
      <c r="E37" s="2" t="s">
        <v>7071</v>
      </c>
      <c r="F37" t="s">
        <v>8196</v>
      </c>
      <c r="G37" t="s">
        <v>8076</v>
      </c>
      <c r="H37" s="22" t="s">
        <v>1419</v>
      </c>
      <c r="I37" t="s">
        <v>3214</v>
      </c>
      <c r="J37" s="11" t="str">
        <f t="shared" si="0"/>
        <v>IC.PU.010507</v>
      </c>
      <c r="K37" s="2" t="s">
        <v>1192</v>
      </c>
      <c r="L37" t="str">
        <f t="shared" si="1"/>
        <v>Orally suctioned</v>
      </c>
      <c r="M37" s="12" t="str">
        <f t="shared" si="2"/>
        <v>PI.IC.PU.010507.01</v>
      </c>
      <c r="N37" s="12"/>
      <c r="O37" s="12" t="str">
        <f t="shared" si="3"/>
        <v>PH.IC.PU.010507.01</v>
      </c>
      <c r="Q37" s="12" t="str">
        <f t="shared" si="4"/>
        <v>CL.IC.PU.010507.01</v>
      </c>
    </row>
    <row r="38" spans="1:17" ht="15">
      <c r="A38" t="s">
        <v>7831</v>
      </c>
      <c r="C38" s="2" t="s">
        <v>1192</v>
      </c>
      <c r="E38" s="2" t="s">
        <v>7071</v>
      </c>
      <c r="F38" t="s">
        <v>8196</v>
      </c>
      <c r="G38" t="s">
        <v>8077</v>
      </c>
      <c r="H38" s="22" t="s">
        <v>1550</v>
      </c>
      <c r="I38" t="s">
        <v>8078</v>
      </c>
      <c r="J38" s="11" t="str">
        <f t="shared" si="0"/>
        <v>IC.PU.010508</v>
      </c>
      <c r="K38" s="2" t="s">
        <v>1192</v>
      </c>
      <c r="L38" t="str">
        <f t="shared" si="1"/>
        <v>Nasally suctioned</v>
      </c>
      <c r="M38" s="12" t="str">
        <f t="shared" si="2"/>
        <v>PI.IC.PU.010508.01</v>
      </c>
      <c r="N38" s="12"/>
      <c r="O38" s="12" t="str">
        <f t="shared" si="3"/>
        <v>PH.IC.PU.010508.01</v>
      </c>
      <c r="Q38" s="12" t="str">
        <f t="shared" si="4"/>
        <v>CL.IC.PU.010508.01</v>
      </c>
    </row>
    <row r="39" spans="1:17" ht="15">
      <c r="A39" t="s">
        <v>7831</v>
      </c>
      <c r="C39" s="2" t="s">
        <v>1192</v>
      </c>
      <c r="D39" t="s">
        <v>7911</v>
      </c>
      <c r="E39" s="2" t="s">
        <v>6888</v>
      </c>
      <c r="F39" t="s">
        <v>7912</v>
      </c>
      <c r="G39" t="s">
        <v>7913</v>
      </c>
      <c r="H39" s="22" t="s">
        <v>1551</v>
      </c>
      <c r="I39" t="s">
        <v>7913</v>
      </c>
      <c r="J39" s="11" t="str">
        <f t="shared" si="0"/>
        <v>IC.PU.010609</v>
      </c>
      <c r="K39" s="2" t="s">
        <v>1192</v>
      </c>
      <c r="L39" t="str">
        <f t="shared" si="1"/>
        <v>Midline</v>
      </c>
      <c r="M39" s="12" t="str">
        <f t="shared" si="2"/>
        <v>PI.IC.PU.010609.01</v>
      </c>
      <c r="N39" s="12"/>
      <c r="O39" s="12" t="str">
        <f t="shared" si="3"/>
        <v>PH.IC.PU.010609.01</v>
      </c>
      <c r="Q39" s="12" t="str">
        <f t="shared" si="4"/>
        <v>CL.IC.PU.010609.01</v>
      </c>
    </row>
    <row r="40" spans="1:17" ht="15">
      <c r="A40" t="s">
        <v>7831</v>
      </c>
      <c r="C40" s="2" t="s">
        <v>1192</v>
      </c>
      <c r="E40" s="2" t="s">
        <v>6888</v>
      </c>
      <c r="F40" t="s">
        <v>7912</v>
      </c>
      <c r="G40" t="s">
        <v>7914</v>
      </c>
      <c r="H40" s="22" t="s">
        <v>1571</v>
      </c>
      <c r="I40" t="s">
        <v>7915</v>
      </c>
      <c r="J40" s="11" t="str">
        <f t="shared" si="0"/>
        <v>IC.PU.010610</v>
      </c>
      <c r="K40" s="2" t="s">
        <v>1192</v>
      </c>
      <c r="L40" t="str">
        <f t="shared" si="1"/>
        <v>Displaced left</v>
      </c>
      <c r="M40" s="12" t="str">
        <f t="shared" si="2"/>
        <v>PI.IC.PU.010610.01</v>
      </c>
      <c r="N40" s="12"/>
      <c r="O40" s="12" t="str">
        <f t="shared" si="3"/>
        <v>PH.IC.PU.010610.01</v>
      </c>
      <c r="Q40" s="12" t="str">
        <f t="shared" si="4"/>
        <v>CL.IC.PU.010610.01</v>
      </c>
    </row>
    <row r="41" spans="1:17" ht="15">
      <c r="A41" t="s">
        <v>7831</v>
      </c>
      <c r="C41" s="2" t="s">
        <v>1192</v>
      </c>
      <c r="E41" s="2" t="s">
        <v>6888</v>
      </c>
      <c r="F41" t="s">
        <v>7912</v>
      </c>
      <c r="G41" t="s">
        <v>7916</v>
      </c>
      <c r="H41" s="22" t="s">
        <v>1298</v>
      </c>
      <c r="I41" t="s">
        <v>7917</v>
      </c>
      <c r="J41" s="11" t="str">
        <f t="shared" si="0"/>
        <v>IC.PU.010611</v>
      </c>
      <c r="K41" s="2" t="s">
        <v>1192</v>
      </c>
      <c r="L41" t="str">
        <f t="shared" si="1"/>
        <v>Displaced right</v>
      </c>
      <c r="M41" s="12" t="str">
        <f t="shared" si="2"/>
        <v>PI.IC.PU.010611.01</v>
      </c>
      <c r="N41" s="12"/>
      <c r="O41" s="12" t="str">
        <f t="shared" si="3"/>
        <v>PH.IC.PU.010611.01</v>
      </c>
      <c r="Q41" s="12" t="str">
        <f t="shared" si="4"/>
        <v>CL.IC.PU.010611.01</v>
      </c>
    </row>
    <row r="42" spans="1:17" ht="15">
      <c r="A42" t="s">
        <v>7831</v>
      </c>
      <c r="B42" t="s">
        <v>7918</v>
      </c>
      <c r="C42" s="2" t="s">
        <v>923</v>
      </c>
      <c r="D42" t="s">
        <v>7767</v>
      </c>
      <c r="E42" s="2" t="s">
        <v>1192</v>
      </c>
      <c r="F42" t="s">
        <v>7768</v>
      </c>
      <c r="G42" t="s">
        <v>1639</v>
      </c>
      <c r="H42" s="22" t="s">
        <v>1396</v>
      </c>
      <c r="I42" t="s">
        <v>1639</v>
      </c>
      <c r="J42" s="11" t="str">
        <f t="shared" si="0"/>
        <v>IC.PU.020101</v>
      </c>
      <c r="K42" s="2" t="s">
        <v>1192</v>
      </c>
      <c r="L42" t="str">
        <f t="shared" si="1"/>
        <v>Clear</v>
      </c>
      <c r="M42" s="12" t="str">
        <f t="shared" si="2"/>
        <v>PI.IC.PU.020101.01</v>
      </c>
      <c r="N42" s="12"/>
      <c r="O42" s="12" t="str">
        <f t="shared" si="3"/>
        <v>PH.IC.PU.020101.01</v>
      </c>
      <c r="Q42" s="12" t="str">
        <f t="shared" si="4"/>
        <v>CL.IC.PU.020101.01</v>
      </c>
    </row>
    <row r="43" spans="1:17" ht="15">
      <c r="A43" t="s">
        <v>7831</v>
      </c>
      <c r="C43" s="2" t="s">
        <v>923</v>
      </c>
      <c r="E43" s="2" t="s">
        <v>1192</v>
      </c>
      <c r="F43" t="s">
        <v>7768</v>
      </c>
      <c r="G43" t="s">
        <v>7769</v>
      </c>
      <c r="H43" s="22" t="s">
        <v>1398</v>
      </c>
      <c r="I43" t="s">
        <v>7769</v>
      </c>
      <c r="J43" s="11" t="str">
        <f t="shared" si="0"/>
        <v>IC.PU.020102</v>
      </c>
      <c r="K43" s="2" t="s">
        <v>1192</v>
      </c>
      <c r="L43" t="str">
        <f t="shared" si="1"/>
        <v>Crackles</v>
      </c>
      <c r="M43" s="12" t="str">
        <f t="shared" si="2"/>
        <v>PI.IC.PU.020102.01</v>
      </c>
      <c r="N43" s="12"/>
      <c r="O43" s="12" t="str">
        <f t="shared" si="3"/>
        <v>PH.IC.PU.020102.01</v>
      </c>
      <c r="Q43" s="12" t="str">
        <f t="shared" si="4"/>
        <v>CL.IC.PU.020102.01</v>
      </c>
    </row>
    <row r="44" spans="1:17" ht="15">
      <c r="A44" t="s">
        <v>7831</v>
      </c>
      <c r="C44" s="2" t="s">
        <v>7625</v>
      </c>
      <c r="E44" s="2" t="s">
        <v>8161</v>
      </c>
      <c r="F44" t="s">
        <v>7768</v>
      </c>
      <c r="G44" t="s">
        <v>7772</v>
      </c>
      <c r="H44" s="22" t="s">
        <v>1400</v>
      </c>
      <c r="I44" t="s">
        <v>7773</v>
      </c>
      <c r="J44" s="11" t="str">
        <f t="shared" si="0"/>
        <v>IC.PU.020103</v>
      </c>
      <c r="K44" s="2" t="s">
        <v>8161</v>
      </c>
      <c r="L44" t="str">
        <f t="shared" si="1"/>
        <v>Wheeze, Inspiratory</v>
      </c>
      <c r="M44" s="12" t="str">
        <f t="shared" si="2"/>
        <v>PI.IC.PU.020103.01</v>
      </c>
      <c r="N44" s="12"/>
      <c r="O44" s="12" t="str">
        <f t="shared" si="3"/>
        <v>PH.IC.PU.020103.01</v>
      </c>
      <c r="Q44" s="12" t="str">
        <f t="shared" si="4"/>
        <v>CL.IC.PU.020103.01</v>
      </c>
    </row>
    <row r="45" spans="1:17" ht="15">
      <c r="A45" t="s">
        <v>7831</v>
      </c>
      <c r="C45" s="2" t="s">
        <v>9391</v>
      </c>
      <c r="E45" s="2" t="s">
        <v>7774</v>
      </c>
      <c r="F45" t="s">
        <v>7768</v>
      </c>
      <c r="G45" t="s">
        <v>7775</v>
      </c>
      <c r="H45" s="22" t="s">
        <v>1402</v>
      </c>
      <c r="I45" t="s">
        <v>7776</v>
      </c>
      <c r="J45" s="11" t="str">
        <f t="shared" si="0"/>
        <v>IC.PU.020104</v>
      </c>
      <c r="K45" s="2" t="s">
        <v>7774</v>
      </c>
      <c r="L45" t="str">
        <f t="shared" si="1"/>
        <v>Wheeze, Expiratory</v>
      </c>
      <c r="M45" s="12" t="str">
        <f t="shared" si="2"/>
        <v>PI.IC.PU.020104.01</v>
      </c>
      <c r="N45" s="12"/>
      <c r="O45" s="12" t="str">
        <f t="shared" si="3"/>
        <v>PH.IC.PU.020104.01</v>
      </c>
      <c r="Q45" s="12" t="str">
        <f t="shared" si="4"/>
        <v>CL.IC.PU.020104.01</v>
      </c>
    </row>
    <row r="46" spans="1:17" ht="15">
      <c r="A46" t="s">
        <v>7831</v>
      </c>
      <c r="C46" s="2" t="s">
        <v>9513</v>
      </c>
      <c r="E46" s="2" t="s">
        <v>9947</v>
      </c>
      <c r="F46" t="s">
        <v>7768</v>
      </c>
      <c r="G46" t="s">
        <v>7919</v>
      </c>
      <c r="H46" s="22" t="s">
        <v>1404</v>
      </c>
      <c r="I46" t="s">
        <v>7920</v>
      </c>
      <c r="J46" s="11" t="str">
        <f t="shared" si="0"/>
        <v>IC.PU.020105</v>
      </c>
      <c r="K46" s="2" t="s">
        <v>9947</v>
      </c>
      <c r="L46" t="str">
        <f t="shared" si="1"/>
        <v>Wheeze, Inspiratory + Expiratory</v>
      </c>
      <c r="M46" s="12" t="str">
        <f t="shared" si="2"/>
        <v>PI.IC.PU.020105.01</v>
      </c>
      <c r="N46" s="12"/>
      <c r="O46" s="12" t="str">
        <f t="shared" si="3"/>
        <v>PH.IC.PU.020105.01</v>
      </c>
      <c r="Q46" s="12" t="str">
        <f t="shared" si="4"/>
        <v>CL.IC.PU.020105.01</v>
      </c>
    </row>
    <row r="47" spans="1:17" ht="15">
      <c r="A47" t="s">
        <v>7831</v>
      </c>
      <c r="C47" s="2" t="s">
        <v>7921</v>
      </c>
      <c r="E47" s="2" t="s">
        <v>7922</v>
      </c>
      <c r="F47" t="s">
        <v>7768</v>
      </c>
      <c r="G47" t="s">
        <v>7923</v>
      </c>
      <c r="H47" s="22" t="s">
        <v>1406</v>
      </c>
      <c r="I47" t="s">
        <v>7923</v>
      </c>
      <c r="J47" s="11" t="str">
        <f t="shared" si="0"/>
        <v>IC.PU.020106</v>
      </c>
      <c r="K47" s="2" t="s">
        <v>7922</v>
      </c>
      <c r="L47" t="str">
        <f t="shared" si="1"/>
        <v>Stridor</v>
      </c>
      <c r="M47" s="12" t="str">
        <f t="shared" si="2"/>
        <v>PI.IC.PU.020106.01</v>
      </c>
      <c r="N47" s="12"/>
      <c r="O47" s="12" t="str">
        <f t="shared" si="3"/>
        <v>PH.IC.PU.020106.01</v>
      </c>
      <c r="Q47" s="12" t="str">
        <f t="shared" si="4"/>
        <v>CL.IC.PU.020106.01</v>
      </c>
    </row>
    <row r="48" spans="1:17" ht="15">
      <c r="A48" t="s">
        <v>7831</v>
      </c>
      <c r="C48" s="2" t="s">
        <v>7921</v>
      </c>
      <c r="E48" s="2" t="s">
        <v>7922</v>
      </c>
      <c r="F48" t="s">
        <v>7768</v>
      </c>
      <c r="G48" t="s">
        <v>7924</v>
      </c>
      <c r="H48" s="22" t="s">
        <v>1419</v>
      </c>
      <c r="I48" t="s">
        <v>7924</v>
      </c>
      <c r="J48" s="11" t="str">
        <f t="shared" si="0"/>
        <v>IC.PU.020107</v>
      </c>
      <c r="K48" s="2" t="s">
        <v>7922</v>
      </c>
      <c r="L48" t="str">
        <f t="shared" si="1"/>
        <v>Rhonchi</v>
      </c>
      <c r="M48" s="12" t="str">
        <f t="shared" si="2"/>
        <v>PI.IC.PU.020107.01</v>
      </c>
      <c r="N48" s="12"/>
      <c r="O48" s="12" t="str">
        <f t="shared" si="3"/>
        <v>PH.IC.PU.020107.01</v>
      </c>
      <c r="Q48" s="12" t="str">
        <f t="shared" si="4"/>
        <v>CL.IC.PU.020107.01</v>
      </c>
    </row>
    <row r="49" spans="1:17" ht="15">
      <c r="A49" t="s">
        <v>7831</v>
      </c>
      <c r="C49" s="2" t="s">
        <v>7921</v>
      </c>
      <c r="E49" s="2" t="s">
        <v>7922</v>
      </c>
      <c r="F49" t="s">
        <v>7768</v>
      </c>
      <c r="G49" t="s">
        <v>4753</v>
      </c>
      <c r="H49" s="22" t="s">
        <v>1550</v>
      </c>
      <c r="I49" t="s">
        <v>4753</v>
      </c>
      <c r="J49" s="11" t="str">
        <f t="shared" si="0"/>
        <v>IC.PU.020108</v>
      </c>
      <c r="K49" s="2" t="s">
        <v>7922</v>
      </c>
      <c r="L49" t="str">
        <f t="shared" si="1"/>
        <v>Decreased</v>
      </c>
      <c r="M49" s="12" t="str">
        <f t="shared" si="2"/>
        <v>PI.IC.PU.020108.01</v>
      </c>
      <c r="N49" s="12"/>
      <c r="O49" s="12" t="str">
        <f t="shared" si="3"/>
        <v>PH.IC.PU.020108.01</v>
      </c>
      <c r="Q49" s="12" t="str">
        <f t="shared" si="4"/>
        <v>CL.IC.PU.020108.01</v>
      </c>
    </row>
    <row r="50" spans="1:17" ht="15">
      <c r="A50" t="s">
        <v>7831</v>
      </c>
      <c r="C50" s="2" t="s">
        <v>9391</v>
      </c>
      <c r="E50" s="2" t="s">
        <v>7770</v>
      </c>
      <c r="F50" t="s">
        <v>7768</v>
      </c>
      <c r="G50" t="s">
        <v>2790</v>
      </c>
      <c r="H50" s="22" t="s">
        <v>1551</v>
      </c>
      <c r="I50" t="s">
        <v>2790</v>
      </c>
      <c r="J50" s="11" t="str">
        <f t="shared" si="0"/>
        <v>IC.PU.020109</v>
      </c>
      <c r="K50" s="2" t="s">
        <v>7770</v>
      </c>
      <c r="L50" t="str">
        <f t="shared" si="1"/>
        <v>Absent</v>
      </c>
      <c r="M50" s="12" t="str">
        <f t="shared" si="2"/>
        <v>PI.IC.PU.020109.01</v>
      </c>
      <c r="N50" s="12"/>
      <c r="O50" s="12" t="str">
        <f t="shared" si="3"/>
        <v>PH.IC.PU.020109.01</v>
      </c>
      <c r="Q50" s="12" t="str">
        <f t="shared" si="4"/>
        <v>CL.IC.PU.020109.01</v>
      </c>
    </row>
    <row r="51" spans="1:17" ht="15">
      <c r="A51" t="s">
        <v>7831</v>
      </c>
      <c r="C51" s="2" t="s">
        <v>9391</v>
      </c>
      <c r="E51" s="2" t="s">
        <v>7771</v>
      </c>
      <c r="F51" t="s">
        <v>7768</v>
      </c>
      <c r="G51" t="s">
        <v>7926</v>
      </c>
      <c r="H51" s="22" t="s">
        <v>1571</v>
      </c>
      <c r="I51" t="s">
        <v>7927</v>
      </c>
      <c r="J51" s="11" t="str">
        <f t="shared" si="0"/>
        <v>IC.PU.020110</v>
      </c>
      <c r="K51" s="2" t="s">
        <v>7771</v>
      </c>
      <c r="L51" t="str">
        <f t="shared" si="1"/>
        <v>Pleural friction rub</v>
      </c>
      <c r="M51" s="12" t="str">
        <f t="shared" si="2"/>
        <v>PI.IC.PU.020110.01</v>
      </c>
      <c r="N51" s="12"/>
      <c r="O51" s="12" t="str">
        <f t="shared" si="3"/>
        <v>PH.IC.PU.020110.01</v>
      </c>
      <c r="Q51" s="12" t="str">
        <f t="shared" si="4"/>
        <v>CL.IC.PU.020110.01</v>
      </c>
    </row>
    <row r="52" spans="1:17" ht="15">
      <c r="A52" t="s">
        <v>7831</v>
      </c>
      <c r="C52" s="2" t="s">
        <v>9651</v>
      </c>
      <c r="E52" s="2" t="s">
        <v>7928</v>
      </c>
      <c r="F52" t="s">
        <v>7768</v>
      </c>
      <c r="G52" t="s">
        <v>7929</v>
      </c>
      <c r="H52" s="22" t="s">
        <v>1298</v>
      </c>
      <c r="I52" t="s">
        <v>7929</v>
      </c>
      <c r="J52" s="11" t="str">
        <f t="shared" si="0"/>
        <v>IC.PU.020111</v>
      </c>
      <c r="K52" s="2" t="s">
        <v>7928</v>
      </c>
      <c r="L52" t="str">
        <f t="shared" si="1"/>
        <v>Audible</v>
      </c>
      <c r="M52" s="12" t="str">
        <f t="shared" si="2"/>
        <v>PI.IC.PU.020111.01</v>
      </c>
      <c r="N52" s="12"/>
      <c r="O52" s="12" t="str">
        <f t="shared" si="3"/>
        <v>PH.IC.PU.020111.01</v>
      </c>
      <c r="Q52" s="12" t="str">
        <f t="shared" si="4"/>
        <v>CL.IC.PU.020111.01</v>
      </c>
    </row>
    <row r="53" spans="1:17" ht="15">
      <c r="A53" t="s">
        <v>7831</v>
      </c>
      <c r="C53" s="2" t="s">
        <v>7930</v>
      </c>
      <c r="E53" s="2" t="s">
        <v>7931</v>
      </c>
      <c r="F53" t="s">
        <v>7768</v>
      </c>
      <c r="G53" t="s">
        <v>7932</v>
      </c>
      <c r="H53" s="22" t="s">
        <v>1299</v>
      </c>
      <c r="I53" t="s">
        <v>7932</v>
      </c>
      <c r="J53" s="11" t="str">
        <f t="shared" si="0"/>
        <v>IC.PU.020112</v>
      </c>
      <c r="K53" s="2" t="s">
        <v>7931</v>
      </c>
      <c r="L53" t="str">
        <f t="shared" si="1"/>
        <v>Fine</v>
      </c>
      <c r="M53" s="12" t="str">
        <f t="shared" si="2"/>
        <v>PI.IC.PU.020112.01</v>
      </c>
      <c r="N53" s="12"/>
      <c r="O53" s="12" t="str">
        <f t="shared" si="3"/>
        <v>PH.IC.PU.020112.01</v>
      </c>
      <c r="Q53" s="12" t="str">
        <f t="shared" si="4"/>
        <v>CL.IC.PU.020112.01</v>
      </c>
    </row>
    <row r="54" spans="1:17" ht="15">
      <c r="A54" t="s">
        <v>7831</v>
      </c>
      <c r="C54" s="2" t="s">
        <v>7930</v>
      </c>
      <c r="E54" s="2" t="s">
        <v>7931</v>
      </c>
      <c r="F54" t="s">
        <v>7768</v>
      </c>
      <c r="G54" t="s">
        <v>7933</v>
      </c>
      <c r="H54" s="22" t="s">
        <v>1300</v>
      </c>
      <c r="I54" t="s">
        <v>7933</v>
      </c>
      <c r="J54" s="11" t="str">
        <f t="shared" si="0"/>
        <v>IC.PU.020113</v>
      </c>
      <c r="K54" s="2" t="s">
        <v>7931</v>
      </c>
      <c r="L54" t="str">
        <f t="shared" si="1"/>
        <v>Coarse</v>
      </c>
      <c r="M54" s="12" t="str">
        <f t="shared" si="2"/>
        <v>PI.IC.PU.020113.01</v>
      </c>
      <c r="N54" s="12"/>
      <c r="O54" s="12" t="str">
        <f t="shared" si="3"/>
        <v>PH.IC.PU.020113.01</v>
      </c>
      <c r="Q54" s="12" t="str">
        <f t="shared" si="4"/>
        <v>CL.IC.PU.020113.01</v>
      </c>
    </row>
    <row r="55" spans="1:17" ht="15">
      <c r="A55" t="s">
        <v>7831</v>
      </c>
      <c r="C55" s="2" t="s">
        <v>9651</v>
      </c>
      <c r="E55" s="2" t="s">
        <v>7928</v>
      </c>
      <c r="F55" t="s">
        <v>7768</v>
      </c>
      <c r="G55" t="s">
        <v>7934</v>
      </c>
      <c r="H55" s="22" t="s">
        <v>1301</v>
      </c>
      <c r="I55" t="s">
        <v>7935</v>
      </c>
      <c r="J55" s="11" t="str">
        <f t="shared" si="0"/>
        <v>IC.PU.020114</v>
      </c>
      <c r="K55" s="2" t="s">
        <v>7928</v>
      </c>
      <c r="L55" t="str">
        <f t="shared" si="1"/>
        <v>Cleared by coughing</v>
      </c>
      <c r="M55" s="12" t="str">
        <f t="shared" si="2"/>
        <v>PI.IC.PU.020114.01</v>
      </c>
      <c r="N55" s="12"/>
      <c r="O55" s="12" t="str">
        <f t="shared" si="3"/>
        <v>PH.IC.PU.020114.01</v>
      </c>
      <c r="Q55" s="12" t="str">
        <f t="shared" si="4"/>
        <v>CL.IC.PU.020114.01</v>
      </c>
    </row>
    <row r="56" spans="1:17" ht="15">
      <c r="A56" t="s">
        <v>7831</v>
      </c>
      <c r="C56" s="2" t="s">
        <v>9391</v>
      </c>
      <c r="E56" s="2" t="s">
        <v>7771</v>
      </c>
      <c r="F56" t="s">
        <v>7768</v>
      </c>
      <c r="G56" t="s">
        <v>7936</v>
      </c>
      <c r="H56" s="22" t="s">
        <v>1468</v>
      </c>
      <c r="I56" t="s">
        <v>7936</v>
      </c>
      <c r="J56" s="11" t="str">
        <f t="shared" si="0"/>
        <v>IC.PU.020115</v>
      </c>
      <c r="K56" s="2" t="s">
        <v>7771</v>
      </c>
      <c r="L56" t="str">
        <f t="shared" si="1"/>
        <v>Tracheal</v>
      </c>
      <c r="M56" s="12" t="str">
        <f t="shared" si="2"/>
        <v>PI.IC.PU.020115.01</v>
      </c>
      <c r="N56" s="12"/>
      <c r="O56" s="12" t="str">
        <f t="shared" si="3"/>
        <v>PH.IC.PU.020115.01</v>
      </c>
      <c r="Q56" s="12" t="str">
        <f t="shared" si="4"/>
        <v>CL.IC.PU.020115.01</v>
      </c>
    </row>
    <row r="57" spans="1:17" ht="15">
      <c r="A57" t="s">
        <v>7831</v>
      </c>
      <c r="C57" s="2" t="s">
        <v>9391</v>
      </c>
      <c r="E57" s="2" t="s">
        <v>7770</v>
      </c>
      <c r="F57" t="s">
        <v>7768</v>
      </c>
      <c r="G57" t="s">
        <v>7937</v>
      </c>
      <c r="H57" s="22" t="s">
        <v>1469</v>
      </c>
      <c r="I57" t="s">
        <v>7937</v>
      </c>
      <c r="J57" s="11" t="str">
        <f t="shared" si="0"/>
        <v>IC.PU.020116</v>
      </c>
      <c r="K57" s="2" t="s">
        <v>7770</v>
      </c>
      <c r="L57" t="str">
        <f t="shared" si="1"/>
        <v>Bronchial</v>
      </c>
      <c r="M57" s="12" t="str">
        <f t="shared" si="2"/>
        <v>PI.IC.PU.020116.01</v>
      </c>
      <c r="N57" s="12"/>
      <c r="O57" s="12" t="str">
        <f t="shared" si="3"/>
        <v>PH.IC.PU.020116.01</v>
      </c>
      <c r="Q57" s="12" t="str">
        <f t="shared" si="4"/>
        <v>CL.IC.PU.020116.01</v>
      </c>
    </row>
    <row r="58" spans="1:17" ht="15">
      <c r="A58" t="s">
        <v>7831</v>
      </c>
      <c r="C58" s="2" t="s">
        <v>9526</v>
      </c>
      <c r="E58" s="2" t="s">
        <v>11324</v>
      </c>
      <c r="F58" t="s">
        <v>7768</v>
      </c>
      <c r="G58" t="s">
        <v>7938</v>
      </c>
      <c r="H58" s="22" t="s">
        <v>1470</v>
      </c>
      <c r="I58" t="s">
        <v>7939</v>
      </c>
      <c r="J58" s="11" t="str">
        <f t="shared" si="0"/>
        <v>IC.PU.020117</v>
      </c>
      <c r="K58" s="2" t="s">
        <v>11324</v>
      </c>
      <c r="L58" t="str">
        <f t="shared" si="1"/>
        <v>Bronchovesicular</v>
      </c>
      <c r="M58" s="12" t="str">
        <f t="shared" si="2"/>
        <v>PI.IC.PU.020117.01</v>
      </c>
      <c r="N58" s="12"/>
      <c r="O58" s="12" t="str">
        <f t="shared" si="3"/>
        <v>PH.IC.PU.020117.01</v>
      </c>
      <c r="Q58" s="12" t="str">
        <f t="shared" si="4"/>
        <v>CL.IC.PU.020117.01</v>
      </c>
    </row>
    <row r="59" spans="1:17" ht="15">
      <c r="A59" t="s">
        <v>7831</v>
      </c>
      <c r="C59" s="2" t="s">
        <v>7921</v>
      </c>
      <c r="E59" s="2" t="s">
        <v>7922</v>
      </c>
      <c r="F59" t="s">
        <v>7768</v>
      </c>
      <c r="G59" t="s">
        <v>7940</v>
      </c>
      <c r="H59" s="22" t="s">
        <v>1251</v>
      </c>
      <c r="I59" t="s">
        <v>7940</v>
      </c>
      <c r="J59" s="11" t="str">
        <f t="shared" si="0"/>
        <v>IC.PU.020118</v>
      </c>
      <c r="K59" s="2" t="s">
        <v>7922</v>
      </c>
      <c r="L59" t="str">
        <f t="shared" si="1"/>
        <v>Vesicular</v>
      </c>
      <c r="M59" s="12" t="str">
        <f t="shared" si="2"/>
        <v>PI.IC.PU.020118.01</v>
      </c>
      <c r="N59" s="12"/>
      <c r="O59" s="12" t="str">
        <f t="shared" si="3"/>
        <v>PH.IC.PU.020118.01</v>
      </c>
      <c r="Q59" s="12" t="str">
        <f t="shared" si="4"/>
        <v>CL.IC.PU.020118.01</v>
      </c>
    </row>
    <row r="60" spans="1:17" ht="15">
      <c r="A60" t="s">
        <v>7831</v>
      </c>
      <c r="C60" s="2" t="s">
        <v>8165</v>
      </c>
      <c r="D60" t="s">
        <v>7941</v>
      </c>
      <c r="E60" s="2" t="s">
        <v>8165</v>
      </c>
      <c r="F60" t="s">
        <v>7942</v>
      </c>
      <c r="G60" t="s">
        <v>1639</v>
      </c>
      <c r="H60" s="22" t="s">
        <v>1396</v>
      </c>
      <c r="I60" t="s">
        <v>1639</v>
      </c>
      <c r="J60" s="11" t="str">
        <f t="shared" si="0"/>
        <v>IC.PU.020201</v>
      </c>
      <c r="K60" s="2" t="s">
        <v>7943</v>
      </c>
      <c r="L60" t="str">
        <f t="shared" si="1"/>
        <v>Clear</v>
      </c>
      <c r="M60" s="12" t="str">
        <f t="shared" si="2"/>
        <v>PI.IC.PU.020201.01</v>
      </c>
      <c r="N60" s="12"/>
      <c r="O60" s="12" t="str">
        <f t="shared" si="3"/>
        <v>PH.IC.PU.020201.01</v>
      </c>
      <c r="Q60" s="12" t="str">
        <f t="shared" si="4"/>
        <v>CL.IC.PU.020201.01</v>
      </c>
    </row>
    <row r="61" spans="1:17" ht="15">
      <c r="A61" t="s">
        <v>7831</v>
      </c>
      <c r="C61" s="2" t="s">
        <v>7944</v>
      </c>
      <c r="E61" s="2" t="s">
        <v>7944</v>
      </c>
      <c r="F61" t="s">
        <v>7942</v>
      </c>
      <c r="G61" t="s">
        <v>7769</v>
      </c>
      <c r="H61" s="22" t="s">
        <v>1398</v>
      </c>
      <c r="I61" t="s">
        <v>7769</v>
      </c>
      <c r="J61" s="11" t="str">
        <f t="shared" si="0"/>
        <v>IC.PU.020202</v>
      </c>
      <c r="K61" s="2" t="s">
        <v>8724</v>
      </c>
      <c r="L61" t="str">
        <f t="shared" si="1"/>
        <v>Crackles</v>
      </c>
      <c r="M61" s="12" t="str">
        <f t="shared" si="2"/>
        <v>PI.IC.PU.020202.01</v>
      </c>
      <c r="N61" s="12"/>
      <c r="O61" s="12" t="str">
        <f t="shared" si="3"/>
        <v>PH.IC.PU.020202.01</v>
      </c>
      <c r="Q61" s="12" t="str">
        <f t="shared" si="4"/>
        <v>CL.IC.PU.020202.01</v>
      </c>
    </row>
    <row r="62" spans="1:17" ht="15">
      <c r="A62" t="s">
        <v>7831</v>
      </c>
      <c r="C62" s="2" t="s">
        <v>7945</v>
      </c>
      <c r="E62" s="2" t="s">
        <v>7945</v>
      </c>
      <c r="F62" t="s">
        <v>7942</v>
      </c>
      <c r="G62" t="s">
        <v>7772</v>
      </c>
      <c r="H62" s="22" t="s">
        <v>1400</v>
      </c>
      <c r="I62" t="s">
        <v>7946</v>
      </c>
      <c r="J62" s="11" t="str">
        <f t="shared" si="0"/>
        <v>IC.PU.020203</v>
      </c>
      <c r="K62" s="2" t="s">
        <v>11324</v>
      </c>
      <c r="L62" t="str">
        <f t="shared" si="1"/>
        <v>Wheeze, Inspiratory</v>
      </c>
      <c r="M62" s="12" t="str">
        <f t="shared" si="2"/>
        <v>PI.IC.PU.020203.01</v>
      </c>
      <c r="N62" s="12"/>
      <c r="O62" s="12" t="str">
        <f t="shared" si="3"/>
        <v>PH.IC.PU.020203.01</v>
      </c>
      <c r="Q62" s="12" t="str">
        <f t="shared" si="4"/>
        <v>CL.IC.PU.020203.01</v>
      </c>
    </row>
    <row r="63" spans="1:17" ht="15">
      <c r="A63" t="s">
        <v>7831</v>
      </c>
      <c r="C63" s="2" t="s">
        <v>7947</v>
      </c>
      <c r="E63" s="2" t="s">
        <v>7947</v>
      </c>
      <c r="F63" t="s">
        <v>7942</v>
      </c>
      <c r="G63" t="s">
        <v>7775</v>
      </c>
      <c r="H63" s="22" t="s">
        <v>1402</v>
      </c>
      <c r="I63" t="s">
        <v>7948</v>
      </c>
      <c r="J63" s="11" t="str">
        <f t="shared" si="0"/>
        <v>IC.PU.020204</v>
      </c>
      <c r="K63" s="2" t="s">
        <v>7949</v>
      </c>
      <c r="L63" t="str">
        <f t="shared" si="1"/>
        <v>Wheeze, Expiratory</v>
      </c>
      <c r="M63" s="12" t="str">
        <f t="shared" si="2"/>
        <v>PI.IC.PU.020204.01</v>
      </c>
      <c r="N63" s="12"/>
      <c r="O63" s="12" t="str">
        <f t="shared" si="3"/>
        <v>PH.IC.PU.020204.01</v>
      </c>
      <c r="Q63" s="12" t="str">
        <f t="shared" si="4"/>
        <v>CL.IC.PU.020204.01</v>
      </c>
    </row>
    <row r="64" spans="1:17" ht="15">
      <c r="A64" t="s">
        <v>7831</v>
      </c>
      <c r="C64" s="2" t="s">
        <v>7950</v>
      </c>
      <c r="E64" s="2" t="s">
        <v>7950</v>
      </c>
      <c r="F64" t="s">
        <v>7942</v>
      </c>
      <c r="G64" t="s">
        <v>7919</v>
      </c>
      <c r="H64" s="22" t="s">
        <v>1404</v>
      </c>
      <c r="I64" t="s">
        <v>7920</v>
      </c>
      <c r="J64" s="11" t="str">
        <f t="shared" si="0"/>
        <v>IC.PU.020205</v>
      </c>
      <c r="K64" s="2" t="s">
        <v>7951</v>
      </c>
      <c r="L64" t="str">
        <f t="shared" si="1"/>
        <v>Wheeze, Inspiratory + Expiratory</v>
      </c>
      <c r="M64" s="12" t="str">
        <f t="shared" si="2"/>
        <v>PI.IC.PU.020205.01</v>
      </c>
      <c r="N64" s="12"/>
      <c r="O64" s="12" t="str">
        <f t="shared" si="3"/>
        <v>PH.IC.PU.020205.01</v>
      </c>
      <c r="Q64" s="12" t="str">
        <f t="shared" si="4"/>
        <v>CL.IC.PU.020205.01</v>
      </c>
    </row>
    <row r="65" spans="1:17" ht="15">
      <c r="A65" t="s">
        <v>7831</v>
      </c>
      <c r="C65" s="2" t="s">
        <v>7952</v>
      </c>
      <c r="E65" s="2" t="s">
        <v>7952</v>
      </c>
      <c r="F65" t="s">
        <v>7942</v>
      </c>
      <c r="G65" t="s">
        <v>7923</v>
      </c>
      <c r="H65" s="22" t="s">
        <v>1406</v>
      </c>
      <c r="I65" t="s">
        <v>7923</v>
      </c>
      <c r="J65" s="11" t="str">
        <f t="shared" si="0"/>
        <v>IC.PU.020206</v>
      </c>
      <c r="K65" s="2" t="s">
        <v>7953</v>
      </c>
      <c r="L65" t="str">
        <f t="shared" si="1"/>
        <v>Stridor</v>
      </c>
      <c r="M65" s="12" t="str">
        <f t="shared" si="2"/>
        <v>PI.IC.PU.020206.01</v>
      </c>
      <c r="N65" s="12"/>
      <c r="O65" s="12" t="str">
        <f t="shared" si="3"/>
        <v>PH.IC.PU.020206.01</v>
      </c>
      <c r="Q65" s="12" t="str">
        <f t="shared" si="4"/>
        <v>CL.IC.PU.020206.01</v>
      </c>
    </row>
    <row r="66" spans="1:17" ht="15">
      <c r="A66" t="s">
        <v>7831</v>
      </c>
      <c r="C66" s="2" t="s">
        <v>7954</v>
      </c>
      <c r="E66" s="2" t="s">
        <v>7954</v>
      </c>
      <c r="F66" t="s">
        <v>7942</v>
      </c>
      <c r="G66" t="s">
        <v>7924</v>
      </c>
      <c r="H66" s="22" t="s">
        <v>1419</v>
      </c>
      <c r="I66" t="s">
        <v>7924</v>
      </c>
      <c r="J66" s="11" t="str">
        <f t="shared" ref="J66:J129" si="5">CONCATENATE("IC.PU.",C66,E66,H66)</f>
        <v>IC.PU.020207</v>
      </c>
      <c r="K66" s="2" t="s">
        <v>7955</v>
      </c>
      <c r="L66" t="str">
        <f t="shared" ref="L66:L129" si="6">G66</f>
        <v>Rhonchi</v>
      </c>
      <c r="M66" s="12" t="str">
        <f t="shared" ref="M66:M129" si="7">CONCATENATE("PI.",J66,".",K66)</f>
        <v>PI.IC.PU.020207.01</v>
      </c>
      <c r="N66" s="12"/>
      <c r="O66" s="12" t="str">
        <f t="shared" ref="O66:O129" si="8">CONCATENATE("PH.",J66,".",K66)</f>
        <v>PH.IC.PU.020207.01</v>
      </c>
      <c r="Q66" s="12" t="str">
        <f t="shared" ref="Q66:Q129" si="9">CONCATENATE("CL.",J66,".",K66)</f>
        <v>CL.IC.PU.020207.01</v>
      </c>
    </row>
    <row r="67" spans="1:17" ht="15">
      <c r="A67" t="s">
        <v>7831</v>
      </c>
      <c r="C67" s="2" t="s">
        <v>9513</v>
      </c>
      <c r="E67" s="2" t="s">
        <v>9513</v>
      </c>
      <c r="F67" t="s">
        <v>7942</v>
      </c>
      <c r="G67" t="s">
        <v>4753</v>
      </c>
      <c r="H67" s="22" t="s">
        <v>1550</v>
      </c>
      <c r="I67" t="s">
        <v>4753</v>
      </c>
      <c r="J67" s="11" t="str">
        <f t="shared" si="5"/>
        <v>IC.PU.020208</v>
      </c>
      <c r="K67" s="2" t="s">
        <v>9947</v>
      </c>
      <c r="L67" t="str">
        <f t="shared" si="6"/>
        <v>Decreased</v>
      </c>
      <c r="M67" s="12" t="str">
        <f t="shared" si="7"/>
        <v>PI.IC.PU.020208.01</v>
      </c>
      <c r="N67" s="12"/>
      <c r="O67" s="12" t="str">
        <f t="shared" si="8"/>
        <v>PH.IC.PU.020208.01</v>
      </c>
      <c r="Q67" s="12" t="str">
        <f t="shared" si="9"/>
        <v>CL.IC.PU.020208.01</v>
      </c>
    </row>
    <row r="68" spans="1:17" ht="15">
      <c r="A68" t="s">
        <v>7831</v>
      </c>
      <c r="C68" s="2" t="s">
        <v>7954</v>
      </c>
      <c r="E68" s="2" t="s">
        <v>7954</v>
      </c>
      <c r="F68" t="s">
        <v>7942</v>
      </c>
      <c r="G68" t="s">
        <v>2790</v>
      </c>
      <c r="H68" s="22" t="s">
        <v>1551</v>
      </c>
      <c r="I68" t="s">
        <v>2790</v>
      </c>
      <c r="J68" s="11" t="str">
        <f t="shared" si="5"/>
        <v>IC.PU.020209</v>
      </c>
      <c r="K68" s="2" t="s">
        <v>7956</v>
      </c>
      <c r="L68" t="str">
        <f t="shared" si="6"/>
        <v>Absent</v>
      </c>
      <c r="M68" s="12" t="str">
        <f t="shared" si="7"/>
        <v>PI.IC.PU.020209.01</v>
      </c>
      <c r="N68" s="12"/>
      <c r="O68" s="12" t="str">
        <f t="shared" si="8"/>
        <v>PH.IC.PU.020209.01</v>
      </c>
      <c r="Q68" s="12" t="str">
        <f t="shared" si="9"/>
        <v>CL.IC.PU.020209.01</v>
      </c>
    </row>
    <row r="69" spans="1:17" ht="15">
      <c r="A69" t="s">
        <v>7831</v>
      </c>
      <c r="C69" s="2" t="s">
        <v>7957</v>
      </c>
      <c r="E69" s="2" t="s">
        <v>7957</v>
      </c>
      <c r="F69" t="s">
        <v>7942</v>
      </c>
      <c r="G69" t="s">
        <v>7926</v>
      </c>
      <c r="H69" s="22" t="s">
        <v>1571</v>
      </c>
      <c r="I69" t="s">
        <v>7927</v>
      </c>
      <c r="J69" s="11" t="str">
        <f t="shared" si="5"/>
        <v>IC.PU.020210</v>
      </c>
      <c r="K69" s="2" t="s">
        <v>7958</v>
      </c>
      <c r="L69" t="str">
        <f t="shared" si="6"/>
        <v>Pleural friction rub</v>
      </c>
      <c r="M69" s="12" t="str">
        <f t="shared" si="7"/>
        <v>PI.IC.PU.020210.01</v>
      </c>
      <c r="N69" s="12"/>
      <c r="O69" s="12" t="str">
        <f t="shared" si="8"/>
        <v>PH.IC.PU.020210.01</v>
      </c>
      <c r="Q69" s="12" t="str">
        <f t="shared" si="9"/>
        <v>CL.IC.PU.020210.01</v>
      </c>
    </row>
    <row r="70" spans="1:17" ht="15">
      <c r="A70" t="s">
        <v>7831</v>
      </c>
      <c r="C70" s="2" t="s">
        <v>7959</v>
      </c>
      <c r="E70" s="2" t="s">
        <v>7959</v>
      </c>
      <c r="F70" t="s">
        <v>7942</v>
      </c>
      <c r="G70" t="s">
        <v>7929</v>
      </c>
      <c r="H70" s="22" t="s">
        <v>1298</v>
      </c>
      <c r="I70" t="s">
        <v>7929</v>
      </c>
      <c r="J70" s="11" t="str">
        <f t="shared" si="5"/>
        <v>IC.PU.020211</v>
      </c>
      <c r="K70" s="2" t="s">
        <v>7960</v>
      </c>
      <c r="L70" t="str">
        <f t="shared" si="6"/>
        <v>Audible</v>
      </c>
      <c r="M70" s="12" t="str">
        <f t="shared" si="7"/>
        <v>PI.IC.PU.020211.01</v>
      </c>
      <c r="N70" s="12"/>
      <c r="O70" s="12" t="str">
        <f t="shared" si="8"/>
        <v>PH.IC.PU.020211.01</v>
      </c>
      <c r="Q70" s="12" t="str">
        <f t="shared" si="9"/>
        <v>CL.IC.PU.020211.01</v>
      </c>
    </row>
    <row r="71" spans="1:17" ht="15">
      <c r="A71" t="s">
        <v>7831</v>
      </c>
      <c r="C71" s="2" t="s">
        <v>7959</v>
      </c>
      <c r="E71" s="2" t="s">
        <v>7959</v>
      </c>
      <c r="F71" t="s">
        <v>7942</v>
      </c>
      <c r="G71" t="s">
        <v>7932</v>
      </c>
      <c r="H71" s="22" t="s">
        <v>1299</v>
      </c>
      <c r="I71" t="s">
        <v>7932</v>
      </c>
      <c r="J71" s="11" t="str">
        <f t="shared" si="5"/>
        <v>IC.PU.020212</v>
      </c>
      <c r="K71" s="2" t="s">
        <v>7960</v>
      </c>
      <c r="L71" t="str">
        <f t="shared" si="6"/>
        <v>Fine</v>
      </c>
      <c r="M71" s="12" t="str">
        <f t="shared" si="7"/>
        <v>PI.IC.PU.020212.01</v>
      </c>
      <c r="N71" s="12"/>
      <c r="O71" s="12" t="str">
        <f t="shared" si="8"/>
        <v>PH.IC.PU.020212.01</v>
      </c>
      <c r="Q71" s="12" t="str">
        <f t="shared" si="9"/>
        <v>CL.IC.PU.020212.01</v>
      </c>
    </row>
    <row r="72" spans="1:17" ht="15">
      <c r="A72" t="s">
        <v>7831</v>
      </c>
      <c r="C72" s="2" t="s">
        <v>9391</v>
      </c>
      <c r="E72" s="2" t="s">
        <v>9391</v>
      </c>
      <c r="F72" t="s">
        <v>7942</v>
      </c>
      <c r="G72" t="s">
        <v>7933</v>
      </c>
      <c r="H72" s="22" t="s">
        <v>1300</v>
      </c>
      <c r="I72" t="s">
        <v>7933</v>
      </c>
      <c r="J72" s="11" t="str">
        <f t="shared" si="5"/>
        <v>IC.PU.020213</v>
      </c>
      <c r="K72" s="2" t="s">
        <v>11324</v>
      </c>
      <c r="L72" t="str">
        <f t="shared" si="6"/>
        <v>Coarse</v>
      </c>
      <c r="M72" s="12" t="str">
        <f t="shared" si="7"/>
        <v>PI.IC.PU.020213.01</v>
      </c>
      <c r="N72" s="12"/>
      <c r="O72" s="12" t="str">
        <f t="shared" si="8"/>
        <v>PH.IC.PU.020213.01</v>
      </c>
      <c r="Q72" s="12" t="str">
        <f t="shared" si="9"/>
        <v>CL.IC.PU.020213.01</v>
      </c>
    </row>
    <row r="73" spans="1:17" ht="15">
      <c r="A73" t="s">
        <v>7831</v>
      </c>
      <c r="C73" s="2" t="s">
        <v>8121</v>
      </c>
      <c r="E73" s="2" t="s">
        <v>8121</v>
      </c>
      <c r="F73" t="s">
        <v>7942</v>
      </c>
      <c r="G73" t="s">
        <v>7934</v>
      </c>
      <c r="H73" s="22" t="s">
        <v>1301</v>
      </c>
      <c r="I73" t="s">
        <v>7935</v>
      </c>
      <c r="J73" s="11" t="str">
        <f t="shared" si="5"/>
        <v>IC.PU.020214</v>
      </c>
      <c r="K73" s="2" t="s">
        <v>11324</v>
      </c>
      <c r="L73" t="str">
        <f t="shared" si="6"/>
        <v>Cleared by coughing</v>
      </c>
      <c r="M73" s="12" t="str">
        <f t="shared" si="7"/>
        <v>PI.IC.PU.020214.01</v>
      </c>
      <c r="N73" s="12"/>
      <c r="O73" s="12" t="str">
        <f t="shared" si="8"/>
        <v>PH.IC.PU.020214.01</v>
      </c>
      <c r="Q73" s="12" t="str">
        <f t="shared" si="9"/>
        <v>CL.IC.PU.020214.01</v>
      </c>
    </row>
    <row r="74" spans="1:17" ht="15">
      <c r="A74" t="s">
        <v>7831</v>
      </c>
      <c r="C74" s="2" t="s">
        <v>8133</v>
      </c>
      <c r="E74" s="2" t="s">
        <v>8133</v>
      </c>
      <c r="F74" t="s">
        <v>7942</v>
      </c>
      <c r="G74" t="s">
        <v>7936</v>
      </c>
      <c r="H74" s="22" t="s">
        <v>1468</v>
      </c>
      <c r="I74" t="s">
        <v>7936</v>
      </c>
      <c r="J74" s="11" t="str">
        <f t="shared" si="5"/>
        <v>IC.PU.020215</v>
      </c>
      <c r="K74" s="2" t="s">
        <v>8134</v>
      </c>
      <c r="L74" t="str">
        <f t="shared" si="6"/>
        <v>Tracheal</v>
      </c>
      <c r="M74" s="12" t="str">
        <f t="shared" si="7"/>
        <v>PI.IC.PU.020215.01</v>
      </c>
      <c r="N74" s="12"/>
      <c r="O74" s="12" t="str">
        <f t="shared" si="8"/>
        <v>PH.IC.PU.020215.01</v>
      </c>
      <c r="Q74" s="12" t="str">
        <f t="shared" si="9"/>
        <v>CL.IC.PU.020215.01</v>
      </c>
    </row>
    <row r="75" spans="1:17" ht="15">
      <c r="A75" t="s">
        <v>7831</v>
      </c>
      <c r="C75" s="2" t="s">
        <v>8135</v>
      </c>
      <c r="E75" s="2" t="s">
        <v>8135</v>
      </c>
      <c r="F75" t="s">
        <v>7942</v>
      </c>
      <c r="G75" t="s">
        <v>7937</v>
      </c>
      <c r="H75" s="22" t="s">
        <v>1469</v>
      </c>
      <c r="I75" t="s">
        <v>7937</v>
      </c>
      <c r="J75" s="11" t="str">
        <f t="shared" si="5"/>
        <v>IC.PU.020216</v>
      </c>
      <c r="K75" s="2" t="s">
        <v>8136</v>
      </c>
      <c r="L75" t="str">
        <f t="shared" si="6"/>
        <v>Bronchial</v>
      </c>
      <c r="M75" s="12" t="str">
        <f t="shared" si="7"/>
        <v>PI.IC.PU.020216.01</v>
      </c>
      <c r="N75" s="12"/>
      <c r="O75" s="12" t="str">
        <f t="shared" si="8"/>
        <v>PH.IC.PU.020216.01</v>
      </c>
      <c r="Q75" s="12" t="str">
        <f t="shared" si="9"/>
        <v>CL.IC.PU.020216.01</v>
      </c>
    </row>
    <row r="76" spans="1:17" ht="15">
      <c r="A76" t="s">
        <v>7831</v>
      </c>
      <c r="C76" s="2" t="s">
        <v>7840</v>
      </c>
      <c r="E76" s="2" t="s">
        <v>7840</v>
      </c>
      <c r="F76" t="s">
        <v>7942</v>
      </c>
      <c r="G76" t="s">
        <v>7938</v>
      </c>
      <c r="H76" s="22" t="s">
        <v>1470</v>
      </c>
      <c r="I76" t="s">
        <v>7939</v>
      </c>
      <c r="J76" s="11" t="str">
        <f t="shared" si="5"/>
        <v>IC.PU.020217</v>
      </c>
      <c r="K76" s="2" t="s">
        <v>8137</v>
      </c>
      <c r="L76" t="str">
        <f t="shared" si="6"/>
        <v>Bronchovesicular</v>
      </c>
      <c r="M76" s="12" t="str">
        <f t="shared" si="7"/>
        <v>PI.IC.PU.020217.01</v>
      </c>
      <c r="N76" s="12"/>
      <c r="O76" s="12" t="str">
        <f t="shared" si="8"/>
        <v>PH.IC.PU.020217.01</v>
      </c>
      <c r="Q76" s="12" t="str">
        <f t="shared" si="9"/>
        <v>CL.IC.PU.020217.01</v>
      </c>
    </row>
    <row r="77" spans="1:17" ht="15">
      <c r="A77" t="s">
        <v>7831</v>
      </c>
      <c r="C77" s="2" t="s">
        <v>8138</v>
      </c>
      <c r="E77" s="2" t="s">
        <v>8138</v>
      </c>
      <c r="F77" t="s">
        <v>7942</v>
      </c>
      <c r="G77" t="s">
        <v>7940</v>
      </c>
      <c r="H77" s="22" t="s">
        <v>1251</v>
      </c>
      <c r="I77" t="s">
        <v>7940</v>
      </c>
      <c r="J77" s="11" t="str">
        <f t="shared" si="5"/>
        <v>IC.PU.020218</v>
      </c>
      <c r="K77" s="2" t="s">
        <v>8139</v>
      </c>
      <c r="L77" t="str">
        <f t="shared" si="6"/>
        <v>Vesicular</v>
      </c>
      <c r="M77" s="12" t="str">
        <f t="shared" si="7"/>
        <v>PI.IC.PU.020218.01</v>
      </c>
      <c r="N77" s="12"/>
      <c r="O77" s="12" t="str">
        <f t="shared" si="8"/>
        <v>PH.IC.PU.020218.01</v>
      </c>
      <c r="Q77" s="12" t="str">
        <f t="shared" si="9"/>
        <v>CL.IC.PU.020218.01</v>
      </c>
    </row>
    <row r="78" spans="1:17" ht="15">
      <c r="A78" t="s">
        <v>7831</v>
      </c>
      <c r="C78" s="2" t="s">
        <v>9391</v>
      </c>
      <c r="D78" t="s">
        <v>8765</v>
      </c>
      <c r="E78" s="2" t="s">
        <v>8140</v>
      </c>
      <c r="F78" t="s">
        <v>8159</v>
      </c>
      <c r="G78" t="s">
        <v>1639</v>
      </c>
      <c r="H78" s="22" t="s">
        <v>1396</v>
      </c>
      <c r="I78" t="s">
        <v>1639</v>
      </c>
      <c r="J78" s="11" t="str">
        <f t="shared" si="5"/>
        <v>IC.PU.020301</v>
      </c>
      <c r="K78" s="2" t="s">
        <v>7995</v>
      </c>
      <c r="L78" t="str">
        <f t="shared" si="6"/>
        <v>Clear</v>
      </c>
      <c r="M78" s="12" t="str">
        <f t="shared" si="7"/>
        <v>PI.IC.PU.020301.01</v>
      </c>
      <c r="N78" s="12"/>
      <c r="O78" s="12" t="str">
        <f t="shared" si="8"/>
        <v>PH.IC.PU.020301.01</v>
      </c>
      <c r="Q78" s="12" t="str">
        <f t="shared" si="9"/>
        <v>CL.IC.PU.020301.01</v>
      </c>
    </row>
    <row r="79" spans="1:17" ht="15">
      <c r="A79" t="s">
        <v>7831</v>
      </c>
      <c r="C79" s="2" t="s">
        <v>7996</v>
      </c>
      <c r="E79" s="2" t="s">
        <v>7997</v>
      </c>
      <c r="F79" t="s">
        <v>8159</v>
      </c>
      <c r="G79" t="s">
        <v>7769</v>
      </c>
      <c r="H79" s="22" t="s">
        <v>1398</v>
      </c>
      <c r="I79" t="s">
        <v>7769</v>
      </c>
      <c r="J79" s="11" t="str">
        <f t="shared" si="5"/>
        <v>IC.PU.020302</v>
      </c>
      <c r="K79" s="2" t="s">
        <v>9635</v>
      </c>
      <c r="L79" t="str">
        <f t="shared" si="6"/>
        <v>Crackles</v>
      </c>
      <c r="M79" s="12" t="str">
        <f t="shared" si="7"/>
        <v>PI.IC.PU.020302.01</v>
      </c>
      <c r="N79" s="12"/>
      <c r="O79" s="12" t="str">
        <f t="shared" si="8"/>
        <v>PH.IC.PU.020302.01</v>
      </c>
      <c r="Q79" s="12" t="str">
        <f t="shared" si="9"/>
        <v>CL.IC.PU.020302.01</v>
      </c>
    </row>
    <row r="80" spans="1:17" ht="15">
      <c r="A80" t="s">
        <v>7831</v>
      </c>
      <c r="C80" s="2" t="s">
        <v>7998</v>
      </c>
      <c r="E80" s="2" t="s">
        <v>7999</v>
      </c>
      <c r="F80" t="s">
        <v>8159</v>
      </c>
      <c r="G80" t="s">
        <v>7772</v>
      </c>
      <c r="H80" s="22" t="s">
        <v>1400</v>
      </c>
      <c r="I80" t="s">
        <v>7946</v>
      </c>
      <c r="J80" s="11" t="str">
        <f t="shared" si="5"/>
        <v>IC.PU.020303</v>
      </c>
      <c r="K80" s="2" t="s">
        <v>8000</v>
      </c>
      <c r="L80" t="str">
        <f t="shared" si="6"/>
        <v>Wheeze, Inspiratory</v>
      </c>
      <c r="M80" s="12" t="str">
        <f t="shared" si="7"/>
        <v>PI.IC.PU.020303.01</v>
      </c>
      <c r="N80" s="12"/>
      <c r="O80" s="12" t="str">
        <f t="shared" si="8"/>
        <v>PH.IC.PU.020303.01</v>
      </c>
      <c r="Q80" s="12" t="str">
        <f t="shared" si="9"/>
        <v>CL.IC.PU.020303.01</v>
      </c>
    </row>
    <row r="81" spans="1:17" ht="15">
      <c r="A81" t="s">
        <v>7831</v>
      </c>
      <c r="C81" s="2" t="s">
        <v>8001</v>
      </c>
      <c r="E81" s="2" t="s">
        <v>8002</v>
      </c>
      <c r="F81" t="s">
        <v>8159</v>
      </c>
      <c r="G81" t="s">
        <v>7775</v>
      </c>
      <c r="H81" s="22" t="s">
        <v>1402</v>
      </c>
      <c r="I81" t="s">
        <v>7948</v>
      </c>
      <c r="J81" s="11" t="str">
        <f t="shared" si="5"/>
        <v>IC.PU.020304</v>
      </c>
      <c r="K81" s="2" t="s">
        <v>11324</v>
      </c>
      <c r="L81" t="str">
        <f t="shared" si="6"/>
        <v>Wheeze, Expiratory</v>
      </c>
      <c r="M81" s="12" t="str">
        <f t="shared" si="7"/>
        <v>PI.IC.PU.020304.01</v>
      </c>
      <c r="N81" s="12"/>
      <c r="O81" s="12" t="str">
        <f t="shared" si="8"/>
        <v>PH.IC.PU.020304.01</v>
      </c>
      <c r="Q81" s="12" t="str">
        <f t="shared" si="9"/>
        <v>CL.IC.PU.020304.01</v>
      </c>
    </row>
    <row r="82" spans="1:17" ht="15">
      <c r="A82" t="s">
        <v>7831</v>
      </c>
      <c r="C82" s="2" t="s">
        <v>8003</v>
      </c>
      <c r="E82" s="2" t="s">
        <v>8004</v>
      </c>
      <c r="F82" t="s">
        <v>8159</v>
      </c>
      <c r="G82" t="s">
        <v>7919</v>
      </c>
      <c r="H82" s="22" t="s">
        <v>1404</v>
      </c>
      <c r="I82" t="s">
        <v>7920</v>
      </c>
      <c r="J82" s="11" t="str">
        <f t="shared" si="5"/>
        <v>IC.PU.020305</v>
      </c>
      <c r="K82" s="2" t="s">
        <v>8005</v>
      </c>
      <c r="L82" t="str">
        <f t="shared" si="6"/>
        <v>Wheeze, Inspiratory + Expiratory</v>
      </c>
      <c r="M82" s="12" t="str">
        <f t="shared" si="7"/>
        <v>PI.IC.PU.020305.01</v>
      </c>
      <c r="N82" s="12"/>
      <c r="O82" s="12" t="str">
        <f t="shared" si="8"/>
        <v>PH.IC.PU.020305.01</v>
      </c>
      <c r="Q82" s="12" t="str">
        <f t="shared" si="9"/>
        <v>CL.IC.PU.020305.01</v>
      </c>
    </row>
    <row r="83" spans="1:17" ht="15">
      <c r="A83" t="s">
        <v>7831</v>
      </c>
      <c r="C83" s="2" t="s">
        <v>7837</v>
      </c>
      <c r="E83" s="2" t="s">
        <v>7838</v>
      </c>
      <c r="F83" t="s">
        <v>8159</v>
      </c>
      <c r="G83" t="s">
        <v>7923</v>
      </c>
      <c r="H83" s="22" t="s">
        <v>1406</v>
      </c>
      <c r="I83" t="s">
        <v>7923</v>
      </c>
      <c r="J83" s="11" t="str">
        <f t="shared" si="5"/>
        <v>IC.PU.020306</v>
      </c>
      <c r="K83" s="2" t="s">
        <v>7839</v>
      </c>
      <c r="L83" t="str">
        <f t="shared" si="6"/>
        <v>Stridor</v>
      </c>
      <c r="M83" s="12" t="str">
        <f t="shared" si="7"/>
        <v>PI.IC.PU.020306.01</v>
      </c>
      <c r="N83" s="12"/>
      <c r="O83" s="12" t="str">
        <f t="shared" si="8"/>
        <v>PH.IC.PU.020306.01</v>
      </c>
      <c r="Q83" s="12" t="str">
        <f t="shared" si="9"/>
        <v>CL.IC.PU.020306.01</v>
      </c>
    </row>
    <row r="84" spans="1:17" ht="15">
      <c r="A84" t="s">
        <v>7831</v>
      </c>
      <c r="C84" s="2" t="s">
        <v>923</v>
      </c>
      <c r="E84" s="2" t="s">
        <v>1202</v>
      </c>
      <c r="F84" t="s">
        <v>8159</v>
      </c>
      <c r="G84" t="s">
        <v>7924</v>
      </c>
      <c r="H84" s="22" t="s">
        <v>1419</v>
      </c>
      <c r="I84" t="s">
        <v>7924</v>
      </c>
      <c r="J84" s="11" t="str">
        <f t="shared" si="5"/>
        <v>IC.PU.020307</v>
      </c>
      <c r="K84" s="2" t="s">
        <v>1192</v>
      </c>
      <c r="L84" t="str">
        <f t="shared" si="6"/>
        <v>Rhonchi</v>
      </c>
      <c r="M84" s="12" t="str">
        <f t="shared" si="7"/>
        <v>PI.IC.PU.020307.01</v>
      </c>
      <c r="N84" s="12"/>
      <c r="O84" s="12" t="str">
        <f t="shared" si="8"/>
        <v>PH.IC.PU.020307.01</v>
      </c>
      <c r="Q84" s="12" t="str">
        <f t="shared" si="9"/>
        <v>CL.IC.PU.020307.01</v>
      </c>
    </row>
    <row r="85" spans="1:17" ht="15">
      <c r="A85" t="s">
        <v>7831</v>
      </c>
      <c r="C85" s="2" t="s">
        <v>7840</v>
      </c>
      <c r="E85" s="2" t="s">
        <v>7841</v>
      </c>
      <c r="F85" t="s">
        <v>8159</v>
      </c>
      <c r="G85" t="s">
        <v>4753</v>
      </c>
      <c r="H85" s="22" t="s">
        <v>1550</v>
      </c>
      <c r="I85" t="s">
        <v>4753</v>
      </c>
      <c r="J85" s="11" t="str">
        <f t="shared" si="5"/>
        <v>IC.PU.020308</v>
      </c>
      <c r="K85" s="2" t="s">
        <v>8325</v>
      </c>
      <c r="L85" t="str">
        <f t="shared" si="6"/>
        <v>Decreased</v>
      </c>
      <c r="M85" s="12" t="str">
        <f t="shared" si="7"/>
        <v>PI.IC.PU.020308.01</v>
      </c>
      <c r="N85" s="12"/>
      <c r="O85" s="12" t="str">
        <f t="shared" si="8"/>
        <v>PH.IC.PU.020308.01</v>
      </c>
      <c r="Q85" s="12" t="str">
        <f t="shared" si="9"/>
        <v>CL.IC.PU.020308.01</v>
      </c>
    </row>
    <row r="86" spans="1:17" ht="15">
      <c r="A86" t="s">
        <v>7831</v>
      </c>
      <c r="C86" s="2" t="s">
        <v>8326</v>
      </c>
      <c r="E86" s="2" t="s">
        <v>9640</v>
      </c>
      <c r="F86" t="s">
        <v>8159</v>
      </c>
      <c r="G86" t="s">
        <v>2790</v>
      </c>
      <c r="H86" s="22" t="s">
        <v>1551</v>
      </c>
      <c r="I86" t="s">
        <v>2790</v>
      </c>
      <c r="J86" s="11" t="str">
        <f t="shared" si="5"/>
        <v>IC.PU.020309</v>
      </c>
      <c r="K86" s="2" t="s">
        <v>8160</v>
      </c>
      <c r="L86" t="str">
        <f t="shared" si="6"/>
        <v>Absent</v>
      </c>
      <c r="M86" s="12" t="str">
        <f t="shared" si="7"/>
        <v>PI.IC.PU.020309.01</v>
      </c>
      <c r="N86" s="12"/>
      <c r="O86" s="12" t="str">
        <f t="shared" si="8"/>
        <v>PH.IC.PU.020309.01</v>
      </c>
      <c r="Q86" s="12" t="str">
        <f t="shared" si="9"/>
        <v>CL.IC.PU.020309.01</v>
      </c>
    </row>
    <row r="87" spans="1:17" ht="15">
      <c r="A87" t="s">
        <v>7831</v>
      </c>
      <c r="C87" s="2" t="s">
        <v>9797</v>
      </c>
      <c r="E87" s="2" t="s">
        <v>9640</v>
      </c>
      <c r="F87" t="s">
        <v>8159</v>
      </c>
      <c r="G87" t="s">
        <v>7926</v>
      </c>
      <c r="H87" s="22" t="s">
        <v>1571</v>
      </c>
      <c r="I87" t="s">
        <v>7927</v>
      </c>
      <c r="J87" s="11" t="str">
        <f t="shared" si="5"/>
        <v>IC.PU.020310</v>
      </c>
      <c r="K87" s="2" t="s">
        <v>8161</v>
      </c>
      <c r="L87" t="str">
        <f t="shared" si="6"/>
        <v>Pleural friction rub</v>
      </c>
      <c r="M87" s="12" t="str">
        <f t="shared" si="7"/>
        <v>PI.IC.PU.020310.01</v>
      </c>
      <c r="N87" s="12"/>
      <c r="O87" s="12" t="str">
        <f t="shared" si="8"/>
        <v>PH.IC.PU.020310.01</v>
      </c>
      <c r="Q87" s="12" t="str">
        <f t="shared" si="9"/>
        <v>CL.IC.PU.020310.01</v>
      </c>
    </row>
    <row r="88" spans="1:17" ht="15">
      <c r="A88" t="s">
        <v>7831</v>
      </c>
      <c r="C88" s="2" t="s">
        <v>8162</v>
      </c>
      <c r="E88" s="2" t="s">
        <v>8163</v>
      </c>
      <c r="F88" t="s">
        <v>8159</v>
      </c>
      <c r="G88" t="s">
        <v>7929</v>
      </c>
      <c r="H88" s="22" t="s">
        <v>1298</v>
      </c>
      <c r="I88" t="s">
        <v>7929</v>
      </c>
      <c r="J88" s="11" t="str">
        <f t="shared" si="5"/>
        <v>IC.PU.020311</v>
      </c>
      <c r="K88" s="2" t="s">
        <v>8164</v>
      </c>
      <c r="L88" t="str">
        <f t="shared" si="6"/>
        <v>Audible</v>
      </c>
      <c r="M88" s="12" t="str">
        <f t="shared" si="7"/>
        <v>PI.IC.PU.020311.01</v>
      </c>
      <c r="N88" s="12"/>
      <c r="O88" s="12" t="str">
        <f t="shared" si="8"/>
        <v>PH.IC.PU.020311.01</v>
      </c>
      <c r="Q88" s="12" t="str">
        <f t="shared" si="9"/>
        <v>CL.IC.PU.020311.01</v>
      </c>
    </row>
    <row r="89" spans="1:17" ht="15">
      <c r="A89" t="s">
        <v>7831</v>
      </c>
      <c r="C89" s="2" t="s">
        <v>8165</v>
      </c>
      <c r="E89" s="2" t="s">
        <v>8166</v>
      </c>
      <c r="F89" t="s">
        <v>8159</v>
      </c>
      <c r="G89" t="s">
        <v>7932</v>
      </c>
      <c r="H89" s="22" t="s">
        <v>1299</v>
      </c>
      <c r="I89" t="s">
        <v>7932</v>
      </c>
      <c r="J89" s="11" t="str">
        <f t="shared" si="5"/>
        <v>IC.PU.020312</v>
      </c>
      <c r="K89" s="2" t="s">
        <v>8167</v>
      </c>
      <c r="L89" t="str">
        <f t="shared" si="6"/>
        <v>Fine</v>
      </c>
      <c r="M89" s="12" t="str">
        <f t="shared" si="7"/>
        <v>PI.IC.PU.020312.01</v>
      </c>
      <c r="N89" s="12"/>
      <c r="O89" s="12" t="str">
        <f t="shared" si="8"/>
        <v>PH.IC.PU.020312.01</v>
      </c>
      <c r="Q89" s="12" t="str">
        <f t="shared" si="9"/>
        <v>CL.IC.PU.020312.01</v>
      </c>
    </row>
    <row r="90" spans="1:17" ht="15">
      <c r="A90" t="s">
        <v>7831</v>
      </c>
      <c r="C90" s="2" t="s">
        <v>923</v>
      </c>
      <c r="E90" s="2" t="s">
        <v>1202</v>
      </c>
      <c r="F90" t="s">
        <v>8159</v>
      </c>
      <c r="G90" t="s">
        <v>7933</v>
      </c>
      <c r="H90" s="22" t="s">
        <v>1300</v>
      </c>
      <c r="I90" t="s">
        <v>7933</v>
      </c>
      <c r="J90" s="11" t="str">
        <f t="shared" si="5"/>
        <v>IC.PU.020313</v>
      </c>
      <c r="K90" s="2" t="s">
        <v>1192</v>
      </c>
      <c r="L90" t="str">
        <f t="shared" si="6"/>
        <v>Coarse</v>
      </c>
      <c r="M90" s="12" t="str">
        <f t="shared" si="7"/>
        <v>PI.IC.PU.020313.01</v>
      </c>
      <c r="N90" s="12"/>
      <c r="O90" s="12" t="str">
        <f t="shared" si="8"/>
        <v>PH.IC.PU.020313.01</v>
      </c>
      <c r="Q90" s="12" t="str">
        <f t="shared" si="9"/>
        <v>CL.IC.PU.020313.01</v>
      </c>
    </row>
    <row r="91" spans="1:17" ht="15">
      <c r="A91" t="s">
        <v>7831</v>
      </c>
      <c r="C91" s="2" t="s">
        <v>923</v>
      </c>
      <c r="E91" s="2" t="s">
        <v>1202</v>
      </c>
      <c r="F91" t="s">
        <v>8159</v>
      </c>
      <c r="G91" t="s">
        <v>7934</v>
      </c>
      <c r="H91" s="22" t="s">
        <v>1301</v>
      </c>
      <c r="I91" t="s">
        <v>7935</v>
      </c>
      <c r="J91" s="11" t="str">
        <f t="shared" si="5"/>
        <v>IC.PU.020314</v>
      </c>
      <c r="K91" s="2" t="s">
        <v>1192</v>
      </c>
      <c r="L91" t="str">
        <f t="shared" si="6"/>
        <v>Cleared by coughing</v>
      </c>
      <c r="M91" s="12" t="str">
        <f t="shared" si="7"/>
        <v>PI.IC.PU.020314.01</v>
      </c>
      <c r="N91" s="12"/>
      <c r="O91" s="12" t="str">
        <f t="shared" si="8"/>
        <v>PH.IC.PU.020314.01</v>
      </c>
      <c r="Q91" s="12" t="str">
        <f t="shared" si="9"/>
        <v>CL.IC.PU.020314.01</v>
      </c>
    </row>
    <row r="92" spans="1:17" ht="15">
      <c r="A92" t="s">
        <v>7831</v>
      </c>
      <c r="C92" s="2" t="s">
        <v>923</v>
      </c>
      <c r="E92" s="2" t="s">
        <v>1202</v>
      </c>
      <c r="F92" t="s">
        <v>8159</v>
      </c>
      <c r="G92" t="s">
        <v>7936</v>
      </c>
      <c r="H92" s="22" t="s">
        <v>1468</v>
      </c>
      <c r="I92" t="s">
        <v>7936</v>
      </c>
      <c r="J92" s="11" t="str">
        <f t="shared" si="5"/>
        <v>IC.PU.020315</v>
      </c>
      <c r="K92" s="2" t="s">
        <v>1192</v>
      </c>
      <c r="L92" t="str">
        <f t="shared" si="6"/>
        <v>Tracheal</v>
      </c>
      <c r="M92" s="12" t="str">
        <f t="shared" si="7"/>
        <v>PI.IC.PU.020315.01</v>
      </c>
      <c r="N92" s="12"/>
      <c r="O92" s="12" t="str">
        <f t="shared" si="8"/>
        <v>PH.IC.PU.020315.01</v>
      </c>
      <c r="Q92" s="12" t="str">
        <f t="shared" si="9"/>
        <v>CL.IC.PU.020315.01</v>
      </c>
    </row>
    <row r="93" spans="1:17" ht="15">
      <c r="A93" t="s">
        <v>7831</v>
      </c>
      <c r="C93" s="2" t="s">
        <v>923</v>
      </c>
      <c r="E93" s="2" t="s">
        <v>1202</v>
      </c>
      <c r="F93" t="s">
        <v>8159</v>
      </c>
      <c r="G93" t="s">
        <v>7937</v>
      </c>
      <c r="H93" s="22" t="s">
        <v>1469</v>
      </c>
      <c r="I93" t="s">
        <v>7937</v>
      </c>
      <c r="J93" s="11" t="str">
        <f t="shared" si="5"/>
        <v>IC.PU.020316</v>
      </c>
      <c r="K93" s="2" t="s">
        <v>1192</v>
      </c>
      <c r="L93" t="str">
        <f t="shared" si="6"/>
        <v>Bronchial</v>
      </c>
      <c r="M93" s="12" t="str">
        <f t="shared" si="7"/>
        <v>PI.IC.PU.020316.01</v>
      </c>
      <c r="N93" s="12"/>
      <c r="O93" s="12" t="str">
        <f t="shared" si="8"/>
        <v>PH.IC.PU.020316.01</v>
      </c>
      <c r="Q93" s="12" t="str">
        <f t="shared" si="9"/>
        <v>CL.IC.PU.020316.01</v>
      </c>
    </row>
    <row r="94" spans="1:17" ht="15">
      <c r="A94" t="s">
        <v>7831</v>
      </c>
      <c r="C94" s="2" t="s">
        <v>923</v>
      </c>
      <c r="E94" s="2" t="s">
        <v>1202</v>
      </c>
      <c r="F94" t="s">
        <v>8159</v>
      </c>
      <c r="G94" t="s">
        <v>7938</v>
      </c>
      <c r="H94" s="22" t="s">
        <v>1470</v>
      </c>
      <c r="I94" t="s">
        <v>7939</v>
      </c>
      <c r="J94" s="11" t="str">
        <f t="shared" si="5"/>
        <v>IC.PU.020317</v>
      </c>
      <c r="K94" s="2" t="s">
        <v>1192</v>
      </c>
      <c r="L94" t="str">
        <f t="shared" si="6"/>
        <v>Bronchovesicular</v>
      </c>
      <c r="M94" s="12" t="str">
        <f t="shared" si="7"/>
        <v>PI.IC.PU.020317.01</v>
      </c>
      <c r="N94" s="12"/>
      <c r="O94" s="12" t="str">
        <f t="shared" si="8"/>
        <v>PH.IC.PU.020317.01</v>
      </c>
      <c r="Q94" s="12" t="str">
        <f t="shared" si="9"/>
        <v>CL.IC.PU.020317.01</v>
      </c>
    </row>
    <row r="95" spans="1:17" ht="15">
      <c r="A95" t="s">
        <v>7831</v>
      </c>
      <c r="C95" s="2" t="s">
        <v>923</v>
      </c>
      <c r="E95" s="2" t="s">
        <v>1202</v>
      </c>
      <c r="F95" t="s">
        <v>8159</v>
      </c>
      <c r="G95" t="s">
        <v>7940</v>
      </c>
      <c r="H95" s="22" t="s">
        <v>1251</v>
      </c>
      <c r="I95" t="s">
        <v>7940</v>
      </c>
      <c r="J95" s="11" t="str">
        <f t="shared" si="5"/>
        <v>IC.PU.020318</v>
      </c>
      <c r="K95" s="2" t="s">
        <v>1192</v>
      </c>
      <c r="L95" t="str">
        <f t="shared" si="6"/>
        <v>Vesicular</v>
      </c>
      <c r="M95" s="12" t="str">
        <f t="shared" si="7"/>
        <v>PI.IC.PU.020318.01</v>
      </c>
      <c r="N95" s="12"/>
      <c r="O95" s="12" t="str">
        <f t="shared" si="8"/>
        <v>PH.IC.PU.020318.01</v>
      </c>
      <c r="Q95" s="12" t="str">
        <f t="shared" si="9"/>
        <v>CL.IC.PU.020318.01</v>
      </c>
    </row>
    <row r="96" spans="1:17" ht="15">
      <c r="A96" t="s">
        <v>7831</v>
      </c>
      <c r="C96" s="2" t="s">
        <v>923</v>
      </c>
      <c r="D96" t="s">
        <v>8168</v>
      </c>
      <c r="E96" s="2" t="s">
        <v>7070</v>
      </c>
      <c r="F96" t="s">
        <v>8169</v>
      </c>
      <c r="G96" t="s">
        <v>1639</v>
      </c>
      <c r="H96" s="22" t="s">
        <v>1396</v>
      </c>
      <c r="I96" t="s">
        <v>1639</v>
      </c>
      <c r="J96" s="11" t="str">
        <f t="shared" si="5"/>
        <v>IC.PU.020401</v>
      </c>
      <c r="K96" s="2" t="s">
        <v>1192</v>
      </c>
      <c r="L96" t="str">
        <f t="shared" si="6"/>
        <v>Clear</v>
      </c>
      <c r="M96" s="12" t="str">
        <f t="shared" si="7"/>
        <v>PI.IC.PU.020401.01</v>
      </c>
      <c r="N96" s="12"/>
      <c r="O96" s="12" t="str">
        <f t="shared" si="8"/>
        <v>PH.IC.PU.020401.01</v>
      </c>
      <c r="Q96" s="12" t="str">
        <f t="shared" si="9"/>
        <v>CL.IC.PU.020401.01</v>
      </c>
    </row>
    <row r="97" spans="1:17" ht="15">
      <c r="A97" t="s">
        <v>7831</v>
      </c>
      <c r="C97" s="2" t="s">
        <v>923</v>
      </c>
      <c r="E97" s="2" t="s">
        <v>7070</v>
      </c>
      <c r="F97" t="s">
        <v>8169</v>
      </c>
      <c r="G97" t="s">
        <v>7769</v>
      </c>
      <c r="H97" s="22" t="s">
        <v>1398</v>
      </c>
      <c r="I97" t="s">
        <v>7769</v>
      </c>
      <c r="J97" s="11" t="str">
        <f t="shared" si="5"/>
        <v>IC.PU.020402</v>
      </c>
      <c r="K97" s="2" t="s">
        <v>1192</v>
      </c>
      <c r="L97" t="str">
        <f t="shared" si="6"/>
        <v>Crackles</v>
      </c>
      <c r="M97" s="12" t="str">
        <f t="shared" si="7"/>
        <v>PI.IC.PU.020402.01</v>
      </c>
      <c r="N97" s="12"/>
      <c r="O97" s="12" t="str">
        <f t="shared" si="8"/>
        <v>PH.IC.PU.020402.01</v>
      </c>
      <c r="Q97" s="12" t="str">
        <f t="shared" si="9"/>
        <v>CL.IC.PU.020402.01</v>
      </c>
    </row>
    <row r="98" spans="1:17" ht="15">
      <c r="A98" t="s">
        <v>7831</v>
      </c>
      <c r="C98" s="2" t="s">
        <v>923</v>
      </c>
      <c r="E98" s="2" t="s">
        <v>7070</v>
      </c>
      <c r="F98" t="s">
        <v>8169</v>
      </c>
      <c r="G98" t="s">
        <v>8170</v>
      </c>
      <c r="H98" s="22" t="s">
        <v>1400</v>
      </c>
      <c r="I98" t="s">
        <v>7946</v>
      </c>
      <c r="J98" s="11" t="str">
        <f t="shared" si="5"/>
        <v>IC.PU.020403</v>
      </c>
      <c r="K98" s="2" t="s">
        <v>1192</v>
      </c>
      <c r="L98" t="str">
        <f t="shared" si="6"/>
        <v>Wheeze, inspiratory</v>
      </c>
      <c r="M98" s="12" t="str">
        <f t="shared" si="7"/>
        <v>PI.IC.PU.020403.01</v>
      </c>
      <c r="N98" s="12"/>
      <c r="O98" s="12" t="str">
        <f t="shared" si="8"/>
        <v>PH.IC.PU.020403.01</v>
      </c>
      <c r="Q98" s="12" t="str">
        <f t="shared" si="9"/>
        <v>CL.IC.PU.020403.01</v>
      </c>
    </row>
    <row r="99" spans="1:17" ht="15">
      <c r="A99" t="s">
        <v>7831</v>
      </c>
      <c r="C99" s="2" t="s">
        <v>923</v>
      </c>
      <c r="E99" s="2" t="s">
        <v>7070</v>
      </c>
      <c r="F99" t="s">
        <v>8169</v>
      </c>
      <c r="G99" t="s">
        <v>8006</v>
      </c>
      <c r="H99" s="22" t="s">
        <v>1402</v>
      </c>
      <c r="I99" t="s">
        <v>7948</v>
      </c>
      <c r="J99" s="11" t="str">
        <f t="shared" si="5"/>
        <v>IC.PU.020404</v>
      </c>
      <c r="K99" s="2" t="s">
        <v>1192</v>
      </c>
      <c r="L99" t="str">
        <f t="shared" si="6"/>
        <v>Wheeze, expiratory</v>
      </c>
      <c r="M99" s="12" t="str">
        <f t="shared" si="7"/>
        <v>PI.IC.PU.020404.01</v>
      </c>
      <c r="N99" s="12"/>
      <c r="O99" s="12" t="str">
        <f t="shared" si="8"/>
        <v>PH.IC.PU.020404.01</v>
      </c>
      <c r="Q99" s="12" t="str">
        <f t="shared" si="9"/>
        <v>CL.IC.PU.020404.01</v>
      </c>
    </row>
    <row r="100" spans="1:17" ht="15">
      <c r="A100" t="s">
        <v>7831</v>
      </c>
      <c r="C100" s="2" t="s">
        <v>923</v>
      </c>
      <c r="E100" s="2" t="s">
        <v>7070</v>
      </c>
      <c r="F100" t="s">
        <v>8169</v>
      </c>
      <c r="G100" t="s">
        <v>8007</v>
      </c>
      <c r="H100" s="22" t="s">
        <v>1404</v>
      </c>
      <c r="I100" t="s">
        <v>8008</v>
      </c>
      <c r="J100" s="11" t="str">
        <f t="shared" si="5"/>
        <v>IC.PU.020405</v>
      </c>
      <c r="K100" s="2" t="s">
        <v>1192</v>
      </c>
      <c r="L100" t="str">
        <f t="shared" si="6"/>
        <v>Wheeze, inspiratory &amp; expiratory</v>
      </c>
      <c r="M100" s="12" t="str">
        <f t="shared" si="7"/>
        <v>PI.IC.PU.020405.01</v>
      </c>
      <c r="N100" s="12"/>
      <c r="O100" s="12" t="str">
        <f t="shared" si="8"/>
        <v>PH.IC.PU.020405.01</v>
      </c>
      <c r="Q100" s="12" t="str">
        <f t="shared" si="9"/>
        <v>CL.IC.PU.020405.01</v>
      </c>
    </row>
    <row r="101" spans="1:17" ht="15">
      <c r="A101" t="s">
        <v>7831</v>
      </c>
      <c r="C101" s="2" t="s">
        <v>923</v>
      </c>
      <c r="E101" s="2" t="s">
        <v>7070</v>
      </c>
      <c r="F101" t="s">
        <v>8169</v>
      </c>
      <c r="G101" t="s">
        <v>7923</v>
      </c>
      <c r="H101" s="22" t="s">
        <v>1406</v>
      </c>
      <c r="I101" t="s">
        <v>7923</v>
      </c>
      <c r="J101" s="11" t="str">
        <f t="shared" si="5"/>
        <v>IC.PU.020406</v>
      </c>
      <c r="K101" s="2" t="s">
        <v>1192</v>
      </c>
      <c r="L101" t="str">
        <f t="shared" si="6"/>
        <v>Stridor</v>
      </c>
      <c r="M101" s="12" t="str">
        <f t="shared" si="7"/>
        <v>PI.IC.PU.020406.01</v>
      </c>
      <c r="N101" s="12"/>
      <c r="O101" s="12" t="str">
        <f t="shared" si="8"/>
        <v>PH.IC.PU.020406.01</v>
      </c>
      <c r="Q101" s="12" t="str">
        <f t="shared" si="9"/>
        <v>CL.IC.PU.020406.01</v>
      </c>
    </row>
    <row r="102" spans="1:17" ht="15">
      <c r="A102" t="s">
        <v>7831</v>
      </c>
      <c r="C102" s="2" t="s">
        <v>923</v>
      </c>
      <c r="E102" s="2" t="s">
        <v>7070</v>
      </c>
      <c r="F102" t="s">
        <v>8169</v>
      </c>
      <c r="G102" t="s">
        <v>7924</v>
      </c>
      <c r="H102" s="22" t="s">
        <v>1419</v>
      </c>
      <c r="I102" t="s">
        <v>7924</v>
      </c>
      <c r="J102" s="11" t="str">
        <f t="shared" si="5"/>
        <v>IC.PU.020407</v>
      </c>
      <c r="K102" s="2" t="s">
        <v>1192</v>
      </c>
      <c r="L102" t="str">
        <f t="shared" si="6"/>
        <v>Rhonchi</v>
      </c>
      <c r="M102" s="12" t="str">
        <f t="shared" si="7"/>
        <v>PI.IC.PU.020407.01</v>
      </c>
      <c r="N102" s="12"/>
      <c r="O102" s="12" t="str">
        <f t="shared" si="8"/>
        <v>PH.IC.PU.020407.01</v>
      </c>
      <c r="Q102" s="12" t="str">
        <f t="shared" si="9"/>
        <v>CL.IC.PU.020407.01</v>
      </c>
    </row>
    <row r="103" spans="1:17" ht="15">
      <c r="A103" t="s">
        <v>7831</v>
      </c>
      <c r="C103" s="2" t="s">
        <v>923</v>
      </c>
      <c r="E103" s="2" t="s">
        <v>7070</v>
      </c>
      <c r="F103" t="s">
        <v>8169</v>
      </c>
      <c r="G103" t="s">
        <v>4753</v>
      </c>
      <c r="H103" s="22" t="s">
        <v>1550</v>
      </c>
      <c r="I103" t="s">
        <v>4753</v>
      </c>
      <c r="J103" s="11" t="str">
        <f t="shared" si="5"/>
        <v>IC.PU.020408</v>
      </c>
      <c r="K103" s="2" t="s">
        <v>1192</v>
      </c>
      <c r="L103" t="str">
        <f t="shared" si="6"/>
        <v>Decreased</v>
      </c>
      <c r="M103" s="12" t="str">
        <f t="shared" si="7"/>
        <v>PI.IC.PU.020408.01</v>
      </c>
      <c r="N103" s="12"/>
      <c r="O103" s="12" t="str">
        <f t="shared" si="8"/>
        <v>PH.IC.PU.020408.01</v>
      </c>
      <c r="Q103" s="12" t="str">
        <f t="shared" si="9"/>
        <v>CL.IC.PU.020408.01</v>
      </c>
    </row>
    <row r="104" spans="1:17" ht="15">
      <c r="A104" t="s">
        <v>7831</v>
      </c>
      <c r="C104" s="2" t="s">
        <v>923</v>
      </c>
      <c r="E104" s="2" t="s">
        <v>7070</v>
      </c>
      <c r="F104" t="s">
        <v>8169</v>
      </c>
      <c r="G104" t="s">
        <v>2790</v>
      </c>
      <c r="H104" s="22" t="s">
        <v>1551</v>
      </c>
      <c r="I104" t="s">
        <v>2790</v>
      </c>
      <c r="J104" s="11" t="str">
        <f t="shared" si="5"/>
        <v>IC.PU.020409</v>
      </c>
      <c r="K104" s="2" t="s">
        <v>1192</v>
      </c>
      <c r="L104" t="str">
        <f t="shared" si="6"/>
        <v>Absent</v>
      </c>
      <c r="M104" s="12" t="str">
        <f t="shared" si="7"/>
        <v>PI.IC.PU.020409.01</v>
      </c>
      <c r="N104" s="12"/>
      <c r="O104" s="12" t="str">
        <f t="shared" si="8"/>
        <v>PH.IC.PU.020409.01</v>
      </c>
      <c r="Q104" s="12" t="str">
        <f t="shared" si="9"/>
        <v>CL.IC.PU.020409.01</v>
      </c>
    </row>
    <row r="105" spans="1:17" ht="15">
      <c r="A105" t="s">
        <v>7831</v>
      </c>
      <c r="C105" s="2" t="s">
        <v>923</v>
      </c>
      <c r="E105" s="2" t="s">
        <v>7070</v>
      </c>
      <c r="F105" t="s">
        <v>8169</v>
      </c>
      <c r="G105" t="s">
        <v>7926</v>
      </c>
      <c r="H105" s="22" t="s">
        <v>1571</v>
      </c>
      <c r="I105" t="s">
        <v>7927</v>
      </c>
      <c r="J105" s="11" t="str">
        <f t="shared" si="5"/>
        <v>IC.PU.020410</v>
      </c>
      <c r="K105" s="2" t="s">
        <v>1192</v>
      </c>
      <c r="L105" t="str">
        <f t="shared" si="6"/>
        <v>Pleural friction rub</v>
      </c>
      <c r="M105" s="12" t="str">
        <f t="shared" si="7"/>
        <v>PI.IC.PU.020410.01</v>
      </c>
      <c r="N105" s="12"/>
      <c r="O105" s="12" t="str">
        <f t="shared" si="8"/>
        <v>PH.IC.PU.020410.01</v>
      </c>
      <c r="Q105" s="12" t="str">
        <f t="shared" si="9"/>
        <v>CL.IC.PU.020410.01</v>
      </c>
    </row>
    <row r="106" spans="1:17" ht="15">
      <c r="A106" t="s">
        <v>7831</v>
      </c>
      <c r="C106" s="2" t="s">
        <v>923</v>
      </c>
      <c r="E106" s="2" t="s">
        <v>7070</v>
      </c>
      <c r="F106" t="s">
        <v>8169</v>
      </c>
      <c r="G106" t="s">
        <v>7929</v>
      </c>
      <c r="H106" s="22" t="s">
        <v>1298</v>
      </c>
      <c r="I106" t="s">
        <v>7929</v>
      </c>
      <c r="J106" s="11" t="str">
        <f t="shared" si="5"/>
        <v>IC.PU.020411</v>
      </c>
      <c r="K106" s="2" t="s">
        <v>1192</v>
      </c>
      <c r="L106" t="str">
        <f t="shared" si="6"/>
        <v>Audible</v>
      </c>
      <c r="M106" s="12" t="str">
        <f t="shared" si="7"/>
        <v>PI.IC.PU.020411.01</v>
      </c>
      <c r="N106" s="12"/>
      <c r="O106" s="12" t="str">
        <f t="shared" si="8"/>
        <v>PH.IC.PU.020411.01</v>
      </c>
      <c r="Q106" s="12" t="str">
        <f t="shared" si="9"/>
        <v>CL.IC.PU.020411.01</v>
      </c>
    </row>
    <row r="107" spans="1:17" ht="15">
      <c r="A107" t="s">
        <v>7831</v>
      </c>
      <c r="C107" s="2" t="s">
        <v>923</v>
      </c>
      <c r="E107" s="2" t="s">
        <v>7070</v>
      </c>
      <c r="F107" t="s">
        <v>8169</v>
      </c>
      <c r="G107" t="s">
        <v>7932</v>
      </c>
      <c r="H107" s="22" t="s">
        <v>1299</v>
      </c>
      <c r="I107" t="s">
        <v>7932</v>
      </c>
      <c r="J107" s="11" t="str">
        <f t="shared" si="5"/>
        <v>IC.PU.020412</v>
      </c>
      <c r="K107" s="2" t="s">
        <v>1192</v>
      </c>
      <c r="L107" t="str">
        <f t="shared" si="6"/>
        <v>Fine</v>
      </c>
      <c r="M107" s="12" t="str">
        <f t="shared" si="7"/>
        <v>PI.IC.PU.020412.01</v>
      </c>
      <c r="N107" s="12"/>
      <c r="O107" s="12" t="str">
        <f t="shared" si="8"/>
        <v>PH.IC.PU.020412.01</v>
      </c>
      <c r="Q107" s="12" t="str">
        <f t="shared" si="9"/>
        <v>CL.IC.PU.020412.01</v>
      </c>
    </row>
    <row r="108" spans="1:17" ht="15">
      <c r="A108" t="s">
        <v>7831</v>
      </c>
      <c r="C108" s="2" t="s">
        <v>923</v>
      </c>
      <c r="E108" s="2" t="s">
        <v>7070</v>
      </c>
      <c r="F108" t="s">
        <v>8169</v>
      </c>
      <c r="G108" t="s">
        <v>7933</v>
      </c>
      <c r="H108" s="22" t="s">
        <v>1300</v>
      </c>
      <c r="I108" t="s">
        <v>7933</v>
      </c>
      <c r="J108" s="11" t="str">
        <f t="shared" si="5"/>
        <v>IC.PU.020413</v>
      </c>
      <c r="K108" s="2" t="s">
        <v>1192</v>
      </c>
      <c r="L108" t="str">
        <f t="shared" si="6"/>
        <v>Coarse</v>
      </c>
      <c r="M108" s="12" t="str">
        <f t="shared" si="7"/>
        <v>PI.IC.PU.020413.01</v>
      </c>
      <c r="N108" s="12"/>
      <c r="O108" s="12" t="str">
        <f t="shared" si="8"/>
        <v>PH.IC.PU.020413.01</v>
      </c>
      <c r="Q108" s="12" t="str">
        <f t="shared" si="9"/>
        <v>CL.IC.PU.020413.01</v>
      </c>
    </row>
    <row r="109" spans="1:17" ht="15">
      <c r="A109" t="s">
        <v>7831</v>
      </c>
      <c r="C109" s="2" t="s">
        <v>923</v>
      </c>
      <c r="E109" s="2" t="s">
        <v>7070</v>
      </c>
      <c r="F109" t="s">
        <v>8169</v>
      </c>
      <c r="G109" t="s">
        <v>7934</v>
      </c>
      <c r="H109" s="22" t="s">
        <v>1301</v>
      </c>
      <c r="I109" t="s">
        <v>7935</v>
      </c>
      <c r="J109" s="11" t="str">
        <f t="shared" si="5"/>
        <v>IC.PU.020414</v>
      </c>
      <c r="K109" s="2" t="s">
        <v>1192</v>
      </c>
      <c r="L109" t="str">
        <f t="shared" si="6"/>
        <v>Cleared by coughing</v>
      </c>
      <c r="M109" s="12" t="str">
        <f t="shared" si="7"/>
        <v>PI.IC.PU.020414.01</v>
      </c>
      <c r="N109" s="12"/>
      <c r="O109" s="12" t="str">
        <f t="shared" si="8"/>
        <v>PH.IC.PU.020414.01</v>
      </c>
      <c r="Q109" s="12" t="str">
        <f t="shared" si="9"/>
        <v>CL.IC.PU.020414.01</v>
      </c>
    </row>
    <row r="110" spans="1:17" ht="15">
      <c r="A110" t="s">
        <v>7831</v>
      </c>
      <c r="C110" s="2" t="s">
        <v>923</v>
      </c>
      <c r="E110" s="2" t="s">
        <v>7070</v>
      </c>
      <c r="F110" t="s">
        <v>8169</v>
      </c>
      <c r="G110" t="s">
        <v>7936</v>
      </c>
      <c r="H110" s="22" t="s">
        <v>1468</v>
      </c>
      <c r="I110" t="s">
        <v>7936</v>
      </c>
      <c r="J110" s="11" t="str">
        <f t="shared" si="5"/>
        <v>IC.PU.020415</v>
      </c>
      <c r="K110" s="2" t="s">
        <v>1192</v>
      </c>
      <c r="L110" t="str">
        <f t="shared" si="6"/>
        <v>Tracheal</v>
      </c>
      <c r="M110" s="12" t="str">
        <f t="shared" si="7"/>
        <v>PI.IC.PU.020415.01</v>
      </c>
      <c r="N110" s="12"/>
      <c r="O110" s="12" t="str">
        <f t="shared" si="8"/>
        <v>PH.IC.PU.020415.01</v>
      </c>
      <c r="Q110" s="12" t="str">
        <f t="shared" si="9"/>
        <v>CL.IC.PU.020415.01</v>
      </c>
    </row>
    <row r="111" spans="1:17" ht="15">
      <c r="A111" t="s">
        <v>7831</v>
      </c>
      <c r="C111" s="2" t="s">
        <v>923</v>
      </c>
      <c r="E111" s="2" t="s">
        <v>7070</v>
      </c>
      <c r="F111" t="s">
        <v>8169</v>
      </c>
      <c r="G111" t="s">
        <v>7937</v>
      </c>
      <c r="H111" s="22" t="s">
        <v>1469</v>
      </c>
      <c r="I111" t="s">
        <v>7937</v>
      </c>
      <c r="J111" s="11" t="str">
        <f t="shared" si="5"/>
        <v>IC.PU.020416</v>
      </c>
      <c r="K111" s="2" t="s">
        <v>1192</v>
      </c>
      <c r="L111" t="str">
        <f t="shared" si="6"/>
        <v>Bronchial</v>
      </c>
      <c r="M111" s="12" t="str">
        <f t="shared" si="7"/>
        <v>PI.IC.PU.020416.01</v>
      </c>
      <c r="N111" s="12"/>
      <c r="O111" s="12" t="str">
        <f t="shared" si="8"/>
        <v>PH.IC.PU.020416.01</v>
      </c>
      <c r="Q111" s="12" t="str">
        <f t="shared" si="9"/>
        <v>CL.IC.PU.020416.01</v>
      </c>
    </row>
    <row r="112" spans="1:17" ht="15">
      <c r="A112" t="s">
        <v>7831</v>
      </c>
      <c r="C112" s="2" t="s">
        <v>923</v>
      </c>
      <c r="E112" s="2" t="s">
        <v>7070</v>
      </c>
      <c r="F112" t="s">
        <v>8169</v>
      </c>
      <c r="G112" t="s">
        <v>7938</v>
      </c>
      <c r="H112" s="22" t="s">
        <v>1470</v>
      </c>
      <c r="I112" t="s">
        <v>7939</v>
      </c>
      <c r="J112" s="11" t="str">
        <f t="shared" si="5"/>
        <v>IC.PU.020417</v>
      </c>
      <c r="K112" s="2" t="s">
        <v>1192</v>
      </c>
      <c r="L112" t="str">
        <f t="shared" si="6"/>
        <v>Bronchovesicular</v>
      </c>
      <c r="M112" s="12" t="str">
        <f t="shared" si="7"/>
        <v>PI.IC.PU.020417.01</v>
      </c>
      <c r="N112" s="12"/>
      <c r="O112" s="12" t="str">
        <f t="shared" si="8"/>
        <v>PH.IC.PU.020417.01</v>
      </c>
      <c r="Q112" s="12" t="str">
        <f t="shared" si="9"/>
        <v>CL.IC.PU.020417.01</v>
      </c>
    </row>
    <row r="113" spans="1:17" ht="15">
      <c r="A113" t="s">
        <v>7831</v>
      </c>
      <c r="C113" s="2" t="s">
        <v>923</v>
      </c>
      <c r="E113" s="2" t="s">
        <v>7070</v>
      </c>
      <c r="F113" t="s">
        <v>8169</v>
      </c>
      <c r="G113" t="s">
        <v>7940</v>
      </c>
      <c r="H113" s="22" t="s">
        <v>1251</v>
      </c>
      <c r="I113" t="s">
        <v>7940</v>
      </c>
      <c r="J113" s="11" t="str">
        <f t="shared" si="5"/>
        <v>IC.PU.020418</v>
      </c>
      <c r="K113" s="2" t="s">
        <v>1192</v>
      </c>
      <c r="L113" t="str">
        <f t="shared" si="6"/>
        <v>Vesicular</v>
      </c>
      <c r="M113" s="12" t="str">
        <f t="shared" si="7"/>
        <v>PI.IC.PU.020418.01</v>
      </c>
      <c r="N113" s="12"/>
      <c r="O113" s="12" t="str">
        <f t="shared" si="8"/>
        <v>PH.IC.PU.020418.01</v>
      </c>
      <c r="Q113" s="12" t="str">
        <f t="shared" si="9"/>
        <v>CL.IC.PU.020418.01</v>
      </c>
    </row>
    <row r="114" spans="1:17" ht="15">
      <c r="A114" t="s">
        <v>7831</v>
      </c>
      <c r="C114" s="2" t="s">
        <v>923</v>
      </c>
      <c r="E114" s="2" t="s">
        <v>7070</v>
      </c>
      <c r="F114" t="s">
        <v>7842</v>
      </c>
      <c r="G114" t="s">
        <v>1639</v>
      </c>
      <c r="H114" s="22" t="s">
        <v>1100</v>
      </c>
      <c r="I114" t="s">
        <v>1639</v>
      </c>
      <c r="J114" s="11" t="str">
        <f t="shared" si="5"/>
        <v>IC.PU.020419</v>
      </c>
      <c r="K114" s="2" t="s">
        <v>1192</v>
      </c>
      <c r="L114" t="str">
        <f t="shared" si="6"/>
        <v>Clear</v>
      </c>
      <c r="M114" s="12" t="str">
        <f t="shared" si="7"/>
        <v>PI.IC.PU.020419.01</v>
      </c>
      <c r="N114" s="12"/>
      <c r="O114" s="12" t="str">
        <f t="shared" si="8"/>
        <v>PH.IC.PU.020419.01</v>
      </c>
      <c r="Q114" s="12" t="str">
        <f t="shared" si="9"/>
        <v>CL.IC.PU.020419.01</v>
      </c>
    </row>
    <row r="115" spans="1:17" ht="15">
      <c r="A115" t="s">
        <v>7831</v>
      </c>
      <c r="C115" s="2" t="s">
        <v>923</v>
      </c>
      <c r="E115" s="2" t="s">
        <v>7070</v>
      </c>
      <c r="F115" t="s">
        <v>7842</v>
      </c>
      <c r="G115" t="s">
        <v>7769</v>
      </c>
      <c r="H115" s="22" t="s">
        <v>1271</v>
      </c>
      <c r="I115" t="s">
        <v>7769</v>
      </c>
      <c r="J115" s="11" t="str">
        <f t="shared" si="5"/>
        <v>IC.PU.020420</v>
      </c>
      <c r="K115" s="2" t="s">
        <v>1192</v>
      </c>
      <c r="L115" t="str">
        <f t="shared" si="6"/>
        <v>Crackles</v>
      </c>
      <c r="M115" s="12" t="str">
        <f t="shared" si="7"/>
        <v>PI.IC.PU.020420.01</v>
      </c>
      <c r="N115" s="12"/>
      <c r="O115" s="12" t="str">
        <f t="shared" si="8"/>
        <v>PH.IC.PU.020420.01</v>
      </c>
      <c r="Q115" s="12" t="str">
        <f t="shared" si="9"/>
        <v>CL.IC.PU.020420.01</v>
      </c>
    </row>
    <row r="116" spans="1:17" ht="15">
      <c r="A116" t="s">
        <v>7831</v>
      </c>
      <c r="C116" s="2" t="s">
        <v>923</v>
      </c>
      <c r="D116" t="s">
        <v>8010</v>
      </c>
      <c r="E116" s="2" t="s">
        <v>7071</v>
      </c>
      <c r="F116" t="s">
        <v>7842</v>
      </c>
      <c r="G116" t="s">
        <v>7772</v>
      </c>
      <c r="H116" s="22" t="s">
        <v>1396</v>
      </c>
      <c r="I116" t="s">
        <v>7946</v>
      </c>
      <c r="J116" s="11" t="str">
        <f t="shared" si="5"/>
        <v>IC.PU.020501</v>
      </c>
      <c r="K116" s="2" t="s">
        <v>1192</v>
      </c>
      <c r="L116" t="str">
        <f t="shared" si="6"/>
        <v>Wheeze, Inspiratory</v>
      </c>
      <c r="M116" s="12" t="str">
        <f t="shared" si="7"/>
        <v>PI.IC.PU.020501.01</v>
      </c>
      <c r="N116" s="12"/>
      <c r="O116" s="12" t="str">
        <f t="shared" si="8"/>
        <v>PH.IC.PU.020501.01</v>
      </c>
      <c r="Q116" s="12" t="str">
        <f t="shared" si="9"/>
        <v>CL.IC.PU.020501.01</v>
      </c>
    </row>
    <row r="117" spans="1:17" ht="15">
      <c r="A117" t="s">
        <v>7831</v>
      </c>
      <c r="C117" s="2" t="s">
        <v>923</v>
      </c>
      <c r="E117" s="2" t="s">
        <v>7071</v>
      </c>
      <c r="F117" t="s">
        <v>7842</v>
      </c>
      <c r="G117" t="s">
        <v>7775</v>
      </c>
      <c r="H117" s="22" t="s">
        <v>1398</v>
      </c>
      <c r="I117" t="s">
        <v>7948</v>
      </c>
      <c r="J117" s="11" t="str">
        <f t="shared" si="5"/>
        <v>IC.PU.020502</v>
      </c>
      <c r="K117" s="2" t="s">
        <v>1192</v>
      </c>
      <c r="L117" t="str">
        <f t="shared" si="6"/>
        <v>Wheeze, Expiratory</v>
      </c>
      <c r="M117" s="12" t="str">
        <f t="shared" si="7"/>
        <v>PI.IC.PU.020502.01</v>
      </c>
      <c r="N117" s="12"/>
      <c r="O117" s="12" t="str">
        <f t="shared" si="8"/>
        <v>PH.IC.PU.020502.01</v>
      </c>
      <c r="Q117" s="12" t="str">
        <f t="shared" si="9"/>
        <v>CL.IC.PU.020502.01</v>
      </c>
    </row>
    <row r="118" spans="1:17" ht="15">
      <c r="A118" t="s">
        <v>7831</v>
      </c>
      <c r="C118" s="2" t="s">
        <v>923</v>
      </c>
      <c r="E118" s="2" t="s">
        <v>7071</v>
      </c>
      <c r="F118" t="s">
        <v>7842</v>
      </c>
      <c r="G118" t="s">
        <v>7919</v>
      </c>
      <c r="H118" s="22" t="s">
        <v>1400</v>
      </c>
      <c r="I118" t="s">
        <v>7920</v>
      </c>
      <c r="J118" s="11" t="str">
        <f t="shared" si="5"/>
        <v>IC.PU.020503</v>
      </c>
      <c r="K118" s="2" t="s">
        <v>1192</v>
      </c>
      <c r="L118" t="str">
        <f t="shared" si="6"/>
        <v>Wheeze, Inspiratory + Expiratory</v>
      </c>
      <c r="M118" s="12" t="str">
        <f t="shared" si="7"/>
        <v>PI.IC.PU.020503.01</v>
      </c>
      <c r="N118" s="12"/>
      <c r="O118" s="12" t="str">
        <f t="shared" si="8"/>
        <v>PH.IC.PU.020503.01</v>
      </c>
      <c r="Q118" s="12" t="str">
        <f t="shared" si="9"/>
        <v>CL.IC.PU.020503.01</v>
      </c>
    </row>
    <row r="119" spans="1:17" ht="15">
      <c r="A119" t="s">
        <v>7831</v>
      </c>
      <c r="C119" s="2" t="s">
        <v>923</v>
      </c>
      <c r="E119" s="2" t="s">
        <v>7071</v>
      </c>
      <c r="F119" t="s">
        <v>7842</v>
      </c>
      <c r="G119" t="s">
        <v>7923</v>
      </c>
      <c r="H119" s="22" t="s">
        <v>1402</v>
      </c>
      <c r="I119" t="s">
        <v>7923</v>
      </c>
      <c r="J119" s="11" t="str">
        <f t="shared" si="5"/>
        <v>IC.PU.020504</v>
      </c>
      <c r="K119" s="2" t="s">
        <v>1192</v>
      </c>
      <c r="L119" t="str">
        <f t="shared" si="6"/>
        <v>Stridor</v>
      </c>
      <c r="M119" s="12" t="str">
        <f t="shared" si="7"/>
        <v>PI.IC.PU.020504.01</v>
      </c>
      <c r="N119" s="12"/>
      <c r="O119" s="12" t="str">
        <f t="shared" si="8"/>
        <v>PH.IC.PU.020504.01</v>
      </c>
      <c r="Q119" s="12" t="str">
        <f t="shared" si="9"/>
        <v>CL.IC.PU.020504.01</v>
      </c>
    </row>
    <row r="120" spans="1:17" ht="15">
      <c r="A120" t="s">
        <v>7831</v>
      </c>
      <c r="C120" s="2" t="s">
        <v>923</v>
      </c>
      <c r="E120" s="2" t="s">
        <v>7071</v>
      </c>
      <c r="F120" t="s">
        <v>7842</v>
      </c>
      <c r="G120" t="s">
        <v>7924</v>
      </c>
      <c r="H120" s="22" t="s">
        <v>1404</v>
      </c>
      <c r="I120" t="s">
        <v>7924</v>
      </c>
      <c r="J120" s="11" t="str">
        <f t="shared" si="5"/>
        <v>IC.PU.020505</v>
      </c>
      <c r="K120" s="2" t="s">
        <v>1192</v>
      </c>
      <c r="L120" t="str">
        <f t="shared" si="6"/>
        <v>Rhonchi</v>
      </c>
      <c r="M120" s="12" t="str">
        <f t="shared" si="7"/>
        <v>PI.IC.PU.020505.01</v>
      </c>
      <c r="N120" s="12"/>
      <c r="O120" s="12" t="str">
        <f t="shared" si="8"/>
        <v>PH.IC.PU.020505.01</v>
      </c>
      <c r="Q120" s="12" t="str">
        <f t="shared" si="9"/>
        <v>CL.IC.PU.020505.01</v>
      </c>
    </row>
    <row r="121" spans="1:17" ht="15">
      <c r="A121" t="s">
        <v>7831</v>
      </c>
      <c r="C121" s="2" t="s">
        <v>923</v>
      </c>
      <c r="E121" s="2" t="s">
        <v>7071</v>
      </c>
      <c r="F121" t="s">
        <v>7842</v>
      </c>
      <c r="G121" t="s">
        <v>4753</v>
      </c>
      <c r="H121" s="22" t="s">
        <v>1406</v>
      </c>
      <c r="I121" t="s">
        <v>4753</v>
      </c>
      <c r="J121" s="11" t="str">
        <f t="shared" si="5"/>
        <v>IC.PU.020506</v>
      </c>
      <c r="K121" s="2" t="s">
        <v>1192</v>
      </c>
      <c r="L121" t="str">
        <f t="shared" si="6"/>
        <v>Decreased</v>
      </c>
      <c r="M121" s="12" t="str">
        <f t="shared" si="7"/>
        <v>PI.IC.PU.020506.01</v>
      </c>
      <c r="N121" s="12"/>
      <c r="O121" s="12" t="str">
        <f t="shared" si="8"/>
        <v>PH.IC.PU.020506.01</v>
      </c>
      <c r="Q121" s="12" t="str">
        <f t="shared" si="9"/>
        <v>CL.IC.PU.020506.01</v>
      </c>
    </row>
    <row r="122" spans="1:17" ht="15">
      <c r="A122" t="s">
        <v>7831</v>
      </c>
      <c r="C122" s="2" t="s">
        <v>923</v>
      </c>
      <c r="E122" s="2" t="s">
        <v>7071</v>
      </c>
      <c r="F122" t="s">
        <v>7842</v>
      </c>
      <c r="G122" t="s">
        <v>2790</v>
      </c>
      <c r="H122" s="22" t="s">
        <v>1419</v>
      </c>
      <c r="I122" t="s">
        <v>2790</v>
      </c>
      <c r="J122" s="11" t="str">
        <f t="shared" si="5"/>
        <v>IC.PU.020507</v>
      </c>
      <c r="K122" s="2" t="s">
        <v>1192</v>
      </c>
      <c r="L122" t="str">
        <f t="shared" si="6"/>
        <v>Absent</v>
      </c>
      <c r="M122" s="12" t="str">
        <f t="shared" si="7"/>
        <v>PI.IC.PU.020507.01</v>
      </c>
      <c r="N122" s="12"/>
      <c r="O122" s="12" t="str">
        <f t="shared" si="8"/>
        <v>PH.IC.PU.020507.01</v>
      </c>
      <c r="Q122" s="12" t="str">
        <f t="shared" si="9"/>
        <v>CL.IC.PU.020507.01</v>
      </c>
    </row>
    <row r="123" spans="1:17" ht="15">
      <c r="A123" t="s">
        <v>7831</v>
      </c>
      <c r="C123" s="2" t="s">
        <v>923</v>
      </c>
      <c r="E123" s="2" t="s">
        <v>7071</v>
      </c>
      <c r="F123" t="s">
        <v>7842</v>
      </c>
      <c r="G123" t="s">
        <v>7926</v>
      </c>
      <c r="H123" s="22" t="s">
        <v>1550</v>
      </c>
      <c r="I123" t="s">
        <v>7927</v>
      </c>
      <c r="J123" s="11" t="str">
        <f t="shared" si="5"/>
        <v>IC.PU.020508</v>
      </c>
      <c r="K123" s="2" t="s">
        <v>1192</v>
      </c>
      <c r="L123" t="str">
        <f t="shared" si="6"/>
        <v>Pleural friction rub</v>
      </c>
      <c r="M123" s="12" t="str">
        <f t="shared" si="7"/>
        <v>PI.IC.PU.020508.01</v>
      </c>
      <c r="N123" s="12"/>
      <c r="O123" s="12" t="str">
        <f t="shared" si="8"/>
        <v>PH.IC.PU.020508.01</v>
      </c>
      <c r="Q123" s="12" t="str">
        <f t="shared" si="9"/>
        <v>CL.IC.PU.020508.01</v>
      </c>
    </row>
    <row r="124" spans="1:17" ht="15">
      <c r="A124" t="s">
        <v>7831</v>
      </c>
      <c r="C124" s="2" t="s">
        <v>923</v>
      </c>
      <c r="E124" s="2" t="s">
        <v>7071</v>
      </c>
      <c r="F124" t="s">
        <v>7842</v>
      </c>
      <c r="G124" t="s">
        <v>7929</v>
      </c>
      <c r="H124" s="22" t="s">
        <v>1551</v>
      </c>
      <c r="I124" t="s">
        <v>7929</v>
      </c>
      <c r="J124" s="11" t="str">
        <f t="shared" si="5"/>
        <v>IC.PU.020509</v>
      </c>
      <c r="K124" s="2" t="s">
        <v>1192</v>
      </c>
      <c r="L124" t="str">
        <f t="shared" si="6"/>
        <v>Audible</v>
      </c>
      <c r="M124" s="12" t="str">
        <f t="shared" si="7"/>
        <v>PI.IC.PU.020509.01</v>
      </c>
      <c r="N124" s="12"/>
      <c r="O124" s="12" t="str">
        <f t="shared" si="8"/>
        <v>PH.IC.PU.020509.01</v>
      </c>
      <c r="Q124" s="12" t="str">
        <f t="shared" si="9"/>
        <v>CL.IC.PU.020509.01</v>
      </c>
    </row>
    <row r="125" spans="1:17" ht="15">
      <c r="A125" t="s">
        <v>7831</v>
      </c>
      <c r="C125" s="2" t="s">
        <v>923</v>
      </c>
      <c r="E125" s="2" t="s">
        <v>7071</v>
      </c>
      <c r="F125" t="s">
        <v>7842</v>
      </c>
      <c r="G125" t="s">
        <v>7932</v>
      </c>
      <c r="H125" s="22" t="s">
        <v>1571</v>
      </c>
      <c r="I125" t="s">
        <v>7932</v>
      </c>
      <c r="J125" s="11" t="str">
        <f t="shared" si="5"/>
        <v>IC.PU.020510</v>
      </c>
      <c r="K125" s="2" t="s">
        <v>1192</v>
      </c>
      <c r="L125" t="str">
        <f t="shared" si="6"/>
        <v>Fine</v>
      </c>
      <c r="M125" s="12" t="str">
        <f t="shared" si="7"/>
        <v>PI.IC.PU.020510.01</v>
      </c>
      <c r="N125" s="12"/>
      <c r="O125" s="12" t="str">
        <f t="shared" si="8"/>
        <v>PH.IC.PU.020510.01</v>
      </c>
      <c r="Q125" s="12" t="str">
        <f t="shared" si="9"/>
        <v>CL.IC.PU.020510.01</v>
      </c>
    </row>
    <row r="126" spans="1:17" ht="15">
      <c r="A126" t="s">
        <v>7831</v>
      </c>
      <c r="C126" s="2" t="s">
        <v>923</v>
      </c>
      <c r="E126" s="2" t="s">
        <v>7071</v>
      </c>
      <c r="F126" t="s">
        <v>7842</v>
      </c>
      <c r="G126" t="s">
        <v>7933</v>
      </c>
      <c r="H126" s="22" t="s">
        <v>1298</v>
      </c>
      <c r="I126" t="s">
        <v>7933</v>
      </c>
      <c r="J126" s="11" t="str">
        <f t="shared" si="5"/>
        <v>IC.PU.020511</v>
      </c>
      <c r="K126" s="2" t="s">
        <v>1192</v>
      </c>
      <c r="L126" t="str">
        <f t="shared" si="6"/>
        <v>Coarse</v>
      </c>
      <c r="M126" s="12" t="str">
        <f t="shared" si="7"/>
        <v>PI.IC.PU.020511.01</v>
      </c>
      <c r="N126" s="12"/>
      <c r="O126" s="12" t="str">
        <f t="shared" si="8"/>
        <v>PH.IC.PU.020511.01</v>
      </c>
      <c r="Q126" s="12" t="str">
        <f t="shared" si="9"/>
        <v>CL.IC.PU.020511.01</v>
      </c>
    </row>
    <row r="127" spans="1:17" ht="15">
      <c r="A127" t="s">
        <v>7831</v>
      </c>
      <c r="C127" s="2" t="s">
        <v>923</v>
      </c>
      <c r="E127" s="2" t="s">
        <v>7071</v>
      </c>
      <c r="F127" t="s">
        <v>7842</v>
      </c>
      <c r="G127" t="s">
        <v>7934</v>
      </c>
      <c r="H127" s="22" t="s">
        <v>1299</v>
      </c>
      <c r="I127" t="s">
        <v>7935</v>
      </c>
      <c r="J127" s="11" t="str">
        <f t="shared" si="5"/>
        <v>IC.PU.020512</v>
      </c>
      <c r="K127" s="2" t="s">
        <v>1192</v>
      </c>
      <c r="L127" t="str">
        <f t="shared" si="6"/>
        <v>Cleared by coughing</v>
      </c>
      <c r="M127" s="12" t="str">
        <f t="shared" si="7"/>
        <v>PI.IC.PU.020512.01</v>
      </c>
      <c r="N127" s="12"/>
      <c r="O127" s="12" t="str">
        <f t="shared" si="8"/>
        <v>PH.IC.PU.020512.01</v>
      </c>
      <c r="Q127" s="12" t="str">
        <f t="shared" si="9"/>
        <v>CL.IC.PU.020512.01</v>
      </c>
    </row>
    <row r="128" spans="1:17" ht="15">
      <c r="A128" t="s">
        <v>7831</v>
      </c>
      <c r="C128" s="2" t="s">
        <v>923</v>
      </c>
      <c r="E128" s="2" t="s">
        <v>7071</v>
      </c>
      <c r="F128" t="s">
        <v>7842</v>
      </c>
      <c r="G128" t="s">
        <v>7936</v>
      </c>
      <c r="H128" s="22" t="s">
        <v>1300</v>
      </c>
      <c r="I128" t="s">
        <v>7936</v>
      </c>
      <c r="J128" s="11" t="str">
        <f t="shared" si="5"/>
        <v>IC.PU.020513</v>
      </c>
      <c r="K128" s="2" t="s">
        <v>1192</v>
      </c>
      <c r="L128" t="str">
        <f t="shared" si="6"/>
        <v>Tracheal</v>
      </c>
      <c r="M128" s="12" t="str">
        <f t="shared" si="7"/>
        <v>PI.IC.PU.020513.01</v>
      </c>
      <c r="N128" s="12"/>
      <c r="O128" s="12" t="str">
        <f t="shared" si="8"/>
        <v>PH.IC.PU.020513.01</v>
      </c>
      <c r="Q128" s="12" t="str">
        <f t="shared" si="9"/>
        <v>CL.IC.PU.020513.01</v>
      </c>
    </row>
    <row r="129" spans="1:19" ht="15">
      <c r="A129" t="s">
        <v>7831</v>
      </c>
      <c r="C129" s="2" t="s">
        <v>923</v>
      </c>
      <c r="E129" s="2" t="s">
        <v>7071</v>
      </c>
      <c r="F129" t="s">
        <v>7842</v>
      </c>
      <c r="G129" t="s">
        <v>7937</v>
      </c>
      <c r="H129" s="22" t="s">
        <v>1301</v>
      </c>
      <c r="I129" t="s">
        <v>7937</v>
      </c>
      <c r="J129" s="11" t="str">
        <f t="shared" si="5"/>
        <v>IC.PU.020514</v>
      </c>
      <c r="K129" s="2" t="s">
        <v>1192</v>
      </c>
      <c r="L129" t="str">
        <f t="shared" si="6"/>
        <v>Bronchial</v>
      </c>
      <c r="M129" s="12" t="str">
        <f t="shared" si="7"/>
        <v>PI.IC.PU.020514.01</v>
      </c>
      <c r="N129" s="12"/>
      <c r="O129" s="12" t="str">
        <f t="shared" si="8"/>
        <v>PH.IC.PU.020514.01</v>
      </c>
      <c r="Q129" s="12" t="str">
        <f t="shared" si="9"/>
        <v>CL.IC.PU.020514.01</v>
      </c>
    </row>
    <row r="130" spans="1:19" ht="15">
      <c r="A130" t="s">
        <v>7831</v>
      </c>
      <c r="C130" s="2" t="s">
        <v>923</v>
      </c>
      <c r="E130" s="2" t="s">
        <v>7071</v>
      </c>
      <c r="F130" t="s">
        <v>7842</v>
      </c>
      <c r="G130" t="s">
        <v>7938</v>
      </c>
      <c r="H130" s="22" t="s">
        <v>1468</v>
      </c>
      <c r="I130" t="s">
        <v>7939</v>
      </c>
      <c r="J130" s="11" t="str">
        <f t="shared" ref="J130:J193" si="10">CONCATENATE("IC.PU.",C130,E130,H130)</f>
        <v>IC.PU.020515</v>
      </c>
      <c r="K130" s="2" t="s">
        <v>1192</v>
      </c>
      <c r="L130" t="str">
        <f t="shared" ref="L130:L193" si="11">G130</f>
        <v>Bronchovesicular</v>
      </c>
      <c r="M130" s="12" t="str">
        <f t="shared" ref="M130:M193" si="12">CONCATENATE("PI.",J130,".",K130)</f>
        <v>PI.IC.PU.020515.01</v>
      </c>
      <c r="N130" s="12"/>
      <c r="O130" s="12" t="str">
        <f t="shared" ref="O130:O193" si="13">CONCATENATE("PH.",J130,".",K130)</f>
        <v>PH.IC.PU.020515.01</v>
      </c>
      <c r="Q130" s="12" t="str">
        <f t="shared" ref="Q130:Q193" si="14">CONCATENATE("CL.",J130,".",K130)</f>
        <v>CL.IC.PU.020515.01</v>
      </c>
    </row>
    <row r="131" spans="1:19" ht="15">
      <c r="A131" t="s">
        <v>7831</v>
      </c>
      <c r="C131" s="2" t="s">
        <v>923</v>
      </c>
      <c r="E131" s="2" t="s">
        <v>7071</v>
      </c>
      <c r="F131" t="s">
        <v>7842</v>
      </c>
      <c r="G131" t="s">
        <v>7940</v>
      </c>
      <c r="H131" s="22" t="s">
        <v>1469</v>
      </c>
      <c r="I131" t="s">
        <v>7940</v>
      </c>
      <c r="J131" s="11" t="str">
        <f t="shared" si="10"/>
        <v>IC.PU.020516</v>
      </c>
      <c r="K131" s="2" t="s">
        <v>1192</v>
      </c>
      <c r="L131" t="str">
        <f t="shared" si="11"/>
        <v>Vesicular</v>
      </c>
      <c r="M131" s="12" t="str">
        <f t="shared" si="12"/>
        <v>PI.IC.PU.020516.01</v>
      </c>
      <c r="N131" s="12"/>
      <c r="O131" s="12" t="str">
        <f t="shared" si="13"/>
        <v>PH.IC.PU.020516.01</v>
      </c>
      <c r="Q131" s="12" t="str">
        <f t="shared" si="14"/>
        <v>CL.IC.PU.020516.01</v>
      </c>
    </row>
    <row r="132" spans="1:19" ht="15">
      <c r="A132" t="s">
        <v>7831</v>
      </c>
      <c r="B132" t="s">
        <v>8011</v>
      </c>
      <c r="C132" s="2" t="s">
        <v>1202</v>
      </c>
      <c r="D132" t="s">
        <v>8012</v>
      </c>
      <c r="E132" s="2" t="s">
        <v>11324</v>
      </c>
      <c r="F132" t="s">
        <v>8013</v>
      </c>
      <c r="G132" t="s">
        <v>2790</v>
      </c>
      <c r="H132" s="22" t="s">
        <v>1396</v>
      </c>
      <c r="I132" t="s">
        <v>2790</v>
      </c>
      <c r="J132" s="11" t="str">
        <f t="shared" si="10"/>
        <v>IC.PU.030101</v>
      </c>
      <c r="K132" s="2" t="s">
        <v>1192</v>
      </c>
      <c r="L132" t="str">
        <f t="shared" si="11"/>
        <v>Absent</v>
      </c>
      <c r="M132" s="12" t="str">
        <f t="shared" si="12"/>
        <v>PI.IC.PU.030101.01</v>
      </c>
      <c r="N132" s="12"/>
      <c r="O132" s="12" t="str">
        <f t="shared" si="13"/>
        <v>PH.IC.PU.030101.01</v>
      </c>
      <c r="Q132" s="12" t="str">
        <f t="shared" si="14"/>
        <v>CL.IC.PU.030101.01</v>
      </c>
    </row>
    <row r="133" spans="1:19" ht="15">
      <c r="A133" t="s">
        <v>7831</v>
      </c>
      <c r="C133" s="2" t="s">
        <v>1202</v>
      </c>
      <c r="E133" s="2" t="s">
        <v>1192</v>
      </c>
      <c r="F133" t="s">
        <v>8013</v>
      </c>
      <c r="G133" t="s">
        <v>2789</v>
      </c>
      <c r="H133" s="22" t="s">
        <v>1398</v>
      </c>
      <c r="I133" t="s">
        <v>2789</v>
      </c>
      <c r="J133" s="11" t="str">
        <f t="shared" si="10"/>
        <v>IC.PU.030102</v>
      </c>
      <c r="K133" s="2" t="s">
        <v>1192</v>
      </c>
      <c r="L133" t="str">
        <f t="shared" si="11"/>
        <v>Present</v>
      </c>
      <c r="M133" s="12" t="str">
        <f t="shared" si="12"/>
        <v>PI.IC.PU.030102.01</v>
      </c>
      <c r="N133" s="12"/>
      <c r="O133" s="12" t="str">
        <f t="shared" si="13"/>
        <v>PH.IC.PU.030102.01</v>
      </c>
      <c r="Q133" s="12" t="str">
        <f t="shared" si="14"/>
        <v>CL.IC.PU.030102.01</v>
      </c>
    </row>
    <row r="134" spans="1:19" ht="15">
      <c r="A134" t="s">
        <v>7831</v>
      </c>
      <c r="C134" s="2" t="s">
        <v>1202</v>
      </c>
      <c r="E134" s="2" t="s">
        <v>1192</v>
      </c>
      <c r="F134" t="s">
        <v>8013</v>
      </c>
      <c r="G134" t="s">
        <v>2407</v>
      </c>
      <c r="H134" s="22" t="s">
        <v>1400</v>
      </c>
      <c r="I134" t="s">
        <v>2407</v>
      </c>
      <c r="J134" s="11" t="str">
        <f t="shared" si="10"/>
        <v>IC.PU.030103</v>
      </c>
      <c r="K134" s="2" t="s">
        <v>1192</v>
      </c>
      <c r="L134" t="str">
        <f t="shared" si="11"/>
        <v>Intermittent</v>
      </c>
      <c r="M134" s="12" t="str">
        <f t="shared" si="12"/>
        <v>PI.IC.PU.030103.01</v>
      </c>
      <c r="N134" s="12"/>
      <c r="O134" s="12" t="str">
        <f t="shared" si="13"/>
        <v>PH.IC.PU.030103.01</v>
      </c>
      <c r="Q134" s="12" t="str">
        <f t="shared" si="14"/>
        <v>CL.IC.PU.030103.01</v>
      </c>
    </row>
    <row r="135" spans="1:19" ht="15">
      <c r="A135" t="s">
        <v>7831</v>
      </c>
      <c r="C135" s="2" t="s">
        <v>1202</v>
      </c>
      <c r="D135" t="s">
        <v>6400</v>
      </c>
      <c r="E135" s="2" t="s">
        <v>923</v>
      </c>
      <c r="F135" t="s">
        <v>8014</v>
      </c>
      <c r="G135" t="s">
        <v>8015</v>
      </c>
      <c r="H135" s="22" t="s">
        <v>1396</v>
      </c>
      <c r="I135" t="s">
        <v>8016</v>
      </c>
      <c r="J135" s="11" t="str">
        <f t="shared" si="10"/>
        <v>IC.PU.030201</v>
      </c>
      <c r="K135" s="2" t="s">
        <v>1192</v>
      </c>
      <c r="L135" t="str">
        <f t="shared" si="11"/>
        <v>Bright red blood drainage</v>
      </c>
      <c r="M135" s="12" t="str">
        <f t="shared" si="12"/>
        <v>PI.IC.PU.030201.01</v>
      </c>
      <c r="N135" s="12"/>
      <c r="O135" s="12" t="str">
        <f t="shared" si="13"/>
        <v>PH.IC.PU.030201.01</v>
      </c>
      <c r="Q135" s="12" t="str">
        <f t="shared" si="14"/>
        <v>CL.IC.PU.030201.01</v>
      </c>
    </row>
    <row r="136" spans="1:19" ht="15">
      <c r="A136" t="s">
        <v>7831</v>
      </c>
      <c r="C136" s="2" t="s">
        <v>1202</v>
      </c>
      <c r="E136" s="2" t="s">
        <v>923</v>
      </c>
      <c r="F136" t="s">
        <v>8014</v>
      </c>
      <c r="G136" t="s">
        <v>8017</v>
      </c>
      <c r="H136" s="22" t="s">
        <v>1398</v>
      </c>
      <c r="I136" t="s">
        <v>8018</v>
      </c>
      <c r="J136" s="11" t="str">
        <f t="shared" si="10"/>
        <v>IC.PU.030202</v>
      </c>
      <c r="K136" s="2" t="s">
        <v>1192</v>
      </c>
      <c r="L136" t="str">
        <f t="shared" si="11"/>
        <v>Dark red blood drainage</v>
      </c>
      <c r="M136" s="12" t="str">
        <f t="shared" si="12"/>
        <v>PI.IC.PU.030202.01</v>
      </c>
      <c r="N136" s="12"/>
      <c r="O136" s="12" t="str">
        <f t="shared" si="13"/>
        <v>PH.IC.PU.030202.01</v>
      </c>
      <c r="Q136" s="12" t="str">
        <f t="shared" si="14"/>
        <v>CL.IC.PU.030202.01</v>
      </c>
    </row>
    <row r="137" spans="1:19" ht="15">
      <c r="A137" t="s">
        <v>7831</v>
      </c>
      <c r="C137" s="2" t="s">
        <v>1202</v>
      </c>
      <c r="E137" s="2" t="s">
        <v>923</v>
      </c>
      <c r="F137" t="s">
        <v>8014</v>
      </c>
      <c r="G137" t="s">
        <v>5461</v>
      </c>
      <c r="H137" s="22" t="s">
        <v>1400</v>
      </c>
      <c r="I137" t="s">
        <v>1643</v>
      </c>
      <c r="J137" s="11" t="str">
        <f t="shared" si="10"/>
        <v>IC.PU.030203</v>
      </c>
      <c r="K137" s="2" t="s">
        <v>1192</v>
      </c>
      <c r="L137" t="str">
        <f t="shared" si="11"/>
        <v>Purulent drainage</v>
      </c>
      <c r="M137" s="12" t="str">
        <f t="shared" si="12"/>
        <v>PI.IC.PU.030203.01</v>
      </c>
      <c r="N137" s="12"/>
      <c r="O137" s="12" t="str">
        <f t="shared" si="13"/>
        <v>PH.IC.PU.030203.01</v>
      </c>
      <c r="Q137" s="12" t="str">
        <f t="shared" si="14"/>
        <v>CL.IC.PU.030203.01</v>
      </c>
    </row>
    <row r="138" spans="1:19" ht="15">
      <c r="A138" t="s">
        <v>7831</v>
      </c>
      <c r="C138" s="2" t="s">
        <v>1202</v>
      </c>
      <c r="E138" s="2" t="s">
        <v>923</v>
      </c>
      <c r="F138" t="s">
        <v>8014</v>
      </c>
      <c r="G138" t="s">
        <v>6318</v>
      </c>
      <c r="H138" s="22" t="s">
        <v>1402</v>
      </c>
      <c r="I138" t="s">
        <v>1635</v>
      </c>
      <c r="J138" s="11" t="str">
        <f t="shared" si="10"/>
        <v>IC.PU.030204</v>
      </c>
      <c r="K138" s="2" t="s">
        <v>1192</v>
      </c>
      <c r="L138" t="str">
        <f t="shared" si="11"/>
        <v>Serosanguinous drainage</v>
      </c>
      <c r="M138" s="12" t="str">
        <f t="shared" si="12"/>
        <v>PI.IC.PU.030204.01</v>
      </c>
      <c r="N138" s="12"/>
      <c r="O138" s="12" t="str">
        <f t="shared" si="13"/>
        <v>PH.IC.PU.030204.01</v>
      </c>
      <c r="Q138" s="12" t="str">
        <f t="shared" si="14"/>
        <v>CL.IC.PU.030204.01</v>
      </c>
    </row>
    <row r="139" spans="1:19" ht="15">
      <c r="A139" t="s">
        <v>7831</v>
      </c>
      <c r="C139" s="2" t="s">
        <v>1202</v>
      </c>
      <c r="E139" s="2" t="s">
        <v>923</v>
      </c>
      <c r="F139" t="s">
        <v>8014</v>
      </c>
      <c r="G139" t="s">
        <v>6319</v>
      </c>
      <c r="H139" s="22" t="s">
        <v>1404</v>
      </c>
      <c r="I139" t="s">
        <v>1637</v>
      </c>
      <c r="J139" s="11" t="str">
        <f t="shared" si="10"/>
        <v>IC.PU.030205</v>
      </c>
      <c r="K139" s="2" t="s">
        <v>1192</v>
      </c>
      <c r="L139" t="str">
        <f t="shared" si="11"/>
        <v>Serous drainage</v>
      </c>
      <c r="M139" s="12" t="str">
        <f t="shared" si="12"/>
        <v>PI.IC.PU.030205.01</v>
      </c>
      <c r="N139" s="12"/>
      <c r="O139" s="12" t="str">
        <f t="shared" si="13"/>
        <v>PH.IC.PU.030205.01</v>
      </c>
      <c r="Q139" s="12" t="str">
        <f t="shared" si="14"/>
        <v>CL.IC.PU.030205.01</v>
      </c>
    </row>
    <row r="140" spans="1:19" ht="15">
      <c r="A140" t="s">
        <v>7831</v>
      </c>
      <c r="C140" s="2" t="s">
        <v>1202</v>
      </c>
      <c r="E140" s="2" t="s">
        <v>923</v>
      </c>
      <c r="F140" t="s">
        <v>8014</v>
      </c>
      <c r="G140" t="s">
        <v>2892</v>
      </c>
      <c r="H140" s="22" t="s">
        <v>1406</v>
      </c>
      <c r="I140" t="s">
        <v>2892</v>
      </c>
      <c r="J140" s="11" t="str">
        <f t="shared" si="10"/>
        <v>IC.PU.030206</v>
      </c>
      <c r="K140" s="2" t="s">
        <v>1192</v>
      </c>
      <c r="L140" t="str">
        <f t="shared" si="11"/>
        <v>Clots</v>
      </c>
      <c r="M140" s="12" t="str">
        <f t="shared" si="12"/>
        <v>PI.IC.PU.030206.01</v>
      </c>
      <c r="N140" s="12"/>
      <c r="O140" s="12" t="str">
        <f t="shared" si="13"/>
        <v>PH.IC.PU.030206.01</v>
      </c>
      <c r="Q140" s="12" t="str">
        <f t="shared" si="14"/>
        <v>CL.IC.PU.030206.01</v>
      </c>
    </row>
    <row r="141" spans="1:19" ht="15">
      <c r="A141" t="s">
        <v>7831</v>
      </c>
      <c r="C141" s="2" t="s">
        <v>1202</v>
      </c>
      <c r="E141" s="2" t="s">
        <v>923</v>
      </c>
      <c r="F141" t="s">
        <v>8014</v>
      </c>
      <c r="G141" t="s">
        <v>2971</v>
      </c>
      <c r="H141" s="22" t="s">
        <v>1419</v>
      </c>
      <c r="I141" t="s">
        <v>930</v>
      </c>
      <c r="J141" s="11" t="str">
        <f t="shared" si="10"/>
        <v>IC.PU.030207</v>
      </c>
      <c r="K141" s="2" t="s">
        <v>1192</v>
      </c>
      <c r="L141" t="str">
        <f t="shared" si="11"/>
        <v>Other: specify</v>
      </c>
      <c r="M141" s="12" t="str">
        <f t="shared" si="12"/>
        <v>PI.IC.PU.030207.01</v>
      </c>
      <c r="N141" s="12"/>
      <c r="O141" s="12" t="str">
        <f t="shared" si="13"/>
        <v>PH.IC.PU.030207.01</v>
      </c>
      <c r="Q141" s="12" t="str">
        <f t="shared" si="14"/>
        <v>CL.IC.PU.030207.01</v>
      </c>
    </row>
    <row r="142" spans="1:19" ht="15">
      <c r="A142" t="s">
        <v>7831</v>
      </c>
      <c r="C142" s="2" t="s">
        <v>1202</v>
      </c>
      <c r="E142" s="2" t="s">
        <v>923</v>
      </c>
      <c r="F142" t="s">
        <v>8014</v>
      </c>
      <c r="G142" t="s">
        <v>8019</v>
      </c>
      <c r="H142" s="22" t="s">
        <v>10093</v>
      </c>
      <c r="I142" t="s">
        <v>8020</v>
      </c>
      <c r="J142" s="11" t="str">
        <f t="shared" si="10"/>
        <v>IC.PU.030208</v>
      </c>
      <c r="K142" s="2" t="s">
        <v>1192</v>
      </c>
      <c r="L142" t="str">
        <f t="shared" si="11"/>
        <v>No Drainage</v>
      </c>
      <c r="M142" s="12" t="str">
        <f t="shared" si="12"/>
        <v>PI.IC.PU.030208.01</v>
      </c>
      <c r="N142" s="12"/>
      <c r="O142" s="12" t="str">
        <f t="shared" si="13"/>
        <v>PH.IC.PU.030208.01</v>
      </c>
      <c r="Q142" s="12" t="str">
        <f t="shared" si="14"/>
        <v>CL.IC.PU.030208.01</v>
      </c>
      <c r="R142" t="s">
        <v>1141</v>
      </c>
      <c r="S142">
        <v>91</v>
      </c>
    </row>
    <row r="143" spans="1:19" ht="15">
      <c r="A143" t="s">
        <v>7831</v>
      </c>
      <c r="C143" s="2" t="s">
        <v>1202</v>
      </c>
      <c r="D143" t="s">
        <v>8021</v>
      </c>
      <c r="E143" s="2" t="s">
        <v>1202</v>
      </c>
      <c r="F143" t="s">
        <v>8022</v>
      </c>
      <c r="G143" t="s">
        <v>8023</v>
      </c>
      <c r="H143" s="22" t="s">
        <v>1396</v>
      </c>
      <c r="I143" t="s">
        <v>8024</v>
      </c>
      <c r="J143" s="11" t="str">
        <f t="shared" si="10"/>
        <v>IC.PU.030301</v>
      </c>
      <c r="K143" s="2" t="s">
        <v>1192</v>
      </c>
      <c r="L143" t="str">
        <f t="shared" si="11"/>
        <v>Date Changed: specify</v>
      </c>
      <c r="M143" s="12" t="str">
        <f t="shared" si="12"/>
        <v>PI.IC.PU.030301.01</v>
      </c>
      <c r="N143" s="12"/>
      <c r="O143" s="12" t="str">
        <f t="shared" si="13"/>
        <v>PH.IC.PU.030301.01</v>
      </c>
      <c r="Q143" s="12" t="str">
        <f t="shared" si="14"/>
        <v>CL.IC.PU.030301.01</v>
      </c>
    </row>
    <row r="144" spans="1:19" ht="15">
      <c r="A144" t="s">
        <v>7831</v>
      </c>
      <c r="C144" s="2" t="s">
        <v>1202</v>
      </c>
      <c r="D144" t="s">
        <v>5315</v>
      </c>
      <c r="E144" s="2" t="s">
        <v>7070</v>
      </c>
      <c r="F144" t="s">
        <v>8025</v>
      </c>
      <c r="G144" t="s">
        <v>8026</v>
      </c>
      <c r="H144" s="22" t="s">
        <v>1396</v>
      </c>
      <c r="I144" t="s">
        <v>8027</v>
      </c>
      <c r="J144" s="11" t="str">
        <f t="shared" si="10"/>
        <v>IC.PU.030401</v>
      </c>
      <c r="K144" s="2" t="s">
        <v>1192</v>
      </c>
      <c r="L144" t="str">
        <f t="shared" si="11"/>
        <v xml:space="preserve">     Fenestrated 4x4 dressing</v>
      </c>
      <c r="M144" s="12" t="str">
        <f t="shared" si="12"/>
        <v>PI.IC.PU.030401.01</v>
      </c>
      <c r="N144" s="12"/>
      <c r="O144" s="12" t="str">
        <f t="shared" si="13"/>
        <v>PH.IC.PU.030401.01</v>
      </c>
      <c r="Q144" s="12" t="str">
        <f t="shared" si="14"/>
        <v>CL.IC.PU.030401.01</v>
      </c>
    </row>
    <row r="145" spans="1:23" ht="15">
      <c r="A145" t="s">
        <v>7831</v>
      </c>
      <c r="C145" s="2" t="s">
        <v>1202</v>
      </c>
      <c r="E145" s="2" t="s">
        <v>7070</v>
      </c>
      <c r="F145" t="s">
        <v>8025</v>
      </c>
      <c r="G145" t="s">
        <v>8028</v>
      </c>
      <c r="H145" s="22" t="s">
        <v>1398</v>
      </c>
      <c r="I145" t="s">
        <v>1825</v>
      </c>
      <c r="J145" s="11" t="str">
        <f t="shared" si="10"/>
        <v>IC.PU.030402</v>
      </c>
      <c r="K145" s="2" t="s">
        <v>1192</v>
      </c>
      <c r="L145" t="str">
        <f t="shared" si="11"/>
        <v xml:space="preserve">     Gauze dressing</v>
      </c>
      <c r="M145" s="12" t="str">
        <f t="shared" si="12"/>
        <v>PI.IC.PU.030402.01</v>
      </c>
      <c r="N145" s="12"/>
      <c r="O145" s="12" t="str">
        <f t="shared" si="13"/>
        <v>PH.IC.PU.030402.01</v>
      </c>
      <c r="Q145" s="12" t="str">
        <f t="shared" si="14"/>
        <v>CL.IC.PU.030402.01</v>
      </c>
    </row>
    <row r="146" spans="1:23" ht="15">
      <c r="A146" t="s">
        <v>7831</v>
      </c>
      <c r="C146" s="2" t="s">
        <v>1202</v>
      </c>
      <c r="E146" s="2" t="s">
        <v>7070</v>
      </c>
      <c r="F146" t="s">
        <v>8025</v>
      </c>
      <c r="G146" t="s">
        <v>8029</v>
      </c>
      <c r="H146" s="22" t="s">
        <v>1400</v>
      </c>
      <c r="I146" t="s">
        <v>1827</v>
      </c>
      <c r="J146" s="11" t="str">
        <f t="shared" si="10"/>
        <v>IC.PU.030403</v>
      </c>
      <c r="K146" s="2" t="s">
        <v>1192</v>
      </c>
      <c r="L146" t="str">
        <f t="shared" si="11"/>
        <v xml:space="preserve">     Pressure dressing</v>
      </c>
      <c r="M146" s="12" t="str">
        <f t="shared" si="12"/>
        <v>PI.IC.PU.030403.01</v>
      </c>
      <c r="N146" s="12"/>
      <c r="O146" s="12" t="str">
        <f t="shared" si="13"/>
        <v>PH.IC.PU.030403.01</v>
      </c>
      <c r="Q146" s="12" t="str">
        <f t="shared" si="14"/>
        <v>CL.IC.PU.030403.01</v>
      </c>
    </row>
    <row r="147" spans="1:23" ht="15">
      <c r="A147" t="s">
        <v>7831</v>
      </c>
      <c r="C147" s="2" t="s">
        <v>1202</v>
      </c>
      <c r="E147" s="2" t="s">
        <v>7070</v>
      </c>
      <c r="F147" t="s">
        <v>8025</v>
      </c>
      <c r="G147" t="s">
        <v>8206</v>
      </c>
      <c r="H147" s="22" t="s">
        <v>1402</v>
      </c>
      <c r="I147" t="s">
        <v>8376</v>
      </c>
      <c r="J147" s="11" t="str">
        <f t="shared" si="10"/>
        <v>IC.PU.030404</v>
      </c>
      <c r="K147" s="2" t="s">
        <v>1192</v>
      </c>
      <c r="L147" t="str">
        <f t="shared" si="11"/>
        <v xml:space="preserve">     Vaseline gauze dressing</v>
      </c>
      <c r="M147" s="12" t="str">
        <f t="shared" si="12"/>
        <v>PI.IC.PU.030404.01</v>
      </c>
      <c r="N147" s="12"/>
      <c r="O147" s="12" t="str">
        <f t="shared" si="13"/>
        <v>PH.IC.PU.030404.01</v>
      </c>
      <c r="Q147" s="12" t="str">
        <f t="shared" si="14"/>
        <v>CL.IC.PU.030404.01</v>
      </c>
    </row>
    <row r="148" spans="1:23" ht="15">
      <c r="A148" t="s">
        <v>7831</v>
      </c>
      <c r="C148" s="2" t="s">
        <v>1202</v>
      </c>
      <c r="E148" s="2" t="s">
        <v>7070</v>
      </c>
      <c r="F148" t="s">
        <v>8025</v>
      </c>
      <c r="G148" t="s">
        <v>8377</v>
      </c>
      <c r="H148" s="22" t="s">
        <v>1404</v>
      </c>
      <c r="I148" t="s">
        <v>1998</v>
      </c>
      <c r="J148" s="11" t="str">
        <f t="shared" si="10"/>
        <v>IC.PU.030405</v>
      </c>
      <c r="K148" s="2" t="s">
        <v>1192</v>
      </c>
      <c r="L148" t="str">
        <f t="shared" si="11"/>
        <v xml:space="preserve">     Transparent dressing</v>
      </c>
      <c r="M148" s="12" t="str">
        <f t="shared" si="12"/>
        <v>PI.IC.PU.030405.01</v>
      </c>
      <c r="N148" s="12"/>
      <c r="O148" s="12" t="str">
        <f t="shared" si="13"/>
        <v>PH.IC.PU.030405.01</v>
      </c>
      <c r="Q148" s="12" t="str">
        <f t="shared" si="14"/>
        <v>CL.IC.PU.030405.01</v>
      </c>
    </row>
    <row r="149" spans="1:23" ht="15">
      <c r="A149" t="s">
        <v>7831</v>
      </c>
      <c r="C149" s="2" t="s">
        <v>1202</v>
      </c>
      <c r="E149" s="2" t="s">
        <v>7070</v>
      </c>
      <c r="F149" t="s">
        <v>8025</v>
      </c>
      <c r="G149" t="s">
        <v>8378</v>
      </c>
      <c r="H149" s="22" t="s">
        <v>6888</v>
      </c>
      <c r="I149" t="s">
        <v>8209</v>
      </c>
      <c r="J149" s="11" t="str">
        <f t="shared" si="10"/>
        <v>IC.PU.030406</v>
      </c>
      <c r="K149" s="2" t="s">
        <v>1192</v>
      </c>
      <c r="L149" t="str">
        <f t="shared" si="11"/>
        <v>Occlusive Dressing</v>
      </c>
      <c r="M149" s="12" t="str">
        <f t="shared" si="12"/>
        <v>PI.IC.PU.030406.01</v>
      </c>
      <c r="N149" s="12"/>
      <c r="O149" s="12" t="str">
        <f t="shared" si="13"/>
        <v>PH.IC.PU.030406.01</v>
      </c>
      <c r="Q149" s="12" t="str">
        <f t="shared" si="14"/>
        <v>CL.IC.PU.030406.01</v>
      </c>
      <c r="R149" t="s">
        <v>1141</v>
      </c>
      <c r="S149">
        <v>96</v>
      </c>
    </row>
    <row r="150" spans="1:23" ht="15">
      <c r="A150" t="s">
        <v>7831</v>
      </c>
      <c r="C150" s="2" t="s">
        <v>1202</v>
      </c>
      <c r="E150" s="2" t="s">
        <v>948</v>
      </c>
      <c r="F150" t="s">
        <v>8025</v>
      </c>
      <c r="G150" t="s">
        <v>8210</v>
      </c>
      <c r="H150" s="22" t="s">
        <v>7284</v>
      </c>
      <c r="I150" t="s">
        <v>8210</v>
      </c>
      <c r="J150" s="11" t="str">
        <f t="shared" si="10"/>
        <v>IC.PU.030407</v>
      </c>
      <c r="K150" s="2" t="s">
        <v>1192</v>
      </c>
      <c r="L150" t="str">
        <f t="shared" si="11"/>
        <v>Commercial</v>
      </c>
      <c r="M150" s="12" t="str">
        <f t="shared" si="12"/>
        <v>PI.IC.PU.030407.01</v>
      </c>
      <c r="N150" s="12"/>
      <c r="O150" s="12" t="str">
        <f t="shared" si="13"/>
        <v>PH.IC.PU.030407.01</v>
      </c>
      <c r="Q150" s="12" t="str">
        <f t="shared" si="14"/>
        <v>CL.IC.PU.030407.01</v>
      </c>
      <c r="R150" t="s">
        <v>1141</v>
      </c>
      <c r="S150">
        <v>719</v>
      </c>
    </row>
    <row r="151" spans="1:23" ht="15">
      <c r="A151" t="s">
        <v>7831</v>
      </c>
      <c r="C151" s="2" t="s">
        <v>1202</v>
      </c>
      <c r="D151" t="s">
        <v>8211</v>
      </c>
      <c r="E151" s="2" t="s">
        <v>7071</v>
      </c>
      <c r="F151" t="s">
        <v>8025</v>
      </c>
      <c r="G151" t="s">
        <v>1832</v>
      </c>
      <c r="H151" s="22" t="s">
        <v>1396</v>
      </c>
      <c r="I151" t="s">
        <v>1833</v>
      </c>
      <c r="J151" s="11" t="str">
        <f t="shared" si="10"/>
        <v>IC.PU.030501</v>
      </c>
      <c r="K151" s="2" t="s">
        <v>1192</v>
      </c>
      <c r="L151" t="str">
        <f t="shared" si="11"/>
        <v xml:space="preserve">     Clean, dry and intact</v>
      </c>
      <c r="M151" s="12" t="str">
        <f t="shared" si="12"/>
        <v>PI.IC.PU.030501.01</v>
      </c>
      <c r="N151" s="12"/>
      <c r="O151" s="12" t="str">
        <f t="shared" si="13"/>
        <v>PH.IC.PU.030501.01</v>
      </c>
      <c r="Q151" s="12" t="str">
        <f t="shared" si="14"/>
        <v>CL.IC.PU.030501.01</v>
      </c>
    </row>
    <row r="152" spans="1:23" ht="15">
      <c r="A152" t="s">
        <v>7831</v>
      </c>
      <c r="C152" s="2" t="s">
        <v>1202</v>
      </c>
      <c r="E152" s="2" t="s">
        <v>7071</v>
      </c>
      <c r="F152" t="s">
        <v>8025</v>
      </c>
      <c r="G152" t="s">
        <v>2009</v>
      </c>
      <c r="H152" s="22" t="s">
        <v>1398</v>
      </c>
      <c r="I152" t="s">
        <v>2010</v>
      </c>
      <c r="J152" s="11" t="str">
        <f t="shared" si="10"/>
        <v>IC.PU.030502</v>
      </c>
      <c r="K152" s="2" t="s">
        <v>1192</v>
      </c>
      <c r="L152" t="str">
        <f t="shared" si="11"/>
        <v xml:space="preserve">     Reinforced: specify date/time</v>
      </c>
      <c r="M152" s="12" t="str">
        <f t="shared" si="12"/>
        <v>PI.IC.PU.030502.01</v>
      </c>
      <c r="N152" s="12"/>
      <c r="O152" s="12" t="str">
        <f t="shared" si="13"/>
        <v>PH.IC.PU.030502.01</v>
      </c>
      <c r="Q152" s="12" t="str">
        <f t="shared" si="14"/>
        <v>CL.IC.PU.030502.01</v>
      </c>
    </row>
    <row r="153" spans="1:23" ht="15">
      <c r="A153" t="s">
        <v>7831</v>
      </c>
      <c r="C153" s="2" t="s">
        <v>1202</v>
      </c>
      <c r="E153" s="2" t="s">
        <v>7071</v>
      </c>
      <c r="F153" t="s">
        <v>8025</v>
      </c>
      <c r="G153" t="s">
        <v>4590</v>
      </c>
      <c r="H153" s="22" t="s">
        <v>1400</v>
      </c>
      <c r="I153" t="s">
        <v>1811</v>
      </c>
      <c r="J153" s="11" t="str">
        <f t="shared" si="10"/>
        <v>IC.PU.030503</v>
      </c>
      <c r="K153" s="2" t="s">
        <v>1192</v>
      </c>
      <c r="L153" t="str">
        <f t="shared" si="11"/>
        <v xml:space="preserve">     Changed: specify date/time</v>
      </c>
      <c r="M153" s="12" t="str">
        <f t="shared" si="12"/>
        <v>PI.IC.PU.030503.01</v>
      </c>
      <c r="N153" s="12"/>
      <c r="O153" s="12" t="str">
        <f t="shared" si="13"/>
        <v>PH.IC.PU.030503.01</v>
      </c>
      <c r="Q153" s="12" t="str">
        <f t="shared" si="14"/>
        <v>CL.IC.PU.030503.01</v>
      </c>
    </row>
    <row r="154" spans="1:23" ht="15">
      <c r="A154" t="s">
        <v>7831</v>
      </c>
      <c r="C154" s="2" t="s">
        <v>1202</v>
      </c>
      <c r="E154" s="2" t="s">
        <v>7071</v>
      </c>
      <c r="F154" t="s">
        <v>8025</v>
      </c>
      <c r="G154" t="s">
        <v>6376</v>
      </c>
      <c r="H154" s="22" t="s">
        <v>7070</v>
      </c>
      <c r="I154" t="s">
        <v>6376</v>
      </c>
      <c r="J154" s="11" t="str">
        <f t="shared" si="10"/>
        <v>IC.PU.030504</v>
      </c>
      <c r="K154" s="2" t="s">
        <v>1192</v>
      </c>
      <c r="L154" t="str">
        <f t="shared" si="11"/>
        <v>Clean</v>
      </c>
      <c r="M154" s="12" t="str">
        <f t="shared" si="12"/>
        <v>PI.IC.PU.030504.01</v>
      </c>
      <c r="N154" s="12"/>
      <c r="O154" s="12" t="str">
        <f t="shared" si="13"/>
        <v>PH.IC.PU.030504.01</v>
      </c>
      <c r="Q154" s="12" t="str">
        <f t="shared" si="14"/>
        <v>CL.IC.PU.030504.01</v>
      </c>
      <c r="R154" t="s">
        <v>1141</v>
      </c>
      <c r="S154">
        <v>97</v>
      </c>
    </row>
    <row r="155" spans="1:23" ht="15">
      <c r="A155" t="s">
        <v>7831</v>
      </c>
      <c r="C155" s="2" t="s">
        <v>1202</v>
      </c>
      <c r="E155" s="2" t="s">
        <v>7071</v>
      </c>
      <c r="F155" t="s">
        <v>8025</v>
      </c>
      <c r="G155" t="s">
        <v>6314</v>
      </c>
      <c r="H155" s="22" t="s">
        <v>7071</v>
      </c>
      <c r="I155" t="s">
        <v>6314</v>
      </c>
      <c r="J155" s="11" t="str">
        <f t="shared" si="10"/>
        <v>IC.PU.030505</v>
      </c>
      <c r="K155" s="2" t="s">
        <v>1192</v>
      </c>
      <c r="L155" t="str">
        <f t="shared" si="11"/>
        <v>Dry</v>
      </c>
      <c r="M155" s="12" t="str">
        <f t="shared" si="12"/>
        <v>PI.IC.PU.030505.01</v>
      </c>
      <c r="N155" s="12"/>
      <c r="O155" s="12" t="str">
        <f t="shared" si="13"/>
        <v>PH.IC.PU.030505.01</v>
      </c>
      <c r="Q155" s="12" t="str">
        <f t="shared" si="14"/>
        <v>CL.IC.PU.030505.01</v>
      </c>
      <c r="R155" t="s">
        <v>1141</v>
      </c>
      <c r="S155">
        <v>97</v>
      </c>
    </row>
    <row r="156" spans="1:23" ht="15">
      <c r="A156" t="s">
        <v>7831</v>
      </c>
      <c r="C156" s="2" t="s">
        <v>1202</v>
      </c>
      <c r="E156" s="2" t="s">
        <v>7071</v>
      </c>
      <c r="F156" t="s">
        <v>8025</v>
      </c>
      <c r="G156" t="s">
        <v>4084</v>
      </c>
      <c r="H156" s="22" t="s">
        <v>6888</v>
      </c>
      <c r="I156" t="s">
        <v>4084</v>
      </c>
      <c r="J156" s="11" t="str">
        <f t="shared" si="10"/>
        <v>IC.PU.030506</v>
      </c>
      <c r="K156" s="2" t="s">
        <v>1192</v>
      </c>
      <c r="L156" t="str">
        <f t="shared" si="11"/>
        <v>Intact</v>
      </c>
      <c r="M156" s="12" t="str">
        <f t="shared" si="12"/>
        <v>PI.IC.PU.030506.01</v>
      </c>
      <c r="N156" s="12"/>
      <c r="O156" s="12" t="str">
        <f t="shared" si="13"/>
        <v>PH.IC.PU.030506.01</v>
      </c>
      <c r="Q156" s="12" t="str">
        <f t="shared" si="14"/>
        <v>CL.IC.PU.030506.01</v>
      </c>
      <c r="R156" t="s">
        <v>1112</v>
      </c>
      <c r="S156">
        <v>97</v>
      </c>
    </row>
    <row r="157" spans="1:23" ht="15">
      <c r="A157" t="s">
        <v>7831</v>
      </c>
      <c r="C157" s="2" t="s">
        <v>1202</v>
      </c>
      <c r="E157" s="2" t="s">
        <v>7071</v>
      </c>
      <c r="F157" t="s">
        <v>8025</v>
      </c>
      <c r="G157" t="s">
        <v>11280</v>
      </c>
      <c r="H157" s="22" t="s">
        <v>11367</v>
      </c>
      <c r="I157" t="s">
        <v>11280</v>
      </c>
      <c r="J157" s="11" t="str">
        <f t="shared" si="10"/>
        <v>IC.PU.030507</v>
      </c>
      <c r="K157" s="2" t="s">
        <v>1192</v>
      </c>
      <c r="L157" t="str">
        <f t="shared" si="11"/>
        <v>Stained</v>
      </c>
      <c r="M157" s="12" t="str">
        <f t="shared" si="12"/>
        <v>PI.IC.PU.030507.01</v>
      </c>
      <c r="N157" s="12"/>
      <c r="O157" s="12" t="str">
        <f t="shared" si="13"/>
        <v>PH.IC.PU.030507.01</v>
      </c>
      <c r="Q157" s="12" t="str">
        <f t="shared" si="14"/>
        <v>CL.IC.PU.030507.01</v>
      </c>
    </row>
    <row r="158" spans="1:23" ht="15">
      <c r="A158" t="s">
        <v>7831</v>
      </c>
      <c r="C158" s="2" t="s">
        <v>1202</v>
      </c>
      <c r="E158" s="2" t="s">
        <v>7071</v>
      </c>
      <c r="F158" t="s">
        <v>8025</v>
      </c>
      <c r="G158" t="s">
        <v>11281</v>
      </c>
      <c r="H158" s="22" t="s">
        <v>11369</v>
      </c>
      <c r="I158" t="s">
        <v>11147</v>
      </c>
      <c r="J158" s="11" t="str">
        <f t="shared" si="10"/>
        <v>IC.PU.030508</v>
      </c>
      <c r="K158" s="2" t="s">
        <v>1192</v>
      </c>
      <c r="L158" t="str">
        <f t="shared" si="11"/>
        <v>Saturated</v>
      </c>
      <c r="M158" s="12" t="str">
        <f t="shared" si="12"/>
        <v>PI.IC.PU.030508.01</v>
      </c>
      <c r="N158" s="12"/>
      <c r="O158" s="12" t="str">
        <f t="shared" si="13"/>
        <v>PH.IC.PU.030508.01</v>
      </c>
      <c r="Q158" s="12" t="str">
        <f t="shared" si="14"/>
        <v>CL.IC.PU.030508.01</v>
      </c>
      <c r="V158" t="s">
        <v>11282</v>
      </c>
      <c r="W158">
        <v>1054</v>
      </c>
    </row>
    <row r="159" spans="1:23" ht="15">
      <c r="A159" t="s">
        <v>7831</v>
      </c>
      <c r="C159" s="2" t="s">
        <v>1202</v>
      </c>
      <c r="D159" t="s">
        <v>4303</v>
      </c>
      <c r="E159" s="2" t="s">
        <v>6888</v>
      </c>
      <c r="F159" t="s">
        <v>8025</v>
      </c>
      <c r="G159" t="s">
        <v>8212</v>
      </c>
      <c r="H159" s="22" t="s">
        <v>1396</v>
      </c>
      <c r="I159" t="s">
        <v>1522</v>
      </c>
      <c r="J159" s="11" t="str">
        <f t="shared" si="10"/>
        <v>IC.PU.030601</v>
      </c>
      <c r="K159" s="2" t="s">
        <v>11324</v>
      </c>
      <c r="L159" t="str">
        <f t="shared" si="11"/>
        <v xml:space="preserve">     Cleansed with normal saline</v>
      </c>
      <c r="M159" s="12" t="str">
        <f t="shared" si="12"/>
        <v>PI.IC.PU.030601.01</v>
      </c>
      <c r="N159" s="12"/>
      <c r="O159" s="12" t="str">
        <f t="shared" si="13"/>
        <v>PH.IC.PU.030601.01</v>
      </c>
      <c r="Q159" s="12" t="str">
        <f t="shared" si="14"/>
        <v>CL.IC.PU.030601.01</v>
      </c>
      <c r="V159" t="s">
        <v>11283</v>
      </c>
      <c r="W159">
        <v>1055</v>
      </c>
    </row>
    <row r="160" spans="1:23" ht="15">
      <c r="A160" t="s">
        <v>7831</v>
      </c>
      <c r="C160" s="2" t="s">
        <v>946</v>
      </c>
      <c r="E160" s="2" t="s">
        <v>6888</v>
      </c>
      <c r="F160" t="s">
        <v>8025</v>
      </c>
      <c r="G160" t="s">
        <v>8213</v>
      </c>
      <c r="H160" s="22" t="s">
        <v>1398</v>
      </c>
      <c r="I160" t="s">
        <v>2394</v>
      </c>
      <c r="J160" s="11" t="str">
        <f t="shared" si="10"/>
        <v>IC.PU.030602</v>
      </c>
      <c r="K160" s="2" t="s">
        <v>11324</v>
      </c>
      <c r="L160" t="str">
        <f t="shared" si="11"/>
        <v xml:space="preserve">     Cleansed with other: specify</v>
      </c>
      <c r="M160" s="12" t="str">
        <f t="shared" si="12"/>
        <v>PI.IC.PU.030602.01</v>
      </c>
      <c r="N160" s="12"/>
      <c r="O160" s="12" t="str">
        <f t="shared" si="13"/>
        <v>PH.IC.PU.030602.01</v>
      </c>
      <c r="Q160" s="12" t="str">
        <f t="shared" si="14"/>
        <v>CL.IC.PU.030602.01</v>
      </c>
    </row>
    <row r="161" spans="1:19" ht="15">
      <c r="A161" t="s">
        <v>7831</v>
      </c>
      <c r="C161" s="2" t="s">
        <v>1202</v>
      </c>
      <c r="E161" s="2" t="s">
        <v>6888</v>
      </c>
      <c r="F161" t="s">
        <v>8025</v>
      </c>
      <c r="G161" t="s">
        <v>1913</v>
      </c>
      <c r="H161" s="22" t="s">
        <v>1202</v>
      </c>
      <c r="I161" t="s">
        <v>1913</v>
      </c>
      <c r="J161" s="11" t="str">
        <f t="shared" si="10"/>
        <v>IC.PU.030603</v>
      </c>
      <c r="K161" s="2" t="s">
        <v>1192</v>
      </c>
      <c r="L161" t="str">
        <f t="shared" si="11"/>
        <v>Chlorhexidine</v>
      </c>
      <c r="M161" s="12" t="str">
        <f t="shared" si="12"/>
        <v>PI.IC.PU.030603.01</v>
      </c>
      <c r="N161" s="12"/>
      <c r="O161" s="12" t="str">
        <f t="shared" si="13"/>
        <v>PH.IC.PU.030603.01</v>
      </c>
      <c r="Q161" s="12" t="str">
        <f t="shared" si="14"/>
        <v>CL.IC.PU.030603.01</v>
      </c>
      <c r="R161" t="s">
        <v>1141</v>
      </c>
      <c r="S161">
        <v>717</v>
      </c>
    </row>
    <row r="162" spans="1:19" ht="15">
      <c r="A162" t="s">
        <v>7831</v>
      </c>
      <c r="C162" s="2" t="s">
        <v>946</v>
      </c>
      <c r="E162" s="2" t="s">
        <v>6888</v>
      </c>
      <c r="F162" t="s">
        <v>8025</v>
      </c>
      <c r="G162" t="s">
        <v>8214</v>
      </c>
      <c r="H162" s="22" t="s">
        <v>948</v>
      </c>
      <c r="I162" t="s">
        <v>8214</v>
      </c>
      <c r="J162" s="11" t="str">
        <f t="shared" si="10"/>
        <v>IC.PU.030604</v>
      </c>
      <c r="K162" s="2" t="s">
        <v>11324</v>
      </c>
      <c r="L162" t="str">
        <f t="shared" si="11"/>
        <v>Betadine</v>
      </c>
      <c r="M162" s="12" t="str">
        <f t="shared" si="12"/>
        <v>PI.IC.PU.030604.01</v>
      </c>
      <c r="N162" s="12"/>
      <c r="O162" s="12" t="str">
        <f t="shared" si="13"/>
        <v>PH.IC.PU.030604.01</v>
      </c>
      <c r="Q162" s="12" t="str">
        <f t="shared" si="14"/>
        <v>CL.IC.PU.030604.01</v>
      </c>
      <c r="R162" t="s">
        <v>1141</v>
      </c>
      <c r="S162">
        <v>718</v>
      </c>
    </row>
    <row r="163" spans="1:19" ht="15">
      <c r="A163" t="s">
        <v>7831</v>
      </c>
      <c r="C163" s="2" t="s">
        <v>946</v>
      </c>
      <c r="D163" t="s">
        <v>8215</v>
      </c>
      <c r="E163" s="2" t="s">
        <v>7284</v>
      </c>
      <c r="F163" t="s">
        <v>8025</v>
      </c>
      <c r="G163" t="s">
        <v>8066</v>
      </c>
      <c r="H163" s="22" t="s">
        <v>1396</v>
      </c>
      <c r="I163" t="s">
        <v>1001</v>
      </c>
      <c r="J163" s="11" t="str">
        <f t="shared" si="10"/>
        <v>IC.PU.030701</v>
      </c>
      <c r="K163" s="2" t="s">
        <v>11324</v>
      </c>
      <c r="L163" t="str">
        <f t="shared" si="11"/>
        <v xml:space="preserve">     Exudate none</v>
      </c>
      <c r="M163" s="12" t="str">
        <f t="shared" si="12"/>
        <v>PI.IC.PU.030701.01</v>
      </c>
      <c r="N163" s="12"/>
      <c r="O163" s="12" t="str">
        <f t="shared" si="13"/>
        <v>PH.IC.PU.030701.01</v>
      </c>
      <c r="Q163" s="12" t="str">
        <f t="shared" si="14"/>
        <v>CL.IC.PU.030701.01</v>
      </c>
    </row>
    <row r="164" spans="1:19" ht="15">
      <c r="A164" t="s">
        <v>7831</v>
      </c>
      <c r="C164" s="2" t="s">
        <v>946</v>
      </c>
      <c r="E164" s="2" t="s">
        <v>7284</v>
      </c>
      <c r="F164" t="s">
        <v>8025</v>
      </c>
      <c r="G164" t="s">
        <v>3</v>
      </c>
      <c r="H164" s="22" t="s">
        <v>1398</v>
      </c>
      <c r="I164" t="s">
        <v>2590</v>
      </c>
      <c r="J164" s="11" t="str">
        <f t="shared" si="10"/>
        <v>IC.PU.030702</v>
      </c>
      <c r="K164" s="2" t="s">
        <v>11324</v>
      </c>
      <c r="L164" t="str">
        <f t="shared" si="11"/>
        <v xml:space="preserve">     Exudate Serosanguineous</v>
      </c>
      <c r="M164" s="12" t="str">
        <f t="shared" si="12"/>
        <v>PI.IC.PU.030702.01</v>
      </c>
      <c r="N164" s="12"/>
      <c r="O164" s="12" t="str">
        <f t="shared" si="13"/>
        <v>PH.IC.PU.030702.01</v>
      </c>
      <c r="Q164" s="12" t="str">
        <f t="shared" si="14"/>
        <v>CL.IC.PU.030702.01</v>
      </c>
    </row>
    <row r="165" spans="1:19" ht="15">
      <c r="A165" t="s">
        <v>7831</v>
      </c>
      <c r="C165" s="2" t="s">
        <v>946</v>
      </c>
      <c r="E165" s="2" t="s">
        <v>7284</v>
      </c>
      <c r="F165" t="s">
        <v>8025</v>
      </c>
      <c r="G165" t="s">
        <v>8082</v>
      </c>
      <c r="H165" s="22" t="s">
        <v>1400</v>
      </c>
      <c r="I165" t="s">
        <v>1438</v>
      </c>
      <c r="J165" s="11" t="str">
        <f t="shared" si="10"/>
        <v>IC.PU.030703</v>
      </c>
      <c r="K165" s="2" t="s">
        <v>11324</v>
      </c>
      <c r="L165" t="str">
        <f t="shared" si="11"/>
        <v xml:space="preserve">     Exudate bloody</v>
      </c>
      <c r="M165" s="12" t="str">
        <f t="shared" si="12"/>
        <v>PI.IC.PU.030703.01</v>
      </c>
      <c r="N165" s="12"/>
      <c r="O165" s="12" t="str">
        <f t="shared" si="13"/>
        <v>PH.IC.PU.030703.01</v>
      </c>
      <c r="Q165" s="12" t="str">
        <f t="shared" si="14"/>
        <v>CL.IC.PU.030703.01</v>
      </c>
    </row>
    <row r="166" spans="1:19" ht="15">
      <c r="A166" t="s">
        <v>7831</v>
      </c>
      <c r="C166" s="2" t="s">
        <v>1202</v>
      </c>
      <c r="E166" s="2" t="s">
        <v>7284</v>
      </c>
      <c r="F166" t="s">
        <v>8025</v>
      </c>
      <c r="G166" t="s">
        <v>8083</v>
      </c>
      <c r="H166" s="22" t="s">
        <v>1402</v>
      </c>
      <c r="I166" t="s">
        <v>1637</v>
      </c>
      <c r="J166" s="11" t="str">
        <f t="shared" si="10"/>
        <v>IC.PU.030704</v>
      </c>
      <c r="K166" s="2" t="s">
        <v>1192</v>
      </c>
      <c r="L166" t="str">
        <f t="shared" si="11"/>
        <v xml:space="preserve">     Exudate serous</v>
      </c>
      <c r="M166" s="12" t="str">
        <f t="shared" si="12"/>
        <v>PI.IC.PU.030704.01</v>
      </c>
      <c r="N166" s="12"/>
      <c r="O166" s="12" t="str">
        <f t="shared" si="13"/>
        <v>PH.IC.PU.030704.01</v>
      </c>
      <c r="Q166" s="12" t="str">
        <f t="shared" si="14"/>
        <v>CL.IC.PU.030704.01</v>
      </c>
    </row>
    <row r="167" spans="1:19" ht="15">
      <c r="A167" t="s">
        <v>7831</v>
      </c>
      <c r="C167" s="2" t="s">
        <v>1202</v>
      </c>
      <c r="E167" s="2" t="s">
        <v>7284</v>
      </c>
      <c r="F167" t="s">
        <v>8025</v>
      </c>
      <c r="G167" t="s">
        <v>8084</v>
      </c>
      <c r="H167" s="22" t="s">
        <v>1404</v>
      </c>
      <c r="I167" t="s">
        <v>1643</v>
      </c>
      <c r="J167" s="11" t="str">
        <f t="shared" si="10"/>
        <v>IC.PU.030705</v>
      </c>
      <c r="K167" s="2" t="s">
        <v>1192</v>
      </c>
      <c r="L167" t="str">
        <f t="shared" si="11"/>
        <v xml:space="preserve">     Exudate purulent</v>
      </c>
      <c r="M167" s="12" t="str">
        <f t="shared" si="12"/>
        <v>PI.IC.PU.030705.01</v>
      </c>
      <c r="N167" s="12"/>
      <c r="O167" s="12" t="str">
        <f t="shared" si="13"/>
        <v>PH.IC.PU.030705.01</v>
      </c>
      <c r="Q167" s="12" t="str">
        <f t="shared" si="14"/>
        <v>CL.IC.PU.030705.01</v>
      </c>
    </row>
    <row r="168" spans="1:19" ht="15">
      <c r="A168" t="s">
        <v>7831</v>
      </c>
      <c r="C168" s="2" t="s">
        <v>1202</v>
      </c>
      <c r="D168" t="s">
        <v>8085</v>
      </c>
      <c r="E168" s="2" t="s">
        <v>10093</v>
      </c>
      <c r="F168" t="s">
        <v>8025</v>
      </c>
      <c r="G168" t="s">
        <v>1968</v>
      </c>
      <c r="H168" s="22" t="s">
        <v>1396</v>
      </c>
      <c r="I168" t="s">
        <v>1188</v>
      </c>
      <c r="J168" s="11" t="str">
        <f t="shared" si="10"/>
        <v>IC.PU.030801</v>
      </c>
      <c r="K168" s="2" t="s">
        <v>1192</v>
      </c>
      <c r="L168" t="str">
        <f t="shared" si="11"/>
        <v xml:space="preserve">     None</v>
      </c>
      <c r="M168" s="12" t="str">
        <f t="shared" si="12"/>
        <v>PI.IC.PU.030801.01</v>
      </c>
      <c r="N168" s="12"/>
      <c r="O168" s="12" t="str">
        <f t="shared" si="13"/>
        <v>PH.IC.PU.030801.01</v>
      </c>
      <c r="Q168" s="12" t="str">
        <f t="shared" si="14"/>
        <v>CL.IC.PU.030801.01</v>
      </c>
    </row>
    <row r="169" spans="1:19" ht="15">
      <c r="A169" t="s">
        <v>7831</v>
      </c>
      <c r="C169" s="2" t="s">
        <v>1202</v>
      </c>
      <c r="E169" s="2" t="s">
        <v>10093</v>
      </c>
      <c r="F169" t="s">
        <v>8025</v>
      </c>
      <c r="G169" t="s">
        <v>8400</v>
      </c>
      <c r="H169" s="22" t="s">
        <v>1398</v>
      </c>
      <c r="I169" t="s">
        <v>3800</v>
      </c>
      <c r="J169" s="11" t="str">
        <f t="shared" si="10"/>
        <v>IC.PU.030802</v>
      </c>
      <c r="K169" s="2" t="s">
        <v>1192</v>
      </c>
      <c r="L169" t="str">
        <f t="shared" si="11"/>
        <v xml:space="preserve">     Exudate amount scant</v>
      </c>
      <c r="M169" s="12" t="str">
        <f t="shared" si="12"/>
        <v>PI.IC.PU.030802.01</v>
      </c>
      <c r="N169" s="12"/>
      <c r="O169" s="12" t="str">
        <f t="shared" si="13"/>
        <v>PH.IC.PU.030802.01</v>
      </c>
      <c r="Q169" s="12" t="str">
        <f t="shared" si="14"/>
        <v>CL.IC.PU.030802.01</v>
      </c>
    </row>
    <row r="170" spans="1:19" ht="15">
      <c r="A170" t="s">
        <v>7831</v>
      </c>
      <c r="C170" s="2" t="s">
        <v>1202</v>
      </c>
      <c r="E170" s="2" t="s">
        <v>10093</v>
      </c>
      <c r="F170" t="s">
        <v>8025</v>
      </c>
      <c r="G170" t="s">
        <v>8401</v>
      </c>
      <c r="H170" s="22" t="s">
        <v>1400</v>
      </c>
      <c r="I170" t="s">
        <v>4203</v>
      </c>
      <c r="J170" s="11" t="str">
        <f t="shared" si="10"/>
        <v>IC.PU.030803</v>
      </c>
      <c r="K170" s="2" t="s">
        <v>1192</v>
      </c>
      <c r="L170" t="str">
        <f t="shared" si="11"/>
        <v xml:space="preserve">     Exudate amount small</v>
      </c>
      <c r="M170" s="12" t="str">
        <f t="shared" si="12"/>
        <v>PI.IC.PU.030803.01</v>
      </c>
      <c r="N170" s="12"/>
      <c r="O170" s="12" t="str">
        <f t="shared" si="13"/>
        <v>PH.IC.PU.030803.01</v>
      </c>
      <c r="Q170" s="12" t="str">
        <f t="shared" si="14"/>
        <v>CL.IC.PU.030803.01</v>
      </c>
    </row>
    <row r="171" spans="1:19" ht="15">
      <c r="A171" t="s">
        <v>7831</v>
      </c>
      <c r="C171" s="2" t="s">
        <v>1202</v>
      </c>
      <c r="E171" s="2" t="s">
        <v>10093</v>
      </c>
      <c r="F171" t="s">
        <v>8025</v>
      </c>
      <c r="G171" t="s">
        <v>8402</v>
      </c>
      <c r="H171" s="22" t="s">
        <v>1402</v>
      </c>
      <c r="I171" t="s">
        <v>3266</v>
      </c>
      <c r="J171" s="11" t="str">
        <f t="shared" si="10"/>
        <v>IC.PU.030804</v>
      </c>
      <c r="K171" s="2" t="s">
        <v>1192</v>
      </c>
      <c r="L171" t="str">
        <f t="shared" si="11"/>
        <v xml:space="preserve">     Exudate amount moderate</v>
      </c>
      <c r="M171" s="12" t="str">
        <f t="shared" si="12"/>
        <v>PI.IC.PU.030804.01</v>
      </c>
      <c r="N171" s="12"/>
      <c r="O171" s="12" t="str">
        <f t="shared" si="13"/>
        <v>PH.IC.PU.030804.01</v>
      </c>
      <c r="Q171" s="12" t="str">
        <f t="shared" si="14"/>
        <v>CL.IC.PU.030804.01</v>
      </c>
    </row>
    <row r="172" spans="1:19" ht="15">
      <c r="A172" t="s">
        <v>7831</v>
      </c>
      <c r="C172" s="2" t="s">
        <v>1202</v>
      </c>
      <c r="E172" s="2" t="s">
        <v>10093</v>
      </c>
      <c r="F172" t="s">
        <v>8025</v>
      </c>
      <c r="G172" t="s">
        <v>8243</v>
      </c>
      <c r="H172" s="22" t="s">
        <v>1404</v>
      </c>
      <c r="I172" t="s">
        <v>4206</v>
      </c>
      <c r="J172" s="11" t="str">
        <f t="shared" si="10"/>
        <v>IC.PU.030805</v>
      </c>
      <c r="K172" s="2" t="s">
        <v>1192</v>
      </c>
      <c r="L172" t="str">
        <f t="shared" si="11"/>
        <v xml:space="preserve">     Exudate amount large</v>
      </c>
      <c r="M172" s="12" t="str">
        <f t="shared" si="12"/>
        <v>PI.IC.PU.030805.01</v>
      </c>
      <c r="N172" s="12"/>
      <c r="O172" s="12" t="str">
        <f t="shared" si="13"/>
        <v>PH.IC.PU.030805.01</v>
      </c>
      <c r="Q172" s="12" t="str">
        <f t="shared" si="14"/>
        <v>CL.IC.PU.030805.01</v>
      </c>
    </row>
    <row r="173" spans="1:19" ht="15">
      <c r="A173" t="s">
        <v>7831</v>
      </c>
      <c r="C173" s="2" t="s">
        <v>1202</v>
      </c>
      <c r="D173" t="s">
        <v>8244</v>
      </c>
      <c r="E173" s="2" t="s">
        <v>10095</v>
      </c>
      <c r="F173" t="s">
        <v>8025</v>
      </c>
      <c r="G173" t="s">
        <v>8245</v>
      </c>
      <c r="H173" s="22" t="s">
        <v>1396</v>
      </c>
      <c r="I173" t="s">
        <v>1674</v>
      </c>
      <c r="J173" s="11" t="str">
        <f t="shared" si="10"/>
        <v>IC.PU.030901</v>
      </c>
      <c r="K173" s="2" t="s">
        <v>1192</v>
      </c>
      <c r="L173" t="str">
        <f t="shared" si="11"/>
        <v xml:space="preserve">     Exudate drainage unchanged</v>
      </c>
      <c r="M173" s="12" t="str">
        <f t="shared" si="12"/>
        <v>PI.IC.PU.030901.01</v>
      </c>
      <c r="N173" s="12"/>
      <c r="O173" s="12" t="str">
        <f t="shared" si="13"/>
        <v>PH.IC.PU.030901.01</v>
      </c>
      <c r="Q173" s="12" t="str">
        <f t="shared" si="14"/>
        <v>CL.IC.PU.030901.01</v>
      </c>
    </row>
    <row r="174" spans="1:19" ht="15">
      <c r="A174" t="s">
        <v>7831</v>
      </c>
      <c r="C174" s="2" t="s">
        <v>1202</v>
      </c>
      <c r="E174" s="2" t="s">
        <v>10095</v>
      </c>
      <c r="F174" t="s">
        <v>8025</v>
      </c>
      <c r="G174" t="s">
        <v>8246</v>
      </c>
      <c r="H174" s="22" t="s">
        <v>1398</v>
      </c>
      <c r="I174" t="s">
        <v>1673</v>
      </c>
      <c r="J174" s="11" t="str">
        <f t="shared" si="10"/>
        <v>IC.PU.030902</v>
      </c>
      <c r="K174" s="2" t="s">
        <v>1192</v>
      </c>
      <c r="L174" t="str">
        <f t="shared" si="11"/>
        <v xml:space="preserve">     Exudate drainage decreasing</v>
      </c>
      <c r="M174" s="12" t="str">
        <f t="shared" si="12"/>
        <v>PI.IC.PU.030902.01</v>
      </c>
      <c r="N174" s="12"/>
      <c r="O174" s="12" t="str">
        <f t="shared" si="13"/>
        <v>PH.IC.PU.030902.01</v>
      </c>
      <c r="Q174" s="12" t="str">
        <f t="shared" si="14"/>
        <v>CL.IC.PU.030902.01</v>
      </c>
    </row>
    <row r="175" spans="1:19" ht="15">
      <c r="A175" t="s">
        <v>7831</v>
      </c>
      <c r="C175" s="2" t="s">
        <v>1202</v>
      </c>
      <c r="E175" s="2" t="s">
        <v>10095</v>
      </c>
      <c r="F175" t="s">
        <v>8025</v>
      </c>
      <c r="G175" t="s">
        <v>8247</v>
      </c>
      <c r="H175" s="22" t="s">
        <v>1400</v>
      </c>
      <c r="I175" t="s">
        <v>1841</v>
      </c>
      <c r="J175" s="11" t="str">
        <f t="shared" si="10"/>
        <v>IC.PU.030903</v>
      </c>
      <c r="K175" s="2" t="s">
        <v>1192</v>
      </c>
      <c r="L175" t="str">
        <f t="shared" si="11"/>
        <v xml:space="preserve">     Exudate drainage increasing</v>
      </c>
      <c r="M175" s="12" t="str">
        <f t="shared" si="12"/>
        <v>PI.IC.PU.030903.01</v>
      </c>
      <c r="N175" s="12"/>
      <c r="O175" s="12" t="str">
        <f t="shared" si="13"/>
        <v>PH.IC.PU.030903.01</v>
      </c>
      <c r="Q175" s="12" t="str">
        <f t="shared" si="14"/>
        <v>CL.IC.PU.030903.01</v>
      </c>
    </row>
    <row r="176" spans="1:19" ht="15">
      <c r="A176" t="s">
        <v>7831</v>
      </c>
      <c r="C176" s="2" t="s">
        <v>1202</v>
      </c>
      <c r="D176" t="s">
        <v>8248</v>
      </c>
      <c r="E176" s="2" t="s">
        <v>10905</v>
      </c>
      <c r="F176" t="s">
        <v>8249</v>
      </c>
      <c r="G176" t="s">
        <v>2789</v>
      </c>
      <c r="H176" s="22" t="s">
        <v>1396</v>
      </c>
      <c r="I176" t="s">
        <v>2789</v>
      </c>
      <c r="J176" s="11" t="str">
        <f t="shared" si="10"/>
        <v>IC.PU.031001</v>
      </c>
      <c r="K176" s="2" t="s">
        <v>1192</v>
      </c>
      <c r="L176" t="str">
        <f t="shared" si="11"/>
        <v>Present</v>
      </c>
      <c r="M176" s="12" t="str">
        <f t="shared" si="12"/>
        <v>PI.IC.PU.031001.01</v>
      </c>
      <c r="N176" s="12"/>
      <c r="O176" s="12" t="str">
        <f t="shared" si="13"/>
        <v>PH.IC.PU.031001.01</v>
      </c>
      <c r="Q176" s="12" t="str">
        <f t="shared" si="14"/>
        <v>CL.IC.PU.031001.01</v>
      </c>
    </row>
    <row r="177" spans="1:19" ht="15">
      <c r="A177" t="s">
        <v>7831</v>
      </c>
      <c r="C177" s="2" t="s">
        <v>1202</v>
      </c>
      <c r="E177" s="2" t="s">
        <v>10905</v>
      </c>
      <c r="F177" t="s">
        <v>8249</v>
      </c>
      <c r="G177" t="s">
        <v>2790</v>
      </c>
      <c r="H177" s="22" t="s">
        <v>1398</v>
      </c>
      <c r="I177" t="s">
        <v>2790</v>
      </c>
      <c r="J177" s="11" t="str">
        <f t="shared" si="10"/>
        <v>IC.PU.031002</v>
      </c>
      <c r="K177" s="2" t="s">
        <v>1192</v>
      </c>
      <c r="L177" t="str">
        <f t="shared" si="11"/>
        <v>Absent</v>
      </c>
      <c r="M177" s="12" t="str">
        <f t="shared" si="12"/>
        <v>PI.IC.PU.031002.01</v>
      </c>
      <c r="N177" s="12"/>
      <c r="O177" s="12" t="str">
        <f t="shared" si="13"/>
        <v>PH.IC.PU.031002.01</v>
      </c>
      <c r="Q177" s="12" t="str">
        <f t="shared" si="14"/>
        <v>CL.IC.PU.031002.01</v>
      </c>
    </row>
    <row r="178" spans="1:19" ht="15">
      <c r="A178" t="s">
        <v>7831</v>
      </c>
      <c r="C178" s="2" t="s">
        <v>1202</v>
      </c>
      <c r="D178" t="s">
        <v>5981</v>
      </c>
      <c r="E178" s="2" t="s">
        <v>8048</v>
      </c>
      <c r="F178" t="s">
        <v>8086</v>
      </c>
      <c r="G178" t="s">
        <v>8087</v>
      </c>
      <c r="H178" s="22" t="s">
        <v>1396</v>
      </c>
      <c r="I178" t="s">
        <v>8088</v>
      </c>
      <c r="J178" s="11" t="str">
        <f t="shared" si="10"/>
        <v>IC.PU.031101</v>
      </c>
      <c r="K178" s="2" t="s">
        <v>1192</v>
      </c>
      <c r="L178" t="str">
        <f t="shared" si="11"/>
        <v>Anterior right</v>
      </c>
      <c r="M178" s="12" t="str">
        <f t="shared" si="12"/>
        <v>PI.IC.PU.031101.01</v>
      </c>
      <c r="N178" s="12"/>
      <c r="O178" s="12" t="str">
        <f t="shared" si="13"/>
        <v>PH.IC.PU.031101.01</v>
      </c>
      <c r="Q178" s="12" t="str">
        <f t="shared" si="14"/>
        <v>CL.IC.PU.031101.01</v>
      </c>
    </row>
    <row r="179" spans="1:19" ht="15">
      <c r="A179" t="s">
        <v>7831</v>
      </c>
      <c r="C179" s="2" t="s">
        <v>1202</v>
      </c>
      <c r="E179" s="2" t="s">
        <v>8048</v>
      </c>
      <c r="F179" t="s">
        <v>8086</v>
      </c>
      <c r="G179" t="s">
        <v>7925</v>
      </c>
      <c r="H179" s="22" t="s">
        <v>1398</v>
      </c>
      <c r="I179" t="s">
        <v>8090</v>
      </c>
      <c r="J179" s="11" t="str">
        <f t="shared" si="10"/>
        <v>IC.PU.031102</v>
      </c>
      <c r="K179" s="2" t="s">
        <v>1192</v>
      </c>
      <c r="L179" t="str">
        <f t="shared" si="11"/>
        <v>Anterior left</v>
      </c>
      <c r="M179" s="12" t="str">
        <f t="shared" si="12"/>
        <v>PI.IC.PU.031102.01</v>
      </c>
      <c r="N179" s="12"/>
      <c r="O179" s="12" t="str">
        <f t="shared" si="13"/>
        <v>PH.IC.PU.031102.01</v>
      </c>
      <c r="Q179" s="12" t="str">
        <f t="shared" si="14"/>
        <v>CL.IC.PU.031102.01</v>
      </c>
    </row>
    <row r="180" spans="1:19" ht="15">
      <c r="A180" t="s">
        <v>7831</v>
      </c>
      <c r="C180" s="2" t="s">
        <v>1202</v>
      </c>
      <c r="E180" s="2" t="s">
        <v>8048</v>
      </c>
      <c r="F180" t="s">
        <v>8086</v>
      </c>
      <c r="G180" t="s">
        <v>4801</v>
      </c>
      <c r="H180" s="22" t="s">
        <v>1400</v>
      </c>
      <c r="I180" t="s">
        <v>4801</v>
      </c>
      <c r="J180" s="11" t="str">
        <f t="shared" si="10"/>
        <v>IC.PU.031103</v>
      </c>
      <c r="K180" s="2" t="s">
        <v>1192</v>
      </c>
      <c r="L180" t="str">
        <f t="shared" si="11"/>
        <v>Mediastinal</v>
      </c>
      <c r="M180" s="12" t="str">
        <f t="shared" si="12"/>
        <v>PI.IC.PU.031103.01</v>
      </c>
      <c r="N180" s="12"/>
      <c r="O180" s="12" t="str">
        <f t="shared" si="13"/>
        <v>PH.IC.PU.031103.01</v>
      </c>
      <c r="Q180" s="12" t="str">
        <f t="shared" si="14"/>
        <v>CL.IC.PU.031103.01</v>
      </c>
    </row>
    <row r="181" spans="1:19" ht="15">
      <c r="A181" t="s">
        <v>7831</v>
      </c>
      <c r="C181" s="2" t="s">
        <v>1202</v>
      </c>
      <c r="E181" s="2" t="s">
        <v>8048</v>
      </c>
      <c r="F181" t="s">
        <v>8086</v>
      </c>
      <c r="G181" t="s">
        <v>8091</v>
      </c>
      <c r="H181" s="22" t="s">
        <v>1402</v>
      </c>
      <c r="I181" t="s">
        <v>8091</v>
      </c>
      <c r="J181" s="11" t="str">
        <f t="shared" si="10"/>
        <v>IC.PU.031104</v>
      </c>
      <c r="K181" s="2" t="s">
        <v>1192</v>
      </c>
      <c r="L181" t="str">
        <f t="shared" si="11"/>
        <v>Pleural</v>
      </c>
      <c r="M181" s="12" t="str">
        <f t="shared" si="12"/>
        <v>PI.IC.PU.031104.01</v>
      </c>
      <c r="N181" s="12"/>
      <c r="O181" s="12" t="str">
        <f t="shared" si="13"/>
        <v>PH.IC.PU.031104.01</v>
      </c>
      <c r="Q181" s="12" t="str">
        <f t="shared" si="14"/>
        <v>CL.IC.PU.031104.01</v>
      </c>
    </row>
    <row r="182" spans="1:19" ht="15">
      <c r="A182" t="s">
        <v>7831</v>
      </c>
      <c r="C182" s="2" t="s">
        <v>1202</v>
      </c>
      <c r="E182" s="2" t="s">
        <v>8048</v>
      </c>
      <c r="F182" t="s">
        <v>8086</v>
      </c>
      <c r="G182" t="s">
        <v>8092</v>
      </c>
      <c r="H182" s="22" t="s">
        <v>1404</v>
      </c>
      <c r="I182" t="s">
        <v>8093</v>
      </c>
      <c r="J182" s="11" t="str">
        <f t="shared" si="10"/>
        <v>IC.PU.031105</v>
      </c>
      <c r="K182" s="2" t="s">
        <v>1192</v>
      </c>
      <c r="L182" t="str">
        <f t="shared" si="11"/>
        <v>Posterior right</v>
      </c>
      <c r="M182" s="12" t="str">
        <f t="shared" si="12"/>
        <v>PI.IC.PU.031105.01</v>
      </c>
      <c r="N182" s="12"/>
      <c r="O182" s="12" t="str">
        <f t="shared" si="13"/>
        <v>PH.IC.PU.031105.01</v>
      </c>
      <c r="Q182" s="12" t="str">
        <f t="shared" si="14"/>
        <v>CL.IC.PU.031105.01</v>
      </c>
    </row>
    <row r="183" spans="1:19" ht="15">
      <c r="A183" t="s">
        <v>7831</v>
      </c>
      <c r="C183" s="2" t="s">
        <v>1202</v>
      </c>
      <c r="E183" s="2" t="s">
        <v>8048</v>
      </c>
      <c r="F183" t="s">
        <v>8086</v>
      </c>
      <c r="G183" t="s">
        <v>8094</v>
      </c>
      <c r="H183" s="22" t="s">
        <v>1406</v>
      </c>
      <c r="I183" t="s">
        <v>8095</v>
      </c>
      <c r="J183" s="11" t="str">
        <f t="shared" si="10"/>
        <v>IC.PU.031106</v>
      </c>
      <c r="K183" s="2" t="s">
        <v>1192</v>
      </c>
      <c r="L183" t="str">
        <f t="shared" si="11"/>
        <v>Posterior left</v>
      </c>
      <c r="M183" s="12" t="str">
        <f t="shared" si="12"/>
        <v>PI.IC.PU.031106.01</v>
      </c>
      <c r="N183" s="12"/>
      <c r="O183" s="12" t="str">
        <f t="shared" si="13"/>
        <v>PH.IC.PU.031106.01</v>
      </c>
      <c r="Q183" s="12" t="str">
        <f t="shared" si="14"/>
        <v>CL.IC.PU.031106.01</v>
      </c>
    </row>
    <row r="184" spans="1:19" ht="15">
      <c r="A184" t="s">
        <v>7831</v>
      </c>
      <c r="C184" s="2" t="s">
        <v>1202</v>
      </c>
      <c r="E184" s="2" t="s">
        <v>8048</v>
      </c>
      <c r="F184" t="s">
        <v>8086</v>
      </c>
      <c r="G184" t="s">
        <v>383</v>
      </c>
      <c r="H184" s="22" t="s">
        <v>7284</v>
      </c>
      <c r="I184" t="s">
        <v>8096</v>
      </c>
      <c r="J184" s="11" t="str">
        <f t="shared" si="10"/>
        <v>IC.PU.031107</v>
      </c>
      <c r="K184" s="2" t="s">
        <v>11324</v>
      </c>
      <c r="L184" t="str">
        <f t="shared" si="11"/>
        <v>Mediastinal Sump</v>
      </c>
      <c r="M184" s="12" t="str">
        <f t="shared" si="12"/>
        <v>PI.IC.PU.031107.01</v>
      </c>
      <c r="N184" s="12"/>
      <c r="O184" s="12" t="str">
        <f t="shared" si="13"/>
        <v>PH.IC.PU.031107.01</v>
      </c>
      <c r="Q184" s="12" t="str">
        <f t="shared" si="14"/>
        <v>CL.IC.PU.031107.01</v>
      </c>
      <c r="R184" t="s">
        <v>1141</v>
      </c>
      <c r="S184">
        <v>100</v>
      </c>
    </row>
    <row r="185" spans="1:19" ht="15">
      <c r="A185" t="s">
        <v>7831</v>
      </c>
      <c r="C185" s="2" t="s">
        <v>1202</v>
      </c>
      <c r="D185" t="s">
        <v>5578</v>
      </c>
      <c r="E185" s="2" t="s">
        <v>11023</v>
      </c>
      <c r="F185" t="s">
        <v>8097</v>
      </c>
      <c r="G185" t="s">
        <v>1968</v>
      </c>
      <c r="H185" s="22" t="s">
        <v>1396</v>
      </c>
      <c r="I185" t="s">
        <v>1001</v>
      </c>
      <c r="J185" s="11" t="str">
        <f t="shared" si="10"/>
        <v>IC.PU.031201</v>
      </c>
      <c r="K185" s="2" t="s">
        <v>11324</v>
      </c>
      <c r="L185" t="str">
        <f t="shared" si="11"/>
        <v xml:space="preserve">     None</v>
      </c>
      <c r="M185" s="12" t="str">
        <f t="shared" si="12"/>
        <v>PI.IC.PU.031201.01</v>
      </c>
      <c r="N185" s="12"/>
      <c r="O185" s="12" t="str">
        <f t="shared" si="13"/>
        <v>PH.IC.PU.031201.01</v>
      </c>
      <c r="Q185" s="12" t="str">
        <f t="shared" si="14"/>
        <v>CL.IC.PU.031201.01</v>
      </c>
    </row>
    <row r="186" spans="1:19" ht="15">
      <c r="A186" t="s">
        <v>7831</v>
      </c>
      <c r="C186" s="2" t="s">
        <v>1202</v>
      </c>
      <c r="E186" s="2" t="s">
        <v>11023</v>
      </c>
      <c r="F186" t="s">
        <v>8097</v>
      </c>
      <c r="G186" t="s">
        <v>1773</v>
      </c>
      <c r="H186" s="22" t="s">
        <v>1398</v>
      </c>
      <c r="I186" t="s">
        <v>3343</v>
      </c>
      <c r="J186" s="11" t="str">
        <f t="shared" si="10"/>
        <v>IC.PU.031202</v>
      </c>
      <c r="K186" s="2" t="s">
        <v>1192</v>
      </c>
      <c r="L186" t="str">
        <f t="shared" si="11"/>
        <v xml:space="preserve">     Sutured</v>
      </c>
      <c r="M186" s="12" t="str">
        <f t="shared" si="12"/>
        <v>PI.IC.PU.031202.01</v>
      </c>
      <c r="N186" s="12"/>
      <c r="O186" s="12" t="str">
        <f t="shared" si="13"/>
        <v>PH.IC.PU.031202.01</v>
      </c>
      <c r="Q186" s="12" t="str">
        <f t="shared" si="14"/>
        <v>CL.IC.PU.031202.01</v>
      </c>
    </row>
    <row r="187" spans="1:19" ht="15">
      <c r="A187" t="s">
        <v>7831</v>
      </c>
      <c r="C187" s="2" t="s">
        <v>1202</v>
      </c>
      <c r="E187" s="2" t="s">
        <v>11023</v>
      </c>
      <c r="F187" t="s">
        <v>8097</v>
      </c>
      <c r="G187" t="s">
        <v>8098</v>
      </c>
      <c r="H187" s="22" t="s">
        <v>1400</v>
      </c>
      <c r="I187" t="s">
        <v>1772</v>
      </c>
      <c r="J187" s="11" t="str">
        <f t="shared" si="10"/>
        <v>IC.PU.031203</v>
      </c>
      <c r="K187" s="2" t="s">
        <v>1192</v>
      </c>
      <c r="L187" t="str">
        <f t="shared" si="11"/>
        <v xml:space="preserve">     Commercial device</v>
      </c>
      <c r="M187" s="12" t="str">
        <f t="shared" si="12"/>
        <v>PI.IC.PU.031203.01</v>
      </c>
      <c r="N187" s="12"/>
      <c r="O187" s="12" t="str">
        <f t="shared" si="13"/>
        <v>PH.IC.PU.031203.01</v>
      </c>
      <c r="Q187" s="12" t="str">
        <f t="shared" si="14"/>
        <v>CL.IC.PU.031203.01</v>
      </c>
    </row>
    <row r="188" spans="1:19" ht="15">
      <c r="A188" t="s">
        <v>7831</v>
      </c>
      <c r="C188" s="2" t="s">
        <v>1202</v>
      </c>
      <c r="D188" t="s">
        <v>8099</v>
      </c>
      <c r="E188" s="2" t="s">
        <v>8201</v>
      </c>
      <c r="F188" t="s">
        <v>8097</v>
      </c>
      <c r="G188" t="s">
        <v>8100</v>
      </c>
      <c r="H188" s="22" t="s">
        <v>1396</v>
      </c>
      <c r="I188" t="s">
        <v>8101</v>
      </c>
      <c r="J188" s="11" t="str">
        <f t="shared" si="10"/>
        <v>IC.PU.031301</v>
      </c>
      <c r="K188" s="2" t="s">
        <v>1192</v>
      </c>
      <c r="L188" t="str">
        <f t="shared" si="11"/>
        <v xml:space="preserve">     Chest tube connection banded</v>
      </c>
      <c r="M188" s="12" t="str">
        <f t="shared" si="12"/>
        <v>PI.IC.PU.031301.01</v>
      </c>
      <c r="N188" s="12"/>
      <c r="O188" s="12" t="str">
        <f t="shared" si="13"/>
        <v>PH.IC.PU.031301.01</v>
      </c>
      <c r="Q188" s="12" t="str">
        <f t="shared" si="14"/>
        <v>CL.IC.PU.031301.01</v>
      </c>
    </row>
    <row r="189" spans="1:19" ht="15">
      <c r="A189" t="s">
        <v>7831</v>
      </c>
      <c r="C189" s="2" t="s">
        <v>1202</v>
      </c>
      <c r="E189" s="2" t="s">
        <v>8201</v>
      </c>
      <c r="F189" t="s">
        <v>8097</v>
      </c>
      <c r="G189" t="s">
        <v>8102</v>
      </c>
      <c r="H189" s="22" t="s">
        <v>1398</v>
      </c>
      <c r="I189" t="s">
        <v>8103</v>
      </c>
      <c r="J189" s="11" t="str">
        <f t="shared" si="10"/>
        <v>IC.PU.031302</v>
      </c>
      <c r="K189" s="2" t="s">
        <v>1192</v>
      </c>
      <c r="L189" t="str">
        <f t="shared" si="11"/>
        <v xml:space="preserve">     Chest tube bands replaced</v>
      </c>
      <c r="M189" s="12" t="str">
        <f t="shared" si="12"/>
        <v>PI.IC.PU.031302.01</v>
      </c>
      <c r="N189" s="12"/>
      <c r="O189" s="12" t="str">
        <f t="shared" si="13"/>
        <v>PH.IC.PU.031302.01</v>
      </c>
      <c r="Q189" s="12" t="str">
        <f t="shared" si="14"/>
        <v>CL.IC.PU.031302.01</v>
      </c>
    </row>
    <row r="190" spans="1:19" ht="15">
      <c r="A190" t="s">
        <v>7831</v>
      </c>
      <c r="C190" s="2" t="s">
        <v>1202</v>
      </c>
      <c r="D190" t="s">
        <v>5457</v>
      </c>
      <c r="E190" s="2" t="s">
        <v>9621</v>
      </c>
      <c r="F190" t="s">
        <v>8097</v>
      </c>
      <c r="G190" t="s">
        <v>2686</v>
      </c>
      <c r="H190" s="22" t="s">
        <v>1396</v>
      </c>
      <c r="I190" t="s">
        <v>2687</v>
      </c>
      <c r="J190" s="11" t="str">
        <f t="shared" si="10"/>
        <v>IC.PU.031401</v>
      </c>
      <c r="K190" s="2" t="s">
        <v>1192</v>
      </c>
      <c r="L190" t="str">
        <f t="shared" si="11"/>
        <v xml:space="preserve">     Within normal limits</v>
      </c>
      <c r="M190" s="12" t="str">
        <f t="shared" si="12"/>
        <v>PI.IC.PU.031401.01</v>
      </c>
      <c r="N190" s="12"/>
      <c r="O190" s="12" t="str">
        <f t="shared" si="13"/>
        <v>PH.IC.PU.031401.01</v>
      </c>
      <c r="Q190" s="12" t="str">
        <f t="shared" si="14"/>
        <v>CL.IC.PU.031401.01</v>
      </c>
    </row>
    <row r="191" spans="1:19" ht="15">
      <c r="A191" t="s">
        <v>7831</v>
      </c>
      <c r="C191" s="2" t="s">
        <v>1202</v>
      </c>
      <c r="E191" s="2" t="s">
        <v>9621</v>
      </c>
      <c r="F191" t="s">
        <v>8097</v>
      </c>
      <c r="G191" t="s">
        <v>1540</v>
      </c>
      <c r="H191" s="22" t="s">
        <v>1398</v>
      </c>
      <c r="I191" t="s">
        <v>1541</v>
      </c>
      <c r="J191" s="11" t="str">
        <f t="shared" si="10"/>
        <v>IC.PU.031402</v>
      </c>
      <c r="K191" s="2" t="s">
        <v>1192</v>
      </c>
      <c r="L191" t="str">
        <f t="shared" si="11"/>
        <v xml:space="preserve">     Swelling</v>
      </c>
      <c r="M191" s="12" t="str">
        <f t="shared" si="12"/>
        <v>PI.IC.PU.031402.01</v>
      </c>
      <c r="N191" s="12"/>
      <c r="O191" s="12" t="str">
        <f t="shared" si="13"/>
        <v>PH.IC.PU.031402.01</v>
      </c>
      <c r="Q191" s="12" t="str">
        <f t="shared" si="14"/>
        <v>CL.IC.PU.031402.01</v>
      </c>
    </row>
    <row r="192" spans="1:19" ht="15">
      <c r="A192" t="s">
        <v>7831</v>
      </c>
      <c r="C192" s="2" t="s">
        <v>1202</v>
      </c>
      <c r="E192" s="2" t="s">
        <v>9621</v>
      </c>
      <c r="F192" t="s">
        <v>8097</v>
      </c>
      <c r="G192" t="s">
        <v>1532</v>
      </c>
      <c r="H192" s="22" t="s">
        <v>1400</v>
      </c>
      <c r="I192" t="s">
        <v>1533</v>
      </c>
      <c r="J192" s="11" t="str">
        <f t="shared" si="10"/>
        <v>IC.PU.031403</v>
      </c>
      <c r="K192" s="2" t="s">
        <v>1192</v>
      </c>
      <c r="L192" t="str">
        <f t="shared" si="11"/>
        <v xml:space="preserve">     Hematoma</v>
      </c>
      <c r="M192" s="12" t="str">
        <f t="shared" si="12"/>
        <v>PI.IC.PU.031403.01</v>
      </c>
      <c r="N192" s="12"/>
      <c r="O192" s="12" t="str">
        <f t="shared" si="13"/>
        <v>PH.IC.PU.031403.01</v>
      </c>
      <c r="Q192" s="12" t="str">
        <f t="shared" si="14"/>
        <v>CL.IC.PU.031403.01</v>
      </c>
    </row>
    <row r="193" spans="1:25" ht="15">
      <c r="A193" t="s">
        <v>7831</v>
      </c>
      <c r="C193" s="2" t="s">
        <v>1202</v>
      </c>
      <c r="E193" s="2" t="s">
        <v>9621</v>
      </c>
      <c r="F193" t="s">
        <v>8097</v>
      </c>
      <c r="G193" t="s">
        <v>2692</v>
      </c>
      <c r="H193" s="22" t="s">
        <v>1402</v>
      </c>
      <c r="I193" t="s">
        <v>2693</v>
      </c>
      <c r="J193" s="11" t="str">
        <f t="shared" si="10"/>
        <v>IC.PU.031404</v>
      </c>
      <c r="K193" s="2" t="s">
        <v>1192</v>
      </c>
      <c r="L193" t="str">
        <f t="shared" si="11"/>
        <v xml:space="preserve">     Bruising</v>
      </c>
      <c r="M193" s="12" t="str">
        <f t="shared" si="12"/>
        <v>PI.IC.PU.031404.01</v>
      </c>
      <c r="N193" s="12"/>
      <c r="O193" s="12" t="str">
        <f t="shared" si="13"/>
        <v>PH.IC.PU.031404.01</v>
      </c>
      <c r="Q193" s="12" t="str">
        <f t="shared" si="14"/>
        <v>CL.IC.PU.031404.01</v>
      </c>
    </row>
    <row r="194" spans="1:25" ht="15">
      <c r="A194" t="s">
        <v>7831</v>
      </c>
      <c r="C194" s="2" t="s">
        <v>1202</v>
      </c>
      <c r="E194" s="2" t="s">
        <v>9621</v>
      </c>
      <c r="F194" t="s">
        <v>8097</v>
      </c>
      <c r="G194" t="s">
        <v>8104</v>
      </c>
      <c r="H194" s="22" t="s">
        <v>1404</v>
      </c>
      <c r="I194" t="s">
        <v>8105</v>
      </c>
      <c r="J194" s="11" t="str">
        <f t="shared" ref="J194:J259" si="15">CONCATENATE("IC.PU.",C194,E194,H194)</f>
        <v>IC.PU.031405</v>
      </c>
      <c r="K194" s="2" t="s">
        <v>1192</v>
      </c>
      <c r="L194" t="str">
        <f t="shared" ref="L194:L259" si="16">G194</f>
        <v xml:space="preserve">     Crepitus:  specify extent</v>
      </c>
      <c r="M194" s="12" t="str">
        <f t="shared" ref="M194:M259" si="17">CONCATENATE("PI.",J194,".",K194)</f>
        <v>PI.IC.PU.031405.01</v>
      </c>
      <c r="N194" s="12"/>
      <c r="O194" s="12" t="str">
        <f t="shared" ref="O194:O259" si="18">CONCATENATE("PH.",J194,".",K194)</f>
        <v>PH.IC.PU.031405.01</v>
      </c>
      <c r="Q194" s="12" t="str">
        <f t="shared" ref="Q194:Q259" si="19">CONCATENATE("CL.",J194,".",K194)</f>
        <v>CL.IC.PU.031405.01</v>
      </c>
    </row>
    <row r="195" spans="1:25" ht="15">
      <c r="A195" t="s">
        <v>7831</v>
      </c>
      <c r="C195" s="2" t="s">
        <v>1202</v>
      </c>
      <c r="E195" s="2" t="s">
        <v>9621</v>
      </c>
      <c r="F195" t="s">
        <v>8097</v>
      </c>
      <c r="G195" t="s">
        <v>2696</v>
      </c>
      <c r="H195" s="22" t="s">
        <v>1406</v>
      </c>
      <c r="I195" t="s">
        <v>1224</v>
      </c>
      <c r="J195" s="11" t="str">
        <f t="shared" si="15"/>
        <v>IC.PU.031406</v>
      </c>
      <c r="K195" s="2" t="s">
        <v>1192</v>
      </c>
      <c r="L195" t="str">
        <f t="shared" si="16"/>
        <v xml:space="preserve">     Unable to assess due to dressing</v>
      </c>
      <c r="M195" s="12" t="str">
        <f t="shared" si="17"/>
        <v>PI.IC.PU.031406.01</v>
      </c>
      <c r="N195" s="12"/>
      <c r="O195" s="12" t="str">
        <f t="shared" si="18"/>
        <v>PH.IC.PU.031406.01</v>
      </c>
      <c r="Q195" s="12" t="str">
        <f t="shared" si="19"/>
        <v>CL.IC.PU.031406.01</v>
      </c>
    </row>
    <row r="196" spans="1:25" ht="15">
      <c r="A196" t="s">
        <v>7831</v>
      </c>
      <c r="C196" s="2" t="s">
        <v>1202</v>
      </c>
      <c r="E196" s="2" t="s">
        <v>9621</v>
      </c>
      <c r="F196" t="s">
        <v>8097</v>
      </c>
      <c r="G196" t="s">
        <v>2684</v>
      </c>
      <c r="H196" s="22" t="s">
        <v>1419</v>
      </c>
      <c r="I196" t="s">
        <v>2971</v>
      </c>
      <c r="J196" s="11" t="str">
        <f t="shared" si="15"/>
        <v>IC.PU.031407</v>
      </c>
      <c r="K196" s="2" t="s">
        <v>1192</v>
      </c>
      <c r="L196" t="str">
        <f t="shared" si="16"/>
        <v xml:space="preserve">     Other: specify</v>
      </c>
      <c r="M196" s="12" t="str">
        <f t="shared" si="17"/>
        <v>PI.IC.PU.031407.01</v>
      </c>
      <c r="N196" s="12"/>
      <c r="O196" s="12" t="str">
        <f t="shared" si="18"/>
        <v>PH.IC.PU.031407.01</v>
      </c>
      <c r="Q196" s="12" t="str">
        <f t="shared" si="19"/>
        <v>CL.IC.PU.031407.01</v>
      </c>
    </row>
    <row r="197" spans="1:25" ht="15">
      <c r="A197" t="s">
        <v>7831</v>
      </c>
      <c r="C197" s="2" t="s">
        <v>1202</v>
      </c>
      <c r="E197" s="2" t="s">
        <v>9621</v>
      </c>
      <c r="F197" t="s">
        <v>8097</v>
      </c>
      <c r="G197" t="s">
        <v>1530</v>
      </c>
      <c r="H197" s="22" t="s">
        <v>1550</v>
      </c>
      <c r="I197" t="s">
        <v>1531</v>
      </c>
      <c r="J197" s="11" t="str">
        <f t="shared" si="15"/>
        <v>IC.PU.031408</v>
      </c>
      <c r="K197" s="2" t="s">
        <v>1192</v>
      </c>
      <c r="L197" t="str">
        <f t="shared" si="16"/>
        <v xml:space="preserve">     Erythema</v>
      </c>
      <c r="M197" s="12" t="str">
        <f t="shared" si="17"/>
        <v>PI.IC.PU.031408.01</v>
      </c>
      <c r="N197" s="12"/>
      <c r="O197" s="12" t="str">
        <f t="shared" si="18"/>
        <v>PH.IC.PU.031408.01</v>
      </c>
      <c r="Q197" s="12" t="str">
        <f t="shared" si="19"/>
        <v>CL.IC.PU.031408.01</v>
      </c>
    </row>
    <row r="198" spans="1:25" ht="15">
      <c r="A198" t="s">
        <v>7831</v>
      </c>
      <c r="C198" s="2" t="s">
        <v>1202</v>
      </c>
      <c r="D198" t="s">
        <v>3103</v>
      </c>
      <c r="E198" s="2" t="s">
        <v>6135</v>
      </c>
      <c r="F198" t="s">
        <v>8106</v>
      </c>
      <c r="G198" t="s">
        <v>8107</v>
      </c>
      <c r="H198" s="22" t="s">
        <v>1396</v>
      </c>
      <c r="I198" t="s">
        <v>8108</v>
      </c>
      <c r="J198" s="11" t="str">
        <f t="shared" si="15"/>
        <v>IC.PU.031501</v>
      </c>
      <c r="K198" s="2" t="s">
        <v>1192</v>
      </c>
      <c r="L198" t="str">
        <f t="shared" si="16"/>
        <v>Negative 20 centimeters</v>
      </c>
      <c r="M198" s="12" t="str">
        <f t="shared" si="17"/>
        <v>PI.IC.PU.031501.01</v>
      </c>
      <c r="N198" s="12"/>
      <c r="O198" s="12" t="str">
        <f t="shared" si="18"/>
        <v>PH.IC.PU.031501.01</v>
      </c>
      <c r="Q198" s="12" t="str">
        <f t="shared" si="19"/>
        <v>CL.IC.PU.031501.01</v>
      </c>
    </row>
    <row r="199" spans="1:25" ht="15">
      <c r="A199" t="s">
        <v>7831</v>
      </c>
      <c r="C199" s="2" t="s">
        <v>1202</v>
      </c>
      <c r="E199" s="2" t="s">
        <v>6135</v>
      </c>
      <c r="F199" t="s">
        <v>8106</v>
      </c>
      <c r="G199" t="s">
        <v>8109</v>
      </c>
      <c r="H199" s="22" t="s">
        <v>1398</v>
      </c>
      <c r="I199" t="s">
        <v>8110</v>
      </c>
      <c r="J199" s="11" t="str">
        <f t="shared" si="15"/>
        <v>IC.PU.031502</v>
      </c>
      <c r="K199" s="2" t="s">
        <v>1192</v>
      </c>
      <c r="L199" t="str">
        <f t="shared" si="16"/>
        <v>Water seal</v>
      </c>
      <c r="M199" s="12" t="str">
        <f t="shared" si="17"/>
        <v>PI.IC.PU.031502.01</v>
      </c>
      <c r="N199" s="12"/>
      <c r="O199" s="12" t="str">
        <f t="shared" si="18"/>
        <v>PH.IC.PU.031502.01</v>
      </c>
      <c r="Q199" s="12" t="str">
        <f t="shared" si="19"/>
        <v>CL.IC.PU.031502.01</v>
      </c>
    </row>
    <row r="200" spans="1:25" ht="15">
      <c r="A200" t="s">
        <v>7831</v>
      </c>
      <c r="C200" s="2" t="s">
        <v>1202</v>
      </c>
      <c r="E200" s="2" t="s">
        <v>6135</v>
      </c>
      <c r="F200" t="s">
        <v>8106</v>
      </c>
      <c r="G200" t="s">
        <v>8111</v>
      </c>
      <c r="H200" s="22" t="s">
        <v>1400</v>
      </c>
      <c r="I200" t="s">
        <v>8112</v>
      </c>
      <c r="J200" s="11" t="str">
        <f t="shared" si="15"/>
        <v>IC.PU.031503</v>
      </c>
      <c r="K200" s="2" t="s">
        <v>1192</v>
      </c>
      <c r="L200" t="str">
        <f t="shared" si="16"/>
        <v>Negative 10 centimeters</v>
      </c>
      <c r="M200" s="12" t="str">
        <f t="shared" si="17"/>
        <v>PI.IC.PU.031503.01</v>
      </c>
      <c r="N200" s="12"/>
      <c r="O200" s="12" t="str">
        <f t="shared" si="18"/>
        <v>PH.IC.PU.031503.01</v>
      </c>
      <c r="Q200" s="12" t="str">
        <f t="shared" si="19"/>
        <v>CL.IC.PU.031503.01</v>
      </c>
    </row>
    <row r="201" spans="1:25" ht="15">
      <c r="A201" t="s">
        <v>7831</v>
      </c>
      <c r="C201" s="2" t="s">
        <v>1202</v>
      </c>
      <c r="E201" s="2" t="s">
        <v>6135</v>
      </c>
      <c r="F201" t="s">
        <v>8106</v>
      </c>
      <c r="G201" t="s">
        <v>8119</v>
      </c>
      <c r="H201" s="22" t="s">
        <v>1402</v>
      </c>
      <c r="I201" t="s">
        <v>8120</v>
      </c>
      <c r="J201" s="11" t="str">
        <f t="shared" si="15"/>
        <v>IC.PU.031504</v>
      </c>
      <c r="K201" s="2" t="s">
        <v>1192</v>
      </c>
      <c r="L201" t="str">
        <f t="shared" si="16"/>
        <v>Negative 30 centimeters</v>
      </c>
      <c r="M201" s="12" t="str">
        <f t="shared" si="17"/>
        <v>PI.IC.PU.031504.01</v>
      </c>
      <c r="N201" s="12"/>
      <c r="O201" s="12" t="str">
        <f t="shared" si="18"/>
        <v>PH.IC.PU.031504.01</v>
      </c>
      <c r="Q201" s="12" t="str">
        <f t="shared" si="19"/>
        <v>CL.IC.PU.031504.01</v>
      </c>
    </row>
    <row r="202" spans="1:25" ht="15">
      <c r="A202" t="s">
        <v>7831</v>
      </c>
      <c r="C202" s="2" t="s">
        <v>1202</v>
      </c>
      <c r="E202" s="2" t="s">
        <v>6135</v>
      </c>
      <c r="F202" t="s">
        <v>8106</v>
      </c>
      <c r="G202" t="s">
        <v>8287</v>
      </c>
      <c r="H202" s="22" t="s">
        <v>1404</v>
      </c>
      <c r="I202" t="s">
        <v>8288</v>
      </c>
      <c r="J202" s="11" t="str">
        <f t="shared" si="15"/>
        <v>IC.PU.031505</v>
      </c>
      <c r="K202" s="2" t="s">
        <v>1192</v>
      </c>
      <c r="L202" t="str">
        <f t="shared" si="16"/>
        <v>Negative 40 centimeters</v>
      </c>
      <c r="M202" s="12" t="str">
        <f t="shared" si="17"/>
        <v>PI.IC.PU.031505.01</v>
      </c>
      <c r="N202" s="12"/>
      <c r="O202" s="12" t="str">
        <f t="shared" si="18"/>
        <v>PH.IC.PU.031505.01</v>
      </c>
      <c r="Q202" s="12" t="str">
        <f t="shared" si="19"/>
        <v>CL.IC.PU.031505.01</v>
      </c>
    </row>
    <row r="203" spans="1:25" ht="15">
      <c r="A203" t="s">
        <v>7831</v>
      </c>
      <c r="C203" s="2" t="s">
        <v>1202</v>
      </c>
      <c r="E203" s="2" t="s">
        <v>6135</v>
      </c>
      <c r="F203" t="s">
        <v>8106</v>
      </c>
      <c r="G203" t="s">
        <v>8285</v>
      </c>
      <c r="H203" s="22" t="s">
        <v>1406</v>
      </c>
      <c r="I203" t="s">
        <v>3187</v>
      </c>
      <c r="J203" s="11" t="str">
        <f t="shared" si="15"/>
        <v>IC.PU.031506</v>
      </c>
      <c r="K203" s="2" t="s">
        <v>1192</v>
      </c>
      <c r="L203" t="str">
        <f t="shared" si="16"/>
        <v xml:space="preserve">Gravity </v>
      </c>
      <c r="M203" s="12" t="str">
        <f t="shared" si="17"/>
        <v>PI.IC.PU.031506.01</v>
      </c>
      <c r="N203" s="12"/>
      <c r="O203" s="12" t="str">
        <f t="shared" si="18"/>
        <v>PH.IC.PU.031506.01</v>
      </c>
      <c r="Q203" s="12" t="str">
        <f t="shared" si="19"/>
        <v>CL.IC.PU.031506.01</v>
      </c>
    </row>
    <row r="204" spans="1:25" ht="15">
      <c r="A204" t="s">
        <v>7831</v>
      </c>
      <c r="C204" s="2" t="s">
        <v>1202</v>
      </c>
      <c r="E204" s="2" t="s">
        <v>6135</v>
      </c>
      <c r="F204" t="s">
        <v>8106</v>
      </c>
      <c r="G204" t="s">
        <v>2956</v>
      </c>
      <c r="H204" s="22" t="s">
        <v>1419</v>
      </c>
      <c r="I204" t="s">
        <v>2956</v>
      </c>
      <c r="J204" s="11" t="str">
        <f t="shared" si="15"/>
        <v>IC.PU.031507</v>
      </c>
      <c r="K204" s="2" t="s">
        <v>1192</v>
      </c>
      <c r="L204" t="str">
        <f t="shared" si="16"/>
        <v>Clamped</v>
      </c>
      <c r="M204" s="12" t="str">
        <f t="shared" si="17"/>
        <v>PI.IC.PU.031507.01</v>
      </c>
      <c r="N204" s="12"/>
      <c r="O204" s="12" t="str">
        <f t="shared" si="18"/>
        <v>PH.IC.PU.031507.01</v>
      </c>
      <c r="Q204" s="12" t="str">
        <f t="shared" si="19"/>
        <v>CL.IC.PU.031507.01</v>
      </c>
    </row>
    <row r="205" spans="1:25" ht="15">
      <c r="A205" t="s">
        <v>7831</v>
      </c>
      <c r="C205" s="2" t="s">
        <v>1202</v>
      </c>
      <c r="E205" s="2" t="s">
        <v>6135</v>
      </c>
      <c r="F205" t="s">
        <v>8106</v>
      </c>
      <c r="G205" t="s">
        <v>2971</v>
      </c>
      <c r="H205" s="22" t="s">
        <v>1550</v>
      </c>
      <c r="I205" t="s">
        <v>930</v>
      </c>
      <c r="J205" s="11" t="str">
        <f t="shared" si="15"/>
        <v>IC.PU.031508</v>
      </c>
      <c r="K205" s="2" t="s">
        <v>1192</v>
      </c>
      <c r="L205" t="str">
        <f t="shared" si="16"/>
        <v>Other: specify</v>
      </c>
      <c r="M205" s="12" t="str">
        <f t="shared" si="17"/>
        <v>PI.IC.PU.031508.01</v>
      </c>
      <c r="N205" s="12"/>
      <c r="O205" s="12" t="str">
        <f t="shared" si="18"/>
        <v>PH.IC.PU.031508.01</v>
      </c>
      <c r="Q205" s="12" t="str">
        <f t="shared" si="19"/>
        <v>CL.IC.PU.031508.01</v>
      </c>
    </row>
    <row r="206" spans="1:25" ht="15">
      <c r="A206" t="s">
        <v>7831</v>
      </c>
      <c r="C206" s="2" t="s">
        <v>1202</v>
      </c>
      <c r="D206" t="s">
        <v>11266</v>
      </c>
      <c r="E206" s="2" t="s">
        <v>11265</v>
      </c>
      <c r="F206" t="s">
        <v>11267</v>
      </c>
      <c r="G206" t="s">
        <v>11268</v>
      </c>
      <c r="H206" s="22" t="s">
        <v>11269</v>
      </c>
      <c r="I206" t="s">
        <v>11270</v>
      </c>
      <c r="J206" s="11" t="str">
        <f t="shared" si="15"/>
        <v>IC.PU.031601</v>
      </c>
      <c r="K206" s="2" t="s">
        <v>1192</v>
      </c>
      <c r="L206" t="str">
        <f t="shared" si="16"/>
        <v>Insertion Date</v>
      </c>
      <c r="M206" s="12" t="str">
        <f t="shared" si="17"/>
        <v>PI.IC.PU.031601.01</v>
      </c>
      <c r="N206" s="12"/>
      <c r="O206" s="12" t="str">
        <f t="shared" si="18"/>
        <v>PH.IC.PU.031601.01</v>
      </c>
      <c r="Q206" s="12" t="str">
        <f t="shared" si="19"/>
        <v>CL.IC.PU.031601.01</v>
      </c>
      <c r="V206" t="s">
        <v>11140</v>
      </c>
      <c r="W206">
        <v>1052</v>
      </c>
    </row>
    <row r="207" spans="1:25" s="78" customFormat="1" ht="15">
      <c r="A207" s="88" t="s">
        <v>7831</v>
      </c>
      <c r="B207" s="88" t="s">
        <v>430</v>
      </c>
      <c r="C207" s="89" t="s">
        <v>1400</v>
      </c>
      <c r="D207" s="88" t="s">
        <v>5052</v>
      </c>
      <c r="E207" s="91" t="s">
        <v>626</v>
      </c>
      <c r="F207" s="88" t="s">
        <v>431</v>
      </c>
      <c r="G207" s="88" t="s">
        <v>3102</v>
      </c>
      <c r="H207" s="90" t="s">
        <v>433</v>
      </c>
      <c r="I207" s="88" t="s">
        <v>1583</v>
      </c>
      <c r="J207" s="11" t="str">
        <f t="shared" ref="J207:J208" si="20">CONCATENATE("IC.PU.",C207,E207,H207)</f>
        <v>IC.PU.031701</v>
      </c>
      <c r="K207" s="2" t="s">
        <v>11683</v>
      </c>
      <c r="L207" t="str">
        <f t="shared" ref="L207:L208" si="21">G207</f>
        <v>Discontinued</v>
      </c>
      <c r="M207" s="12" t="str">
        <f t="shared" ref="M207:M208" si="22">CONCATENATE("PI.",J207,".",K207)</f>
        <v>PI.IC.PU.031701.01</v>
      </c>
      <c r="N207" s="12"/>
      <c r="O207" s="12" t="str">
        <f t="shared" ref="O207:O208" si="23">CONCATENATE("PH.",J207,".",K207)</f>
        <v>PH.IC.PU.031701.01</v>
      </c>
      <c r="P207"/>
      <c r="Q207" s="12" t="str">
        <f t="shared" ref="Q207:Q208" si="24">CONCATENATE("CL.",J207,".",K207)</f>
        <v>CL.IC.PU.031701.01</v>
      </c>
      <c r="R207" s="88"/>
      <c r="S207" s="88"/>
      <c r="T207" s="88"/>
      <c r="U207" s="88"/>
      <c r="V207" s="88"/>
      <c r="W207" s="88"/>
      <c r="X207" s="78" t="s">
        <v>630</v>
      </c>
      <c r="Y207" s="78">
        <v>1124</v>
      </c>
    </row>
    <row r="208" spans="1:25" s="78" customFormat="1" ht="15">
      <c r="A208" s="88" t="s">
        <v>7831</v>
      </c>
      <c r="B208" s="88" t="s">
        <v>430</v>
      </c>
      <c r="C208" s="89" t="s">
        <v>1400</v>
      </c>
      <c r="D208" s="88" t="s">
        <v>5052</v>
      </c>
      <c r="E208" s="91" t="s">
        <v>432</v>
      </c>
      <c r="F208" s="88" t="s">
        <v>431</v>
      </c>
      <c r="G208" s="88" t="s">
        <v>783</v>
      </c>
      <c r="H208" s="90" t="s">
        <v>434</v>
      </c>
      <c r="I208" s="88" t="s">
        <v>784</v>
      </c>
      <c r="J208" s="11" t="str">
        <f t="shared" si="20"/>
        <v>IC.PU.031702</v>
      </c>
      <c r="K208" s="2" t="s">
        <v>11683</v>
      </c>
      <c r="L208" t="str">
        <f t="shared" si="21"/>
        <v>Self Discontinued</v>
      </c>
      <c r="M208" s="12" t="str">
        <f t="shared" si="22"/>
        <v>PI.IC.PU.031702.01</v>
      </c>
      <c r="N208" s="12"/>
      <c r="O208" s="12" t="str">
        <f t="shared" si="23"/>
        <v>PH.IC.PU.031702.01</v>
      </c>
      <c r="P208"/>
      <c r="Q208" s="12" t="str">
        <f t="shared" si="24"/>
        <v>CL.IC.PU.031702.01</v>
      </c>
      <c r="R208" s="88"/>
      <c r="S208" s="88"/>
      <c r="T208" s="88"/>
      <c r="U208" s="88"/>
      <c r="V208" s="88"/>
      <c r="W208" s="88"/>
      <c r="X208" s="78" t="s">
        <v>741</v>
      </c>
      <c r="Y208" s="78">
        <v>1124</v>
      </c>
    </row>
    <row r="209" spans="1:19" ht="15">
      <c r="A209" t="s">
        <v>7831</v>
      </c>
      <c r="B209" t="s">
        <v>8286</v>
      </c>
      <c r="C209" s="2" t="s">
        <v>7070</v>
      </c>
      <c r="D209" t="s">
        <v>8290</v>
      </c>
      <c r="E209" s="2" t="s">
        <v>1192</v>
      </c>
      <c r="F209" t="s">
        <v>8291</v>
      </c>
      <c r="G209" t="s">
        <v>2790</v>
      </c>
      <c r="H209" s="22" t="s">
        <v>1396</v>
      </c>
      <c r="I209" t="s">
        <v>2790</v>
      </c>
      <c r="J209" s="11" t="str">
        <f t="shared" si="15"/>
        <v>IC.PU.040101</v>
      </c>
      <c r="K209" s="2" t="s">
        <v>1192</v>
      </c>
      <c r="L209" t="str">
        <f t="shared" si="16"/>
        <v>Absent</v>
      </c>
      <c r="M209" s="12" t="str">
        <f t="shared" si="17"/>
        <v>PI.IC.PU.040101.01</v>
      </c>
      <c r="N209" s="12"/>
      <c r="O209" s="12" t="str">
        <f t="shared" si="18"/>
        <v>PH.IC.PU.040101.01</v>
      </c>
      <c r="Q209" s="12" t="str">
        <f t="shared" si="19"/>
        <v>CL.IC.PU.040101.01</v>
      </c>
    </row>
    <row r="210" spans="1:19" ht="15">
      <c r="A210" t="s">
        <v>7831</v>
      </c>
      <c r="C210" s="2" t="s">
        <v>7070</v>
      </c>
      <c r="E210" s="2" t="s">
        <v>1192</v>
      </c>
      <c r="F210" t="s">
        <v>8291</v>
      </c>
      <c r="G210" t="s">
        <v>2789</v>
      </c>
      <c r="H210" s="22" t="s">
        <v>1398</v>
      </c>
      <c r="I210" t="s">
        <v>2789</v>
      </c>
      <c r="J210" s="11" t="str">
        <f t="shared" si="15"/>
        <v>IC.PU.040102</v>
      </c>
      <c r="K210" s="2" t="s">
        <v>1192</v>
      </c>
      <c r="L210" t="str">
        <f t="shared" si="16"/>
        <v>Present</v>
      </c>
      <c r="M210" s="12" t="str">
        <f t="shared" si="17"/>
        <v>PI.IC.PU.040102.01</v>
      </c>
      <c r="N210" s="12"/>
      <c r="O210" s="12" t="str">
        <f t="shared" si="18"/>
        <v>PH.IC.PU.040102.01</v>
      </c>
      <c r="Q210" s="12" t="str">
        <f t="shared" si="19"/>
        <v>CL.IC.PU.040102.01</v>
      </c>
    </row>
    <row r="211" spans="1:19" ht="15">
      <c r="A211" t="s">
        <v>7831</v>
      </c>
      <c r="C211" s="2" t="s">
        <v>7070</v>
      </c>
      <c r="E211" s="2" t="s">
        <v>1192</v>
      </c>
      <c r="F211" t="s">
        <v>8291</v>
      </c>
      <c r="G211" t="s">
        <v>2407</v>
      </c>
      <c r="H211" s="22" t="s">
        <v>1400</v>
      </c>
      <c r="I211" t="s">
        <v>2407</v>
      </c>
      <c r="J211" s="11" t="str">
        <f t="shared" si="15"/>
        <v>IC.PU.040103</v>
      </c>
      <c r="K211" s="2" t="s">
        <v>1192</v>
      </c>
      <c r="L211" t="str">
        <f t="shared" si="16"/>
        <v>Intermittent</v>
      </c>
      <c r="M211" s="12" t="str">
        <f t="shared" si="17"/>
        <v>PI.IC.PU.040103.01</v>
      </c>
      <c r="N211" s="12"/>
      <c r="O211" s="12" t="str">
        <f t="shared" si="18"/>
        <v>PH.IC.PU.040103.01</v>
      </c>
      <c r="Q211" s="12" t="str">
        <f t="shared" si="19"/>
        <v>CL.IC.PU.040103.01</v>
      </c>
    </row>
    <row r="212" spans="1:19" ht="15">
      <c r="A212" t="s">
        <v>7831</v>
      </c>
      <c r="C212" s="2" t="s">
        <v>7070</v>
      </c>
      <c r="D212" t="s">
        <v>6400</v>
      </c>
      <c r="E212" s="2" t="s">
        <v>923</v>
      </c>
      <c r="F212" t="s">
        <v>8292</v>
      </c>
      <c r="G212" t="s">
        <v>8015</v>
      </c>
      <c r="H212" s="22" t="s">
        <v>1396</v>
      </c>
      <c r="I212" t="s">
        <v>8016</v>
      </c>
      <c r="J212" s="11" t="str">
        <f t="shared" si="15"/>
        <v>IC.PU.040201</v>
      </c>
      <c r="K212" s="2" t="s">
        <v>1192</v>
      </c>
      <c r="L212" t="str">
        <f t="shared" si="16"/>
        <v>Bright red blood drainage</v>
      </c>
      <c r="M212" s="12" t="str">
        <f t="shared" si="17"/>
        <v>PI.IC.PU.040201.01</v>
      </c>
      <c r="N212" s="12"/>
      <c r="O212" s="12" t="str">
        <f t="shared" si="18"/>
        <v>PH.IC.PU.040201.01</v>
      </c>
      <c r="Q212" s="12" t="str">
        <f t="shared" si="19"/>
        <v>CL.IC.PU.040201.01</v>
      </c>
    </row>
    <row r="213" spans="1:19" ht="15">
      <c r="A213" t="s">
        <v>7831</v>
      </c>
      <c r="C213" s="2" t="s">
        <v>7070</v>
      </c>
      <c r="E213" s="2" t="s">
        <v>923</v>
      </c>
      <c r="F213" t="s">
        <v>8292</v>
      </c>
      <c r="G213" t="s">
        <v>8017</v>
      </c>
      <c r="H213" s="22" t="s">
        <v>1398</v>
      </c>
      <c r="I213" t="s">
        <v>8018</v>
      </c>
      <c r="J213" s="11" t="str">
        <f t="shared" si="15"/>
        <v>IC.PU.040202</v>
      </c>
      <c r="K213" s="2" t="s">
        <v>1192</v>
      </c>
      <c r="L213" t="str">
        <f t="shared" si="16"/>
        <v>Dark red blood drainage</v>
      </c>
      <c r="M213" s="12" t="str">
        <f t="shared" si="17"/>
        <v>PI.IC.PU.040202.01</v>
      </c>
      <c r="N213" s="12"/>
      <c r="O213" s="12" t="str">
        <f t="shared" si="18"/>
        <v>PH.IC.PU.040202.01</v>
      </c>
      <c r="Q213" s="12" t="str">
        <f t="shared" si="19"/>
        <v>CL.IC.PU.040202.01</v>
      </c>
    </row>
    <row r="214" spans="1:19" ht="15">
      <c r="A214" t="s">
        <v>7831</v>
      </c>
      <c r="C214" s="2" t="s">
        <v>7070</v>
      </c>
      <c r="E214" s="2" t="s">
        <v>923</v>
      </c>
      <c r="F214" t="s">
        <v>8292</v>
      </c>
      <c r="G214" t="s">
        <v>5461</v>
      </c>
      <c r="H214" s="22" t="s">
        <v>1400</v>
      </c>
      <c r="I214" t="s">
        <v>1643</v>
      </c>
      <c r="J214" s="11" t="str">
        <f t="shared" si="15"/>
        <v>IC.PU.040203</v>
      </c>
      <c r="K214" s="2" t="s">
        <v>1192</v>
      </c>
      <c r="L214" t="str">
        <f t="shared" si="16"/>
        <v>Purulent drainage</v>
      </c>
      <c r="M214" s="12" t="str">
        <f t="shared" si="17"/>
        <v>PI.IC.PU.040203.01</v>
      </c>
      <c r="N214" s="12"/>
      <c r="O214" s="12" t="str">
        <f t="shared" si="18"/>
        <v>PH.IC.PU.040203.01</v>
      </c>
      <c r="Q214" s="12" t="str">
        <f t="shared" si="19"/>
        <v>CL.IC.PU.040203.01</v>
      </c>
    </row>
    <row r="215" spans="1:19" ht="15">
      <c r="A215" t="s">
        <v>7831</v>
      </c>
      <c r="C215" s="2" t="s">
        <v>7070</v>
      </c>
      <c r="E215" s="2" t="s">
        <v>923</v>
      </c>
      <c r="F215" t="s">
        <v>8292</v>
      </c>
      <c r="G215" t="s">
        <v>6318</v>
      </c>
      <c r="H215" s="22" t="s">
        <v>1402</v>
      </c>
      <c r="I215" t="s">
        <v>1635</v>
      </c>
      <c r="J215" s="11" t="str">
        <f t="shared" si="15"/>
        <v>IC.PU.040204</v>
      </c>
      <c r="K215" s="2" t="s">
        <v>1192</v>
      </c>
      <c r="L215" t="str">
        <f t="shared" si="16"/>
        <v>Serosanguinous drainage</v>
      </c>
      <c r="M215" s="12" t="str">
        <f t="shared" si="17"/>
        <v>PI.IC.PU.040204.01</v>
      </c>
      <c r="N215" s="12"/>
      <c r="O215" s="12" t="str">
        <f t="shared" si="18"/>
        <v>PH.IC.PU.040204.01</v>
      </c>
      <c r="Q215" s="12" t="str">
        <f t="shared" si="19"/>
        <v>CL.IC.PU.040204.01</v>
      </c>
    </row>
    <row r="216" spans="1:19" ht="15">
      <c r="A216" t="s">
        <v>7831</v>
      </c>
      <c r="C216" s="2" t="s">
        <v>7070</v>
      </c>
      <c r="E216" s="2" t="s">
        <v>923</v>
      </c>
      <c r="F216" t="s">
        <v>8292</v>
      </c>
      <c r="G216" t="s">
        <v>6319</v>
      </c>
      <c r="H216" s="22" t="s">
        <v>1404</v>
      </c>
      <c r="I216" t="s">
        <v>1637</v>
      </c>
      <c r="J216" s="11" t="str">
        <f t="shared" si="15"/>
        <v>IC.PU.040205</v>
      </c>
      <c r="K216" s="2" t="s">
        <v>1192</v>
      </c>
      <c r="L216" t="str">
        <f t="shared" si="16"/>
        <v>Serous drainage</v>
      </c>
      <c r="M216" s="12" t="str">
        <f t="shared" si="17"/>
        <v>PI.IC.PU.040205.01</v>
      </c>
      <c r="N216" s="12"/>
      <c r="O216" s="12" t="str">
        <f t="shared" si="18"/>
        <v>PH.IC.PU.040205.01</v>
      </c>
      <c r="Q216" s="12" t="str">
        <f t="shared" si="19"/>
        <v>CL.IC.PU.040205.01</v>
      </c>
    </row>
    <row r="217" spans="1:19" ht="15">
      <c r="A217" t="s">
        <v>7831</v>
      </c>
      <c r="C217" s="2" t="s">
        <v>7070</v>
      </c>
      <c r="E217" s="2" t="s">
        <v>923</v>
      </c>
      <c r="F217" t="s">
        <v>8292</v>
      </c>
      <c r="G217" t="s">
        <v>2892</v>
      </c>
      <c r="H217" s="22" t="s">
        <v>1406</v>
      </c>
      <c r="I217" t="s">
        <v>2892</v>
      </c>
      <c r="J217" s="11" t="str">
        <f t="shared" si="15"/>
        <v>IC.PU.040206</v>
      </c>
      <c r="K217" s="2" t="s">
        <v>1192</v>
      </c>
      <c r="L217" t="str">
        <f t="shared" si="16"/>
        <v>Clots</v>
      </c>
      <c r="M217" s="12" t="str">
        <f t="shared" si="17"/>
        <v>PI.IC.PU.040206.01</v>
      </c>
      <c r="N217" s="12"/>
      <c r="O217" s="12" t="str">
        <f t="shared" si="18"/>
        <v>PH.IC.PU.040206.01</v>
      </c>
      <c r="Q217" s="12" t="str">
        <f t="shared" si="19"/>
        <v>CL.IC.PU.040206.01</v>
      </c>
    </row>
    <row r="218" spans="1:19" ht="15">
      <c r="A218" t="s">
        <v>7831</v>
      </c>
      <c r="C218" s="2" t="s">
        <v>7070</v>
      </c>
      <c r="E218" s="2" t="s">
        <v>923</v>
      </c>
      <c r="F218" t="s">
        <v>8292</v>
      </c>
      <c r="G218" t="s">
        <v>2971</v>
      </c>
      <c r="H218" s="22" t="s">
        <v>1419</v>
      </c>
      <c r="I218" t="s">
        <v>930</v>
      </c>
      <c r="J218" s="11" t="str">
        <f t="shared" si="15"/>
        <v>IC.PU.040207</v>
      </c>
      <c r="K218" s="2" t="s">
        <v>1192</v>
      </c>
      <c r="L218" t="str">
        <f t="shared" si="16"/>
        <v>Other: specify</v>
      </c>
      <c r="M218" s="12" t="str">
        <f t="shared" si="17"/>
        <v>PI.IC.PU.040207.01</v>
      </c>
      <c r="N218" s="12"/>
      <c r="O218" s="12" t="str">
        <f t="shared" si="18"/>
        <v>PH.IC.PU.040207.01</v>
      </c>
      <c r="Q218" s="12" t="str">
        <f t="shared" si="19"/>
        <v>CL.IC.PU.040207.01</v>
      </c>
    </row>
    <row r="219" spans="1:19" ht="15">
      <c r="A219" t="s">
        <v>7831</v>
      </c>
      <c r="C219" s="2" t="s">
        <v>7070</v>
      </c>
      <c r="E219" s="2" t="s">
        <v>923</v>
      </c>
      <c r="F219" t="s">
        <v>8292</v>
      </c>
      <c r="G219" t="s">
        <v>8019</v>
      </c>
      <c r="H219" s="22" t="s">
        <v>10093</v>
      </c>
      <c r="I219" t="s">
        <v>8020</v>
      </c>
      <c r="J219" s="11" t="str">
        <f t="shared" si="15"/>
        <v>IC.PU.040208</v>
      </c>
      <c r="K219" s="2" t="s">
        <v>1192</v>
      </c>
      <c r="L219" t="str">
        <f t="shared" si="16"/>
        <v>No Drainage</v>
      </c>
      <c r="M219" s="12" t="str">
        <f t="shared" si="17"/>
        <v>PI.IC.PU.040208.01</v>
      </c>
      <c r="N219" s="12"/>
      <c r="O219" s="12" t="str">
        <f t="shared" si="18"/>
        <v>PH.IC.PU.040208.01</v>
      </c>
      <c r="Q219" s="12" t="str">
        <f t="shared" si="19"/>
        <v>CL.IC.PU.040208.01</v>
      </c>
      <c r="R219" t="s">
        <v>1141</v>
      </c>
      <c r="S219">
        <v>91</v>
      </c>
    </row>
    <row r="220" spans="1:19" ht="15">
      <c r="A220" t="s">
        <v>7831</v>
      </c>
      <c r="C220" s="2" t="s">
        <v>7070</v>
      </c>
      <c r="D220" t="s">
        <v>8021</v>
      </c>
      <c r="E220" s="2" t="s">
        <v>1202</v>
      </c>
      <c r="F220" t="s">
        <v>8293</v>
      </c>
      <c r="G220" t="s">
        <v>8023</v>
      </c>
      <c r="H220" s="22" t="s">
        <v>1396</v>
      </c>
      <c r="I220" t="s">
        <v>8024</v>
      </c>
      <c r="J220" s="11" t="str">
        <f t="shared" si="15"/>
        <v>IC.PU.040301</v>
      </c>
      <c r="K220" s="2" t="s">
        <v>1192</v>
      </c>
      <c r="L220" t="str">
        <f t="shared" si="16"/>
        <v>Date Changed: specify</v>
      </c>
      <c r="M220" s="12" t="str">
        <f t="shared" si="17"/>
        <v>PI.IC.PU.040301.01</v>
      </c>
      <c r="N220" s="12"/>
      <c r="O220" s="12" t="str">
        <f t="shared" si="18"/>
        <v>PH.IC.PU.040301.01</v>
      </c>
      <c r="Q220" s="12" t="str">
        <f t="shared" si="19"/>
        <v>CL.IC.PU.040301.01</v>
      </c>
    </row>
    <row r="221" spans="1:19" ht="15">
      <c r="A221" t="s">
        <v>7831</v>
      </c>
      <c r="C221" s="2" t="s">
        <v>7070</v>
      </c>
      <c r="D221" t="s">
        <v>5315</v>
      </c>
      <c r="E221" s="2" t="s">
        <v>7070</v>
      </c>
      <c r="F221" t="s">
        <v>8461</v>
      </c>
      <c r="G221" t="s">
        <v>8026</v>
      </c>
      <c r="H221" s="22" t="s">
        <v>1396</v>
      </c>
      <c r="I221" t="s">
        <v>8027</v>
      </c>
      <c r="J221" s="11" t="str">
        <f t="shared" si="15"/>
        <v>IC.PU.040401</v>
      </c>
      <c r="K221" s="2" t="s">
        <v>1192</v>
      </c>
      <c r="L221" t="str">
        <f t="shared" si="16"/>
        <v xml:space="preserve">     Fenestrated 4x4 dressing</v>
      </c>
      <c r="M221" s="12" t="str">
        <f t="shared" si="17"/>
        <v>PI.IC.PU.040401.01</v>
      </c>
      <c r="N221" s="12"/>
      <c r="O221" s="12" t="str">
        <f t="shared" si="18"/>
        <v>PH.IC.PU.040401.01</v>
      </c>
      <c r="Q221" s="12" t="str">
        <f t="shared" si="19"/>
        <v>CL.IC.PU.040401.01</v>
      </c>
    </row>
    <row r="222" spans="1:19" ht="15">
      <c r="A222" t="s">
        <v>7831</v>
      </c>
      <c r="C222" s="2" t="s">
        <v>7070</v>
      </c>
      <c r="E222" s="2" t="s">
        <v>7070</v>
      </c>
      <c r="F222" t="s">
        <v>8461</v>
      </c>
      <c r="G222" t="s">
        <v>8028</v>
      </c>
      <c r="H222" s="22" t="s">
        <v>1398</v>
      </c>
      <c r="I222" t="s">
        <v>1825</v>
      </c>
      <c r="J222" s="11" t="str">
        <f t="shared" si="15"/>
        <v>IC.PU.040402</v>
      </c>
      <c r="K222" s="2" t="s">
        <v>1192</v>
      </c>
      <c r="L222" t="str">
        <f t="shared" si="16"/>
        <v xml:space="preserve">     Gauze dressing</v>
      </c>
      <c r="M222" s="12" t="str">
        <f t="shared" si="17"/>
        <v>PI.IC.PU.040402.01</v>
      </c>
      <c r="N222" s="12"/>
      <c r="O222" s="12" t="str">
        <f t="shared" si="18"/>
        <v>PH.IC.PU.040402.01</v>
      </c>
      <c r="Q222" s="12" t="str">
        <f t="shared" si="19"/>
        <v>CL.IC.PU.040402.01</v>
      </c>
    </row>
    <row r="223" spans="1:19" ht="15">
      <c r="A223" t="s">
        <v>7831</v>
      </c>
      <c r="C223" s="2" t="s">
        <v>7070</v>
      </c>
      <c r="E223" s="2" t="s">
        <v>7070</v>
      </c>
      <c r="F223" t="s">
        <v>8461</v>
      </c>
      <c r="G223" t="s">
        <v>8029</v>
      </c>
      <c r="H223" s="22" t="s">
        <v>1400</v>
      </c>
      <c r="I223" t="s">
        <v>1827</v>
      </c>
      <c r="J223" s="11" t="str">
        <f t="shared" si="15"/>
        <v>IC.PU.040403</v>
      </c>
      <c r="K223" s="2" t="s">
        <v>1192</v>
      </c>
      <c r="L223" t="str">
        <f t="shared" si="16"/>
        <v xml:space="preserve">     Pressure dressing</v>
      </c>
      <c r="M223" s="12" t="str">
        <f t="shared" si="17"/>
        <v>PI.IC.PU.040403.01</v>
      </c>
      <c r="N223" s="12"/>
      <c r="O223" s="12" t="str">
        <f t="shared" si="18"/>
        <v>PH.IC.PU.040403.01</v>
      </c>
      <c r="Q223" s="12" t="str">
        <f t="shared" si="19"/>
        <v>CL.IC.PU.040403.01</v>
      </c>
    </row>
    <row r="224" spans="1:19" ht="15">
      <c r="A224" t="s">
        <v>7831</v>
      </c>
      <c r="C224" s="2" t="s">
        <v>7070</v>
      </c>
      <c r="E224" s="2" t="s">
        <v>7070</v>
      </c>
      <c r="F224" t="s">
        <v>8461</v>
      </c>
      <c r="G224" t="s">
        <v>8206</v>
      </c>
      <c r="H224" s="22" t="s">
        <v>1402</v>
      </c>
      <c r="I224" t="s">
        <v>8376</v>
      </c>
      <c r="J224" s="11" t="str">
        <f t="shared" si="15"/>
        <v>IC.PU.040404</v>
      </c>
      <c r="K224" s="2" t="s">
        <v>1192</v>
      </c>
      <c r="L224" t="str">
        <f t="shared" si="16"/>
        <v xml:space="preserve">     Vaseline gauze dressing</v>
      </c>
      <c r="M224" s="12" t="str">
        <f t="shared" si="17"/>
        <v>PI.IC.PU.040404.01</v>
      </c>
      <c r="N224" s="12"/>
      <c r="O224" s="12" t="str">
        <f t="shared" si="18"/>
        <v>PH.IC.PU.040404.01</v>
      </c>
      <c r="Q224" s="12" t="str">
        <f t="shared" si="19"/>
        <v>CL.IC.PU.040404.01</v>
      </c>
    </row>
    <row r="225" spans="1:23" ht="15">
      <c r="A225" t="s">
        <v>7831</v>
      </c>
      <c r="C225" s="2" t="s">
        <v>7070</v>
      </c>
      <c r="E225" s="2" t="s">
        <v>7070</v>
      </c>
      <c r="F225" t="s">
        <v>8461</v>
      </c>
      <c r="G225" t="s">
        <v>8377</v>
      </c>
      <c r="H225" s="22" t="s">
        <v>1404</v>
      </c>
      <c r="I225" t="s">
        <v>1998</v>
      </c>
      <c r="J225" s="11" t="str">
        <f t="shared" si="15"/>
        <v>IC.PU.040405</v>
      </c>
      <c r="K225" s="2" t="s">
        <v>1192</v>
      </c>
      <c r="L225" t="str">
        <f t="shared" si="16"/>
        <v xml:space="preserve">     Transparent dressing</v>
      </c>
      <c r="M225" s="12" t="str">
        <f t="shared" si="17"/>
        <v>PI.IC.PU.040405.01</v>
      </c>
      <c r="N225" s="12"/>
      <c r="O225" s="12" t="str">
        <f t="shared" si="18"/>
        <v>PH.IC.PU.040405.01</v>
      </c>
      <c r="Q225" s="12" t="str">
        <f t="shared" si="19"/>
        <v>CL.IC.PU.040405.01</v>
      </c>
    </row>
    <row r="226" spans="1:23" ht="15">
      <c r="A226" t="s">
        <v>7831</v>
      </c>
      <c r="C226" s="2" t="s">
        <v>7070</v>
      </c>
      <c r="E226" s="2" t="s">
        <v>7070</v>
      </c>
      <c r="F226" t="s">
        <v>8461</v>
      </c>
      <c r="G226" t="s">
        <v>8378</v>
      </c>
      <c r="H226" s="22" t="s">
        <v>6888</v>
      </c>
      <c r="I226" t="s">
        <v>8209</v>
      </c>
      <c r="J226" s="11" t="str">
        <f t="shared" si="15"/>
        <v>IC.PU.040406</v>
      </c>
      <c r="K226" s="2" t="s">
        <v>1192</v>
      </c>
      <c r="L226" t="str">
        <f t="shared" si="16"/>
        <v>Occlusive Dressing</v>
      </c>
      <c r="M226" s="12" t="str">
        <f t="shared" si="17"/>
        <v>PI.IC.PU.040406.01</v>
      </c>
      <c r="N226" s="12"/>
      <c r="O226" s="12" t="str">
        <f t="shared" si="18"/>
        <v>PH.IC.PU.040406.01</v>
      </c>
      <c r="Q226" s="12" t="str">
        <f t="shared" si="19"/>
        <v>CL.IC.PU.040406.01</v>
      </c>
      <c r="R226" t="s">
        <v>1141</v>
      </c>
      <c r="S226">
        <v>96</v>
      </c>
    </row>
    <row r="227" spans="1:23" ht="15">
      <c r="A227" t="s">
        <v>7831</v>
      </c>
      <c r="C227" s="2" t="s">
        <v>7070</v>
      </c>
      <c r="E227" s="2" t="s">
        <v>948</v>
      </c>
      <c r="F227" t="s">
        <v>8461</v>
      </c>
      <c r="G227" t="s">
        <v>8210</v>
      </c>
      <c r="H227" s="22" t="s">
        <v>7284</v>
      </c>
      <c r="I227" t="s">
        <v>8210</v>
      </c>
      <c r="J227" s="11" t="str">
        <f t="shared" si="15"/>
        <v>IC.PU.040407</v>
      </c>
      <c r="K227" s="2" t="s">
        <v>1192</v>
      </c>
      <c r="L227" t="str">
        <f t="shared" si="16"/>
        <v>Commercial</v>
      </c>
      <c r="M227" s="12" t="str">
        <f t="shared" si="17"/>
        <v>PI.IC.PU.040407.01</v>
      </c>
      <c r="N227" s="12"/>
      <c r="O227" s="12" t="str">
        <f t="shared" si="18"/>
        <v>PH.IC.PU.040407.01</v>
      </c>
      <c r="Q227" s="12" t="str">
        <f t="shared" si="19"/>
        <v>CL.IC.PU.040407.01</v>
      </c>
      <c r="R227" t="s">
        <v>1141</v>
      </c>
      <c r="S227">
        <v>719</v>
      </c>
    </row>
    <row r="228" spans="1:23" ht="15">
      <c r="A228" t="s">
        <v>7831</v>
      </c>
      <c r="C228" s="2" t="s">
        <v>7070</v>
      </c>
      <c r="D228" t="s">
        <v>8211</v>
      </c>
      <c r="E228" s="2" t="s">
        <v>7071</v>
      </c>
      <c r="F228" t="s">
        <v>8461</v>
      </c>
      <c r="G228" t="s">
        <v>1832</v>
      </c>
      <c r="H228" s="22" t="s">
        <v>1396</v>
      </c>
      <c r="I228" t="s">
        <v>1833</v>
      </c>
      <c r="J228" s="11" t="str">
        <f t="shared" si="15"/>
        <v>IC.PU.040501</v>
      </c>
      <c r="K228" s="2" t="s">
        <v>1192</v>
      </c>
      <c r="L228" t="str">
        <f t="shared" si="16"/>
        <v xml:space="preserve">     Clean, dry and intact</v>
      </c>
      <c r="M228" s="12" t="str">
        <f t="shared" si="17"/>
        <v>PI.IC.PU.040501.01</v>
      </c>
      <c r="N228" s="12"/>
      <c r="O228" s="12" t="str">
        <f t="shared" si="18"/>
        <v>PH.IC.PU.040501.01</v>
      </c>
      <c r="Q228" s="12" t="str">
        <f t="shared" si="19"/>
        <v>CL.IC.PU.040501.01</v>
      </c>
    </row>
    <row r="229" spans="1:23" ht="15">
      <c r="A229" t="s">
        <v>7831</v>
      </c>
      <c r="C229" s="2" t="s">
        <v>7070</v>
      </c>
      <c r="E229" s="2" t="s">
        <v>7071</v>
      </c>
      <c r="F229" t="s">
        <v>8461</v>
      </c>
      <c r="G229" t="s">
        <v>2009</v>
      </c>
      <c r="H229" s="22" t="s">
        <v>1398</v>
      </c>
      <c r="I229" t="s">
        <v>2010</v>
      </c>
      <c r="J229" s="11" t="str">
        <f t="shared" si="15"/>
        <v>IC.PU.040502</v>
      </c>
      <c r="K229" s="2" t="s">
        <v>1192</v>
      </c>
      <c r="L229" t="str">
        <f t="shared" si="16"/>
        <v xml:space="preserve">     Reinforced: specify date/time</v>
      </c>
      <c r="M229" s="12" t="str">
        <f t="shared" si="17"/>
        <v>PI.IC.PU.040502.01</v>
      </c>
      <c r="N229" s="12"/>
      <c r="O229" s="12" t="str">
        <f t="shared" si="18"/>
        <v>PH.IC.PU.040502.01</v>
      </c>
      <c r="Q229" s="12" t="str">
        <f t="shared" si="19"/>
        <v>CL.IC.PU.040502.01</v>
      </c>
    </row>
    <row r="230" spans="1:23" ht="15">
      <c r="A230" t="s">
        <v>7831</v>
      </c>
      <c r="C230" s="2" t="s">
        <v>7070</v>
      </c>
      <c r="E230" s="2" t="s">
        <v>7071</v>
      </c>
      <c r="F230" t="s">
        <v>8461</v>
      </c>
      <c r="G230" t="s">
        <v>4590</v>
      </c>
      <c r="H230" s="22" t="s">
        <v>1400</v>
      </c>
      <c r="I230" t="s">
        <v>1811</v>
      </c>
      <c r="J230" s="11" t="str">
        <f t="shared" si="15"/>
        <v>IC.PU.040503</v>
      </c>
      <c r="K230" s="2" t="s">
        <v>1192</v>
      </c>
      <c r="L230" t="str">
        <f t="shared" si="16"/>
        <v xml:space="preserve">     Changed: specify date/time</v>
      </c>
      <c r="M230" s="12" t="str">
        <f t="shared" si="17"/>
        <v>PI.IC.PU.040503.01</v>
      </c>
      <c r="N230" s="12"/>
      <c r="O230" s="12" t="str">
        <f t="shared" si="18"/>
        <v>PH.IC.PU.040503.01</v>
      </c>
      <c r="Q230" s="12" t="str">
        <f t="shared" si="19"/>
        <v>CL.IC.PU.040503.01</v>
      </c>
    </row>
    <row r="231" spans="1:23" ht="15">
      <c r="A231" t="s">
        <v>7831</v>
      </c>
      <c r="C231" s="2" t="s">
        <v>7070</v>
      </c>
      <c r="E231" s="2" t="s">
        <v>7071</v>
      </c>
      <c r="F231" t="s">
        <v>8461</v>
      </c>
      <c r="G231" t="s">
        <v>6376</v>
      </c>
      <c r="H231" s="22" t="s">
        <v>7070</v>
      </c>
      <c r="I231" t="s">
        <v>6376</v>
      </c>
      <c r="J231" s="11" t="str">
        <f t="shared" si="15"/>
        <v>IC.PU.040504</v>
      </c>
      <c r="K231" s="2" t="s">
        <v>1192</v>
      </c>
      <c r="L231" t="str">
        <f t="shared" si="16"/>
        <v>Clean</v>
      </c>
      <c r="M231" s="12" t="str">
        <f t="shared" si="17"/>
        <v>PI.IC.PU.040504.01</v>
      </c>
      <c r="N231" s="12"/>
      <c r="O231" s="12" t="str">
        <f t="shared" si="18"/>
        <v>PH.IC.PU.040504.01</v>
      </c>
      <c r="Q231" s="12" t="str">
        <f t="shared" si="19"/>
        <v>CL.IC.PU.040504.01</v>
      </c>
      <c r="R231" t="s">
        <v>1141</v>
      </c>
      <c r="S231">
        <v>97</v>
      </c>
    </row>
    <row r="232" spans="1:23" ht="15">
      <c r="A232" t="s">
        <v>7831</v>
      </c>
      <c r="C232" s="2" t="s">
        <v>7070</v>
      </c>
      <c r="E232" s="2" t="s">
        <v>7071</v>
      </c>
      <c r="F232" t="s">
        <v>8461</v>
      </c>
      <c r="G232" t="s">
        <v>6314</v>
      </c>
      <c r="H232" s="22" t="s">
        <v>7071</v>
      </c>
      <c r="I232" t="s">
        <v>6314</v>
      </c>
      <c r="J232" s="11" t="str">
        <f t="shared" si="15"/>
        <v>IC.PU.040505</v>
      </c>
      <c r="K232" s="2" t="s">
        <v>1192</v>
      </c>
      <c r="L232" t="str">
        <f t="shared" si="16"/>
        <v>Dry</v>
      </c>
      <c r="M232" s="12" t="str">
        <f t="shared" si="17"/>
        <v>PI.IC.PU.040505.01</v>
      </c>
      <c r="N232" s="12"/>
      <c r="O232" s="12" t="str">
        <f t="shared" si="18"/>
        <v>PH.IC.PU.040505.01</v>
      </c>
      <c r="Q232" s="12" t="str">
        <f t="shared" si="19"/>
        <v>CL.IC.PU.040505.01</v>
      </c>
      <c r="R232" t="s">
        <v>1141</v>
      </c>
      <c r="S232">
        <v>97</v>
      </c>
    </row>
    <row r="233" spans="1:23" ht="15">
      <c r="A233" t="s">
        <v>7831</v>
      </c>
      <c r="C233" s="2" t="s">
        <v>7070</v>
      </c>
      <c r="E233" s="2" t="s">
        <v>7071</v>
      </c>
      <c r="F233" t="s">
        <v>8461</v>
      </c>
      <c r="G233" t="s">
        <v>4084</v>
      </c>
      <c r="H233" s="22" t="s">
        <v>6888</v>
      </c>
      <c r="I233" t="s">
        <v>4084</v>
      </c>
      <c r="J233" s="11" t="str">
        <f t="shared" si="15"/>
        <v>IC.PU.040506</v>
      </c>
      <c r="K233" s="2" t="s">
        <v>1192</v>
      </c>
      <c r="L233" t="str">
        <f t="shared" si="16"/>
        <v>Intact</v>
      </c>
      <c r="M233" s="12" t="str">
        <f t="shared" si="17"/>
        <v>PI.IC.PU.040506.01</v>
      </c>
      <c r="N233" s="12"/>
      <c r="O233" s="12" t="str">
        <f t="shared" si="18"/>
        <v>PH.IC.PU.040506.01</v>
      </c>
      <c r="Q233" s="12" t="str">
        <f t="shared" si="19"/>
        <v>CL.IC.PU.040506.01</v>
      </c>
      <c r="R233" t="s">
        <v>1141</v>
      </c>
      <c r="S233">
        <v>97</v>
      </c>
    </row>
    <row r="234" spans="1:23" ht="15">
      <c r="A234" t="s">
        <v>7831</v>
      </c>
      <c r="C234" s="2" t="s">
        <v>11473</v>
      </c>
      <c r="E234" s="2" t="s">
        <v>7071</v>
      </c>
      <c r="F234" t="s">
        <v>11284</v>
      </c>
      <c r="G234" t="s">
        <v>11280</v>
      </c>
      <c r="H234" s="22" t="s">
        <v>11367</v>
      </c>
      <c r="I234" t="s">
        <v>11280</v>
      </c>
      <c r="J234" s="11" t="str">
        <f t="shared" si="15"/>
        <v>IC.PU.040507</v>
      </c>
      <c r="K234" s="2" t="s">
        <v>1192</v>
      </c>
      <c r="L234" t="str">
        <f t="shared" si="16"/>
        <v>Stained</v>
      </c>
      <c r="M234" s="12" t="str">
        <f t="shared" si="17"/>
        <v>PI.IC.PU.040507.01</v>
      </c>
      <c r="N234" s="12"/>
      <c r="O234" s="12" t="str">
        <f t="shared" si="18"/>
        <v>PH.IC.PU.040507.01</v>
      </c>
      <c r="Q234" s="12" t="str">
        <f t="shared" si="19"/>
        <v>CL.IC.PU.040507.01</v>
      </c>
    </row>
    <row r="235" spans="1:23" ht="15">
      <c r="A235" t="s">
        <v>7831</v>
      </c>
      <c r="C235" s="2" t="s">
        <v>11473</v>
      </c>
      <c r="E235" s="2" t="s">
        <v>7071</v>
      </c>
      <c r="F235" t="s">
        <v>11146</v>
      </c>
      <c r="G235" t="s">
        <v>11281</v>
      </c>
      <c r="H235" s="22" t="s">
        <v>11369</v>
      </c>
      <c r="I235" t="s">
        <v>11147</v>
      </c>
      <c r="J235" s="11" t="str">
        <f t="shared" si="15"/>
        <v>IC.PU.040508</v>
      </c>
      <c r="K235" s="2" t="s">
        <v>1192</v>
      </c>
      <c r="L235" t="str">
        <f t="shared" si="16"/>
        <v>Saturated</v>
      </c>
      <c r="M235" s="12" t="str">
        <f t="shared" si="17"/>
        <v>PI.IC.PU.040508.01</v>
      </c>
      <c r="N235" s="12"/>
      <c r="O235" s="12" t="str">
        <f t="shared" si="18"/>
        <v>PH.IC.PU.040508.01</v>
      </c>
      <c r="Q235" s="12" t="str">
        <f t="shared" si="19"/>
        <v>CL.IC.PU.040508.01</v>
      </c>
      <c r="V235" t="s">
        <v>11282</v>
      </c>
      <c r="W235">
        <v>1054</v>
      </c>
    </row>
    <row r="236" spans="1:23" ht="15">
      <c r="A236" t="s">
        <v>7831</v>
      </c>
      <c r="C236" s="2" t="s">
        <v>7070</v>
      </c>
      <c r="D236" t="s">
        <v>4303</v>
      </c>
      <c r="E236" s="2" t="s">
        <v>6888</v>
      </c>
      <c r="F236" t="s">
        <v>8461</v>
      </c>
      <c r="G236" t="s">
        <v>8212</v>
      </c>
      <c r="H236" s="22" t="s">
        <v>1396</v>
      </c>
      <c r="I236" t="s">
        <v>1522</v>
      </c>
      <c r="J236" s="11" t="str">
        <f t="shared" si="15"/>
        <v>IC.PU.040601</v>
      </c>
      <c r="K236" s="2" t="s">
        <v>11324</v>
      </c>
      <c r="L236" t="str">
        <f t="shared" si="16"/>
        <v xml:space="preserve">     Cleansed with normal saline</v>
      </c>
      <c r="M236" s="12" t="str">
        <f t="shared" si="17"/>
        <v>PI.IC.PU.040601.01</v>
      </c>
      <c r="N236" s="12"/>
      <c r="O236" s="12" t="str">
        <f t="shared" si="18"/>
        <v>PH.IC.PU.040601.01</v>
      </c>
      <c r="Q236" s="12" t="str">
        <f t="shared" si="19"/>
        <v>CL.IC.PU.040601.01</v>
      </c>
    </row>
    <row r="237" spans="1:23" ht="15">
      <c r="A237" t="s">
        <v>7831</v>
      </c>
      <c r="C237" s="2" t="s">
        <v>948</v>
      </c>
      <c r="E237" s="2" t="s">
        <v>6888</v>
      </c>
      <c r="F237" t="s">
        <v>8461</v>
      </c>
      <c r="G237" t="s">
        <v>8213</v>
      </c>
      <c r="H237" s="22" t="s">
        <v>1398</v>
      </c>
      <c r="I237" t="s">
        <v>2394</v>
      </c>
      <c r="J237" s="11" t="str">
        <f t="shared" si="15"/>
        <v>IC.PU.040602</v>
      </c>
      <c r="K237" s="2" t="s">
        <v>11324</v>
      </c>
      <c r="L237" t="str">
        <f t="shared" si="16"/>
        <v xml:space="preserve">     Cleansed with other: specify</v>
      </c>
      <c r="M237" s="12" t="str">
        <f t="shared" si="17"/>
        <v>PI.IC.PU.040602.01</v>
      </c>
      <c r="N237" s="12"/>
      <c r="O237" s="12" t="str">
        <f t="shared" si="18"/>
        <v>PH.IC.PU.040602.01</v>
      </c>
      <c r="Q237" s="12" t="str">
        <f t="shared" si="19"/>
        <v>CL.IC.PU.040602.01</v>
      </c>
    </row>
    <row r="238" spans="1:23" ht="15">
      <c r="A238" t="s">
        <v>7831</v>
      </c>
      <c r="C238" s="2" t="s">
        <v>7070</v>
      </c>
      <c r="E238" s="2" t="s">
        <v>6888</v>
      </c>
      <c r="F238" t="s">
        <v>8461</v>
      </c>
      <c r="G238" t="s">
        <v>1913</v>
      </c>
      <c r="H238" s="22" t="s">
        <v>1202</v>
      </c>
      <c r="I238" t="s">
        <v>1913</v>
      </c>
      <c r="J238" s="11" t="str">
        <f t="shared" si="15"/>
        <v>IC.PU.040603</v>
      </c>
      <c r="K238" s="2" t="s">
        <v>1192</v>
      </c>
      <c r="L238" t="str">
        <f t="shared" si="16"/>
        <v>Chlorhexidine</v>
      </c>
      <c r="M238" s="12" t="str">
        <f t="shared" si="17"/>
        <v>PI.IC.PU.040603.01</v>
      </c>
      <c r="N238" s="12"/>
      <c r="O238" s="12" t="str">
        <f t="shared" si="18"/>
        <v>PH.IC.PU.040603.01</v>
      </c>
      <c r="Q238" s="12" t="str">
        <f t="shared" si="19"/>
        <v>CL.IC.PU.040603.01</v>
      </c>
      <c r="R238" t="s">
        <v>1141</v>
      </c>
      <c r="S238">
        <v>717</v>
      </c>
    </row>
    <row r="239" spans="1:23" ht="15">
      <c r="A239" t="s">
        <v>7831</v>
      </c>
      <c r="C239" s="2" t="s">
        <v>948</v>
      </c>
      <c r="E239" s="2" t="s">
        <v>6888</v>
      </c>
      <c r="F239" t="s">
        <v>8461</v>
      </c>
      <c r="G239" t="s">
        <v>8214</v>
      </c>
      <c r="H239" s="22" t="s">
        <v>948</v>
      </c>
      <c r="I239" t="s">
        <v>8214</v>
      </c>
      <c r="J239" s="11" t="str">
        <f t="shared" si="15"/>
        <v>IC.PU.040604</v>
      </c>
      <c r="K239" s="2" t="s">
        <v>11324</v>
      </c>
      <c r="L239" t="str">
        <f t="shared" si="16"/>
        <v>Betadine</v>
      </c>
      <c r="M239" s="12" t="str">
        <f t="shared" si="17"/>
        <v>PI.IC.PU.040604.01</v>
      </c>
      <c r="N239" s="12"/>
      <c r="O239" s="12" t="str">
        <f t="shared" si="18"/>
        <v>PH.IC.PU.040604.01</v>
      </c>
      <c r="Q239" s="12" t="str">
        <f t="shared" si="19"/>
        <v>CL.IC.PU.040604.01</v>
      </c>
      <c r="R239" t="s">
        <v>1141</v>
      </c>
      <c r="S239">
        <v>718</v>
      </c>
    </row>
    <row r="240" spans="1:23" ht="15">
      <c r="A240" t="s">
        <v>7831</v>
      </c>
      <c r="C240" s="2" t="s">
        <v>948</v>
      </c>
      <c r="D240" t="s">
        <v>8215</v>
      </c>
      <c r="E240" s="2" t="s">
        <v>7284</v>
      </c>
      <c r="F240" t="s">
        <v>8461</v>
      </c>
      <c r="G240" t="s">
        <v>8066</v>
      </c>
      <c r="H240" s="22" t="s">
        <v>1396</v>
      </c>
      <c r="I240" t="s">
        <v>1001</v>
      </c>
      <c r="J240" s="11" t="str">
        <f t="shared" si="15"/>
        <v>IC.PU.040701</v>
      </c>
      <c r="K240" s="2" t="s">
        <v>11324</v>
      </c>
      <c r="L240" t="str">
        <f t="shared" si="16"/>
        <v xml:space="preserve">     Exudate none</v>
      </c>
      <c r="M240" s="12" t="str">
        <f t="shared" si="17"/>
        <v>PI.IC.PU.040701.01</v>
      </c>
      <c r="N240" s="12"/>
      <c r="O240" s="12" t="str">
        <f t="shared" si="18"/>
        <v>PH.IC.PU.040701.01</v>
      </c>
      <c r="Q240" s="12" t="str">
        <f t="shared" si="19"/>
        <v>CL.IC.PU.040701.01</v>
      </c>
    </row>
    <row r="241" spans="1:17" ht="15">
      <c r="A241" t="s">
        <v>7831</v>
      </c>
      <c r="C241" s="2" t="s">
        <v>948</v>
      </c>
      <c r="E241" s="2" t="s">
        <v>7284</v>
      </c>
      <c r="F241" t="s">
        <v>8461</v>
      </c>
      <c r="G241" t="s">
        <v>3</v>
      </c>
      <c r="H241" s="22" t="s">
        <v>1398</v>
      </c>
      <c r="I241" t="s">
        <v>2590</v>
      </c>
      <c r="J241" s="11" t="str">
        <f t="shared" si="15"/>
        <v>IC.PU.040702</v>
      </c>
      <c r="K241" s="2" t="s">
        <v>11324</v>
      </c>
      <c r="L241" t="str">
        <f t="shared" si="16"/>
        <v xml:space="preserve">     Exudate Serosanguineous</v>
      </c>
      <c r="M241" s="12" t="str">
        <f t="shared" si="17"/>
        <v>PI.IC.PU.040702.01</v>
      </c>
      <c r="N241" s="12"/>
      <c r="O241" s="12" t="str">
        <f t="shared" si="18"/>
        <v>PH.IC.PU.040702.01</v>
      </c>
      <c r="Q241" s="12" t="str">
        <f t="shared" si="19"/>
        <v>CL.IC.PU.040702.01</v>
      </c>
    </row>
    <row r="242" spans="1:17" ht="15">
      <c r="A242" t="s">
        <v>7831</v>
      </c>
      <c r="C242" s="2" t="s">
        <v>948</v>
      </c>
      <c r="E242" s="2" t="s">
        <v>7284</v>
      </c>
      <c r="F242" t="s">
        <v>8461</v>
      </c>
      <c r="G242" t="s">
        <v>8082</v>
      </c>
      <c r="H242" s="22" t="s">
        <v>1400</v>
      </c>
      <c r="I242" t="s">
        <v>1438</v>
      </c>
      <c r="J242" s="11" t="str">
        <f t="shared" si="15"/>
        <v>IC.PU.040703</v>
      </c>
      <c r="K242" s="2" t="s">
        <v>11324</v>
      </c>
      <c r="L242" t="str">
        <f t="shared" si="16"/>
        <v xml:space="preserve">     Exudate bloody</v>
      </c>
      <c r="M242" s="12" t="str">
        <f t="shared" si="17"/>
        <v>PI.IC.PU.040703.01</v>
      </c>
      <c r="N242" s="12"/>
      <c r="O242" s="12" t="str">
        <f t="shared" si="18"/>
        <v>PH.IC.PU.040703.01</v>
      </c>
      <c r="Q242" s="12" t="str">
        <f t="shared" si="19"/>
        <v>CL.IC.PU.040703.01</v>
      </c>
    </row>
    <row r="243" spans="1:17" ht="15">
      <c r="A243" t="s">
        <v>7831</v>
      </c>
      <c r="C243" s="2" t="s">
        <v>7070</v>
      </c>
      <c r="E243" s="2" t="s">
        <v>7284</v>
      </c>
      <c r="F243" t="s">
        <v>8461</v>
      </c>
      <c r="G243" t="s">
        <v>8083</v>
      </c>
      <c r="H243" s="22" t="s">
        <v>1402</v>
      </c>
      <c r="I243" t="s">
        <v>1637</v>
      </c>
      <c r="J243" s="11" t="str">
        <f t="shared" si="15"/>
        <v>IC.PU.040704</v>
      </c>
      <c r="K243" s="2" t="s">
        <v>1192</v>
      </c>
      <c r="L243" t="str">
        <f t="shared" si="16"/>
        <v xml:space="preserve">     Exudate serous</v>
      </c>
      <c r="M243" s="12" t="str">
        <f t="shared" si="17"/>
        <v>PI.IC.PU.040704.01</v>
      </c>
      <c r="N243" s="12"/>
      <c r="O243" s="12" t="str">
        <f t="shared" si="18"/>
        <v>PH.IC.PU.040704.01</v>
      </c>
      <c r="Q243" s="12" t="str">
        <f t="shared" si="19"/>
        <v>CL.IC.PU.040704.01</v>
      </c>
    </row>
    <row r="244" spans="1:17" ht="15">
      <c r="A244" t="s">
        <v>7831</v>
      </c>
      <c r="C244" s="2" t="s">
        <v>7070</v>
      </c>
      <c r="E244" s="2" t="s">
        <v>7284</v>
      </c>
      <c r="F244" t="s">
        <v>8461</v>
      </c>
      <c r="G244" t="s">
        <v>8084</v>
      </c>
      <c r="H244" s="22" t="s">
        <v>1404</v>
      </c>
      <c r="I244" t="s">
        <v>1643</v>
      </c>
      <c r="J244" s="11" t="str">
        <f t="shared" si="15"/>
        <v>IC.PU.040705</v>
      </c>
      <c r="K244" s="2" t="s">
        <v>1192</v>
      </c>
      <c r="L244" t="str">
        <f t="shared" si="16"/>
        <v xml:space="preserve">     Exudate purulent</v>
      </c>
      <c r="M244" s="12" t="str">
        <f t="shared" si="17"/>
        <v>PI.IC.PU.040705.01</v>
      </c>
      <c r="N244" s="12"/>
      <c r="O244" s="12" t="str">
        <f t="shared" si="18"/>
        <v>PH.IC.PU.040705.01</v>
      </c>
      <c r="Q244" s="12" t="str">
        <f t="shared" si="19"/>
        <v>CL.IC.PU.040705.01</v>
      </c>
    </row>
    <row r="245" spans="1:17" ht="15">
      <c r="A245" t="s">
        <v>7831</v>
      </c>
      <c r="C245" s="2" t="s">
        <v>7070</v>
      </c>
      <c r="D245" t="s">
        <v>8085</v>
      </c>
      <c r="E245" s="2" t="s">
        <v>10093</v>
      </c>
      <c r="F245" t="s">
        <v>8461</v>
      </c>
      <c r="G245" t="s">
        <v>1968</v>
      </c>
      <c r="H245" s="22" t="s">
        <v>1396</v>
      </c>
      <c r="I245" t="s">
        <v>1188</v>
      </c>
      <c r="J245" s="11" t="str">
        <f t="shared" si="15"/>
        <v>IC.PU.040801</v>
      </c>
      <c r="K245" s="2" t="s">
        <v>1192</v>
      </c>
      <c r="L245" t="str">
        <f t="shared" si="16"/>
        <v xml:space="preserve">     None</v>
      </c>
      <c r="M245" s="12" t="str">
        <f t="shared" si="17"/>
        <v>PI.IC.PU.040801.01</v>
      </c>
      <c r="N245" s="12"/>
      <c r="O245" s="12" t="str">
        <f t="shared" si="18"/>
        <v>PH.IC.PU.040801.01</v>
      </c>
      <c r="Q245" s="12" t="str">
        <f t="shared" si="19"/>
        <v>CL.IC.PU.040801.01</v>
      </c>
    </row>
    <row r="246" spans="1:17" ht="15">
      <c r="A246" t="s">
        <v>7831</v>
      </c>
      <c r="C246" s="2" t="s">
        <v>7070</v>
      </c>
      <c r="E246" s="2" t="s">
        <v>10093</v>
      </c>
      <c r="F246" t="s">
        <v>8461</v>
      </c>
      <c r="G246" t="s">
        <v>8400</v>
      </c>
      <c r="H246" s="22" t="s">
        <v>1398</v>
      </c>
      <c r="I246" t="s">
        <v>3800</v>
      </c>
      <c r="J246" s="11" t="str">
        <f t="shared" si="15"/>
        <v>IC.PU.040802</v>
      </c>
      <c r="K246" s="2" t="s">
        <v>1192</v>
      </c>
      <c r="L246" t="str">
        <f t="shared" si="16"/>
        <v xml:space="preserve">     Exudate amount scant</v>
      </c>
      <c r="M246" s="12" t="str">
        <f t="shared" si="17"/>
        <v>PI.IC.PU.040802.01</v>
      </c>
      <c r="N246" s="12"/>
      <c r="O246" s="12" t="str">
        <f t="shared" si="18"/>
        <v>PH.IC.PU.040802.01</v>
      </c>
      <c r="Q246" s="12" t="str">
        <f t="shared" si="19"/>
        <v>CL.IC.PU.040802.01</v>
      </c>
    </row>
    <row r="247" spans="1:17" ht="15">
      <c r="A247" t="s">
        <v>7831</v>
      </c>
      <c r="C247" s="2" t="s">
        <v>7070</v>
      </c>
      <c r="E247" s="2" t="s">
        <v>10093</v>
      </c>
      <c r="F247" t="s">
        <v>8461</v>
      </c>
      <c r="G247" t="s">
        <v>8401</v>
      </c>
      <c r="H247" s="22" t="s">
        <v>1400</v>
      </c>
      <c r="I247" t="s">
        <v>4203</v>
      </c>
      <c r="J247" s="11" t="str">
        <f t="shared" si="15"/>
        <v>IC.PU.040803</v>
      </c>
      <c r="K247" s="2" t="s">
        <v>1192</v>
      </c>
      <c r="L247" t="str">
        <f t="shared" si="16"/>
        <v xml:space="preserve">     Exudate amount small</v>
      </c>
      <c r="M247" s="12" t="str">
        <f t="shared" si="17"/>
        <v>PI.IC.PU.040803.01</v>
      </c>
      <c r="N247" s="12"/>
      <c r="O247" s="12" t="str">
        <f t="shared" si="18"/>
        <v>PH.IC.PU.040803.01</v>
      </c>
      <c r="Q247" s="12" t="str">
        <f t="shared" si="19"/>
        <v>CL.IC.PU.040803.01</v>
      </c>
    </row>
    <row r="248" spans="1:17" ht="15">
      <c r="A248" t="s">
        <v>7831</v>
      </c>
      <c r="C248" s="2" t="s">
        <v>7070</v>
      </c>
      <c r="E248" s="2" t="s">
        <v>10093</v>
      </c>
      <c r="F248" t="s">
        <v>8461</v>
      </c>
      <c r="G248" t="s">
        <v>8402</v>
      </c>
      <c r="H248" s="22" t="s">
        <v>1402</v>
      </c>
      <c r="I248" t="s">
        <v>3266</v>
      </c>
      <c r="J248" s="11" t="str">
        <f t="shared" si="15"/>
        <v>IC.PU.040804</v>
      </c>
      <c r="K248" s="2" t="s">
        <v>1192</v>
      </c>
      <c r="L248" t="str">
        <f t="shared" si="16"/>
        <v xml:space="preserve">     Exudate amount moderate</v>
      </c>
      <c r="M248" s="12" t="str">
        <f t="shared" si="17"/>
        <v>PI.IC.PU.040804.01</v>
      </c>
      <c r="N248" s="12"/>
      <c r="O248" s="12" t="str">
        <f t="shared" si="18"/>
        <v>PH.IC.PU.040804.01</v>
      </c>
      <c r="Q248" s="12" t="str">
        <f t="shared" si="19"/>
        <v>CL.IC.PU.040804.01</v>
      </c>
    </row>
    <row r="249" spans="1:17" ht="15">
      <c r="A249" t="s">
        <v>7831</v>
      </c>
      <c r="C249" s="2" t="s">
        <v>7070</v>
      </c>
      <c r="E249" s="2" t="s">
        <v>10093</v>
      </c>
      <c r="F249" t="s">
        <v>8461</v>
      </c>
      <c r="G249" t="s">
        <v>8243</v>
      </c>
      <c r="H249" s="22" t="s">
        <v>1404</v>
      </c>
      <c r="I249" t="s">
        <v>4206</v>
      </c>
      <c r="J249" s="11" t="str">
        <f t="shared" si="15"/>
        <v>IC.PU.040805</v>
      </c>
      <c r="K249" s="2" t="s">
        <v>1192</v>
      </c>
      <c r="L249" t="str">
        <f t="shared" si="16"/>
        <v xml:space="preserve">     Exudate amount large</v>
      </c>
      <c r="M249" s="12" t="str">
        <f t="shared" si="17"/>
        <v>PI.IC.PU.040805.01</v>
      </c>
      <c r="N249" s="12"/>
      <c r="O249" s="12" t="str">
        <f t="shared" si="18"/>
        <v>PH.IC.PU.040805.01</v>
      </c>
      <c r="Q249" s="12" t="str">
        <f t="shared" si="19"/>
        <v>CL.IC.PU.040805.01</v>
      </c>
    </row>
    <row r="250" spans="1:17" ht="15">
      <c r="A250" t="s">
        <v>7831</v>
      </c>
      <c r="C250" s="2" t="s">
        <v>7070</v>
      </c>
      <c r="D250" t="s">
        <v>8244</v>
      </c>
      <c r="E250" s="2" t="s">
        <v>10095</v>
      </c>
      <c r="F250" t="s">
        <v>8461</v>
      </c>
      <c r="G250" t="s">
        <v>8245</v>
      </c>
      <c r="H250" s="22" t="s">
        <v>1396</v>
      </c>
      <c r="I250" t="s">
        <v>1674</v>
      </c>
      <c r="J250" s="11" t="str">
        <f t="shared" si="15"/>
        <v>IC.PU.040901</v>
      </c>
      <c r="K250" s="2" t="s">
        <v>1192</v>
      </c>
      <c r="L250" t="str">
        <f t="shared" si="16"/>
        <v xml:space="preserve">     Exudate drainage unchanged</v>
      </c>
      <c r="M250" s="12" t="str">
        <f t="shared" si="17"/>
        <v>PI.IC.PU.040901.01</v>
      </c>
      <c r="N250" s="12"/>
      <c r="O250" s="12" t="str">
        <f t="shared" si="18"/>
        <v>PH.IC.PU.040901.01</v>
      </c>
      <c r="Q250" s="12" t="str">
        <f t="shared" si="19"/>
        <v>CL.IC.PU.040901.01</v>
      </c>
    </row>
    <row r="251" spans="1:17" ht="15">
      <c r="A251" t="s">
        <v>7831</v>
      </c>
      <c r="C251" s="2" t="s">
        <v>7070</v>
      </c>
      <c r="E251" s="2" t="s">
        <v>10095</v>
      </c>
      <c r="F251" t="s">
        <v>8461</v>
      </c>
      <c r="G251" t="s">
        <v>8246</v>
      </c>
      <c r="H251" s="22" t="s">
        <v>1398</v>
      </c>
      <c r="I251" t="s">
        <v>1673</v>
      </c>
      <c r="J251" s="11" t="str">
        <f t="shared" si="15"/>
        <v>IC.PU.040902</v>
      </c>
      <c r="K251" s="2" t="s">
        <v>1192</v>
      </c>
      <c r="L251" t="str">
        <f t="shared" si="16"/>
        <v xml:space="preserve">     Exudate drainage decreasing</v>
      </c>
      <c r="M251" s="12" t="str">
        <f t="shared" si="17"/>
        <v>PI.IC.PU.040902.01</v>
      </c>
      <c r="N251" s="12"/>
      <c r="O251" s="12" t="str">
        <f t="shared" si="18"/>
        <v>PH.IC.PU.040902.01</v>
      </c>
      <c r="Q251" s="12" t="str">
        <f t="shared" si="19"/>
        <v>CL.IC.PU.040902.01</v>
      </c>
    </row>
    <row r="252" spans="1:17" ht="15">
      <c r="A252" t="s">
        <v>7831</v>
      </c>
      <c r="C252" s="2" t="s">
        <v>7070</v>
      </c>
      <c r="E252" s="2" t="s">
        <v>10095</v>
      </c>
      <c r="F252" t="s">
        <v>8461</v>
      </c>
      <c r="G252" t="s">
        <v>8247</v>
      </c>
      <c r="H252" s="22" t="s">
        <v>1400</v>
      </c>
      <c r="I252" t="s">
        <v>1841</v>
      </c>
      <c r="J252" s="11" t="str">
        <f t="shared" si="15"/>
        <v>IC.PU.040903</v>
      </c>
      <c r="K252" s="2" t="s">
        <v>1192</v>
      </c>
      <c r="L252" t="str">
        <f t="shared" si="16"/>
        <v xml:space="preserve">     Exudate drainage increasing</v>
      </c>
      <c r="M252" s="12" t="str">
        <f t="shared" si="17"/>
        <v>PI.IC.PU.040903.01</v>
      </c>
      <c r="N252" s="12"/>
      <c r="O252" s="12" t="str">
        <f t="shared" si="18"/>
        <v>PH.IC.PU.040903.01</v>
      </c>
      <c r="Q252" s="12" t="str">
        <f t="shared" si="19"/>
        <v>CL.IC.PU.040903.01</v>
      </c>
    </row>
    <row r="253" spans="1:17" ht="15">
      <c r="A253" t="s">
        <v>7831</v>
      </c>
      <c r="C253" s="2" t="s">
        <v>7070</v>
      </c>
      <c r="D253" t="s">
        <v>8248</v>
      </c>
      <c r="E253" s="2" t="s">
        <v>10905</v>
      </c>
      <c r="F253" t="s">
        <v>8462</v>
      </c>
      <c r="G253" t="s">
        <v>2789</v>
      </c>
      <c r="H253" s="22" t="s">
        <v>1396</v>
      </c>
      <c r="I253" t="s">
        <v>2789</v>
      </c>
      <c r="J253" s="11" t="str">
        <f t="shared" si="15"/>
        <v>IC.PU.041001</v>
      </c>
      <c r="K253" s="2" t="s">
        <v>1192</v>
      </c>
      <c r="L253" t="str">
        <f t="shared" si="16"/>
        <v>Present</v>
      </c>
      <c r="M253" s="12" t="str">
        <f t="shared" si="17"/>
        <v>PI.IC.PU.041001.01</v>
      </c>
      <c r="N253" s="12"/>
      <c r="O253" s="12" t="str">
        <f t="shared" si="18"/>
        <v>PH.IC.PU.041001.01</v>
      </c>
      <c r="Q253" s="12" t="str">
        <f t="shared" si="19"/>
        <v>CL.IC.PU.041001.01</v>
      </c>
    </row>
    <row r="254" spans="1:17" ht="15">
      <c r="A254" t="s">
        <v>7831</v>
      </c>
      <c r="C254" s="2" t="s">
        <v>7070</v>
      </c>
      <c r="E254" s="2" t="s">
        <v>10905</v>
      </c>
      <c r="F254" t="s">
        <v>8462</v>
      </c>
      <c r="G254" t="s">
        <v>2790</v>
      </c>
      <c r="H254" s="22" t="s">
        <v>1398</v>
      </c>
      <c r="I254" t="s">
        <v>2790</v>
      </c>
      <c r="J254" s="11" t="str">
        <f t="shared" si="15"/>
        <v>IC.PU.041002</v>
      </c>
      <c r="K254" s="2" t="s">
        <v>1192</v>
      </c>
      <c r="L254" t="str">
        <f t="shared" si="16"/>
        <v>Absent</v>
      </c>
      <c r="M254" s="12" t="str">
        <f t="shared" si="17"/>
        <v>PI.IC.PU.041002.01</v>
      </c>
      <c r="N254" s="12"/>
      <c r="O254" s="12" t="str">
        <f t="shared" si="18"/>
        <v>PH.IC.PU.041002.01</v>
      </c>
      <c r="Q254" s="12" t="str">
        <f t="shared" si="19"/>
        <v>CL.IC.PU.041002.01</v>
      </c>
    </row>
    <row r="255" spans="1:17" ht="15">
      <c r="A255" t="s">
        <v>7831</v>
      </c>
      <c r="C255" s="2" t="s">
        <v>7070</v>
      </c>
      <c r="D255" t="s">
        <v>5981</v>
      </c>
      <c r="E255" s="2" t="s">
        <v>8048</v>
      </c>
      <c r="F255" t="s">
        <v>8146</v>
      </c>
      <c r="G255" t="s">
        <v>8087</v>
      </c>
      <c r="H255" s="22" t="s">
        <v>1396</v>
      </c>
      <c r="I255" t="s">
        <v>8088</v>
      </c>
      <c r="J255" s="11" t="str">
        <f t="shared" si="15"/>
        <v>IC.PU.041101</v>
      </c>
      <c r="K255" s="2" t="s">
        <v>1192</v>
      </c>
      <c r="L255" t="str">
        <f t="shared" si="16"/>
        <v>Anterior right</v>
      </c>
      <c r="M255" s="12" t="str">
        <f t="shared" si="17"/>
        <v>PI.IC.PU.041101.01</v>
      </c>
      <c r="N255" s="12"/>
      <c r="O255" s="12" t="str">
        <f t="shared" si="18"/>
        <v>PH.IC.PU.041101.01</v>
      </c>
      <c r="Q255" s="12" t="str">
        <f t="shared" si="19"/>
        <v>CL.IC.PU.041101.01</v>
      </c>
    </row>
    <row r="256" spans="1:17" ht="15">
      <c r="A256" t="s">
        <v>7831</v>
      </c>
      <c r="C256" s="2" t="s">
        <v>7070</v>
      </c>
      <c r="E256" s="2" t="s">
        <v>8048</v>
      </c>
      <c r="F256" t="s">
        <v>8146</v>
      </c>
      <c r="G256" t="s">
        <v>7925</v>
      </c>
      <c r="H256" s="22" t="s">
        <v>1398</v>
      </c>
      <c r="I256" t="s">
        <v>8090</v>
      </c>
      <c r="J256" s="11" t="str">
        <f t="shared" si="15"/>
        <v>IC.PU.041102</v>
      </c>
      <c r="K256" s="2" t="s">
        <v>1192</v>
      </c>
      <c r="L256" t="str">
        <f t="shared" si="16"/>
        <v>Anterior left</v>
      </c>
      <c r="M256" s="12" t="str">
        <f t="shared" si="17"/>
        <v>PI.IC.PU.041102.01</v>
      </c>
      <c r="N256" s="12"/>
      <c r="O256" s="12" t="str">
        <f t="shared" si="18"/>
        <v>PH.IC.PU.041102.01</v>
      </c>
      <c r="Q256" s="12" t="str">
        <f t="shared" si="19"/>
        <v>CL.IC.PU.041102.01</v>
      </c>
    </row>
    <row r="257" spans="1:19" ht="15">
      <c r="A257" t="s">
        <v>7831</v>
      </c>
      <c r="C257" s="2" t="s">
        <v>7070</v>
      </c>
      <c r="E257" s="2" t="s">
        <v>8048</v>
      </c>
      <c r="F257" t="s">
        <v>8146</v>
      </c>
      <c r="G257" t="s">
        <v>4801</v>
      </c>
      <c r="H257" s="22" t="s">
        <v>1400</v>
      </c>
      <c r="I257" t="s">
        <v>4801</v>
      </c>
      <c r="J257" s="11" t="str">
        <f t="shared" si="15"/>
        <v>IC.PU.041103</v>
      </c>
      <c r="K257" s="2" t="s">
        <v>1192</v>
      </c>
      <c r="L257" t="str">
        <f t="shared" si="16"/>
        <v>Mediastinal</v>
      </c>
      <c r="M257" s="12" t="str">
        <f t="shared" si="17"/>
        <v>PI.IC.PU.041103.01</v>
      </c>
      <c r="N257" s="12"/>
      <c r="O257" s="12" t="str">
        <f t="shared" si="18"/>
        <v>PH.IC.PU.041103.01</v>
      </c>
      <c r="Q257" s="12" t="str">
        <f t="shared" si="19"/>
        <v>CL.IC.PU.041103.01</v>
      </c>
    </row>
    <row r="258" spans="1:19" ht="15">
      <c r="A258" t="s">
        <v>7831</v>
      </c>
      <c r="C258" s="2" t="s">
        <v>7070</v>
      </c>
      <c r="E258" s="2" t="s">
        <v>8048</v>
      </c>
      <c r="F258" t="s">
        <v>8146</v>
      </c>
      <c r="G258" t="s">
        <v>8091</v>
      </c>
      <c r="H258" s="22" t="s">
        <v>1402</v>
      </c>
      <c r="I258" t="s">
        <v>8091</v>
      </c>
      <c r="J258" s="11" t="str">
        <f t="shared" si="15"/>
        <v>IC.PU.041104</v>
      </c>
      <c r="K258" s="2" t="s">
        <v>1192</v>
      </c>
      <c r="L258" t="str">
        <f t="shared" si="16"/>
        <v>Pleural</v>
      </c>
      <c r="M258" s="12" t="str">
        <f t="shared" si="17"/>
        <v>PI.IC.PU.041104.01</v>
      </c>
      <c r="N258" s="12"/>
      <c r="O258" s="12" t="str">
        <f t="shared" si="18"/>
        <v>PH.IC.PU.041104.01</v>
      </c>
      <c r="Q258" s="12" t="str">
        <f t="shared" si="19"/>
        <v>CL.IC.PU.041104.01</v>
      </c>
    </row>
    <row r="259" spans="1:19" ht="15">
      <c r="A259" t="s">
        <v>7831</v>
      </c>
      <c r="C259" s="2" t="s">
        <v>7070</v>
      </c>
      <c r="E259" s="2" t="s">
        <v>8048</v>
      </c>
      <c r="F259" t="s">
        <v>8146</v>
      </c>
      <c r="G259" t="s">
        <v>8092</v>
      </c>
      <c r="H259" s="22" t="s">
        <v>1404</v>
      </c>
      <c r="I259" t="s">
        <v>8093</v>
      </c>
      <c r="J259" s="11" t="str">
        <f t="shared" si="15"/>
        <v>IC.PU.041105</v>
      </c>
      <c r="K259" s="2" t="s">
        <v>1192</v>
      </c>
      <c r="L259" t="str">
        <f t="shared" si="16"/>
        <v>Posterior right</v>
      </c>
      <c r="M259" s="12" t="str">
        <f t="shared" si="17"/>
        <v>PI.IC.PU.041105.01</v>
      </c>
      <c r="N259" s="12"/>
      <c r="O259" s="12" t="str">
        <f t="shared" si="18"/>
        <v>PH.IC.PU.041105.01</v>
      </c>
      <c r="Q259" s="12" t="str">
        <f t="shared" si="19"/>
        <v>CL.IC.PU.041105.01</v>
      </c>
    </row>
    <row r="260" spans="1:19" ht="15">
      <c r="A260" t="s">
        <v>7831</v>
      </c>
      <c r="C260" s="2" t="s">
        <v>7070</v>
      </c>
      <c r="E260" s="2" t="s">
        <v>8048</v>
      </c>
      <c r="F260" t="s">
        <v>8146</v>
      </c>
      <c r="G260" t="s">
        <v>8094</v>
      </c>
      <c r="H260" s="22" t="s">
        <v>1406</v>
      </c>
      <c r="I260" t="s">
        <v>8095</v>
      </c>
      <c r="J260" s="11" t="str">
        <f t="shared" ref="J260:J325" si="25">CONCATENATE("IC.PU.",C260,E260,H260)</f>
        <v>IC.PU.041106</v>
      </c>
      <c r="K260" s="2" t="s">
        <v>1192</v>
      </c>
      <c r="L260" t="str">
        <f t="shared" ref="L260:L325" si="26">G260</f>
        <v>Posterior left</v>
      </c>
      <c r="M260" s="12" t="str">
        <f t="shared" ref="M260:M325" si="27">CONCATENATE("PI.",J260,".",K260)</f>
        <v>PI.IC.PU.041106.01</v>
      </c>
      <c r="N260" s="12"/>
      <c r="O260" s="12" t="str">
        <f t="shared" ref="O260:O325" si="28">CONCATENATE("PH.",J260,".",K260)</f>
        <v>PH.IC.PU.041106.01</v>
      </c>
      <c r="Q260" s="12" t="str">
        <f t="shared" ref="Q260:Q325" si="29">CONCATENATE("CL.",J260,".",K260)</f>
        <v>CL.IC.PU.041106.01</v>
      </c>
    </row>
    <row r="261" spans="1:19" ht="15">
      <c r="A261" t="s">
        <v>7831</v>
      </c>
      <c r="C261" s="2" t="s">
        <v>7070</v>
      </c>
      <c r="E261" s="2" t="s">
        <v>8048</v>
      </c>
      <c r="F261" t="s">
        <v>8146</v>
      </c>
      <c r="G261" t="s">
        <v>383</v>
      </c>
      <c r="H261" s="22" t="s">
        <v>7284</v>
      </c>
      <c r="I261" t="s">
        <v>8096</v>
      </c>
      <c r="J261" s="11" t="str">
        <f t="shared" si="25"/>
        <v>IC.PU.041107</v>
      </c>
      <c r="K261" s="2" t="s">
        <v>11324</v>
      </c>
      <c r="L261" t="str">
        <f t="shared" si="26"/>
        <v>Mediastinal Sump</v>
      </c>
      <c r="M261" s="12" t="str">
        <f t="shared" si="27"/>
        <v>PI.IC.PU.041107.01</v>
      </c>
      <c r="N261" s="12"/>
      <c r="O261" s="12" t="str">
        <f t="shared" si="28"/>
        <v>PH.IC.PU.041107.01</v>
      </c>
      <c r="Q261" s="12" t="str">
        <f t="shared" si="29"/>
        <v>CL.IC.PU.041107.01</v>
      </c>
      <c r="R261" t="s">
        <v>1141</v>
      </c>
      <c r="S261">
        <v>100</v>
      </c>
    </row>
    <row r="262" spans="1:19" ht="15">
      <c r="A262" t="s">
        <v>7831</v>
      </c>
      <c r="C262" s="2" t="s">
        <v>7070</v>
      </c>
      <c r="D262" t="s">
        <v>5578</v>
      </c>
      <c r="E262" s="2" t="s">
        <v>11023</v>
      </c>
      <c r="F262" t="s">
        <v>7983</v>
      </c>
      <c r="G262" t="s">
        <v>1968</v>
      </c>
      <c r="H262" s="22" t="s">
        <v>1396</v>
      </c>
      <c r="I262" t="s">
        <v>1001</v>
      </c>
      <c r="J262" s="11" t="str">
        <f t="shared" si="25"/>
        <v>IC.PU.041201</v>
      </c>
      <c r="K262" s="2" t="s">
        <v>11324</v>
      </c>
      <c r="L262" t="str">
        <f t="shared" si="26"/>
        <v xml:space="preserve">     None</v>
      </c>
      <c r="M262" s="12" t="str">
        <f t="shared" si="27"/>
        <v>PI.IC.PU.041201.01</v>
      </c>
      <c r="N262" s="12"/>
      <c r="O262" s="12" t="str">
        <f t="shared" si="28"/>
        <v>PH.IC.PU.041201.01</v>
      </c>
      <c r="Q262" s="12" t="str">
        <f t="shared" si="29"/>
        <v>CL.IC.PU.041201.01</v>
      </c>
    </row>
    <row r="263" spans="1:19" ht="15">
      <c r="A263" t="s">
        <v>7831</v>
      </c>
      <c r="C263" s="2" t="s">
        <v>7070</v>
      </c>
      <c r="E263" s="2" t="s">
        <v>11023</v>
      </c>
      <c r="F263" t="s">
        <v>7983</v>
      </c>
      <c r="G263" t="s">
        <v>1773</v>
      </c>
      <c r="H263" s="22" t="s">
        <v>1398</v>
      </c>
      <c r="I263" t="s">
        <v>3343</v>
      </c>
      <c r="J263" s="11" t="str">
        <f t="shared" si="25"/>
        <v>IC.PU.041202</v>
      </c>
      <c r="K263" s="2" t="s">
        <v>1192</v>
      </c>
      <c r="L263" t="str">
        <f t="shared" si="26"/>
        <v xml:space="preserve">     Sutured</v>
      </c>
      <c r="M263" s="12" t="str">
        <f t="shared" si="27"/>
        <v>PI.IC.PU.041202.01</v>
      </c>
      <c r="N263" s="12"/>
      <c r="O263" s="12" t="str">
        <f t="shared" si="28"/>
        <v>PH.IC.PU.041202.01</v>
      </c>
      <c r="Q263" s="12" t="str">
        <f t="shared" si="29"/>
        <v>CL.IC.PU.041202.01</v>
      </c>
    </row>
    <row r="264" spans="1:19" ht="15">
      <c r="A264" t="s">
        <v>7831</v>
      </c>
      <c r="C264" s="2" t="s">
        <v>7070</v>
      </c>
      <c r="E264" s="2" t="s">
        <v>11023</v>
      </c>
      <c r="F264" t="s">
        <v>7983</v>
      </c>
      <c r="G264" t="s">
        <v>8098</v>
      </c>
      <c r="H264" s="22" t="s">
        <v>1400</v>
      </c>
      <c r="I264" t="s">
        <v>1772</v>
      </c>
      <c r="J264" s="11" t="str">
        <f t="shared" si="25"/>
        <v>IC.PU.041203</v>
      </c>
      <c r="K264" s="2" t="s">
        <v>1192</v>
      </c>
      <c r="L264" t="str">
        <f t="shared" si="26"/>
        <v xml:space="preserve">     Commercial device</v>
      </c>
      <c r="M264" s="12" t="str">
        <f t="shared" si="27"/>
        <v>PI.IC.PU.041203.01</v>
      </c>
      <c r="N264" s="12"/>
      <c r="O264" s="12" t="str">
        <f t="shared" si="28"/>
        <v>PH.IC.PU.041203.01</v>
      </c>
      <c r="Q264" s="12" t="str">
        <f t="shared" si="29"/>
        <v>CL.IC.PU.041203.01</v>
      </c>
    </row>
    <row r="265" spans="1:19" ht="15">
      <c r="A265" t="s">
        <v>7831</v>
      </c>
      <c r="C265" s="2" t="s">
        <v>7070</v>
      </c>
      <c r="D265" t="s">
        <v>8099</v>
      </c>
      <c r="E265" s="2" t="s">
        <v>8201</v>
      </c>
      <c r="F265" t="s">
        <v>7983</v>
      </c>
      <c r="G265" t="s">
        <v>8100</v>
      </c>
      <c r="H265" s="22" t="s">
        <v>1396</v>
      </c>
      <c r="I265" t="s">
        <v>8101</v>
      </c>
      <c r="J265" s="11" t="str">
        <f t="shared" si="25"/>
        <v>IC.PU.041301</v>
      </c>
      <c r="K265" s="2" t="s">
        <v>1192</v>
      </c>
      <c r="L265" t="str">
        <f t="shared" si="26"/>
        <v xml:space="preserve">     Chest tube connection banded</v>
      </c>
      <c r="M265" s="12" t="str">
        <f t="shared" si="27"/>
        <v>PI.IC.PU.041301.01</v>
      </c>
      <c r="N265" s="12"/>
      <c r="O265" s="12" t="str">
        <f t="shared" si="28"/>
        <v>PH.IC.PU.041301.01</v>
      </c>
      <c r="Q265" s="12" t="str">
        <f t="shared" si="29"/>
        <v>CL.IC.PU.041301.01</v>
      </c>
    </row>
    <row r="266" spans="1:19" ht="15">
      <c r="A266" t="s">
        <v>7831</v>
      </c>
      <c r="C266" s="2" t="s">
        <v>7070</v>
      </c>
      <c r="E266" s="2" t="s">
        <v>8201</v>
      </c>
      <c r="F266" t="s">
        <v>7983</v>
      </c>
      <c r="G266" t="s">
        <v>8102</v>
      </c>
      <c r="H266" s="22" t="s">
        <v>1398</v>
      </c>
      <c r="I266" t="s">
        <v>8103</v>
      </c>
      <c r="J266" s="11" t="str">
        <f t="shared" si="25"/>
        <v>IC.PU.041302</v>
      </c>
      <c r="K266" s="2" t="s">
        <v>1192</v>
      </c>
      <c r="L266" t="str">
        <f t="shared" si="26"/>
        <v xml:space="preserve">     Chest tube bands replaced</v>
      </c>
      <c r="M266" s="12" t="str">
        <f t="shared" si="27"/>
        <v>PI.IC.PU.041302.01</v>
      </c>
      <c r="N266" s="12"/>
      <c r="O266" s="12" t="str">
        <f t="shared" si="28"/>
        <v>PH.IC.PU.041302.01</v>
      </c>
      <c r="Q266" s="12" t="str">
        <f t="shared" si="29"/>
        <v>CL.IC.PU.041302.01</v>
      </c>
    </row>
    <row r="267" spans="1:19" ht="15">
      <c r="A267" t="s">
        <v>7831</v>
      </c>
      <c r="C267" s="2" t="s">
        <v>7070</v>
      </c>
      <c r="D267" t="s">
        <v>5457</v>
      </c>
      <c r="E267" s="2" t="s">
        <v>9621</v>
      </c>
      <c r="F267" t="s">
        <v>7983</v>
      </c>
      <c r="G267" t="s">
        <v>2686</v>
      </c>
      <c r="H267" s="22" t="s">
        <v>1396</v>
      </c>
      <c r="I267" t="s">
        <v>2687</v>
      </c>
      <c r="J267" s="11" t="str">
        <f t="shared" si="25"/>
        <v>IC.PU.041401</v>
      </c>
      <c r="K267" s="2" t="s">
        <v>1192</v>
      </c>
      <c r="L267" t="str">
        <f t="shared" si="26"/>
        <v xml:space="preserve">     Within normal limits</v>
      </c>
      <c r="M267" s="12" t="str">
        <f t="shared" si="27"/>
        <v>PI.IC.PU.041401.01</v>
      </c>
      <c r="N267" s="12"/>
      <c r="O267" s="12" t="str">
        <f t="shared" si="28"/>
        <v>PH.IC.PU.041401.01</v>
      </c>
      <c r="Q267" s="12" t="str">
        <f t="shared" si="29"/>
        <v>CL.IC.PU.041401.01</v>
      </c>
    </row>
    <row r="268" spans="1:19" ht="15">
      <c r="A268" t="s">
        <v>7831</v>
      </c>
      <c r="C268" s="2" t="s">
        <v>7070</v>
      </c>
      <c r="E268" s="2" t="s">
        <v>9621</v>
      </c>
      <c r="F268" t="s">
        <v>7983</v>
      </c>
      <c r="G268" t="s">
        <v>1540</v>
      </c>
      <c r="H268" s="22" t="s">
        <v>1398</v>
      </c>
      <c r="I268" t="s">
        <v>1541</v>
      </c>
      <c r="J268" s="11" t="str">
        <f t="shared" si="25"/>
        <v>IC.PU.041402</v>
      </c>
      <c r="K268" s="2" t="s">
        <v>1192</v>
      </c>
      <c r="L268" t="str">
        <f t="shared" si="26"/>
        <v xml:space="preserve">     Swelling</v>
      </c>
      <c r="M268" s="12" t="str">
        <f t="shared" si="27"/>
        <v>PI.IC.PU.041402.01</v>
      </c>
      <c r="N268" s="12"/>
      <c r="O268" s="12" t="str">
        <f t="shared" si="28"/>
        <v>PH.IC.PU.041402.01</v>
      </c>
      <c r="Q268" s="12" t="str">
        <f t="shared" si="29"/>
        <v>CL.IC.PU.041402.01</v>
      </c>
    </row>
    <row r="269" spans="1:19" ht="15">
      <c r="A269" t="s">
        <v>7831</v>
      </c>
      <c r="C269" s="2" t="s">
        <v>7070</v>
      </c>
      <c r="E269" s="2" t="s">
        <v>9621</v>
      </c>
      <c r="F269" t="s">
        <v>7983</v>
      </c>
      <c r="G269" t="s">
        <v>1532</v>
      </c>
      <c r="H269" s="22" t="s">
        <v>1400</v>
      </c>
      <c r="I269" t="s">
        <v>1533</v>
      </c>
      <c r="J269" s="11" t="str">
        <f t="shared" si="25"/>
        <v>IC.PU.041403</v>
      </c>
      <c r="K269" s="2" t="s">
        <v>1192</v>
      </c>
      <c r="L269" t="str">
        <f t="shared" si="26"/>
        <v xml:space="preserve">     Hematoma</v>
      </c>
      <c r="M269" s="12" t="str">
        <f t="shared" si="27"/>
        <v>PI.IC.PU.041403.01</v>
      </c>
      <c r="N269" s="12"/>
      <c r="O269" s="12" t="str">
        <f t="shared" si="28"/>
        <v>PH.IC.PU.041403.01</v>
      </c>
      <c r="Q269" s="12" t="str">
        <f t="shared" si="29"/>
        <v>CL.IC.PU.041403.01</v>
      </c>
    </row>
    <row r="270" spans="1:19" ht="15">
      <c r="A270" t="s">
        <v>7831</v>
      </c>
      <c r="C270" s="2" t="s">
        <v>7070</v>
      </c>
      <c r="E270" s="2" t="s">
        <v>9621</v>
      </c>
      <c r="F270" t="s">
        <v>7983</v>
      </c>
      <c r="G270" t="s">
        <v>2692</v>
      </c>
      <c r="H270" s="22" t="s">
        <v>1402</v>
      </c>
      <c r="I270" t="s">
        <v>2693</v>
      </c>
      <c r="J270" s="11" t="str">
        <f t="shared" si="25"/>
        <v>IC.PU.041404</v>
      </c>
      <c r="K270" s="2" t="s">
        <v>1192</v>
      </c>
      <c r="L270" t="str">
        <f t="shared" si="26"/>
        <v xml:space="preserve">     Bruising</v>
      </c>
      <c r="M270" s="12" t="str">
        <f t="shared" si="27"/>
        <v>PI.IC.PU.041404.01</v>
      </c>
      <c r="N270" s="12"/>
      <c r="O270" s="12" t="str">
        <f t="shared" si="28"/>
        <v>PH.IC.PU.041404.01</v>
      </c>
      <c r="Q270" s="12" t="str">
        <f t="shared" si="29"/>
        <v>CL.IC.PU.041404.01</v>
      </c>
    </row>
    <row r="271" spans="1:19" ht="15">
      <c r="A271" t="s">
        <v>7831</v>
      </c>
      <c r="C271" s="2" t="s">
        <v>7070</v>
      </c>
      <c r="E271" s="2" t="s">
        <v>9621</v>
      </c>
      <c r="F271" t="s">
        <v>7983</v>
      </c>
      <c r="G271" t="s">
        <v>8104</v>
      </c>
      <c r="H271" s="22" t="s">
        <v>1404</v>
      </c>
      <c r="I271" t="s">
        <v>8105</v>
      </c>
      <c r="J271" s="11" t="str">
        <f t="shared" si="25"/>
        <v>IC.PU.041405</v>
      </c>
      <c r="K271" s="2" t="s">
        <v>1192</v>
      </c>
      <c r="L271" t="str">
        <f t="shared" si="26"/>
        <v xml:space="preserve">     Crepitus:  specify extent</v>
      </c>
      <c r="M271" s="12" t="str">
        <f t="shared" si="27"/>
        <v>PI.IC.PU.041405.01</v>
      </c>
      <c r="N271" s="12"/>
      <c r="O271" s="12" t="str">
        <f t="shared" si="28"/>
        <v>PH.IC.PU.041405.01</v>
      </c>
      <c r="Q271" s="12" t="str">
        <f t="shared" si="29"/>
        <v>CL.IC.PU.041405.01</v>
      </c>
    </row>
    <row r="272" spans="1:19" ht="15">
      <c r="A272" t="s">
        <v>7831</v>
      </c>
      <c r="C272" s="2" t="s">
        <v>7070</v>
      </c>
      <c r="E272" s="2" t="s">
        <v>9621</v>
      </c>
      <c r="F272" t="s">
        <v>7983</v>
      </c>
      <c r="G272" t="s">
        <v>2696</v>
      </c>
      <c r="H272" s="22" t="s">
        <v>1406</v>
      </c>
      <c r="I272" t="s">
        <v>1224</v>
      </c>
      <c r="J272" s="11" t="str">
        <f t="shared" si="25"/>
        <v>IC.PU.041406</v>
      </c>
      <c r="K272" s="2" t="s">
        <v>1192</v>
      </c>
      <c r="L272" t="str">
        <f t="shared" si="26"/>
        <v xml:space="preserve">     Unable to assess due to dressing</v>
      </c>
      <c r="M272" s="12" t="str">
        <f t="shared" si="27"/>
        <v>PI.IC.PU.041406.01</v>
      </c>
      <c r="N272" s="12"/>
      <c r="O272" s="12" t="str">
        <f t="shared" si="28"/>
        <v>PH.IC.PU.041406.01</v>
      </c>
      <c r="Q272" s="12" t="str">
        <f t="shared" si="29"/>
        <v>CL.IC.PU.041406.01</v>
      </c>
    </row>
    <row r="273" spans="1:25" ht="15">
      <c r="A273" t="s">
        <v>7831</v>
      </c>
      <c r="C273" s="2" t="s">
        <v>7070</v>
      </c>
      <c r="E273" s="2" t="s">
        <v>9621</v>
      </c>
      <c r="F273" t="s">
        <v>7983</v>
      </c>
      <c r="G273" t="s">
        <v>2684</v>
      </c>
      <c r="H273" s="22" t="s">
        <v>1419</v>
      </c>
      <c r="I273" t="s">
        <v>2971</v>
      </c>
      <c r="J273" s="11" t="str">
        <f t="shared" si="25"/>
        <v>IC.PU.041407</v>
      </c>
      <c r="K273" s="2" t="s">
        <v>1192</v>
      </c>
      <c r="L273" t="str">
        <f t="shared" si="26"/>
        <v xml:space="preserve">     Other: specify</v>
      </c>
      <c r="M273" s="12" t="str">
        <f t="shared" si="27"/>
        <v>PI.IC.PU.041407.01</v>
      </c>
      <c r="N273" s="12"/>
      <c r="O273" s="12" t="str">
        <f t="shared" si="28"/>
        <v>PH.IC.PU.041407.01</v>
      </c>
      <c r="Q273" s="12" t="str">
        <f t="shared" si="29"/>
        <v>CL.IC.PU.041407.01</v>
      </c>
    </row>
    <row r="274" spans="1:25" ht="15">
      <c r="A274" t="s">
        <v>7831</v>
      </c>
      <c r="C274" s="2" t="s">
        <v>7070</v>
      </c>
      <c r="E274" s="2" t="s">
        <v>9621</v>
      </c>
      <c r="F274" t="s">
        <v>7983</v>
      </c>
      <c r="G274" t="s">
        <v>1530</v>
      </c>
      <c r="H274" s="22" t="s">
        <v>1550</v>
      </c>
      <c r="I274" t="s">
        <v>1531</v>
      </c>
      <c r="J274" s="11" t="str">
        <f t="shared" si="25"/>
        <v>IC.PU.041408</v>
      </c>
      <c r="K274" s="2" t="s">
        <v>1192</v>
      </c>
      <c r="L274" t="str">
        <f t="shared" si="26"/>
        <v xml:space="preserve">     Erythema</v>
      </c>
      <c r="M274" s="12" t="str">
        <f t="shared" si="27"/>
        <v>PI.IC.PU.041408.01</v>
      </c>
      <c r="N274" s="12"/>
      <c r="O274" s="12" t="str">
        <f t="shared" si="28"/>
        <v>PH.IC.PU.041408.01</v>
      </c>
      <c r="Q274" s="12" t="str">
        <f t="shared" si="29"/>
        <v>CL.IC.PU.041408.01</v>
      </c>
    </row>
    <row r="275" spans="1:25" ht="15">
      <c r="A275" t="s">
        <v>7831</v>
      </c>
      <c r="C275" s="2" t="s">
        <v>7070</v>
      </c>
      <c r="D275" t="s">
        <v>3103</v>
      </c>
      <c r="E275" s="2" t="s">
        <v>6135</v>
      </c>
      <c r="F275" t="s">
        <v>7984</v>
      </c>
      <c r="G275" t="s">
        <v>8107</v>
      </c>
      <c r="H275" s="22" t="s">
        <v>1396</v>
      </c>
      <c r="I275" t="s">
        <v>8108</v>
      </c>
      <c r="J275" s="11" t="str">
        <f t="shared" si="25"/>
        <v>IC.PU.041501</v>
      </c>
      <c r="K275" s="2" t="s">
        <v>1192</v>
      </c>
      <c r="L275" t="str">
        <f t="shared" si="26"/>
        <v>Negative 20 centimeters</v>
      </c>
      <c r="M275" s="12" t="str">
        <f t="shared" si="27"/>
        <v>PI.IC.PU.041501.01</v>
      </c>
      <c r="N275" s="12"/>
      <c r="O275" s="12" t="str">
        <f t="shared" si="28"/>
        <v>PH.IC.PU.041501.01</v>
      </c>
      <c r="Q275" s="12" t="str">
        <f t="shared" si="29"/>
        <v>CL.IC.PU.041501.01</v>
      </c>
    </row>
    <row r="276" spans="1:25" ht="15">
      <c r="A276" t="s">
        <v>7831</v>
      </c>
      <c r="C276" s="2" t="s">
        <v>7070</v>
      </c>
      <c r="E276" s="2" t="s">
        <v>6135</v>
      </c>
      <c r="F276" t="s">
        <v>7984</v>
      </c>
      <c r="G276" t="s">
        <v>8109</v>
      </c>
      <c r="H276" s="22" t="s">
        <v>1398</v>
      </c>
      <c r="I276" t="s">
        <v>8110</v>
      </c>
      <c r="J276" s="11" t="str">
        <f t="shared" si="25"/>
        <v>IC.PU.041502</v>
      </c>
      <c r="K276" s="2" t="s">
        <v>1192</v>
      </c>
      <c r="L276" t="str">
        <f t="shared" si="26"/>
        <v>Water seal</v>
      </c>
      <c r="M276" s="12" t="str">
        <f t="shared" si="27"/>
        <v>PI.IC.PU.041502.01</v>
      </c>
      <c r="N276" s="12"/>
      <c r="O276" s="12" t="str">
        <f t="shared" si="28"/>
        <v>PH.IC.PU.041502.01</v>
      </c>
      <c r="Q276" s="12" t="str">
        <f t="shared" si="29"/>
        <v>CL.IC.PU.041502.01</v>
      </c>
    </row>
    <row r="277" spans="1:25" ht="15">
      <c r="A277" t="s">
        <v>7831</v>
      </c>
      <c r="C277" s="2" t="s">
        <v>7070</v>
      </c>
      <c r="E277" s="2" t="s">
        <v>6135</v>
      </c>
      <c r="F277" t="s">
        <v>7984</v>
      </c>
      <c r="G277" t="s">
        <v>8111</v>
      </c>
      <c r="H277" s="22" t="s">
        <v>1400</v>
      </c>
      <c r="I277" t="s">
        <v>8112</v>
      </c>
      <c r="J277" s="11" t="str">
        <f t="shared" si="25"/>
        <v>IC.PU.041503</v>
      </c>
      <c r="K277" s="2" t="s">
        <v>1192</v>
      </c>
      <c r="L277" t="str">
        <f t="shared" si="26"/>
        <v>Negative 10 centimeters</v>
      </c>
      <c r="M277" s="12" t="str">
        <f t="shared" si="27"/>
        <v>PI.IC.PU.041503.01</v>
      </c>
      <c r="N277" s="12"/>
      <c r="O277" s="12" t="str">
        <f t="shared" si="28"/>
        <v>PH.IC.PU.041503.01</v>
      </c>
      <c r="Q277" s="12" t="str">
        <f t="shared" si="29"/>
        <v>CL.IC.PU.041503.01</v>
      </c>
    </row>
    <row r="278" spans="1:25" ht="15">
      <c r="A278" t="s">
        <v>7831</v>
      </c>
      <c r="C278" s="2" t="s">
        <v>7070</v>
      </c>
      <c r="E278" s="2" t="s">
        <v>6135</v>
      </c>
      <c r="F278" t="s">
        <v>7984</v>
      </c>
      <c r="G278" t="s">
        <v>8119</v>
      </c>
      <c r="H278" s="22" t="s">
        <v>1402</v>
      </c>
      <c r="I278" t="s">
        <v>8120</v>
      </c>
      <c r="J278" s="11" t="str">
        <f t="shared" si="25"/>
        <v>IC.PU.041504</v>
      </c>
      <c r="K278" s="2" t="s">
        <v>1192</v>
      </c>
      <c r="L278" t="str">
        <f t="shared" si="26"/>
        <v>Negative 30 centimeters</v>
      </c>
      <c r="M278" s="12" t="str">
        <f t="shared" si="27"/>
        <v>PI.IC.PU.041504.01</v>
      </c>
      <c r="N278" s="12"/>
      <c r="O278" s="12" t="str">
        <f t="shared" si="28"/>
        <v>PH.IC.PU.041504.01</v>
      </c>
      <c r="Q278" s="12" t="str">
        <f t="shared" si="29"/>
        <v>CL.IC.PU.041504.01</v>
      </c>
    </row>
    <row r="279" spans="1:25" ht="15">
      <c r="A279" t="s">
        <v>7831</v>
      </c>
      <c r="C279" s="2" t="s">
        <v>7070</v>
      </c>
      <c r="E279" s="2" t="s">
        <v>6135</v>
      </c>
      <c r="F279" t="s">
        <v>7984</v>
      </c>
      <c r="G279" t="s">
        <v>8287</v>
      </c>
      <c r="H279" s="22" t="s">
        <v>1404</v>
      </c>
      <c r="I279" t="s">
        <v>8288</v>
      </c>
      <c r="J279" s="11" t="str">
        <f t="shared" si="25"/>
        <v>IC.PU.041505</v>
      </c>
      <c r="K279" s="2" t="s">
        <v>1192</v>
      </c>
      <c r="L279" t="str">
        <f t="shared" si="26"/>
        <v>Negative 40 centimeters</v>
      </c>
      <c r="M279" s="12" t="str">
        <f t="shared" si="27"/>
        <v>PI.IC.PU.041505.01</v>
      </c>
      <c r="N279" s="12"/>
      <c r="O279" s="12" t="str">
        <f t="shared" si="28"/>
        <v>PH.IC.PU.041505.01</v>
      </c>
      <c r="Q279" s="12" t="str">
        <f t="shared" si="29"/>
        <v>CL.IC.PU.041505.01</v>
      </c>
    </row>
    <row r="280" spans="1:25" ht="15">
      <c r="A280" t="s">
        <v>7831</v>
      </c>
      <c r="C280" s="2" t="s">
        <v>7070</v>
      </c>
      <c r="E280" s="2" t="s">
        <v>6135</v>
      </c>
      <c r="F280" t="s">
        <v>7984</v>
      </c>
      <c r="G280" t="s">
        <v>8285</v>
      </c>
      <c r="H280" s="22" t="s">
        <v>1406</v>
      </c>
      <c r="I280" t="s">
        <v>3187</v>
      </c>
      <c r="J280" s="11" t="str">
        <f t="shared" si="25"/>
        <v>IC.PU.041506</v>
      </c>
      <c r="K280" s="2" t="s">
        <v>1192</v>
      </c>
      <c r="L280" t="str">
        <f t="shared" si="26"/>
        <v xml:space="preserve">Gravity </v>
      </c>
      <c r="M280" s="12" t="str">
        <f t="shared" si="27"/>
        <v>PI.IC.PU.041506.01</v>
      </c>
      <c r="N280" s="12"/>
      <c r="O280" s="12" t="str">
        <f t="shared" si="28"/>
        <v>PH.IC.PU.041506.01</v>
      </c>
      <c r="Q280" s="12" t="str">
        <f t="shared" si="29"/>
        <v>CL.IC.PU.041506.01</v>
      </c>
    </row>
    <row r="281" spans="1:25" ht="15">
      <c r="A281" t="s">
        <v>7831</v>
      </c>
      <c r="C281" s="2" t="s">
        <v>7070</v>
      </c>
      <c r="E281" s="2" t="s">
        <v>6135</v>
      </c>
      <c r="F281" t="s">
        <v>7984</v>
      </c>
      <c r="G281" t="s">
        <v>2956</v>
      </c>
      <c r="H281" s="22" t="s">
        <v>1419</v>
      </c>
      <c r="I281" t="s">
        <v>2956</v>
      </c>
      <c r="J281" s="11" t="str">
        <f t="shared" si="25"/>
        <v>IC.PU.041507</v>
      </c>
      <c r="K281" s="2" t="s">
        <v>1192</v>
      </c>
      <c r="L281" t="str">
        <f t="shared" si="26"/>
        <v>Clamped</v>
      </c>
      <c r="M281" s="12" t="str">
        <f t="shared" si="27"/>
        <v>PI.IC.PU.041507.01</v>
      </c>
      <c r="N281" s="12"/>
      <c r="O281" s="12" t="str">
        <f t="shared" si="28"/>
        <v>PH.IC.PU.041507.01</v>
      </c>
      <c r="Q281" s="12" t="str">
        <f t="shared" si="29"/>
        <v>CL.IC.PU.041507.01</v>
      </c>
    </row>
    <row r="282" spans="1:25" ht="15">
      <c r="A282" t="s">
        <v>7831</v>
      </c>
      <c r="C282" s="2" t="s">
        <v>7070</v>
      </c>
      <c r="E282" s="2" t="s">
        <v>6135</v>
      </c>
      <c r="F282" t="s">
        <v>7984</v>
      </c>
      <c r="G282" t="s">
        <v>2971</v>
      </c>
      <c r="H282" s="22" t="s">
        <v>1550</v>
      </c>
      <c r="I282" t="s">
        <v>930</v>
      </c>
      <c r="J282" s="11" t="str">
        <f t="shared" si="25"/>
        <v>IC.PU.041508</v>
      </c>
      <c r="K282" s="2" t="s">
        <v>1192</v>
      </c>
      <c r="L282" t="str">
        <f t="shared" si="26"/>
        <v>Other: specify</v>
      </c>
      <c r="M282" s="12" t="str">
        <f t="shared" si="27"/>
        <v>PI.IC.PU.041508.01</v>
      </c>
      <c r="N282" s="12"/>
      <c r="O282" s="12" t="str">
        <f t="shared" si="28"/>
        <v>PH.IC.PU.041508.01</v>
      </c>
      <c r="Q282" s="12" t="str">
        <f t="shared" si="29"/>
        <v>CL.IC.PU.041508.01</v>
      </c>
    </row>
    <row r="283" spans="1:25" ht="15">
      <c r="A283" t="s">
        <v>7831</v>
      </c>
      <c r="C283" s="2" t="s">
        <v>5916</v>
      </c>
      <c r="D283" t="s">
        <v>11266</v>
      </c>
      <c r="E283" s="2" t="s">
        <v>11265</v>
      </c>
      <c r="F283" t="s">
        <v>11141</v>
      </c>
      <c r="G283" t="s">
        <v>11268</v>
      </c>
      <c r="H283" s="22" t="s">
        <v>11269</v>
      </c>
      <c r="I283" t="s">
        <v>11270</v>
      </c>
      <c r="J283" s="11" t="str">
        <f t="shared" si="25"/>
        <v>IC.PU.041601</v>
      </c>
      <c r="K283" s="2" t="s">
        <v>1192</v>
      </c>
      <c r="L283" t="str">
        <f t="shared" si="26"/>
        <v>Insertion Date</v>
      </c>
      <c r="M283" s="12" t="str">
        <f t="shared" si="27"/>
        <v>PI.IC.PU.041601.01</v>
      </c>
      <c r="N283" s="12"/>
      <c r="O283" s="12" t="str">
        <f t="shared" si="28"/>
        <v>PH.IC.PU.041601.01</v>
      </c>
      <c r="Q283" s="12" t="str">
        <f t="shared" si="29"/>
        <v>CL.IC.PU.041601.01</v>
      </c>
      <c r="V283" t="s">
        <v>11140</v>
      </c>
      <c r="W283">
        <v>1052</v>
      </c>
    </row>
    <row r="284" spans="1:25" s="78" customFormat="1" ht="15">
      <c r="A284" s="88" t="s">
        <v>7831</v>
      </c>
      <c r="B284" s="92" t="s">
        <v>437</v>
      </c>
      <c r="C284" s="91" t="s">
        <v>435</v>
      </c>
      <c r="D284" s="88" t="s">
        <v>5052</v>
      </c>
      <c r="E284" s="91" t="s">
        <v>626</v>
      </c>
      <c r="F284" s="92" t="s">
        <v>438</v>
      </c>
      <c r="G284" s="88" t="s">
        <v>3102</v>
      </c>
      <c r="H284" s="90" t="s">
        <v>433</v>
      </c>
      <c r="I284" s="88" t="s">
        <v>1583</v>
      </c>
      <c r="J284" s="11" t="str">
        <f t="shared" si="25"/>
        <v>IC.PU.041701</v>
      </c>
      <c r="K284" s="2" t="s">
        <v>11683</v>
      </c>
      <c r="L284" t="str">
        <f t="shared" si="26"/>
        <v>Discontinued</v>
      </c>
      <c r="M284" s="12" t="str">
        <f t="shared" si="27"/>
        <v>PI.IC.PU.041701.01</v>
      </c>
      <c r="N284" s="12"/>
      <c r="O284" s="12" t="str">
        <f t="shared" si="28"/>
        <v>PH.IC.PU.041701.01</v>
      </c>
      <c r="P284"/>
      <c r="Q284" s="12" t="str">
        <f t="shared" si="29"/>
        <v>CL.IC.PU.041701.01</v>
      </c>
      <c r="R284" s="88"/>
      <c r="S284" s="88"/>
      <c r="T284" s="88"/>
      <c r="U284" s="88"/>
      <c r="V284" s="88"/>
      <c r="W284" s="88"/>
      <c r="X284" s="78" t="s">
        <v>630</v>
      </c>
      <c r="Y284" s="78">
        <v>1124</v>
      </c>
    </row>
    <row r="285" spans="1:25" s="78" customFormat="1" ht="15">
      <c r="A285" s="88" t="s">
        <v>7831</v>
      </c>
      <c r="B285" s="92" t="s">
        <v>437</v>
      </c>
      <c r="C285" s="91" t="s">
        <v>436</v>
      </c>
      <c r="D285" s="88" t="s">
        <v>5052</v>
      </c>
      <c r="E285" s="91" t="s">
        <v>432</v>
      </c>
      <c r="F285" s="92" t="s">
        <v>438</v>
      </c>
      <c r="G285" s="88" t="s">
        <v>783</v>
      </c>
      <c r="H285" s="90" t="s">
        <v>434</v>
      </c>
      <c r="I285" s="88" t="s">
        <v>784</v>
      </c>
      <c r="J285" s="11" t="str">
        <f t="shared" si="25"/>
        <v>IC.PU.041702</v>
      </c>
      <c r="K285" s="2" t="s">
        <v>11683</v>
      </c>
      <c r="L285" t="str">
        <f t="shared" si="26"/>
        <v>Self Discontinued</v>
      </c>
      <c r="M285" s="12" t="str">
        <f t="shared" si="27"/>
        <v>PI.IC.PU.041702.01</v>
      </c>
      <c r="N285" s="12"/>
      <c r="O285" s="12" t="str">
        <f t="shared" si="28"/>
        <v>PH.IC.PU.041702.01</v>
      </c>
      <c r="P285"/>
      <c r="Q285" s="12" t="str">
        <f t="shared" si="29"/>
        <v>CL.IC.PU.041702.01</v>
      </c>
      <c r="R285" s="88"/>
      <c r="S285" s="88"/>
      <c r="T285" s="88"/>
      <c r="U285" s="88"/>
      <c r="V285" s="88"/>
      <c r="W285" s="88"/>
      <c r="X285" s="78" t="s">
        <v>741</v>
      </c>
      <c r="Y285" s="78">
        <v>1124</v>
      </c>
    </row>
    <row r="286" spans="1:25" ht="15">
      <c r="A286" t="s">
        <v>7831</v>
      </c>
      <c r="B286" t="s">
        <v>7985</v>
      </c>
      <c r="C286" s="2" t="s">
        <v>7071</v>
      </c>
      <c r="D286" t="s">
        <v>8290</v>
      </c>
      <c r="E286" s="2" t="s">
        <v>1192</v>
      </c>
      <c r="F286" t="s">
        <v>8153</v>
      </c>
      <c r="G286" t="s">
        <v>2790</v>
      </c>
      <c r="H286" s="22" t="s">
        <v>1396</v>
      </c>
      <c r="I286" t="s">
        <v>2790</v>
      </c>
      <c r="J286" s="11" t="str">
        <f t="shared" si="25"/>
        <v>IC.PU.050101</v>
      </c>
      <c r="K286" s="2" t="s">
        <v>1192</v>
      </c>
      <c r="L286" t="str">
        <f t="shared" si="26"/>
        <v>Absent</v>
      </c>
      <c r="M286" s="12" t="str">
        <f t="shared" si="27"/>
        <v>PI.IC.PU.050101.01</v>
      </c>
      <c r="N286" s="12"/>
      <c r="O286" s="12" t="str">
        <f t="shared" si="28"/>
        <v>PH.IC.PU.050101.01</v>
      </c>
      <c r="Q286" s="12" t="str">
        <f t="shared" si="29"/>
        <v>CL.IC.PU.050101.01</v>
      </c>
    </row>
    <row r="287" spans="1:25" ht="15">
      <c r="A287" t="s">
        <v>7831</v>
      </c>
      <c r="C287" s="2" t="s">
        <v>7071</v>
      </c>
      <c r="E287" s="2" t="s">
        <v>1192</v>
      </c>
      <c r="F287" t="s">
        <v>8153</v>
      </c>
      <c r="G287" t="s">
        <v>2789</v>
      </c>
      <c r="H287" s="22" t="s">
        <v>1398</v>
      </c>
      <c r="I287" t="s">
        <v>2789</v>
      </c>
      <c r="J287" s="11" t="str">
        <f t="shared" si="25"/>
        <v>IC.PU.050102</v>
      </c>
      <c r="K287" s="2" t="s">
        <v>1192</v>
      </c>
      <c r="L287" t="str">
        <f t="shared" si="26"/>
        <v>Present</v>
      </c>
      <c r="M287" s="12" t="str">
        <f t="shared" si="27"/>
        <v>PI.IC.PU.050102.01</v>
      </c>
      <c r="N287" s="12"/>
      <c r="O287" s="12" t="str">
        <f t="shared" si="28"/>
        <v>PH.IC.PU.050102.01</v>
      </c>
      <c r="Q287" s="12" t="str">
        <f t="shared" si="29"/>
        <v>CL.IC.PU.050102.01</v>
      </c>
    </row>
    <row r="288" spans="1:25" ht="15">
      <c r="A288" t="s">
        <v>7831</v>
      </c>
      <c r="C288" s="2" t="s">
        <v>7071</v>
      </c>
      <c r="E288" s="2" t="s">
        <v>1192</v>
      </c>
      <c r="F288" t="s">
        <v>8153</v>
      </c>
      <c r="G288" t="s">
        <v>2407</v>
      </c>
      <c r="H288" s="22" t="s">
        <v>1400</v>
      </c>
      <c r="I288" t="s">
        <v>2407</v>
      </c>
      <c r="J288" s="11" t="str">
        <f t="shared" si="25"/>
        <v>IC.PU.050103</v>
      </c>
      <c r="K288" s="2" t="s">
        <v>1192</v>
      </c>
      <c r="L288" t="str">
        <f t="shared" si="26"/>
        <v>Intermittent</v>
      </c>
      <c r="M288" s="12" t="str">
        <f t="shared" si="27"/>
        <v>PI.IC.PU.050103.01</v>
      </c>
      <c r="N288" s="12"/>
      <c r="O288" s="12" t="str">
        <f t="shared" si="28"/>
        <v>PH.IC.PU.050103.01</v>
      </c>
      <c r="Q288" s="12" t="str">
        <f t="shared" si="29"/>
        <v>CL.IC.PU.050103.01</v>
      </c>
    </row>
    <row r="289" spans="1:19" ht="15">
      <c r="A289" t="s">
        <v>7831</v>
      </c>
      <c r="C289" s="2" t="s">
        <v>7071</v>
      </c>
      <c r="D289" t="s">
        <v>6400</v>
      </c>
      <c r="E289" s="2" t="s">
        <v>923</v>
      </c>
      <c r="F289" t="s">
        <v>8154</v>
      </c>
      <c r="G289" t="s">
        <v>8015</v>
      </c>
      <c r="H289" s="22" t="s">
        <v>1396</v>
      </c>
      <c r="I289" t="s">
        <v>8016</v>
      </c>
      <c r="J289" s="11" t="str">
        <f t="shared" si="25"/>
        <v>IC.PU.050201</v>
      </c>
      <c r="K289" s="2" t="s">
        <v>1192</v>
      </c>
      <c r="L289" t="str">
        <f t="shared" si="26"/>
        <v>Bright red blood drainage</v>
      </c>
      <c r="M289" s="12" t="str">
        <f t="shared" si="27"/>
        <v>PI.IC.PU.050201.01</v>
      </c>
      <c r="N289" s="12"/>
      <c r="O289" s="12" t="str">
        <f t="shared" si="28"/>
        <v>PH.IC.PU.050201.01</v>
      </c>
      <c r="Q289" s="12" t="str">
        <f t="shared" si="29"/>
        <v>CL.IC.PU.050201.01</v>
      </c>
    </row>
    <row r="290" spans="1:19" ht="15">
      <c r="A290" t="s">
        <v>7831</v>
      </c>
      <c r="C290" s="2" t="s">
        <v>7071</v>
      </c>
      <c r="E290" s="2" t="s">
        <v>923</v>
      </c>
      <c r="F290" t="s">
        <v>8154</v>
      </c>
      <c r="G290" t="s">
        <v>8017</v>
      </c>
      <c r="H290" s="22" t="s">
        <v>1398</v>
      </c>
      <c r="I290" t="s">
        <v>8018</v>
      </c>
      <c r="J290" s="11" t="str">
        <f t="shared" si="25"/>
        <v>IC.PU.050202</v>
      </c>
      <c r="K290" s="2" t="s">
        <v>1192</v>
      </c>
      <c r="L290" t="str">
        <f t="shared" si="26"/>
        <v>Dark red blood drainage</v>
      </c>
      <c r="M290" s="12" t="str">
        <f t="shared" si="27"/>
        <v>PI.IC.PU.050202.01</v>
      </c>
      <c r="N290" s="12"/>
      <c r="O290" s="12" t="str">
        <f t="shared" si="28"/>
        <v>PH.IC.PU.050202.01</v>
      </c>
      <c r="Q290" s="12" t="str">
        <f t="shared" si="29"/>
        <v>CL.IC.PU.050202.01</v>
      </c>
    </row>
    <row r="291" spans="1:19" ht="15">
      <c r="A291" t="s">
        <v>7831</v>
      </c>
      <c r="C291" s="2" t="s">
        <v>7071</v>
      </c>
      <c r="E291" s="2" t="s">
        <v>923</v>
      </c>
      <c r="F291" t="s">
        <v>8154</v>
      </c>
      <c r="G291" t="s">
        <v>5461</v>
      </c>
      <c r="H291" s="22" t="s">
        <v>1400</v>
      </c>
      <c r="I291" t="s">
        <v>1643</v>
      </c>
      <c r="J291" s="11" t="str">
        <f t="shared" si="25"/>
        <v>IC.PU.050203</v>
      </c>
      <c r="K291" s="2" t="s">
        <v>1192</v>
      </c>
      <c r="L291" t="str">
        <f t="shared" si="26"/>
        <v>Purulent drainage</v>
      </c>
      <c r="M291" s="12" t="str">
        <f t="shared" si="27"/>
        <v>PI.IC.PU.050203.01</v>
      </c>
      <c r="N291" s="12"/>
      <c r="O291" s="12" t="str">
        <f t="shared" si="28"/>
        <v>PH.IC.PU.050203.01</v>
      </c>
      <c r="Q291" s="12" t="str">
        <f t="shared" si="29"/>
        <v>CL.IC.PU.050203.01</v>
      </c>
    </row>
    <row r="292" spans="1:19" ht="15">
      <c r="A292" t="s">
        <v>7831</v>
      </c>
      <c r="C292" s="2" t="s">
        <v>7071</v>
      </c>
      <c r="E292" s="2" t="s">
        <v>923</v>
      </c>
      <c r="F292" t="s">
        <v>8154</v>
      </c>
      <c r="G292" t="s">
        <v>6318</v>
      </c>
      <c r="H292" s="22" t="s">
        <v>1402</v>
      </c>
      <c r="I292" t="s">
        <v>1635</v>
      </c>
      <c r="J292" s="11" t="str">
        <f t="shared" si="25"/>
        <v>IC.PU.050204</v>
      </c>
      <c r="K292" s="2" t="s">
        <v>1192</v>
      </c>
      <c r="L292" t="str">
        <f t="shared" si="26"/>
        <v>Serosanguinous drainage</v>
      </c>
      <c r="M292" s="12" t="str">
        <f t="shared" si="27"/>
        <v>PI.IC.PU.050204.01</v>
      </c>
      <c r="N292" s="12"/>
      <c r="O292" s="12" t="str">
        <f t="shared" si="28"/>
        <v>PH.IC.PU.050204.01</v>
      </c>
      <c r="Q292" s="12" t="str">
        <f t="shared" si="29"/>
        <v>CL.IC.PU.050204.01</v>
      </c>
    </row>
    <row r="293" spans="1:19" ht="15">
      <c r="A293" t="s">
        <v>7831</v>
      </c>
      <c r="C293" s="2" t="s">
        <v>7071</v>
      </c>
      <c r="E293" s="2" t="s">
        <v>923</v>
      </c>
      <c r="F293" t="s">
        <v>8154</v>
      </c>
      <c r="G293" t="s">
        <v>6319</v>
      </c>
      <c r="H293" s="22" t="s">
        <v>1404</v>
      </c>
      <c r="I293" t="s">
        <v>1637</v>
      </c>
      <c r="J293" s="11" t="str">
        <f t="shared" si="25"/>
        <v>IC.PU.050205</v>
      </c>
      <c r="K293" s="2" t="s">
        <v>1192</v>
      </c>
      <c r="L293" t="str">
        <f t="shared" si="26"/>
        <v>Serous drainage</v>
      </c>
      <c r="M293" s="12" t="str">
        <f t="shared" si="27"/>
        <v>PI.IC.PU.050205.01</v>
      </c>
      <c r="N293" s="12"/>
      <c r="O293" s="12" t="str">
        <f t="shared" si="28"/>
        <v>PH.IC.PU.050205.01</v>
      </c>
      <c r="Q293" s="12" t="str">
        <f t="shared" si="29"/>
        <v>CL.IC.PU.050205.01</v>
      </c>
    </row>
    <row r="294" spans="1:19" ht="15">
      <c r="A294" t="s">
        <v>7831</v>
      </c>
      <c r="C294" s="2" t="s">
        <v>7071</v>
      </c>
      <c r="E294" s="2" t="s">
        <v>923</v>
      </c>
      <c r="F294" t="s">
        <v>8154</v>
      </c>
      <c r="G294" t="s">
        <v>2892</v>
      </c>
      <c r="H294" s="22" t="s">
        <v>1406</v>
      </c>
      <c r="I294" t="s">
        <v>2892</v>
      </c>
      <c r="J294" s="11" t="str">
        <f t="shared" si="25"/>
        <v>IC.PU.050206</v>
      </c>
      <c r="K294" s="2" t="s">
        <v>1192</v>
      </c>
      <c r="L294" t="str">
        <f t="shared" si="26"/>
        <v>Clots</v>
      </c>
      <c r="M294" s="12" t="str">
        <f t="shared" si="27"/>
        <v>PI.IC.PU.050206.01</v>
      </c>
      <c r="N294" s="12"/>
      <c r="O294" s="12" t="str">
        <f t="shared" si="28"/>
        <v>PH.IC.PU.050206.01</v>
      </c>
      <c r="Q294" s="12" t="str">
        <f t="shared" si="29"/>
        <v>CL.IC.PU.050206.01</v>
      </c>
    </row>
    <row r="295" spans="1:19" ht="15">
      <c r="A295" t="s">
        <v>7831</v>
      </c>
      <c r="C295" s="2" t="s">
        <v>7071</v>
      </c>
      <c r="E295" s="2" t="s">
        <v>923</v>
      </c>
      <c r="F295" t="s">
        <v>8154</v>
      </c>
      <c r="G295" t="s">
        <v>2971</v>
      </c>
      <c r="H295" s="22" t="s">
        <v>1419</v>
      </c>
      <c r="I295" t="s">
        <v>930</v>
      </c>
      <c r="J295" s="11" t="str">
        <f t="shared" si="25"/>
        <v>IC.PU.050207</v>
      </c>
      <c r="K295" s="2" t="s">
        <v>1192</v>
      </c>
      <c r="L295" t="str">
        <f t="shared" si="26"/>
        <v>Other: specify</v>
      </c>
      <c r="M295" s="12" t="str">
        <f t="shared" si="27"/>
        <v>PI.IC.PU.050207.01</v>
      </c>
      <c r="N295" s="12"/>
      <c r="O295" s="12" t="str">
        <f t="shared" si="28"/>
        <v>PH.IC.PU.050207.01</v>
      </c>
      <c r="Q295" s="12" t="str">
        <f t="shared" si="29"/>
        <v>CL.IC.PU.050207.01</v>
      </c>
    </row>
    <row r="296" spans="1:19" ht="15">
      <c r="A296" t="s">
        <v>7831</v>
      </c>
      <c r="C296" s="2" t="s">
        <v>7071</v>
      </c>
      <c r="E296" s="2" t="s">
        <v>923</v>
      </c>
      <c r="F296" t="s">
        <v>8154</v>
      </c>
      <c r="G296" t="s">
        <v>8019</v>
      </c>
      <c r="H296" s="22" t="s">
        <v>10093</v>
      </c>
      <c r="I296" t="s">
        <v>8020</v>
      </c>
      <c r="J296" s="11" t="str">
        <f t="shared" si="25"/>
        <v>IC.PU.050208</v>
      </c>
      <c r="K296" s="2" t="s">
        <v>1192</v>
      </c>
      <c r="L296" t="str">
        <f t="shared" si="26"/>
        <v>No Drainage</v>
      </c>
      <c r="M296" s="12" t="str">
        <f t="shared" si="27"/>
        <v>PI.IC.PU.050208.01</v>
      </c>
      <c r="N296" s="12"/>
      <c r="O296" s="12" t="str">
        <f t="shared" si="28"/>
        <v>PH.IC.PU.050208.01</v>
      </c>
      <c r="Q296" s="12" t="str">
        <f t="shared" si="29"/>
        <v>CL.IC.PU.050208.01</v>
      </c>
      <c r="R296" t="s">
        <v>1141</v>
      </c>
      <c r="S296">
        <v>91</v>
      </c>
    </row>
    <row r="297" spans="1:19" ht="15">
      <c r="A297" t="s">
        <v>7831</v>
      </c>
      <c r="C297" s="2" t="s">
        <v>7071</v>
      </c>
      <c r="D297" t="s">
        <v>8021</v>
      </c>
      <c r="E297" s="2" t="s">
        <v>1202</v>
      </c>
      <c r="F297" t="s">
        <v>8155</v>
      </c>
      <c r="G297" t="s">
        <v>8023</v>
      </c>
      <c r="H297" s="22" t="s">
        <v>1396</v>
      </c>
      <c r="I297" t="s">
        <v>8024</v>
      </c>
      <c r="J297" s="11" t="str">
        <f t="shared" si="25"/>
        <v>IC.PU.050301</v>
      </c>
      <c r="K297" s="2" t="s">
        <v>1192</v>
      </c>
      <c r="L297" t="str">
        <f t="shared" si="26"/>
        <v>Date Changed: specify</v>
      </c>
      <c r="M297" s="12" t="str">
        <f t="shared" si="27"/>
        <v>PI.IC.PU.050301.01</v>
      </c>
      <c r="N297" s="12"/>
      <c r="O297" s="12" t="str">
        <f t="shared" si="28"/>
        <v>PH.IC.PU.050301.01</v>
      </c>
      <c r="Q297" s="12" t="str">
        <f t="shared" si="29"/>
        <v>CL.IC.PU.050301.01</v>
      </c>
    </row>
    <row r="298" spans="1:19" ht="15">
      <c r="A298" t="s">
        <v>7831</v>
      </c>
      <c r="C298" s="2" t="s">
        <v>7071</v>
      </c>
      <c r="D298" t="s">
        <v>5315</v>
      </c>
      <c r="E298" s="2" t="s">
        <v>7070</v>
      </c>
      <c r="F298" t="s">
        <v>8156</v>
      </c>
      <c r="G298" t="s">
        <v>8026</v>
      </c>
      <c r="H298" s="22" t="s">
        <v>1396</v>
      </c>
      <c r="I298" t="s">
        <v>8027</v>
      </c>
      <c r="J298" s="11" t="str">
        <f t="shared" si="25"/>
        <v>IC.PU.050401</v>
      </c>
      <c r="K298" s="2" t="s">
        <v>1192</v>
      </c>
      <c r="L298" t="str">
        <f t="shared" si="26"/>
        <v xml:space="preserve">     Fenestrated 4x4 dressing</v>
      </c>
      <c r="M298" s="12" t="str">
        <f t="shared" si="27"/>
        <v>PI.IC.PU.050401.01</v>
      </c>
      <c r="N298" s="12"/>
      <c r="O298" s="12" t="str">
        <f t="shared" si="28"/>
        <v>PH.IC.PU.050401.01</v>
      </c>
      <c r="Q298" s="12" t="str">
        <f t="shared" si="29"/>
        <v>CL.IC.PU.050401.01</v>
      </c>
    </row>
    <row r="299" spans="1:19" ht="15">
      <c r="A299" t="s">
        <v>7831</v>
      </c>
      <c r="C299" s="2" t="s">
        <v>7071</v>
      </c>
      <c r="E299" s="2" t="s">
        <v>7070</v>
      </c>
      <c r="F299" t="s">
        <v>8156</v>
      </c>
      <c r="G299" t="s">
        <v>8028</v>
      </c>
      <c r="H299" s="22" t="s">
        <v>1398</v>
      </c>
      <c r="I299" t="s">
        <v>1825</v>
      </c>
      <c r="J299" s="11" t="str">
        <f t="shared" si="25"/>
        <v>IC.PU.050402</v>
      </c>
      <c r="K299" s="2" t="s">
        <v>1192</v>
      </c>
      <c r="L299" t="str">
        <f t="shared" si="26"/>
        <v xml:space="preserve">     Gauze dressing</v>
      </c>
      <c r="M299" s="12" t="str">
        <f t="shared" si="27"/>
        <v>PI.IC.PU.050402.01</v>
      </c>
      <c r="N299" s="12"/>
      <c r="O299" s="12" t="str">
        <f t="shared" si="28"/>
        <v>PH.IC.PU.050402.01</v>
      </c>
      <c r="Q299" s="12" t="str">
        <f t="shared" si="29"/>
        <v>CL.IC.PU.050402.01</v>
      </c>
    </row>
    <row r="300" spans="1:19" ht="15">
      <c r="A300" t="s">
        <v>7831</v>
      </c>
      <c r="C300" s="2" t="s">
        <v>7071</v>
      </c>
      <c r="E300" s="2" t="s">
        <v>7070</v>
      </c>
      <c r="F300" t="s">
        <v>8156</v>
      </c>
      <c r="G300" t="s">
        <v>8029</v>
      </c>
      <c r="H300" s="22" t="s">
        <v>1400</v>
      </c>
      <c r="I300" t="s">
        <v>1827</v>
      </c>
      <c r="J300" s="11" t="str">
        <f t="shared" si="25"/>
        <v>IC.PU.050403</v>
      </c>
      <c r="K300" s="2" t="s">
        <v>1192</v>
      </c>
      <c r="L300" t="str">
        <f t="shared" si="26"/>
        <v xml:space="preserve">     Pressure dressing</v>
      </c>
      <c r="M300" s="12" t="str">
        <f t="shared" si="27"/>
        <v>PI.IC.PU.050403.01</v>
      </c>
      <c r="N300" s="12"/>
      <c r="O300" s="12" t="str">
        <f t="shared" si="28"/>
        <v>PH.IC.PU.050403.01</v>
      </c>
      <c r="Q300" s="12" t="str">
        <f t="shared" si="29"/>
        <v>CL.IC.PU.050403.01</v>
      </c>
    </row>
    <row r="301" spans="1:19" ht="15">
      <c r="A301" t="s">
        <v>7831</v>
      </c>
      <c r="C301" s="2" t="s">
        <v>7071</v>
      </c>
      <c r="E301" s="2" t="s">
        <v>7070</v>
      </c>
      <c r="F301" t="s">
        <v>8156</v>
      </c>
      <c r="G301" t="s">
        <v>8206</v>
      </c>
      <c r="H301" s="22" t="s">
        <v>1402</v>
      </c>
      <c r="I301" t="s">
        <v>8376</v>
      </c>
      <c r="J301" s="11" t="str">
        <f t="shared" si="25"/>
        <v>IC.PU.050404</v>
      </c>
      <c r="K301" s="2" t="s">
        <v>1192</v>
      </c>
      <c r="L301" t="str">
        <f t="shared" si="26"/>
        <v xml:space="preserve">     Vaseline gauze dressing</v>
      </c>
      <c r="M301" s="12" t="str">
        <f t="shared" si="27"/>
        <v>PI.IC.PU.050404.01</v>
      </c>
      <c r="N301" s="12"/>
      <c r="O301" s="12" t="str">
        <f t="shared" si="28"/>
        <v>PH.IC.PU.050404.01</v>
      </c>
      <c r="Q301" s="12" t="str">
        <f t="shared" si="29"/>
        <v>CL.IC.PU.050404.01</v>
      </c>
    </row>
    <row r="302" spans="1:19" ht="15">
      <c r="A302" t="s">
        <v>7831</v>
      </c>
      <c r="C302" s="2" t="s">
        <v>7071</v>
      </c>
      <c r="E302" s="2" t="s">
        <v>7070</v>
      </c>
      <c r="F302" t="s">
        <v>8156</v>
      </c>
      <c r="G302" t="s">
        <v>8377</v>
      </c>
      <c r="H302" s="22" t="s">
        <v>1404</v>
      </c>
      <c r="I302" t="s">
        <v>1998</v>
      </c>
      <c r="J302" s="11" t="str">
        <f t="shared" si="25"/>
        <v>IC.PU.050405</v>
      </c>
      <c r="K302" s="2" t="s">
        <v>1192</v>
      </c>
      <c r="L302" t="str">
        <f t="shared" si="26"/>
        <v xml:space="preserve">     Transparent dressing</v>
      </c>
      <c r="M302" s="12" t="str">
        <f t="shared" si="27"/>
        <v>PI.IC.PU.050405.01</v>
      </c>
      <c r="N302" s="12"/>
      <c r="O302" s="12" t="str">
        <f t="shared" si="28"/>
        <v>PH.IC.PU.050405.01</v>
      </c>
      <c r="Q302" s="12" t="str">
        <f t="shared" si="29"/>
        <v>CL.IC.PU.050405.01</v>
      </c>
    </row>
    <row r="303" spans="1:19" ht="15">
      <c r="A303" t="s">
        <v>7831</v>
      </c>
      <c r="C303" s="2" t="s">
        <v>7071</v>
      </c>
      <c r="E303" s="2" t="s">
        <v>7070</v>
      </c>
      <c r="F303" t="s">
        <v>8156</v>
      </c>
      <c r="G303" t="s">
        <v>8378</v>
      </c>
      <c r="H303" s="22" t="s">
        <v>6888</v>
      </c>
      <c r="I303" t="s">
        <v>8209</v>
      </c>
      <c r="J303" s="11" t="str">
        <f t="shared" si="25"/>
        <v>IC.PU.050406</v>
      </c>
      <c r="K303" s="2" t="s">
        <v>1192</v>
      </c>
      <c r="L303" t="str">
        <f t="shared" si="26"/>
        <v>Occlusive Dressing</v>
      </c>
      <c r="M303" s="12" t="str">
        <f t="shared" si="27"/>
        <v>PI.IC.PU.050406.01</v>
      </c>
      <c r="N303" s="12"/>
      <c r="O303" s="12" t="str">
        <f t="shared" si="28"/>
        <v>PH.IC.PU.050406.01</v>
      </c>
      <c r="Q303" s="12" t="str">
        <f t="shared" si="29"/>
        <v>CL.IC.PU.050406.01</v>
      </c>
      <c r="R303" t="s">
        <v>1141</v>
      </c>
      <c r="S303">
        <v>96</v>
      </c>
    </row>
    <row r="304" spans="1:19" ht="15">
      <c r="A304" t="s">
        <v>7831</v>
      </c>
      <c r="C304" s="2" t="s">
        <v>7071</v>
      </c>
      <c r="E304" s="2" t="s">
        <v>948</v>
      </c>
      <c r="F304" t="s">
        <v>8156</v>
      </c>
      <c r="G304" t="s">
        <v>8210</v>
      </c>
      <c r="H304" s="22" t="s">
        <v>7284</v>
      </c>
      <c r="I304" t="s">
        <v>8210</v>
      </c>
      <c r="J304" s="11" t="str">
        <f t="shared" si="25"/>
        <v>IC.PU.050407</v>
      </c>
      <c r="K304" s="2" t="s">
        <v>1192</v>
      </c>
      <c r="L304" t="str">
        <f t="shared" si="26"/>
        <v>Commercial</v>
      </c>
      <c r="M304" s="12" t="str">
        <f t="shared" si="27"/>
        <v>PI.IC.PU.050407.01</v>
      </c>
      <c r="N304" s="12"/>
      <c r="O304" s="12" t="str">
        <f t="shared" si="28"/>
        <v>PH.IC.PU.050407.01</v>
      </c>
      <c r="Q304" s="12" t="str">
        <f t="shared" si="29"/>
        <v>CL.IC.PU.050407.01</v>
      </c>
      <c r="R304" t="s">
        <v>1141</v>
      </c>
      <c r="S304">
        <v>719</v>
      </c>
    </row>
    <row r="305" spans="1:23" ht="15">
      <c r="A305" t="s">
        <v>7831</v>
      </c>
      <c r="C305" s="2" t="s">
        <v>7071</v>
      </c>
      <c r="D305" t="s">
        <v>8211</v>
      </c>
      <c r="E305" s="2" t="s">
        <v>7071</v>
      </c>
      <c r="F305" t="s">
        <v>8156</v>
      </c>
      <c r="G305" t="s">
        <v>1832</v>
      </c>
      <c r="H305" s="22" t="s">
        <v>1396</v>
      </c>
      <c r="I305" t="s">
        <v>1833</v>
      </c>
      <c r="J305" s="11" t="str">
        <f t="shared" si="25"/>
        <v>IC.PU.050501</v>
      </c>
      <c r="K305" s="2" t="s">
        <v>1192</v>
      </c>
      <c r="L305" t="str">
        <f t="shared" si="26"/>
        <v xml:space="preserve">     Clean, dry and intact</v>
      </c>
      <c r="M305" s="12" t="str">
        <f t="shared" si="27"/>
        <v>PI.IC.PU.050501.01</v>
      </c>
      <c r="N305" s="12"/>
      <c r="O305" s="12" t="str">
        <f t="shared" si="28"/>
        <v>PH.IC.PU.050501.01</v>
      </c>
      <c r="Q305" s="12" t="str">
        <f t="shared" si="29"/>
        <v>CL.IC.PU.050501.01</v>
      </c>
    </row>
    <row r="306" spans="1:23" ht="15">
      <c r="A306" t="s">
        <v>7831</v>
      </c>
      <c r="C306" s="2" t="s">
        <v>7071</v>
      </c>
      <c r="E306" s="2" t="s">
        <v>7071</v>
      </c>
      <c r="F306" t="s">
        <v>8156</v>
      </c>
      <c r="G306" t="s">
        <v>2009</v>
      </c>
      <c r="H306" s="22" t="s">
        <v>1398</v>
      </c>
      <c r="I306" t="s">
        <v>2010</v>
      </c>
      <c r="J306" s="11" t="str">
        <f t="shared" si="25"/>
        <v>IC.PU.050502</v>
      </c>
      <c r="K306" s="2" t="s">
        <v>1192</v>
      </c>
      <c r="L306" t="str">
        <f t="shared" si="26"/>
        <v xml:space="preserve">     Reinforced: specify date/time</v>
      </c>
      <c r="M306" s="12" t="str">
        <f t="shared" si="27"/>
        <v>PI.IC.PU.050502.01</v>
      </c>
      <c r="N306" s="12"/>
      <c r="O306" s="12" t="str">
        <f t="shared" si="28"/>
        <v>PH.IC.PU.050502.01</v>
      </c>
      <c r="Q306" s="12" t="str">
        <f t="shared" si="29"/>
        <v>CL.IC.PU.050502.01</v>
      </c>
    </row>
    <row r="307" spans="1:23" ht="15">
      <c r="A307" t="s">
        <v>7831</v>
      </c>
      <c r="C307" s="2" t="s">
        <v>7071</v>
      </c>
      <c r="E307" s="2" t="s">
        <v>7071</v>
      </c>
      <c r="F307" t="s">
        <v>8156</v>
      </c>
      <c r="G307" t="s">
        <v>4590</v>
      </c>
      <c r="H307" s="22" t="s">
        <v>1400</v>
      </c>
      <c r="I307" t="s">
        <v>1811</v>
      </c>
      <c r="J307" s="11" t="str">
        <f t="shared" si="25"/>
        <v>IC.PU.050503</v>
      </c>
      <c r="K307" s="2" t="s">
        <v>1192</v>
      </c>
      <c r="L307" t="str">
        <f t="shared" si="26"/>
        <v xml:space="preserve">     Changed: specify date/time</v>
      </c>
      <c r="M307" s="12" t="str">
        <f t="shared" si="27"/>
        <v>PI.IC.PU.050503.01</v>
      </c>
      <c r="N307" s="12"/>
      <c r="O307" s="12" t="str">
        <f t="shared" si="28"/>
        <v>PH.IC.PU.050503.01</v>
      </c>
      <c r="Q307" s="12" t="str">
        <f t="shared" si="29"/>
        <v>CL.IC.PU.050503.01</v>
      </c>
    </row>
    <row r="308" spans="1:23" ht="15">
      <c r="A308" t="s">
        <v>7831</v>
      </c>
      <c r="C308" s="2" t="s">
        <v>7071</v>
      </c>
      <c r="E308" s="2" t="s">
        <v>7071</v>
      </c>
      <c r="F308" t="s">
        <v>8156</v>
      </c>
      <c r="G308" t="s">
        <v>6376</v>
      </c>
      <c r="H308" s="22" t="s">
        <v>7070</v>
      </c>
      <c r="I308" t="s">
        <v>6376</v>
      </c>
      <c r="J308" s="11" t="str">
        <f t="shared" si="25"/>
        <v>IC.PU.050504</v>
      </c>
      <c r="K308" s="2" t="s">
        <v>1192</v>
      </c>
      <c r="L308" t="str">
        <f t="shared" si="26"/>
        <v>Clean</v>
      </c>
      <c r="M308" s="12" t="str">
        <f t="shared" si="27"/>
        <v>PI.IC.PU.050504.01</v>
      </c>
      <c r="N308" s="12"/>
      <c r="O308" s="12" t="str">
        <f t="shared" si="28"/>
        <v>PH.IC.PU.050504.01</v>
      </c>
      <c r="Q308" s="12" t="str">
        <f t="shared" si="29"/>
        <v>CL.IC.PU.050504.01</v>
      </c>
      <c r="R308" t="s">
        <v>1141</v>
      </c>
      <c r="S308">
        <v>97</v>
      </c>
    </row>
    <row r="309" spans="1:23" ht="15">
      <c r="A309" t="s">
        <v>7831</v>
      </c>
      <c r="C309" s="2" t="s">
        <v>7071</v>
      </c>
      <c r="E309" s="2" t="s">
        <v>7071</v>
      </c>
      <c r="F309" t="s">
        <v>8156</v>
      </c>
      <c r="G309" t="s">
        <v>6314</v>
      </c>
      <c r="H309" s="22" t="s">
        <v>7071</v>
      </c>
      <c r="I309" t="s">
        <v>6314</v>
      </c>
      <c r="J309" s="11" t="str">
        <f t="shared" si="25"/>
        <v>IC.PU.050505</v>
      </c>
      <c r="K309" s="2" t="s">
        <v>1192</v>
      </c>
      <c r="L309" t="str">
        <f t="shared" si="26"/>
        <v>Dry</v>
      </c>
      <c r="M309" s="12" t="str">
        <f t="shared" si="27"/>
        <v>PI.IC.PU.050505.01</v>
      </c>
      <c r="N309" s="12"/>
      <c r="O309" s="12" t="str">
        <f t="shared" si="28"/>
        <v>PH.IC.PU.050505.01</v>
      </c>
      <c r="Q309" s="12" t="str">
        <f t="shared" si="29"/>
        <v>CL.IC.PU.050505.01</v>
      </c>
      <c r="R309" t="s">
        <v>1141</v>
      </c>
      <c r="S309">
        <v>97</v>
      </c>
    </row>
    <row r="310" spans="1:23" ht="15">
      <c r="A310" t="s">
        <v>7831</v>
      </c>
      <c r="C310" s="2" t="s">
        <v>7071</v>
      </c>
      <c r="E310" s="2" t="s">
        <v>7071</v>
      </c>
      <c r="F310" t="s">
        <v>8156</v>
      </c>
      <c r="G310" t="s">
        <v>4084</v>
      </c>
      <c r="H310" s="22" t="s">
        <v>6888</v>
      </c>
      <c r="I310" t="s">
        <v>4084</v>
      </c>
      <c r="J310" s="11" t="str">
        <f t="shared" si="25"/>
        <v>IC.PU.050506</v>
      </c>
      <c r="K310" s="2" t="s">
        <v>1192</v>
      </c>
      <c r="L310" t="str">
        <f t="shared" si="26"/>
        <v>Intact</v>
      </c>
      <c r="M310" s="12" t="str">
        <f t="shared" si="27"/>
        <v>PI.IC.PU.050506.01</v>
      </c>
      <c r="N310" s="12"/>
      <c r="O310" s="12" t="str">
        <f t="shared" si="28"/>
        <v>PH.IC.PU.050506.01</v>
      </c>
      <c r="Q310" s="12" t="str">
        <f t="shared" si="29"/>
        <v>CL.IC.PU.050506.01</v>
      </c>
      <c r="R310" t="s">
        <v>1141</v>
      </c>
      <c r="S310">
        <v>97</v>
      </c>
    </row>
    <row r="311" spans="1:23" ht="15">
      <c r="A311" t="s">
        <v>7831</v>
      </c>
      <c r="C311" s="2" t="s">
        <v>7071</v>
      </c>
      <c r="E311" s="2" t="s">
        <v>7071</v>
      </c>
      <c r="F311" t="s">
        <v>8156</v>
      </c>
      <c r="G311" t="s">
        <v>11280</v>
      </c>
      <c r="H311" s="22" t="s">
        <v>11367</v>
      </c>
      <c r="I311" t="s">
        <v>11280</v>
      </c>
      <c r="J311" s="11" t="str">
        <f t="shared" si="25"/>
        <v>IC.PU.050507</v>
      </c>
      <c r="K311" s="2" t="s">
        <v>1192</v>
      </c>
      <c r="L311" t="str">
        <f t="shared" si="26"/>
        <v>Stained</v>
      </c>
      <c r="M311" s="12" t="str">
        <f t="shared" si="27"/>
        <v>PI.IC.PU.050507.01</v>
      </c>
      <c r="N311" s="12"/>
      <c r="O311" s="12" t="str">
        <f t="shared" si="28"/>
        <v>PH.IC.PU.050507.01</v>
      </c>
      <c r="Q311" s="12" t="str">
        <f t="shared" si="29"/>
        <v>CL.IC.PU.050507.01</v>
      </c>
    </row>
    <row r="312" spans="1:23" ht="15">
      <c r="A312" t="s">
        <v>7831</v>
      </c>
      <c r="C312" s="2" t="s">
        <v>7071</v>
      </c>
      <c r="E312" s="2" t="s">
        <v>7071</v>
      </c>
      <c r="F312" t="s">
        <v>8156</v>
      </c>
      <c r="G312" t="s">
        <v>11281</v>
      </c>
      <c r="H312" s="22" t="s">
        <v>11369</v>
      </c>
      <c r="I312" t="s">
        <v>11147</v>
      </c>
      <c r="J312" s="11" t="str">
        <f t="shared" si="25"/>
        <v>IC.PU.050508</v>
      </c>
      <c r="K312" s="2" t="s">
        <v>1192</v>
      </c>
      <c r="L312" t="str">
        <f t="shared" si="26"/>
        <v>Saturated</v>
      </c>
      <c r="M312" s="12" t="str">
        <f t="shared" si="27"/>
        <v>PI.IC.PU.050508.01</v>
      </c>
      <c r="N312" s="12"/>
      <c r="O312" s="12" t="str">
        <f t="shared" si="28"/>
        <v>PH.IC.PU.050508.01</v>
      </c>
      <c r="Q312" s="12" t="str">
        <f t="shared" si="29"/>
        <v>CL.IC.PU.050508.01</v>
      </c>
      <c r="V312" t="s">
        <v>11282</v>
      </c>
      <c r="W312">
        <v>1054</v>
      </c>
    </row>
    <row r="313" spans="1:23" ht="15">
      <c r="A313" t="s">
        <v>7831</v>
      </c>
      <c r="C313" s="2" t="s">
        <v>7071</v>
      </c>
      <c r="D313" t="s">
        <v>4303</v>
      </c>
      <c r="E313" s="2" t="s">
        <v>6888</v>
      </c>
      <c r="F313" t="s">
        <v>8156</v>
      </c>
      <c r="G313" t="s">
        <v>8212</v>
      </c>
      <c r="H313" s="22" t="s">
        <v>1396</v>
      </c>
      <c r="I313" t="s">
        <v>1522</v>
      </c>
      <c r="J313" s="11" t="str">
        <f t="shared" si="25"/>
        <v>IC.PU.050601</v>
      </c>
      <c r="K313" s="2" t="s">
        <v>11324</v>
      </c>
      <c r="L313" t="str">
        <f t="shared" si="26"/>
        <v xml:space="preserve">     Cleansed with normal saline</v>
      </c>
      <c r="M313" s="12" t="str">
        <f t="shared" si="27"/>
        <v>PI.IC.PU.050601.01</v>
      </c>
      <c r="N313" s="12"/>
      <c r="O313" s="12" t="str">
        <f t="shared" si="28"/>
        <v>PH.IC.PU.050601.01</v>
      </c>
      <c r="Q313" s="12" t="str">
        <f t="shared" si="29"/>
        <v>CL.IC.PU.050601.01</v>
      </c>
    </row>
    <row r="314" spans="1:23" ht="15">
      <c r="A314" t="s">
        <v>7831</v>
      </c>
      <c r="C314" s="2" t="s">
        <v>7071</v>
      </c>
      <c r="E314" s="2" t="s">
        <v>6888</v>
      </c>
      <c r="F314" t="s">
        <v>8156</v>
      </c>
      <c r="G314" t="s">
        <v>8213</v>
      </c>
      <c r="H314" s="22" t="s">
        <v>1398</v>
      </c>
      <c r="I314" t="s">
        <v>2394</v>
      </c>
      <c r="J314" s="11" t="str">
        <f t="shared" si="25"/>
        <v>IC.PU.050602</v>
      </c>
      <c r="K314" s="2" t="s">
        <v>11324</v>
      </c>
      <c r="L314" t="str">
        <f t="shared" si="26"/>
        <v xml:space="preserve">     Cleansed with other: specify</v>
      </c>
      <c r="M314" s="12" t="str">
        <f t="shared" si="27"/>
        <v>PI.IC.PU.050602.01</v>
      </c>
      <c r="N314" s="12"/>
      <c r="O314" s="12" t="str">
        <f t="shared" si="28"/>
        <v>PH.IC.PU.050602.01</v>
      </c>
      <c r="Q314" s="12" t="str">
        <f t="shared" si="29"/>
        <v>CL.IC.PU.050602.01</v>
      </c>
    </row>
    <row r="315" spans="1:23" ht="15">
      <c r="A315" t="s">
        <v>7831</v>
      </c>
      <c r="C315" s="2" t="s">
        <v>7071</v>
      </c>
      <c r="E315" s="2" t="s">
        <v>6888</v>
      </c>
      <c r="F315" t="s">
        <v>8156</v>
      </c>
      <c r="G315" t="s">
        <v>1913</v>
      </c>
      <c r="H315" s="22" t="s">
        <v>1202</v>
      </c>
      <c r="I315" t="s">
        <v>1913</v>
      </c>
      <c r="J315" s="11" t="str">
        <f t="shared" si="25"/>
        <v>IC.PU.050603</v>
      </c>
      <c r="K315" s="2" t="s">
        <v>1192</v>
      </c>
      <c r="L315" t="str">
        <f t="shared" si="26"/>
        <v>Chlorhexidine</v>
      </c>
      <c r="M315" s="12" t="str">
        <f t="shared" si="27"/>
        <v>PI.IC.PU.050603.01</v>
      </c>
      <c r="N315" s="12"/>
      <c r="O315" s="12" t="str">
        <f t="shared" si="28"/>
        <v>PH.IC.PU.050603.01</v>
      </c>
      <c r="Q315" s="12" t="str">
        <f t="shared" si="29"/>
        <v>CL.IC.PU.050603.01</v>
      </c>
      <c r="R315" t="s">
        <v>1141</v>
      </c>
      <c r="S315">
        <v>717</v>
      </c>
    </row>
    <row r="316" spans="1:23" ht="15">
      <c r="A316" t="s">
        <v>7831</v>
      </c>
      <c r="C316" s="2" t="s">
        <v>7071</v>
      </c>
      <c r="E316" s="2" t="s">
        <v>6888</v>
      </c>
      <c r="F316" t="s">
        <v>8156</v>
      </c>
      <c r="G316" t="s">
        <v>8214</v>
      </c>
      <c r="H316" s="22" t="s">
        <v>948</v>
      </c>
      <c r="I316" t="s">
        <v>8214</v>
      </c>
      <c r="J316" s="11" t="str">
        <f t="shared" si="25"/>
        <v>IC.PU.050604</v>
      </c>
      <c r="K316" s="2" t="s">
        <v>11324</v>
      </c>
      <c r="L316" t="str">
        <f t="shared" si="26"/>
        <v>Betadine</v>
      </c>
      <c r="M316" s="12" t="str">
        <f t="shared" si="27"/>
        <v>PI.IC.PU.050604.01</v>
      </c>
      <c r="N316" s="12"/>
      <c r="O316" s="12" t="str">
        <f t="shared" si="28"/>
        <v>PH.IC.PU.050604.01</v>
      </c>
      <c r="Q316" s="12" t="str">
        <f t="shared" si="29"/>
        <v>CL.IC.PU.050604.01</v>
      </c>
      <c r="R316" t="s">
        <v>1141</v>
      </c>
      <c r="S316">
        <v>718</v>
      </c>
    </row>
    <row r="317" spans="1:23" ht="15">
      <c r="A317" t="s">
        <v>7831</v>
      </c>
      <c r="C317" s="2" t="s">
        <v>7071</v>
      </c>
      <c r="D317" t="s">
        <v>8215</v>
      </c>
      <c r="E317" s="2" t="s">
        <v>7284</v>
      </c>
      <c r="F317" t="s">
        <v>8156</v>
      </c>
      <c r="G317" t="s">
        <v>8066</v>
      </c>
      <c r="H317" s="22" t="s">
        <v>1396</v>
      </c>
      <c r="I317" t="s">
        <v>1001</v>
      </c>
      <c r="J317" s="11" t="str">
        <f t="shared" si="25"/>
        <v>IC.PU.050701</v>
      </c>
      <c r="K317" s="2" t="s">
        <v>11324</v>
      </c>
      <c r="L317" t="str">
        <f t="shared" si="26"/>
        <v xml:space="preserve">     Exudate none</v>
      </c>
      <c r="M317" s="12" t="str">
        <f t="shared" si="27"/>
        <v>PI.IC.PU.050701.01</v>
      </c>
      <c r="N317" s="12"/>
      <c r="O317" s="12" t="str">
        <f t="shared" si="28"/>
        <v>PH.IC.PU.050701.01</v>
      </c>
      <c r="Q317" s="12" t="str">
        <f t="shared" si="29"/>
        <v>CL.IC.PU.050701.01</v>
      </c>
    </row>
    <row r="318" spans="1:23" ht="15">
      <c r="A318" t="s">
        <v>7831</v>
      </c>
      <c r="C318" s="2" t="s">
        <v>7071</v>
      </c>
      <c r="E318" s="2" t="s">
        <v>7284</v>
      </c>
      <c r="F318" t="s">
        <v>8156</v>
      </c>
      <c r="G318" t="s">
        <v>3</v>
      </c>
      <c r="H318" s="22" t="s">
        <v>1398</v>
      </c>
      <c r="I318" t="s">
        <v>2590</v>
      </c>
      <c r="J318" s="11" t="str">
        <f t="shared" si="25"/>
        <v>IC.PU.050702</v>
      </c>
      <c r="K318" s="2" t="s">
        <v>11324</v>
      </c>
      <c r="L318" t="str">
        <f t="shared" si="26"/>
        <v xml:space="preserve">     Exudate Serosanguineous</v>
      </c>
      <c r="M318" s="12" t="str">
        <f t="shared" si="27"/>
        <v>PI.IC.PU.050702.01</v>
      </c>
      <c r="N318" s="12"/>
      <c r="O318" s="12" t="str">
        <f t="shared" si="28"/>
        <v>PH.IC.PU.050702.01</v>
      </c>
      <c r="Q318" s="12" t="str">
        <f t="shared" si="29"/>
        <v>CL.IC.PU.050702.01</v>
      </c>
    </row>
    <row r="319" spans="1:23" ht="15">
      <c r="A319" t="s">
        <v>7831</v>
      </c>
      <c r="C319" s="2" t="s">
        <v>7071</v>
      </c>
      <c r="E319" s="2" t="s">
        <v>7284</v>
      </c>
      <c r="F319" t="s">
        <v>8156</v>
      </c>
      <c r="G319" t="s">
        <v>8082</v>
      </c>
      <c r="H319" s="22" t="s">
        <v>1400</v>
      </c>
      <c r="I319" t="s">
        <v>1438</v>
      </c>
      <c r="J319" s="11" t="str">
        <f t="shared" si="25"/>
        <v>IC.PU.050703</v>
      </c>
      <c r="K319" s="2" t="s">
        <v>11324</v>
      </c>
      <c r="L319" t="str">
        <f t="shared" si="26"/>
        <v xml:space="preserve">     Exudate bloody</v>
      </c>
      <c r="M319" s="12" t="str">
        <f t="shared" si="27"/>
        <v>PI.IC.PU.050703.01</v>
      </c>
      <c r="N319" s="12"/>
      <c r="O319" s="12" t="str">
        <f t="shared" si="28"/>
        <v>PH.IC.PU.050703.01</v>
      </c>
      <c r="Q319" s="12" t="str">
        <f t="shared" si="29"/>
        <v>CL.IC.PU.050703.01</v>
      </c>
    </row>
    <row r="320" spans="1:23" ht="15">
      <c r="A320" t="s">
        <v>7831</v>
      </c>
      <c r="C320" s="2" t="s">
        <v>7071</v>
      </c>
      <c r="E320" s="2" t="s">
        <v>7284</v>
      </c>
      <c r="F320" t="s">
        <v>8156</v>
      </c>
      <c r="G320" t="s">
        <v>8083</v>
      </c>
      <c r="H320" s="22" t="s">
        <v>1402</v>
      </c>
      <c r="I320" t="s">
        <v>1637</v>
      </c>
      <c r="J320" s="11" t="str">
        <f t="shared" si="25"/>
        <v>IC.PU.050704</v>
      </c>
      <c r="K320" s="2" t="s">
        <v>1192</v>
      </c>
      <c r="L320" t="str">
        <f t="shared" si="26"/>
        <v xml:space="preserve">     Exudate serous</v>
      </c>
      <c r="M320" s="12" t="str">
        <f t="shared" si="27"/>
        <v>PI.IC.PU.050704.01</v>
      </c>
      <c r="N320" s="12"/>
      <c r="O320" s="12" t="str">
        <f t="shared" si="28"/>
        <v>PH.IC.PU.050704.01</v>
      </c>
      <c r="Q320" s="12" t="str">
        <f t="shared" si="29"/>
        <v>CL.IC.PU.050704.01</v>
      </c>
    </row>
    <row r="321" spans="1:17" ht="15">
      <c r="A321" t="s">
        <v>7831</v>
      </c>
      <c r="C321" s="2" t="s">
        <v>7071</v>
      </c>
      <c r="E321" s="2" t="s">
        <v>7284</v>
      </c>
      <c r="F321" t="s">
        <v>8156</v>
      </c>
      <c r="G321" t="s">
        <v>8084</v>
      </c>
      <c r="H321" s="22" t="s">
        <v>1404</v>
      </c>
      <c r="I321" t="s">
        <v>1643</v>
      </c>
      <c r="J321" s="11" t="str">
        <f t="shared" si="25"/>
        <v>IC.PU.050705</v>
      </c>
      <c r="K321" s="2" t="s">
        <v>1192</v>
      </c>
      <c r="L321" t="str">
        <f t="shared" si="26"/>
        <v xml:space="preserve">     Exudate purulent</v>
      </c>
      <c r="M321" s="12" t="str">
        <f t="shared" si="27"/>
        <v>PI.IC.PU.050705.01</v>
      </c>
      <c r="N321" s="12"/>
      <c r="O321" s="12" t="str">
        <f t="shared" si="28"/>
        <v>PH.IC.PU.050705.01</v>
      </c>
      <c r="Q321" s="12" t="str">
        <f t="shared" si="29"/>
        <v>CL.IC.PU.050705.01</v>
      </c>
    </row>
    <row r="322" spans="1:17" ht="15">
      <c r="A322" t="s">
        <v>7831</v>
      </c>
      <c r="C322" s="2" t="s">
        <v>7071</v>
      </c>
      <c r="D322" t="s">
        <v>8085</v>
      </c>
      <c r="E322" s="2" t="s">
        <v>10093</v>
      </c>
      <c r="F322" t="s">
        <v>8156</v>
      </c>
      <c r="G322" t="s">
        <v>1968</v>
      </c>
      <c r="H322" s="22" t="s">
        <v>1396</v>
      </c>
      <c r="I322" t="s">
        <v>1188</v>
      </c>
      <c r="J322" s="11" t="str">
        <f t="shared" si="25"/>
        <v>IC.PU.050801</v>
      </c>
      <c r="K322" s="2" t="s">
        <v>1192</v>
      </c>
      <c r="L322" t="str">
        <f t="shared" si="26"/>
        <v xml:space="preserve">     None</v>
      </c>
      <c r="M322" s="12" t="str">
        <f t="shared" si="27"/>
        <v>PI.IC.PU.050801.01</v>
      </c>
      <c r="N322" s="12"/>
      <c r="O322" s="12" t="str">
        <f t="shared" si="28"/>
        <v>PH.IC.PU.050801.01</v>
      </c>
      <c r="Q322" s="12" t="str">
        <f t="shared" si="29"/>
        <v>CL.IC.PU.050801.01</v>
      </c>
    </row>
    <row r="323" spans="1:17" ht="15">
      <c r="A323" t="s">
        <v>7831</v>
      </c>
      <c r="C323" s="2" t="s">
        <v>7071</v>
      </c>
      <c r="E323" s="2" t="s">
        <v>10093</v>
      </c>
      <c r="F323" t="s">
        <v>8156</v>
      </c>
      <c r="G323" t="s">
        <v>8400</v>
      </c>
      <c r="H323" s="22" t="s">
        <v>1398</v>
      </c>
      <c r="I323" t="s">
        <v>3800</v>
      </c>
      <c r="J323" s="11" t="str">
        <f t="shared" si="25"/>
        <v>IC.PU.050802</v>
      </c>
      <c r="K323" s="2" t="s">
        <v>1192</v>
      </c>
      <c r="L323" t="str">
        <f t="shared" si="26"/>
        <v xml:space="preserve">     Exudate amount scant</v>
      </c>
      <c r="M323" s="12" t="str">
        <f t="shared" si="27"/>
        <v>PI.IC.PU.050802.01</v>
      </c>
      <c r="N323" s="12"/>
      <c r="O323" s="12" t="str">
        <f t="shared" si="28"/>
        <v>PH.IC.PU.050802.01</v>
      </c>
      <c r="Q323" s="12" t="str">
        <f t="shared" si="29"/>
        <v>CL.IC.PU.050802.01</v>
      </c>
    </row>
    <row r="324" spans="1:17" ht="15">
      <c r="A324" t="s">
        <v>7831</v>
      </c>
      <c r="C324" s="2" t="s">
        <v>7071</v>
      </c>
      <c r="E324" s="2" t="s">
        <v>10093</v>
      </c>
      <c r="F324" t="s">
        <v>8156</v>
      </c>
      <c r="G324" t="s">
        <v>8401</v>
      </c>
      <c r="H324" s="22" t="s">
        <v>1400</v>
      </c>
      <c r="I324" t="s">
        <v>4203</v>
      </c>
      <c r="J324" s="11" t="str">
        <f t="shared" si="25"/>
        <v>IC.PU.050803</v>
      </c>
      <c r="K324" s="2" t="s">
        <v>1192</v>
      </c>
      <c r="L324" t="str">
        <f t="shared" si="26"/>
        <v xml:space="preserve">     Exudate amount small</v>
      </c>
      <c r="M324" s="12" t="str">
        <f t="shared" si="27"/>
        <v>PI.IC.PU.050803.01</v>
      </c>
      <c r="N324" s="12"/>
      <c r="O324" s="12" t="str">
        <f t="shared" si="28"/>
        <v>PH.IC.PU.050803.01</v>
      </c>
      <c r="Q324" s="12" t="str">
        <f t="shared" si="29"/>
        <v>CL.IC.PU.050803.01</v>
      </c>
    </row>
    <row r="325" spans="1:17" ht="15">
      <c r="A325" t="s">
        <v>7831</v>
      </c>
      <c r="C325" s="2" t="s">
        <v>7071</v>
      </c>
      <c r="E325" s="2" t="s">
        <v>10093</v>
      </c>
      <c r="F325" t="s">
        <v>8156</v>
      </c>
      <c r="G325" t="s">
        <v>8402</v>
      </c>
      <c r="H325" s="22" t="s">
        <v>1402</v>
      </c>
      <c r="I325" t="s">
        <v>3266</v>
      </c>
      <c r="J325" s="11" t="str">
        <f t="shared" si="25"/>
        <v>IC.PU.050804</v>
      </c>
      <c r="K325" s="2" t="s">
        <v>1192</v>
      </c>
      <c r="L325" t="str">
        <f t="shared" si="26"/>
        <v xml:space="preserve">     Exudate amount moderate</v>
      </c>
      <c r="M325" s="12" t="str">
        <f t="shared" si="27"/>
        <v>PI.IC.PU.050804.01</v>
      </c>
      <c r="N325" s="12"/>
      <c r="O325" s="12" t="str">
        <f t="shared" si="28"/>
        <v>PH.IC.PU.050804.01</v>
      </c>
      <c r="Q325" s="12" t="str">
        <f t="shared" si="29"/>
        <v>CL.IC.PU.050804.01</v>
      </c>
    </row>
    <row r="326" spans="1:17" ht="15">
      <c r="A326" t="s">
        <v>7831</v>
      </c>
      <c r="C326" s="2" t="s">
        <v>7071</v>
      </c>
      <c r="E326" s="2" t="s">
        <v>10093</v>
      </c>
      <c r="F326" t="s">
        <v>8156</v>
      </c>
      <c r="G326" t="s">
        <v>8243</v>
      </c>
      <c r="H326" s="22" t="s">
        <v>1404</v>
      </c>
      <c r="I326" t="s">
        <v>4206</v>
      </c>
      <c r="J326" s="11" t="str">
        <f t="shared" ref="J326:J391" si="30">CONCATENATE("IC.PU.",C326,E326,H326)</f>
        <v>IC.PU.050805</v>
      </c>
      <c r="K326" s="2" t="s">
        <v>1192</v>
      </c>
      <c r="L326" t="str">
        <f t="shared" ref="L326:L391" si="31">G326</f>
        <v xml:space="preserve">     Exudate amount large</v>
      </c>
      <c r="M326" s="12" t="str">
        <f t="shared" ref="M326:M391" si="32">CONCATENATE("PI.",J326,".",K326)</f>
        <v>PI.IC.PU.050805.01</v>
      </c>
      <c r="N326" s="12"/>
      <c r="O326" s="12" t="str">
        <f t="shared" ref="O326:O391" si="33">CONCATENATE("PH.",J326,".",K326)</f>
        <v>PH.IC.PU.050805.01</v>
      </c>
      <c r="Q326" s="12" t="str">
        <f t="shared" ref="Q326:Q391" si="34">CONCATENATE("CL.",J326,".",K326)</f>
        <v>CL.IC.PU.050805.01</v>
      </c>
    </row>
    <row r="327" spans="1:17" ht="15">
      <c r="A327" t="s">
        <v>7831</v>
      </c>
      <c r="C327" s="2" t="s">
        <v>7071</v>
      </c>
      <c r="D327" t="s">
        <v>8244</v>
      </c>
      <c r="E327" s="2" t="s">
        <v>10095</v>
      </c>
      <c r="F327" t="s">
        <v>8156</v>
      </c>
      <c r="G327" t="s">
        <v>8245</v>
      </c>
      <c r="H327" s="22" t="s">
        <v>1396</v>
      </c>
      <c r="I327" t="s">
        <v>1674</v>
      </c>
      <c r="J327" s="11" t="str">
        <f t="shared" si="30"/>
        <v>IC.PU.050901</v>
      </c>
      <c r="K327" s="2" t="s">
        <v>1192</v>
      </c>
      <c r="L327" t="str">
        <f t="shared" si="31"/>
        <v xml:space="preserve">     Exudate drainage unchanged</v>
      </c>
      <c r="M327" s="12" t="str">
        <f t="shared" si="32"/>
        <v>PI.IC.PU.050901.01</v>
      </c>
      <c r="N327" s="12"/>
      <c r="O327" s="12" t="str">
        <f t="shared" si="33"/>
        <v>PH.IC.PU.050901.01</v>
      </c>
      <c r="Q327" s="12" t="str">
        <f t="shared" si="34"/>
        <v>CL.IC.PU.050901.01</v>
      </c>
    </row>
    <row r="328" spans="1:17" ht="15">
      <c r="A328" t="s">
        <v>7831</v>
      </c>
      <c r="C328" s="2" t="s">
        <v>7071</v>
      </c>
      <c r="E328" s="2" t="s">
        <v>10095</v>
      </c>
      <c r="F328" t="s">
        <v>8156</v>
      </c>
      <c r="G328" t="s">
        <v>8246</v>
      </c>
      <c r="H328" s="22" t="s">
        <v>1398</v>
      </c>
      <c r="I328" t="s">
        <v>1673</v>
      </c>
      <c r="J328" s="11" t="str">
        <f t="shared" si="30"/>
        <v>IC.PU.050902</v>
      </c>
      <c r="K328" s="2" t="s">
        <v>1192</v>
      </c>
      <c r="L328" t="str">
        <f t="shared" si="31"/>
        <v xml:space="preserve">     Exudate drainage decreasing</v>
      </c>
      <c r="M328" s="12" t="str">
        <f t="shared" si="32"/>
        <v>PI.IC.PU.050902.01</v>
      </c>
      <c r="N328" s="12"/>
      <c r="O328" s="12" t="str">
        <f t="shared" si="33"/>
        <v>PH.IC.PU.050902.01</v>
      </c>
      <c r="Q328" s="12" t="str">
        <f t="shared" si="34"/>
        <v>CL.IC.PU.050902.01</v>
      </c>
    </row>
    <row r="329" spans="1:17" ht="15">
      <c r="A329" t="s">
        <v>7831</v>
      </c>
      <c r="C329" s="2" t="s">
        <v>7071</v>
      </c>
      <c r="E329" s="2" t="s">
        <v>10095</v>
      </c>
      <c r="F329" t="s">
        <v>8156</v>
      </c>
      <c r="G329" t="s">
        <v>8247</v>
      </c>
      <c r="H329" s="22" t="s">
        <v>1400</v>
      </c>
      <c r="I329" t="s">
        <v>1841</v>
      </c>
      <c r="J329" s="11" t="str">
        <f t="shared" si="30"/>
        <v>IC.PU.050903</v>
      </c>
      <c r="K329" s="2" t="s">
        <v>1192</v>
      </c>
      <c r="L329" t="str">
        <f t="shared" si="31"/>
        <v xml:space="preserve">     Exudate drainage increasing</v>
      </c>
      <c r="M329" s="12" t="str">
        <f t="shared" si="32"/>
        <v>PI.IC.PU.050903.01</v>
      </c>
      <c r="N329" s="12"/>
      <c r="O329" s="12" t="str">
        <f t="shared" si="33"/>
        <v>PH.IC.PU.050903.01</v>
      </c>
      <c r="Q329" s="12" t="str">
        <f t="shared" si="34"/>
        <v>CL.IC.PU.050903.01</v>
      </c>
    </row>
    <row r="330" spans="1:17" ht="15">
      <c r="A330" t="s">
        <v>7831</v>
      </c>
      <c r="C330" s="2" t="s">
        <v>7071</v>
      </c>
      <c r="D330" t="s">
        <v>8248</v>
      </c>
      <c r="E330" s="2" t="s">
        <v>10905</v>
      </c>
      <c r="F330" t="s">
        <v>8157</v>
      </c>
      <c r="G330" t="s">
        <v>2789</v>
      </c>
      <c r="H330" s="22" t="s">
        <v>1396</v>
      </c>
      <c r="I330" t="s">
        <v>2789</v>
      </c>
      <c r="J330" s="11" t="str">
        <f t="shared" si="30"/>
        <v>IC.PU.051001</v>
      </c>
      <c r="K330" s="2" t="s">
        <v>1192</v>
      </c>
      <c r="L330" t="str">
        <f t="shared" si="31"/>
        <v>Present</v>
      </c>
      <c r="M330" s="12" t="str">
        <f t="shared" si="32"/>
        <v>PI.IC.PU.051001.01</v>
      </c>
      <c r="N330" s="12"/>
      <c r="O330" s="12" t="str">
        <f t="shared" si="33"/>
        <v>PH.IC.PU.051001.01</v>
      </c>
      <c r="Q330" s="12" t="str">
        <f t="shared" si="34"/>
        <v>CL.IC.PU.051001.01</v>
      </c>
    </row>
    <row r="331" spans="1:17" ht="15">
      <c r="A331" t="s">
        <v>7831</v>
      </c>
      <c r="C331" s="2" t="s">
        <v>7071</v>
      </c>
      <c r="E331" s="2" t="s">
        <v>10905</v>
      </c>
      <c r="F331" t="s">
        <v>8157</v>
      </c>
      <c r="G331" t="s">
        <v>2790</v>
      </c>
      <c r="H331" s="22" t="s">
        <v>1398</v>
      </c>
      <c r="I331" t="s">
        <v>2790</v>
      </c>
      <c r="J331" s="11" t="str">
        <f t="shared" si="30"/>
        <v>IC.PU.051002</v>
      </c>
      <c r="K331" s="2" t="s">
        <v>1192</v>
      </c>
      <c r="L331" t="str">
        <f t="shared" si="31"/>
        <v>Absent</v>
      </c>
      <c r="M331" s="12" t="str">
        <f t="shared" si="32"/>
        <v>PI.IC.PU.051002.01</v>
      </c>
      <c r="N331" s="12"/>
      <c r="O331" s="12" t="str">
        <f t="shared" si="33"/>
        <v>PH.IC.PU.051002.01</v>
      </c>
      <c r="Q331" s="12" t="str">
        <f t="shared" si="34"/>
        <v>CL.IC.PU.051002.01</v>
      </c>
    </row>
    <row r="332" spans="1:17" ht="15">
      <c r="A332" t="s">
        <v>7831</v>
      </c>
      <c r="C332" s="2" t="s">
        <v>7071</v>
      </c>
      <c r="D332" t="s">
        <v>5981</v>
      </c>
      <c r="E332" s="2" t="s">
        <v>8048</v>
      </c>
      <c r="F332" t="s">
        <v>8158</v>
      </c>
      <c r="G332" t="s">
        <v>8087</v>
      </c>
      <c r="H332" s="22" t="s">
        <v>1396</v>
      </c>
      <c r="I332" t="s">
        <v>8088</v>
      </c>
      <c r="J332" s="11" t="str">
        <f t="shared" si="30"/>
        <v>IC.PU.051101</v>
      </c>
      <c r="K332" s="2" t="s">
        <v>1192</v>
      </c>
      <c r="L332" t="str">
        <f t="shared" si="31"/>
        <v>Anterior right</v>
      </c>
      <c r="M332" s="12" t="str">
        <f t="shared" si="32"/>
        <v>PI.IC.PU.051101.01</v>
      </c>
      <c r="N332" s="12"/>
      <c r="O332" s="12" t="str">
        <f t="shared" si="33"/>
        <v>PH.IC.PU.051101.01</v>
      </c>
      <c r="Q332" s="12" t="str">
        <f t="shared" si="34"/>
        <v>CL.IC.PU.051101.01</v>
      </c>
    </row>
    <row r="333" spans="1:17" ht="15">
      <c r="A333" t="s">
        <v>7831</v>
      </c>
      <c r="C333" s="2" t="s">
        <v>7071</v>
      </c>
      <c r="E333" s="2" t="s">
        <v>8048</v>
      </c>
      <c r="F333" t="s">
        <v>8158</v>
      </c>
      <c r="G333" t="s">
        <v>7925</v>
      </c>
      <c r="H333" s="22" t="s">
        <v>1398</v>
      </c>
      <c r="I333" t="s">
        <v>8090</v>
      </c>
      <c r="J333" s="11" t="str">
        <f t="shared" si="30"/>
        <v>IC.PU.051102</v>
      </c>
      <c r="K333" s="2" t="s">
        <v>1192</v>
      </c>
      <c r="L333" t="str">
        <f t="shared" si="31"/>
        <v>Anterior left</v>
      </c>
      <c r="M333" s="12" t="str">
        <f t="shared" si="32"/>
        <v>PI.IC.PU.051102.01</v>
      </c>
      <c r="N333" s="12"/>
      <c r="O333" s="12" t="str">
        <f t="shared" si="33"/>
        <v>PH.IC.PU.051102.01</v>
      </c>
      <c r="Q333" s="12" t="str">
        <f t="shared" si="34"/>
        <v>CL.IC.PU.051102.01</v>
      </c>
    </row>
    <row r="334" spans="1:17" ht="15">
      <c r="A334" t="s">
        <v>7831</v>
      </c>
      <c r="C334" s="2" t="s">
        <v>7071</v>
      </c>
      <c r="E334" s="2" t="s">
        <v>8048</v>
      </c>
      <c r="F334" t="s">
        <v>8158</v>
      </c>
      <c r="G334" t="s">
        <v>4801</v>
      </c>
      <c r="H334" s="22" t="s">
        <v>1400</v>
      </c>
      <c r="I334" t="s">
        <v>4801</v>
      </c>
      <c r="J334" s="11" t="str">
        <f t="shared" si="30"/>
        <v>IC.PU.051103</v>
      </c>
      <c r="K334" s="2" t="s">
        <v>1192</v>
      </c>
      <c r="L334" t="str">
        <f t="shared" si="31"/>
        <v>Mediastinal</v>
      </c>
      <c r="M334" s="12" t="str">
        <f t="shared" si="32"/>
        <v>PI.IC.PU.051103.01</v>
      </c>
      <c r="N334" s="12"/>
      <c r="O334" s="12" t="str">
        <f t="shared" si="33"/>
        <v>PH.IC.PU.051103.01</v>
      </c>
      <c r="Q334" s="12" t="str">
        <f t="shared" si="34"/>
        <v>CL.IC.PU.051103.01</v>
      </c>
    </row>
    <row r="335" spans="1:17" ht="15">
      <c r="A335" t="s">
        <v>7831</v>
      </c>
      <c r="C335" s="2" t="s">
        <v>7071</v>
      </c>
      <c r="E335" s="2" t="s">
        <v>8048</v>
      </c>
      <c r="F335" t="s">
        <v>8158</v>
      </c>
      <c r="G335" t="s">
        <v>8091</v>
      </c>
      <c r="H335" s="22" t="s">
        <v>1402</v>
      </c>
      <c r="I335" t="s">
        <v>8091</v>
      </c>
      <c r="J335" s="11" t="str">
        <f t="shared" si="30"/>
        <v>IC.PU.051104</v>
      </c>
      <c r="K335" s="2" t="s">
        <v>1192</v>
      </c>
      <c r="L335" t="str">
        <f t="shared" si="31"/>
        <v>Pleural</v>
      </c>
      <c r="M335" s="12" t="str">
        <f t="shared" si="32"/>
        <v>PI.IC.PU.051104.01</v>
      </c>
      <c r="N335" s="12"/>
      <c r="O335" s="12" t="str">
        <f t="shared" si="33"/>
        <v>PH.IC.PU.051104.01</v>
      </c>
      <c r="Q335" s="12" t="str">
        <f t="shared" si="34"/>
        <v>CL.IC.PU.051104.01</v>
      </c>
    </row>
    <row r="336" spans="1:17" ht="15">
      <c r="A336" t="s">
        <v>7831</v>
      </c>
      <c r="C336" s="2" t="s">
        <v>7071</v>
      </c>
      <c r="E336" s="2" t="s">
        <v>8048</v>
      </c>
      <c r="F336" t="s">
        <v>8158</v>
      </c>
      <c r="G336" t="s">
        <v>8092</v>
      </c>
      <c r="H336" s="22" t="s">
        <v>1404</v>
      </c>
      <c r="I336" t="s">
        <v>8093</v>
      </c>
      <c r="J336" s="11" t="str">
        <f t="shared" si="30"/>
        <v>IC.PU.051105</v>
      </c>
      <c r="K336" s="2" t="s">
        <v>1192</v>
      </c>
      <c r="L336" t="str">
        <f t="shared" si="31"/>
        <v>Posterior right</v>
      </c>
      <c r="M336" s="12" t="str">
        <f t="shared" si="32"/>
        <v>PI.IC.PU.051105.01</v>
      </c>
      <c r="N336" s="12"/>
      <c r="O336" s="12" t="str">
        <f t="shared" si="33"/>
        <v>PH.IC.PU.051105.01</v>
      </c>
      <c r="Q336" s="12" t="str">
        <f t="shared" si="34"/>
        <v>CL.IC.PU.051105.01</v>
      </c>
    </row>
    <row r="337" spans="1:19" ht="15">
      <c r="A337" t="s">
        <v>7831</v>
      </c>
      <c r="C337" s="2" t="s">
        <v>7071</v>
      </c>
      <c r="E337" s="2" t="s">
        <v>8048</v>
      </c>
      <c r="F337" t="s">
        <v>8158</v>
      </c>
      <c r="G337" t="s">
        <v>8094</v>
      </c>
      <c r="H337" s="22" t="s">
        <v>1406</v>
      </c>
      <c r="I337" t="s">
        <v>8095</v>
      </c>
      <c r="J337" s="11" t="str">
        <f t="shared" si="30"/>
        <v>IC.PU.051106</v>
      </c>
      <c r="K337" s="2" t="s">
        <v>1192</v>
      </c>
      <c r="L337" t="str">
        <f t="shared" si="31"/>
        <v>Posterior left</v>
      </c>
      <c r="M337" s="12" t="str">
        <f t="shared" si="32"/>
        <v>PI.IC.PU.051106.01</v>
      </c>
      <c r="N337" s="12"/>
      <c r="O337" s="12" t="str">
        <f t="shared" si="33"/>
        <v>PH.IC.PU.051106.01</v>
      </c>
      <c r="Q337" s="12" t="str">
        <f t="shared" si="34"/>
        <v>CL.IC.PU.051106.01</v>
      </c>
    </row>
    <row r="338" spans="1:19" ht="15">
      <c r="A338" t="s">
        <v>7831</v>
      </c>
      <c r="C338" s="2" t="s">
        <v>7071</v>
      </c>
      <c r="E338" s="2" t="s">
        <v>8048</v>
      </c>
      <c r="F338" t="s">
        <v>8158</v>
      </c>
      <c r="G338" t="s">
        <v>383</v>
      </c>
      <c r="H338" s="22" t="s">
        <v>7284</v>
      </c>
      <c r="I338" t="s">
        <v>8096</v>
      </c>
      <c r="J338" s="11" t="str">
        <f t="shared" si="30"/>
        <v>IC.PU.051107</v>
      </c>
      <c r="K338" s="2" t="s">
        <v>11324</v>
      </c>
      <c r="L338" t="str">
        <f t="shared" si="31"/>
        <v>Mediastinal Sump</v>
      </c>
      <c r="M338" s="12" t="str">
        <f t="shared" si="32"/>
        <v>PI.IC.PU.051107.01</v>
      </c>
      <c r="N338" s="12"/>
      <c r="O338" s="12" t="str">
        <f t="shared" si="33"/>
        <v>PH.IC.PU.051107.01</v>
      </c>
      <c r="Q338" s="12" t="str">
        <f t="shared" si="34"/>
        <v>CL.IC.PU.051107.01</v>
      </c>
      <c r="R338" t="s">
        <v>1141</v>
      </c>
      <c r="S338">
        <v>100</v>
      </c>
    </row>
    <row r="339" spans="1:19" ht="15">
      <c r="A339" t="s">
        <v>7831</v>
      </c>
      <c r="C339" s="2" t="s">
        <v>7071</v>
      </c>
      <c r="D339" t="s">
        <v>5578</v>
      </c>
      <c r="E339" s="2" t="s">
        <v>11023</v>
      </c>
      <c r="F339" t="s">
        <v>8324</v>
      </c>
      <c r="G339" t="s">
        <v>1968</v>
      </c>
      <c r="H339" s="22" t="s">
        <v>1396</v>
      </c>
      <c r="I339" t="s">
        <v>1001</v>
      </c>
      <c r="J339" s="11" t="str">
        <f t="shared" si="30"/>
        <v>IC.PU.051201</v>
      </c>
      <c r="K339" s="2" t="s">
        <v>11324</v>
      </c>
      <c r="L339" t="str">
        <f t="shared" si="31"/>
        <v xml:space="preserve">     None</v>
      </c>
      <c r="M339" s="12" t="str">
        <f t="shared" si="32"/>
        <v>PI.IC.PU.051201.01</v>
      </c>
      <c r="N339" s="12"/>
      <c r="O339" s="12" t="str">
        <f t="shared" si="33"/>
        <v>PH.IC.PU.051201.01</v>
      </c>
      <c r="Q339" s="12" t="str">
        <f t="shared" si="34"/>
        <v>CL.IC.PU.051201.01</v>
      </c>
    </row>
    <row r="340" spans="1:19" ht="15">
      <c r="A340" t="s">
        <v>7831</v>
      </c>
      <c r="C340" s="2" t="s">
        <v>7071</v>
      </c>
      <c r="E340" s="2" t="s">
        <v>11023</v>
      </c>
      <c r="F340" t="s">
        <v>8324</v>
      </c>
      <c r="G340" t="s">
        <v>1773</v>
      </c>
      <c r="H340" s="22" t="s">
        <v>1398</v>
      </c>
      <c r="I340" t="s">
        <v>3343</v>
      </c>
      <c r="J340" s="11" t="str">
        <f t="shared" si="30"/>
        <v>IC.PU.051202</v>
      </c>
      <c r="K340" s="2" t="s">
        <v>1192</v>
      </c>
      <c r="L340" t="str">
        <f t="shared" si="31"/>
        <v xml:space="preserve">     Sutured</v>
      </c>
      <c r="M340" s="12" t="str">
        <f t="shared" si="32"/>
        <v>PI.IC.PU.051202.01</v>
      </c>
      <c r="N340" s="12"/>
      <c r="O340" s="12" t="str">
        <f t="shared" si="33"/>
        <v>PH.IC.PU.051202.01</v>
      </c>
      <c r="Q340" s="12" t="str">
        <f t="shared" si="34"/>
        <v>CL.IC.PU.051202.01</v>
      </c>
    </row>
    <row r="341" spans="1:19" ht="15">
      <c r="A341" t="s">
        <v>7831</v>
      </c>
      <c r="C341" s="2" t="s">
        <v>7071</v>
      </c>
      <c r="E341" s="2" t="s">
        <v>11023</v>
      </c>
      <c r="F341" t="s">
        <v>8324</v>
      </c>
      <c r="G341" t="s">
        <v>8098</v>
      </c>
      <c r="H341" s="22" t="s">
        <v>1400</v>
      </c>
      <c r="I341" t="s">
        <v>1772</v>
      </c>
      <c r="J341" s="11" t="str">
        <f t="shared" si="30"/>
        <v>IC.PU.051203</v>
      </c>
      <c r="K341" s="2" t="s">
        <v>1192</v>
      </c>
      <c r="L341" t="str">
        <f t="shared" si="31"/>
        <v xml:space="preserve">     Commercial device</v>
      </c>
      <c r="M341" s="12" t="str">
        <f t="shared" si="32"/>
        <v>PI.IC.PU.051203.01</v>
      </c>
      <c r="N341" s="12"/>
      <c r="O341" s="12" t="str">
        <f t="shared" si="33"/>
        <v>PH.IC.PU.051203.01</v>
      </c>
      <c r="Q341" s="12" t="str">
        <f t="shared" si="34"/>
        <v>CL.IC.PU.051203.01</v>
      </c>
    </row>
    <row r="342" spans="1:19" ht="15">
      <c r="A342" t="s">
        <v>7831</v>
      </c>
      <c r="C342" s="2" t="s">
        <v>7071</v>
      </c>
      <c r="D342" t="s">
        <v>8099</v>
      </c>
      <c r="E342" s="2" t="s">
        <v>8201</v>
      </c>
      <c r="F342" t="s">
        <v>8324</v>
      </c>
      <c r="G342" t="s">
        <v>8100</v>
      </c>
      <c r="H342" s="22" t="s">
        <v>1396</v>
      </c>
      <c r="I342" t="s">
        <v>8101</v>
      </c>
      <c r="J342" s="11" t="str">
        <f t="shared" si="30"/>
        <v>IC.PU.051301</v>
      </c>
      <c r="K342" s="2" t="s">
        <v>1192</v>
      </c>
      <c r="L342" t="str">
        <f t="shared" si="31"/>
        <v xml:space="preserve">     Chest tube connection banded</v>
      </c>
      <c r="M342" s="12" t="str">
        <f t="shared" si="32"/>
        <v>PI.IC.PU.051301.01</v>
      </c>
      <c r="N342" s="12"/>
      <c r="O342" s="12" t="str">
        <f t="shared" si="33"/>
        <v>PH.IC.PU.051301.01</v>
      </c>
      <c r="Q342" s="12" t="str">
        <f t="shared" si="34"/>
        <v>CL.IC.PU.051301.01</v>
      </c>
    </row>
    <row r="343" spans="1:19" ht="15">
      <c r="A343" t="s">
        <v>7831</v>
      </c>
      <c r="C343" s="2" t="s">
        <v>7071</v>
      </c>
      <c r="E343" s="2" t="s">
        <v>8201</v>
      </c>
      <c r="F343" t="s">
        <v>8324</v>
      </c>
      <c r="G343" t="s">
        <v>8102</v>
      </c>
      <c r="H343" s="22" t="s">
        <v>1398</v>
      </c>
      <c r="I343" t="s">
        <v>8103</v>
      </c>
      <c r="J343" s="11" t="str">
        <f t="shared" si="30"/>
        <v>IC.PU.051302</v>
      </c>
      <c r="K343" s="2" t="s">
        <v>1192</v>
      </c>
      <c r="L343" t="str">
        <f t="shared" si="31"/>
        <v xml:space="preserve">     Chest tube bands replaced</v>
      </c>
      <c r="M343" s="12" t="str">
        <f t="shared" si="32"/>
        <v>PI.IC.PU.051302.01</v>
      </c>
      <c r="N343" s="12"/>
      <c r="O343" s="12" t="str">
        <f t="shared" si="33"/>
        <v>PH.IC.PU.051302.01</v>
      </c>
      <c r="Q343" s="12" t="str">
        <f t="shared" si="34"/>
        <v>CL.IC.PU.051302.01</v>
      </c>
    </row>
    <row r="344" spans="1:19" ht="15">
      <c r="A344" t="s">
        <v>7831</v>
      </c>
      <c r="C344" s="2" t="s">
        <v>7071</v>
      </c>
      <c r="D344" t="s">
        <v>5457</v>
      </c>
      <c r="E344" s="2" t="s">
        <v>9621</v>
      </c>
      <c r="F344" t="s">
        <v>8324</v>
      </c>
      <c r="G344" t="s">
        <v>2686</v>
      </c>
      <c r="H344" s="22" t="s">
        <v>1396</v>
      </c>
      <c r="I344" t="s">
        <v>2687</v>
      </c>
      <c r="J344" s="11" t="str">
        <f t="shared" si="30"/>
        <v>IC.PU.051401</v>
      </c>
      <c r="K344" s="2" t="s">
        <v>1192</v>
      </c>
      <c r="L344" t="str">
        <f t="shared" si="31"/>
        <v xml:space="preserve">     Within normal limits</v>
      </c>
      <c r="M344" s="12" t="str">
        <f t="shared" si="32"/>
        <v>PI.IC.PU.051401.01</v>
      </c>
      <c r="N344" s="12"/>
      <c r="O344" s="12" t="str">
        <f t="shared" si="33"/>
        <v>PH.IC.PU.051401.01</v>
      </c>
      <c r="Q344" s="12" t="str">
        <f t="shared" si="34"/>
        <v>CL.IC.PU.051401.01</v>
      </c>
    </row>
    <row r="345" spans="1:19" ht="15">
      <c r="A345" t="s">
        <v>7831</v>
      </c>
      <c r="C345" s="2" t="s">
        <v>7071</v>
      </c>
      <c r="E345" s="2" t="s">
        <v>9621</v>
      </c>
      <c r="F345" t="s">
        <v>8324</v>
      </c>
      <c r="G345" t="s">
        <v>1540</v>
      </c>
      <c r="H345" s="22" t="s">
        <v>1398</v>
      </c>
      <c r="I345" t="s">
        <v>1541</v>
      </c>
      <c r="J345" s="11" t="str">
        <f t="shared" si="30"/>
        <v>IC.PU.051402</v>
      </c>
      <c r="K345" s="2" t="s">
        <v>1192</v>
      </c>
      <c r="L345" t="str">
        <f t="shared" si="31"/>
        <v xml:space="preserve">     Swelling</v>
      </c>
      <c r="M345" s="12" t="str">
        <f t="shared" si="32"/>
        <v>PI.IC.PU.051402.01</v>
      </c>
      <c r="N345" s="12"/>
      <c r="O345" s="12" t="str">
        <f t="shared" si="33"/>
        <v>PH.IC.PU.051402.01</v>
      </c>
      <c r="Q345" s="12" t="str">
        <f t="shared" si="34"/>
        <v>CL.IC.PU.051402.01</v>
      </c>
    </row>
    <row r="346" spans="1:19" ht="15">
      <c r="A346" t="s">
        <v>7831</v>
      </c>
      <c r="C346" s="2" t="s">
        <v>7071</v>
      </c>
      <c r="E346" s="2" t="s">
        <v>9621</v>
      </c>
      <c r="F346" t="s">
        <v>8324</v>
      </c>
      <c r="G346" t="s">
        <v>1532</v>
      </c>
      <c r="H346" s="22" t="s">
        <v>1400</v>
      </c>
      <c r="I346" t="s">
        <v>1533</v>
      </c>
      <c r="J346" s="11" t="str">
        <f t="shared" si="30"/>
        <v>IC.PU.051403</v>
      </c>
      <c r="K346" s="2" t="s">
        <v>1192</v>
      </c>
      <c r="L346" t="str">
        <f t="shared" si="31"/>
        <v xml:space="preserve">     Hematoma</v>
      </c>
      <c r="M346" s="12" t="str">
        <f t="shared" si="32"/>
        <v>PI.IC.PU.051403.01</v>
      </c>
      <c r="N346" s="12"/>
      <c r="O346" s="12" t="str">
        <f t="shared" si="33"/>
        <v>PH.IC.PU.051403.01</v>
      </c>
      <c r="Q346" s="12" t="str">
        <f t="shared" si="34"/>
        <v>CL.IC.PU.051403.01</v>
      </c>
    </row>
    <row r="347" spans="1:19" ht="15">
      <c r="A347" t="s">
        <v>7831</v>
      </c>
      <c r="C347" s="2" t="s">
        <v>7071</v>
      </c>
      <c r="E347" s="2" t="s">
        <v>9621</v>
      </c>
      <c r="F347" t="s">
        <v>8324</v>
      </c>
      <c r="G347" t="s">
        <v>2692</v>
      </c>
      <c r="H347" s="22" t="s">
        <v>1402</v>
      </c>
      <c r="I347" t="s">
        <v>2693</v>
      </c>
      <c r="J347" s="11" t="str">
        <f t="shared" si="30"/>
        <v>IC.PU.051404</v>
      </c>
      <c r="K347" s="2" t="s">
        <v>1192</v>
      </c>
      <c r="L347" t="str">
        <f t="shared" si="31"/>
        <v xml:space="preserve">     Bruising</v>
      </c>
      <c r="M347" s="12" t="str">
        <f t="shared" si="32"/>
        <v>PI.IC.PU.051404.01</v>
      </c>
      <c r="N347" s="12"/>
      <c r="O347" s="12" t="str">
        <f t="shared" si="33"/>
        <v>PH.IC.PU.051404.01</v>
      </c>
      <c r="Q347" s="12" t="str">
        <f t="shared" si="34"/>
        <v>CL.IC.PU.051404.01</v>
      </c>
    </row>
    <row r="348" spans="1:19" ht="15">
      <c r="A348" t="s">
        <v>7831</v>
      </c>
      <c r="C348" s="2" t="s">
        <v>7071</v>
      </c>
      <c r="E348" s="2" t="s">
        <v>9621</v>
      </c>
      <c r="F348" t="s">
        <v>8324</v>
      </c>
      <c r="G348" t="s">
        <v>8104</v>
      </c>
      <c r="H348" s="22" t="s">
        <v>1404</v>
      </c>
      <c r="I348" t="s">
        <v>8105</v>
      </c>
      <c r="J348" s="11" t="str">
        <f t="shared" si="30"/>
        <v>IC.PU.051405</v>
      </c>
      <c r="K348" s="2" t="s">
        <v>1192</v>
      </c>
      <c r="L348" t="str">
        <f t="shared" si="31"/>
        <v xml:space="preserve">     Crepitus:  specify extent</v>
      </c>
      <c r="M348" s="12" t="str">
        <f t="shared" si="32"/>
        <v>PI.IC.PU.051405.01</v>
      </c>
      <c r="N348" s="12"/>
      <c r="O348" s="12" t="str">
        <f t="shared" si="33"/>
        <v>PH.IC.PU.051405.01</v>
      </c>
      <c r="Q348" s="12" t="str">
        <f t="shared" si="34"/>
        <v>CL.IC.PU.051405.01</v>
      </c>
    </row>
    <row r="349" spans="1:19" ht="15">
      <c r="A349" t="s">
        <v>7831</v>
      </c>
      <c r="C349" s="2" t="s">
        <v>7071</v>
      </c>
      <c r="E349" s="2" t="s">
        <v>9621</v>
      </c>
      <c r="F349" t="s">
        <v>8324</v>
      </c>
      <c r="G349" t="s">
        <v>2696</v>
      </c>
      <c r="H349" s="22" t="s">
        <v>1406</v>
      </c>
      <c r="I349" t="s">
        <v>1224</v>
      </c>
      <c r="J349" s="11" t="str">
        <f t="shared" si="30"/>
        <v>IC.PU.051406</v>
      </c>
      <c r="K349" s="2" t="s">
        <v>1192</v>
      </c>
      <c r="L349" t="str">
        <f t="shared" si="31"/>
        <v xml:space="preserve">     Unable to assess due to dressing</v>
      </c>
      <c r="M349" s="12" t="str">
        <f t="shared" si="32"/>
        <v>PI.IC.PU.051406.01</v>
      </c>
      <c r="N349" s="12"/>
      <c r="O349" s="12" t="str">
        <f t="shared" si="33"/>
        <v>PH.IC.PU.051406.01</v>
      </c>
      <c r="Q349" s="12" t="str">
        <f t="shared" si="34"/>
        <v>CL.IC.PU.051406.01</v>
      </c>
    </row>
    <row r="350" spans="1:19" ht="15">
      <c r="A350" t="s">
        <v>7831</v>
      </c>
      <c r="C350" s="2" t="s">
        <v>7071</v>
      </c>
      <c r="E350" s="2" t="s">
        <v>9621</v>
      </c>
      <c r="F350" t="s">
        <v>8324</v>
      </c>
      <c r="G350" t="s">
        <v>2684</v>
      </c>
      <c r="H350" s="22" t="s">
        <v>1419</v>
      </c>
      <c r="I350" t="s">
        <v>2971</v>
      </c>
      <c r="J350" s="11" t="str">
        <f t="shared" si="30"/>
        <v>IC.PU.051407</v>
      </c>
      <c r="K350" s="2" t="s">
        <v>1192</v>
      </c>
      <c r="L350" t="str">
        <f t="shared" si="31"/>
        <v xml:space="preserve">     Other: specify</v>
      </c>
      <c r="M350" s="12" t="str">
        <f t="shared" si="32"/>
        <v>PI.IC.PU.051407.01</v>
      </c>
      <c r="N350" s="12"/>
      <c r="O350" s="12" t="str">
        <f t="shared" si="33"/>
        <v>PH.IC.PU.051407.01</v>
      </c>
      <c r="Q350" s="12" t="str">
        <f t="shared" si="34"/>
        <v>CL.IC.PU.051407.01</v>
      </c>
    </row>
    <row r="351" spans="1:19" ht="15">
      <c r="A351" t="s">
        <v>7831</v>
      </c>
      <c r="C351" s="2" t="s">
        <v>7071</v>
      </c>
      <c r="E351" s="2" t="s">
        <v>9621</v>
      </c>
      <c r="F351" t="s">
        <v>8324</v>
      </c>
      <c r="G351" t="s">
        <v>1530</v>
      </c>
      <c r="H351" s="22" t="s">
        <v>1550</v>
      </c>
      <c r="I351" t="s">
        <v>1531</v>
      </c>
      <c r="J351" s="11" t="str">
        <f t="shared" si="30"/>
        <v>IC.PU.051408</v>
      </c>
      <c r="K351" s="2" t="s">
        <v>1192</v>
      </c>
      <c r="L351" t="str">
        <f t="shared" si="31"/>
        <v xml:space="preserve">     Erythema</v>
      </c>
      <c r="M351" s="12" t="str">
        <f t="shared" si="32"/>
        <v>PI.IC.PU.051408.01</v>
      </c>
      <c r="N351" s="12"/>
      <c r="O351" s="12" t="str">
        <f t="shared" si="33"/>
        <v>PH.IC.PU.051408.01</v>
      </c>
      <c r="Q351" s="12" t="str">
        <f t="shared" si="34"/>
        <v>CL.IC.PU.051408.01</v>
      </c>
    </row>
    <row r="352" spans="1:19" ht="15">
      <c r="A352" t="s">
        <v>7831</v>
      </c>
      <c r="C352" s="2" t="s">
        <v>7071</v>
      </c>
      <c r="D352" t="s">
        <v>3103</v>
      </c>
      <c r="E352" s="2" t="s">
        <v>6135</v>
      </c>
      <c r="F352" t="s">
        <v>8485</v>
      </c>
      <c r="G352" t="s">
        <v>8107</v>
      </c>
      <c r="H352" s="22" t="s">
        <v>1396</v>
      </c>
      <c r="I352" t="s">
        <v>8108</v>
      </c>
      <c r="J352" s="11" t="str">
        <f t="shared" si="30"/>
        <v>IC.PU.051501</v>
      </c>
      <c r="K352" s="2" t="s">
        <v>1192</v>
      </c>
      <c r="L352" t="str">
        <f t="shared" si="31"/>
        <v>Negative 20 centimeters</v>
      </c>
      <c r="M352" s="12" t="str">
        <f t="shared" si="32"/>
        <v>PI.IC.PU.051501.01</v>
      </c>
      <c r="N352" s="12"/>
      <c r="O352" s="12" t="str">
        <f t="shared" si="33"/>
        <v>PH.IC.PU.051501.01</v>
      </c>
      <c r="Q352" s="12" t="str">
        <f t="shared" si="34"/>
        <v>CL.IC.PU.051501.01</v>
      </c>
    </row>
    <row r="353" spans="1:25" ht="15">
      <c r="A353" t="s">
        <v>7831</v>
      </c>
      <c r="C353" s="2" t="s">
        <v>7071</v>
      </c>
      <c r="E353" s="2" t="s">
        <v>6135</v>
      </c>
      <c r="F353" t="s">
        <v>8485</v>
      </c>
      <c r="G353" t="s">
        <v>8109</v>
      </c>
      <c r="H353" s="22" t="s">
        <v>1398</v>
      </c>
      <c r="I353" t="s">
        <v>8110</v>
      </c>
      <c r="J353" s="11" t="str">
        <f t="shared" si="30"/>
        <v>IC.PU.051502</v>
      </c>
      <c r="K353" s="2" t="s">
        <v>1192</v>
      </c>
      <c r="L353" t="str">
        <f t="shared" si="31"/>
        <v>Water seal</v>
      </c>
      <c r="M353" s="12" t="str">
        <f t="shared" si="32"/>
        <v>PI.IC.PU.051502.01</v>
      </c>
      <c r="N353" s="12"/>
      <c r="O353" s="12" t="str">
        <f t="shared" si="33"/>
        <v>PH.IC.PU.051502.01</v>
      </c>
      <c r="Q353" s="12" t="str">
        <f t="shared" si="34"/>
        <v>CL.IC.PU.051502.01</v>
      </c>
    </row>
    <row r="354" spans="1:25" ht="15">
      <c r="A354" t="s">
        <v>7831</v>
      </c>
      <c r="C354" s="2" t="s">
        <v>7071</v>
      </c>
      <c r="E354" s="2" t="s">
        <v>6135</v>
      </c>
      <c r="F354" t="s">
        <v>8485</v>
      </c>
      <c r="G354" t="s">
        <v>8111</v>
      </c>
      <c r="H354" s="22" t="s">
        <v>1400</v>
      </c>
      <c r="I354" t="s">
        <v>8112</v>
      </c>
      <c r="J354" s="11" t="str">
        <f t="shared" si="30"/>
        <v>IC.PU.051503</v>
      </c>
      <c r="K354" s="2" t="s">
        <v>1192</v>
      </c>
      <c r="L354" t="str">
        <f t="shared" si="31"/>
        <v>Negative 10 centimeters</v>
      </c>
      <c r="M354" s="12" t="str">
        <f t="shared" si="32"/>
        <v>PI.IC.PU.051503.01</v>
      </c>
      <c r="N354" s="12"/>
      <c r="O354" s="12" t="str">
        <f t="shared" si="33"/>
        <v>PH.IC.PU.051503.01</v>
      </c>
      <c r="Q354" s="12" t="str">
        <f t="shared" si="34"/>
        <v>CL.IC.PU.051503.01</v>
      </c>
    </row>
    <row r="355" spans="1:25" ht="15">
      <c r="A355" t="s">
        <v>7831</v>
      </c>
      <c r="C355" s="2" t="s">
        <v>7071</v>
      </c>
      <c r="E355" s="2" t="s">
        <v>6135</v>
      </c>
      <c r="F355" t="s">
        <v>8485</v>
      </c>
      <c r="G355" t="s">
        <v>8119</v>
      </c>
      <c r="H355" s="22" t="s">
        <v>1402</v>
      </c>
      <c r="I355" t="s">
        <v>8120</v>
      </c>
      <c r="J355" s="11" t="str">
        <f t="shared" si="30"/>
        <v>IC.PU.051504</v>
      </c>
      <c r="K355" s="2" t="s">
        <v>1192</v>
      </c>
      <c r="L355" t="str">
        <f t="shared" si="31"/>
        <v>Negative 30 centimeters</v>
      </c>
      <c r="M355" s="12" t="str">
        <f t="shared" si="32"/>
        <v>PI.IC.PU.051504.01</v>
      </c>
      <c r="N355" s="12"/>
      <c r="O355" s="12" t="str">
        <f t="shared" si="33"/>
        <v>PH.IC.PU.051504.01</v>
      </c>
      <c r="Q355" s="12" t="str">
        <f t="shared" si="34"/>
        <v>CL.IC.PU.051504.01</v>
      </c>
    </row>
    <row r="356" spans="1:25" ht="15">
      <c r="A356" t="s">
        <v>7831</v>
      </c>
      <c r="C356" s="2" t="s">
        <v>7071</v>
      </c>
      <c r="E356" s="2" t="s">
        <v>6135</v>
      </c>
      <c r="F356" t="s">
        <v>8485</v>
      </c>
      <c r="G356" t="s">
        <v>8287</v>
      </c>
      <c r="H356" s="22" t="s">
        <v>1404</v>
      </c>
      <c r="I356" t="s">
        <v>8288</v>
      </c>
      <c r="J356" s="11" t="str">
        <f t="shared" si="30"/>
        <v>IC.PU.051505</v>
      </c>
      <c r="K356" s="2" t="s">
        <v>1192</v>
      </c>
      <c r="L356" t="str">
        <f t="shared" si="31"/>
        <v>Negative 40 centimeters</v>
      </c>
      <c r="M356" s="12" t="str">
        <f t="shared" si="32"/>
        <v>PI.IC.PU.051505.01</v>
      </c>
      <c r="N356" s="12"/>
      <c r="O356" s="12" t="str">
        <f t="shared" si="33"/>
        <v>PH.IC.PU.051505.01</v>
      </c>
      <c r="Q356" s="12" t="str">
        <f t="shared" si="34"/>
        <v>CL.IC.PU.051505.01</v>
      </c>
    </row>
    <row r="357" spans="1:25" ht="15">
      <c r="A357" t="s">
        <v>7831</v>
      </c>
      <c r="C357" s="2" t="s">
        <v>7071</v>
      </c>
      <c r="E357" s="2" t="s">
        <v>6135</v>
      </c>
      <c r="F357" t="s">
        <v>8485</v>
      </c>
      <c r="G357" t="s">
        <v>8285</v>
      </c>
      <c r="H357" s="22" t="s">
        <v>1406</v>
      </c>
      <c r="I357" t="s">
        <v>3187</v>
      </c>
      <c r="J357" s="11" t="str">
        <f t="shared" si="30"/>
        <v>IC.PU.051506</v>
      </c>
      <c r="K357" s="2" t="s">
        <v>1192</v>
      </c>
      <c r="L357" t="str">
        <f t="shared" si="31"/>
        <v xml:space="preserve">Gravity </v>
      </c>
      <c r="M357" s="12" t="str">
        <f t="shared" si="32"/>
        <v>PI.IC.PU.051506.01</v>
      </c>
      <c r="N357" s="12"/>
      <c r="O357" s="12" t="str">
        <f t="shared" si="33"/>
        <v>PH.IC.PU.051506.01</v>
      </c>
      <c r="Q357" s="12" t="str">
        <f t="shared" si="34"/>
        <v>CL.IC.PU.051506.01</v>
      </c>
    </row>
    <row r="358" spans="1:25" ht="15">
      <c r="A358" t="s">
        <v>7831</v>
      </c>
      <c r="C358" s="2" t="s">
        <v>7071</v>
      </c>
      <c r="E358" s="2" t="s">
        <v>6135</v>
      </c>
      <c r="F358" t="s">
        <v>8485</v>
      </c>
      <c r="G358" t="s">
        <v>2956</v>
      </c>
      <c r="H358" s="22" t="s">
        <v>1419</v>
      </c>
      <c r="I358" t="s">
        <v>2956</v>
      </c>
      <c r="J358" s="11" t="str">
        <f t="shared" si="30"/>
        <v>IC.PU.051507</v>
      </c>
      <c r="K358" s="2" t="s">
        <v>1192</v>
      </c>
      <c r="L358" t="str">
        <f t="shared" si="31"/>
        <v>Clamped</v>
      </c>
      <c r="M358" s="12" t="str">
        <f t="shared" si="32"/>
        <v>PI.IC.PU.051507.01</v>
      </c>
      <c r="N358" s="12"/>
      <c r="O358" s="12" t="str">
        <f t="shared" si="33"/>
        <v>PH.IC.PU.051507.01</v>
      </c>
      <c r="Q358" s="12" t="str">
        <f t="shared" si="34"/>
        <v>CL.IC.PU.051507.01</v>
      </c>
    </row>
    <row r="359" spans="1:25" ht="15">
      <c r="A359" t="s">
        <v>7831</v>
      </c>
      <c r="C359" s="2" t="s">
        <v>7071</v>
      </c>
      <c r="E359" s="2" t="s">
        <v>6135</v>
      </c>
      <c r="F359" t="s">
        <v>8485</v>
      </c>
      <c r="G359" t="s">
        <v>2971</v>
      </c>
      <c r="H359" s="22" t="s">
        <v>1550</v>
      </c>
      <c r="I359" t="s">
        <v>930</v>
      </c>
      <c r="J359" s="11" t="str">
        <f t="shared" si="30"/>
        <v>IC.PU.051508</v>
      </c>
      <c r="K359" s="2" t="s">
        <v>1192</v>
      </c>
      <c r="L359" t="str">
        <f t="shared" si="31"/>
        <v>Other: specify</v>
      </c>
      <c r="M359" s="12" t="str">
        <f t="shared" si="32"/>
        <v>PI.IC.PU.051508.01</v>
      </c>
      <c r="N359" s="12"/>
      <c r="O359" s="12" t="str">
        <f t="shared" si="33"/>
        <v>PH.IC.PU.051508.01</v>
      </c>
      <c r="Q359" s="12" t="str">
        <f t="shared" si="34"/>
        <v>CL.IC.PU.051508.01</v>
      </c>
    </row>
    <row r="360" spans="1:25" ht="15">
      <c r="A360" t="s">
        <v>7831</v>
      </c>
      <c r="C360" s="2" t="s">
        <v>11194</v>
      </c>
      <c r="D360" t="s">
        <v>11266</v>
      </c>
      <c r="E360" s="2" t="s">
        <v>11265</v>
      </c>
      <c r="F360" t="s">
        <v>11274</v>
      </c>
      <c r="G360" t="s">
        <v>11268</v>
      </c>
      <c r="H360" s="22" t="s">
        <v>11269</v>
      </c>
      <c r="I360" t="s">
        <v>11270</v>
      </c>
      <c r="J360" s="11" t="str">
        <f t="shared" si="30"/>
        <v>IC.PU.051601</v>
      </c>
      <c r="K360" s="2" t="s">
        <v>1192</v>
      </c>
      <c r="L360" t="str">
        <f t="shared" si="31"/>
        <v>Insertion Date</v>
      </c>
      <c r="M360" s="12" t="str">
        <f t="shared" si="32"/>
        <v>PI.IC.PU.051601.01</v>
      </c>
      <c r="N360" s="12"/>
      <c r="O360" s="12" t="str">
        <f t="shared" si="33"/>
        <v>PH.IC.PU.051601.01</v>
      </c>
      <c r="Q360" s="12" t="str">
        <f t="shared" si="34"/>
        <v>CL.IC.PU.051601.01</v>
      </c>
      <c r="V360" t="s">
        <v>11140</v>
      </c>
      <c r="W360">
        <v>1052</v>
      </c>
    </row>
    <row r="361" spans="1:25" s="78" customFormat="1" ht="15">
      <c r="A361" s="88" t="s">
        <v>7831</v>
      </c>
      <c r="B361" s="92" t="s">
        <v>440</v>
      </c>
      <c r="C361" s="2" t="s">
        <v>11690</v>
      </c>
      <c r="D361" s="88" t="s">
        <v>5052</v>
      </c>
      <c r="E361" s="91" t="s">
        <v>626</v>
      </c>
      <c r="F361" s="92" t="s">
        <v>583</v>
      </c>
      <c r="G361" s="88" t="s">
        <v>3102</v>
      </c>
      <c r="H361" s="90" t="s">
        <v>433</v>
      </c>
      <c r="I361" s="88" t="s">
        <v>1583</v>
      </c>
      <c r="J361" s="11" t="str">
        <f t="shared" si="30"/>
        <v>IC.PU.051701</v>
      </c>
      <c r="K361" s="2" t="s">
        <v>11683</v>
      </c>
      <c r="L361" t="str">
        <f t="shared" si="31"/>
        <v>Discontinued</v>
      </c>
      <c r="M361" s="12" t="str">
        <f t="shared" si="32"/>
        <v>PI.IC.PU.051701.01</v>
      </c>
      <c r="N361" s="12"/>
      <c r="O361" s="12" t="str">
        <f t="shared" si="33"/>
        <v>PH.IC.PU.051701.01</v>
      </c>
      <c r="P361"/>
      <c r="Q361" s="12" t="str">
        <f t="shared" si="34"/>
        <v>CL.IC.PU.051701.01</v>
      </c>
      <c r="R361" s="88"/>
      <c r="S361" s="88"/>
      <c r="T361" s="88"/>
      <c r="U361" s="88"/>
      <c r="V361" s="88"/>
      <c r="W361" s="88"/>
      <c r="X361" s="78" t="s">
        <v>630</v>
      </c>
      <c r="Y361" s="78">
        <v>1124</v>
      </c>
    </row>
    <row r="362" spans="1:25" s="78" customFormat="1" ht="15">
      <c r="A362" s="88" t="s">
        <v>7831</v>
      </c>
      <c r="B362" s="92" t="s">
        <v>440</v>
      </c>
      <c r="C362" s="2" t="s">
        <v>11690</v>
      </c>
      <c r="D362" s="88" t="s">
        <v>5052</v>
      </c>
      <c r="E362" s="91" t="s">
        <v>432</v>
      </c>
      <c r="F362" s="92" t="s">
        <v>583</v>
      </c>
      <c r="G362" s="88" t="s">
        <v>783</v>
      </c>
      <c r="H362" s="90" t="s">
        <v>434</v>
      </c>
      <c r="I362" s="88" t="s">
        <v>784</v>
      </c>
      <c r="J362" s="11" t="str">
        <f t="shared" si="30"/>
        <v>IC.PU.051702</v>
      </c>
      <c r="K362" s="2" t="s">
        <v>11683</v>
      </c>
      <c r="L362" t="str">
        <f t="shared" si="31"/>
        <v>Self Discontinued</v>
      </c>
      <c r="M362" s="12" t="str">
        <f t="shared" si="32"/>
        <v>PI.IC.PU.051702.01</v>
      </c>
      <c r="N362" s="12"/>
      <c r="O362" s="12" t="str">
        <f t="shared" si="33"/>
        <v>PH.IC.PU.051702.01</v>
      </c>
      <c r="P362"/>
      <c r="Q362" s="12" t="str">
        <f t="shared" si="34"/>
        <v>CL.IC.PU.051702.01</v>
      </c>
      <c r="R362" s="88"/>
      <c r="S362" s="88"/>
      <c r="T362" s="88"/>
      <c r="U362" s="88"/>
      <c r="V362" s="88"/>
      <c r="W362" s="88"/>
      <c r="X362" s="78" t="s">
        <v>741</v>
      </c>
      <c r="Y362" s="78">
        <v>1124</v>
      </c>
    </row>
    <row r="363" spans="1:25" ht="15">
      <c r="A363" t="s">
        <v>439</v>
      </c>
      <c r="B363" t="s">
        <v>8486</v>
      </c>
      <c r="C363" s="2" t="s">
        <v>6888</v>
      </c>
      <c r="D363" t="s">
        <v>8290</v>
      </c>
      <c r="E363" s="2" t="s">
        <v>1192</v>
      </c>
      <c r="F363" t="s">
        <v>8487</v>
      </c>
      <c r="G363" t="s">
        <v>2790</v>
      </c>
      <c r="H363" s="22" t="s">
        <v>1396</v>
      </c>
      <c r="I363" t="s">
        <v>2790</v>
      </c>
      <c r="J363" s="11" t="str">
        <f t="shared" si="30"/>
        <v>IC.PU.060101</v>
      </c>
      <c r="K363" s="2" t="s">
        <v>1192</v>
      </c>
      <c r="L363" t="str">
        <f t="shared" si="31"/>
        <v>Absent</v>
      </c>
      <c r="M363" s="12" t="str">
        <f t="shared" si="32"/>
        <v>PI.IC.PU.060101.01</v>
      </c>
      <c r="N363" s="12"/>
      <c r="O363" s="12" t="str">
        <f t="shared" si="33"/>
        <v>PH.IC.PU.060101.01</v>
      </c>
      <c r="Q363" s="12" t="str">
        <f t="shared" si="34"/>
        <v>CL.IC.PU.060101.01</v>
      </c>
    </row>
    <row r="364" spans="1:25" ht="15">
      <c r="A364" t="s">
        <v>7831</v>
      </c>
      <c r="C364" s="2" t="s">
        <v>6888</v>
      </c>
      <c r="E364" s="2" t="s">
        <v>1192</v>
      </c>
      <c r="F364" t="s">
        <v>8487</v>
      </c>
      <c r="G364" t="s">
        <v>2789</v>
      </c>
      <c r="H364" s="22" t="s">
        <v>1398</v>
      </c>
      <c r="I364" t="s">
        <v>2789</v>
      </c>
      <c r="J364" s="11" t="str">
        <f t="shared" si="30"/>
        <v>IC.PU.060102</v>
      </c>
      <c r="K364" s="2" t="s">
        <v>1192</v>
      </c>
      <c r="L364" t="str">
        <f t="shared" si="31"/>
        <v>Present</v>
      </c>
      <c r="M364" s="12" t="str">
        <f t="shared" si="32"/>
        <v>PI.IC.PU.060102.01</v>
      </c>
      <c r="N364" s="12"/>
      <c r="O364" s="12" t="str">
        <f t="shared" si="33"/>
        <v>PH.IC.PU.060102.01</v>
      </c>
      <c r="Q364" s="12" t="str">
        <f t="shared" si="34"/>
        <v>CL.IC.PU.060102.01</v>
      </c>
    </row>
    <row r="365" spans="1:25" ht="15">
      <c r="A365" t="s">
        <v>7831</v>
      </c>
      <c r="C365" s="2" t="s">
        <v>6888</v>
      </c>
      <c r="E365" s="2" t="s">
        <v>1192</v>
      </c>
      <c r="F365" t="s">
        <v>8487</v>
      </c>
      <c r="G365" t="s">
        <v>2407</v>
      </c>
      <c r="H365" s="22" t="s">
        <v>1400</v>
      </c>
      <c r="I365" t="s">
        <v>2407</v>
      </c>
      <c r="J365" s="11" t="str">
        <f t="shared" si="30"/>
        <v>IC.PU.060103</v>
      </c>
      <c r="K365" s="2" t="s">
        <v>1192</v>
      </c>
      <c r="L365" t="str">
        <f t="shared" si="31"/>
        <v>Intermittent</v>
      </c>
      <c r="M365" s="12" t="str">
        <f t="shared" si="32"/>
        <v>PI.IC.PU.060103.01</v>
      </c>
      <c r="N365" s="12"/>
      <c r="O365" s="12" t="str">
        <f t="shared" si="33"/>
        <v>PH.IC.PU.060103.01</v>
      </c>
      <c r="Q365" s="12" t="str">
        <f t="shared" si="34"/>
        <v>CL.IC.PU.060103.01</v>
      </c>
    </row>
    <row r="366" spans="1:25" ht="15">
      <c r="A366" t="s">
        <v>7831</v>
      </c>
      <c r="C366" s="2" t="s">
        <v>6888</v>
      </c>
      <c r="D366" t="s">
        <v>6400</v>
      </c>
      <c r="E366" s="2" t="s">
        <v>923</v>
      </c>
      <c r="F366" t="s">
        <v>8488</v>
      </c>
      <c r="G366" t="s">
        <v>8015</v>
      </c>
      <c r="H366" s="22" t="s">
        <v>1396</v>
      </c>
      <c r="I366" t="s">
        <v>8016</v>
      </c>
      <c r="J366" s="11" t="str">
        <f t="shared" si="30"/>
        <v>IC.PU.060201</v>
      </c>
      <c r="K366" s="2" t="s">
        <v>1192</v>
      </c>
      <c r="L366" t="str">
        <f t="shared" si="31"/>
        <v>Bright red blood drainage</v>
      </c>
      <c r="M366" s="12" t="str">
        <f t="shared" si="32"/>
        <v>PI.IC.PU.060201.01</v>
      </c>
      <c r="N366" s="12"/>
      <c r="O366" s="12" t="str">
        <f t="shared" si="33"/>
        <v>PH.IC.PU.060201.01</v>
      </c>
      <c r="Q366" s="12" t="str">
        <f t="shared" si="34"/>
        <v>CL.IC.PU.060201.01</v>
      </c>
    </row>
    <row r="367" spans="1:25" ht="15">
      <c r="A367" t="s">
        <v>7831</v>
      </c>
      <c r="C367" s="2" t="s">
        <v>6888</v>
      </c>
      <c r="E367" s="2" t="s">
        <v>923</v>
      </c>
      <c r="F367" t="s">
        <v>8488</v>
      </c>
      <c r="G367" t="s">
        <v>8017</v>
      </c>
      <c r="H367" s="22" t="s">
        <v>1398</v>
      </c>
      <c r="I367" t="s">
        <v>8018</v>
      </c>
      <c r="J367" s="11" t="str">
        <f t="shared" si="30"/>
        <v>IC.PU.060202</v>
      </c>
      <c r="K367" s="2" t="s">
        <v>1192</v>
      </c>
      <c r="L367" t="str">
        <f t="shared" si="31"/>
        <v>Dark red blood drainage</v>
      </c>
      <c r="M367" s="12" t="str">
        <f t="shared" si="32"/>
        <v>PI.IC.PU.060202.01</v>
      </c>
      <c r="N367" s="12"/>
      <c r="O367" s="12" t="str">
        <f t="shared" si="33"/>
        <v>PH.IC.PU.060202.01</v>
      </c>
      <c r="Q367" s="12" t="str">
        <f t="shared" si="34"/>
        <v>CL.IC.PU.060202.01</v>
      </c>
    </row>
    <row r="368" spans="1:25" ht="15">
      <c r="A368" t="s">
        <v>7831</v>
      </c>
      <c r="C368" s="2" t="s">
        <v>6888</v>
      </c>
      <c r="E368" s="2" t="s">
        <v>923</v>
      </c>
      <c r="F368" t="s">
        <v>8488</v>
      </c>
      <c r="G368" t="s">
        <v>5461</v>
      </c>
      <c r="H368" s="22" t="s">
        <v>1400</v>
      </c>
      <c r="I368" t="s">
        <v>1643</v>
      </c>
      <c r="J368" s="11" t="str">
        <f t="shared" si="30"/>
        <v>IC.PU.060203</v>
      </c>
      <c r="K368" s="2" t="s">
        <v>1192</v>
      </c>
      <c r="L368" t="str">
        <f t="shared" si="31"/>
        <v>Purulent drainage</v>
      </c>
      <c r="M368" s="12" t="str">
        <f t="shared" si="32"/>
        <v>PI.IC.PU.060203.01</v>
      </c>
      <c r="N368" s="12"/>
      <c r="O368" s="12" t="str">
        <f t="shared" si="33"/>
        <v>PH.IC.PU.060203.01</v>
      </c>
      <c r="Q368" s="12" t="str">
        <f t="shared" si="34"/>
        <v>CL.IC.PU.060203.01</v>
      </c>
    </row>
    <row r="369" spans="1:19" ht="15">
      <c r="A369" t="s">
        <v>7831</v>
      </c>
      <c r="C369" s="2" t="s">
        <v>6888</v>
      </c>
      <c r="E369" s="2" t="s">
        <v>923</v>
      </c>
      <c r="F369" t="s">
        <v>8488</v>
      </c>
      <c r="G369" t="s">
        <v>137</v>
      </c>
      <c r="H369" s="22" t="s">
        <v>1402</v>
      </c>
      <c r="I369" t="s">
        <v>1635</v>
      </c>
      <c r="J369" s="11" t="str">
        <f t="shared" si="30"/>
        <v>IC.PU.060204</v>
      </c>
      <c r="K369" s="2" t="s">
        <v>1192</v>
      </c>
      <c r="L369" t="str">
        <f t="shared" si="31"/>
        <v>Serosanguineous drainage</v>
      </c>
      <c r="M369" s="12" t="str">
        <f t="shared" si="32"/>
        <v>PI.IC.PU.060204.01</v>
      </c>
      <c r="N369" s="12"/>
      <c r="O369" s="12" t="str">
        <f t="shared" si="33"/>
        <v>PH.IC.PU.060204.01</v>
      </c>
      <c r="Q369" s="12" t="str">
        <f t="shared" si="34"/>
        <v>CL.IC.PU.060204.01</v>
      </c>
    </row>
    <row r="370" spans="1:19" ht="15">
      <c r="A370" t="s">
        <v>7831</v>
      </c>
      <c r="C370" s="2" t="s">
        <v>6888</v>
      </c>
      <c r="E370" s="2" t="s">
        <v>923</v>
      </c>
      <c r="F370" t="s">
        <v>8488</v>
      </c>
      <c r="G370" t="s">
        <v>6319</v>
      </c>
      <c r="H370" s="22" t="s">
        <v>1404</v>
      </c>
      <c r="I370" t="s">
        <v>1637</v>
      </c>
      <c r="J370" s="11" t="str">
        <f t="shared" si="30"/>
        <v>IC.PU.060205</v>
      </c>
      <c r="K370" s="2" t="s">
        <v>1192</v>
      </c>
      <c r="L370" t="str">
        <f t="shared" si="31"/>
        <v>Serous drainage</v>
      </c>
      <c r="M370" s="12" t="str">
        <f t="shared" si="32"/>
        <v>PI.IC.PU.060205.01</v>
      </c>
      <c r="N370" s="12"/>
      <c r="O370" s="12" t="str">
        <f t="shared" si="33"/>
        <v>PH.IC.PU.060205.01</v>
      </c>
      <c r="Q370" s="12" t="str">
        <f t="shared" si="34"/>
        <v>CL.IC.PU.060205.01</v>
      </c>
    </row>
    <row r="371" spans="1:19" ht="15">
      <c r="A371" t="s">
        <v>7831</v>
      </c>
      <c r="C371" s="2" t="s">
        <v>6888</v>
      </c>
      <c r="E371" s="2" t="s">
        <v>923</v>
      </c>
      <c r="F371" t="s">
        <v>8488</v>
      </c>
      <c r="G371" t="s">
        <v>2892</v>
      </c>
      <c r="H371" s="22" t="s">
        <v>1406</v>
      </c>
      <c r="I371" t="s">
        <v>2892</v>
      </c>
      <c r="J371" s="11" t="str">
        <f t="shared" si="30"/>
        <v>IC.PU.060206</v>
      </c>
      <c r="K371" s="2" t="s">
        <v>1192</v>
      </c>
      <c r="L371" t="str">
        <f t="shared" si="31"/>
        <v>Clots</v>
      </c>
      <c r="M371" s="12" t="str">
        <f t="shared" si="32"/>
        <v>PI.IC.PU.060206.01</v>
      </c>
      <c r="N371" s="12"/>
      <c r="O371" s="12" t="str">
        <f t="shared" si="33"/>
        <v>PH.IC.PU.060206.01</v>
      </c>
      <c r="Q371" s="12" t="str">
        <f t="shared" si="34"/>
        <v>CL.IC.PU.060206.01</v>
      </c>
    </row>
    <row r="372" spans="1:19" ht="15">
      <c r="A372" t="s">
        <v>7831</v>
      </c>
      <c r="C372" s="2" t="s">
        <v>6888</v>
      </c>
      <c r="E372" s="2" t="s">
        <v>923</v>
      </c>
      <c r="F372" t="s">
        <v>8488</v>
      </c>
      <c r="G372" t="s">
        <v>2971</v>
      </c>
      <c r="H372" s="22" t="s">
        <v>1419</v>
      </c>
      <c r="I372" t="s">
        <v>930</v>
      </c>
      <c r="J372" s="11" t="str">
        <f t="shared" si="30"/>
        <v>IC.PU.060207</v>
      </c>
      <c r="K372" s="2" t="s">
        <v>1192</v>
      </c>
      <c r="L372" t="str">
        <f t="shared" si="31"/>
        <v>Other: specify</v>
      </c>
      <c r="M372" s="12" t="str">
        <f t="shared" si="32"/>
        <v>PI.IC.PU.060207.01</v>
      </c>
      <c r="N372" s="12"/>
      <c r="O372" s="12" t="str">
        <f t="shared" si="33"/>
        <v>PH.IC.PU.060207.01</v>
      </c>
      <c r="Q372" s="12" t="str">
        <f t="shared" si="34"/>
        <v>CL.IC.PU.060207.01</v>
      </c>
    </row>
    <row r="373" spans="1:19" ht="15">
      <c r="A373" t="s">
        <v>7831</v>
      </c>
      <c r="C373" s="2" t="s">
        <v>6888</v>
      </c>
      <c r="E373" s="2" t="s">
        <v>923</v>
      </c>
      <c r="F373" t="s">
        <v>8488</v>
      </c>
      <c r="G373" t="s">
        <v>8019</v>
      </c>
      <c r="H373" s="22" t="s">
        <v>10093</v>
      </c>
      <c r="I373" t="s">
        <v>8020</v>
      </c>
      <c r="J373" s="11" t="str">
        <f t="shared" si="30"/>
        <v>IC.PU.060208</v>
      </c>
      <c r="K373" s="2" t="s">
        <v>1192</v>
      </c>
      <c r="L373" t="str">
        <f t="shared" si="31"/>
        <v>No Drainage</v>
      </c>
      <c r="M373" s="12" t="str">
        <f t="shared" si="32"/>
        <v>PI.IC.PU.060208.01</v>
      </c>
      <c r="N373" s="12"/>
      <c r="O373" s="12" t="str">
        <f t="shared" si="33"/>
        <v>PH.IC.PU.060208.01</v>
      </c>
      <c r="Q373" s="12" t="str">
        <f t="shared" si="34"/>
        <v>CL.IC.PU.060208.01</v>
      </c>
      <c r="R373" t="s">
        <v>1141</v>
      </c>
      <c r="S373">
        <v>91</v>
      </c>
    </row>
    <row r="374" spans="1:19" ht="15">
      <c r="A374" t="s">
        <v>7831</v>
      </c>
      <c r="C374" s="2" t="s">
        <v>6888</v>
      </c>
      <c r="D374" t="s">
        <v>8021</v>
      </c>
      <c r="E374" s="2" t="s">
        <v>1202</v>
      </c>
      <c r="F374" t="s">
        <v>8327</v>
      </c>
      <c r="G374" t="s">
        <v>8023</v>
      </c>
      <c r="H374" s="22" t="s">
        <v>1396</v>
      </c>
      <c r="I374" t="s">
        <v>8024</v>
      </c>
      <c r="J374" s="11" t="str">
        <f t="shared" si="30"/>
        <v>IC.PU.060301</v>
      </c>
      <c r="K374" s="2" t="s">
        <v>1192</v>
      </c>
      <c r="L374" t="str">
        <f t="shared" si="31"/>
        <v>Date Changed: specify</v>
      </c>
      <c r="M374" s="12" t="str">
        <f t="shared" si="32"/>
        <v>PI.IC.PU.060301.01</v>
      </c>
      <c r="N374" s="12"/>
      <c r="O374" s="12" t="str">
        <f t="shared" si="33"/>
        <v>PH.IC.PU.060301.01</v>
      </c>
      <c r="Q374" s="12" t="str">
        <f t="shared" si="34"/>
        <v>CL.IC.PU.060301.01</v>
      </c>
    </row>
    <row r="375" spans="1:19" ht="15">
      <c r="A375" t="s">
        <v>7831</v>
      </c>
      <c r="C375" s="2" t="s">
        <v>6888</v>
      </c>
      <c r="D375" t="s">
        <v>5315</v>
      </c>
      <c r="E375" s="2" t="s">
        <v>7070</v>
      </c>
      <c r="F375" t="s">
        <v>8328</v>
      </c>
      <c r="G375" t="s">
        <v>8026</v>
      </c>
      <c r="H375" s="22" t="s">
        <v>1396</v>
      </c>
      <c r="I375" t="s">
        <v>8027</v>
      </c>
      <c r="J375" s="11" t="str">
        <f t="shared" si="30"/>
        <v>IC.PU.060401</v>
      </c>
      <c r="K375" s="2" t="s">
        <v>1192</v>
      </c>
      <c r="L375" t="str">
        <f t="shared" si="31"/>
        <v xml:space="preserve">     Fenestrated 4x4 dressing</v>
      </c>
      <c r="M375" s="12" t="str">
        <f t="shared" si="32"/>
        <v>PI.IC.PU.060401.01</v>
      </c>
      <c r="N375" s="12"/>
      <c r="O375" s="12" t="str">
        <f t="shared" si="33"/>
        <v>PH.IC.PU.060401.01</v>
      </c>
      <c r="Q375" s="12" t="str">
        <f t="shared" si="34"/>
        <v>CL.IC.PU.060401.01</v>
      </c>
    </row>
    <row r="376" spans="1:19" ht="15">
      <c r="A376" t="s">
        <v>7831</v>
      </c>
      <c r="C376" s="2" t="s">
        <v>6888</v>
      </c>
      <c r="E376" s="2" t="s">
        <v>7070</v>
      </c>
      <c r="F376" t="s">
        <v>8328</v>
      </c>
      <c r="G376" t="s">
        <v>8028</v>
      </c>
      <c r="H376" s="22" t="s">
        <v>1398</v>
      </c>
      <c r="I376" t="s">
        <v>1825</v>
      </c>
      <c r="J376" s="11" t="str">
        <f t="shared" si="30"/>
        <v>IC.PU.060402</v>
      </c>
      <c r="K376" s="2" t="s">
        <v>1192</v>
      </c>
      <c r="L376" t="str">
        <f t="shared" si="31"/>
        <v xml:space="preserve">     Gauze dressing</v>
      </c>
      <c r="M376" s="12" t="str">
        <f t="shared" si="32"/>
        <v>PI.IC.PU.060402.01</v>
      </c>
      <c r="N376" s="12"/>
      <c r="O376" s="12" t="str">
        <f t="shared" si="33"/>
        <v>PH.IC.PU.060402.01</v>
      </c>
      <c r="Q376" s="12" t="str">
        <f t="shared" si="34"/>
        <v>CL.IC.PU.060402.01</v>
      </c>
    </row>
    <row r="377" spans="1:19" ht="15">
      <c r="A377" t="s">
        <v>7831</v>
      </c>
      <c r="C377" s="2" t="s">
        <v>6888</v>
      </c>
      <c r="E377" s="2" t="s">
        <v>7070</v>
      </c>
      <c r="F377" t="s">
        <v>8328</v>
      </c>
      <c r="G377" t="s">
        <v>8029</v>
      </c>
      <c r="H377" s="22" t="s">
        <v>1400</v>
      </c>
      <c r="I377" t="s">
        <v>1827</v>
      </c>
      <c r="J377" s="11" t="str">
        <f t="shared" si="30"/>
        <v>IC.PU.060403</v>
      </c>
      <c r="K377" s="2" t="s">
        <v>1192</v>
      </c>
      <c r="L377" t="str">
        <f t="shared" si="31"/>
        <v xml:space="preserve">     Pressure dressing</v>
      </c>
      <c r="M377" s="12" t="str">
        <f t="shared" si="32"/>
        <v>PI.IC.PU.060403.01</v>
      </c>
      <c r="N377" s="12"/>
      <c r="O377" s="12" t="str">
        <f t="shared" si="33"/>
        <v>PH.IC.PU.060403.01</v>
      </c>
      <c r="Q377" s="12" t="str">
        <f t="shared" si="34"/>
        <v>CL.IC.PU.060403.01</v>
      </c>
    </row>
    <row r="378" spans="1:19" ht="15">
      <c r="A378" t="s">
        <v>7831</v>
      </c>
      <c r="C378" s="2" t="s">
        <v>6888</v>
      </c>
      <c r="E378" s="2" t="s">
        <v>7070</v>
      </c>
      <c r="F378" t="s">
        <v>8328</v>
      </c>
      <c r="G378" t="s">
        <v>8206</v>
      </c>
      <c r="H378" s="22" t="s">
        <v>1402</v>
      </c>
      <c r="I378" t="s">
        <v>8376</v>
      </c>
      <c r="J378" s="11" t="str">
        <f t="shared" si="30"/>
        <v>IC.PU.060404</v>
      </c>
      <c r="K378" s="2" t="s">
        <v>1192</v>
      </c>
      <c r="L378" t="str">
        <f t="shared" si="31"/>
        <v xml:space="preserve">     Vaseline gauze dressing</v>
      </c>
      <c r="M378" s="12" t="str">
        <f t="shared" si="32"/>
        <v>PI.IC.PU.060404.01</v>
      </c>
      <c r="N378" s="12"/>
      <c r="O378" s="12" t="str">
        <f t="shared" si="33"/>
        <v>PH.IC.PU.060404.01</v>
      </c>
      <c r="Q378" s="12" t="str">
        <f t="shared" si="34"/>
        <v>CL.IC.PU.060404.01</v>
      </c>
    </row>
    <row r="379" spans="1:19" ht="15">
      <c r="A379" t="s">
        <v>7831</v>
      </c>
      <c r="C379" s="2" t="s">
        <v>6888</v>
      </c>
      <c r="E379" s="2" t="s">
        <v>7070</v>
      </c>
      <c r="F379" t="s">
        <v>8328</v>
      </c>
      <c r="G379" t="s">
        <v>8377</v>
      </c>
      <c r="H379" s="22" t="s">
        <v>1404</v>
      </c>
      <c r="I379" t="s">
        <v>1998</v>
      </c>
      <c r="J379" s="11" t="str">
        <f t="shared" si="30"/>
        <v>IC.PU.060405</v>
      </c>
      <c r="K379" s="2" t="s">
        <v>1192</v>
      </c>
      <c r="L379" t="str">
        <f t="shared" si="31"/>
        <v xml:space="preserve">     Transparent dressing</v>
      </c>
      <c r="M379" s="12" t="str">
        <f t="shared" si="32"/>
        <v>PI.IC.PU.060405.01</v>
      </c>
      <c r="N379" s="12"/>
      <c r="O379" s="12" t="str">
        <f t="shared" si="33"/>
        <v>PH.IC.PU.060405.01</v>
      </c>
      <c r="Q379" s="12" t="str">
        <f t="shared" si="34"/>
        <v>CL.IC.PU.060405.01</v>
      </c>
    </row>
    <row r="380" spans="1:19" ht="15">
      <c r="A380" t="s">
        <v>7831</v>
      </c>
      <c r="C380" s="2" t="s">
        <v>6888</v>
      </c>
      <c r="E380" s="2" t="s">
        <v>7070</v>
      </c>
      <c r="F380" t="s">
        <v>8328</v>
      </c>
      <c r="G380" t="s">
        <v>8378</v>
      </c>
      <c r="H380" s="22" t="s">
        <v>6888</v>
      </c>
      <c r="I380" t="s">
        <v>8209</v>
      </c>
      <c r="J380" s="11" t="str">
        <f t="shared" si="30"/>
        <v>IC.PU.060406</v>
      </c>
      <c r="K380" s="2" t="s">
        <v>1192</v>
      </c>
      <c r="L380" t="str">
        <f t="shared" si="31"/>
        <v>Occlusive Dressing</v>
      </c>
      <c r="M380" s="12" t="str">
        <f t="shared" si="32"/>
        <v>PI.IC.PU.060406.01</v>
      </c>
      <c r="N380" s="12"/>
      <c r="O380" s="12" t="str">
        <f t="shared" si="33"/>
        <v>PH.IC.PU.060406.01</v>
      </c>
      <c r="Q380" s="12" t="str">
        <f t="shared" si="34"/>
        <v>CL.IC.PU.060406.01</v>
      </c>
      <c r="R380" t="s">
        <v>1141</v>
      </c>
      <c r="S380">
        <v>96</v>
      </c>
    </row>
    <row r="381" spans="1:19" ht="15">
      <c r="A381" t="s">
        <v>7831</v>
      </c>
      <c r="C381" s="2" t="s">
        <v>6888</v>
      </c>
      <c r="E381" s="2" t="s">
        <v>948</v>
      </c>
      <c r="F381" t="s">
        <v>8328</v>
      </c>
      <c r="G381" t="s">
        <v>8210</v>
      </c>
      <c r="H381" s="22" t="s">
        <v>7284</v>
      </c>
      <c r="I381" t="s">
        <v>8210</v>
      </c>
      <c r="J381" s="11" t="str">
        <f t="shared" si="30"/>
        <v>IC.PU.060407</v>
      </c>
      <c r="K381" s="2" t="s">
        <v>1192</v>
      </c>
      <c r="L381" t="str">
        <f t="shared" si="31"/>
        <v>Commercial</v>
      </c>
      <c r="M381" s="12" t="str">
        <f t="shared" si="32"/>
        <v>PI.IC.PU.060407.01</v>
      </c>
      <c r="N381" s="12"/>
      <c r="O381" s="12" t="str">
        <f t="shared" si="33"/>
        <v>PH.IC.PU.060407.01</v>
      </c>
      <c r="Q381" s="12" t="str">
        <f t="shared" si="34"/>
        <v>CL.IC.PU.060407.01</v>
      </c>
      <c r="R381" t="s">
        <v>1141</v>
      </c>
      <c r="S381">
        <v>719</v>
      </c>
    </row>
    <row r="382" spans="1:19" ht="15">
      <c r="A382" t="s">
        <v>7831</v>
      </c>
      <c r="C382" s="2" t="s">
        <v>6888</v>
      </c>
      <c r="D382" t="s">
        <v>8211</v>
      </c>
      <c r="E382" s="2" t="s">
        <v>7071</v>
      </c>
      <c r="F382" t="s">
        <v>8328</v>
      </c>
      <c r="G382" t="s">
        <v>1832</v>
      </c>
      <c r="H382" s="22" t="s">
        <v>1396</v>
      </c>
      <c r="I382" t="s">
        <v>1833</v>
      </c>
      <c r="J382" s="11" t="str">
        <f t="shared" si="30"/>
        <v>IC.PU.060501</v>
      </c>
      <c r="K382" s="2" t="s">
        <v>1192</v>
      </c>
      <c r="L382" t="str">
        <f t="shared" si="31"/>
        <v xml:space="preserve">     Clean, dry and intact</v>
      </c>
      <c r="M382" s="12" t="str">
        <f t="shared" si="32"/>
        <v>PI.IC.PU.060501.01</v>
      </c>
      <c r="N382" s="12"/>
      <c r="O382" s="12" t="str">
        <f t="shared" si="33"/>
        <v>PH.IC.PU.060501.01</v>
      </c>
      <c r="Q382" s="12" t="str">
        <f t="shared" si="34"/>
        <v>CL.IC.PU.060501.01</v>
      </c>
    </row>
    <row r="383" spans="1:19" ht="15">
      <c r="A383" t="s">
        <v>7831</v>
      </c>
      <c r="C383" s="2" t="s">
        <v>6888</v>
      </c>
      <c r="E383" s="2" t="s">
        <v>7071</v>
      </c>
      <c r="F383" t="s">
        <v>8328</v>
      </c>
      <c r="G383" t="s">
        <v>2009</v>
      </c>
      <c r="H383" s="22" t="s">
        <v>1398</v>
      </c>
      <c r="I383" t="s">
        <v>2010</v>
      </c>
      <c r="J383" s="11" t="str">
        <f t="shared" si="30"/>
        <v>IC.PU.060502</v>
      </c>
      <c r="K383" s="2" t="s">
        <v>1192</v>
      </c>
      <c r="L383" t="str">
        <f t="shared" si="31"/>
        <v xml:space="preserve">     Reinforced: specify date/time</v>
      </c>
      <c r="M383" s="12" t="str">
        <f t="shared" si="32"/>
        <v>PI.IC.PU.060502.01</v>
      </c>
      <c r="N383" s="12"/>
      <c r="O383" s="12" t="str">
        <f t="shared" si="33"/>
        <v>PH.IC.PU.060502.01</v>
      </c>
      <c r="Q383" s="12" t="str">
        <f t="shared" si="34"/>
        <v>CL.IC.PU.060502.01</v>
      </c>
    </row>
    <row r="384" spans="1:19" ht="15">
      <c r="A384" t="s">
        <v>7831</v>
      </c>
      <c r="C384" s="2" t="s">
        <v>6888</v>
      </c>
      <c r="E384" s="2" t="s">
        <v>7071</v>
      </c>
      <c r="F384" t="s">
        <v>8328</v>
      </c>
      <c r="G384" t="s">
        <v>4590</v>
      </c>
      <c r="H384" s="22" t="s">
        <v>1400</v>
      </c>
      <c r="I384" t="s">
        <v>1811</v>
      </c>
      <c r="J384" s="11" t="str">
        <f t="shared" si="30"/>
        <v>IC.PU.060503</v>
      </c>
      <c r="K384" s="2" t="s">
        <v>1192</v>
      </c>
      <c r="L384" t="str">
        <f t="shared" si="31"/>
        <v xml:space="preserve">     Changed: specify date/time</v>
      </c>
      <c r="M384" s="12" t="str">
        <f t="shared" si="32"/>
        <v>PI.IC.PU.060503.01</v>
      </c>
      <c r="N384" s="12"/>
      <c r="O384" s="12" t="str">
        <f t="shared" si="33"/>
        <v>PH.IC.PU.060503.01</v>
      </c>
      <c r="Q384" s="12" t="str">
        <f t="shared" si="34"/>
        <v>CL.IC.PU.060503.01</v>
      </c>
    </row>
    <row r="385" spans="1:23" ht="15">
      <c r="A385" t="s">
        <v>7831</v>
      </c>
      <c r="C385" s="2" t="s">
        <v>6888</v>
      </c>
      <c r="E385" s="2" t="s">
        <v>7071</v>
      </c>
      <c r="F385" t="s">
        <v>8328</v>
      </c>
      <c r="G385" t="s">
        <v>6376</v>
      </c>
      <c r="H385" s="22" t="s">
        <v>7070</v>
      </c>
      <c r="I385" t="s">
        <v>6376</v>
      </c>
      <c r="J385" s="11" t="str">
        <f t="shared" si="30"/>
        <v>IC.PU.060504</v>
      </c>
      <c r="K385" s="2" t="s">
        <v>1192</v>
      </c>
      <c r="L385" t="str">
        <f t="shared" si="31"/>
        <v>Clean</v>
      </c>
      <c r="M385" s="12" t="str">
        <f t="shared" si="32"/>
        <v>PI.IC.PU.060504.01</v>
      </c>
      <c r="N385" s="12"/>
      <c r="O385" s="12" t="str">
        <f t="shared" si="33"/>
        <v>PH.IC.PU.060504.01</v>
      </c>
      <c r="Q385" s="12" t="str">
        <f t="shared" si="34"/>
        <v>CL.IC.PU.060504.01</v>
      </c>
      <c r="R385" t="s">
        <v>1141</v>
      </c>
      <c r="S385">
        <v>97</v>
      </c>
    </row>
    <row r="386" spans="1:23" ht="15">
      <c r="A386" t="s">
        <v>7831</v>
      </c>
      <c r="C386" s="2" t="s">
        <v>6888</v>
      </c>
      <c r="E386" s="2" t="s">
        <v>7071</v>
      </c>
      <c r="F386" t="s">
        <v>8328</v>
      </c>
      <c r="G386" t="s">
        <v>6314</v>
      </c>
      <c r="H386" s="22" t="s">
        <v>7071</v>
      </c>
      <c r="I386" t="s">
        <v>6314</v>
      </c>
      <c r="J386" s="11" t="str">
        <f t="shared" si="30"/>
        <v>IC.PU.060505</v>
      </c>
      <c r="K386" s="2" t="s">
        <v>1192</v>
      </c>
      <c r="L386" t="str">
        <f t="shared" si="31"/>
        <v>Dry</v>
      </c>
      <c r="M386" s="12" t="str">
        <f t="shared" si="32"/>
        <v>PI.IC.PU.060505.01</v>
      </c>
      <c r="N386" s="12"/>
      <c r="O386" s="12" t="str">
        <f t="shared" si="33"/>
        <v>PH.IC.PU.060505.01</v>
      </c>
      <c r="Q386" s="12" t="str">
        <f t="shared" si="34"/>
        <v>CL.IC.PU.060505.01</v>
      </c>
      <c r="R386" t="s">
        <v>1141</v>
      </c>
      <c r="S386">
        <v>97</v>
      </c>
    </row>
    <row r="387" spans="1:23" ht="15">
      <c r="A387" t="s">
        <v>7831</v>
      </c>
      <c r="C387" s="2" t="s">
        <v>6888</v>
      </c>
      <c r="E387" s="2" t="s">
        <v>7071</v>
      </c>
      <c r="F387" t="s">
        <v>8328</v>
      </c>
      <c r="G387" t="s">
        <v>4084</v>
      </c>
      <c r="H387" s="22" t="s">
        <v>6888</v>
      </c>
      <c r="I387" t="s">
        <v>4084</v>
      </c>
      <c r="J387" s="11" t="str">
        <f t="shared" si="30"/>
        <v>IC.PU.060506</v>
      </c>
      <c r="K387" s="2" t="s">
        <v>1192</v>
      </c>
      <c r="L387" t="str">
        <f t="shared" si="31"/>
        <v>Intact</v>
      </c>
      <c r="M387" s="12" t="str">
        <f t="shared" si="32"/>
        <v>PI.IC.PU.060506.01</v>
      </c>
      <c r="N387" s="12"/>
      <c r="O387" s="12" t="str">
        <f t="shared" si="33"/>
        <v>PH.IC.PU.060506.01</v>
      </c>
      <c r="Q387" s="12" t="str">
        <f t="shared" si="34"/>
        <v>CL.IC.PU.060506.01</v>
      </c>
      <c r="R387" t="s">
        <v>1141</v>
      </c>
      <c r="S387">
        <v>97</v>
      </c>
    </row>
    <row r="388" spans="1:23" ht="15">
      <c r="A388" t="s">
        <v>7831</v>
      </c>
      <c r="C388" s="2" t="s">
        <v>6888</v>
      </c>
      <c r="E388" s="2" t="s">
        <v>7071</v>
      </c>
      <c r="F388" t="s">
        <v>8328</v>
      </c>
      <c r="G388" t="s">
        <v>11280</v>
      </c>
      <c r="H388" s="22" t="s">
        <v>11367</v>
      </c>
      <c r="I388" t="s">
        <v>11280</v>
      </c>
      <c r="J388" s="11" t="str">
        <f t="shared" si="30"/>
        <v>IC.PU.060507</v>
      </c>
      <c r="K388" s="2" t="s">
        <v>1192</v>
      </c>
      <c r="L388" t="str">
        <f t="shared" si="31"/>
        <v>Stained</v>
      </c>
      <c r="M388" s="12" t="str">
        <f t="shared" si="32"/>
        <v>PI.IC.PU.060507.01</v>
      </c>
      <c r="N388" s="12"/>
      <c r="O388" s="12" t="str">
        <f t="shared" si="33"/>
        <v>PH.IC.PU.060507.01</v>
      </c>
      <c r="Q388" s="12" t="str">
        <f t="shared" si="34"/>
        <v>CL.IC.PU.060507.01</v>
      </c>
    </row>
    <row r="389" spans="1:23" ht="15">
      <c r="A389" t="s">
        <v>7831</v>
      </c>
      <c r="C389" s="2" t="s">
        <v>6888</v>
      </c>
      <c r="E389" s="2" t="s">
        <v>7071</v>
      </c>
      <c r="F389" t="s">
        <v>8328</v>
      </c>
      <c r="G389" t="s">
        <v>11281</v>
      </c>
      <c r="H389" s="22" t="s">
        <v>11369</v>
      </c>
      <c r="I389" t="s">
        <v>11147</v>
      </c>
      <c r="J389" s="11" t="str">
        <f t="shared" si="30"/>
        <v>IC.PU.060508</v>
      </c>
      <c r="K389" s="2" t="s">
        <v>1192</v>
      </c>
      <c r="L389" t="str">
        <f t="shared" si="31"/>
        <v>Saturated</v>
      </c>
      <c r="M389" s="12" t="str">
        <f t="shared" si="32"/>
        <v>PI.IC.PU.060508.01</v>
      </c>
      <c r="N389" s="12"/>
      <c r="O389" s="12" t="str">
        <f t="shared" si="33"/>
        <v>PH.IC.PU.060508.01</v>
      </c>
      <c r="Q389" s="12" t="str">
        <f t="shared" si="34"/>
        <v>CL.IC.PU.060508.01</v>
      </c>
      <c r="V389" t="s">
        <v>11282</v>
      </c>
      <c r="W389">
        <v>1054</v>
      </c>
    </row>
    <row r="390" spans="1:23" ht="15">
      <c r="A390" t="s">
        <v>7831</v>
      </c>
      <c r="C390" s="2" t="s">
        <v>6888</v>
      </c>
      <c r="D390" t="s">
        <v>4303</v>
      </c>
      <c r="E390" s="2" t="s">
        <v>6888</v>
      </c>
      <c r="F390" t="s">
        <v>8328</v>
      </c>
      <c r="G390" t="s">
        <v>8212</v>
      </c>
      <c r="H390" s="22" t="s">
        <v>1396</v>
      </c>
      <c r="I390" t="s">
        <v>1522</v>
      </c>
      <c r="J390" s="11" t="str">
        <f t="shared" si="30"/>
        <v>IC.PU.060601</v>
      </c>
      <c r="K390" s="2" t="s">
        <v>11324</v>
      </c>
      <c r="L390" t="str">
        <f t="shared" si="31"/>
        <v xml:space="preserve">     Cleansed with normal saline</v>
      </c>
      <c r="M390" s="12" t="str">
        <f t="shared" si="32"/>
        <v>PI.IC.PU.060601.01</v>
      </c>
      <c r="N390" s="12"/>
      <c r="O390" s="12" t="str">
        <f t="shared" si="33"/>
        <v>PH.IC.PU.060601.01</v>
      </c>
      <c r="Q390" s="12" t="str">
        <f t="shared" si="34"/>
        <v>CL.IC.PU.060601.01</v>
      </c>
    </row>
    <row r="391" spans="1:23" ht="15">
      <c r="A391" t="s">
        <v>7831</v>
      </c>
      <c r="C391" s="2" t="s">
        <v>6888</v>
      </c>
      <c r="E391" s="2" t="s">
        <v>6888</v>
      </c>
      <c r="F391" t="s">
        <v>8328</v>
      </c>
      <c r="G391" t="s">
        <v>8213</v>
      </c>
      <c r="H391" s="22" t="s">
        <v>1398</v>
      </c>
      <c r="I391" t="s">
        <v>2394</v>
      </c>
      <c r="J391" s="11" t="str">
        <f t="shared" si="30"/>
        <v>IC.PU.060602</v>
      </c>
      <c r="K391" s="2" t="s">
        <v>11324</v>
      </c>
      <c r="L391" t="str">
        <f t="shared" si="31"/>
        <v xml:space="preserve">     Cleansed with other: specify</v>
      </c>
      <c r="M391" s="12" t="str">
        <f t="shared" si="32"/>
        <v>PI.IC.PU.060602.01</v>
      </c>
      <c r="N391" s="12"/>
      <c r="O391" s="12" t="str">
        <f t="shared" si="33"/>
        <v>PH.IC.PU.060602.01</v>
      </c>
      <c r="Q391" s="12" t="str">
        <f t="shared" si="34"/>
        <v>CL.IC.PU.060602.01</v>
      </c>
    </row>
    <row r="392" spans="1:23" ht="15">
      <c r="A392" t="s">
        <v>7831</v>
      </c>
      <c r="C392" s="2" t="s">
        <v>6888</v>
      </c>
      <c r="E392" s="2" t="s">
        <v>6888</v>
      </c>
      <c r="F392" t="s">
        <v>8328</v>
      </c>
      <c r="G392" t="s">
        <v>1913</v>
      </c>
      <c r="H392" s="22" t="s">
        <v>1202</v>
      </c>
      <c r="I392" t="s">
        <v>1913</v>
      </c>
      <c r="J392" s="11" t="str">
        <f t="shared" ref="J392:J457" si="35">CONCATENATE("IC.PU.",C392,E392,H392)</f>
        <v>IC.PU.060603</v>
      </c>
      <c r="K392" s="2" t="s">
        <v>1192</v>
      </c>
      <c r="L392" t="str">
        <f t="shared" ref="L392:L457" si="36">G392</f>
        <v>Chlorhexidine</v>
      </c>
      <c r="M392" s="12" t="str">
        <f t="shared" ref="M392:M457" si="37">CONCATENATE("PI.",J392,".",K392)</f>
        <v>PI.IC.PU.060603.01</v>
      </c>
      <c r="N392" s="12"/>
      <c r="O392" s="12" t="str">
        <f t="shared" ref="O392:O457" si="38">CONCATENATE("PH.",J392,".",K392)</f>
        <v>PH.IC.PU.060603.01</v>
      </c>
      <c r="Q392" s="12" t="str">
        <f t="shared" ref="Q392:Q457" si="39">CONCATENATE("CL.",J392,".",K392)</f>
        <v>CL.IC.PU.060603.01</v>
      </c>
      <c r="R392" t="s">
        <v>1141</v>
      </c>
      <c r="S392">
        <v>717</v>
      </c>
    </row>
    <row r="393" spans="1:23" ht="15">
      <c r="A393" t="s">
        <v>7831</v>
      </c>
      <c r="C393" s="2" t="s">
        <v>6888</v>
      </c>
      <c r="E393" s="2" t="s">
        <v>6888</v>
      </c>
      <c r="F393" t="s">
        <v>8328</v>
      </c>
      <c r="G393" t="s">
        <v>8214</v>
      </c>
      <c r="H393" s="22" t="s">
        <v>948</v>
      </c>
      <c r="I393" t="s">
        <v>8214</v>
      </c>
      <c r="J393" s="11" t="str">
        <f t="shared" si="35"/>
        <v>IC.PU.060604</v>
      </c>
      <c r="K393" s="2" t="s">
        <v>11324</v>
      </c>
      <c r="L393" t="str">
        <f t="shared" si="36"/>
        <v>Betadine</v>
      </c>
      <c r="M393" s="12" t="str">
        <f t="shared" si="37"/>
        <v>PI.IC.PU.060604.01</v>
      </c>
      <c r="N393" s="12"/>
      <c r="O393" s="12" t="str">
        <f t="shared" si="38"/>
        <v>PH.IC.PU.060604.01</v>
      </c>
      <c r="Q393" s="12" t="str">
        <f t="shared" si="39"/>
        <v>CL.IC.PU.060604.01</v>
      </c>
      <c r="R393" t="s">
        <v>1141</v>
      </c>
      <c r="S393">
        <v>718</v>
      </c>
    </row>
    <row r="394" spans="1:23" ht="15">
      <c r="A394" t="s">
        <v>7831</v>
      </c>
      <c r="C394" s="2" t="s">
        <v>6888</v>
      </c>
      <c r="D394" t="s">
        <v>8215</v>
      </c>
      <c r="E394" s="2" t="s">
        <v>7284</v>
      </c>
      <c r="F394" t="s">
        <v>8328</v>
      </c>
      <c r="G394" t="s">
        <v>8066</v>
      </c>
      <c r="H394" s="22" t="s">
        <v>1396</v>
      </c>
      <c r="I394" t="s">
        <v>1001</v>
      </c>
      <c r="J394" s="11" t="str">
        <f t="shared" si="35"/>
        <v>IC.PU.060701</v>
      </c>
      <c r="K394" s="2" t="s">
        <v>11324</v>
      </c>
      <c r="L394" t="str">
        <f t="shared" si="36"/>
        <v xml:space="preserve">     Exudate none</v>
      </c>
      <c r="M394" s="12" t="str">
        <f t="shared" si="37"/>
        <v>PI.IC.PU.060701.01</v>
      </c>
      <c r="N394" s="12"/>
      <c r="O394" s="12" t="str">
        <f t="shared" si="38"/>
        <v>PH.IC.PU.060701.01</v>
      </c>
      <c r="Q394" s="12" t="str">
        <f t="shared" si="39"/>
        <v>CL.IC.PU.060701.01</v>
      </c>
    </row>
    <row r="395" spans="1:23" ht="15">
      <c r="A395" t="s">
        <v>7831</v>
      </c>
      <c r="C395" s="2" t="s">
        <v>6888</v>
      </c>
      <c r="E395" s="2" t="s">
        <v>7284</v>
      </c>
      <c r="F395" t="s">
        <v>8328</v>
      </c>
      <c r="G395" t="s">
        <v>3</v>
      </c>
      <c r="H395" s="22" t="s">
        <v>1398</v>
      </c>
      <c r="I395" t="s">
        <v>2590</v>
      </c>
      <c r="J395" s="11" t="str">
        <f t="shared" si="35"/>
        <v>IC.PU.060702</v>
      </c>
      <c r="K395" s="2" t="s">
        <v>11324</v>
      </c>
      <c r="L395" t="str">
        <f t="shared" si="36"/>
        <v xml:space="preserve">     Exudate Serosanguineous</v>
      </c>
      <c r="M395" s="12" t="str">
        <f t="shared" si="37"/>
        <v>PI.IC.PU.060702.01</v>
      </c>
      <c r="N395" s="12"/>
      <c r="O395" s="12" t="str">
        <f t="shared" si="38"/>
        <v>PH.IC.PU.060702.01</v>
      </c>
      <c r="Q395" s="12" t="str">
        <f t="shared" si="39"/>
        <v>CL.IC.PU.060702.01</v>
      </c>
    </row>
    <row r="396" spans="1:23" ht="15">
      <c r="A396" t="s">
        <v>7831</v>
      </c>
      <c r="C396" s="2" t="s">
        <v>6888</v>
      </c>
      <c r="E396" s="2" t="s">
        <v>7284</v>
      </c>
      <c r="F396" t="s">
        <v>8328</v>
      </c>
      <c r="G396" t="s">
        <v>8082</v>
      </c>
      <c r="H396" s="22" t="s">
        <v>1400</v>
      </c>
      <c r="I396" t="s">
        <v>1438</v>
      </c>
      <c r="J396" s="11" t="str">
        <f t="shared" si="35"/>
        <v>IC.PU.060703</v>
      </c>
      <c r="K396" s="2" t="s">
        <v>11324</v>
      </c>
      <c r="L396" t="str">
        <f t="shared" si="36"/>
        <v xml:space="preserve">     Exudate bloody</v>
      </c>
      <c r="M396" s="12" t="str">
        <f t="shared" si="37"/>
        <v>PI.IC.PU.060703.01</v>
      </c>
      <c r="N396" s="12"/>
      <c r="O396" s="12" t="str">
        <f t="shared" si="38"/>
        <v>PH.IC.PU.060703.01</v>
      </c>
      <c r="Q396" s="12" t="str">
        <f t="shared" si="39"/>
        <v>CL.IC.PU.060703.01</v>
      </c>
    </row>
    <row r="397" spans="1:23" ht="15">
      <c r="A397" t="s">
        <v>7831</v>
      </c>
      <c r="C397" s="2" t="s">
        <v>6888</v>
      </c>
      <c r="E397" s="2" t="s">
        <v>7284</v>
      </c>
      <c r="F397" t="s">
        <v>8328</v>
      </c>
      <c r="G397" t="s">
        <v>8083</v>
      </c>
      <c r="H397" s="22" t="s">
        <v>1402</v>
      </c>
      <c r="I397" t="s">
        <v>1637</v>
      </c>
      <c r="J397" s="11" t="str">
        <f t="shared" si="35"/>
        <v>IC.PU.060704</v>
      </c>
      <c r="K397" s="2" t="s">
        <v>1192</v>
      </c>
      <c r="L397" t="str">
        <f t="shared" si="36"/>
        <v xml:space="preserve">     Exudate serous</v>
      </c>
      <c r="M397" s="12" t="str">
        <f t="shared" si="37"/>
        <v>PI.IC.PU.060704.01</v>
      </c>
      <c r="N397" s="12"/>
      <c r="O397" s="12" t="str">
        <f t="shared" si="38"/>
        <v>PH.IC.PU.060704.01</v>
      </c>
      <c r="Q397" s="12" t="str">
        <f t="shared" si="39"/>
        <v>CL.IC.PU.060704.01</v>
      </c>
    </row>
    <row r="398" spans="1:23" ht="15">
      <c r="A398" t="s">
        <v>7831</v>
      </c>
      <c r="C398" s="2" t="s">
        <v>6888</v>
      </c>
      <c r="E398" s="2" t="s">
        <v>7284</v>
      </c>
      <c r="F398" t="s">
        <v>8328</v>
      </c>
      <c r="G398" t="s">
        <v>8084</v>
      </c>
      <c r="H398" s="22" t="s">
        <v>1404</v>
      </c>
      <c r="I398" t="s">
        <v>1643</v>
      </c>
      <c r="J398" s="11" t="str">
        <f t="shared" si="35"/>
        <v>IC.PU.060705</v>
      </c>
      <c r="K398" s="2" t="s">
        <v>1192</v>
      </c>
      <c r="L398" t="str">
        <f t="shared" si="36"/>
        <v xml:space="preserve">     Exudate purulent</v>
      </c>
      <c r="M398" s="12" t="str">
        <f t="shared" si="37"/>
        <v>PI.IC.PU.060705.01</v>
      </c>
      <c r="N398" s="12"/>
      <c r="O398" s="12" t="str">
        <f t="shared" si="38"/>
        <v>PH.IC.PU.060705.01</v>
      </c>
      <c r="Q398" s="12" t="str">
        <f t="shared" si="39"/>
        <v>CL.IC.PU.060705.01</v>
      </c>
    </row>
    <row r="399" spans="1:23" ht="15">
      <c r="A399" t="s">
        <v>7831</v>
      </c>
      <c r="C399" s="2" t="s">
        <v>6888</v>
      </c>
      <c r="D399" t="s">
        <v>8085</v>
      </c>
      <c r="E399" s="2" t="s">
        <v>10093</v>
      </c>
      <c r="F399" t="s">
        <v>8328</v>
      </c>
      <c r="G399" t="s">
        <v>1968</v>
      </c>
      <c r="H399" s="22" t="s">
        <v>1396</v>
      </c>
      <c r="I399" t="s">
        <v>1188</v>
      </c>
      <c r="J399" s="11" t="str">
        <f t="shared" si="35"/>
        <v>IC.PU.060801</v>
      </c>
      <c r="K399" s="2" t="s">
        <v>1192</v>
      </c>
      <c r="L399" t="str">
        <f t="shared" si="36"/>
        <v xml:space="preserve">     None</v>
      </c>
      <c r="M399" s="12" t="str">
        <f t="shared" si="37"/>
        <v>PI.IC.PU.060801.01</v>
      </c>
      <c r="N399" s="12"/>
      <c r="O399" s="12" t="str">
        <f t="shared" si="38"/>
        <v>PH.IC.PU.060801.01</v>
      </c>
      <c r="Q399" s="12" t="str">
        <f t="shared" si="39"/>
        <v>CL.IC.PU.060801.01</v>
      </c>
    </row>
    <row r="400" spans="1:23" ht="15">
      <c r="A400" t="s">
        <v>7831</v>
      </c>
      <c r="C400" s="2" t="s">
        <v>6888</v>
      </c>
      <c r="E400" s="2" t="s">
        <v>10093</v>
      </c>
      <c r="F400" t="s">
        <v>8328</v>
      </c>
      <c r="G400" t="s">
        <v>8400</v>
      </c>
      <c r="H400" s="22" t="s">
        <v>1398</v>
      </c>
      <c r="I400" t="s">
        <v>3800</v>
      </c>
      <c r="J400" s="11" t="str">
        <f t="shared" si="35"/>
        <v>IC.PU.060802</v>
      </c>
      <c r="K400" s="2" t="s">
        <v>1192</v>
      </c>
      <c r="L400" t="str">
        <f t="shared" si="36"/>
        <v xml:space="preserve">     Exudate amount scant</v>
      </c>
      <c r="M400" s="12" t="str">
        <f t="shared" si="37"/>
        <v>PI.IC.PU.060802.01</v>
      </c>
      <c r="N400" s="12"/>
      <c r="O400" s="12" t="str">
        <f t="shared" si="38"/>
        <v>PH.IC.PU.060802.01</v>
      </c>
      <c r="Q400" s="12" t="str">
        <f t="shared" si="39"/>
        <v>CL.IC.PU.060802.01</v>
      </c>
    </row>
    <row r="401" spans="1:19" ht="15">
      <c r="A401" t="s">
        <v>7831</v>
      </c>
      <c r="C401" s="2" t="s">
        <v>6888</v>
      </c>
      <c r="E401" s="2" t="s">
        <v>10093</v>
      </c>
      <c r="F401" t="s">
        <v>8328</v>
      </c>
      <c r="G401" t="s">
        <v>8401</v>
      </c>
      <c r="H401" s="22" t="s">
        <v>1400</v>
      </c>
      <c r="I401" t="s">
        <v>4203</v>
      </c>
      <c r="J401" s="11" t="str">
        <f t="shared" si="35"/>
        <v>IC.PU.060803</v>
      </c>
      <c r="K401" s="2" t="s">
        <v>1192</v>
      </c>
      <c r="L401" t="str">
        <f t="shared" si="36"/>
        <v xml:space="preserve">     Exudate amount small</v>
      </c>
      <c r="M401" s="12" t="str">
        <f t="shared" si="37"/>
        <v>PI.IC.PU.060803.01</v>
      </c>
      <c r="N401" s="12"/>
      <c r="O401" s="12" t="str">
        <f t="shared" si="38"/>
        <v>PH.IC.PU.060803.01</v>
      </c>
      <c r="Q401" s="12" t="str">
        <f t="shared" si="39"/>
        <v>CL.IC.PU.060803.01</v>
      </c>
    </row>
    <row r="402" spans="1:19" ht="15">
      <c r="A402" t="s">
        <v>7831</v>
      </c>
      <c r="C402" s="2" t="s">
        <v>6888</v>
      </c>
      <c r="E402" s="2" t="s">
        <v>10093</v>
      </c>
      <c r="F402" t="s">
        <v>8328</v>
      </c>
      <c r="G402" t="s">
        <v>8402</v>
      </c>
      <c r="H402" s="22" t="s">
        <v>1402</v>
      </c>
      <c r="I402" t="s">
        <v>3266</v>
      </c>
      <c r="J402" s="11" t="str">
        <f t="shared" si="35"/>
        <v>IC.PU.060804</v>
      </c>
      <c r="K402" s="2" t="s">
        <v>1192</v>
      </c>
      <c r="L402" t="str">
        <f t="shared" si="36"/>
        <v xml:space="preserve">     Exudate amount moderate</v>
      </c>
      <c r="M402" s="12" t="str">
        <f t="shared" si="37"/>
        <v>PI.IC.PU.060804.01</v>
      </c>
      <c r="N402" s="12"/>
      <c r="O402" s="12" t="str">
        <f t="shared" si="38"/>
        <v>PH.IC.PU.060804.01</v>
      </c>
      <c r="Q402" s="12" t="str">
        <f t="shared" si="39"/>
        <v>CL.IC.PU.060804.01</v>
      </c>
    </row>
    <row r="403" spans="1:19" ht="15">
      <c r="A403" t="s">
        <v>7831</v>
      </c>
      <c r="C403" s="2" t="s">
        <v>6888</v>
      </c>
      <c r="E403" s="2" t="s">
        <v>10093</v>
      </c>
      <c r="F403" t="s">
        <v>8328</v>
      </c>
      <c r="G403" t="s">
        <v>8243</v>
      </c>
      <c r="H403" s="22" t="s">
        <v>1404</v>
      </c>
      <c r="I403" t="s">
        <v>4206</v>
      </c>
      <c r="J403" s="11" t="str">
        <f t="shared" si="35"/>
        <v>IC.PU.060805</v>
      </c>
      <c r="K403" s="2" t="s">
        <v>1192</v>
      </c>
      <c r="L403" t="str">
        <f t="shared" si="36"/>
        <v xml:space="preserve">     Exudate amount large</v>
      </c>
      <c r="M403" s="12" t="str">
        <f t="shared" si="37"/>
        <v>PI.IC.PU.060805.01</v>
      </c>
      <c r="N403" s="12"/>
      <c r="O403" s="12" t="str">
        <f t="shared" si="38"/>
        <v>PH.IC.PU.060805.01</v>
      </c>
      <c r="Q403" s="12" t="str">
        <f t="shared" si="39"/>
        <v>CL.IC.PU.060805.01</v>
      </c>
    </row>
    <row r="404" spans="1:19" ht="15">
      <c r="A404" t="s">
        <v>7831</v>
      </c>
      <c r="C404" s="2" t="s">
        <v>6888</v>
      </c>
      <c r="D404" t="s">
        <v>8244</v>
      </c>
      <c r="E404" s="2" t="s">
        <v>10095</v>
      </c>
      <c r="F404" t="s">
        <v>8328</v>
      </c>
      <c r="G404" t="s">
        <v>8245</v>
      </c>
      <c r="H404" s="22" t="s">
        <v>1396</v>
      </c>
      <c r="I404" t="s">
        <v>1674</v>
      </c>
      <c r="J404" s="11" t="str">
        <f t="shared" si="35"/>
        <v>IC.PU.060901</v>
      </c>
      <c r="K404" s="2" t="s">
        <v>1192</v>
      </c>
      <c r="L404" t="str">
        <f t="shared" si="36"/>
        <v xml:space="preserve">     Exudate drainage unchanged</v>
      </c>
      <c r="M404" s="12" t="str">
        <f t="shared" si="37"/>
        <v>PI.IC.PU.060901.01</v>
      </c>
      <c r="N404" s="12"/>
      <c r="O404" s="12" t="str">
        <f t="shared" si="38"/>
        <v>PH.IC.PU.060901.01</v>
      </c>
      <c r="Q404" s="12" t="str">
        <f t="shared" si="39"/>
        <v>CL.IC.PU.060901.01</v>
      </c>
    </row>
    <row r="405" spans="1:19" ht="15">
      <c r="A405" t="s">
        <v>7831</v>
      </c>
      <c r="C405" s="2" t="s">
        <v>6888</v>
      </c>
      <c r="E405" s="2" t="s">
        <v>10095</v>
      </c>
      <c r="F405" t="s">
        <v>8328</v>
      </c>
      <c r="G405" t="s">
        <v>8246</v>
      </c>
      <c r="H405" s="22" t="s">
        <v>1398</v>
      </c>
      <c r="I405" t="s">
        <v>1673</v>
      </c>
      <c r="J405" s="11" t="str">
        <f t="shared" si="35"/>
        <v>IC.PU.060902</v>
      </c>
      <c r="K405" s="2" t="s">
        <v>1192</v>
      </c>
      <c r="L405" t="str">
        <f t="shared" si="36"/>
        <v xml:space="preserve">     Exudate drainage decreasing</v>
      </c>
      <c r="M405" s="12" t="str">
        <f t="shared" si="37"/>
        <v>PI.IC.PU.060902.01</v>
      </c>
      <c r="N405" s="12"/>
      <c r="O405" s="12" t="str">
        <f t="shared" si="38"/>
        <v>PH.IC.PU.060902.01</v>
      </c>
      <c r="Q405" s="12" t="str">
        <f t="shared" si="39"/>
        <v>CL.IC.PU.060902.01</v>
      </c>
    </row>
    <row r="406" spans="1:19" ht="15">
      <c r="A406" t="s">
        <v>7831</v>
      </c>
      <c r="C406" s="2" t="s">
        <v>6888</v>
      </c>
      <c r="E406" s="2" t="s">
        <v>10095</v>
      </c>
      <c r="F406" t="s">
        <v>8328</v>
      </c>
      <c r="G406" t="s">
        <v>8247</v>
      </c>
      <c r="H406" s="22" t="s">
        <v>1400</v>
      </c>
      <c r="I406" t="s">
        <v>1841</v>
      </c>
      <c r="J406" s="11" t="str">
        <f t="shared" si="35"/>
        <v>IC.PU.060903</v>
      </c>
      <c r="K406" s="2" t="s">
        <v>1192</v>
      </c>
      <c r="L406" t="str">
        <f t="shared" si="36"/>
        <v xml:space="preserve">     Exudate drainage increasing</v>
      </c>
      <c r="M406" s="12" t="str">
        <f t="shared" si="37"/>
        <v>PI.IC.PU.060903.01</v>
      </c>
      <c r="N406" s="12"/>
      <c r="O406" s="12" t="str">
        <f t="shared" si="38"/>
        <v>PH.IC.PU.060903.01</v>
      </c>
      <c r="Q406" s="12" t="str">
        <f t="shared" si="39"/>
        <v>CL.IC.PU.060903.01</v>
      </c>
    </row>
    <row r="407" spans="1:19" ht="15">
      <c r="A407" t="s">
        <v>7831</v>
      </c>
      <c r="C407" s="2" t="s">
        <v>6888</v>
      </c>
      <c r="D407" t="s">
        <v>8248</v>
      </c>
      <c r="E407" s="2" t="s">
        <v>10905</v>
      </c>
      <c r="F407" t="s">
        <v>8329</v>
      </c>
      <c r="G407" t="s">
        <v>2789</v>
      </c>
      <c r="H407" s="22" t="s">
        <v>1396</v>
      </c>
      <c r="I407" t="s">
        <v>2789</v>
      </c>
      <c r="J407" s="11" t="str">
        <f t="shared" si="35"/>
        <v>IC.PU.061001</v>
      </c>
      <c r="K407" s="2" t="s">
        <v>1192</v>
      </c>
      <c r="L407" t="str">
        <f t="shared" si="36"/>
        <v>Present</v>
      </c>
      <c r="M407" s="12" t="str">
        <f t="shared" si="37"/>
        <v>PI.IC.PU.061001.01</v>
      </c>
      <c r="N407" s="12"/>
      <c r="O407" s="12" t="str">
        <f t="shared" si="38"/>
        <v>PH.IC.PU.061001.01</v>
      </c>
      <c r="Q407" s="12" t="str">
        <f t="shared" si="39"/>
        <v>CL.IC.PU.061001.01</v>
      </c>
    </row>
    <row r="408" spans="1:19" ht="15">
      <c r="A408" t="s">
        <v>7831</v>
      </c>
      <c r="C408" s="2" t="s">
        <v>6888</v>
      </c>
      <c r="E408" s="2" t="s">
        <v>10905</v>
      </c>
      <c r="F408" t="s">
        <v>8329</v>
      </c>
      <c r="G408" t="s">
        <v>2790</v>
      </c>
      <c r="H408" s="22" t="s">
        <v>1398</v>
      </c>
      <c r="I408" t="s">
        <v>2790</v>
      </c>
      <c r="J408" s="11" t="str">
        <f t="shared" si="35"/>
        <v>IC.PU.061002</v>
      </c>
      <c r="K408" s="2" t="s">
        <v>1192</v>
      </c>
      <c r="L408" t="str">
        <f t="shared" si="36"/>
        <v>Absent</v>
      </c>
      <c r="M408" s="12" t="str">
        <f t="shared" si="37"/>
        <v>PI.IC.PU.061002.01</v>
      </c>
      <c r="N408" s="12"/>
      <c r="O408" s="12" t="str">
        <f t="shared" si="38"/>
        <v>PH.IC.PU.061002.01</v>
      </c>
      <c r="Q408" s="12" t="str">
        <f t="shared" si="39"/>
        <v>CL.IC.PU.061002.01</v>
      </c>
    </row>
    <row r="409" spans="1:19" ht="15">
      <c r="A409" t="s">
        <v>7831</v>
      </c>
      <c r="C409" s="2" t="s">
        <v>6888</v>
      </c>
      <c r="D409" t="s">
        <v>5981</v>
      </c>
      <c r="E409" s="2" t="s">
        <v>8048</v>
      </c>
      <c r="F409" t="s">
        <v>8330</v>
      </c>
      <c r="G409" t="s">
        <v>8087</v>
      </c>
      <c r="H409" s="22" t="s">
        <v>1396</v>
      </c>
      <c r="I409" t="s">
        <v>8088</v>
      </c>
      <c r="J409" s="11" t="str">
        <f t="shared" si="35"/>
        <v>IC.PU.061101</v>
      </c>
      <c r="K409" s="2" t="s">
        <v>1192</v>
      </c>
      <c r="L409" t="str">
        <f t="shared" si="36"/>
        <v>Anterior right</v>
      </c>
      <c r="M409" s="12" t="str">
        <f t="shared" si="37"/>
        <v>PI.IC.PU.061101.01</v>
      </c>
      <c r="N409" s="12"/>
      <c r="O409" s="12" t="str">
        <f t="shared" si="38"/>
        <v>PH.IC.PU.061101.01</v>
      </c>
      <c r="Q409" s="12" t="str">
        <f t="shared" si="39"/>
        <v>CL.IC.PU.061101.01</v>
      </c>
    </row>
    <row r="410" spans="1:19" ht="15">
      <c r="A410" t="s">
        <v>7831</v>
      </c>
      <c r="C410" s="2" t="s">
        <v>6888</v>
      </c>
      <c r="E410" s="2" t="s">
        <v>8048</v>
      </c>
      <c r="F410" t="s">
        <v>8330</v>
      </c>
      <c r="G410" t="s">
        <v>7925</v>
      </c>
      <c r="H410" s="22" t="s">
        <v>1398</v>
      </c>
      <c r="I410" t="s">
        <v>8090</v>
      </c>
      <c r="J410" s="11" t="str">
        <f t="shared" si="35"/>
        <v>IC.PU.061102</v>
      </c>
      <c r="K410" s="2" t="s">
        <v>1192</v>
      </c>
      <c r="L410" t="str">
        <f t="shared" si="36"/>
        <v>Anterior left</v>
      </c>
      <c r="M410" s="12" t="str">
        <f t="shared" si="37"/>
        <v>PI.IC.PU.061102.01</v>
      </c>
      <c r="N410" s="12"/>
      <c r="O410" s="12" t="str">
        <f t="shared" si="38"/>
        <v>PH.IC.PU.061102.01</v>
      </c>
      <c r="Q410" s="12" t="str">
        <f t="shared" si="39"/>
        <v>CL.IC.PU.061102.01</v>
      </c>
    </row>
    <row r="411" spans="1:19" ht="15">
      <c r="A411" t="s">
        <v>7831</v>
      </c>
      <c r="C411" s="2" t="s">
        <v>6888</v>
      </c>
      <c r="E411" s="2" t="s">
        <v>8048</v>
      </c>
      <c r="F411" t="s">
        <v>8330</v>
      </c>
      <c r="G411" t="s">
        <v>4801</v>
      </c>
      <c r="H411" s="22" t="s">
        <v>1400</v>
      </c>
      <c r="I411" t="s">
        <v>4801</v>
      </c>
      <c r="J411" s="11" t="str">
        <f t="shared" si="35"/>
        <v>IC.PU.061103</v>
      </c>
      <c r="K411" s="2" t="s">
        <v>1192</v>
      </c>
      <c r="L411" t="str">
        <f t="shared" si="36"/>
        <v>Mediastinal</v>
      </c>
      <c r="M411" s="12" t="str">
        <f t="shared" si="37"/>
        <v>PI.IC.PU.061103.01</v>
      </c>
      <c r="N411" s="12"/>
      <c r="O411" s="12" t="str">
        <f t="shared" si="38"/>
        <v>PH.IC.PU.061103.01</v>
      </c>
      <c r="Q411" s="12" t="str">
        <f t="shared" si="39"/>
        <v>CL.IC.PU.061103.01</v>
      </c>
    </row>
    <row r="412" spans="1:19" ht="15">
      <c r="A412" t="s">
        <v>7831</v>
      </c>
      <c r="C412" s="2" t="s">
        <v>6888</v>
      </c>
      <c r="E412" s="2" t="s">
        <v>8048</v>
      </c>
      <c r="F412" t="s">
        <v>8330</v>
      </c>
      <c r="G412" t="s">
        <v>8091</v>
      </c>
      <c r="H412" s="22" t="s">
        <v>1402</v>
      </c>
      <c r="I412" t="s">
        <v>8091</v>
      </c>
      <c r="J412" s="11" t="str">
        <f t="shared" si="35"/>
        <v>IC.PU.061104</v>
      </c>
      <c r="K412" s="2" t="s">
        <v>1192</v>
      </c>
      <c r="L412" t="str">
        <f t="shared" si="36"/>
        <v>Pleural</v>
      </c>
      <c r="M412" s="12" t="str">
        <f t="shared" si="37"/>
        <v>PI.IC.PU.061104.01</v>
      </c>
      <c r="N412" s="12"/>
      <c r="O412" s="12" t="str">
        <f t="shared" si="38"/>
        <v>PH.IC.PU.061104.01</v>
      </c>
      <c r="Q412" s="12" t="str">
        <f t="shared" si="39"/>
        <v>CL.IC.PU.061104.01</v>
      </c>
    </row>
    <row r="413" spans="1:19" ht="15">
      <c r="A413" t="s">
        <v>7831</v>
      </c>
      <c r="C413" s="2" t="s">
        <v>6888</v>
      </c>
      <c r="E413" s="2" t="s">
        <v>8048</v>
      </c>
      <c r="F413" t="s">
        <v>8330</v>
      </c>
      <c r="G413" t="s">
        <v>8092</v>
      </c>
      <c r="H413" s="22" t="s">
        <v>1404</v>
      </c>
      <c r="I413" t="s">
        <v>8093</v>
      </c>
      <c r="J413" s="11" t="str">
        <f t="shared" si="35"/>
        <v>IC.PU.061105</v>
      </c>
      <c r="K413" s="2" t="s">
        <v>1192</v>
      </c>
      <c r="L413" t="str">
        <f t="shared" si="36"/>
        <v>Posterior right</v>
      </c>
      <c r="M413" s="12" t="str">
        <f t="shared" si="37"/>
        <v>PI.IC.PU.061105.01</v>
      </c>
      <c r="N413" s="12"/>
      <c r="O413" s="12" t="str">
        <f t="shared" si="38"/>
        <v>PH.IC.PU.061105.01</v>
      </c>
      <c r="Q413" s="12" t="str">
        <f t="shared" si="39"/>
        <v>CL.IC.PU.061105.01</v>
      </c>
    </row>
    <row r="414" spans="1:19" ht="15">
      <c r="A414" t="s">
        <v>7831</v>
      </c>
      <c r="C414" s="2" t="s">
        <v>6888</v>
      </c>
      <c r="E414" s="2" t="s">
        <v>8048</v>
      </c>
      <c r="F414" t="s">
        <v>8330</v>
      </c>
      <c r="G414" t="s">
        <v>8094</v>
      </c>
      <c r="H414" s="22" t="s">
        <v>1406</v>
      </c>
      <c r="I414" t="s">
        <v>8095</v>
      </c>
      <c r="J414" s="11" t="str">
        <f t="shared" si="35"/>
        <v>IC.PU.061106</v>
      </c>
      <c r="K414" s="2" t="s">
        <v>1192</v>
      </c>
      <c r="L414" t="str">
        <f t="shared" si="36"/>
        <v>Posterior left</v>
      </c>
      <c r="M414" s="12" t="str">
        <f t="shared" si="37"/>
        <v>PI.IC.PU.061106.01</v>
      </c>
      <c r="N414" s="12"/>
      <c r="O414" s="12" t="str">
        <f t="shared" si="38"/>
        <v>PH.IC.PU.061106.01</v>
      </c>
      <c r="Q414" s="12" t="str">
        <f t="shared" si="39"/>
        <v>CL.IC.PU.061106.01</v>
      </c>
    </row>
    <row r="415" spans="1:19" ht="15">
      <c r="A415" t="s">
        <v>7831</v>
      </c>
      <c r="C415" s="2" t="s">
        <v>6888</v>
      </c>
      <c r="E415" s="2" t="s">
        <v>8048</v>
      </c>
      <c r="F415" t="s">
        <v>8330</v>
      </c>
      <c r="G415" t="s">
        <v>383</v>
      </c>
      <c r="H415" s="22" t="s">
        <v>7284</v>
      </c>
      <c r="I415" t="s">
        <v>8096</v>
      </c>
      <c r="J415" s="11" t="str">
        <f t="shared" si="35"/>
        <v>IC.PU.061107</v>
      </c>
      <c r="K415" s="2" t="s">
        <v>11324</v>
      </c>
      <c r="L415" t="str">
        <f t="shared" si="36"/>
        <v>Mediastinal Sump</v>
      </c>
      <c r="M415" s="12" t="str">
        <f t="shared" si="37"/>
        <v>PI.IC.PU.061107.01</v>
      </c>
      <c r="N415" s="12"/>
      <c r="O415" s="12" t="str">
        <f t="shared" si="38"/>
        <v>PH.IC.PU.061107.01</v>
      </c>
      <c r="Q415" s="12" t="str">
        <f t="shared" si="39"/>
        <v>CL.IC.PU.061107.01</v>
      </c>
      <c r="R415" t="s">
        <v>1141</v>
      </c>
      <c r="S415">
        <v>100</v>
      </c>
    </row>
    <row r="416" spans="1:19" ht="15">
      <c r="A416" t="s">
        <v>7831</v>
      </c>
      <c r="C416" s="2" t="s">
        <v>6888</v>
      </c>
      <c r="D416" t="s">
        <v>5578</v>
      </c>
      <c r="E416" s="2" t="s">
        <v>11023</v>
      </c>
      <c r="F416" t="s">
        <v>8331</v>
      </c>
      <c r="G416" t="s">
        <v>1968</v>
      </c>
      <c r="H416" s="22" t="s">
        <v>1396</v>
      </c>
      <c r="I416" t="s">
        <v>1001</v>
      </c>
      <c r="J416" s="11" t="str">
        <f t="shared" si="35"/>
        <v>IC.PU.061201</v>
      </c>
      <c r="K416" s="2" t="s">
        <v>11324</v>
      </c>
      <c r="L416" t="str">
        <f t="shared" si="36"/>
        <v xml:space="preserve">     None</v>
      </c>
      <c r="M416" s="12" t="str">
        <f t="shared" si="37"/>
        <v>PI.IC.PU.061201.01</v>
      </c>
      <c r="N416" s="12"/>
      <c r="O416" s="12" t="str">
        <f t="shared" si="38"/>
        <v>PH.IC.PU.061201.01</v>
      </c>
      <c r="Q416" s="12" t="str">
        <f t="shared" si="39"/>
        <v>CL.IC.PU.061201.01</v>
      </c>
    </row>
    <row r="417" spans="1:17" ht="15">
      <c r="A417" t="s">
        <v>7831</v>
      </c>
      <c r="C417" s="2" t="s">
        <v>6888</v>
      </c>
      <c r="E417" s="2" t="s">
        <v>11023</v>
      </c>
      <c r="F417" t="s">
        <v>8331</v>
      </c>
      <c r="G417" t="s">
        <v>1773</v>
      </c>
      <c r="H417" s="22" t="s">
        <v>1398</v>
      </c>
      <c r="I417" t="s">
        <v>3343</v>
      </c>
      <c r="J417" s="11" t="str">
        <f t="shared" si="35"/>
        <v>IC.PU.061202</v>
      </c>
      <c r="K417" s="2" t="s">
        <v>1192</v>
      </c>
      <c r="L417" t="str">
        <f t="shared" si="36"/>
        <v xml:space="preserve">     Sutured</v>
      </c>
      <c r="M417" s="12" t="str">
        <f t="shared" si="37"/>
        <v>PI.IC.PU.061202.01</v>
      </c>
      <c r="N417" s="12"/>
      <c r="O417" s="12" t="str">
        <f t="shared" si="38"/>
        <v>PH.IC.PU.061202.01</v>
      </c>
      <c r="Q417" s="12" t="str">
        <f t="shared" si="39"/>
        <v>CL.IC.PU.061202.01</v>
      </c>
    </row>
    <row r="418" spans="1:17" ht="15">
      <c r="A418" t="s">
        <v>7831</v>
      </c>
      <c r="C418" s="2" t="s">
        <v>6888</v>
      </c>
      <c r="E418" s="2" t="s">
        <v>11023</v>
      </c>
      <c r="F418" t="s">
        <v>8331</v>
      </c>
      <c r="G418" t="s">
        <v>8098</v>
      </c>
      <c r="H418" s="22" t="s">
        <v>1400</v>
      </c>
      <c r="I418" t="s">
        <v>1772</v>
      </c>
      <c r="J418" s="11" t="str">
        <f t="shared" si="35"/>
        <v>IC.PU.061203</v>
      </c>
      <c r="K418" s="2" t="s">
        <v>1192</v>
      </c>
      <c r="L418" t="str">
        <f t="shared" si="36"/>
        <v xml:space="preserve">     Commercial device</v>
      </c>
      <c r="M418" s="12" t="str">
        <f t="shared" si="37"/>
        <v>PI.IC.PU.061203.01</v>
      </c>
      <c r="N418" s="12"/>
      <c r="O418" s="12" t="str">
        <f t="shared" si="38"/>
        <v>PH.IC.PU.061203.01</v>
      </c>
      <c r="Q418" s="12" t="str">
        <f t="shared" si="39"/>
        <v>CL.IC.PU.061203.01</v>
      </c>
    </row>
    <row r="419" spans="1:17" ht="15">
      <c r="A419" t="s">
        <v>7831</v>
      </c>
      <c r="C419" s="2" t="s">
        <v>6888</v>
      </c>
      <c r="D419" t="s">
        <v>8099</v>
      </c>
      <c r="E419" s="2" t="s">
        <v>8201</v>
      </c>
      <c r="F419" t="s">
        <v>8331</v>
      </c>
      <c r="G419" t="s">
        <v>8100</v>
      </c>
      <c r="H419" s="22" t="s">
        <v>1396</v>
      </c>
      <c r="I419" t="s">
        <v>8101</v>
      </c>
      <c r="J419" s="11" t="str">
        <f t="shared" si="35"/>
        <v>IC.PU.061301</v>
      </c>
      <c r="K419" s="2" t="s">
        <v>1192</v>
      </c>
      <c r="L419" t="str">
        <f t="shared" si="36"/>
        <v xml:space="preserve">     Chest tube connection banded</v>
      </c>
      <c r="M419" s="12" t="str">
        <f t="shared" si="37"/>
        <v>PI.IC.PU.061301.01</v>
      </c>
      <c r="N419" s="12"/>
      <c r="O419" s="12" t="str">
        <f t="shared" si="38"/>
        <v>PH.IC.PU.061301.01</v>
      </c>
      <c r="Q419" s="12" t="str">
        <f t="shared" si="39"/>
        <v>CL.IC.PU.061301.01</v>
      </c>
    </row>
    <row r="420" spans="1:17" ht="15">
      <c r="A420" t="s">
        <v>7831</v>
      </c>
      <c r="C420" s="2" t="s">
        <v>6888</v>
      </c>
      <c r="E420" s="2" t="s">
        <v>8201</v>
      </c>
      <c r="F420" t="s">
        <v>8331</v>
      </c>
      <c r="G420" t="s">
        <v>8102</v>
      </c>
      <c r="H420" s="22" t="s">
        <v>1398</v>
      </c>
      <c r="I420" t="s">
        <v>8103</v>
      </c>
      <c r="J420" s="11" t="str">
        <f t="shared" si="35"/>
        <v>IC.PU.061302</v>
      </c>
      <c r="K420" s="2" t="s">
        <v>1192</v>
      </c>
      <c r="L420" t="str">
        <f t="shared" si="36"/>
        <v xml:space="preserve">     Chest tube bands replaced</v>
      </c>
      <c r="M420" s="12" t="str">
        <f t="shared" si="37"/>
        <v>PI.IC.PU.061302.01</v>
      </c>
      <c r="N420" s="12"/>
      <c r="O420" s="12" t="str">
        <f t="shared" si="38"/>
        <v>PH.IC.PU.061302.01</v>
      </c>
      <c r="Q420" s="12" t="str">
        <f t="shared" si="39"/>
        <v>CL.IC.PU.061302.01</v>
      </c>
    </row>
    <row r="421" spans="1:17" ht="15">
      <c r="A421" t="s">
        <v>7831</v>
      </c>
      <c r="C421" s="2" t="s">
        <v>6888</v>
      </c>
      <c r="D421" t="s">
        <v>5457</v>
      </c>
      <c r="E421" s="2" t="s">
        <v>9621</v>
      </c>
      <c r="F421" t="s">
        <v>8331</v>
      </c>
      <c r="G421" t="s">
        <v>2686</v>
      </c>
      <c r="H421" s="22" t="s">
        <v>1396</v>
      </c>
      <c r="I421" t="s">
        <v>2687</v>
      </c>
      <c r="J421" s="11" t="str">
        <f t="shared" si="35"/>
        <v>IC.PU.061401</v>
      </c>
      <c r="K421" s="2" t="s">
        <v>1192</v>
      </c>
      <c r="L421" t="str">
        <f t="shared" si="36"/>
        <v xml:space="preserve">     Within normal limits</v>
      </c>
      <c r="M421" s="12" t="str">
        <f t="shared" si="37"/>
        <v>PI.IC.PU.061401.01</v>
      </c>
      <c r="N421" s="12"/>
      <c r="O421" s="12" t="str">
        <f t="shared" si="38"/>
        <v>PH.IC.PU.061401.01</v>
      </c>
      <c r="Q421" s="12" t="str">
        <f t="shared" si="39"/>
        <v>CL.IC.PU.061401.01</v>
      </c>
    </row>
    <row r="422" spans="1:17" ht="15">
      <c r="A422" t="s">
        <v>7831</v>
      </c>
      <c r="C422" s="2" t="s">
        <v>6888</v>
      </c>
      <c r="E422" s="2" t="s">
        <v>9621</v>
      </c>
      <c r="F422" t="s">
        <v>8331</v>
      </c>
      <c r="G422" t="s">
        <v>1540</v>
      </c>
      <c r="H422" s="22" t="s">
        <v>1398</v>
      </c>
      <c r="I422" t="s">
        <v>1541</v>
      </c>
      <c r="J422" s="11" t="str">
        <f t="shared" si="35"/>
        <v>IC.PU.061402</v>
      </c>
      <c r="K422" s="2" t="s">
        <v>1192</v>
      </c>
      <c r="L422" t="str">
        <f t="shared" si="36"/>
        <v xml:space="preserve">     Swelling</v>
      </c>
      <c r="M422" s="12" t="str">
        <f t="shared" si="37"/>
        <v>PI.IC.PU.061402.01</v>
      </c>
      <c r="N422" s="12"/>
      <c r="O422" s="12" t="str">
        <f t="shared" si="38"/>
        <v>PH.IC.PU.061402.01</v>
      </c>
      <c r="Q422" s="12" t="str">
        <f t="shared" si="39"/>
        <v>CL.IC.PU.061402.01</v>
      </c>
    </row>
    <row r="423" spans="1:17" ht="15">
      <c r="A423" t="s">
        <v>7831</v>
      </c>
      <c r="C423" s="2" t="s">
        <v>6888</v>
      </c>
      <c r="E423" s="2" t="s">
        <v>9621</v>
      </c>
      <c r="F423" t="s">
        <v>8331</v>
      </c>
      <c r="G423" t="s">
        <v>1532</v>
      </c>
      <c r="H423" s="22" t="s">
        <v>1400</v>
      </c>
      <c r="I423" t="s">
        <v>1533</v>
      </c>
      <c r="J423" s="11" t="str">
        <f t="shared" si="35"/>
        <v>IC.PU.061403</v>
      </c>
      <c r="K423" s="2" t="s">
        <v>1192</v>
      </c>
      <c r="L423" t="str">
        <f t="shared" si="36"/>
        <v xml:space="preserve">     Hematoma</v>
      </c>
      <c r="M423" s="12" t="str">
        <f t="shared" si="37"/>
        <v>PI.IC.PU.061403.01</v>
      </c>
      <c r="N423" s="12"/>
      <c r="O423" s="12" t="str">
        <f t="shared" si="38"/>
        <v>PH.IC.PU.061403.01</v>
      </c>
      <c r="Q423" s="12" t="str">
        <f t="shared" si="39"/>
        <v>CL.IC.PU.061403.01</v>
      </c>
    </row>
    <row r="424" spans="1:17" ht="15">
      <c r="A424" t="s">
        <v>7831</v>
      </c>
      <c r="C424" s="2" t="s">
        <v>6888</v>
      </c>
      <c r="E424" s="2" t="s">
        <v>9621</v>
      </c>
      <c r="F424" t="s">
        <v>8331</v>
      </c>
      <c r="G424" t="s">
        <v>2692</v>
      </c>
      <c r="H424" s="22" t="s">
        <v>1402</v>
      </c>
      <c r="I424" t="s">
        <v>2693</v>
      </c>
      <c r="J424" s="11" t="str">
        <f t="shared" si="35"/>
        <v>IC.PU.061404</v>
      </c>
      <c r="K424" s="2" t="s">
        <v>1192</v>
      </c>
      <c r="L424" t="str">
        <f t="shared" si="36"/>
        <v xml:space="preserve">     Bruising</v>
      </c>
      <c r="M424" s="12" t="str">
        <f t="shared" si="37"/>
        <v>PI.IC.PU.061404.01</v>
      </c>
      <c r="N424" s="12"/>
      <c r="O424" s="12" t="str">
        <f t="shared" si="38"/>
        <v>PH.IC.PU.061404.01</v>
      </c>
      <c r="Q424" s="12" t="str">
        <f t="shared" si="39"/>
        <v>CL.IC.PU.061404.01</v>
      </c>
    </row>
    <row r="425" spans="1:17" ht="15">
      <c r="A425" t="s">
        <v>7831</v>
      </c>
      <c r="C425" s="2" t="s">
        <v>6888</v>
      </c>
      <c r="E425" s="2" t="s">
        <v>9621</v>
      </c>
      <c r="F425" t="s">
        <v>8331</v>
      </c>
      <c r="G425" t="s">
        <v>8104</v>
      </c>
      <c r="H425" s="22" t="s">
        <v>1404</v>
      </c>
      <c r="I425" t="s">
        <v>8105</v>
      </c>
      <c r="J425" s="11" t="str">
        <f t="shared" si="35"/>
        <v>IC.PU.061405</v>
      </c>
      <c r="K425" s="2" t="s">
        <v>1192</v>
      </c>
      <c r="L425" t="str">
        <f t="shared" si="36"/>
        <v xml:space="preserve">     Crepitus:  specify extent</v>
      </c>
      <c r="M425" s="12" t="str">
        <f t="shared" si="37"/>
        <v>PI.IC.PU.061405.01</v>
      </c>
      <c r="N425" s="12"/>
      <c r="O425" s="12" t="str">
        <f t="shared" si="38"/>
        <v>PH.IC.PU.061405.01</v>
      </c>
      <c r="Q425" s="12" t="str">
        <f t="shared" si="39"/>
        <v>CL.IC.PU.061405.01</v>
      </c>
    </row>
    <row r="426" spans="1:17" ht="15">
      <c r="A426" t="s">
        <v>7831</v>
      </c>
      <c r="C426" s="2" t="s">
        <v>6888</v>
      </c>
      <c r="E426" s="2" t="s">
        <v>9621</v>
      </c>
      <c r="F426" t="s">
        <v>8331</v>
      </c>
      <c r="G426" t="s">
        <v>2696</v>
      </c>
      <c r="H426" s="22" t="s">
        <v>1406</v>
      </c>
      <c r="I426" t="s">
        <v>1224</v>
      </c>
      <c r="J426" s="11" t="str">
        <f t="shared" si="35"/>
        <v>IC.PU.061406</v>
      </c>
      <c r="K426" s="2" t="s">
        <v>1192</v>
      </c>
      <c r="L426" t="str">
        <f t="shared" si="36"/>
        <v xml:space="preserve">     Unable to assess due to dressing</v>
      </c>
      <c r="M426" s="12" t="str">
        <f t="shared" si="37"/>
        <v>PI.IC.PU.061406.01</v>
      </c>
      <c r="N426" s="12"/>
      <c r="O426" s="12" t="str">
        <f t="shared" si="38"/>
        <v>PH.IC.PU.061406.01</v>
      </c>
      <c r="Q426" s="12" t="str">
        <f t="shared" si="39"/>
        <v>CL.IC.PU.061406.01</v>
      </c>
    </row>
    <row r="427" spans="1:17" ht="15">
      <c r="A427" t="s">
        <v>7831</v>
      </c>
      <c r="C427" s="2" t="s">
        <v>6888</v>
      </c>
      <c r="E427" s="2" t="s">
        <v>9621</v>
      </c>
      <c r="F427" t="s">
        <v>8331</v>
      </c>
      <c r="G427" t="s">
        <v>2684</v>
      </c>
      <c r="H427" s="22" t="s">
        <v>1419</v>
      </c>
      <c r="I427" t="s">
        <v>2971</v>
      </c>
      <c r="J427" s="11" t="str">
        <f t="shared" si="35"/>
        <v>IC.PU.061407</v>
      </c>
      <c r="K427" s="2" t="s">
        <v>1192</v>
      </c>
      <c r="L427" t="str">
        <f t="shared" si="36"/>
        <v xml:space="preserve">     Other: specify</v>
      </c>
      <c r="M427" s="12" t="str">
        <f t="shared" si="37"/>
        <v>PI.IC.PU.061407.01</v>
      </c>
      <c r="N427" s="12"/>
      <c r="O427" s="12" t="str">
        <f t="shared" si="38"/>
        <v>PH.IC.PU.061407.01</v>
      </c>
      <c r="Q427" s="12" t="str">
        <f t="shared" si="39"/>
        <v>CL.IC.PU.061407.01</v>
      </c>
    </row>
    <row r="428" spans="1:17" ht="15">
      <c r="A428" t="s">
        <v>7831</v>
      </c>
      <c r="C428" s="2" t="s">
        <v>6888</v>
      </c>
      <c r="E428" s="2" t="s">
        <v>9621</v>
      </c>
      <c r="F428" t="s">
        <v>8331</v>
      </c>
      <c r="G428" t="s">
        <v>1530</v>
      </c>
      <c r="H428" s="22" t="s">
        <v>1550</v>
      </c>
      <c r="I428" t="s">
        <v>1531</v>
      </c>
      <c r="J428" s="11" t="str">
        <f t="shared" si="35"/>
        <v>IC.PU.061408</v>
      </c>
      <c r="K428" s="2" t="s">
        <v>1192</v>
      </c>
      <c r="L428" t="str">
        <f t="shared" si="36"/>
        <v xml:space="preserve">     Erythema</v>
      </c>
      <c r="M428" s="12" t="str">
        <f t="shared" si="37"/>
        <v>PI.IC.PU.061408.01</v>
      </c>
      <c r="N428" s="12"/>
      <c r="O428" s="12" t="str">
        <f t="shared" si="38"/>
        <v>PH.IC.PU.061408.01</v>
      </c>
      <c r="Q428" s="12" t="str">
        <f t="shared" si="39"/>
        <v>CL.IC.PU.061408.01</v>
      </c>
    </row>
    <row r="429" spans="1:17" ht="15">
      <c r="A429" t="s">
        <v>7831</v>
      </c>
      <c r="C429" s="2" t="s">
        <v>6888</v>
      </c>
      <c r="D429" t="s">
        <v>3103</v>
      </c>
      <c r="E429" s="2" t="s">
        <v>6135</v>
      </c>
      <c r="F429" t="s">
        <v>8332</v>
      </c>
      <c r="G429" t="s">
        <v>8107</v>
      </c>
      <c r="H429" s="22" t="s">
        <v>1396</v>
      </c>
      <c r="I429" t="s">
        <v>8108</v>
      </c>
      <c r="J429" s="11" t="str">
        <f t="shared" si="35"/>
        <v>IC.PU.061501</v>
      </c>
      <c r="K429" s="2" t="s">
        <v>1192</v>
      </c>
      <c r="L429" t="str">
        <f t="shared" si="36"/>
        <v>Negative 20 centimeters</v>
      </c>
      <c r="M429" s="12" t="str">
        <f t="shared" si="37"/>
        <v>PI.IC.PU.061501.01</v>
      </c>
      <c r="N429" s="12"/>
      <c r="O429" s="12" t="str">
        <f t="shared" si="38"/>
        <v>PH.IC.PU.061501.01</v>
      </c>
      <c r="Q429" s="12" t="str">
        <f t="shared" si="39"/>
        <v>CL.IC.PU.061501.01</v>
      </c>
    </row>
    <row r="430" spans="1:17" ht="15">
      <c r="A430" t="s">
        <v>7831</v>
      </c>
      <c r="C430" s="2" t="s">
        <v>6888</v>
      </c>
      <c r="E430" s="2" t="s">
        <v>6135</v>
      </c>
      <c r="F430" t="s">
        <v>8332</v>
      </c>
      <c r="G430" t="s">
        <v>8109</v>
      </c>
      <c r="H430" s="22" t="s">
        <v>1398</v>
      </c>
      <c r="I430" t="s">
        <v>8110</v>
      </c>
      <c r="J430" s="11" t="str">
        <f t="shared" si="35"/>
        <v>IC.PU.061502</v>
      </c>
      <c r="K430" s="2" t="s">
        <v>1192</v>
      </c>
      <c r="L430" t="str">
        <f t="shared" si="36"/>
        <v>Water seal</v>
      </c>
      <c r="M430" s="12" t="str">
        <f t="shared" si="37"/>
        <v>PI.IC.PU.061502.01</v>
      </c>
      <c r="N430" s="12"/>
      <c r="O430" s="12" t="str">
        <f t="shared" si="38"/>
        <v>PH.IC.PU.061502.01</v>
      </c>
      <c r="Q430" s="12" t="str">
        <f t="shared" si="39"/>
        <v>CL.IC.PU.061502.01</v>
      </c>
    </row>
    <row r="431" spans="1:17" ht="15">
      <c r="A431" t="s">
        <v>7831</v>
      </c>
      <c r="C431" s="2" t="s">
        <v>6888</v>
      </c>
      <c r="E431" s="2" t="s">
        <v>6135</v>
      </c>
      <c r="F431" t="s">
        <v>8332</v>
      </c>
      <c r="G431" t="s">
        <v>8111</v>
      </c>
      <c r="H431" s="22" t="s">
        <v>1400</v>
      </c>
      <c r="I431" t="s">
        <v>8112</v>
      </c>
      <c r="J431" s="11" t="str">
        <f t="shared" si="35"/>
        <v>IC.PU.061503</v>
      </c>
      <c r="K431" s="2" t="s">
        <v>1192</v>
      </c>
      <c r="L431" t="str">
        <f t="shared" si="36"/>
        <v>Negative 10 centimeters</v>
      </c>
      <c r="M431" s="12" t="str">
        <f t="shared" si="37"/>
        <v>PI.IC.PU.061503.01</v>
      </c>
      <c r="N431" s="12"/>
      <c r="O431" s="12" t="str">
        <f t="shared" si="38"/>
        <v>PH.IC.PU.061503.01</v>
      </c>
      <c r="Q431" s="12" t="str">
        <f t="shared" si="39"/>
        <v>CL.IC.PU.061503.01</v>
      </c>
    </row>
    <row r="432" spans="1:17" ht="15">
      <c r="A432" t="s">
        <v>7831</v>
      </c>
      <c r="C432" s="2" t="s">
        <v>6888</v>
      </c>
      <c r="E432" s="2" t="s">
        <v>6135</v>
      </c>
      <c r="F432" t="s">
        <v>8332</v>
      </c>
      <c r="G432" t="s">
        <v>8119</v>
      </c>
      <c r="H432" s="22" t="s">
        <v>1402</v>
      </c>
      <c r="I432" t="s">
        <v>8120</v>
      </c>
      <c r="J432" s="11" t="str">
        <f t="shared" si="35"/>
        <v>IC.PU.061504</v>
      </c>
      <c r="K432" s="2" t="s">
        <v>1192</v>
      </c>
      <c r="L432" t="str">
        <f t="shared" si="36"/>
        <v>Negative 30 centimeters</v>
      </c>
      <c r="M432" s="12" t="str">
        <f t="shared" si="37"/>
        <v>PI.IC.PU.061504.01</v>
      </c>
      <c r="N432" s="12"/>
      <c r="O432" s="12" t="str">
        <f t="shared" si="38"/>
        <v>PH.IC.PU.061504.01</v>
      </c>
      <c r="Q432" s="12" t="str">
        <f t="shared" si="39"/>
        <v>CL.IC.PU.061504.01</v>
      </c>
    </row>
    <row r="433" spans="1:25" ht="15">
      <c r="A433" t="s">
        <v>7831</v>
      </c>
      <c r="C433" s="2" t="s">
        <v>6888</v>
      </c>
      <c r="E433" s="2" t="s">
        <v>6135</v>
      </c>
      <c r="F433" t="s">
        <v>8332</v>
      </c>
      <c r="G433" t="s">
        <v>8287</v>
      </c>
      <c r="H433" s="22" t="s">
        <v>1404</v>
      </c>
      <c r="I433" t="s">
        <v>8288</v>
      </c>
      <c r="J433" s="11" t="str">
        <f t="shared" si="35"/>
        <v>IC.PU.061505</v>
      </c>
      <c r="K433" s="2" t="s">
        <v>1192</v>
      </c>
      <c r="L433" t="str">
        <f t="shared" si="36"/>
        <v>Negative 40 centimeters</v>
      </c>
      <c r="M433" s="12" t="str">
        <f t="shared" si="37"/>
        <v>PI.IC.PU.061505.01</v>
      </c>
      <c r="N433" s="12"/>
      <c r="O433" s="12" t="str">
        <f t="shared" si="38"/>
        <v>PH.IC.PU.061505.01</v>
      </c>
      <c r="Q433" s="12" t="str">
        <f t="shared" si="39"/>
        <v>CL.IC.PU.061505.01</v>
      </c>
    </row>
    <row r="434" spans="1:25" ht="15">
      <c r="A434" t="s">
        <v>7831</v>
      </c>
      <c r="C434" s="2" t="s">
        <v>6888</v>
      </c>
      <c r="E434" s="2" t="s">
        <v>6135</v>
      </c>
      <c r="F434" t="s">
        <v>8332</v>
      </c>
      <c r="G434" t="s">
        <v>8285</v>
      </c>
      <c r="H434" s="22" t="s">
        <v>1406</v>
      </c>
      <c r="I434" t="s">
        <v>3187</v>
      </c>
      <c r="J434" s="11" t="str">
        <f t="shared" si="35"/>
        <v>IC.PU.061506</v>
      </c>
      <c r="K434" s="2" t="s">
        <v>1192</v>
      </c>
      <c r="L434" t="str">
        <f t="shared" si="36"/>
        <v xml:space="preserve">Gravity </v>
      </c>
      <c r="M434" s="12" t="str">
        <f t="shared" si="37"/>
        <v>PI.IC.PU.061506.01</v>
      </c>
      <c r="N434" s="12"/>
      <c r="O434" s="12" t="str">
        <f t="shared" si="38"/>
        <v>PH.IC.PU.061506.01</v>
      </c>
      <c r="Q434" s="12" t="str">
        <f t="shared" si="39"/>
        <v>CL.IC.PU.061506.01</v>
      </c>
    </row>
    <row r="435" spans="1:25" ht="15">
      <c r="A435" t="s">
        <v>7831</v>
      </c>
      <c r="C435" s="2" t="s">
        <v>6888</v>
      </c>
      <c r="E435" s="2" t="s">
        <v>6135</v>
      </c>
      <c r="F435" t="s">
        <v>8332</v>
      </c>
      <c r="G435" t="s">
        <v>2956</v>
      </c>
      <c r="H435" s="22" t="s">
        <v>1419</v>
      </c>
      <c r="I435" t="s">
        <v>2956</v>
      </c>
      <c r="J435" s="11" t="str">
        <f t="shared" si="35"/>
        <v>IC.PU.061507</v>
      </c>
      <c r="K435" s="2" t="s">
        <v>1192</v>
      </c>
      <c r="L435" t="str">
        <f t="shared" si="36"/>
        <v>Clamped</v>
      </c>
      <c r="M435" s="12" t="str">
        <f t="shared" si="37"/>
        <v>PI.IC.PU.061507.01</v>
      </c>
      <c r="N435" s="12"/>
      <c r="O435" s="12" t="str">
        <f t="shared" si="38"/>
        <v>PH.IC.PU.061507.01</v>
      </c>
      <c r="Q435" s="12" t="str">
        <f t="shared" si="39"/>
        <v>CL.IC.PU.061507.01</v>
      </c>
    </row>
    <row r="436" spans="1:25" ht="15">
      <c r="A436" t="s">
        <v>7831</v>
      </c>
      <c r="C436" s="2" t="s">
        <v>6888</v>
      </c>
      <c r="E436" s="2" t="s">
        <v>6135</v>
      </c>
      <c r="F436" t="s">
        <v>8332</v>
      </c>
      <c r="G436" t="s">
        <v>2971</v>
      </c>
      <c r="H436" s="22" t="s">
        <v>1550</v>
      </c>
      <c r="I436" t="s">
        <v>930</v>
      </c>
      <c r="J436" s="11" t="str">
        <f t="shared" si="35"/>
        <v>IC.PU.061508</v>
      </c>
      <c r="K436" s="2" t="s">
        <v>1192</v>
      </c>
      <c r="L436" t="str">
        <f t="shared" si="36"/>
        <v>Other: specify</v>
      </c>
      <c r="M436" s="12" t="str">
        <f t="shared" si="37"/>
        <v>PI.IC.PU.061508.01</v>
      </c>
      <c r="N436" s="12"/>
      <c r="O436" s="12" t="str">
        <f t="shared" si="38"/>
        <v>PH.IC.PU.061508.01</v>
      </c>
      <c r="Q436" s="12" t="str">
        <f t="shared" si="39"/>
        <v>CL.IC.PU.061508.01</v>
      </c>
    </row>
    <row r="437" spans="1:25" ht="15">
      <c r="A437" t="s">
        <v>7831</v>
      </c>
      <c r="C437" s="2" t="s">
        <v>11196</v>
      </c>
      <c r="D437" t="s">
        <v>11266</v>
      </c>
      <c r="E437" s="2" t="s">
        <v>11265</v>
      </c>
      <c r="F437" t="s">
        <v>11275</v>
      </c>
      <c r="G437" t="s">
        <v>11268</v>
      </c>
      <c r="H437" s="22" t="s">
        <v>11269</v>
      </c>
      <c r="I437" t="s">
        <v>11270</v>
      </c>
      <c r="J437" s="11" t="str">
        <f t="shared" si="35"/>
        <v>IC.PU.061601</v>
      </c>
      <c r="K437" s="2" t="s">
        <v>1192</v>
      </c>
      <c r="L437" t="str">
        <f t="shared" si="36"/>
        <v>Insertion Date</v>
      </c>
      <c r="M437" s="12" t="str">
        <f t="shared" si="37"/>
        <v>PI.IC.PU.061601.01</v>
      </c>
      <c r="N437" s="12"/>
      <c r="O437" s="12" t="str">
        <f t="shared" si="38"/>
        <v>PH.IC.PU.061601.01</v>
      </c>
      <c r="Q437" s="12" t="str">
        <f t="shared" si="39"/>
        <v>CL.IC.PU.061601.01</v>
      </c>
      <c r="V437" t="s">
        <v>11140</v>
      </c>
      <c r="W437">
        <v>1052</v>
      </c>
    </row>
    <row r="438" spans="1:25" s="78" customFormat="1" ht="15">
      <c r="A438" s="88" t="s">
        <v>7831</v>
      </c>
      <c r="B438" s="92" t="s">
        <v>584</v>
      </c>
      <c r="C438" s="2" t="s">
        <v>426</v>
      </c>
      <c r="D438" s="88" t="s">
        <v>5052</v>
      </c>
      <c r="E438" s="91" t="s">
        <v>626</v>
      </c>
      <c r="F438" s="92" t="s">
        <v>378</v>
      </c>
      <c r="G438" s="88" t="s">
        <v>3102</v>
      </c>
      <c r="H438" s="90" t="s">
        <v>433</v>
      </c>
      <c r="I438" s="88" t="s">
        <v>1583</v>
      </c>
      <c r="J438" s="11" t="str">
        <f t="shared" si="35"/>
        <v>IC.PU.061701</v>
      </c>
      <c r="K438" s="2" t="s">
        <v>11683</v>
      </c>
      <c r="L438" t="str">
        <f t="shared" si="36"/>
        <v>Discontinued</v>
      </c>
      <c r="M438" s="12" t="str">
        <f t="shared" si="37"/>
        <v>PI.IC.PU.061701.01</v>
      </c>
      <c r="N438" s="12"/>
      <c r="O438" s="12" t="str">
        <f t="shared" si="38"/>
        <v>PH.IC.PU.061701.01</v>
      </c>
      <c r="P438"/>
      <c r="Q438" s="12" t="str">
        <f t="shared" si="39"/>
        <v>CL.IC.PU.061701.01</v>
      </c>
      <c r="R438" s="88"/>
      <c r="S438" s="88"/>
      <c r="T438" s="88"/>
      <c r="U438" s="88"/>
      <c r="V438" s="88"/>
      <c r="W438" s="88"/>
      <c r="X438" s="78" t="s">
        <v>630</v>
      </c>
      <c r="Y438" s="78">
        <v>1124</v>
      </c>
    </row>
    <row r="439" spans="1:25" s="78" customFormat="1" ht="15">
      <c r="A439" s="88" t="s">
        <v>7831</v>
      </c>
      <c r="B439" s="92" t="s">
        <v>584</v>
      </c>
      <c r="C439" s="2" t="s">
        <v>426</v>
      </c>
      <c r="D439" s="88" t="s">
        <v>5052</v>
      </c>
      <c r="E439" s="91" t="s">
        <v>432</v>
      </c>
      <c r="F439" s="92" t="s">
        <v>378</v>
      </c>
      <c r="G439" s="88" t="s">
        <v>783</v>
      </c>
      <c r="H439" s="90" t="s">
        <v>434</v>
      </c>
      <c r="I439" s="88" t="s">
        <v>784</v>
      </c>
      <c r="J439" s="11" t="str">
        <f t="shared" si="35"/>
        <v>IC.PU.061702</v>
      </c>
      <c r="K439" s="2" t="s">
        <v>11683</v>
      </c>
      <c r="L439" t="str">
        <f t="shared" si="36"/>
        <v>Self Discontinued</v>
      </c>
      <c r="M439" s="12" t="str">
        <f t="shared" si="37"/>
        <v>PI.IC.PU.061702.01</v>
      </c>
      <c r="N439" s="12"/>
      <c r="O439" s="12" t="str">
        <f t="shared" si="38"/>
        <v>PH.IC.PU.061702.01</v>
      </c>
      <c r="P439"/>
      <c r="Q439" s="12" t="str">
        <f t="shared" si="39"/>
        <v>CL.IC.PU.061702.01</v>
      </c>
      <c r="R439" s="88"/>
      <c r="S439" s="88"/>
      <c r="T439" s="88"/>
      <c r="U439" s="88"/>
      <c r="V439" s="88"/>
      <c r="W439" s="88"/>
      <c r="X439" s="78" t="s">
        <v>741</v>
      </c>
      <c r="Y439" s="78">
        <v>1124</v>
      </c>
    </row>
    <row r="440" spans="1:25" ht="15">
      <c r="A440" t="s">
        <v>7831</v>
      </c>
      <c r="B440" t="s">
        <v>8333</v>
      </c>
      <c r="C440" s="2" t="s">
        <v>7284</v>
      </c>
      <c r="D440" t="s">
        <v>8290</v>
      </c>
      <c r="E440" s="2" t="s">
        <v>1192</v>
      </c>
      <c r="F440" t="s">
        <v>8334</v>
      </c>
      <c r="G440" t="s">
        <v>2790</v>
      </c>
      <c r="H440" s="22" t="s">
        <v>1396</v>
      </c>
      <c r="I440" t="s">
        <v>2790</v>
      </c>
      <c r="J440" s="11" t="str">
        <f t="shared" si="35"/>
        <v>IC.PU.070101</v>
      </c>
      <c r="K440" s="2" t="s">
        <v>1192</v>
      </c>
      <c r="L440" t="str">
        <f t="shared" si="36"/>
        <v>Absent</v>
      </c>
      <c r="M440" s="12" t="str">
        <f t="shared" si="37"/>
        <v>PI.IC.PU.070101.01</v>
      </c>
      <c r="N440" s="12"/>
      <c r="O440" s="12" t="str">
        <f t="shared" si="38"/>
        <v>PH.IC.PU.070101.01</v>
      </c>
      <c r="Q440" s="12" t="str">
        <f t="shared" si="39"/>
        <v>CL.IC.PU.070101.01</v>
      </c>
    </row>
    <row r="441" spans="1:25" ht="15">
      <c r="A441" t="s">
        <v>7831</v>
      </c>
      <c r="C441" s="2" t="s">
        <v>7284</v>
      </c>
      <c r="E441" s="2" t="s">
        <v>1192</v>
      </c>
      <c r="F441" t="s">
        <v>8334</v>
      </c>
      <c r="G441" t="s">
        <v>2789</v>
      </c>
      <c r="H441" s="22" t="s">
        <v>1398</v>
      </c>
      <c r="I441" t="s">
        <v>2789</v>
      </c>
      <c r="J441" s="11" t="str">
        <f t="shared" si="35"/>
        <v>IC.PU.070102</v>
      </c>
      <c r="K441" s="2" t="s">
        <v>1192</v>
      </c>
      <c r="L441" t="str">
        <f t="shared" si="36"/>
        <v>Present</v>
      </c>
      <c r="M441" s="12" t="str">
        <f t="shared" si="37"/>
        <v>PI.IC.PU.070102.01</v>
      </c>
      <c r="N441" s="12"/>
      <c r="O441" s="12" t="str">
        <f t="shared" si="38"/>
        <v>PH.IC.PU.070102.01</v>
      </c>
      <c r="Q441" s="12" t="str">
        <f t="shared" si="39"/>
        <v>CL.IC.PU.070102.01</v>
      </c>
    </row>
    <row r="442" spans="1:25" ht="15">
      <c r="A442" t="s">
        <v>7831</v>
      </c>
      <c r="C442" s="2" t="s">
        <v>7284</v>
      </c>
      <c r="E442" s="2" t="s">
        <v>1192</v>
      </c>
      <c r="F442" t="s">
        <v>8334</v>
      </c>
      <c r="G442" t="s">
        <v>2407</v>
      </c>
      <c r="H442" s="22" t="s">
        <v>1400</v>
      </c>
      <c r="I442" t="s">
        <v>2407</v>
      </c>
      <c r="J442" s="11" t="str">
        <f t="shared" si="35"/>
        <v>IC.PU.070103</v>
      </c>
      <c r="K442" s="2" t="s">
        <v>1192</v>
      </c>
      <c r="L442" t="str">
        <f t="shared" si="36"/>
        <v>Intermittent</v>
      </c>
      <c r="M442" s="12" t="str">
        <f t="shared" si="37"/>
        <v>PI.IC.PU.070103.01</v>
      </c>
      <c r="N442" s="12"/>
      <c r="O442" s="12" t="str">
        <f t="shared" si="38"/>
        <v>PH.IC.PU.070103.01</v>
      </c>
      <c r="Q442" s="12" t="str">
        <f t="shared" si="39"/>
        <v>CL.IC.PU.070103.01</v>
      </c>
    </row>
    <row r="443" spans="1:25" ht="15">
      <c r="A443" t="s">
        <v>7831</v>
      </c>
      <c r="C443" s="2" t="s">
        <v>7284</v>
      </c>
      <c r="D443" t="s">
        <v>6400</v>
      </c>
      <c r="E443" s="2" t="s">
        <v>923</v>
      </c>
      <c r="F443" t="s">
        <v>8171</v>
      </c>
      <c r="G443" t="s">
        <v>8015</v>
      </c>
      <c r="H443" s="22" t="s">
        <v>1396</v>
      </c>
      <c r="I443" t="s">
        <v>8016</v>
      </c>
      <c r="J443" s="11" t="str">
        <f t="shared" si="35"/>
        <v>IC.PU.070201</v>
      </c>
      <c r="K443" s="2" t="s">
        <v>1192</v>
      </c>
      <c r="L443" t="str">
        <f t="shared" si="36"/>
        <v>Bright red blood drainage</v>
      </c>
      <c r="M443" s="12" t="str">
        <f t="shared" si="37"/>
        <v>PI.IC.PU.070201.01</v>
      </c>
      <c r="N443" s="12"/>
      <c r="O443" s="12" t="str">
        <f t="shared" si="38"/>
        <v>PH.IC.PU.070201.01</v>
      </c>
      <c r="Q443" s="12" t="str">
        <f t="shared" si="39"/>
        <v>CL.IC.PU.070201.01</v>
      </c>
    </row>
    <row r="444" spans="1:25" ht="15">
      <c r="A444" t="s">
        <v>7831</v>
      </c>
      <c r="C444" s="2" t="s">
        <v>7284</v>
      </c>
      <c r="E444" s="2" t="s">
        <v>923</v>
      </c>
      <c r="F444" t="s">
        <v>8171</v>
      </c>
      <c r="G444" t="s">
        <v>8017</v>
      </c>
      <c r="H444" s="22" t="s">
        <v>1398</v>
      </c>
      <c r="I444" t="s">
        <v>8018</v>
      </c>
      <c r="J444" s="11" t="str">
        <f t="shared" si="35"/>
        <v>IC.PU.070202</v>
      </c>
      <c r="K444" s="2" t="s">
        <v>1192</v>
      </c>
      <c r="L444" t="str">
        <f t="shared" si="36"/>
        <v>Dark red blood drainage</v>
      </c>
      <c r="M444" s="12" t="str">
        <f t="shared" si="37"/>
        <v>PI.IC.PU.070202.01</v>
      </c>
      <c r="N444" s="12"/>
      <c r="O444" s="12" t="str">
        <f t="shared" si="38"/>
        <v>PH.IC.PU.070202.01</v>
      </c>
      <c r="Q444" s="12" t="str">
        <f t="shared" si="39"/>
        <v>CL.IC.PU.070202.01</v>
      </c>
    </row>
    <row r="445" spans="1:25" ht="15">
      <c r="A445" t="s">
        <v>7831</v>
      </c>
      <c r="C445" s="2" t="s">
        <v>7284</v>
      </c>
      <c r="E445" s="2" t="s">
        <v>923</v>
      </c>
      <c r="F445" t="s">
        <v>8171</v>
      </c>
      <c r="G445" t="s">
        <v>5461</v>
      </c>
      <c r="H445" s="22" t="s">
        <v>1400</v>
      </c>
      <c r="I445" t="s">
        <v>1643</v>
      </c>
      <c r="J445" s="11" t="str">
        <f t="shared" si="35"/>
        <v>IC.PU.070203</v>
      </c>
      <c r="K445" s="2" t="s">
        <v>1192</v>
      </c>
      <c r="L445" t="str">
        <f t="shared" si="36"/>
        <v>Purulent drainage</v>
      </c>
      <c r="M445" s="12" t="str">
        <f t="shared" si="37"/>
        <v>PI.IC.PU.070203.01</v>
      </c>
      <c r="N445" s="12"/>
      <c r="O445" s="12" t="str">
        <f t="shared" si="38"/>
        <v>PH.IC.PU.070203.01</v>
      </c>
      <c r="Q445" s="12" t="str">
        <f t="shared" si="39"/>
        <v>CL.IC.PU.070203.01</v>
      </c>
    </row>
    <row r="446" spans="1:25" ht="15">
      <c r="A446" t="s">
        <v>7831</v>
      </c>
      <c r="C446" s="2" t="s">
        <v>7284</v>
      </c>
      <c r="E446" s="2" t="s">
        <v>923</v>
      </c>
      <c r="F446" t="s">
        <v>8171</v>
      </c>
      <c r="G446" t="s">
        <v>137</v>
      </c>
      <c r="H446" s="22" t="s">
        <v>1402</v>
      </c>
      <c r="I446" t="s">
        <v>1635</v>
      </c>
      <c r="J446" s="11" t="str">
        <f t="shared" si="35"/>
        <v>IC.PU.070204</v>
      </c>
      <c r="K446" s="2" t="s">
        <v>1192</v>
      </c>
      <c r="L446" t="str">
        <f t="shared" si="36"/>
        <v>Serosanguineous drainage</v>
      </c>
      <c r="M446" s="12" t="str">
        <f t="shared" si="37"/>
        <v>PI.IC.PU.070204.01</v>
      </c>
      <c r="N446" s="12"/>
      <c r="O446" s="12" t="str">
        <f t="shared" si="38"/>
        <v>PH.IC.PU.070204.01</v>
      </c>
      <c r="Q446" s="12" t="str">
        <f t="shared" si="39"/>
        <v>CL.IC.PU.070204.01</v>
      </c>
    </row>
    <row r="447" spans="1:25" ht="15">
      <c r="A447" t="s">
        <v>7831</v>
      </c>
      <c r="C447" s="2" t="s">
        <v>7284</v>
      </c>
      <c r="E447" s="2" t="s">
        <v>923</v>
      </c>
      <c r="F447" t="s">
        <v>8171</v>
      </c>
      <c r="G447" t="s">
        <v>6319</v>
      </c>
      <c r="H447" s="22" t="s">
        <v>1404</v>
      </c>
      <c r="I447" t="s">
        <v>1637</v>
      </c>
      <c r="J447" s="11" t="str">
        <f t="shared" si="35"/>
        <v>IC.PU.070205</v>
      </c>
      <c r="K447" s="2" t="s">
        <v>1192</v>
      </c>
      <c r="L447" t="str">
        <f t="shared" si="36"/>
        <v>Serous drainage</v>
      </c>
      <c r="M447" s="12" t="str">
        <f t="shared" si="37"/>
        <v>PI.IC.PU.070205.01</v>
      </c>
      <c r="N447" s="12"/>
      <c r="O447" s="12" t="str">
        <f t="shared" si="38"/>
        <v>PH.IC.PU.070205.01</v>
      </c>
      <c r="Q447" s="12" t="str">
        <f t="shared" si="39"/>
        <v>CL.IC.PU.070205.01</v>
      </c>
    </row>
    <row r="448" spans="1:25" ht="15">
      <c r="A448" t="s">
        <v>7831</v>
      </c>
      <c r="C448" s="2" t="s">
        <v>7284</v>
      </c>
      <c r="E448" s="2" t="s">
        <v>923</v>
      </c>
      <c r="F448" t="s">
        <v>8171</v>
      </c>
      <c r="G448" t="s">
        <v>2892</v>
      </c>
      <c r="H448" s="22" t="s">
        <v>1406</v>
      </c>
      <c r="I448" t="s">
        <v>2892</v>
      </c>
      <c r="J448" s="11" t="str">
        <f t="shared" si="35"/>
        <v>IC.PU.070206</v>
      </c>
      <c r="K448" s="2" t="s">
        <v>1192</v>
      </c>
      <c r="L448" t="str">
        <f t="shared" si="36"/>
        <v>Clots</v>
      </c>
      <c r="M448" s="12" t="str">
        <f t="shared" si="37"/>
        <v>PI.IC.PU.070206.01</v>
      </c>
      <c r="N448" s="12"/>
      <c r="O448" s="12" t="str">
        <f t="shared" si="38"/>
        <v>PH.IC.PU.070206.01</v>
      </c>
      <c r="Q448" s="12" t="str">
        <f t="shared" si="39"/>
        <v>CL.IC.PU.070206.01</v>
      </c>
    </row>
    <row r="449" spans="1:19" ht="15">
      <c r="A449" t="s">
        <v>7831</v>
      </c>
      <c r="C449" s="2" t="s">
        <v>7284</v>
      </c>
      <c r="E449" s="2" t="s">
        <v>923</v>
      </c>
      <c r="F449" t="s">
        <v>8171</v>
      </c>
      <c r="G449" t="s">
        <v>2971</v>
      </c>
      <c r="H449" s="22" t="s">
        <v>1419</v>
      </c>
      <c r="I449" t="s">
        <v>930</v>
      </c>
      <c r="J449" s="11" t="str">
        <f t="shared" si="35"/>
        <v>IC.PU.070207</v>
      </c>
      <c r="K449" s="2" t="s">
        <v>1192</v>
      </c>
      <c r="L449" t="str">
        <f t="shared" si="36"/>
        <v>Other: specify</v>
      </c>
      <c r="M449" s="12" t="str">
        <f t="shared" si="37"/>
        <v>PI.IC.PU.070207.01</v>
      </c>
      <c r="N449" s="12"/>
      <c r="O449" s="12" t="str">
        <f t="shared" si="38"/>
        <v>PH.IC.PU.070207.01</v>
      </c>
      <c r="Q449" s="12" t="str">
        <f t="shared" si="39"/>
        <v>CL.IC.PU.070207.01</v>
      </c>
    </row>
    <row r="450" spans="1:19" ht="15">
      <c r="A450" t="s">
        <v>7831</v>
      </c>
      <c r="C450" s="2" t="s">
        <v>7284</v>
      </c>
      <c r="E450" s="2" t="s">
        <v>923</v>
      </c>
      <c r="F450" t="s">
        <v>8171</v>
      </c>
      <c r="G450" t="s">
        <v>8019</v>
      </c>
      <c r="H450" s="22" t="s">
        <v>10093</v>
      </c>
      <c r="I450" t="s">
        <v>8020</v>
      </c>
      <c r="J450" s="11" t="str">
        <f t="shared" si="35"/>
        <v>IC.PU.070208</v>
      </c>
      <c r="K450" s="2" t="s">
        <v>1192</v>
      </c>
      <c r="L450" t="str">
        <f t="shared" si="36"/>
        <v>No Drainage</v>
      </c>
      <c r="M450" s="12" t="str">
        <f t="shared" si="37"/>
        <v>PI.IC.PU.070208.01</v>
      </c>
      <c r="N450" s="12"/>
      <c r="O450" s="12" t="str">
        <f t="shared" si="38"/>
        <v>PH.IC.PU.070208.01</v>
      </c>
      <c r="Q450" s="12" t="str">
        <f t="shared" si="39"/>
        <v>CL.IC.PU.070208.01</v>
      </c>
      <c r="R450" t="s">
        <v>1141</v>
      </c>
      <c r="S450">
        <v>91</v>
      </c>
    </row>
    <row r="451" spans="1:19" ht="15">
      <c r="A451" t="s">
        <v>7831</v>
      </c>
      <c r="C451" s="2" t="s">
        <v>7284</v>
      </c>
      <c r="D451" t="s">
        <v>8021</v>
      </c>
      <c r="E451" s="2" t="s">
        <v>1202</v>
      </c>
      <c r="F451" t="s">
        <v>8009</v>
      </c>
      <c r="G451" t="s">
        <v>8023</v>
      </c>
      <c r="H451" s="22" t="s">
        <v>1396</v>
      </c>
      <c r="I451" t="s">
        <v>8024</v>
      </c>
      <c r="J451" s="11" t="str">
        <f t="shared" si="35"/>
        <v>IC.PU.070301</v>
      </c>
      <c r="K451" s="2" t="s">
        <v>1192</v>
      </c>
      <c r="L451" t="str">
        <f t="shared" si="36"/>
        <v>Date Changed: specify</v>
      </c>
      <c r="M451" s="12" t="str">
        <f t="shared" si="37"/>
        <v>PI.IC.PU.070301.01</v>
      </c>
      <c r="N451" s="12"/>
      <c r="O451" s="12" t="str">
        <f t="shared" si="38"/>
        <v>PH.IC.PU.070301.01</v>
      </c>
      <c r="Q451" s="12" t="str">
        <f t="shared" si="39"/>
        <v>CL.IC.PU.070301.01</v>
      </c>
    </row>
    <row r="452" spans="1:19" ht="15">
      <c r="A452" t="s">
        <v>7831</v>
      </c>
      <c r="C452" s="2" t="s">
        <v>7284</v>
      </c>
      <c r="D452" t="s">
        <v>5315</v>
      </c>
      <c r="E452" s="2" t="s">
        <v>7070</v>
      </c>
      <c r="F452" t="s">
        <v>8174</v>
      </c>
      <c r="G452" t="s">
        <v>8026</v>
      </c>
      <c r="H452" s="22" t="s">
        <v>1396</v>
      </c>
      <c r="I452" t="s">
        <v>8027</v>
      </c>
      <c r="J452" s="11" t="str">
        <f t="shared" si="35"/>
        <v>IC.PU.070401</v>
      </c>
      <c r="K452" s="2" t="s">
        <v>1192</v>
      </c>
      <c r="L452" t="str">
        <f t="shared" si="36"/>
        <v xml:space="preserve">     Fenestrated 4x4 dressing</v>
      </c>
      <c r="M452" s="12" t="str">
        <f t="shared" si="37"/>
        <v>PI.IC.PU.070401.01</v>
      </c>
      <c r="N452" s="12"/>
      <c r="O452" s="12" t="str">
        <f t="shared" si="38"/>
        <v>PH.IC.PU.070401.01</v>
      </c>
      <c r="Q452" s="12" t="str">
        <f t="shared" si="39"/>
        <v>CL.IC.PU.070401.01</v>
      </c>
    </row>
    <row r="453" spans="1:19" ht="15">
      <c r="A453" t="s">
        <v>7831</v>
      </c>
      <c r="C453" s="2" t="s">
        <v>7284</v>
      </c>
      <c r="E453" s="2" t="s">
        <v>7070</v>
      </c>
      <c r="F453" t="s">
        <v>8174</v>
      </c>
      <c r="G453" t="s">
        <v>8028</v>
      </c>
      <c r="H453" s="22" t="s">
        <v>1398</v>
      </c>
      <c r="I453" t="s">
        <v>1825</v>
      </c>
      <c r="J453" s="11" t="str">
        <f t="shared" si="35"/>
        <v>IC.PU.070402</v>
      </c>
      <c r="K453" s="2" t="s">
        <v>1192</v>
      </c>
      <c r="L453" t="str">
        <f t="shared" si="36"/>
        <v xml:space="preserve">     Gauze dressing</v>
      </c>
      <c r="M453" s="12" t="str">
        <f t="shared" si="37"/>
        <v>PI.IC.PU.070402.01</v>
      </c>
      <c r="N453" s="12"/>
      <c r="O453" s="12" t="str">
        <f t="shared" si="38"/>
        <v>PH.IC.PU.070402.01</v>
      </c>
      <c r="Q453" s="12" t="str">
        <f t="shared" si="39"/>
        <v>CL.IC.PU.070402.01</v>
      </c>
    </row>
    <row r="454" spans="1:19" ht="15">
      <c r="A454" t="s">
        <v>7831</v>
      </c>
      <c r="C454" s="2" t="s">
        <v>7284</v>
      </c>
      <c r="E454" s="2" t="s">
        <v>7070</v>
      </c>
      <c r="F454" t="s">
        <v>8174</v>
      </c>
      <c r="G454" t="s">
        <v>8029</v>
      </c>
      <c r="H454" s="22" t="s">
        <v>1400</v>
      </c>
      <c r="I454" t="s">
        <v>1827</v>
      </c>
      <c r="J454" s="11" t="str">
        <f t="shared" si="35"/>
        <v>IC.PU.070403</v>
      </c>
      <c r="K454" s="2" t="s">
        <v>1192</v>
      </c>
      <c r="L454" t="str">
        <f t="shared" si="36"/>
        <v xml:space="preserve">     Pressure dressing</v>
      </c>
      <c r="M454" s="12" t="str">
        <f t="shared" si="37"/>
        <v>PI.IC.PU.070403.01</v>
      </c>
      <c r="N454" s="12"/>
      <c r="O454" s="12" t="str">
        <f t="shared" si="38"/>
        <v>PH.IC.PU.070403.01</v>
      </c>
      <c r="Q454" s="12" t="str">
        <f t="shared" si="39"/>
        <v>CL.IC.PU.070403.01</v>
      </c>
    </row>
    <row r="455" spans="1:19" ht="15">
      <c r="A455" t="s">
        <v>7831</v>
      </c>
      <c r="C455" s="2" t="s">
        <v>7284</v>
      </c>
      <c r="E455" s="2" t="s">
        <v>7070</v>
      </c>
      <c r="F455" t="s">
        <v>8174</v>
      </c>
      <c r="G455" t="s">
        <v>8206</v>
      </c>
      <c r="H455" s="22" t="s">
        <v>1402</v>
      </c>
      <c r="I455" t="s">
        <v>8376</v>
      </c>
      <c r="J455" s="11" t="str">
        <f t="shared" si="35"/>
        <v>IC.PU.070404</v>
      </c>
      <c r="K455" s="2" t="s">
        <v>1192</v>
      </c>
      <c r="L455" t="str">
        <f t="shared" si="36"/>
        <v xml:space="preserve">     Vaseline gauze dressing</v>
      </c>
      <c r="M455" s="12" t="str">
        <f t="shared" si="37"/>
        <v>PI.IC.PU.070404.01</v>
      </c>
      <c r="N455" s="12"/>
      <c r="O455" s="12" t="str">
        <f t="shared" si="38"/>
        <v>PH.IC.PU.070404.01</v>
      </c>
      <c r="Q455" s="12" t="str">
        <f t="shared" si="39"/>
        <v>CL.IC.PU.070404.01</v>
      </c>
    </row>
    <row r="456" spans="1:19" ht="15">
      <c r="A456" t="s">
        <v>7831</v>
      </c>
      <c r="C456" s="2" t="s">
        <v>7284</v>
      </c>
      <c r="E456" s="2" t="s">
        <v>7070</v>
      </c>
      <c r="F456" t="s">
        <v>8174</v>
      </c>
      <c r="G456" t="s">
        <v>8377</v>
      </c>
      <c r="H456" s="22" t="s">
        <v>1404</v>
      </c>
      <c r="I456" t="s">
        <v>1998</v>
      </c>
      <c r="J456" s="11" t="str">
        <f t="shared" si="35"/>
        <v>IC.PU.070405</v>
      </c>
      <c r="K456" s="2" t="s">
        <v>1192</v>
      </c>
      <c r="L456" t="str">
        <f t="shared" si="36"/>
        <v xml:space="preserve">     Transparent dressing</v>
      </c>
      <c r="M456" s="12" t="str">
        <f t="shared" si="37"/>
        <v>PI.IC.PU.070405.01</v>
      </c>
      <c r="N456" s="12"/>
      <c r="O456" s="12" t="str">
        <f t="shared" si="38"/>
        <v>PH.IC.PU.070405.01</v>
      </c>
      <c r="Q456" s="12" t="str">
        <f t="shared" si="39"/>
        <v>CL.IC.PU.070405.01</v>
      </c>
    </row>
    <row r="457" spans="1:19" ht="15">
      <c r="A457" t="s">
        <v>7831</v>
      </c>
      <c r="C457" s="2" t="s">
        <v>7284</v>
      </c>
      <c r="E457" s="2" t="s">
        <v>7070</v>
      </c>
      <c r="F457" t="s">
        <v>8174</v>
      </c>
      <c r="G457" t="s">
        <v>8378</v>
      </c>
      <c r="H457" s="22" t="s">
        <v>6888</v>
      </c>
      <c r="I457" t="s">
        <v>8209</v>
      </c>
      <c r="J457" s="11" t="str">
        <f t="shared" si="35"/>
        <v>IC.PU.070406</v>
      </c>
      <c r="K457" s="2" t="s">
        <v>1192</v>
      </c>
      <c r="L457" t="str">
        <f t="shared" si="36"/>
        <v>Occlusive Dressing</v>
      </c>
      <c r="M457" s="12" t="str">
        <f t="shared" si="37"/>
        <v>PI.IC.PU.070406.01</v>
      </c>
      <c r="N457" s="12"/>
      <c r="O457" s="12" t="str">
        <f t="shared" si="38"/>
        <v>PH.IC.PU.070406.01</v>
      </c>
      <c r="Q457" s="12" t="str">
        <f t="shared" si="39"/>
        <v>CL.IC.PU.070406.01</v>
      </c>
      <c r="R457" t="s">
        <v>1141</v>
      </c>
      <c r="S457">
        <v>96</v>
      </c>
    </row>
    <row r="458" spans="1:19" ht="15">
      <c r="A458" t="s">
        <v>7831</v>
      </c>
      <c r="C458" s="2" t="s">
        <v>7284</v>
      </c>
      <c r="E458" s="2" t="s">
        <v>948</v>
      </c>
      <c r="F458" t="s">
        <v>8174</v>
      </c>
      <c r="G458" t="s">
        <v>8210</v>
      </c>
      <c r="H458" s="22" t="s">
        <v>7284</v>
      </c>
      <c r="I458" t="s">
        <v>8210</v>
      </c>
      <c r="J458" s="11" t="str">
        <f t="shared" ref="J458:J523" si="40">CONCATENATE("IC.PU.",C458,E458,H458)</f>
        <v>IC.PU.070407</v>
      </c>
      <c r="K458" s="2" t="s">
        <v>1192</v>
      </c>
      <c r="L458" t="str">
        <f t="shared" ref="L458:L523" si="41">G458</f>
        <v>Commercial</v>
      </c>
      <c r="M458" s="12" t="str">
        <f t="shared" ref="M458:M523" si="42">CONCATENATE("PI.",J458,".",K458)</f>
        <v>PI.IC.PU.070407.01</v>
      </c>
      <c r="N458" s="12"/>
      <c r="O458" s="12" t="str">
        <f t="shared" ref="O458:O523" si="43">CONCATENATE("PH.",J458,".",K458)</f>
        <v>PH.IC.PU.070407.01</v>
      </c>
      <c r="Q458" s="12" t="str">
        <f t="shared" ref="Q458:Q523" si="44">CONCATENATE("CL.",J458,".",K458)</f>
        <v>CL.IC.PU.070407.01</v>
      </c>
      <c r="R458" t="s">
        <v>1141</v>
      </c>
      <c r="S458">
        <v>719</v>
      </c>
    </row>
    <row r="459" spans="1:19" ht="15">
      <c r="A459" t="s">
        <v>7831</v>
      </c>
      <c r="C459" s="2" t="s">
        <v>7284</v>
      </c>
      <c r="D459" t="s">
        <v>8211</v>
      </c>
      <c r="E459" s="2" t="s">
        <v>7071</v>
      </c>
      <c r="F459" t="s">
        <v>8174</v>
      </c>
      <c r="G459" t="s">
        <v>1832</v>
      </c>
      <c r="H459" s="22" t="s">
        <v>1396</v>
      </c>
      <c r="I459" t="s">
        <v>1833</v>
      </c>
      <c r="J459" s="11" t="str">
        <f t="shared" si="40"/>
        <v>IC.PU.070501</v>
      </c>
      <c r="K459" s="2" t="s">
        <v>1192</v>
      </c>
      <c r="L459" t="str">
        <f t="shared" si="41"/>
        <v xml:space="preserve">     Clean, dry and intact</v>
      </c>
      <c r="M459" s="12" t="str">
        <f t="shared" si="42"/>
        <v>PI.IC.PU.070501.01</v>
      </c>
      <c r="N459" s="12"/>
      <c r="O459" s="12" t="str">
        <f t="shared" si="43"/>
        <v>PH.IC.PU.070501.01</v>
      </c>
      <c r="Q459" s="12" t="str">
        <f t="shared" si="44"/>
        <v>CL.IC.PU.070501.01</v>
      </c>
    </row>
    <row r="460" spans="1:19" ht="15">
      <c r="A460" t="s">
        <v>7831</v>
      </c>
      <c r="C460" s="2" t="s">
        <v>7284</v>
      </c>
      <c r="E460" s="2" t="s">
        <v>7071</v>
      </c>
      <c r="F460" t="s">
        <v>8174</v>
      </c>
      <c r="G460" t="s">
        <v>2009</v>
      </c>
      <c r="H460" s="22" t="s">
        <v>1398</v>
      </c>
      <c r="I460" t="s">
        <v>2010</v>
      </c>
      <c r="J460" s="11" t="str">
        <f t="shared" si="40"/>
        <v>IC.PU.070502</v>
      </c>
      <c r="K460" s="2" t="s">
        <v>1192</v>
      </c>
      <c r="L460" t="str">
        <f t="shared" si="41"/>
        <v xml:space="preserve">     Reinforced: specify date/time</v>
      </c>
      <c r="M460" s="12" t="str">
        <f t="shared" si="42"/>
        <v>PI.IC.PU.070502.01</v>
      </c>
      <c r="N460" s="12"/>
      <c r="O460" s="12" t="str">
        <f t="shared" si="43"/>
        <v>PH.IC.PU.070502.01</v>
      </c>
      <c r="Q460" s="12" t="str">
        <f t="shared" si="44"/>
        <v>CL.IC.PU.070502.01</v>
      </c>
    </row>
    <row r="461" spans="1:19" ht="15">
      <c r="A461" t="s">
        <v>7831</v>
      </c>
      <c r="C461" s="2" t="s">
        <v>7284</v>
      </c>
      <c r="E461" s="2" t="s">
        <v>7071</v>
      </c>
      <c r="F461" t="s">
        <v>8174</v>
      </c>
      <c r="G461" t="s">
        <v>4590</v>
      </c>
      <c r="H461" s="22" t="s">
        <v>1400</v>
      </c>
      <c r="I461" t="s">
        <v>1811</v>
      </c>
      <c r="J461" s="11" t="str">
        <f t="shared" si="40"/>
        <v>IC.PU.070503</v>
      </c>
      <c r="K461" s="2" t="s">
        <v>1192</v>
      </c>
      <c r="L461" t="str">
        <f t="shared" si="41"/>
        <v xml:space="preserve">     Changed: specify date/time</v>
      </c>
      <c r="M461" s="12" t="str">
        <f t="shared" si="42"/>
        <v>PI.IC.PU.070503.01</v>
      </c>
      <c r="N461" s="12"/>
      <c r="O461" s="12" t="str">
        <f t="shared" si="43"/>
        <v>PH.IC.PU.070503.01</v>
      </c>
      <c r="Q461" s="12" t="str">
        <f t="shared" si="44"/>
        <v>CL.IC.PU.070503.01</v>
      </c>
    </row>
    <row r="462" spans="1:19" ht="15">
      <c r="A462" t="s">
        <v>7831</v>
      </c>
      <c r="C462" s="2" t="s">
        <v>7284</v>
      </c>
      <c r="E462" s="2" t="s">
        <v>7071</v>
      </c>
      <c r="F462" t="s">
        <v>8174</v>
      </c>
      <c r="G462" t="s">
        <v>6376</v>
      </c>
      <c r="H462" s="22" t="s">
        <v>7070</v>
      </c>
      <c r="I462" t="s">
        <v>6376</v>
      </c>
      <c r="J462" s="11" t="str">
        <f t="shared" si="40"/>
        <v>IC.PU.070504</v>
      </c>
      <c r="K462" s="2" t="s">
        <v>1192</v>
      </c>
      <c r="L462" t="str">
        <f t="shared" si="41"/>
        <v>Clean</v>
      </c>
      <c r="M462" s="12" t="str">
        <f t="shared" si="42"/>
        <v>PI.IC.PU.070504.01</v>
      </c>
      <c r="N462" s="12"/>
      <c r="O462" s="12" t="str">
        <f t="shared" si="43"/>
        <v>PH.IC.PU.070504.01</v>
      </c>
      <c r="Q462" s="12" t="str">
        <f t="shared" si="44"/>
        <v>CL.IC.PU.070504.01</v>
      </c>
      <c r="R462" t="s">
        <v>1141</v>
      </c>
      <c r="S462">
        <v>97</v>
      </c>
    </row>
    <row r="463" spans="1:19" ht="15.95" customHeight="1">
      <c r="A463" t="s">
        <v>7831</v>
      </c>
      <c r="C463" s="2" t="s">
        <v>7284</v>
      </c>
      <c r="E463" s="2" t="s">
        <v>7071</v>
      </c>
      <c r="F463" t="s">
        <v>8174</v>
      </c>
      <c r="G463" t="s">
        <v>6314</v>
      </c>
      <c r="H463" s="22" t="s">
        <v>7071</v>
      </c>
      <c r="I463" t="s">
        <v>6314</v>
      </c>
      <c r="J463" s="11" t="str">
        <f t="shared" si="40"/>
        <v>IC.PU.070505</v>
      </c>
      <c r="K463" s="2" t="s">
        <v>1192</v>
      </c>
      <c r="L463" t="str">
        <f t="shared" si="41"/>
        <v>Dry</v>
      </c>
      <c r="M463" s="12" t="str">
        <f t="shared" si="42"/>
        <v>PI.IC.PU.070505.01</v>
      </c>
      <c r="N463" s="12"/>
      <c r="O463" s="12" t="str">
        <f t="shared" si="43"/>
        <v>PH.IC.PU.070505.01</v>
      </c>
      <c r="Q463" s="12" t="str">
        <f t="shared" si="44"/>
        <v>CL.IC.PU.070505.01</v>
      </c>
      <c r="R463" t="s">
        <v>1141</v>
      </c>
      <c r="S463">
        <v>97</v>
      </c>
    </row>
    <row r="464" spans="1:19" ht="15">
      <c r="A464" t="s">
        <v>7831</v>
      </c>
      <c r="C464" s="2" t="s">
        <v>7284</v>
      </c>
      <c r="E464" s="2" t="s">
        <v>7071</v>
      </c>
      <c r="F464" t="s">
        <v>8174</v>
      </c>
      <c r="G464" t="s">
        <v>4084</v>
      </c>
      <c r="H464" s="22" t="s">
        <v>6888</v>
      </c>
      <c r="I464" t="s">
        <v>4084</v>
      </c>
      <c r="J464" s="11" t="str">
        <f t="shared" si="40"/>
        <v>IC.PU.070506</v>
      </c>
      <c r="K464" s="2" t="s">
        <v>1192</v>
      </c>
      <c r="L464" t="str">
        <f t="shared" si="41"/>
        <v>Intact</v>
      </c>
      <c r="M464" s="12" t="str">
        <f t="shared" si="42"/>
        <v>PI.IC.PU.070506.01</v>
      </c>
      <c r="N464" s="12"/>
      <c r="O464" s="12" t="str">
        <f t="shared" si="43"/>
        <v>PH.IC.PU.070506.01</v>
      </c>
      <c r="Q464" s="12" t="str">
        <f t="shared" si="44"/>
        <v>CL.IC.PU.070506.01</v>
      </c>
      <c r="R464" t="s">
        <v>1141</v>
      </c>
      <c r="S464">
        <v>97</v>
      </c>
    </row>
    <row r="465" spans="1:23" ht="15">
      <c r="A465" t="s">
        <v>7831</v>
      </c>
      <c r="C465" s="2" t="s">
        <v>7284</v>
      </c>
      <c r="E465" s="2" t="s">
        <v>7071</v>
      </c>
      <c r="F465" t="s">
        <v>8174</v>
      </c>
      <c r="G465" t="s">
        <v>11280</v>
      </c>
      <c r="H465" s="22" t="s">
        <v>11367</v>
      </c>
      <c r="I465" t="s">
        <v>11280</v>
      </c>
      <c r="J465" s="11" t="str">
        <f t="shared" si="40"/>
        <v>IC.PU.070507</v>
      </c>
      <c r="K465" s="2" t="s">
        <v>1192</v>
      </c>
      <c r="L465" t="str">
        <f t="shared" si="41"/>
        <v>Stained</v>
      </c>
      <c r="M465" s="12" t="str">
        <f t="shared" si="42"/>
        <v>PI.IC.PU.070507.01</v>
      </c>
      <c r="N465" s="12"/>
      <c r="O465" s="12" t="str">
        <f t="shared" si="43"/>
        <v>PH.IC.PU.070507.01</v>
      </c>
      <c r="Q465" s="12" t="str">
        <f t="shared" si="44"/>
        <v>CL.IC.PU.070507.01</v>
      </c>
    </row>
    <row r="466" spans="1:23" ht="15">
      <c r="A466" t="s">
        <v>7831</v>
      </c>
      <c r="C466" s="2" t="s">
        <v>7284</v>
      </c>
      <c r="E466" s="2" t="s">
        <v>7071</v>
      </c>
      <c r="F466" t="s">
        <v>8174</v>
      </c>
      <c r="G466" t="s">
        <v>11281</v>
      </c>
      <c r="H466" s="22" t="s">
        <v>11369</v>
      </c>
      <c r="I466" t="s">
        <v>11147</v>
      </c>
      <c r="J466" s="11" t="str">
        <f t="shared" si="40"/>
        <v>IC.PU.070508</v>
      </c>
      <c r="K466" s="2" t="s">
        <v>1192</v>
      </c>
      <c r="L466" t="str">
        <f t="shared" si="41"/>
        <v>Saturated</v>
      </c>
      <c r="M466" s="12" t="str">
        <f t="shared" si="42"/>
        <v>PI.IC.PU.070508.01</v>
      </c>
      <c r="N466" s="12"/>
      <c r="O466" s="12" t="str">
        <f t="shared" si="43"/>
        <v>PH.IC.PU.070508.01</v>
      </c>
      <c r="Q466" s="12" t="str">
        <f t="shared" si="44"/>
        <v>CL.IC.PU.070508.01</v>
      </c>
      <c r="V466" t="s">
        <v>11282</v>
      </c>
      <c r="W466">
        <v>1054</v>
      </c>
    </row>
    <row r="467" spans="1:23" ht="15">
      <c r="A467" t="s">
        <v>7831</v>
      </c>
      <c r="C467" s="2" t="s">
        <v>7284</v>
      </c>
      <c r="D467" t="s">
        <v>4303</v>
      </c>
      <c r="E467" s="2" t="s">
        <v>6888</v>
      </c>
      <c r="F467" t="s">
        <v>8174</v>
      </c>
      <c r="G467" t="s">
        <v>8212</v>
      </c>
      <c r="H467" s="22" t="s">
        <v>1396</v>
      </c>
      <c r="I467" t="s">
        <v>1522</v>
      </c>
      <c r="J467" s="11" t="str">
        <f t="shared" si="40"/>
        <v>IC.PU.070601</v>
      </c>
      <c r="K467" s="2" t="s">
        <v>11324</v>
      </c>
      <c r="L467" t="str">
        <f t="shared" si="41"/>
        <v xml:space="preserve">     Cleansed with normal saline</v>
      </c>
      <c r="M467" s="12" t="str">
        <f t="shared" si="42"/>
        <v>PI.IC.PU.070601.01</v>
      </c>
      <c r="N467" s="12"/>
      <c r="O467" s="12" t="str">
        <f t="shared" si="43"/>
        <v>PH.IC.PU.070601.01</v>
      </c>
      <c r="Q467" s="12" t="str">
        <f t="shared" si="44"/>
        <v>CL.IC.PU.070601.01</v>
      </c>
    </row>
    <row r="468" spans="1:23" ht="15">
      <c r="A468" t="s">
        <v>7831</v>
      </c>
      <c r="C468" s="2" t="s">
        <v>7284</v>
      </c>
      <c r="E468" s="2" t="s">
        <v>6888</v>
      </c>
      <c r="F468" t="s">
        <v>8174</v>
      </c>
      <c r="G468" t="s">
        <v>8213</v>
      </c>
      <c r="H468" s="22" t="s">
        <v>1398</v>
      </c>
      <c r="I468" t="s">
        <v>2394</v>
      </c>
      <c r="J468" s="11" t="str">
        <f t="shared" si="40"/>
        <v>IC.PU.070602</v>
      </c>
      <c r="K468" s="2" t="s">
        <v>11324</v>
      </c>
      <c r="L468" t="str">
        <f t="shared" si="41"/>
        <v xml:space="preserve">     Cleansed with other: specify</v>
      </c>
      <c r="M468" s="12" t="str">
        <f t="shared" si="42"/>
        <v>PI.IC.PU.070602.01</v>
      </c>
      <c r="N468" s="12"/>
      <c r="O468" s="12" t="str">
        <f t="shared" si="43"/>
        <v>PH.IC.PU.070602.01</v>
      </c>
      <c r="Q468" s="12" t="str">
        <f t="shared" si="44"/>
        <v>CL.IC.PU.070602.01</v>
      </c>
    </row>
    <row r="469" spans="1:23" ht="15">
      <c r="A469" t="s">
        <v>7831</v>
      </c>
      <c r="C469" s="2" t="s">
        <v>7284</v>
      </c>
      <c r="E469" s="2" t="s">
        <v>6888</v>
      </c>
      <c r="F469" t="s">
        <v>8174</v>
      </c>
      <c r="G469" t="s">
        <v>1913</v>
      </c>
      <c r="H469" s="22" t="s">
        <v>1202</v>
      </c>
      <c r="I469" t="s">
        <v>1913</v>
      </c>
      <c r="J469" s="11" t="str">
        <f t="shared" si="40"/>
        <v>IC.PU.070603</v>
      </c>
      <c r="K469" s="2" t="s">
        <v>1192</v>
      </c>
      <c r="L469" t="str">
        <f t="shared" si="41"/>
        <v>Chlorhexidine</v>
      </c>
      <c r="M469" s="12" t="str">
        <f t="shared" si="42"/>
        <v>PI.IC.PU.070603.01</v>
      </c>
      <c r="N469" s="12"/>
      <c r="O469" s="12" t="str">
        <f t="shared" si="43"/>
        <v>PH.IC.PU.070603.01</v>
      </c>
      <c r="Q469" s="12" t="str">
        <f t="shared" si="44"/>
        <v>CL.IC.PU.070603.01</v>
      </c>
      <c r="R469" t="s">
        <v>1141</v>
      </c>
      <c r="S469">
        <v>717</v>
      </c>
    </row>
    <row r="470" spans="1:23" ht="15">
      <c r="A470" t="s">
        <v>7831</v>
      </c>
      <c r="C470" s="2" t="s">
        <v>7284</v>
      </c>
      <c r="E470" s="2" t="s">
        <v>6888</v>
      </c>
      <c r="F470" t="s">
        <v>8174</v>
      </c>
      <c r="G470" t="s">
        <v>8214</v>
      </c>
      <c r="H470" s="22" t="s">
        <v>948</v>
      </c>
      <c r="I470" t="s">
        <v>8214</v>
      </c>
      <c r="J470" s="11" t="str">
        <f t="shared" si="40"/>
        <v>IC.PU.070604</v>
      </c>
      <c r="K470" s="2" t="s">
        <v>11324</v>
      </c>
      <c r="L470" t="str">
        <f t="shared" si="41"/>
        <v>Betadine</v>
      </c>
      <c r="M470" s="12" t="str">
        <f t="shared" si="42"/>
        <v>PI.IC.PU.070604.01</v>
      </c>
      <c r="N470" s="12"/>
      <c r="O470" s="12" t="str">
        <f t="shared" si="43"/>
        <v>PH.IC.PU.070604.01</v>
      </c>
      <c r="Q470" s="12" t="str">
        <f t="shared" si="44"/>
        <v>CL.IC.PU.070604.01</v>
      </c>
      <c r="R470" t="s">
        <v>1141</v>
      </c>
      <c r="S470">
        <v>718</v>
      </c>
    </row>
    <row r="471" spans="1:23" ht="15">
      <c r="A471" t="s">
        <v>7831</v>
      </c>
      <c r="C471" s="2" t="s">
        <v>7284</v>
      </c>
      <c r="D471" t="s">
        <v>8215</v>
      </c>
      <c r="E471" s="2" t="s">
        <v>7284</v>
      </c>
      <c r="F471" t="s">
        <v>8174</v>
      </c>
      <c r="G471" t="s">
        <v>8066</v>
      </c>
      <c r="H471" s="22" t="s">
        <v>1396</v>
      </c>
      <c r="I471" t="s">
        <v>1001</v>
      </c>
      <c r="J471" s="11" t="str">
        <f t="shared" si="40"/>
        <v>IC.PU.070701</v>
      </c>
      <c r="K471" s="2" t="s">
        <v>11324</v>
      </c>
      <c r="L471" t="str">
        <f t="shared" si="41"/>
        <v xml:space="preserve">     Exudate none</v>
      </c>
      <c r="M471" s="12" t="str">
        <f t="shared" si="42"/>
        <v>PI.IC.PU.070701.01</v>
      </c>
      <c r="N471" s="12"/>
      <c r="O471" s="12" t="str">
        <f t="shared" si="43"/>
        <v>PH.IC.PU.070701.01</v>
      </c>
      <c r="Q471" s="12" t="str">
        <f t="shared" si="44"/>
        <v>CL.IC.PU.070701.01</v>
      </c>
    </row>
    <row r="472" spans="1:23" ht="15">
      <c r="A472" t="s">
        <v>7831</v>
      </c>
      <c r="C472" s="2" t="s">
        <v>7284</v>
      </c>
      <c r="E472" s="2" t="s">
        <v>7284</v>
      </c>
      <c r="F472" t="s">
        <v>8174</v>
      </c>
      <c r="G472" t="s">
        <v>138</v>
      </c>
      <c r="H472" s="22" t="s">
        <v>1398</v>
      </c>
      <c r="I472" t="s">
        <v>2590</v>
      </c>
      <c r="J472" s="11" t="str">
        <f t="shared" si="40"/>
        <v>IC.PU.070702</v>
      </c>
      <c r="K472" s="2" t="s">
        <v>11324</v>
      </c>
      <c r="L472" t="str">
        <f t="shared" si="41"/>
        <v xml:space="preserve">     Exudate serosanguineous</v>
      </c>
      <c r="M472" s="12" t="str">
        <f t="shared" si="42"/>
        <v>PI.IC.PU.070702.01</v>
      </c>
      <c r="N472" s="12"/>
      <c r="O472" s="12" t="str">
        <f t="shared" si="43"/>
        <v>PH.IC.PU.070702.01</v>
      </c>
      <c r="Q472" s="12" t="str">
        <f t="shared" si="44"/>
        <v>CL.IC.PU.070702.01</v>
      </c>
    </row>
    <row r="473" spans="1:23" ht="15">
      <c r="A473" t="s">
        <v>7831</v>
      </c>
      <c r="C473" s="2" t="s">
        <v>7284</v>
      </c>
      <c r="E473" s="2" t="s">
        <v>7284</v>
      </c>
      <c r="F473" t="s">
        <v>8174</v>
      </c>
      <c r="G473" t="s">
        <v>8082</v>
      </c>
      <c r="H473" s="22" t="s">
        <v>1400</v>
      </c>
      <c r="I473" t="s">
        <v>1438</v>
      </c>
      <c r="J473" s="11" t="str">
        <f t="shared" si="40"/>
        <v>IC.PU.070703</v>
      </c>
      <c r="K473" s="2" t="s">
        <v>11324</v>
      </c>
      <c r="L473" t="str">
        <f t="shared" si="41"/>
        <v xml:space="preserve">     Exudate bloody</v>
      </c>
      <c r="M473" s="12" t="str">
        <f t="shared" si="42"/>
        <v>PI.IC.PU.070703.01</v>
      </c>
      <c r="N473" s="12"/>
      <c r="O473" s="12" t="str">
        <f t="shared" si="43"/>
        <v>PH.IC.PU.070703.01</v>
      </c>
      <c r="Q473" s="12" t="str">
        <f t="shared" si="44"/>
        <v>CL.IC.PU.070703.01</v>
      </c>
    </row>
    <row r="474" spans="1:23" ht="15">
      <c r="A474" t="s">
        <v>7831</v>
      </c>
      <c r="C474" s="2" t="s">
        <v>7284</v>
      </c>
      <c r="E474" s="2" t="s">
        <v>7284</v>
      </c>
      <c r="F474" t="s">
        <v>8174</v>
      </c>
      <c r="G474" t="s">
        <v>8083</v>
      </c>
      <c r="H474" s="22" t="s">
        <v>1402</v>
      </c>
      <c r="I474" t="s">
        <v>1637</v>
      </c>
      <c r="J474" s="11" t="str">
        <f t="shared" si="40"/>
        <v>IC.PU.070704</v>
      </c>
      <c r="K474" s="2" t="s">
        <v>1192</v>
      </c>
      <c r="L474" t="str">
        <f t="shared" si="41"/>
        <v xml:space="preserve">     Exudate serous</v>
      </c>
      <c r="M474" s="12" t="str">
        <f t="shared" si="42"/>
        <v>PI.IC.PU.070704.01</v>
      </c>
      <c r="N474" s="12"/>
      <c r="O474" s="12" t="str">
        <f t="shared" si="43"/>
        <v>PH.IC.PU.070704.01</v>
      </c>
      <c r="Q474" s="12" t="str">
        <f t="shared" si="44"/>
        <v>CL.IC.PU.070704.01</v>
      </c>
    </row>
    <row r="475" spans="1:23" ht="15">
      <c r="A475" t="s">
        <v>7831</v>
      </c>
      <c r="C475" s="2" t="s">
        <v>7284</v>
      </c>
      <c r="E475" s="2" t="s">
        <v>7284</v>
      </c>
      <c r="F475" t="s">
        <v>8174</v>
      </c>
      <c r="G475" t="s">
        <v>8084</v>
      </c>
      <c r="H475" s="22" t="s">
        <v>1404</v>
      </c>
      <c r="I475" t="s">
        <v>1643</v>
      </c>
      <c r="J475" s="11" t="str">
        <f t="shared" si="40"/>
        <v>IC.PU.070705</v>
      </c>
      <c r="K475" s="2" t="s">
        <v>1192</v>
      </c>
      <c r="L475" t="str">
        <f t="shared" si="41"/>
        <v xml:space="preserve">     Exudate purulent</v>
      </c>
      <c r="M475" s="12" t="str">
        <f t="shared" si="42"/>
        <v>PI.IC.PU.070705.01</v>
      </c>
      <c r="N475" s="12"/>
      <c r="O475" s="12" t="str">
        <f t="shared" si="43"/>
        <v>PH.IC.PU.070705.01</v>
      </c>
      <c r="Q475" s="12" t="str">
        <f t="shared" si="44"/>
        <v>CL.IC.PU.070705.01</v>
      </c>
    </row>
    <row r="476" spans="1:23" ht="15">
      <c r="A476" t="s">
        <v>7831</v>
      </c>
      <c r="C476" s="2" t="s">
        <v>7284</v>
      </c>
      <c r="D476" t="s">
        <v>8085</v>
      </c>
      <c r="E476" s="2" t="s">
        <v>10093</v>
      </c>
      <c r="F476" t="s">
        <v>8174</v>
      </c>
      <c r="G476" t="s">
        <v>1968</v>
      </c>
      <c r="H476" s="22" t="s">
        <v>1396</v>
      </c>
      <c r="I476" t="s">
        <v>1188</v>
      </c>
      <c r="J476" s="11" t="str">
        <f t="shared" si="40"/>
        <v>IC.PU.070801</v>
      </c>
      <c r="K476" s="2" t="s">
        <v>1192</v>
      </c>
      <c r="L476" t="str">
        <f t="shared" si="41"/>
        <v xml:space="preserve">     None</v>
      </c>
      <c r="M476" s="12" t="str">
        <f t="shared" si="42"/>
        <v>PI.IC.PU.070801.01</v>
      </c>
      <c r="N476" s="12"/>
      <c r="O476" s="12" t="str">
        <f t="shared" si="43"/>
        <v>PH.IC.PU.070801.01</v>
      </c>
      <c r="Q476" s="12" t="str">
        <f t="shared" si="44"/>
        <v>CL.IC.PU.070801.01</v>
      </c>
    </row>
    <row r="477" spans="1:23" ht="15">
      <c r="A477" t="s">
        <v>7831</v>
      </c>
      <c r="C477" s="2" t="s">
        <v>7284</v>
      </c>
      <c r="E477" s="2" t="s">
        <v>10093</v>
      </c>
      <c r="F477" t="s">
        <v>8174</v>
      </c>
      <c r="G477" t="s">
        <v>8400</v>
      </c>
      <c r="H477" s="22" t="s">
        <v>1398</v>
      </c>
      <c r="I477" t="s">
        <v>3800</v>
      </c>
      <c r="J477" s="11" t="str">
        <f t="shared" si="40"/>
        <v>IC.PU.070802</v>
      </c>
      <c r="K477" s="2" t="s">
        <v>1192</v>
      </c>
      <c r="L477" t="str">
        <f t="shared" si="41"/>
        <v xml:space="preserve">     Exudate amount scant</v>
      </c>
      <c r="M477" s="12" t="str">
        <f t="shared" si="42"/>
        <v>PI.IC.PU.070802.01</v>
      </c>
      <c r="N477" s="12"/>
      <c r="O477" s="12" t="str">
        <f t="shared" si="43"/>
        <v>PH.IC.PU.070802.01</v>
      </c>
      <c r="Q477" s="12" t="str">
        <f t="shared" si="44"/>
        <v>CL.IC.PU.070802.01</v>
      </c>
    </row>
    <row r="478" spans="1:23" ht="15">
      <c r="A478" t="s">
        <v>7831</v>
      </c>
      <c r="C478" s="2" t="s">
        <v>7284</v>
      </c>
      <c r="E478" s="2" t="s">
        <v>10093</v>
      </c>
      <c r="F478" t="s">
        <v>8174</v>
      </c>
      <c r="G478" t="s">
        <v>8401</v>
      </c>
      <c r="H478" s="22" t="s">
        <v>1400</v>
      </c>
      <c r="I478" t="s">
        <v>4203</v>
      </c>
      <c r="J478" s="11" t="str">
        <f t="shared" si="40"/>
        <v>IC.PU.070803</v>
      </c>
      <c r="K478" s="2" t="s">
        <v>1192</v>
      </c>
      <c r="L478" t="str">
        <f t="shared" si="41"/>
        <v xml:space="preserve">     Exudate amount small</v>
      </c>
      <c r="M478" s="12" t="str">
        <f t="shared" si="42"/>
        <v>PI.IC.PU.070803.01</v>
      </c>
      <c r="N478" s="12"/>
      <c r="O478" s="12" t="str">
        <f t="shared" si="43"/>
        <v>PH.IC.PU.070803.01</v>
      </c>
      <c r="Q478" s="12" t="str">
        <f t="shared" si="44"/>
        <v>CL.IC.PU.070803.01</v>
      </c>
    </row>
    <row r="479" spans="1:23" ht="15">
      <c r="A479" t="s">
        <v>7831</v>
      </c>
      <c r="C479" s="2" t="s">
        <v>7284</v>
      </c>
      <c r="E479" s="2" t="s">
        <v>10093</v>
      </c>
      <c r="F479" t="s">
        <v>8174</v>
      </c>
      <c r="G479" t="s">
        <v>8402</v>
      </c>
      <c r="H479" s="22" t="s">
        <v>1402</v>
      </c>
      <c r="I479" t="s">
        <v>3266</v>
      </c>
      <c r="J479" s="11" t="str">
        <f t="shared" si="40"/>
        <v>IC.PU.070804</v>
      </c>
      <c r="K479" s="2" t="s">
        <v>1192</v>
      </c>
      <c r="L479" t="str">
        <f t="shared" si="41"/>
        <v xml:space="preserve">     Exudate amount moderate</v>
      </c>
      <c r="M479" s="12" t="str">
        <f t="shared" si="42"/>
        <v>PI.IC.PU.070804.01</v>
      </c>
      <c r="N479" s="12"/>
      <c r="O479" s="12" t="str">
        <f t="shared" si="43"/>
        <v>PH.IC.PU.070804.01</v>
      </c>
      <c r="Q479" s="12" t="str">
        <f t="shared" si="44"/>
        <v>CL.IC.PU.070804.01</v>
      </c>
    </row>
    <row r="480" spans="1:23" ht="15">
      <c r="A480" t="s">
        <v>7831</v>
      </c>
      <c r="C480" s="2" t="s">
        <v>7284</v>
      </c>
      <c r="E480" s="2" t="s">
        <v>10093</v>
      </c>
      <c r="F480" t="s">
        <v>8174</v>
      </c>
      <c r="G480" t="s">
        <v>8243</v>
      </c>
      <c r="H480" s="22" t="s">
        <v>1404</v>
      </c>
      <c r="I480" t="s">
        <v>4206</v>
      </c>
      <c r="J480" s="11" t="str">
        <f t="shared" si="40"/>
        <v>IC.PU.070805</v>
      </c>
      <c r="K480" s="2" t="s">
        <v>1192</v>
      </c>
      <c r="L480" t="str">
        <f t="shared" si="41"/>
        <v xml:space="preserve">     Exudate amount large</v>
      </c>
      <c r="M480" s="12" t="str">
        <f t="shared" si="42"/>
        <v>PI.IC.PU.070805.01</v>
      </c>
      <c r="N480" s="12"/>
      <c r="O480" s="12" t="str">
        <f t="shared" si="43"/>
        <v>PH.IC.PU.070805.01</v>
      </c>
      <c r="Q480" s="12" t="str">
        <f t="shared" si="44"/>
        <v>CL.IC.PU.070805.01</v>
      </c>
    </row>
    <row r="481" spans="1:19" ht="15">
      <c r="A481" t="s">
        <v>7831</v>
      </c>
      <c r="C481" s="2" t="s">
        <v>7284</v>
      </c>
      <c r="D481" t="s">
        <v>8244</v>
      </c>
      <c r="E481" s="2" t="s">
        <v>10095</v>
      </c>
      <c r="F481" t="s">
        <v>8174</v>
      </c>
      <c r="G481" t="s">
        <v>8245</v>
      </c>
      <c r="H481" s="22" t="s">
        <v>1396</v>
      </c>
      <c r="I481" t="s">
        <v>1674</v>
      </c>
      <c r="J481" s="11" t="str">
        <f t="shared" si="40"/>
        <v>IC.PU.070901</v>
      </c>
      <c r="K481" s="2" t="s">
        <v>1192</v>
      </c>
      <c r="L481" t="str">
        <f t="shared" si="41"/>
        <v xml:space="preserve">     Exudate drainage unchanged</v>
      </c>
      <c r="M481" s="12" t="str">
        <f t="shared" si="42"/>
        <v>PI.IC.PU.070901.01</v>
      </c>
      <c r="N481" s="12"/>
      <c r="O481" s="12" t="str">
        <f t="shared" si="43"/>
        <v>PH.IC.PU.070901.01</v>
      </c>
      <c r="Q481" s="12" t="str">
        <f t="shared" si="44"/>
        <v>CL.IC.PU.070901.01</v>
      </c>
    </row>
    <row r="482" spans="1:19" ht="15">
      <c r="A482" t="s">
        <v>7831</v>
      </c>
      <c r="C482" s="2" t="s">
        <v>7284</v>
      </c>
      <c r="E482" s="2" t="s">
        <v>10095</v>
      </c>
      <c r="F482" t="s">
        <v>8174</v>
      </c>
      <c r="G482" t="s">
        <v>8246</v>
      </c>
      <c r="H482" s="22" t="s">
        <v>1398</v>
      </c>
      <c r="I482" t="s">
        <v>1673</v>
      </c>
      <c r="J482" s="11" t="str">
        <f t="shared" si="40"/>
        <v>IC.PU.070902</v>
      </c>
      <c r="K482" s="2" t="s">
        <v>1192</v>
      </c>
      <c r="L482" t="str">
        <f t="shared" si="41"/>
        <v xml:space="preserve">     Exudate drainage decreasing</v>
      </c>
      <c r="M482" s="12" t="str">
        <f t="shared" si="42"/>
        <v>PI.IC.PU.070902.01</v>
      </c>
      <c r="N482" s="12"/>
      <c r="O482" s="12" t="str">
        <f t="shared" si="43"/>
        <v>PH.IC.PU.070902.01</v>
      </c>
      <c r="Q482" s="12" t="str">
        <f t="shared" si="44"/>
        <v>CL.IC.PU.070902.01</v>
      </c>
    </row>
    <row r="483" spans="1:19" ht="15">
      <c r="A483" t="s">
        <v>7831</v>
      </c>
      <c r="C483" s="2" t="s">
        <v>7284</v>
      </c>
      <c r="E483" s="2" t="s">
        <v>10095</v>
      </c>
      <c r="F483" t="s">
        <v>8174</v>
      </c>
      <c r="G483" t="s">
        <v>8247</v>
      </c>
      <c r="H483" s="22" t="s">
        <v>1400</v>
      </c>
      <c r="I483" t="s">
        <v>1841</v>
      </c>
      <c r="J483" s="11" t="str">
        <f t="shared" si="40"/>
        <v>IC.PU.070903</v>
      </c>
      <c r="K483" s="2" t="s">
        <v>1192</v>
      </c>
      <c r="L483" t="str">
        <f t="shared" si="41"/>
        <v xml:space="preserve">     Exudate drainage increasing</v>
      </c>
      <c r="M483" s="12" t="str">
        <f t="shared" si="42"/>
        <v>PI.IC.PU.070903.01</v>
      </c>
      <c r="N483" s="12"/>
      <c r="O483" s="12" t="str">
        <f t="shared" si="43"/>
        <v>PH.IC.PU.070903.01</v>
      </c>
      <c r="Q483" s="12" t="str">
        <f t="shared" si="44"/>
        <v>CL.IC.PU.070903.01</v>
      </c>
    </row>
    <row r="484" spans="1:19" ht="15">
      <c r="A484" t="s">
        <v>7831</v>
      </c>
      <c r="C484" s="2" t="s">
        <v>7284</v>
      </c>
      <c r="D484" t="s">
        <v>8248</v>
      </c>
      <c r="E484" s="2" t="s">
        <v>10905</v>
      </c>
      <c r="F484" t="s">
        <v>8175</v>
      </c>
      <c r="G484" t="s">
        <v>2789</v>
      </c>
      <c r="H484" s="22" t="s">
        <v>1396</v>
      </c>
      <c r="I484" t="s">
        <v>2789</v>
      </c>
      <c r="J484" s="11" t="str">
        <f t="shared" si="40"/>
        <v>IC.PU.071001</v>
      </c>
      <c r="K484" s="2" t="s">
        <v>1192</v>
      </c>
      <c r="L484" t="str">
        <f t="shared" si="41"/>
        <v>Present</v>
      </c>
      <c r="M484" s="12" t="str">
        <f t="shared" si="42"/>
        <v>PI.IC.PU.071001.01</v>
      </c>
      <c r="N484" s="12"/>
      <c r="O484" s="12" t="str">
        <f t="shared" si="43"/>
        <v>PH.IC.PU.071001.01</v>
      </c>
      <c r="Q484" s="12" t="str">
        <f t="shared" si="44"/>
        <v>CL.IC.PU.071001.01</v>
      </c>
    </row>
    <row r="485" spans="1:19" ht="15">
      <c r="A485" t="s">
        <v>7831</v>
      </c>
      <c r="C485" s="2" t="s">
        <v>7284</v>
      </c>
      <c r="E485" s="2" t="s">
        <v>10905</v>
      </c>
      <c r="F485" t="s">
        <v>8175</v>
      </c>
      <c r="G485" t="s">
        <v>2790</v>
      </c>
      <c r="H485" s="22" t="s">
        <v>1398</v>
      </c>
      <c r="I485" t="s">
        <v>2790</v>
      </c>
      <c r="J485" s="11" t="str">
        <f t="shared" si="40"/>
        <v>IC.PU.071002</v>
      </c>
      <c r="K485" s="2" t="s">
        <v>1192</v>
      </c>
      <c r="L485" t="str">
        <f t="shared" si="41"/>
        <v>Absent</v>
      </c>
      <c r="M485" s="12" t="str">
        <f t="shared" si="42"/>
        <v>PI.IC.PU.071002.01</v>
      </c>
      <c r="N485" s="12"/>
      <c r="O485" s="12" t="str">
        <f t="shared" si="43"/>
        <v>PH.IC.PU.071002.01</v>
      </c>
      <c r="Q485" s="12" t="str">
        <f t="shared" si="44"/>
        <v>CL.IC.PU.071002.01</v>
      </c>
    </row>
    <row r="486" spans="1:19" ht="15">
      <c r="A486" t="s">
        <v>7831</v>
      </c>
      <c r="C486" s="2" t="s">
        <v>7284</v>
      </c>
      <c r="D486" t="s">
        <v>5981</v>
      </c>
      <c r="E486" s="2" t="s">
        <v>8048</v>
      </c>
      <c r="F486" t="s">
        <v>8176</v>
      </c>
      <c r="G486" t="s">
        <v>8087</v>
      </c>
      <c r="H486" s="22" t="s">
        <v>1396</v>
      </c>
      <c r="I486" t="s">
        <v>8088</v>
      </c>
      <c r="J486" s="11" t="str">
        <f t="shared" si="40"/>
        <v>IC.PU.071101</v>
      </c>
      <c r="K486" s="2" t="s">
        <v>1192</v>
      </c>
      <c r="L486" t="str">
        <f t="shared" si="41"/>
        <v>Anterior right</v>
      </c>
      <c r="M486" s="12" t="str">
        <f t="shared" si="42"/>
        <v>PI.IC.PU.071101.01</v>
      </c>
      <c r="N486" s="12"/>
      <c r="O486" s="12" t="str">
        <f t="shared" si="43"/>
        <v>PH.IC.PU.071101.01</v>
      </c>
      <c r="Q486" s="12" t="str">
        <f t="shared" si="44"/>
        <v>CL.IC.PU.071101.01</v>
      </c>
    </row>
    <row r="487" spans="1:19" ht="15">
      <c r="A487" t="s">
        <v>7831</v>
      </c>
      <c r="C487" s="2" t="s">
        <v>7284</v>
      </c>
      <c r="E487" s="2" t="s">
        <v>8048</v>
      </c>
      <c r="F487" t="s">
        <v>8176</v>
      </c>
      <c r="G487" t="s">
        <v>7925</v>
      </c>
      <c r="H487" s="22" t="s">
        <v>1398</v>
      </c>
      <c r="I487" t="s">
        <v>8090</v>
      </c>
      <c r="J487" s="11" t="str">
        <f t="shared" si="40"/>
        <v>IC.PU.071102</v>
      </c>
      <c r="K487" s="2" t="s">
        <v>1192</v>
      </c>
      <c r="L487" t="str">
        <f t="shared" si="41"/>
        <v>Anterior left</v>
      </c>
      <c r="M487" s="12" t="str">
        <f t="shared" si="42"/>
        <v>PI.IC.PU.071102.01</v>
      </c>
      <c r="N487" s="12"/>
      <c r="O487" s="12" t="str">
        <f t="shared" si="43"/>
        <v>PH.IC.PU.071102.01</v>
      </c>
      <c r="Q487" s="12" t="str">
        <f t="shared" si="44"/>
        <v>CL.IC.PU.071102.01</v>
      </c>
    </row>
    <row r="488" spans="1:19" ht="15">
      <c r="A488" t="s">
        <v>7831</v>
      </c>
      <c r="C488" s="2" t="s">
        <v>7284</v>
      </c>
      <c r="E488" s="2" t="s">
        <v>8048</v>
      </c>
      <c r="F488" t="s">
        <v>8176</v>
      </c>
      <c r="G488" t="s">
        <v>4801</v>
      </c>
      <c r="H488" s="22" t="s">
        <v>1400</v>
      </c>
      <c r="I488" t="s">
        <v>4801</v>
      </c>
      <c r="J488" s="11" t="str">
        <f t="shared" si="40"/>
        <v>IC.PU.071103</v>
      </c>
      <c r="K488" s="2" t="s">
        <v>1192</v>
      </c>
      <c r="L488" t="str">
        <f t="shared" si="41"/>
        <v>Mediastinal</v>
      </c>
      <c r="M488" s="12" t="str">
        <f t="shared" si="42"/>
        <v>PI.IC.PU.071103.01</v>
      </c>
      <c r="N488" s="12"/>
      <c r="O488" s="12" t="str">
        <f t="shared" si="43"/>
        <v>PH.IC.PU.071103.01</v>
      </c>
      <c r="Q488" s="12" t="str">
        <f t="shared" si="44"/>
        <v>CL.IC.PU.071103.01</v>
      </c>
    </row>
    <row r="489" spans="1:19" ht="15">
      <c r="A489" t="s">
        <v>7831</v>
      </c>
      <c r="C489" s="2" t="s">
        <v>7284</v>
      </c>
      <c r="E489" s="2" t="s">
        <v>8048</v>
      </c>
      <c r="F489" t="s">
        <v>8176</v>
      </c>
      <c r="G489" t="s">
        <v>8091</v>
      </c>
      <c r="H489" s="22" t="s">
        <v>1402</v>
      </c>
      <c r="I489" t="s">
        <v>8091</v>
      </c>
      <c r="J489" s="11" t="str">
        <f t="shared" si="40"/>
        <v>IC.PU.071104</v>
      </c>
      <c r="K489" s="2" t="s">
        <v>1192</v>
      </c>
      <c r="L489" t="str">
        <f t="shared" si="41"/>
        <v>Pleural</v>
      </c>
      <c r="M489" s="12" t="str">
        <f t="shared" si="42"/>
        <v>PI.IC.PU.071104.01</v>
      </c>
      <c r="N489" s="12"/>
      <c r="O489" s="12" t="str">
        <f t="shared" si="43"/>
        <v>PH.IC.PU.071104.01</v>
      </c>
      <c r="Q489" s="12" t="str">
        <f t="shared" si="44"/>
        <v>CL.IC.PU.071104.01</v>
      </c>
    </row>
    <row r="490" spans="1:19" ht="15">
      <c r="A490" t="s">
        <v>7831</v>
      </c>
      <c r="C490" s="2" t="s">
        <v>7284</v>
      </c>
      <c r="E490" s="2" t="s">
        <v>8048</v>
      </c>
      <c r="F490" t="s">
        <v>8176</v>
      </c>
      <c r="G490" t="s">
        <v>8092</v>
      </c>
      <c r="H490" s="22" t="s">
        <v>1404</v>
      </c>
      <c r="I490" t="s">
        <v>8093</v>
      </c>
      <c r="J490" s="11" t="str">
        <f t="shared" si="40"/>
        <v>IC.PU.071105</v>
      </c>
      <c r="K490" s="2" t="s">
        <v>1192</v>
      </c>
      <c r="L490" t="str">
        <f t="shared" si="41"/>
        <v>Posterior right</v>
      </c>
      <c r="M490" s="12" t="str">
        <f t="shared" si="42"/>
        <v>PI.IC.PU.071105.01</v>
      </c>
      <c r="N490" s="12"/>
      <c r="O490" s="12" t="str">
        <f t="shared" si="43"/>
        <v>PH.IC.PU.071105.01</v>
      </c>
      <c r="Q490" s="12" t="str">
        <f t="shared" si="44"/>
        <v>CL.IC.PU.071105.01</v>
      </c>
    </row>
    <row r="491" spans="1:19" ht="15">
      <c r="A491" t="s">
        <v>7831</v>
      </c>
      <c r="C491" s="2" t="s">
        <v>7284</v>
      </c>
      <c r="E491" s="2" t="s">
        <v>8048</v>
      </c>
      <c r="F491" t="s">
        <v>8176</v>
      </c>
      <c r="G491" t="s">
        <v>8094</v>
      </c>
      <c r="H491" s="22" t="s">
        <v>1406</v>
      </c>
      <c r="I491" t="s">
        <v>8095</v>
      </c>
      <c r="J491" s="11" t="str">
        <f t="shared" si="40"/>
        <v>IC.PU.071106</v>
      </c>
      <c r="K491" s="2" t="s">
        <v>1192</v>
      </c>
      <c r="L491" t="str">
        <f t="shared" si="41"/>
        <v>Posterior left</v>
      </c>
      <c r="M491" s="12" t="str">
        <f t="shared" si="42"/>
        <v>PI.IC.PU.071106.01</v>
      </c>
      <c r="N491" s="12"/>
      <c r="O491" s="12" t="str">
        <f t="shared" si="43"/>
        <v>PH.IC.PU.071106.01</v>
      </c>
      <c r="Q491" s="12" t="str">
        <f t="shared" si="44"/>
        <v>CL.IC.PU.071106.01</v>
      </c>
    </row>
    <row r="492" spans="1:19" ht="15">
      <c r="A492" t="s">
        <v>7831</v>
      </c>
      <c r="C492" s="2" t="s">
        <v>7284</v>
      </c>
      <c r="E492" s="2" t="s">
        <v>8048</v>
      </c>
      <c r="F492" t="s">
        <v>8176</v>
      </c>
      <c r="G492" t="s">
        <v>383</v>
      </c>
      <c r="H492" s="22" t="s">
        <v>7284</v>
      </c>
      <c r="I492" t="s">
        <v>8096</v>
      </c>
      <c r="J492" s="11" t="str">
        <f t="shared" si="40"/>
        <v>IC.PU.071107</v>
      </c>
      <c r="K492" s="2" t="s">
        <v>11324</v>
      </c>
      <c r="L492" t="str">
        <f t="shared" si="41"/>
        <v>Mediastinal Sump</v>
      </c>
      <c r="M492" s="12" t="str">
        <f t="shared" si="42"/>
        <v>PI.IC.PU.071107.01</v>
      </c>
      <c r="N492" s="12"/>
      <c r="O492" s="12" t="str">
        <f t="shared" si="43"/>
        <v>PH.IC.PU.071107.01</v>
      </c>
      <c r="Q492" s="12" t="str">
        <f t="shared" si="44"/>
        <v>CL.IC.PU.071107.01</v>
      </c>
      <c r="R492" t="s">
        <v>1141</v>
      </c>
      <c r="S492">
        <v>100</v>
      </c>
    </row>
    <row r="493" spans="1:19" ht="15">
      <c r="A493" t="s">
        <v>7831</v>
      </c>
      <c r="C493" s="2" t="s">
        <v>7284</v>
      </c>
      <c r="D493" t="s">
        <v>5578</v>
      </c>
      <c r="E493" s="2" t="s">
        <v>11023</v>
      </c>
      <c r="F493" t="s">
        <v>8177</v>
      </c>
      <c r="G493" t="s">
        <v>1968</v>
      </c>
      <c r="H493" s="22" t="s">
        <v>1396</v>
      </c>
      <c r="I493" t="s">
        <v>1001</v>
      </c>
      <c r="J493" s="11" t="str">
        <f t="shared" si="40"/>
        <v>IC.PU.071201</v>
      </c>
      <c r="K493" s="2" t="s">
        <v>11324</v>
      </c>
      <c r="L493" t="str">
        <f t="shared" si="41"/>
        <v xml:space="preserve">     None</v>
      </c>
      <c r="M493" s="12" t="str">
        <f t="shared" si="42"/>
        <v>PI.IC.PU.071201.01</v>
      </c>
      <c r="N493" s="12"/>
      <c r="O493" s="12" t="str">
        <f t="shared" si="43"/>
        <v>PH.IC.PU.071201.01</v>
      </c>
      <c r="Q493" s="12" t="str">
        <f t="shared" si="44"/>
        <v>CL.IC.PU.071201.01</v>
      </c>
    </row>
    <row r="494" spans="1:19" ht="15">
      <c r="A494" t="s">
        <v>7831</v>
      </c>
      <c r="C494" s="2" t="s">
        <v>7284</v>
      </c>
      <c r="E494" s="2" t="s">
        <v>11023</v>
      </c>
      <c r="F494" t="s">
        <v>8177</v>
      </c>
      <c r="G494" t="s">
        <v>1773</v>
      </c>
      <c r="H494" s="22" t="s">
        <v>1398</v>
      </c>
      <c r="I494" t="s">
        <v>3343</v>
      </c>
      <c r="J494" s="11" t="str">
        <f t="shared" si="40"/>
        <v>IC.PU.071202</v>
      </c>
      <c r="K494" s="2" t="s">
        <v>1192</v>
      </c>
      <c r="L494" t="str">
        <f t="shared" si="41"/>
        <v xml:space="preserve">     Sutured</v>
      </c>
      <c r="M494" s="12" t="str">
        <f t="shared" si="42"/>
        <v>PI.IC.PU.071202.01</v>
      </c>
      <c r="N494" s="12"/>
      <c r="O494" s="12" t="str">
        <f t="shared" si="43"/>
        <v>PH.IC.PU.071202.01</v>
      </c>
      <c r="Q494" s="12" t="str">
        <f t="shared" si="44"/>
        <v>CL.IC.PU.071202.01</v>
      </c>
    </row>
    <row r="495" spans="1:19" ht="15">
      <c r="A495" t="s">
        <v>7831</v>
      </c>
      <c r="C495" s="2" t="s">
        <v>7284</v>
      </c>
      <c r="E495" s="2" t="s">
        <v>11023</v>
      </c>
      <c r="F495" t="s">
        <v>8177</v>
      </c>
      <c r="G495" t="s">
        <v>8098</v>
      </c>
      <c r="H495" s="22" t="s">
        <v>1400</v>
      </c>
      <c r="I495" t="s">
        <v>1772</v>
      </c>
      <c r="J495" s="11" t="str">
        <f t="shared" si="40"/>
        <v>IC.PU.071203</v>
      </c>
      <c r="K495" s="2" t="s">
        <v>1192</v>
      </c>
      <c r="L495" t="str">
        <f t="shared" si="41"/>
        <v xml:space="preserve">     Commercial device</v>
      </c>
      <c r="M495" s="12" t="str">
        <f t="shared" si="42"/>
        <v>PI.IC.PU.071203.01</v>
      </c>
      <c r="N495" s="12"/>
      <c r="O495" s="12" t="str">
        <f t="shared" si="43"/>
        <v>PH.IC.PU.071203.01</v>
      </c>
      <c r="Q495" s="12" t="str">
        <f t="shared" si="44"/>
        <v>CL.IC.PU.071203.01</v>
      </c>
    </row>
    <row r="496" spans="1:19" ht="15">
      <c r="A496" t="s">
        <v>7831</v>
      </c>
      <c r="C496" s="2" t="s">
        <v>7284</v>
      </c>
      <c r="D496" t="s">
        <v>8099</v>
      </c>
      <c r="E496" s="2" t="s">
        <v>8201</v>
      </c>
      <c r="F496" t="s">
        <v>8177</v>
      </c>
      <c r="G496" t="s">
        <v>8100</v>
      </c>
      <c r="H496" s="22" t="s">
        <v>1396</v>
      </c>
      <c r="I496" t="s">
        <v>8101</v>
      </c>
      <c r="J496" s="11" t="str">
        <f t="shared" si="40"/>
        <v>IC.PU.071301</v>
      </c>
      <c r="K496" s="2" t="s">
        <v>1192</v>
      </c>
      <c r="L496" t="str">
        <f t="shared" si="41"/>
        <v xml:space="preserve">     Chest tube connection banded</v>
      </c>
      <c r="M496" s="12" t="str">
        <f t="shared" si="42"/>
        <v>PI.IC.PU.071301.01</v>
      </c>
      <c r="N496" s="12"/>
      <c r="O496" s="12" t="str">
        <f t="shared" si="43"/>
        <v>PH.IC.PU.071301.01</v>
      </c>
      <c r="Q496" s="12" t="str">
        <f t="shared" si="44"/>
        <v>CL.IC.PU.071301.01</v>
      </c>
    </row>
    <row r="497" spans="1:17" ht="15">
      <c r="A497" t="s">
        <v>7831</v>
      </c>
      <c r="C497" s="2" t="s">
        <v>7284</v>
      </c>
      <c r="E497" s="2" t="s">
        <v>8201</v>
      </c>
      <c r="F497" t="s">
        <v>8177</v>
      </c>
      <c r="G497" t="s">
        <v>8102</v>
      </c>
      <c r="H497" s="22" t="s">
        <v>1398</v>
      </c>
      <c r="I497" t="s">
        <v>8103</v>
      </c>
      <c r="J497" s="11" t="str">
        <f t="shared" si="40"/>
        <v>IC.PU.071302</v>
      </c>
      <c r="K497" s="2" t="s">
        <v>1192</v>
      </c>
      <c r="L497" t="str">
        <f t="shared" si="41"/>
        <v xml:space="preserve">     Chest tube bands replaced</v>
      </c>
      <c r="M497" s="12" t="str">
        <f t="shared" si="42"/>
        <v>PI.IC.PU.071302.01</v>
      </c>
      <c r="N497" s="12"/>
      <c r="O497" s="12" t="str">
        <f t="shared" si="43"/>
        <v>PH.IC.PU.071302.01</v>
      </c>
      <c r="Q497" s="12" t="str">
        <f t="shared" si="44"/>
        <v>CL.IC.PU.071302.01</v>
      </c>
    </row>
    <row r="498" spans="1:17" ht="15">
      <c r="A498" t="s">
        <v>7831</v>
      </c>
      <c r="C498" s="2" t="s">
        <v>7284</v>
      </c>
      <c r="D498" t="s">
        <v>5457</v>
      </c>
      <c r="E498" s="2" t="s">
        <v>9621</v>
      </c>
      <c r="F498" t="s">
        <v>8177</v>
      </c>
      <c r="G498" t="s">
        <v>2686</v>
      </c>
      <c r="H498" s="22" t="s">
        <v>1396</v>
      </c>
      <c r="I498" t="s">
        <v>2687</v>
      </c>
      <c r="J498" s="11" t="str">
        <f t="shared" si="40"/>
        <v>IC.PU.071401</v>
      </c>
      <c r="K498" s="2" t="s">
        <v>1192</v>
      </c>
      <c r="L498" t="str">
        <f t="shared" si="41"/>
        <v xml:space="preserve">     Within normal limits</v>
      </c>
      <c r="M498" s="12" t="str">
        <f t="shared" si="42"/>
        <v>PI.IC.PU.071401.01</v>
      </c>
      <c r="N498" s="12"/>
      <c r="O498" s="12" t="str">
        <f t="shared" si="43"/>
        <v>PH.IC.PU.071401.01</v>
      </c>
      <c r="Q498" s="12" t="str">
        <f t="shared" si="44"/>
        <v>CL.IC.PU.071401.01</v>
      </c>
    </row>
    <row r="499" spans="1:17" ht="15">
      <c r="A499" t="s">
        <v>7831</v>
      </c>
      <c r="C499" s="2" t="s">
        <v>7284</v>
      </c>
      <c r="E499" s="2" t="s">
        <v>9621</v>
      </c>
      <c r="F499" t="s">
        <v>8177</v>
      </c>
      <c r="G499" t="s">
        <v>1540</v>
      </c>
      <c r="H499" s="22" t="s">
        <v>1398</v>
      </c>
      <c r="I499" t="s">
        <v>1541</v>
      </c>
      <c r="J499" s="11" t="str">
        <f t="shared" si="40"/>
        <v>IC.PU.071402</v>
      </c>
      <c r="K499" s="2" t="s">
        <v>1192</v>
      </c>
      <c r="L499" t="str">
        <f t="shared" si="41"/>
        <v xml:space="preserve">     Swelling</v>
      </c>
      <c r="M499" s="12" t="str">
        <f t="shared" si="42"/>
        <v>PI.IC.PU.071402.01</v>
      </c>
      <c r="N499" s="12"/>
      <c r="O499" s="12" t="str">
        <f t="shared" si="43"/>
        <v>PH.IC.PU.071402.01</v>
      </c>
      <c r="Q499" s="12" t="str">
        <f t="shared" si="44"/>
        <v>CL.IC.PU.071402.01</v>
      </c>
    </row>
    <row r="500" spans="1:17" ht="15">
      <c r="A500" t="s">
        <v>7831</v>
      </c>
      <c r="C500" s="2" t="s">
        <v>7284</v>
      </c>
      <c r="E500" s="2" t="s">
        <v>9621</v>
      </c>
      <c r="F500" t="s">
        <v>8177</v>
      </c>
      <c r="G500" t="s">
        <v>1532</v>
      </c>
      <c r="H500" s="22" t="s">
        <v>1400</v>
      </c>
      <c r="I500" t="s">
        <v>1533</v>
      </c>
      <c r="J500" s="11" t="str">
        <f t="shared" si="40"/>
        <v>IC.PU.071403</v>
      </c>
      <c r="K500" s="2" t="s">
        <v>1192</v>
      </c>
      <c r="L500" t="str">
        <f t="shared" si="41"/>
        <v xml:space="preserve">     Hematoma</v>
      </c>
      <c r="M500" s="12" t="str">
        <f t="shared" si="42"/>
        <v>PI.IC.PU.071403.01</v>
      </c>
      <c r="N500" s="12"/>
      <c r="O500" s="12" t="str">
        <f t="shared" si="43"/>
        <v>PH.IC.PU.071403.01</v>
      </c>
      <c r="Q500" s="12" t="str">
        <f t="shared" si="44"/>
        <v>CL.IC.PU.071403.01</v>
      </c>
    </row>
    <row r="501" spans="1:17" ht="15">
      <c r="A501" t="s">
        <v>7831</v>
      </c>
      <c r="C501" s="2" t="s">
        <v>7284</v>
      </c>
      <c r="E501" s="2" t="s">
        <v>9621</v>
      </c>
      <c r="F501" t="s">
        <v>8177</v>
      </c>
      <c r="G501" t="s">
        <v>2692</v>
      </c>
      <c r="H501" s="22" t="s">
        <v>1402</v>
      </c>
      <c r="I501" t="s">
        <v>2693</v>
      </c>
      <c r="J501" s="11" t="str">
        <f t="shared" si="40"/>
        <v>IC.PU.071404</v>
      </c>
      <c r="K501" s="2" t="s">
        <v>1192</v>
      </c>
      <c r="L501" t="str">
        <f t="shared" si="41"/>
        <v xml:space="preserve">     Bruising</v>
      </c>
      <c r="M501" s="12" t="str">
        <f t="shared" si="42"/>
        <v>PI.IC.PU.071404.01</v>
      </c>
      <c r="N501" s="12"/>
      <c r="O501" s="12" t="str">
        <f t="shared" si="43"/>
        <v>PH.IC.PU.071404.01</v>
      </c>
      <c r="Q501" s="12" t="str">
        <f t="shared" si="44"/>
        <v>CL.IC.PU.071404.01</v>
      </c>
    </row>
    <row r="502" spans="1:17" ht="15">
      <c r="A502" t="s">
        <v>7831</v>
      </c>
      <c r="C502" s="2" t="s">
        <v>7284</v>
      </c>
      <c r="E502" s="2" t="s">
        <v>9621</v>
      </c>
      <c r="F502" t="s">
        <v>8177</v>
      </c>
      <c r="G502" t="s">
        <v>8104</v>
      </c>
      <c r="H502" s="22" t="s">
        <v>1404</v>
      </c>
      <c r="I502" t="s">
        <v>8105</v>
      </c>
      <c r="J502" s="11" t="str">
        <f t="shared" si="40"/>
        <v>IC.PU.071405</v>
      </c>
      <c r="K502" s="2" t="s">
        <v>1192</v>
      </c>
      <c r="L502" t="str">
        <f t="shared" si="41"/>
        <v xml:space="preserve">     Crepitus:  specify extent</v>
      </c>
      <c r="M502" s="12" t="str">
        <f t="shared" si="42"/>
        <v>PI.IC.PU.071405.01</v>
      </c>
      <c r="N502" s="12"/>
      <c r="O502" s="12" t="str">
        <f t="shared" si="43"/>
        <v>PH.IC.PU.071405.01</v>
      </c>
      <c r="Q502" s="12" t="str">
        <f t="shared" si="44"/>
        <v>CL.IC.PU.071405.01</v>
      </c>
    </row>
    <row r="503" spans="1:17" ht="15">
      <c r="A503" t="s">
        <v>7831</v>
      </c>
      <c r="C503" s="2" t="s">
        <v>7284</v>
      </c>
      <c r="E503" s="2" t="s">
        <v>9621</v>
      </c>
      <c r="F503" t="s">
        <v>8177</v>
      </c>
      <c r="G503" t="s">
        <v>2696</v>
      </c>
      <c r="H503" s="22" t="s">
        <v>1406</v>
      </c>
      <c r="I503" t="s">
        <v>1224</v>
      </c>
      <c r="J503" s="11" t="str">
        <f t="shared" si="40"/>
        <v>IC.PU.071406</v>
      </c>
      <c r="K503" s="2" t="s">
        <v>1192</v>
      </c>
      <c r="L503" t="str">
        <f t="shared" si="41"/>
        <v xml:space="preserve">     Unable to assess due to dressing</v>
      </c>
      <c r="M503" s="12" t="str">
        <f t="shared" si="42"/>
        <v>PI.IC.PU.071406.01</v>
      </c>
      <c r="N503" s="12"/>
      <c r="O503" s="12" t="str">
        <f t="shared" si="43"/>
        <v>PH.IC.PU.071406.01</v>
      </c>
      <c r="Q503" s="12" t="str">
        <f t="shared" si="44"/>
        <v>CL.IC.PU.071406.01</v>
      </c>
    </row>
    <row r="504" spans="1:17" ht="15">
      <c r="A504" t="s">
        <v>7831</v>
      </c>
      <c r="C504" s="2" t="s">
        <v>7284</v>
      </c>
      <c r="E504" s="2" t="s">
        <v>9621</v>
      </c>
      <c r="F504" t="s">
        <v>8177</v>
      </c>
      <c r="G504" t="s">
        <v>2684</v>
      </c>
      <c r="H504" s="22" t="s">
        <v>1419</v>
      </c>
      <c r="I504" t="s">
        <v>2971</v>
      </c>
      <c r="J504" s="11" t="str">
        <f t="shared" si="40"/>
        <v>IC.PU.071407</v>
      </c>
      <c r="K504" s="2" t="s">
        <v>1192</v>
      </c>
      <c r="L504" t="str">
        <f t="shared" si="41"/>
        <v xml:space="preserve">     Other: specify</v>
      </c>
      <c r="M504" s="12" t="str">
        <f t="shared" si="42"/>
        <v>PI.IC.PU.071407.01</v>
      </c>
      <c r="N504" s="12"/>
      <c r="O504" s="12" t="str">
        <f t="shared" si="43"/>
        <v>PH.IC.PU.071407.01</v>
      </c>
      <c r="Q504" s="12" t="str">
        <f t="shared" si="44"/>
        <v>CL.IC.PU.071407.01</v>
      </c>
    </row>
    <row r="505" spans="1:17" ht="15">
      <c r="A505" t="s">
        <v>7831</v>
      </c>
      <c r="C505" s="2" t="s">
        <v>7284</v>
      </c>
      <c r="E505" s="2" t="s">
        <v>9621</v>
      </c>
      <c r="F505" t="s">
        <v>8177</v>
      </c>
      <c r="G505" t="s">
        <v>1530</v>
      </c>
      <c r="H505" s="22" t="s">
        <v>1550</v>
      </c>
      <c r="I505" t="s">
        <v>1531</v>
      </c>
      <c r="J505" s="11" t="str">
        <f t="shared" si="40"/>
        <v>IC.PU.071408</v>
      </c>
      <c r="K505" s="2" t="s">
        <v>1192</v>
      </c>
      <c r="L505" t="str">
        <f t="shared" si="41"/>
        <v xml:space="preserve">     Erythema</v>
      </c>
      <c r="M505" s="12" t="str">
        <f t="shared" si="42"/>
        <v>PI.IC.PU.071408.01</v>
      </c>
      <c r="N505" s="12"/>
      <c r="O505" s="12" t="str">
        <f t="shared" si="43"/>
        <v>PH.IC.PU.071408.01</v>
      </c>
      <c r="Q505" s="12" t="str">
        <f t="shared" si="44"/>
        <v>CL.IC.PU.071408.01</v>
      </c>
    </row>
    <row r="506" spans="1:17" ht="15">
      <c r="A506" t="s">
        <v>7831</v>
      </c>
      <c r="C506" s="2" t="s">
        <v>7284</v>
      </c>
      <c r="D506" t="s">
        <v>3103</v>
      </c>
      <c r="E506" s="2" t="s">
        <v>6135</v>
      </c>
      <c r="F506" t="s">
        <v>8178</v>
      </c>
      <c r="G506" t="s">
        <v>8107</v>
      </c>
      <c r="H506" s="22" t="s">
        <v>1396</v>
      </c>
      <c r="I506" t="s">
        <v>8108</v>
      </c>
      <c r="J506" s="11" t="str">
        <f t="shared" si="40"/>
        <v>IC.PU.071501</v>
      </c>
      <c r="K506" s="2" t="s">
        <v>1192</v>
      </c>
      <c r="L506" t="str">
        <f t="shared" si="41"/>
        <v>Negative 20 centimeters</v>
      </c>
      <c r="M506" s="12" t="str">
        <f t="shared" si="42"/>
        <v>PI.IC.PU.071501.01</v>
      </c>
      <c r="N506" s="12"/>
      <c r="O506" s="12" t="str">
        <f t="shared" si="43"/>
        <v>PH.IC.PU.071501.01</v>
      </c>
      <c r="Q506" s="12" t="str">
        <f t="shared" si="44"/>
        <v>CL.IC.PU.071501.01</v>
      </c>
    </row>
    <row r="507" spans="1:17" ht="15">
      <c r="A507" t="s">
        <v>7831</v>
      </c>
      <c r="C507" s="2" t="s">
        <v>7284</v>
      </c>
      <c r="E507" s="2" t="s">
        <v>6135</v>
      </c>
      <c r="F507" t="s">
        <v>8178</v>
      </c>
      <c r="G507" t="s">
        <v>8109</v>
      </c>
      <c r="H507" s="22" t="s">
        <v>1398</v>
      </c>
      <c r="I507" t="s">
        <v>8110</v>
      </c>
      <c r="J507" s="11" t="str">
        <f t="shared" si="40"/>
        <v>IC.PU.071502</v>
      </c>
      <c r="K507" s="2" t="s">
        <v>1192</v>
      </c>
      <c r="L507" t="str">
        <f t="shared" si="41"/>
        <v>Water seal</v>
      </c>
      <c r="M507" s="12" t="str">
        <f t="shared" si="42"/>
        <v>PI.IC.PU.071502.01</v>
      </c>
      <c r="N507" s="12"/>
      <c r="O507" s="12" t="str">
        <f t="shared" si="43"/>
        <v>PH.IC.PU.071502.01</v>
      </c>
      <c r="Q507" s="12" t="str">
        <f t="shared" si="44"/>
        <v>CL.IC.PU.071502.01</v>
      </c>
    </row>
    <row r="508" spans="1:17" ht="15">
      <c r="A508" t="s">
        <v>7831</v>
      </c>
      <c r="C508" s="2" t="s">
        <v>7284</v>
      </c>
      <c r="E508" s="2" t="s">
        <v>6135</v>
      </c>
      <c r="F508" t="s">
        <v>8178</v>
      </c>
      <c r="G508" t="s">
        <v>8111</v>
      </c>
      <c r="H508" s="22" t="s">
        <v>1400</v>
      </c>
      <c r="I508" t="s">
        <v>8112</v>
      </c>
      <c r="J508" s="11" t="str">
        <f t="shared" si="40"/>
        <v>IC.PU.071503</v>
      </c>
      <c r="K508" s="2" t="s">
        <v>1192</v>
      </c>
      <c r="L508" t="str">
        <f t="shared" si="41"/>
        <v>Negative 10 centimeters</v>
      </c>
      <c r="M508" s="12" t="str">
        <f t="shared" si="42"/>
        <v>PI.IC.PU.071503.01</v>
      </c>
      <c r="N508" s="12"/>
      <c r="O508" s="12" t="str">
        <f t="shared" si="43"/>
        <v>PH.IC.PU.071503.01</v>
      </c>
      <c r="Q508" s="12" t="str">
        <f t="shared" si="44"/>
        <v>CL.IC.PU.071503.01</v>
      </c>
    </row>
    <row r="509" spans="1:17" ht="15">
      <c r="A509" t="s">
        <v>7831</v>
      </c>
      <c r="C509" s="2" t="s">
        <v>7284</v>
      </c>
      <c r="E509" s="2" t="s">
        <v>6135</v>
      </c>
      <c r="F509" t="s">
        <v>8178</v>
      </c>
      <c r="G509" t="s">
        <v>8119</v>
      </c>
      <c r="H509" s="22" t="s">
        <v>1402</v>
      </c>
      <c r="I509" t="s">
        <v>8120</v>
      </c>
      <c r="J509" s="11" t="str">
        <f t="shared" si="40"/>
        <v>IC.PU.071504</v>
      </c>
      <c r="K509" s="2" t="s">
        <v>1192</v>
      </c>
      <c r="L509" t="str">
        <f t="shared" si="41"/>
        <v>Negative 30 centimeters</v>
      </c>
      <c r="M509" s="12" t="str">
        <f t="shared" si="42"/>
        <v>PI.IC.PU.071504.01</v>
      </c>
      <c r="N509" s="12"/>
      <c r="O509" s="12" t="str">
        <f t="shared" si="43"/>
        <v>PH.IC.PU.071504.01</v>
      </c>
      <c r="Q509" s="12" t="str">
        <f t="shared" si="44"/>
        <v>CL.IC.PU.071504.01</v>
      </c>
    </row>
    <row r="510" spans="1:17" ht="15">
      <c r="A510" t="s">
        <v>7831</v>
      </c>
      <c r="C510" s="2" t="s">
        <v>7284</v>
      </c>
      <c r="E510" s="2" t="s">
        <v>6135</v>
      </c>
      <c r="F510" t="s">
        <v>8178</v>
      </c>
      <c r="G510" t="s">
        <v>8287</v>
      </c>
      <c r="H510" s="22" t="s">
        <v>1404</v>
      </c>
      <c r="I510" t="s">
        <v>8288</v>
      </c>
      <c r="J510" s="11" t="str">
        <f t="shared" si="40"/>
        <v>IC.PU.071505</v>
      </c>
      <c r="K510" s="2" t="s">
        <v>1192</v>
      </c>
      <c r="L510" t="str">
        <f t="shared" si="41"/>
        <v>Negative 40 centimeters</v>
      </c>
      <c r="M510" s="12" t="str">
        <f t="shared" si="42"/>
        <v>PI.IC.PU.071505.01</v>
      </c>
      <c r="N510" s="12"/>
      <c r="O510" s="12" t="str">
        <f t="shared" si="43"/>
        <v>PH.IC.PU.071505.01</v>
      </c>
      <c r="Q510" s="12" t="str">
        <f t="shared" si="44"/>
        <v>CL.IC.PU.071505.01</v>
      </c>
    </row>
    <row r="511" spans="1:17" ht="15">
      <c r="A511" t="s">
        <v>7831</v>
      </c>
      <c r="C511" s="2" t="s">
        <v>7284</v>
      </c>
      <c r="E511" s="2" t="s">
        <v>6135</v>
      </c>
      <c r="F511" t="s">
        <v>8178</v>
      </c>
      <c r="G511" t="s">
        <v>8285</v>
      </c>
      <c r="H511" s="22" t="s">
        <v>1406</v>
      </c>
      <c r="I511" t="s">
        <v>3187</v>
      </c>
      <c r="J511" s="11" t="str">
        <f t="shared" si="40"/>
        <v>IC.PU.071506</v>
      </c>
      <c r="K511" s="2" t="s">
        <v>1192</v>
      </c>
      <c r="L511" t="str">
        <f t="shared" si="41"/>
        <v xml:space="preserve">Gravity </v>
      </c>
      <c r="M511" s="12" t="str">
        <f t="shared" si="42"/>
        <v>PI.IC.PU.071506.01</v>
      </c>
      <c r="N511" s="12"/>
      <c r="O511" s="12" t="str">
        <f t="shared" si="43"/>
        <v>PH.IC.PU.071506.01</v>
      </c>
      <c r="Q511" s="12" t="str">
        <f t="shared" si="44"/>
        <v>CL.IC.PU.071506.01</v>
      </c>
    </row>
    <row r="512" spans="1:17" ht="15">
      <c r="A512" t="s">
        <v>7831</v>
      </c>
      <c r="C512" s="2" t="s">
        <v>7284</v>
      </c>
      <c r="E512" s="2" t="s">
        <v>6135</v>
      </c>
      <c r="F512" t="s">
        <v>8178</v>
      </c>
      <c r="G512" t="s">
        <v>2956</v>
      </c>
      <c r="H512" s="22" t="s">
        <v>1419</v>
      </c>
      <c r="I512" t="s">
        <v>2956</v>
      </c>
      <c r="J512" s="11" t="str">
        <f t="shared" si="40"/>
        <v>IC.PU.071507</v>
      </c>
      <c r="K512" s="2" t="s">
        <v>1192</v>
      </c>
      <c r="L512" t="str">
        <f t="shared" si="41"/>
        <v>Clamped</v>
      </c>
      <c r="M512" s="12" t="str">
        <f t="shared" si="42"/>
        <v>PI.IC.PU.071507.01</v>
      </c>
      <c r="N512" s="12"/>
      <c r="O512" s="12" t="str">
        <f t="shared" si="43"/>
        <v>PH.IC.PU.071507.01</v>
      </c>
      <c r="Q512" s="12" t="str">
        <f t="shared" si="44"/>
        <v>CL.IC.PU.071507.01</v>
      </c>
    </row>
    <row r="513" spans="1:25" ht="15">
      <c r="A513" t="s">
        <v>7831</v>
      </c>
      <c r="C513" s="2" t="s">
        <v>7284</v>
      </c>
      <c r="E513" s="2" t="s">
        <v>6135</v>
      </c>
      <c r="F513" t="s">
        <v>8178</v>
      </c>
      <c r="G513" t="s">
        <v>2971</v>
      </c>
      <c r="H513" s="22" t="s">
        <v>1550</v>
      </c>
      <c r="I513" t="s">
        <v>930</v>
      </c>
      <c r="J513" s="11" t="str">
        <f t="shared" si="40"/>
        <v>IC.PU.071508</v>
      </c>
      <c r="K513" s="2" t="s">
        <v>1192</v>
      </c>
      <c r="L513" t="str">
        <f t="shared" si="41"/>
        <v>Other: specify</v>
      </c>
      <c r="M513" s="12" t="str">
        <f t="shared" si="42"/>
        <v>PI.IC.PU.071508.01</v>
      </c>
      <c r="N513" s="12"/>
      <c r="O513" s="12" t="str">
        <f t="shared" si="43"/>
        <v>PH.IC.PU.071508.01</v>
      </c>
      <c r="Q513" s="12" t="str">
        <f t="shared" si="44"/>
        <v>CL.IC.PU.071508.01</v>
      </c>
    </row>
    <row r="514" spans="1:25" ht="15">
      <c r="A514" t="s">
        <v>7831</v>
      </c>
      <c r="C514" s="2" t="s">
        <v>11198</v>
      </c>
      <c r="D514" t="s">
        <v>11266</v>
      </c>
      <c r="E514" s="2" t="s">
        <v>11265</v>
      </c>
      <c r="F514" t="s">
        <v>11276</v>
      </c>
      <c r="G514" t="s">
        <v>11268</v>
      </c>
      <c r="H514" s="22" t="s">
        <v>11269</v>
      </c>
      <c r="I514" t="s">
        <v>11270</v>
      </c>
      <c r="J514" s="11" t="str">
        <f t="shared" si="40"/>
        <v>IC.PU.071601</v>
      </c>
      <c r="K514" s="2" t="s">
        <v>1192</v>
      </c>
      <c r="L514" t="str">
        <f t="shared" si="41"/>
        <v>Insertion Date</v>
      </c>
      <c r="M514" s="12" t="str">
        <f t="shared" si="42"/>
        <v>PI.IC.PU.071601.01</v>
      </c>
      <c r="N514" s="12"/>
      <c r="O514" s="12" t="str">
        <f t="shared" si="43"/>
        <v>PH.IC.PU.071601.01</v>
      </c>
      <c r="Q514" s="12" t="str">
        <f t="shared" si="44"/>
        <v>CL.IC.PU.071601.01</v>
      </c>
      <c r="V514" t="s">
        <v>11140</v>
      </c>
      <c r="W514">
        <v>1052</v>
      </c>
    </row>
    <row r="515" spans="1:25" s="78" customFormat="1" ht="15">
      <c r="A515" s="88" t="s">
        <v>7831</v>
      </c>
      <c r="B515" s="92" t="s">
        <v>379</v>
      </c>
      <c r="C515" s="2" t="s">
        <v>11198</v>
      </c>
      <c r="D515" s="88" t="s">
        <v>5052</v>
      </c>
      <c r="E515" s="91" t="s">
        <v>626</v>
      </c>
      <c r="F515" s="92" t="s">
        <v>483</v>
      </c>
      <c r="G515" s="88" t="s">
        <v>3102</v>
      </c>
      <c r="H515" s="90" t="s">
        <v>433</v>
      </c>
      <c r="I515" s="88" t="s">
        <v>1583</v>
      </c>
      <c r="J515" s="11" t="str">
        <f t="shared" si="40"/>
        <v>IC.PU.071701</v>
      </c>
      <c r="K515" s="2" t="s">
        <v>11683</v>
      </c>
      <c r="L515" t="str">
        <f t="shared" si="41"/>
        <v>Discontinued</v>
      </c>
      <c r="M515" s="12" t="str">
        <f t="shared" si="42"/>
        <v>PI.IC.PU.071701.01</v>
      </c>
      <c r="N515" s="12"/>
      <c r="O515" s="12" t="str">
        <f t="shared" si="43"/>
        <v>PH.IC.PU.071701.01</v>
      </c>
      <c r="P515"/>
      <c r="Q515" s="12" t="str">
        <f t="shared" si="44"/>
        <v>CL.IC.PU.071701.01</v>
      </c>
      <c r="R515" s="88"/>
      <c r="S515" s="88"/>
      <c r="T515" s="88"/>
      <c r="U515" s="88"/>
      <c r="V515" s="88"/>
      <c r="W515" s="88"/>
      <c r="X515" s="78" t="s">
        <v>630</v>
      </c>
      <c r="Y515" s="78">
        <v>1124</v>
      </c>
    </row>
    <row r="516" spans="1:25" s="78" customFormat="1" ht="15">
      <c r="A516" s="88" t="s">
        <v>7831</v>
      </c>
      <c r="B516" s="92" t="s">
        <v>380</v>
      </c>
      <c r="C516" s="2" t="s">
        <v>11198</v>
      </c>
      <c r="D516" s="88" t="s">
        <v>5052</v>
      </c>
      <c r="E516" s="91" t="s">
        <v>432</v>
      </c>
      <c r="F516" s="92" t="s">
        <v>484</v>
      </c>
      <c r="G516" s="88" t="s">
        <v>783</v>
      </c>
      <c r="H516" s="90" t="s">
        <v>434</v>
      </c>
      <c r="I516" s="88" t="s">
        <v>784</v>
      </c>
      <c r="J516" s="11" t="str">
        <f t="shared" si="40"/>
        <v>IC.PU.071702</v>
      </c>
      <c r="K516" s="2" t="s">
        <v>11683</v>
      </c>
      <c r="L516" t="str">
        <f t="shared" si="41"/>
        <v>Self Discontinued</v>
      </c>
      <c r="M516" s="12" t="str">
        <f t="shared" si="42"/>
        <v>PI.IC.PU.071702.01</v>
      </c>
      <c r="N516" s="12"/>
      <c r="O516" s="12" t="str">
        <f t="shared" si="43"/>
        <v>PH.IC.PU.071702.01</v>
      </c>
      <c r="P516"/>
      <c r="Q516" s="12" t="str">
        <f t="shared" si="44"/>
        <v>CL.IC.PU.071702.01</v>
      </c>
      <c r="R516" s="88"/>
      <c r="S516" s="88"/>
      <c r="T516" s="88"/>
      <c r="U516" s="88"/>
      <c r="V516" s="88"/>
      <c r="W516" s="88"/>
      <c r="X516" s="78" t="s">
        <v>741</v>
      </c>
      <c r="Y516" s="78">
        <v>1124</v>
      </c>
    </row>
    <row r="517" spans="1:25" ht="15">
      <c r="A517" t="s">
        <v>7831</v>
      </c>
      <c r="B517" t="s">
        <v>8179</v>
      </c>
      <c r="C517" s="2" t="s">
        <v>10093</v>
      </c>
      <c r="D517" t="s">
        <v>8290</v>
      </c>
      <c r="E517" s="2" t="s">
        <v>1192</v>
      </c>
      <c r="F517" t="s">
        <v>8180</v>
      </c>
      <c r="G517" t="s">
        <v>2790</v>
      </c>
      <c r="H517" s="22" t="s">
        <v>1396</v>
      </c>
      <c r="I517" t="s">
        <v>2790</v>
      </c>
      <c r="J517" s="11" t="str">
        <f t="shared" si="40"/>
        <v>IC.PU.080101</v>
      </c>
      <c r="K517" s="2" t="s">
        <v>1192</v>
      </c>
      <c r="L517" t="str">
        <f t="shared" si="41"/>
        <v>Absent</v>
      </c>
      <c r="M517" s="12" t="str">
        <f t="shared" si="42"/>
        <v>PI.IC.PU.080101.01</v>
      </c>
      <c r="N517" s="12"/>
      <c r="O517" s="12" t="str">
        <f t="shared" si="43"/>
        <v>PH.IC.PU.080101.01</v>
      </c>
      <c r="Q517" s="12" t="str">
        <f t="shared" si="44"/>
        <v>CL.IC.PU.080101.01</v>
      </c>
    </row>
    <row r="518" spans="1:25" ht="15">
      <c r="A518" t="s">
        <v>7831</v>
      </c>
      <c r="C518" s="2" t="s">
        <v>10093</v>
      </c>
      <c r="E518" s="2" t="s">
        <v>1192</v>
      </c>
      <c r="F518" t="s">
        <v>8180</v>
      </c>
      <c r="G518" t="s">
        <v>2789</v>
      </c>
      <c r="H518" s="22" t="s">
        <v>1398</v>
      </c>
      <c r="I518" t="s">
        <v>2789</v>
      </c>
      <c r="J518" s="11" t="str">
        <f t="shared" si="40"/>
        <v>IC.PU.080102</v>
      </c>
      <c r="K518" s="2" t="s">
        <v>1192</v>
      </c>
      <c r="L518" t="str">
        <f t="shared" si="41"/>
        <v>Present</v>
      </c>
      <c r="M518" s="12" t="str">
        <f t="shared" si="42"/>
        <v>PI.IC.PU.080102.01</v>
      </c>
      <c r="N518" s="12"/>
      <c r="O518" s="12" t="str">
        <f t="shared" si="43"/>
        <v>PH.IC.PU.080102.01</v>
      </c>
      <c r="Q518" s="12" t="str">
        <f t="shared" si="44"/>
        <v>CL.IC.PU.080102.01</v>
      </c>
    </row>
    <row r="519" spans="1:25" ht="15">
      <c r="A519" t="s">
        <v>7831</v>
      </c>
      <c r="C519" s="2" t="s">
        <v>10093</v>
      </c>
      <c r="E519" s="2" t="s">
        <v>1192</v>
      </c>
      <c r="F519" t="s">
        <v>8180</v>
      </c>
      <c r="G519" t="s">
        <v>2407</v>
      </c>
      <c r="H519" s="22" t="s">
        <v>1400</v>
      </c>
      <c r="I519" t="s">
        <v>2407</v>
      </c>
      <c r="J519" s="11" t="str">
        <f t="shared" si="40"/>
        <v>IC.PU.080103</v>
      </c>
      <c r="K519" s="2" t="s">
        <v>1192</v>
      </c>
      <c r="L519" t="str">
        <f t="shared" si="41"/>
        <v>Intermittent</v>
      </c>
      <c r="M519" s="12" t="str">
        <f t="shared" si="42"/>
        <v>PI.IC.PU.080103.01</v>
      </c>
      <c r="N519" s="12"/>
      <c r="O519" s="12" t="str">
        <f t="shared" si="43"/>
        <v>PH.IC.PU.080103.01</v>
      </c>
      <c r="Q519" s="12" t="str">
        <f t="shared" si="44"/>
        <v>CL.IC.PU.080103.01</v>
      </c>
    </row>
    <row r="520" spans="1:25" ht="15">
      <c r="A520" t="s">
        <v>7831</v>
      </c>
      <c r="C520" s="2" t="s">
        <v>10093</v>
      </c>
      <c r="D520" t="s">
        <v>6400</v>
      </c>
      <c r="E520" s="2" t="s">
        <v>923</v>
      </c>
      <c r="F520" t="s">
        <v>8181</v>
      </c>
      <c r="G520" t="s">
        <v>8015</v>
      </c>
      <c r="H520" s="22" t="s">
        <v>1396</v>
      </c>
      <c r="I520" t="s">
        <v>8016</v>
      </c>
      <c r="J520" s="11" t="str">
        <f t="shared" si="40"/>
        <v>IC.PU.080201</v>
      </c>
      <c r="K520" s="2" t="s">
        <v>1192</v>
      </c>
      <c r="L520" t="str">
        <f t="shared" si="41"/>
        <v>Bright red blood drainage</v>
      </c>
      <c r="M520" s="12" t="str">
        <f t="shared" si="42"/>
        <v>PI.IC.PU.080201.01</v>
      </c>
      <c r="N520" s="12"/>
      <c r="O520" s="12" t="str">
        <f t="shared" si="43"/>
        <v>PH.IC.PU.080201.01</v>
      </c>
      <c r="Q520" s="12" t="str">
        <f t="shared" si="44"/>
        <v>CL.IC.PU.080201.01</v>
      </c>
    </row>
    <row r="521" spans="1:25" ht="15">
      <c r="A521" t="s">
        <v>7831</v>
      </c>
      <c r="C521" s="2" t="s">
        <v>10093</v>
      </c>
      <c r="E521" s="2" t="s">
        <v>923</v>
      </c>
      <c r="F521" t="s">
        <v>8181</v>
      </c>
      <c r="G521" t="s">
        <v>8017</v>
      </c>
      <c r="H521" s="22" t="s">
        <v>1398</v>
      </c>
      <c r="I521" t="s">
        <v>8018</v>
      </c>
      <c r="J521" s="11" t="str">
        <f t="shared" si="40"/>
        <v>IC.PU.080202</v>
      </c>
      <c r="K521" s="2" t="s">
        <v>1192</v>
      </c>
      <c r="L521" t="str">
        <f t="shared" si="41"/>
        <v>Dark red blood drainage</v>
      </c>
      <c r="M521" s="12" t="str">
        <f t="shared" si="42"/>
        <v>PI.IC.PU.080202.01</v>
      </c>
      <c r="N521" s="12"/>
      <c r="O521" s="12" t="str">
        <f t="shared" si="43"/>
        <v>PH.IC.PU.080202.01</v>
      </c>
      <c r="Q521" s="12" t="str">
        <f t="shared" si="44"/>
        <v>CL.IC.PU.080202.01</v>
      </c>
    </row>
    <row r="522" spans="1:25" ht="15">
      <c r="A522" t="s">
        <v>7831</v>
      </c>
      <c r="C522" s="2" t="s">
        <v>10093</v>
      </c>
      <c r="E522" s="2" t="s">
        <v>923</v>
      </c>
      <c r="F522" t="s">
        <v>8181</v>
      </c>
      <c r="G522" t="s">
        <v>5461</v>
      </c>
      <c r="H522" s="22" t="s">
        <v>1400</v>
      </c>
      <c r="I522" t="s">
        <v>1643</v>
      </c>
      <c r="J522" s="11" t="str">
        <f t="shared" si="40"/>
        <v>IC.PU.080203</v>
      </c>
      <c r="K522" s="2" t="s">
        <v>1192</v>
      </c>
      <c r="L522" t="str">
        <f t="shared" si="41"/>
        <v>Purulent drainage</v>
      </c>
      <c r="M522" s="12" t="str">
        <f t="shared" si="42"/>
        <v>PI.IC.PU.080203.01</v>
      </c>
      <c r="N522" s="12"/>
      <c r="O522" s="12" t="str">
        <f t="shared" si="43"/>
        <v>PH.IC.PU.080203.01</v>
      </c>
      <c r="Q522" s="12" t="str">
        <f t="shared" si="44"/>
        <v>CL.IC.PU.080203.01</v>
      </c>
    </row>
    <row r="523" spans="1:25" ht="15">
      <c r="A523" t="s">
        <v>7831</v>
      </c>
      <c r="C523" s="2" t="s">
        <v>10093</v>
      </c>
      <c r="E523" s="2" t="s">
        <v>923</v>
      </c>
      <c r="F523" t="s">
        <v>8181</v>
      </c>
      <c r="G523" t="s">
        <v>139</v>
      </c>
      <c r="H523" s="22" t="s">
        <v>1402</v>
      </c>
      <c r="I523" t="s">
        <v>1635</v>
      </c>
      <c r="J523" s="11" t="str">
        <f t="shared" si="40"/>
        <v>IC.PU.080204</v>
      </c>
      <c r="K523" s="2" t="s">
        <v>1192</v>
      </c>
      <c r="L523" t="str">
        <f t="shared" si="41"/>
        <v>Serosanguineous drainage</v>
      </c>
      <c r="M523" s="12" t="str">
        <f t="shared" si="42"/>
        <v>PI.IC.PU.080204.01</v>
      </c>
      <c r="N523" s="12"/>
      <c r="O523" s="12" t="str">
        <f t="shared" si="43"/>
        <v>PH.IC.PU.080204.01</v>
      </c>
      <c r="Q523" s="12" t="str">
        <f t="shared" si="44"/>
        <v>CL.IC.PU.080204.01</v>
      </c>
    </row>
    <row r="524" spans="1:25" ht="15">
      <c r="A524" t="s">
        <v>7831</v>
      </c>
      <c r="C524" s="2" t="s">
        <v>10093</v>
      </c>
      <c r="E524" s="2" t="s">
        <v>923</v>
      </c>
      <c r="F524" t="s">
        <v>8181</v>
      </c>
      <c r="G524" t="s">
        <v>6319</v>
      </c>
      <c r="H524" s="22" t="s">
        <v>1404</v>
      </c>
      <c r="I524" t="s">
        <v>1637</v>
      </c>
      <c r="J524" s="11" t="str">
        <f t="shared" ref="J524:J587" si="45">CONCATENATE("IC.PU.",C524,E524,H524)</f>
        <v>IC.PU.080205</v>
      </c>
      <c r="K524" s="2" t="s">
        <v>1192</v>
      </c>
      <c r="L524" t="str">
        <f t="shared" ref="L524:L587" si="46">G524</f>
        <v>Serous drainage</v>
      </c>
      <c r="M524" s="12" t="str">
        <f t="shared" ref="M524:M587" si="47">CONCATENATE("PI.",J524,".",K524)</f>
        <v>PI.IC.PU.080205.01</v>
      </c>
      <c r="N524" s="12"/>
      <c r="O524" s="12" t="str">
        <f t="shared" ref="O524:O587" si="48">CONCATENATE("PH.",J524,".",K524)</f>
        <v>PH.IC.PU.080205.01</v>
      </c>
      <c r="Q524" s="12" t="str">
        <f t="shared" ref="Q524:Q587" si="49">CONCATENATE("CL.",J524,".",K524)</f>
        <v>CL.IC.PU.080205.01</v>
      </c>
    </row>
    <row r="525" spans="1:25" ht="15">
      <c r="A525" t="s">
        <v>7831</v>
      </c>
      <c r="C525" s="2" t="s">
        <v>10093</v>
      </c>
      <c r="E525" s="2" t="s">
        <v>923</v>
      </c>
      <c r="F525" t="s">
        <v>8181</v>
      </c>
      <c r="G525" t="s">
        <v>2892</v>
      </c>
      <c r="H525" s="22" t="s">
        <v>1406</v>
      </c>
      <c r="I525" t="s">
        <v>2892</v>
      </c>
      <c r="J525" s="11" t="str">
        <f t="shared" si="45"/>
        <v>IC.PU.080206</v>
      </c>
      <c r="K525" s="2" t="s">
        <v>1192</v>
      </c>
      <c r="L525" t="str">
        <f t="shared" si="46"/>
        <v>Clots</v>
      </c>
      <c r="M525" s="12" t="str">
        <f t="shared" si="47"/>
        <v>PI.IC.PU.080206.01</v>
      </c>
      <c r="N525" s="12"/>
      <c r="O525" s="12" t="str">
        <f t="shared" si="48"/>
        <v>PH.IC.PU.080206.01</v>
      </c>
      <c r="Q525" s="12" t="str">
        <f t="shared" si="49"/>
        <v>CL.IC.PU.080206.01</v>
      </c>
    </row>
    <row r="526" spans="1:25" ht="15">
      <c r="A526" t="s">
        <v>7831</v>
      </c>
      <c r="C526" s="2" t="s">
        <v>10093</v>
      </c>
      <c r="E526" s="2" t="s">
        <v>923</v>
      </c>
      <c r="F526" t="s">
        <v>8181</v>
      </c>
      <c r="G526" t="s">
        <v>2971</v>
      </c>
      <c r="H526" s="22" t="s">
        <v>1419</v>
      </c>
      <c r="I526" t="s">
        <v>930</v>
      </c>
      <c r="J526" s="11" t="str">
        <f t="shared" si="45"/>
        <v>IC.PU.080207</v>
      </c>
      <c r="K526" s="2" t="s">
        <v>1192</v>
      </c>
      <c r="L526" t="str">
        <f t="shared" si="46"/>
        <v>Other: specify</v>
      </c>
      <c r="M526" s="12" t="str">
        <f t="shared" si="47"/>
        <v>PI.IC.PU.080207.01</v>
      </c>
      <c r="N526" s="12"/>
      <c r="O526" s="12" t="str">
        <f t="shared" si="48"/>
        <v>PH.IC.PU.080207.01</v>
      </c>
      <c r="Q526" s="12" t="str">
        <f t="shared" si="49"/>
        <v>CL.IC.PU.080207.01</v>
      </c>
    </row>
    <row r="527" spans="1:25" ht="15">
      <c r="A527" t="s">
        <v>7831</v>
      </c>
      <c r="C527" s="2" t="s">
        <v>10093</v>
      </c>
      <c r="E527" s="2" t="s">
        <v>923</v>
      </c>
      <c r="F527" t="s">
        <v>8181</v>
      </c>
      <c r="G527" t="s">
        <v>8019</v>
      </c>
      <c r="H527" s="22" t="s">
        <v>10093</v>
      </c>
      <c r="I527" t="s">
        <v>8020</v>
      </c>
      <c r="J527" s="11" t="str">
        <f t="shared" si="45"/>
        <v>IC.PU.080208</v>
      </c>
      <c r="K527" s="2" t="s">
        <v>1192</v>
      </c>
      <c r="L527" t="str">
        <f t="shared" si="46"/>
        <v>No Drainage</v>
      </c>
      <c r="M527" s="12" t="str">
        <f t="shared" si="47"/>
        <v>PI.IC.PU.080208.01</v>
      </c>
      <c r="N527" s="12"/>
      <c r="O527" s="12" t="str">
        <f t="shared" si="48"/>
        <v>PH.IC.PU.080208.01</v>
      </c>
      <c r="Q527" s="12" t="str">
        <f t="shared" si="49"/>
        <v>CL.IC.PU.080208.01</v>
      </c>
      <c r="R527" t="s">
        <v>1141</v>
      </c>
      <c r="S527">
        <v>91</v>
      </c>
    </row>
    <row r="528" spans="1:25" ht="15">
      <c r="A528" t="s">
        <v>7831</v>
      </c>
      <c r="C528" s="2" t="s">
        <v>10093</v>
      </c>
      <c r="D528" t="s">
        <v>8021</v>
      </c>
      <c r="E528" s="2" t="s">
        <v>1202</v>
      </c>
      <c r="F528" t="s">
        <v>8182</v>
      </c>
      <c r="G528" t="s">
        <v>8023</v>
      </c>
      <c r="H528" s="22" t="s">
        <v>1396</v>
      </c>
      <c r="I528" t="s">
        <v>8024</v>
      </c>
      <c r="J528" s="11" t="str">
        <f t="shared" si="45"/>
        <v>IC.PU.080301</v>
      </c>
      <c r="K528" s="2" t="s">
        <v>1192</v>
      </c>
      <c r="L528" t="str">
        <f t="shared" si="46"/>
        <v>Date Changed: specify</v>
      </c>
      <c r="M528" s="12" t="str">
        <f t="shared" si="47"/>
        <v>PI.IC.PU.080301.01</v>
      </c>
      <c r="N528" s="12"/>
      <c r="O528" s="12" t="str">
        <f t="shared" si="48"/>
        <v>PH.IC.PU.080301.01</v>
      </c>
      <c r="Q528" s="12" t="str">
        <f t="shared" si="49"/>
        <v>CL.IC.PU.080301.01</v>
      </c>
    </row>
    <row r="529" spans="1:23" ht="15">
      <c r="A529" t="s">
        <v>7831</v>
      </c>
      <c r="C529" s="2" t="s">
        <v>10093</v>
      </c>
      <c r="D529" t="s">
        <v>5315</v>
      </c>
      <c r="E529" s="2" t="s">
        <v>7070</v>
      </c>
      <c r="F529" t="s">
        <v>8183</v>
      </c>
      <c r="G529" t="s">
        <v>8026</v>
      </c>
      <c r="H529" s="22" t="s">
        <v>1396</v>
      </c>
      <c r="I529" t="s">
        <v>8027</v>
      </c>
      <c r="J529" s="11" t="str">
        <f t="shared" si="45"/>
        <v>IC.PU.080401</v>
      </c>
      <c r="K529" s="2" t="s">
        <v>1192</v>
      </c>
      <c r="L529" t="str">
        <f t="shared" si="46"/>
        <v xml:space="preserve">     Fenestrated 4x4 dressing</v>
      </c>
      <c r="M529" s="12" t="str">
        <f t="shared" si="47"/>
        <v>PI.IC.PU.080401.01</v>
      </c>
      <c r="N529" s="12"/>
      <c r="O529" s="12" t="str">
        <f t="shared" si="48"/>
        <v>PH.IC.PU.080401.01</v>
      </c>
      <c r="Q529" s="12" t="str">
        <f t="shared" si="49"/>
        <v>CL.IC.PU.080401.01</v>
      </c>
    </row>
    <row r="530" spans="1:23" ht="15">
      <c r="A530" t="s">
        <v>7831</v>
      </c>
      <c r="C530" s="2" t="s">
        <v>10093</v>
      </c>
      <c r="E530" s="2" t="s">
        <v>7070</v>
      </c>
      <c r="F530" t="s">
        <v>8183</v>
      </c>
      <c r="G530" t="s">
        <v>8028</v>
      </c>
      <c r="H530" s="22" t="s">
        <v>1398</v>
      </c>
      <c r="I530" t="s">
        <v>1825</v>
      </c>
      <c r="J530" s="11" t="str">
        <f t="shared" si="45"/>
        <v>IC.PU.080402</v>
      </c>
      <c r="K530" s="2" t="s">
        <v>1192</v>
      </c>
      <c r="L530" t="str">
        <f t="shared" si="46"/>
        <v xml:space="preserve">     Gauze dressing</v>
      </c>
      <c r="M530" s="12" t="str">
        <f t="shared" si="47"/>
        <v>PI.IC.PU.080402.01</v>
      </c>
      <c r="N530" s="12"/>
      <c r="O530" s="12" t="str">
        <f t="shared" si="48"/>
        <v>PH.IC.PU.080402.01</v>
      </c>
      <c r="Q530" s="12" t="str">
        <f t="shared" si="49"/>
        <v>CL.IC.PU.080402.01</v>
      </c>
    </row>
    <row r="531" spans="1:23" ht="15">
      <c r="A531" t="s">
        <v>7831</v>
      </c>
      <c r="C531" s="2" t="s">
        <v>10093</v>
      </c>
      <c r="E531" s="2" t="s">
        <v>7070</v>
      </c>
      <c r="F531" t="s">
        <v>8183</v>
      </c>
      <c r="G531" t="s">
        <v>8029</v>
      </c>
      <c r="H531" s="22" t="s">
        <v>1400</v>
      </c>
      <c r="I531" t="s">
        <v>1827</v>
      </c>
      <c r="J531" s="11" t="str">
        <f t="shared" si="45"/>
        <v>IC.PU.080403</v>
      </c>
      <c r="K531" s="2" t="s">
        <v>1192</v>
      </c>
      <c r="L531" t="str">
        <f t="shared" si="46"/>
        <v xml:space="preserve">     Pressure dressing</v>
      </c>
      <c r="M531" s="12" t="str">
        <f t="shared" si="47"/>
        <v>PI.IC.PU.080403.01</v>
      </c>
      <c r="N531" s="12"/>
      <c r="O531" s="12" t="str">
        <f t="shared" si="48"/>
        <v>PH.IC.PU.080403.01</v>
      </c>
      <c r="Q531" s="12" t="str">
        <f t="shared" si="49"/>
        <v>CL.IC.PU.080403.01</v>
      </c>
    </row>
    <row r="532" spans="1:23" ht="15">
      <c r="A532" t="s">
        <v>7831</v>
      </c>
      <c r="C532" s="2" t="s">
        <v>10093</v>
      </c>
      <c r="E532" s="2" t="s">
        <v>7070</v>
      </c>
      <c r="F532" t="s">
        <v>8183</v>
      </c>
      <c r="G532" t="s">
        <v>8206</v>
      </c>
      <c r="H532" s="22" t="s">
        <v>1402</v>
      </c>
      <c r="I532" t="s">
        <v>8376</v>
      </c>
      <c r="J532" s="11" t="str">
        <f t="shared" si="45"/>
        <v>IC.PU.080404</v>
      </c>
      <c r="K532" s="2" t="s">
        <v>1192</v>
      </c>
      <c r="L532" t="str">
        <f t="shared" si="46"/>
        <v xml:space="preserve">     Vaseline gauze dressing</v>
      </c>
      <c r="M532" s="12" t="str">
        <f t="shared" si="47"/>
        <v>PI.IC.PU.080404.01</v>
      </c>
      <c r="N532" s="12"/>
      <c r="O532" s="12" t="str">
        <f t="shared" si="48"/>
        <v>PH.IC.PU.080404.01</v>
      </c>
      <c r="Q532" s="12" t="str">
        <f t="shared" si="49"/>
        <v>CL.IC.PU.080404.01</v>
      </c>
    </row>
    <row r="533" spans="1:23" ht="15">
      <c r="A533" t="s">
        <v>7831</v>
      </c>
      <c r="C533" s="2" t="s">
        <v>10093</v>
      </c>
      <c r="E533" s="2" t="s">
        <v>7070</v>
      </c>
      <c r="F533" t="s">
        <v>8183</v>
      </c>
      <c r="G533" t="s">
        <v>8377</v>
      </c>
      <c r="H533" s="22" t="s">
        <v>1404</v>
      </c>
      <c r="I533" t="s">
        <v>1998</v>
      </c>
      <c r="J533" s="11" t="str">
        <f t="shared" si="45"/>
        <v>IC.PU.080405</v>
      </c>
      <c r="K533" s="2" t="s">
        <v>1192</v>
      </c>
      <c r="L533" t="str">
        <f t="shared" si="46"/>
        <v xml:space="preserve">     Transparent dressing</v>
      </c>
      <c r="M533" s="12" t="str">
        <f t="shared" si="47"/>
        <v>PI.IC.PU.080405.01</v>
      </c>
      <c r="N533" s="12"/>
      <c r="O533" s="12" t="str">
        <f t="shared" si="48"/>
        <v>PH.IC.PU.080405.01</v>
      </c>
      <c r="Q533" s="12" t="str">
        <f t="shared" si="49"/>
        <v>CL.IC.PU.080405.01</v>
      </c>
    </row>
    <row r="534" spans="1:23" ht="15">
      <c r="A534" t="s">
        <v>7831</v>
      </c>
      <c r="C534" s="2" t="s">
        <v>10093</v>
      </c>
      <c r="E534" s="2" t="s">
        <v>7070</v>
      </c>
      <c r="F534" t="s">
        <v>8183</v>
      </c>
      <c r="G534" t="s">
        <v>8378</v>
      </c>
      <c r="H534" s="22" t="s">
        <v>6888</v>
      </c>
      <c r="I534" t="s">
        <v>8209</v>
      </c>
      <c r="J534" s="11" t="str">
        <f t="shared" si="45"/>
        <v>IC.PU.080406</v>
      </c>
      <c r="K534" s="2" t="s">
        <v>1192</v>
      </c>
      <c r="L534" t="str">
        <f t="shared" si="46"/>
        <v>Occlusive Dressing</v>
      </c>
      <c r="M534" s="12" t="str">
        <f t="shared" si="47"/>
        <v>PI.IC.PU.080406.01</v>
      </c>
      <c r="N534" s="12"/>
      <c r="O534" s="12" t="str">
        <f t="shared" si="48"/>
        <v>PH.IC.PU.080406.01</v>
      </c>
      <c r="Q534" s="12" t="str">
        <f t="shared" si="49"/>
        <v>CL.IC.PU.080406.01</v>
      </c>
      <c r="R534" t="s">
        <v>1141</v>
      </c>
      <c r="S534">
        <v>96</v>
      </c>
    </row>
    <row r="535" spans="1:23" ht="15">
      <c r="A535" t="s">
        <v>7831</v>
      </c>
      <c r="C535" s="2" t="s">
        <v>10093</v>
      </c>
      <c r="E535" s="2" t="s">
        <v>948</v>
      </c>
      <c r="F535" t="s">
        <v>8183</v>
      </c>
      <c r="G535" t="s">
        <v>8210</v>
      </c>
      <c r="H535" s="22" t="s">
        <v>7284</v>
      </c>
      <c r="I535" t="s">
        <v>8210</v>
      </c>
      <c r="J535" s="11" t="str">
        <f t="shared" si="45"/>
        <v>IC.PU.080407</v>
      </c>
      <c r="K535" s="2" t="s">
        <v>1192</v>
      </c>
      <c r="L535" t="str">
        <f t="shared" si="46"/>
        <v>Commercial</v>
      </c>
      <c r="M535" s="12" t="str">
        <f t="shared" si="47"/>
        <v>PI.IC.PU.080407.01</v>
      </c>
      <c r="N535" s="12"/>
      <c r="O535" s="12" t="str">
        <f t="shared" si="48"/>
        <v>PH.IC.PU.080407.01</v>
      </c>
      <c r="Q535" s="12" t="str">
        <f t="shared" si="49"/>
        <v>CL.IC.PU.080407.01</v>
      </c>
      <c r="R535" t="s">
        <v>1141</v>
      </c>
      <c r="S535">
        <v>719</v>
      </c>
    </row>
    <row r="536" spans="1:23" ht="15">
      <c r="A536" t="s">
        <v>7831</v>
      </c>
      <c r="C536" s="2" t="s">
        <v>10093</v>
      </c>
      <c r="D536" t="s">
        <v>8211</v>
      </c>
      <c r="E536" s="2" t="s">
        <v>7071</v>
      </c>
      <c r="F536" t="s">
        <v>8183</v>
      </c>
      <c r="G536" t="s">
        <v>1832</v>
      </c>
      <c r="H536" s="22" t="s">
        <v>1396</v>
      </c>
      <c r="I536" t="s">
        <v>1833</v>
      </c>
      <c r="J536" s="11" t="str">
        <f t="shared" si="45"/>
        <v>IC.PU.080501</v>
      </c>
      <c r="K536" s="2" t="s">
        <v>1192</v>
      </c>
      <c r="L536" t="str">
        <f t="shared" si="46"/>
        <v xml:space="preserve">     Clean, dry and intact</v>
      </c>
      <c r="M536" s="12" t="str">
        <f t="shared" si="47"/>
        <v>PI.IC.PU.080501.01</v>
      </c>
      <c r="N536" s="12"/>
      <c r="O536" s="12" t="str">
        <f t="shared" si="48"/>
        <v>PH.IC.PU.080501.01</v>
      </c>
      <c r="Q536" s="12" t="str">
        <f t="shared" si="49"/>
        <v>CL.IC.PU.080501.01</v>
      </c>
    </row>
    <row r="537" spans="1:23" ht="15">
      <c r="A537" t="s">
        <v>7831</v>
      </c>
      <c r="C537" s="2" t="s">
        <v>10093</v>
      </c>
      <c r="E537" s="2" t="s">
        <v>7071</v>
      </c>
      <c r="F537" t="s">
        <v>8183</v>
      </c>
      <c r="G537" t="s">
        <v>2009</v>
      </c>
      <c r="H537" s="22" t="s">
        <v>1398</v>
      </c>
      <c r="I537" t="s">
        <v>2010</v>
      </c>
      <c r="J537" s="11" t="str">
        <f t="shared" si="45"/>
        <v>IC.PU.080502</v>
      </c>
      <c r="K537" s="2" t="s">
        <v>1192</v>
      </c>
      <c r="L537" t="str">
        <f t="shared" si="46"/>
        <v xml:space="preserve">     Reinforced: specify date/time</v>
      </c>
      <c r="M537" s="12" t="str">
        <f t="shared" si="47"/>
        <v>PI.IC.PU.080502.01</v>
      </c>
      <c r="N537" s="12"/>
      <c r="O537" s="12" t="str">
        <f t="shared" si="48"/>
        <v>PH.IC.PU.080502.01</v>
      </c>
      <c r="Q537" s="12" t="str">
        <f t="shared" si="49"/>
        <v>CL.IC.PU.080502.01</v>
      </c>
    </row>
    <row r="538" spans="1:23" ht="15">
      <c r="A538" t="s">
        <v>7831</v>
      </c>
      <c r="C538" s="2" t="s">
        <v>10093</v>
      </c>
      <c r="E538" s="2" t="s">
        <v>7071</v>
      </c>
      <c r="F538" t="s">
        <v>8183</v>
      </c>
      <c r="G538" t="s">
        <v>4590</v>
      </c>
      <c r="H538" s="22" t="s">
        <v>1400</v>
      </c>
      <c r="I538" t="s">
        <v>1811</v>
      </c>
      <c r="J538" s="11" t="str">
        <f t="shared" si="45"/>
        <v>IC.PU.080503</v>
      </c>
      <c r="K538" s="2" t="s">
        <v>1192</v>
      </c>
      <c r="L538" t="str">
        <f t="shared" si="46"/>
        <v xml:space="preserve">     Changed: specify date/time</v>
      </c>
      <c r="M538" s="12" t="str">
        <f t="shared" si="47"/>
        <v>PI.IC.PU.080503.01</v>
      </c>
      <c r="N538" s="12"/>
      <c r="O538" s="12" t="str">
        <f t="shared" si="48"/>
        <v>PH.IC.PU.080503.01</v>
      </c>
      <c r="Q538" s="12" t="str">
        <f t="shared" si="49"/>
        <v>CL.IC.PU.080503.01</v>
      </c>
    </row>
    <row r="539" spans="1:23" ht="15">
      <c r="A539" t="s">
        <v>7831</v>
      </c>
      <c r="C539" s="2" t="s">
        <v>10093</v>
      </c>
      <c r="E539" s="2" t="s">
        <v>7071</v>
      </c>
      <c r="F539" t="s">
        <v>8183</v>
      </c>
      <c r="G539" t="s">
        <v>6376</v>
      </c>
      <c r="H539" s="22" t="s">
        <v>7070</v>
      </c>
      <c r="I539" t="s">
        <v>6376</v>
      </c>
      <c r="J539" s="11" t="str">
        <f t="shared" si="45"/>
        <v>IC.PU.080504</v>
      </c>
      <c r="K539" s="2" t="s">
        <v>1192</v>
      </c>
      <c r="L539" t="str">
        <f t="shared" si="46"/>
        <v>Clean</v>
      </c>
      <c r="M539" s="12" t="str">
        <f t="shared" si="47"/>
        <v>PI.IC.PU.080504.01</v>
      </c>
      <c r="N539" s="12"/>
      <c r="O539" s="12" t="str">
        <f t="shared" si="48"/>
        <v>PH.IC.PU.080504.01</v>
      </c>
      <c r="Q539" s="12" t="str">
        <f t="shared" si="49"/>
        <v>CL.IC.PU.080504.01</v>
      </c>
      <c r="R539" t="s">
        <v>1141</v>
      </c>
      <c r="S539">
        <v>97</v>
      </c>
    </row>
    <row r="540" spans="1:23" ht="15.95" customHeight="1">
      <c r="A540" t="s">
        <v>7831</v>
      </c>
      <c r="C540" s="2" t="s">
        <v>10093</v>
      </c>
      <c r="E540" s="2" t="s">
        <v>7071</v>
      </c>
      <c r="F540" t="s">
        <v>8183</v>
      </c>
      <c r="G540" t="s">
        <v>6314</v>
      </c>
      <c r="H540" s="22" t="s">
        <v>7071</v>
      </c>
      <c r="I540" t="s">
        <v>6314</v>
      </c>
      <c r="J540" s="11" t="str">
        <f t="shared" si="45"/>
        <v>IC.PU.080505</v>
      </c>
      <c r="K540" s="2" t="s">
        <v>1192</v>
      </c>
      <c r="L540" t="str">
        <f t="shared" si="46"/>
        <v>Dry</v>
      </c>
      <c r="M540" s="12" t="str">
        <f t="shared" si="47"/>
        <v>PI.IC.PU.080505.01</v>
      </c>
      <c r="N540" s="12"/>
      <c r="O540" s="12" t="str">
        <f t="shared" si="48"/>
        <v>PH.IC.PU.080505.01</v>
      </c>
      <c r="Q540" s="12" t="str">
        <f t="shared" si="49"/>
        <v>CL.IC.PU.080505.01</v>
      </c>
      <c r="R540" t="s">
        <v>1141</v>
      </c>
      <c r="S540">
        <v>97</v>
      </c>
    </row>
    <row r="541" spans="1:23" ht="15">
      <c r="A541" t="s">
        <v>7831</v>
      </c>
      <c r="C541" s="2" t="s">
        <v>10093</v>
      </c>
      <c r="E541" s="2" t="s">
        <v>7071</v>
      </c>
      <c r="F541" t="s">
        <v>8183</v>
      </c>
      <c r="G541" t="s">
        <v>4084</v>
      </c>
      <c r="H541" s="22" t="s">
        <v>6888</v>
      </c>
      <c r="I541" t="s">
        <v>4084</v>
      </c>
      <c r="J541" s="11" t="str">
        <f t="shared" si="45"/>
        <v>IC.PU.080506</v>
      </c>
      <c r="K541" s="2" t="s">
        <v>1192</v>
      </c>
      <c r="L541" t="str">
        <f t="shared" si="46"/>
        <v>Intact</v>
      </c>
      <c r="M541" s="12" t="str">
        <f t="shared" si="47"/>
        <v>PI.IC.PU.080506.01</v>
      </c>
      <c r="N541" s="12"/>
      <c r="O541" s="12" t="str">
        <f t="shared" si="48"/>
        <v>PH.IC.PU.080506.01</v>
      </c>
      <c r="Q541" s="12" t="str">
        <f t="shared" si="49"/>
        <v>CL.IC.PU.080506.01</v>
      </c>
      <c r="R541" t="s">
        <v>1141</v>
      </c>
      <c r="S541">
        <v>97</v>
      </c>
    </row>
    <row r="542" spans="1:23" ht="15">
      <c r="A542" t="s">
        <v>7831</v>
      </c>
      <c r="C542" s="2" t="s">
        <v>10093</v>
      </c>
      <c r="E542" s="2" t="s">
        <v>7071</v>
      </c>
      <c r="F542" t="s">
        <v>8183</v>
      </c>
      <c r="G542" t="s">
        <v>11280</v>
      </c>
      <c r="H542" s="22" t="s">
        <v>11367</v>
      </c>
      <c r="I542" t="s">
        <v>11280</v>
      </c>
      <c r="J542" s="11" t="str">
        <f t="shared" si="45"/>
        <v>IC.PU.080507</v>
      </c>
      <c r="K542" s="2" t="s">
        <v>1192</v>
      </c>
      <c r="L542" t="str">
        <f t="shared" si="46"/>
        <v>Stained</v>
      </c>
      <c r="M542" s="12" t="str">
        <f t="shared" si="47"/>
        <v>PI.IC.PU.080507.01</v>
      </c>
      <c r="N542" s="12"/>
      <c r="O542" s="12" t="str">
        <f t="shared" si="48"/>
        <v>PH.IC.PU.080507.01</v>
      </c>
      <c r="Q542" s="12" t="str">
        <f t="shared" si="49"/>
        <v>CL.IC.PU.080507.01</v>
      </c>
    </row>
    <row r="543" spans="1:23" ht="15">
      <c r="A543" t="s">
        <v>7831</v>
      </c>
      <c r="C543" s="2" t="s">
        <v>10093</v>
      </c>
      <c r="E543" s="2" t="s">
        <v>7071</v>
      </c>
      <c r="F543" t="s">
        <v>8183</v>
      </c>
      <c r="G543" t="s">
        <v>11281</v>
      </c>
      <c r="H543" s="22" t="s">
        <v>11369</v>
      </c>
      <c r="I543" t="s">
        <v>11147</v>
      </c>
      <c r="J543" s="11" t="str">
        <f t="shared" si="45"/>
        <v>IC.PU.080508</v>
      </c>
      <c r="K543" s="2" t="s">
        <v>1192</v>
      </c>
      <c r="L543" t="str">
        <f t="shared" si="46"/>
        <v>Saturated</v>
      </c>
      <c r="M543" s="12" t="str">
        <f t="shared" si="47"/>
        <v>PI.IC.PU.080508.01</v>
      </c>
      <c r="N543" s="12"/>
      <c r="O543" s="12" t="str">
        <f t="shared" si="48"/>
        <v>PH.IC.PU.080508.01</v>
      </c>
      <c r="Q543" s="12" t="str">
        <f t="shared" si="49"/>
        <v>CL.IC.PU.080508.01</v>
      </c>
      <c r="V543" t="s">
        <v>11282</v>
      </c>
      <c r="W543">
        <v>1054</v>
      </c>
    </row>
    <row r="544" spans="1:23" ht="15">
      <c r="A544" t="s">
        <v>7831</v>
      </c>
      <c r="C544" s="2" t="s">
        <v>10093</v>
      </c>
      <c r="D544" t="s">
        <v>4303</v>
      </c>
      <c r="E544" s="2" t="s">
        <v>6888</v>
      </c>
      <c r="F544" t="s">
        <v>8183</v>
      </c>
      <c r="G544" t="s">
        <v>8212</v>
      </c>
      <c r="H544" s="22" t="s">
        <v>1396</v>
      </c>
      <c r="I544" t="s">
        <v>1522</v>
      </c>
      <c r="J544" s="11" t="str">
        <f t="shared" si="45"/>
        <v>IC.PU.080601</v>
      </c>
      <c r="K544" s="2" t="s">
        <v>11324</v>
      </c>
      <c r="L544" t="str">
        <f t="shared" si="46"/>
        <v xml:space="preserve">     Cleansed with normal saline</v>
      </c>
      <c r="M544" s="12" t="str">
        <f t="shared" si="47"/>
        <v>PI.IC.PU.080601.01</v>
      </c>
      <c r="N544" s="12"/>
      <c r="O544" s="12" t="str">
        <f t="shared" si="48"/>
        <v>PH.IC.PU.080601.01</v>
      </c>
      <c r="Q544" s="12" t="str">
        <f t="shared" si="49"/>
        <v>CL.IC.PU.080601.01</v>
      </c>
    </row>
    <row r="545" spans="1:19" ht="15">
      <c r="A545" t="s">
        <v>7831</v>
      </c>
      <c r="C545" s="2" t="s">
        <v>10093</v>
      </c>
      <c r="E545" s="2" t="s">
        <v>6888</v>
      </c>
      <c r="F545" t="s">
        <v>8183</v>
      </c>
      <c r="G545" t="s">
        <v>8213</v>
      </c>
      <c r="H545" s="22" t="s">
        <v>1398</v>
      </c>
      <c r="I545" t="s">
        <v>2394</v>
      </c>
      <c r="J545" s="11" t="str">
        <f t="shared" si="45"/>
        <v>IC.PU.080602</v>
      </c>
      <c r="K545" s="2" t="s">
        <v>1192</v>
      </c>
      <c r="L545" t="str">
        <f t="shared" si="46"/>
        <v xml:space="preserve">     Cleansed with other: specify</v>
      </c>
      <c r="M545" s="12" t="str">
        <f t="shared" si="47"/>
        <v>PI.IC.PU.080602.01</v>
      </c>
      <c r="N545" s="12"/>
      <c r="O545" s="12" t="str">
        <f t="shared" si="48"/>
        <v>PH.IC.PU.080602.01</v>
      </c>
      <c r="Q545" s="12" t="str">
        <f t="shared" si="49"/>
        <v>CL.IC.PU.080602.01</v>
      </c>
    </row>
    <row r="546" spans="1:19" ht="15">
      <c r="A546" t="s">
        <v>7831</v>
      </c>
      <c r="C546" s="2" t="s">
        <v>10093</v>
      </c>
      <c r="E546" s="2" t="s">
        <v>6888</v>
      </c>
      <c r="F546" t="s">
        <v>8183</v>
      </c>
      <c r="G546" t="s">
        <v>1913</v>
      </c>
      <c r="H546" s="22" t="s">
        <v>1202</v>
      </c>
      <c r="I546" t="s">
        <v>1913</v>
      </c>
      <c r="J546" s="11" t="str">
        <f t="shared" si="45"/>
        <v>IC.PU.080603</v>
      </c>
      <c r="K546" s="2" t="s">
        <v>1192</v>
      </c>
      <c r="L546" t="str">
        <f t="shared" si="46"/>
        <v>Chlorhexidine</v>
      </c>
      <c r="M546" s="12" t="str">
        <f t="shared" si="47"/>
        <v>PI.IC.PU.080603.01</v>
      </c>
      <c r="N546" s="12"/>
      <c r="O546" s="12" t="str">
        <f t="shared" si="48"/>
        <v>PH.IC.PU.080603.01</v>
      </c>
      <c r="Q546" s="12" t="str">
        <f t="shared" si="49"/>
        <v>CL.IC.PU.080603.01</v>
      </c>
      <c r="R546" t="s">
        <v>1141</v>
      </c>
      <c r="S546">
        <v>717</v>
      </c>
    </row>
    <row r="547" spans="1:19" ht="15">
      <c r="A547" t="s">
        <v>7831</v>
      </c>
      <c r="C547" s="2" t="s">
        <v>10093</v>
      </c>
      <c r="E547" s="2" t="s">
        <v>6888</v>
      </c>
      <c r="F547" t="s">
        <v>8183</v>
      </c>
      <c r="G547" t="s">
        <v>8184</v>
      </c>
      <c r="H547" s="22" t="s">
        <v>7070</v>
      </c>
      <c r="I547" t="s">
        <v>8184</v>
      </c>
      <c r="J547" s="11" t="str">
        <f t="shared" si="45"/>
        <v>IC.PU.080604</v>
      </c>
      <c r="K547" s="2" t="s">
        <v>1192</v>
      </c>
      <c r="L547" t="str">
        <f t="shared" si="46"/>
        <v>Betadine</v>
      </c>
      <c r="M547" s="12" t="str">
        <f t="shared" si="47"/>
        <v>PI.IC.PU.080604.01</v>
      </c>
      <c r="N547" s="12"/>
      <c r="O547" s="12" t="str">
        <f t="shared" si="48"/>
        <v>PH.IC.PU.080604.01</v>
      </c>
      <c r="Q547" s="12" t="str">
        <f t="shared" si="49"/>
        <v>CL.IC.PU.080604.01</v>
      </c>
      <c r="R547" t="s">
        <v>1141</v>
      </c>
      <c r="S547">
        <v>718</v>
      </c>
    </row>
    <row r="548" spans="1:19" ht="15">
      <c r="A548" t="s">
        <v>7831</v>
      </c>
      <c r="C548" s="2" t="s">
        <v>10093</v>
      </c>
      <c r="D548" t="s">
        <v>2840</v>
      </c>
      <c r="E548" s="2" t="s">
        <v>7284</v>
      </c>
      <c r="F548" t="s">
        <v>8183</v>
      </c>
      <c r="G548" t="s">
        <v>8066</v>
      </c>
      <c r="H548" s="22" t="s">
        <v>1396</v>
      </c>
      <c r="I548" t="s">
        <v>1001</v>
      </c>
      <c r="J548" s="11" t="str">
        <f t="shared" si="45"/>
        <v>IC.PU.080701</v>
      </c>
      <c r="K548" s="2" t="s">
        <v>11324</v>
      </c>
      <c r="L548" t="str">
        <f t="shared" si="46"/>
        <v xml:space="preserve">     Exudate none</v>
      </c>
      <c r="M548" s="12" t="str">
        <f t="shared" si="47"/>
        <v>PI.IC.PU.080701.01</v>
      </c>
      <c r="N548" s="12"/>
      <c r="O548" s="12" t="str">
        <f t="shared" si="48"/>
        <v>PH.IC.PU.080701.01</v>
      </c>
      <c r="Q548" s="12" t="str">
        <f t="shared" si="49"/>
        <v>CL.IC.PU.080701.01</v>
      </c>
    </row>
    <row r="549" spans="1:19" ht="15">
      <c r="A549" t="s">
        <v>7831</v>
      </c>
      <c r="C549" s="2" t="s">
        <v>10093</v>
      </c>
      <c r="E549" s="2" t="s">
        <v>7284</v>
      </c>
      <c r="F549" t="s">
        <v>8183</v>
      </c>
      <c r="G549" t="s">
        <v>140</v>
      </c>
      <c r="H549" s="22" t="s">
        <v>1398</v>
      </c>
      <c r="I549" t="s">
        <v>2590</v>
      </c>
      <c r="J549" s="11" t="str">
        <f t="shared" si="45"/>
        <v>IC.PU.080702</v>
      </c>
      <c r="K549" s="2" t="s">
        <v>1192</v>
      </c>
      <c r="L549" t="str">
        <f t="shared" si="46"/>
        <v xml:space="preserve">     Exudate serosanguineous</v>
      </c>
      <c r="M549" s="12" t="str">
        <f t="shared" si="47"/>
        <v>PI.IC.PU.080702.01</v>
      </c>
      <c r="N549" s="12"/>
      <c r="O549" s="12" t="str">
        <f t="shared" si="48"/>
        <v>PH.IC.PU.080702.01</v>
      </c>
      <c r="Q549" s="12" t="str">
        <f t="shared" si="49"/>
        <v>CL.IC.PU.080702.01</v>
      </c>
    </row>
    <row r="550" spans="1:19" ht="15">
      <c r="A550" t="s">
        <v>7831</v>
      </c>
      <c r="C550" s="2" t="s">
        <v>10093</v>
      </c>
      <c r="E550" s="2" t="s">
        <v>7284</v>
      </c>
      <c r="F550" t="s">
        <v>8183</v>
      </c>
      <c r="G550" t="s">
        <v>8082</v>
      </c>
      <c r="H550" s="22" t="s">
        <v>1400</v>
      </c>
      <c r="I550" t="s">
        <v>1438</v>
      </c>
      <c r="J550" s="11" t="str">
        <f t="shared" si="45"/>
        <v>IC.PU.080703</v>
      </c>
      <c r="K550" s="2" t="s">
        <v>1192</v>
      </c>
      <c r="L550" t="str">
        <f t="shared" si="46"/>
        <v xml:space="preserve">     Exudate bloody</v>
      </c>
      <c r="M550" s="12" t="str">
        <f t="shared" si="47"/>
        <v>PI.IC.PU.080703.01</v>
      </c>
      <c r="N550" s="12"/>
      <c r="O550" s="12" t="str">
        <f t="shared" si="48"/>
        <v>PH.IC.PU.080703.01</v>
      </c>
      <c r="Q550" s="12" t="str">
        <f t="shared" si="49"/>
        <v>CL.IC.PU.080703.01</v>
      </c>
    </row>
    <row r="551" spans="1:19" ht="15">
      <c r="A551" t="s">
        <v>7831</v>
      </c>
      <c r="C551" s="2" t="s">
        <v>10093</v>
      </c>
      <c r="E551" s="2" t="s">
        <v>7284</v>
      </c>
      <c r="F551" t="s">
        <v>8183</v>
      </c>
      <c r="G551" t="s">
        <v>8083</v>
      </c>
      <c r="H551" s="22" t="s">
        <v>1402</v>
      </c>
      <c r="I551" t="s">
        <v>1637</v>
      </c>
      <c r="J551" s="11" t="str">
        <f t="shared" si="45"/>
        <v>IC.PU.080704</v>
      </c>
      <c r="K551" s="2" t="s">
        <v>1192</v>
      </c>
      <c r="L551" t="str">
        <f t="shared" si="46"/>
        <v xml:space="preserve">     Exudate serous</v>
      </c>
      <c r="M551" s="12" t="str">
        <f t="shared" si="47"/>
        <v>PI.IC.PU.080704.01</v>
      </c>
      <c r="N551" s="12"/>
      <c r="O551" s="12" t="str">
        <f t="shared" si="48"/>
        <v>PH.IC.PU.080704.01</v>
      </c>
      <c r="Q551" s="12" t="str">
        <f t="shared" si="49"/>
        <v>CL.IC.PU.080704.01</v>
      </c>
    </row>
    <row r="552" spans="1:19" ht="15">
      <c r="A552" t="s">
        <v>7831</v>
      </c>
      <c r="C552" s="2" t="s">
        <v>10093</v>
      </c>
      <c r="E552" s="2" t="s">
        <v>7284</v>
      </c>
      <c r="F552" t="s">
        <v>8183</v>
      </c>
      <c r="G552" t="s">
        <v>8084</v>
      </c>
      <c r="H552" s="22" t="s">
        <v>1404</v>
      </c>
      <c r="I552" t="s">
        <v>1643</v>
      </c>
      <c r="J552" s="11" t="str">
        <f t="shared" si="45"/>
        <v>IC.PU.080705</v>
      </c>
      <c r="K552" s="2" t="s">
        <v>1192</v>
      </c>
      <c r="L552" t="str">
        <f t="shared" si="46"/>
        <v xml:space="preserve">     Exudate purulent</v>
      </c>
      <c r="M552" s="12" t="str">
        <f t="shared" si="47"/>
        <v>PI.IC.PU.080705.01</v>
      </c>
      <c r="N552" s="12"/>
      <c r="O552" s="12" t="str">
        <f t="shared" si="48"/>
        <v>PH.IC.PU.080705.01</v>
      </c>
      <c r="Q552" s="12" t="str">
        <f t="shared" si="49"/>
        <v>CL.IC.PU.080705.01</v>
      </c>
    </row>
    <row r="553" spans="1:19" ht="15">
      <c r="A553" t="s">
        <v>7831</v>
      </c>
      <c r="C553" s="2" t="s">
        <v>10093</v>
      </c>
      <c r="D553" t="s">
        <v>8085</v>
      </c>
      <c r="E553" s="2" t="s">
        <v>10093</v>
      </c>
      <c r="F553" t="s">
        <v>8183</v>
      </c>
      <c r="G553" t="s">
        <v>1968</v>
      </c>
      <c r="H553" s="22" t="s">
        <v>1396</v>
      </c>
      <c r="I553" t="s">
        <v>1188</v>
      </c>
      <c r="J553" s="11" t="str">
        <f t="shared" si="45"/>
        <v>IC.PU.080801</v>
      </c>
      <c r="K553" s="2" t="s">
        <v>1192</v>
      </c>
      <c r="L553" t="str">
        <f t="shared" si="46"/>
        <v xml:space="preserve">     None</v>
      </c>
      <c r="M553" s="12" t="str">
        <f t="shared" si="47"/>
        <v>PI.IC.PU.080801.01</v>
      </c>
      <c r="N553" s="12"/>
      <c r="O553" s="12" t="str">
        <f t="shared" si="48"/>
        <v>PH.IC.PU.080801.01</v>
      </c>
      <c r="Q553" s="12" t="str">
        <f t="shared" si="49"/>
        <v>CL.IC.PU.080801.01</v>
      </c>
    </row>
    <row r="554" spans="1:19" ht="15">
      <c r="A554" t="s">
        <v>7831</v>
      </c>
      <c r="C554" s="2" t="s">
        <v>10093</v>
      </c>
      <c r="E554" s="2" t="s">
        <v>10093</v>
      </c>
      <c r="F554" t="s">
        <v>8183</v>
      </c>
      <c r="G554" t="s">
        <v>8400</v>
      </c>
      <c r="H554" s="22" t="s">
        <v>1398</v>
      </c>
      <c r="I554" t="s">
        <v>3800</v>
      </c>
      <c r="J554" s="11" t="str">
        <f t="shared" si="45"/>
        <v>IC.PU.080802</v>
      </c>
      <c r="K554" s="2" t="s">
        <v>1192</v>
      </c>
      <c r="L554" t="str">
        <f t="shared" si="46"/>
        <v xml:space="preserve">     Exudate amount scant</v>
      </c>
      <c r="M554" s="12" t="str">
        <f t="shared" si="47"/>
        <v>PI.IC.PU.080802.01</v>
      </c>
      <c r="N554" s="12"/>
      <c r="O554" s="12" t="str">
        <f t="shared" si="48"/>
        <v>PH.IC.PU.080802.01</v>
      </c>
      <c r="Q554" s="12" t="str">
        <f t="shared" si="49"/>
        <v>CL.IC.PU.080802.01</v>
      </c>
    </row>
    <row r="555" spans="1:19" ht="15">
      <c r="A555" t="s">
        <v>7831</v>
      </c>
      <c r="C555" s="2" t="s">
        <v>10093</v>
      </c>
      <c r="E555" s="2" t="s">
        <v>10093</v>
      </c>
      <c r="F555" t="s">
        <v>8183</v>
      </c>
      <c r="G555" t="s">
        <v>8401</v>
      </c>
      <c r="H555" s="22" t="s">
        <v>1400</v>
      </c>
      <c r="I555" t="s">
        <v>4203</v>
      </c>
      <c r="J555" s="11" t="str">
        <f t="shared" si="45"/>
        <v>IC.PU.080803</v>
      </c>
      <c r="K555" s="2" t="s">
        <v>1192</v>
      </c>
      <c r="L555" t="str">
        <f t="shared" si="46"/>
        <v xml:space="preserve">     Exudate amount small</v>
      </c>
      <c r="M555" s="12" t="str">
        <f t="shared" si="47"/>
        <v>PI.IC.PU.080803.01</v>
      </c>
      <c r="N555" s="12"/>
      <c r="O555" s="12" t="str">
        <f t="shared" si="48"/>
        <v>PH.IC.PU.080803.01</v>
      </c>
      <c r="Q555" s="12" t="str">
        <f t="shared" si="49"/>
        <v>CL.IC.PU.080803.01</v>
      </c>
    </row>
    <row r="556" spans="1:19" ht="15">
      <c r="A556" t="s">
        <v>7831</v>
      </c>
      <c r="C556" s="2" t="s">
        <v>10093</v>
      </c>
      <c r="E556" s="2" t="s">
        <v>10093</v>
      </c>
      <c r="F556" t="s">
        <v>8183</v>
      </c>
      <c r="G556" t="s">
        <v>8402</v>
      </c>
      <c r="H556" s="22" t="s">
        <v>1402</v>
      </c>
      <c r="I556" t="s">
        <v>3266</v>
      </c>
      <c r="J556" s="11" t="str">
        <f t="shared" si="45"/>
        <v>IC.PU.080804</v>
      </c>
      <c r="K556" s="2" t="s">
        <v>1192</v>
      </c>
      <c r="L556" t="str">
        <f t="shared" si="46"/>
        <v xml:space="preserve">     Exudate amount moderate</v>
      </c>
      <c r="M556" s="12" t="str">
        <f t="shared" si="47"/>
        <v>PI.IC.PU.080804.01</v>
      </c>
      <c r="N556" s="12"/>
      <c r="O556" s="12" t="str">
        <f t="shared" si="48"/>
        <v>PH.IC.PU.080804.01</v>
      </c>
      <c r="Q556" s="12" t="str">
        <f t="shared" si="49"/>
        <v>CL.IC.PU.080804.01</v>
      </c>
    </row>
    <row r="557" spans="1:19" ht="15">
      <c r="A557" t="s">
        <v>7831</v>
      </c>
      <c r="C557" s="2" t="s">
        <v>10093</v>
      </c>
      <c r="E557" s="2" t="s">
        <v>10093</v>
      </c>
      <c r="F557" t="s">
        <v>8183</v>
      </c>
      <c r="G557" t="s">
        <v>8243</v>
      </c>
      <c r="H557" s="22" t="s">
        <v>1404</v>
      </c>
      <c r="I557" t="s">
        <v>4206</v>
      </c>
      <c r="J557" s="11" t="str">
        <f t="shared" si="45"/>
        <v>IC.PU.080805</v>
      </c>
      <c r="K557" s="2" t="s">
        <v>1192</v>
      </c>
      <c r="L557" t="str">
        <f t="shared" si="46"/>
        <v xml:space="preserve">     Exudate amount large</v>
      </c>
      <c r="M557" s="12" t="str">
        <f t="shared" si="47"/>
        <v>PI.IC.PU.080805.01</v>
      </c>
      <c r="N557" s="12"/>
      <c r="O557" s="12" t="str">
        <f t="shared" si="48"/>
        <v>PH.IC.PU.080805.01</v>
      </c>
      <c r="Q557" s="12" t="str">
        <f t="shared" si="49"/>
        <v>CL.IC.PU.080805.01</v>
      </c>
    </row>
    <row r="558" spans="1:19" ht="15">
      <c r="A558" t="s">
        <v>7831</v>
      </c>
      <c r="C558" s="2" t="s">
        <v>10093</v>
      </c>
      <c r="D558" t="s">
        <v>8244</v>
      </c>
      <c r="E558" s="2" t="s">
        <v>10095</v>
      </c>
      <c r="F558" t="s">
        <v>8183</v>
      </c>
      <c r="G558" t="s">
        <v>8245</v>
      </c>
      <c r="H558" s="22" t="s">
        <v>1396</v>
      </c>
      <c r="I558" t="s">
        <v>1674</v>
      </c>
      <c r="J558" s="11" t="str">
        <f t="shared" si="45"/>
        <v>IC.PU.080901</v>
      </c>
      <c r="K558" s="2" t="s">
        <v>1192</v>
      </c>
      <c r="L558" t="str">
        <f t="shared" si="46"/>
        <v xml:space="preserve">     Exudate drainage unchanged</v>
      </c>
      <c r="M558" s="12" t="str">
        <f t="shared" si="47"/>
        <v>PI.IC.PU.080901.01</v>
      </c>
      <c r="N558" s="12"/>
      <c r="O558" s="12" t="str">
        <f t="shared" si="48"/>
        <v>PH.IC.PU.080901.01</v>
      </c>
      <c r="Q558" s="12" t="str">
        <f t="shared" si="49"/>
        <v>CL.IC.PU.080901.01</v>
      </c>
    </row>
    <row r="559" spans="1:19" ht="15">
      <c r="A559" t="s">
        <v>7831</v>
      </c>
      <c r="C559" s="2" t="s">
        <v>10093</v>
      </c>
      <c r="E559" s="2" t="s">
        <v>10095</v>
      </c>
      <c r="F559" t="s">
        <v>8183</v>
      </c>
      <c r="G559" t="s">
        <v>8246</v>
      </c>
      <c r="H559" s="22" t="s">
        <v>1398</v>
      </c>
      <c r="I559" t="s">
        <v>1673</v>
      </c>
      <c r="J559" s="11" t="str">
        <f t="shared" si="45"/>
        <v>IC.PU.080902</v>
      </c>
      <c r="K559" s="2" t="s">
        <v>1192</v>
      </c>
      <c r="L559" t="str">
        <f t="shared" si="46"/>
        <v xml:space="preserve">     Exudate drainage decreasing</v>
      </c>
      <c r="M559" s="12" t="str">
        <f t="shared" si="47"/>
        <v>PI.IC.PU.080902.01</v>
      </c>
      <c r="N559" s="12"/>
      <c r="O559" s="12" t="str">
        <f t="shared" si="48"/>
        <v>PH.IC.PU.080902.01</v>
      </c>
      <c r="Q559" s="12" t="str">
        <f t="shared" si="49"/>
        <v>CL.IC.PU.080902.01</v>
      </c>
    </row>
    <row r="560" spans="1:19" ht="15">
      <c r="A560" t="s">
        <v>7831</v>
      </c>
      <c r="C560" s="2" t="s">
        <v>10093</v>
      </c>
      <c r="E560" s="2" t="s">
        <v>10095</v>
      </c>
      <c r="F560" t="s">
        <v>8183</v>
      </c>
      <c r="G560" t="s">
        <v>8247</v>
      </c>
      <c r="H560" s="22" t="s">
        <v>1400</v>
      </c>
      <c r="I560" t="s">
        <v>1841</v>
      </c>
      <c r="J560" s="11" t="str">
        <f t="shared" si="45"/>
        <v>IC.PU.080903</v>
      </c>
      <c r="K560" s="2" t="s">
        <v>1192</v>
      </c>
      <c r="L560" t="str">
        <f t="shared" si="46"/>
        <v xml:space="preserve">     Exudate drainage increasing</v>
      </c>
      <c r="M560" s="12" t="str">
        <f t="shared" si="47"/>
        <v>PI.IC.PU.080903.01</v>
      </c>
      <c r="N560" s="12"/>
      <c r="O560" s="12" t="str">
        <f t="shared" si="48"/>
        <v>PH.IC.PU.080903.01</v>
      </c>
      <c r="Q560" s="12" t="str">
        <f t="shared" si="49"/>
        <v>CL.IC.PU.080903.01</v>
      </c>
    </row>
    <row r="561" spans="1:19" ht="15">
      <c r="A561" t="s">
        <v>7831</v>
      </c>
      <c r="C561" s="2" t="s">
        <v>10093</v>
      </c>
      <c r="D561" t="s">
        <v>8248</v>
      </c>
      <c r="E561" s="2" t="s">
        <v>10905</v>
      </c>
      <c r="F561" t="s">
        <v>8185</v>
      </c>
      <c r="G561" t="s">
        <v>2789</v>
      </c>
      <c r="H561" s="22" t="s">
        <v>1396</v>
      </c>
      <c r="I561" t="s">
        <v>2789</v>
      </c>
      <c r="J561" s="11" t="str">
        <f t="shared" si="45"/>
        <v>IC.PU.081001</v>
      </c>
      <c r="K561" s="2" t="s">
        <v>1192</v>
      </c>
      <c r="L561" t="str">
        <f t="shared" si="46"/>
        <v>Present</v>
      </c>
      <c r="M561" s="12" t="str">
        <f t="shared" si="47"/>
        <v>PI.IC.PU.081001.01</v>
      </c>
      <c r="N561" s="12"/>
      <c r="O561" s="12" t="str">
        <f t="shared" si="48"/>
        <v>PH.IC.PU.081001.01</v>
      </c>
      <c r="Q561" s="12" t="str">
        <f t="shared" si="49"/>
        <v>CL.IC.PU.081001.01</v>
      </c>
    </row>
    <row r="562" spans="1:19" ht="15">
      <c r="A562" t="s">
        <v>7831</v>
      </c>
      <c r="C562" s="2" t="s">
        <v>10093</v>
      </c>
      <c r="E562" s="2" t="s">
        <v>10905</v>
      </c>
      <c r="F562" t="s">
        <v>8185</v>
      </c>
      <c r="G562" t="s">
        <v>2790</v>
      </c>
      <c r="H562" s="22" t="s">
        <v>1398</v>
      </c>
      <c r="I562" t="s">
        <v>2790</v>
      </c>
      <c r="J562" s="11" t="str">
        <f t="shared" si="45"/>
        <v>IC.PU.081002</v>
      </c>
      <c r="K562" s="2" t="s">
        <v>1192</v>
      </c>
      <c r="L562" t="str">
        <f t="shared" si="46"/>
        <v>Absent</v>
      </c>
      <c r="M562" s="12" t="str">
        <f t="shared" si="47"/>
        <v>PI.IC.PU.081002.01</v>
      </c>
      <c r="N562" s="12"/>
      <c r="O562" s="12" t="str">
        <f t="shared" si="48"/>
        <v>PH.IC.PU.081002.01</v>
      </c>
      <c r="Q562" s="12" t="str">
        <f t="shared" si="49"/>
        <v>CL.IC.PU.081002.01</v>
      </c>
    </row>
    <row r="563" spans="1:19" ht="15">
      <c r="A563" t="s">
        <v>7831</v>
      </c>
      <c r="C563" s="2" t="s">
        <v>10093</v>
      </c>
      <c r="D563" t="s">
        <v>5981</v>
      </c>
      <c r="E563" s="2" t="s">
        <v>8048</v>
      </c>
      <c r="F563" t="s">
        <v>8186</v>
      </c>
      <c r="G563" t="s">
        <v>8087</v>
      </c>
      <c r="H563" s="22" t="s">
        <v>1396</v>
      </c>
      <c r="I563" t="s">
        <v>8088</v>
      </c>
      <c r="J563" s="11" t="str">
        <f t="shared" si="45"/>
        <v>IC.PU.081101</v>
      </c>
      <c r="K563" s="2" t="s">
        <v>1192</v>
      </c>
      <c r="L563" t="str">
        <f t="shared" si="46"/>
        <v>Anterior right</v>
      </c>
      <c r="M563" s="12" t="str">
        <f t="shared" si="47"/>
        <v>PI.IC.PU.081101.01</v>
      </c>
      <c r="N563" s="12"/>
      <c r="O563" s="12" t="str">
        <f t="shared" si="48"/>
        <v>PH.IC.PU.081101.01</v>
      </c>
      <c r="Q563" s="12" t="str">
        <f t="shared" si="49"/>
        <v>CL.IC.PU.081101.01</v>
      </c>
    </row>
    <row r="564" spans="1:19" ht="15">
      <c r="A564" t="s">
        <v>7831</v>
      </c>
      <c r="C564" s="2" t="s">
        <v>10093</v>
      </c>
      <c r="E564" s="2" t="s">
        <v>8048</v>
      </c>
      <c r="F564" t="s">
        <v>8186</v>
      </c>
      <c r="G564" t="s">
        <v>7925</v>
      </c>
      <c r="H564" s="22" t="s">
        <v>1398</v>
      </c>
      <c r="I564" t="s">
        <v>8090</v>
      </c>
      <c r="J564" s="11" t="str">
        <f t="shared" si="45"/>
        <v>IC.PU.081102</v>
      </c>
      <c r="K564" s="2" t="s">
        <v>1192</v>
      </c>
      <c r="L564" t="str">
        <f t="shared" si="46"/>
        <v>Anterior left</v>
      </c>
      <c r="M564" s="12" t="str">
        <f t="shared" si="47"/>
        <v>PI.IC.PU.081102.01</v>
      </c>
      <c r="N564" s="12"/>
      <c r="O564" s="12" t="str">
        <f t="shared" si="48"/>
        <v>PH.IC.PU.081102.01</v>
      </c>
      <c r="Q564" s="12" t="str">
        <f t="shared" si="49"/>
        <v>CL.IC.PU.081102.01</v>
      </c>
    </row>
    <row r="565" spans="1:19" ht="15">
      <c r="A565" t="s">
        <v>7831</v>
      </c>
      <c r="C565" s="2" t="s">
        <v>10093</v>
      </c>
      <c r="E565" s="2" t="s">
        <v>8048</v>
      </c>
      <c r="F565" t="s">
        <v>8186</v>
      </c>
      <c r="G565" t="s">
        <v>4801</v>
      </c>
      <c r="H565" s="22" t="s">
        <v>1400</v>
      </c>
      <c r="I565" t="s">
        <v>4801</v>
      </c>
      <c r="J565" s="11" t="str">
        <f t="shared" si="45"/>
        <v>IC.PU.081103</v>
      </c>
      <c r="K565" s="2" t="s">
        <v>1192</v>
      </c>
      <c r="L565" t="str">
        <f t="shared" si="46"/>
        <v>Mediastinal</v>
      </c>
      <c r="M565" s="12" t="str">
        <f t="shared" si="47"/>
        <v>PI.IC.PU.081103.01</v>
      </c>
      <c r="N565" s="12"/>
      <c r="O565" s="12" t="str">
        <f t="shared" si="48"/>
        <v>PH.IC.PU.081103.01</v>
      </c>
      <c r="Q565" s="12" t="str">
        <f t="shared" si="49"/>
        <v>CL.IC.PU.081103.01</v>
      </c>
    </row>
    <row r="566" spans="1:19" ht="15">
      <c r="A566" t="s">
        <v>7831</v>
      </c>
      <c r="C566" s="2" t="s">
        <v>10093</v>
      </c>
      <c r="E566" s="2" t="s">
        <v>8048</v>
      </c>
      <c r="F566" t="s">
        <v>8186</v>
      </c>
      <c r="G566" t="s">
        <v>8091</v>
      </c>
      <c r="H566" s="22" t="s">
        <v>1402</v>
      </c>
      <c r="I566" t="s">
        <v>8091</v>
      </c>
      <c r="J566" s="11" t="str">
        <f t="shared" si="45"/>
        <v>IC.PU.081104</v>
      </c>
      <c r="K566" s="2" t="s">
        <v>1192</v>
      </c>
      <c r="L566" t="str">
        <f t="shared" si="46"/>
        <v>Pleural</v>
      </c>
      <c r="M566" s="12" t="str">
        <f t="shared" si="47"/>
        <v>PI.IC.PU.081104.01</v>
      </c>
      <c r="N566" s="12"/>
      <c r="O566" s="12" t="str">
        <f t="shared" si="48"/>
        <v>PH.IC.PU.081104.01</v>
      </c>
      <c r="Q566" s="12" t="str">
        <f t="shared" si="49"/>
        <v>CL.IC.PU.081104.01</v>
      </c>
    </row>
    <row r="567" spans="1:19" ht="15">
      <c r="A567" t="s">
        <v>7831</v>
      </c>
      <c r="C567" s="2" t="s">
        <v>10093</v>
      </c>
      <c r="E567" s="2" t="s">
        <v>8048</v>
      </c>
      <c r="F567" t="s">
        <v>8186</v>
      </c>
      <c r="G567" t="s">
        <v>8092</v>
      </c>
      <c r="H567" s="22" t="s">
        <v>1404</v>
      </c>
      <c r="I567" t="s">
        <v>8093</v>
      </c>
      <c r="J567" s="11" t="str">
        <f t="shared" si="45"/>
        <v>IC.PU.081105</v>
      </c>
      <c r="K567" s="2" t="s">
        <v>1192</v>
      </c>
      <c r="L567" t="str">
        <f t="shared" si="46"/>
        <v>Posterior right</v>
      </c>
      <c r="M567" s="12" t="str">
        <f t="shared" si="47"/>
        <v>PI.IC.PU.081105.01</v>
      </c>
      <c r="N567" s="12"/>
      <c r="O567" s="12" t="str">
        <f t="shared" si="48"/>
        <v>PH.IC.PU.081105.01</v>
      </c>
      <c r="Q567" s="12" t="str">
        <f t="shared" si="49"/>
        <v>CL.IC.PU.081105.01</v>
      </c>
    </row>
    <row r="568" spans="1:19" ht="15">
      <c r="A568" t="s">
        <v>7831</v>
      </c>
      <c r="C568" s="2" t="s">
        <v>10093</v>
      </c>
      <c r="E568" s="2" t="s">
        <v>8048</v>
      </c>
      <c r="F568" t="s">
        <v>8186</v>
      </c>
      <c r="G568" t="s">
        <v>8094</v>
      </c>
      <c r="H568" s="22" t="s">
        <v>1406</v>
      </c>
      <c r="I568" t="s">
        <v>8095</v>
      </c>
      <c r="J568" s="11" t="str">
        <f t="shared" si="45"/>
        <v>IC.PU.081106</v>
      </c>
      <c r="K568" s="2" t="s">
        <v>1192</v>
      </c>
      <c r="L568" t="str">
        <f t="shared" si="46"/>
        <v>Posterior left</v>
      </c>
      <c r="M568" s="12" t="str">
        <f t="shared" si="47"/>
        <v>PI.IC.PU.081106.01</v>
      </c>
      <c r="N568" s="12"/>
      <c r="O568" s="12" t="str">
        <f t="shared" si="48"/>
        <v>PH.IC.PU.081106.01</v>
      </c>
      <c r="Q568" s="12" t="str">
        <f t="shared" si="49"/>
        <v>CL.IC.PU.081106.01</v>
      </c>
    </row>
    <row r="569" spans="1:19" ht="15">
      <c r="A569" t="s">
        <v>7831</v>
      </c>
      <c r="C569" s="2" t="s">
        <v>10093</v>
      </c>
      <c r="E569" s="2" t="s">
        <v>8048</v>
      </c>
      <c r="F569" t="s">
        <v>8186</v>
      </c>
      <c r="G569" t="s">
        <v>383</v>
      </c>
      <c r="H569" s="22" t="s">
        <v>7284</v>
      </c>
      <c r="I569" t="s">
        <v>8096</v>
      </c>
      <c r="J569" s="11" t="str">
        <f t="shared" si="45"/>
        <v>IC.PU.081107</v>
      </c>
      <c r="K569" s="2" t="s">
        <v>11324</v>
      </c>
      <c r="L569" t="str">
        <f t="shared" si="46"/>
        <v>Mediastinal Sump</v>
      </c>
      <c r="M569" s="12" t="str">
        <f t="shared" si="47"/>
        <v>PI.IC.PU.081107.01</v>
      </c>
      <c r="N569" s="12"/>
      <c r="O569" s="12" t="str">
        <f t="shared" si="48"/>
        <v>PH.IC.PU.081107.01</v>
      </c>
      <c r="Q569" s="12" t="str">
        <f t="shared" si="49"/>
        <v>CL.IC.PU.081107.01</v>
      </c>
      <c r="R569" t="s">
        <v>1141</v>
      </c>
      <c r="S569">
        <v>100</v>
      </c>
    </row>
    <row r="570" spans="1:19" ht="15">
      <c r="A570" t="s">
        <v>7831</v>
      </c>
      <c r="C570" s="2" t="s">
        <v>10093</v>
      </c>
      <c r="D570" t="s">
        <v>5578</v>
      </c>
      <c r="E570" s="2" t="s">
        <v>11023</v>
      </c>
      <c r="F570" t="s">
        <v>8187</v>
      </c>
      <c r="G570" t="s">
        <v>1968</v>
      </c>
      <c r="H570" s="22" t="s">
        <v>1396</v>
      </c>
      <c r="I570" t="s">
        <v>1001</v>
      </c>
      <c r="J570" s="11" t="str">
        <f t="shared" si="45"/>
        <v>IC.PU.081201</v>
      </c>
      <c r="K570" s="2" t="s">
        <v>11324</v>
      </c>
      <c r="L570" t="str">
        <f t="shared" si="46"/>
        <v xml:space="preserve">     None</v>
      </c>
      <c r="M570" s="12" t="str">
        <f t="shared" si="47"/>
        <v>PI.IC.PU.081201.01</v>
      </c>
      <c r="N570" s="12"/>
      <c r="O570" s="12" t="str">
        <f t="shared" si="48"/>
        <v>PH.IC.PU.081201.01</v>
      </c>
      <c r="Q570" s="12" t="str">
        <f t="shared" si="49"/>
        <v>CL.IC.PU.081201.01</v>
      </c>
    </row>
    <row r="571" spans="1:19" ht="15">
      <c r="A571" t="s">
        <v>7831</v>
      </c>
      <c r="C571" s="2" t="s">
        <v>10093</v>
      </c>
      <c r="E571" s="2" t="s">
        <v>11023</v>
      </c>
      <c r="F571" t="s">
        <v>8187</v>
      </c>
      <c r="G571" t="s">
        <v>1773</v>
      </c>
      <c r="H571" s="22" t="s">
        <v>1398</v>
      </c>
      <c r="I571" t="s">
        <v>3343</v>
      </c>
      <c r="J571" s="11" t="str">
        <f t="shared" si="45"/>
        <v>IC.PU.081202</v>
      </c>
      <c r="K571" s="2" t="s">
        <v>1192</v>
      </c>
      <c r="L571" t="str">
        <f t="shared" si="46"/>
        <v xml:space="preserve">     Sutured</v>
      </c>
      <c r="M571" s="12" t="str">
        <f t="shared" si="47"/>
        <v>PI.IC.PU.081202.01</v>
      </c>
      <c r="N571" s="12"/>
      <c r="O571" s="12" t="str">
        <f t="shared" si="48"/>
        <v>PH.IC.PU.081202.01</v>
      </c>
      <c r="Q571" s="12" t="str">
        <f t="shared" si="49"/>
        <v>CL.IC.PU.081202.01</v>
      </c>
    </row>
    <row r="572" spans="1:19" ht="15">
      <c r="A572" t="s">
        <v>7831</v>
      </c>
      <c r="C572" s="2" t="s">
        <v>10093</v>
      </c>
      <c r="E572" s="2" t="s">
        <v>11023</v>
      </c>
      <c r="F572" t="s">
        <v>8187</v>
      </c>
      <c r="G572" t="s">
        <v>8098</v>
      </c>
      <c r="H572" s="22" t="s">
        <v>1400</v>
      </c>
      <c r="I572" t="s">
        <v>1772</v>
      </c>
      <c r="J572" s="11" t="str">
        <f t="shared" si="45"/>
        <v>IC.PU.081203</v>
      </c>
      <c r="K572" s="2" t="s">
        <v>1192</v>
      </c>
      <c r="L572" t="str">
        <f t="shared" si="46"/>
        <v xml:space="preserve">     Commercial device</v>
      </c>
      <c r="M572" s="12" t="str">
        <f t="shared" si="47"/>
        <v>PI.IC.PU.081203.01</v>
      </c>
      <c r="N572" s="12"/>
      <c r="O572" s="12" t="str">
        <f t="shared" si="48"/>
        <v>PH.IC.PU.081203.01</v>
      </c>
      <c r="Q572" s="12" t="str">
        <f t="shared" si="49"/>
        <v>CL.IC.PU.081203.01</v>
      </c>
    </row>
    <row r="573" spans="1:19" ht="15">
      <c r="A573" t="s">
        <v>7831</v>
      </c>
      <c r="C573" s="2" t="s">
        <v>10093</v>
      </c>
      <c r="D573" t="s">
        <v>8099</v>
      </c>
      <c r="E573" s="2" t="s">
        <v>8201</v>
      </c>
      <c r="F573" t="s">
        <v>8187</v>
      </c>
      <c r="G573" t="s">
        <v>8100</v>
      </c>
      <c r="H573" s="22" t="s">
        <v>1396</v>
      </c>
      <c r="I573" t="s">
        <v>8101</v>
      </c>
      <c r="J573" s="11" t="str">
        <f t="shared" si="45"/>
        <v>IC.PU.081301</v>
      </c>
      <c r="K573" s="2" t="s">
        <v>1192</v>
      </c>
      <c r="L573" t="str">
        <f t="shared" si="46"/>
        <v xml:space="preserve">     Chest tube connection banded</v>
      </c>
      <c r="M573" s="12" t="str">
        <f t="shared" si="47"/>
        <v>PI.IC.PU.081301.01</v>
      </c>
      <c r="N573" s="12"/>
      <c r="O573" s="12" t="str">
        <f t="shared" si="48"/>
        <v>PH.IC.PU.081301.01</v>
      </c>
      <c r="Q573" s="12" t="str">
        <f t="shared" si="49"/>
        <v>CL.IC.PU.081301.01</v>
      </c>
    </row>
    <row r="574" spans="1:19" ht="15">
      <c r="A574" t="s">
        <v>7831</v>
      </c>
      <c r="C574" s="2" t="s">
        <v>10093</v>
      </c>
      <c r="E574" s="2" t="s">
        <v>8201</v>
      </c>
      <c r="F574" t="s">
        <v>8187</v>
      </c>
      <c r="G574" t="s">
        <v>8102</v>
      </c>
      <c r="H574" s="22" t="s">
        <v>1398</v>
      </c>
      <c r="I574" t="s">
        <v>8103</v>
      </c>
      <c r="J574" s="11" t="str">
        <f t="shared" si="45"/>
        <v>IC.PU.081302</v>
      </c>
      <c r="K574" s="2" t="s">
        <v>1192</v>
      </c>
      <c r="L574" t="str">
        <f t="shared" si="46"/>
        <v xml:space="preserve">     Chest tube bands replaced</v>
      </c>
      <c r="M574" s="12" t="str">
        <f t="shared" si="47"/>
        <v>PI.IC.PU.081302.01</v>
      </c>
      <c r="N574" s="12"/>
      <c r="O574" s="12" t="str">
        <f t="shared" si="48"/>
        <v>PH.IC.PU.081302.01</v>
      </c>
      <c r="Q574" s="12" t="str">
        <f t="shared" si="49"/>
        <v>CL.IC.PU.081302.01</v>
      </c>
    </row>
    <row r="575" spans="1:19" ht="15">
      <c r="A575" t="s">
        <v>7831</v>
      </c>
      <c r="C575" s="2" t="s">
        <v>10093</v>
      </c>
      <c r="D575" t="s">
        <v>5457</v>
      </c>
      <c r="E575" s="2" t="s">
        <v>9621</v>
      </c>
      <c r="F575" t="s">
        <v>8187</v>
      </c>
      <c r="G575" t="s">
        <v>2686</v>
      </c>
      <c r="H575" s="22" t="s">
        <v>1396</v>
      </c>
      <c r="I575" t="s">
        <v>2687</v>
      </c>
      <c r="J575" s="11" t="str">
        <f t="shared" si="45"/>
        <v>IC.PU.081401</v>
      </c>
      <c r="K575" s="2" t="s">
        <v>1192</v>
      </c>
      <c r="L575" t="str">
        <f t="shared" si="46"/>
        <v xml:space="preserve">     Within normal limits</v>
      </c>
      <c r="M575" s="12" t="str">
        <f t="shared" si="47"/>
        <v>PI.IC.PU.081401.01</v>
      </c>
      <c r="N575" s="12"/>
      <c r="O575" s="12" t="str">
        <f t="shared" si="48"/>
        <v>PH.IC.PU.081401.01</v>
      </c>
      <c r="Q575" s="12" t="str">
        <f t="shared" si="49"/>
        <v>CL.IC.PU.081401.01</v>
      </c>
    </row>
    <row r="576" spans="1:19" ht="15">
      <c r="A576" t="s">
        <v>7831</v>
      </c>
      <c r="C576" s="2" t="s">
        <v>10093</v>
      </c>
      <c r="E576" s="2" t="s">
        <v>9621</v>
      </c>
      <c r="F576" t="s">
        <v>8187</v>
      </c>
      <c r="G576" t="s">
        <v>1540</v>
      </c>
      <c r="H576" s="22" t="s">
        <v>1398</v>
      </c>
      <c r="I576" t="s">
        <v>1541</v>
      </c>
      <c r="J576" s="11" t="str">
        <f t="shared" si="45"/>
        <v>IC.PU.081402</v>
      </c>
      <c r="K576" s="2" t="s">
        <v>1192</v>
      </c>
      <c r="L576" t="str">
        <f t="shared" si="46"/>
        <v xml:space="preserve">     Swelling</v>
      </c>
      <c r="M576" s="12" t="str">
        <f t="shared" si="47"/>
        <v>PI.IC.PU.081402.01</v>
      </c>
      <c r="N576" s="12"/>
      <c r="O576" s="12" t="str">
        <f t="shared" si="48"/>
        <v>PH.IC.PU.081402.01</v>
      </c>
      <c r="Q576" s="12" t="str">
        <f t="shared" si="49"/>
        <v>CL.IC.PU.081402.01</v>
      </c>
    </row>
    <row r="577" spans="1:25" ht="15">
      <c r="A577" t="s">
        <v>7831</v>
      </c>
      <c r="C577" s="2" t="s">
        <v>10093</v>
      </c>
      <c r="E577" s="2" t="s">
        <v>9621</v>
      </c>
      <c r="F577" t="s">
        <v>8187</v>
      </c>
      <c r="G577" t="s">
        <v>1532</v>
      </c>
      <c r="H577" s="22" t="s">
        <v>1400</v>
      </c>
      <c r="I577" t="s">
        <v>1533</v>
      </c>
      <c r="J577" s="11" t="str">
        <f t="shared" si="45"/>
        <v>IC.PU.081403</v>
      </c>
      <c r="K577" s="2" t="s">
        <v>1192</v>
      </c>
      <c r="L577" t="str">
        <f t="shared" si="46"/>
        <v xml:space="preserve">     Hematoma</v>
      </c>
      <c r="M577" s="12" t="str">
        <f t="shared" si="47"/>
        <v>PI.IC.PU.081403.01</v>
      </c>
      <c r="N577" s="12"/>
      <c r="O577" s="12" t="str">
        <f t="shared" si="48"/>
        <v>PH.IC.PU.081403.01</v>
      </c>
      <c r="Q577" s="12" t="str">
        <f t="shared" si="49"/>
        <v>CL.IC.PU.081403.01</v>
      </c>
    </row>
    <row r="578" spans="1:25" ht="15">
      <c r="A578" t="s">
        <v>7831</v>
      </c>
      <c r="C578" s="2" t="s">
        <v>10093</v>
      </c>
      <c r="E578" s="2" t="s">
        <v>9621</v>
      </c>
      <c r="F578" t="s">
        <v>8187</v>
      </c>
      <c r="G578" t="s">
        <v>2692</v>
      </c>
      <c r="H578" s="22" t="s">
        <v>1402</v>
      </c>
      <c r="I578" t="s">
        <v>2693</v>
      </c>
      <c r="J578" s="11" t="str">
        <f t="shared" si="45"/>
        <v>IC.PU.081404</v>
      </c>
      <c r="K578" s="2" t="s">
        <v>1192</v>
      </c>
      <c r="L578" t="str">
        <f t="shared" si="46"/>
        <v xml:space="preserve">     Bruising</v>
      </c>
      <c r="M578" s="12" t="str">
        <f t="shared" si="47"/>
        <v>PI.IC.PU.081404.01</v>
      </c>
      <c r="N578" s="12"/>
      <c r="O578" s="12" t="str">
        <f t="shared" si="48"/>
        <v>PH.IC.PU.081404.01</v>
      </c>
      <c r="Q578" s="12" t="str">
        <f t="shared" si="49"/>
        <v>CL.IC.PU.081404.01</v>
      </c>
    </row>
    <row r="579" spans="1:25" ht="15">
      <c r="A579" t="s">
        <v>7831</v>
      </c>
      <c r="C579" s="2" t="s">
        <v>10093</v>
      </c>
      <c r="E579" s="2" t="s">
        <v>9621</v>
      </c>
      <c r="F579" t="s">
        <v>8187</v>
      </c>
      <c r="G579" t="s">
        <v>8104</v>
      </c>
      <c r="H579" s="22" t="s">
        <v>1404</v>
      </c>
      <c r="I579" t="s">
        <v>8105</v>
      </c>
      <c r="J579" s="11" t="str">
        <f t="shared" si="45"/>
        <v>IC.PU.081405</v>
      </c>
      <c r="K579" s="2" t="s">
        <v>1192</v>
      </c>
      <c r="L579" t="str">
        <f t="shared" si="46"/>
        <v xml:space="preserve">     Crepitus:  specify extent</v>
      </c>
      <c r="M579" s="12" t="str">
        <f t="shared" si="47"/>
        <v>PI.IC.PU.081405.01</v>
      </c>
      <c r="N579" s="12"/>
      <c r="O579" s="12" t="str">
        <f t="shared" si="48"/>
        <v>PH.IC.PU.081405.01</v>
      </c>
      <c r="Q579" s="12" t="str">
        <f t="shared" si="49"/>
        <v>CL.IC.PU.081405.01</v>
      </c>
    </row>
    <row r="580" spans="1:25" ht="15">
      <c r="A580" t="s">
        <v>7831</v>
      </c>
      <c r="C580" s="2" t="s">
        <v>10093</v>
      </c>
      <c r="E580" s="2" t="s">
        <v>9621</v>
      </c>
      <c r="F580" t="s">
        <v>8187</v>
      </c>
      <c r="G580" t="s">
        <v>2696</v>
      </c>
      <c r="H580" s="22" t="s">
        <v>1406</v>
      </c>
      <c r="I580" t="s">
        <v>1224</v>
      </c>
      <c r="J580" s="11" t="str">
        <f t="shared" si="45"/>
        <v>IC.PU.081406</v>
      </c>
      <c r="K580" s="2" t="s">
        <v>1192</v>
      </c>
      <c r="L580" t="str">
        <f t="shared" si="46"/>
        <v xml:space="preserve">     Unable to assess due to dressing</v>
      </c>
      <c r="M580" s="12" t="str">
        <f t="shared" si="47"/>
        <v>PI.IC.PU.081406.01</v>
      </c>
      <c r="N580" s="12"/>
      <c r="O580" s="12" t="str">
        <f t="shared" si="48"/>
        <v>PH.IC.PU.081406.01</v>
      </c>
      <c r="Q580" s="12" t="str">
        <f t="shared" si="49"/>
        <v>CL.IC.PU.081406.01</v>
      </c>
    </row>
    <row r="581" spans="1:25" ht="15">
      <c r="A581" t="s">
        <v>7831</v>
      </c>
      <c r="C581" s="2" t="s">
        <v>10093</v>
      </c>
      <c r="E581" s="2" t="s">
        <v>9621</v>
      </c>
      <c r="F581" t="s">
        <v>8187</v>
      </c>
      <c r="G581" t="s">
        <v>2684</v>
      </c>
      <c r="H581" s="22" t="s">
        <v>1419</v>
      </c>
      <c r="I581" t="s">
        <v>2971</v>
      </c>
      <c r="J581" s="11" t="str">
        <f t="shared" si="45"/>
        <v>IC.PU.081407</v>
      </c>
      <c r="K581" s="2" t="s">
        <v>1192</v>
      </c>
      <c r="L581" t="str">
        <f t="shared" si="46"/>
        <v xml:space="preserve">     Other: specify</v>
      </c>
      <c r="M581" s="12" t="str">
        <f t="shared" si="47"/>
        <v>PI.IC.PU.081407.01</v>
      </c>
      <c r="N581" s="12"/>
      <c r="O581" s="12" t="str">
        <f t="shared" si="48"/>
        <v>PH.IC.PU.081407.01</v>
      </c>
      <c r="Q581" s="12" t="str">
        <f t="shared" si="49"/>
        <v>CL.IC.PU.081407.01</v>
      </c>
    </row>
    <row r="582" spans="1:25" ht="15">
      <c r="A582" t="s">
        <v>7831</v>
      </c>
      <c r="C582" s="2" t="s">
        <v>10093</v>
      </c>
      <c r="E582" s="2" t="s">
        <v>9621</v>
      </c>
      <c r="F582" t="s">
        <v>8187</v>
      </c>
      <c r="G582" t="s">
        <v>1530</v>
      </c>
      <c r="H582" s="22" t="s">
        <v>1550</v>
      </c>
      <c r="I582" t="s">
        <v>1531</v>
      </c>
      <c r="J582" s="11" t="str">
        <f t="shared" si="45"/>
        <v>IC.PU.081408</v>
      </c>
      <c r="K582" s="2" t="s">
        <v>1192</v>
      </c>
      <c r="L582" t="str">
        <f t="shared" si="46"/>
        <v xml:space="preserve">     Erythema</v>
      </c>
      <c r="M582" s="12" t="str">
        <f t="shared" si="47"/>
        <v>PI.IC.PU.081408.01</v>
      </c>
      <c r="N582" s="12"/>
      <c r="O582" s="12" t="str">
        <f t="shared" si="48"/>
        <v>PH.IC.PU.081408.01</v>
      </c>
      <c r="Q582" s="12" t="str">
        <f t="shared" si="49"/>
        <v>CL.IC.PU.081408.01</v>
      </c>
    </row>
    <row r="583" spans="1:25" ht="15">
      <c r="A583" t="s">
        <v>7831</v>
      </c>
      <c r="C583" s="2" t="s">
        <v>10093</v>
      </c>
      <c r="D583" t="s">
        <v>3103</v>
      </c>
      <c r="E583" s="2" t="s">
        <v>6135</v>
      </c>
      <c r="F583" t="s">
        <v>8030</v>
      </c>
      <c r="G583" t="s">
        <v>8107</v>
      </c>
      <c r="H583" s="22" t="s">
        <v>1396</v>
      </c>
      <c r="I583" t="s">
        <v>8108</v>
      </c>
      <c r="J583" s="11" t="str">
        <f t="shared" si="45"/>
        <v>IC.PU.081501</v>
      </c>
      <c r="K583" s="2" t="s">
        <v>1192</v>
      </c>
      <c r="L583" t="str">
        <f t="shared" si="46"/>
        <v>Negative 20 centimeters</v>
      </c>
      <c r="M583" s="12" t="str">
        <f t="shared" si="47"/>
        <v>PI.IC.PU.081501.01</v>
      </c>
      <c r="N583" s="12"/>
      <c r="O583" s="12" t="str">
        <f t="shared" si="48"/>
        <v>PH.IC.PU.081501.01</v>
      </c>
      <c r="Q583" s="12" t="str">
        <f t="shared" si="49"/>
        <v>CL.IC.PU.081501.01</v>
      </c>
    </row>
    <row r="584" spans="1:25" ht="15">
      <c r="A584" t="s">
        <v>7831</v>
      </c>
      <c r="C584" s="2" t="s">
        <v>10093</v>
      </c>
      <c r="E584" s="2" t="s">
        <v>6135</v>
      </c>
      <c r="F584" t="s">
        <v>8030</v>
      </c>
      <c r="G584" t="s">
        <v>8109</v>
      </c>
      <c r="H584" s="22" t="s">
        <v>1398</v>
      </c>
      <c r="I584" t="s">
        <v>8110</v>
      </c>
      <c r="J584" s="11" t="str">
        <f t="shared" si="45"/>
        <v>IC.PU.081502</v>
      </c>
      <c r="K584" s="2" t="s">
        <v>1192</v>
      </c>
      <c r="L584" t="str">
        <f t="shared" si="46"/>
        <v>Water seal</v>
      </c>
      <c r="M584" s="12" t="str">
        <f t="shared" si="47"/>
        <v>PI.IC.PU.081502.01</v>
      </c>
      <c r="N584" s="12"/>
      <c r="O584" s="12" t="str">
        <f t="shared" si="48"/>
        <v>PH.IC.PU.081502.01</v>
      </c>
      <c r="Q584" s="12" t="str">
        <f t="shared" si="49"/>
        <v>CL.IC.PU.081502.01</v>
      </c>
    </row>
    <row r="585" spans="1:25" ht="15">
      <c r="A585" t="s">
        <v>7831</v>
      </c>
      <c r="C585" s="2" t="s">
        <v>10093</v>
      </c>
      <c r="E585" s="2" t="s">
        <v>6135</v>
      </c>
      <c r="F585" t="s">
        <v>8030</v>
      </c>
      <c r="G585" t="s">
        <v>8111</v>
      </c>
      <c r="H585" s="22" t="s">
        <v>1400</v>
      </c>
      <c r="I585" t="s">
        <v>8112</v>
      </c>
      <c r="J585" s="11" t="str">
        <f t="shared" si="45"/>
        <v>IC.PU.081503</v>
      </c>
      <c r="K585" s="2" t="s">
        <v>1192</v>
      </c>
      <c r="L585" t="str">
        <f t="shared" si="46"/>
        <v>Negative 10 centimeters</v>
      </c>
      <c r="M585" s="12" t="str">
        <f t="shared" si="47"/>
        <v>PI.IC.PU.081503.01</v>
      </c>
      <c r="N585" s="12"/>
      <c r="O585" s="12" t="str">
        <f t="shared" si="48"/>
        <v>PH.IC.PU.081503.01</v>
      </c>
      <c r="Q585" s="12" t="str">
        <f t="shared" si="49"/>
        <v>CL.IC.PU.081503.01</v>
      </c>
    </row>
    <row r="586" spans="1:25" ht="15">
      <c r="A586" t="s">
        <v>7831</v>
      </c>
      <c r="C586" s="2" t="s">
        <v>10093</v>
      </c>
      <c r="E586" s="2" t="s">
        <v>6135</v>
      </c>
      <c r="F586" t="s">
        <v>8030</v>
      </c>
      <c r="G586" t="s">
        <v>8119</v>
      </c>
      <c r="H586" s="22" t="s">
        <v>1402</v>
      </c>
      <c r="I586" t="s">
        <v>8120</v>
      </c>
      <c r="J586" s="11" t="str">
        <f t="shared" si="45"/>
        <v>IC.PU.081504</v>
      </c>
      <c r="K586" s="2" t="s">
        <v>1192</v>
      </c>
      <c r="L586" t="str">
        <f t="shared" si="46"/>
        <v>Negative 30 centimeters</v>
      </c>
      <c r="M586" s="12" t="str">
        <f t="shared" si="47"/>
        <v>PI.IC.PU.081504.01</v>
      </c>
      <c r="N586" s="12"/>
      <c r="O586" s="12" t="str">
        <f t="shared" si="48"/>
        <v>PH.IC.PU.081504.01</v>
      </c>
      <c r="Q586" s="12" t="str">
        <f t="shared" si="49"/>
        <v>CL.IC.PU.081504.01</v>
      </c>
    </row>
    <row r="587" spans="1:25" ht="15">
      <c r="A587" t="s">
        <v>7831</v>
      </c>
      <c r="C587" s="2" t="s">
        <v>10093</v>
      </c>
      <c r="E587" s="2" t="s">
        <v>6135</v>
      </c>
      <c r="F587" t="s">
        <v>8030</v>
      </c>
      <c r="G587" t="s">
        <v>8287</v>
      </c>
      <c r="H587" s="22" t="s">
        <v>1404</v>
      </c>
      <c r="I587" t="s">
        <v>8288</v>
      </c>
      <c r="J587" s="11" t="str">
        <f t="shared" si="45"/>
        <v>IC.PU.081505</v>
      </c>
      <c r="K587" s="2" t="s">
        <v>1192</v>
      </c>
      <c r="L587" t="str">
        <f t="shared" si="46"/>
        <v>Negative 40 centimeters</v>
      </c>
      <c r="M587" s="12" t="str">
        <f t="shared" si="47"/>
        <v>PI.IC.PU.081505.01</v>
      </c>
      <c r="N587" s="12"/>
      <c r="O587" s="12" t="str">
        <f t="shared" si="48"/>
        <v>PH.IC.PU.081505.01</v>
      </c>
      <c r="Q587" s="12" t="str">
        <f t="shared" si="49"/>
        <v>CL.IC.PU.081505.01</v>
      </c>
    </row>
    <row r="588" spans="1:25" ht="15">
      <c r="A588" t="s">
        <v>7831</v>
      </c>
      <c r="C588" s="2" t="s">
        <v>10093</v>
      </c>
      <c r="E588" s="2" t="s">
        <v>6135</v>
      </c>
      <c r="F588" t="s">
        <v>8030</v>
      </c>
      <c r="G588" t="s">
        <v>8285</v>
      </c>
      <c r="H588" s="22" t="s">
        <v>1406</v>
      </c>
      <c r="I588" t="s">
        <v>3187</v>
      </c>
      <c r="J588" s="11" t="str">
        <f t="shared" ref="J588:J653" si="50">CONCATENATE("IC.PU.",C588,E588,H588)</f>
        <v>IC.PU.081506</v>
      </c>
      <c r="K588" s="2" t="s">
        <v>1192</v>
      </c>
      <c r="L588" t="str">
        <f t="shared" ref="L588:L653" si="51">G588</f>
        <v xml:space="preserve">Gravity </v>
      </c>
      <c r="M588" s="12" t="str">
        <f t="shared" ref="M588:M653" si="52">CONCATENATE("PI.",J588,".",K588)</f>
        <v>PI.IC.PU.081506.01</v>
      </c>
      <c r="N588" s="12"/>
      <c r="O588" s="12" t="str">
        <f t="shared" ref="O588:O653" si="53">CONCATENATE("PH.",J588,".",K588)</f>
        <v>PH.IC.PU.081506.01</v>
      </c>
      <c r="Q588" s="12" t="str">
        <f t="shared" ref="Q588:Q653" si="54">CONCATENATE("CL.",J588,".",K588)</f>
        <v>CL.IC.PU.081506.01</v>
      </c>
    </row>
    <row r="589" spans="1:25" ht="15">
      <c r="A589" t="s">
        <v>7831</v>
      </c>
      <c r="C589" s="2" t="s">
        <v>10093</v>
      </c>
      <c r="E589" s="2" t="s">
        <v>6135</v>
      </c>
      <c r="F589" t="s">
        <v>8030</v>
      </c>
      <c r="G589" t="s">
        <v>2956</v>
      </c>
      <c r="H589" s="22" t="s">
        <v>1419</v>
      </c>
      <c r="I589" t="s">
        <v>2956</v>
      </c>
      <c r="J589" s="11" t="str">
        <f t="shared" si="50"/>
        <v>IC.PU.081507</v>
      </c>
      <c r="K589" s="2" t="s">
        <v>1192</v>
      </c>
      <c r="L589" t="str">
        <f t="shared" si="51"/>
        <v>Clamped</v>
      </c>
      <c r="M589" s="12" t="str">
        <f t="shared" si="52"/>
        <v>PI.IC.PU.081507.01</v>
      </c>
      <c r="N589" s="12"/>
      <c r="O589" s="12" t="str">
        <f t="shared" si="53"/>
        <v>PH.IC.PU.081507.01</v>
      </c>
      <c r="Q589" s="12" t="str">
        <f t="shared" si="54"/>
        <v>CL.IC.PU.081507.01</v>
      </c>
    </row>
    <row r="590" spans="1:25" ht="15">
      <c r="A590" t="s">
        <v>7831</v>
      </c>
      <c r="C590" s="2" t="s">
        <v>10093</v>
      </c>
      <c r="E590" s="2" t="s">
        <v>6135</v>
      </c>
      <c r="F590" t="s">
        <v>8030</v>
      </c>
      <c r="G590" t="s">
        <v>2971</v>
      </c>
      <c r="H590" s="22" t="s">
        <v>1550</v>
      </c>
      <c r="I590" t="s">
        <v>930</v>
      </c>
      <c r="J590" s="11" t="str">
        <f t="shared" si="50"/>
        <v>IC.PU.081508</v>
      </c>
      <c r="K590" s="2" t="s">
        <v>1192</v>
      </c>
      <c r="L590" t="str">
        <f t="shared" si="51"/>
        <v>Other: specify</v>
      </c>
      <c r="M590" s="12" t="str">
        <f t="shared" si="52"/>
        <v>PI.IC.PU.081508.01</v>
      </c>
      <c r="N590" s="12"/>
      <c r="O590" s="12" t="str">
        <f t="shared" si="53"/>
        <v>PH.IC.PU.081508.01</v>
      </c>
      <c r="Q590" s="12" t="str">
        <f t="shared" si="54"/>
        <v>CL.IC.PU.081508.01</v>
      </c>
    </row>
    <row r="591" spans="1:25" ht="15">
      <c r="A591" t="s">
        <v>7831</v>
      </c>
      <c r="C591" s="2" t="s">
        <v>11200</v>
      </c>
      <c r="D591" t="s">
        <v>11266</v>
      </c>
      <c r="E591" s="2" t="s">
        <v>11265</v>
      </c>
      <c r="F591" t="s">
        <v>11277</v>
      </c>
      <c r="G591" t="s">
        <v>11268</v>
      </c>
      <c r="H591" s="22" t="s">
        <v>11269</v>
      </c>
      <c r="I591" t="s">
        <v>11270</v>
      </c>
      <c r="J591" s="11" t="str">
        <f t="shared" si="50"/>
        <v>IC.PU.081601</v>
      </c>
      <c r="K591" s="2" t="s">
        <v>1192</v>
      </c>
      <c r="L591" t="str">
        <f t="shared" si="51"/>
        <v>Insertion Date</v>
      </c>
      <c r="M591" s="12" t="str">
        <f t="shared" si="52"/>
        <v>PI.IC.PU.081601.01</v>
      </c>
      <c r="N591" s="12"/>
      <c r="O591" s="12" t="str">
        <f t="shared" si="53"/>
        <v>PH.IC.PU.081601.01</v>
      </c>
      <c r="Q591" s="12" t="str">
        <f t="shared" si="54"/>
        <v>CL.IC.PU.081601.01</v>
      </c>
      <c r="V591" t="s">
        <v>11140</v>
      </c>
      <c r="W591">
        <v>1052</v>
      </c>
    </row>
    <row r="592" spans="1:25" s="78" customFormat="1" ht="15">
      <c r="A592" s="88" t="s">
        <v>7831</v>
      </c>
      <c r="B592" s="92" t="s">
        <v>485</v>
      </c>
      <c r="C592" s="2" t="s">
        <v>11665</v>
      </c>
      <c r="D592" s="88" t="s">
        <v>5052</v>
      </c>
      <c r="E592" s="91" t="s">
        <v>626</v>
      </c>
      <c r="F592" s="92" t="s">
        <v>486</v>
      </c>
      <c r="G592" s="88" t="s">
        <v>3102</v>
      </c>
      <c r="H592" s="90" t="s">
        <v>433</v>
      </c>
      <c r="I592" s="88" t="s">
        <v>1583</v>
      </c>
      <c r="J592" s="11" t="str">
        <f t="shared" si="50"/>
        <v>IC.PU.081701</v>
      </c>
      <c r="K592" s="2" t="s">
        <v>11683</v>
      </c>
      <c r="L592" t="str">
        <f t="shared" si="51"/>
        <v>Discontinued</v>
      </c>
      <c r="M592" s="12" t="str">
        <f t="shared" si="52"/>
        <v>PI.IC.PU.081701.01</v>
      </c>
      <c r="N592" s="12"/>
      <c r="O592" s="12" t="str">
        <f t="shared" si="53"/>
        <v>PH.IC.PU.081701.01</v>
      </c>
      <c r="P592"/>
      <c r="Q592" s="12" t="str">
        <f t="shared" si="54"/>
        <v>CL.IC.PU.081701.01</v>
      </c>
      <c r="R592" s="88"/>
      <c r="S592" s="88"/>
      <c r="T592" s="88"/>
      <c r="U592" s="88"/>
      <c r="V592" s="88"/>
      <c r="W592" s="88"/>
      <c r="X592" s="78" t="s">
        <v>630</v>
      </c>
      <c r="Y592" s="78">
        <v>1124</v>
      </c>
    </row>
    <row r="593" spans="1:25" s="78" customFormat="1" ht="15">
      <c r="A593" s="88" t="s">
        <v>7831</v>
      </c>
      <c r="B593" s="92" t="s">
        <v>485</v>
      </c>
      <c r="C593" s="2" t="s">
        <v>11665</v>
      </c>
      <c r="D593" s="88" t="s">
        <v>5052</v>
      </c>
      <c r="E593" s="91" t="s">
        <v>432</v>
      </c>
      <c r="F593" s="92" t="s">
        <v>486</v>
      </c>
      <c r="G593" s="88" t="s">
        <v>783</v>
      </c>
      <c r="H593" s="90" t="s">
        <v>434</v>
      </c>
      <c r="I593" s="88" t="s">
        <v>784</v>
      </c>
      <c r="J593" s="11" t="str">
        <f t="shared" si="50"/>
        <v>IC.PU.081702</v>
      </c>
      <c r="K593" s="2" t="s">
        <v>11683</v>
      </c>
      <c r="L593" t="str">
        <f t="shared" si="51"/>
        <v>Self Discontinued</v>
      </c>
      <c r="M593" s="12" t="str">
        <f t="shared" si="52"/>
        <v>PI.IC.PU.081702.01</v>
      </c>
      <c r="N593" s="12"/>
      <c r="O593" s="12" t="str">
        <f t="shared" si="53"/>
        <v>PH.IC.PU.081702.01</v>
      </c>
      <c r="P593"/>
      <c r="Q593" s="12" t="str">
        <f t="shared" si="54"/>
        <v>CL.IC.PU.081702.01</v>
      </c>
      <c r="R593" s="88"/>
      <c r="S593" s="88"/>
      <c r="T593" s="88"/>
      <c r="U593" s="88"/>
      <c r="V593" s="88"/>
      <c r="W593" s="88"/>
      <c r="X593" s="78" t="s">
        <v>741</v>
      </c>
      <c r="Y593" s="78">
        <v>1124</v>
      </c>
    </row>
    <row r="594" spans="1:25" ht="15">
      <c r="A594" t="s">
        <v>7831</v>
      </c>
      <c r="B594" t="s">
        <v>8031</v>
      </c>
      <c r="C594" s="2" t="s">
        <v>10095</v>
      </c>
      <c r="D594" t="s">
        <v>8290</v>
      </c>
      <c r="E594" s="2" t="s">
        <v>1192</v>
      </c>
      <c r="F594" t="s">
        <v>8032</v>
      </c>
      <c r="G594" t="s">
        <v>2790</v>
      </c>
      <c r="H594" s="22" t="s">
        <v>1396</v>
      </c>
      <c r="I594" t="s">
        <v>2790</v>
      </c>
      <c r="J594" s="11" t="str">
        <f t="shared" si="50"/>
        <v>IC.PU.090101</v>
      </c>
      <c r="K594" s="2" t="s">
        <v>1192</v>
      </c>
      <c r="L594" t="str">
        <f t="shared" si="51"/>
        <v>Absent</v>
      </c>
      <c r="M594" s="12" t="str">
        <f t="shared" si="52"/>
        <v>PI.IC.PU.090101.01</v>
      </c>
      <c r="N594" s="12"/>
      <c r="O594" s="12" t="str">
        <f t="shared" si="53"/>
        <v>PH.IC.PU.090101.01</v>
      </c>
      <c r="Q594" s="12" t="str">
        <f t="shared" si="54"/>
        <v>CL.IC.PU.090101.01</v>
      </c>
    </row>
    <row r="595" spans="1:25" ht="15">
      <c r="A595" t="s">
        <v>7831</v>
      </c>
      <c r="C595" s="2" t="s">
        <v>10095</v>
      </c>
      <c r="E595" s="2" t="s">
        <v>1192</v>
      </c>
      <c r="F595" t="s">
        <v>8032</v>
      </c>
      <c r="G595" t="s">
        <v>2789</v>
      </c>
      <c r="H595" s="22" t="s">
        <v>1398</v>
      </c>
      <c r="I595" t="s">
        <v>2789</v>
      </c>
      <c r="J595" s="11" t="str">
        <f t="shared" si="50"/>
        <v>IC.PU.090102</v>
      </c>
      <c r="K595" s="2" t="s">
        <v>1192</v>
      </c>
      <c r="L595" t="str">
        <f t="shared" si="51"/>
        <v>Present</v>
      </c>
      <c r="M595" s="12" t="str">
        <f t="shared" si="52"/>
        <v>PI.IC.PU.090102.01</v>
      </c>
      <c r="N595" s="12"/>
      <c r="O595" s="12" t="str">
        <f t="shared" si="53"/>
        <v>PH.IC.PU.090102.01</v>
      </c>
      <c r="Q595" s="12" t="str">
        <f t="shared" si="54"/>
        <v>CL.IC.PU.090102.01</v>
      </c>
    </row>
    <row r="596" spans="1:25" ht="15">
      <c r="A596" t="s">
        <v>7831</v>
      </c>
      <c r="C596" s="2" t="s">
        <v>10095</v>
      </c>
      <c r="E596" s="2" t="s">
        <v>1192</v>
      </c>
      <c r="F596" t="s">
        <v>8032</v>
      </c>
      <c r="G596" t="s">
        <v>2407</v>
      </c>
      <c r="H596" s="22" t="s">
        <v>1400</v>
      </c>
      <c r="I596" t="s">
        <v>2407</v>
      </c>
      <c r="J596" s="11" t="str">
        <f t="shared" si="50"/>
        <v>IC.PU.090103</v>
      </c>
      <c r="K596" s="2" t="s">
        <v>1192</v>
      </c>
      <c r="L596" t="str">
        <f t="shared" si="51"/>
        <v>Intermittent</v>
      </c>
      <c r="M596" s="12" t="str">
        <f t="shared" si="52"/>
        <v>PI.IC.PU.090103.01</v>
      </c>
      <c r="N596" s="12"/>
      <c r="O596" s="12" t="str">
        <f t="shared" si="53"/>
        <v>PH.IC.PU.090103.01</v>
      </c>
      <c r="Q596" s="12" t="str">
        <f t="shared" si="54"/>
        <v>CL.IC.PU.090103.01</v>
      </c>
    </row>
    <row r="597" spans="1:25" ht="15">
      <c r="A597" t="s">
        <v>7831</v>
      </c>
      <c r="C597" s="2" t="s">
        <v>10095</v>
      </c>
      <c r="D597" t="s">
        <v>6400</v>
      </c>
      <c r="E597" s="2" t="s">
        <v>923</v>
      </c>
      <c r="F597" t="s">
        <v>8195</v>
      </c>
      <c r="G597" t="s">
        <v>8015</v>
      </c>
      <c r="H597" s="22" t="s">
        <v>1396</v>
      </c>
      <c r="I597" t="s">
        <v>8016</v>
      </c>
      <c r="J597" s="11" t="str">
        <f t="shared" si="50"/>
        <v>IC.PU.090201</v>
      </c>
      <c r="K597" s="2" t="s">
        <v>1192</v>
      </c>
      <c r="L597" t="str">
        <f t="shared" si="51"/>
        <v>Bright red blood drainage</v>
      </c>
      <c r="M597" s="12" t="str">
        <f t="shared" si="52"/>
        <v>PI.IC.PU.090201.01</v>
      </c>
      <c r="N597" s="12"/>
      <c r="O597" s="12" t="str">
        <f t="shared" si="53"/>
        <v>PH.IC.PU.090201.01</v>
      </c>
      <c r="Q597" s="12" t="str">
        <f t="shared" si="54"/>
        <v>CL.IC.PU.090201.01</v>
      </c>
    </row>
    <row r="598" spans="1:25" ht="15">
      <c r="A598" t="s">
        <v>7831</v>
      </c>
      <c r="C598" s="2" t="s">
        <v>10095</v>
      </c>
      <c r="E598" s="2" t="s">
        <v>923</v>
      </c>
      <c r="F598" t="s">
        <v>8195</v>
      </c>
      <c r="G598" t="s">
        <v>8017</v>
      </c>
      <c r="H598" s="22" t="s">
        <v>1398</v>
      </c>
      <c r="I598" t="s">
        <v>8018</v>
      </c>
      <c r="J598" s="11" t="str">
        <f t="shared" si="50"/>
        <v>IC.PU.090202</v>
      </c>
      <c r="K598" s="2" t="s">
        <v>1192</v>
      </c>
      <c r="L598" t="str">
        <f t="shared" si="51"/>
        <v>Dark red blood drainage</v>
      </c>
      <c r="M598" s="12" t="str">
        <f t="shared" si="52"/>
        <v>PI.IC.PU.090202.01</v>
      </c>
      <c r="N598" s="12"/>
      <c r="O598" s="12" t="str">
        <f t="shared" si="53"/>
        <v>PH.IC.PU.090202.01</v>
      </c>
      <c r="Q598" s="12" t="str">
        <f t="shared" si="54"/>
        <v>CL.IC.PU.090202.01</v>
      </c>
    </row>
    <row r="599" spans="1:25" ht="15">
      <c r="A599" t="s">
        <v>7831</v>
      </c>
      <c r="C599" s="2" t="s">
        <v>10095</v>
      </c>
      <c r="E599" s="2" t="s">
        <v>923</v>
      </c>
      <c r="F599" t="s">
        <v>8195</v>
      </c>
      <c r="G599" t="s">
        <v>5461</v>
      </c>
      <c r="H599" s="22" t="s">
        <v>1400</v>
      </c>
      <c r="I599" t="s">
        <v>1643</v>
      </c>
      <c r="J599" s="11" t="str">
        <f t="shared" si="50"/>
        <v>IC.PU.090203</v>
      </c>
      <c r="K599" s="2" t="s">
        <v>1192</v>
      </c>
      <c r="L599" t="str">
        <f t="shared" si="51"/>
        <v>Purulent drainage</v>
      </c>
      <c r="M599" s="12" t="str">
        <f t="shared" si="52"/>
        <v>PI.IC.PU.090203.01</v>
      </c>
      <c r="N599" s="12"/>
      <c r="O599" s="12" t="str">
        <f t="shared" si="53"/>
        <v>PH.IC.PU.090203.01</v>
      </c>
      <c r="Q599" s="12" t="str">
        <f t="shared" si="54"/>
        <v>CL.IC.PU.090203.01</v>
      </c>
    </row>
    <row r="600" spans="1:25" ht="15">
      <c r="A600" t="s">
        <v>7831</v>
      </c>
      <c r="C600" s="2" t="s">
        <v>10095</v>
      </c>
      <c r="E600" s="2" t="s">
        <v>923</v>
      </c>
      <c r="F600" t="s">
        <v>8195</v>
      </c>
      <c r="G600" t="s">
        <v>137</v>
      </c>
      <c r="H600" s="22" t="s">
        <v>1402</v>
      </c>
      <c r="I600" t="s">
        <v>1635</v>
      </c>
      <c r="J600" s="11" t="str">
        <f t="shared" si="50"/>
        <v>IC.PU.090204</v>
      </c>
      <c r="K600" s="2" t="s">
        <v>1192</v>
      </c>
      <c r="L600" t="str">
        <f t="shared" si="51"/>
        <v>Serosanguineous drainage</v>
      </c>
      <c r="M600" s="12" t="str">
        <f t="shared" si="52"/>
        <v>PI.IC.PU.090204.01</v>
      </c>
      <c r="N600" s="12"/>
      <c r="O600" s="12" t="str">
        <f t="shared" si="53"/>
        <v>PH.IC.PU.090204.01</v>
      </c>
      <c r="Q600" s="12" t="str">
        <f t="shared" si="54"/>
        <v>CL.IC.PU.090204.01</v>
      </c>
    </row>
    <row r="601" spans="1:25" ht="15">
      <c r="A601" t="s">
        <v>7831</v>
      </c>
      <c r="C601" s="2" t="s">
        <v>10095</v>
      </c>
      <c r="E601" s="2" t="s">
        <v>923</v>
      </c>
      <c r="F601" t="s">
        <v>8195</v>
      </c>
      <c r="G601" t="s">
        <v>6319</v>
      </c>
      <c r="H601" s="22" t="s">
        <v>1404</v>
      </c>
      <c r="I601" t="s">
        <v>1637</v>
      </c>
      <c r="J601" s="11" t="str">
        <f t="shared" si="50"/>
        <v>IC.PU.090205</v>
      </c>
      <c r="K601" s="2" t="s">
        <v>1192</v>
      </c>
      <c r="L601" t="str">
        <f t="shared" si="51"/>
        <v>Serous drainage</v>
      </c>
      <c r="M601" s="12" t="str">
        <f t="shared" si="52"/>
        <v>PI.IC.PU.090205.01</v>
      </c>
      <c r="N601" s="12"/>
      <c r="O601" s="12" t="str">
        <f t="shared" si="53"/>
        <v>PH.IC.PU.090205.01</v>
      </c>
      <c r="Q601" s="12" t="str">
        <f t="shared" si="54"/>
        <v>CL.IC.PU.090205.01</v>
      </c>
    </row>
    <row r="602" spans="1:25" ht="15">
      <c r="A602" t="s">
        <v>7831</v>
      </c>
      <c r="C602" s="2" t="s">
        <v>10095</v>
      </c>
      <c r="E602" s="2" t="s">
        <v>923</v>
      </c>
      <c r="F602" t="s">
        <v>8195</v>
      </c>
      <c r="G602" t="s">
        <v>2892</v>
      </c>
      <c r="H602" s="22" t="s">
        <v>1406</v>
      </c>
      <c r="I602" t="s">
        <v>2892</v>
      </c>
      <c r="J602" s="11" t="str">
        <f t="shared" si="50"/>
        <v>IC.PU.090206</v>
      </c>
      <c r="K602" s="2" t="s">
        <v>1192</v>
      </c>
      <c r="L602" t="str">
        <f t="shared" si="51"/>
        <v>Clots</v>
      </c>
      <c r="M602" s="12" t="str">
        <f t="shared" si="52"/>
        <v>PI.IC.PU.090206.01</v>
      </c>
      <c r="N602" s="12"/>
      <c r="O602" s="12" t="str">
        <f t="shared" si="53"/>
        <v>PH.IC.PU.090206.01</v>
      </c>
      <c r="Q602" s="12" t="str">
        <f t="shared" si="54"/>
        <v>CL.IC.PU.090206.01</v>
      </c>
    </row>
    <row r="603" spans="1:25" ht="15">
      <c r="A603" t="s">
        <v>7831</v>
      </c>
      <c r="C603" s="2" t="s">
        <v>10095</v>
      </c>
      <c r="E603" s="2" t="s">
        <v>923</v>
      </c>
      <c r="F603" t="s">
        <v>8195</v>
      </c>
      <c r="G603" t="s">
        <v>2971</v>
      </c>
      <c r="H603" s="22" t="s">
        <v>1419</v>
      </c>
      <c r="I603" t="s">
        <v>930</v>
      </c>
      <c r="J603" s="11" t="str">
        <f t="shared" si="50"/>
        <v>IC.PU.090207</v>
      </c>
      <c r="K603" s="2" t="s">
        <v>1192</v>
      </c>
      <c r="L603" t="str">
        <f t="shared" si="51"/>
        <v>Other: specify</v>
      </c>
      <c r="M603" s="12" t="str">
        <f t="shared" si="52"/>
        <v>PI.IC.PU.090207.01</v>
      </c>
      <c r="N603" s="12"/>
      <c r="O603" s="12" t="str">
        <f t="shared" si="53"/>
        <v>PH.IC.PU.090207.01</v>
      </c>
      <c r="Q603" s="12" t="str">
        <f t="shared" si="54"/>
        <v>CL.IC.PU.090207.01</v>
      </c>
    </row>
    <row r="604" spans="1:25" ht="15">
      <c r="A604" t="s">
        <v>7831</v>
      </c>
      <c r="C604" s="2" t="s">
        <v>10095</v>
      </c>
      <c r="E604" s="2" t="s">
        <v>923</v>
      </c>
      <c r="F604" t="s">
        <v>8195</v>
      </c>
      <c r="G604" t="s">
        <v>8019</v>
      </c>
      <c r="H604" s="22" t="s">
        <v>10093</v>
      </c>
      <c r="I604" t="s">
        <v>8020</v>
      </c>
      <c r="J604" s="11" t="str">
        <f t="shared" si="50"/>
        <v>IC.PU.090208</v>
      </c>
      <c r="K604" s="2" t="s">
        <v>1192</v>
      </c>
      <c r="L604" t="str">
        <f t="shared" si="51"/>
        <v>No Drainage</v>
      </c>
      <c r="M604" s="12" t="str">
        <f t="shared" si="52"/>
        <v>PI.IC.PU.090208.01</v>
      </c>
      <c r="N604" s="12"/>
      <c r="O604" s="12" t="str">
        <f t="shared" si="53"/>
        <v>PH.IC.PU.090208.01</v>
      </c>
      <c r="Q604" s="12" t="str">
        <f t="shared" si="54"/>
        <v>CL.IC.PU.090208.01</v>
      </c>
      <c r="R604" t="s">
        <v>1141</v>
      </c>
      <c r="S604">
        <v>91</v>
      </c>
    </row>
    <row r="605" spans="1:25" ht="15">
      <c r="A605" t="s">
        <v>7831</v>
      </c>
      <c r="C605" s="2" t="s">
        <v>10095</v>
      </c>
      <c r="D605" t="s">
        <v>8021</v>
      </c>
      <c r="E605" s="2" t="s">
        <v>1202</v>
      </c>
      <c r="F605" t="s">
        <v>8368</v>
      </c>
      <c r="G605" t="s">
        <v>8023</v>
      </c>
      <c r="H605" s="22" t="s">
        <v>1396</v>
      </c>
      <c r="I605" t="s">
        <v>8024</v>
      </c>
      <c r="J605" s="11" t="str">
        <f t="shared" si="50"/>
        <v>IC.PU.090301</v>
      </c>
      <c r="K605" s="2" t="s">
        <v>1192</v>
      </c>
      <c r="L605" t="str">
        <f t="shared" si="51"/>
        <v>Date Changed: specify</v>
      </c>
      <c r="M605" s="12" t="str">
        <f t="shared" si="52"/>
        <v>PI.IC.PU.090301.01</v>
      </c>
      <c r="N605" s="12"/>
      <c r="O605" s="12" t="str">
        <f t="shared" si="53"/>
        <v>PH.IC.PU.090301.01</v>
      </c>
      <c r="Q605" s="12" t="str">
        <f t="shared" si="54"/>
        <v>CL.IC.PU.090301.01</v>
      </c>
    </row>
    <row r="606" spans="1:25" ht="15">
      <c r="A606" t="s">
        <v>7831</v>
      </c>
      <c r="C606" s="2" t="s">
        <v>10095</v>
      </c>
      <c r="D606" t="s">
        <v>5315</v>
      </c>
      <c r="E606" s="2" t="s">
        <v>7070</v>
      </c>
      <c r="F606" t="s">
        <v>8366</v>
      </c>
      <c r="G606" t="s">
        <v>8026</v>
      </c>
      <c r="H606" s="22" t="s">
        <v>1396</v>
      </c>
      <c r="I606" t="s">
        <v>8027</v>
      </c>
      <c r="J606" s="11" t="str">
        <f t="shared" si="50"/>
        <v>IC.PU.090401</v>
      </c>
      <c r="K606" s="2" t="s">
        <v>1192</v>
      </c>
      <c r="L606" t="str">
        <f t="shared" si="51"/>
        <v xml:space="preserve">     Fenestrated 4x4 dressing</v>
      </c>
      <c r="M606" s="12" t="str">
        <f t="shared" si="52"/>
        <v>PI.IC.PU.090401.01</v>
      </c>
      <c r="N606" s="12"/>
      <c r="O606" s="12" t="str">
        <f t="shared" si="53"/>
        <v>PH.IC.PU.090401.01</v>
      </c>
      <c r="Q606" s="12" t="str">
        <f t="shared" si="54"/>
        <v>CL.IC.PU.090401.01</v>
      </c>
    </row>
    <row r="607" spans="1:25" ht="15">
      <c r="A607" t="s">
        <v>7831</v>
      </c>
      <c r="C607" s="2" t="s">
        <v>10095</v>
      </c>
      <c r="E607" s="2" t="s">
        <v>7070</v>
      </c>
      <c r="F607" t="s">
        <v>8366</v>
      </c>
      <c r="G607" t="s">
        <v>8028</v>
      </c>
      <c r="H607" s="22" t="s">
        <v>1398</v>
      </c>
      <c r="I607" t="s">
        <v>1825</v>
      </c>
      <c r="J607" s="11" t="str">
        <f t="shared" si="50"/>
        <v>IC.PU.090402</v>
      </c>
      <c r="K607" s="2" t="s">
        <v>1192</v>
      </c>
      <c r="L607" t="str">
        <f t="shared" si="51"/>
        <v xml:space="preserve">     Gauze dressing</v>
      </c>
      <c r="M607" s="12" t="str">
        <f t="shared" si="52"/>
        <v>PI.IC.PU.090402.01</v>
      </c>
      <c r="N607" s="12"/>
      <c r="O607" s="12" t="str">
        <f t="shared" si="53"/>
        <v>PH.IC.PU.090402.01</v>
      </c>
      <c r="Q607" s="12" t="str">
        <f t="shared" si="54"/>
        <v>CL.IC.PU.090402.01</v>
      </c>
    </row>
    <row r="608" spans="1:25" ht="15">
      <c r="A608" t="s">
        <v>7831</v>
      </c>
      <c r="C608" s="2" t="s">
        <v>10095</v>
      </c>
      <c r="E608" s="2" t="s">
        <v>7070</v>
      </c>
      <c r="F608" t="s">
        <v>8366</v>
      </c>
      <c r="G608" t="s">
        <v>8029</v>
      </c>
      <c r="H608" s="22" t="s">
        <v>1400</v>
      </c>
      <c r="I608" t="s">
        <v>1827</v>
      </c>
      <c r="J608" s="11" t="str">
        <f t="shared" si="50"/>
        <v>IC.PU.090403</v>
      </c>
      <c r="K608" s="2" t="s">
        <v>1192</v>
      </c>
      <c r="L608" t="str">
        <f t="shared" si="51"/>
        <v xml:space="preserve">     Pressure dressing</v>
      </c>
      <c r="M608" s="12" t="str">
        <f t="shared" si="52"/>
        <v>PI.IC.PU.090403.01</v>
      </c>
      <c r="N608" s="12"/>
      <c r="O608" s="12" t="str">
        <f t="shared" si="53"/>
        <v>PH.IC.PU.090403.01</v>
      </c>
      <c r="Q608" s="12" t="str">
        <f t="shared" si="54"/>
        <v>CL.IC.PU.090403.01</v>
      </c>
    </row>
    <row r="609" spans="1:23" ht="15">
      <c r="A609" t="s">
        <v>7831</v>
      </c>
      <c r="C609" s="2" t="s">
        <v>10095</v>
      </c>
      <c r="E609" s="2" t="s">
        <v>7070</v>
      </c>
      <c r="F609" t="s">
        <v>8366</v>
      </c>
      <c r="G609" t="s">
        <v>8206</v>
      </c>
      <c r="H609" s="22" t="s">
        <v>1402</v>
      </c>
      <c r="I609" t="s">
        <v>8376</v>
      </c>
      <c r="J609" s="11" t="str">
        <f t="shared" si="50"/>
        <v>IC.PU.090404</v>
      </c>
      <c r="K609" s="2" t="s">
        <v>1192</v>
      </c>
      <c r="L609" t="str">
        <f t="shared" si="51"/>
        <v xml:space="preserve">     Vaseline gauze dressing</v>
      </c>
      <c r="M609" s="12" t="str">
        <f t="shared" si="52"/>
        <v>PI.IC.PU.090404.01</v>
      </c>
      <c r="N609" s="12"/>
      <c r="O609" s="12" t="str">
        <f t="shared" si="53"/>
        <v>PH.IC.PU.090404.01</v>
      </c>
      <c r="Q609" s="12" t="str">
        <f t="shared" si="54"/>
        <v>CL.IC.PU.090404.01</v>
      </c>
    </row>
    <row r="610" spans="1:23" ht="15">
      <c r="A610" t="s">
        <v>7831</v>
      </c>
      <c r="C610" s="2" t="s">
        <v>10095</v>
      </c>
      <c r="E610" s="2" t="s">
        <v>7070</v>
      </c>
      <c r="F610" t="s">
        <v>8366</v>
      </c>
      <c r="G610" t="s">
        <v>8377</v>
      </c>
      <c r="H610" s="22" t="s">
        <v>1404</v>
      </c>
      <c r="I610" t="s">
        <v>1998</v>
      </c>
      <c r="J610" s="11" t="str">
        <f t="shared" si="50"/>
        <v>IC.PU.090405</v>
      </c>
      <c r="K610" s="2" t="s">
        <v>1192</v>
      </c>
      <c r="L610" t="str">
        <f t="shared" si="51"/>
        <v xml:space="preserve">     Transparent dressing</v>
      </c>
      <c r="M610" s="12" t="str">
        <f t="shared" si="52"/>
        <v>PI.IC.PU.090405.01</v>
      </c>
      <c r="N610" s="12"/>
      <c r="O610" s="12" t="str">
        <f t="shared" si="53"/>
        <v>PH.IC.PU.090405.01</v>
      </c>
      <c r="Q610" s="12" t="str">
        <f t="shared" si="54"/>
        <v>CL.IC.PU.090405.01</v>
      </c>
    </row>
    <row r="611" spans="1:23" ht="15">
      <c r="A611" t="s">
        <v>7831</v>
      </c>
      <c r="C611" s="2" t="s">
        <v>10095</v>
      </c>
      <c r="E611" s="2" t="s">
        <v>7070</v>
      </c>
      <c r="F611" t="s">
        <v>8366</v>
      </c>
      <c r="G611" t="s">
        <v>8378</v>
      </c>
      <c r="H611" s="22" t="s">
        <v>6888</v>
      </c>
      <c r="I611" t="s">
        <v>8209</v>
      </c>
      <c r="J611" s="11" t="str">
        <f t="shared" si="50"/>
        <v>IC.PU.090406</v>
      </c>
      <c r="K611" s="2" t="s">
        <v>1192</v>
      </c>
      <c r="L611" t="str">
        <f t="shared" si="51"/>
        <v>Occlusive Dressing</v>
      </c>
      <c r="M611" s="12" t="str">
        <f t="shared" si="52"/>
        <v>PI.IC.PU.090406.01</v>
      </c>
      <c r="N611" s="12"/>
      <c r="O611" s="12" t="str">
        <f t="shared" si="53"/>
        <v>PH.IC.PU.090406.01</v>
      </c>
      <c r="Q611" s="12" t="str">
        <f t="shared" si="54"/>
        <v>CL.IC.PU.090406.01</v>
      </c>
      <c r="R611" t="s">
        <v>1141</v>
      </c>
      <c r="S611">
        <v>96</v>
      </c>
    </row>
    <row r="612" spans="1:23" ht="15">
      <c r="A612" t="s">
        <v>7831</v>
      </c>
      <c r="C612" s="2" t="s">
        <v>10095</v>
      </c>
      <c r="E612" s="2" t="s">
        <v>948</v>
      </c>
      <c r="F612" t="s">
        <v>8366</v>
      </c>
      <c r="G612" t="s">
        <v>8210</v>
      </c>
      <c r="H612" s="22" t="s">
        <v>7284</v>
      </c>
      <c r="I612" t="s">
        <v>8210</v>
      </c>
      <c r="J612" s="11" t="str">
        <f t="shared" si="50"/>
        <v>IC.PU.090407</v>
      </c>
      <c r="K612" s="2" t="s">
        <v>1192</v>
      </c>
      <c r="L612" t="str">
        <f t="shared" si="51"/>
        <v>Commercial</v>
      </c>
      <c r="M612" s="12" t="str">
        <f t="shared" si="52"/>
        <v>PI.IC.PU.090407.01</v>
      </c>
      <c r="N612" s="12"/>
      <c r="O612" s="12" t="str">
        <f t="shared" si="53"/>
        <v>PH.IC.PU.090407.01</v>
      </c>
      <c r="Q612" s="12" t="str">
        <f t="shared" si="54"/>
        <v>CL.IC.PU.090407.01</v>
      </c>
      <c r="R612" t="s">
        <v>1141</v>
      </c>
      <c r="S612">
        <v>719</v>
      </c>
    </row>
    <row r="613" spans="1:23" ht="15">
      <c r="A613" t="s">
        <v>7831</v>
      </c>
      <c r="C613" s="2" t="s">
        <v>10095</v>
      </c>
      <c r="D613" t="s">
        <v>8211</v>
      </c>
      <c r="E613" s="2" t="s">
        <v>7071</v>
      </c>
      <c r="F613" t="s">
        <v>8366</v>
      </c>
      <c r="G613" t="s">
        <v>1832</v>
      </c>
      <c r="H613" s="22" t="s">
        <v>1396</v>
      </c>
      <c r="I613" t="s">
        <v>1833</v>
      </c>
      <c r="J613" s="11" t="str">
        <f t="shared" si="50"/>
        <v>IC.PU.090501</v>
      </c>
      <c r="K613" s="2" t="s">
        <v>1192</v>
      </c>
      <c r="L613" t="str">
        <f t="shared" si="51"/>
        <v xml:space="preserve">     Clean, dry and intact</v>
      </c>
      <c r="M613" s="12" t="str">
        <f t="shared" si="52"/>
        <v>PI.IC.PU.090501.01</v>
      </c>
      <c r="N613" s="12"/>
      <c r="O613" s="12" t="str">
        <f t="shared" si="53"/>
        <v>PH.IC.PU.090501.01</v>
      </c>
      <c r="Q613" s="12" t="str">
        <f t="shared" si="54"/>
        <v>CL.IC.PU.090501.01</v>
      </c>
    </row>
    <row r="614" spans="1:23" ht="15">
      <c r="A614" t="s">
        <v>7831</v>
      </c>
      <c r="C614" s="2" t="s">
        <v>10095</v>
      </c>
      <c r="E614" s="2" t="s">
        <v>7071</v>
      </c>
      <c r="F614" t="s">
        <v>8366</v>
      </c>
      <c r="G614" t="s">
        <v>2009</v>
      </c>
      <c r="H614" s="22" t="s">
        <v>1398</v>
      </c>
      <c r="I614" t="s">
        <v>2010</v>
      </c>
      <c r="J614" s="11" t="str">
        <f t="shared" si="50"/>
        <v>IC.PU.090502</v>
      </c>
      <c r="K614" s="2" t="s">
        <v>1192</v>
      </c>
      <c r="L614" t="str">
        <f t="shared" si="51"/>
        <v xml:space="preserve">     Reinforced: specify date/time</v>
      </c>
      <c r="M614" s="12" t="str">
        <f t="shared" si="52"/>
        <v>PI.IC.PU.090502.01</v>
      </c>
      <c r="N614" s="12"/>
      <c r="O614" s="12" t="str">
        <f t="shared" si="53"/>
        <v>PH.IC.PU.090502.01</v>
      </c>
      <c r="Q614" s="12" t="str">
        <f t="shared" si="54"/>
        <v>CL.IC.PU.090502.01</v>
      </c>
    </row>
    <row r="615" spans="1:23" ht="15">
      <c r="A615" t="s">
        <v>7831</v>
      </c>
      <c r="C615" s="2" t="s">
        <v>10095</v>
      </c>
      <c r="E615" s="2" t="s">
        <v>7071</v>
      </c>
      <c r="F615" t="s">
        <v>8366</v>
      </c>
      <c r="G615" t="s">
        <v>4590</v>
      </c>
      <c r="H615" s="22" t="s">
        <v>1400</v>
      </c>
      <c r="I615" t="s">
        <v>1811</v>
      </c>
      <c r="J615" s="11" t="str">
        <f t="shared" si="50"/>
        <v>IC.PU.090503</v>
      </c>
      <c r="K615" s="2" t="s">
        <v>1192</v>
      </c>
      <c r="L615" t="str">
        <f t="shared" si="51"/>
        <v xml:space="preserve">     Changed: specify date/time</v>
      </c>
      <c r="M615" s="12" t="str">
        <f t="shared" si="52"/>
        <v>PI.IC.PU.090503.01</v>
      </c>
      <c r="N615" s="12"/>
      <c r="O615" s="12" t="str">
        <f t="shared" si="53"/>
        <v>PH.IC.PU.090503.01</v>
      </c>
      <c r="Q615" s="12" t="str">
        <f t="shared" si="54"/>
        <v>CL.IC.PU.090503.01</v>
      </c>
    </row>
    <row r="616" spans="1:23" ht="15">
      <c r="A616" t="s">
        <v>7831</v>
      </c>
      <c r="C616" s="2" t="s">
        <v>10095</v>
      </c>
      <c r="E616" s="2" t="s">
        <v>7071</v>
      </c>
      <c r="F616" t="s">
        <v>8366</v>
      </c>
      <c r="G616" t="s">
        <v>6376</v>
      </c>
      <c r="H616" s="22" t="s">
        <v>7070</v>
      </c>
      <c r="I616" t="s">
        <v>6376</v>
      </c>
      <c r="J616" s="11" t="str">
        <f t="shared" si="50"/>
        <v>IC.PU.090504</v>
      </c>
      <c r="K616" s="2" t="s">
        <v>1192</v>
      </c>
      <c r="L616" t="str">
        <f t="shared" si="51"/>
        <v>Clean</v>
      </c>
      <c r="M616" s="12" t="str">
        <f t="shared" si="52"/>
        <v>PI.IC.PU.090504.01</v>
      </c>
      <c r="N616" s="12"/>
      <c r="O616" s="12" t="str">
        <f t="shared" si="53"/>
        <v>PH.IC.PU.090504.01</v>
      </c>
      <c r="Q616" s="12" t="str">
        <f t="shared" si="54"/>
        <v>CL.IC.PU.090504.01</v>
      </c>
      <c r="R616" t="s">
        <v>1141</v>
      </c>
      <c r="S616">
        <v>97</v>
      </c>
    </row>
    <row r="617" spans="1:23" ht="15.95" customHeight="1">
      <c r="A617" t="s">
        <v>7831</v>
      </c>
      <c r="C617" s="2" t="s">
        <v>10095</v>
      </c>
      <c r="E617" s="2" t="s">
        <v>7071</v>
      </c>
      <c r="F617" t="s">
        <v>8366</v>
      </c>
      <c r="G617" t="s">
        <v>6314</v>
      </c>
      <c r="H617" s="22" t="s">
        <v>7071</v>
      </c>
      <c r="I617" t="s">
        <v>6314</v>
      </c>
      <c r="J617" s="11" t="str">
        <f t="shared" si="50"/>
        <v>IC.PU.090505</v>
      </c>
      <c r="K617" s="2" t="s">
        <v>1192</v>
      </c>
      <c r="L617" t="str">
        <f t="shared" si="51"/>
        <v>Dry</v>
      </c>
      <c r="M617" s="12" t="str">
        <f t="shared" si="52"/>
        <v>PI.IC.PU.090505.01</v>
      </c>
      <c r="N617" s="12"/>
      <c r="O617" s="12" t="str">
        <f t="shared" si="53"/>
        <v>PH.IC.PU.090505.01</v>
      </c>
      <c r="Q617" s="12" t="str">
        <f t="shared" si="54"/>
        <v>CL.IC.PU.090505.01</v>
      </c>
      <c r="R617" t="s">
        <v>1141</v>
      </c>
      <c r="S617">
        <v>97</v>
      </c>
    </row>
    <row r="618" spans="1:23" ht="15">
      <c r="A618" t="s">
        <v>7831</v>
      </c>
      <c r="C618" s="2" t="s">
        <v>10095</v>
      </c>
      <c r="E618" s="2" t="s">
        <v>7071</v>
      </c>
      <c r="F618" t="s">
        <v>8366</v>
      </c>
      <c r="G618" t="s">
        <v>4084</v>
      </c>
      <c r="H618" s="22" t="s">
        <v>6888</v>
      </c>
      <c r="I618" t="s">
        <v>4084</v>
      </c>
      <c r="J618" s="11" t="str">
        <f t="shared" si="50"/>
        <v>IC.PU.090506</v>
      </c>
      <c r="K618" s="2" t="s">
        <v>1192</v>
      </c>
      <c r="L618" t="str">
        <f t="shared" si="51"/>
        <v>Intact</v>
      </c>
      <c r="M618" s="12" t="str">
        <f t="shared" si="52"/>
        <v>PI.IC.PU.090506.01</v>
      </c>
      <c r="N618" s="12"/>
      <c r="O618" s="12" t="str">
        <f t="shared" si="53"/>
        <v>PH.IC.PU.090506.01</v>
      </c>
      <c r="Q618" s="12" t="str">
        <f t="shared" si="54"/>
        <v>CL.IC.PU.090506.01</v>
      </c>
      <c r="R618" t="s">
        <v>1141</v>
      </c>
      <c r="S618">
        <v>97</v>
      </c>
    </row>
    <row r="619" spans="1:23" ht="15">
      <c r="A619" t="s">
        <v>7831</v>
      </c>
      <c r="C619" s="2" t="s">
        <v>1394</v>
      </c>
      <c r="E619" s="2" t="s">
        <v>7071</v>
      </c>
      <c r="F619" t="s">
        <v>8366</v>
      </c>
      <c r="G619" t="s">
        <v>11280</v>
      </c>
      <c r="H619" s="22" t="s">
        <v>11367</v>
      </c>
      <c r="I619" t="s">
        <v>11280</v>
      </c>
      <c r="J619" s="11" t="str">
        <f t="shared" si="50"/>
        <v>IC.PU.090507</v>
      </c>
      <c r="K619" s="2" t="s">
        <v>1192</v>
      </c>
      <c r="L619" t="str">
        <f t="shared" si="51"/>
        <v>Stained</v>
      </c>
      <c r="M619" s="12" t="str">
        <f t="shared" si="52"/>
        <v>PI.IC.PU.090507.01</v>
      </c>
      <c r="N619" s="12"/>
      <c r="O619" s="12" t="str">
        <f t="shared" si="53"/>
        <v>PH.IC.PU.090507.01</v>
      </c>
      <c r="Q619" s="12" t="str">
        <f t="shared" si="54"/>
        <v>CL.IC.PU.090507.01</v>
      </c>
    </row>
    <row r="620" spans="1:23" ht="15">
      <c r="A620" t="s">
        <v>7831</v>
      </c>
      <c r="C620" s="2" t="s">
        <v>1394</v>
      </c>
      <c r="E620" s="2" t="s">
        <v>7071</v>
      </c>
      <c r="F620" t="s">
        <v>8366</v>
      </c>
      <c r="G620" t="s">
        <v>11281</v>
      </c>
      <c r="H620" s="22" t="s">
        <v>11369</v>
      </c>
      <c r="I620" t="s">
        <v>11147</v>
      </c>
      <c r="J620" s="11" t="str">
        <f t="shared" si="50"/>
        <v>IC.PU.090508</v>
      </c>
      <c r="K620" s="2" t="s">
        <v>1192</v>
      </c>
      <c r="L620" t="str">
        <f t="shared" si="51"/>
        <v>Saturated</v>
      </c>
      <c r="M620" s="12" t="str">
        <f t="shared" si="52"/>
        <v>PI.IC.PU.090508.01</v>
      </c>
      <c r="N620" s="12"/>
      <c r="O620" s="12" t="str">
        <f t="shared" si="53"/>
        <v>PH.IC.PU.090508.01</v>
      </c>
      <c r="Q620" s="12" t="str">
        <f t="shared" si="54"/>
        <v>CL.IC.PU.090508.01</v>
      </c>
      <c r="V620" t="s">
        <v>11282</v>
      </c>
      <c r="W620">
        <v>1054</v>
      </c>
    </row>
    <row r="621" spans="1:23" ht="15">
      <c r="A621" t="s">
        <v>7831</v>
      </c>
      <c r="C621" s="2" t="s">
        <v>10095</v>
      </c>
      <c r="D621" t="s">
        <v>4303</v>
      </c>
      <c r="E621" s="2" t="s">
        <v>6888</v>
      </c>
      <c r="F621" t="s">
        <v>8366</v>
      </c>
      <c r="G621" t="s">
        <v>8212</v>
      </c>
      <c r="H621" s="22" t="s">
        <v>1396</v>
      </c>
      <c r="I621" t="s">
        <v>1522</v>
      </c>
      <c r="J621" s="11" t="str">
        <f t="shared" si="50"/>
        <v>IC.PU.090601</v>
      </c>
      <c r="K621" s="2" t="s">
        <v>11324</v>
      </c>
      <c r="L621" t="str">
        <f t="shared" si="51"/>
        <v xml:space="preserve">     Cleansed with normal saline</v>
      </c>
      <c r="M621" s="12" t="str">
        <f t="shared" si="52"/>
        <v>PI.IC.PU.090601.01</v>
      </c>
      <c r="N621" s="12"/>
      <c r="O621" s="12" t="str">
        <f t="shared" si="53"/>
        <v>PH.IC.PU.090601.01</v>
      </c>
      <c r="Q621" s="12" t="str">
        <f t="shared" si="54"/>
        <v>CL.IC.PU.090601.01</v>
      </c>
    </row>
    <row r="622" spans="1:23" ht="15">
      <c r="A622" t="s">
        <v>7831</v>
      </c>
      <c r="C622" s="2" t="s">
        <v>10095</v>
      </c>
      <c r="E622" s="2" t="s">
        <v>6888</v>
      </c>
      <c r="F622" t="s">
        <v>8366</v>
      </c>
      <c r="G622" t="s">
        <v>8213</v>
      </c>
      <c r="H622" s="22" t="s">
        <v>1398</v>
      </c>
      <c r="I622" t="s">
        <v>2394</v>
      </c>
      <c r="J622" s="11" t="str">
        <f t="shared" si="50"/>
        <v>IC.PU.090602</v>
      </c>
      <c r="K622" s="2" t="s">
        <v>1192</v>
      </c>
      <c r="L622" t="str">
        <f t="shared" si="51"/>
        <v xml:space="preserve">     Cleansed with other: specify</v>
      </c>
      <c r="M622" s="12" t="str">
        <f t="shared" si="52"/>
        <v>PI.IC.PU.090602.01</v>
      </c>
      <c r="N622" s="12"/>
      <c r="O622" s="12" t="str">
        <f t="shared" si="53"/>
        <v>PH.IC.PU.090602.01</v>
      </c>
      <c r="Q622" s="12" t="str">
        <f t="shared" si="54"/>
        <v>CL.IC.PU.090602.01</v>
      </c>
    </row>
    <row r="623" spans="1:23" ht="15">
      <c r="A623" t="s">
        <v>7831</v>
      </c>
      <c r="C623" s="2" t="s">
        <v>10095</v>
      </c>
      <c r="E623" s="2" t="s">
        <v>6888</v>
      </c>
      <c r="F623" t="s">
        <v>8366</v>
      </c>
      <c r="G623" t="s">
        <v>1913</v>
      </c>
      <c r="H623" s="22" t="s">
        <v>1202</v>
      </c>
      <c r="I623" t="s">
        <v>1913</v>
      </c>
      <c r="J623" s="11" t="str">
        <f t="shared" si="50"/>
        <v>IC.PU.090603</v>
      </c>
      <c r="K623" s="2" t="s">
        <v>1192</v>
      </c>
      <c r="L623" t="str">
        <f t="shared" si="51"/>
        <v>Chlorhexidine</v>
      </c>
      <c r="M623" s="12" t="str">
        <f t="shared" si="52"/>
        <v>PI.IC.PU.090603.01</v>
      </c>
      <c r="N623" s="12"/>
      <c r="O623" s="12" t="str">
        <f t="shared" si="53"/>
        <v>PH.IC.PU.090603.01</v>
      </c>
      <c r="Q623" s="12" t="str">
        <f t="shared" si="54"/>
        <v>CL.IC.PU.090603.01</v>
      </c>
      <c r="R623" t="s">
        <v>1141</v>
      </c>
      <c r="S623">
        <v>717</v>
      </c>
    </row>
    <row r="624" spans="1:23" ht="15">
      <c r="A624" t="s">
        <v>7831</v>
      </c>
      <c r="C624" s="2" t="s">
        <v>10095</v>
      </c>
      <c r="E624" s="2" t="s">
        <v>6888</v>
      </c>
      <c r="F624" t="s">
        <v>8366</v>
      </c>
      <c r="G624" t="s">
        <v>8184</v>
      </c>
      <c r="H624" s="22" t="s">
        <v>7070</v>
      </c>
      <c r="I624" t="s">
        <v>8184</v>
      </c>
      <c r="J624" s="11" t="str">
        <f t="shared" si="50"/>
        <v>IC.PU.090604</v>
      </c>
      <c r="K624" s="2" t="s">
        <v>1192</v>
      </c>
      <c r="L624" t="str">
        <f t="shared" si="51"/>
        <v>Betadine</v>
      </c>
      <c r="M624" s="12" t="str">
        <f t="shared" si="52"/>
        <v>PI.IC.PU.090604.01</v>
      </c>
      <c r="N624" s="12"/>
      <c r="O624" s="12" t="str">
        <f t="shared" si="53"/>
        <v>PH.IC.PU.090604.01</v>
      </c>
      <c r="Q624" s="12" t="str">
        <f t="shared" si="54"/>
        <v>CL.IC.PU.090604.01</v>
      </c>
      <c r="R624" t="s">
        <v>1141</v>
      </c>
      <c r="S624">
        <v>718</v>
      </c>
    </row>
    <row r="625" spans="1:17" ht="15">
      <c r="A625" t="s">
        <v>7831</v>
      </c>
      <c r="C625" s="2" t="s">
        <v>10095</v>
      </c>
      <c r="D625" t="s">
        <v>2840</v>
      </c>
      <c r="E625" s="2" t="s">
        <v>7284</v>
      </c>
      <c r="F625" t="s">
        <v>8366</v>
      </c>
      <c r="G625" t="s">
        <v>8066</v>
      </c>
      <c r="H625" s="22" t="s">
        <v>1396</v>
      </c>
      <c r="I625" t="s">
        <v>1001</v>
      </c>
      <c r="J625" s="11" t="str">
        <f t="shared" si="50"/>
        <v>IC.PU.090701</v>
      </c>
      <c r="K625" s="2" t="s">
        <v>11324</v>
      </c>
      <c r="L625" t="str">
        <f t="shared" si="51"/>
        <v xml:space="preserve">     Exudate none</v>
      </c>
      <c r="M625" s="12" t="str">
        <f t="shared" si="52"/>
        <v>PI.IC.PU.090701.01</v>
      </c>
      <c r="N625" s="12"/>
      <c r="O625" s="12" t="str">
        <f t="shared" si="53"/>
        <v>PH.IC.PU.090701.01</v>
      </c>
      <c r="Q625" s="12" t="str">
        <f t="shared" si="54"/>
        <v>CL.IC.PU.090701.01</v>
      </c>
    </row>
    <row r="626" spans="1:17" ht="15">
      <c r="A626" t="s">
        <v>7831</v>
      </c>
      <c r="C626" s="2" t="s">
        <v>10095</v>
      </c>
      <c r="E626" s="2" t="s">
        <v>7284</v>
      </c>
      <c r="F626" t="s">
        <v>8366</v>
      </c>
      <c r="G626" t="s">
        <v>138</v>
      </c>
      <c r="H626" s="22" t="s">
        <v>1398</v>
      </c>
      <c r="I626" t="s">
        <v>2590</v>
      </c>
      <c r="J626" s="11" t="str">
        <f t="shared" si="50"/>
        <v>IC.PU.090702</v>
      </c>
      <c r="K626" s="2" t="s">
        <v>1192</v>
      </c>
      <c r="L626" t="str">
        <f t="shared" si="51"/>
        <v xml:space="preserve">     Exudate serosanguineous</v>
      </c>
      <c r="M626" s="12" t="str">
        <f t="shared" si="52"/>
        <v>PI.IC.PU.090702.01</v>
      </c>
      <c r="N626" s="12"/>
      <c r="O626" s="12" t="str">
        <f t="shared" si="53"/>
        <v>PH.IC.PU.090702.01</v>
      </c>
      <c r="Q626" s="12" t="str">
        <f t="shared" si="54"/>
        <v>CL.IC.PU.090702.01</v>
      </c>
    </row>
    <row r="627" spans="1:17" ht="15">
      <c r="A627" t="s">
        <v>7831</v>
      </c>
      <c r="C627" s="2" t="s">
        <v>10095</v>
      </c>
      <c r="E627" s="2" t="s">
        <v>7284</v>
      </c>
      <c r="F627" t="s">
        <v>8366</v>
      </c>
      <c r="G627" t="s">
        <v>8082</v>
      </c>
      <c r="H627" s="22" t="s">
        <v>1400</v>
      </c>
      <c r="I627" t="s">
        <v>1438</v>
      </c>
      <c r="J627" s="11" t="str">
        <f t="shared" si="50"/>
        <v>IC.PU.090703</v>
      </c>
      <c r="K627" s="2" t="s">
        <v>1192</v>
      </c>
      <c r="L627" t="str">
        <f t="shared" si="51"/>
        <v xml:space="preserve">     Exudate bloody</v>
      </c>
      <c r="M627" s="12" t="str">
        <f t="shared" si="52"/>
        <v>PI.IC.PU.090703.01</v>
      </c>
      <c r="N627" s="12"/>
      <c r="O627" s="12" t="str">
        <f t="shared" si="53"/>
        <v>PH.IC.PU.090703.01</v>
      </c>
      <c r="Q627" s="12" t="str">
        <f t="shared" si="54"/>
        <v>CL.IC.PU.090703.01</v>
      </c>
    </row>
    <row r="628" spans="1:17" ht="15">
      <c r="A628" t="s">
        <v>7831</v>
      </c>
      <c r="C628" s="2" t="s">
        <v>10095</v>
      </c>
      <c r="E628" s="2" t="s">
        <v>7284</v>
      </c>
      <c r="F628" t="s">
        <v>8366</v>
      </c>
      <c r="G628" t="s">
        <v>8083</v>
      </c>
      <c r="H628" s="22" t="s">
        <v>1402</v>
      </c>
      <c r="I628" t="s">
        <v>1637</v>
      </c>
      <c r="J628" s="11" t="str">
        <f t="shared" si="50"/>
        <v>IC.PU.090704</v>
      </c>
      <c r="K628" s="2" t="s">
        <v>1192</v>
      </c>
      <c r="L628" t="str">
        <f t="shared" si="51"/>
        <v xml:space="preserve">     Exudate serous</v>
      </c>
      <c r="M628" s="12" t="str">
        <f t="shared" si="52"/>
        <v>PI.IC.PU.090704.01</v>
      </c>
      <c r="N628" s="12"/>
      <c r="O628" s="12" t="str">
        <f t="shared" si="53"/>
        <v>PH.IC.PU.090704.01</v>
      </c>
      <c r="Q628" s="12" t="str">
        <f t="shared" si="54"/>
        <v>CL.IC.PU.090704.01</v>
      </c>
    </row>
    <row r="629" spans="1:17" ht="15">
      <c r="A629" t="s">
        <v>7831</v>
      </c>
      <c r="C629" s="2" t="s">
        <v>10095</v>
      </c>
      <c r="E629" s="2" t="s">
        <v>7284</v>
      </c>
      <c r="F629" t="s">
        <v>8366</v>
      </c>
      <c r="G629" t="s">
        <v>8084</v>
      </c>
      <c r="H629" s="22" t="s">
        <v>1404</v>
      </c>
      <c r="I629" t="s">
        <v>1643</v>
      </c>
      <c r="J629" s="11" t="str">
        <f t="shared" si="50"/>
        <v>IC.PU.090705</v>
      </c>
      <c r="K629" s="2" t="s">
        <v>1192</v>
      </c>
      <c r="L629" t="str">
        <f t="shared" si="51"/>
        <v xml:space="preserve">     Exudate purulent</v>
      </c>
      <c r="M629" s="12" t="str">
        <f t="shared" si="52"/>
        <v>PI.IC.PU.090705.01</v>
      </c>
      <c r="N629" s="12"/>
      <c r="O629" s="12" t="str">
        <f t="shared" si="53"/>
        <v>PH.IC.PU.090705.01</v>
      </c>
      <c r="Q629" s="12" t="str">
        <f t="shared" si="54"/>
        <v>CL.IC.PU.090705.01</v>
      </c>
    </row>
    <row r="630" spans="1:17" ht="15">
      <c r="A630" t="s">
        <v>7831</v>
      </c>
      <c r="C630" s="2" t="s">
        <v>10095</v>
      </c>
      <c r="D630" t="s">
        <v>8085</v>
      </c>
      <c r="E630" s="2" t="s">
        <v>10093</v>
      </c>
      <c r="F630" t="s">
        <v>8366</v>
      </c>
      <c r="G630" t="s">
        <v>1968</v>
      </c>
      <c r="H630" s="22" t="s">
        <v>1396</v>
      </c>
      <c r="I630" t="s">
        <v>1188</v>
      </c>
      <c r="J630" s="11" t="str">
        <f t="shared" si="50"/>
        <v>IC.PU.090801</v>
      </c>
      <c r="K630" s="2" t="s">
        <v>1192</v>
      </c>
      <c r="L630" t="str">
        <f t="shared" si="51"/>
        <v xml:space="preserve">     None</v>
      </c>
      <c r="M630" s="12" t="str">
        <f t="shared" si="52"/>
        <v>PI.IC.PU.090801.01</v>
      </c>
      <c r="N630" s="12"/>
      <c r="O630" s="12" t="str">
        <f t="shared" si="53"/>
        <v>PH.IC.PU.090801.01</v>
      </c>
      <c r="Q630" s="12" t="str">
        <f t="shared" si="54"/>
        <v>CL.IC.PU.090801.01</v>
      </c>
    </row>
    <row r="631" spans="1:17" ht="15">
      <c r="A631" t="s">
        <v>7831</v>
      </c>
      <c r="C631" s="2" t="s">
        <v>10095</v>
      </c>
      <c r="E631" s="2" t="s">
        <v>10093</v>
      </c>
      <c r="F631" t="s">
        <v>8366</v>
      </c>
      <c r="G631" t="s">
        <v>8400</v>
      </c>
      <c r="H631" s="22" t="s">
        <v>1398</v>
      </c>
      <c r="I631" t="s">
        <v>3800</v>
      </c>
      <c r="J631" s="11" t="str">
        <f t="shared" si="50"/>
        <v>IC.PU.090802</v>
      </c>
      <c r="K631" s="2" t="s">
        <v>1192</v>
      </c>
      <c r="L631" t="str">
        <f t="shared" si="51"/>
        <v xml:space="preserve">     Exudate amount scant</v>
      </c>
      <c r="M631" s="12" t="str">
        <f t="shared" si="52"/>
        <v>PI.IC.PU.090802.01</v>
      </c>
      <c r="N631" s="12"/>
      <c r="O631" s="12" t="str">
        <f t="shared" si="53"/>
        <v>PH.IC.PU.090802.01</v>
      </c>
      <c r="Q631" s="12" t="str">
        <f t="shared" si="54"/>
        <v>CL.IC.PU.090802.01</v>
      </c>
    </row>
    <row r="632" spans="1:17" ht="15">
      <c r="A632" t="s">
        <v>7831</v>
      </c>
      <c r="C632" s="2" t="s">
        <v>10095</v>
      </c>
      <c r="E632" s="2" t="s">
        <v>10093</v>
      </c>
      <c r="F632" t="s">
        <v>8366</v>
      </c>
      <c r="G632" t="s">
        <v>8401</v>
      </c>
      <c r="H632" s="22" t="s">
        <v>1400</v>
      </c>
      <c r="I632" t="s">
        <v>4203</v>
      </c>
      <c r="J632" s="11" t="str">
        <f t="shared" si="50"/>
        <v>IC.PU.090803</v>
      </c>
      <c r="K632" s="2" t="s">
        <v>1192</v>
      </c>
      <c r="L632" t="str">
        <f t="shared" si="51"/>
        <v xml:space="preserve">     Exudate amount small</v>
      </c>
      <c r="M632" s="12" t="str">
        <f t="shared" si="52"/>
        <v>PI.IC.PU.090803.01</v>
      </c>
      <c r="N632" s="12"/>
      <c r="O632" s="12" t="str">
        <f t="shared" si="53"/>
        <v>PH.IC.PU.090803.01</v>
      </c>
      <c r="Q632" s="12" t="str">
        <f t="shared" si="54"/>
        <v>CL.IC.PU.090803.01</v>
      </c>
    </row>
    <row r="633" spans="1:17" ht="15">
      <c r="A633" t="s">
        <v>7831</v>
      </c>
      <c r="C633" s="2" t="s">
        <v>10095</v>
      </c>
      <c r="E633" s="2" t="s">
        <v>10093</v>
      </c>
      <c r="F633" t="s">
        <v>8366</v>
      </c>
      <c r="G633" t="s">
        <v>8402</v>
      </c>
      <c r="H633" s="22" t="s">
        <v>1402</v>
      </c>
      <c r="I633" t="s">
        <v>3266</v>
      </c>
      <c r="J633" s="11" t="str">
        <f t="shared" si="50"/>
        <v>IC.PU.090804</v>
      </c>
      <c r="K633" s="2" t="s">
        <v>1192</v>
      </c>
      <c r="L633" t="str">
        <f t="shared" si="51"/>
        <v xml:space="preserve">     Exudate amount moderate</v>
      </c>
      <c r="M633" s="12" t="str">
        <f t="shared" si="52"/>
        <v>PI.IC.PU.090804.01</v>
      </c>
      <c r="N633" s="12"/>
      <c r="O633" s="12" t="str">
        <f t="shared" si="53"/>
        <v>PH.IC.PU.090804.01</v>
      </c>
      <c r="Q633" s="12" t="str">
        <f t="shared" si="54"/>
        <v>CL.IC.PU.090804.01</v>
      </c>
    </row>
    <row r="634" spans="1:17" ht="15">
      <c r="A634" t="s">
        <v>7831</v>
      </c>
      <c r="C634" s="2" t="s">
        <v>10095</v>
      </c>
      <c r="E634" s="2" t="s">
        <v>10093</v>
      </c>
      <c r="F634" t="s">
        <v>8366</v>
      </c>
      <c r="G634" t="s">
        <v>8243</v>
      </c>
      <c r="H634" s="22" t="s">
        <v>1404</v>
      </c>
      <c r="I634" t="s">
        <v>4206</v>
      </c>
      <c r="J634" s="11" t="str">
        <f t="shared" si="50"/>
        <v>IC.PU.090805</v>
      </c>
      <c r="K634" s="2" t="s">
        <v>1192</v>
      </c>
      <c r="L634" t="str">
        <f t="shared" si="51"/>
        <v xml:space="preserve">     Exudate amount large</v>
      </c>
      <c r="M634" s="12" t="str">
        <f t="shared" si="52"/>
        <v>PI.IC.PU.090805.01</v>
      </c>
      <c r="N634" s="12"/>
      <c r="O634" s="12" t="str">
        <f t="shared" si="53"/>
        <v>PH.IC.PU.090805.01</v>
      </c>
      <c r="Q634" s="12" t="str">
        <f t="shared" si="54"/>
        <v>CL.IC.PU.090805.01</v>
      </c>
    </row>
    <row r="635" spans="1:17" ht="15">
      <c r="A635" t="s">
        <v>7831</v>
      </c>
      <c r="C635" s="2" t="s">
        <v>10095</v>
      </c>
      <c r="D635" t="s">
        <v>8244</v>
      </c>
      <c r="E635" s="2" t="s">
        <v>10095</v>
      </c>
      <c r="F635" t="s">
        <v>8366</v>
      </c>
      <c r="G635" t="s">
        <v>8245</v>
      </c>
      <c r="H635" s="22" t="s">
        <v>1396</v>
      </c>
      <c r="I635" t="s">
        <v>1674</v>
      </c>
      <c r="J635" s="11" t="str">
        <f t="shared" si="50"/>
        <v>IC.PU.090901</v>
      </c>
      <c r="K635" s="2" t="s">
        <v>1192</v>
      </c>
      <c r="L635" t="str">
        <f t="shared" si="51"/>
        <v xml:space="preserve">     Exudate drainage unchanged</v>
      </c>
      <c r="M635" s="12" t="str">
        <f t="shared" si="52"/>
        <v>PI.IC.PU.090901.01</v>
      </c>
      <c r="N635" s="12"/>
      <c r="O635" s="12" t="str">
        <f t="shared" si="53"/>
        <v>PH.IC.PU.090901.01</v>
      </c>
      <c r="Q635" s="12" t="str">
        <f t="shared" si="54"/>
        <v>CL.IC.PU.090901.01</v>
      </c>
    </row>
    <row r="636" spans="1:17" ht="15">
      <c r="A636" t="s">
        <v>7831</v>
      </c>
      <c r="C636" s="2" t="s">
        <v>10095</v>
      </c>
      <c r="E636" s="2" t="s">
        <v>10095</v>
      </c>
      <c r="F636" t="s">
        <v>8366</v>
      </c>
      <c r="G636" t="s">
        <v>8246</v>
      </c>
      <c r="H636" s="22" t="s">
        <v>1398</v>
      </c>
      <c r="I636" t="s">
        <v>1673</v>
      </c>
      <c r="J636" s="11" t="str">
        <f t="shared" si="50"/>
        <v>IC.PU.090902</v>
      </c>
      <c r="K636" s="2" t="s">
        <v>1192</v>
      </c>
      <c r="L636" t="str">
        <f t="shared" si="51"/>
        <v xml:space="preserve">     Exudate drainage decreasing</v>
      </c>
      <c r="M636" s="12" t="str">
        <f t="shared" si="52"/>
        <v>PI.IC.PU.090902.01</v>
      </c>
      <c r="N636" s="12"/>
      <c r="O636" s="12" t="str">
        <f t="shared" si="53"/>
        <v>PH.IC.PU.090902.01</v>
      </c>
      <c r="Q636" s="12" t="str">
        <f t="shared" si="54"/>
        <v>CL.IC.PU.090902.01</v>
      </c>
    </row>
    <row r="637" spans="1:17" ht="15">
      <c r="A637" t="s">
        <v>7831</v>
      </c>
      <c r="C637" s="2" t="s">
        <v>10095</v>
      </c>
      <c r="E637" s="2" t="s">
        <v>10095</v>
      </c>
      <c r="F637" t="s">
        <v>8366</v>
      </c>
      <c r="G637" t="s">
        <v>8247</v>
      </c>
      <c r="H637" s="22" t="s">
        <v>1400</v>
      </c>
      <c r="I637" t="s">
        <v>1841</v>
      </c>
      <c r="J637" s="11" t="str">
        <f t="shared" si="50"/>
        <v>IC.PU.090903</v>
      </c>
      <c r="K637" s="2" t="s">
        <v>1192</v>
      </c>
      <c r="L637" t="str">
        <f t="shared" si="51"/>
        <v xml:space="preserve">     Exudate drainage increasing</v>
      </c>
      <c r="M637" s="12" t="str">
        <f t="shared" si="52"/>
        <v>PI.IC.PU.090903.01</v>
      </c>
      <c r="N637" s="12"/>
      <c r="O637" s="12" t="str">
        <f t="shared" si="53"/>
        <v>PH.IC.PU.090903.01</v>
      </c>
      <c r="Q637" s="12" t="str">
        <f t="shared" si="54"/>
        <v>CL.IC.PU.090903.01</v>
      </c>
    </row>
    <row r="638" spans="1:17" ht="15">
      <c r="A638" t="s">
        <v>7831</v>
      </c>
      <c r="C638" s="2" t="s">
        <v>10095</v>
      </c>
      <c r="D638" t="s">
        <v>8248</v>
      </c>
      <c r="E638" s="2" t="s">
        <v>10905</v>
      </c>
      <c r="F638" t="s">
        <v>8372</v>
      </c>
      <c r="G638" t="s">
        <v>2789</v>
      </c>
      <c r="H638" s="22" t="s">
        <v>1396</v>
      </c>
      <c r="I638" t="s">
        <v>2789</v>
      </c>
      <c r="J638" s="11" t="str">
        <f t="shared" si="50"/>
        <v>IC.PU.091001</v>
      </c>
      <c r="K638" s="2" t="s">
        <v>1192</v>
      </c>
      <c r="L638" t="str">
        <f t="shared" si="51"/>
        <v>Present</v>
      </c>
      <c r="M638" s="12" t="str">
        <f t="shared" si="52"/>
        <v>PI.IC.PU.091001.01</v>
      </c>
      <c r="N638" s="12"/>
      <c r="O638" s="12" t="str">
        <f t="shared" si="53"/>
        <v>PH.IC.PU.091001.01</v>
      </c>
      <c r="Q638" s="12" t="str">
        <f t="shared" si="54"/>
        <v>CL.IC.PU.091001.01</v>
      </c>
    </row>
    <row r="639" spans="1:17" ht="15">
      <c r="A639" t="s">
        <v>7831</v>
      </c>
      <c r="C639" s="2" t="s">
        <v>10095</v>
      </c>
      <c r="E639" s="2" t="s">
        <v>10905</v>
      </c>
      <c r="F639" t="s">
        <v>8372</v>
      </c>
      <c r="G639" t="s">
        <v>2790</v>
      </c>
      <c r="H639" s="22" t="s">
        <v>1398</v>
      </c>
      <c r="I639" t="s">
        <v>2790</v>
      </c>
      <c r="J639" s="11" t="str">
        <f t="shared" si="50"/>
        <v>IC.PU.091002</v>
      </c>
      <c r="K639" s="2" t="s">
        <v>1192</v>
      </c>
      <c r="L639" t="str">
        <f t="shared" si="51"/>
        <v>Absent</v>
      </c>
      <c r="M639" s="12" t="str">
        <f t="shared" si="52"/>
        <v>PI.IC.PU.091002.01</v>
      </c>
      <c r="N639" s="12"/>
      <c r="O639" s="12" t="str">
        <f t="shared" si="53"/>
        <v>PH.IC.PU.091002.01</v>
      </c>
      <c r="Q639" s="12" t="str">
        <f t="shared" si="54"/>
        <v>CL.IC.PU.091002.01</v>
      </c>
    </row>
    <row r="640" spans="1:17" ht="15">
      <c r="A640" t="s">
        <v>7831</v>
      </c>
      <c r="C640" s="2" t="s">
        <v>10095</v>
      </c>
      <c r="D640" t="s">
        <v>5981</v>
      </c>
      <c r="E640" s="2" t="s">
        <v>8048</v>
      </c>
      <c r="F640" t="s">
        <v>8373</v>
      </c>
      <c r="G640" t="s">
        <v>8087</v>
      </c>
      <c r="H640" s="22" t="s">
        <v>1396</v>
      </c>
      <c r="I640" t="s">
        <v>8088</v>
      </c>
      <c r="J640" s="11" t="str">
        <f t="shared" si="50"/>
        <v>IC.PU.091101</v>
      </c>
      <c r="K640" s="2" t="s">
        <v>1192</v>
      </c>
      <c r="L640" t="str">
        <f t="shared" si="51"/>
        <v>Anterior right</v>
      </c>
      <c r="M640" s="12" t="str">
        <f t="shared" si="52"/>
        <v>PI.IC.PU.091101.01</v>
      </c>
      <c r="N640" s="12"/>
      <c r="O640" s="12" t="str">
        <f t="shared" si="53"/>
        <v>PH.IC.PU.091101.01</v>
      </c>
      <c r="Q640" s="12" t="str">
        <f t="shared" si="54"/>
        <v>CL.IC.PU.091101.01</v>
      </c>
    </row>
    <row r="641" spans="1:19" ht="15">
      <c r="A641" t="s">
        <v>7831</v>
      </c>
      <c r="C641" s="2" t="s">
        <v>10095</v>
      </c>
      <c r="E641" s="2" t="s">
        <v>8048</v>
      </c>
      <c r="F641" t="s">
        <v>8373</v>
      </c>
      <c r="G641" t="s">
        <v>7925</v>
      </c>
      <c r="H641" s="22" t="s">
        <v>1398</v>
      </c>
      <c r="I641" t="s">
        <v>8090</v>
      </c>
      <c r="J641" s="11" t="str">
        <f t="shared" si="50"/>
        <v>IC.PU.091102</v>
      </c>
      <c r="K641" s="2" t="s">
        <v>1192</v>
      </c>
      <c r="L641" t="str">
        <f t="shared" si="51"/>
        <v>Anterior left</v>
      </c>
      <c r="M641" s="12" t="str">
        <f t="shared" si="52"/>
        <v>PI.IC.PU.091102.01</v>
      </c>
      <c r="N641" s="12"/>
      <c r="O641" s="12" t="str">
        <f t="shared" si="53"/>
        <v>PH.IC.PU.091102.01</v>
      </c>
      <c r="Q641" s="12" t="str">
        <f t="shared" si="54"/>
        <v>CL.IC.PU.091102.01</v>
      </c>
    </row>
    <row r="642" spans="1:19" ht="15">
      <c r="A642" t="s">
        <v>7831</v>
      </c>
      <c r="C642" s="2" t="s">
        <v>10095</v>
      </c>
      <c r="E642" s="2" t="s">
        <v>8048</v>
      </c>
      <c r="F642" t="s">
        <v>8373</v>
      </c>
      <c r="G642" t="s">
        <v>4801</v>
      </c>
      <c r="H642" s="22" t="s">
        <v>1400</v>
      </c>
      <c r="I642" t="s">
        <v>4801</v>
      </c>
      <c r="J642" s="11" t="str">
        <f t="shared" si="50"/>
        <v>IC.PU.091103</v>
      </c>
      <c r="K642" s="2" t="s">
        <v>1192</v>
      </c>
      <c r="L642" t="str">
        <f t="shared" si="51"/>
        <v>Mediastinal</v>
      </c>
      <c r="M642" s="12" t="str">
        <f t="shared" si="52"/>
        <v>PI.IC.PU.091103.01</v>
      </c>
      <c r="N642" s="12"/>
      <c r="O642" s="12" t="str">
        <f t="shared" si="53"/>
        <v>PH.IC.PU.091103.01</v>
      </c>
      <c r="Q642" s="12" t="str">
        <f t="shared" si="54"/>
        <v>CL.IC.PU.091103.01</v>
      </c>
    </row>
    <row r="643" spans="1:19" ht="15">
      <c r="A643" t="s">
        <v>7831</v>
      </c>
      <c r="C643" s="2" t="s">
        <v>10095</v>
      </c>
      <c r="E643" s="2" t="s">
        <v>8048</v>
      </c>
      <c r="F643" t="s">
        <v>8373</v>
      </c>
      <c r="G643" t="s">
        <v>8091</v>
      </c>
      <c r="H643" s="22" t="s">
        <v>1402</v>
      </c>
      <c r="I643" t="s">
        <v>8091</v>
      </c>
      <c r="J643" s="11" t="str">
        <f t="shared" si="50"/>
        <v>IC.PU.091104</v>
      </c>
      <c r="K643" s="2" t="s">
        <v>1192</v>
      </c>
      <c r="L643" t="str">
        <f t="shared" si="51"/>
        <v>Pleural</v>
      </c>
      <c r="M643" s="12" t="str">
        <f t="shared" si="52"/>
        <v>PI.IC.PU.091104.01</v>
      </c>
      <c r="N643" s="12"/>
      <c r="O643" s="12" t="str">
        <f t="shared" si="53"/>
        <v>PH.IC.PU.091104.01</v>
      </c>
      <c r="Q643" s="12" t="str">
        <f t="shared" si="54"/>
        <v>CL.IC.PU.091104.01</v>
      </c>
    </row>
    <row r="644" spans="1:19" ht="15">
      <c r="A644" t="s">
        <v>7831</v>
      </c>
      <c r="C644" s="2" t="s">
        <v>10095</v>
      </c>
      <c r="E644" s="2" t="s">
        <v>8048</v>
      </c>
      <c r="F644" t="s">
        <v>8373</v>
      </c>
      <c r="G644" t="s">
        <v>8092</v>
      </c>
      <c r="H644" s="22" t="s">
        <v>1404</v>
      </c>
      <c r="I644" t="s">
        <v>8093</v>
      </c>
      <c r="J644" s="11" t="str">
        <f t="shared" si="50"/>
        <v>IC.PU.091105</v>
      </c>
      <c r="K644" s="2" t="s">
        <v>1192</v>
      </c>
      <c r="L644" t="str">
        <f t="shared" si="51"/>
        <v>Posterior right</v>
      </c>
      <c r="M644" s="12" t="str">
        <f t="shared" si="52"/>
        <v>PI.IC.PU.091105.01</v>
      </c>
      <c r="N644" s="12"/>
      <c r="O644" s="12" t="str">
        <f t="shared" si="53"/>
        <v>PH.IC.PU.091105.01</v>
      </c>
      <c r="Q644" s="12" t="str">
        <f t="shared" si="54"/>
        <v>CL.IC.PU.091105.01</v>
      </c>
    </row>
    <row r="645" spans="1:19" ht="15">
      <c r="A645" t="s">
        <v>7831</v>
      </c>
      <c r="C645" s="2" t="s">
        <v>10095</v>
      </c>
      <c r="E645" s="2" t="s">
        <v>8048</v>
      </c>
      <c r="F645" t="s">
        <v>8373</v>
      </c>
      <c r="G645" t="s">
        <v>8094</v>
      </c>
      <c r="H645" s="22" t="s">
        <v>1406</v>
      </c>
      <c r="I645" t="s">
        <v>8095</v>
      </c>
      <c r="J645" s="11" t="str">
        <f t="shared" si="50"/>
        <v>IC.PU.091106</v>
      </c>
      <c r="K645" s="2" t="s">
        <v>1192</v>
      </c>
      <c r="L645" t="str">
        <f t="shared" si="51"/>
        <v>Posterior left</v>
      </c>
      <c r="M645" s="12" t="str">
        <f t="shared" si="52"/>
        <v>PI.IC.PU.091106.01</v>
      </c>
      <c r="N645" s="12"/>
      <c r="O645" s="12" t="str">
        <f t="shared" si="53"/>
        <v>PH.IC.PU.091106.01</v>
      </c>
      <c r="Q645" s="12" t="str">
        <f t="shared" si="54"/>
        <v>CL.IC.PU.091106.01</v>
      </c>
    </row>
    <row r="646" spans="1:19" ht="15">
      <c r="A646" t="s">
        <v>7831</v>
      </c>
      <c r="C646" s="2" t="s">
        <v>10095</v>
      </c>
      <c r="E646" s="2" t="s">
        <v>8048</v>
      </c>
      <c r="F646" t="s">
        <v>8373</v>
      </c>
      <c r="G646" t="s">
        <v>383</v>
      </c>
      <c r="H646" s="22" t="s">
        <v>7284</v>
      </c>
      <c r="I646" t="s">
        <v>8096</v>
      </c>
      <c r="J646" s="11" t="str">
        <f t="shared" si="50"/>
        <v>IC.PU.091107</v>
      </c>
      <c r="K646" s="2" t="s">
        <v>11324</v>
      </c>
      <c r="L646" t="str">
        <f t="shared" si="51"/>
        <v>Mediastinal Sump</v>
      </c>
      <c r="M646" s="12" t="str">
        <f t="shared" si="52"/>
        <v>PI.IC.PU.091107.01</v>
      </c>
      <c r="N646" s="12"/>
      <c r="O646" s="12" t="str">
        <f t="shared" si="53"/>
        <v>PH.IC.PU.091107.01</v>
      </c>
      <c r="Q646" s="12" t="str">
        <f t="shared" si="54"/>
        <v>CL.IC.PU.091107.01</v>
      </c>
      <c r="R646" t="s">
        <v>1141</v>
      </c>
      <c r="S646">
        <v>100</v>
      </c>
    </row>
    <row r="647" spans="1:19" ht="15">
      <c r="A647" t="s">
        <v>7831</v>
      </c>
      <c r="C647" s="2" t="s">
        <v>10095</v>
      </c>
      <c r="D647" t="s">
        <v>5578</v>
      </c>
      <c r="E647" s="2" t="s">
        <v>11023</v>
      </c>
      <c r="F647" t="s">
        <v>8374</v>
      </c>
      <c r="G647" t="s">
        <v>1968</v>
      </c>
      <c r="H647" s="22" t="s">
        <v>1396</v>
      </c>
      <c r="I647" t="s">
        <v>1001</v>
      </c>
      <c r="J647" s="11" t="str">
        <f t="shared" si="50"/>
        <v>IC.PU.091201</v>
      </c>
      <c r="K647" s="2" t="s">
        <v>11324</v>
      </c>
      <c r="L647" t="str">
        <f t="shared" si="51"/>
        <v xml:space="preserve">     None</v>
      </c>
      <c r="M647" s="12" t="str">
        <f t="shared" si="52"/>
        <v>PI.IC.PU.091201.01</v>
      </c>
      <c r="N647" s="12"/>
      <c r="O647" s="12" t="str">
        <f t="shared" si="53"/>
        <v>PH.IC.PU.091201.01</v>
      </c>
      <c r="Q647" s="12" t="str">
        <f t="shared" si="54"/>
        <v>CL.IC.PU.091201.01</v>
      </c>
    </row>
    <row r="648" spans="1:19" ht="15">
      <c r="A648" t="s">
        <v>7831</v>
      </c>
      <c r="C648" s="2" t="s">
        <v>10095</v>
      </c>
      <c r="E648" s="2" t="s">
        <v>11023</v>
      </c>
      <c r="F648" t="s">
        <v>8374</v>
      </c>
      <c r="G648" t="s">
        <v>1773</v>
      </c>
      <c r="H648" s="22" t="s">
        <v>1398</v>
      </c>
      <c r="I648" t="s">
        <v>3343</v>
      </c>
      <c r="J648" s="11" t="str">
        <f t="shared" si="50"/>
        <v>IC.PU.091202</v>
      </c>
      <c r="K648" s="2" t="s">
        <v>1192</v>
      </c>
      <c r="L648" t="str">
        <f t="shared" si="51"/>
        <v xml:space="preserve">     Sutured</v>
      </c>
      <c r="M648" s="12" t="str">
        <f t="shared" si="52"/>
        <v>PI.IC.PU.091202.01</v>
      </c>
      <c r="N648" s="12"/>
      <c r="O648" s="12" t="str">
        <f t="shared" si="53"/>
        <v>PH.IC.PU.091202.01</v>
      </c>
      <c r="Q648" s="12" t="str">
        <f t="shared" si="54"/>
        <v>CL.IC.PU.091202.01</v>
      </c>
    </row>
    <row r="649" spans="1:19" ht="15">
      <c r="A649" t="s">
        <v>7831</v>
      </c>
      <c r="C649" s="2" t="s">
        <v>10095</v>
      </c>
      <c r="E649" s="2" t="s">
        <v>11023</v>
      </c>
      <c r="F649" t="s">
        <v>8374</v>
      </c>
      <c r="G649" t="s">
        <v>8098</v>
      </c>
      <c r="H649" s="22" t="s">
        <v>1400</v>
      </c>
      <c r="I649" t="s">
        <v>1772</v>
      </c>
      <c r="J649" s="11" t="str">
        <f t="shared" si="50"/>
        <v>IC.PU.091203</v>
      </c>
      <c r="K649" s="2" t="s">
        <v>1192</v>
      </c>
      <c r="L649" t="str">
        <f t="shared" si="51"/>
        <v xml:space="preserve">     Commercial device</v>
      </c>
      <c r="M649" s="12" t="str">
        <f t="shared" si="52"/>
        <v>PI.IC.PU.091203.01</v>
      </c>
      <c r="N649" s="12"/>
      <c r="O649" s="12" t="str">
        <f t="shared" si="53"/>
        <v>PH.IC.PU.091203.01</v>
      </c>
      <c r="Q649" s="12" t="str">
        <f t="shared" si="54"/>
        <v>CL.IC.PU.091203.01</v>
      </c>
    </row>
    <row r="650" spans="1:19" ht="15">
      <c r="A650" t="s">
        <v>7831</v>
      </c>
      <c r="C650" s="2" t="s">
        <v>10095</v>
      </c>
      <c r="D650" t="s">
        <v>8099</v>
      </c>
      <c r="E650" s="2" t="s">
        <v>8201</v>
      </c>
      <c r="F650" t="s">
        <v>8374</v>
      </c>
      <c r="G650" t="s">
        <v>8100</v>
      </c>
      <c r="H650" s="22" t="s">
        <v>1396</v>
      </c>
      <c r="I650" t="s">
        <v>8101</v>
      </c>
      <c r="J650" s="11" t="str">
        <f t="shared" si="50"/>
        <v>IC.PU.091301</v>
      </c>
      <c r="K650" s="2" t="s">
        <v>1192</v>
      </c>
      <c r="L650" t="str">
        <f t="shared" si="51"/>
        <v xml:space="preserve">     Chest tube connection banded</v>
      </c>
      <c r="M650" s="12" t="str">
        <f t="shared" si="52"/>
        <v>PI.IC.PU.091301.01</v>
      </c>
      <c r="N650" s="12"/>
      <c r="O650" s="12" t="str">
        <f t="shared" si="53"/>
        <v>PH.IC.PU.091301.01</v>
      </c>
      <c r="Q650" s="12" t="str">
        <f t="shared" si="54"/>
        <v>CL.IC.PU.091301.01</v>
      </c>
    </row>
    <row r="651" spans="1:19" ht="15">
      <c r="A651" t="s">
        <v>7831</v>
      </c>
      <c r="C651" s="2" t="s">
        <v>10095</v>
      </c>
      <c r="E651" s="2" t="s">
        <v>8201</v>
      </c>
      <c r="F651" t="s">
        <v>8374</v>
      </c>
      <c r="G651" t="s">
        <v>8102</v>
      </c>
      <c r="H651" s="22" t="s">
        <v>1398</v>
      </c>
      <c r="I651" t="s">
        <v>8103</v>
      </c>
      <c r="J651" s="11" t="str">
        <f t="shared" si="50"/>
        <v>IC.PU.091302</v>
      </c>
      <c r="K651" s="2" t="s">
        <v>1192</v>
      </c>
      <c r="L651" t="str">
        <f t="shared" si="51"/>
        <v xml:space="preserve">     Chest tube bands replaced</v>
      </c>
      <c r="M651" s="12" t="str">
        <f t="shared" si="52"/>
        <v>PI.IC.PU.091302.01</v>
      </c>
      <c r="N651" s="12"/>
      <c r="O651" s="12" t="str">
        <f t="shared" si="53"/>
        <v>PH.IC.PU.091302.01</v>
      </c>
      <c r="Q651" s="12" t="str">
        <f t="shared" si="54"/>
        <v>CL.IC.PU.091302.01</v>
      </c>
    </row>
    <row r="652" spans="1:19" ht="15">
      <c r="A652" t="s">
        <v>7831</v>
      </c>
      <c r="C652" s="2" t="s">
        <v>10095</v>
      </c>
      <c r="D652" t="s">
        <v>5457</v>
      </c>
      <c r="E652" s="2" t="s">
        <v>9621</v>
      </c>
      <c r="F652" t="s">
        <v>8374</v>
      </c>
      <c r="G652" t="s">
        <v>2686</v>
      </c>
      <c r="H652" s="22" t="s">
        <v>1396</v>
      </c>
      <c r="I652" t="s">
        <v>2687</v>
      </c>
      <c r="J652" s="11" t="str">
        <f t="shared" si="50"/>
        <v>IC.PU.091401</v>
      </c>
      <c r="K652" s="2" t="s">
        <v>1192</v>
      </c>
      <c r="L652" t="str">
        <f t="shared" si="51"/>
        <v xml:space="preserve">     Within normal limits</v>
      </c>
      <c r="M652" s="12" t="str">
        <f t="shared" si="52"/>
        <v>PI.IC.PU.091401.01</v>
      </c>
      <c r="N652" s="12"/>
      <c r="O652" s="12" t="str">
        <f t="shared" si="53"/>
        <v>PH.IC.PU.091401.01</v>
      </c>
      <c r="Q652" s="12" t="str">
        <f t="shared" si="54"/>
        <v>CL.IC.PU.091401.01</v>
      </c>
    </row>
    <row r="653" spans="1:19" ht="15">
      <c r="A653" t="s">
        <v>7831</v>
      </c>
      <c r="C653" s="2" t="s">
        <v>10095</v>
      </c>
      <c r="E653" s="2" t="s">
        <v>9621</v>
      </c>
      <c r="F653" t="s">
        <v>8374</v>
      </c>
      <c r="G653" t="s">
        <v>1540</v>
      </c>
      <c r="H653" s="22" t="s">
        <v>1398</v>
      </c>
      <c r="I653" t="s">
        <v>1541</v>
      </c>
      <c r="J653" s="11" t="str">
        <f t="shared" si="50"/>
        <v>IC.PU.091402</v>
      </c>
      <c r="K653" s="2" t="s">
        <v>1192</v>
      </c>
      <c r="L653" t="str">
        <f t="shared" si="51"/>
        <v xml:space="preserve">     Swelling</v>
      </c>
      <c r="M653" s="12" t="str">
        <f t="shared" si="52"/>
        <v>PI.IC.PU.091402.01</v>
      </c>
      <c r="N653" s="12"/>
      <c r="O653" s="12" t="str">
        <f t="shared" si="53"/>
        <v>PH.IC.PU.091402.01</v>
      </c>
      <c r="Q653" s="12" t="str">
        <f t="shared" si="54"/>
        <v>CL.IC.PU.091402.01</v>
      </c>
    </row>
    <row r="654" spans="1:19" ht="15">
      <c r="A654" t="s">
        <v>7831</v>
      </c>
      <c r="C654" s="2" t="s">
        <v>10095</v>
      </c>
      <c r="E654" s="2" t="s">
        <v>9621</v>
      </c>
      <c r="F654" t="s">
        <v>8374</v>
      </c>
      <c r="G654" t="s">
        <v>1532</v>
      </c>
      <c r="H654" s="22" t="s">
        <v>1400</v>
      </c>
      <c r="I654" t="s">
        <v>1533</v>
      </c>
      <c r="J654" s="11" t="str">
        <f t="shared" ref="J654:J726" si="55">CONCATENATE("IC.PU.",C654,E654,H654)</f>
        <v>IC.PU.091403</v>
      </c>
      <c r="K654" s="2" t="s">
        <v>1192</v>
      </c>
      <c r="L654" t="str">
        <f t="shared" ref="L654:L726" si="56">G654</f>
        <v xml:space="preserve">     Hematoma</v>
      </c>
      <c r="M654" s="12" t="str">
        <f t="shared" ref="M654:M726" si="57">CONCATENATE("PI.",J654,".",K654)</f>
        <v>PI.IC.PU.091403.01</v>
      </c>
      <c r="N654" s="12"/>
      <c r="O654" s="12" t="str">
        <f t="shared" ref="O654:O726" si="58">CONCATENATE("PH.",J654,".",K654)</f>
        <v>PH.IC.PU.091403.01</v>
      </c>
      <c r="Q654" s="12" t="str">
        <f t="shared" ref="Q654:Q726" si="59">CONCATENATE("CL.",J654,".",K654)</f>
        <v>CL.IC.PU.091403.01</v>
      </c>
    </row>
    <row r="655" spans="1:19" ht="15">
      <c r="A655" t="s">
        <v>7831</v>
      </c>
      <c r="C655" s="2" t="s">
        <v>10095</v>
      </c>
      <c r="E655" s="2" t="s">
        <v>9621</v>
      </c>
      <c r="F655" t="s">
        <v>8374</v>
      </c>
      <c r="G655" t="s">
        <v>2692</v>
      </c>
      <c r="H655" s="22" t="s">
        <v>1402</v>
      </c>
      <c r="I655" t="s">
        <v>2693</v>
      </c>
      <c r="J655" s="11" t="str">
        <f t="shared" si="55"/>
        <v>IC.PU.091404</v>
      </c>
      <c r="K655" s="2" t="s">
        <v>1192</v>
      </c>
      <c r="L655" t="str">
        <f t="shared" si="56"/>
        <v xml:space="preserve">     Bruising</v>
      </c>
      <c r="M655" s="12" t="str">
        <f t="shared" si="57"/>
        <v>PI.IC.PU.091404.01</v>
      </c>
      <c r="N655" s="12"/>
      <c r="O655" s="12" t="str">
        <f t="shared" si="58"/>
        <v>PH.IC.PU.091404.01</v>
      </c>
      <c r="Q655" s="12" t="str">
        <f t="shared" si="59"/>
        <v>CL.IC.PU.091404.01</v>
      </c>
    </row>
    <row r="656" spans="1:19" ht="15">
      <c r="A656" t="s">
        <v>7831</v>
      </c>
      <c r="C656" s="2" t="s">
        <v>10095</v>
      </c>
      <c r="E656" s="2" t="s">
        <v>9621</v>
      </c>
      <c r="F656" t="s">
        <v>8374</v>
      </c>
      <c r="G656" t="s">
        <v>8104</v>
      </c>
      <c r="H656" s="22" t="s">
        <v>1404</v>
      </c>
      <c r="I656" t="s">
        <v>8105</v>
      </c>
      <c r="J656" s="11" t="str">
        <f t="shared" si="55"/>
        <v>IC.PU.091405</v>
      </c>
      <c r="K656" s="2" t="s">
        <v>1192</v>
      </c>
      <c r="L656" t="str">
        <f t="shared" si="56"/>
        <v xml:space="preserve">     Crepitus:  specify extent</v>
      </c>
      <c r="M656" s="12" t="str">
        <f t="shared" si="57"/>
        <v>PI.IC.PU.091405.01</v>
      </c>
      <c r="N656" s="12"/>
      <c r="O656" s="12" t="str">
        <f t="shared" si="58"/>
        <v>PH.IC.PU.091405.01</v>
      </c>
      <c r="Q656" s="12" t="str">
        <f t="shared" si="59"/>
        <v>CL.IC.PU.091405.01</v>
      </c>
    </row>
    <row r="657" spans="1:25" ht="15">
      <c r="A657" t="s">
        <v>7831</v>
      </c>
      <c r="C657" s="2" t="s">
        <v>10095</v>
      </c>
      <c r="E657" s="2" t="s">
        <v>9621</v>
      </c>
      <c r="F657" t="s">
        <v>8374</v>
      </c>
      <c r="G657" t="s">
        <v>2696</v>
      </c>
      <c r="H657" s="22" t="s">
        <v>1406</v>
      </c>
      <c r="I657" t="s">
        <v>1224</v>
      </c>
      <c r="J657" s="11" t="str">
        <f t="shared" si="55"/>
        <v>IC.PU.091406</v>
      </c>
      <c r="K657" s="2" t="s">
        <v>1192</v>
      </c>
      <c r="L657" t="str">
        <f t="shared" si="56"/>
        <v xml:space="preserve">     Unable to assess due to dressing</v>
      </c>
      <c r="M657" s="12" t="str">
        <f t="shared" si="57"/>
        <v>PI.IC.PU.091406.01</v>
      </c>
      <c r="N657" s="12"/>
      <c r="O657" s="12" t="str">
        <f t="shared" si="58"/>
        <v>PH.IC.PU.091406.01</v>
      </c>
      <c r="Q657" s="12" t="str">
        <f t="shared" si="59"/>
        <v>CL.IC.PU.091406.01</v>
      </c>
    </row>
    <row r="658" spans="1:25" ht="15">
      <c r="A658" t="s">
        <v>7831</v>
      </c>
      <c r="C658" s="2" t="s">
        <v>10095</v>
      </c>
      <c r="E658" s="2" t="s">
        <v>9621</v>
      </c>
      <c r="F658" t="s">
        <v>8374</v>
      </c>
      <c r="G658" t="s">
        <v>2684</v>
      </c>
      <c r="H658" s="22" t="s">
        <v>1419</v>
      </c>
      <c r="I658" t="s">
        <v>2971</v>
      </c>
      <c r="J658" s="11" t="str">
        <f t="shared" si="55"/>
        <v>IC.PU.091407</v>
      </c>
      <c r="K658" s="2" t="s">
        <v>1192</v>
      </c>
      <c r="L658" t="str">
        <f t="shared" si="56"/>
        <v xml:space="preserve">     Other: specify</v>
      </c>
      <c r="M658" s="12" t="str">
        <f t="shared" si="57"/>
        <v>PI.IC.PU.091407.01</v>
      </c>
      <c r="N658" s="12"/>
      <c r="O658" s="12" t="str">
        <f t="shared" si="58"/>
        <v>PH.IC.PU.091407.01</v>
      </c>
      <c r="Q658" s="12" t="str">
        <f t="shared" si="59"/>
        <v>CL.IC.PU.091407.01</v>
      </c>
    </row>
    <row r="659" spans="1:25" ht="15">
      <c r="A659" t="s">
        <v>7831</v>
      </c>
      <c r="C659" s="2" t="s">
        <v>10095</v>
      </c>
      <c r="E659" s="2" t="s">
        <v>9621</v>
      </c>
      <c r="F659" t="s">
        <v>8374</v>
      </c>
      <c r="G659" t="s">
        <v>1530</v>
      </c>
      <c r="H659" s="22" t="s">
        <v>1550</v>
      </c>
      <c r="I659" t="s">
        <v>1531</v>
      </c>
      <c r="J659" s="11" t="str">
        <f t="shared" si="55"/>
        <v>IC.PU.091408</v>
      </c>
      <c r="K659" s="2" t="s">
        <v>1192</v>
      </c>
      <c r="L659" t="str">
        <f t="shared" si="56"/>
        <v xml:space="preserve">     Erythema</v>
      </c>
      <c r="M659" s="12" t="str">
        <f t="shared" si="57"/>
        <v>PI.IC.PU.091408.01</v>
      </c>
      <c r="N659" s="12"/>
      <c r="O659" s="12" t="str">
        <f t="shared" si="58"/>
        <v>PH.IC.PU.091408.01</v>
      </c>
      <c r="Q659" s="12" t="str">
        <f t="shared" si="59"/>
        <v>CL.IC.PU.091408.01</v>
      </c>
    </row>
    <row r="660" spans="1:25" ht="15">
      <c r="A660" t="s">
        <v>7831</v>
      </c>
      <c r="C660" s="2" t="s">
        <v>10095</v>
      </c>
      <c r="D660" t="s">
        <v>3103</v>
      </c>
      <c r="E660" s="2" t="s">
        <v>6135</v>
      </c>
      <c r="F660" t="s">
        <v>8375</v>
      </c>
      <c r="G660" t="s">
        <v>8107</v>
      </c>
      <c r="H660" s="22" t="s">
        <v>1396</v>
      </c>
      <c r="I660" t="s">
        <v>8108</v>
      </c>
      <c r="J660" s="11" t="str">
        <f t="shared" si="55"/>
        <v>IC.PU.091501</v>
      </c>
      <c r="K660" s="2" t="s">
        <v>1192</v>
      </c>
      <c r="L660" t="str">
        <f t="shared" si="56"/>
        <v>Negative 20 centimeters</v>
      </c>
      <c r="M660" s="12" t="str">
        <f t="shared" si="57"/>
        <v>PI.IC.PU.091501.01</v>
      </c>
      <c r="N660" s="12"/>
      <c r="O660" s="12" t="str">
        <f t="shared" si="58"/>
        <v>PH.IC.PU.091501.01</v>
      </c>
      <c r="Q660" s="12" t="str">
        <f t="shared" si="59"/>
        <v>CL.IC.PU.091501.01</v>
      </c>
    </row>
    <row r="661" spans="1:25" ht="15">
      <c r="A661" t="s">
        <v>7831</v>
      </c>
      <c r="C661" s="2" t="s">
        <v>10095</v>
      </c>
      <c r="E661" s="2" t="s">
        <v>6135</v>
      </c>
      <c r="F661" t="s">
        <v>8375</v>
      </c>
      <c r="G661" t="s">
        <v>8109</v>
      </c>
      <c r="H661" s="22" t="s">
        <v>1398</v>
      </c>
      <c r="I661" t="s">
        <v>8110</v>
      </c>
      <c r="J661" s="11" t="str">
        <f t="shared" si="55"/>
        <v>IC.PU.091502</v>
      </c>
      <c r="K661" s="2" t="s">
        <v>1192</v>
      </c>
      <c r="L661" t="str">
        <f t="shared" si="56"/>
        <v>Water seal</v>
      </c>
      <c r="M661" s="12" t="str">
        <f t="shared" si="57"/>
        <v>PI.IC.PU.091502.01</v>
      </c>
      <c r="N661" s="12"/>
      <c r="O661" s="12" t="str">
        <f t="shared" si="58"/>
        <v>PH.IC.PU.091502.01</v>
      </c>
      <c r="Q661" s="12" t="str">
        <f t="shared" si="59"/>
        <v>CL.IC.PU.091502.01</v>
      </c>
    </row>
    <row r="662" spans="1:25" ht="15">
      <c r="A662" t="s">
        <v>7831</v>
      </c>
      <c r="C662" s="2" t="s">
        <v>10095</v>
      </c>
      <c r="E662" s="2" t="s">
        <v>6135</v>
      </c>
      <c r="F662" t="s">
        <v>8375</v>
      </c>
      <c r="G662" t="s">
        <v>8111</v>
      </c>
      <c r="H662" s="22" t="s">
        <v>1400</v>
      </c>
      <c r="I662" t="s">
        <v>8112</v>
      </c>
      <c r="J662" s="11" t="str">
        <f t="shared" si="55"/>
        <v>IC.PU.091503</v>
      </c>
      <c r="K662" s="2" t="s">
        <v>1192</v>
      </c>
      <c r="L662" t="str">
        <f t="shared" si="56"/>
        <v>Negative 10 centimeters</v>
      </c>
      <c r="M662" s="12" t="str">
        <f t="shared" si="57"/>
        <v>PI.IC.PU.091503.01</v>
      </c>
      <c r="N662" s="12"/>
      <c r="O662" s="12" t="str">
        <f t="shared" si="58"/>
        <v>PH.IC.PU.091503.01</v>
      </c>
      <c r="Q662" s="12" t="str">
        <f t="shared" si="59"/>
        <v>CL.IC.PU.091503.01</v>
      </c>
    </row>
    <row r="663" spans="1:25" ht="15">
      <c r="A663" t="s">
        <v>7831</v>
      </c>
      <c r="C663" s="2" t="s">
        <v>10095</v>
      </c>
      <c r="E663" s="2" t="s">
        <v>6135</v>
      </c>
      <c r="F663" t="s">
        <v>8375</v>
      </c>
      <c r="G663" t="s">
        <v>8119</v>
      </c>
      <c r="H663" s="22" t="s">
        <v>1402</v>
      </c>
      <c r="I663" t="s">
        <v>8120</v>
      </c>
      <c r="J663" s="11" t="str">
        <f t="shared" si="55"/>
        <v>IC.PU.091504</v>
      </c>
      <c r="K663" s="2" t="s">
        <v>1192</v>
      </c>
      <c r="L663" t="str">
        <f t="shared" si="56"/>
        <v>Negative 30 centimeters</v>
      </c>
      <c r="M663" s="12" t="str">
        <f t="shared" si="57"/>
        <v>PI.IC.PU.091504.01</v>
      </c>
      <c r="N663" s="12"/>
      <c r="O663" s="12" t="str">
        <f t="shared" si="58"/>
        <v>PH.IC.PU.091504.01</v>
      </c>
      <c r="Q663" s="12" t="str">
        <f t="shared" si="59"/>
        <v>CL.IC.PU.091504.01</v>
      </c>
    </row>
    <row r="664" spans="1:25" ht="15">
      <c r="A664" t="s">
        <v>7831</v>
      </c>
      <c r="C664" s="2" t="s">
        <v>10095</v>
      </c>
      <c r="E664" s="2" t="s">
        <v>6135</v>
      </c>
      <c r="F664" t="s">
        <v>8375</v>
      </c>
      <c r="G664" t="s">
        <v>8287</v>
      </c>
      <c r="H664" s="22" t="s">
        <v>1404</v>
      </c>
      <c r="I664" t="s">
        <v>8288</v>
      </c>
      <c r="J664" s="11" t="str">
        <f t="shared" si="55"/>
        <v>IC.PU.091505</v>
      </c>
      <c r="K664" s="2" t="s">
        <v>1192</v>
      </c>
      <c r="L664" t="str">
        <f t="shared" si="56"/>
        <v>Negative 40 centimeters</v>
      </c>
      <c r="M664" s="12" t="str">
        <f t="shared" si="57"/>
        <v>PI.IC.PU.091505.01</v>
      </c>
      <c r="N664" s="12"/>
      <c r="O664" s="12" t="str">
        <f t="shared" si="58"/>
        <v>PH.IC.PU.091505.01</v>
      </c>
      <c r="Q664" s="12" t="str">
        <f t="shared" si="59"/>
        <v>CL.IC.PU.091505.01</v>
      </c>
    </row>
    <row r="665" spans="1:25" ht="15">
      <c r="A665" t="s">
        <v>7831</v>
      </c>
      <c r="C665" s="2" t="s">
        <v>10095</v>
      </c>
      <c r="E665" s="2" t="s">
        <v>6135</v>
      </c>
      <c r="F665" t="s">
        <v>8375</v>
      </c>
      <c r="G665" t="s">
        <v>8285</v>
      </c>
      <c r="H665" s="22" t="s">
        <v>1406</v>
      </c>
      <c r="I665" t="s">
        <v>3187</v>
      </c>
      <c r="J665" s="11" t="str">
        <f t="shared" si="55"/>
        <v>IC.PU.091506</v>
      </c>
      <c r="K665" s="2" t="s">
        <v>1192</v>
      </c>
      <c r="L665" t="str">
        <f t="shared" si="56"/>
        <v xml:space="preserve">Gravity </v>
      </c>
      <c r="M665" s="12" t="str">
        <f t="shared" si="57"/>
        <v>PI.IC.PU.091506.01</v>
      </c>
      <c r="N665" s="12"/>
      <c r="O665" s="12" t="str">
        <f t="shared" si="58"/>
        <v>PH.IC.PU.091506.01</v>
      </c>
      <c r="Q665" s="12" t="str">
        <f t="shared" si="59"/>
        <v>CL.IC.PU.091506.01</v>
      </c>
    </row>
    <row r="666" spans="1:25" ht="15">
      <c r="A666" t="s">
        <v>7831</v>
      </c>
      <c r="C666" s="2" t="s">
        <v>10095</v>
      </c>
      <c r="E666" s="2" t="s">
        <v>6135</v>
      </c>
      <c r="F666" t="s">
        <v>8375</v>
      </c>
      <c r="G666" t="s">
        <v>2956</v>
      </c>
      <c r="H666" s="22" t="s">
        <v>1419</v>
      </c>
      <c r="I666" t="s">
        <v>2956</v>
      </c>
      <c r="J666" s="11" t="str">
        <f t="shared" si="55"/>
        <v>IC.PU.091507</v>
      </c>
      <c r="K666" s="2" t="s">
        <v>1192</v>
      </c>
      <c r="L666" t="str">
        <f t="shared" si="56"/>
        <v>Clamped</v>
      </c>
      <c r="M666" s="12" t="str">
        <f t="shared" si="57"/>
        <v>PI.IC.PU.091507.01</v>
      </c>
      <c r="N666" s="12"/>
      <c r="O666" s="12" t="str">
        <f t="shared" si="58"/>
        <v>PH.IC.PU.091507.01</v>
      </c>
      <c r="Q666" s="12" t="str">
        <f t="shared" si="59"/>
        <v>CL.IC.PU.091507.01</v>
      </c>
    </row>
    <row r="667" spans="1:25" ht="15">
      <c r="A667" t="s">
        <v>7831</v>
      </c>
      <c r="C667" s="2" t="s">
        <v>10095</v>
      </c>
      <c r="E667" s="2" t="s">
        <v>6135</v>
      </c>
      <c r="F667" t="s">
        <v>8375</v>
      </c>
      <c r="G667" t="s">
        <v>2971</v>
      </c>
      <c r="H667" s="22" t="s">
        <v>1550</v>
      </c>
      <c r="I667" t="s">
        <v>930</v>
      </c>
      <c r="J667" s="11" t="str">
        <f t="shared" si="55"/>
        <v>IC.PU.091508</v>
      </c>
      <c r="K667" s="2" t="s">
        <v>1192</v>
      </c>
      <c r="L667" t="str">
        <f t="shared" si="56"/>
        <v>Other: specify</v>
      </c>
      <c r="M667" s="12" t="str">
        <f t="shared" si="57"/>
        <v>PI.IC.PU.091508.01</v>
      </c>
      <c r="N667" s="12"/>
      <c r="O667" s="12" t="str">
        <f t="shared" si="58"/>
        <v>PH.IC.PU.091508.01</v>
      </c>
      <c r="Q667" s="12" t="str">
        <f t="shared" si="59"/>
        <v>CL.IC.PU.091508.01</v>
      </c>
    </row>
    <row r="668" spans="1:25" ht="15">
      <c r="A668" t="s">
        <v>7831</v>
      </c>
      <c r="C668" s="2" t="s">
        <v>11278</v>
      </c>
      <c r="D668" t="s">
        <v>11266</v>
      </c>
      <c r="E668" s="2" t="s">
        <v>11265</v>
      </c>
      <c r="F668" t="s">
        <v>11279</v>
      </c>
      <c r="G668" t="s">
        <v>11268</v>
      </c>
      <c r="H668" s="22" t="s">
        <v>11269</v>
      </c>
      <c r="I668" t="s">
        <v>11270</v>
      </c>
      <c r="J668" s="11" t="str">
        <f t="shared" si="55"/>
        <v>IC.PU.091601</v>
      </c>
      <c r="K668" s="2" t="s">
        <v>1192</v>
      </c>
      <c r="L668" t="str">
        <f t="shared" si="56"/>
        <v>Insertion Date</v>
      </c>
      <c r="M668" s="12" t="str">
        <f t="shared" si="57"/>
        <v>PI.IC.PU.091601.01</v>
      </c>
      <c r="N668" s="12"/>
      <c r="O668" s="12" t="str">
        <f t="shared" si="58"/>
        <v>PH.IC.PU.091601.01</v>
      </c>
      <c r="Q668" s="12" t="str">
        <f t="shared" si="59"/>
        <v>CL.IC.PU.091601.01</v>
      </c>
      <c r="V668" t="s">
        <v>11140</v>
      </c>
      <c r="W668">
        <v>1052</v>
      </c>
    </row>
    <row r="669" spans="1:25" s="78" customFormat="1" ht="15">
      <c r="A669" s="88" t="s">
        <v>7831</v>
      </c>
      <c r="B669" s="92" t="s">
        <v>359</v>
      </c>
      <c r="C669" s="2" t="s">
        <v>11566</v>
      </c>
      <c r="D669" s="88" t="s">
        <v>5052</v>
      </c>
      <c r="E669" s="91" t="s">
        <v>626</v>
      </c>
      <c r="F669" s="92" t="s">
        <v>361</v>
      </c>
      <c r="G669" s="88" t="s">
        <v>3102</v>
      </c>
      <c r="H669" s="90" t="s">
        <v>433</v>
      </c>
      <c r="I669" s="88" t="s">
        <v>1583</v>
      </c>
      <c r="J669" s="11" t="str">
        <f t="shared" si="55"/>
        <v>IC.PU.091701</v>
      </c>
      <c r="K669" s="2" t="s">
        <v>11683</v>
      </c>
      <c r="L669" t="str">
        <f t="shared" si="56"/>
        <v>Discontinued</v>
      </c>
      <c r="M669" s="12" t="str">
        <f t="shared" si="57"/>
        <v>PI.IC.PU.091701.01</v>
      </c>
      <c r="N669" s="12"/>
      <c r="O669" s="12" t="str">
        <f t="shared" si="58"/>
        <v>PH.IC.PU.091701.01</v>
      </c>
      <c r="P669"/>
      <c r="Q669" s="12" t="str">
        <f t="shared" si="59"/>
        <v>CL.IC.PU.091701.01</v>
      </c>
      <c r="R669" s="88"/>
      <c r="S669" s="88"/>
      <c r="T669" s="88"/>
      <c r="U669" s="88"/>
      <c r="V669" s="88"/>
      <c r="W669" s="88"/>
      <c r="X669" s="78" t="s">
        <v>630</v>
      </c>
      <c r="Y669" s="78">
        <v>1124</v>
      </c>
    </row>
    <row r="670" spans="1:25" s="78" customFormat="1" ht="15">
      <c r="A670" s="88" t="s">
        <v>7831</v>
      </c>
      <c r="B670" s="92" t="s">
        <v>360</v>
      </c>
      <c r="C670" s="2" t="s">
        <v>847</v>
      </c>
      <c r="D670" s="88" t="s">
        <v>5052</v>
      </c>
      <c r="E670" s="91" t="s">
        <v>432</v>
      </c>
      <c r="F670" s="92" t="s">
        <v>361</v>
      </c>
      <c r="G670" s="88" t="s">
        <v>783</v>
      </c>
      <c r="H670" s="90" t="s">
        <v>434</v>
      </c>
      <c r="I670" s="88" t="s">
        <v>784</v>
      </c>
      <c r="J670" s="11" t="str">
        <f t="shared" si="55"/>
        <v>IC.PU.091702</v>
      </c>
      <c r="K670" s="2" t="s">
        <v>11683</v>
      </c>
      <c r="L670" t="str">
        <f t="shared" si="56"/>
        <v>Self Discontinued</v>
      </c>
      <c r="M670" s="12" t="str">
        <f t="shared" si="57"/>
        <v>PI.IC.PU.091702.01</v>
      </c>
      <c r="N670" s="12"/>
      <c r="O670" s="12" t="str">
        <f t="shared" si="58"/>
        <v>PH.IC.PU.091702.01</v>
      </c>
      <c r="P670"/>
      <c r="Q670" s="12" t="str">
        <f t="shared" si="59"/>
        <v>CL.IC.PU.091702.01</v>
      </c>
      <c r="R670" s="88"/>
      <c r="S670" s="88"/>
      <c r="T670" s="88"/>
      <c r="U670" s="88"/>
      <c r="V670" s="88"/>
      <c r="W670" s="88"/>
      <c r="X670" s="78" t="s">
        <v>741</v>
      </c>
      <c r="Y670" s="78">
        <v>1124</v>
      </c>
    </row>
    <row r="671" spans="1:25" ht="15">
      <c r="A671" t="s">
        <v>7831</v>
      </c>
      <c r="B671" t="s">
        <v>8532</v>
      </c>
      <c r="C671" s="2" t="s">
        <v>10905</v>
      </c>
      <c r="D671" t="s">
        <v>8216</v>
      </c>
      <c r="E671" s="2" t="s">
        <v>1192</v>
      </c>
      <c r="F671" t="s">
        <v>7508</v>
      </c>
      <c r="G671" t="s">
        <v>8217</v>
      </c>
      <c r="H671" s="22" t="s">
        <v>1396</v>
      </c>
      <c r="I671" t="s">
        <v>2790</v>
      </c>
      <c r="J671" s="11" t="str">
        <f t="shared" si="55"/>
        <v>IC.PU.100101</v>
      </c>
      <c r="K671" s="2" t="s">
        <v>1192</v>
      </c>
      <c r="L671" t="str">
        <f t="shared" si="56"/>
        <v xml:space="preserve">     Absent/None</v>
      </c>
      <c r="M671" s="12" t="str">
        <f t="shared" si="57"/>
        <v>PI.IC.PU.100101.01</v>
      </c>
      <c r="N671" s="12"/>
      <c r="O671" s="12" t="str">
        <f t="shared" si="58"/>
        <v>PH.IC.PU.100101.01</v>
      </c>
      <c r="Q671" s="12" t="str">
        <f t="shared" si="59"/>
        <v>CL.IC.PU.100101.01</v>
      </c>
    </row>
    <row r="672" spans="1:25" ht="15">
      <c r="A672" t="s">
        <v>7831</v>
      </c>
      <c r="C672" s="2" t="s">
        <v>10905</v>
      </c>
      <c r="E672" s="2" t="s">
        <v>1192</v>
      </c>
      <c r="F672" t="s">
        <v>7508</v>
      </c>
      <c r="G672" t="s">
        <v>8218</v>
      </c>
      <c r="H672" s="22" t="s">
        <v>1398</v>
      </c>
      <c r="I672" t="s">
        <v>8219</v>
      </c>
      <c r="J672" s="11" t="str">
        <f t="shared" si="55"/>
        <v>IC.PU.100102</v>
      </c>
      <c r="K672" s="2" t="s">
        <v>1192</v>
      </c>
      <c r="L672" t="str">
        <f t="shared" si="56"/>
        <v xml:space="preserve">     Seldom</v>
      </c>
      <c r="M672" s="12" t="str">
        <f t="shared" si="57"/>
        <v>PI.IC.PU.100102.01</v>
      </c>
      <c r="N672" s="12"/>
      <c r="O672" s="12" t="str">
        <f t="shared" si="58"/>
        <v>PH.IC.PU.100102.01</v>
      </c>
      <c r="Q672" s="12" t="str">
        <f t="shared" si="59"/>
        <v>CL.IC.PU.100102.01</v>
      </c>
    </row>
    <row r="673" spans="1:19" ht="15">
      <c r="A673" t="s">
        <v>7831</v>
      </c>
      <c r="C673" s="2" t="s">
        <v>10905</v>
      </c>
      <c r="E673" s="2" t="s">
        <v>1192</v>
      </c>
      <c r="F673" t="s">
        <v>7508</v>
      </c>
      <c r="G673" t="s">
        <v>8220</v>
      </c>
      <c r="H673" s="22" t="s">
        <v>1400</v>
      </c>
      <c r="I673" t="s">
        <v>8221</v>
      </c>
      <c r="J673" s="11" t="str">
        <f t="shared" si="55"/>
        <v>IC.PU.100103</v>
      </c>
      <c r="K673" s="2" t="s">
        <v>1192</v>
      </c>
      <c r="L673" t="str">
        <f t="shared" si="56"/>
        <v xml:space="preserve">     Often</v>
      </c>
      <c r="M673" s="12" t="str">
        <f t="shared" si="57"/>
        <v>PI.IC.PU.100103.01</v>
      </c>
      <c r="N673" s="12"/>
      <c r="O673" s="12" t="str">
        <f t="shared" si="58"/>
        <v>PH.IC.PU.100103.01</v>
      </c>
      <c r="Q673" s="12" t="str">
        <f t="shared" si="59"/>
        <v>CL.IC.PU.100103.01</v>
      </c>
    </row>
    <row r="674" spans="1:19" ht="15">
      <c r="A674" t="s">
        <v>7831</v>
      </c>
      <c r="C674" s="2" t="s">
        <v>10905</v>
      </c>
      <c r="E674" s="2" t="s">
        <v>1192</v>
      </c>
      <c r="F674" t="s">
        <v>7508</v>
      </c>
      <c r="G674" t="s">
        <v>8222</v>
      </c>
      <c r="H674" s="22" t="s">
        <v>1402</v>
      </c>
      <c r="I674" t="s">
        <v>8060</v>
      </c>
      <c r="J674" s="11" t="str">
        <f t="shared" si="55"/>
        <v>IC.PU.100104</v>
      </c>
      <c r="K674" s="2" t="s">
        <v>1192</v>
      </c>
      <c r="L674" t="str">
        <f t="shared" si="56"/>
        <v xml:space="preserve">     With suctioning</v>
      </c>
      <c r="M674" s="12" t="str">
        <f t="shared" si="57"/>
        <v>PI.IC.PU.100104.01</v>
      </c>
      <c r="N674" s="12"/>
      <c r="O674" s="12" t="str">
        <f t="shared" si="58"/>
        <v>PH.IC.PU.100104.01</v>
      </c>
      <c r="Q674" s="12" t="str">
        <f t="shared" si="59"/>
        <v>CL.IC.PU.100104.01</v>
      </c>
    </row>
    <row r="675" spans="1:19" ht="15">
      <c r="A675" t="s">
        <v>7831</v>
      </c>
      <c r="C675" s="2" t="s">
        <v>10905</v>
      </c>
      <c r="D675" t="s">
        <v>8061</v>
      </c>
      <c r="E675" s="2" t="s">
        <v>923</v>
      </c>
      <c r="F675" t="s">
        <v>7508</v>
      </c>
      <c r="G675" t="s">
        <v>8062</v>
      </c>
      <c r="H675" s="22" t="s">
        <v>1396</v>
      </c>
      <c r="I675" t="s">
        <v>8063</v>
      </c>
      <c r="J675" s="11" t="str">
        <f t="shared" si="55"/>
        <v>IC.PU.100201</v>
      </c>
      <c r="K675" s="2" t="s">
        <v>1192</v>
      </c>
      <c r="L675" t="str">
        <f t="shared" si="56"/>
        <v xml:space="preserve">     Average cough</v>
      </c>
      <c r="M675" s="12" t="str">
        <f t="shared" si="57"/>
        <v>PI.IC.PU.100201.01</v>
      </c>
      <c r="N675" s="12"/>
      <c r="O675" s="12" t="str">
        <f t="shared" si="58"/>
        <v>PH.IC.PU.100201.01</v>
      </c>
      <c r="Q675" s="12" t="str">
        <f t="shared" si="59"/>
        <v>CL.IC.PU.100201.01</v>
      </c>
    </row>
    <row r="676" spans="1:19" ht="15">
      <c r="A676" t="s">
        <v>7831</v>
      </c>
      <c r="C676" s="2" t="s">
        <v>10905</v>
      </c>
      <c r="E676" s="2" t="s">
        <v>923</v>
      </c>
      <c r="F676" t="s">
        <v>7508</v>
      </c>
      <c r="G676" t="s">
        <v>8064</v>
      </c>
      <c r="H676" s="22" t="s">
        <v>1398</v>
      </c>
      <c r="I676" t="s">
        <v>8065</v>
      </c>
      <c r="J676" s="11" t="str">
        <f t="shared" si="55"/>
        <v>IC.PU.100202</v>
      </c>
      <c r="K676" s="2" t="s">
        <v>1192</v>
      </c>
      <c r="L676" t="str">
        <f t="shared" si="56"/>
        <v xml:space="preserve">     Strong cough</v>
      </c>
      <c r="M676" s="12" t="str">
        <f t="shared" si="57"/>
        <v>PI.IC.PU.100202.01</v>
      </c>
      <c r="N676" s="12"/>
      <c r="O676" s="12" t="str">
        <f t="shared" si="58"/>
        <v>PH.IC.PU.100202.01</v>
      </c>
      <c r="Q676" s="12" t="str">
        <f t="shared" si="59"/>
        <v>CL.IC.PU.100202.01</v>
      </c>
    </row>
    <row r="677" spans="1:19" ht="15">
      <c r="A677" t="s">
        <v>7831</v>
      </c>
      <c r="C677" s="2" t="s">
        <v>10905</v>
      </c>
      <c r="E677" s="2" t="s">
        <v>923</v>
      </c>
      <c r="F677" t="s">
        <v>7508</v>
      </c>
      <c r="G677" t="s">
        <v>8228</v>
      </c>
      <c r="H677" s="22" t="s">
        <v>1400</v>
      </c>
      <c r="I677" t="s">
        <v>8229</v>
      </c>
      <c r="J677" s="11" t="str">
        <f t="shared" si="55"/>
        <v>IC.PU.100203</v>
      </c>
      <c r="K677" s="2" t="s">
        <v>1192</v>
      </c>
      <c r="L677" t="str">
        <f t="shared" si="56"/>
        <v xml:space="preserve">     Weak cough</v>
      </c>
      <c r="M677" s="12" t="str">
        <f t="shared" si="57"/>
        <v>PI.IC.PU.100203.01</v>
      </c>
      <c r="N677" s="12"/>
      <c r="O677" s="12" t="str">
        <f t="shared" si="58"/>
        <v>PH.IC.PU.100203.01</v>
      </c>
      <c r="Q677" s="12" t="str">
        <f t="shared" si="59"/>
        <v>CL.IC.PU.100203.01</v>
      </c>
    </row>
    <row r="678" spans="1:19" ht="15">
      <c r="A678" t="s">
        <v>7831</v>
      </c>
      <c r="C678" s="2" t="s">
        <v>10905</v>
      </c>
      <c r="E678" s="2" t="s">
        <v>923</v>
      </c>
      <c r="F678" t="s">
        <v>7508</v>
      </c>
      <c r="G678" t="s">
        <v>8230</v>
      </c>
      <c r="H678" s="22" t="s">
        <v>1402</v>
      </c>
      <c r="I678" t="s">
        <v>8231</v>
      </c>
      <c r="J678" s="11" t="str">
        <f t="shared" si="55"/>
        <v>IC.PU.100204</v>
      </c>
      <c r="K678" s="2" t="s">
        <v>1192</v>
      </c>
      <c r="L678" t="str">
        <f t="shared" si="56"/>
        <v xml:space="preserve">     Productive</v>
      </c>
      <c r="M678" s="12" t="str">
        <f t="shared" si="57"/>
        <v>PI.IC.PU.100204.01</v>
      </c>
      <c r="N678" s="12"/>
      <c r="O678" s="12" t="str">
        <f t="shared" si="58"/>
        <v>PH.IC.PU.100204.01</v>
      </c>
      <c r="Q678" s="12" t="str">
        <f t="shared" si="59"/>
        <v>CL.IC.PU.100204.01</v>
      </c>
    </row>
    <row r="679" spans="1:19" ht="15">
      <c r="A679" t="s">
        <v>7831</v>
      </c>
      <c r="C679" s="2" t="s">
        <v>10905</v>
      </c>
      <c r="E679" s="2" t="s">
        <v>923</v>
      </c>
      <c r="F679" t="s">
        <v>7508</v>
      </c>
      <c r="G679" t="s">
        <v>8232</v>
      </c>
      <c r="H679" s="22" t="s">
        <v>1404</v>
      </c>
      <c r="I679" t="s">
        <v>8233</v>
      </c>
      <c r="J679" s="11" t="str">
        <f t="shared" si="55"/>
        <v>IC.PU.100205</v>
      </c>
      <c r="K679" s="2" t="s">
        <v>1192</v>
      </c>
      <c r="L679" t="str">
        <f t="shared" si="56"/>
        <v xml:space="preserve">     Non-productive</v>
      </c>
      <c r="M679" s="12" t="str">
        <f t="shared" si="57"/>
        <v>PI.IC.PU.100205.01</v>
      </c>
      <c r="N679" s="12"/>
      <c r="O679" s="12" t="str">
        <f t="shared" si="58"/>
        <v>PH.IC.PU.100205.01</v>
      </c>
      <c r="Q679" s="12" t="str">
        <f t="shared" si="59"/>
        <v>CL.IC.PU.100205.01</v>
      </c>
    </row>
    <row r="680" spans="1:19" ht="15">
      <c r="A680" t="s">
        <v>7831</v>
      </c>
      <c r="C680" s="2" t="s">
        <v>10905</v>
      </c>
      <c r="D680" t="s">
        <v>3875</v>
      </c>
      <c r="E680" s="2" t="s">
        <v>1202</v>
      </c>
      <c r="F680" t="s">
        <v>7508</v>
      </c>
      <c r="G680" t="s">
        <v>2884</v>
      </c>
      <c r="H680" s="22" t="s">
        <v>1396</v>
      </c>
      <c r="I680" t="s">
        <v>2885</v>
      </c>
      <c r="J680" s="11" t="str">
        <f t="shared" si="55"/>
        <v>IC.PU.100301</v>
      </c>
      <c r="K680" s="2" t="s">
        <v>1192</v>
      </c>
      <c r="L680" t="str">
        <f t="shared" si="56"/>
        <v xml:space="preserve">     Loose</v>
      </c>
      <c r="M680" s="12" t="str">
        <f t="shared" si="57"/>
        <v>PI.IC.PU.100301.01</v>
      </c>
      <c r="N680" s="12"/>
      <c r="O680" s="12" t="str">
        <f t="shared" si="58"/>
        <v>PH.IC.PU.100301.01</v>
      </c>
      <c r="Q680" s="12" t="str">
        <f t="shared" si="59"/>
        <v>CL.IC.PU.100301.01</v>
      </c>
    </row>
    <row r="681" spans="1:19" ht="15">
      <c r="A681" t="s">
        <v>7831</v>
      </c>
      <c r="C681" s="2" t="s">
        <v>10905</v>
      </c>
      <c r="E681" s="2" t="s">
        <v>1202</v>
      </c>
      <c r="F681" t="s">
        <v>7508</v>
      </c>
      <c r="G681" t="s">
        <v>8234</v>
      </c>
      <c r="H681" s="22" t="s">
        <v>1398</v>
      </c>
      <c r="I681" t="s">
        <v>3223</v>
      </c>
      <c r="J681" s="11" t="str">
        <f t="shared" si="55"/>
        <v>IC.PU.100302</v>
      </c>
      <c r="K681" s="2" t="s">
        <v>1192</v>
      </c>
      <c r="L681" t="str">
        <f t="shared" si="56"/>
        <v xml:space="preserve">     Moist</v>
      </c>
      <c r="M681" s="12" t="str">
        <f t="shared" si="57"/>
        <v>PI.IC.PU.100302.01</v>
      </c>
      <c r="N681" s="12"/>
      <c r="O681" s="12" t="str">
        <f t="shared" si="58"/>
        <v>PH.IC.PU.100302.01</v>
      </c>
      <c r="Q681" s="12" t="str">
        <f t="shared" si="59"/>
        <v>CL.IC.PU.100302.01</v>
      </c>
    </row>
    <row r="682" spans="1:19" ht="15">
      <c r="A682" t="s">
        <v>7831</v>
      </c>
      <c r="C682" s="2" t="s">
        <v>10905</v>
      </c>
      <c r="E682" s="2" t="s">
        <v>1202</v>
      </c>
      <c r="F682" t="s">
        <v>7508</v>
      </c>
      <c r="G682" t="s">
        <v>8235</v>
      </c>
      <c r="H682" s="22" t="s">
        <v>1400</v>
      </c>
      <c r="I682" t="s">
        <v>8236</v>
      </c>
      <c r="J682" s="11" t="str">
        <f t="shared" si="55"/>
        <v>IC.PU.100303</v>
      </c>
      <c r="K682" s="2" t="s">
        <v>1192</v>
      </c>
      <c r="L682" t="str">
        <f t="shared" si="56"/>
        <v xml:space="preserve">     Wet</v>
      </c>
      <c r="M682" s="12" t="str">
        <f t="shared" si="57"/>
        <v>PI.IC.PU.100303.01</v>
      </c>
      <c r="N682" s="12"/>
      <c r="O682" s="12" t="str">
        <f t="shared" si="58"/>
        <v>PH.IC.PU.100303.01</v>
      </c>
      <c r="Q682" s="12" t="str">
        <f t="shared" si="59"/>
        <v>CL.IC.PU.100303.01</v>
      </c>
    </row>
    <row r="683" spans="1:19" ht="15">
      <c r="A683" t="s">
        <v>7831</v>
      </c>
      <c r="C683" s="2" t="s">
        <v>10905</v>
      </c>
      <c r="E683" s="2" t="s">
        <v>1202</v>
      </c>
      <c r="F683" t="s">
        <v>7508</v>
      </c>
      <c r="G683" t="s">
        <v>8237</v>
      </c>
      <c r="H683" s="22" t="s">
        <v>1402</v>
      </c>
      <c r="I683" t="s">
        <v>8238</v>
      </c>
      <c r="J683" s="11" t="str">
        <f t="shared" si="55"/>
        <v>IC.PU.100304</v>
      </c>
      <c r="K683" s="2" t="s">
        <v>1192</v>
      </c>
      <c r="L683" t="str">
        <f t="shared" si="56"/>
        <v xml:space="preserve">     Bubbling</v>
      </c>
      <c r="M683" s="12" t="str">
        <f t="shared" si="57"/>
        <v>PI.IC.PU.100304.01</v>
      </c>
      <c r="N683" s="12"/>
      <c r="O683" s="12" t="str">
        <f t="shared" si="58"/>
        <v>PH.IC.PU.100304.01</v>
      </c>
      <c r="Q683" s="12" t="str">
        <f t="shared" si="59"/>
        <v>CL.IC.PU.100304.01</v>
      </c>
    </row>
    <row r="684" spans="1:19" ht="15">
      <c r="A684" t="s">
        <v>7831</v>
      </c>
      <c r="C684" s="2" t="s">
        <v>10905</v>
      </c>
      <c r="E684" s="2" t="s">
        <v>1202</v>
      </c>
      <c r="F684" t="s">
        <v>7508</v>
      </c>
      <c r="G684" t="s">
        <v>8239</v>
      </c>
      <c r="H684" s="22" t="s">
        <v>1404</v>
      </c>
      <c r="I684" t="s">
        <v>3225</v>
      </c>
      <c r="J684" s="11" t="str">
        <f t="shared" si="55"/>
        <v>IC.PU.100305</v>
      </c>
      <c r="K684" s="2" t="s">
        <v>1192</v>
      </c>
      <c r="L684" t="str">
        <f t="shared" si="56"/>
        <v xml:space="preserve">     Dry</v>
      </c>
      <c r="M684" s="12" t="str">
        <f t="shared" si="57"/>
        <v>PI.IC.PU.100305.01</v>
      </c>
      <c r="N684" s="12"/>
      <c r="O684" s="12" t="str">
        <f t="shared" si="58"/>
        <v>PH.IC.PU.100305.01</v>
      </c>
      <c r="Q684" s="12" t="str">
        <f t="shared" si="59"/>
        <v>CL.IC.PU.100305.01</v>
      </c>
    </row>
    <row r="685" spans="1:19" ht="15">
      <c r="A685" t="s">
        <v>7831</v>
      </c>
      <c r="C685" s="2" t="s">
        <v>10905</v>
      </c>
      <c r="E685" s="2" t="s">
        <v>1202</v>
      </c>
      <c r="F685" t="s">
        <v>7508</v>
      </c>
      <c r="G685" t="s">
        <v>8240</v>
      </c>
      <c r="H685" s="22" t="s">
        <v>1406</v>
      </c>
      <c r="I685" t="s">
        <v>8241</v>
      </c>
      <c r="J685" s="11" t="str">
        <f t="shared" si="55"/>
        <v>IC.PU.100306</v>
      </c>
      <c r="K685" s="2" t="s">
        <v>1192</v>
      </c>
      <c r="L685" t="str">
        <f t="shared" si="56"/>
        <v xml:space="preserve">     Hacking</v>
      </c>
      <c r="M685" s="12" t="str">
        <f t="shared" si="57"/>
        <v>PI.IC.PU.100306.01</v>
      </c>
      <c r="N685" s="12"/>
      <c r="O685" s="12" t="str">
        <f t="shared" si="58"/>
        <v>PH.IC.PU.100306.01</v>
      </c>
      <c r="Q685" s="12" t="str">
        <f t="shared" si="59"/>
        <v>CL.IC.PU.100306.01</v>
      </c>
    </row>
    <row r="686" spans="1:19" ht="15">
      <c r="A686" t="s">
        <v>7831</v>
      </c>
      <c r="C686" s="2" t="s">
        <v>10905</v>
      </c>
      <c r="E686" s="2" t="s">
        <v>1202</v>
      </c>
      <c r="F686" t="s">
        <v>7508</v>
      </c>
      <c r="G686" t="s">
        <v>8242</v>
      </c>
      <c r="H686" s="22" t="s">
        <v>1419</v>
      </c>
      <c r="I686" t="s">
        <v>8079</v>
      </c>
      <c r="J686" s="11" t="str">
        <f t="shared" si="55"/>
        <v>IC.PU.100307</v>
      </c>
      <c r="K686" s="2" t="s">
        <v>1192</v>
      </c>
      <c r="L686" t="str">
        <f t="shared" si="56"/>
        <v xml:space="preserve">     Whooping</v>
      </c>
      <c r="M686" s="12" t="str">
        <f t="shared" si="57"/>
        <v>PI.IC.PU.100307.01</v>
      </c>
      <c r="N686" s="12"/>
      <c r="O686" s="12" t="str">
        <f t="shared" si="58"/>
        <v>PH.IC.PU.100307.01</v>
      </c>
      <c r="Q686" s="12" t="str">
        <f t="shared" si="59"/>
        <v>CL.IC.PU.100307.01</v>
      </c>
    </row>
    <row r="687" spans="1:19" ht="15">
      <c r="A687" t="s">
        <v>7831</v>
      </c>
      <c r="C687" s="2" t="s">
        <v>10905</v>
      </c>
      <c r="E687" s="2" t="s">
        <v>1202</v>
      </c>
      <c r="F687" t="s">
        <v>7508</v>
      </c>
      <c r="G687" t="s">
        <v>8080</v>
      </c>
      <c r="H687" s="22" t="s">
        <v>1550</v>
      </c>
      <c r="I687" t="s">
        <v>8081</v>
      </c>
      <c r="J687" s="11" t="str">
        <f t="shared" si="55"/>
        <v>IC.PU.100308</v>
      </c>
      <c r="K687" s="2" t="s">
        <v>1192</v>
      </c>
      <c r="L687" t="str">
        <f t="shared" si="56"/>
        <v xml:space="preserve">     Barking</v>
      </c>
      <c r="M687" s="12" t="str">
        <f t="shared" si="57"/>
        <v>PI.IC.PU.100308.01</v>
      </c>
      <c r="N687" s="12"/>
      <c r="O687" s="12" t="str">
        <f t="shared" si="58"/>
        <v>PH.IC.PU.100308.01</v>
      </c>
      <c r="Q687" s="12" t="str">
        <f t="shared" si="59"/>
        <v>CL.IC.PU.100308.01</v>
      </c>
    </row>
    <row r="688" spans="1:19" ht="15">
      <c r="A688" t="s">
        <v>7831</v>
      </c>
      <c r="C688" s="2" t="s">
        <v>10905</v>
      </c>
      <c r="E688" s="2" t="s">
        <v>1202</v>
      </c>
      <c r="F688" t="s">
        <v>7508</v>
      </c>
      <c r="G688" t="s">
        <v>8414</v>
      </c>
      <c r="H688" s="22" t="s">
        <v>10095</v>
      </c>
      <c r="I688" t="s">
        <v>8414</v>
      </c>
      <c r="J688" s="11" t="str">
        <f t="shared" si="55"/>
        <v>IC.PU.100309</v>
      </c>
      <c r="K688" s="2" t="s">
        <v>1192</v>
      </c>
      <c r="L688" t="str">
        <f t="shared" si="56"/>
        <v>Harsh</v>
      </c>
      <c r="M688" s="12" t="str">
        <f t="shared" si="57"/>
        <v>PI.IC.PU.100309.01</v>
      </c>
      <c r="N688" s="12"/>
      <c r="O688" s="12" t="str">
        <f t="shared" si="58"/>
        <v>PH.IC.PU.100309.01</v>
      </c>
      <c r="Q688" s="12" t="str">
        <f t="shared" si="59"/>
        <v>CL.IC.PU.100309.01</v>
      </c>
      <c r="R688" t="s">
        <v>1141</v>
      </c>
      <c r="S688">
        <v>711</v>
      </c>
    </row>
    <row r="689" spans="1:19" ht="15">
      <c r="A689" t="s">
        <v>7831</v>
      </c>
      <c r="B689" t="s">
        <v>8415</v>
      </c>
      <c r="C689" s="2" t="s">
        <v>8048</v>
      </c>
      <c r="D689" t="s">
        <v>8416</v>
      </c>
      <c r="E689" s="2" t="s">
        <v>11324</v>
      </c>
      <c r="F689" t="s">
        <v>8417</v>
      </c>
      <c r="G689" t="s">
        <v>2806</v>
      </c>
      <c r="H689" s="22" t="s">
        <v>1396</v>
      </c>
      <c r="I689" t="s">
        <v>2806</v>
      </c>
      <c r="J689" s="11" t="str">
        <f t="shared" si="55"/>
        <v>IC.PU.110101</v>
      </c>
      <c r="K689" s="2" t="s">
        <v>1192</v>
      </c>
      <c r="L689" t="str">
        <f t="shared" si="56"/>
        <v>Intact</v>
      </c>
      <c r="M689" s="12" t="str">
        <f t="shared" si="57"/>
        <v>PI.IC.PU.110101.01</v>
      </c>
      <c r="N689" s="12"/>
      <c r="O689" s="12" t="str">
        <f t="shared" si="58"/>
        <v>PH.IC.PU.110101.01</v>
      </c>
      <c r="Q689" s="12" t="str">
        <f t="shared" si="59"/>
        <v>CL.IC.PU.110101.01</v>
      </c>
    </row>
    <row r="690" spans="1:19" ht="15">
      <c r="A690" t="s">
        <v>7831</v>
      </c>
      <c r="C690" s="2" t="s">
        <v>8048</v>
      </c>
      <c r="E690" s="2" t="s">
        <v>1192</v>
      </c>
      <c r="F690" t="s">
        <v>8417</v>
      </c>
      <c r="G690" t="s">
        <v>8418</v>
      </c>
      <c r="H690" s="22" t="s">
        <v>1398</v>
      </c>
      <c r="I690" t="s">
        <v>8418</v>
      </c>
      <c r="J690" s="11" t="str">
        <f t="shared" si="55"/>
        <v>IC.PU.110102</v>
      </c>
      <c r="K690" s="2" t="s">
        <v>1192</v>
      </c>
      <c r="L690" t="str">
        <f t="shared" si="56"/>
        <v>Leak</v>
      </c>
      <c r="M690" s="12" t="str">
        <f t="shared" si="57"/>
        <v>PI.IC.PU.110102.01</v>
      </c>
      <c r="N690" s="12"/>
      <c r="O690" s="12" t="str">
        <f t="shared" si="58"/>
        <v>PH.IC.PU.110102.01</v>
      </c>
      <c r="Q690" s="12" t="str">
        <f t="shared" si="59"/>
        <v>CL.IC.PU.110102.01</v>
      </c>
    </row>
    <row r="691" spans="1:19" ht="15">
      <c r="A691" t="s">
        <v>7831</v>
      </c>
      <c r="C691" s="2" t="s">
        <v>8048</v>
      </c>
      <c r="E691" s="2" t="s">
        <v>1192</v>
      </c>
      <c r="F691" t="s">
        <v>8417</v>
      </c>
      <c r="G691" t="s">
        <v>8419</v>
      </c>
      <c r="H691" s="22" t="s">
        <v>1400</v>
      </c>
      <c r="I691" t="s">
        <v>8250</v>
      </c>
      <c r="J691" s="11" t="str">
        <f t="shared" si="55"/>
        <v>IC.PU.110103</v>
      </c>
      <c r="K691" s="2" t="s">
        <v>1192</v>
      </c>
      <c r="L691" t="str">
        <f t="shared" si="56"/>
        <v>Air added</v>
      </c>
      <c r="M691" s="12" t="str">
        <f t="shared" si="57"/>
        <v>PI.IC.PU.110103.01</v>
      </c>
      <c r="N691" s="12"/>
      <c r="O691" s="12" t="str">
        <f t="shared" si="58"/>
        <v>PH.IC.PU.110103.01</v>
      </c>
      <c r="Q691" s="12" t="str">
        <f t="shared" si="59"/>
        <v>CL.IC.PU.110103.01</v>
      </c>
    </row>
    <row r="692" spans="1:19" ht="15">
      <c r="A692" t="s">
        <v>7831</v>
      </c>
      <c r="C692" s="2" t="s">
        <v>8048</v>
      </c>
      <c r="D692" t="s">
        <v>8089</v>
      </c>
      <c r="E692" s="2" t="s">
        <v>923</v>
      </c>
      <c r="F692" t="s">
        <v>8252</v>
      </c>
      <c r="G692" t="s">
        <v>8253</v>
      </c>
      <c r="H692" s="22" t="s">
        <v>1396</v>
      </c>
      <c r="I692" t="s">
        <v>2394</v>
      </c>
      <c r="J692" s="11" t="str">
        <f t="shared" si="55"/>
        <v>IC.PU.110201</v>
      </c>
      <c r="K692" s="2" t="s">
        <v>1192</v>
      </c>
      <c r="L692" t="str">
        <f t="shared" si="56"/>
        <v xml:space="preserve">     Date of intubation:  specify</v>
      </c>
      <c r="M692" s="12" t="str">
        <f t="shared" si="57"/>
        <v>PI.IC.PU.110201.01</v>
      </c>
      <c r="N692" s="12"/>
      <c r="O692" s="12" t="str">
        <f t="shared" si="58"/>
        <v>PH.IC.PU.110201.01</v>
      </c>
      <c r="Q692" s="12" t="str">
        <f t="shared" si="59"/>
        <v>CL.IC.PU.110201.01</v>
      </c>
    </row>
    <row r="693" spans="1:19" ht="15">
      <c r="A693" t="s">
        <v>7831</v>
      </c>
      <c r="C693" s="2" t="s">
        <v>8048</v>
      </c>
      <c r="E693" s="2" t="s">
        <v>923</v>
      </c>
      <c r="F693" t="s">
        <v>8252</v>
      </c>
      <c r="G693" t="s">
        <v>8254</v>
      </c>
      <c r="H693" s="22" t="s">
        <v>1398</v>
      </c>
      <c r="I693" t="s">
        <v>7464</v>
      </c>
      <c r="J693" s="11" t="str">
        <f t="shared" si="55"/>
        <v>IC.PU.110202</v>
      </c>
      <c r="K693" s="2" t="s">
        <v>1192</v>
      </c>
      <c r="L693" t="str">
        <f t="shared" si="56"/>
        <v xml:space="preserve">     Repositioned date: specify</v>
      </c>
      <c r="M693" s="12" t="str">
        <f t="shared" si="57"/>
        <v>PI.IC.PU.110202.01</v>
      </c>
      <c r="N693" s="12"/>
      <c r="O693" s="12" t="str">
        <f t="shared" si="58"/>
        <v>PH.IC.PU.110202.01</v>
      </c>
      <c r="Q693" s="12" t="str">
        <f t="shared" si="59"/>
        <v>CL.IC.PU.110202.01</v>
      </c>
    </row>
    <row r="694" spans="1:19" ht="15">
      <c r="A694" t="s">
        <v>7831</v>
      </c>
      <c r="C694" s="2" t="s">
        <v>8048</v>
      </c>
      <c r="D694" t="s">
        <v>8255</v>
      </c>
      <c r="E694" s="2" t="s">
        <v>1202</v>
      </c>
      <c r="F694" t="s">
        <v>8252</v>
      </c>
      <c r="G694" t="s">
        <v>8256</v>
      </c>
      <c r="H694" s="22" t="s">
        <v>1396</v>
      </c>
      <c r="I694" t="s">
        <v>8257</v>
      </c>
      <c r="J694" s="11" t="str">
        <f t="shared" si="55"/>
        <v>IC.PU.110301</v>
      </c>
      <c r="K694" s="2" t="s">
        <v>1192</v>
      </c>
      <c r="L694" t="str">
        <f t="shared" si="56"/>
        <v xml:space="preserve">     Oral, right</v>
      </c>
      <c r="M694" s="12" t="str">
        <f t="shared" si="57"/>
        <v>PI.IC.PU.110301.01</v>
      </c>
      <c r="N694" s="12"/>
      <c r="O694" s="12" t="str">
        <f t="shared" si="58"/>
        <v>PH.IC.PU.110301.01</v>
      </c>
      <c r="Q694" s="12" t="str">
        <f t="shared" si="59"/>
        <v>CL.IC.PU.110301.01</v>
      </c>
    </row>
    <row r="695" spans="1:19" ht="15">
      <c r="A695" t="s">
        <v>7831</v>
      </c>
      <c r="C695" s="2" t="s">
        <v>8048</v>
      </c>
      <c r="E695" s="2" t="s">
        <v>1202</v>
      </c>
      <c r="F695" t="s">
        <v>8252</v>
      </c>
      <c r="G695" t="s">
        <v>8258</v>
      </c>
      <c r="H695" s="22" t="s">
        <v>1398</v>
      </c>
      <c r="I695" t="s">
        <v>8259</v>
      </c>
      <c r="J695" s="11" t="str">
        <f t="shared" si="55"/>
        <v>IC.PU.110302</v>
      </c>
      <c r="K695" s="2" t="s">
        <v>1192</v>
      </c>
      <c r="L695" t="str">
        <f t="shared" si="56"/>
        <v xml:space="preserve">     Oral, left</v>
      </c>
      <c r="M695" s="12" t="str">
        <f t="shared" si="57"/>
        <v>PI.IC.PU.110302.01</v>
      </c>
      <c r="N695" s="12"/>
      <c r="O695" s="12" t="str">
        <f t="shared" si="58"/>
        <v>PH.IC.PU.110302.01</v>
      </c>
      <c r="Q695" s="12" t="str">
        <f t="shared" si="59"/>
        <v>CL.IC.PU.110302.01</v>
      </c>
    </row>
    <row r="696" spans="1:19" ht="15">
      <c r="A696" t="s">
        <v>7831</v>
      </c>
      <c r="C696" s="2" t="s">
        <v>8048</v>
      </c>
      <c r="E696" s="2" t="s">
        <v>1202</v>
      </c>
      <c r="F696" t="s">
        <v>8252</v>
      </c>
      <c r="G696" t="s">
        <v>8260</v>
      </c>
      <c r="H696" s="22" t="s">
        <v>1400</v>
      </c>
      <c r="I696" t="s">
        <v>8261</v>
      </c>
      <c r="J696" s="11" t="str">
        <f t="shared" si="55"/>
        <v>IC.PU.110303</v>
      </c>
      <c r="K696" s="2" t="s">
        <v>1192</v>
      </c>
      <c r="L696" t="str">
        <f t="shared" si="56"/>
        <v xml:space="preserve">     Oral, midline</v>
      </c>
      <c r="M696" s="12" t="str">
        <f t="shared" si="57"/>
        <v>PI.IC.PU.110303.01</v>
      </c>
      <c r="N696" s="12"/>
      <c r="O696" s="12" t="str">
        <f t="shared" si="58"/>
        <v>PH.IC.PU.110303.01</v>
      </c>
      <c r="Q696" s="12" t="str">
        <f t="shared" si="59"/>
        <v>CL.IC.PU.110303.01</v>
      </c>
    </row>
    <row r="697" spans="1:19" ht="15">
      <c r="A697" t="s">
        <v>7831</v>
      </c>
      <c r="C697" s="2" t="s">
        <v>8048</v>
      </c>
      <c r="E697" s="2" t="s">
        <v>1202</v>
      </c>
      <c r="F697" t="s">
        <v>8252</v>
      </c>
      <c r="G697" t="s">
        <v>8262</v>
      </c>
      <c r="H697" s="22" t="s">
        <v>1402</v>
      </c>
      <c r="I697" t="s">
        <v>8263</v>
      </c>
      <c r="J697" s="11" t="str">
        <f t="shared" si="55"/>
        <v>IC.PU.110304</v>
      </c>
      <c r="K697" s="2" t="s">
        <v>1192</v>
      </c>
      <c r="L697" t="str">
        <f t="shared" si="56"/>
        <v xml:space="preserve">     Nares, right</v>
      </c>
      <c r="M697" s="12" t="str">
        <f t="shared" si="57"/>
        <v>PI.IC.PU.110304.01</v>
      </c>
      <c r="N697" s="12"/>
      <c r="O697" s="12" t="str">
        <f t="shared" si="58"/>
        <v>PH.IC.PU.110304.01</v>
      </c>
      <c r="Q697" s="12" t="str">
        <f t="shared" si="59"/>
        <v>CL.IC.PU.110304.01</v>
      </c>
    </row>
    <row r="698" spans="1:19" ht="15">
      <c r="A698" t="s">
        <v>7831</v>
      </c>
      <c r="C698" s="2" t="s">
        <v>8048</v>
      </c>
      <c r="E698" s="2" t="s">
        <v>1202</v>
      </c>
      <c r="F698" t="s">
        <v>8252</v>
      </c>
      <c r="G698" t="s">
        <v>8264</v>
      </c>
      <c r="H698" s="22" t="s">
        <v>1404</v>
      </c>
      <c r="I698" t="s">
        <v>8265</v>
      </c>
      <c r="J698" s="11" t="str">
        <f t="shared" si="55"/>
        <v>IC.PU.110305</v>
      </c>
      <c r="K698" s="2" t="s">
        <v>1192</v>
      </c>
      <c r="L698" t="str">
        <f t="shared" si="56"/>
        <v xml:space="preserve">     Nares, left</v>
      </c>
      <c r="M698" s="12" t="str">
        <f t="shared" si="57"/>
        <v>PI.IC.PU.110305.01</v>
      </c>
      <c r="N698" s="12"/>
      <c r="O698" s="12" t="str">
        <f t="shared" si="58"/>
        <v>PH.IC.PU.110305.01</v>
      </c>
      <c r="Q698" s="12" t="str">
        <f t="shared" si="59"/>
        <v>CL.IC.PU.110305.01</v>
      </c>
    </row>
    <row r="699" spans="1:19" ht="15">
      <c r="A699" t="s">
        <v>7831</v>
      </c>
      <c r="C699" s="2" t="s">
        <v>8048</v>
      </c>
      <c r="D699" t="s">
        <v>8266</v>
      </c>
      <c r="E699" s="2" t="s">
        <v>7070</v>
      </c>
      <c r="F699" t="s">
        <v>8252</v>
      </c>
      <c r="G699" t="s">
        <v>8267</v>
      </c>
      <c r="H699" s="22" t="s">
        <v>1396</v>
      </c>
      <c r="I699" t="s">
        <v>4252</v>
      </c>
      <c r="J699" s="11" t="str">
        <f t="shared" si="55"/>
        <v>IC.PU.110401</v>
      </c>
      <c r="K699" s="2" t="s">
        <v>1192</v>
      </c>
      <c r="L699" t="str">
        <f t="shared" si="56"/>
        <v xml:space="preserve">     Lip</v>
      </c>
      <c r="M699" s="12" t="str">
        <f t="shared" si="57"/>
        <v>PI.IC.PU.110401.01</v>
      </c>
      <c r="N699" s="12"/>
      <c r="O699" s="12" t="str">
        <f t="shared" si="58"/>
        <v>PH.IC.PU.110401.01</v>
      </c>
      <c r="Q699" s="12" t="str">
        <f t="shared" si="59"/>
        <v>CL.IC.PU.110401.01</v>
      </c>
    </row>
    <row r="700" spans="1:19" ht="15">
      <c r="A700" t="s">
        <v>7831</v>
      </c>
      <c r="C700" s="2" t="s">
        <v>8048</v>
      </c>
      <c r="E700" s="2" t="s">
        <v>7070</v>
      </c>
      <c r="F700" t="s">
        <v>8252</v>
      </c>
      <c r="G700" t="s">
        <v>8268</v>
      </c>
      <c r="H700" s="22" t="s">
        <v>1398</v>
      </c>
      <c r="I700" t="s">
        <v>3064</v>
      </c>
      <c r="J700" s="11" t="str">
        <f t="shared" si="55"/>
        <v>IC.PU.110402</v>
      </c>
      <c r="K700" s="2" t="s">
        <v>1192</v>
      </c>
      <c r="L700" t="str">
        <f t="shared" si="56"/>
        <v xml:space="preserve">     Teeth</v>
      </c>
      <c r="M700" s="12" t="str">
        <f t="shared" si="57"/>
        <v>PI.IC.PU.110402.01</v>
      </c>
      <c r="N700" s="12"/>
      <c r="O700" s="12" t="str">
        <f t="shared" si="58"/>
        <v>PH.IC.PU.110402.01</v>
      </c>
      <c r="Q700" s="12" t="str">
        <f t="shared" si="59"/>
        <v>CL.IC.PU.110402.01</v>
      </c>
    </row>
    <row r="701" spans="1:19" ht="15">
      <c r="A701" t="s">
        <v>7831</v>
      </c>
      <c r="C701" s="2" t="s">
        <v>8048</v>
      </c>
      <c r="E701" s="2" t="s">
        <v>7070</v>
      </c>
      <c r="F701" t="s">
        <v>8252</v>
      </c>
      <c r="G701" t="s">
        <v>8269</v>
      </c>
      <c r="H701" s="22" t="s">
        <v>1202</v>
      </c>
      <c r="I701" t="s">
        <v>8270</v>
      </c>
      <c r="J701" s="11" t="str">
        <f t="shared" si="55"/>
        <v>IC.PU.110403</v>
      </c>
      <c r="K701" s="2" t="s">
        <v>1192</v>
      </c>
      <c r="L701" t="str">
        <f t="shared" si="56"/>
        <v xml:space="preserve">  Nares</v>
      </c>
      <c r="M701" s="12" t="str">
        <f t="shared" si="57"/>
        <v>PI.IC.PU.110403.01</v>
      </c>
      <c r="N701" s="12"/>
      <c r="O701" s="12" t="str">
        <f t="shared" si="58"/>
        <v>PH.IC.PU.110403.01</v>
      </c>
      <c r="Q701" s="12" t="str">
        <f t="shared" si="59"/>
        <v>CL.IC.PU.110403.01</v>
      </c>
      <c r="R701" t="s">
        <v>1141</v>
      </c>
      <c r="S701">
        <v>720</v>
      </c>
    </row>
    <row r="702" spans="1:19" ht="15">
      <c r="A702" t="s">
        <v>7831</v>
      </c>
      <c r="C702" s="2" t="s">
        <v>8048</v>
      </c>
      <c r="D702" t="s">
        <v>8113</v>
      </c>
      <c r="E702" s="2" t="s">
        <v>7071</v>
      </c>
      <c r="F702" t="s">
        <v>8252</v>
      </c>
      <c r="G702" t="s">
        <v>8114</v>
      </c>
      <c r="H702" s="22" t="s">
        <v>1396</v>
      </c>
      <c r="I702" t="s">
        <v>8115</v>
      </c>
      <c r="J702" s="11" t="str">
        <f t="shared" si="55"/>
        <v>IC.PU.110501</v>
      </c>
      <c r="K702" s="2" t="s">
        <v>1192</v>
      </c>
      <c r="L702" t="str">
        <f t="shared" si="56"/>
        <v xml:space="preserve">     21 cm</v>
      </c>
      <c r="M702" s="12" t="str">
        <f t="shared" si="57"/>
        <v>PI.IC.PU.110501.01</v>
      </c>
      <c r="N702" s="12"/>
      <c r="O702" s="12" t="str">
        <f t="shared" si="58"/>
        <v>PH.IC.PU.110501.01</v>
      </c>
      <c r="Q702" s="12" t="str">
        <f t="shared" si="59"/>
        <v>CL.IC.PU.110501.01</v>
      </c>
    </row>
    <row r="703" spans="1:19" ht="15">
      <c r="A703" t="s">
        <v>7831</v>
      </c>
      <c r="C703" s="2" t="s">
        <v>8048</v>
      </c>
      <c r="E703" s="2" t="s">
        <v>7071</v>
      </c>
      <c r="F703" t="s">
        <v>8252</v>
      </c>
      <c r="G703" t="s">
        <v>8116</v>
      </c>
      <c r="H703" s="22" t="s">
        <v>1398</v>
      </c>
      <c r="I703" t="s">
        <v>8117</v>
      </c>
      <c r="J703" s="11" t="str">
        <f t="shared" si="55"/>
        <v>IC.PU.110502</v>
      </c>
      <c r="K703" s="2" t="s">
        <v>1192</v>
      </c>
      <c r="L703" t="str">
        <f t="shared" si="56"/>
        <v xml:space="preserve">     22 cm</v>
      </c>
      <c r="M703" s="12" t="str">
        <f t="shared" si="57"/>
        <v>PI.IC.PU.110502.01</v>
      </c>
      <c r="N703" s="12"/>
      <c r="O703" s="12" t="str">
        <f t="shared" si="58"/>
        <v>PH.IC.PU.110502.01</v>
      </c>
      <c r="Q703" s="12" t="str">
        <f t="shared" si="59"/>
        <v>CL.IC.PU.110502.01</v>
      </c>
    </row>
    <row r="704" spans="1:19" ht="15">
      <c r="A704" t="s">
        <v>7831</v>
      </c>
      <c r="C704" s="2" t="s">
        <v>8048</v>
      </c>
      <c r="E704" s="2" t="s">
        <v>7071</v>
      </c>
      <c r="F704" t="s">
        <v>8252</v>
      </c>
      <c r="G704" t="s">
        <v>8118</v>
      </c>
      <c r="H704" s="22" t="s">
        <v>1400</v>
      </c>
      <c r="I704" t="s">
        <v>8281</v>
      </c>
      <c r="J704" s="11" t="str">
        <f t="shared" si="55"/>
        <v>IC.PU.110503</v>
      </c>
      <c r="K704" s="2" t="s">
        <v>1192</v>
      </c>
      <c r="L704" t="str">
        <f t="shared" si="56"/>
        <v xml:space="preserve">     23 cm</v>
      </c>
      <c r="M704" s="12" t="str">
        <f t="shared" si="57"/>
        <v>PI.IC.PU.110503.01</v>
      </c>
      <c r="N704" s="12"/>
      <c r="O704" s="12" t="str">
        <f t="shared" si="58"/>
        <v>PH.IC.PU.110503.01</v>
      </c>
      <c r="Q704" s="12" t="str">
        <f t="shared" si="59"/>
        <v>CL.IC.PU.110503.01</v>
      </c>
    </row>
    <row r="705" spans="1:25" ht="15">
      <c r="A705" t="s">
        <v>7831</v>
      </c>
      <c r="C705" s="2" t="s">
        <v>8048</v>
      </c>
      <c r="E705" s="2" t="s">
        <v>7071</v>
      </c>
      <c r="F705" t="s">
        <v>8252</v>
      </c>
      <c r="G705" t="s">
        <v>8282</v>
      </c>
      <c r="H705" s="22" t="s">
        <v>1402</v>
      </c>
      <c r="I705" t="s">
        <v>8283</v>
      </c>
      <c r="J705" s="11" t="str">
        <f t="shared" si="55"/>
        <v>IC.PU.110504</v>
      </c>
      <c r="K705" s="2" t="s">
        <v>1192</v>
      </c>
      <c r="L705" t="str">
        <f t="shared" si="56"/>
        <v xml:space="preserve">     24 cm</v>
      </c>
      <c r="M705" s="12" t="str">
        <f t="shared" si="57"/>
        <v>PI.IC.PU.110504.01</v>
      </c>
      <c r="N705" s="12"/>
      <c r="O705" s="12" t="str">
        <f t="shared" si="58"/>
        <v>PH.IC.PU.110504.01</v>
      </c>
      <c r="Q705" s="12" t="str">
        <f t="shared" si="59"/>
        <v>CL.IC.PU.110504.01</v>
      </c>
    </row>
    <row r="706" spans="1:25" ht="15">
      <c r="A706" t="s">
        <v>7831</v>
      </c>
      <c r="C706" s="2" t="s">
        <v>8048</v>
      </c>
      <c r="E706" s="2" t="s">
        <v>7071</v>
      </c>
      <c r="F706" t="s">
        <v>8252</v>
      </c>
      <c r="G706" t="s">
        <v>8284</v>
      </c>
      <c r="H706" s="22" t="s">
        <v>1404</v>
      </c>
      <c r="I706" t="s">
        <v>8280</v>
      </c>
      <c r="J706" s="11" t="str">
        <f t="shared" si="55"/>
        <v>IC.PU.110505</v>
      </c>
      <c r="K706" s="2" t="s">
        <v>1192</v>
      </c>
      <c r="L706" t="str">
        <f t="shared" si="56"/>
        <v xml:space="preserve">     25 cm</v>
      </c>
      <c r="M706" s="12" t="str">
        <f t="shared" si="57"/>
        <v>PI.IC.PU.110505.01</v>
      </c>
      <c r="N706" s="12"/>
      <c r="O706" s="12" t="str">
        <f t="shared" si="58"/>
        <v>PH.IC.PU.110505.01</v>
      </c>
      <c r="Q706" s="12" t="str">
        <f t="shared" si="59"/>
        <v>CL.IC.PU.110505.01</v>
      </c>
    </row>
    <row r="707" spans="1:25" ht="15">
      <c r="A707" t="s">
        <v>7831</v>
      </c>
      <c r="C707" s="2" t="s">
        <v>8048</v>
      </c>
      <c r="E707" s="2" t="s">
        <v>7071</v>
      </c>
      <c r="F707" t="s">
        <v>8252</v>
      </c>
      <c r="G707" t="s">
        <v>8450</v>
      </c>
      <c r="H707" s="22" t="s">
        <v>1406</v>
      </c>
      <c r="I707" t="s">
        <v>8451</v>
      </c>
      <c r="J707" s="11" t="str">
        <f t="shared" si="55"/>
        <v>IC.PU.110506</v>
      </c>
      <c r="K707" s="2" t="s">
        <v>1192</v>
      </c>
      <c r="L707" t="str">
        <f t="shared" si="56"/>
        <v xml:space="preserve">     26 cm</v>
      </c>
      <c r="M707" s="12" t="str">
        <f t="shared" si="57"/>
        <v>PI.IC.PU.110506.01</v>
      </c>
      <c r="N707" s="12"/>
      <c r="O707" s="12" t="str">
        <f t="shared" si="58"/>
        <v>PH.IC.PU.110506.01</v>
      </c>
      <c r="Q707" s="12" t="str">
        <f t="shared" si="59"/>
        <v>CL.IC.PU.110506.01</v>
      </c>
    </row>
    <row r="708" spans="1:25" ht="15">
      <c r="A708" t="s">
        <v>7831</v>
      </c>
      <c r="C708" s="2" t="s">
        <v>8048</v>
      </c>
      <c r="E708" s="2" t="s">
        <v>7071</v>
      </c>
      <c r="F708" t="s">
        <v>8252</v>
      </c>
      <c r="G708" t="s">
        <v>8452</v>
      </c>
      <c r="H708" s="22" t="s">
        <v>1419</v>
      </c>
      <c r="I708" t="s">
        <v>8453</v>
      </c>
      <c r="J708" s="11" t="str">
        <f t="shared" si="55"/>
        <v>IC.PU.110507</v>
      </c>
      <c r="K708" s="2" t="s">
        <v>1192</v>
      </c>
      <c r="L708" t="str">
        <f t="shared" si="56"/>
        <v xml:space="preserve">     27 cm</v>
      </c>
      <c r="M708" s="12" t="str">
        <f t="shared" si="57"/>
        <v>PI.IC.PU.110507.01</v>
      </c>
      <c r="N708" s="12"/>
      <c r="O708" s="12" t="str">
        <f t="shared" si="58"/>
        <v>PH.IC.PU.110507.01</v>
      </c>
      <c r="Q708" s="12" t="str">
        <f t="shared" si="59"/>
        <v>CL.IC.PU.110507.01</v>
      </c>
    </row>
    <row r="709" spans="1:25" ht="15">
      <c r="A709" t="s">
        <v>7831</v>
      </c>
      <c r="C709" s="2" t="s">
        <v>8048</v>
      </c>
      <c r="E709" s="2" t="s">
        <v>7071</v>
      </c>
      <c r="F709" t="s">
        <v>8252</v>
      </c>
      <c r="G709" t="s">
        <v>2684</v>
      </c>
      <c r="H709" s="22" t="s">
        <v>1550</v>
      </c>
      <c r="I709" t="s">
        <v>930</v>
      </c>
      <c r="J709" s="11" t="str">
        <f t="shared" si="55"/>
        <v>IC.PU.110508</v>
      </c>
      <c r="K709" s="2" t="s">
        <v>1192</v>
      </c>
      <c r="L709" t="str">
        <f t="shared" si="56"/>
        <v xml:space="preserve">     Other: specify</v>
      </c>
      <c r="M709" s="12" t="str">
        <f t="shared" si="57"/>
        <v>PI.IC.PU.110508.01</v>
      </c>
      <c r="N709" s="12"/>
      <c r="O709" s="12" t="str">
        <f t="shared" si="58"/>
        <v>PH.IC.PU.110508.01</v>
      </c>
      <c r="Q709" s="12" t="str">
        <f t="shared" si="59"/>
        <v>CL.IC.PU.110508.01</v>
      </c>
    </row>
    <row r="710" spans="1:25" ht="15">
      <c r="A710" t="s">
        <v>7831</v>
      </c>
      <c r="C710" s="2" t="s">
        <v>8048</v>
      </c>
      <c r="D710" t="s">
        <v>3831</v>
      </c>
      <c r="E710" s="2" t="s">
        <v>6888</v>
      </c>
      <c r="F710" t="s">
        <v>8454</v>
      </c>
      <c r="G710">
        <v>7</v>
      </c>
      <c r="H710" s="22" t="s">
        <v>1396</v>
      </c>
      <c r="I710">
        <v>7</v>
      </c>
      <c r="J710" s="11" t="str">
        <f t="shared" si="55"/>
        <v>IC.PU.110601</v>
      </c>
      <c r="K710" s="2" t="s">
        <v>1192</v>
      </c>
      <c r="L710">
        <f t="shared" si="56"/>
        <v>7</v>
      </c>
      <c r="M710" s="12" t="str">
        <f t="shared" si="57"/>
        <v>PI.IC.PU.110601.01</v>
      </c>
      <c r="N710" s="12"/>
      <c r="O710" s="12" t="str">
        <f t="shared" si="58"/>
        <v>PH.IC.PU.110601.01</v>
      </c>
      <c r="Q710" s="12" t="str">
        <f t="shared" si="59"/>
        <v>CL.IC.PU.110601.01</v>
      </c>
    </row>
    <row r="711" spans="1:25" ht="15">
      <c r="A711" t="s">
        <v>7831</v>
      </c>
      <c r="C711" s="2" t="s">
        <v>8048</v>
      </c>
      <c r="E711" s="2" t="s">
        <v>6888</v>
      </c>
      <c r="F711" t="s">
        <v>8454</v>
      </c>
      <c r="G711">
        <v>7.5</v>
      </c>
      <c r="H711" s="22" t="s">
        <v>1398</v>
      </c>
      <c r="I711">
        <v>7.5</v>
      </c>
      <c r="J711" s="11" t="str">
        <f t="shared" si="55"/>
        <v>IC.PU.110602</v>
      </c>
      <c r="K711" s="2" t="s">
        <v>1192</v>
      </c>
      <c r="L711">
        <f t="shared" si="56"/>
        <v>7.5</v>
      </c>
      <c r="M711" s="12" t="str">
        <f t="shared" si="57"/>
        <v>PI.IC.PU.110602.01</v>
      </c>
      <c r="N711" s="12"/>
      <c r="O711" s="12" t="str">
        <f t="shared" si="58"/>
        <v>PH.IC.PU.110602.01</v>
      </c>
      <c r="Q711" s="12" t="str">
        <f t="shared" si="59"/>
        <v>CL.IC.PU.110602.01</v>
      </c>
    </row>
    <row r="712" spans="1:25" ht="15">
      <c r="A712" t="s">
        <v>7831</v>
      </c>
      <c r="C712" s="2" t="s">
        <v>8048</v>
      </c>
      <c r="E712" s="2" t="s">
        <v>6888</v>
      </c>
      <c r="F712" t="s">
        <v>8454</v>
      </c>
      <c r="G712">
        <v>8</v>
      </c>
      <c r="H712" s="22" t="s">
        <v>1400</v>
      </c>
      <c r="I712">
        <v>8</v>
      </c>
      <c r="J712" s="11" t="str">
        <f t="shared" si="55"/>
        <v>IC.PU.110603</v>
      </c>
      <c r="K712" s="2" t="s">
        <v>1192</v>
      </c>
      <c r="L712">
        <f t="shared" si="56"/>
        <v>8</v>
      </c>
      <c r="M712" s="12" t="str">
        <f t="shared" si="57"/>
        <v>PI.IC.PU.110603.01</v>
      </c>
      <c r="N712" s="12"/>
      <c r="O712" s="12" t="str">
        <f t="shared" si="58"/>
        <v>PH.IC.PU.110603.01</v>
      </c>
      <c r="Q712" s="12" t="str">
        <f t="shared" si="59"/>
        <v>CL.IC.PU.110603.01</v>
      </c>
    </row>
    <row r="713" spans="1:25" ht="15">
      <c r="A713" t="s">
        <v>7831</v>
      </c>
      <c r="C713" s="2" t="s">
        <v>8048</v>
      </c>
      <c r="E713" s="2" t="s">
        <v>6888</v>
      </c>
      <c r="F713" t="s">
        <v>8454</v>
      </c>
      <c r="G713">
        <v>8.5</v>
      </c>
      <c r="H713" s="22" t="s">
        <v>1402</v>
      </c>
      <c r="I713">
        <v>8.5</v>
      </c>
      <c r="J713" s="11" t="str">
        <f t="shared" si="55"/>
        <v>IC.PU.110604</v>
      </c>
      <c r="K713" s="2" t="s">
        <v>1192</v>
      </c>
      <c r="L713">
        <f t="shared" si="56"/>
        <v>8.5</v>
      </c>
      <c r="M713" s="12" t="str">
        <f t="shared" si="57"/>
        <v>PI.IC.PU.110604.01</v>
      </c>
      <c r="N713" s="12"/>
      <c r="O713" s="12" t="str">
        <f t="shared" si="58"/>
        <v>PH.IC.PU.110604.01</v>
      </c>
      <c r="Q713" s="12" t="str">
        <f t="shared" si="59"/>
        <v>CL.IC.PU.110604.01</v>
      </c>
    </row>
    <row r="714" spans="1:25" ht="15">
      <c r="A714" t="s">
        <v>7831</v>
      </c>
      <c r="C714" s="2" t="s">
        <v>8048</v>
      </c>
      <c r="E714" s="2" t="s">
        <v>6888</v>
      </c>
      <c r="F714" t="s">
        <v>8454</v>
      </c>
      <c r="G714" t="s">
        <v>8455</v>
      </c>
      <c r="H714" s="22" t="s">
        <v>1404</v>
      </c>
      <c r="I714" t="s">
        <v>1780</v>
      </c>
      <c r="J714" s="11" t="str">
        <f t="shared" si="55"/>
        <v>IC.PU.110605</v>
      </c>
      <c r="K714" s="2" t="s">
        <v>1192</v>
      </c>
      <c r="L714" t="str">
        <f t="shared" si="56"/>
        <v>Enter free text:</v>
      </c>
      <c r="M714" s="12" t="str">
        <f t="shared" si="57"/>
        <v>PI.IC.PU.110605.01</v>
      </c>
      <c r="N714" s="12"/>
      <c r="O714" s="12" t="str">
        <f t="shared" si="58"/>
        <v>PH.IC.PU.110605.01</v>
      </c>
      <c r="Q714" s="12" t="str">
        <f t="shared" si="59"/>
        <v>CL.IC.PU.110605.01</v>
      </c>
    </row>
    <row r="715" spans="1:25" ht="15">
      <c r="A715" t="s">
        <v>7831</v>
      </c>
      <c r="C715" s="2" t="s">
        <v>8048</v>
      </c>
      <c r="E715" s="2" t="s">
        <v>6888</v>
      </c>
      <c r="F715" t="s">
        <v>8454</v>
      </c>
      <c r="G715" t="s">
        <v>8457</v>
      </c>
      <c r="H715" s="22" t="s">
        <v>6888</v>
      </c>
      <c r="I715" t="s">
        <v>8458</v>
      </c>
      <c r="J715" s="11" t="str">
        <f t="shared" ref="J715:J719" si="60">CONCATENATE("IC.PU.",C715,E715,H715)</f>
        <v>IC.PU.110606</v>
      </c>
      <c r="K715" s="2" t="s">
        <v>919</v>
      </c>
      <c r="L715" t="str">
        <f t="shared" ref="L715:L719" si="61">G715</f>
        <v>Dual lumen ETT</v>
      </c>
      <c r="M715" s="12" t="str">
        <f t="shared" ref="M715:M719" si="62">CONCATENATE("PI.",J715,".",K715)</f>
        <v>PI.IC.PU.110606.01</v>
      </c>
      <c r="N715" s="12"/>
      <c r="O715" s="12" t="str">
        <f t="shared" ref="O715:O719" si="63">CONCATENATE("PH.",J715,".",K715)</f>
        <v>PH.IC.PU.110606.01</v>
      </c>
      <c r="Q715" s="12" t="str">
        <f t="shared" ref="Q715:Q719" si="64">CONCATENATE("CL.",J715,".",K715)</f>
        <v>CL.IC.PU.110606.01</v>
      </c>
      <c r="R715" t="s">
        <v>1141</v>
      </c>
      <c r="S715">
        <v>316</v>
      </c>
    </row>
    <row r="716" spans="1:25" ht="15">
      <c r="A716" t="s">
        <v>7831</v>
      </c>
      <c r="C716" s="2" t="s">
        <v>8048</v>
      </c>
      <c r="D716" t="s">
        <v>11686</v>
      </c>
      <c r="E716" s="2" t="s">
        <v>11591</v>
      </c>
      <c r="F716" t="s">
        <v>11680</v>
      </c>
      <c r="G716" t="s">
        <v>11681</v>
      </c>
      <c r="H716" s="22" t="s">
        <v>11683</v>
      </c>
      <c r="J716" s="11" t="str">
        <f t="shared" si="60"/>
        <v>IC.PU.110701</v>
      </c>
      <c r="K716" s="2" t="s">
        <v>919</v>
      </c>
      <c r="L716" t="str">
        <f t="shared" si="61"/>
        <v>Commercial Device</v>
      </c>
      <c r="M716" s="12" t="str">
        <f t="shared" si="62"/>
        <v>PI.IC.PU.110701.01</v>
      </c>
      <c r="N716" s="12"/>
      <c r="O716" s="12" t="str">
        <f t="shared" si="63"/>
        <v>PH.IC.PU.110701.01</v>
      </c>
      <c r="Q716" s="12" t="str">
        <f t="shared" si="64"/>
        <v>CL.IC.PU.110701.01</v>
      </c>
      <c r="X716" t="s">
        <v>11648</v>
      </c>
      <c r="Y716">
        <v>1063</v>
      </c>
    </row>
    <row r="717" spans="1:25" ht="15">
      <c r="A717" t="s">
        <v>7831</v>
      </c>
      <c r="C717" s="2" t="s">
        <v>8048</v>
      </c>
      <c r="E717" s="2" t="s">
        <v>11591</v>
      </c>
      <c r="F717" t="s">
        <v>11680</v>
      </c>
      <c r="G717" t="s">
        <v>11682</v>
      </c>
      <c r="H717" s="22" t="s">
        <v>11684</v>
      </c>
      <c r="J717" s="11" t="str">
        <f t="shared" si="60"/>
        <v>IC.PU.110702</v>
      </c>
      <c r="K717" s="2" t="s">
        <v>919</v>
      </c>
      <c r="L717" t="str">
        <f t="shared" si="61"/>
        <v>Taped</v>
      </c>
      <c r="M717" s="12" t="str">
        <f t="shared" si="62"/>
        <v>PI.IC.PU.110702.01</v>
      </c>
      <c r="N717" s="12"/>
      <c r="O717" s="12" t="str">
        <f t="shared" si="63"/>
        <v>PH.IC.PU.110702.01</v>
      </c>
      <c r="Q717" s="12" t="str">
        <f t="shared" si="64"/>
        <v>CL.IC.PU.110702.01</v>
      </c>
      <c r="X717" t="s">
        <v>11648</v>
      </c>
      <c r="Y717">
        <v>1063</v>
      </c>
    </row>
    <row r="718" spans="1:25" ht="15">
      <c r="A718" t="s">
        <v>7831</v>
      </c>
      <c r="C718" s="2" t="s">
        <v>8048</v>
      </c>
      <c r="E718" s="2" t="s">
        <v>11591</v>
      </c>
      <c r="F718" t="s">
        <v>11680</v>
      </c>
      <c r="G718" t="s">
        <v>141</v>
      </c>
      <c r="H718" s="22" t="s">
        <v>11685</v>
      </c>
      <c r="J718" s="11" t="str">
        <f t="shared" ref="J718" si="65">CONCATENATE("IC.PU.",C718,E718,H718)</f>
        <v>IC.PU.110703</v>
      </c>
      <c r="K718" s="2" t="s">
        <v>919</v>
      </c>
      <c r="L718" t="str">
        <f t="shared" ref="L718" si="66">G718</f>
        <v>Umbilical ribbon</v>
      </c>
      <c r="M718" s="12" t="str">
        <f t="shared" ref="M718" si="67">CONCATENATE("PI.",J718,".",K718)</f>
        <v>PI.IC.PU.110703.01</v>
      </c>
      <c r="N718" s="12"/>
      <c r="O718" s="12" t="str">
        <f t="shared" ref="O718" si="68">CONCATENATE("PH.",J718,".",K718)</f>
        <v>PH.IC.PU.110703.01</v>
      </c>
      <c r="Q718" s="12" t="str">
        <f t="shared" ref="Q718" si="69">CONCATENATE("CL.",J718,".",K718)</f>
        <v>CL.IC.PU.110703.01</v>
      </c>
      <c r="X718" t="s">
        <v>11648</v>
      </c>
      <c r="Y718">
        <v>1063</v>
      </c>
    </row>
    <row r="719" spans="1:25" ht="15">
      <c r="A719" t="s">
        <v>7831</v>
      </c>
      <c r="C719" s="2" t="s">
        <v>8048</v>
      </c>
      <c r="E719" s="2" t="s">
        <v>11591</v>
      </c>
      <c r="F719" t="s">
        <v>11680</v>
      </c>
      <c r="G719" t="s">
        <v>11687</v>
      </c>
      <c r="H719" s="22" t="s">
        <v>11689</v>
      </c>
      <c r="J719" s="11" t="str">
        <f t="shared" si="60"/>
        <v>IC.PU.110704</v>
      </c>
      <c r="K719" s="2" t="s">
        <v>919</v>
      </c>
      <c r="L719" t="str">
        <f t="shared" si="61"/>
        <v>Secured</v>
      </c>
      <c r="M719" s="12" t="str">
        <f t="shared" si="62"/>
        <v>PI.IC.PU.110704.01</v>
      </c>
      <c r="N719" s="12"/>
      <c r="O719" s="12" t="str">
        <f t="shared" si="63"/>
        <v>PH.IC.PU.110704.01</v>
      </c>
      <c r="Q719" s="12" t="str">
        <f t="shared" si="64"/>
        <v>CL.IC.PU.110704.01</v>
      </c>
      <c r="X719" t="s">
        <v>11648</v>
      </c>
      <c r="Y719">
        <v>1063</v>
      </c>
    </row>
    <row r="720" spans="1:25" ht="15">
      <c r="A720" t="s">
        <v>7831</v>
      </c>
      <c r="C720" s="2" t="s">
        <v>8048</v>
      </c>
      <c r="E720" s="2" t="s">
        <v>11591</v>
      </c>
      <c r="F720" t="s">
        <v>11680</v>
      </c>
      <c r="G720" t="s">
        <v>11688</v>
      </c>
      <c r="H720" s="22" t="s">
        <v>11690</v>
      </c>
      <c r="J720" s="11" t="str">
        <f t="shared" si="55"/>
        <v>IC.PU.110705</v>
      </c>
      <c r="K720" s="2" t="s">
        <v>1192</v>
      </c>
      <c r="L720" t="str">
        <f t="shared" si="56"/>
        <v>Other: specify</v>
      </c>
      <c r="M720" s="12" t="str">
        <f t="shared" si="57"/>
        <v>PI.IC.PU.110705.01</v>
      </c>
      <c r="N720" s="12"/>
      <c r="O720" s="12" t="str">
        <f t="shared" si="58"/>
        <v>PH.IC.PU.110705.01</v>
      </c>
      <c r="Q720" s="12" t="str">
        <f t="shared" si="59"/>
        <v>CL.IC.PU.110705.01</v>
      </c>
      <c r="X720" t="s">
        <v>11648</v>
      </c>
      <c r="Y720">
        <v>1063</v>
      </c>
    </row>
    <row r="721" spans="1:25" s="78" customFormat="1" ht="15">
      <c r="A721" s="88" t="s">
        <v>7831</v>
      </c>
      <c r="B721" s="88" t="s">
        <v>365</v>
      </c>
      <c r="C721" s="89" t="s">
        <v>1298</v>
      </c>
      <c r="D721" s="88" t="s">
        <v>366</v>
      </c>
      <c r="E721" s="91" t="s">
        <v>367</v>
      </c>
      <c r="F721" s="88" t="s">
        <v>8252</v>
      </c>
      <c r="G721" s="88" t="s">
        <v>3102</v>
      </c>
      <c r="H721" s="90" t="s">
        <v>433</v>
      </c>
      <c r="I721" s="88" t="s">
        <v>1583</v>
      </c>
      <c r="J721" s="11" t="str">
        <f t="shared" ref="J721:J722" si="70">CONCATENATE("IC.PU.",C721,E721,H721)</f>
        <v>IC.PU.110801</v>
      </c>
      <c r="K721" s="2" t="s">
        <v>11683</v>
      </c>
      <c r="L721" t="str">
        <f t="shared" ref="L721:L722" si="71">G721</f>
        <v>Discontinued</v>
      </c>
      <c r="M721" s="12" t="str">
        <f t="shared" ref="M721:M722" si="72">CONCATENATE("PI.",J721,".",K721)</f>
        <v>PI.IC.PU.110801.01</v>
      </c>
      <c r="N721" s="12"/>
      <c r="O721" s="12" t="str">
        <f t="shared" ref="O721:O722" si="73">CONCATENATE("PH.",J721,".",K721)</f>
        <v>PH.IC.PU.110801.01</v>
      </c>
      <c r="P721"/>
      <c r="Q721" s="12" t="str">
        <f t="shared" ref="Q721:Q722" si="74">CONCATENATE("CL.",J721,".",K721)</f>
        <v>CL.IC.PU.110801.01</v>
      </c>
      <c r="R721" s="88"/>
      <c r="S721" s="88"/>
      <c r="T721" s="88"/>
      <c r="U721" s="88"/>
      <c r="V721" s="88"/>
      <c r="W721" s="88"/>
      <c r="X721" s="78" t="s">
        <v>630</v>
      </c>
      <c r="Y721" s="78">
        <v>1124</v>
      </c>
    </row>
    <row r="722" spans="1:25" s="78" customFormat="1" ht="15">
      <c r="A722" s="88" t="s">
        <v>7831</v>
      </c>
      <c r="B722" s="88" t="s">
        <v>365</v>
      </c>
      <c r="C722" s="89" t="s">
        <v>1298</v>
      </c>
      <c r="D722" s="88" t="s">
        <v>366</v>
      </c>
      <c r="E722" s="91" t="s">
        <v>367</v>
      </c>
      <c r="F722" s="88" t="s">
        <v>8252</v>
      </c>
      <c r="G722" s="88" t="s">
        <v>783</v>
      </c>
      <c r="H722" s="90" t="s">
        <v>434</v>
      </c>
      <c r="I722" s="88" t="s">
        <v>784</v>
      </c>
      <c r="J722" s="11" t="str">
        <f t="shared" si="70"/>
        <v>IC.PU.110802</v>
      </c>
      <c r="K722" s="2" t="s">
        <v>11683</v>
      </c>
      <c r="L722" t="str">
        <f t="shared" si="71"/>
        <v>Self Discontinued</v>
      </c>
      <c r="M722" s="12" t="str">
        <f t="shared" si="72"/>
        <v>PI.IC.PU.110802.01</v>
      </c>
      <c r="N722" s="12"/>
      <c r="O722" s="12" t="str">
        <f t="shared" si="73"/>
        <v>PH.IC.PU.110802.01</v>
      </c>
      <c r="P722"/>
      <c r="Q722" s="12" t="str">
        <f t="shared" si="74"/>
        <v>CL.IC.PU.110802.01</v>
      </c>
      <c r="R722" s="88"/>
      <c r="S722" s="88"/>
      <c r="T722" s="88"/>
      <c r="U722" s="88"/>
      <c r="V722" s="88"/>
      <c r="W722" s="88"/>
      <c r="X722" s="78" t="s">
        <v>630</v>
      </c>
      <c r="Y722" s="78">
        <v>1124</v>
      </c>
    </row>
    <row r="723" spans="1:25" ht="15">
      <c r="A723" t="s">
        <v>7831</v>
      </c>
      <c r="B723" t="s">
        <v>8459</v>
      </c>
      <c r="C723" s="2" t="s">
        <v>11023</v>
      </c>
      <c r="D723" t="s">
        <v>8463</v>
      </c>
      <c r="E723" s="2" t="s">
        <v>11324</v>
      </c>
      <c r="F723" t="s">
        <v>8464</v>
      </c>
      <c r="G723" t="s">
        <v>8465</v>
      </c>
      <c r="H723" s="22" t="s">
        <v>1396</v>
      </c>
      <c r="I723" t="s">
        <v>8465</v>
      </c>
      <c r="J723" s="11" t="str">
        <f t="shared" si="55"/>
        <v>IC.PU.120101</v>
      </c>
      <c r="K723" s="2" t="s">
        <v>1192</v>
      </c>
      <c r="L723" t="str">
        <f t="shared" si="56"/>
        <v>100 cc</v>
      </c>
      <c r="M723" s="12" t="str">
        <f t="shared" si="57"/>
        <v>PI.IC.PU.120101.01</v>
      </c>
      <c r="N723" s="12"/>
      <c r="O723" s="12" t="str">
        <f t="shared" si="58"/>
        <v>PH.IC.PU.120101.01</v>
      </c>
      <c r="Q723" s="12" t="str">
        <f t="shared" si="59"/>
        <v>CL.IC.PU.120101.01</v>
      </c>
    </row>
    <row r="724" spans="1:25" ht="15">
      <c r="A724" t="s">
        <v>7831</v>
      </c>
      <c r="C724" s="2" t="s">
        <v>11023</v>
      </c>
      <c r="E724" s="2" t="s">
        <v>1192</v>
      </c>
      <c r="F724" t="s">
        <v>8464</v>
      </c>
      <c r="G724" t="s">
        <v>8466</v>
      </c>
      <c r="H724" s="22" t="s">
        <v>1398</v>
      </c>
      <c r="I724" t="s">
        <v>8466</v>
      </c>
      <c r="J724" s="11" t="str">
        <f t="shared" si="55"/>
        <v>IC.PU.120102</v>
      </c>
      <c r="K724" s="2" t="s">
        <v>1192</v>
      </c>
      <c r="L724" t="str">
        <f t="shared" si="56"/>
        <v>250 cc</v>
      </c>
      <c r="M724" s="12" t="str">
        <f t="shared" si="57"/>
        <v>PI.IC.PU.120102.01</v>
      </c>
      <c r="N724" s="12"/>
      <c r="O724" s="12" t="str">
        <f t="shared" si="58"/>
        <v>PH.IC.PU.120102.01</v>
      </c>
      <c r="Q724" s="12" t="str">
        <f t="shared" si="59"/>
        <v>CL.IC.PU.120102.01</v>
      </c>
    </row>
    <row r="725" spans="1:25" ht="15">
      <c r="A725" t="s">
        <v>7831</v>
      </c>
      <c r="C725" s="2" t="s">
        <v>11023</v>
      </c>
      <c r="E725" s="2" t="s">
        <v>1192</v>
      </c>
      <c r="F725" t="s">
        <v>8464</v>
      </c>
      <c r="G725" t="s">
        <v>8467</v>
      </c>
      <c r="H725" s="22" t="s">
        <v>1400</v>
      </c>
      <c r="I725" t="s">
        <v>8467</v>
      </c>
      <c r="J725" s="11" t="str">
        <f t="shared" si="55"/>
        <v>IC.PU.120103</v>
      </c>
      <c r="K725" s="2" t="s">
        <v>1192</v>
      </c>
      <c r="L725" t="str">
        <f t="shared" si="56"/>
        <v>500 cc</v>
      </c>
      <c r="M725" s="12" t="str">
        <f t="shared" si="57"/>
        <v>PI.IC.PU.120103.01</v>
      </c>
      <c r="N725" s="12"/>
      <c r="O725" s="12" t="str">
        <f t="shared" si="58"/>
        <v>PH.IC.PU.120103.01</v>
      </c>
      <c r="Q725" s="12" t="str">
        <f t="shared" si="59"/>
        <v>CL.IC.PU.120103.01</v>
      </c>
    </row>
    <row r="726" spans="1:25" ht="15">
      <c r="A726" t="s">
        <v>7831</v>
      </c>
      <c r="C726" s="2" t="s">
        <v>11023</v>
      </c>
      <c r="E726" s="2" t="s">
        <v>1192</v>
      </c>
      <c r="F726" t="s">
        <v>8464</v>
      </c>
      <c r="G726" t="s">
        <v>8296</v>
      </c>
      <c r="H726" s="22" t="s">
        <v>1402</v>
      </c>
      <c r="I726" t="s">
        <v>8296</v>
      </c>
      <c r="J726" s="11" t="str">
        <f t="shared" si="55"/>
        <v>IC.PU.120104</v>
      </c>
      <c r="K726" s="2" t="s">
        <v>1192</v>
      </c>
      <c r="L726" t="str">
        <f t="shared" si="56"/>
        <v>750 cc</v>
      </c>
      <c r="M726" s="12" t="str">
        <f t="shared" si="57"/>
        <v>PI.IC.PU.120104.01</v>
      </c>
      <c r="N726" s="12"/>
      <c r="O726" s="12" t="str">
        <f t="shared" si="58"/>
        <v>PH.IC.PU.120104.01</v>
      </c>
      <c r="Q726" s="12" t="str">
        <f t="shared" si="59"/>
        <v>CL.IC.PU.120104.01</v>
      </c>
    </row>
    <row r="727" spans="1:25" ht="15">
      <c r="A727" t="s">
        <v>7831</v>
      </c>
      <c r="C727" s="2" t="s">
        <v>11023</v>
      </c>
      <c r="E727" s="2" t="s">
        <v>1192</v>
      </c>
      <c r="F727" t="s">
        <v>8464</v>
      </c>
      <c r="G727" t="s">
        <v>8297</v>
      </c>
      <c r="H727" s="22" t="s">
        <v>1404</v>
      </c>
      <c r="I727" t="s">
        <v>8297</v>
      </c>
      <c r="J727" s="11" t="str">
        <f t="shared" ref="J727:J790" si="75">CONCATENATE("IC.PU.",C727,E727,H727)</f>
        <v>IC.PU.120105</v>
      </c>
      <c r="K727" s="2" t="s">
        <v>1192</v>
      </c>
      <c r="L727" t="str">
        <f t="shared" ref="L727:L790" si="76">G727</f>
        <v>1000 cc</v>
      </c>
      <c r="M727" s="12" t="str">
        <f t="shared" ref="M727:M790" si="77">CONCATENATE("PI.",J727,".",K727)</f>
        <v>PI.IC.PU.120105.01</v>
      </c>
      <c r="N727" s="12"/>
      <c r="O727" s="12" t="str">
        <f t="shared" ref="O727:O790" si="78">CONCATENATE("PH.",J727,".",K727)</f>
        <v>PH.IC.PU.120105.01</v>
      </c>
      <c r="Q727" s="12" t="str">
        <f t="shared" ref="Q727:Q790" si="79">CONCATENATE("CL.",J727,".",K727)</f>
        <v>CL.IC.PU.120105.01</v>
      </c>
    </row>
    <row r="728" spans="1:25" ht="15">
      <c r="A728" t="s">
        <v>7831</v>
      </c>
      <c r="C728" s="2" t="s">
        <v>11023</v>
      </c>
      <c r="E728" s="2" t="s">
        <v>1192</v>
      </c>
      <c r="F728" t="s">
        <v>8464</v>
      </c>
      <c r="G728" t="s">
        <v>8298</v>
      </c>
      <c r="H728" s="22" t="s">
        <v>1406</v>
      </c>
      <c r="I728" t="s">
        <v>8298</v>
      </c>
      <c r="J728" s="11" t="str">
        <f t="shared" si="75"/>
        <v>IC.PU.120106</v>
      </c>
      <c r="K728" s="2" t="s">
        <v>1192</v>
      </c>
      <c r="L728" t="str">
        <f t="shared" si="76"/>
        <v>1250 cc</v>
      </c>
      <c r="M728" s="12" t="str">
        <f t="shared" si="77"/>
        <v>PI.IC.PU.120106.01</v>
      </c>
      <c r="N728" s="12"/>
      <c r="O728" s="12" t="str">
        <f t="shared" si="78"/>
        <v>PH.IC.PU.120106.01</v>
      </c>
      <c r="Q728" s="12" t="str">
        <f t="shared" si="79"/>
        <v>CL.IC.PU.120106.01</v>
      </c>
    </row>
    <row r="729" spans="1:25" ht="15">
      <c r="A729" t="s">
        <v>7831</v>
      </c>
      <c r="C729" s="2" t="s">
        <v>11023</v>
      </c>
      <c r="E729" s="2" t="s">
        <v>1192</v>
      </c>
      <c r="F729" t="s">
        <v>8464</v>
      </c>
      <c r="G729" t="s">
        <v>8299</v>
      </c>
      <c r="H729" s="22" t="s">
        <v>1419</v>
      </c>
      <c r="I729" t="s">
        <v>8299</v>
      </c>
      <c r="J729" s="11" t="str">
        <f t="shared" si="75"/>
        <v>IC.PU.120107</v>
      </c>
      <c r="K729" s="2" t="s">
        <v>1192</v>
      </c>
      <c r="L729" t="str">
        <f t="shared" si="76"/>
        <v>1500 cc</v>
      </c>
      <c r="M729" s="12" t="str">
        <f t="shared" si="77"/>
        <v>PI.IC.PU.120107.01</v>
      </c>
      <c r="N729" s="12"/>
      <c r="O729" s="12" t="str">
        <f t="shared" si="78"/>
        <v>PH.IC.PU.120107.01</v>
      </c>
      <c r="Q729" s="12" t="str">
        <f t="shared" si="79"/>
        <v>CL.IC.PU.120107.01</v>
      </c>
    </row>
    <row r="730" spans="1:25" ht="15">
      <c r="A730" t="s">
        <v>7831</v>
      </c>
      <c r="C730" s="2" t="s">
        <v>11023</v>
      </c>
      <c r="E730" s="2" t="s">
        <v>1192</v>
      </c>
      <c r="F730" t="s">
        <v>8464</v>
      </c>
      <c r="G730" t="s">
        <v>8300</v>
      </c>
      <c r="H730" s="22" t="s">
        <v>1550</v>
      </c>
      <c r="I730" t="s">
        <v>8300</v>
      </c>
      <c r="J730" s="11" t="str">
        <f t="shared" si="75"/>
        <v>IC.PU.120108</v>
      </c>
      <c r="K730" s="2" t="s">
        <v>1192</v>
      </c>
      <c r="L730" t="str">
        <f t="shared" si="76"/>
        <v>1750 cc</v>
      </c>
      <c r="M730" s="12" t="str">
        <f t="shared" si="77"/>
        <v>PI.IC.PU.120108.01</v>
      </c>
      <c r="N730" s="12"/>
      <c r="O730" s="12" t="str">
        <f t="shared" si="78"/>
        <v>PH.IC.PU.120108.01</v>
      </c>
      <c r="Q730" s="12" t="str">
        <f t="shared" si="79"/>
        <v>CL.IC.PU.120108.01</v>
      </c>
    </row>
    <row r="731" spans="1:25" ht="15">
      <c r="A731" t="s">
        <v>7831</v>
      </c>
      <c r="C731" s="2" t="s">
        <v>11023</v>
      </c>
      <c r="E731" s="2" t="s">
        <v>1192</v>
      </c>
      <c r="F731" t="s">
        <v>8464</v>
      </c>
      <c r="G731" t="s">
        <v>8301</v>
      </c>
      <c r="H731" s="22" t="s">
        <v>1551</v>
      </c>
      <c r="I731" t="s">
        <v>8301</v>
      </c>
      <c r="J731" s="11" t="str">
        <f t="shared" si="75"/>
        <v>IC.PU.120109</v>
      </c>
      <c r="K731" s="2" t="s">
        <v>1192</v>
      </c>
      <c r="L731" t="str">
        <f t="shared" si="76"/>
        <v>2000 cc</v>
      </c>
      <c r="M731" s="12" t="str">
        <f t="shared" si="77"/>
        <v>PI.IC.PU.120109.01</v>
      </c>
      <c r="N731" s="12"/>
      <c r="O731" s="12" t="str">
        <f t="shared" si="78"/>
        <v>PH.IC.PU.120109.01</v>
      </c>
      <c r="Q731" s="12" t="str">
        <f t="shared" si="79"/>
        <v>CL.IC.PU.120109.01</v>
      </c>
    </row>
    <row r="732" spans="1:25" ht="15">
      <c r="A732" t="s">
        <v>7831</v>
      </c>
      <c r="C732" s="2" t="s">
        <v>11023</v>
      </c>
      <c r="E732" s="2" t="s">
        <v>1192</v>
      </c>
      <c r="F732" t="s">
        <v>8464</v>
      </c>
      <c r="G732" t="s">
        <v>8302</v>
      </c>
      <c r="H732" s="22" t="s">
        <v>1571</v>
      </c>
      <c r="I732" t="s">
        <v>8302</v>
      </c>
      <c r="J732" s="11" t="str">
        <f t="shared" si="75"/>
        <v>IC.PU.120110</v>
      </c>
      <c r="K732" s="2" t="s">
        <v>1192</v>
      </c>
      <c r="L732" t="str">
        <f t="shared" si="76"/>
        <v>2500 cc</v>
      </c>
      <c r="M732" s="12" t="str">
        <f t="shared" si="77"/>
        <v>PI.IC.PU.120110.01</v>
      </c>
      <c r="N732" s="12"/>
      <c r="O732" s="12" t="str">
        <f t="shared" si="78"/>
        <v>PH.IC.PU.120110.01</v>
      </c>
      <c r="Q732" s="12" t="str">
        <f t="shared" si="79"/>
        <v>CL.IC.PU.120110.01</v>
      </c>
    </row>
    <row r="733" spans="1:25" ht="15">
      <c r="A733" t="s">
        <v>7831</v>
      </c>
      <c r="C733" s="2" t="s">
        <v>11023</v>
      </c>
      <c r="E733" s="2" t="s">
        <v>1192</v>
      </c>
      <c r="F733" t="s">
        <v>8464</v>
      </c>
      <c r="G733" t="s">
        <v>8303</v>
      </c>
      <c r="H733" s="22" t="s">
        <v>1298</v>
      </c>
      <c r="I733" t="s">
        <v>8303</v>
      </c>
      <c r="J733" s="11" t="str">
        <f t="shared" si="75"/>
        <v>IC.PU.120111</v>
      </c>
      <c r="K733" s="2" t="s">
        <v>1192</v>
      </c>
      <c r="L733" t="str">
        <f t="shared" si="76"/>
        <v>3000 cc</v>
      </c>
      <c r="M733" s="12" t="str">
        <f t="shared" si="77"/>
        <v>PI.IC.PU.120111.01</v>
      </c>
      <c r="N733" s="12"/>
      <c r="O733" s="12" t="str">
        <f t="shared" si="78"/>
        <v>PH.IC.PU.120111.01</v>
      </c>
      <c r="Q733" s="12" t="str">
        <f t="shared" si="79"/>
        <v>CL.IC.PU.120111.01</v>
      </c>
    </row>
    <row r="734" spans="1:25" ht="15">
      <c r="A734" t="s">
        <v>7831</v>
      </c>
      <c r="C734" s="2" t="s">
        <v>11023</v>
      </c>
      <c r="D734" t="s">
        <v>8304</v>
      </c>
      <c r="E734" s="2" t="s">
        <v>923</v>
      </c>
      <c r="F734" t="s">
        <v>8305</v>
      </c>
      <c r="G734" t="s">
        <v>8306</v>
      </c>
      <c r="H734" s="22" t="s">
        <v>1396</v>
      </c>
      <c r="I734" t="s">
        <v>8307</v>
      </c>
      <c r="J734" s="11" t="str">
        <f t="shared" si="75"/>
        <v>IC.PU.120201</v>
      </c>
      <c r="K734" s="2" t="s">
        <v>1192</v>
      </c>
      <c r="L734" t="str">
        <f t="shared" si="76"/>
        <v>Two times</v>
      </c>
      <c r="M734" s="12" t="str">
        <f t="shared" si="77"/>
        <v>PI.IC.PU.120201.01</v>
      </c>
      <c r="N734" s="12"/>
      <c r="O734" s="12" t="str">
        <f t="shared" si="78"/>
        <v>PH.IC.PU.120201.01</v>
      </c>
      <c r="Q734" s="12" t="str">
        <f t="shared" si="79"/>
        <v>CL.IC.PU.120201.01</v>
      </c>
    </row>
    <row r="735" spans="1:25" ht="15">
      <c r="A735" t="s">
        <v>7831</v>
      </c>
      <c r="C735" s="2" t="s">
        <v>11023</v>
      </c>
      <c r="E735" s="2" t="s">
        <v>923</v>
      </c>
      <c r="F735" t="s">
        <v>8305</v>
      </c>
      <c r="G735" t="s">
        <v>8308</v>
      </c>
      <c r="H735" s="22" t="s">
        <v>1398</v>
      </c>
      <c r="I735" t="s">
        <v>8309</v>
      </c>
      <c r="J735" s="11" t="str">
        <f t="shared" si="75"/>
        <v>IC.PU.120202</v>
      </c>
      <c r="K735" s="2" t="s">
        <v>1192</v>
      </c>
      <c r="L735" t="str">
        <f t="shared" si="76"/>
        <v>Three times</v>
      </c>
      <c r="M735" s="12" t="str">
        <f t="shared" si="77"/>
        <v>PI.IC.PU.120202.01</v>
      </c>
      <c r="N735" s="12"/>
      <c r="O735" s="12" t="str">
        <f t="shared" si="78"/>
        <v>PH.IC.PU.120202.01</v>
      </c>
      <c r="Q735" s="12" t="str">
        <f t="shared" si="79"/>
        <v>CL.IC.PU.120202.01</v>
      </c>
    </row>
    <row r="736" spans="1:25" ht="15">
      <c r="A736" t="s">
        <v>7831</v>
      </c>
      <c r="C736" s="2" t="s">
        <v>11023</v>
      </c>
      <c r="E736" s="2" t="s">
        <v>923</v>
      </c>
      <c r="F736" t="s">
        <v>8305</v>
      </c>
      <c r="G736" t="s">
        <v>8310</v>
      </c>
      <c r="H736" s="22" t="s">
        <v>1400</v>
      </c>
      <c r="I736" t="s">
        <v>8311</v>
      </c>
      <c r="J736" s="11" t="str">
        <f t="shared" si="75"/>
        <v>IC.PU.120203</v>
      </c>
      <c r="K736" s="2" t="s">
        <v>1192</v>
      </c>
      <c r="L736" t="str">
        <f t="shared" si="76"/>
        <v>Four times</v>
      </c>
      <c r="M736" s="12" t="str">
        <f t="shared" si="77"/>
        <v>PI.IC.PU.120203.01</v>
      </c>
      <c r="N736" s="12"/>
      <c r="O736" s="12" t="str">
        <f t="shared" si="78"/>
        <v>PH.IC.PU.120203.01</v>
      </c>
      <c r="Q736" s="12" t="str">
        <f t="shared" si="79"/>
        <v>CL.IC.PU.120203.01</v>
      </c>
    </row>
    <row r="737" spans="1:19" ht="15">
      <c r="A737" t="s">
        <v>7831</v>
      </c>
      <c r="C737" s="2" t="s">
        <v>11023</v>
      </c>
      <c r="E737" s="2" t="s">
        <v>923</v>
      </c>
      <c r="F737" t="s">
        <v>8305</v>
      </c>
      <c r="G737" t="s">
        <v>8147</v>
      </c>
      <c r="H737" s="22" t="s">
        <v>1402</v>
      </c>
      <c r="I737" t="s">
        <v>8148</v>
      </c>
      <c r="J737" s="11" t="str">
        <f t="shared" si="75"/>
        <v>IC.PU.120204</v>
      </c>
      <c r="K737" s="2" t="s">
        <v>1192</v>
      </c>
      <c r="L737" t="str">
        <f t="shared" si="76"/>
        <v>Five times</v>
      </c>
      <c r="M737" s="12" t="str">
        <f t="shared" si="77"/>
        <v>PI.IC.PU.120204.01</v>
      </c>
      <c r="N737" s="12"/>
      <c r="O737" s="12" t="str">
        <f t="shared" si="78"/>
        <v>PH.IC.PU.120204.01</v>
      </c>
      <c r="Q737" s="12" t="str">
        <f t="shared" si="79"/>
        <v>CL.IC.PU.120204.01</v>
      </c>
    </row>
    <row r="738" spans="1:19" ht="15">
      <c r="A738" t="s">
        <v>7831</v>
      </c>
      <c r="C738" s="2" t="s">
        <v>11023</v>
      </c>
      <c r="E738" s="2" t="s">
        <v>923</v>
      </c>
      <c r="F738" t="s">
        <v>8305</v>
      </c>
      <c r="G738" t="s">
        <v>8149</v>
      </c>
      <c r="H738" s="22" t="s">
        <v>1404</v>
      </c>
      <c r="I738" t="s">
        <v>8150</v>
      </c>
      <c r="J738" s="11" t="str">
        <f t="shared" si="75"/>
        <v>IC.PU.120205</v>
      </c>
      <c r="K738" s="2" t="s">
        <v>1192</v>
      </c>
      <c r="L738" t="str">
        <f t="shared" si="76"/>
        <v>Six times</v>
      </c>
      <c r="M738" s="12" t="str">
        <f t="shared" si="77"/>
        <v>PI.IC.PU.120205.01</v>
      </c>
      <c r="N738" s="12"/>
      <c r="O738" s="12" t="str">
        <f t="shared" si="78"/>
        <v>PH.IC.PU.120205.01</v>
      </c>
      <c r="Q738" s="12" t="str">
        <f t="shared" si="79"/>
        <v>CL.IC.PU.120205.01</v>
      </c>
    </row>
    <row r="739" spans="1:19" ht="15">
      <c r="A739" t="s">
        <v>7831</v>
      </c>
      <c r="C739" s="2" t="s">
        <v>11023</v>
      </c>
      <c r="E739" s="2" t="s">
        <v>923</v>
      </c>
      <c r="F739" t="s">
        <v>8305</v>
      </c>
      <c r="G739" t="s">
        <v>8151</v>
      </c>
      <c r="H739" s="22" t="s">
        <v>1406</v>
      </c>
      <c r="I739" t="s">
        <v>8152</v>
      </c>
      <c r="J739" s="11" t="str">
        <f t="shared" si="75"/>
        <v>IC.PU.120206</v>
      </c>
      <c r="K739" s="2" t="s">
        <v>1192</v>
      </c>
      <c r="L739" t="str">
        <f t="shared" si="76"/>
        <v>Seven times</v>
      </c>
      <c r="M739" s="12" t="str">
        <f t="shared" si="77"/>
        <v>PI.IC.PU.120206.01</v>
      </c>
      <c r="N739" s="12"/>
      <c r="O739" s="12" t="str">
        <f t="shared" si="78"/>
        <v>PH.IC.PU.120206.01</v>
      </c>
      <c r="Q739" s="12" t="str">
        <f t="shared" si="79"/>
        <v>CL.IC.PU.120206.01</v>
      </c>
    </row>
    <row r="740" spans="1:19" ht="15">
      <c r="A740" t="s">
        <v>7831</v>
      </c>
      <c r="C740" s="2" t="s">
        <v>11023</v>
      </c>
      <c r="E740" s="2" t="s">
        <v>923</v>
      </c>
      <c r="F740" t="s">
        <v>8305</v>
      </c>
      <c r="G740" t="s">
        <v>8316</v>
      </c>
      <c r="H740" s="22" t="s">
        <v>1419</v>
      </c>
      <c r="I740" t="s">
        <v>8317</v>
      </c>
      <c r="J740" s="11" t="str">
        <f t="shared" si="75"/>
        <v>IC.PU.120207</v>
      </c>
      <c r="K740" s="2" t="s">
        <v>1192</v>
      </c>
      <c r="L740" t="str">
        <f t="shared" si="76"/>
        <v>Eight times</v>
      </c>
      <c r="M740" s="12" t="str">
        <f t="shared" si="77"/>
        <v>PI.IC.PU.120207.01</v>
      </c>
      <c r="N740" s="12"/>
      <c r="O740" s="12" t="str">
        <f t="shared" si="78"/>
        <v>PH.IC.PU.120207.01</v>
      </c>
      <c r="Q740" s="12" t="str">
        <f t="shared" si="79"/>
        <v>CL.IC.PU.120207.01</v>
      </c>
    </row>
    <row r="741" spans="1:19" ht="15">
      <c r="A741" t="s">
        <v>7831</v>
      </c>
      <c r="C741" s="2" t="s">
        <v>11023</v>
      </c>
      <c r="E741" s="2" t="s">
        <v>923</v>
      </c>
      <c r="F741" t="s">
        <v>8305</v>
      </c>
      <c r="G741" t="s">
        <v>8318</v>
      </c>
      <c r="H741" s="22" t="s">
        <v>1550</v>
      </c>
      <c r="I741" t="s">
        <v>8319</v>
      </c>
      <c r="J741" s="11" t="str">
        <f t="shared" si="75"/>
        <v>IC.PU.120208</v>
      </c>
      <c r="K741" s="2" t="s">
        <v>1192</v>
      </c>
      <c r="L741" t="str">
        <f t="shared" si="76"/>
        <v>Nine times</v>
      </c>
      <c r="M741" s="12" t="str">
        <f t="shared" si="77"/>
        <v>PI.IC.PU.120208.01</v>
      </c>
      <c r="N741" s="12"/>
      <c r="O741" s="12" t="str">
        <f t="shared" si="78"/>
        <v>PH.IC.PU.120208.01</v>
      </c>
      <c r="Q741" s="12" t="str">
        <f t="shared" si="79"/>
        <v>CL.IC.PU.120208.01</v>
      </c>
    </row>
    <row r="742" spans="1:19" ht="15">
      <c r="A742" t="s">
        <v>7831</v>
      </c>
      <c r="C742" s="2" t="s">
        <v>11023</v>
      </c>
      <c r="E742" s="2" t="s">
        <v>923</v>
      </c>
      <c r="F742" t="s">
        <v>8305</v>
      </c>
      <c r="G742" t="s">
        <v>8320</v>
      </c>
      <c r="H742" s="22" t="s">
        <v>1551</v>
      </c>
      <c r="I742" t="s">
        <v>8321</v>
      </c>
      <c r="J742" s="11" t="str">
        <f t="shared" si="75"/>
        <v>IC.PU.120209</v>
      </c>
      <c r="K742" s="2" t="s">
        <v>1192</v>
      </c>
      <c r="L742" t="str">
        <f t="shared" si="76"/>
        <v>Ten times</v>
      </c>
      <c r="M742" s="12" t="str">
        <f t="shared" si="77"/>
        <v>PI.IC.PU.120209.01</v>
      </c>
      <c r="N742" s="12"/>
      <c r="O742" s="12" t="str">
        <f t="shared" si="78"/>
        <v>PH.IC.PU.120209.01</v>
      </c>
      <c r="Q742" s="12" t="str">
        <f t="shared" si="79"/>
        <v>CL.IC.PU.120209.01</v>
      </c>
    </row>
    <row r="743" spans="1:19" ht="15">
      <c r="A743" t="s">
        <v>7831</v>
      </c>
      <c r="C743" s="2" t="s">
        <v>11023</v>
      </c>
      <c r="E743" s="2" t="s">
        <v>923</v>
      </c>
      <c r="F743" t="s">
        <v>8305</v>
      </c>
      <c r="G743" t="s">
        <v>8322</v>
      </c>
      <c r="H743" s="22" t="s">
        <v>1571</v>
      </c>
      <c r="I743" t="s">
        <v>930</v>
      </c>
      <c r="J743" s="11" t="str">
        <f t="shared" si="75"/>
        <v>IC.PU.120210</v>
      </c>
      <c r="K743" s="2" t="s">
        <v>1192</v>
      </c>
      <c r="L743" t="str">
        <f t="shared" si="76"/>
        <v xml:space="preserve">Other:  specify </v>
      </c>
      <c r="M743" s="12" t="str">
        <f t="shared" si="77"/>
        <v>PI.IC.PU.120210.01</v>
      </c>
      <c r="N743" s="12"/>
      <c r="O743" s="12" t="str">
        <f t="shared" si="78"/>
        <v>PH.IC.PU.120210.01</v>
      </c>
      <c r="Q743" s="12" t="str">
        <f t="shared" si="79"/>
        <v>CL.IC.PU.120210.01</v>
      </c>
    </row>
    <row r="744" spans="1:19" ht="15">
      <c r="A744" t="s">
        <v>7831</v>
      </c>
      <c r="C744" s="2" t="s">
        <v>11023</v>
      </c>
      <c r="E744" s="2" t="s">
        <v>923</v>
      </c>
      <c r="F744" t="s">
        <v>8305</v>
      </c>
      <c r="G744" t="s">
        <v>8323</v>
      </c>
      <c r="H744" s="22" t="s">
        <v>8048</v>
      </c>
      <c r="I744" t="s">
        <v>8323</v>
      </c>
      <c r="J744" s="11" t="str">
        <f t="shared" si="75"/>
        <v>IC.PU.120211</v>
      </c>
      <c r="K744" s="2" t="s">
        <v>1192</v>
      </c>
      <c r="L744" t="str">
        <f t="shared" si="76"/>
        <v>Single</v>
      </c>
      <c r="M744" s="12" t="str">
        <f t="shared" si="77"/>
        <v>PI.IC.PU.120211.01</v>
      </c>
      <c r="N744" s="12"/>
      <c r="O744" s="12" t="str">
        <f t="shared" si="78"/>
        <v>PH.IC.PU.120211.01</v>
      </c>
      <c r="Q744" s="12" t="str">
        <f t="shared" si="79"/>
        <v>CL.IC.PU.120211.01</v>
      </c>
      <c r="R744" t="s">
        <v>1141</v>
      </c>
      <c r="S744">
        <v>313</v>
      </c>
    </row>
    <row r="745" spans="1:19" ht="15">
      <c r="A745" t="s">
        <v>7831</v>
      </c>
      <c r="C745" s="2" t="s">
        <v>11023</v>
      </c>
      <c r="D745" t="s">
        <v>8343</v>
      </c>
      <c r="E745" s="2" t="s">
        <v>9640</v>
      </c>
      <c r="F745" t="s">
        <v>8344</v>
      </c>
      <c r="G745" t="s">
        <v>8345</v>
      </c>
      <c r="H745" s="22" t="s">
        <v>11324</v>
      </c>
      <c r="I745" t="s">
        <v>8345</v>
      </c>
      <c r="J745" s="11" t="str">
        <f t="shared" si="75"/>
        <v>IC.PU.120301</v>
      </c>
      <c r="K745" s="2" t="s">
        <v>8346</v>
      </c>
      <c r="L745" t="str">
        <f t="shared" si="76"/>
        <v>None</v>
      </c>
      <c r="M745" s="12" t="str">
        <f t="shared" si="77"/>
        <v>PI.IC.PU.120301.01</v>
      </c>
      <c r="N745" s="12"/>
      <c r="O745" s="12" t="str">
        <f t="shared" si="78"/>
        <v>PH.IC.PU.120301.01</v>
      </c>
      <c r="Q745" s="12" t="str">
        <f t="shared" si="79"/>
        <v>CL.IC.PU.120301.01</v>
      </c>
      <c r="R745" t="s">
        <v>1141</v>
      </c>
      <c r="S745">
        <v>309</v>
      </c>
    </row>
    <row r="746" spans="1:19" ht="15">
      <c r="A746" t="s">
        <v>7831</v>
      </c>
      <c r="C746" s="2" t="s">
        <v>8347</v>
      </c>
      <c r="D746" t="s">
        <v>945</v>
      </c>
      <c r="E746" s="2" t="s">
        <v>1202</v>
      </c>
      <c r="F746" t="s">
        <v>8348</v>
      </c>
      <c r="G746" t="s">
        <v>8349</v>
      </c>
      <c r="H746" s="22" t="s">
        <v>923</v>
      </c>
      <c r="I746" t="s">
        <v>8349</v>
      </c>
      <c r="J746" s="11" t="str">
        <f t="shared" si="75"/>
        <v>IC.PU.120302</v>
      </c>
      <c r="K746" s="2" t="s">
        <v>11324</v>
      </c>
      <c r="L746" t="str">
        <f t="shared" si="76"/>
        <v>Weak</v>
      </c>
      <c r="M746" s="12" t="str">
        <f t="shared" si="77"/>
        <v>PI.IC.PU.120302.01</v>
      </c>
      <c r="N746" s="12"/>
      <c r="O746" s="12" t="str">
        <f t="shared" si="78"/>
        <v>PH.IC.PU.120302.01</v>
      </c>
      <c r="Q746" s="12" t="str">
        <f t="shared" si="79"/>
        <v>CL.IC.PU.120302.01</v>
      </c>
      <c r="R746" t="s">
        <v>1141</v>
      </c>
      <c r="S746">
        <v>309</v>
      </c>
    </row>
    <row r="747" spans="1:19" ht="15">
      <c r="A747" t="s">
        <v>7831</v>
      </c>
      <c r="C747" s="2" t="s">
        <v>11023</v>
      </c>
      <c r="D747" t="s">
        <v>945</v>
      </c>
      <c r="E747" s="2" t="s">
        <v>1202</v>
      </c>
      <c r="F747" t="s">
        <v>8348</v>
      </c>
      <c r="G747" t="s">
        <v>6109</v>
      </c>
      <c r="H747" s="22" t="s">
        <v>1202</v>
      </c>
      <c r="I747" t="s">
        <v>6109</v>
      </c>
      <c r="J747" s="11" t="str">
        <f t="shared" si="75"/>
        <v>IC.PU.120303</v>
      </c>
      <c r="K747" s="2" t="s">
        <v>11324</v>
      </c>
      <c r="L747" t="str">
        <f t="shared" si="76"/>
        <v>Moderate</v>
      </c>
      <c r="M747" s="12" t="str">
        <f t="shared" si="77"/>
        <v>PI.IC.PU.120303.01</v>
      </c>
      <c r="N747" s="12"/>
      <c r="O747" s="12" t="str">
        <f t="shared" si="78"/>
        <v>PH.IC.PU.120303.01</v>
      </c>
      <c r="Q747" s="12" t="str">
        <f t="shared" si="79"/>
        <v>CL.IC.PU.120303.01</v>
      </c>
      <c r="R747" t="s">
        <v>1141</v>
      </c>
      <c r="S747">
        <v>309</v>
      </c>
    </row>
    <row r="748" spans="1:19" ht="15">
      <c r="A748" t="s">
        <v>7831</v>
      </c>
      <c r="C748" s="2" t="s">
        <v>11023</v>
      </c>
      <c r="D748" t="s">
        <v>945</v>
      </c>
      <c r="E748" s="2" t="s">
        <v>1202</v>
      </c>
      <c r="F748" t="s">
        <v>8348</v>
      </c>
      <c r="G748" t="s">
        <v>6108</v>
      </c>
      <c r="H748" s="22" t="s">
        <v>7070</v>
      </c>
      <c r="I748" t="s">
        <v>6108</v>
      </c>
      <c r="J748" s="11" t="str">
        <f t="shared" si="75"/>
        <v>IC.PU.120304</v>
      </c>
      <c r="K748" s="2" t="s">
        <v>11324</v>
      </c>
      <c r="L748" t="str">
        <f t="shared" si="76"/>
        <v>Strong</v>
      </c>
      <c r="M748" s="12" t="str">
        <f t="shared" si="77"/>
        <v>PI.IC.PU.120304.01</v>
      </c>
      <c r="N748" s="12"/>
      <c r="O748" s="12" t="str">
        <f t="shared" si="78"/>
        <v>PH.IC.PU.120304.01</v>
      </c>
      <c r="Q748" s="12" t="str">
        <f t="shared" si="79"/>
        <v>CL.IC.PU.120304.01</v>
      </c>
      <c r="R748" t="s">
        <v>1141</v>
      </c>
      <c r="S748">
        <v>309</v>
      </c>
    </row>
    <row r="749" spans="1:19" ht="15">
      <c r="A749" t="s">
        <v>7831</v>
      </c>
      <c r="B749" t="s">
        <v>8350</v>
      </c>
      <c r="C749" s="2" t="s">
        <v>8201</v>
      </c>
      <c r="D749" t="s">
        <v>8351</v>
      </c>
      <c r="E749" s="2" t="s">
        <v>11324</v>
      </c>
      <c r="F749" t="s">
        <v>8352</v>
      </c>
      <c r="G749" t="s">
        <v>8353</v>
      </c>
      <c r="H749" s="22" t="s">
        <v>1396</v>
      </c>
      <c r="I749" t="s">
        <v>8354</v>
      </c>
      <c r="J749" s="11" t="str">
        <f t="shared" si="75"/>
        <v>IC.PU.130101</v>
      </c>
      <c r="K749" s="2" t="s">
        <v>1192</v>
      </c>
      <c r="L749" t="str">
        <f t="shared" si="76"/>
        <v xml:space="preserve">     Room air</v>
      </c>
      <c r="M749" s="12" t="str">
        <f t="shared" si="77"/>
        <v>PI.IC.PU.130101.01</v>
      </c>
      <c r="N749" s="12"/>
      <c r="O749" s="12" t="str">
        <f t="shared" si="78"/>
        <v>PH.IC.PU.130101.01</v>
      </c>
      <c r="Q749" s="12" t="str">
        <f t="shared" si="79"/>
        <v>CL.IC.PU.130101.01</v>
      </c>
    </row>
    <row r="750" spans="1:19" ht="15">
      <c r="A750" t="s">
        <v>7831</v>
      </c>
      <c r="C750" s="2" t="s">
        <v>8201</v>
      </c>
      <c r="E750" s="2" t="s">
        <v>1192</v>
      </c>
      <c r="F750" t="s">
        <v>8352</v>
      </c>
      <c r="G750" t="s">
        <v>8355</v>
      </c>
      <c r="H750" s="22" t="s">
        <v>1398</v>
      </c>
      <c r="I750" t="s">
        <v>8188</v>
      </c>
      <c r="J750" s="11" t="str">
        <f t="shared" si="75"/>
        <v>IC.PU.130102</v>
      </c>
      <c r="K750" s="2" t="s">
        <v>1192</v>
      </c>
      <c r="L750" t="str">
        <f t="shared" si="76"/>
        <v xml:space="preserve">     Liters/minute: specify</v>
      </c>
      <c r="M750" s="12" t="str">
        <f t="shared" si="77"/>
        <v>PI.IC.PU.130102.01</v>
      </c>
      <c r="N750" s="12"/>
      <c r="O750" s="12" t="str">
        <f t="shared" si="78"/>
        <v>PH.IC.PU.130102.01</v>
      </c>
      <c r="Q750" s="12" t="str">
        <f t="shared" si="79"/>
        <v>CL.IC.PU.130102.01</v>
      </c>
    </row>
    <row r="751" spans="1:19" ht="15">
      <c r="A751" t="s">
        <v>7831</v>
      </c>
      <c r="C751" s="2" t="s">
        <v>8201</v>
      </c>
      <c r="E751" s="2" t="s">
        <v>1192</v>
      </c>
      <c r="F751" t="s">
        <v>8352</v>
      </c>
      <c r="G751" t="s">
        <v>8189</v>
      </c>
      <c r="H751" s="22" t="s">
        <v>1400</v>
      </c>
      <c r="I751" t="s">
        <v>8190</v>
      </c>
      <c r="J751" s="11" t="str">
        <f t="shared" si="75"/>
        <v>IC.PU.130103</v>
      </c>
      <c r="K751" s="2" t="s">
        <v>1192</v>
      </c>
      <c r="L751" t="str">
        <f t="shared" si="76"/>
        <v xml:space="preserve">     % FiO2: specify</v>
      </c>
      <c r="M751" s="12" t="str">
        <f t="shared" si="77"/>
        <v>PI.IC.PU.130103.01</v>
      </c>
      <c r="N751" s="12"/>
      <c r="O751" s="12" t="str">
        <f t="shared" si="78"/>
        <v>PH.IC.PU.130103.01</v>
      </c>
      <c r="Q751" s="12" t="str">
        <f t="shared" si="79"/>
        <v>CL.IC.PU.130103.01</v>
      </c>
    </row>
    <row r="752" spans="1:19" ht="15">
      <c r="A752" t="s">
        <v>7831</v>
      </c>
      <c r="C752" s="2" t="s">
        <v>8201</v>
      </c>
      <c r="E752" s="2" t="s">
        <v>1192</v>
      </c>
      <c r="F752" t="s">
        <v>8352</v>
      </c>
      <c r="G752" t="s">
        <v>8191</v>
      </c>
      <c r="H752" s="22" t="s">
        <v>1402</v>
      </c>
      <c r="I752" t="s">
        <v>8192</v>
      </c>
      <c r="J752" s="11" t="str">
        <f t="shared" si="75"/>
        <v>IC.PU.130104</v>
      </c>
      <c r="K752" s="2" t="s">
        <v>1192</v>
      </c>
      <c r="L752" t="str">
        <f t="shared" si="76"/>
        <v xml:space="preserve">     Aerosol O2%</v>
      </c>
      <c r="M752" s="12" t="str">
        <f t="shared" si="77"/>
        <v>PI.IC.PU.130104.01</v>
      </c>
      <c r="N752" s="12"/>
      <c r="O752" s="12" t="str">
        <f t="shared" si="78"/>
        <v>PH.IC.PU.130104.01</v>
      </c>
      <c r="Q752" s="12" t="str">
        <f t="shared" si="79"/>
        <v>CL.IC.PU.130104.01</v>
      </c>
    </row>
    <row r="753" spans="1:19" ht="15">
      <c r="A753" t="s">
        <v>7831</v>
      </c>
      <c r="C753" s="2" t="s">
        <v>8201</v>
      </c>
      <c r="D753" t="s">
        <v>8193</v>
      </c>
      <c r="E753" s="2" t="s">
        <v>923</v>
      </c>
      <c r="F753" t="s">
        <v>8352</v>
      </c>
      <c r="G753" t="s">
        <v>8194</v>
      </c>
      <c r="H753" s="22" t="s">
        <v>1396</v>
      </c>
      <c r="I753" t="s">
        <v>8364</v>
      </c>
      <c r="J753" s="11" t="str">
        <f t="shared" si="75"/>
        <v>IC.PU.130201</v>
      </c>
      <c r="K753" s="2" t="s">
        <v>1192</v>
      </c>
      <c r="L753" t="str">
        <f t="shared" si="76"/>
        <v xml:space="preserve">     Heated humidity</v>
      </c>
      <c r="M753" s="12" t="str">
        <f t="shared" si="77"/>
        <v>PI.IC.PU.130201.01</v>
      </c>
      <c r="N753" s="12"/>
      <c r="O753" s="12" t="str">
        <f t="shared" si="78"/>
        <v>PH.IC.PU.130201.01</v>
      </c>
      <c r="Q753" s="12" t="str">
        <f t="shared" si="79"/>
        <v>CL.IC.PU.130201.01</v>
      </c>
    </row>
    <row r="754" spans="1:19" ht="15">
      <c r="A754" t="s">
        <v>7831</v>
      </c>
      <c r="C754" s="2" t="s">
        <v>8201</v>
      </c>
      <c r="E754" s="2" t="s">
        <v>923</v>
      </c>
      <c r="F754" t="s">
        <v>8352</v>
      </c>
      <c r="G754" t="s">
        <v>8365</v>
      </c>
      <c r="H754" s="22" t="s">
        <v>1398</v>
      </c>
      <c r="I754" t="s">
        <v>8363</v>
      </c>
      <c r="J754" s="11" t="str">
        <f t="shared" si="75"/>
        <v>IC.PU.130202</v>
      </c>
      <c r="K754" s="2" t="s">
        <v>1192</v>
      </c>
      <c r="L754" t="str">
        <f t="shared" si="76"/>
        <v xml:space="preserve">     High humidity</v>
      </c>
      <c r="M754" s="12" t="str">
        <f t="shared" si="77"/>
        <v>PI.IC.PU.130202.01</v>
      </c>
      <c r="N754" s="12"/>
      <c r="O754" s="12" t="str">
        <f t="shared" si="78"/>
        <v>PH.IC.PU.130202.01</v>
      </c>
      <c r="Q754" s="12" t="str">
        <f t="shared" si="79"/>
        <v>CL.IC.PU.130202.01</v>
      </c>
    </row>
    <row r="755" spans="1:19" ht="15">
      <c r="A755" t="s">
        <v>7831</v>
      </c>
      <c r="B755" t="s">
        <v>8525</v>
      </c>
      <c r="C755" s="2" t="s">
        <v>9621</v>
      </c>
      <c r="D755" t="s">
        <v>8526</v>
      </c>
      <c r="E755" s="2" t="s">
        <v>11324</v>
      </c>
      <c r="F755" t="s">
        <v>8527</v>
      </c>
      <c r="G755" t="s">
        <v>8367</v>
      </c>
      <c r="H755" s="22" t="s">
        <v>1396</v>
      </c>
      <c r="I755" t="s">
        <v>8530</v>
      </c>
      <c r="J755" s="11" t="str">
        <f t="shared" si="75"/>
        <v>IC.PU.140101</v>
      </c>
      <c r="K755" s="2" t="s">
        <v>1192</v>
      </c>
      <c r="L755" t="str">
        <f t="shared" si="76"/>
        <v xml:space="preserve">     Expectorated/Coughed</v>
      </c>
      <c r="M755" s="12" t="str">
        <f t="shared" si="77"/>
        <v>PI.IC.PU.140101.01</v>
      </c>
      <c r="N755" s="12"/>
      <c r="O755" s="12" t="str">
        <f t="shared" si="78"/>
        <v>PH.IC.PU.140101.01</v>
      </c>
      <c r="Q755" s="12" t="str">
        <f t="shared" si="79"/>
        <v>CL.IC.PU.140101.01</v>
      </c>
    </row>
    <row r="756" spans="1:19" ht="15">
      <c r="A756" t="s">
        <v>7831</v>
      </c>
      <c r="C756" s="2" t="s">
        <v>9621</v>
      </c>
      <c r="E756" s="2" t="s">
        <v>1192</v>
      </c>
      <c r="F756" t="s">
        <v>8527</v>
      </c>
      <c r="G756" t="s">
        <v>8533</v>
      </c>
      <c r="H756" s="22" t="s">
        <v>1398</v>
      </c>
      <c r="I756" t="s">
        <v>8534</v>
      </c>
      <c r="J756" s="11" t="str">
        <f t="shared" si="75"/>
        <v>IC.PU.140102</v>
      </c>
      <c r="K756" s="2" t="s">
        <v>1192</v>
      </c>
      <c r="L756" t="str">
        <f t="shared" si="76"/>
        <v xml:space="preserve">     Suctioned endotracheal</v>
      </c>
      <c r="M756" s="12" t="str">
        <f t="shared" si="77"/>
        <v>PI.IC.PU.140102.01</v>
      </c>
      <c r="N756" s="12"/>
      <c r="O756" s="12" t="str">
        <f t="shared" si="78"/>
        <v>PH.IC.PU.140102.01</v>
      </c>
      <c r="Q756" s="12" t="str">
        <f t="shared" si="79"/>
        <v>CL.IC.PU.140102.01</v>
      </c>
    </row>
    <row r="757" spans="1:19" ht="15">
      <c r="A757" t="s">
        <v>7831</v>
      </c>
      <c r="C757" s="2" t="s">
        <v>9621</v>
      </c>
      <c r="E757" s="2" t="s">
        <v>1192</v>
      </c>
      <c r="F757" t="s">
        <v>8527</v>
      </c>
      <c r="G757" t="s">
        <v>8535</v>
      </c>
      <c r="H757" s="22" t="s">
        <v>1400</v>
      </c>
      <c r="I757" t="s">
        <v>8536</v>
      </c>
      <c r="J757" s="11" t="str">
        <f t="shared" si="75"/>
        <v>IC.PU.140103</v>
      </c>
      <c r="K757" s="2" t="s">
        <v>1192</v>
      </c>
      <c r="L757" t="str">
        <f t="shared" si="76"/>
        <v xml:space="preserve">     Suctioned oral</v>
      </c>
      <c r="M757" s="12" t="str">
        <f t="shared" si="77"/>
        <v>PI.IC.PU.140103.01</v>
      </c>
      <c r="N757" s="12"/>
      <c r="O757" s="12" t="str">
        <f t="shared" si="78"/>
        <v>PH.IC.PU.140103.01</v>
      </c>
      <c r="Q757" s="12" t="str">
        <f t="shared" si="79"/>
        <v>CL.IC.PU.140103.01</v>
      </c>
    </row>
    <row r="758" spans="1:19" ht="15">
      <c r="A758" t="s">
        <v>7831</v>
      </c>
      <c r="C758" s="2" t="s">
        <v>9621</v>
      </c>
      <c r="E758" s="2" t="s">
        <v>1192</v>
      </c>
      <c r="F758" t="s">
        <v>8527</v>
      </c>
      <c r="G758" t="s">
        <v>8537</v>
      </c>
      <c r="H758" s="22" t="s">
        <v>1402</v>
      </c>
      <c r="I758" t="s">
        <v>8538</v>
      </c>
      <c r="J758" s="11" t="str">
        <f t="shared" si="75"/>
        <v>IC.PU.140104</v>
      </c>
      <c r="K758" s="2" t="s">
        <v>1192</v>
      </c>
      <c r="L758" t="str">
        <f t="shared" si="76"/>
        <v xml:space="preserve">     Suctioned nasal tracheal</v>
      </c>
      <c r="M758" s="12" t="str">
        <f t="shared" si="77"/>
        <v>PI.IC.PU.140104.01</v>
      </c>
      <c r="N758" s="12"/>
      <c r="O758" s="12" t="str">
        <f t="shared" si="78"/>
        <v>PH.IC.PU.140104.01</v>
      </c>
      <c r="Q758" s="12" t="str">
        <f t="shared" si="79"/>
        <v>CL.IC.PU.140104.01</v>
      </c>
    </row>
    <row r="759" spans="1:19" ht="15">
      <c r="A759" t="s">
        <v>7831</v>
      </c>
      <c r="C759" s="2" t="s">
        <v>9621</v>
      </c>
      <c r="E759" s="2" t="s">
        <v>1192</v>
      </c>
      <c r="F759" t="s">
        <v>8527</v>
      </c>
      <c r="G759" t="s">
        <v>8539</v>
      </c>
      <c r="H759" s="22" t="s">
        <v>1404</v>
      </c>
      <c r="I759" t="s">
        <v>8540</v>
      </c>
      <c r="J759" s="11" t="str">
        <f t="shared" si="75"/>
        <v>IC.PU.140105</v>
      </c>
      <c r="K759" s="2" t="s">
        <v>1192</v>
      </c>
      <c r="L759" t="str">
        <f t="shared" si="76"/>
        <v xml:space="preserve">     Suctioned tracheal</v>
      </c>
      <c r="M759" s="12" t="str">
        <f t="shared" si="77"/>
        <v>PI.IC.PU.140105.01</v>
      </c>
      <c r="N759" s="12"/>
      <c r="O759" s="12" t="str">
        <f t="shared" si="78"/>
        <v>PH.IC.PU.140105.01</v>
      </c>
      <c r="Q759" s="12" t="str">
        <f t="shared" si="79"/>
        <v>CL.IC.PU.140105.01</v>
      </c>
    </row>
    <row r="760" spans="1:19" ht="15">
      <c r="A760" t="s">
        <v>7831</v>
      </c>
      <c r="C760" s="2" t="s">
        <v>9621</v>
      </c>
      <c r="E760" s="2" t="s">
        <v>1192</v>
      </c>
      <c r="F760" t="s">
        <v>8527</v>
      </c>
      <c r="G760" t="s">
        <v>8541</v>
      </c>
      <c r="H760" s="22" t="s">
        <v>1406</v>
      </c>
      <c r="I760" t="s">
        <v>8379</v>
      </c>
      <c r="J760" s="11" t="str">
        <f t="shared" si="75"/>
        <v>IC.PU.140106</v>
      </c>
      <c r="K760" s="2" t="s">
        <v>1192</v>
      </c>
      <c r="L760" t="str">
        <f t="shared" si="76"/>
        <v xml:space="preserve">     Suctioned oral tracheal</v>
      </c>
      <c r="M760" s="12" t="str">
        <f t="shared" si="77"/>
        <v>PI.IC.PU.140106.01</v>
      </c>
      <c r="N760" s="12"/>
      <c r="O760" s="12" t="str">
        <f t="shared" si="78"/>
        <v>PH.IC.PU.140106.01</v>
      </c>
      <c r="Q760" s="12" t="str">
        <f t="shared" si="79"/>
        <v>CL.IC.PU.140106.01</v>
      </c>
    </row>
    <row r="761" spans="1:19" ht="15">
      <c r="A761" t="s">
        <v>7831</v>
      </c>
      <c r="C761" s="2" t="s">
        <v>9621</v>
      </c>
      <c r="E761" s="2" t="s">
        <v>1192</v>
      </c>
      <c r="F761" t="s">
        <v>8527</v>
      </c>
      <c r="G761" t="s">
        <v>8380</v>
      </c>
      <c r="H761" s="22" t="s">
        <v>1419</v>
      </c>
      <c r="I761" t="s">
        <v>8381</v>
      </c>
      <c r="J761" s="11" t="str">
        <f t="shared" si="75"/>
        <v>IC.PU.140107</v>
      </c>
      <c r="K761" s="2" t="s">
        <v>1192</v>
      </c>
      <c r="L761" t="str">
        <f t="shared" si="76"/>
        <v xml:space="preserve">     Suctioned nasal</v>
      </c>
      <c r="M761" s="12" t="str">
        <f t="shared" si="77"/>
        <v>PI.IC.PU.140107.01</v>
      </c>
      <c r="N761" s="12"/>
      <c r="O761" s="12" t="str">
        <f t="shared" si="78"/>
        <v>PH.IC.PU.140107.01</v>
      </c>
      <c r="Q761" s="12" t="str">
        <f t="shared" si="79"/>
        <v>CL.IC.PU.140107.01</v>
      </c>
    </row>
    <row r="762" spans="1:19" ht="15">
      <c r="A762" t="s">
        <v>7831</v>
      </c>
      <c r="C762" s="2" t="s">
        <v>9621</v>
      </c>
      <c r="E762" s="2" t="s">
        <v>1192</v>
      </c>
      <c r="F762" t="s">
        <v>8527</v>
      </c>
      <c r="G762" t="s">
        <v>8382</v>
      </c>
      <c r="H762" s="22" t="s">
        <v>1550</v>
      </c>
      <c r="I762" t="s">
        <v>8383</v>
      </c>
      <c r="J762" s="11" t="str">
        <f t="shared" si="75"/>
        <v>IC.PU.140108</v>
      </c>
      <c r="K762" s="2" t="s">
        <v>1192</v>
      </c>
      <c r="L762" t="str">
        <f t="shared" si="76"/>
        <v xml:space="preserve">     Induced</v>
      </c>
      <c r="M762" s="12" t="str">
        <f t="shared" si="77"/>
        <v>PI.IC.PU.140108.01</v>
      </c>
      <c r="N762" s="12"/>
      <c r="O762" s="12" t="str">
        <f t="shared" si="78"/>
        <v>PH.IC.PU.140108.01</v>
      </c>
      <c r="Q762" s="12" t="str">
        <f t="shared" si="79"/>
        <v>CL.IC.PU.140108.01</v>
      </c>
    </row>
    <row r="763" spans="1:19" ht="15">
      <c r="A763" t="s">
        <v>7831</v>
      </c>
      <c r="C763" s="2" t="s">
        <v>9621</v>
      </c>
      <c r="D763" t="s">
        <v>8384</v>
      </c>
      <c r="E763" s="2" t="s">
        <v>923</v>
      </c>
      <c r="F763" t="s">
        <v>8527</v>
      </c>
      <c r="G763" t="s">
        <v>8385</v>
      </c>
      <c r="H763" s="22" t="s">
        <v>1396</v>
      </c>
      <c r="I763" t="s">
        <v>8386</v>
      </c>
      <c r="J763" s="11" t="str">
        <f t="shared" si="75"/>
        <v>IC.PU.140201</v>
      </c>
      <c r="K763" s="2" t="s">
        <v>1192</v>
      </c>
      <c r="L763" t="str">
        <f t="shared" si="76"/>
        <v xml:space="preserve">     Volume none</v>
      </c>
      <c r="M763" s="12" t="str">
        <f t="shared" si="77"/>
        <v>PI.IC.PU.140201.01</v>
      </c>
      <c r="N763" s="12"/>
      <c r="O763" s="12" t="str">
        <f t="shared" si="78"/>
        <v>PH.IC.PU.140201.01</v>
      </c>
      <c r="Q763" s="12" t="str">
        <f t="shared" si="79"/>
        <v>CL.IC.PU.140201.01</v>
      </c>
    </row>
    <row r="764" spans="1:19" ht="15">
      <c r="A764" t="s">
        <v>7831</v>
      </c>
      <c r="C764" s="2" t="s">
        <v>9621</v>
      </c>
      <c r="E764" s="2" t="s">
        <v>923</v>
      </c>
      <c r="F764" t="s">
        <v>8527</v>
      </c>
      <c r="G764" t="s">
        <v>8387</v>
      </c>
      <c r="H764" s="22" t="s">
        <v>1398</v>
      </c>
      <c r="I764" t="s">
        <v>8388</v>
      </c>
      <c r="J764" s="11" t="str">
        <f t="shared" si="75"/>
        <v>IC.PU.140202</v>
      </c>
      <c r="K764" s="2" t="s">
        <v>1192</v>
      </c>
      <c r="L764" t="str">
        <f t="shared" si="76"/>
        <v xml:space="preserve">     Volume scant</v>
      </c>
      <c r="M764" s="12" t="str">
        <f t="shared" si="77"/>
        <v>PI.IC.PU.140202.01</v>
      </c>
      <c r="N764" s="12"/>
      <c r="O764" s="12" t="str">
        <f t="shared" si="78"/>
        <v>PH.IC.PU.140202.01</v>
      </c>
      <c r="Q764" s="12" t="str">
        <f t="shared" si="79"/>
        <v>CL.IC.PU.140202.01</v>
      </c>
    </row>
    <row r="765" spans="1:19" ht="15">
      <c r="A765" t="s">
        <v>7831</v>
      </c>
      <c r="C765" s="2" t="s">
        <v>9621</v>
      </c>
      <c r="E765" s="2" t="s">
        <v>923</v>
      </c>
      <c r="F765" t="s">
        <v>8527</v>
      </c>
      <c r="G765" t="s">
        <v>8389</v>
      </c>
      <c r="H765" s="22" t="s">
        <v>1400</v>
      </c>
      <c r="I765" t="s">
        <v>8390</v>
      </c>
      <c r="J765" s="11" t="str">
        <f t="shared" si="75"/>
        <v>IC.PU.140203</v>
      </c>
      <c r="K765" s="2" t="s">
        <v>1192</v>
      </c>
      <c r="L765" t="str">
        <f t="shared" si="76"/>
        <v xml:space="preserve">     Volume moderate</v>
      </c>
      <c r="M765" s="12" t="str">
        <f t="shared" si="77"/>
        <v>PI.IC.PU.140203.01</v>
      </c>
      <c r="N765" s="12"/>
      <c r="O765" s="12" t="str">
        <f t="shared" si="78"/>
        <v>PH.IC.PU.140203.01</v>
      </c>
      <c r="Q765" s="12" t="str">
        <f t="shared" si="79"/>
        <v>CL.IC.PU.140203.01</v>
      </c>
    </row>
    <row r="766" spans="1:19" ht="15">
      <c r="A766" t="s">
        <v>7831</v>
      </c>
      <c r="C766" s="2" t="s">
        <v>9621</v>
      </c>
      <c r="E766" s="2" t="s">
        <v>923</v>
      </c>
      <c r="F766" t="s">
        <v>8527</v>
      </c>
      <c r="G766" t="s">
        <v>8391</v>
      </c>
      <c r="H766" s="22" t="s">
        <v>1402</v>
      </c>
      <c r="I766" t="s">
        <v>8223</v>
      </c>
      <c r="J766" s="11" t="str">
        <f t="shared" si="75"/>
        <v>IC.PU.140204</v>
      </c>
      <c r="K766" s="2" t="s">
        <v>1192</v>
      </c>
      <c r="L766" t="str">
        <f t="shared" si="76"/>
        <v xml:space="preserve">     Volume copious</v>
      </c>
      <c r="M766" s="12" t="str">
        <f t="shared" si="77"/>
        <v>PI.IC.PU.140204.01</v>
      </c>
      <c r="N766" s="12"/>
      <c r="O766" s="12" t="str">
        <f t="shared" si="78"/>
        <v>PH.IC.PU.140204.01</v>
      </c>
      <c r="Q766" s="12" t="str">
        <f t="shared" si="79"/>
        <v>CL.IC.PU.140204.01</v>
      </c>
    </row>
    <row r="767" spans="1:19" ht="15">
      <c r="A767" t="s">
        <v>7831</v>
      </c>
      <c r="C767" s="2" t="s">
        <v>9621</v>
      </c>
      <c r="E767" s="2" t="s">
        <v>923</v>
      </c>
      <c r="F767" t="s">
        <v>8527</v>
      </c>
      <c r="G767" t="s">
        <v>8224</v>
      </c>
      <c r="H767" s="22" t="s">
        <v>7071</v>
      </c>
      <c r="I767" t="s">
        <v>8224</v>
      </c>
      <c r="J767" s="11" t="str">
        <f t="shared" si="75"/>
        <v>IC.PU.140205</v>
      </c>
      <c r="K767" s="2" t="s">
        <v>1192</v>
      </c>
      <c r="L767" t="str">
        <f t="shared" si="76"/>
        <v>Large</v>
      </c>
      <c r="M767" s="12" t="str">
        <f t="shared" si="77"/>
        <v>PI.IC.PU.140205.01</v>
      </c>
      <c r="N767" s="12"/>
      <c r="O767" s="12" t="str">
        <f t="shared" si="78"/>
        <v>PH.IC.PU.140205.01</v>
      </c>
      <c r="Q767" s="12" t="str">
        <f t="shared" si="79"/>
        <v>CL.IC.PU.140205.01</v>
      </c>
      <c r="R767" t="s">
        <v>1141</v>
      </c>
      <c r="S767">
        <v>712</v>
      </c>
    </row>
    <row r="768" spans="1:19" ht="15">
      <c r="A768" t="s">
        <v>7831</v>
      </c>
      <c r="C768" s="2" t="s">
        <v>9621</v>
      </c>
      <c r="D768" t="s">
        <v>4046</v>
      </c>
      <c r="E768" s="2" t="s">
        <v>946</v>
      </c>
      <c r="F768" t="s">
        <v>8527</v>
      </c>
      <c r="G768" t="s">
        <v>3123</v>
      </c>
      <c r="H768" s="22" t="s">
        <v>1396</v>
      </c>
      <c r="I768" t="s">
        <v>3124</v>
      </c>
      <c r="J768" s="11" t="str">
        <f t="shared" si="75"/>
        <v>IC.PU.140301</v>
      </c>
      <c r="K768" s="2" t="s">
        <v>1192</v>
      </c>
      <c r="L768" t="str">
        <f t="shared" si="76"/>
        <v xml:space="preserve">     White</v>
      </c>
      <c r="M768" s="12" t="str">
        <f t="shared" si="77"/>
        <v>PI.IC.PU.140301.01</v>
      </c>
      <c r="N768" s="12"/>
      <c r="O768" s="12" t="str">
        <f t="shared" si="78"/>
        <v>PH.IC.PU.140301.01</v>
      </c>
      <c r="Q768" s="12" t="str">
        <f t="shared" si="79"/>
        <v>CL.IC.PU.140301.01</v>
      </c>
    </row>
    <row r="769" spans="1:19" ht="15">
      <c r="A769" t="s">
        <v>7831</v>
      </c>
      <c r="C769" s="2" t="s">
        <v>9621</v>
      </c>
      <c r="E769" s="2" t="s">
        <v>1202</v>
      </c>
      <c r="F769" t="s">
        <v>8527</v>
      </c>
      <c r="G769" t="s">
        <v>2095</v>
      </c>
      <c r="H769" s="22" t="s">
        <v>1398</v>
      </c>
      <c r="I769" t="s">
        <v>1935</v>
      </c>
      <c r="J769" s="11" t="str">
        <f t="shared" si="75"/>
        <v>IC.PU.140302</v>
      </c>
      <c r="K769" s="2" t="s">
        <v>1192</v>
      </c>
      <c r="L769" t="str">
        <f t="shared" si="76"/>
        <v xml:space="preserve">     Colorless</v>
      </c>
      <c r="M769" s="12" t="str">
        <f t="shared" si="77"/>
        <v>PI.IC.PU.140302.01</v>
      </c>
      <c r="N769" s="12"/>
      <c r="O769" s="12" t="str">
        <f t="shared" si="78"/>
        <v>PH.IC.PU.140302.01</v>
      </c>
      <c r="Q769" s="12" t="str">
        <f t="shared" si="79"/>
        <v>CL.IC.PU.140302.01</v>
      </c>
    </row>
    <row r="770" spans="1:19" ht="15">
      <c r="A770" t="s">
        <v>7831</v>
      </c>
      <c r="C770" s="2" t="s">
        <v>9621</v>
      </c>
      <c r="E770" s="2" t="s">
        <v>1202</v>
      </c>
      <c r="F770" t="s">
        <v>8527</v>
      </c>
      <c r="G770" t="s">
        <v>1435</v>
      </c>
      <c r="H770" s="22" t="s">
        <v>1400</v>
      </c>
      <c r="I770" t="s">
        <v>1436</v>
      </c>
      <c r="J770" s="11" t="str">
        <f t="shared" si="75"/>
        <v>IC.PU.140303</v>
      </c>
      <c r="K770" s="2" t="s">
        <v>1192</v>
      </c>
      <c r="L770" t="str">
        <f t="shared" si="76"/>
        <v xml:space="preserve">     Tan</v>
      </c>
      <c r="M770" s="12" t="str">
        <f t="shared" si="77"/>
        <v>PI.IC.PU.140303.01</v>
      </c>
      <c r="N770" s="12"/>
      <c r="O770" s="12" t="str">
        <f t="shared" si="78"/>
        <v>PH.IC.PU.140303.01</v>
      </c>
      <c r="Q770" s="12" t="str">
        <f t="shared" si="79"/>
        <v>CL.IC.PU.140303.01</v>
      </c>
    </row>
    <row r="771" spans="1:19" ht="15">
      <c r="A771" t="s">
        <v>7831</v>
      </c>
      <c r="C771" s="2" t="s">
        <v>9621</v>
      </c>
      <c r="E771" s="2" t="s">
        <v>1202</v>
      </c>
      <c r="F771" t="s">
        <v>8527</v>
      </c>
      <c r="G771" t="s">
        <v>2102</v>
      </c>
      <c r="H771" s="22" t="s">
        <v>1402</v>
      </c>
      <c r="I771" t="s">
        <v>2103</v>
      </c>
      <c r="J771" s="11" t="str">
        <f t="shared" si="75"/>
        <v>IC.PU.140304</v>
      </c>
      <c r="K771" s="2" t="s">
        <v>1192</v>
      </c>
      <c r="L771" t="str">
        <f t="shared" si="76"/>
        <v xml:space="preserve">     Yellow</v>
      </c>
      <c r="M771" s="12" t="str">
        <f t="shared" si="77"/>
        <v>PI.IC.PU.140304.01</v>
      </c>
      <c r="N771" s="12"/>
      <c r="O771" s="12" t="str">
        <f t="shared" si="78"/>
        <v>PH.IC.PU.140304.01</v>
      </c>
      <c r="Q771" s="12" t="str">
        <f t="shared" si="79"/>
        <v>CL.IC.PU.140304.01</v>
      </c>
    </row>
    <row r="772" spans="1:19" ht="15">
      <c r="A772" t="s">
        <v>7831</v>
      </c>
      <c r="C772" s="2" t="s">
        <v>9621</v>
      </c>
      <c r="E772" s="2" t="s">
        <v>1202</v>
      </c>
      <c r="F772" t="s">
        <v>8527</v>
      </c>
      <c r="G772" t="s">
        <v>1433</v>
      </c>
      <c r="H772" s="22" t="s">
        <v>1404</v>
      </c>
      <c r="I772" t="s">
        <v>1434</v>
      </c>
      <c r="J772" s="11" t="str">
        <f t="shared" si="75"/>
        <v>IC.PU.140305</v>
      </c>
      <c r="K772" s="2" t="s">
        <v>1192</v>
      </c>
      <c r="L772" t="str">
        <f t="shared" si="76"/>
        <v xml:space="preserve">     Green</v>
      </c>
      <c r="M772" s="12" t="str">
        <f t="shared" si="77"/>
        <v>PI.IC.PU.140305.01</v>
      </c>
      <c r="N772" s="12"/>
      <c r="O772" s="12" t="str">
        <f t="shared" si="78"/>
        <v>PH.IC.PU.140305.01</v>
      </c>
      <c r="Q772" s="12" t="str">
        <f t="shared" si="79"/>
        <v>CL.IC.PU.140305.01</v>
      </c>
    </row>
    <row r="773" spans="1:19" ht="15">
      <c r="A773" t="s">
        <v>7831</v>
      </c>
      <c r="C773" s="2" t="s">
        <v>9621</v>
      </c>
      <c r="E773" s="2" t="s">
        <v>1202</v>
      </c>
      <c r="F773" t="s">
        <v>8527</v>
      </c>
      <c r="G773" t="s">
        <v>8225</v>
      </c>
      <c r="H773" s="22" t="s">
        <v>1406</v>
      </c>
      <c r="I773" t="s">
        <v>8226</v>
      </c>
      <c r="J773" s="11" t="str">
        <f t="shared" si="75"/>
        <v>IC.PU.140306</v>
      </c>
      <c r="K773" s="2" t="s">
        <v>1192</v>
      </c>
      <c r="L773" t="str">
        <f t="shared" si="76"/>
        <v xml:space="preserve">     Blood tinged</v>
      </c>
      <c r="M773" s="12" t="str">
        <f t="shared" si="77"/>
        <v>PI.IC.PU.140306.01</v>
      </c>
      <c r="N773" s="12"/>
      <c r="O773" s="12" t="str">
        <f t="shared" si="78"/>
        <v>PH.IC.PU.140306.01</v>
      </c>
      <c r="Q773" s="12" t="str">
        <f t="shared" si="79"/>
        <v>CL.IC.PU.140306.01</v>
      </c>
    </row>
    <row r="774" spans="1:19" ht="15">
      <c r="A774" t="s">
        <v>7831</v>
      </c>
      <c r="C774" s="2" t="s">
        <v>9621</v>
      </c>
      <c r="E774" s="2" t="s">
        <v>1202</v>
      </c>
      <c r="F774" t="s">
        <v>8527</v>
      </c>
      <c r="G774" t="s">
        <v>1936</v>
      </c>
      <c r="H774" s="22" t="s">
        <v>1419</v>
      </c>
      <c r="I774" t="s">
        <v>1937</v>
      </c>
      <c r="J774" s="11" t="str">
        <f t="shared" si="75"/>
        <v>IC.PU.140307</v>
      </c>
      <c r="K774" s="2" t="s">
        <v>1192</v>
      </c>
      <c r="L774" t="str">
        <f t="shared" si="76"/>
        <v xml:space="preserve">     Pink</v>
      </c>
      <c r="M774" s="12" t="str">
        <f t="shared" si="77"/>
        <v>PI.IC.PU.140307.01</v>
      </c>
      <c r="N774" s="12"/>
      <c r="O774" s="12" t="str">
        <f t="shared" si="78"/>
        <v>PH.IC.PU.140307.01</v>
      </c>
      <c r="Q774" s="12" t="str">
        <f t="shared" si="79"/>
        <v>CL.IC.PU.140307.01</v>
      </c>
    </row>
    <row r="775" spans="1:19" ht="15">
      <c r="A775" t="s">
        <v>7831</v>
      </c>
      <c r="C775" s="2" t="s">
        <v>9621</v>
      </c>
      <c r="E775" s="2" t="s">
        <v>1202</v>
      </c>
      <c r="F775" t="s">
        <v>8527</v>
      </c>
      <c r="G775" t="s">
        <v>2705</v>
      </c>
      <c r="H775" s="22" t="s">
        <v>1550</v>
      </c>
      <c r="I775" t="s">
        <v>8016</v>
      </c>
      <c r="J775" s="11" t="str">
        <f t="shared" si="75"/>
        <v>IC.PU.140308</v>
      </c>
      <c r="K775" s="2" t="s">
        <v>1192</v>
      </c>
      <c r="L775" t="str">
        <f t="shared" si="76"/>
        <v xml:space="preserve">     Bright red</v>
      </c>
      <c r="M775" s="12" t="str">
        <f t="shared" si="77"/>
        <v>PI.IC.PU.140308.01</v>
      </c>
      <c r="N775" s="12"/>
      <c r="O775" s="12" t="str">
        <f t="shared" si="78"/>
        <v>PH.IC.PU.140308.01</v>
      </c>
      <c r="Q775" s="12" t="str">
        <f t="shared" si="79"/>
        <v>CL.IC.PU.140308.01</v>
      </c>
    </row>
    <row r="776" spans="1:19" ht="15">
      <c r="A776" t="s">
        <v>7831</v>
      </c>
      <c r="C776" s="2" t="s">
        <v>9621</v>
      </c>
      <c r="E776" s="2" t="s">
        <v>1202</v>
      </c>
      <c r="F776" t="s">
        <v>8527</v>
      </c>
      <c r="G776" t="s">
        <v>8227</v>
      </c>
      <c r="H776" s="22" t="s">
        <v>1551</v>
      </c>
      <c r="I776" t="s">
        <v>8018</v>
      </c>
      <c r="J776" s="11" t="str">
        <f t="shared" si="75"/>
        <v>IC.PU.140309</v>
      </c>
      <c r="K776" s="2" t="s">
        <v>1192</v>
      </c>
      <c r="L776" t="str">
        <f t="shared" si="76"/>
        <v xml:space="preserve">     Dark red</v>
      </c>
      <c r="M776" s="12" t="str">
        <f t="shared" si="77"/>
        <v>PI.IC.PU.140309.01</v>
      </c>
      <c r="N776" s="12"/>
      <c r="O776" s="12" t="str">
        <f t="shared" si="78"/>
        <v>PH.IC.PU.140309.01</v>
      </c>
      <c r="Q776" s="12" t="str">
        <f t="shared" si="79"/>
        <v>CL.IC.PU.140309.01</v>
      </c>
    </row>
    <row r="777" spans="1:19" ht="15">
      <c r="A777" t="s">
        <v>7831</v>
      </c>
      <c r="C777" s="2" t="s">
        <v>9621</v>
      </c>
      <c r="E777" s="2" t="s">
        <v>1202</v>
      </c>
      <c r="F777" t="s">
        <v>8527</v>
      </c>
      <c r="G777" t="s">
        <v>2702</v>
      </c>
      <c r="H777" s="22" t="s">
        <v>1571</v>
      </c>
      <c r="I777" t="s">
        <v>2703</v>
      </c>
      <c r="J777" s="11" t="str">
        <f t="shared" si="75"/>
        <v>IC.PU.140310</v>
      </c>
      <c r="K777" s="2" t="s">
        <v>1192</v>
      </c>
      <c r="L777" t="str">
        <f t="shared" si="76"/>
        <v xml:space="preserve">     Brown</v>
      </c>
      <c r="M777" s="12" t="str">
        <f t="shared" si="77"/>
        <v>PI.IC.PU.140310.01</v>
      </c>
      <c r="N777" s="12"/>
      <c r="O777" s="12" t="str">
        <f t="shared" si="78"/>
        <v>PH.IC.PU.140310.01</v>
      </c>
      <c r="Q777" s="12" t="str">
        <f t="shared" si="79"/>
        <v>CL.IC.PU.140310.01</v>
      </c>
    </row>
    <row r="778" spans="1:19" ht="15">
      <c r="A778" t="s">
        <v>7831</v>
      </c>
      <c r="C778" s="2" t="s">
        <v>9621</v>
      </c>
      <c r="E778" s="2" t="s">
        <v>1202</v>
      </c>
      <c r="F778" t="s">
        <v>8527</v>
      </c>
      <c r="G778" t="s">
        <v>8396</v>
      </c>
      <c r="H778" s="22" t="s">
        <v>8048</v>
      </c>
      <c r="I778" t="s">
        <v>8396</v>
      </c>
      <c r="J778" s="11" t="str">
        <f t="shared" si="75"/>
        <v>IC.PU.140311</v>
      </c>
      <c r="K778" s="2" t="s">
        <v>1192</v>
      </c>
      <c r="L778" t="str">
        <f t="shared" si="76"/>
        <v>Blue</v>
      </c>
      <c r="M778" s="12" t="str">
        <f t="shared" si="77"/>
        <v>PI.IC.PU.140311.01</v>
      </c>
      <c r="N778" s="12"/>
      <c r="O778" s="12" t="str">
        <f t="shared" si="78"/>
        <v>PH.IC.PU.140311.01</v>
      </c>
      <c r="Q778" s="12" t="str">
        <f t="shared" si="79"/>
        <v>CL.IC.PU.140311.01</v>
      </c>
      <c r="R778" t="s">
        <v>1141</v>
      </c>
      <c r="S778">
        <v>712</v>
      </c>
    </row>
    <row r="779" spans="1:19" ht="15">
      <c r="A779" t="s">
        <v>7831</v>
      </c>
      <c r="C779" s="2" t="s">
        <v>9621</v>
      </c>
      <c r="D779" t="s">
        <v>8397</v>
      </c>
      <c r="E779" s="2" t="s">
        <v>7070</v>
      </c>
      <c r="F779" t="s">
        <v>8527</v>
      </c>
      <c r="G779" t="s">
        <v>3126</v>
      </c>
      <c r="H779" s="22" t="s">
        <v>1396</v>
      </c>
      <c r="I779" t="s">
        <v>3127</v>
      </c>
      <c r="J779" s="11" t="str">
        <f t="shared" si="75"/>
        <v>IC.PU.140401</v>
      </c>
      <c r="K779" s="2" t="s">
        <v>1192</v>
      </c>
      <c r="L779" t="str">
        <f t="shared" si="76"/>
        <v xml:space="preserve">     Thick</v>
      </c>
      <c r="M779" s="12" t="str">
        <f t="shared" si="77"/>
        <v>PI.IC.PU.140401.01</v>
      </c>
      <c r="N779" s="12"/>
      <c r="O779" s="12" t="str">
        <f t="shared" si="78"/>
        <v>PH.IC.PU.140401.01</v>
      </c>
      <c r="Q779" s="12" t="str">
        <f t="shared" si="79"/>
        <v>CL.IC.PU.140401.01</v>
      </c>
    </row>
    <row r="780" spans="1:19" ht="15">
      <c r="A780" t="s">
        <v>7831</v>
      </c>
      <c r="C780" s="2" t="s">
        <v>9621</v>
      </c>
      <c r="E780" s="2" t="s">
        <v>7070</v>
      </c>
      <c r="F780" t="s">
        <v>8527</v>
      </c>
      <c r="G780" t="s">
        <v>3128</v>
      </c>
      <c r="H780" s="22" t="s">
        <v>1398</v>
      </c>
      <c r="I780" t="s">
        <v>3129</v>
      </c>
      <c r="J780" s="11" t="str">
        <f t="shared" si="75"/>
        <v>IC.PU.140402</v>
      </c>
      <c r="K780" s="2" t="s">
        <v>1192</v>
      </c>
      <c r="L780" t="str">
        <f t="shared" si="76"/>
        <v xml:space="preserve">     Thin</v>
      </c>
      <c r="M780" s="12" t="str">
        <f t="shared" si="77"/>
        <v>PI.IC.PU.140402.01</v>
      </c>
      <c r="N780" s="12"/>
      <c r="O780" s="12" t="str">
        <f t="shared" si="78"/>
        <v>PH.IC.PU.140402.01</v>
      </c>
      <c r="Q780" s="12" t="str">
        <f t="shared" si="79"/>
        <v>CL.IC.PU.140402.01</v>
      </c>
    </row>
    <row r="781" spans="1:19" ht="15">
      <c r="A781" t="s">
        <v>7831</v>
      </c>
      <c r="C781" s="2" t="s">
        <v>9621</v>
      </c>
      <c r="E781" s="2" t="s">
        <v>7070</v>
      </c>
      <c r="F781" t="s">
        <v>8527</v>
      </c>
      <c r="G781" t="s">
        <v>8398</v>
      </c>
      <c r="H781" s="22" t="s">
        <v>1400</v>
      </c>
      <c r="I781" t="s">
        <v>8399</v>
      </c>
      <c r="J781" s="11" t="str">
        <f t="shared" si="75"/>
        <v>IC.PU.140403</v>
      </c>
      <c r="K781" s="2" t="s">
        <v>1192</v>
      </c>
      <c r="L781" t="str">
        <f t="shared" si="76"/>
        <v xml:space="preserve">     Frothy</v>
      </c>
      <c r="M781" s="12" t="str">
        <f t="shared" si="77"/>
        <v>PI.IC.PU.140403.01</v>
      </c>
      <c r="N781" s="12"/>
      <c r="O781" s="12" t="str">
        <f t="shared" si="78"/>
        <v>PH.IC.PU.140403.01</v>
      </c>
      <c r="Q781" s="12" t="str">
        <f t="shared" si="79"/>
        <v>CL.IC.PU.140403.01</v>
      </c>
    </row>
    <row r="782" spans="1:19" ht="15">
      <c r="A782" t="s">
        <v>7831</v>
      </c>
      <c r="C782" s="2" t="s">
        <v>9621</v>
      </c>
      <c r="E782" s="2" t="s">
        <v>7070</v>
      </c>
      <c r="F782" t="s">
        <v>8527</v>
      </c>
      <c r="G782" t="s">
        <v>8554</v>
      </c>
      <c r="H782" s="22" t="s">
        <v>1402</v>
      </c>
      <c r="I782" t="s">
        <v>8555</v>
      </c>
      <c r="J782" s="11" t="str">
        <f t="shared" si="75"/>
        <v>IC.PU.140404</v>
      </c>
      <c r="K782" s="2" t="s">
        <v>1192</v>
      </c>
      <c r="L782" t="str">
        <f t="shared" si="76"/>
        <v xml:space="preserve">     Tenacious</v>
      </c>
      <c r="M782" s="12" t="str">
        <f t="shared" si="77"/>
        <v>PI.IC.PU.140404.01</v>
      </c>
      <c r="N782" s="12"/>
      <c r="O782" s="12" t="str">
        <f t="shared" si="78"/>
        <v>PH.IC.PU.140404.01</v>
      </c>
      <c r="Q782" s="12" t="str">
        <f t="shared" si="79"/>
        <v>CL.IC.PU.140404.01</v>
      </c>
    </row>
    <row r="783" spans="1:19" ht="15">
      <c r="A783" t="s">
        <v>7831</v>
      </c>
      <c r="C783" s="2" t="s">
        <v>9621</v>
      </c>
      <c r="E783" s="2" t="s">
        <v>7070</v>
      </c>
      <c r="F783" t="s">
        <v>8527</v>
      </c>
      <c r="G783" t="s">
        <v>8556</v>
      </c>
      <c r="H783" s="22" t="s">
        <v>1404</v>
      </c>
      <c r="I783" t="s">
        <v>8557</v>
      </c>
      <c r="J783" s="11" t="str">
        <f t="shared" si="75"/>
        <v>IC.PU.140405</v>
      </c>
      <c r="K783" s="2" t="s">
        <v>1192</v>
      </c>
      <c r="L783" t="str">
        <f t="shared" si="76"/>
        <v xml:space="preserve">     Mucous plug</v>
      </c>
      <c r="M783" s="12" t="str">
        <f t="shared" si="77"/>
        <v>PI.IC.PU.140405.01</v>
      </c>
      <c r="N783" s="12"/>
      <c r="O783" s="12" t="str">
        <f t="shared" si="78"/>
        <v>PH.IC.PU.140405.01</v>
      </c>
      <c r="Q783" s="12" t="str">
        <f t="shared" si="79"/>
        <v>CL.IC.PU.140405.01</v>
      </c>
    </row>
    <row r="784" spans="1:19" ht="15">
      <c r="A784" t="s">
        <v>7831</v>
      </c>
      <c r="C784" s="2" t="s">
        <v>9621</v>
      </c>
      <c r="D784" t="s">
        <v>3910</v>
      </c>
      <c r="E784" s="2" t="s">
        <v>7071</v>
      </c>
      <c r="F784" t="s">
        <v>8527</v>
      </c>
      <c r="G784" t="s">
        <v>3755</v>
      </c>
      <c r="H784" s="22" t="s">
        <v>1396</v>
      </c>
      <c r="I784" t="s">
        <v>8558</v>
      </c>
      <c r="J784" s="11" t="str">
        <f t="shared" si="75"/>
        <v>IC.PU.140501</v>
      </c>
      <c r="K784" s="2" t="s">
        <v>1192</v>
      </c>
      <c r="L784" t="str">
        <f t="shared" si="76"/>
        <v xml:space="preserve">     Odor foul</v>
      </c>
      <c r="M784" s="12" t="str">
        <f t="shared" si="77"/>
        <v>PI.IC.PU.140501.01</v>
      </c>
      <c r="N784" s="12"/>
      <c r="O784" s="12" t="str">
        <f t="shared" si="78"/>
        <v>PH.IC.PU.140501.01</v>
      </c>
      <c r="Q784" s="12" t="str">
        <f t="shared" si="79"/>
        <v>CL.IC.PU.140501.01</v>
      </c>
    </row>
    <row r="785" spans="1:19" ht="15">
      <c r="A785" t="s">
        <v>7831</v>
      </c>
      <c r="C785" s="2" t="s">
        <v>9621</v>
      </c>
      <c r="E785" s="2" t="s">
        <v>7071</v>
      </c>
      <c r="F785" t="s">
        <v>8527</v>
      </c>
      <c r="G785" t="s">
        <v>3756</v>
      </c>
      <c r="H785" s="22" t="s">
        <v>1398</v>
      </c>
      <c r="I785" t="s">
        <v>8559</v>
      </c>
      <c r="J785" s="11" t="str">
        <f t="shared" si="75"/>
        <v>IC.PU.140502</v>
      </c>
      <c r="K785" s="2" t="s">
        <v>1192</v>
      </c>
      <c r="L785" t="str">
        <f t="shared" si="76"/>
        <v xml:space="preserve">     Odor abnormal</v>
      </c>
      <c r="M785" s="12" t="str">
        <f t="shared" si="77"/>
        <v>PI.IC.PU.140502.01</v>
      </c>
      <c r="N785" s="12"/>
      <c r="O785" s="12" t="str">
        <f t="shared" si="78"/>
        <v>PH.IC.PU.140502.01</v>
      </c>
      <c r="Q785" s="12" t="str">
        <f t="shared" si="79"/>
        <v>CL.IC.PU.140502.01</v>
      </c>
    </row>
    <row r="786" spans="1:19" ht="15">
      <c r="A786" t="s">
        <v>7831</v>
      </c>
      <c r="C786" s="2" t="s">
        <v>9621</v>
      </c>
      <c r="E786" s="2" t="s">
        <v>7071</v>
      </c>
      <c r="F786" t="s">
        <v>8527</v>
      </c>
      <c r="G786" t="s">
        <v>3885</v>
      </c>
      <c r="H786" s="22" t="s">
        <v>1400</v>
      </c>
      <c r="I786" t="s">
        <v>1993</v>
      </c>
      <c r="J786" s="11" t="str">
        <f t="shared" si="75"/>
        <v>IC.PU.140503</v>
      </c>
      <c r="K786" s="2" t="s">
        <v>1192</v>
      </c>
      <c r="L786" t="str">
        <f t="shared" si="76"/>
        <v xml:space="preserve">     Odor none</v>
      </c>
      <c r="M786" s="12" t="str">
        <f t="shared" si="77"/>
        <v>PI.IC.PU.140503.01</v>
      </c>
      <c r="N786" s="12"/>
      <c r="O786" s="12" t="str">
        <f t="shared" si="78"/>
        <v>PH.IC.PU.140503.01</v>
      </c>
      <c r="Q786" s="12" t="str">
        <f t="shared" si="79"/>
        <v>CL.IC.PU.140503.01</v>
      </c>
    </row>
    <row r="787" spans="1:19" ht="15">
      <c r="A787" t="s">
        <v>7831</v>
      </c>
      <c r="B787" t="s">
        <v>8560</v>
      </c>
      <c r="C787" s="2" t="s">
        <v>6135</v>
      </c>
      <c r="D787" t="s">
        <v>8561</v>
      </c>
      <c r="E787" s="2" t="s">
        <v>1192</v>
      </c>
      <c r="F787" t="s">
        <v>8403</v>
      </c>
      <c r="G787" t="s">
        <v>8404</v>
      </c>
      <c r="H787" s="22" t="s">
        <v>1396</v>
      </c>
      <c r="I787" t="s">
        <v>8405</v>
      </c>
      <c r="J787" s="11" t="str">
        <f t="shared" si="75"/>
        <v>IC.PU.150101</v>
      </c>
      <c r="K787" s="2" t="s">
        <v>1192</v>
      </c>
      <c r="L787" t="str">
        <f t="shared" si="76"/>
        <v>Cough and deep breath</v>
      </c>
      <c r="M787" s="12" t="str">
        <f t="shared" si="77"/>
        <v>PI.IC.PU.150101.01</v>
      </c>
      <c r="N787" s="12"/>
      <c r="O787" s="12" t="str">
        <f t="shared" si="78"/>
        <v>PH.IC.PU.150101.01</v>
      </c>
      <c r="Q787" s="12" t="str">
        <f t="shared" si="79"/>
        <v>CL.IC.PU.150101.01</v>
      </c>
    </row>
    <row r="788" spans="1:19" ht="15">
      <c r="A788" t="s">
        <v>7831</v>
      </c>
      <c r="C788" s="2" t="s">
        <v>6135</v>
      </c>
      <c r="E788" s="2" t="s">
        <v>1192</v>
      </c>
      <c r="F788" t="s">
        <v>8403</v>
      </c>
      <c r="G788" t="s">
        <v>8406</v>
      </c>
      <c r="H788" s="22" t="s">
        <v>1398</v>
      </c>
      <c r="I788" t="s">
        <v>8407</v>
      </c>
      <c r="J788" s="11" t="str">
        <f t="shared" si="75"/>
        <v>IC.PU.150102</v>
      </c>
      <c r="K788" s="2" t="s">
        <v>1192</v>
      </c>
      <c r="L788" t="str">
        <f t="shared" si="76"/>
        <v>Chest physiotherapy manual</v>
      </c>
      <c r="M788" s="12" t="str">
        <f t="shared" si="77"/>
        <v>PI.IC.PU.150102.01</v>
      </c>
      <c r="N788" s="12"/>
      <c r="O788" s="12" t="str">
        <f t="shared" si="78"/>
        <v>PH.IC.PU.150102.01</v>
      </c>
      <c r="Q788" s="12" t="str">
        <f t="shared" si="79"/>
        <v>CL.IC.PU.150102.01</v>
      </c>
    </row>
    <row r="789" spans="1:19" ht="15">
      <c r="A789" t="s">
        <v>7831</v>
      </c>
      <c r="C789" s="2" t="s">
        <v>6135</v>
      </c>
      <c r="E789" s="2" t="s">
        <v>1192</v>
      </c>
      <c r="F789" t="s">
        <v>8403</v>
      </c>
      <c r="G789" t="s">
        <v>8408</v>
      </c>
      <c r="H789" s="22" t="s">
        <v>1400</v>
      </c>
      <c r="I789" t="s">
        <v>8409</v>
      </c>
      <c r="J789" s="11" t="str">
        <f t="shared" si="75"/>
        <v>IC.PU.150103</v>
      </c>
      <c r="K789" s="2" t="s">
        <v>1192</v>
      </c>
      <c r="L789" t="str">
        <f t="shared" si="76"/>
        <v>Chest physiotherapy mechanical</v>
      </c>
      <c r="M789" s="12" t="str">
        <f t="shared" si="77"/>
        <v>PI.IC.PU.150103.01</v>
      </c>
      <c r="N789" s="12"/>
      <c r="O789" s="12" t="str">
        <f t="shared" si="78"/>
        <v>PH.IC.PU.150103.01</v>
      </c>
      <c r="Q789" s="12" t="str">
        <f t="shared" si="79"/>
        <v>CL.IC.PU.150103.01</v>
      </c>
    </row>
    <row r="790" spans="1:19" ht="15">
      <c r="A790" t="s">
        <v>7831</v>
      </c>
      <c r="C790" s="2" t="s">
        <v>6135</v>
      </c>
      <c r="E790" s="2" t="s">
        <v>1192</v>
      </c>
      <c r="F790" t="s">
        <v>8403</v>
      </c>
      <c r="G790" t="s">
        <v>8410</v>
      </c>
      <c r="H790" s="22" t="s">
        <v>1402</v>
      </c>
      <c r="I790" t="s">
        <v>8411</v>
      </c>
      <c r="J790" s="11" t="str">
        <f t="shared" si="75"/>
        <v>IC.PU.150104</v>
      </c>
      <c r="K790" s="2" t="s">
        <v>1192</v>
      </c>
      <c r="L790" t="str">
        <f t="shared" si="76"/>
        <v>Chest physiotherapy bed</v>
      </c>
      <c r="M790" s="12" t="str">
        <f t="shared" si="77"/>
        <v>PI.IC.PU.150104.01</v>
      </c>
      <c r="N790" s="12"/>
      <c r="O790" s="12" t="str">
        <f t="shared" si="78"/>
        <v>PH.IC.PU.150104.01</v>
      </c>
      <c r="Q790" s="12" t="str">
        <f t="shared" si="79"/>
        <v>CL.IC.PU.150104.01</v>
      </c>
    </row>
    <row r="791" spans="1:19" ht="15">
      <c r="A791" t="s">
        <v>7831</v>
      </c>
      <c r="C791" s="2" t="s">
        <v>6135</v>
      </c>
      <c r="E791" s="2" t="s">
        <v>1192</v>
      </c>
      <c r="F791" t="s">
        <v>8403</v>
      </c>
      <c r="G791" t="s">
        <v>8412</v>
      </c>
      <c r="H791" s="22" t="s">
        <v>1404</v>
      </c>
      <c r="I791" t="s">
        <v>8413</v>
      </c>
      <c r="J791" s="11" t="str">
        <f t="shared" ref="J791:J854" si="80">CONCATENATE("IC.PU.",C791,E791,H791)</f>
        <v>IC.PU.150105</v>
      </c>
      <c r="K791" s="2" t="s">
        <v>1192</v>
      </c>
      <c r="L791" t="str">
        <f t="shared" ref="L791:L854" si="81">G791</f>
        <v>Postural drainage</v>
      </c>
      <c r="M791" s="12" t="str">
        <f t="shared" ref="M791:M854" si="82">CONCATENATE("PI.",J791,".",K791)</f>
        <v>PI.IC.PU.150105.01</v>
      </c>
      <c r="N791" s="12"/>
      <c r="O791" s="12" t="str">
        <f t="shared" ref="O791:O854" si="83">CONCATENATE("PH.",J791,".",K791)</f>
        <v>PH.IC.PU.150105.01</v>
      </c>
      <c r="Q791" s="12" t="str">
        <f t="shared" ref="Q791:Q854" si="84">CONCATENATE("CL.",J791,".",K791)</f>
        <v>CL.IC.PU.150105.01</v>
      </c>
    </row>
    <row r="792" spans="1:19" ht="15">
      <c r="A792" t="s">
        <v>7831</v>
      </c>
      <c r="C792" s="2" t="s">
        <v>6135</v>
      </c>
      <c r="E792" s="2" t="s">
        <v>1192</v>
      </c>
      <c r="F792" t="s">
        <v>8403</v>
      </c>
      <c r="G792" t="s">
        <v>8441</v>
      </c>
      <c r="H792" s="22" t="s">
        <v>1406</v>
      </c>
      <c r="I792" t="s">
        <v>8271</v>
      </c>
      <c r="J792" s="11" t="str">
        <f t="shared" si="80"/>
        <v>IC.PU.150106</v>
      </c>
      <c r="K792" s="2" t="s">
        <v>1192</v>
      </c>
      <c r="L792" t="str">
        <f t="shared" si="81"/>
        <v>Lateral rotation therapy bed</v>
      </c>
      <c r="M792" s="12" t="str">
        <f t="shared" si="82"/>
        <v>PI.IC.PU.150106.01</v>
      </c>
      <c r="N792" s="12"/>
      <c r="O792" s="12" t="str">
        <f t="shared" si="83"/>
        <v>PH.IC.PU.150106.01</v>
      </c>
      <c r="Q792" s="12" t="str">
        <f t="shared" si="84"/>
        <v>CL.IC.PU.150106.01</v>
      </c>
    </row>
    <row r="793" spans="1:19" ht="15">
      <c r="A793" t="s">
        <v>7831</v>
      </c>
      <c r="C793" s="2" t="s">
        <v>6135</v>
      </c>
      <c r="E793" s="2" t="s">
        <v>1192</v>
      </c>
      <c r="F793" t="s">
        <v>8403</v>
      </c>
      <c r="G793" t="s">
        <v>8272</v>
      </c>
      <c r="H793" s="22" t="s">
        <v>1419</v>
      </c>
      <c r="I793" t="s">
        <v>8273</v>
      </c>
      <c r="J793" s="11" t="str">
        <f t="shared" si="80"/>
        <v>IC.PU.150107</v>
      </c>
      <c r="K793" s="2" t="s">
        <v>1192</v>
      </c>
      <c r="L793" t="str">
        <f t="shared" si="81"/>
        <v>Mini-trach</v>
      </c>
      <c r="M793" s="12" t="str">
        <f t="shared" si="82"/>
        <v>PI.IC.PU.150107.01</v>
      </c>
      <c r="N793" s="12"/>
      <c r="O793" s="12" t="str">
        <f t="shared" si="83"/>
        <v>PH.IC.PU.150107.01</v>
      </c>
      <c r="Q793" s="12" t="str">
        <f t="shared" si="84"/>
        <v>CL.IC.PU.150107.01</v>
      </c>
    </row>
    <row r="794" spans="1:19" ht="15">
      <c r="A794" t="s">
        <v>7831</v>
      </c>
      <c r="C794" s="2" t="s">
        <v>6135</v>
      </c>
      <c r="E794" s="2" t="s">
        <v>1192</v>
      </c>
      <c r="F794" t="s">
        <v>8403</v>
      </c>
      <c r="G794" t="s">
        <v>2734</v>
      </c>
      <c r="H794" s="22" t="s">
        <v>1550</v>
      </c>
      <c r="I794" t="s">
        <v>930</v>
      </c>
      <c r="J794" s="11" t="str">
        <f t="shared" si="80"/>
        <v>IC.PU.150108</v>
      </c>
      <c r="K794" s="2" t="s">
        <v>1192</v>
      </c>
      <c r="L794" t="str">
        <f t="shared" si="81"/>
        <v>Other:  specify</v>
      </c>
      <c r="M794" s="12" t="str">
        <f t="shared" si="82"/>
        <v>PI.IC.PU.150108.01</v>
      </c>
      <c r="N794" s="12"/>
      <c r="O794" s="12" t="str">
        <f t="shared" si="83"/>
        <v>PH.IC.PU.150108.01</v>
      </c>
      <c r="Q794" s="12" t="str">
        <f t="shared" si="84"/>
        <v>CL.IC.PU.150108.01</v>
      </c>
    </row>
    <row r="795" spans="1:19" ht="15">
      <c r="A795" t="s">
        <v>7831</v>
      </c>
      <c r="C795" s="2" t="s">
        <v>6135</v>
      </c>
      <c r="E795" s="2" t="s">
        <v>1192</v>
      </c>
      <c r="F795" t="s">
        <v>8403</v>
      </c>
      <c r="G795" t="s">
        <v>7850</v>
      </c>
      <c r="H795" s="22" t="s">
        <v>1551</v>
      </c>
      <c r="I795" t="s">
        <v>8274</v>
      </c>
      <c r="J795" s="11" t="str">
        <f t="shared" si="80"/>
        <v>IC.PU.150109</v>
      </c>
      <c r="K795" s="2" t="s">
        <v>1192</v>
      </c>
      <c r="L795" t="str">
        <f t="shared" si="81"/>
        <v>Nasal trumpet</v>
      </c>
      <c r="M795" s="12" t="str">
        <f t="shared" si="82"/>
        <v>PI.IC.PU.150109.01</v>
      </c>
      <c r="N795" s="12"/>
      <c r="O795" s="12" t="str">
        <f t="shared" si="83"/>
        <v>PH.IC.PU.150109.01</v>
      </c>
      <c r="Q795" s="12" t="str">
        <f t="shared" si="84"/>
        <v>CL.IC.PU.150109.01</v>
      </c>
    </row>
    <row r="796" spans="1:19" ht="15">
      <c r="A796" t="s">
        <v>7831</v>
      </c>
      <c r="C796" s="2" t="s">
        <v>6135</v>
      </c>
      <c r="E796" s="2" t="s">
        <v>1192</v>
      </c>
      <c r="F796" t="s">
        <v>8403</v>
      </c>
      <c r="G796" t="s">
        <v>8275</v>
      </c>
      <c r="H796" s="22" t="s">
        <v>10905</v>
      </c>
      <c r="I796" t="s">
        <v>8276</v>
      </c>
      <c r="J796" s="11" t="str">
        <f t="shared" si="80"/>
        <v>IC.PU.150110</v>
      </c>
      <c r="K796" s="2" t="s">
        <v>1192</v>
      </c>
      <c r="L796" t="str">
        <f t="shared" si="81"/>
        <v>Quad Cough</v>
      </c>
      <c r="M796" s="12" t="str">
        <f t="shared" si="82"/>
        <v>PI.IC.PU.150110.01</v>
      </c>
      <c r="N796" s="12"/>
      <c r="O796" s="12" t="str">
        <f t="shared" si="83"/>
        <v>PH.IC.PU.150110.01</v>
      </c>
      <c r="Q796" s="12" t="str">
        <f t="shared" si="84"/>
        <v>CL.IC.PU.150110.01</v>
      </c>
      <c r="R796" t="s">
        <v>1141</v>
      </c>
      <c r="S796">
        <v>321</v>
      </c>
    </row>
    <row r="797" spans="1:19" ht="15">
      <c r="A797" t="s">
        <v>7831</v>
      </c>
      <c r="C797" s="2" t="s">
        <v>6135</v>
      </c>
      <c r="E797" s="2" t="s">
        <v>11324</v>
      </c>
      <c r="F797" t="s">
        <v>8403</v>
      </c>
      <c r="G797" t="s">
        <v>8277</v>
      </c>
      <c r="H797" s="22" t="s">
        <v>8048</v>
      </c>
      <c r="I797" t="s">
        <v>8277</v>
      </c>
      <c r="J797" s="11" t="str">
        <f t="shared" si="80"/>
        <v>IC.PU.150111</v>
      </c>
      <c r="K797" s="2" t="s">
        <v>1192</v>
      </c>
      <c r="L797" t="str">
        <f t="shared" si="81"/>
        <v>Proning</v>
      </c>
      <c r="M797" s="12" t="str">
        <f t="shared" si="82"/>
        <v>PI.IC.PU.150111.01</v>
      </c>
      <c r="N797" s="12"/>
      <c r="O797" s="12" t="str">
        <f t="shared" si="83"/>
        <v>PH.IC.PU.150111.01</v>
      </c>
      <c r="Q797" s="12" t="str">
        <f t="shared" si="84"/>
        <v>CL.IC.PU.150111.01</v>
      </c>
      <c r="R797" t="s">
        <v>1141</v>
      </c>
      <c r="S797">
        <v>715</v>
      </c>
    </row>
    <row r="798" spans="1:19" ht="15">
      <c r="A798" t="s">
        <v>7831</v>
      </c>
      <c r="B798" t="s">
        <v>8278</v>
      </c>
      <c r="C798" s="2" t="s">
        <v>5740</v>
      </c>
      <c r="D798" t="s">
        <v>8279</v>
      </c>
      <c r="E798" s="2" t="s">
        <v>11324</v>
      </c>
      <c r="F798" t="s">
        <v>8449</v>
      </c>
      <c r="G798" t="s">
        <v>1001</v>
      </c>
      <c r="H798" s="22" t="s">
        <v>1396</v>
      </c>
      <c r="I798" t="s">
        <v>1001</v>
      </c>
      <c r="J798" s="11" t="str">
        <f t="shared" si="80"/>
        <v>IC.PU.160101</v>
      </c>
      <c r="K798" s="2" t="s">
        <v>1192</v>
      </c>
      <c r="L798" t="str">
        <f t="shared" si="81"/>
        <v>None</v>
      </c>
      <c r="M798" s="12" t="str">
        <f t="shared" si="82"/>
        <v>PI.IC.PU.160101.01</v>
      </c>
      <c r="N798" s="12"/>
      <c r="O798" s="12" t="str">
        <f t="shared" si="83"/>
        <v>PH.IC.PU.160101.01</v>
      </c>
      <c r="Q798" s="12" t="str">
        <f t="shared" si="84"/>
        <v>CL.IC.PU.160101.01</v>
      </c>
    </row>
    <row r="799" spans="1:19" ht="15">
      <c r="A799" t="s">
        <v>7831</v>
      </c>
      <c r="C799" s="2" t="s">
        <v>5740</v>
      </c>
      <c r="E799" s="2" t="s">
        <v>1192</v>
      </c>
      <c r="F799" t="s">
        <v>8449</v>
      </c>
      <c r="G799" t="s">
        <v>8603</v>
      </c>
      <c r="H799" s="22" t="s">
        <v>1398</v>
      </c>
      <c r="I799" t="s">
        <v>8456</v>
      </c>
      <c r="J799" s="11" t="str">
        <f t="shared" si="80"/>
        <v>IC.PU.160102</v>
      </c>
      <c r="K799" s="2" t="s">
        <v>1192</v>
      </c>
      <c r="L799" t="str">
        <f t="shared" si="81"/>
        <v>Nasal cannula</v>
      </c>
      <c r="M799" s="12" t="str">
        <f t="shared" si="82"/>
        <v>PI.IC.PU.160102.01</v>
      </c>
      <c r="N799" s="12"/>
      <c r="O799" s="12" t="str">
        <f t="shared" si="83"/>
        <v>PH.IC.PU.160102.01</v>
      </c>
      <c r="Q799" s="12" t="str">
        <f t="shared" si="84"/>
        <v>CL.IC.PU.160102.01</v>
      </c>
    </row>
    <row r="800" spans="1:19" ht="15">
      <c r="A800" t="s">
        <v>7831</v>
      </c>
      <c r="C800" s="2" t="s">
        <v>5740</v>
      </c>
      <c r="E800" s="2" t="s">
        <v>1192</v>
      </c>
      <c r="F800" t="s">
        <v>8449</v>
      </c>
      <c r="G800" t="s">
        <v>8607</v>
      </c>
      <c r="H800" s="22" t="s">
        <v>1400</v>
      </c>
      <c r="I800" t="s">
        <v>8608</v>
      </c>
      <c r="J800" s="11" t="str">
        <f t="shared" si="80"/>
        <v>IC.PU.160103</v>
      </c>
      <c r="K800" s="2" t="s">
        <v>1192</v>
      </c>
      <c r="L800" t="str">
        <f t="shared" si="81"/>
        <v>Nasal cannula high flow</v>
      </c>
      <c r="M800" s="12" t="str">
        <f t="shared" si="82"/>
        <v>PI.IC.PU.160103.01</v>
      </c>
      <c r="N800" s="12"/>
      <c r="O800" s="12" t="str">
        <f t="shared" si="83"/>
        <v>PH.IC.PU.160103.01</v>
      </c>
      <c r="Q800" s="12" t="str">
        <f t="shared" si="84"/>
        <v>CL.IC.PU.160103.01</v>
      </c>
    </row>
    <row r="801" spans="1:19" ht="15">
      <c r="A801" t="s">
        <v>7831</v>
      </c>
      <c r="C801" s="2" t="s">
        <v>5740</v>
      </c>
      <c r="E801" s="2" t="s">
        <v>1192</v>
      </c>
      <c r="F801" t="s">
        <v>8449</v>
      </c>
      <c r="G801" t="s">
        <v>8609</v>
      </c>
      <c r="H801" s="22" t="s">
        <v>1402</v>
      </c>
      <c r="I801" t="s">
        <v>8610</v>
      </c>
      <c r="J801" s="11" t="str">
        <f t="shared" si="80"/>
        <v>IC.PU.160104</v>
      </c>
      <c r="K801" s="2" t="s">
        <v>1192</v>
      </c>
      <c r="L801" t="str">
        <f t="shared" si="81"/>
        <v>Mask aerosol</v>
      </c>
      <c r="M801" s="12" t="str">
        <f t="shared" si="82"/>
        <v>PI.IC.PU.160104.01</v>
      </c>
      <c r="N801" s="12"/>
      <c r="O801" s="12" t="str">
        <f t="shared" si="83"/>
        <v>PH.IC.PU.160104.01</v>
      </c>
      <c r="Q801" s="12" t="str">
        <f t="shared" si="84"/>
        <v>CL.IC.PU.160104.01</v>
      </c>
    </row>
    <row r="802" spans="1:19" ht="15">
      <c r="A802" t="s">
        <v>7831</v>
      </c>
      <c r="C802" s="2" t="s">
        <v>5740</v>
      </c>
      <c r="E802" s="2" t="s">
        <v>1192</v>
      </c>
      <c r="F802" t="s">
        <v>8449</v>
      </c>
      <c r="G802" t="s">
        <v>8460</v>
      </c>
      <c r="H802" s="22" t="s">
        <v>1404</v>
      </c>
      <c r="I802" t="s">
        <v>8612</v>
      </c>
      <c r="J802" s="11" t="str">
        <f t="shared" si="80"/>
        <v>IC.PU.160105</v>
      </c>
      <c r="K802" s="2" t="s">
        <v>1192</v>
      </c>
      <c r="L802" t="str">
        <f t="shared" si="81"/>
        <v>Mask simple oxygen</v>
      </c>
      <c r="M802" s="12" t="str">
        <f t="shared" si="82"/>
        <v>PI.IC.PU.160105.01</v>
      </c>
      <c r="N802" s="12"/>
      <c r="O802" s="12" t="str">
        <f t="shared" si="83"/>
        <v>PH.IC.PU.160105.01</v>
      </c>
      <c r="Q802" s="12" t="str">
        <f t="shared" si="84"/>
        <v>CL.IC.PU.160105.01</v>
      </c>
    </row>
    <row r="803" spans="1:19" ht="15">
      <c r="A803" t="s">
        <v>7831</v>
      </c>
      <c r="C803" s="2" t="s">
        <v>5740</v>
      </c>
      <c r="E803" s="2" t="s">
        <v>1192</v>
      </c>
      <c r="F803" t="s">
        <v>8449</v>
      </c>
      <c r="G803" t="s">
        <v>8613</v>
      </c>
      <c r="H803" s="22" t="s">
        <v>1406</v>
      </c>
      <c r="I803" t="s">
        <v>8614</v>
      </c>
      <c r="J803" s="11" t="str">
        <f t="shared" si="80"/>
        <v>IC.PU.160106</v>
      </c>
      <c r="K803" s="2" t="s">
        <v>1192</v>
      </c>
      <c r="L803" t="str">
        <f t="shared" si="81"/>
        <v>Mask partial rebreather</v>
      </c>
      <c r="M803" s="12" t="str">
        <f t="shared" si="82"/>
        <v>PI.IC.PU.160106.01</v>
      </c>
      <c r="N803" s="12"/>
      <c r="O803" s="12" t="str">
        <f t="shared" si="83"/>
        <v>PH.IC.PU.160106.01</v>
      </c>
      <c r="Q803" s="12" t="str">
        <f t="shared" si="84"/>
        <v>CL.IC.PU.160106.01</v>
      </c>
    </row>
    <row r="804" spans="1:19" ht="15">
      <c r="A804" t="s">
        <v>7831</v>
      </c>
      <c r="C804" s="2" t="s">
        <v>5740</v>
      </c>
      <c r="E804" s="2" t="s">
        <v>1192</v>
      </c>
      <c r="F804" t="s">
        <v>8449</v>
      </c>
      <c r="G804" t="s">
        <v>8615</v>
      </c>
      <c r="H804" s="22" t="s">
        <v>1419</v>
      </c>
      <c r="I804" t="s">
        <v>8616</v>
      </c>
      <c r="J804" s="11" t="str">
        <f t="shared" si="80"/>
        <v>IC.PU.160107</v>
      </c>
      <c r="K804" s="2" t="s">
        <v>1192</v>
      </c>
      <c r="L804" t="str">
        <f t="shared" si="81"/>
        <v>Mask non rebreather</v>
      </c>
      <c r="M804" s="12" t="str">
        <f t="shared" si="82"/>
        <v>PI.IC.PU.160107.01</v>
      </c>
      <c r="N804" s="12"/>
      <c r="O804" s="12" t="str">
        <f t="shared" si="83"/>
        <v>PH.IC.PU.160107.01</v>
      </c>
      <c r="Q804" s="12" t="str">
        <f t="shared" si="84"/>
        <v>CL.IC.PU.160107.01</v>
      </c>
    </row>
    <row r="805" spans="1:19" ht="15">
      <c r="A805" t="s">
        <v>7831</v>
      </c>
      <c r="C805" s="2" t="s">
        <v>5740</v>
      </c>
      <c r="E805" s="2" t="s">
        <v>1192</v>
      </c>
      <c r="F805" t="s">
        <v>8449</v>
      </c>
      <c r="G805" t="s">
        <v>8617</v>
      </c>
      <c r="H805" s="22" t="s">
        <v>1550</v>
      </c>
      <c r="I805" t="s">
        <v>8618</v>
      </c>
      <c r="J805" s="11" t="str">
        <f t="shared" si="80"/>
        <v>IC.PU.160108</v>
      </c>
      <c r="K805" s="2" t="s">
        <v>1192</v>
      </c>
      <c r="L805" t="str">
        <f t="shared" si="81"/>
        <v>Mask venturi</v>
      </c>
      <c r="M805" s="12" t="str">
        <f t="shared" si="82"/>
        <v>PI.IC.PU.160108.01</v>
      </c>
      <c r="N805" s="12"/>
      <c r="O805" s="12" t="str">
        <f t="shared" si="83"/>
        <v>PH.IC.PU.160108.01</v>
      </c>
      <c r="Q805" s="12" t="str">
        <f t="shared" si="84"/>
        <v>CL.IC.PU.160108.01</v>
      </c>
    </row>
    <row r="806" spans="1:19" ht="15">
      <c r="A806" t="s">
        <v>7831</v>
      </c>
      <c r="C806" s="2" t="s">
        <v>5740</v>
      </c>
      <c r="E806" s="2" t="s">
        <v>1192</v>
      </c>
      <c r="F806" t="s">
        <v>8449</v>
      </c>
      <c r="G806" t="s">
        <v>8619</v>
      </c>
      <c r="H806" s="22" t="s">
        <v>1551</v>
      </c>
      <c r="I806" t="s">
        <v>8620</v>
      </c>
      <c r="J806" s="11" t="str">
        <f t="shared" si="80"/>
        <v>IC.PU.160109</v>
      </c>
      <c r="K806" s="2" t="s">
        <v>1192</v>
      </c>
      <c r="L806" t="str">
        <f t="shared" si="81"/>
        <v>Face tent</v>
      </c>
      <c r="M806" s="12" t="str">
        <f t="shared" si="82"/>
        <v>PI.IC.PU.160109.01</v>
      </c>
      <c r="N806" s="12"/>
      <c r="O806" s="12" t="str">
        <f t="shared" si="83"/>
        <v>PH.IC.PU.160109.01</v>
      </c>
      <c r="Q806" s="12" t="str">
        <f t="shared" si="84"/>
        <v>CL.IC.PU.160109.01</v>
      </c>
    </row>
    <row r="807" spans="1:19" ht="15">
      <c r="A807" t="s">
        <v>7831</v>
      </c>
      <c r="C807" s="2" t="s">
        <v>5740</v>
      </c>
      <c r="E807" s="2" t="s">
        <v>1192</v>
      </c>
      <c r="F807" t="s">
        <v>8449</v>
      </c>
      <c r="G807" t="s">
        <v>8621</v>
      </c>
      <c r="H807" s="22" t="s">
        <v>1571</v>
      </c>
      <c r="I807" t="s">
        <v>8468</v>
      </c>
      <c r="J807" s="11" t="str">
        <f t="shared" si="80"/>
        <v>IC.PU.160110</v>
      </c>
      <c r="K807" s="2" t="s">
        <v>1192</v>
      </c>
      <c r="L807" t="str">
        <f t="shared" si="81"/>
        <v>Mask tracheostomy/trach collar</v>
      </c>
      <c r="M807" s="12" t="str">
        <f t="shared" si="82"/>
        <v>PI.IC.PU.160110.01</v>
      </c>
      <c r="N807" s="12"/>
      <c r="O807" s="12" t="str">
        <f t="shared" si="83"/>
        <v>PH.IC.PU.160110.01</v>
      </c>
      <c r="Q807" s="12" t="str">
        <f t="shared" si="84"/>
        <v>CL.IC.PU.160110.01</v>
      </c>
    </row>
    <row r="808" spans="1:19" ht="15">
      <c r="A808" t="s">
        <v>7831</v>
      </c>
      <c r="C808" s="2" t="s">
        <v>5740</v>
      </c>
      <c r="E808" s="2" t="s">
        <v>1192</v>
      </c>
      <c r="F808" t="s">
        <v>8449</v>
      </c>
      <c r="G808" t="s">
        <v>8469</v>
      </c>
      <c r="H808" s="22" t="s">
        <v>1298</v>
      </c>
      <c r="I808" t="s">
        <v>8470</v>
      </c>
      <c r="J808" s="11" t="str">
        <f t="shared" si="80"/>
        <v>IC.PU.160111</v>
      </c>
      <c r="K808" s="2" t="s">
        <v>1192</v>
      </c>
      <c r="L808" t="str">
        <f t="shared" si="81"/>
        <v>Mechanical ventilation</v>
      </c>
      <c r="M808" s="12" t="str">
        <f t="shared" si="82"/>
        <v>PI.IC.PU.160111.01</v>
      </c>
      <c r="N808" s="12"/>
      <c r="O808" s="12" t="str">
        <f t="shared" si="83"/>
        <v>PH.IC.PU.160111.01</v>
      </c>
      <c r="Q808" s="12" t="str">
        <f t="shared" si="84"/>
        <v>CL.IC.PU.160111.01</v>
      </c>
    </row>
    <row r="809" spans="1:19" ht="15">
      <c r="A809" t="s">
        <v>7831</v>
      </c>
      <c r="C809" s="2" t="s">
        <v>5740</v>
      </c>
      <c r="E809" s="2" t="s">
        <v>1192</v>
      </c>
      <c r="F809" t="s">
        <v>8449</v>
      </c>
      <c r="G809" t="s">
        <v>8471</v>
      </c>
      <c r="H809" s="22" t="s">
        <v>1299</v>
      </c>
      <c r="I809" t="s">
        <v>8472</v>
      </c>
      <c r="J809" s="11" t="str">
        <f t="shared" si="80"/>
        <v>IC.PU.160112</v>
      </c>
      <c r="K809" s="2" t="s">
        <v>1192</v>
      </c>
      <c r="L809" t="str">
        <f t="shared" si="81"/>
        <v>CPAP (non-invasive)</v>
      </c>
      <c r="M809" s="12" t="str">
        <f t="shared" si="82"/>
        <v>PI.IC.PU.160112.01</v>
      </c>
      <c r="N809" s="12"/>
      <c r="O809" s="12" t="str">
        <f t="shared" si="83"/>
        <v>PH.IC.PU.160112.01</v>
      </c>
      <c r="Q809" s="12" t="str">
        <f t="shared" si="84"/>
        <v>CL.IC.PU.160112.01</v>
      </c>
    </row>
    <row r="810" spans="1:19" ht="15">
      <c r="A810" t="s">
        <v>7831</v>
      </c>
      <c r="C810" s="2" t="s">
        <v>5740</v>
      </c>
      <c r="E810" s="2" t="s">
        <v>1192</v>
      </c>
      <c r="F810" t="s">
        <v>8449</v>
      </c>
      <c r="G810" t="s">
        <v>8473</v>
      </c>
      <c r="H810" s="22" t="s">
        <v>1300</v>
      </c>
      <c r="I810" t="s">
        <v>8474</v>
      </c>
      <c r="J810" s="11" t="str">
        <f t="shared" si="80"/>
        <v>IC.PU.160113</v>
      </c>
      <c r="K810" s="2" t="s">
        <v>1192</v>
      </c>
      <c r="L810" t="str">
        <f t="shared" si="81"/>
        <v>BiLevel (non-invasive)</v>
      </c>
      <c r="M810" s="12" t="str">
        <f t="shared" si="82"/>
        <v>PI.IC.PU.160113.01</v>
      </c>
      <c r="N810" s="12"/>
      <c r="O810" s="12" t="str">
        <f t="shared" si="83"/>
        <v>PH.IC.PU.160113.01</v>
      </c>
      <c r="Q810" s="12" t="str">
        <f t="shared" si="84"/>
        <v>CL.IC.PU.160113.01</v>
      </c>
    </row>
    <row r="811" spans="1:19" ht="15">
      <c r="A811" t="s">
        <v>7831</v>
      </c>
      <c r="C811" s="2" t="s">
        <v>5740</v>
      </c>
      <c r="E811" s="2" t="s">
        <v>1192</v>
      </c>
      <c r="F811" t="s">
        <v>8449</v>
      </c>
      <c r="G811" t="s">
        <v>8475</v>
      </c>
      <c r="H811" s="22" t="s">
        <v>1301</v>
      </c>
      <c r="I811" t="s">
        <v>8476</v>
      </c>
      <c r="J811" s="11" t="str">
        <f t="shared" si="80"/>
        <v>IC.PU.160114</v>
      </c>
      <c r="K811" s="2" t="s">
        <v>1192</v>
      </c>
      <c r="L811" t="str">
        <f t="shared" si="81"/>
        <v>T piece</v>
      </c>
      <c r="M811" s="12" t="str">
        <f t="shared" si="82"/>
        <v>PI.IC.PU.160114.01</v>
      </c>
      <c r="N811" s="12"/>
      <c r="O811" s="12" t="str">
        <f t="shared" si="83"/>
        <v>PH.IC.PU.160114.01</v>
      </c>
      <c r="Q811" s="12" t="str">
        <f t="shared" si="84"/>
        <v>CL.IC.PU.160114.01</v>
      </c>
    </row>
    <row r="812" spans="1:19" ht="15">
      <c r="A812" t="s">
        <v>7831</v>
      </c>
      <c r="C812" s="2" t="s">
        <v>5740</v>
      </c>
      <c r="E812" s="2" t="s">
        <v>1192</v>
      </c>
      <c r="F812" t="s">
        <v>8449</v>
      </c>
      <c r="G812" t="s">
        <v>8477</v>
      </c>
      <c r="H812" s="22" t="s">
        <v>1468</v>
      </c>
      <c r="I812" t="s">
        <v>8478</v>
      </c>
      <c r="J812" s="11" t="str">
        <f t="shared" si="80"/>
        <v>IC.PU.160115</v>
      </c>
      <c r="K812" s="2" t="s">
        <v>1192</v>
      </c>
      <c r="L812" t="str">
        <f t="shared" si="81"/>
        <v>Manual ventilation bag</v>
      </c>
      <c r="M812" s="12" t="str">
        <f t="shared" si="82"/>
        <v>PI.IC.PU.160115.01</v>
      </c>
      <c r="N812" s="12"/>
      <c r="O812" s="12" t="str">
        <f t="shared" si="83"/>
        <v>PH.IC.PU.160115.01</v>
      </c>
      <c r="Q812" s="12" t="str">
        <f t="shared" si="84"/>
        <v>CL.IC.PU.160115.01</v>
      </c>
    </row>
    <row r="813" spans="1:19" ht="15">
      <c r="A813" t="s">
        <v>7831</v>
      </c>
      <c r="C813" s="2" t="s">
        <v>5740</v>
      </c>
      <c r="E813" s="2" t="s">
        <v>1192</v>
      </c>
      <c r="F813" t="s">
        <v>8449</v>
      </c>
      <c r="G813" t="s">
        <v>8479</v>
      </c>
      <c r="H813" s="22" t="s">
        <v>1469</v>
      </c>
      <c r="I813" t="s">
        <v>8479</v>
      </c>
      <c r="J813" s="11" t="str">
        <f t="shared" si="80"/>
        <v>IC.PU.160116</v>
      </c>
      <c r="K813" s="2" t="s">
        <v>1192</v>
      </c>
      <c r="L813" t="str">
        <f t="shared" si="81"/>
        <v>Oximyzer</v>
      </c>
      <c r="M813" s="12" t="str">
        <f t="shared" si="82"/>
        <v>PI.IC.PU.160116.01</v>
      </c>
      <c r="N813" s="12"/>
      <c r="O813" s="12" t="str">
        <f t="shared" si="83"/>
        <v>PH.IC.PU.160116.01</v>
      </c>
      <c r="Q813" s="12" t="str">
        <f t="shared" si="84"/>
        <v>CL.IC.PU.160116.01</v>
      </c>
    </row>
    <row r="814" spans="1:19" ht="15">
      <c r="A814" t="s">
        <v>7831</v>
      </c>
      <c r="C814" s="2" t="s">
        <v>5740</v>
      </c>
      <c r="E814" s="2" t="s">
        <v>1192</v>
      </c>
      <c r="F814" t="s">
        <v>8449</v>
      </c>
      <c r="G814" t="s">
        <v>8480</v>
      </c>
      <c r="H814" s="22" t="s">
        <v>1470</v>
      </c>
      <c r="I814" t="s">
        <v>8481</v>
      </c>
      <c r="J814" s="11" t="str">
        <f t="shared" si="80"/>
        <v>IC.PU.160117</v>
      </c>
      <c r="K814" s="2" t="s">
        <v>1192</v>
      </c>
      <c r="L814" t="str">
        <f t="shared" si="81"/>
        <v>Bite block</v>
      </c>
      <c r="M814" s="12" t="str">
        <f t="shared" si="82"/>
        <v>PI.IC.PU.160117.01</v>
      </c>
      <c r="N814" s="12"/>
      <c r="O814" s="12" t="str">
        <f t="shared" si="83"/>
        <v>PH.IC.PU.160117.01</v>
      </c>
      <c r="Q814" s="12" t="str">
        <f t="shared" si="84"/>
        <v>CL.IC.PU.160117.01</v>
      </c>
    </row>
    <row r="815" spans="1:19" ht="15">
      <c r="A815" t="s">
        <v>7831</v>
      </c>
      <c r="C815" s="2" t="s">
        <v>5740</v>
      </c>
      <c r="E815" s="2" t="s">
        <v>1192</v>
      </c>
      <c r="F815" t="s">
        <v>8449</v>
      </c>
      <c r="G815" t="s">
        <v>8312</v>
      </c>
      <c r="H815" s="22" t="s">
        <v>1251</v>
      </c>
      <c r="I815" t="s">
        <v>8313</v>
      </c>
      <c r="J815" s="11" t="str">
        <f t="shared" si="80"/>
        <v>IC.PU.160118</v>
      </c>
      <c r="K815" s="2" t="s">
        <v>1192</v>
      </c>
      <c r="L815" t="str">
        <f t="shared" si="81"/>
        <v>Ventilatory support: other specify</v>
      </c>
      <c r="M815" s="12" t="str">
        <f t="shared" si="82"/>
        <v>PI.IC.PU.160118.01</v>
      </c>
      <c r="N815" s="12"/>
      <c r="O815" s="12" t="str">
        <f t="shared" si="83"/>
        <v>PH.IC.PU.160118.01</v>
      </c>
      <c r="Q815" s="12" t="str">
        <f t="shared" si="84"/>
        <v>CL.IC.PU.160118.01</v>
      </c>
    </row>
    <row r="816" spans="1:19" ht="15">
      <c r="A816" t="s">
        <v>7831</v>
      </c>
      <c r="C816" s="2" t="s">
        <v>5740</v>
      </c>
      <c r="E816" s="2" t="s">
        <v>1192</v>
      </c>
      <c r="F816" t="s">
        <v>8449</v>
      </c>
      <c r="G816" t="s">
        <v>8314</v>
      </c>
      <c r="H816" s="22" t="s">
        <v>967</v>
      </c>
      <c r="I816" t="s">
        <v>8314</v>
      </c>
      <c r="J816" s="11" t="str">
        <f t="shared" si="80"/>
        <v>IC.PU.160119</v>
      </c>
      <c r="K816" s="2" t="s">
        <v>1192</v>
      </c>
      <c r="L816" t="str">
        <f t="shared" si="81"/>
        <v>Nasal Pillow</v>
      </c>
      <c r="M816" s="12" t="str">
        <f t="shared" si="82"/>
        <v>PI.IC.PU.160119.01</v>
      </c>
      <c r="N816" s="12"/>
      <c r="O816" s="12" t="str">
        <f t="shared" si="83"/>
        <v>PH.IC.PU.160119.01</v>
      </c>
      <c r="Q816" s="12" t="str">
        <f t="shared" si="84"/>
        <v>CL.IC.PU.160119.01</v>
      </c>
      <c r="R816" t="s">
        <v>1141</v>
      </c>
      <c r="S816">
        <v>706</v>
      </c>
    </row>
    <row r="817" spans="1:19" ht="15">
      <c r="A817" t="s">
        <v>7831</v>
      </c>
      <c r="C817" s="2" t="s">
        <v>5740</v>
      </c>
      <c r="E817" s="2" t="s">
        <v>1192</v>
      </c>
      <c r="F817" t="s">
        <v>8449</v>
      </c>
      <c r="G817" t="s">
        <v>8315</v>
      </c>
      <c r="H817" s="22" t="s">
        <v>6396</v>
      </c>
      <c r="I817" t="s">
        <v>8315</v>
      </c>
      <c r="J817" s="11" t="str">
        <f t="shared" si="80"/>
        <v>IC.PU.160120</v>
      </c>
      <c r="K817" s="2" t="s">
        <v>1192</v>
      </c>
      <c r="L817" t="str">
        <f t="shared" si="81"/>
        <v>Nasal Mask</v>
      </c>
      <c r="M817" s="12" t="str">
        <f t="shared" si="82"/>
        <v>PI.IC.PU.160120.01</v>
      </c>
      <c r="N817" s="12"/>
      <c r="O817" s="12" t="str">
        <f t="shared" si="83"/>
        <v>PH.IC.PU.160120.01</v>
      </c>
      <c r="Q817" s="12" t="str">
        <f t="shared" si="84"/>
        <v>CL.IC.PU.160120.01</v>
      </c>
      <c r="R817" t="s">
        <v>1141</v>
      </c>
      <c r="S817">
        <v>706</v>
      </c>
    </row>
    <row r="818" spans="1:19" ht="15">
      <c r="A818" t="s">
        <v>7831</v>
      </c>
      <c r="C818" s="2" t="s">
        <v>5740</v>
      </c>
      <c r="D818" t="s">
        <v>8483</v>
      </c>
      <c r="E818" s="2" t="s">
        <v>923</v>
      </c>
      <c r="F818" t="s">
        <v>8484</v>
      </c>
      <c r="G818" t="s">
        <v>8630</v>
      </c>
      <c r="H818" s="22" t="s">
        <v>1396</v>
      </c>
      <c r="I818" t="s">
        <v>8631</v>
      </c>
      <c r="J818" s="11" t="str">
        <f t="shared" si="80"/>
        <v>IC.PU.160201</v>
      </c>
      <c r="K818" s="2" t="s">
        <v>11324</v>
      </c>
      <c r="L818" t="str">
        <f t="shared" si="81"/>
        <v xml:space="preserve">     No difficulty observed</v>
      </c>
      <c r="M818" s="12" t="str">
        <f t="shared" si="82"/>
        <v>PI.IC.PU.160201.01</v>
      </c>
      <c r="N818" s="12"/>
      <c r="O818" s="12" t="str">
        <f t="shared" si="83"/>
        <v>PH.IC.PU.160201.01</v>
      </c>
      <c r="Q818" s="12" t="str">
        <f t="shared" si="84"/>
        <v>CL.IC.PU.160201.01</v>
      </c>
    </row>
    <row r="819" spans="1:19" ht="15">
      <c r="A819" t="s">
        <v>7831</v>
      </c>
      <c r="C819" s="2" t="s">
        <v>5740</v>
      </c>
      <c r="E819" s="2" t="s">
        <v>923</v>
      </c>
      <c r="F819" t="s">
        <v>8484</v>
      </c>
      <c r="G819" t="s">
        <v>8632</v>
      </c>
      <c r="H819" s="22" t="s">
        <v>1398</v>
      </c>
      <c r="I819" t="s">
        <v>8633</v>
      </c>
      <c r="J819" s="11" t="str">
        <f t="shared" si="80"/>
        <v>IC.PU.160202</v>
      </c>
      <c r="K819" s="2" t="s">
        <v>1192</v>
      </c>
      <c r="L819" t="str">
        <f t="shared" si="81"/>
        <v xml:space="preserve">     Labored</v>
      </c>
      <c r="M819" s="12" t="str">
        <f t="shared" si="82"/>
        <v>PI.IC.PU.160202.01</v>
      </c>
      <c r="N819" s="12"/>
      <c r="O819" s="12" t="str">
        <f t="shared" si="83"/>
        <v>PH.IC.PU.160202.01</v>
      </c>
      <c r="Q819" s="12" t="str">
        <f t="shared" si="84"/>
        <v>CL.IC.PU.160202.01</v>
      </c>
    </row>
    <row r="820" spans="1:19" ht="15">
      <c r="A820" t="s">
        <v>7831</v>
      </c>
      <c r="C820" s="2" t="s">
        <v>5740</v>
      </c>
      <c r="E820" s="2" t="s">
        <v>923</v>
      </c>
      <c r="F820" t="s">
        <v>8484</v>
      </c>
      <c r="G820" t="s">
        <v>8634</v>
      </c>
      <c r="H820" s="22" t="s">
        <v>1400</v>
      </c>
      <c r="I820" t="s">
        <v>8635</v>
      </c>
      <c r="J820" s="11" t="str">
        <f t="shared" si="80"/>
        <v>IC.PU.160203</v>
      </c>
      <c r="K820" s="2" t="s">
        <v>1192</v>
      </c>
      <c r="L820" t="str">
        <f t="shared" si="81"/>
        <v xml:space="preserve">     Diaphramatic</v>
      </c>
      <c r="M820" s="12" t="str">
        <f t="shared" si="82"/>
        <v>PI.IC.PU.160203.01</v>
      </c>
      <c r="N820" s="12"/>
      <c r="O820" s="12" t="str">
        <f t="shared" si="83"/>
        <v>PH.IC.PU.160203.01</v>
      </c>
      <c r="Q820" s="12" t="str">
        <f t="shared" si="84"/>
        <v>CL.IC.PU.160203.01</v>
      </c>
    </row>
    <row r="821" spans="1:19" ht="15">
      <c r="A821" t="s">
        <v>7831</v>
      </c>
      <c r="C821" s="2" t="s">
        <v>5740</v>
      </c>
      <c r="E821" s="2" t="s">
        <v>923</v>
      </c>
      <c r="F821" t="s">
        <v>8484</v>
      </c>
      <c r="G821" t="s">
        <v>8636</v>
      </c>
      <c r="H821" s="22" t="s">
        <v>1402</v>
      </c>
      <c r="I821" t="s">
        <v>8637</v>
      </c>
      <c r="J821" s="11" t="str">
        <f t="shared" si="80"/>
        <v>IC.PU.160204</v>
      </c>
      <c r="K821" s="2" t="s">
        <v>1192</v>
      </c>
      <c r="L821" t="str">
        <f t="shared" si="81"/>
        <v xml:space="preserve">     Use of accessory muscles</v>
      </c>
      <c r="M821" s="12" t="str">
        <f t="shared" si="82"/>
        <v>PI.IC.PU.160204.01</v>
      </c>
      <c r="N821" s="12"/>
      <c r="O821" s="12" t="str">
        <f t="shared" si="83"/>
        <v>PH.IC.PU.160204.01</v>
      </c>
      <c r="Q821" s="12" t="str">
        <f t="shared" si="84"/>
        <v>CL.IC.PU.160204.01</v>
      </c>
    </row>
    <row r="822" spans="1:19" ht="15">
      <c r="A822" t="s">
        <v>7831</v>
      </c>
      <c r="C822" s="2" t="s">
        <v>5740</v>
      </c>
      <c r="E822" s="2" t="s">
        <v>923</v>
      </c>
      <c r="F822" t="s">
        <v>8484</v>
      </c>
      <c r="G822" t="s">
        <v>8489</v>
      </c>
      <c r="H822" s="22" t="s">
        <v>1404</v>
      </c>
      <c r="I822" t="s">
        <v>8490</v>
      </c>
      <c r="J822" s="11" t="str">
        <f t="shared" si="80"/>
        <v>IC.PU.160205</v>
      </c>
      <c r="K822" s="2" t="s">
        <v>1192</v>
      </c>
      <c r="L822" t="str">
        <f t="shared" si="81"/>
        <v xml:space="preserve">     Pursed lip</v>
      </c>
      <c r="M822" s="12" t="str">
        <f t="shared" si="82"/>
        <v>PI.IC.PU.160205.01</v>
      </c>
      <c r="N822" s="12"/>
      <c r="O822" s="12" t="str">
        <f t="shared" si="83"/>
        <v>PH.IC.PU.160205.01</v>
      </c>
      <c r="Q822" s="12" t="str">
        <f t="shared" si="84"/>
        <v>CL.IC.PU.160205.01</v>
      </c>
    </row>
    <row r="823" spans="1:19" ht="15">
      <c r="A823" t="s">
        <v>7831</v>
      </c>
      <c r="C823" s="2" t="s">
        <v>5740</v>
      </c>
      <c r="E823" s="2" t="s">
        <v>923</v>
      </c>
      <c r="F823" t="s">
        <v>8484</v>
      </c>
      <c r="G823" t="s">
        <v>8491</v>
      </c>
      <c r="H823" s="22" t="s">
        <v>1406</v>
      </c>
      <c r="I823" t="s">
        <v>8492</v>
      </c>
      <c r="J823" s="11" t="str">
        <f t="shared" si="80"/>
        <v>IC.PU.160206</v>
      </c>
      <c r="K823" s="2" t="s">
        <v>1192</v>
      </c>
      <c r="L823" t="str">
        <f t="shared" si="81"/>
        <v xml:space="preserve">     Nasal flaring</v>
      </c>
      <c r="M823" s="12" t="str">
        <f t="shared" si="82"/>
        <v>PI.IC.PU.160206.01</v>
      </c>
      <c r="N823" s="12"/>
      <c r="O823" s="12" t="str">
        <f t="shared" si="83"/>
        <v>PH.IC.PU.160206.01</v>
      </c>
      <c r="Q823" s="12" t="str">
        <f t="shared" si="84"/>
        <v>CL.IC.PU.160206.01</v>
      </c>
    </row>
    <row r="824" spans="1:19" ht="15">
      <c r="A824" t="s">
        <v>7831</v>
      </c>
      <c r="C824" s="2" t="s">
        <v>5740</v>
      </c>
      <c r="E824" s="2" t="s">
        <v>923</v>
      </c>
      <c r="F824" t="s">
        <v>8484</v>
      </c>
      <c r="G824" t="s">
        <v>8493</v>
      </c>
      <c r="H824" s="22" t="s">
        <v>1419</v>
      </c>
      <c r="I824" t="s">
        <v>8494</v>
      </c>
      <c r="J824" s="11" t="str">
        <f t="shared" si="80"/>
        <v>IC.PU.160207</v>
      </c>
      <c r="K824" s="2" t="s">
        <v>1192</v>
      </c>
      <c r="L824" t="str">
        <f t="shared" si="81"/>
        <v xml:space="preserve">     Orthopnea</v>
      </c>
      <c r="M824" s="12" t="str">
        <f t="shared" si="82"/>
        <v>PI.IC.PU.160207.01</v>
      </c>
      <c r="N824" s="12"/>
      <c r="O824" s="12" t="str">
        <f t="shared" si="83"/>
        <v>PH.IC.PU.160207.01</v>
      </c>
      <c r="Q824" s="12" t="str">
        <f t="shared" si="84"/>
        <v>CL.IC.PU.160207.01</v>
      </c>
    </row>
    <row r="825" spans="1:19" ht="15">
      <c r="A825" t="s">
        <v>7831</v>
      </c>
      <c r="C825" s="2" t="s">
        <v>5740</v>
      </c>
      <c r="E825" s="2" t="s">
        <v>923</v>
      </c>
      <c r="F825" t="s">
        <v>8484</v>
      </c>
      <c r="G825" t="s">
        <v>8495</v>
      </c>
      <c r="H825" s="22" t="s">
        <v>1550</v>
      </c>
      <c r="I825" t="s">
        <v>8496</v>
      </c>
      <c r="J825" s="11" t="str">
        <f t="shared" si="80"/>
        <v>IC.PU.160208</v>
      </c>
      <c r="K825" s="2" t="s">
        <v>1192</v>
      </c>
      <c r="L825" t="str">
        <f t="shared" si="81"/>
        <v xml:space="preserve">     Dyspnea on exertion</v>
      </c>
      <c r="M825" s="12" t="str">
        <f t="shared" si="82"/>
        <v>PI.IC.PU.160208.01</v>
      </c>
      <c r="N825" s="12"/>
      <c r="O825" s="12" t="str">
        <f t="shared" si="83"/>
        <v>PH.IC.PU.160208.01</v>
      </c>
      <c r="Q825" s="12" t="str">
        <f t="shared" si="84"/>
        <v>CL.IC.PU.160208.01</v>
      </c>
    </row>
    <row r="826" spans="1:19" ht="15">
      <c r="A826" t="s">
        <v>7831</v>
      </c>
      <c r="C826" s="2" t="s">
        <v>5740</v>
      </c>
      <c r="E826" s="2" t="s">
        <v>923</v>
      </c>
      <c r="F826" t="s">
        <v>8484</v>
      </c>
      <c r="G826" t="s">
        <v>8497</v>
      </c>
      <c r="H826" s="22" t="s">
        <v>1551</v>
      </c>
      <c r="I826" t="s">
        <v>8498</v>
      </c>
      <c r="J826" s="11" t="str">
        <f t="shared" si="80"/>
        <v>IC.PU.160209</v>
      </c>
      <c r="K826" s="2" t="s">
        <v>1192</v>
      </c>
      <c r="L826" t="str">
        <f t="shared" si="81"/>
        <v xml:space="preserve">     Dyspnea at rest</v>
      </c>
      <c r="M826" s="12" t="str">
        <f t="shared" si="82"/>
        <v>PI.IC.PU.160209.01</v>
      </c>
      <c r="N826" s="12"/>
      <c r="O826" s="12" t="str">
        <f t="shared" si="83"/>
        <v>PH.IC.PU.160209.01</v>
      </c>
      <c r="Q826" s="12" t="str">
        <f t="shared" si="84"/>
        <v>CL.IC.PU.160209.01</v>
      </c>
    </row>
    <row r="827" spans="1:19" ht="15">
      <c r="A827" t="s">
        <v>7831</v>
      </c>
      <c r="C827" s="2" t="s">
        <v>5740</v>
      </c>
      <c r="E827" s="2" t="s">
        <v>923</v>
      </c>
      <c r="F827" t="s">
        <v>8484</v>
      </c>
      <c r="G827" t="s">
        <v>8499</v>
      </c>
      <c r="H827" s="22" t="s">
        <v>10905</v>
      </c>
      <c r="I827" t="s">
        <v>8500</v>
      </c>
      <c r="J827" s="11" t="str">
        <f t="shared" si="80"/>
        <v>IC.PU.160210</v>
      </c>
      <c r="K827" s="2" t="s">
        <v>1192</v>
      </c>
      <c r="L827" t="str">
        <f t="shared" si="81"/>
        <v>Intercostal Retractions</v>
      </c>
      <c r="M827" s="12" t="str">
        <f t="shared" si="82"/>
        <v>PI.IC.PU.160210.01</v>
      </c>
      <c r="N827" s="12"/>
      <c r="O827" s="12" t="str">
        <f t="shared" si="83"/>
        <v>PH.IC.PU.160210.01</v>
      </c>
      <c r="Q827" s="12" t="str">
        <f t="shared" si="84"/>
        <v>CL.IC.PU.160210.01</v>
      </c>
      <c r="R827" t="s">
        <v>1141</v>
      </c>
      <c r="S827">
        <v>709</v>
      </c>
    </row>
    <row r="828" spans="1:19" ht="15">
      <c r="A828" t="s">
        <v>7831</v>
      </c>
      <c r="C828" s="2" t="s">
        <v>5740</v>
      </c>
      <c r="D828" t="s">
        <v>8501</v>
      </c>
      <c r="E828" s="2" t="s">
        <v>1202</v>
      </c>
      <c r="F828" t="s">
        <v>8484</v>
      </c>
      <c r="G828" t="s">
        <v>8502</v>
      </c>
      <c r="H828" s="22" t="s">
        <v>1396</v>
      </c>
      <c r="I828" t="s">
        <v>1557</v>
      </c>
      <c r="J828" s="11" t="str">
        <f t="shared" si="80"/>
        <v>IC.PU.160301</v>
      </c>
      <c r="K828" s="2" t="s">
        <v>1192</v>
      </c>
      <c r="L828" t="str">
        <f t="shared" si="81"/>
        <v xml:space="preserve">     Depth normal</v>
      </c>
      <c r="M828" s="12" t="str">
        <f t="shared" si="82"/>
        <v>PI.IC.PU.160301.01</v>
      </c>
      <c r="N828" s="12"/>
      <c r="O828" s="12" t="str">
        <f t="shared" si="83"/>
        <v>PH.IC.PU.160301.01</v>
      </c>
      <c r="Q828" s="12" t="str">
        <f t="shared" si="84"/>
        <v>CL.IC.PU.160301.01</v>
      </c>
    </row>
    <row r="829" spans="1:19" ht="15">
      <c r="A829" t="s">
        <v>7831</v>
      </c>
      <c r="C829" s="2" t="s">
        <v>5740</v>
      </c>
      <c r="E829" s="2" t="s">
        <v>1202</v>
      </c>
      <c r="F829" t="s">
        <v>8484</v>
      </c>
      <c r="G829" t="s">
        <v>8503</v>
      </c>
      <c r="H829" s="22" t="s">
        <v>1398</v>
      </c>
      <c r="I829" t="s">
        <v>5122</v>
      </c>
      <c r="J829" s="11" t="str">
        <f t="shared" si="80"/>
        <v>IC.PU.160302</v>
      </c>
      <c r="K829" s="2" t="s">
        <v>1192</v>
      </c>
      <c r="L829" t="str">
        <f t="shared" si="81"/>
        <v xml:space="preserve">     Depth deep</v>
      </c>
      <c r="M829" s="12" t="str">
        <f t="shared" si="82"/>
        <v>PI.IC.PU.160302.01</v>
      </c>
      <c r="N829" s="12"/>
      <c r="O829" s="12" t="str">
        <f t="shared" si="83"/>
        <v>PH.IC.PU.160302.01</v>
      </c>
      <c r="Q829" s="12" t="str">
        <f t="shared" si="84"/>
        <v>CL.IC.PU.160302.01</v>
      </c>
    </row>
    <row r="830" spans="1:19" ht="15">
      <c r="A830" t="s">
        <v>7831</v>
      </c>
      <c r="C830" s="2" t="s">
        <v>5740</v>
      </c>
      <c r="E830" s="2" t="s">
        <v>1202</v>
      </c>
      <c r="F830" t="s">
        <v>8484</v>
      </c>
      <c r="G830" t="s">
        <v>8504</v>
      </c>
      <c r="H830" s="22" t="s">
        <v>1400</v>
      </c>
      <c r="I830" t="s">
        <v>8172</v>
      </c>
      <c r="J830" s="11" t="str">
        <f t="shared" si="80"/>
        <v>IC.PU.160303</v>
      </c>
      <c r="K830" s="2" t="s">
        <v>1192</v>
      </c>
      <c r="L830" t="str">
        <f t="shared" si="81"/>
        <v xml:space="preserve">     Depth shallow</v>
      </c>
      <c r="M830" s="12" t="str">
        <f t="shared" si="82"/>
        <v>PI.IC.PU.160303.01</v>
      </c>
      <c r="N830" s="12"/>
      <c r="O830" s="12" t="str">
        <f t="shared" si="83"/>
        <v>PH.IC.PU.160303.01</v>
      </c>
      <c r="Q830" s="12" t="str">
        <f t="shared" si="84"/>
        <v>CL.IC.PU.160303.01</v>
      </c>
    </row>
    <row r="831" spans="1:19" ht="15">
      <c r="A831" t="s">
        <v>7831</v>
      </c>
      <c r="C831" s="2" t="s">
        <v>5740</v>
      </c>
      <c r="D831" t="s">
        <v>8173</v>
      </c>
      <c r="E831" s="2" t="s">
        <v>7070</v>
      </c>
      <c r="F831" t="s">
        <v>8484</v>
      </c>
      <c r="G831" t="s">
        <v>8337</v>
      </c>
      <c r="H831" s="22" t="s">
        <v>1396</v>
      </c>
      <c r="I831" t="s">
        <v>8338</v>
      </c>
      <c r="J831" s="11" t="str">
        <f t="shared" si="80"/>
        <v>IC.PU.160401</v>
      </c>
      <c r="K831" s="2" t="s">
        <v>1192</v>
      </c>
      <c r="L831" t="str">
        <f t="shared" si="81"/>
        <v xml:space="preserve">     Symmetrical</v>
      </c>
      <c r="M831" s="12" t="str">
        <f t="shared" si="82"/>
        <v>PI.IC.PU.160401.01</v>
      </c>
      <c r="N831" s="12"/>
      <c r="O831" s="12" t="str">
        <f t="shared" si="83"/>
        <v>PH.IC.PU.160401.01</v>
      </c>
      <c r="Q831" s="12" t="str">
        <f t="shared" si="84"/>
        <v>CL.IC.PU.160401.01</v>
      </c>
    </row>
    <row r="832" spans="1:19" ht="15">
      <c r="A832" t="s">
        <v>7831</v>
      </c>
      <c r="C832" s="2" t="s">
        <v>5740</v>
      </c>
      <c r="E832" s="2" t="s">
        <v>7070</v>
      </c>
      <c r="F832" t="s">
        <v>8484</v>
      </c>
      <c r="G832" t="s">
        <v>8339</v>
      </c>
      <c r="H832" s="22" t="s">
        <v>1398</v>
      </c>
      <c r="I832" t="s">
        <v>8340</v>
      </c>
      <c r="J832" s="11" t="str">
        <f t="shared" si="80"/>
        <v>IC.PU.160402</v>
      </c>
      <c r="K832" s="2" t="s">
        <v>1192</v>
      </c>
      <c r="L832" t="str">
        <f t="shared" si="81"/>
        <v xml:space="preserve">     Asymmetrical</v>
      </c>
      <c r="M832" s="12" t="str">
        <f t="shared" si="82"/>
        <v>PI.IC.PU.160402.01</v>
      </c>
      <c r="N832" s="12"/>
      <c r="O832" s="12" t="str">
        <f t="shared" si="83"/>
        <v>PH.IC.PU.160402.01</v>
      </c>
      <c r="Q832" s="12" t="str">
        <f t="shared" si="84"/>
        <v>CL.IC.PU.160402.01</v>
      </c>
    </row>
    <row r="833" spans="1:19" ht="15">
      <c r="A833" t="s">
        <v>7831</v>
      </c>
      <c r="C833" s="2" t="s">
        <v>5740</v>
      </c>
      <c r="E833" s="2" t="s">
        <v>7070</v>
      </c>
      <c r="F833" t="s">
        <v>8484</v>
      </c>
      <c r="G833" t="s">
        <v>8341</v>
      </c>
      <c r="H833" s="22" t="s">
        <v>1400</v>
      </c>
      <c r="I833" t="s">
        <v>8342</v>
      </c>
      <c r="J833" s="11" t="str">
        <f t="shared" si="80"/>
        <v>IC.PU.160403</v>
      </c>
      <c r="K833" s="2" t="s">
        <v>1192</v>
      </c>
      <c r="L833" t="str">
        <f t="shared" si="81"/>
        <v xml:space="preserve">     Flail</v>
      </c>
      <c r="M833" s="12" t="str">
        <f t="shared" si="82"/>
        <v>PI.IC.PU.160403.01</v>
      </c>
      <c r="N833" s="12"/>
      <c r="O833" s="12" t="str">
        <f t="shared" si="83"/>
        <v>PH.IC.PU.160403.01</v>
      </c>
      <c r="Q833" s="12" t="str">
        <f t="shared" si="84"/>
        <v>CL.IC.PU.160403.01</v>
      </c>
    </row>
    <row r="834" spans="1:19" ht="15">
      <c r="A834" t="s">
        <v>7831</v>
      </c>
      <c r="C834" s="2" t="s">
        <v>5740</v>
      </c>
      <c r="D834" t="s">
        <v>8691</v>
      </c>
      <c r="E834" s="2" t="s">
        <v>7071</v>
      </c>
      <c r="F834" t="s">
        <v>8484</v>
      </c>
      <c r="G834" t="s">
        <v>8692</v>
      </c>
      <c r="H834" s="22" t="s">
        <v>1396</v>
      </c>
      <c r="I834" t="s">
        <v>8693</v>
      </c>
      <c r="J834" s="11" t="str">
        <f t="shared" si="80"/>
        <v>IC.PU.160501</v>
      </c>
      <c r="K834" s="2" t="s">
        <v>1192</v>
      </c>
      <c r="L834" t="str">
        <f t="shared" si="81"/>
        <v xml:space="preserve">     Pattern regular</v>
      </c>
      <c r="M834" s="12" t="str">
        <f t="shared" si="82"/>
        <v>PI.IC.PU.160501.01</v>
      </c>
      <c r="N834" s="12"/>
      <c r="O834" s="12" t="str">
        <f t="shared" si="83"/>
        <v>PH.IC.PU.160501.01</v>
      </c>
      <c r="Q834" s="12" t="str">
        <f t="shared" si="84"/>
        <v>CL.IC.PU.160501.01</v>
      </c>
    </row>
    <row r="835" spans="1:19" ht="15">
      <c r="A835" t="s">
        <v>7831</v>
      </c>
      <c r="C835" s="2" t="s">
        <v>5740</v>
      </c>
      <c r="E835" s="2" t="s">
        <v>7071</v>
      </c>
      <c r="F835" t="s">
        <v>8484</v>
      </c>
      <c r="G835" t="s">
        <v>8694</v>
      </c>
      <c r="H835" s="22" t="s">
        <v>1398</v>
      </c>
      <c r="I835" t="s">
        <v>8695</v>
      </c>
      <c r="J835" s="11" t="str">
        <f t="shared" si="80"/>
        <v>IC.PU.160502</v>
      </c>
      <c r="K835" s="2" t="s">
        <v>1192</v>
      </c>
      <c r="L835" t="str">
        <f t="shared" si="81"/>
        <v xml:space="preserve">     Pattern tachypnea</v>
      </c>
      <c r="M835" s="12" t="str">
        <f t="shared" si="82"/>
        <v>PI.IC.PU.160502.01</v>
      </c>
      <c r="N835" s="12"/>
      <c r="O835" s="12" t="str">
        <f t="shared" si="83"/>
        <v>PH.IC.PU.160502.01</v>
      </c>
      <c r="Q835" s="12" t="str">
        <f t="shared" si="84"/>
        <v>CL.IC.PU.160502.01</v>
      </c>
    </row>
    <row r="836" spans="1:19" ht="15">
      <c r="A836" t="s">
        <v>7831</v>
      </c>
      <c r="C836" s="2" t="s">
        <v>5740</v>
      </c>
      <c r="E836" s="2" t="s">
        <v>7071</v>
      </c>
      <c r="F836" t="s">
        <v>8484</v>
      </c>
      <c r="G836" t="s">
        <v>8696</v>
      </c>
      <c r="H836" s="22" t="s">
        <v>1400</v>
      </c>
      <c r="I836" t="s">
        <v>8542</v>
      </c>
      <c r="J836" s="11" t="str">
        <f t="shared" si="80"/>
        <v>IC.PU.160503</v>
      </c>
      <c r="K836" s="2" t="s">
        <v>1192</v>
      </c>
      <c r="L836" t="str">
        <f t="shared" si="81"/>
        <v xml:space="preserve">     Pattern bradypnea</v>
      </c>
      <c r="M836" s="12" t="str">
        <f t="shared" si="82"/>
        <v>PI.IC.PU.160503.01</v>
      </c>
      <c r="N836" s="12"/>
      <c r="O836" s="12" t="str">
        <f t="shared" si="83"/>
        <v>PH.IC.PU.160503.01</v>
      </c>
      <c r="Q836" s="12" t="str">
        <f t="shared" si="84"/>
        <v>CL.IC.PU.160503.01</v>
      </c>
    </row>
    <row r="837" spans="1:19" ht="15">
      <c r="A837" t="s">
        <v>7831</v>
      </c>
      <c r="C837" s="2" t="s">
        <v>5740</v>
      </c>
      <c r="E837" s="2" t="s">
        <v>7071</v>
      </c>
      <c r="F837" t="s">
        <v>8484</v>
      </c>
      <c r="G837" t="s">
        <v>8543</v>
      </c>
      <c r="H837" s="22" t="s">
        <v>1402</v>
      </c>
      <c r="I837" t="s">
        <v>6217</v>
      </c>
      <c r="J837" s="11" t="str">
        <f t="shared" si="80"/>
        <v>IC.PU.160504</v>
      </c>
      <c r="K837" s="2" t="s">
        <v>1192</v>
      </c>
      <c r="L837" t="str">
        <f t="shared" si="81"/>
        <v xml:space="preserve">     Pattern irregular</v>
      </c>
      <c r="M837" s="12" t="str">
        <f t="shared" si="82"/>
        <v>PI.IC.PU.160504.01</v>
      </c>
      <c r="N837" s="12"/>
      <c r="O837" s="12" t="str">
        <f t="shared" si="83"/>
        <v>PH.IC.PU.160504.01</v>
      </c>
      <c r="Q837" s="12" t="str">
        <f t="shared" si="84"/>
        <v>CL.IC.PU.160504.01</v>
      </c>
    </row>
    <row r="838" spans="1:19" ht="15">
      <c r="A838" t="s">
        <v>7831</v>
      </c>
      <c r="C838" s="2" t="s">
        <v>5740</v>
      </c>
      <c r="E838" s="2" t="s">
        <v>7071</v>
      </c>
      <c r="F838" t="s">
        <v>8484</v>
      </c>
      <c r="G838" t="s">
        <v>8544</v>
      </c>
      <c r="H838" s="22" t="s">
        <v>1404</v>
      </c>
      <c r="I838" t="s">
        <v>8545</v>
      </c>
      <c r="J838" s="11" t="str">
        <f t="shared" si="80"/>
        <v>IC.PU.160505</v>
      </c>
      <c r="K838" s="2" t="s">
        <v>1192</v>
      </c>
      <c r="L838" t="str">
        <f t="shared" si="81"/>
        <v xml:space="preserve">     Pattern paradoxical</v>
      </c>
      <c r="M838" s="12" t="str">
        <f t="shared" si="82"/>
        <v>PI.IC.PU.160505.01</v>
      </c>
      <c r="N838" s="12"/>
      <c r="O838" s="12" t="str">
        <f t="shared" si="83"/>
        <v>PH.IC.PU.160505.01</v>
      </c>
      <c r="Q838" s="12" t="str">
        <f t="shared" si="84"/>
        <v>CL.IC.PU.160505.01</v>
      </c>
    </row>
    <row r="839" spans="1:19" ht="15">
      <c r="A839" t="s">
        <v>7831</v>
      </c>
      <c r="C839" s="2" t="s">
        <v>5740</v>
      </c>
      <c r="E839" s="2" t="s">
        <v>7071</v>
      </c>
      <c r="F839" t="s">
        <v>8484</v>
      </c>
      <c r="G839" t="s">
        <v>8546</v>
      </c>
      <c r="H839" s="22" t="s">
        <v>1406</v>
      </c>
      <c r="I839" t="s">
        <v>8547</v>
      </c>
      <c r="J839" s="11" t="str">
        <f t="shared" si="80"/>
        <v>IC.PU.160506</v>
      </c>
      <c r="K839" s="2" t="s">
        <v>1192</v>
      </c>
      <c r="L839" t="str">
        <f t="shared" si="81"/>
        <v xml:space="preserve">     Pattern Cheyne-Stokes</v>
      </c>
      <c r="M839" s="12" t="str">
        <f t="shared" si="82"/>
        <v>PI.IC.PU.160506.01</v>
      </c>
      <c r="N839" s="12"/>
      <c r="O839" s="12" t="str">
        <f t="shared" si="83"/>
        <v>PH.IC.PU.160506.01</v>
      </c>
      <c r="Q839" s="12" t="str">
        <f t="shared" si="84"/>
        <v>CL.IC.PU.160506.01</v>
      </c>
    </row>
    <row r="840" spans="1:19" ht="15">
      <c r="A840" t="s">
        <v>7831</v>
      </c>
      <c r="C840" s="2" t="s">
        <v>5740</v>
      </c>
      <c r="E840" s="2" t="s">
        <v>7071</v>
      </c>
      <c r="F840" t="s">
        <v>8484</v>
      </c>
      <c r="G840" t="s">
        <v>8548</v>
      </c>
      <c r="H840" s="22" t="s">
        <v>1419</v>
      </c>
      <c r="I840" t="s">
        <v>8549</v>
      </c>
      <c r="J840" s="11" t="str">
        <f t="shared" si="80"/>
        <v>IC.PU.160507</v>
      </c>
      <c r="K840" s="2" t="s">
        <v>1192</v>
      </c>
      <c r="L840" t="str">
        <f t="shared" si="81"/>
        <v xml:space="preserve">     Pattern Kussmaul</v>
      </c>
      <c r="M840" s="12" t="str">
        <f t="shared" si="82"/>
        <v>PI.IC.PU.160507.01</v>
      </c>
      <c r="N840" s="12"/>
      <c r="O840" s="12" t="str">
        <f t="shared" si="83"/>
        <v>PH.IC.PU.160507.01</v>
      </c>
      <c r="Q840" s="12" t="str">
        <f t="shared" si="84"/>
        <v>CL.IC.PU.160507.01</v>
      </c>
    </row>
    <row r="841" spans="1:19" ht="15">
      <c r="A841" t="s">
        <v>7831</v>
      </c>
      <c r="C841" s="2" t="s">
        <v>5740</v>
      </c>
      <c r="E841" s="2" t="s">
        <v>7071</v>
      </c>
      <c r="F841" t="s">
        <v>8484</v>
      </c>
      <c r="G841" t="s">
        <v>8550</v>
      </c>
      <c r="H841" s="22" t="s">
        <v>1550</v>
      </c>
      <c r="I841" t="s">
        <v>8551</v>
      </c>
      <c r="J841" s="11" t="str">
        <f t="shared" si="80"/>
        <v>IC.PU.160508</v>
      </c>
      <c r="K841" s="2" t="s">
        <v>1192</v>
      </c>
      <c r="L841" t="str">
        <f t="shared" si="81"/>
        <v xml:space="preserve">     Pattern apnea</v>
      </c>
      <c r="M841" s="12" t="str">
        <f t="shared" si="82"/>
        <v>PI.IC.PU.160508.01</v>
      </c>
      <c r="N841" s="12"/>
      <c r="O841" s="12" t="str">
        <f t="shared" si="83"/>
        <v>PH.IC.PU.160508.01</v>
      </c>
      <c r="Q841" s="12" t="str">
        <f t="shared" si="84"/>
        <v>CL.IC.PU.160508.01</v>
      </c>
    </row>
    <row r="842" spans="1:19" ht="15">
      <c r="A842" t="s">
        <v>7831</v>
      </c>
      <c r="C842" s="2" t="s">
        <v>5740</v>
      </c>
      <c r="E842" s="2" t="s">
        <v>7071</v>
      </c>
      <c r="F842" t="s">
        <v>8484</v>
      </c>
      <c r="G842" t="s">
        <v>8392</v>
      </c>
      <c r="H842" s="22" t="s">
        <v>1551</v>
      </c>
      <c r="I842" t="s">
        <v>1466</v>
      </c>
      <c r="J842" s="11" t="str">
        <f t="shared" si="80"/>
        <v>IC.PU.160509</v>
      </c>
      <c r="K842" s="2" t="s">
        <v>1192</v>
      </c>
      <c r="L842" t="str">
        <f t="shared" si="81"/>
        <v xml:space="preserve">     Pattern agonal</v>
      </c>
      <c r="M842" s="12" t="str">
        <f t="shared" si="82"/>
        <v>PI.IC.PU.160509.01</v>
      </c>
      <c r="N842" s="12"/>
      <c r="O842" s="12" t="str">
        <f t="shared" si="83"/>
        <v>PH.IC.PU.160509.01</v>
      </c>
      <c r="Q842" s="12" t="str">
        <f t="shared" si="84"/>
        <v>CL.IC.PU.160509.01</v>
      </c>
    </row>
    <row r="843" spans="1:19" ht="15">
      <c r="A843" t="s">
        <v>7831</v>
      </c>
      <c r="C843" s="2" t="s">
        <v>5740</v>
      </c>
      <c r="E843" s="2" t="s">
        <v>7071</v>
      </c>
      <c r="F843" t="s">
        <v>8484</v>
      </c>
      <c r="G843" t="s">
        <v>8393</v>
      </c>
      <c r="H843" s="22" t="s">
        <v>1571</v>
      </c>
      <c r="I843" t="s">
        <v>8394</v>
      </c>
      <c r="J843" s="11" t="str">
        <f t="shared" si="80"/>
        <v>IC.PU.160510</v>
      </c>
      <c r="K843" s="2" t="s">
        <v>1192</v>
      </c>
      <c r="L843" t="str">
        <f t="shared" si="81"/>
        <v xml:space="preserve">     Pattern hyperventilation</v>
      </c>
      <c r="M843" s="12" t="str">
        <f t="shared" si="82"/>
        <v>PI.IC.PU.160510.01</v>
      </c>
      <c r="N843" s="12"/>
      <c r="O843" s="12" t="str">
        <f t="shared" si="83"/>
        <v>PH.IC.PU.160510.01</v>
      </c>
      <c r="Q843" s="12" t="str">
        <f t="shared" si="84"/>
        <v>CL.IC.PU.160510.01</v>
      </c>
    </row>
    <row r="844" spans="1:19" ht="15">
      <c r="A844" t="s">
        <v>7831</v>
      </c>
      <c r="C844" s="2" t="s">
        <v>5740</v>
      </c>
      <c r="E844" s="2" t="s">
        <v>7071</v>
      </c>
      <c r="F844" t="s">
        <v>8484</v>
      </c>
      <c r="G844" t="s">
        <v>6969</v>
      </c>
      <c r="H844" s="22" t="s">
        <v>8048</v>
      </c>
      <c r="I844" t="s">
        <v>8395</v>
      </c>
      <c r="J844" s="11" t="str">
        <f t="shared" si="80"/>
        <v>IC.PU.160511</v>
      </c>
      <c r="K844" s="2" t="s">
        <v>1192</v>
      </c>
      <c r="L844" t="str">
        <f t="shared" si="81"/>
        <v>Hypoventilation</v>
      </c>
      <c r="M844" s="12" t="str">
        <f t="shared" si="82"/>
        <v>PI.IC.PU.160511.01</v>
      </c>
      <c r="N844" s="12"/>
      <c r="O844" s="12" t="str">
        <f t="shared" si="83"/>
        <v>PH.IC.PU.160511.01</v>
      </c>
      <c r="Q844" s="12" t="str">
        <f t="shared" si="84"/>
        <v>CL.IC.PU.160511.01</v>
      </c>
      <c r="R844" t="s">
        <v>1141</v>
      </c>
      <c r="S844">
        <v>710</v>
      </c>
    </row>
    <row r="845" spans="1:19" ht="15">
      <c r="A845" t="s">
        <v>7831</v>
      </c>
      <c r="B845" t="s">
        <v>8552</v>
      </c>
      <c r="C845" s="2" t="s">
        <v>1138</v>
      </c>
      <c r="D845" t="s">
        <v>8553</v>
      </c>
      <c r="E845" s="2" t="s">
        <v>1192</v>
      </c>
      <c r="F845" t="s">
        <v>8701</v>
      </c>
      <c r="G845" t="s">
        <v>2686</v>
      </c>
      <c r="H845" s="22" t="s">
        <v>1396</v>
      </c>
      <c r="I845" t="s">
        <v>2687</v>
      </c>
      <c r="J845" s="11" t="str">
        <f t="shared" si="80"/>
        <v>IC.PU.170101</v>
      </c>
      <c r="K845" s="2" t="s">
        <v>1192</v>
      </c>
      <c r="L845" t="str">
        <f t="shared" si="81"/>
        <v xml:space="preserve">     Within normal limits</v>
      </c>
      <c r="M845" s="12" t="str">
        <f t="shared" si="82"/>
        <v>PI.IC.PU.170101.01</v>
      </c>
      <c r="N845" s="12"/>
      <c r="O845" s="12" t="str">
        <f t="shared" si="83"/>
        <v>PH.IC.PU.170101.01</v>
      </c>
      <c r="Q845" s="12" t="str">
        <f t="shared" si="84"/>
        <v>CL.IC.PU.170101.01</v>
      </c>
    </row>
    <row r="846" spans="1:19" ht="15">
      <c r="A846" t="s">
        <v>7831</v>
      </c>
      <c r="C846" s="2" t="s">
        <v>1138</v>
      </c>
      <c r="E846" s="2" t="s">
        <v>1192</v>
      </c>
      <c r="F846" t="s">
        <v>8701</v>
      </c>
      <c r="G846" t="s">
        <v>1530</v>
      </c>
      <c r="H846" s="22" t="s">
        <v>1398</v>
      </c>
      <c r="I846" t="s">
        <v>1531</v>
      </c>
      <c r="J846" s="11" t="str">
        <f t="shared" si="80"/>
        <v>IC.PU.170102</v>
      </c>
      <c r="K846" s="2" t="s">
        <v>1192</v>
      </c>
      <c r="L846" t="str">
        <f t="shared" si="81"/>
        <v xml:space="preserve">     Erythema</v>
      </c>
      <c r="M846" s="12" t="str">
        <f t="shared" si="82"/>
        <v>PI.IC.PU.170102.01</v>
      </c>
      <c r="N846" s="12"/>
      <c r="O846" s="12" t="str">
        <f t="shared" si="83"/>
        <v>PH.IC.PU.170102.01</v>
      </c>
      <c r="Q846" s="12" t="str">
        <f t="shared" si="84"/>
        <v>CL.IC.PU.170102.01</v>
      </c>
    </row>
    <row r="847" spans="1:19" ht="15">
      <c r="A847" t="s">
        <v>7831</v>
      </c>
      <c r="C847" s="2" t="s">
        <v>1138</v>
      </c>
      <c r="E847" s="2" t="s">
        <v>1192</v>
      </c>
      <c r="F847" t="s">
        <v>8701</v>
      </c>
      <c r="G847" t="s">
        <v>1540</v>
      </c>
      <c r="H847" s="22" t="s">
        <v>1400</v>
      </c>
      <c r="I847" t="s">
        <v>1541</v>
      </c>
      <c r="J847" s="11" t="str">
        <f t="shared" si="80"/>
        <v>IC.PU.170103</v>
      </c>
      <c r="K847" s="2" t="s">
        <v>1192</v>
      </c>
      <c r="L847" t="str">
        <f t="shared" si="81"/>
        <v xml:space="preserve">     Swelling</v>
      </c>
      <c r="M847" s="12" t="str">
        <f t="shared" si="82"/>
        <v>PI.IC.PU.170103.01</v>
      </c>
      <c r="N847" s="12"/>
      <c r="O847" s="12" t="str">
        <f t="shared" si="83"/>
        <v>PH.IC.PU.170103.01</v>
      </c>
      <c r="Q847" s="12" t="str">
        <f t="shared" si="84"/>
        <v>CL.IC.PU.170103.01</v>
      </c>
    </row>
    <row r="848" spans="1:19" ht="15">
      <c r="A848" t="s">
        <v>7831</v>
      </c>
      <c r="C848" s="2" t="s">
        <v>1138</v>
      </c>
      <c r="E848" s="2" t="s">
        <v>1192</v>
      </c>
      <c r="F848" t="s">
        <v>8701</v>
      </c>
      <c r="G848" t="s">
        <v>8702</v>
      </c>
      <c r="H848" s="22" t="s">
        <v>1402</v>
      </c>
      <c r="I848" t="s">
        <v>8703</v>
      </c>
      <c r="J848" s="11" t="str">
        <f t="shared" si="80"/>
        <v>IC.PU.170104</v>
      </c>
      <c r="K848" s="2" t="s">
        <v>1192</v>
      </c>
      <c r="L848" t="str">
        <f t="shared" si="81"/>
        <v xml:space="preserve">     Skin breakdown</v>
      </c>
      <c r="M848" s="12" t="str">
        <f t="shared" si="82"/>
        <v>PI.IC.PU.170104.01</v>
      </c>
      <c r="N848" s="12"/>
      <c r="O848" s="12" t="str">
        <f t="shared" si="83"/>
        <v>PH.IC.PU.170104.01</v>
      </c>
      <c r="Q848" s="12" t="str">
        <f t="shared" si="84"/>
        <v>CL.IC.PU.170104.01</v>
      </c>
    </row>
    <row r="849" spans="1:19" ht="15">
      <c r="A849" t="s">
        <v>7831</v>
      </c>
      <c r="C849" s="2" t="s">
        <v>1138</v>
      </c>
      <c r="E849" s="2" t="s">
        <v>1192</v>
      </c>
      <c r="F849" t="s">
        <v>8701</v>
      </c>
      <c r="G849" t="s">
        <v>8704</v>
      </c>
      <c r="H849" s="22" t="s">
        <v>1404</v>
      </c>
      <c r="I849" t="s">
        <v>8705</v>
      </c>
      <c r="J849" s="11" t="str">
        <f t="shared" si="80"/>
        <v>IC.PU.170105</v>
      </c>
      <c r="K849" s="2" t="s">
        <v>1192</v>
      </c>
      <c r="L849" t="str">
        <f t="shared" si="81"/>
        <v xml:space="preserve">     Necrosis</v>
      </c>
      <c r="M849" s="12" t="str">
        <f t="shared" si="82"/>
        <v>PI.IC.PU.170105.01</v>
      </c>
      <c r="N849" s="12"/>
      <c r="O849" s="12" t="str">
        <f t="shared" si="83"/>
        <v>PH.IC.PU.170105.01</v>
      </c>
      <c r="Q849" s="12" t="str">
        <f t="shared" si="84"/>
        <v>CL.IC.PU.170105.01</v>
      </c>
    </row>
    <row r="850" spans="1:19" ht="15">
      <c r="A850" t="s">
        <v>7831</v>
      </c>
      <c r="C850" s="2" t="s">
        <v>1138</v>
      </c>
      <c r="D850" t="s">
        <v>5315</v>
      </c>
      <c r="E850" s="2" t="s">
        <v>923</v>
      </c>
      <c r="F850" t="s">
        <v>8701</v>
      </c>
      <c r="G850" t="s">
        <v>8706</v>
      </c>
      <c r="H850" s="22" t="s">
        <v>1396</v>
      </c>
      <c r="I850" t="s">
        <v>1825</v>
      </c>
      <c r="J850" s="11" t="str">
        <f t="shared" si="80"/>
        <v>IC.PU.170201</v>
      </c>
      <c r="K850" s="2" t="s">
        <v>1192</v>
      </c>
      <c r="L850" t="str">
        <f t="shared" si="81"/>
        <v xml:space="preserve">     Dressing gauze</v>
      </c>
      <c r="M850" s="12" t="str">
        <f t="shared" si="82"/>
        <v>PI.IC.PU.170201.01</v>
      </c>
      <c r="N850" s="12"/>
      <c r="O850" s="12" t="str">
        <f t="shared" si="83"/>
        <v>PH.IC.PU.170201.01</v>
      </c>
      <c r="Q850" s="12" t="str">
        <f t="shared" si="84"/>
        <v>CL.IC.PU.170201.01</v>
      </c>
    </row>
    <row r="851" spans="1:19" ht="15">
      <c r="A851" t="s">
        <v>7831</v>
      </c>
      <c r="C851" s="2" t="s">
        <v>1138</v>
      </c>
      <c r="E851" s="2" t="s">
        <v>923</v>
      </c>
      <c r="F851" t="s">
        <v>8701</v>
      </c>
      <c r="G851" t="s">
        <v>8562</v>
      </c>
      <c r="H851" s="22" t="s">
        <v>1398</v>
      </c>
      <c r="I851" t="s">
        <v>8563</v>
      </c>
      <c r="J851" s="11" t="str">
        <f t="shared" si="80"/>
        <v>IC.PU.170202</v>
      </c>
      <c r="K851" s="2" t="s">
        <v>1192</v>
      </c>
      <c r="L851" t="str">
        <f t="shared" si="81"/>
        <v xml:space="preserve">     Dressing fenestrated 4x4</v>
      </c>
      <c r="M851" s="12" t="str">
        <f t="shared" si="82"/>
        <v>PI.IC.PU.170202.01</v>
      </c>
      <c r="N851" s="12"/>
      <c r="O851" s="12" t="str">
        <f t="shared" si="83"/>
        <v>PH.IC.PU.170202.01</v>
      </c>
      <c r="Q851" s="12" t="str">
        <f t="shared" si="84"/>
        <v>CL.IC.PU.170202.01</v>
      </c>
    </row>
    <row r="852" spans="1:19" ht="15">
      <c r="A852" t="s">
        <v>7831</v>
      </c>
      <c r="C852" s="2" t="s">
        <v>1138</v>
      </c>
      <c r="E852" s="2" t="s">
        <v>923</v>
      </c>
      <c r="F852" t="s">
        <v>8701</v>
      </c>
      <c r="G852" t="s">
        <v>8564</v>
      </c>
      <c r="H852" s="22" t="s">
        <v>1400</v>
      </c>
      <c r="I852" t="s">
        <v>1001</v>
      </c>
      <c r="J852" s="11" t="str">
        <f t="shared" si="80"/>
        <v>IC.PU.170203</v>
      </c>
      <c r="K852" s="2" t="s">
        <v>1192</v>
      </c>
      <c r="L852" t="str">
        <f t="shared" si="81"/>
        <v xml:space="preserve">     Dressing none</v>
      </c>
      <c r="M852" s="12" t="str">
        <f t="shared" si="82"/>
        <v>PI.IC.PU.170203.01</v>
      </c>
      <c r="N852" s="12"/>
      <c r="O852" s="12" t="str">
        <f t="shared" si="83"/>
        <v>PH.IC.PU.170203.01</v>
      </c>
      <c r="Q852" s="12" t="str">
        <f t="shared" si="84"/>
        <v>CL.IC.PU.170203.01</v>
      </c>
    </row>
    <row r="853" spans="1:19" ht="15">
      <c r="A853" t="s">
        <v>7831</v>
      </c>
      <c r="C853" s="2" t="s">
        <v>1138</v>
      </c>
      <c r="E853" s="2" t="s">
        <v>923</v>
      </c>
      <c r="F853" t="s">
        <v>8701</v>
      </c>
      <c r="G853" t="s">
        <v>8565</v>
      </c>
      <c r="H853" s="22" t="s">
        <v>1402</v>
      </c>
      <c r="I853" t="s">
        <v>1780</v>
      </c>
      <c r="J853" s="11" t="str">
        <f t="shared" si="80"/>
        <v>IC.PU.170204</v>
      </c>
      <c r="K853" s="2" t="s">
        <v>1192</v>
      </c>
      <c r="L853" t="str">
        <f t="shared" si="81"/>
        <v xml:space="preserve">     Dressing changed: date</v>
      </c>
      <c r="M853" s="12" t="str">
        <f t="shared" si="82"/>
        <v>PI.IC.PU.170204.01</v>
      </c>
      <c r="N853" s="12"/>
      <c r="O853" s="12" t="str">
        <f t="shared" si="83"/>
        <v>PH.IC.PU.170204.01</v>
      </c>
      <c r="Q853" s="12" t="str">
        <f t="shared" si="84"/>
        <v>CL.IC.PU.170204.01</v>
      </c>
    </row>
    <row r="854" spans="1:19" ht="15">
      <c r="A854" t="s">
        <v>7831</v>
      </c>
      <c r="C854" s="2" t="s">
        <v>1138</v>
      </c>
      <c r="E854" s="2" t="s">
        <v>923</v>
      </c>
      <c r="F854" t="s">
        <v>8701</v>
      </c>
      <c r="G854" t="s">
        <v>8566</v>
      </c>
      <c r="H854" s="22" t="s">
        <v>7071</v>
      </c>
      <c r="I854" t="s">
        <v>8566</v>
      </c>
      <c r="J854" s="11" t="str">
        <f t="shared" si="80"/>
        <v>IC.PU.170205</v>
      </c>
      <c r="K854" s="2" t="s">
        <v>1192</v>
      </c>
      <c r="L854" t="str">
        <f t="shared" si="81"/>
        <v xml:space="preserve">  Foam</v>
      </c>
      <c r="M854" s="12" t="str">
        <f t="shared" si="82"/>
        <v>PI.IC.PU.170205.01</v>
      </c>
      <c r="N854" s="12"/>
      <c r="O854" s="12" t="str">
        <f t="shared" si="83"/>
        <v>PH.IC.PU.170205.01</v>
      </c>
      <c r="Q854" s="12" t="str">
        <f t="shared" si="84"/>
        <v>CL.IC.PU.170205.01</v>
      </c>
      <c r="R854" t="s">
        <v>1141</v>
      </c>
      <c r="S854">
        <v>723</v>
      </c>
    </row>
    <row r="855" spans="1:19" ht="15">
      <c r="A855" t="s">
        <v>7831</v>
      </c>
      <c r="C855" s="2" t="s">
        <v>1138</v>
      </c>
      <c r="E855" s="2" t="s">
        <v>1199</v>
      </c>
      <c r="F855" t="s">
        <v>8701</v>
      </c>
      <c r="G855" t="s">
        <v>8567</v>
      </c>
      <c r="H855" s="22" t="s">
        <v>6888</v>
      </c>
      <c r="I855" t="s">
        <v>8567</v>
      </c>
      <c r="J855" s="11" t="str">
        <f t="shared" ref="J855:J919" si="85">CONCATENATE("IC.PU.",C855,E855,H855)</f>
        <v>IC.PU.170206</v>
      </c>
      <c r="K855" s="2" t="s">
        <v>1192</v>
      </c>
      <c r="L855" t="str">
        <f t="shared" ref="L855:L919" si="86">G855</f>
        <v xml:space="preserve">  Other: specify</v>
      </c>
      <c r="M855" s="12" t="str">
        <f t="shared" ref="M855:M919" si="87">CONCATENATE("PI.",J855,".",K855)</f>
        <v>PI.IC.PU.170206.01</v>
      </c>
      <c r="N855" s="12"/>
      <c r="O855" s="12" t="str">
        <f t="shared" ref="O855:O919" si="88">CONCATENATE("PH.",J855,".",K855)</f>
        <v>PH.IC.PU.170206.01</v>
      </c>
      <c r="Q855" s="12" t="str">
        <f t="shared" ref="Q855:Q919" si="89">CONCATENATE("CL.",J855,".",K855)</f>
        <v>CL.IC.PU.170206.01</v>
      </c>
      <c r="R855" t="s">
        <v>1141</v>
      </c>
      <c r="S855">
        <v>724</v>
      </c>
    </row>
    <row r="856" spans="1:19" ht="15">
      <c r="A856" t="s">
        <v>7831</v>
      </c>
      <c r="C856" s="2" t="s">
        <v>1138</v>
      </c>
      <c r="D856" t="s">
        <v>8568</v>
      </c>
      <c r="E856" s="2" t="s">
        <v>1202</v>
      </c>
      <c r="F856" t="s">
        <v>8701</v>
      </c>
      <c r="G856" t="s">
        <v>142</v>
      </c>
      <c r="H856" s="22" t="s">
        <v>1396</v>
      </c>
      <c r="I856" t="s">
        <v>2590</v>
      </c>
      <c r="J856" s="11" t="str">
        <f t="shared" si="85"/>
        <v>IC.PU.170301</v>
      </c>
      <c r="K856" s="2" t="s">
        <v>1192</v>
      </c>
      <c r="L856" t="str">
        <f t="shared" si="86"/>
        <v xml:space="preserve">     Exudate serosanguineous</v>
      </c>
      <c r="M856" s="12" t="str">
        <f t="shared" si="87"/>
        <v>PI.IC.PU.170301.01</v>
      </c>
      <c r="N856" s="12"/>
      <c r="O856" s="12" t="str">
        <f t="shared" si="88"/>
        <v>PH.IC.PU.170301.01</v>
      </c>
      <c r="Q856" s="12" t="str">
        <f t="shared" si="89"/>
        <v>CL.IC.PU.170301.01</v>
      </c>
    </row>
    <row r="857" spans="1:19" ht="15">
      <c r="A857" t="s">
        <v>7831</v>
      </c>
      <c r="C857" s="2" t="s">
        <v>1138</v>
      </c>
      <c r="E857" s="2" t="s">
        <v>1202</v>
      </c>
      <c r="F857" t="s">
        <v>8701</v>
      </c>
      <c r="G857" t="s">
        <v>8082</v>
      </c>
      <c r="H857" s="22" t="s">
        <v>1398</v>
      </c>
      <c r="I857" t="s">
        <v>1438</v>
      </c>
      <c r="J857" s="11" t="str">
        <f t="shared" si="85"/>
        <v>IC.PU.170302</v>
      </c>
      <c r="K857" s="2" t="s">
        <v>1192</v>
      </c>
      <c r="L857" t="str">
        <f t="shared" si="86"/>
        <v xml:space="preserve">     Exudate bloody</v>
      </c>
      <c r="M857" s="12" t="str">
        <f t="shared" si="87"/>
        <v>PI.IC.PU.170302.01</v>
      </c>
      <c r="N857" s="12"/>
      <c r="O857" s="12" t="str">
        <f t="shared" si="88"/>
        <v>PH.IC.PU.170302.01</v>
      </c>
      <c r="Q857" s="12" t="str">
        <f t="shared" si="89"/>
        <v>CL.IC.PU.170302.01</v>
      </c>
    </row>
    <row r="858" spans="1:19" ht="15">
      <c r="A858" t="s">
        <v>7831</v>
      </c>
      <c r="C858" s="2" t="s">
        <v>1138</v>
      </c>
      <c r="E858" s="2" t="s">
        <v>1202</v>
      </c>
      <c r="F858" t="s">
        <v>8701</v>
      </c>
      <c r="G858" t="s">
        <v>8083</v>
      </c>
      <c r="H858" s="22" t="s">
        <v>1400</v>
      </c>
      <c r="I858" t="s">
        <v>1637</v>
      </c>
      <c r="J858" s="11" t="str">
        <f t="shared" si="85"/>
        <v>IC.PU.170303</v>
      </c>
      <c r="K858" s="2" t="s">
        <v>1192</v>
      </c>
      <c r="L858" t="str">
        <f t="shared" si="86"/>
        <v xml:space="preserve">     Exudate serous</v>
      </c>
      <c r="M858" s="12" t="str">
        <f t="shared" si="87"/>
        <v>PI.IC.PU.170303.01</v>
      </c>
      <c r="N858" s="12"/>
      <c r="O858" s="12" t="str">
        <f t="shared" si="88"/>
        <v>PH.IC.PU.170303.01</v>
      </c>
      <c r="Q858" s="12" t="str">
        <f t="shared" si="89"/>
        <v>CL.IC.PU.170303.01</v>
      </c>
    </row>
    <row r="859" spans="1:19" ht="15">
      <c r="A859" t="s">
        <v>7831</v>
      </c>
      <c r="C859" s="2" t="s">
        <v>1138</v>
      </c>
      <c r="E859" s="2" t="s">
        <v>1202</v>
      </c>
      <c r="F859" t="s">
        <v>8701</v>
      </c>
      <c r="G859" t="s">
        <v>8084</v>
      </c>
      <c r="H859" s="22" t="s">
        <v>1402</v>
      </c>
      <c r="I859" t="s">
        <v>1643</v>
      </c>
      <c r="J859" s="11" t="str">
        <f t="shared" si="85"/>
        <v>IC.PU.170304</v>
      </c>
      <c r="K859" s="2" t="s">
        <v>1192</v>
      </c>
      <c r="L859" t="str">
        <f t="shared" si="86"/>
        <v xml:space="preserve">     Exudate purulent</v>
      </c>
      <c r="M859" s="12" t="str">
        <f t="shared" si="87"/>
        <v>PI.IC.PU.170304.01</v>
      </c>
      <c r="N859" s="12"/>
      <c r="O859" s="12" t="str">
        <f t="shared" si="88"/>
        <v>PH.IC.PU.170304.01</v>
      </c>
      <c r="Q859" s="12" t="str">
        <f t="shared" si="89"/>
        <v>CL.IC.PU.170304.01</v>
      </c>
    </row>
    <row r="860" spans="1:19" ht="15">
      <c r="A860" t="s">
        <v>7831</v>
      </c>
      <c r="C860" s="2" t="s">
        <v>1138</v>
      </c>
      <c r="E860" s="2" t="s">
        <v>1202</v>
      </c>
      <c r="F860" t="s">
        <v>8701</v>
      </c>
      <c r="G860" t="s">
        <v>8066</v>
      </c>
      <c r="H860" s="22" t="s">
        <v>1404</v>
      </c>
      <c r="I860" t="s">
        <v>8569</v>
      </c>
      <c r="J860" s="11" t="str">
        <f t="shared" si="85"/>
        <v>IC.PU.170305</v>
      </c>
      <c r="K860" s="2" t="s">
        <v>1192</v>
      </c>
      <c r="L860" t="str">
        <f t="shared" si="86"/>
        <v xml:space="preserve">     Exudate none</v>
      </c>
      <c r="M860" s="12" t="str">
        <f t="shared" si="87"/>
        <v>PI.IC.PU.170305.01</v>
      </c>
      <c r="N860" s="12"/>
      <c r="O860" s="12" t="str">
        <f t="shared" si="88"/>
        <v>PH.IC.PU.170305.01</v>
      </c>
      <c r="Q860" s="12" t="str">
        <f t="shared" si="89"/>
        <v>CL.IC.PU.170305.01</v>
      </c>
    </row>
    <row r="861" spans="1:19" ht="15">
      <c r="A861" t="s">
        <v>7831</v>
      </c>
      <c r="C861" s="2" t="s">
        <v>1138</v>
      </c>
      <c r="D861" t="s">
        <v>1646</v>
      </c>
      <c r="E861" s="2" t="s">
        <v>7070</v>
      </c>
      <c r="F861" t="s">
        <v>8701</v>
      </c>
      <c r="G861" t="s">
        <v>8570</v>
      </c>
      <c r="H861" s="22" t="s">
        <v>1396</v>
      </c>
      <c r="I861" t="s">
        <v>3800</v>
      </c>
      <c r="J861" s="11" t="str">
        <f t="shared" si="85"/>
        <v>IC.PU.170401</v>
      </c>
      <c r="K861" s="2" t="s">
        <v>1192</v>
      </c>
      <c r="L861" t="str">
        <f t="shared" si="86"/>
        <v xml:space="preserve">     Amount scant</v>
      </c>
      <c r="M861" s="12" t="str">
        <f t="shared" si="87"/>
        <v>PI.IC.PU.170401.01</v>
      </c>
      <c r="N861" s="12"/>
      <c r="O861" s="12" t="str">
        <f t="shared" si="88"/>
        <v>PH.IC.PU.170401.01</v>
      </c>
      <c r="Q861" s="12" t="str">
        <f t="shared" si="89"/>
        <v>CL.IC.PU.170401.01</v>
      </c>
    </row>
    <row r="862" spans="1:19" ht="15">
      <c r="A862" t="s">
        <v>7831</v>
      </c>
      <c r="C862" s="2" t="s">
        <v>1138</v>
      </c>
      <c r="E862" s="2" t="s">
        <v>7070</v>
      </c>
      <c r="F862" t="s">
        <v>8701</v>
      </c>
      <c r="G862" t="s">
        <v>8571</v>
      </c>
      <c r="H862" s="22" t="s">
        <v>1398</v>
      </c>
      <c r="I862" t="s">
        <v>4203</v>
      </c>
      <c r="J862" s="11" t="str">
        <f t="shared" si="85"/>
        <v>IC.PU.170402</v>
      </c>
      <c r="K862" s="2" t="s">
        <v>1192</v>
      </c>
      <c r="L862" t="str">
        <f t="shared" si="86"/>
        <v xml:space="preserve">     Amount small</v>
      </c>
      <c r="M862" s="12" t="str">
        <f t="shared" si="87"/>
        <v>PI.IC.PU.170402.01</v>
      </c>
      <c r="N862" s="12"/>
      <c r="O862" s="12" t="str">
        <f t="shared" si="88"/>
        <v>PH.IC.PU.170402.01</v>
      </c>
      <c r="Q862" s="12" t="str">
        <f t="shared" si="89"/>
        <v>CL.IC.PU.170402.01</v>
      </c>
    </row>
    <row r="863" spans="1:19" ht="15">
      <c r="A863" t="s">
        <v>7831</v>
      </c>
      <c r="C863" s="2" t="s">
        <v>1138</v>
      </c>
      <c r="E863" s="2" t="s">
        <v>7070</v>
      </c>
      <c r="F863" t="s">
        <v>8701</v>
      </c>
      <c r="G863" t="s">
        <v>8572</v>
      </c>
      <c r="H863" s="22" t="s">
        <v>1400</v>
      </c>
      <c r="I863" t="s">
        <v>3266</v>
      </c>
      <c r="J863" s="11" t="str">
        <f t="shared" si="85"/>
        <v>IC.PU.170403</v>
      </c>
      <c r="K863" s="2" t="s">
        <v>1192</v>
      </c>
      <c r="L863" t="str">
        <f t="shared" si="86"/>
        <v xml:space="preserve">     Amount moderate</v>
      </c>
      <c r="M863" s="12" t="str">
        <f t="shared" si="87"/>
        <v>PI.IC.PU.170403.01</v>
      </c>
      <c r="N863" s="12"/>
      <c r="O863" s="12" t="str">
        <f t="shared" si="88"/>
        <v>PH.IC.PU.170403.01</v>
      </c>
      <c r="Q863" s="12" t="str">
        <f t="shared" si="89"/>
        <v>CL.IC.PU.170403.01</v>
      </c>
    </row>
    <row r="864" spans="1:19" ht="15">
      <c r="A864" t="s">
        <v>7831</v>
      </c>
      <c r="C864" s="2" t="s">
        <v>1138</v>
      </c>
      <c r="E864" s="2" t="s">
        <v>7070</v>
      </c>
      <c r="F864" t="s">
        <v>8701</v>
      </c>
      <c r="G864" t="s">
        <v>8573</v>
      </c>
      <c r="H864" s="22" t="s">
        <v>1402</v>
      </c>
      <c r="I864" t="s">
        <v>4206</v>
      </c>
      <c r="J864" s="11" t="str">
        <f t="shared" si="85"/>
        <v>IC.PU.170404</v>
      </c>
      <c r="K864" s="2" t="s">
        <v>1192</v>
      </c>
      <c r="L864" t="str">
        <f t="shared" si="86"/>
        <v xml:space="preserve">     Amount large</v>
      </c>
      <c r="M864" s="12" t="str">
        <f t="shared" si="87"/>
        <v>PI.IC.PU.170404.01</v>
      </c>
      <c r="N864" s="12"/>
      <c r="O864" s="12" t="str">
        <f t="shared" si="88"/>
        <v>PH.IC.PU.170404.01</v>
      </c>
      <c r="Q864" s="12" t="str">
        <f t="shared" si="89"/>
        <v>CL.IC.PU.170404.01</v>
      </c>
    </row>
    <row r="865" spans="1:19" ht="15">
      <c r="A865" t="s">
        <v>7831</v>
      </c>
      <c r="C865" s="2" t="s">
        <v>1138</v>
      </c>
      <c r="D865" t="s">
        <v>3831</v>
      </c>
      <c r="E865" s="2" t="s">
        <v>7071</v>
      </c>
      <c r="F865" t="s">
        <v>8251</v>
      </c>
      <c r="G865" t="s">
        <v>8576</v>
      </c>
      <c r="H865" s="22" t="s">
        <v>1396</v>
      </c>
      <c r="I865">
        <v>4</v>
      </c>
      <c r="J865" s="11" t="str">
        <f t="shared" si="85"/>
        <v>IC.PU.170501</v>
      </c>
      <c r="K865" s="2" t="s">
        <v>1192</v>
      </c>
      <c r="L865" t="str">
        <f t="shared" si="86"/>
        <v xml:space="preserve">     Size 4</v>
      </c>
      <c r="M865" s="12" t="str">
        <f t="shared" si="87"/>
        <v>PI.IC.PU.170501.01</v>
      </c>
      <c r="N865" s="12"/>
      <c r="O865" s="12" t="str">
        <f t="shared" si="88"/>
        <v>PH.IC.PU.170501.01</v>
      </c>
      <c r="Q865" s="12" t="str">
        <f t="shared" si="89"/>
        <v>CL.IC.PU.170501.01</v>
      </c>
    </row>
    <row r="866" spans="1:19" ht="15">
      <c r="A866" t="s">
        <v>7831</v>
      </c>
      <c r="C866" s="2" t="s">
        <v>1138</v>
      </c>
      <c r="E866" s="2" t="s">
        <v>7071</v>
      </c>
      <c r="F866" t="s">
        <v>8251</v>
      </c>
      <c r="G866" t="s">
        <v>8420</v>
      </c>
      <c r="H866" s="22" t="s">
        <v>1398</v>
      </c>
      <c r="I866">
        <v>6</v>
      </c>
      <c r="J866" s="11" t="str">
        <f t="shared" si="85"/>
        <v>IC.PU.170502</v>
      </c>
      <c r="K866" s="2" t="s">
        <v>1192</v>
      </c>
      <c r="L866" t="str">
        <f t="shared" si="86"/>
        <v xml:space="preserve">     Size 6</v>
      </c>
      <c r="M866" s="12" t="str">
        <f t="shared" si="87"/>
        <v>PI.IC.PU.170502.01</v>
      </c>
      <c r="N866" s="12"/>
      <c r="O866" s="12" t="str">
        <f t="shared" si="88"/>
        <v>PH.IC.PU.170502.01</v>
      </c>
      <c r="Q866" s="12" t="str">
        <f t="shared" si="89"/>
        <v>CL.IC.PU.170502.01</v>
      </c>
    </row>
    <row r="867" spans="1:19" ht="15">
      <c r="A867" t="s">
        <v>7831</v>
      </c>
      <c r="C867" s="2" t="s">
        <v>1138</v>
      </c>
      <c r="E867" s="2" t="s">
        <v>7071</v>
      </c>
      <c r="F867" t="s">
        <v>8251</v>
      </c>
      <c r="G867" t="s">
        <v>8421</v>
      </c>
      <c r="H867" s="22" t="s">
        <v>1400</v>
      </c>
      <c r="I867">
        <v>8</v>
      </c>
      <c r="J867" s="11" t="str">
        <f t="shared" si="85"/>
        <v>IC.PU.170503</v>
      </c>
      <c r="K867" s="2" t="s">
        <v>1192</v>
      </c>
      <c r="L867" t="str">
        <f t="shared" si="86"/>
        <v xml:space="preserve">      Size 8</v>
      </c>
      <c r="M867" s="12" t="str">
        <f t="shared" si="87"/>
        <v>PI.IC.PU.170503.01</v>
      </c>
      <c r="N867" s="12"/>
      <c r="O867" s="12" t="str">
        <f t="shared" si="88"/>
        <v>PH.IC.PU.170503.01</v>
      </c>
      <c r="Q867" s="12" t="str">
        <f t="shared" si="89"/>
        <v>CL.IC.PU.170503.01</v>
      </c>
    </row>
    <row r="868" spans="1:19" ht="15">
      <c r="A868" t="s">
        <v>7831</v>
      </c>
      <c r="C868" s="2" t="s">
        <v>1138</v>
      </c>
      <c r="E868" s="2" t="s">
        <v>7071</v>
      </c>
      <c r="F868" t="s">
        <v>8251</v>
      </c>
      <c r="G868" t="s">
        <v>8422</v>
      </c>
      <c r="H868" s="22" t="s">
        <v>1402</v>
      </c>
      <c r="I868">
        <v>10</v>
      </c>
      <c r="J868" s="11" t="str">
        <f t="shared" si="85"/>
        <v>IC.PU.170504</v>
      </c>
      <c r="K868" s="2" t="s">
        <v>1192</v>
      </c>
      <c r="L868" t="str">
        <f t="shared" si="86"/>
        <v xml:space="preserve">     Size 10</v>
      </c>
      <c r="M868" s="12" t="str">
        <f t="shared" si="87"/>
        <v>PI.IC.PU.170504.01</v>
      </c>
      <c r="N868" s="12"/>
      <c r="O868" s="12" t="str">
        <f t="shared" si="88"/>
        <v>PH.IC.PU.170504.01</v>
      </c>
      <c r="Q868" s="12" t="str">
        <f t="shared" si="89"/>
        <v>CL.IC.PU.170504.01</v>
      </c>
    </row>
    <row r="869" spans="1:19" ht="15">
      <c r="A869" t="s">
        <v>7831</v>
      </c>
      <c r="C869" s="2" t="s">
        <v>1138</v>
      </c>
      <c r="E869" s="2" t="s">
        <v>7071</v>
      </c>
      <c r="F869" t="s">
        <v>8251</v>
      </c>
      <c r="G869" t="s">
        <v>2684</v>
      </c>
      <c r="H869" s="22" t="s">
        <v>1404</v>
      </c>
      <c r="I869" t="s">
        <v>2971</v>
      </c>
      <c r="J869" s="11" t="str">
        <f t="shared" si="85"/>
        <v>IC.PU.170505</v>
      </c>
      <c r="K869" s="2" t="s">
        <v>1192</v>
      </c>
      <c r="L869" t="str">
        <f t="shared" si="86"/>
        <v xml:space="preserve">     Other: specify</v>
      </c>
      <c r="M869" s="12" t="str">
        <f t="shared" si="87"/>
        <v>PI.IC.PU.170505.01</v>
      </c>
      <c r="N869" s="12"/>
      <c r="O869" s="12" t="str">
        <f t="shared" si="88"/>
        <v>PH.IC.PU.170505.01</v>
      </c>
      <c r="Q869" s="12" t="str">
        <f t="shared" si="89"/>
        <v>CL.IC.PU.170505.01</v>
      </c>
    </row>
    <row r="870" spans="1:19" ht="15">
      <c r="A870" t="s">
        <v>7831</v>
      </c>
      <c r="C870" s="2" t="s">
        <v>1138</v>
      </c>
      <c r="E870" s="2" t="s">
        <v>7071</v>
      </c>
      <c r="F870" t="s">
        <v>8251</v>
      </c>
      <c r="G870" t="s">
        <v>8423</v>
      </c>
      <c r="H870" s="22" t="s">
        <v>6888</v>
      </c>
      <c r="I870">
        <v>5</v>
      </c>
      <c r="J870" s="11" t="str">
        <f t="shared" si="85"/>
        <v>IC.PU.170506</v>
      </c>
      <c r="K870" s="2" t="s">
        <v>1192</v>
      </c>
      <c r="L870" t="str">
        <f t="shared" si="86"/>
        <v xml:space="preserve">     Size 5</v>
      </c>
      <c r="M870" s="12" t="str">
        <f t="shared" si="87"/>
        <v>PI.IC.PU.170506.01</v>
      </c>
      <c r="N870" s="12"/>
      <c r="O870" s="12" t="str">
        <f t="shared" si="88"/>
        <v>PH.IC.PU.170506.01</v>
      </c>
      <c r="Q870" s="12" t="str">
        <f t="shared" si="89"/>
        <v>CL.IC.PU.170506.01</v>
      </c>
      <c r="R870" t="s">
        <v>1141</v>
      </c>
      <c r="S870">
        <v>104</v>
      </c>
    </row>
    <row r="871" spans="1:19" ht="15">
      <c r="A871" t="s">
        <v>7831</v>
      </c>
      <c r="C871" s="2" t="s">
        <v>1138</v>
      </c>
      <c r="E871" s="2" t="s">
        <v>7071</v>
      </c>
      <c r="F871" t="s">
        <v>8251</v>
      </c>
      <c r="G871" t="s">
        <v>8424</v>
      </c>
      <c r="H871" s="22" t="s">
        <v>7284</v>
      </c>
      <c r="I871">
        <v>7</v>
      </c>
      <c r="J871" s="11" t="str">
        <f t="shared" si="85"/>
        <v>IC.PU.170507</v>
      </c>
      <c r="K871" s="2" t="s">
        <v>11324</v>
      </c>
      <c r="L871" t="str">
        <f t="shared" si="86"/>
        <v xml:space="preserve">      Size 7</v>
      </c>
      <c r="M871" s="12" t="str">
        <f t="shared" si="87"/>
        <v>PI.IC.PU.170507.01</v>
      </c>
      <c r="N871" s="12"/>
      <c r="O871" s="12" t="str">
        <f t="shared" si="88"/>
        <v>PH.IC.PU.170507.01</v>
      </c>
      <c r="Q871" s="12" t="str">
        <f t="shared" si="89"/>
        <v>CL.IC.PU.170507.01</v>
      </c>
      <c r="R871" t="s">
        <v>1141</v>
      </c>
      <c r="S871">
        <v>104</v>
      </c>
    </row>
    <row r="872" spans="1:19" ht="15">
      <c r="A872" t="s">
        <v>7831</v>
      </c>
      <c r="C872" s="2" t="s">
        <v>1138</v>
      </c>
      <c r="E872" s="2" t="s">
        <v>7071</v>
      </c>
      <c r="F872" t="s">
        <v>8251</v>
      </c>
      <c r="G872" t="s">
        <v>8425</v>
      </c>
      <c r="H872" s="22" t="s">
        <v>10093</v>
      </c>
      <c r="I872">
        <v>9</v>
      </c>
      <c r="J872" s="11" t="str">
        <f t="shared" si="85"/>
        <v>IC.PU.170508</v>
      </c>
      <c r="K872" s="2" t="s">
        <v>1192</v>
      </c>
      <c r="L872" t="str">
        <f t="shared" si="86"/>
        <v xml:space="preserve">     Size 9</v>
      </c>
      <c r="M872" s="12" t="str">
        <f t="shared" si="87"/>
        <v>PI.IC.PU.170508.01</v>
      </c>
      <c r="N872" s="12"/>
      <c r="O872" s="12" t="str">
        <f t="shared" si="88"/>
        <v>PH.IC.PU.170508.01</v>
      </c>
      <c r="Q872" s="12" t="str">
        <f t="shared" si="89"/>
        <v>CL.IC.PU.170508.01</v>
      </c>
      <c r="R872" t="s">
        <v>1141</v>
      </c>
      <c r="S872">
        <v>104</v>
      </c>
    </row>
    <row r="873" spans="1:19" ht="15">
      <c r="A873" t="s">
        <v>7831</v>
      </c>
      <c r="C873" s="2" t="s">
        <v>6865</v>
      </c>
      <c r="E873" s="2" t="s">
        <v>7071</v>
      </c>
      <c r="F873" t="s">
        <v>8251</v>
      </c>
      <c r="G873" t="s">
        <v>8426</v>
      </c>
      <c r="H873" s="22" t="s">
        <v>10095</v>
      </c>
      <c r="I873">
        <v>4.5</v>
      </c>
      <c r="J873" s="11" t="str">
        <f t="shared" si="85"/>
        <v>IC.PU.170509</v>
      </c>
      <c r="K873" s="2" t="s">
        <v>11324</v>
      </c>
      <c r="L873" t="str">
        <f t="shared" si="86"/>
        <v xml:space="preserve">     Size 4.5</v>
      </c>
      <c r="M873" s="12" t="str">
        <f t="shared" si="87"/>
        <v>PI.IC.PU.170509.01</v>
      </c>
      <c r="N873" s="12"/>
      <c r="O873" s="12" t="str">
        <f t="shared" si="88"/>
        <v>PH.IC.PU.170509.01</v>
      </c>
      <c r="Q873" s="12" t="str">
        <f t="shared" si="89"/>
        <v>CL.IC.PU.170509.01</v>
      </c>
      <c r="R873" t="s">
        <v>1141</v>
      </c>
      <c r="S873">
        <v>730</v>
      </c>
    </row>
    <row r="874" spans="1:19" ht="15">
      <c r="A874" t="s">
        <v>7831</v>
      </c>
      <c r="C874" s="2" t="s">
        <v>6865</v>
      </c>
      <c r="E874" s="2" t="s">
        <v>7071</v>
      </c>
      <c r="F874" t="s">
        <v>8251</v>
      </c>
      <c r="G874" t="s">
        <v>8427</v>
      </c>
      <c r="H874" s="22" t="s">
        <v>10905</v>
      </c>
      <c r="I874">
        <v>5.5</v>
      </c>
      <c r="J874" s="11" t="str">
        <f t="shared" si="85"/>
        <v>IC.PU.170510</v>
      </c>
      <c r="K874" s="2" t="s">
        <v>11324</v>
      </c>
      <c r="L874" t="str">
        <f t="shared" si="86"/>
        <v>Size 5.5</v>
      </c>
      <c r="M874" s="12" t="str">
        <f t="shared" si="87"/>
        <v>PI.IC.PU.170510.01</v>
      </c>
      <c r="N874" s="12"/>
      <c r="O874" s="12" t="str">
        <f t="shared" si="88"/>
        <v>PH.IC.PU.170510.01</v>
      </c>
      <c r="Q874" s="12" t="str">
        <f t="shared" si="89"/>
        <v>CL.IC.PU.170510.01</v>
      </c>
      <c r="R874" t="s">
        <v>1141</v>
      </c>
      <c r="S874">
        <v>730</v>
      </c>
    </row>
    <row r="875" spans="1:19" ht="15">
      <c r="A875" t="s">
        <v>7831</v>
      </c>
      <c r="C875" s="2" t="s">
        <v>6865</v>
      </c>
      <c r="E875" s="2" t="s">
        <v>7071</v>
      </c>
      <c r="F875" t="s">
        <v>8251</v>
      </c>
      <c r="G875" t="s">
        <v>8428</v>
      </c>
      <c r="H875" s="22" t="s">
        <v>8048</v>
      </c>
      <c r="I875">
        <v>6.5</v>
      </c>
      <c r="J875" s="11" t="str">
        <f t="shared" si="85"/>
        <v>IC.PU.170511</v>
      </c>
      <c r="K875" s="2" t="s">
        <v>11324</v>
      </c>
      <c r="L875" t="str">
        <f t="shared" si="86"/>
        <v>Size 6.5</v>
      </c>
      <c r="M875" s="12" t="str">
        <f t="shared" si="87"/>
        <v>PI.IC.PU.170511.01</v>
      </c>
      <c r="N875" s="12"/>
      <c r="O875" s="12" t="str">
        <f t="shared" si="88"/>
        <v>PH.IC.PU.170511.01</v>
      </c>
      <c r="Q875" s="12" t="str">
        <f t="shared" si="89"/>
        <v>CL.IC.PU.170511.01</v>
      </c>
      <c r="R875" t="s">
        <v>1141</v>
      </c>
      <c r="S875">
        <v>730</v>
      </c>
    </row>
    <row r="876" spans="1:19" ht="15">
      <c r="A876" t="s">
        <v>7831</v>
      </c>
      <c r="C876" s="2" t="s">
        <v>6865</v>
      </c>
      <c r="D876" t="s">
        <v>945</v>
      </c>
      <c r="E876" s="2" t="s">
        <v>7071</v>
      </c>
      <c r="F876" t="s">
        <v>8251</v>
      </c>
      <c r="G876" t="s">
        <v>8429</v>
      </c>
      <c r="H876" s="22" t="s">
        <v>11023</v>
      </c>
      <c r="I876">
        <v>7.5</v>
      </c>
      <c r="J876" s="11" t="str">
        <f t="shared" si="85"/>
        <v>IC.PU.170512</v>
      </c>
      <c r="K876" s="2" t="s">
        <v>11324</v>
      </c>
      <c r="L876" t="str">
        <f t="shared" si="86"/>
        <v>Size 7.5</v>
      </c>
      <c r="M876" s="12" t="str">
        <f t="shared" si="87"/>
        <v>PI.IC.PU.170512.01</v>
      </c>
      <c r="N876" s="12"/>
      <c r="O876" s="12" t="str">
        <f t="shared" si="88"/>
        <v>PH.IC.PU.170512.01</v>
      </c>
      <c r="Q876" s="12" t="str">
        <f t="shared" si="89"/>
        <v>CL.IC.PU.170512.01</v>
      </c>
      <c r="R876" t="s">
        <v>1141</v>
      </c>
      <c r="S876">
        <v>730</v>
      </c>
    </row>
    <row r="877" spans="1:19" ht="15">
      <c r="A877" t="s">
        <v>7831</v>
      </c>
      <c r="C877" s="2" t="s">
        <v>6865</v>
      </c>
      <c r="E877" s="2" t="s">
        <v>7071</v>
      </c>
      <c r="F877" t="s">
        <v>8251</v>
      </c>
      <c r="G877" t="s">
        <v>8430</v>
      </c>
      <c r="H877" s="22" t="s">
        <v>8201</v>
      </c>
      <c r="I877">
        <v>8.5</v>
      </c>
      <c r="J877" s="11" t="str">
        <f t="shared" si="85"/>
        <v>IC.PU.170513</v>
      </c>
      <c r="K877" s="2" t="s">
        <v>11324</v>
      </c>
      <c r="L877" t="str">
        <f t="shared" si="86"/>
        <v>Size 8.5</v>
      </c>
      <c r="M877" s="12" t="str">
        <f t="shared" si="87"/>
        <v>PI.IC.PU.170513.01</v>
      </c>
      <c r="N877" s="12"/>
      <c r="O877" s="12" t="str">
        <f t="shared" si="88"/>
        <v>PH.IC.PU.170513.01</v>
      </c>
      <c r="Q877" s="12" t="str">
        <f t="shared" si="89"/>
        <v>CL.IC.PU.170513.01</v>
      </c>
      <c r="R877" t="s">
        <v>1141</v>
      </c>
      <c r="S877">
        <v>730</v>
      </c>
    </row>
    <row r="878" spans="1:19" ht="15">
      <c r="A878" t="s">
        <v>7831</v>
      </c>
      <c r="C878" s="2" t="s">
        <v>6865</v>
      </c>
      <c r="E878" s="2" t="s">
        <v>7071</v>
      </c>
      <c r="F878" t="s">
        <v>8251</v>
      </c>
      <c r="G878" t="s">
        <v>8431</v>
      </c>
      <c r="H878" s="22" t="s">
        <v>9621</v>
      </c>
      <c r="I878">
        <v>9.5</v>
      </c>
      <c r="J878" s="11" t="str">
        <f t="shared" si="85"/>
        <v>IC.PU.170514</v>
      </c>
      <c r="K878" s="2" t="s">
        <v>11324</v>
      </c>
      <c r="L878" t="str">
        <f t="shared" si="86"/>
        <v>Size 9.5</v>
      </c>
      <c r="M878" s="12" t="str">
        <f t="shared" si="87"/>
        <v>PI.IC.PU.170514.01</v>
      </c>
      <c r="N878" s="12"/>
      <c r="O878" s="12" t="str">
        <f t="shared" si="88"/>
        <v>PH.IC.PU.170514.01</v>
      </c>
      <c r="Q878" s="12" t="str">
        <f t="shared" si="89"/>
        <v>CL.IC.PU.170514.01</v>
      </c>
      <c r="R878" t="s">
        <v>1141</v>
      </c>
      <c r="S878">
        <v>730</v>
      </c>
    </row>
    <row r="879" spans="1:19" ht="15">
      <c r="A879" t="s">
        <v>7831</v>
      </c>
      <c r="C879" s="2" t="s">
        <v>6865</v>
      </c>
      <c r="E879" s="2" t="s">
        <v>7071</v>
      </c>
      <c r="F879" t="s">
        <v>8251</v>
      </c>
      <c r="G879" t="s">
        <v>8432</v>
      </c>
      <c r="H879" s="22" t="s">
        <v>6135</v>
      </c>
      <c r="I879">
        <v>10.5</v>
      </c>
      <c r="J879" s="11" t="str">
        <f t="shared" si="85"/>
        <v>IC.PU.170515</v>
      </c>
      <c r="K879" s="2" t="s">
        <v>11324</v>
      </c>
      <c r="L879" t="str">
        <f t="shared" si="86"/>
        <v>Size 10.5</v>
      </c>
      <c r="M879" s="12" t="str">
        <f t="shared" si="87"/>
        <v>PI.IC.PU.170515.01</v>
      </c>
      <c r="N879" s="12"/>
      <c r="O879" s="12" t="str">
        <f t="shared" si="88"/>
        <v>PH.IC.PU.170515.01</v>
      </c>
      <c r="Q879" s="12" t="str">
        <f t="shared" si="89"/>
        <v>CL.IC.PU.170515.01</v>
      </c>
      <c r="R879" t="s">
        <v>1141</v>
      </c>
      <c r="S879">
        <v>730</v>
      </c>
    </row>
    <row r="880" spans="1:19" ht="15">
      <c r="A880" t="s">
        <v>7831</v>
      </c>
      <c r="C880" s="2" t="s">
        <v>6865</v>
      </c>
      <c r="E880" s="2" t="s">
        <v>7071</v>
      </c>
      <c r="F880" t="s">
        <v>8251</v>
      </c>
      <c r="G880" t="s">
        <v>8433</v>
      </c>
      <c r="H880" s="22" t="s">
        <v>5740</v>
      </c>
      <c r="I880" t="s">
        <v>6510</v>
      </c>
      <c r="J880" s="11" t="str">
        <f t="shared" si="85"/>
        <v>IC.PU.170516</v>
      </c>
      <c r="K880" s="2" t="s">
        <v>11324</v>
      </c>
      <c r="L880" t="str">
        <f t="shared" si="86"/>
        <v>Normal Length</v>
      </c>
      <c r="M880" s="12" t="str">
        <f t="shared" si="87"/>
        <v>PI.IC.PU.170516.01</v>
      </c>
      <c r="N880" s="12"/>
      <c r="O880" s="12" t="str">
        <f t="shared" si="88"/>
        <v>PH.IC.PU.170516.01</v>
      </c>
      <c r="Q880" s="12" t="str">
        <f t="shared" si="89"/>
        <v>CL.IC.PU.170516.01</v>
      </c>
      <c r="R880" t="s">
        <v>1141</v>
      </c>
      <c r="S880">
        <v>731</v>
      </c>
    </row>
    <row r="881" spans="1:19" ht="15">
      <c r="A881" t="s">
        <v>7831</v>
      </c>
      <c r="C881" s="2" t="s">
        <v>6865</v>
      </c>
      <c r="E881" s="2" t="s">
        <v>7071</v>
      </c>
      <c r="F881" t="s">
        <v>8251</v>
      </c>
      <c r="G881" t="s">
        <v>8434</v>
      </c>
      <c r="H881" s="22" t="s">
        <v>1138</v>
      </c>
      <c r="I881" t="s">
        <v>8435</v>
      </c>
      <c r="J881" s="11" t="str">
        <f t="shared" si="85"/>
        <v>IC.PU.170517</v>
      </c>
      <c r="K881" s="2" t="s">
        <v>11324</v>
      </c>
      <c r="L881" t="str">
        <f t="shared" si="86"/>
        <v>Extra Long</v>
      </c>
      <c r="M881" s="12" t="str">
        <f t="shared" si="87"/>
        <v>PI.IC.PU.170517.01</v>
      </c>
      <c r="N881" s="12"/>
      <c r="O881" s="12" t="str">
        <f t="shared" si="88"/>
        <v>PH.IC.PU.170517.01</v>
      </c>
      <c r="Q881" s="12" t="str">
        <f t="shared" si="89"/>
        <v>CL.IC.PU.170517.01</v>
      </c>
      <c r="R881" t="s">
        <v>1141</v>
      </c>
      <c r="S881">
        <v>731</v>
      </c>
    </row>
    <row r="882" spans="1:19" ht="15">
      <c r="A882" t="s">
        <v>7831</v>
      </c>
      <c r="C882" s="2" t="s">
        <v>6865</v>
      </c>
      <c r="D882" t="s">
        <v>8436</v>
      </c>
      <c r="E882" s="2" t="s">
        <v>6888</v>
      </c>
      <c r="F882" t="s">
        <v>8251</v>
      </c>
      <c r="G882" t="s">
        <v>8437</v>
      </c>
      <c r="H882" s="22" t="s">
        <v>1396</v>
      </c>
      <c r="I882" t="s">
        <v>8438</v>
      </c>
      <c r="J882" s="11" t="str">
        <f t="shared" si="85"/>
        <v>IC.PU.170601</v>
      </c>
      <c r="K882" s="2" t="s">
        <v>11324</v>
      </c>
      <c r="L882" t="str">
        <f t="shared" si="86"/>
        <v xml:space="preserve">     Shiley</v>
      </c>
      <c r="M882" s="12" t="str">
        <f t="shared" si="87"/>
        <v>PI.IC.PU.170601.01</v>
      </c>
      <c r="N882" s="12"/>
      <c r="O882" s="12" t="str">
        <f t="shared" si="88"/>
        <v>PH.IC.PU.170601.01</v>
      </c>
      <c r="Q882" s="12" t="str">
        <f t="shared" si="89"/>
        <v>CL.IC.PU.170601.01</v>
      </c>
    </row>
    <row r="883" spans="1:19" ht="15">
      <c r="A883" t="s">
        <v>7831</v>
      </c>
      <c r="C883" s="2" t="s">
        <v>1138</v>
      </c>
      <c r="E883" s="2" t="s">
        <v>6888</v>
      </c>
      <c r="F883" t="s">
        <v>8251</v>
      </c>
      <c r="G883" t="s">
        <v>8439</v>
      </c>
      <c r="H883" s="22" t="s">
        <v>1398</v>
      </c>
      <c r="I883" t="s">
        <v>8440</v>
      </c>
      <c r="J883" s="11" t="str">
        <f t="shared" si="85"/>
        <v>IC.PU.170602</v>
      </c>
      <c r="K883" s="2" t="s">
        <v>1192</v>
      </c>
      <c r="L883" t="str">
        <f t="shared" si="86"/>
        <v xml:space="preserve">     Bivona</v>
      </c>
      <c r="M883" s="12" t="str">
        <f t="shared" si="87"/>
        <v>PI.IC.PU.170602.01</v>
      </c>
      <c r="N883" s="12"/>
      <c r="O883" s="12" t="str">
        <f t="shared" si="88"/>
        <v>PH.IC.PU.170602.01</v>
      </c>
      <c r="Q883" s="12" t="str">
        <f t="shared" si="89"/>
        <v>CL.IC.PU.170602.01</v>
      </c>
    </row>
    <row r="884" spans="1:19" ht="15">
      <c r="A884" t="s">
        <v>7831</v>
      </c>
      <c r="C884" s="2" t="s">
        <v>1138</v>
      </c>
      <c r="E884" s="2" t="s">
        <v>6888</v>
      </c>
      <c r="F884" t="s">
        <v>8251</v>
      </c>
      <c r="G884" t="s">
        <v>8627</v>
      </c>
      <c r="H884" s="22" t="s">
        <v>1400</v>
      </c>
      <c r="I884" t="s">
        <v>8628</v>
      </c>
      <c r="J884" s="11" t="str">
        <f t="shared" si="85"/>
        <v>IC.PU.170603</v>
      </c>
      <c r="K884" s="2" t="s">
        <v>1192</v>
      </c>
      <c r="L884" t="str">
        <f t="shared" si="86"/>
        <v xml:space="preserve">     Portex</v>
      </c>
      <c r="M884" s="12" t="str">
        <f t="shared" si="87"/>
        <v>PI.IC.PU.170603.01</v>
      </c>
      <c r="N884" s="12"/>
      <c r="O884" s="12" t="str">
        <f t="shared" si="88"/>
        <v>PH.IC.PU.170603.01</v>
      </c>
      <c r="Q884" s="12" t="str">
        <f t="shared" si="89"/>
        <v>CL.IC.PU.170603.01</v>
      </c>
    </row>
    <row r="885" spans="1:19" ht="15">
      <c r="A885" t="s">
        <v>7831</v>
      </c>
      <c r="C885" s="2" t="s">
        <v>1138</v>
      </c>
      <c r="E885" s="2" t="s">
        <v>6888</v>
      </c>
      <c r="F885" t="s">
        <v>8251</v>
      </c>
      <c r="G885" t="s">
        <v>8629</v>
      </c>
      <c r="H885" s="22" t="s">
        <v>1402</v>
      </c>
      <c r="I885" t="s">
        <v>8771</v>
      </c>
      <c r="J885" s="11" t="str">
        <f t="shared" si="85"/>
        <v>IC.PU.170604</v>
      </c>
      <c r="K885" s="2" t="s">
        <v>1192</v>
      </c>
      <c r="L885" t="str">
        <f t="shared" si="86"/>
        <v xml:space="preserve">     Blom Singer (laryngectomy)</v>
      </c>
      <c r="M885" s="12" t="str">
        <f t="shared" si="87"/>
        <v>PI.IC.PU.170604.01</v>
      </c>
      <c r="N885" s="12"/>
      <c r="O885" s="12" t="str">
        <f t="shared" si="88"/>
        <v>PH.IC.PU.170604.01</v>
      </c>
      <c r="Q885" s="12" t="str">
        <f t="shared" si="89"/>
        <v>CL.IC.PU.170604.01</v>
      </c>
    </row>
    <row r="886" spans="1:19" ht="15">
      <c r="A886" t="s">
        <v>7831</v>
      </c>
      <c r="C886" s="2" t="s">
        <v>1138</v>
      </c>
      <c r="E886" s="2" t="s">
        <v>6888</v>
      </c>
      <c r="F886" t="s">
        <v>8251</v>
      </c>
      <c r="G886" t="s">
        <v>1523</v>
      </c>
      <c r="H886" s="22" t="s">
        <v>1404</v>
      </c>
      <c r="I886" t="s">
        <v>2734</v>
      </c>
      <c r="J886" s="11" t="str">
        <f t="shared" si="85"/>
        <v>IC.PU.170605</v>
      </c>
      <c r="K886" s="2" t="s">
        <v>1192</v>
      </c>
      <c r="L886" t="str">
        <f t="shared" si="86"/>
        <v xml:space="preserve">     Other:  specify</v>
      </c>
      <c r="M886" s="12" t="str">
        <f t="shared" si="87"/>
        <v>PI.IC.PU.170605.01</v>
      </c>
      <c r="N886" s="12"/>
      <c r="O886" s="12" t="str">
        <f t="shared" si="88"/>
        <v>PH.IC.PU.170605.01</v>
      </c>
      <c r="Q886" s="12" t="str">
        <f t="shared" si="89"/>
        <v>CL.IC.PU.170605.01</v>
      </c>
    </row>
    <row r="887" spans="1:19" ht="15">
      <c r="A887" t="s">
        <v>7831</v>
      </c>
      <c r="C887" s="2" t="s">
        <v>1138</v>
      </c>
      <c r="E887" s="2" t="s">
        <v>6888</v>
      </c>
      <c r="F887" t="s">
        <v>8251</v>
      </c>
      <c r="G887" t="s">
        <v>8772</v>
      </c>
      <c r="H887" s="22" t="s">
        <v>6888</v>
      </c>
      <c r="I887" t="s">
        <v>8772</v>
      </c>
      <c r="J887" s="11" t="str">
        <f t="shared" si="85"/>
        <v>IC.PU.170606</v>
      </c>
      <c r="K887" s="2" t="s">
        <v>1192</v>
      </c>
      <c r="L887" t="str">
        <f t="shared" si="86"/>
        <v xml:space="preserve">  Jackson</v>
      </c>
      <c r="M887" s="12" t="str">
        <f t="shared" si="87"/>
        <v>PI.IC.PU.170606.01</v>
      </c>
      <c r="N887" s="12"/>
      <c r="O887" s="12" t="str">
        <f t="shared" si="88"/>
        <v>PH.IC.PU.170606.01</v>
      </c>
      <c r="Q887" s="12" t="str">
        <f t="shared" si="89"/>
        <v>CL.IC.PU.170606.01</v>
      </c>
      <c r="R887" t="s">
        <v>1141</v>
      </c>
      <c r="S887">
        <v>725</v>
      </c>
    </row>
    <row r="888" spans="1:19" ht="15">
      <c r="A888" t="s">
        <v>7831</v>
      </c>
      <c r="C888" s="2" t="s">
        <v>1138</v>
      </c>
      <c r="E888" s="2" t="s">
        <v>6888</v>
      </c>
      <c r="F888" t="s">
        <v>8251</v>
      </c>
      <c r="G888" t="s">
        <v>8773</v>
      </c>
      <c r="H888" s="22" t="s">
        <v>7284</v>
      </c>
      <c r="I888" t="s">
        <v>8773</v>
      </c>
      <c r="J888" s="11" t="str">
        <f t="shared" si="85"/>
        <v>IC.PU.170607</v>
      </c>
      <c r="K888" s="2" t="s">
        <v>1192</v>
      </c>
      <c r="L888" t="str">
        <f t="shared" si="86"/>
        <v xml:space="preserve">  Lary</v>
      </c>
      <c r="M888" s="12" t="str">
        <f t="shared" si="87"/>
        <v>PI.IC.PU.170607.01</v>
      </c>
      <c r="N888" s="12"/>
      <c r="O888" s="12" t="str">
        <f t="shared" si="88"/>
        <v>PH.IC.PU.170607.01</v>
      </c>
      <c r="Q888" s="12" t="str">
        <f t="shared" si="89"/>
        <v>CL.IC.PU.170607.01</v>
      </c>
      <c r="R888" t="s">
        <v>1141</v>
      </c>
      <c r="S888">
        <v>726</v>
      </c>
    </row>
    <row r="889" spans="1:19" ht="15">
      <c r="A889" t="s">
        <v>7831</v>
      </c>
      <c r="C889" s="2" t="s">
        <v>1138</v>
      </c>
      <c r="D889" t="s">
        <v>5363</v>
      </c>
      <c r="E889" s="2" t="s">
        <v>7284</v>
      </c>
      <c r="F889" t="s">
        <v>8251</v>
      </c>
      <c r="G889" t="s">
        <v>8774</v>
      </c>
      <c r="H889" s="22" t="s">
        <v>1396</v>
      </c>
      <c r="I889" t="s">
        <v>8775</v>
      </c>
      <c r="J889" s="11" t="str">
        <f t="shared" si="85"/>
        <v>IC.PU.170701</v>
      </c>
      <c r="K889" s="2" t="s">
        <v>1192</v>
      </c>
      <c r="L889" t="str">
        <f t="shared" si="86"/>
        <v xml:space="preserve">     Cuff</v>
      </c>
      <c r="M889" s="12" t="str">
        <f t="shared" si="87"/>
        <v>PI.IC.PU.170701.01</v>
      </c>
      <c r="N889" s="12"/>
      <c r="O889" s="12" t="str">
        <f t="shared" si="88"/>
        <v>PH.IC.PU.170701.01</v>
      </c>
      <c r="Q889" s="12" t="str">
        <f t="shared" si="89"/>
        <v>CL.IC.PU.170701.01</v>
      </c>
    </row>
    <row r="890" spans="1:19" ht="15">
      <c r="A890" t="s">
        <v>7831</v>
      </c>
      <c r="C890" s="2" t="s">
        <v>1138</v>
      </c>
      <c r="E890" s="2" t="s">
        <v>7284</v>
      </c>
      <c r="F890" t="s">
        <v>8251</v>
      </c>
      <c r="G890" t="s">
        <v>8776</v>
      </c>
      <c r="H890" s="22" t="s">
        <v>1398</v>
      </c>
      <c r="I890" t="s">
        <v>8777</v>
      </c>
      <c r="J890" s="11" t="str">
        <f t="shared" si="85"/>
        <v>IC.PU.170702</v>
      </c>
      <c r="K890" s="2" t="s">
        <v>1192</v>
      </c>
      <c r="L890" t="str">
        <f t="shared" si="86"/>
        <v xml:space="preserve">     Cuffless</v>
      </c>
      <c r="M890" s="12" t="str">
        <f t="shared" si="87"/>
        <v>PI.IC.PU.170702.01</v>
      </c>
      <c r="N890" s="12"/>
      <c r="O890" s="12" t="str">
        <f t="shared" si="88"/>
        <v>PH.IC.PU.170702.01</v>
      </c>
      <c r="Q890" s="12" t="str">
        <f t="shared" si="89"/>
        <v>CL.IC.PU.170702.01</v>
      </c>
    </row>
    <row r="891" spans="1:19" ht="15">
      <c r="A891" t="s">
        <v>7831</v>
      </c>
      <c r="C891" s="2" t="s">
        <v>1138</v>
      </c>
      <c r="E891" s="2" t="s">
        <v>7284</v>
      </c>
      <c r="F891" t="s">
        <v>8251</v>
      </c>
      <c r="G891" t="s">
        <v>8778</v>
      </c>
      <c r="H891" s="22" t="s">
        <v>1400</v>
      </c>
      <c r="I891" t="s">
        <v>8638</v>
      </c>
      <c r="J891" s="11" t="str">
        <f t="shared" si="85"/>
        <v>IC.PU.170703</v>
      </c>
      <c r="K891" s="2" t="s">
        <v>1192</v>
      </c>
      <c r="L891" t="str">
        <f t="shared" si="86"/>
        <v xml:space="preserve">     Fenestrated</v>
      </c>
      <c r="M891" s="12" t="str">
        <f t="shared" si="87"/>
        <v>PI.IC.PU.170703.01</v>
      </c>
      <c r="N891" s="12"/>
      <c r="O891" s="12" t="str">
        <f t="shared" si="88"/>
        <v>PH.IC.PU.170703.01</v>
      </c>
      <c r="Q891" s="12" t="str">
        <f t="shared" si="89"/>
        <v>CL.IC.PU.170703.01</v>
      </c>
    </row>
    <row r="892" spans="1:19" ht="15">
      <c r="A892" t="s">
        <v>7831</v>
      </c>
      <c r="C892" s="2" t="s">
        <v>1138</v>
      </c>
      <c r="E892" s="2" t="s">
        <v>7284</v>
      </c>
      <c r="F892" t="s">
        <v>8251</v>
      </c>
      <c r="G892" t="s">
        <v>8639</v>
      </c>
      <c r="H892" s="22" t="s">
        <v>1402</v>
      </c>
      <c r="I892" t="s">
        <v>8640</v>
      </c>
      <c r="J892" s="11" t="str">
        <f t="shared" si="85"/>
        <v>IC.PU.170704</v>
      </c>
      <c r="K892" s="2" t="s">
        <v>1192</v>
      </c>
      <c r="L892" t="str">
        <f t="shared" si="86"/>
        <v xml:space="preserve">     Disposable inner cannula</v>
      </c>
      <c r="M892" s="12" t="str">
        <f t="shared" si="87"/>
        <v>PI.IC.PU.170704.01</v>
      </c>
      <c r="N892" s="12"/>
      <c r="O892" s="12" t="str">
        <f t="shared" si="88"/>
        <v>PH.IC.PU.170704.01</v>
      </c>
      <c r="Q892" s="12" t="str">
        <f t="shared" si="89"/>
        <v>CL.IC.PU.170704.01</v>
      </c>
    </row>
    <row r="893" spans="1:19" ht="15">
      <c r="A893" t="s">
        <v>7831</v>
      </c>
      <c r="C893" s="2" t="s">
        <v>1138</v>
      </c>
      <c r="E893" s="2" t="s">
        <v>7284</v>
      </c>
      <c r="F893" t="s">
        <v>8251</v>
      </c>
      <c r="G893" t="s">
        <v>8641</v>
      </c>
      <c r="H893" s="22" t="s">
        <v>7071</v>
      </c>
      <c r="I893" t="s">
        <v>8642</v>
      </c>
      <c r="J893" s="11" t="str">
        <f t="shared" si="85"/>
        <v>IC.PU.170705</v>
      </c>
      <c r="K893" s="2" t="s">
        <v>1192</v>
      </c>
      <c r="L893" t="str">
        <f t="shared" si="86"/>
        <v xml:space="preserve">  ET Tube</v>
      </c>
      <c r="M893" s="12" t="str">
        <f t="shared" si="87"/>
        <v>PI.IC.PU.170705.01</v>
      </c>
      <c r="N893" s="12"/>
      <c r="O893" s="12" t="str">
        <f t="shared" si="88"/>
        <v>PH.IC.PU.170705.01</v>
      </c>
      <c r="Q893" s="12" t="str">
        <f t="shared" si="89"/>
        <v>CL.IC.PU.170705.01</v>
      </c>
      <c r="R893" t="s">
        <v>1141</v>
      </c>
      <c r="S893">
        <v>727</v>
      </c>
    </row>
    <row r="894" spans="1:19" ht="15">
      <c r="A894" t="s">
        <v>7831</v>
      </c>
      <c r="C894" s="2" t="s">
        <v>1138</v>
      </c>
      <c r="E894" s="2" t="s">
        <v>7284</v>
      </c>
      <c r="F894" t="s">
        <v>8251</v>
      </c>
      <c r="G894" t="s">
        <v>8643</v>
      </c>
      <c r="H894" s="22" t="s">
        <v>6888</v>
      </c>
      <c r="I894" t="s">
        <v>8644</v>
      </c>
      <c r="J894" s="11" t="str">
        <f t="shared" si="85"/>
        <v>IC.PU.170706</v>
      </c>
      <c r="K894" s="2" t="s">
        <v>1192</v>
      </c>
      <c r="L894" t="str">
        <f t="shared" si="86"/>
        <v xml:space="preserve">  Armored</v>
      </c>
      <c r="M894" s="12" t="str">
        <f t="shared" si="87"/>
        <v>PI.IC.PU.170706.01</v>
      </c>
      <c r="N894" s="12"/>
      <c r="O894" s="12" t="str">
        <f t="shared" si="88"/>
        <v>PH.IC.PU.170706.01</v>
      </c>
      <c r="Q894" s="12" t="str">
        <f t="shared" si="89"/>
        <v>CL.IC.PU.170706.01</v>
      </c>
      <c r="R894" t="s">
        <v>1141</v>
      </c>
      <c r="S894">
        <v>727</v>
      </c>
    </row>
    <row r="895" spans="1:19" ht="15">
      <c r="A895" t="s">
        <v>7831</v>
      </c>
      <c r="C895" s="2" t="s">
        <v>1138</v>
      </c>
      <c r="E895" s="2" t="s">
        <v>7284</v>
      </c>
      <c r="F895" t="s">
        <v>8251</v>
      </c>
      <c r="G895" t="s">
        <v>8645</v>
      </c>
      <c r="H895" s="22" t="s">
        <v>7284</v>
      </c>
      <c r="I895" t="s">
        <v>8646</v>
      </c>
      <c r="J895" s="11" t="str">
        <f t="shared" si="85"/>
        <v>IC.PU.170707</v>
      </c>
      <c r="K895" s="2" t="s">
        <v>11324</v>
      </c>
      <c r="L895" t="str">
        <f t="shared" si="86"/>
        <v xml:space="preserve">  Voice Restoration Valve</v>
      </c>
      <c r="M895" s="12" t="str">
        <f t="shared" si="87"/>
        <v>PI.IC.PU.170707.01</v>
      </c>
      <c r="N895" s="12"/>
      <c r="O895" s="12" t="str">
        <f t="shared" si="88"/>
        <v>PH.IC.PU.170707.01</v>
      </c>
      <c r="Q895" s="12" t="str">
        <f t="shared" si="89"/>
        <v>CL.IC.PU.170707.01</v>
      </c>
      <c r="R895" t="s">
        <v>1141</v>
      </c>
      <c r="S895">
        <v>727</v>
      </c>
    </row>
    <row r="896" spans="1:19" ht="15">
      <c r="A896" t="s">
        <v>7831</v>
      </c>
      <c r="C896" s="2" t="s">
        <v>1138</v>
      </c>
      <c r="D896" t="s">
        <v>8647</v>
      </c>
      <c r="E896" s="2" t="s">
        <v>10093</v>
      </c>
      <c r="F896" t="s">
        <v>8251</v>
      </c>
      <c r="G896" t="s">
        <v>8648</v>
      </c>
      <c r="H896" s="22" t="s">
        <v>1396</v>
      </c>
      <c r="I896" t="s">
        <v>2806</v>
      </c>
      <c r="J896" s="11" t="str">
        <f t="shared" si="85"/>
        <v>IC.PU.170801</v>
      </c>
      <c r="K896" s="2" t="s">
        <v>11324</v>
      </c>
      <c r="L896" t="str">
        <f t="shared" si="86"/>
        <v xml:space="preserve">     Cuff intact</v>
      </c>
      <c r="M896" s="12" t="str">
        <f t="shared" si="87"/>
        <v>PI.IC.PU.170801.01</v>
      </c>
      <c r="N896" s="12"/>
      <c r="O896" s="12" t="str">
        <f t="shared" si="88"/>
        <v>PH.IC.PU.170801.01</v>
      </c>
      <c r="Q896" s="12" t="str">
        <f t="shared" si="89"/>
        <v>CL.IC.PU.170801.01</v>
      </c>
    </row>
    <row r="897" spans="1:19" ht="15">
      <c r="A897" t="s">
        <v>7831</v>
      </c>
      <c r="C897" s="2" t="s">
        <v>1138</v>
      </c>
      <c r="E897" s="2" t="s">
        <v>10093</v>
      </c>
      <c r="F897" t="s">
        <v>8251</v>
      </c>
      <c r="G897" t="s">
        <v>8649</v>
      </c>
      <c r="H897" s="22" t="s">
        <v>1398</v>
      </c>
      <c r="I897" t="s">
        <v>8418</v>
      </c>
      <c r="J897" s="11" t="str">
        <f t="shared" si="85"/>
        <v>IC.PU.170802</v>
      </c>
      <c r="K897" s="2" t="s">
        <v>1192</v>
      </c>
      <c r="L897" t="str">
        <f t="shared" si="86"/>
        <v xml:space="preserve">     Cuff leak</v>
      </c>
      <c r="M897" s="12" t="str">
        <f t="shared" si="87"/>
        <v>PI.IC.PU.170802.01</v>
      </c>
      <c r="N897" s="12"/>
      <c r="O897" s="12" t="str">
        <f t="shared" si="88"/>
        <v>PH.IC.PU.170802.01</v>
      </c>
      <c r="Q897" s="12" t="str">
        <f t="shared" si="89"/>
        <v>CL.IC.PU.170802.01</v>
      </c>
    </row>
    <row r="898" spans="1:19" ht="15">
      <c r="A898" t="s">
        <v>7831</v>
      </c>
      <c r="C898" s="2" t="s">
        <v>1138</v>
      </c>
      <c r="E898" s="2" t="s">
        <v>10093</v>
      </c>
      <c r="F898" t="s">
        <v>8251</v>
      </c>
      <c r="G898" t="s">
        <v>8335</v>
      </c>
      <c r="H898" s="22" t="s">
        <v>1400</v>
      </c>
      <c r="I898" t="s">
        <v>8250</v>
      </c>
      <c r="J898" s="11" t="str">
        <f t="shared" si="85"/>
        <v>IC.PU.170803</v>
      </c>
      <c r="K898" s="2" t="s">
        <v>1192</v>
      </c>
      <c r="L898" t="str">
        <f t="shared" si="86"/>
        <v xml:space="preserve">     Cuff air added</v>
      </c>
      <c r="M898" s="12" t="str">
        <f t="shared" si="87"/>
        <v>PI.IC.PU.170803.01</v>
      </c>
      <c r="N898" s="12"/>
      <c r="O898" s="12" t="str">
        <f t="shared" si="88"/>
        <v>PH.IC.PU.170803.01</v>
      </c>
      <c r="Q898" s="12" t="str">
        <f t="shared" si="89"/>
        <v>CL.IC.PU.170803.01</v>
      </c>
    </row>
    <row r="899" spans="1:19" ht="15">
      <c r="A899" t="s">
        <v>7831</v>
      </c>
      <c r="C899" s="2" t="s">
        <v>1138</v>
      </c>
      <c r="E899" s="2" t="s">
        <v>10093</v>
      </c>
      <c r="F899" t="s">
        <v>8251</v>
      </c>
      <c r="G899" t="s">
        <v>8336</v>
      </c>
      <c r="H899" s="22" t="s">
        <v>1402</v>
      </c>
      <c r="I899" t="s">
        <v>8653</v>
      </c>
      <c r="J899" s="11" t="str">
        <f t="shared" si="85"/>
        <v>IC.PU.170804</v>
      </c>
      <c r="K899" s="2" t="s">
        <v>1192</v>
      </c>
      <c r="L899" t="str">
        <f t="shared" si="86"/>
        <v xml:space="preserve">     Cuff deflated</v>
      </c>
      <c r="M899" s="12" t="str">
        <f t="shared" si="87"/>
        <v>PI.IC.PU.170804.01</v>
      </c>
      <c r="N899" s="12"/>
      <c r="O899" s="12" t="str">
        <f t="shared" si="88"/>
        <v>PH.IC.PU.170804.01</v>
      </c>
      <c r="Q899" s="12" t="str">
        <f t="shared" si="89"/>
        <v>CL.IC.PU.170804.01</v>
      </c>
    </row>
    <row r="900" spans="1:19" ht="15">
      <c r="A900" t="s">
        <v>7831</v>
      </c>
      <c r="C900" s="2" t="s">
        <v>1138</v>
      </c>
      <c r="E900" s="2" t="s">
        <v>10093</v>
      </c>
      <c r="F900" t="s">
        <v>8251</v>
      </c>
      <c r="G900" t="s">
        <v>8505</v>
      </c>
      <c r="H900" s="22" t="s">
        <v>7071</v>
      </c>
      <c r="I900" t="s">
        <v>8506</v>
      </c>
      <c r="J900" s="11" t="str">
        <f t="shared" si="85"/>
        <v>IC.PU.170805</v>
      </c>
      <c r="K900" s="2" t="s">
        <v>1192</v>
      </c>
      <c r="L900" t="str">
        <f t="shared" si="86"/>
        <v>Cuff reinflated</v>
      </c>
      <c r="M900" s="12" t="str">
        <f t="shared" si="87"/>
        <v>PI.IC.PU.170805.01</v>
      </c>
      <c r="N900" s="12"/>
      <c r="O900" s="12" t="str">
        <f t="shared" si="88"/>
        <v>PH.IC.PU.170805.01</v>
      </c>
      <c r="Q900" s="12" t="str">
        <f t="shared" si="89"/>
        <v>CL.IC.PU.170805.01</v>
      </c>
      <c r="R900" t="s">
        <v>1141</v>
      </c>
      <c r="S900">
        <v>315</v>
      </c>
    </row>
    <row r="901" spans="1:19" ht="15">
      <c r="A901" t="s">
        <v>7831</v>
      </c>
      <c r="C901" s="2" t="s">
        <v>1138</v>
      </c>
      <c r="D901" t="s">
        <v>8507</v>
      </c>
      <c r="E901" s="2" t="s">
        <v>10095</v>
      </c>
      <c r="F901" t="s">
        <v>8251</v>
      </c>
      <c r="G901" t="s">
        <v>8508</v>
      </c>
      <c r="H901" s="22" t="s">
        <v>1396</v>
      </c>
      <c r="I901" t="s">
        <v>1774</v>
      </c>
      <c r="J901" s="11" t="str">
        <f t="shared" si="85"/>
        <v>IC.PU.170901</v>
      </c>
      <c r="K901" s="2" t="s">
        <v>11324</v>
      </c>
      <c r="L901" t="str">
        <f t="shared" si="86"/>
        <v xml:space="preserve">     Securement sutured</v>
      </c>
      <c r="M901" s="12" t="str">
        <f t="shared" si="87"/>
        <v>PI.IC.PU.170901.01</v>
      </c>
      <c r="N901" s="12"/>
      <c r="O901" s="12" t="str">
        <f t="shared" si="88"/>
        <v>PH.IC.PU.170901.01</v>
      </c>
      <c r="Q901" s="12" t="str">
        <f t="shared" si="89"/>
        <v>CL.IC.PU.170901.01</v>
      </c>
    </row>
    <row r="902" spans="1:19" ht="15">
      <c r="A902" t="s">
        <v>7831</v>
      </c>
      <c r="C902" s="2" t="s">
        <v>1138</v>
      </c>
      <c r="E902" s="2" t="s">
        <v>10095</v>
      </c>
      <c r="F902" t="s">
        <v>8251</v>
      </c>
      <c r="G902" t="s">
        <v>8509</v>
      </c>
      <c r="H902" s="22" t="s">
        <v>1398</v>
      </c>
      <c r="I902" t="s">
        <v>8510</v>
      </c>
      <c r="J902" s="11" t="str">
        <f t="shared" si="85"/>
        <v>IC.PU.170902</v>
      </c>
      <c r="K902" s="2" t="s">
        <v>1192</v>
      </c>
      <c r="L902" t="str">
        <f t="shared" si="86"/>
        <v xml:space="preserve">     Securement tracheostomy ties</v>
      </c>
      <c r="M902" s="12" t="str">
        <f t="shared" si="87"/>
        <v>PI.IC.PU.170902.01</v>
      </c>
      <c r="N902" s="12"/>
      <c r="O902" s="12" t="str">
        <f t="shared" si="88"/>
        <v>PH.IC.PU.170902.01</v>
      </c>
      <c r="Q902" s="12" t="str">
        <f t="shared" si="89"/>
        <v>CL.IC.PU.170902.01</v>
      </c>
    </row>
    <row r="903" spans="1:19" ht="15">
      <c r="A903" t="s">
        <v>7831</v>
      </c>
      <c r="C903" s="2" t="s">
        <v>1138</v>
      </c>
      <c r="E903" s="2" t="s">
        <v>10095</v>
      </c>
      <c r="F903" t="s">
        <v>8251</v>
      </c>
      <c r="G903" t="s">
        <v>1771</v>
      </c>
      <c r="H903" s="22" t="s">
        <v>1400</v>
      </c>
      <c r="I903" t="s">
        <v>1772</v>
      </c>
      <c r="J903" s="11" t="str">
        <f t="shared" si="85"/>
        <v>IC.PU.170903</v>
      </c>
      <c r="K903" s="2" t="s">
        <v>1192</v>
      </c>
      <c r="L903" t="str">
        <f t="shared" si="86"/>
        <v xml:space="preserve">     Securement device</v>
      </c>
      <c r="M903" s="12" t="str">
        <f t="shared" si="87"/>
        <v>PI.IC.PU.170903.01</v>
      </c>
      <c r="N903" s="12"/>
      <c r="O903" s="12" t="str">
        <f t="shared" si="88"/>
        <v>PH.IC.PU.170903.01</v>
      </c>
      <c r="Q903" s="12" t="str">
        <f t="shared" si="89"/>
        <v>CL.IC.PU.170903.01</v>
      </c>
    </row>
    <row r="904" spans="1:19" ht="15">
      <c r="A904" t="s">
        <v>7831</v>
      </c>
      <c r="C904" s="2" t="s">
        <v>1138</v>
      </c>
      <c r="E904" s="2" t="s">
        <v>10095</v>
      </c>
      <c r="F904" t="s">
        <v>8251</v>
      </c>
      <c r="G904" t="s">
        <v>8956</v>
      </c>
      <c r="H904" s="22" t="s">
        <v>7070</v>
      </c>
      <c r="I904" t="s">
        <v>8956</v>
      </c>
      <c r="J904" s="11" t="str">
        <f t="shared" si="85"/>
        <v>IC.PU.170904</v>
      </c>
      <c r="K904" s="2" t="s">
        <v>1192</v>
      </c>
      <c r="L904" t="str">
        <f t="shared" si="86"/>
        <v>None</v>
      </c>
      <c r="M904" s="12" t="str">
        <f t="shared" si="87"/>
        <v>PI.IC.PU.170904.01</v>
      </c>
      <c r="N904" s="12"/>
      <c r="O904" s="12" t="str">
        <f t="shared" si="88"/>
        <v>PH.IC.PU.170904.01</v>
      </c>
      <c r="Q904" s="12" t="str">
        <f t="shared" si="89"/>
        <v>CL.IC.PU.170904.01</v>
      </c>
      <c r="R904" t="s">
        <v>1141</v>
      </c>
      <c r="S904">
        <v>732</v>
      </c>
    </row>
    <row r="905" spans="1:19" ht="15">
      <c r="A905" t="s">
        <v>7831</v>
      </c>
      <c r="B905" t="s">
        <v>8511</v>
      </c>
      <c r="C905" s="2" t="s">
        <v>965</v>
      </c>
      <c r="D905" t="s">
        <v>8512</v>
      </c>
      <c r="E905" s="2" t="s">
        <v>1192</v>
      </c>
      <c r="F905" t="s">
        <v>8513</v>
      </c>
      <c r="G905" t="s">
        <v>8514</v>
      </c>
      <c r="H905" s="22" t="s">
        <v>1396</v>
      </c>
      <c r="I905" t="s">
        <v>8514</v>
      </c>
      <c r="J905" s="11" t="str">
        <f t="shared" si="85"/>
        <v>IC.PU.180101</v>
      </c>
      <c r="K905" s="2" t="s">
        <v>1192</v>
      </c>
      <c r="L905" t="str">
        <f t="shared" si="86"/>
        <v>Hypotensive</v>
      </c>
      <c r="M905" s="12" t="str">
        <f t="shared" si="87"/>
        <v>PI.IC.PU.180101.01</v>
      </c>
      <c r="N905" s="12"/>
      <c r="O905" s="12" t="str">
        <f t="shared" si="88"/>
        <v>PH.IC.PU.180101.01</v>
      </c>
      <c r="Q905" s="12" t="str">
        <f t="shared" si="89"/>
        <v>CL.IC.PU.180101.01</v>
      </c>
    </row>
    <row r="906" spans="1:19" ht="15">
      <c r="A906" t="s">
        <v>7831</v>
      </c>
      <c r="C906" s="2" t="s">
        <v>965</v>
      </c>
      <c r="E906" s="2" t="s">
        <v>1192</v>
      </c>
      <c r="F906" t="s">
        <v>8513</v>
      </c>
      <c r="G906" t="s">
        <v>8515</v>
      </c>
      <c r="H906" s="22" t="s">
        <v>1398</v>
      </c>
      <c r="I906" t="s">
        <v>5682</v>
      </c>
      <c r="J906" s="11" t="str">
        <f t="shared" si="85"/>
        <v>IC.PU.180102</v>
      </c>
      <c r="K906" s="2" t="s">
        <v>1192</v>
      </c>
      <c r="L906" t="str">
        <f t="shared" si="86"/>
        <v>Physiologic instability</v>
      </c>
      <c r="M906" s="12" t="str">
        <f t="shared" si="87"/>
        <v>PI.IC.PU.180102.01</v>
      </c>
      <c r="N906" s="12"/>
      <c r="O906" s="12" t="str">
        <f t="shared" si="88"/>
        <v>PH.IC.PU.180102.01</v>
      </c>
      <c r="Q906" s="12" t="str">
        <f t="shared" si="89"/>
        <v>CL.IC.PU.180102.01</v>
      </c>
    </row>
    <row r="907" spans="1:19" ht="15">
      <c r="A907" t="s">
        <v>7831</v>
      </c>
      <c r="C907" s="2" t="s">
        <v>965</v>
      </c>
      <c r="E907" s="2" t="s">
        <v>1192</v>
      </c>
      <c r="F907" t="s">
        <v>8513</v>
      </c>
      <c r="G907" t="s">
        <v>8516</v>
      </c>
      <c r="H907" s="22" t="s">
        <v>1400</v>
      </c>
      <c r="I907" t="s">
        <v>8517</v>
      </c>
      <c r="J907" s="11" t="str">
        <f t="shared" si="85"/>
        <v>IC.PU.180103</v>
      </c>
      <c r="K907" s="2" t="s">
        <v>1192</v>
      </c>
      <c r="L907" t="str">
        <f t="shared" si="86"/>
        <v>Low Cardiac Index</v>
      </c>
      <c r="M907" s="12" t="str">
        <f t="shared" si="87"/>
        <v>PI.IC.PU.180103.01</v>
      </c>
      <c r="N907" s="12"/>
      <c r="O907" s="12" t="str">
        <f t="shared" si="88"/>
        <v>PH.IC.PU.180103.01</v>
      </c>
      <c r="Q907" s="12" t="str">
        <f t="shared" si="89"/>
        <v>CL.IC.PU.180103.01</v>
      </c>
    </row>
    <row r="908" spans="1:19" ht="15">
      <c r="A908" t="s">
        <v>7831</v>
      </c>
      <c r="C908" s="2" t="s">
        <v>965</v>
      </c>
      <c r="E908" s="2" t="s">
        <v>1192</v>
      </c>
      <c r="F908" t="s">
        <v>8513</v>
      </c>
      <c r="G908" t="s">
        <v>8518</v>
      </c>
      <c r="H908" s="22" t="s">
        <v>1402</v>
      </c>
      <c r="I908" t="s">
        <v>8519</v>
      </c>
      <c r="J908" s="11" t="str">
        <f t="shared" si="85"/>
        <v>IC.PU.180104</v>
      </c>
      <c r="K908" s="2" t="s">
        <v>1192</v>
      </c>
      <c r="L908" t="str">
        <f t="shared" si="86"/>
        <v xml:space="preserve">Order not to elevate HOB </v>
      </c>
      <c r="M908" s="12" t="str">
        <f t="shared" si="87"/>
        <v>PI.IC.PU.180104.01</v>
      </c>
      <c r="N908" s="12"/>
      <c r="O908" s="12" t="str">
        <f t="shared" si="88"/>
        <v>PH.IC.PU.180104.01</v>
      </c>
      <c r="Q908" s="12" t="str">
        <f t="shared" si="89"/>
        <v>CL.IC.PU.180104.01</v>
      </c>
    </row>
    <row r="909" spans="1:19" ht="15">
      <c r="A909" t="s">
        <v>7831</v>
      </c>
      <c r="C909" s="2" t="s">
        <v>965</v>
      </c>
      <c r="E909" s="2" t="s">
        <v>1192</v>
      </c>
      <c r="F909" t="s">
        <v>8513</v>
      </c>
      <c r="G909" t="s">
        <v>8520</v>
      </c>
      <c r="H909" s="22" t="s">
        <v>1404</v>
      </c>
      <c r="I909" t="s">
        <v>5411</v>
      </c>
      <c r="J909" s="11" t="str">
        <f t="shared" si="85"/>
        <v>IC.PU.180105</v>
      </c>
      <c r="K909" s="2" t="s">
        <v>1192</v>
      </c>
      <c r="L909" t="str">
        <f t="shared" si="86"/>
        <v>Procedure with HOB elevated inappropriate</v>
      </c>
      <c r="M909" s="12" t="str">
        <f t="shared" si="87"/>
        <v>PI.IC.PU.180105.01</v>
      </c>
      <c r="N909" s="12"/>
      <c r="O909" s="12" t="str">
        <f t="shared" si="88"/>
        <v>PH.IC.PU.180105.01</v>
      </c>
      <c r="Q909" s="12" t="str">
        <f t="shared" si="89"/>
        <v>CL.IC.PU.180105.01</v>
      </c>
    </row>
    <row r="910" spans="1:19" ht="15">
      <c r="A910" t="s">
        <v>7831</v>
      </c>
      <c r="C910" s="2" t="s">
        <v>965</v>
      </c>
      <c r="E910" s="2" t="s">
        <v>1192</v>
      </c>
      <c r="F910" t="s">
        <v>8513</v>
      </c>
      <c r="G910" t="s">
        <v>8521</v>
      </c>
      <c r="H910" s="22" t="s">
        <v>1406</v>
      </c>
      <c r="I910" t="s">
        <v>1415</v>
      </c>
      <c r="J910" s="11" t="str">
        <f t="shared" si="85"/>
        <v>IC.PU.180106</v>
      </c>
      <c r="K910" s="2" t="s">
        <v>1192</v>
      </c>
      <c r="L910" t="str">
        <f t="shared" si="86"/>
        <v>Prone positioning</v>
      </c>
      <c r="M910" s="12" t="str">
        <f t="shared" si="87"/>
        <v>PI.IC.PU.180106.01</v>
      </c>
      <c r="N910" s="12"/>
      <c r="O910" s="12" t="str">
        <f t="shared" si="88"/>
        <v>PH.IC.PU.180106.01</v>
      </c>
      <c r="Q910" s="12" t="str">
        <f t="shared" si="89"/>
        <v>CL.IC.PU.180106.01</v>
      </c>
    </row>
    <row r="911" spans="1:19" ht="15">
      <c r="A911" t="s">
        <v>7831</v>
      </c>
      <c r="C911" s="2" t="s">
        <v>965</v>
      </c>
      <c r="E911" s="2" t="s">
        <v>1192</v>
      </c>
      <c r="F911" t="s">
        <v>8513</v>
      </c>
      <c r="G911" t="s">
        <v>8356</v>
      </c>
      <c r="H911" s="22" t="s">
        <v>7284</v>
      </c>
      <c r="I911" t="s">
        <v>8357</v>
      </c>
      <c r="J911" s="11" t="str">
        <f t="shared" si="85"/>
        <v>IC.PU.180107</v>
      </c>
      <c r="K911" s="2" t="s">
        <v>1192</v>
      </c>
      <c r="L911" t="str">
        <f t="shared" si="86"/>
        <v>Patient refuses</v>
      </c>
      <c r="M911" s="12" t="str">
        <f t="shared" si="87"/>
        <v>PI.IC.PU.180107.01</v>
      </c>
      <c r="N911" s="12"/>
      <c r="O911" s="12" t="str">
        <f t="shared" si="88"/>
        <v>PH.IC.PU.180107.01</v>
      </c>
      <c r="Q911" s="12" t="str">
        <f t="shared" si="89"/>
        <v>CL.IC.PU.180107.01</v>
      </c>
      <c r="R911" t="s">
        <v>1141</v>
      </c>
      <c r="S911">
        <v>317</v>
      </c>
    </row>
    <row r="912" spans="1:19" ht="15">
      <c r="A912" t="s">
        <v>7831</v>
      </c>
      <c r="C912" s="2" t="s">
        <v>965</v>
      </c>
      <c r="E912" s="2" t="s">
        <v>11324</v>
      </c>
      <c r="F912" t="s">
        <v>8513</v>
      </c>
      <c r="G912" t="s">
        <v>8358</v>
      </c>
      <c r="H912" s="22" t="s">
        <v>10093</v>
      </c>
      <c r="I912" t="s">
        <v>4513</v>
      </c>
      <c r="J912" s="11" t="str">
        <f t="shared" ref="J912" si="90">CONCATENATE("IC.PU.",C912,E912,H912)</f>
        <v>IC.PU.180108</v>
      </c>
      <c r="K912" s="2" t="s">
        <v>919</v>
      </c>
      <c r="L912" t="str">
        <f t="shared" ref="L912" si="91">G912</f>
        <v>Other:  specify</v>
      </c>
      <c r="M912" s="12" t="str">
        <f t="shared" ref="M912" si="92">CONCATENATE("PI.",J912,".",K912)</f>
        <v>PI.IC.PU.180108.01</v>
      </c>
      <c r="N912" s="12"/>
      <c r="O912" s="12" t="str">
        <f t="shared" ref="O912" si="93">CONCATENATE("PH.",J912,".",K912)</f>
        <v>PH.IC.PU.180108.01</v>
      </c>
      <c r="Q912" s="12" t="str">
        <f t="shared" ref="Q912" si="94">CONCATENATE("CL.",J912,".",K912)</f>
        <v>CL.IC.PU.180108.01</v>
      </c>
      <c r="R912" t="s">
        <v>1141</v>
      </c>
      <c r="S912">
        <v>317</v>
      </c>
    </row>
    <row r="913" spans="1:25" ht="15">
      <c r="A913" t="s">
        <v>7831</v>
      </c>
      <c r="C913" s="2" t="s">
        <v>965</v>
      </c>
      <c r="E913" s="2" t="s">
        <v>11324</v>
      </c>
      <c r="F913" t="s">
        <v>8513</v>
      </c>
      <c r="G913" t="s">
        <v>11565</v>
      </c>
      <c r="H913" s="22" t="s">
        <v>11566</v>
      </c>
      <c r="I913" t="s">
        <v>11567</v>
      </c>
      <c r="J913" s="11" t="str">
        <f t="shared" si="85"/>
        <v>IC.PU.180109</v>
      </c>
      <c r="K913" s="2" t="s">
        <v>1192</v>
      </c>
      <c r="L913" t="str">
        <f t="shared" si="86"/>
        <v>Not Applicable</v>
      </c>
      <c r="M913" s="12" t="str">
        <f t="shared" si="87"/>
        <v>PI.IC.PU.180109.01</v>
      </c>
      <c r="N913" s="12"/>
      <c r="O913" s="12" t="str">
        <f t="shared" si="88"/>
        <v>PH.IC.PU.180109.01</v>
      </c>
      <c r="Q913" s="12" t="str">
        <f t="shared" si="89"/>
        <v>CL.IC.PU.180109.01</v>
      </c>
      <c r="X913" t="s">
        <v>11568</v>
      </c>
      <c r="Y913">
        <v>994</v>
      </c>
    </row>
    <row r="914" spans="1:25" ht="15">
      <c r="A914" t="s">
        <v>7831</v>
      </c>
      <c r="C914" s="2" t="s">
        <v>965</v>
      </c>
      <c r="D914" t="s">
        <v>8359</v>
      </c>
      <c r="E914" s="2" t="s">
        <v>923</v>
      </c>
      <c r="F914" t="s">
        <v>8360</v>
      </c>
      <c r="G914" t="s">
        <v>8361</v>
      </c>
      <c r="H914" s="22" t="s">
        <v>1396</v>
      </c>
      <c r="I914" t="s">
        <v>8362</v>
      </c>
      <c r="J914" s="11" t="str">
        <f t="shared" si="85"/>
        <v>IC.PU.180201</v>
      </c>
      <c r="K914" s="2" t="s">
        <v>1192</v>
      </c>
      <c r="L914" t="str">
        <f t="shared" si="86"/>
        <v xml:space="preserve">HOB now elevated &gt; 30 degrees </v>
      </c>
      <c r="M914" s="12" t="str">
        <f t="shared" si="87"/>
        <v>PI.IC.PU.180201.01</v>
      </c>
      <c r="N914" s="12"/>
      <c r="O914" s="12" t="str">
        <f t="shared" si="88"/>
        <v>PH.IC.PU.180201.01</v>
      </c>
      <c r="Q914" s="12" t="str">
        <f t="shared" si="89"/>
        <v>CL.IC.PU.180201.01</v>
      </c>
    </row>
    <row r="915" spans="1:25" ht="15">
      <c r="A915" t="s">
        <v>7831</v>
      </c>
      <c r="C915" s="2" t="s">
        <v>965</v>
      </c>
      <c r="E915" s="2" t="s">
        <v>923</v>
      </c>
      <c r="F915" t="s">
        <v>8360</v>
      </c>
      <c r="G915" t="s">
        <v>8528</v>
      </c>
      <c r="H915" s="22" t="s">
        <v>1398</v>
      </c>
      <c r="I915" t="s">
        <v>4295</v>
      </c>
      <c r="J915" s="11" t="str">
        <f t="shared" si="85"/>
        <v>IC.PU.180202</v>
      </c>
      <c r="K915" s="2" t="s">
        <v>1192</v>
      </c>
      <c r="L915" t="str">
        <f t="shared" si="86"/>
        <v>HOB now at &lt; 30 degrees elevation</v>
      </c>
      <c r="M915" s="12" t="str">
        <f t="shared" si="87"/>
        <v>PI.IC.PU.180202.01</v>
      </c>
      <c r="N915" s="12"/>
      <c r="O915" s="12" t="str">
        <f t="shared" si="88"/>
        <v>PH.IC.PU.180202.01</v>
      </c>
      <c r="Q915" s="12" t="str">
        <f t="shared" si="89"/>
        <v>CL.IC.PU.180202.01</v>
      </c>
    </row>
    <row r="916" spans="1:25" ht="15">
      <c r="A916" t="s">
        <v>7831</v>
      </c>
      <c r="C916" s="2" t="s">
        <v>965</v>
      </c>
      <c r="E916" s="2" t="s">
        <v>923</v>
      </c>
      <c r="F916" t="s">
        <v>8360</v>
      </c>
      <c r="G916" t="s">
        <v>8529</v>
      </c>
      <c r="H916" s="22" t="s">
        <v>1400</v>
      </c>
      <c r="I916" t="s">
        <v>8684</v>
      </c>
      <c r="J916" s="11" t="str">
        <f t="shared" si="85"/>
        <v>IC.PU.180203</v>
      </c>
      <c r="K916" s="2" t="s">
        <v>1192</v>
      </c>
      <c r="L916" t="str">
        <f t="shared" si="86"/>
        <v>HOB flat</v>
      </c>
      <c r="M916" s="12" t="str">
        <f t="shared" si="87"/>
        <v>PI.IC.PU.180203.01</v>
      </c>
      <c r="N916" s="12"/>
      <c r="O916" s="12" t="str">
        <f t="shared" si="88"/>
        <v>PH.IC.PU.180203.01</v>
      </c>
      <c r="Q916" s="12" t="str">
        <f t="shared" si="89"/>
        <v>CL.IC.PU.180203.01</v>
      </c>
    </row>
    <row r="917" spans="1:25" ht="15">
      <c r="A917" t="s">
        <v>7831</v>
      </c>
      <c r="C917" s="2" t="s">
        <v>965</v>
      </c>
      <c r="D917" t="s">
        <v>8685</v>
      </c>
      <c r="E917" s="2" t="s">
        <v>1202</v>
      </c>
      <c r="F917" t="s">
        <v>8686</v>
      </c>
      <c r="G917" t="s">
        <v>8531</v>
      </c>
      <c r="H917" s="22" t="s">
        <v>1396</v>
      </c>
      <c r="I917" t="s">
        <v>4347</v>
      </c>
      <c r="J917" s="11" t="str">
        <f t="shared" si="85"/>
        <v>IC.PU.180301</v>
      </c>
      <c r="K917" s="2" t="s">
        <v>1192</v>
      </c>
      <c r="L917" t="str">
        <f t="shared" si="86"/>
        <v>Oral care done (every 2-4 hours)</v>
      </c>
      <c r="M917" s="12" t="str">
        <f t="shared" si="87"/>
        <v>PI.IC.PU.180301.01</v>
      </c>
      <c r="N917" s="12"/>
      <c r="O917" s="12" t="str">
        <f t="shared" si="88"/>
        <v>PH.IC.PU.180301.01</v>
      </c>
      <c r="Q917" s="12" t="str">
        <f t="shared" si="89"/>
        <v>CL.IC.PU.180301.01</v>
      </c>
    </row>
    <row r="918" spans="1:25" ht="15">
      <c r="A918" t="s">
        <v>7831</v>
      </c>
      <c r="C918" s="2" t="s">
        <v>965</v>
      </c>
      <c r="E918" s="2" t="s">
        <v>1202</v>
      </c>
      <c r="F918" t="s">
        <v>8686</v>
      </c>
      <c r="G918" t="s">
        <v>8687</v>
      </c>
      <c r="H918" s="22" t="s">
        <v>1398</v>
      </c>
      <c r="I918" t="s">
        <v>8688</v>
      </c>
      <c r="J918" s="11" t="str">
        <f t="shared" si="85"/>
        <v>IC.PU.180302</v>
      </c>
      <c r="K918" s="2" t="s">
        <v>1192</v>
      </c>
      <c r="L918" t="str">
        <f t="shared" si="86"/>
        <v>Teeth, gums &amp; oral cavity brush (every 12 hours)</v>
      </c>
      <c r="M918" s="12" t="str">
        <f t="shared" si="87"/>
        <v>PI.IC.PU.180302.01</v>
      </c>
      <c r="N918" s="12"/>
      <c r="O918" s="12" t="str">
        <f t="shared" si="88"/>
        <v>PH.IC.PU.180302.01</v>
      </c>
      <c r="Q918" s="12" t="str">
        <f t="shared" si="89"/>
        <v>CL.IC.PU.180302.01</v>
      </c>
    </row>
    <row r="919" spans="1:25" ht="15">
      <c r="A919" t="s">
        <v>7831</v>
      </c>
      <c r="C919" s="2" t="s">
        <v>965</v>
      </c>
      <c r="E919" s="2" t="s">
        <v>1202</v>
      </c>
      <c r="F919" t="s">
        <v>8686</v>
      </c>
      <c r="G919" t="s">
        <v>8689</v>
      </c>
      <c r="H919" s="22" t="s">
        <v>1400</v>
      </c>
      <c r="I919" t="s">
        <v>8690</v>
      </c>
      <c r="J919" s="11" t="str">
        <f t="shared" si="85"/>
        <v>IC.PU.180303</v>
      </c>
      <c r="K919" s="2" t="s">
        <v>1192</v>
      </c>
      <c r="L919" t="str">
        <f t="shared" si="86"/>
        <v>Subglottic suction done</v>
      </c>
      <c r="M919" s="12" t="str">
        <f t="shared" si="87"/>
        <v>PI.IC.PU.180303.01</v>
      </c>
      <c r="N919" s="12"/>
      <c r="O919" s="12" t="str">
        <f t="shared" si="88"/>
        <v>PH.IC.PU.180303.01</v>
      </c>
      <c r="Q919" s="12" t="str">
        <f t="shared" si="89"/>
        <v>CL.IC.PU.180303.01</v>
      </c>
    </row>
    <row r="920" spans="1:25" ht="15">
      <c r="A920" t="s">
        <v>7831</v>
      </c>
      <c r="C920" s="2" t="s">
        <v>965</v>
      </c>
      <c r="E920" s="2" t="s">
        <v>1202</v>
      </c>
      <c r="F920" t="s">
        <v>8686</v>
      </c>
      <c r="G920" t="s">
        <v>143</v>
      </c>
      <c r="H920" s="22" t="s">
        <v>1402</v>
      </c>
      <c r="I920" t="s">
        <v>8574</v>
      </c>
      <c r="J920" s="11" t="str">
        <f t="shared" ref="J920:J991" si="95">CONCATENATE("IC.PU.",C920,E920,H920)</f>
        <v>IC.PU.180304</v>
      </c>
      <c r="K920" s="2" t="s">
        <v>1192</v>
      </c>
      <c r="L920" t="str">
        <f t="shared" ref="L920:L991" si="96">G920</f>
        <v>Oral care contraindicated by MD order</v>
      </c>
      <c r="M920" s="12" t="str">
        <f t="shared" ref="M920:M991" si="97">CONCATENATE("PI.",J920,".",K920)</f>
        <v>PI.IC.PU.180304.01</v>
      </c>
      <c r="N920" s="12"/>
      <c r="O920" s="12" t="str">
        <f t="shared" ref="O920:O991" si="98">CONCATENATE("PH.",J920,".",K920)</f>
        <v>PH.IC.PU.180304.01</v>
      </c>
      <c r="Q920" s="12" t="str">
        <f t="shared" ref="Q920:Q991" si="99">CONCATENATE("CL.",J920,".",K920)</f>
        <v>CL.IC.PU.180304.01</v>
      </c>
    </row>
    <row r="921" spans="1:25" ht="15">
      <c r="A921" t="s">
        <v>7831</v>
      </c>
      <c r="C921" s="2" t="s">
        <v>965</v>
      </c>
      <c r="D921" t="s">
        <v>8575</v>
      </c>
      <c r="E921" s="2" t="s">
        <v>7070</v>
      </c>
      <c r="F921" t="s">
        <v>8579</v>
      </c>
      <c r="G921" t="s">
        <v>8580</v>
      </c>
      <c r="H921" s="22" t="s">
        <v>1396</v>
      </c>
      <c r="I921" t="s">
        <v>8581</v>
      </c>
      <c r="J921" s="11" t="str">
        <f t="shared" si="95"/>
        <v>IC.PU.180401</v>
      </c>
      <c r="K921" s="2" t="s">
        <v>1192</v>
      </c>
      <c r="L921" t="str">
        <f t="shared" si="96"/>
        <v>Sedation vacation began at this time</v>
      </c>
      <c r="M921" s="12" t="str">
        <f t="shared" si="97"/>
        <v>PI.IC.PU.180401.01</v>
      </c>
      <c r="N921" s="12"/>
      <c r="O921" s="12" t="str">
        <f t="shared" si="98"/>
        <v>PH.IC.PU.180401.01</v>
      </c>
      <c r="Q921" s="12" t="str">
        <f t="shared" si="99"/>
        <v>CL.IC.PU.180401.01</v>
      </c>
    </row>
    <row r="922" spans="1:25" ht="15">
      <c r="A922" t="s">
        <v>7831</v>
      </c>
      <c r="C922" s="2" t="s">
        <v>965</v>
      </c>
      <c r="E922" s="2" t="s">
        <v>7070</v>
      </c>
      <c r="F922" t="s">
        <v>8579</v>
      </c>
      <c r="G922" t="s">
        <v>8582</v>
      </c>
      <c r="H922" s="22" t="s">
        <v>1398</v>
      </c>
      <c r="I922" t="s">
        <v>8583</v>
      </c>
      <c r="J922" s="11" t="str">
        <f t="shared" si="95"/>
        <v>IC.PU.180402</v>
      </c>
      <c r="K922" s="2" t="s">
        <v>1192</v>
      </c>
      <c r="L922" t="str">
        <f t="shared" si="96"/>
        <v>Sedation vacation tolerated</v>
      </c>
      <c r="M922" s="12" t="str">
        <f t="shared" si="97"/>
        <v>PI.IC.PU.180402.01</v>
      </c>
      <c r="N922" s="12"/>
      <c r="O922" s="12" t="str">
        <f t="shared" si="98"/>
        <v>PH.IC.PU.180402.01</v>
      </c>
      <c r="Q922" s="12" t="str">
        <f t="shared" si="99"/>
        <v>CL.IC.PU.180402.01</v>
      </c>
    </row>
    <row r="923" spans="1:25" ht="15">
      <c r="A923" t="s">
        <v>7831</v>
      </c>
      <c r="C923" s="2" t="s">
        <v>965</v>
      </c>
      <c r="E923" s="2" t="s">
        <v>7070</v>
      </c>
      <c r="F923" t="s">
        <v>8579</v>
      </c>
      <c r="G923" t="s">
        <v>8584</v>
      </c>
      <c r="H923" s="22" t="s">
        <v>1400</v>
      </c>
      <c r="I923" t="s">
        <v>8585</v>
      </c>
      <c r="J923" s="11" t="str">
        <f t="shared" si="95"/>
        <v>IC.PU.180403</v>
      </c>
      <c r="K923" s="2" t="s">
        <v>1192</v>
      </c>
      <c r="L923" t="str">
        <f t="shared" si="96"/>
        <v>No sedation vacation, vent less than 24 hours</v>
      </c>
      <c r="M923" s="12" t="str">
        <f t="shared" si="97"/>
        <v>PI.IC.PU.180403.01</v>
      </c>
      <c r="N923" s="12"/>
      <c r="O923" s="12" t="str">
        <f t="shared" si="98"/>
        <v>PH.IC.PU.180403.01</v>
      </c>
      <c r="Q923" s="12" t="str">
        <f t="shared" si="99"/>
        <v>CL.IC.PU.180403.01</v>
      </c>
    </row>
    <row r="924" spans="1:25" ht="15">
      <c r="A924" t="s">
        <v>7831</v>
      </c>
      <c r="C924" s="2" t="s">
        <v>965</v>
      </c>
      <c r="E924" s="2" t="s">
        <v>7070</v>
      </c>
      <c r="F924" t="s">
        <v>8579</v>
      </c>
      <c r="G924" t="s">
        <v>8586</v>
      </c>
      <c r="H924" s="22" t="s">
        <v>1402</v>
      </c>
      <c r="I924" t="s">
        <v>5682</v>
      </c>
      <c r="J924" s="11" t="str">
        <f t="shared" si="95"/>
        <v>IC.PU.180404</v>
      </c>
      <c r="K924" s="2" t="s">
        <v>1192</v>
      </c>
      <c r="L924" t="str">
        <f t="shared" si="96"/>
        <v>No sedation vacation, Vital signs unstable</v>
      </c>
      <c r="M924" s="12" t="str">
        <f t="shared" si="97"/>
        <v>PI.IC.PU.180404.01</v>
      </c>
      <c r="N924" s="12"/>
      <c r="O924" s="12" t="str">
        <f t="shared" si="98"/>
        <v>PH.IC.PU.180404.01</v>
      </c>
      <c r="Q924" s="12" t="str">
        <f t="shared" si="99"/>
        <v>CL.IC.PU.180404.01</v>
      </c>
    </row>
    <row r="925" spans="1:25" ht="15">
      <c r="A925" t="s">
        <v>7831</v>
      </c>
      <c r="C925" s="2" t="s">
        <v>965</v>
      </c>
      <c r="E925" s="2" t="s">
        <v>7070</v>
      </c>
      <c r="F925" t="s">
        <v>8579</v>
      </c>
      <c r="G925" t="s">
        <v>8587</v>
      </c>
      <c r="H925" s="22" t="s">
        <v>1404</v>
      </c>
      <c r="I925" t="s">
        <v>8574</v>
      </c>
      <c r="J925" s="11" t="str">
        <f t="shared" si="95"/>
        <v>IC.PU.180405</v>
      </c>
      <c r="K925" s="2" t="s">
        <v>1192</v>
      </c>
      <c r="L925" t="str">
        <f t="shared" si="96"/>
        <v>No sedation vacation, MD orders</v>
      </c>
      <c r="M925" s="12" t="str">
        <f t="shared" si="97"/>
        <v>PI.IC.PU.180405.01</v>
      </c>
      <c r="N925" s="12"/>
      <c r="O925" s="12" t="str">
        <f t="shared" si="98"/>
        <v>PH.IC.PU.180405.01</v>
      </c>
      <c r="Q925" s="12" t="str">
        <f t="shared" si="99"/>
        <v>CL.IC.PU.180405.01</v>
      </c>
    </row>
    <row r="926" spans="1:25" ht="15">
      <c r="A926" t="s">
        <v>7831</v>
      </c>
      <c r="C926" s="2" t="s">
        <v>965</v>
      </c>
      <c r="E926" s="2" t="s">
        <v>7070</v>
      </c>
      <c r="F926" t="s">
        <v>8579</v>
      </c>
      <c r="G926" t="s">
        <v>8588</v>
      </c>
      <c r="H926" s="22" t="s">
        <v>1406</v>
      </c>
      <c r="I926" t="s">
        <v>8589</v>
      </c>
      <c r="J926" s="11" t="str">
        <f t="shared" si="95"/>
        <v>IC.PU.180406</v>
      </c>
      <c r="K926" s="2" t="s">
        <v>1192</v>
      </c>
      <c r="L926" t="str">
        <f t="shared" si="96"/>
        <v>Sedation vacation not tolerated</v>
      </c>
      <c r="M926" s="12" t="str">
        <f t="shared" si="97"/>
        <v>PI.IC.PU.180406.01</v>
      </c>
      <c r="N926" s="12"/>
      <c r="O926" s="12" t="str">
        <f t="shared" si="98"/>
        <v>PH.IC.PU.180406.01</v>
      </c>
      <c r="Q926" s="12" t="str">
        <f t="shared" si="99"/>
        <v>CL.IC.PU.180406.01</v>
      </c>
    </row>
    <row r="927" spans="1:25" ht="15">
      <c r="A927" t="s">
        <v>7831</v>
      </c>
      <c r="C927" s="2" t="s">
        <v>965</v>
      </c>
      <c r="E927" s="2" t="s">
        <v>7070</v>
      </c>
      <c r="F927" t="s">
        <v>8579</v>
      </c>
      <c r="G927" t="s">
        <v>8590</v>
      </c>
      <c r="H927" s="22" t="s">
        <v>1419</v>
      </c>
      <c r="I927" t="s">
        <v>8591</v>
      </c>
      <c r="J927" s="11" t="str">
        <f t="shared" si="95"/>
        <v>IC.PU.180407</v>
      </c>
      <c r="K927" s="2" t="s">
        <v>1192</v>
      </c>
      <c r="L927" t="str">
        <f t="shared" si="96"/>
        <v>Spontaneous</v>
      </c>
      <c r="M927" s="12" t="str">
        <f t="shared" si="97"/>
        <v>PI.IC.PU.180407.01</v>
      </c>
      <c r="N927" s="12"/>
      <c r="O927" s="12" t="str">
        <f t="shared" si="98"/>
        <v>PH.IC.PU.180407.01</v>
      </c>
      <c r="Q927" s="12" t="str">
        <f t="shared" si="99"/>
        <v>CL.IC.PU.180407.01</v>
      </c>
    </row>
    <row r="928" spans="1:25" ht="15">
      <c r="A928" t="s">
        <v>7831</v>
      </c>
      <c r="C928" s="2" t="s">
        <v>965</v>
      </c>
      <c r="D928" t="s">
        <v>8592</v>
      </c>
      <c r="E928" s="2" t="s">
        <v>7071</v>
      </c>
      <c r="F928" t="s">
        <v>8442</v>
      </c>
      <c r="G928" t="s">
        <v>8443</v>
      </c>
      <c r="H928" s="22" t="s">
        <v>1396</v>
      </c>
      <c r="I928" t="s">
        <v>8444</v>
      </c>
      <c r="J928" s="11" t="str">
        <f t="shared" si="95"/>
        <v>IC.PU.180501</v>
      </c>
      <c r="K928" s="2" t="s">
        <v>1192</v>
      </c>
      <c r="L928" t="str">
        <f t="shared" si="96"/>
        <v>GI Prophylaxis Ordered</v>
      </c>
      <c r="M928" s="12" t="str">
        <f t="shared" si="97"/>
        <v>PI.IC.PU.180501.01</v>
      </c>
      <c r="N928" s="12"/>
      <c r="O928" s="12" t="str">
        <f t="shared" si="98"/>
        <v>PH.IC.PU.180501.01</v>
      </c>
      <c r="Q928" s="12" t="str">
        <f t="shared" si="99"/>
        <v>CL.IC.PU.180501.01</v>
      </c>
    </row>
    <row r="929" spans="1:19" ht="15">
      <c r="A929" t="s">
        <v>7831</v>
      </c>
      <c r="C929" s="2" t="s">
        <v>965</v>
      </c>
      <c r="E929" s="2" t="s">
        <v>7071</v>
      </c>
      <c r="F929" t="s">
        <v>8442</v>
      </c>
      <c r="G929" t="s">
        <v>8445</v>
      </c>
      <c r="H929" s="22" t="s">
        <v>1398</v>
      </c>
      <c r="I929" t="s">
        <v>8446</v>
      </c>
      <c r="J929" s="11" t="str">
        <f t="shared" si="95"/>
        <v>IC.PU.180502</v>
      </c>
      <c r="K929" s="2" t="s">
        <v>1192</v>
      </c>
      <c r="L929" t="str">
        <f t="shared" si="96"/>
        <v>GI Prophylaxis Contraindicated</v>
      </c>
      <c r="M929" s="12" t="str">
        <f t="shared" si="97"/>
        <v>PI.IC.PU.180502.01</v>
      </c>
      <c r="N929" s="12"/>
      <c r="O929" s="12" t="str">
        <f t="shared" si="98"/>
        <v>PH.IC.PU.180502.01</v>
      </c>
      <c r="Q929" s="12" t="str">
        <f t="shared" si="99"/>
        <v>CL.IC.PU.180502.01</v>
      </c>
    </row>
    <row r="930" spans="1:19" ht="15">
      <c r="A930" t="s">
        <v>7831</v>
      </c>
      <c r="C930" s="2" t="s">
        <v>965</v>
      </c>
      <c r="E930" s="2" t="s">
        <v>7071</v>
      </c>
      <c r="F930" t="s">
        <v>8442</v>
      </c>
      <c r="G930" t="s">
        <v>8447</v>
      </c>
      <c r="H930" s="22" t="s">
        <v>1400</v>
      </c>
      <c r="I930" t="s">
        <v>8448</v>
      </c>
      <c r="J930" s="11" t="str">
        <f t="shared" si="95"/>
        <v>IC.PU.180503</v>
      </c>
      <c r="K930" s="2" t="s">
        <v>1192</v>
      </c>
      <c r="L930" t="str">
        <f t="shared" si="96"/>
        <v>DVT Prophylaxis Ordered</v>
      </c>
      <c r="M930" s="12" t="str">
        <f t="shared" si="97"/>
        <v>PI.IC.PU.180503.01</v>
      </c>
      <c r="N930" s="12"/>
      <c r="O930" s="12" t="str">
        <f t="shared" si="98"/>
        <v>PH.IC.PU.180503.01</v>
      </c>
      <c r="Q930" s="12" t="str">
        <f t="shared" si="99"/>
        <v>CL.IC.PU.180503.01</v>
      </c>
    </row>
    <row r="931" spans="1:19" ht="15">
      <c r="A931" t="s">
        <v>7831</v>
      </c>
      <c r="C931" s="2" t="s">
        <v>965</v>
      </c>
      <c r="E931" s="2" t="s">
        <v>7071</v>
      </c>
      <c r="F931" t="s">
        <v>8442</v>
      </c>
      <c r="G931" t="s">
        <v>8602</v>
      </c>
      <c r="H931" s="22" t="s">
        <v>1402</v>
      </c>
      <c r="I931" t="s">
        <v>8604</v>
      </c>
      <c r="J931" s="11" t="str">
        <f t="shared" si="95"/>
        <v>IC.PU.180504</v>
      </c>
      <c r="K931" s="2" t="s">
        <v>1192</v>
      </c>
      <c r="L931" t="str">
        <f t="shared" si="96"/>
        <v>DVT Prophylaxis Contraindicated</v>
      </c>
      <c r="M931" s="12" t="str">
        <f t="shared" si="97"/>
        <v>PI.IC.PU.180504.01</v>
      </c>
      <c r="N931" s="12"/>
      <c r="O931" s="12" t="str">
        <f t="shared" si="98"/>
        <v>PH.IC.PU.180504.01</v>
      </c>
      <c r="Q931" s="12" t="str">
        <f t="shared" si="99"/>
        <v>CL.IC.PU.180504.01</v>
      </c>
    </row>
    <row r="932" spans="1:19" ht="15">
      <c r="A932" t="s">
        <v>7831</v>
      </c>
      <c r="C932" s="2" t="s">
        <v>965</v>
      </c>
      <c r="D932" t="s">
        <v>8605</v>
      </c>
      <c r="E932" s="2" t="s">
        <v>6888</v>
      </c>
      <c r="F932" t="s">
        <v>8606</v>
      </c>
      <c r="G932" t="s">
        <v>8689</v>
      </c>
      <c r="H932" s="22" t="s">
        <v>1396</v>
      </c>
      <c r="I932" t="s">
        <v>8757</v>
      </c>
      <c r="J932" s="11" t="str">
        <f t="shared" si="95"/>
        <v>IC.PU.180601</v>
      </c>
      <c r="K932" s="2" t="s">
        <v>1192</v>
      </c>
      <c r="L932" t="str">
        <f t="shared" si="96"/>
        <v>Subglottic suction done</v>
      </c>
      <c r="M932" s="12" t="str">
        <f t="shared" si="97"/>
        <v>PI.IC.PU.180601.01</v>
      </c>
      <c r="N932" s="12"/>
      <c r="O932" s="12" t="str">
        <f t="shared" si="98"/>
        <v>PH.IC.PU.180601.01</v>
      </c>
      <c r="Q932" s="12" t="str">
        <f t="shared" si="99"/>
        <v>CL.IC.PU.180601.01</v>
      </c>
    </row>
    <row r="933" spans="1:19" ht="15">
      <c r="A933" t="s">
        <v>7831</v>
      </c>
      <c r="C933" s="2" t="s">
        <v>8758</v>
      </c>
      <c r="D933" t="s">
        <v>8748</v>
      </c>
      <c r="E933" s="2" t="s">
        <v>6888</v>
      </c>
      <c r="F933" t="s">
        <v>8606</v>
      </c>
      <c r="G933" t="s">
        <v>8749</v>
      </c>
      <c r="H933" s="22" t="s">
        <v>923</v>
      </c>
      <c r="I933" t="s">
        <v>8611</v>
      </c>
      <c r="J933" s="11" t="str">
        <f t="shared" si="95"/>
        <v>IC.PU.180602</v>
      </c>
      <c r="K933" s="2" t="s">
        <v>1192</v>
      </c>
      <c r="L933" t="str">
        <f t="shared" si="96"/>
        <v>Continuous</v>
      </c>
      <c r="M933" s="12" t="str">
        <f t="shared" si="97"/>
        <v>PI.IC.PU.180602.01</v>
      </c>
      <c r="N933" s="12"/>
      <c r="O933" s="12" t="str">
        <f t="shared" si="98"/>
        <v>PH.IC.PU.180602.01</v>
      </c>
      <c r="Q933" s="12" t="str">
        <f t="shared" si="99"/>
        <v>CL.IC.PU.180602.01</v>
      </c>
      <c r="R933" t="s">
        <v>1141</v>
      </c>
      <c r="S933">
        <v>92</v>
      </c>
    </row>
    <row r="934" spans="1:19" ht="15">
      <c r="A934" t="s">
        <v>7831</v>
      </c>
      <c r="C934" s="2" t="s">
        <v>965</v>
      </c>
      <c r="D934" t="s">
        <v>8759</v>
      </c>
      <c r="E934" s="2" t="s">
        <v>7284</v>
      </c>
      <c r="F934" t="s">
        <v>8760</v>
      </c>
      <c r="G934" t="s">
        <v>8761</v>
      </c>
      <c r="H934" s="22" t="s">
        <v>1396</v>
      </c>
      <c r="I934" t="s">
        <v>8762</v>
      </c>
      <c r="J934" s="11" t="str">
        <f t="shared" si="95"/>
        <v>IC.PU.180701</v>
      </c>
      <c r="K934" s="2" t="s">
        <v>1192</v>
      </c>
      <c r="L934" t="str">
        <f t="shared" si="96"/>
        <v>Daily Spontaneous Breathing Trial</v>
      </c>
      <c r="M934" s="12" t="str">
        <f t="shared" si="97"/>
        <v>PI.IC.PU.180701.01</v>
      </c>
      <c r="N934" s="12"/>
      <c r="O934" s="12" t="str">
        <f t="shared" si="98"/>
        <v>PH.IC.PU.180701.01</v>
      </c>
      <c r="Q934" s="12" t="str">
        <f t="shared" si="99"/>
        <v>CL.IC.PU.180701.01</v>
      </c>
      <c r="R934" t="s">
        <v>1141</v>
      </c>
      <c r="S934">
        <v>538</v>
      </c>
    </row>
    <row r="935" spans="1:19" ht="15">
      <c r="A935" t="s">
        <v>7831</v>
      </c>
      <c r="C935" s="2" t="s">
        <v>5743</v>
      </c>
      <c r="D935" t="s">
        <v>945</v>
      </c>
      <c r="E935" s="2" t="s">
        <v>7284</v>
      </c>
      <c r="F935" t="s">
        <v>8763</v>
      </c>
      <c r="G935" t="s">
        <v>8764</v>
      </c>
      <c r="H935" s="22" t="s">
        <v>923</v>
      </c>
      <c r="I935" t="s">
        <v>945</v>
      </c>
      <c r="J935" s="11" t="str">
        <f t="shared" si="95"/>
        <v>IC.PU.180702</v>
      </c>
      <c r="K935" s="2" t="s">
        <v>11324</v>
      </c>
      <c r="L935" t="str">
        <f t="shared" si="96"/>
        <v>Daily Spontaneous Breathing Trial Contraindicated</v>
      </c>
      <c r="M935" s="12" t="str">
        <f t="shared" si="97"/>
        <v>PI.IC.PU.180702.01</v>
      </c>
      <c r="N935" s="12"/>
      <c r="O935" s="12" t="str">
        <f t="shared" si="98"/>
        <v>PH.IC.PU.180702.01</v>
      </c>
      <c r="Q935" s="12" t="str">
        <f t="shared" si="99"/>
        <v>CL.IC.PU.180702.01</v>
      </c>
      <c r="R935" t="s">
        <v>1141</v>
      </c>
      <c r="S935">
        <v>538</v>
      </c>
    </row>
    <row r="936" spans="1:19" ht="15">
      <c r="A936" t="s">
        <v>7831</v>
      </c>
      <c r="C936" s="2" t="s">
        <v>5743</v>
      </c>
      <c r="D936" t="s">
        <v>8622</v>
      </c>
      <c r="E936" s="2" t="s">
        <v>10093</v>
      </c>
      <c r="F936" t="s">
        <v>8623</v>
      </c>
      <c r="G936" t="s">
        <v>8624</v>
      </c>
      <c r="H936" s="22" t="s">
        <v>8724</v>
      </c>
      <c r="I936" t="s">
        <v>8625</v>
      </c>
      <c r="J936" s="11" t="str">
        <f t="shared" si="95"/>
        <v>IC.PU.180801</v>
      </c>
      <c r="K936" s="2" t="s">
        <v>11324</v>
      </c>
      <c r="L936" t="str">
        <f t="shared" si="96"/>
        <v>Spontaneous Breathing Trial Successful</v>
      </c>
      <c r="M936" s="12" t="str">
        <f t="shared" si="97"/>
        <v>PI.IC.PU.180801.01</v>
      </c>
      <c r="N936" s="12"/>
      <c r="O936" s="12" t="str">
        <f t="shared" si="98"/>
        <v>PH.IC.PU.180801.01</v>
      </c>
      <c r="Q936" s="12" t="str">
        <f t="shared" si="99"/>
        <v>CL.IC.PU.180801.01</v>
      </c>
      <c r="R936" t="s">
        <v>9277</v>
      </c>
      <c r="S936">
        <v>538</v>
      </c>
    </row>
    <row r="937" spans="1:19" ht="15">
      <c r="A937" t="s">
        <v>7831</v>
      </c>
      <c r="C937" s="2" t="s">
        <v>965</v>
      </c>
      <c r="D937" t="s">
        <v>11134</v>
      </c>
      <c r="E937" s="2" t="s">
        <v>10093</v>
      </c>
      <c r="F937" t="s">
        <v>8482</v>
      </c>
      <c r="G937" t="s">
        <v>8674</v>
      </c>
      <c r="H937" s="22" t="s">
        <v>1199</v>
      </c>
      <c r="I937" t="s">
        <v>11134</v>
      </c>
      <c r="J937" s="11" t="str">
        <f t="shared" si="95"/>
        <v>IC.PU.180802</v>
      </c>
      <c r="K937" s="2" t="s">
        <v>11324</v>
      </c>
      <c r="L937" t="str">
        <f t="shared" si="96"/>
        <v>Spontaneous Breathing Trial Failure</v>
      </c>
      <c r="M937" s="12" t="str">
        <f t="shared" si="97"/>
        <v>PI.IC.PU.180802.01</v>
      </c>
      <c r="N937" s="12"/>
      <c r="O937" s="12" t="str">
        <f t="shared" si="98"/>
        <v>PH.IC.PU.180802.01</v>
      </c>
      <c r="Q937" s="12" t="str">
        <f t="shared" si="99"/>
        <v>CL.IC.PU.180802.01</v>
      </c>
      <c r="R937" t="s">
        <v>9277</v>
      </c>
      <c r="S937">
        <v>538</v>
      </c>
    </row>
    <row r="938" spans="1:19" ht="15">
      <c r="A938" t="s">
        <v>7831</v>
      </c>
      <c r="C938" s="2" t="s">
        <v>5743</v>
      </c>
      <c r="D938" t="s">
        <v>11134</v>
      </c>
      <c r="E938" s="2" t="s">
        <v>10093</v>
      </c>
      <c r="F938" t="s">
        <v>8482</v>
      </c>
      <c r="G938" t="s">
        <v>8522</v>
      </c>
      <c r="H938" s="22" t="s">
        <v>946</v>
      </c>
      <c r="I938" t="s">
        <v>11134</v>
      </c>
      <c r="J938" s="11" t="str">
        <f t="shared" si="95"/>
        <v>IC.PU.180803</v>
      </c>
      <c r="K938" s="2" t="s">
        <v>11324</v>
      </c>
      <c r="L938" t="str">
        <f t="shared" si="96"/>
        <v>Spontaneous Breathing Trial Contraindicated - no initiating spontaneous breath sounds</v>
      </c>
      <c r="M938" s="12" t="str">
        <f t="shared" si="97"/>
        <v>PI.IC.PU.180803.01</v>
      </c>
      <c r="N938" s="12"/>
      <c r="O938" s="12" t="str">
        <f t="shared" si="98"/>
        <v>PH.IC.PU.180803.01</v>
      </c>
      <c r="Q938" s="12" t="str">
        <f t="shared" si="99"/>
        <v>CL.IC.PU.180803.01</v>
      </c>
      <c r="R938" t="s">
        <v>9277</v>
      </c>
      <c r="S938">
        <v>538</v>
      </c>
    </row>
    <row r="939" spans="1:19" ht="15">
      <c r="A939" t="s">
        <v>7831</v>
      </c>
      <c r="C939" s="2" t="s">
        <v>5743</v>
      </c>
      <c r="D939" t="s">
        <v>11134</v>
      </c>
      <c r="E939" s="2" t="s">
        <v>10093</v>
      </c>
      <c r="F939" t="s">
        <v>8482</v>
      </c>
      <c r="G939" t="s">
        <v>8523</v>
      </c>
      <c r="H939" s="22" t="s">
        <v>948</v>
      </c>
      <c r="I939" t="s">
        <v>11134</v>
      </c>
      <c r="J939" s="11" t="str">
        <f t="shared" si="95"/>
        <v>IC.PU.180804</v>
      </c>
      <c r="K939" s="2" t="s">
        <v>11324</v>
      </c>
      <c r="L939" t="str">
        <f t="shared" si="96"/>
        <v>Spontaneous Breathing Trial Cont PEEP &gt; 10CM H20</v>
      </c>
      <c r="M939" s="12" t="str">
        <f t="shared" si="97"/>
        <v>PI.IC.PU.180804.01</v>
      </c>
      <c r="N939" s="12"/>
      <c r="O939" s="12" t="str">
        <f t="shared" si="98"/>
        <v>PH.IC.PU.180804.01</v>
      </c>
      <c r="Q939" s="12" t="str">
        <f t="shared" si="99"/>
        <v>CL.IC.PU.180804.01</v>
      </c>
      <c r="R939" t="s">
        <v>9277</v>
      </c>
      <c r="S939">
        <v>538</v>
      </c>
    </row>
    <row r="940" spans="1:19" ht="15">
      <c r="A940" t="s">
        <v>7831</v>
      </c>
      <c r="C940" s="2" t="s">
        <v>5743</v>
      </c>
      <c r="D940" t="s">
        <v>11134</v>
      </c>
      <c r="E940" s="2" t="s">
        <v>10093</v>
      </c>
      <c r="F940" t="s">
        <v>8482</v>
      </c>
      <c r="G940" t="s">
        <v>8524</v>
      </c>
      <c r="H940" s="22" t="s">
        <v>7071</v>
      </c>
      <c r="I940" t="s">
        <v>11134</v>
      </c>
      <c r="J940" s="11" t="str">
        <f t="shared" si="95"/>
        <v>IC.PU.180805</v>
      </c>
      <c r="K940" s="2" t="s">
        <v>11324</v>
      </c>
      <c r="L940" t="str">
        <f t="shared" si="96"/>
        <v>Spontaneous Breathing Trial Cont FI02 &gt;50%</v>
      </c>
      <c r="M940" s="12" t="str">
        <f t="shared" si="97"/>
        <v>PI.IC.PU.180805.01</v>
      </c>
      <c r="N940" s="12"/>
      <c r="O940" s="12" t="str">
        <f t="shared" si="98"/>
        <v>PH.IC.PU.180805.01</v>
      </c>
      <c r="Q940" s="12" t="str">
        <f t="shared" si="99"/>
        <v>CL.IC.PU.180805.01</v>
      </c>
      <c r="R940" t="s">
        <v>1141</v>
      </c>
      <c r="S940">
        <v>538</v>
      </c>
    </row>
    <row r="941" spans="1:19" ht="15">
      <c r="A941" t="s">
        <v>7831</v>
      </c>
      <c r="C941" s="2" t="s">
        <v>5743</v>
      </c>
      <c r="D941" t="s">
        <v>945</v>
      </c>
      <c r="E941" s="2" t="s">
        <v>10093</v>
      </c>
      <c r="F941" t="s">
        <v>8682</v>
      </c>
      <c r="G941" t="s">
        <v>8683</v>
      </c>
      <c r="H941" s="22" t="s">
        <v>6888</v>
      </c>
      <c r="I941" t="s">
        <v>945</v>
      </c>
      <c r="J941" s="11" t="str">
        <f t="shared" si="95"/>
        <v>IC.PU.180806</v>
      </c>
      <c r="K941" s="2" t="s">
        <v>11324</v>
      </c>
      <c r="L941" t="str">
        <f t="shared" si="96"/>
        <v>Spontaneous Breathing Trial Cont Unstable heart rhythm</v>
      </c>
      <c r="M941" s="12" t="str">
        <f t="shared" si="97"/>
        <v>PI.IC.PU.180806.01</v>
      </c>
      <c r="N941" s="12"/>
      <c r="O941" s="12" t="str">
        <f t="shared" si="98"/>
        <v>PH.IC.PU.180806.01</v>
      </c>
      <c r="Q941" s="12" t="str">
        <f t="shared" si="99"/>
        <v>CL.IC.PU.180806.01</v>
      </c>
      <c r="R941" t="s">
        <v>1141</v>
      </c>
      <c r="S941">
        <v>538</v>
      </c>
    </row>
    <row r="942" spans="1:19" ht="15">
      <c r="A942" t="s">
        <v>7831</v>
      </c>
      <c r="C942" s="2" t="s">
        <v>5743</v>
      </c>
      <c r="D942" t="s">
        <v>945</v>
      </c>
      <c r="E942" s="2" t="s">
        <v>10093</v>
      </c>
      <c r="F942" t="s">
        <v>8682</v>
      </c>
      <c r="G942" t="s">
        <v>8829</v>
      </c>
      <c r="H942" s="22" t="s">
        <v>7284</v>
      </c>
      <c r="I942" t="s">
        <v>945</v>
      </c>
      <c r="J942" s="11" t="str">
        <f t="shared" si="95"/>
        <v>IC.PU.180807</v>
      </c>
      <c r="K942" s="2" t="s">
        <v>11324</v>
      </c>
      <c r="L942" t="str">
        <f t="shared" si="96"/>
        <v>Spontaneous Breathing Trial Cont Hemodynamics unstable</v>
      </c>
      <c r="M942" s="12" t="str">
        <f t="shared" si="97"/>
        <v>PI.IC.PU.180807.01</v>
      </c>
      <c r="N942" s="12"/>
      <c r="O942" s="12" t="str">
        <f t="shared" si="98"/>
        <v>PH.IC.PU.180807.01</v>
      </c>
      <c r="Q942" s="12" t="str">
        <f t="shared" si="99"/>
        <v>CL.IC.PU.180807.01</v>
      </c>
      <c r="R942" t="s">
        <v>1141</v>
      </c>
      <c r="S942">
        <v>538</v>
      </c>
    </row>
    <row r="943" spans="1:19" ht="15">
      <c r="A943" t="s">
        <v>7831</v>
      </c>
      <c r="C943" s="2" t="s">
        <v>5743</v>
      </c>
      <c r="D943" t="s">
        <v>945</v>
      </c>
      <c r="E943" s="2" t="s">
        <v>10093</v>
      </c>
      <c r="F943" t="s">
        <v>8682</v>
      </c>
      <c r="G943" t="s">
        <v>145</v>
      </c>
      <c r="H943" s="22" t="s">
        <v>10093</v>
      </c>
      <c r="I943" t="s">
        <v>945</v>
      </c>
      <c r="J943" s="11" t="str">
        <f t="shared" si="95"/>
        <v>IC.PU.180808</v>
      </c>
      <c r="K943" s="2" t="s">
        <v>11324</v>
      </c>
      <c r="L943" t="str">
        <f t="shared" si="96"/>
        <v>Spontaneous Breathing Trial Cont Temp &gt;38 degrees Celsius</v>
      </c>
      <c r="M943" s="12" t="str">
        <f t="shared" si="97"/>
        <v>PI.IC.PU.180808.01</v>
      </c>
      <c r="N943" s="12"/>
      <c r="O943" s="12" t="str">
        <f t="shared" si="98"/>
        <v>PH.IC.PU.180808.01</v>
      </c>
      <c r="Q943" s="12" t="str">
        <f t="shared" si="99"/>
        <v>CL.IC.PU.180808.01</v>
      </c>
      <c r="R943" t="s">
        <v>9277</v>
      </c>
      <c r="S943">
        <v>538</v>
      </c>
    </row>
    <row r="944" spans="1:19" ht="15">
      <c r="A944" t="s">
        <v>7831</v>
      </c>
      <c r="C944" s="2" t="s">
        <v>5743</v>
      </c>
      <c r="D944" t="s">
        <v>11134</v>
      </c>
      <c r="E944" s="2" t="s">
        <v>10093</v>
      </c>
      <c r="F944" t="s">
        <v>8482</v>
      </c>
      <c r="G944" t="s">
        <v>8832</v>
      </c>
      <c r="H944" s="22" t="s">
        <v>10095</v>
      </c>
      <c r="I944" t="s">
        <v>11134</v>
      </c>
      <c r="J944" s="11" t="str">
        <f t="shared" si="95"/>
        <v>IC.PU.180809</v>
      </c>
      <c r="K944" s="2" t="s">
        <v>11324</v>
      </c>
      <c r="L944" t="str">
        <f t="shared" si="96"/>
        <v>Spontaneous Breathing Trial  Cont Deeply sedated/paralyzed</v>
      </c>
      <c r="M944" s="12" t="str">
        <f t="shared" si="97"/>
        <v>PI.IC.PU.180809.01</v>
      </c>
      <c r="N944" s="12"/>
      <c r="O944" s="12" t="str">
        <f t="shared" si="98"/>
        <v>PH.IC.PU.180809.01</v>
      </c>
      <c r="Q944" s="12" t="str">
        <f t="shared" si="99"/>
        <v>CL.IC.PU.180809.01</v>
      </c>
      <c r="R944" t="s">
        <v>1141</v>
      </c>
      <c r="S944">
        <v>538</v>
      </c>
    </row>
    <row r="945" spans="1:27" ht="15">
      <c r="A945" t="s">
        <v>7831</v>
      </c>
      <c r="C945" s="2" t="s">
        <v>5743</v>
      </c>
      <c r="D945" t="s">
        <v>945</v>
      </c>
      <c r="E945" s="2" t="s">
        <v>10093</v>
      </c>
      <c r="F945" t="s">
        <v>8682</v>
      </c>
      <c r="G945" t="s">
        <v>144</v>
      </c>
      <c r="H945" s="22" t="s">
        <v>10905</v>
      </c>
      <c r="I945" t="s">
        <v>945</v>
      </c>
      <c r="J945" s="11" t="str">
        <f t="shared" si="95"/>
        <v>IC.PU.180810</v>
      </c>
      <c r="K945" s="2" t="s">
        <v>11324</v>
      </c>
      <c r="L945" t="str">
        <f t="shared" si="96"/>
        <v>Spontaneous Breathing Trial Cont Other:  Spontaneous Breathing Trial Failure,</v>
      </c>
      <c r="M945" s="12" t="str">
        <f t="shared" si="97"/>
        <v>PI.IC.PU.180810.01</v>
      </c>
      <c r="N945" s="12"/>
      <c r="O945" s="12" t="str">
        <f t="shared" si="98"/>
        <v>PH.IC.PU.180810.01</v>
      </c>
      <c r="Q945" s="12" t="str">
        <f t="shared" si="99"/>
        <v>CL.IC.PU.180810.01</v>
      </c>
      <c r="R945" t="s">
        <v>1141</v>
      </c>
      <c r="S945">
        <v>538</v>
      </c>
    </row>
    <row r="946" spans="1:27" ht="15">
      <c r="A946" t="s">
        <v>7831</v>
      </c>
      <c r="C946" s="2" t="s">
        <v>5743</v>
      </c>
      <c r="D946" t="s">
        <v>945</v>
      </c>
      <c r="E946" s="2" t="s">
        <v>10093</v>
      </c>
      <c r="F946" t="s">
        <v>8682</v>
      </c>
      <c r="G946" t="s">
        <v>7589</v>
      </c>
      <c r="H946" s="22" t="s">
        <v>8048</v>
      </c>
      <c r="I946" t="s">
        <v>945</v>
      </c>
      <c r="J946" s="11" t="str">
        <f t="shared" si="95"/>
        <v>IC.PU.180811</v>
      </c>
      <c r="K946" s="2" t="s">
        <v>11324</v>
      </c>
      <c r="L946" t="str">
        <f t="shared" si="96"/>
        <v>SOB</v>
      </c>
      <c r="M946" s="12" t="str">
        <f t="shared" si="97"/>
        <v>PI.IC.PU.180811.01</v>
      </c>
      <c r="N946" s="12"/>
      <c r="O946" s="12" t="str">
        <f t="shared" si="98"/>
        <v>PH.IC.PU.180811.01</v>
      </c>
      <c r="Q946" s="12" t="str">
        <f t="shared" si="99"/>
        <v>CL.IC.PU.180811.01</v>
      </c>
      <c r="R946" t="s">
        <v>1141</v>
      </c>
      <c r="S946">
        <v>538</v>
      </c>
    </row>
    <row r="947" spans="1:27" ht="15">
      <c r="A947" t="s">
        <v>7831</v>
      </c>
      <c r="C947" s="2" t="s">
        <v>5743</v>
      </c>
      <c r="D947" t="s">
        <v>945</v>
      </c>
      <c r="E947" s="2" t="s">
        <v>10093</v>
      </c>
      <c r="F947" t="s">
        <v>8682</v>
      </c>
      <c r="G947" t="s">
        <v>8833</v>
      </c>
      <c r="H947" s="22" t="s">
        <v>11023</v>
      </c>
      <c r="I947" t="s">
        <v>945</v>
      </c>
      <c r="J947" s="11" t="str">
        <f t="shared" si="95"/>
        <v>IC.PU.180812</v>
      </c>
      <c r="K947" s="2" t="s">
        <v>11324</v>
      </c>
      <c r="L947" t="str">
        <f t="shared" si="96"/>
        <v>Spontaneous Breathing Trial Failure Diaphoresis</v>
      </c>
      <c r="M947" s="12" t="str">
        <f t="shared" si="97"/>
        <v>PI.IC.PU.180812.01</v>
      </c>
      <c r="N947" s="12"/>
      <c r="O947" s="12" t="str">
        <f t="shared" si="98"/>
        <v>PH.IC.PU.180812.01</v>
      </c>
      <c r="Q947" s="12" t="str">
        <f t="shared" si="99"/>
        <v>CL.IC.PU.180812.01</v>
      </c>
      <c r="R947" t="s">
        <v>1141</v>
      </c>
      <c r="S947">
        <v>538</v>
      </c>
    </row>
    <row r="948" spans="1:27" ht="15">
      <c r="A948" t="s">
        <v>7831</v>
      </c>
      <c r="C948" s="2" t="s">
        <v>5743</v>
      </c>
      <c r="D948" t="s">
        <v>945</v>
      </c>
      <c r="E948" s="2" t="s">
        <v>10093</v>
      </c>
      <c r="F948" t="s">
        <v>8682</v>
      </c>
      <c r="G948" t="s">
        <v>146</v>
      </c>
      <c r="H948" s="22" t="s">
        <v>8201</v>
      </c>
      <c r="I948" t="s">
        <v>945</v>
      </c>
      <c r="J948" s="11" t="str">
        <f t="shared" si="95"/>
        <v>IC.PU.180813</v>
      </c>
      <c r="K948" s="2" t="s">
        <v>11324</v>
      </c>
      <c r="L948" t="str">
        <f t="shared" si="96"/>
        <v>Spontaneous Breathing Trial Failure Restlessness/Agitation</v>
      </c>
      <c r="M948" s="12" t="str">
        <f t="shared" si="97"/>
        <v>PI.IC.PU.180813.01</v>
      </c>
      <c r="N948" s="12"/>
      <c r="O948" s="12" t="str">
        <f t="shared" si="98"/>
        <v>PH.IC.PU.180813.01</v>
      </c>
      <c r="Q948" s="12" t="str">
        <f t="shared" si="99"/>
        <v>CL.IC.PU.180813.01</v>
      </c>
      <c r="R948" t="s">
        <v>1141</v>
      </c>
      <c r="S948">
        <v>538</v>
      </c>
    </row>
    <row r="949" spans="1:27" ht="15">
      <c r="A949" t="s">
        <v>7831</v>
      </c>
      <c r="C949" s="2" t="s">
        <v>5743</v>
      </c>
      <c r="D949" t="s">
        <v>945</v>
      </c>
      <c r="E949" s="2" t="s">
        <v>10093</v>
      </c>
      <c r="F949" t="s">
        <v>8682</v>
      </c>
      <c r="G949" t="s">
        <v>8834</v>
      </c>
      <c r="H949" s="22" t="s">
        <v>9621</v>
      </c>
      <c r="I949" t="s">
        <v>945</v>
      </c>
      <c r="J949" s="11" t="str">
        <f t="shared" si="95"/>
        <v>IC.PU.180814</v>
      </c>
      <c r="K949" s="2" t="s">
        <v>11324</v>
      </c>
      <c r="L949" t="str">
        <f t="shared" si="96"/>
        <v>Spontaneous Breathing Trial Failure Increased Work of Breathing</v>
      </c>
      <c r="M949" s="12" t="str">
        <f t="shared" si="97"/>
        <v>PI.IC.PU.180814.01</v>
      </c>
      <c r="N949" s="12"/>
      <c r="O949" s="12" t="str">
        <f t="shared" si="98"/>
        <v>PH.IC.PU.180814.01</v>
      </c>
      <c r="Q949" s="12" t="str">
        <f t="shared" si="99"/>
        <v>CL.IC.PU.180814.01</v>
      </c>
      <c r="R949" t="s">
        <v>1141</v>
      </c>
      <c r="S949">
        <v>538</v>
      </c>
    </row>
    <row r="950" spans="1:27" ht="15">
      <c r="A950" t="s">
        <v>7831</v>
      </c>
      <c r="C950" s="2" t="s">
        <v>5743</v>
      </c>
      <c r="D950" t="s">
        <v>945</v>
      </c>
      <c r="E950" s="2" t="s">
        <v>10093</v>
      </c>
      <c r="F950" t="s">
        <v>8682</v>
      </c>
      <c r="G950" t="s">
        <v>8835</v>
      </c>
      <c r="H950" s="22" t="s">
        <v>6135</v>
      </c>
      <c r="I950" t="s">
        <v>945</v>
      </c>
      <c r="J950" s="11" t="str">
        <f t="shared" si="95"/>
        <v>IC.PU.180815</v>
      </c>
      <c r="K950" s="2" t="s">
        <v>11324</v>
      </c>
      <c r="L950" t="str">
        <f t="shared" si="96"/>
        <v>Spontaneous Breathing Trial Failure Decreased 02 Saturations</v>
      </c>
      <c r="M950" s="12" t="str">
        <f t="shared" si="97"/>
        <v>PI.IC.PU.180815.01</v>
      </c>
      <c r="N950" s="12"/>
      <c r="O950" s="12" t="str">
        <f t="shared" si="98"/>
        <v>PH.IC.PU.180815.01</v>
      </c>
      <c r="Q950" s="12" t="str">
        <f t="shared" si="99"/>
        <v>CL.IC.PU.180815.01</v>
      </c>
      <c r="R950" t="s">
        <v>1141</v>
      </c>
      <c r="S950">
        <v>538</v>
      </c>
    </row>
    <row r="951" spans="1:27" ht="15">
      <c r="A951" t="s">
        <v>7831</v>
      </c>
      <c r="C951" s="2" t="s">
        <v>5743</v>
      </c>
      <c r="D951" t="s">
        <v>945</v>
      </c>
      <c r="E951" s="2" t="s">
        <v>10093</v>
      </c>
      <c r="F951" t="s">
        <v>8682</v>
      </c>
      <c r="G951" t="s">
        <v>8836</v>
      </c>
      <c r="H951" s="22" t="s">
        <v>5740</v>
      </c>
      <c r="I951" t="s">
        <v>945</v>
      </c>
      <c r="J951" s="11" t="str">
        <f t="shared" si="95"/>
        <v>IC.PU.180816</v>
      </c>
      <c r="K951" s="2" t="s">
        <v>11324</v>
      </c>
      <c r="L951" t="str">
        <f t="shared" si="96"/>
        <v>Spontaneous Breathing Trial Failure High Respiratory Rate</v>
      </c>
      <c r="M951" s="12" t="str">
        <f t="shared" si="97"/>
        <v>PI.IC.PU.180816.01</v>
      </c>
      <c r="N951" s="12"/>
      <c r="O951" s="12" t="str">
        <f t="shared" si="98"/>
        <v>PH.IC.PU.180816.01</v>
      </c>
      <c r="Q951" s="12" t="str">
        <f t="shared" si="99"/>
        <v>CL.IC.PU.180816.01</v>
      </c>
      <c r="R951" t="s">
        <v>1141</v>
      </c>
      <c r="S951">
        <v>538</v>
      </c>
    </row>
    <row r="952" spans="1:27" ht="15">
      <c r="A952" t="s">
        <v>7831</v>
      </c>
      <c r="C952" s="2" t="s">
        <v>5743</v>
      </c>
      <c r="D952" t="s">
        <v>945</v>
      </c>
      <c r="E952" s="2" t="s">
        <v>10093</v>
      </c>
      <c r="F952" t="s">
        <v>8682</v>
      </c>
      <c r="G952" t="s">
        <v>8699</v>
      </c>
      <c r="H952" s="22" t="s">
        <v>1138</v>
      </c>
      <c r="I952" t="s">
        <v>945</v>
      </c>
      <c r="J952" s="11" t="str">
        <f t="shared" si="95"/>
        <v>IC.PU.180817</v>
      </c>
      <c r="K952" s="2" t="s">
        <v>11324</v>
      </c>
      <c r="L952" t="str">
        <f t="shared" si="96"/>
        <v>Spontaneous Breathing Trial Failure Increased Heart Rate,</v>
      </c>
      <c r="M952" s="12" t="str">
        <f t="shared" si="97"/>
        <v>PI.IC.PU.180817.01</v>
      </c>
      <c r="N952" s="12"/>
      <c r="O952" s="12" t="str">
        <f t="shared" si="98"/>
        <v>PH.IC.PU.180817.01</v>
      </c>
      <c r="Q952" s="12" t="str">
        <f t="shared" si="99"/>
        <v>CL.IC.PU.180817.01</v>
      </c>
      <c r="R952" t="s">
        <v>1141</v>
      </c>
      <c r="S952">
        <v>538</v>
      </c>
    </row>
    <row r="953" spans="1:27" ht="15">
      <c r="A953" t="s">
        <v>7831</v>
      </c>
      <c r="C953" s="2" t="s">
        <v>5743</v>
      </c>
      <c r="D953" t="s">
        <v>945</v>
      </c>
      <c r="E953" s="2" t="s">
        <v>10093</v>
      </c>
      <c r="F953" t="s">
        <v>8682</v>
      </c>
      <c r="G953" t="s">
        <v>8700</v>
      </c>
      <c r="H953" s="22" t="s">
        <v>965</v>
      </c>
      <c r="I953" t="s">
        <v>945</v>
      </c>
      <c r="J953" s="11" t="str">
        <f t="shared" si="95"/>
        <v>IC.PU.180818</v>
      </c>
      <c r="K953" s="2" t="s">
        <v>11324</v>
      </c>
      <c r="L953" t="str">
        <f t="shared" si="96"/>
        <v>Spontaneous Breathing Trial Failure Increase/Decrease BP</v>
      </c>
      <c r="M953" s="12" t="str">
        <f t="shared" si="97"/>
        <v>PI.IC.PU.180818.01</v>
      </c>
      <c r="N953" s="12"/>
      <c r="O953" s="12" t="str">
        <f t="shared" si="98"/>
        <v>PH.IC.PU.180818.01</v>
      </c>
      <c r="Q953" s="12" t="str">
        <f t="shared" si="99"/>
        <v>CL.IC.PU.180818.01</v>
      </c>
      <c r="R953" t="s">
        <v>1141</v>
      </c>
      <c r="S953">
        <v>538</v>
      </c>
    </row>
    <row r="954" spans="1:27" ht="15">
      <c r="A954" t="s">
        <v>7831</v>
      </c>
      <c r="C954" s="2" t="s">
        <v>5743</v>
      </c>
      <c r="D954" t="s">
        <v>945</v>
      </c>
      <c r="E954" s="2" t="s">
        <v>10093</v>
      </c>
      <c r="F954" t="s">
        <v>8682</v>
      </c>
      <c r="G954" t="s">
        <v>8843</v>
      </c>
      <c r="H954" s="22" t="s">
        <v>967</v>
      </c>
      <c r="I954" t="s">
        <v>945</v>
      </c>
      <c r="J954" s="11" t="str">
        <f t="shared" si="95"/>
        <v>IC.PU.180819</v>
      </c>
      <c r="K954" s="2" t="s">
        <v>11324</v>
      </c>
      <c r="L954" t="str">
        <f t="shared" si="96"/>
        <v>Spontaneous Breathing Trial Failure Increased ETC02,</v>
      </c>
      <c r="M954" s="12" t="str">
        <f t="shared" si="97"/>
        <v>PI.IC.PU.180819.01</v>
      </c>
      <c r="N954" s="12"/>
      <c r="O954" s="12" t="str">
        <f t="shared" si="98"/>
        <v>PH.IC.PU.180819.01</v>
      </c>
      <c r="Q954" s="12" t="str">
        <f t="shared" si="99"/>
        <v>CL.IC.PU.180819.01</v>
      </c>
      <c r="R954" t="s">
        <v>1141</v>
      </c>
      <c r="S954">
        <v>538</v>
      </c>
    </row>
    <row r="955" spans="1:27" ht="15">
      <c r="A955" t="s">
        <v>7831</v>
      </c>
      <c r="C955" s="2" t="s">
        <v>5743</v>
      </c>
      <c r="D955" t="s">
        <v>945</v>
      </c>
      <c r="E955" s="2" t="s">
        <v>10093</v>
      </c>
      <c r="F955" t="s">
        <v>8682</v>
      </c>
      <c r="G955" t="s">
        <v>8844</v>
      </c>
      <c r="H955" s="22" t="s">
        <v>6396</v>
      </c>
      <c r="I955" t="s">
        <v>945</v>
      </c>
      <c r="J955" s="11" t="str">
        <f t="shared" si="95"/>
        <v>IC.PU.180820</v>
      </c>
      <c r="K955" s="2" t="s">
        <v>11324</v>
      </c>
      <c r="L955" t="str">
        <f t="shared" si="96"/>
        <v xml:space="preserve">Spontaneous Breathing Trial Failure Other: </v>
      </c>
      <c r="M955" s="12" t="str">
        <f t="shared" si="97"/>
        <v>PI.IC.PU.180820.01</v>
      </c>
      <c r="N955" s="12"/>
      <c r="O955" s="12" t="str">
        <f t="shared" si="98"/>
        <v>PH.IC.PU.180820.01</v>
      </c>
      <c r="Q955" s="12" t="str">
        <f t="shared" si="99"/>
        <v>CL.IC.PU.180820.01</v>
      </c>
      <c r="R955" t="s">
        <v>1141</v>
      </c>
      <c r="S955">
        <v>538</v>
      </c>
    </row>
    <row r="956" spans="1:27" ht="15">
      <c r="A956" t="s">
        <v>7831</v>
      </c>
      <c r="B956" s="93" t="s">
        <v>177</v>
      </c>
      <c r="C956" s="68" t="s">
        <v>11482</v>
      </c>
      <c r="D956" t="s">
        <v>178</v>
      </c>
      <c r="E956" s="68" t="s">
        <v>71</v>
      </c>
      <c r="F956" s="38" t="s">
        <v>178</v>
      </c>
      <c r="G956" s="94" t="s">
        <v>179</v>
      </c>
      <c r="H956" s="68" t="s">
        <v>1396</v>
      </c>
      <c r="J956" s="11" t="str">
        <f t="shared" si="95"/>
        <v>IC.PU.180901</v>
      </c>
      <c r="K956" s="68" t="s">
        <v>1396</v>
      </c>
      <c r="L956" t="str">
        <f t="shared" ref="L956:L963" si="100">G956</f>
        <v>Patient being tube fed</v>
      </c>
      <c r="M956" s="12" t="str">
        <f t="shared" ref="M956:M963" si="101">CONCATENATE("PI.",J956,".",K956)</f>
        <v>PI.IC.PU.180901.01</v>
      </c>
      <c r="N956" s="12"/>
      <c r="O956" s="12" t="str">
        <f t="shared" ref="O956:O963" si="102">CONCATENATE("PH.",J956,".",K956)</f>
        <v>PH.IC.PU.180901.01</v>
      </c>
      <c r="Q956" s="12" t="str">
        <f t="shared" ref="Q956:Q963" si="103">CONCATENATE("CL.",J956,".",K956)</f>
        <v>CL.IC.PU.180901.01</v>
      </c>
      <c r="R956" t="s">
        <v>76</v>
      </c>
      <c r="S956" t="s">
        <v>76</v>
      </c>
      <c r="Z956" t="s">
        <v>73</v>
      </c>
      <c r="AA956">
        <v>1151</v>
      </c>
    </row>
    <row r="957" spans="1:27" ht="15">
      <c r="A957" t="s">
        <v>7831</v>
      </c>
      <c r="C957" s="68" t="s">
        <v>11482</v>
      </c>
      <c r="E957" s="68" t="s">
        <v>71</v>
      </c>
      <c r="F957" s="38" t="s">
        <v>178</v>
      </c>
      <c r="G957" s="94" t="s">
        <v>85</v>
      </c>
      <c r="H957" s="68" t="s">
        <v>1398</v>
      </c>
      <c r="J957" s="11" t="str">
        <f t="shared" si="95"/>
        <v>IC.PU.180902</v>
      </c>
      <c r="K957" s="68" t="s">
        <v>1396</v>
      </c>
      <c r="L957" t="str">
        <f t="shared" si="100"/>
        <v>Patient on anti-ulcer drug</v>
      </c>
      <c r="M957" s="12" t="str">
        <f t="shared" si="101"/>
        <v>PI.IC.PU.180902.01</v>
      </c>
      <c r="N957" s="12"/>
      <c r="O957" s="12" t="str">
        <f t="shared" si="102"/>
        <v>PH.IC.PU.180902.01</v>
      </c>
      <c r="Q957" s="12" t="str">
        <f t="shared" si="103"/>
        <v>CL.IC.PU.180902.01</v>
      </c>
      <c r="R957" t="s">
        <v>76</v>
      </c>
      <c r="S957" t="s">
        <v>76</v>
      </c>
      <c r="Z957" t="s">
        <v>73</v>
      </c>
      <c r="AA957">
        <v>1151</v>
      </c>
    </row>
    <row r="958" spans="1:27" ht="26.25">
      <c r="A958" t="s">
        <v>7831</v>
      </c>
      <c r="C958" s="68" t="s">
        <v>11482</v>
      </c>
      <c r="E958" s="68" t="s">
        <v>71</v>
      </c>
      <c r="F958" s="38" t="s">
        <v>178</v>
      </c>
      <c r="G958" s="94" t="s">
        <v>63</v>
      </c>
      <c r="H958" s="68" t="s">
        <v>1400</v>
      </c>
      <c r="J958" s="11" t="str">
        <f t="shared" si="95"/>
        <v>IC.PU.180903</v>
      </c>
      <c r="K958" s="68" t="s">
        <v>1396</v>
      </c>
      <c r="L958" t="str">
        <f t="shared" si="100"/>
        <v>Contraindication to GI prophylaxis</v>
      </c>
      <c r="M958" s="12" t="str">
        <f t="shared" si="101"/>
        <v>PI.IC.PU.180903.01</v>
      </c>
      <c r="N958" s="12"/>
      <c r="O958" s="12" t="str">
        <f t="shared" si="102"/>
        <v>PH.IC.PU.180903.01</v>
      </c>
      <c r="Q958" s="12" t="str">
        <f t="shared" si="103"/>
        <v>CL.IC.PU.180903.01</v>
      </c>
      <c r="R958" t="s">
        <v>76</v>
      </c>
      <c r="S958" t="s">
        <v>76</v>
      </c>
      <c r="Z958" t="s">
        <v>73</v>
      </c>
      <c r="AA958">
        <v>1151</v>
      </c>
    </row>
    <row r="959" spans="1:27" ht="26.25">
      <c r="A959" t="s">
        <v>7831</v>
      </c>
      <c r="C959" s="68" t="s">
        <v>11482</v>
      </c>
      <c r="E959" s="68" t="s">
        <v>71</v>
      </c>
      <c r="F959" s="38" t="s">
        <v>178</v>
      </c>
      <c r="G959" s="94" t="s">
        <v>64</v>
      </c>
      <c r="H959" s="68" t="s">
        <v>1402</v>
      </c>
      <c r="J959" s="11" t="str">
        <f t="shared" si="95"/>
        <v>IC.PU.180904</v>
      </c>
      <c r="K959" s="68" t="s">
        <v>1396</v>
      </c>
      <c r="L959" t="str">
        <f t="shared" si="100"/>
        <v>Physician contacted GI prophylaxis order</v>
      </c>
      <c r="M959" s="12" t="str">
        <f t="shared" si="101"/>
        <v>PI.IC.PU.180904.01</v>
      </c>
      <c r="N959" s="12"/>
      <c r="O959" s="12" t="str">
        <f t="shared" si="102"/>
        <v>PH.IC.PU.180904.01</v>
      </c>
      <c r="Q959" s="12" t="str">
        <f t="shared" si="103"/>
        <v>CL.IC.PU.180904.01</v>
      </c>
      <c r="R959" t="s">
        <v>76</v>
      </c>
      <c r="S959" t="s">
        <v>76</v>
      </c>
      <c r="Z959" t="s">
        <v>73</v>
      </c>
      <c r="AA959">
        <v>1151</v>
      </c>
    </row>
    <row r="960" spans="1:27" ht="15">
      <c r="A960" t="s">
        <v>7831</v>
      </c>
      <c r="C960" s="68" t="s">
        <v>11482</v>
      </c>
      <c r="D960" t="s">
        <v>65</v>
      </c>
      <c r="E960" s="68" t="s">
        <v>72</v>
      </c>
      <c r="F960" s="38" t="s">
        <v>66</v>
      </c>
      <c r="G960" s="94" t="s">
        <v>67</v>
      </c>
      <c r="H960" s="68" t="s">
        <v>1396</v>
      </c>
      <c r="J960" s="11" t="str">
        <f t="shared" si="95"/>
        <v>IC.PU.181001</v>
      </c>
      <c r="K960" s="68" t="s">
        <v>1396</v>
      </c>
      <c r="L960" t="str">
        <f t="shared" si="100"/>
        <v>Patient on anticoagulants</v>
      </c>
      <c r="M960" s="12" t="str">
        <f t="shared" si="101"/>
        <v>PI.IC.PU.181001.01</v>
      </c>
      <c r="N960" s="12"/>
      <c r="O960" s="12" t="str">
        <f t="shared" si="102"/>
        <v>PH.IC.PU.181001.01</v>
      </c>
      <c r="Q960" s="12" t="str">
        <f t="shared" si="103"/>
        <v>CL.IC.PU.181001.01</v>
      </c>
      <c r="R960" t="s">
        <v>76</v>
      </c>
      <c r="S960" t="s">
        <v>76</v>
      </c>
      <c r="Z960" t="s">
        <v>73</v>
      </c>
      <c r="AA960">
        <v>1151</v>
      </c>
    </row>
    <row r="961" spans="1:27" ht="15">
      <c r="A961" t="s">
        <v>7831</v>
      </c>
      <c r="C961" s="68" t="s">
        <v>11482</v>
      </c>
      <c r="E961" s="68" t="s">
        <v>72</v>
      </c>
      <c r="F961" s="38" t="s">
        <v>66</v>
      </c>
      <c r="G961" s="94" t="s">
        <v>68</v>
      </c>
      <c r="H961" s="68" t="s">
        <v>1398</v>
      </c>
      <c r="J961" s="11" t="str">
        <f t="shared" si="95"/>
        <v>IC.PU.181002</v>
      </c>
      <c r="K961" s="68" t="s">
        <v>1396</v>
      </c>
      <c r="L961" t="str">
        <f t="shared" si="100"/>
        <v>Patient on SCD's or TED's</v>
      </c>
      <c r="M961" s="12" t="str">
        <f t="shared" si="101"/>
        <v>PI.IC.PU.181002.01</v>
      </c>
      <c r="N961" s="12"/>
      <c r="O961" s="12" t="str">
        <f t="shared" si="102"/>
        <v>PH.IC.PU.181002.01</v>
      </c>
      <c r="Q961" s="12" t="str">
        <f t="shared" si="103"/>
        <v>CL.IC.PU.181002.01</v>
      </c>
      <c r="R961" t="s">
        <v>76</v>
      </c>
      <c r="S961" t="s">
        <v>76</v>
      </c>
      <c r="Z961" t="s">
        <v>73</v>
      </c>
      <c r="AA961">
        <v>1151</v>
      </c>
    </row>
    <row r="962" spans="1:27" ht="26.25">
      <c r="A962" t="s">
        <v>7831</v>
      </c>
      <c r="C962" s="68" t="s">
        <v>11482</v>
      </c>
      <c r="E962" s="68" t="s">
        <v>72</v>
      </c>
      <c r="F962" s="38" t="s">
        <v>66</v>
      </c>
      <c r="G962" s="94" t="s">
        <v>69</v>
      </c>
      <c r="H962" s="68" t="s">
        <v>1400</v>
      </c>
      <c r="J962" s="11" t="str">
        <f t="shared" si="95"/>
        <v>IC.PU.181003</v>
      </c>
      <c r="K962" s="68" t="s">
        <v>1396</v>
      </c>
      <c r="L962" t="str">
        <f t="shared" si="100"/>
        <v>Contraindication to thrombosis prophylaxis</v>
      </c>
      <c r="M962" s="12" t="str">
        <f t="shared" si="101"/>
        <v>PI.IC.PU.181003.01</v>
      </c>
      <c r="N962" s="12"/>
      <c r="O962" s="12" t="str">
        <f t="shared" si="102"/>
        <v>PH.IC.PU.181003.01</v>
      </c>
      <c r="Q962" s="12" t="str">
        <f t="shared" si="103"/>
        <v>CL.IC.PU.181003.01</v>
      </c>
      <c r="R962" t="s">
        <v>76</v>
      </c>
      <c r="S962" t="s">
        <v>76</v>
      </c>
      <c r="Z962" t="s">
        <v>73</v>
      </c>
      <c r="AA962">
        <v>1151</v>
      </c>
    </row>
    <row r="963" spans="1:27" ht="26.25">
      <c r="A963" t="s">
        <v>7831</v>
      </c>
      <c r="C963" s="68" t="s">
        <v>11482</v>
      </c>
      <c r="E963" s="68" t="s">
        <v>72</v>
      </c>
      <c r="F963" s="38" t="s">
        <v>66</v>
      </c>
      <c r="G963" s="94" t="s">
        <v>70</v>
      </c>
      <c r="H963" s="68" t="s">
        <v>1402</v>
      </c>
      <c r="J963" s="11" t="str">
        <f t="shared" si="95"/>
        <v>IC.PU.181004</v>
      </c>
      <c r="K963" s="68" t="s">
        <v>1396</v>
      </c>
      <c r="L963" t="str">
        <f t="shared" si="100"/>
        <v>Physician contacted DVTI prophylaxis order</v>
      </c>
      <c r="M963" s="12" t="str">
        <f t="shared" si="101"/>
        <v>PI.IC.PU.181004.01</v>
      </c>
      <c r="N963" s="12"/>
      <c r="O963" s="12" t="str">
        <f t="shared" si="102"/>
        <v>PH.IC.PU.181004.01</v>
      </c>
      <c r="Q963" s="12" t="str">
        <f t="shared" si="103"/>
        <v>CL.IC.PU.181004.01</v>
      </c>
      <c r="R963" t="s">
        <v>76</v>
      </c>
      <c r="S963" t="s">
        <v>76</v>
      </c>
      <c r="Z963" t="s">
        <v>73</v>
      </c>
      <c r="AA963">
        <v>1151</v>
      </c>
    </row>
    <row r="964" spans="1:27" ht="15">
      <c r="A964" t="s">
        <v>7831</v>
      </c>
      <c r="B964" t="s">
        <v>8845</v>
      </c>
      <c r="C964" s="2" t="s">
        <v>10174</v>
      </c>
      <c r="D964" t="s">
        <v>8846</v>
      </c>
      <c r="E964" s="2" t="s">
        <v>11324</v>
      </c>
      <c r="F964" t="s">
        <v>8707</v>
      </c>
      <c r="G964" t="s">
        <v>8708</v>
      </c>
      <c r="H964" s="22" t="s">
        <v>1396</v>
      </c>
      <c r="I964" t="s">
        <v>7287</v>
      </c>
      <c r="J964" s="11" t="str">
        <f t="shared" si="95"/>
        <v>IC.PU.190101</v>
      </c>
      <c r="K964" s="2" t="s">
        <v>11324</v>
      </c>
      <c r="L964" t="str">
        <f t="shared" si="96"/>
        <v>Ventilator settings match order</v>
      </c>
      <c r="M964" s="12" t="str">
        <f t="shared" si="97"/>
        <v>PI.IC.PU.190101.01</v>
      </c>
      <c r="N964" s="12"/>
      <c r="O964" s="12" t="str">
        <f t="shared" si="98"/>
        <v>PH.IC.PU.190101.01</v>
      </c>
      <c r="Q964" s="12" t="str">
        <f t="shared" si="99"/>
        <v>CL.IC.PU.190101.01</v>
      </c>
      <c r="Z964" t="s">
        <v>73</v>
      </c>
      <c r="AA964">
        <v>1151</v>
      </c>
    </row>
    <row r="965" spans="1:27" ht="15">
      <c r="A965" t="s">
        <v>7831</v>
      </c>
      <c r="C965" s="2" t="s">
        <v>967</v>
      </c>
      <c r="E965" s="2" t="s">
        <v>11324</v>
      </c>
      <c r="F965" t="s">
        <v>8707</v>
      </c>
      <c r="G965" t="s">
        <v>8711</v>
      </c>
      <c r="H965" s="22" t="s">
        <v>9640</v>
      </c>
      <c r="I965" t="s">
        <v>8712</v>
      </c>
      <c r="J965" s="11" t="str">
        <f t="shared" si="95"/>
        <v>IC.PU.190103</v>
      </c>
      <c r="K965" s="2" t="s">
        <v>11324</v>
      </c>
      <c r="L965" t="str">
        <f t="shared" si="96"/>
        <v>Settings changed per order</v>
      </c>
      <c r="M965" s="12" t="str">
        <f t="shared" si="97"/>
        <v>PI.IC.PU.190103.01</v>
      </c>
      <c r="N965" s="12"/>
      <c r="O965" s="12" t="str">
        <f t="shared" si="98"/>
        <v>PH.IC.PU.190103.01</v>
      </c>
      <c r="Q965" s="12" t="str">
        <f t="shared" si="99"/>
        <v>CL.IC.PU.190103.01</v>
      </c>
      <c r="Z965" t="s">
        <v>73</v>
      </c>
      <c r="AA965">
        <v>1151</v>
      </c>
    </row>
    <row r="966" spans="1:27" ht="15">
      <c r="A966" t="s">
        <v>7831</v>
      </c>
      <c r="B966" t="s">
        <v>11571</v>
      </c>
      <c r="C966" s="2" t="s">
        <v>11572</v>
      </c>
      <c r="D966" t="s">
        <v>8290</v>
      </c>
      <c r="E966" s="2" t="s">
        <v>919</v>
      </c>
      <c r="F966" t="s">
        <v>11589</v>
      </c>
      <c r="G966" t="s">
        <v>2790</v>
      </c>
      <c r="H966" s="22" t="s">
        <v>1396</v>
      </c>
      <c r="I966" t="s">
        <v>2790</v>
      </c>
      <c r="J966" s="11" t="str">
        <f t="shared" si="95"/>
        <v>IC.PU.200101</v>
      </c>
      <c r="K966" s="2" t="s">
        <v>919</v>
      </c>
      <c r="L966" t="str">
        <f t="shared" si="96"/>
        <v>Absent</v>
      </c>
      <c r="M966" s="12" t="str">
        <f t="shared" si="97"/>
        <v>PI.IC.PU.200101.01</v>
      </c>
      <c r="N966" s="12"/>
      <c r="O966" s="12" t="str">
        <f t="shared" si="98"/>
        <v>PH.IC.PU.200101.01</v>
      </c>
      <c r="Q966" s="12" t="str">
        <f t="shared" si="99"/>
        <v>CL.IC.PU.200101.01</v>
      </c>
      <c r="X966" t="s">
        <v>11590</v>
      </c>
      <c r="Y966">
        <v>1056</v>
      </c>
    </row>
    <row r="967" spans="1:27" ht="15">
      <c r="A967" t="s">
        <v>7831</v>
      </c>
      <c r="C967" s="2" t="s">
        <v>11572</v>
      </c>
      <c r="E967" s="2" t="s">
        <v>919</v>
      </c>
      <c r="F967" t="s">
        <v>11589</v>
      </c>
      <c r="G967" t="s">
        <v>2789</v>
      </c>
      <c r="H967" s="22" t="s">
        <v>1398</v>
      </c>
      <c r="I967" t="s">
        <v>2789</v>
      </c>
      <c r="J967" s="11" t="str">
        <f t="shared" si="95"/>
        <v>IC.PU.200102</v>
      </c>
      <c r="K967" s="2" t="s">
        <v>919</v>
      </c>
      <c r="L967" t="str">
        <f t="shared" si="96"/>
        <v>Present</v>
      </c>
      <c r="M967" s="12" t="str">
        <f t="shared" si="97"/>
        <v>PI.IC.PU.200102.01</v>
      </c>
      <c r="N967" s="12"/>
      <c r="O967" s="12" t="str">
        <f t="shared" si="98"/>
        <v>PH.IC.PU.200102.01</v>
      </c>
      <c r="Q967" s="12" t="str">
        <f t="shared" si="99"/>
        <v>CL.IC.PU.200102.01</v>
      </c>
      <c r="X967" t="s">
        <v>11590</v>
      </c>
      <c r="Y967">
        <v>1056</v>
      </c>
    </row>
    <row r="968" spans="1:27" ht="15">
      <c r="A968" t="s">
        <v>7831</v>
      </c>
      <c r="C968" s="2" t="s">
        <v>11572</v>
      </c>
      <c r="E968" s="2" t="s">
        <v>919</v>
      </c>
      <c r="F968" t="s">
        <v>11589</v>
      </c>
      <c r="G968" t="s">
        <v>2407</v>
      </c>
      <c r="H968" s="22" t="s">
        <v>1400</v>
      </c>
      <c r="I968" t="s">
        <v>2407</v>
      </c>
      <c r="J968" s="11" t="str">
        <f t="shared" si="95"/>
        <v>IC.PU.200103</v>
      </c>
      <c r="K968" s="2" t="s">
        <v>919</v>
      </c>
      <c r="L968" t="str">
        <f t="shared" si="96"/>
        <v>Intermittent</v>
      </c>
      <c r="M968" s="12" t="str">
        <f t="shared" si="97"/>
        <v>PI.IC.PU.200103.01</v>
      </c>
      <c r="N968" s="12"/>
      <c r="O968" s="12" t="str">
        <f t="shared" si="98"/>
        <v>PH.IC.PU.200103.01</v>
      </c>
      <c r="Q968" s="12" t="str">
        <f t="shared" si="99"/>
        <v>CL.IC.PU.200103.01</v>
      </c>
      <c r="X968" t="s">
        <v>11590</v>
      </c>
      <c r="Y968">
        <v>1056</v>
      </c>
    </row>
    <row r="969" spans="1:27" ht="15">
      <c r="A969" t="s">
        <v>7831</v>
      </c>
      <c r="C969" s="2" t="s">
        <v>11572</v>
      </c>
      <c r="D969" t="s">
        <v>6400</v>
      </c>
      <c r="E969" s="2" t="s">
        <v>918</v>
      </c>
      <c r="F969" t="s">
        <v>11588</v>
      </c>
      <c r="G969" t="s">
        <v>8015</v>
      </c>
      <c r="H969" s="22" t="s">
        <v>1396</v>
      </c>
      <c r="I969" t="s">
        <v>8016</v>
      </c>
      <c r="J969" s="11" t="str">
        <f t="shared" si="95"/>
        <v>IC.PU.200201</v>
      </c>
      <c r="K969" s="2" t="s">
        <v>919</v>
      </c>
      <c r="L969" t="str">
        <f t="shared" si="96"/>
        <v>Bright red blood drainage</v>
      </c>
      <c r="M969" s="12" t="str">
        <f t="shared" si="97"/>
        <v>PI.IC.PU.200201.01</v>
      </c>
      <c r="N969" s="12"/>
      <c r="O969" s="12" t="str">
        <f t="shared" si="98"/>
        <v>PH.IC.PU.200201.01</v>
      </c>
      <c r="Q969" s="12" t="str">
        <f t="shared" si="99"/>
        <v>CL.IC.PU.200201.01</v>
      </c>
      <c r="X969" t="s">
        <v>11590</v>
      </c>
      <c r="Y969">
        <v>1056</v>
      </c>
    </row>
    <row r="970" spans="1:27" ht="15">
      <c r="A970" t="s">
        <v>7831</v>
      </c>
      <c r="C970" s="2" t="s">
        <v>11572</v>
      </c>
      <c r="E970" s="2" t="s">
        <v>918</v>
      </c>
      <c r="F970" t="s">
        <v>11588</v>
      </c>
      <c r="G970" t="s">
        <v>8017</v>
      </c>
      <c r="H970" s="22" t="s">
        <v>1398</v>
      </c>
      <c r="I970" t="s">
        <v>8018</v>
      </c>
      <c r="J970" s="11" t="str">
        <f t="shared" si="95"/>
        <v>IC.PU.200202</v>
      </c>
      <c r="K970" s="2" t="s">
        <v>919</v>
      </c>
      <c r="L970" t="str">
        <f t="shared" si="96"/>
        <v>Dark red blood drainage</v>
      </c>
      <c r="M970" s="12" t="str">
        <f t="shared" si="97"/>
        <v>PI.IC.PU.200202.01</v>
      </c>
      <c r="N970" s="12"/>
      <c r="O970" s="12" t="str">
        <f t="shared" si="98"/>
        <v>PH.IC.PU.200202.01</v>
      </c>
      <c r="Q970" s="12" t="str">
        <f t="shared" si="99"/>
        <v>CL.IC.PU.200202.01</v>
      </c>
      <c r="X970" t="s">
        <v>11590</v>
      </c>
      <c r="Y970">
        <v>1056</v>
      </c>
    </row>
    <row r="971" spans="1:27" ht="15">
      <c r="A971" t="s">
        <v>7831</v>
      </c>
      <c r="C971" s="2" t="s">
        <v>11572</v>
      </c>
      <c r="E971" s="2" t="s">
        <v>918</v>
      </c>
      <c r="F971" t="s">
        <v>11588</v>
      </c>
      <c r="G971" t="s">
        <v>5461</v>
      </c>
      <c r="H971" s="22" t="s">
        <v>1400</v>
      </c>
      <c r="I971" t="s">
        <v>1643</v>
      </c>
      <c r="J971" s="11" t="str">
        <f t="shared" si="95"/>
        <v>IC.PU.200203</v>
      </c>
      <c r="K971" s="2" t="s">
        <v>919</v>
      </c>
      <c r="L971" t="str">
        <f t="shared" si="96"/>
        <v>Purulent drainage</v>
      </c>
      <c r="M971" s="12" t="str">
        <f t="shared" si="97"/>
        <v>PI.IC.PU.200203.01</v>
      </c>
      <c r="N971" s="12"/>
      <c r="O971" s="12" t="str">
        <f t="shared" si="98"/>
        <v>PH.IC.PU.200203.01</v>
      </c>
      <c r="Q971" s="12" t="str">
        <f t="shared" si="99"/>
        <v>CL.IC.PU.200203.01</v>
      </c>
      <c r="X971" t="s">
        <v>11590</v>
      </c>
      <c r="Y971">
        <v>1056</v>
      </c>
    </row>
    <row r="972" spans="1:27" ht="15">
      <c r="A972" t="s">
        <v>7831</v>
      </c>
      <c r="C972" s="2" t="s">
        <v>11572</v>
      </c>
      <c r="E972" s="2" t="s">
        <v>918</v>
      </c>
      <c r="F972" t="s">
        <v>11588</v>
      </c>
      <c r="G972" t="s">
        <v>137</v>
      </c>
      <c r="H972" s="22" t="s">
        <v>1402</v>
      </c>
      <c r="I972" t="s">
        <v>1635</v>
      </c>
      <c r="J972" s="11" t="str">
        <f t="shared" si="95"/>
        <v>IC.PU.200204</v>
      </c>
      <c r="K972" s="2" t="s">
        <v>919</v>
      </c>
      <c r="L972" t="str">
        <f t="shared" si="96"/>
        <v>Serosanguineous drainage</v>
      </c>
      <c r="M972" s="12" t="str">
        <f t="shared" si="97"/>
        <v>PI.IC.PU.200204.01</v>
      </c>
      <c r="N972" s="12"/>
      <c r="O972" s="12" t="str">
        <f t="shared" si="98"/>
        <v>PH.IC.PU.200204.01</v>
      </c>
      <c r="Q972" s="12" t="str">
        <f t="shared" si="99"/>
        <v>CL.IC.PU.200204.01</v>
      </c>
      <c r="X972" t="s">
        <v>11590</v>
      </c>
      <c r="Y972">
        <v>1056</v>
      </c>
    </row>
    <row r="973" spans="1:27" ht="15">
      <c r="A973" t="s">
        <v>7831</v>
      </c>
      <c r="C973" s="2" t="s">
        <v>11572</v>
      </c>
      <c r="E973" s="2" t="s">
        <v>918</v>
      </c>
      <c r="F973" t="s">
        <v>11588</v>
      </c>
      <c r="G973" t="s">
        <v>6319</v>
      </c>
      <c r="H973" s="22" t="s">
        <v>1404</v>
      </c>
      <c r="I973" t="s">
        <v>1637</v>
      </c>
      <c r="J973" s="11" t="str">
        <f t="shared" si="95"/>
        <v>IC.PU.200205</v>
      </c>
      <c r="K973" s="2" t="s">
        <v>919</v>
      </c>
      <c r="L973" t="str">
        <f t="shared" si="96"/>
        <v>Serous drainage</v>
      </c>
      <c r="M973" s="12" t="str">
        <f t="shared" si="97"/>
        <v>PI.IC.PU.200205.01</v>
      </c>
      <c r="N973" s="12"/>
      <c r="O973" s="12" t="str">
        <f t="shared" si="98"/>
        <v>PH.IC.PU.200205.01</v>
      </c>
      <c r="Q973" s="12" t="str">
        <f t="shared" si="99"/>
        <v>CL.IC.PU.200205.01</v>
      </c>
      <c r="X973" t="s">
        <v>11590</v>
      </c>
      <c r="Y973">
        <v>1056</v>
      </c>
    </row>
    <row r="974" spans="1:27" ht="15">
      <c r="A974" t="s">
        <v>7831</v>
      </c>
      <c r="C974" s="2" t="s">
        <v>11572</v>
      </c>
      <c r="E974" s="2" t="s">
        <v>918</v>
      </c>
      <c r="F974" t="s">
        <v>11588</v>
      </c>
      <c r="G974" t="s">
        <v>2892</v>
      </c>
      <c r="H974" s="22" t="s">
        <v>1406</v>
      </c>
      <c r="I974" t="s">
        <v>2892</v>
      </c>
      <c r="J974" s="11" t="str">
        <f t="shared" si="95"/>
        <v>IC.PU.200206</v>
      </c>
      <c r="K974" s="2" t="s">
        <v>919</v>
      </c>
      <c r="L974" t="str">
        <f t="shared" si="96"/>
        <v>Clots</v>
      </c>
      <c r="M974" s="12" t="str">
        <f t="shared" si="97"/>
        <v>PI.IC.PU.200206.01</v>
      </c>
      <c r="N974" s="12"/>
      <c r="O974" s="12" t="str">
        <f t="shared" si="98"/>
        <v>PH.IC.PU.200206.01</v>
      </c>
      <c r="Q974" s="12" t="str">
        <f t="shared" si="99"/>
        <v>CL.IC.PU.200206.01</v>
      </c>
      <c r="X974" t="s">
        <v>11590</v>
      </c>
      <c r="Y974">
        <v>1056</v>
      </c>
    </row>
    <row r="975" spans="1:27" ht="15">
      <c r="A975" t="s">
        <v>7831</v>
      </c>
      <c r="C975" s="2" t="s">
        <v>11572</v>
      </c>
      <c r="E975" s="2" t="s">
        <v>918</v>
      </c>
      <c r="F975" t="s">
        <v>11588</v>
      </c>
      <c r="G975" t="s">
        <v>2971</v>
      </c>
      <c r="H975" s="22" t="s">
        <v>1419</v>
      </c>
      <c r="I975" t="s">
        <v>930</v>
      </c>
      <c r="J975" s="11" t="str">
        <f t="shared" si="95"/>
        <v>IC.PU.200207</v>
      </c>
      <c r="K975" s="2" t="s">
        <v>919</v>
      </c>
      <c r="L975" t="str">
        <f t="shared" si="96"/>
        <v>Other: specify</v>
      </c>
      <c r="M975" s="12" t="str">
        <f t="shared" si="97"/>
        <v>PI.IC.PU.200207.01</v>
      </c>
      <c r="N975" s="12"/>
      <c r="O975" s="12" t="str">
        <f t="shared" si="98"/>
        <v>PH.IC.PU.200207.01</v>
      </c>
      <c r="Q975" s="12" t="str">
        <f t="shared" si="99"/>
        <v>CL.IC.PU.200207.01</v>
      </c>
      <c r="X975" t="s">
        <v>11590</v>
      </c>
      <c r="Y975">
        <v>1056</v>
      </c>
    </row>
    <row r="976" spans="1:27" ht="15">
      <c r="A976" t="s">
        <v>7831</v>
      </c>
      <c r="C976" s="2" t="s">
        <v>11572</v>
      </c>
      <c r="E976" s="2" t="s">
        <v>918</v>
      </c>
      <c r="F976" t="s">
        <v>11588</v>
      </c>
      <c r="G976" t="s">
        <v>8019</v>
      </c>
      <c r="H976" s="22" t="s">
        <v>10093</v>
      </c>
      <c r="I976" t="s">
        <v>8020</v>
      </c>
      <c r="J976" s="11" t="str">
        <f t="shared" si="95"/>
        <v>IC.PU.200208</v>
      </c>
      <c r="K976" s="2" t="s">
        <v>919</v>
      </c>
      <c r="L976" t="str">
        <f t="shared" si="96"/>
        <v>No Drainage</v>
      </c>
      <c r="M976" s="12" t="str">
        <f t="shared" si="97"/>
        <v>PI.IC.PU.200208.01</v>
      </c>
      <c r="N976" s="12"/>
      <c r="O976" s="12" t="str">
        <f t="shared" si="98"/>
        <v>PH.IC.PU.200208.01</v>
      </c>
      <c r="Q976" s="12" t="str">
        <f t="shared" si="99"/>
        <v>CL.IC.PU.200208.01</v>
      </c>
      <c r="X976" t="s">
        <v>11590</v>
      </c>
      <c r="Y976">
        <v>1056</v>
      </c>
    </row>
    <row r="977" spans="1:25" ht="15">
      <c r="A977" t="s">
        <v>7831</v>
      </c>
      <c r="C977" s="2" t="s">
        <v>11572</v>
      </c>
      <c r="D977" t="s">
        <v>8021</v>
      </c>
      <c r="E977" s="2" t="s">
        <v>925</v>
      </c>
      <c r="F977" t="s">
        <v>11587</v>
      </c>
      <c r="G977" t="s">
        <v>8023</v>
      </c>
      <c r="H977" s="22" t="s">
        <v>1396</v>
      </c>
      <c r="I977" t="s">
        <v>8024</v>
      </c>
      <c r="J977" s="11" t="str">
        <f t="shared" si="95"/>
        <v>IC.PU.200301</v>
      </c>
      <c r="K977" s="2" t="s">
        <v>919</v>
      </c>
      <c r="L977" t="str">
        <f t="shared" si="96"/>
        <v>Date Changed: specify</v>
      </c>
      <c r="M977" s="12" t="str">
        <f t="shared" si="97"/>
        <v>PI.IC.PU.200301.01</v>
      </c>
      <c r="N977" s="12"/>
      <c r="O977" s="12" t="str">
        <f t="shared" si="98"/>
        <v>PH.IC.PU.200301.01</v>
      </c>
      <c r="Q977" s="12" t="str">
        <f t="shared" si="99"/>
        <v>CL.IC.PU.200301.01</v>
      </c>
      <c r="X977" t="s">
        <v>11590</v>
      </c>
      <c r="Y977">
        <v>1056</v>
      </c>
    </row>
    <row r="978" spans="1:25" ht="15">
      <c r="A978" t="s">
        <v>7831</v>
      </c>
      <c r="C978" s="2" t="s">
        <v>11572</v>
      </c>
      <c r="D978" t="s">
        <v>5315</v>
      </c>
      <c r="E978" s="2" t="s">
        <v>7070</v>
      </c>
      <c r="F978" t="s">
        <v>11586</v>
      </c>
      <c r="G978" t="s">
        <v>8026</v>
      </c>
      <c r="H978" s="22" t="s">
        <v>1396</v>
      </c>
      <c r="I978" t="s">
        <v>8027</v>
      </c>
      <c r="J978" s="11" t="str">
        <f t="shared" si="95"/>
        <v>IC.PU.200401</v>
      </c>
      <c r="K978" s="2" t="s">
        <v>919</v>
      </c>
      <c r="L978" t="str">
        <f t="shared" si="96"/>
        <v xml:space="preserve">     Fenestrated 4x4 dressing</v>
      </c>
      <c r="M978" s="12" t="str">
        <f t="shared" si="97"/>
        <v>PI.IC.PU.200401.01</v>
      </c>
      <c r="N978" s="12"/>
      <c r="O978" s="12" t="str">
        <f t="shared" si="98"/>
        <v>PH.IC.PU.200401.01</v>
      </c>
      <c r="Q978" s="12" t="str">
        <f t="shared" si="99"/>
        <v>CL.IC.PU.200401.01</v>
      </c>
      <c r="X978" t="s">
        <v>11590</v>
      </c>
      <c r="Y978">
        <v>1056</v>
      </c>
    </row>
    <row r="979" spans="1:25" ht="15">
      <c r="A979" t="s">
        <v>7831</v>
      </c>
      <c r="C979" s="2" t="s">
        <v>11572</v>
      </c>
      <c r="E979" s="2" t="s">
        <v>7070</v>
      </c>
      <c r="F979" t="s">
        <v>11586</v>
      </c>
      <c r="G979" t="s">
        <v>8028</v>
      </c>
      <c r="H979" s="22" t="s">
        <v>1398</v>
      </c>
      <c r="I979" t="s">
        <v>1825</v>
      </c>
      <c r="J979" s="11" t="str">
        <f t="shared" si="95"/>
        <v>IC.PU.200402</v>
      </c>
      <c r="K979" s="2" t="s">
        <v>919</v>
      </c>
      <c r="L979" t="str">
        <f t="shared" si="96"/>
        <v xml:space="preserve">     Gauze dressing</v>
      </c>
      <c r="M979" s="12" t="str">
        <f t="shared" si="97"/>
        <v>PI.IC.PU.200402.01</v>
      </c>
      <c r="N979" s="12"/>
      <c r="O979" s="12" t="str">
        <f t="shared" si="98"/>
        <v>PH.IC.PU.200402.01</v>
      </c>
      <c r="Q979" s="12" t="str">
        <f t="shared" si="99"/>
        <v>CL.IC.PU.200402.01</v>
      </c>
      <c r="X979" t="s">
        <v>11590</v>
      </c>
      <c r="Y979">
        <v>1056</v>
      </c>
    </row>
    <row r="980" spans="1:25" ht="15">
      <c r="A980" t="s">
        <v>7831</v>
      </c>
      <c r="C980" s="2" t="s">
        <v>11572</v>
      </c>
      <c r="E980" s="2" t="s">
        <v>7070</v>
      </c>
      <c r="F980" t="s">
        <v>11586</v>
      </c>
      <c r="G980" t="s">
        <v>8029</v>
      </c>
      <c r="H980" s="22" t="s">
        <v>1400</v>
      </c>
      <c r="I980" t="s">
        <v>1827</v>
      </c>
      <c r="J980" s="11" t="str">
        <f t="shared" si="95"/>
        <v>IC.PU.200403</v>
      </c>
      <c r="K980" s="2" t="s">
        <v>919</v>
      </c>
      <c r="L980" t="str">
        <f t="shared" si="96"/>
        <v xml:space="preserve">     Pressure dressing</v>
      </c>
      <c r="M980" s="12" t="str">
        <f t="shared" si="97"/>
        <v>PI.IC.PU.200403.01</v>
      </c>
      <c r="N980" s="12"/>
      <c r="O980" s="12" t="str">
        <f t="shared" si="98"/>
        <v>PH.IC.PU.200403.01</v>
      </c>
      <c r="Q980" s="12" t="str">
        <f t="shared" si="99"/>
        <v>CL.IC.PU.200403.01</v>
      </c>
      <c r="X980" t="s">
        <v>11590</v>
      </c>
      <c r="Y980">
        <v>1056</v>
      </c>
    </row>
    <row r="981" spans="1:25" ht="15">
      <c r="A981" t="s">
        <v>7831</v>
      </c>
      <c r="C981" s="2" t="s">
        <v>11572</v>
      </c>
      <c r="E981" s="2" t="s">
        <v>7070</v>
      </c>
      <c r="F981" t="s">
        <v>11586</v>
      </c>
      <c r="G981" t="s">
        <v>8206</v>
      </c>
      <c r="H981" s="22" t="s">
        <v>1402</v>
      </c>
      <c r="I981" t="s">
        <v>8376</v>
      </c>
      <c r="J981" s="11" t="str">
        <f t="shared" si="95"/>
        <v>IC.PU.200404</v>
      </c>
      <c r="K981" s="2" t="s">
        <v>919</v>
      </c>
      <c r="L981" t="str">
        <f t="shared" si="96"/>
        <v xml:space="preserve">     Vaseline gauze dressing</v>
      </c>
      <c r="M981" s="12" t="str">
        <f t="shared" si="97"/>
        <v>PI.IC.PU.200404.01</v>
      </c>
      <c r="N981" s="12"/>
      <c r="O981" s="12" t="str">
        <f t="shared" si="98"/>
        <v>PH.IC.PU.200404.01</v>
      </c>
      <c r="Q981" s="12" t="str">
        <f t="shared" si="99"/>
        <v>CL.IC.PU.200404.01</v>
      </c>
      <c r="X981" t="s">
        <v>11590</v>
      </c>
      <c r="Y981">
        <v>1056</v>
      </c>
    </row>
    <row r="982" spans="1:25" ht="15">
      <c r="A982" t="s">
        <v>7831</v>
      </c>
      <c r="C982" s="2" t="s">
        <v>11572</v>
      </c>
      <c r="E982" s="2" t="s">
        <v>7070</v>
      </c>
      <c r="F982" t="s">
        <v>11586</v>
      </c>
      <c r="G982" t="s">
        <v>8377</v>
      </c>
      <c r="H982" s="22" t="s">
        <v>1404</v>
      </c>
      <c r="I982" t="s">
        <v>1998</v>
      </c>
      <c r="J982" s="11" t="str">
        <f t="shared" si="95"/>
        <v>IC.PU.200405</v>
      </c>
      <c r="K982" s="2" t="s">
        <v>919</v>
      </c>
      <c r="L982" t="str">
        <f t="shared" si="96"/>
        <v xml:space="preserve">     Transparent dressing</v>
      </c>
      <c r="M982" s="12" t="str">
        <f t="shared" si="97"/>
        <v>PI.IC.PU.200405.01</v>
      </c>
      <c r="N982" s="12"/>
      <c r="O982" s="12" t="str">
        <f t="shared" si="98"/>
        <v>PH.IC.PU.200405.01</v>
      </c>
      <c r="Q982" s="12" t="str">
        <f t="shared" si="99"/>
        <v>CL.IC.PU.200405.01</v>
      </c>
      <c r="X982" t="s">
        <v>11590</v>
      </c>
      <c r="Y982">
        <v>1056</v>
      </c>
    </row>
    <row r="983" spans="1:25" ht="15">
      <c r="A983" t="s">
        <v>7831</v>
      </c>
      <c r="C983" s="2" t="s">
        <v>11572</v>
      </c>
      <c r="E983" s="2" t="s">
        <v>7070</v>
      </c>
      <c r="F983" t="s">
        <v>11586</v>
      </c>
      <c r="G983" t="s">
        <v>8378</v>
      </c>
      <c r="H983" s="22" t="s">
        <v>6888</v>
      </c>
      <c r="I983" t="s">
        <v>8209</v>
      </c>
      <c r="J983" s="11" t="str">
        <f t="shared" si="95"/>
        <v>IC.PU.200406</v>
      </c>
      <c r="K983" s="2" t="s">
        <v>919</v>
      </c>
      <c r="L983" t="str">
        <f t="shared" si="96"/>
        <v>Occlusive Dressing</v>
      </c>
      <c r="M983" s="12" t="str">
        <f t="shared" si="97"/>
        <v>PI.IC.PU.200406.01</v>
      </c>
      <c r="N983" s="12"/>
      <c r="O983" s="12" t="str">
        <f t="shared" si="98"/>
        <v>PH.IC.PU.200406.01</v>
      </c>
      <c r="Q983" s="12" t="str">
        <f t="shared" si="99"/>
        <v>CL.IC.PU.200406.01</v>
      </c>
      <c r="X983" t="s">
        <v>11590</v>
      </c>
      <c r="Y983">
        <v>1056</v>
      </c>
    </row>
    <row r="984" spans="1:25" ht="15">
      <c r="A984" t="s">
        <v>7831</v>
      </c>
      <c r="C984" s="2" t="s">
        <v>11572</v>
      </c>
      <c r="E984" s="2" t="s">
        <v>929</v>
      </c>
      <c r="F984" t="s">
        <v>11586</v>
      </c>
      <c r="G984" t="s">
        <v>8210</v>
      </c>
      <c r="H984" s="22" t="s">
        <v>7284</v>
      </c>
      <c r="I984" t="s">
        <v>8210</v>
      </c>
      <c r="J984" s="11" t="str">
        <f t="shared" si="95"/>
        <v>IC.PU.200407</v>
      </c>
      <c r="K984" s="2" t="s">
        <v>919</v>
      </c>
      <c r="L984" t="str">
        <f t="shared" si="96"/>
        <v>Commercial</v>
      </c>
      <c r="M984" s="12" t="str">
        <f t="shared" si="97"/>
        <v>PI.IC.PU.200407.01</v>
      </c>
      <c r="N984" s="12"/>
      <c r="O984" s="12" t="str">
        <f t="shared" si="98"/>
        <v>PH.IC.PU.200407.01</v>
      </c>
      <c r="Q984" s="12" t="str">
        <f t="shared" si="99"/>
        <v>CL.IC.PU.200407.01</v>
      </c>
      <c r="X984" t="s">
        <v>11590</v>
      </c>
      <c r="Y984">
        <v>1056</v>
      </c>
    </row>
    <row r="985" spans="1:25" ht="15">
      <c r="A985" t="s">
        <v>7831</v>
      </c>
      <c r="C985" s="2" t="s">
        <v>11572</v>
      </c>
      <c r="D985" t="s">
        <v>8211</v>
      </c>
      <c r="E985" s="2" t="s">
        <v>7071</v>
      </c>
      <c r="F985" t="s">
        <v>11586</v>
      </c>
      <c r="G985" t="s">
        <v>1832</v>
      </c>
      <c r="H985" s="22" t="s">
        <v>1396</v>
      </c>
      <c r="I985" t="s">
        <v>1833</v>
      </c>
      <c r="J985" s="11" t="str">
        <f t="shared" si="95"/>
        <v>IC.PU.200501</v>
      </c>
      <c r="K985" s="2" t="s">
        <v>919</v>
      </c>
      <c r="L985" t="str">
        <f t="shared" si="96"/>
        <v xml:space="preserve">     Clean, dry and intact</v>
      </c>
      <c r="M985" s="12" t="str">
        <f t="shared" si="97"/>
        <v>PI.IC.PU.200501.01</v>
      </c>
      <c r="N985" s="12"/>
      <c r="O985" s="12" t="str">
        <f t="shared" si="98"/>
        <v>PH.IC.PU.200501.01</v>
      </c>
      <c r="Q985" s="12" t="str">
        <f t="shared" si="99"/>
        <v>CL.IC.PU.200501.01</v>
      </c>
      <c r="X985" t="s">
        <v>11590</v>
      </c>
      <c r="Y985">
        <v>1056</v>
      </c>
    </row>
    <row r="986" spans="1:25" ht="15">
      <c r="A986" t="s">
        <v>7831</v>
      </c>
      <c r="C986" s="2" t="s">
        <v>11572</v>
      </c>
      <c r="E986" s="2" t="s">
        <v>7071</v>
      </c>
      <c r="F986" t="s">
        <v>11586</v>
      </c>
      <c r="G986" t="s">
        <v>2009</v>
      </c>
      <c r="H986" s="22" t="s">
        <v>1398</v>
      </c>
      <c r="I986" t="s">
        <v>2010</v>
      </c>
      <c r="J986" s="11" t="str">
        <f t="shared" si="95"/>
        <v>IC.PU.200502</v>
      </c>
      <c r="K986" s="2" t="s">
        <v>919</v>
      </c>
      <c r="L986" t="str">
        <f t="shared" si="96"/>
        <v xml:space="preserve">     Reinforced: specify date/time</v>
      </c>
      <c r="M986" s="12" t="str">
        <f t="shared" si="97"/>
        <v>PI.IC.PU.200502.01</v>
      </c>
      <c r="N986" s="12"/>
      <c r="O986" s="12" t="str">
        <f t="shared" si="98"/>
        <v>PH.IC.PU.200502.01</v>
      </c>
      <c r="Q986" s="12" t="str">
        <f t="shared" si="99"/>
        <v>CL.IC.PU.200502.01</v>
      </c>
      <c r="X986" t="s">
        <v>11590</v>
      </c>
      <c r="Y986">
        <v>1056</v>
      </c>
    </row>
    <row r="987" spans="1:25" ht="15">
      <c r="A987" t="s">
        <v>7831</v>
      </c>
      <c r="C987" s="2" t="s">
        <v>11572</v>
      </c>
      <c r="E987" s="2" t="s">
        <v>7071</v>
      </c>
      <c r="F987" t="s">
        <v>11586</v>
      </c>
      <c r="G987" t="s">
        <v>4590</v>
      </c>
      <c r="H987" s="22" t="s">
        <v>1400</v>
      </c>
      <c r="I987" t="s">
        <v>1811</v>
      </c>
      <c r="J987" s="11" t="str">
        <f t="shared" si="95"/>
        <v>IC.PU.200503</v>
      </c>
      <c r="K987" s="2" t="s">
        <v>919</v>
      </c>
      <c r="L987" t="str">
        <f t="shared" si="96"/>
        <v xml:space="preserve">     Changed: specify date/time</v>
      </c>
      <c r="M987" s="12" t="str">
        <f t="shared" si="97"/>
        <v>PI.IC.PU.200503.01</v>
      </c>
      <c r="N987" s="12"/>
      <c r="O987" s="12" t="str">
        <f t="shared" si="98"/>
        <v>PH.IC.PU.200503.01</v>
      </c>
      <c r="Q987" s="12" t="str">
        <f t="shared" si="99"/>
        <v>CL.IC.PU.200503.01</v>
      </c>
      <c r="X987" t="s">
        <v>11590</v>
      </c>
      <c r="Y987">
        <v>1056</v>
      </c>
    </row>
    <row r="988" spans="1:25" ht="15">
      <c r="A988" t="s">
        <v>7831</v>
      </c>
      <c r="C988" s="2" t="s">
        <v>11572</v>
      </c>
      <c r="E988" s="2" t="s">
        <v>7071</v>
      </c>
      <c r="F988" t="s">
        <v>11586</v>
      </c>
      <c r="G988" t="s">
        <v>6376</v>
      </c>
      <c r="H988" s="22" t="s">
        <v>7070</v>
      </c>
      <c r="I988" t="s">
        <v>6376</v>
      </c>
      <c r="J988" s="11" t="str">
        <f t="shared" si="95"/>
        <v>IC.PU.200504</v>
      </c>
      <c r="K988" s="2" t="s">
        <v>919</v>
      </c>
      <c r="L988" t="str">
        <f t="shared" si="96"/>
        <v>Clean</v>
      </c>
      <c r="M988" s="12" t="str">
        <f t="shared" si="97"/>
        <v>PI.IC.PU.200504.01</v>
      </c>
      <c r="N988" s="12"/>
      <c r="O988" s="12" t="str">
        <f t="shared" si="98"/>
        <v>PH.IC.PU.200504.01</v>
      </c>
      <c r="Q988" s="12" t="str">
        <f t="shared" si="99"/>
        <v>CL.IC.PU.200504.01</v>
      </c>
      <c r="X988" t="s">
        <v>11590</v>
      </c>
      <c r="Y988">
        <v>1056</v>
      </c>
    </row>
    <row r="989" spans="1:25" ht="15.95" customHeight="1">
      <c r="A989" t="s">
        <v>7831</v>
      </c>
      <c r="C989" s="2" t="s">
        <v>11572</v>
      </c>
      <c r="E989" s="2" t="s">
        <v>7071</v>
      </c>
      <c r="F989" t="s">
        <v>11586</v>
      </c>
      <c r="G989" t="s">
        <v>6314</v>
      </c>
      <c r="H989" s="22" t="s">
        <v>7071</v>
      </c>
      <c r="I989" t="s">
        <v>6314</v>
      </c>
      <c r="J989" s="11" t="str">
        <f t="shared" si="95"/>
        <v>IC.PU.200505</v>
      </c>
      <c r="K989" s="2" t="s">
        <v>919</v>
      </c>
      <c r="L989" t="str">
        <f t="shared" si="96"/>
        <v>Dry</v>
      </c>
      <c r="M989" s="12" t="str">
        <f t="shared" si="97"/>
        <v>PI.IC.PU.200505.01</v>
      </c>
      <c r="N989" s="12"/>
      <c r="O989" s="12" t="str">
        <f t="shared" si="98"/>
        <v>PH.IC.PU.200505.01</v>
      </c>
      <c r="Q989" s="12" t="str">
        <f t="shared" si="99"/>
        <v>CL.IC.PU.200505.01</v>
      </c>
      <c r="X989" t="s">
        <v>11590</v>
      </c>
      <c r="Y989">
        <v>1056</v>
      </c>
    </row>
    <row r="990" spans="1:25" ht="15">
      <c r="A990" t="s">
        <v>7831</v>
      </c>
      <c r="C990" s="2" t="s">
        <v>11572</v>
      </c>
      <c r="E990" s="2" t="s">
        <v>7071</v>
      </c>
      <c r="F990" t="s">
        <v>11586</v>
      </c>
      <c r="G990" t="s">
        <v>4084</v>
      </c>
      <c r="H990" s="22" t="s">
        <v>6888</v>
      </c>
      <c r="I990" t="s">
        <v>4084</v>
      </c>
      <c r="J990" s="11" t="str">
        <f t="shared" si="95"/>
        <v>IC.PU.200506</v>
      </c>
      <c r="K990" s="2" t="s">
        <v>919</v>
      </c>
      <c r="L990" t="str">
        <f t="shared" si="96"/>
        <v>Intact</v>
      </c>
      <c r="M990" s="12" t="str">
        <f t="shared" si="97"/>
        <v>PI.IC.PU.200506.01</v>
      </c>
      <c r="N990" s="12"/>
      <c r="O990" s="12" t="str">
        <f t="shared" si="98"/>
        <v>PH.IC.PU.200506.01</v>
      </c>
      <c r="Q990" s="12" t="str">
        <f t="shared" si="99"/>
        <v>CL.IC.PU.200506.01</v>
      </c>
      <c r="X990" t="s">
        <v>11590</v>
      </c>
      <c r="Y990">
        <v>1056</v>
      </c>
    </row>
    <row r="991" spans="1:25" ht="15">
      <c r="A991" t="s">
        <v>7831</v>
      </c>
      <c r="C991" s="2" t="s">
        <v>11572</v>
      </c>
      <c r="E991" s="2" t="s">
        <v>7071</v>
      </c>
      <c r="F991" t="s">
        <v>11586</v>
      </c>
      <c r="G991" t="s">
        <v>11280</v>
      </c>
      <c r="H991" s="22" t="s">
        <v>8751</v>
      </c>
      <c r="I991" t="s">
        <v>11280</v>
      </c>
      <c r="J991" s="11" t="str">
        <f t="shared" si="95"/>
        <v>IC.PU.200507</v>
      </c>
      <c r="K991" s="2" t="s">
        <v>919</v>
      </c>
      <c r="L991" t="str">
        <f t="shared" si="96"/>
        <v>Stained</v>
      </c>
      <c r="M991" s="12" t="str">
        <f t="shared" si="97"/>
        <v>PI.IC.PU.200507.01</v>
      </c>
      <c r="N991" s="12"/>
      <c r="O991" s="12" t="str">
        <f t="shared" si="98"/>
        <v>PH.IC.PU.200507.01</v>
      </c>
      <c r="Q991" s="12" t="str">
        <f t="shared" si="99"/>
        <v>CL.IC.PU.200507.01</v>
      </c>
      <c r="X991" t="s">
        <v>11590</v>
      </c>
      <c r="Y991">
        <v>1056</v>
      </c>
    </row>
    <row r="992" spans="1:25" ht="15">
      <c r="A992" t="s">
        <v>7831</v>
      </c>
      <c r="C992" s="2" t="s">
        <v>11572</v>
      </c>
      <c r="E992" s="2" t="s">
        <v>7071</v>
      </c>
      <c r="F992" t="s">
        <v>11586</v>
      </c>
      <c r="G992" t="s">
        <v>11281</v>
      </c>
      <c r="H992" s="22" t="s">
        <v>11369</v>
      </c>
      <c r="I992" t="s">
        <v>11147</v>
      </c>
      <c r="J992" s="11" t="str">
        <f t="shared" ref="J992:J1042" si="104">CONCATENATE("IC.PU.",C992,E992,H992)</f>
        <v>IC.PU.200508</v>
      </c>
      <c r="K992" s="2" t="s">
        <v>919</v>
      </c>
      <c r="L992" t="str">
        <f t="shared" ref="L992:L1042" si="105">G992</f>
        <v>Saturated</v>
      </c>
      <c r="M992" s="12" t="str">
        <f t="shared" ref="M992:M1042" si="106">CONCATENATE("PI.",J992,".",K992)</f>
        <v>PI.IC.PU.200508.01</v>
      </c>
      <c r="N992" s="12"/>
      <c r="O992" s="12" t="str">
        <f t="shared" ref="O992:O1042" si="107">CONCATENATE("PH.",J992,".",K992)</f>
        <v>PH.IC.PU.200508.01</v>
      </c>
      <c r="Q992" s="12" t="str">
        <f t="shared" ref="Q992:Q1042" si="108">CONCATENATE("CL.",J992,".",K992)</f>
        <v>CL.IC.PU.200508.01</v>
      </c>
      <c r="X992" t="s">
        <v>11590</v>
      </c>
      <c r="Y992">
        <v>1056</v>
      </c>
    </row>
    <row r="993" spans="1:25" ht="15">
      <c r="A993" t="s">
        <v>7831</v>
      </c>
      <c r="C993" s="2" t="s">
        <v>11572</v>
      </c>
      <c r="D993" t="s">
        <v>4303</v>
      </c>
      <c r="E993" s="2" t="s">
        <v>6888</v>
      </c>
      <c r="F993" t="s">
        <v>11586</v>
      </c>
      <c r="G993" t="s">
        <v>8212</v>
      </c>
      <c r="H993" s="22" t="s">
        <v>1396</v>
      </c>
      <c r="I993" t="s">
        <v>1522</v>
      </c>
      <c r="J993" s="11" t="str">
        <f t="shared" si="104"/>
        <v>IC.PU.200601</v>
      </c>
      <c r="K993" s="2" t="s">
        <v>11324</v>
      </c>
      <c r="L993" t="str">
        <f t="shared" si="105"/>
        <v xml:space="preserve">     Cleansed with normal saline</v>
      </c>
      <c r="M993" s="12" t="str">
        <f t="shared" si="106"/>
        <v>PI.IC.PU.200601.01</v>
      </c>
      <c r="N993" s="12"/>
      <c r="O993" s="12" t="str">
        <f t="shared" si="107"/>
        <v>PH.IC.PU.200601.01</v>
      </c>
      <c r="Q993" s="12" t="str">
        <f t="shared" si="108"/>
        <v>CL.IC.PU.200601.01</v>
      </c>
      <c r="X993" t="s">
        <v>11590</v>
      </c>
      <c r="Y993">
        <v>1056</v>
      </c>
    </row>
    <row r="994" spans="1:25" ht="15">
      <c r="A994" t="s">
        <v>7831</v>
      </c>
      <c r="C994" s="2" t="s">
        <v>11572</v>
      </c>
      <c r="E994" s="2" t="s">
        <v>6888</v>
      </c>
      <c r="F994" t="s">
        <v>11586</v>
      </c>
      <c r="G994" t="s">
        <v>8213</v>
      </c>
      <c r="H994" s="22" t="s">
        <v>1398</v>
      </c>
      <c r="I994" t="s">
        <v>2394</v>
      </c>
      <c r="J994" s="11" t="str">
        <f t="shared" si="104"/>
        <v>IC.PU.200602</v>
      </c>
      <c r="K994" s="2" t="s">
        <v>919</v>
      </c>
      <c r="L994" t="str">
        <f t="shared" si="105"/>
        <v xml:space="preserve">     Cleansed with other: specify</v>
      </c>
      <c r="M994" s="12" t="str">
        <f t="shared" si="106"/>
        <v>PI.IC.PU.200602.01</v>
      </c>
      <c r="N994" s="12"/>
      <c r="O994" s="12" t="str">
        <f t="shared" si="107"/>
        <v>PH.IC.PU.200602.01</v>
      </c>
      <c r="Q994" s="12" t="str">
        <f t="shared" si="108"/>
        <v>CL.IC.PU.200602.01</v>
      </c>
      <c r="X994" t="s">
        <v>11590</v>
      </c>
      <c r="Y994">
        <v>1056</v>
      </c>
    </row>
    <row r="995" spans="1:25" ht="15">
      <c r="A995" t="s">
        <v>7831</v>
      </c>
      <c r="C995" s="2" t="s">
        <v>11572</v>
      </c>
      <c r="E995" s="2" t="s">
        <v>6888</v>
      </c>
      <c r="F995" t="s">
        <v>11586</v>
      </c>
      <c r="G995" t="s">
        <v>1913</v>
      </c>
      <c r="H995" s="22" t="s">
        <v>925</v>
      </c>
      <c r="I995" t="s">
        <v>1913</v>
      </c>
      <c r="J995" s="11" t="str">
        <f t="shared" si="104"/>
        <v>IC.PU.200603</v>
      </c>
      <c r="K995" s="2" t="s">
        <v>919</v>
      </c>
      <c r="L995" t="str">
        <f t="shared" si="105"/>
        <v>Chlorhexidine</v>
      </c>
      <c r="M995" s="12" t="str">
        <f t="shared" si="106"/>
        <v>PI.IC.PU.200603.01</v>
      </c>
      <c r="N995" s="12"/>
      <c r="O995" s="12" t="str">
        <f t="shared" si="107"/>
        <v>PH.IC.PU.200603.01</v>
      </c>
      <c r="Q995" s="12" t="str">
        <f t="shared" si="108"/>
        <v>CL.IC.PU.200603.01</v>
      </c>
      <c r="X995" t="s">
        <v>11590</v>
      </c>
      <c r="Y995">
        <v>1056</v>
      </c>
    </row>
    <row r="996" spans="1:25" ht="15">
      <c r="A996" t="s">
        <v>7831</v>
      </c>
      <c r="C996" s="2" t="s">
        <v>11572</v>
      </c>
      <c r="E996" s="2" t="s">
        <v>6888</v>
      </c>
      <c r="F996" t="s">
        <v>11586</v>
      </c>
      <c r="G996" t="s">
        <v>8184</v>
      </c>
      <c r="H996" s="22" t="s">
        <v>7070</v>
      </c>
      <c r="I996" t="s">
        <v>8184</v>
      </c>
      <c r="J996" s="11" t="str">
        <f t="shared" si="104"/>
        <v>IC.PU.200604</v>
      </c>
      <c r="K996" s="2" t="s">
        <v>919</v>
      </c>
      <c r="L996" t="str">
        <f t="shared" si="105"/>
        <v>Betadine</v>
      </c>
      <c r="M996" s="12" t="str">
        <f t="shared" si="106"/>
        <v>PI.IC.PU.200604.01</v>
      </c>
      <c r="N996" s="12"/>
      <c r="O996" s="12" t="str">
        <f t="shared" si="107"/>
        <v>PH.IC.PU.200604.01</v>
      </c>
      <c r="Q996" s="12" t="str">
        <f t="shared" si="108"/>
        <v>CL.IC.PU.200604.01</v>
      </c>
      <c r="X996" t="s">
        <v>11590</v>
      </c>
      <c r="Y996">
        <v>1056</v>
      </c>
    </row>
    <row r="997" spans="1:25" ht="15">
      <c r="A997" t="s">
        <v>7831</v>
      </c>
      <c r="C997" s="2" t="s">
        <v>11572</v>
      </c>
      <c r="D997" t="s">
        <v>2840</v>
      </c>
      <c r="E997" s="2" t="s">
        <v>7284</v>
      </c>
      <c r="F997" t="s">
        <v>11586</v>
      </c>
      <c r="G997" t="s">
        <v>8066</v>
      </c>
      <c r="H997" s="22" t="s">
        <v>1396</v>
      </c>
      <c r="I997" t="s">
        <v>1001</v>
      </c>
      <c r="J997" s="11" t="str">
        <f t="shared" si="104"/>
        <v>IC.PU.200701</v>
      </c>
      <c r="K997" s="2" t="s">
        <v>11324</v>
      </c>
      <c r="L997" t="str">
        <f t="shared" si="105"/>
        <v xml:space="preserve">     Exudate none</v>
      </c>
      <c r="M997" s="12" t="str">
        <f t="shared" si="106"/>
        <v>PI.IC.PU.200701.01</v>
      </c>
      <c r="N997" s="12"/>
      <c r="O997" s="12" t="str">
        <f t="shared" si="107"/>
        <v>PH.IC.PU.200701.01</v>
      </c>
      <c r="Q997" s="12" t="str">
        <f t="shared" si="108"/>
        <v>CL.IC.PU.200701.01</v>
      </c>
      <c r="X997" t="s">
        <v>11590</v>
      </c>
      <c r="Y997">
        <v>1056</v>
      </c>
    </row>
    <row r="998" spans="1:25" ht="15">
      <c r="A998" t="s">
        <v>7831</v>
      </c>
      <c r="C998" s="2" t="s">
        <v>11572</v>
      </c>
      <c r="E998" s="2" t="s">
        <v>7284</v>
      </c>
      <c r="F998" t="s">
        <v>11586</v>
      </c>
      <c r="G998" t="s">
        <v>138</v>
      </c>
      <c r="H998" s="22" t="s">
        <v>1398</v>
      </c>
      <c r="I998" t="s">
        <v>2590</v>
      </c>
      <c r="J998" s="11" t="str">
        <f t="shared" si="104"/>
        <v>IC.PU.200702</v>
      </c>
      <c r="K998" s="2" t="s">
        <v>919</v>
      </c>
      <c r="L998" t="str">
        <f t="shared" si="105"/>
        <v xml:space="preserve">     Exudate serosanguineous</v>
      </c>
      <c r="M998" s="12" t="str">
        <f t="shared" si="106"/>
        <v>PI.IC.PU.200702.01</v>
      </c>
      <c r="N998" s="12"/>
      <c r="O998" s="12" t="str">
        <f t="shared" si="107"/>
        <v>PH.IC.PU.200702.01</v>
      </c>
      <c r="Q998" s="12" t="str">
        <f t="shared" si="108"/>
        <v>CL.IC.PU.200702.01</v>
      </c>
      <c r="X998" t="s">
        <v>11590</v>
      </c>
      <c r="Y998">
        <v>1056</v>
      </c>
    </row>
    <row r="999" spans="1:25" ht="15">
      <c r="A999" t="s">
        <v>7831</v>
      </c>
      <c r="C999" s="2" t="s">
        <v>11572</v>
      </c>
      <c r="E999" s="2" t="s">
        <v>7284</v>
      </c>
      <c r="F999" t="s">
        <v>11586</v>
      </c>
      <c r="G999" t="s">
        <v>8082</v>
      </c>
      <c r="H999" s="22" t="s">
        <v>1400</v>
      </c>
      <c r="I999" t="s">
        <v>1438</v>
      </c>
      <c r="J999" s="11" t="str">
        <f t="shared" si="104"/>
        <v>IC.PU.200703</v>
      </c>
      <c r="K999" s="2" t="s">
        <v>919</v>
      </c>
      <c r="L999" t="str">
        <f t="shared" si="105"/>
        <v xml:space="preserve">     Exudate bloody</v>
      </c>
      <c r="M999" s="12" t="str">
        <f t="shared" si="106"/>
        <v>PI.IC.PU.200703.01</v>
      </c>
      <c r="N999" s="12"/>
      <c r="O999" s="12" t="str">
        <f t="shared" si="107"/>
        <v>PH.IC.PU.200703.01</v>
      </c>
      <c r="Q999" s="12" t="str">
        <f t="shared" si="108"/>
        <v>CL.IC.PU.200703.01</v>
      </c>
      <c r="X999" t="s">
        <v>11590</v>
      </c>
      <c r="Y999">
        <v>1056</v>
      </c>
    </row>
    <row r="1000" spans="1:25" ht="15">
      <c r="A1000" t="s">
        <v>7831</v>
      </c>
      <c r="C1000" s="2" t="s">
        <v>11572</v>
      </c>
      <c r="E1000" s="2" t="s">
        <v>7284</v>
      </c>
      <c r="F1000" t="s">
        <v>11586</v>
      </c>
      <c r="G1000" t="s">
        <v>8083</v>
      </c>
      <c r="H1000" s="22" t="s">
        <v>1402</v>
      </c>
      <c r="I1000" t="s">
        <v>1637</v>
      </c>
      <c r="J1000" s="11" t="str">
        <f t="shared" si="104"/>
        <v>IC.PU.200704</v>
      </c>
      <c r="K1000" s="2" t="s">
        <v>919</v>
      </c>
      <c r="L1000" t="str">
        <f t="shared" si="105"/>
        <v xml:space="preserve">     Exudate serous</v>
      </c>
      <c r="M1000" s="12" t="str">
        <f t="shared" si="106"/>
        <v>PI.IC.PU.200704.01</v>
      </c>
      <c r="N1000" s="12"/>
      <c r="O1000" s="12" t="str">
        <f t="shared" si="107"/>
        <v>PH.IC.PU.200704.01</v>
      </c>
      <c r="Q1000" s="12" t="str">
        <f t="shared" si="108"/>
        <v>CL.IC.PU.200704.01</v>
      </c>
      <c r="X1000" t="s">
        <v>11590</v>
      </c>
      <c r="Y1000">
        <v>1056</v>
      </c>
    </row>
    <row r="1001" spans="1:25" ht="15">
      <c r="A1001" t="s">
        <v>7831</v>
      </c>
      <c r="C1001" s="2" t="s">
        <v>11572</v>
      </c>
      <c r="E1001" s="2" t="s">
        <v>7284</v>
      </c>
      <c r="F1001" t="s">
        <v>11586</v>
      </c>
      <c r="G1001" t="s">
        <v>8084</v>
      </c>
      <c r="H1001" s="22" t="s">
        <v>1404</v>
      </c>
      <c r="I1001" t="s">
        <v>1643</v>
      </c>
      <c r="J1001" s="11" t="str">
        <f t="shared" si="104"/>
        <v>IC.PU.200705</v>
      </c>
      <c r="K1001" s="2" t="s">
        <v>919</v>
      </c>
      <c r="L1001" t="str">
        <f t="shared" si="105"/>
        <v xml:space="preserve">     Exudate purulent</v>
      </c>
      <c r="M1001" s="12" t="str">
        <f t="shared" si="106"/>
        <v>PI.IC.PU.200705.01</v>
      </c>
      <c r="N1001" s="12"/>
      <c r="O1001" s="12" t="str">
        <f t="shared" si="107"/>
        <v>PH.IC.PU.200705.01</v>
      </c>
      <c r="Q1001" s="12" t="str">
        <f t="shared" si="108"/>
        <v>CL.IC.PU.200705.01</v>
      </c>
      <c r="X1001" t="s">
        <v>11590</v>
      </c>
      <c r="Y1001">
        <v>1056</v>
      </c>
    </row>
    <row r="1002" spans="1:25" ht="15">
      <c r="A1002" t="s">
        <v>7831</v>
      </c>
      <c r="C1002" s="2" t="s">
        <v>11572</v>
      </c>
      <c r="D1002" t="s">
        <v>8085</v>
      </c>
      <c r="E1002" s="2" t="s">
        <v>10093</v>
      </c>
      <c r="F1002" t="s">
        <v>11586</v>
      </c>
      <c r="G1002" t="s">
        <v>1968</v>
      </c>
      <c r="H1002" s="22" t="s">
        <v>1396</v>
      </c>
      <c r="I1002" t="s">
        <v>1188</v>
      </c>
      <c r="J1002" s="11" t="str">
        <f t="shared" si="104"/>
        <v>IC.PU.200801</v>
      </c>
      <c r="K1002" s="2" t="s">
        <v>919</v>
      </c>
      <c r="L1002" t="str">
        <f t="shared" si="105"/>
        <v xml:space="preserve">     None</v>
      </c>
      <c r="M1002" s="12" t="str">
        <f t="shared" si="106"/>
        <v>PI.IC.PU.200801.01</v>
      </c>
      <c r="N1002" s="12"/>
      <c r="O1002" s="12" t="str">
        <f t="shared" si="107"/>
        <v>PH.IC.PU.200801.01</v>
      </c>
      <c r="Q1002" s="12" t="str">
        <f t="shared" si="108"/>
        <v>CL.IC.PU.200801.01</v>
      </c>
      <c r="X1002" t="s">
        <v>11590</v>
      </c>
      <c r="Y1002">
        <v>1056</v>
      </c>
    </row>
    <row r="1003" spans="1:25" ht="15">
      <c r="A1003" t="s">
        <v>7831</v>
      </c>
      <c r="C1003" s="2" t="s">
        <v>11572</v>
      </c>
      <c r="E1003" s="2" t="s">
        <v>10093</v>
      </c>
      <c r="F1003" t="s">
        <v>11586</v>
      </c>
      <c r="G1003" t="s">
        <v>8400</v>
      </c>
      <c r="H1003" s="22" t="s">
        <v>1398</v>
      </c>
      <c r="I1003" t="s">
        <v>3800</v>
      </c>
      <c r="J1003" s="11" t="str">
        <f t="shared" si="104"/>
        <v>IC.PU.200802</v>
      </c>
      <c r="K1003" s="2" t="s">
        <v>919</v>
      </c>
      <c r="L1003" t="str">
        <f t="shared" si="105"/>
        <v xml:space="preserve">     Exudate amount scant</v>
      </c>
      <c r="M1003" s="12" t="str">
        <f t="shared" si="106"/>
        <v>PI.IC.PU.200802.01</v>
      </c>
      <c r="N1003" s="12"/>
      <c r="O1003" s="12" t="str">
        <f t="shared" si="107"/>
        <v>PH.IC.PU.200802.01</v>
      </c>
      <c r="Q1003" s="12" t="str">
        <f t="shared" si="108"/>
        <v>CL.IC.PU.200802.01</v>
      </c>
      <c r="X1003" t="s">
        <v>11590</v>
      </c>
      <c r="Y1003">
        <v>1056</v>
      </c>
    </row>
    <row r="1004" spans="1:25" ht="15">
      <c r="A1004" t="s">
        <v>7831</v>
      </c>
      <c r="C1004" s="2" t="s">
        <v>11572</v>
      </c>
      <c r="E1004" s="2" t="s">
        <v>10093</v>
      </c>
      <c r="F1004" t="s">
        <v>11586</v>
      </c>
      <c r="G1004" t="s">
        <v>8401</v>
      </c>
      <c r="H1004" s="22" t="s">
        <v>1400</v>
      </c>
      <c r="I1004" t="s">
        <v>4203</v>
      </c>
      <c r="J1004" s="11" t="str">
        <f t="shared" si="104"/>
        <v>IC.PU.200803</v>
      </c>
      <c r="K1004" s="2" t="s">
        <v>919</v>
      </c>
      <c r="L1004" t="str">
        <f t="shared" si="105"/>
        <v xml:space="preserve">     Exudate amount small</v>
      </c>
      <c r="M1004" s="12" t="str">
        <f t="shared" si="106"/>
        <v>PI.IC.PU.200803.01</v>
      </c>
      <c r="N1004" s="12"/>
      <c r="O1004" s="12" t="str">
        <f t="shared" si="107"/>
        <v>PH.IC.PU.200803.01</v>
      </c>
      <c r="Q1004" s="12" t="str">
        <f t="shared" si="108"/>
        <v>CL.IC.PU.200803.01</v>
      </c>
      <c r="X1004" t="s">
        <v>11590</v>
      </c>
      <c r="Y1004">
        <v>1056</v>
      </c>
    </row>
    <row r="1005" spans="1:25" ht="15">
      <c r="A1005" t="s">
        <v>7831</v>
      </c>
      <c r="C1005" s="2" t="s">
        <v>11572</v>
      </c>
      <c r="E1005" s="2" t="s">
        <v>10093</v>
      </c>
      <c r="F1005" t="s">
        <v>11586</v>
      </c>
      <c r="G1005" t="s">
        <v>8402</v>
      </c>
      <c r="H1005" s="22" t="s">
        <v>1402</v>
      </c>
      <c r="I1005" t="s">
        <v>3266</v>
      </c>
      <c r="J1005" s="11" t="str">
        <f t="shared" si="104"/>
        <v>IC.PU.200804</v>
      </c>
      <c r="K1005" s="2" t="s">
        <v>919</v>
      </c>
      <c r="L1005" t="str">
        <f t="shared" si="105"/>
        <v xml:space="preserve">     Exudate amount moderate</v>
      </c>
      <c r="M1005" s="12" t="str">
        <f t="shared" si="106"/>
        <v>PI.IC.PU.200804.01</v>
      </c>
      <c r="N1005" s="12"/>
      <c r="O1005" s="12" t="str">
        <f t="shared" si="107"/>
        <v>PH.IC.PU.200804.01</v>
      </c>
      <c r="Q1005" s="12" t="str">
        <f t="shared" si="108"/>
        <v>CL.IC.PU.200804.01</v>
      </c>
      <c r="X1005" t="s">
        <v>11590</v>
      </c>
      <c r="Y1005">
        <v>1056</v>
      </c>
    </row>
    <row r="1006" spans="1:25" ht="15">
      <c r="A1006" t="s">
        <v>7831</v>
      </c>
      <c r="C1006" s="2" t="s">
        <v>11572</v>
      </c>
      <c r="E1006" s="2" t="s">
        <v>10093</v>
      </c>
      <c r="F1006" t="s">
        <v>11586</v>
      </c>
      <c r="G1006" t="s">
        <v>8243</v>
      </c>
      <c r="H1006" s="22" t="s">
        <v>1404</v>
      </c>
      <c r="I1006" t="s">
        <v>4206</v>
      </c>
      <c r="J1006" s="11" t="str">
        <f t="shared" si="104"/>
        <v>IC.PU.200805</v>
      </c>
      <c r="K1006" s="2" t="s">
        <v>919</v>
      </c>
      <c r="L1006" t="str">
        <f t="shared" si="105"/>
        <v xml:space="preserve">     Exudate amount large</v>
      </c>
      <c r="M1006" s="12" t="str">
        <f t="shared" si="106"/>
        <v>PI.IC.PU.200805.01</v>
      </c>
      <c r="N1006" s="12"/>
      <c r="O1006" s="12" t="str">
        <f t="shared" si="107"/>
        <v>PH.IC.PU.200805.01</v>
      </c>
      <c r="Q1006" s="12" t="str">
        <f t="shared" si="108"/>
        <v>CL.IC.PU.200805.01</v>
      </c>
      <c r="X1006" t="s">
        <v>11590</v>
      </c>
      <c r="Y1006">
        <v>1056</v>
      </c>
    </row>
    <row r="1007" spans="1:25" ht="15">
      <c r="A1007" t="s">
        <v>7831</v>
      </c>
      <c r="C1007" s="2" t="s">
        <v>11572</v>
      </c>
      <c r="D1007" t="s">
        <v>8244</v>
      </c>
      <c r="E1007" s="2" t="s">
        <v>10095</v>
      </c>
      <c r="F1007" t="s">
        <v>11586</v>
      </c>
      <c r="G1007" t="s">
        <v>8245</v>
      </c>
      <c r="H1007" s="22" t="s">
        <v>1396</v>
      </c>
      <c r="I1007" t="s">
        <v>1674</v>
      </c>
      <c r="J1007" s="11" t="str">
        <f t="shared" si="104"/>
        <v>IC.PU.200901</v>
      </c>
      <c r="K1007" s="2" t="s">
        <v>919</v>
      </c>
      <c r="L1007" t="str">
        <f t="shared" si="105"/>
        <v xml:space="preserve">     Exudate drainage unchanged</v>
      </c>
      <c r="M1007" s="12" t="str">
        <f t="shared" si="106"/>
        <v>PI.IC.PU.200901.01</v>
      </c>
      <c r="N1007" s="12"/>
      <c r="O1007" s="12" t="str">
        <f t="shared" si="107"/>
        <v>PH.IC.PU.200901.01</v>
      </c>
      <c r="Q1007" s="12" t="str">
        <f t="shared" si="108"/>
        <v>CL.IC.PU.200901.01</v>
      </c>
      <c r="X1007" t="s">
        <v>11590</v>
      </c>
      <c r="Y1007">
        <v>1056</v>
      </c>
    </row>
    <row r="1008" spans="1:25" ht="15">
      <c r="A1008" t="s">
        <v>7831</v>
      </c>
      <c r="C1008" s="2" t="s">
        <v>11572</v>
      </c>
      <c r="E1008" s="2" t="s">
        <v>10095</v>
      </c>
      <c r="F1008" t="s">
        <v>11586</v>
      </c>
      <c r="G1008" t="s">
        <v>8246</v>
      </c>
      <c r="H1008" s="22" t="s">
        <v>1398</v>
      </c>
      <c r="I1008" t="s">
        <v>1673</v>
      </c>
      <c r="J1008" s="11" t="str">
        <f t="shared" si="104"/>
        <v>IC.PU.200902</v>
      </c>
      <c r="K1008" s="2" t="s">
        <v>919</v>
      </c>
      <c r="L1008" t="str">
        <f t="shared" si="105"/>
        <v xml:space="preserve">     Exudate drainage decreasing</v>
      </c>
      <c r="M1008" s="12" t="str">
        <f t="shared" si="106"/>
        <v>PI.IC.PU.200902.01</v>
      </c>
      <c r="N1008" s="12"/>
      <c r="O1008" s="12" t="str">
        <f t="shared" si="107"/>
        <v>PH.IC.PU.200902.01</v>
      </c>
      <c r="Q1008" s="12" t="str">
        <f t="shared" si="108"/>
        <v>CL.IC.PU.200902.01</v>
      </c>
      <c r="X1008" t="s">
        <v>11590</v>
      </c>
      <c r="Y1008">
        <v>1056</v>
      </c>
    </row>
    <row r="1009" spans="1:25" ht="15">
      <c r="A1009" t="s">
        <v>7831</v>
      </c>
      <c r="C1009" s="2" t="s">
        <v>11572</v>
      </c>
      <c r="E1009" s="2" t="s">
        <v>10095</v>
      </c>
      <c r="F1009" t="s">
        <v>11586</v>
      </c>
      <c r="G1009" t="s">
        <v>8247</v>
      </c>
      <c r="H1009" s="22" t="s">
        <v>1400</v>
      </c>
      <c r="I1009" t="s">
        <v>1841</v>
      </c>
      <c r="J1009" s="11" t="str">
        <f t="shared" si="104"/>
        <v>IC.PU.200903</v>
      </c>
      <c r="K1009" s="2" t="s">
        <v>919</v>
      </c>
      <c r="L1009" t="str">
        <f t="shared" si="105"/>
        <v xml:space="preserve">     Exudate drainage increasing</v>
      </c>
      <c r="M1009" s="12" t="str">
        <f t="shared" si="106"/>
        <v>PI.IC.PU.200903.01</v>
      </c>
      <c r="N1009" s="12"/>
      <c r="O1009" s="12" t="str">
        <f t="shared" si="107"/>
        <v>PH.IC.PU.200903.01</v>
      </c>
      <c r="Q1009" s="12" t="str">
        <f t="shared" si="108"/>
        <v>CL.IC.PU.200903.01</v>
      </c>
      <c r="X1009" t="s">
        <v>11590</v>
      </c>
      <c r="Y1009">
        <v>1056</v>
      </c>
    </row>
    <row r="1010" spans="1:25" ht="15">
      <c r="A1010" t="s">
        <v>7831</v>
      </c>
      <c r="C1010" s="2" t="s">
        <v>11572</v>
      </c>
      <c r="D1010" t="s">
        <v>8248</v>
      </c>
      <c r="E1010" s="2" t="s">
        <v>10905</v>
      </c>
      <c r="F1010" t="s">
        <v>11585</v>
      </c>
      <c r="G1010" t="s">
        <v>2789</v>
      </c>
      <c r="H1010" s="22" t="s">
        <v>1396</v>
      </c>
      <c r="I1010" t="s">
        <v>2789</v>
      </c>
      <c r="J1010" s="11" t="str">
        <f t="shared" si="104"/>
        <v>IC.PU.201001</v>
      </c>
      <c r="K1010" s="2" t="s">
        <v>919</v>
      </c>
      <c r="L1010" t="str">
        <f t="shared" si="105"/>
        <v>Present</v>
      </c>
      <c r="M1010" s="12" t="str">
        <f t="shared" si="106"/>
        <v>PI.IC.PU.201001.01</v>
      </c>
      <c r="N1010" s="12"/>
      <c r="O1010" s="12" t="str">
        <f t="shared" si="107"/>
        <v>PH.IC.PU.201001.01</v>
      </c>
      <c r="Q1010" s="12" t="str">
        <f t="shared" si="108"/>
        <v>CL.IC.PU.201001.01</v>
      </c>
      <c r="X1010" t="s">
        <v>11590</v>
      </c>
      <c r="Y1010">
        <v>1056</v>
      </c>
    </row>
    <row r="1011" spans="1:25" ht="15">
      <c r="A1011" t="s">
        <v>7831</v>
      </c>
      <c r="C1011" s="2" t="s">
        <v>11572</v>
      </c>
      <c r="E1011" s="2" t="s">
        <v>10905</v>
      </c>
      <c r="F1011" t="s">
        <v>11585</v>
      </c>
      <c r="G1011" t="s">
        <v>2790</v>
      </c>
      <c r="H1011" s="22" t="s">
        <v>1398</v>
      </c>
      <c r="I1011" t="s">
        <v>2790</v>
      </c>
      <c r="J1011" s="11" t="str">
        <f t="shared" si="104"/>
        <v>IC.PU.201002</v>
      </c>
      <c r="K1011" s="2" t="s">
        <v>919</v>
      </c>
      <c r="L1011" t="str">
        <f t="shared" si="105"/>
        <v>Absent</v>
      </c>
      <c r="M1011" s="12" t="str">
        <f t="shared" si="106"/>
        <v>PI.IC.PU.201002.01</v>
      </c>
      <c r="N1011" s="12"/>
      <c r="O1011" s="12" t="str">
        <f t="shared" si="107"/>
        <v>PH.IC.PU.201002.01</v>
      </c>
      <c r="Q1011" s="12" t="str">
        <f t="shared" si="108"/>
        <v>CL.IC.PU.201002.01</v>
      </c>
      <c r="X1011" t="s">
        <v>11590</v>
      </c>
      <c r="Y1011">
        <v>1056</v>
      </c>
    </row>
    <row r="1012" spans="1:25" ht="15">
      <c r="A1012" t="s">
        <v>7831</v>
      </c>
      <c r="C1012" s="2" t="s">
        <v>11572</v>
      </c>
      <c r="D1012" t="s">
        <v>5981</v>
      </c>
      <c r="E1012" s="2" t="s">
        <v>8048</v>
      </c>
      <c r="F1012" t="s">
        <v>11694</v>
      </c>
      <c r="G1012" t="s">
        <v>8087</v>
      </c>
      <c r="H1012" s="22" t="s">
        <v>1396</v>
      </c>
      <c r="I1012" t="s">
        <v>8088</v>
      </c>
      <c r="J1012" s="11" t="str">
        <f t="shared" si="104"/>
        <v>IC.PU.201101</v>
      </c>
      <c r="K1012" s="2" t="s">
        <v>919</v>
      </c>
      <c r="L1012" t="str">
        <f t="shared" si="105"/>
        <v>Anterior right</v>
      </c>
      <c r="M1012" s="12" t="str">
        <f t="shared" si="106"/>
        <v>PI.IC.PU.201101.01</v>
      </c>
      <c r="N1012" s="12"/>
      <c r="O1012" s="12" t="str">
        <f t="shared" si="107"/>
        <v>PH.IC.PU.201101.01</v>
      </c>
      <c r="Q1012" s="12" t="str">
        <f t="shared" si="108"/>
        <v>CL.IC.PU.201101.01</v>
      </c>
      <c r="X1012" t="s">
        <v>11590</v>
      </c>
      <c r="Y1012">
        <v>1056</v>
      </c>
    </row>
    <row r="1013" spans="1:25" ht="15">
      <c r="A1013" t="s">
        <v>7831</v>
      </c>
      <c r="C1013" s="2" t="s">
        <v>11572</v>
      </c>
      <c r="E1013" s="2" t="s">
        <v>8048</v>
      </c>
      <c r="F1013" t="s">
        <v>11694</v>
      </c>
      <c r="G1013" t="s">
        <v>7925</v>
      </c>
      <c r="H1013" s="22" t="s">
        <v>1398</v>
      </c>
      <c r="I1013" t="s">
        <v>8090</v>
      </c>
      <c r="J1013" s="11" t="str">
        <f t="shared" si="104"/>
        <v>IC.PU.201102</v>
      </c>
      <c r="K1013" s="2" t="s">
        <v>919</v>
      </c>
      <c r="L1013" t="str">
        <f t="shared" si="105"/>
        <v>Anterior left</v>
      </c>
      <c r="M1013" s="12" t="str">
        <f t="shared" si="106"/>
        <v>PI.IC.PU.201102.01</v>
      </c>
      <c r="N1013" s="12"/>
      <c r="O1013" s="12" t="str">
        <f t="shared" si="107"/>
        <v>PH.IC.PU.201102.01</v>
      </c>
      <c r="Q1013" s="12" t="str">
        <f t="shared" si="108"/>
        <v>CL.IC.PU.201102.01</v>
      </c>
      <c r="X1013" t="s">
        <v>11590</v>
      </c>
      <c r="Y1013">
        <v>1056</v>
      </c>
    </row>
    <row r="1014" spans="1:25" ht="15">
      <c r="A1014" t="s">
        <v>7831</v>
      </c>
      <c r="C1014" s="2" t="s">
        <v>11572</v>
      </c>
      <c r="E1014" s="2" t="s">
        <v>8048</v>
      </c>
      <c r="F1014" t="s">
        <v>11694</v>
      </c>
      <c r="G1014" t="s">
        <v>4801</v>
      </c>
      <c r="H1014" s="22" t="s">
        <v>1400</v>
      </c>
      <c r="I1014" t="s">
        <v>4801</v>
      </c>
      <c r="J1014" s="11" t="str">
        <f t="shared" si="104"/>
        <v>IC.PU.201103</v>
      </c>
      <c r="K1014" s="2" t="s">
        <v>919</v>
      </c>
      <c r="L1014" t="str">
        <f t="shared" si="105"/>
        <v>Mediastinal</v>
      </c>
      <c r="M1014" s="12" t="str">
        <f t="shared" si="106"/>
        <v>PI.IC.PU.201103.01</v>
      </c>
      <c r="N1014" s="12"/>
      <c r="O1014" s="12" t="str">
        <f t="shared" si="107"/>
        <v>PH.IC.PU.201103.01</v>
      </c>
      <c r="Q1014" s="12" t="str">
        <f t="shared" si="108"/>
        <v>CL.IC.PU.201103.01</v>
      </c>
      <c r="X1014" t="s">
        <v>11590</v>
      </c>
      <c r="Y1014">
        <v>1056</v>
      </c>
    </row>
    <row r="1015" spans="1:25" ht="15">
      <c r="A1015" t="s">
        <v>7831</v>
      </c>
      <c r="C1015" s="2" t="s">
        <v>11572</v>
      </c>
      <c r="E1015" s="2" t="s">
        <v>8048</v>
      </c>
      <c r="F1015" t="s">
        <v>11694</v>
      </c>
      <c r="G1015" t="s">
        <v>8091</v>
      </c>
      <c r="H1015" s="22" t="s">
        <v>1402</v>
      </c>
      <c r="I1015" t="s">
        <v>8091</v>
      </c>
      <c r="J1015" s="11" t="str">
        <f t="shared" si="104"/>
        <v>IC.PU.201104</v>
      </c>
      <c r="K1015" s="2" t="s">
        <v>919</v>
      </c>
      <c r="L1015" t="str">
        <f t="shared" si="105"/>
        <v>Pleural</v>
      </c>
      <c r="M1015" s="12" t="str">
        <f t="shared" si="106"/>
        <v>PI.IC.PU.201104.01</v>
      </c>
      <c r="N1015" s="12"/>
      <c r="O1015" s="12" t="str">
        <f t="shared" si="107"/>
        <v>PH.IC.PU.201104.01</v>
      </c>
      <c r="Q1015" s="12" t="str">
        <f t="shared" si="108"/>
        <v>CL.IC.PU.201104.01</v>
      </c>
      <c r="X1015" t="s">
        <v>11590</v>
      </c>
      <c r="Y1015">
        <v>1056</v>
      </c>
    </row>
    <row r="1016" spans="1:25" ht="15">
      <c r="A1016" t="s">
        <v>7831</v>
      </c>
      <c r="C1016" s="2" t="s">
        <v>11572</v>
      </c>
      <c r="E1016" s="2" t="s">
        <v>8048</v>
      </c>
      <c r="F1016" t="s">
        <v>11694</v>
      </c>
      <c r="G1016" t="s">
        <v>8092</v>
      </c>
      <c r="H1016" s="22" t="s">
        <v>1404</v>
      </c>
      <c r="I1016" t="s">
        <v>8093</v>
      </c>
      <c r="J1016" s="11" t="str">
        <f t="shared" si="104"/>
        <v>IC.PU.201105</v>
      </c>
      <c r="K1016" s="2" t="s">
        <v>919</v>
      </c>
      <c r="L1016" t="str">
        <f t="shared" si="105"/>
        <v>Posterior right</v>
      </c>
      <c r="M1016" s="12" t="str">
        <f t="shared" si="106"/>
        <v>PI.IC.PU.201105.01</v>
      </c>
      <c r="N1016" s="12"/>
      <c r="O1016" s="12" t="str">
        <f t="shared" si="107"/>
        <v>PH.IC.PU.201105.01</v>
      </c>
      <c r="Q1016" s="12" t="str">
        <f t="shared" si="108"/>
        <v>CL.IC.PU.201105.01</v>
      </c>
      <c r="X1016" t="s">
        <v>11590</v>
      </c>
      <c r="Y1016">
        <v>1056</v>
      </c>
    </row>
    <row r="1017" spans="1:25" ht="15">
      <c r="A1017" t="s">
        <v>7831</v>
      </c>
      <c r="C1017" s="2" t="s">
        <v>11572</v>
      </c>
      <c r="E1017" s="2" t="s">
        <v>8048</v>
      </c>
      <c r="F1017" t="s">
        <v>11694</v>
      </c>
      <c r="G1017" t="s">
        <v>8094</v>
      </c>
      <c r="H1017" s="22" t="s">
        <v>1406</v>
      </c>
      <c r="I1017" t="s">
        <v>8095</v>
      </c>
      <c r="J1017" s="11" t="str">
        <f t="shared" si="104"/>
        <v>IC.PU.201106</v>
      </c>
      <c r="K1017" s="2" t="s">
        <v>919</v>
      </c>
      <c r="L1017" t="str">
        <f t="shared" si="105"/>
        <v>Posterior left</v>
      </c>
      <c r="M1017" s="12" t="str">
        <f t="shared" si="106"/>
        <v>PI.IC.PU.201106.01</v>
      </c>
      <c r="N1017" s="12"/>
      <c r="O1017" s="12" t="str">
        <f t="shared" si="107"/>
        <v>PH.IC.PU.201106.01</v>
      </c>
      <c r="Q1017" s="12" t="str">
        <f t="shared" si="108"/>
        <v>CL.IC.PU.201106.01</v>
      </c>
      <c r="X1017" t="s">
        <v>11590</v>
      </c>
      <c r="Y1017">
        <v>1056</v>
      </c>
    </row>
    <row r="1018" spans="1:25" ht="15">
      <c r="A1018" t="s">
        <v>7831</v>
      </c>
      <c r="C1018" s="2" t="s">
        <v>11572</v>
      </c>
      <c r="E1018" s="2" t="s">
        <v>8048</v>
      </c>
      <c r="F1018" t="s">
        <v>11694</v>
      </c>
      <c r="G1018" t="s">
        <v>383</v>
      </c>
      <c r="H1018" s="22" t="s">
        <v>7284</v>
      </c>
      <c r="I1018" t="s">
        <v>8096</v>
      </c>
      <c r="J1018" s="11" t="str">
        <f t="shared" si="104"/>
        <v>IC.PU.201107</v>
      </c>
      <c r="K1018" s="2" t="s">
        <v>11324</v>
      </c>
      <c r="L1018" t="str">
        <f t="shared" si="105"/>
        <v>Mediastinal Sump</v>
      </c>
      <c r="M1018" s="12" t="str">
        <f t="shared" si="106"/>
        <v>PI.IC.PU.201107.01</v>
      </c>
      <c r="N1018" s="12"/>
      <c r="O1018" s="12" t="str">
        <f t="shared" si="107"/>
        <v>PH.IC.PU.201107.01</v>
      </c>
      <c r="Q1018" s="12" t="str">
        <f t="shared" si="108"/>
        <v>CL.IC.PU.201107.01</v>
      </c>
      <c r="X1018" t="s">
        <v>11590</v>
      </c>
      <c r="Y1018">
        <v>1056</v>
      </c>
    </row>
    <row r="1019" spans="1:25" ht="15">
      <c r="A1019" t="s">
        <v>7831</v>
      </c>
      <c r="C1019" s="2" t="s">
        <v>11572</v>
      </c>
      <c r="D1019" t="s">
        <v>5578</v>
      </c>
      <c r="E1019" s="2" t="s">
        <v>1223</v>
      </c>
      <c r="F1019" t="s">
        <v>11693</v>
      </c>
      <c r="G1019" t="s">
        <v>1968</v>
      </c>
      <c r="H1019" s="22" t="s">
        <v>1396</v>
      </c>
      <c r="I1019" t="s">
        <v>1001</v>
      </c>
      <c r="J1019" s="11" t="str">
        <f t="shared" si="104"/>
        <v>IC.PU.201201</v>
      </c>
      <c r="K1019" s="2" t="s">
        <v>11324</v>
      </c>
      <c r="L1019" t="str">
        <f t="shared" si="105"/>
        <v xml:space="preserve">     None</v>
      </c>
      <c r="M1019" s="12" t="str">
        <f t="shared" si="106"/>
        <v>PI.IC.PU.201201.01</v>
      </c>
      <c r="N1019" s="12"/>
      <c r="O1019" s="12" t="str">
        <f t="shared" si="107"/>
        <v>PH.IC.PU.201201.01</v>
      </c>
      <c r="Q1019" s="12" t="str">
        <f t="shared" si="108"/>
        <v>CL.IC.PU.201201.01</v>
      </c>
      <c r="X1019" t="s">
        <v>11590</v>
      </c>
      <c r="Y1019">
        <v>1056</v>
      </c>
    </row>
    <row r="1020" spans="1:25" ht="15">
      <c r="A1020" t="s">
        <v>7831</v>
      </c>
      <c r="C1020" s="2" t="s">
        <v>11572</v>
      </c>
      <c r="E1020" s="2" t="s">
        <v>1223</v>
      </c>
      <c r="F1020" t="s">
        <v>11693</v>
      </c>
      <c r="G1020" t="s">
        <v>1773</v>
      </c>
      <c r="H1020" s="22" t="s">
        <v>1398</v>
      </c>
      <c r="I1020" t="s">
        <v>3343</v>
      </c>
      <c r="J1020" s="11" t="str">
        <f t="shared" si="104"/>
        <v>IC.PU.201202</v>
      </c>
      <c r="K1020" s="2" t="s">
        <v>919</v>
      </c>
      <c r="L1020" t="str">
        <f t="shared" si="105"/>
        <v xml:space="preserve">     Sutured</v>
      </c>
      <c r="M1020" s="12" t="str">
        <f t="shared" si="106"/>
        <v>PI.IC.PU.201202.01</v>
      </c>
      <c r="N1020" s="12"/>
      <c r="O1020" s="12" t="str">
        <f t="shared" si="107"/>
        <v>PH.IC.PU.201202.01</v>
      </c>
      <c r="Q1020" s="12" t="str">
        <f t="shared" si="108"/>
        <v>CL.IC.PU.201202.01</v>
      </c>
      <c r="X1020" t="s">
        <v>11590</v>
      </c>
      <c r="Y1020">
        <v>1056</v>
      </c>
    </row>
    <row r="1021" spans="1:25" ht="15">
      <c r="A1021" t="s">
        <v>7831</v>
      </c>
      <c r="C1021" s="2" t="s">
        <v>11572</v>
      </c>
      <c r="E1021" s="2" t="s">
        <v>1223</v>
      </c>
      <c r="F1021" t="s">
        <v>11693</v>
      </c>
      <c r="G1021" t="s">
        <v>8098</v>
      </c>
      <c r="H1021" s="22" t="s">
        <v>1400</v>
      </c>
      <c r="I1021" t="s">
        <v>1772</v>
      </c>
      <c r="J1021" s="11" t="str">
        <f t="shared" si="104"/>
        <v>IC.PU.201203</v>
      </c>
      <c r="K1021" s="2" t="s">
        <v>919</v>
      </c>
      <c r="L1021" t="str">
        <f t="shared" si="105"/>
        <v xml:space="preserve">     Commercial device</v>
      </c>
      <c r="M1021" s="12" t="str">
        <f t="shared" si="106"/>
        <v>PI.IC.PU.201203.01</v>
      </c>
      <c r="N1021" s="12"/>
      <c r="O1021" s="12" t="str">
        <f t="shared" si="107"/>
        <v>PH.IC.PU.201203.01</v>
      </c>
      <c r="Q1021" s="12" t="str">
        <f t="shared" si="108"/>
        <v>CL.IC.PU.201203.01</v>
      </c>
      <c r="X1021" t="s">
        <v>11590</v>
      </c>
      <c r="Y1021">
        <v>1056</v>
      </c>
    </row>
    <row r="1022" spans="1:25" ht="15">
      <c r="A1022" t="s">
        <v>7831</v>
      </c>
      <c r="C1022" s="2" t="s">
        <v>11572</v>
      </c>
      <c r="D1022" t="s">
        <v>8099</v>
      </c>
      <c r="E1022" s="2" t="s">
        <v>8201</v>
      </c>
      <c r="F1022" t="s">
        <v>11693</v>
      </c>
      <c r="G1022" t="s">
        <v>8100</v>
      </c>
      <c r="H1022" s="22" t="s">
        <v>1396</v>
      </c>
      <c r="I1022" t="s">
        <v>8101</v>
      </c>
      <c r="J1022" s="11" t="str">
        <f t="shared" si="104"/>
        <v>IC.PU.201301</v>
      </c>
      <c r="K1022" s="2" t="s">
        <v>919</v>
      </c>
      <c r="L1022" t="str">
        <f t="shared" si="105"/>
        <v xml:space="preserve">     Chest tube connection banded</v>
      </c>
      <c r="M1022" s="12" t="str">
        <f t="shared" si="106"/>
        <v>PI.IC.PU.201301.01</v>
      </c>
      <c r="N1022" s="12"/>
      <c r="O1022" s="12" t="str">
        <f t="shared" si="107"/>
        <v>PH.IC.PU.201301.01</v>
      </c>
      <c r="Q1022" s="12" t="str">
        <f t="shared" si="108"/>
        <v>CL.IC.PU.201301.01</v>
      </c>
      <c r="X1022" t="s">
        <v>11590</v>
      </c>
      <c r="Y1022">
        <v>1056</v>
      </c>
    </row>
    <row r="1023" spans="1:25" ht="15">
      <c r="A1023" t="s">
        <v>7831</v>
      </c>
      <c r="C1023" s="2" t="s">
        <v>11572</v>
      </c>
      <c r="E1023" s="2" t="s">
        <v>8201</v>
      </c>
      <c r="F1023" t="s">
        <v>11693</v>
      </c>
      <c r="G1023" t="s">
        <v>8102</v>
      </c>
      <c r="H1023" s="22" t="s">
        <v>1398</v>
      </c>
      <c r="I1023" t="s">
        <v>8103</v>
      </c>
      <c r="J1023" s="11" t="str">
        <f t="shared" si="104"/>
        <v>IC.PU.201302</v>
      </c>
      <c r="K1023" s="2" t="s">
        <v>919</v>
      </c>
      <c r="L1023" t="str">
        <f t="shared" si="105"/>
        <v xml:space="preserve">     Chest tube bands replaced</v>
      </c>
      <c r="M1023" s="12" t="str">
        <f t="shared" si="106"/>
        <v>PI.IC.PU.201302.01</v>
      </c>
      <c r="N1023" s="12"/>
      <c r="O1023" s="12" t="str">
        <f t="shared" si="107"/>
        <v>PH.IC.PU.201302.01</v>
      </c>
      <c r="Q1023" s="12" t="str">
        <f t="shared" si="108"/>
        <v>CL.IC.PU.201302.01</v>
      </c>
      <c r="X1023" t="s">
        <v>11590</v>
      </c>
      <c r="Y1023">
        <v>1056</v>
      </c>
    </row>
    <row r="1024" spans="1:25" ht="15">
      <c r="A1024" t="s">
        <v>7831</v>
      </c>
      <c r="C1024" s="2" t="s">
        <v>11572</v>
      </c>
      <c r="D1024" t="s">
        <v>5457</v>
      </c>
      <c r="E1024" s="2" t="s">
        <v>9218</v>
      </c>
      <c r="F1024" t="s">
        <v>11693</v>
      </c>
      <c r="G1024" t="s">
        <v>2686</v>
      </c>
      <c r="H1024" s="22" t="s">
        <v>1396</v>
      </c>
      <c r="I1024" t="s">
        <v>2687</v>
      </c>
      <c r="J1024" s="11" t="str">
        <f t="shared" si="104"/>
        <v>IC.PU.201401</v>
      </c>
      <c r="K1024" s="2" t="s">
        <v>919</v>
      </c>
      <c r="L1024" t="str">
        <f t="shared" si="105"/>
        <v xml:space="preserve">     Within normal limits</v>
      </c>
      <c r="M1024" s="12" t="str">
        <f t="shared" si="106"/>
        <v>PI.IC.PU.201401.01</v>
      </c>
      <c r="N1024" s="12"/>
      <c r="O1024" s="12" t="str">
        <f t="shared" si="107"/>
        <v>PH.IC.PU.201401.01</v>
      </c>
      <c r="Q1024" s="12" t="str">
        <f t="shared" si="108"/>
        <v>CL.IC.PU.201401.01</v>
      </c>
      <c r="X1024" t="s">
        <v>11590</v>
      </c>
      <c r="Y1024">
        <v>1056</v>
      </c>
    </row>
    <row r="1025" spans="1:25" ht="15">
      <c r="A1025" t="s">
        <v>7831</v>
      </c>
      <c r="C1025" s="2" t="s">
        <v>11572</v>
      </c>
      <c r="E1025" s="2" t="s">
        <v>9218</v>
      </c>
      <c r="F1025" t="s">
        <v>11693</v>
      </c>
      <c r="G1025" t="s">
        <v>1540</v>
      </c>
      <c r="H1025" s="22" t="s">
        <v>1398</v>
      </c>
      <c r="I1025" t="s">
        <v>1541</v>
      </c>
      <c r="J1025" s="11" t="str">
        <f t="shared" si="104"/>
        <v>IC.PU.201402</v>
      </c>
      <c r="K1025" s="2" t="s">
        <v>919</v>
      </c>
      <c r="L1025" t="str">
        <f t="shared" si="105"/>
        <v xml:space="preserve">     Swelling</v>
      </c>
      <c r="M1025" s="12" t="str">
        <f t="shared" si="106"/>
        <v>PI.IC.PU.201402.01</v>
      </c>
      <c r="N1025" s="12"/>
      <c r="O1025" s="12" t="str">
        <f t="shared" si="107"/>
        <v>PH.IC.PU.201402.01</v>
      </c>
      <c r="Q1025" s="12" t="str">
        <f t="shared" si="108"/>
        <v>CL.IC.PU.201402.01</v>
      </c>
      <c r="X1025" t="s">
        <v>11590</v>
      </c>
      <c r="Y1025">
        <v>1056</v>
      </c>
    </row>
    <row r="1026" spans="1:25" ht="15">
      <c r="A1026" t="s">
        <v>7831</v>
      </c>
      <c r="C1026" s="2" t="s">
        <v>11572</v>
      </c>
      <c r="E1026" s="2" t="s">
        <v>9218</v>
      </c>
      <c r="F1026" t="s">
        <v>11693</v>
      </c>
      <c r="G1026" t="s">
        <v>1532</v>
      </c>
      <c r="H1026" s="22" t="s">
        <v>1400</v>
      </c>
      <c r="I1026" t="s">
        <v>1533</v>
      </c>
      <c r="J1026" s="11" t="str">
        <f t="shared" si="104"/>
        <v>IC.PU.201403</v>
      </c>
      <c r="K1026" s="2" t="s">
        <v>919</v>
      </c>
      <c r="L1026" t="str">
        <f t="shared" si="105"/>
        <v xml:space="preserve">     Hematoma</v>
      </c>
      <c r="M1026" s="12" t="str">
        <f t="shared" si="106"/>
        <v>PI.IC.PU.201403.01</v>
      </c>
      <c r="N1026" s="12"/>
      <c r="O1026" s="12" t="str">
        <f t="shared" si="107"/>
        <v>PH.IC.PU.201403.01</v>
      </c>
      <c r="Q1026" s="12" t="str">
        <f t="shared" si="108"/>
        <v>CL.IC.PU.201403.01</v>
      </c>
      <c r="X1026" t="s">
        <v>11590</v>
      </c>
      <c r="Y1026">
        <v>1056</v>
      </c>
    </row>
    <row r="1027" spans="1:25" ht="15">
      <c r="A1027" t="s">
        <v>7831</v>
      </c>
      <c r="C1027" s="2" t="s">
        <v>11572</v>
      </c>
      <c r="E1027" s="2" t="s">
        <v>9218</v>
      </c>
      <c r="F1027" t="s">
        <v>11693</v>
      </c>
      <c r="G1027" t="s">
        <v>2692</v>
      </c>
      <c r="H1027" s="22" t="s">
        <v>1402</v>
      </c>
      <c r="I1027" t="s">
        <v>2693</v>
      </c>
      <c r="J1027" s="11" t="str">
        <f t="shared" si="104"/>
        <v>IC.PU.201404</v>
      </c>
      <c r="K1027" s="2" t="s">
        <v>919</v>
      </c>
      <c r="L1027" t="str">
        <f t="shared" si="105"/>
        <v xml:space="preserve">     Bruising</v>
      </c>
      <c r="M1027" s="12" t="str">
        <f t="shared" si="106"/>
        <v>PI.IC.PU.201404.01</v>
      </c>
      <c r="N1027" s="12"/>
      <c r="O1027" s="12" t="str">
        <f t="shared" si="107"/>
        <v>PH.IC.PU.201404.01</v>
      </c>
      <c r="Q1027" s="12" t="str">
        <f t="shared" si="108"/>
        <v>CL.IC.PU.201404.01</v>
      </c>
      <c r="X1027" t="s">
        <v>11590</v>
      </c>
      <c r="Y1027">
        <v>1056</v>
      </c>
    </row>
    <row r="1028" spans="1:25" ht="15">
      <c r="A1028" t="s">
        <v>7831</v>
      </c>
      <c r="C1028" s="2" t="s">
        <v>11572</v>
      </c>
      <c r="E1028" s="2" t="s">
        <v>9218</v>
      </c>
      <c r="F1028" t="s">
        <v>11693</v>
      </c>
      <c r="G1028" t="s">
        <v>8104</v>
      </c>
      <c r="H1028" s="22" t="s">
        <v>1404</v>
      </c>
      <c r="I1028" t="s">
        <v>8105</v>
      </c>
      <c r="J1028" s="11" t="str">
        <f t="shared" si="104"/>
        <v>IC.PU.201405</v>
      </c>
      <c r="K1028" s="2" t="s">
        <v>919</v>
      </c>
      <c r="L1028" t="str">
        <f t="shared" si="105"/>
        <v xml:space="preserve">     Crepitus:  specify extent</v>
      </c>
      <c r="M1028" s="12" t="str">
        <f t="shared" si="106"/>
        <v>PI.IC.PU.201405.01</v>
      </c>
      <c r="N1028" s="12"/>
      <c r="O1028" s="12" t="str">
        <f t="shared" si="107"/>
        <v>PH.IC.PU.201405.01</v>
      </c>
      <c r="Q1028" s="12" t="str">
        <f t="shared" si="108"/>
        <v>CL.IC.PU.201405.01</v>
      </c>
      <c r="X1028" t="s">
        <v>11590</v>
      </c>
      <c r="Y1028">
        <v>1056</v>
      </c>
    </row>
    <row r="1029" spans="1:25" ht="15">
      <c r="A1029" t="s">
        <v>7831</v>
      </c>
      <c r="C1029" s="2" t="s">
        <v>11572</v>
      </c>
      <c r="E1029" s="2" t="s">
        <v>9218</v>
      </c>
      <c r="F1029" t="s">
        <v>11693</v>
      </c>
      <c r="G1029" t="s">
        <v>2696</v>
      </c>
      <c r="H1029" s="22" t="s">
        <v>1406</v>
      </c>
      <c r="I1029" t="s">
        <v>1224</v>
      </c>
      <c r="J1029" s="11" t="str">
        <f t="shared" si="104"/>
        <v>IC.PU.201406</v>
      </c>
      <c r="K1029" s="2" t="s">
        <v>919</v>
      </c>
      <c r="L1029" t="str">
        <f t="shared" si="105"/>
        <v xml:space="preserve">     Unable to assess due to dressing</v>
      </c>
      <c r="M1029" s="12" t="str">
        <f t="shared" si="106"/>
        <v>PI.IC.PU.201406.01</v>
      </c>
      <c r="N1029" s="12"/>
      <c r="O1029" s="12" t="str">
        <f t="shared" si="107"/>
        <v>PH.IC.PU.201406.01</v>
      </c>
      <c r="Q1029" s="12" t="str">
        <f t="shared" si="108"/>
        <v>CL.IC.PU.201406.01</v>
      </c>
      <c r="X1029" t="s">
        <v>11590</v>
      </c>
      <c r="Y1029">
        <v>1056</v>
      </c>
    </row>
    <row r="1030" spans="1:25" ht="15">
      <c r="A1030" t="s">
        <v>7831</v>
      </c>
      <c r="C1030" s="2" t="s">
        <v>11572</v>
      </c>
      <c r="E1030" s="2" t="s">
        <v>9218</v>
      </c>
      <c r="F1030" t="s">
        <v>11693</v>
      </c>
      <c r="G1030" t="s">
        <v>2684</v>
      </c>
      <c r="H1030" s="22" t="s">
        <v>1419</v>
      </c>
      <c r="I1030" t="s">
        <v>2971</v>
      </c>
      <c r="J1030" s="11" t="str">
        <f t="shared" si="104"/>
        <v>IC.PU.201407</v>
      </c>
      <c r="K1030" s="2" t="s">
        <v>919</v>
      </c>
      <c r="L1030" t="str">
        <f t="shared" si="105"/>
        <v xml:space="preserve">     Other: specify</v>
      </c>
      <c r="M1030" s="12" t="str">
        <f t="shared" si="106"/>
        <v>PI.IC.PU.201407.01</v>
      </c>
      <c r="N1030" s="12"/>
      <c r="O1030" s="12" t="str">
        <f t="shared" si="107"/>
        <v>PH.IC.PU.201407.01</v>
      </c>
      <c r="Q1030" s="12" t="str">
        <f t="shared" si="108"/>
        <v>CL.IC.PU.201407.01</v>
      </c>
      <c r="X1030" t="s">
        <v>11590</v>
      </c>
      <c r="Y1030">
        <v>1056</v>
      </c>
    </row>
    <row r="1031" spans="1:25" ht="15">
      <c r="A1031" t="s">
        <v>7831</v>
      </c>
      <c r="C1031" s="2" t="s">
        <v>11572</v>
      </c>
      <c r="E1031" s="2" t="s">
        <v>9218</v>
      </c>
      <c r="F1031" t="s">
        <v>11693</v>
      </c>
      <c r="G1031" t="s">
        <v>1530</v>
      </c>
      <c r="H1031" s="22" t="s">
        <v>1550</v>
      </c>
      <c r="I1031" t="s">
        <v>1531</v>
      </c>
      <c r="J1031" s="11" t="str">
        <f t="shared" si="104"/>
        <v>IC.PU.201408</v>
      </c>
      <c r="K1031" s="2" t="s">
        <v>919</v>
      </c>
      <c r="L1031" t="str">
        <f t="shared" si="105"/>
        <v xml:space="preserve">     Erythema</v>
      </c>
      <c r="M1031" s="12" t="str">
        <f t="shared" si="106"/>
        <v>PI.IC.PU.201408.01</v>
      </c>
      <c r="N1031" s="12"/>
      <c r="O1031" s="12" t="str">
        <f t="shared" si="107"/>
        <v>PH.IC.PU.201408.01</v>
      </c>
      <c r="Q1031" s="12" t="str">
        <f t="shared" si="108"/>
        <v>CL.IC.PU.201408.01</v>
      </c>
      <c r="X1031" t="s">
        <v>11590</v>
      </c>
      <c r="Y1031">
        <v>1056</v>
      </c>
    </row>
    <row r="1032" spans="1:25" ht="15">
      <c r="A1032" t="s">
        <v>7831</v>
      </c>
      <c r="C1032" s="2" t="s">
        <v>11572</v>
      </c>
      <c r="D1032" t="s">
        <v>3103</v>
      </c>
      <c r="E1032" s="2" t="s">
        <v>1310</v>
      </c>
      <c r="F1032" t="s">
        <v>11691</v>
      </c>
      <c r="G1032" t="s">
        <v>8107</v>
      </c>
      <c r="H1032" s="22" t="s">
        <v>1396</v>
      </c>
      <c r="I1032" t="s">
        <v>8108</v>
      </c>
      <c r="J1032" s="11" t="str">
        <f t="shared" si="104"/>
        <v>IC.PU.201501</v>
      </c>
      <c r="K1032" s="2" t="s">
        <v>919</v>
      </c>
      <c r="L1032" t="str">
        <f t="shared" si="105"/>
        <v>Negative 20 centimeters</v>
      </c>
      <c r="M1032" s="12" t="str">
        <f t="shared" si="106"/>
        <v>PI.IC.PU.201501.01</v>
      </c>
      <c r="N1032" s="12"/>
      <c r="O1032" s="12" t="str">
        <f t="shared" si="107"/>
        <v>PH.IC.PU.201501.01</v>
      </c>
      <c r="Q1032" s="12" t="str">
        <f t="shared" si="108"/>
        <v>CL.IC.PU.201501.01</v>
      </c>
      <c r="X1032" t="s">
        <v>11590</v>
      </c>
      <c r="Y1032">
        <v>1056</v>
      </c>
    </row>
    <row r="1033" spans="1:25" ht="15">
      <c r="A1033" t="s">
        <v>7831</v>
      </c>
      <c r="C1033" s="2" t="s">
        <v>11572</v>
      </c>
      <c r="E1033" s="2" t="s">
        <v>1310</v>
      </c>
      <c r="F1033" t="s">
        <v>11691</v>
      </c>
      <c r="G1033" t="s">
        <v>8109</v>
      </c>
      <c r="H1033" s="22" t="s">
        <v>1398</v>
      </c>
      <c r="I1033" t="s">
        <v>8110</v>
      </c>
      <c r="J1033" s="11" t="str">
        <f t="shared" si="104"/>
        <v>IC.PU.201502</v>
      </c>
      <c r="K1033" s="2" t="s">
        <v>919</v>
      </c>
      <c r="L1033" t="str">
        <f t="shared" si="105"/>
        <v>Water seal</v>
      </c>
      <c r="M1033" s="12" t="str">
        <f t="shared" si="106"/>
        <v>PI.IC.PU.201502.01</v>
      </c>
      <c r="N1033" s="12"/>
      <c r="O1033" s="12" t="str">
        <f t="shared" si="107"/>
        <v>PH.IC.PU.201502.01</v>
      </c>
      <c r="Q1033" s="12" t="str">
        <f t="shared" si="108"/>
        <v>CL.IC.PU.201502.01</v>
      </c>
      <c r="X1033" t="s">
        <v>11590</v>
      </c>
      <c r="Y1033">
        <v>1056</v>
      </c>
    </row>
    <row r="1034" spans="1:25" ht="15">
      <c r="A1034" t="s">
        <v>7831</v>
      </c>
      <c r="C1034" s="2" t="s">
        <v>11572</v>
      </c>
      <c r="E1034" s="2" t="s">
        <v>1310</v>
      </c>
      <c r="F1034" t="s">
        <v>11691</v>
      </c>
      <c r="G1034" t="s">
        <v>8111</v>
      </c>
      <c r="H1034" s="22" t="s">
        <v>1400</v>
      </c>
      <c r="I1034" t="s">
        <v>8112</v>
      </c>
      <c r="J1034" s="11" t="str">
        <f t="shared" si="104"/>
        <v>IC.PU.201503</v>
      </c>
      <c r="K1034" s="2" t="s">
        <v>919</v>
      </c>
      <c r="L1034" t="str">
        <f t="shared" si="105"/>
        <v>Negative 10 centimeters</v>
      </c>
      <c r="M1034" s="12" t="str">
        <f t="shared" si="106"/>
        <v>PI.IC.PU.201503.01</v>
      </c>
      <c r="N1034" s="12"/>
      <c r="O1034" s="12" t="str">
        <f t="shared" si="107"/>
        <v>PH.IC.PU.201503.01</v>
      </c>
      <c r="Q1034" s="12" t="str">
        <f t="shared" si="108"/>
        <v>CL.IC.PU.201503.01</v>
      </c>
      <c r="X1034" t="s">
        <v>11590</v>
      </c>
      <c r="Y1034">
        <v>1056</v>
      </c>
    </row>
    <row r="1035" spans="1:25" ht="15">
      <c r="A1035" t="s">
        <v>7831</v>
      </c>
      <c r="C1035" s="2" t="s">
        <v>11572</v>
      </c>
      <c r="E1035" s="2" t="s">
        <v>1310</v>
      </c>
      <c r="F1035" t="s">
        <v>11691</v>
      </c>
      <c r="G1035" t="s">
        <v>8119</v>
      </c>
      <c r="H1035" s="22" t="s">
        <v>1402</v>
      </c>
      <c r="I1035" t="s">
        <v>8120</v>
      </c>
      <c r="J1035" s="11" t="str">
        <f t="shared" si="104"/>
        <v>IC.PU.201504</v>
      </c>
      <c r="K1035" s="2" t="s">
        <v>919</v>
      </c>
      <c r="L1035" t="str">
        <f t="shared" si="105"/>
        <v>Negative 30 centimeters</v>
      </c>
      <c r="M1035" s="12" t="str">
        <f t="shared" si="106"/>
        <v>PI.IC.PU.201504.01</v>
      </c>
      <c r="N1035" s="12"/>
      <c r="O1035" s="12" t="str">
        <f t="shared" si="107"/>
        <v>PH.IC.PU.201504.01</v>
      </c>
      <c r="Q1035" s="12" t="str">
        <f t="shared" si="108"/>
        <v>CL.IC.PU.201504.01</v>
      </c>
      <c r="X1035" t="s">
        <v>11590</v>
      </c>
      <c r="Y1035">
        <v>1056</v>
      </c>
    </row>
    <row r="1036" spans="1:25" ht="15">
      <c r="A1036" t="s">
        <v>7831</v>
      </c>
      <c r="C1036" s="2" t="s">
        <v>11572</v>
      </c>
      <c r="E1036" s="2" t="s">
        <v>1310</v>
      </c>
      <c r="F1036" t="s">
        <v>11691</v>
      </c>
      <c r="G1036" t="s">
        <v>8287</v>
      </c>
      <c r="H1036" s="22" t="s">
        <v>1404</v>
      </c>
      <c r="I1036" t="s">
        <v>8288</v>
      </c>
      <c r="J1036" s="11" t="str">
        <f t="shared" si="104"/>
        <v>IC.PU.201505</v>
      </c>
      <c r="K1036" s="2" t="s">
        <v>919</v>
      </c>
      <c r="L1036" t="str">
        <f t="shared" si="105"/>
        <v>Negative 40 centimeters</v>
      </c>
      <c r="M1036" s="12" t="str">
        <f t="shared" si="106"/>
        <v>PI.IC.PU.201505.01</v>
      </c>
      <c r="N1036" s="12"/>
      <c r="O1036" s="12" t="str">
        <f t="shared" si="107"/>
        <v>PH.IC.PU.201505.01</v>
      </c>
      <c r="Q1036" s="12" t="str">
        <f t="shared" si="108"/>
        <v>CL.IC.PU.201505.01</v>
      </c>
      <c r="X1036" t="s">
        <v>11590</v>
      </c>
      <c r="Y1036">
        <v>1056</v>
      </c>
    </row>
    <row r="1037" spans="1:25" ht="15">
      <c r="A1037" t="s">
        <v>7831</v>
      </c>
      <c r="C1037" s="2" t="s">
        <v>11572</v>
      </c>
      <c r="E1037" s="2" t="s">
        <v>1310</v>
      </c>
      <c r="F1037" t="s">
        <v>11691</v>
      </c>
      <c r="G1037" t="s">
        <v>8285</v>
      </c>
      <c r="H1037" s="22" t="s">
        <v>1406</v>
      </c>
      <c r="I1037" t="s">
        <v>3187</v>
      </c>
      <c r="J1037" s="11" t="str">
        <f t="shared" si="104"/>
        <v>IC.PU.201506</v>
      </c>
      <c r="K1037" s="2" t="s">
        <v>919</v>
      </c>
      <c r="L1037" t="str">
        <f t="shared" si="105"/>
        <v xml:space="preserve">Gravity </v>
      </c>
      <c r="M1037" s="12" t="str">
        <f t="shared" si="106"/>
        <v>PI.IC.PU.201506.01</v>
      </c>
      <c r="N1037" s="12"/>
      <c r="O1037" s="12" t="str">
        <f t="shared" si="107"/>
        <v>PH.IC.PU.201506.01</v>
      </c>
      <c r="Q1037" s="12" t="str">
        <f t="shared" si="108"/>
        <v>CL.IC.PU.201506.01</v>
      </c>
      <c r="X1037" t="s">
        <v>11590</v>
      </c>
      <c r="Y1037">
        <v>1056</v>
      </c>
    </row>
    <row r="1038" spans="1:25" ht="15">
      <c r="A1038" t="s">
        <v>7831</v>
      </c>
      <c r="C1038" s="2" t="s">
        <v>11572</v>
      </c>
      <c r="E1038" s="2" t="s">
        <v>1310</v>
      </c>
      <c r="F1038" t="s">
        <v>11691</v>
      </c>
      <c r="G1038" t="s">
        <v>2956</v>
      </c>
      <c r="H1038" s="22" t="s">
        <v>1419</v>
      </c>
      <c r="I1038" t="s">
        <v>2956</v>
      </c>
      <c r="J1038" s="11" t="str">
        <f t="shared" si="104"/>
        <v>IC.PU.201507</v>
      </c>
      <c r="K1038" s="2" t="s">
        <v>919</v>
      </c>
      <c r="L1038" t="str">
        <f t="shared" si="105"/>
        <v>Clamped</v>
      </c>
      <c r="M1038" s="12" t="str">
        <f t="shared" si="106"/>
        <v>PI.IC.PU.201507.01</v>
      </c>
      <c r="N1038" s="12"/>
      <c r="O1038" s="12" t="str">
        <f t="shared" si="107"/>
        <v>PH.IC.PU.201507.01</v>
      </c>
      <c r="Q1038" s="12" t="str">
        <f t="shared" si="108"/>
        <v>CL.IC.PU.201507.01</v>
      </c>
      <c r="X1038" t="s">
        <v>11590</v>
      </c>
      <c r="Y1038">
        <v>1056</v>
      </c>
    </row>
    <row r="1039" spans="1:25" ht="15">
      <c r="A1039" t="s">
        <v>7831</v>
      </c>
      <c r="C1039" s="2" t="s">
        <v>11572</v>
      </c>
      <c r="E1039" s="2" t="s">
        <v>1310</v>
      </c>
      <c r="F1039" t="s">
        <v>11691</v>
      </c>
      <c r="G1039" t="s">
        <v>2971</v>
      </c>
      <c r="H1039" s="22" t="s">
        <v>1550</v>
      </c>
      <c r="I1039" t="s">
        <v>930</v>
      </c>
      <c r="J1039" s="11" t="str">
        <f t="shared" si="104"/>
        <v>IC.PU.201508</v>
      </c>
      <c r="K1039" s="2" t="s">
        <v>919</v>
      </c>
      <c r="L1039" t="str">
        <f t="shared" si="105"/>
        <v>Other: specify</v>
      </c>
      <c r="M1039" s="12" t="str">
        <f t="shared" si="106"/>
        <v>PI.IC.PU.201508.01</v>
      </c>
      <c r="N1039" s="12"/>
      <c r="O1039" s="12" t="str">
        <f t="shared" si="107"/>
        <v>PH.IC.PU.201508.01</v>
      </c>
      <c r="Q1039" s="12" t="str">
        <f t="shared" si="108"/>
        <v>CL.IC.PU.201508.01</v>
      </c>
      <c r="X1039" t="s">
        <v>11590</v>
      </c>
      <c r="Y1039">
        <v>1056</v>
      </c>
    </row>
    <row r="1040" spans="1:25" ht="15">
      <c r="A1040" t="s">
        <v>7831</v>
      </c>
      <c r="C1040" s="2" t="s">
        <v>11572</v>
      </c>
      <c r="D1040" t="s">
        <v>11266</v>
      </c>
      <c r="E1040" s="2" t="s">
        <v>11265</v>
      </c>
      <c r="F1040" t="s">
        <v>11692</v>
      </c>
      <c r="G1040" t="s">
        <v>5575</v>
      </c>
      <c r="H1040" s="22" t="s">
        <v>919</v>
      </c>
      <c r="I1040" t="s">
        <v>11270</v>
      </c>
      <c r="J1040" s="11" t="str">
        <f t="shared" si="104"/>
        <v>IC.PU.201601</v>
      </c>
      <c r="K1040" s="2" t="s">
        <v>919</v>
      </c>
      <c r="L1040" t="str">
        <f t="shared" si="105"/>
        <v>Insertion Date</v>
      </c>
      <c r="M1040" s="12" t="str">
        <f t="shared" si="106"/>
        <v>PI.IC.PU.201601.01</v>
      </c>
      <c r="N1040" s="12"/>
      <c r="O1040" s="12" t="str">
        <f t="shared" si="107"/>
        <v>PH.IC.PU.201601.01</v>
      </c>
      <c r="Q1040" s="12" t="str">
        <f t="shared" si="108"/>
        <v>CL.IC.PU.201601.01</v>
      </c>
      <c r="X1040" t="s">
        <v>11590</v>
      </c>
      <c r="Y1040">
        <v>1056</v>
      </c>
    </row>
    <row r="1041" spans="1:25" s="78" customFormat="1" ht="15">
      <c r="A1041" s="88" t="s">
        <v>7831</v>
      </c>
      <c r="B1041" s="92" t="s">
        <v>362</v>
      </c>
      <c r="C1041" s="2" t="s">
        <v>363</v>
      </c>
      <c r="D1041" s="88" t="s">
        <v>5052</v>
      </c>
      <c r="E1041" s="91" t="s">
        <v>626</v>
      </c>
      <c r="F1041" s="92" t="s">
        <v>364</v>
      </c>
      <c r="G1041" s="88" t="s">
        <v>3102</v>
      </c>
      <c r="H1041" s="90" t="s">
        <v>433</v>
      </c>
      <c r="I1041" s="88" t="s">
        <v>1583</v>
      </c>
      <c r="J1041" s="11" t="str">
        <f t="shared" si="104"/>
        <v>IC.PU.201701</v>
      </c>
      <c r="K1041" s="2" t="s">
        <v>11683</v>
      </c>
      <c r="L1041" t="str">
        <f t="shared" si="105"/>
        <v>Discontinued</v>
      </c>
      <c r="M1041" s="12" t="str">
        <f t="shared" si="106"/>
        <v>PI.IC.PU.201701.01</v>
      </c>
      <c r="N1041" s="12"/>
      <c r="O1041" s="12" t="str">
        <f t="shared" si="107"/>
        <v>PH.IC.PU.201701.01</v>
      </c>
      <c r="P1041"/>
      <c r="Q1041" s="12" t="str">
        <f t="shared" si="108"/>
        <v>CL.IC.PU.201701.01</v>
      </c>
      <c r="R1041" s="88"/>
      <c r="S1041" s="88"/>
      <c r="T1041" s="88"/>
      <c r="U1041" s="88"/>
      <c r="V1041" s="88"/>
      <c r="W1041" s="88"/>
      <c r="X1041" s="78" t="s">
        <v>630</v>
      </c>
      <c r="Y1041" s="78">
        <v>1124</v>
      </c>
    </row>
    <row r="1042" spans="1:25" s="78" customFormat="1" ht="15">
      <c r="A1042" s="88" t="s">
        <v>7831</v>
      </c>
      <c r="B1042" s="92" t="s">
        <v>362</v>
      </c>
      <c r="C1042" s="2" t="s">
        <v>363</v>
      </c>
      <c r="D1042" s="88" t="s">
        <v>5052</v>
      </c>
      <c r="E1042" s="91" t="s">
        <v>432</v>
      </c>
      <c r="F1042" s="92" t="s">
        <v>364</v>
      </c>
      <c r="G1042" s="88" t="s">
        <v>783</v>
      </c>
      <c r="H1042" s="90" t="s">
        <v>434</v>
      </c>
      <c r="I1042" s="88" t="s">
        <v>784</v>
      </c>
      <c r="J1042" s="11" t="str">
        <f t="shared" si="104"/>
        <v>IC.PU.201702</v>
      </c>
      <c r="K1042" s="2" t="s">
        <v>11683</v>
      </c>
      <c r="L1042" t="str">
        <f t="shared" si="105"/>
        <v>Self Discontinued</v>
      </c>
      <c r="M1042" s="12" t="str">
        <f t="shared" si="106"/>
        <v>PI.IC.PU.201702.01</v>
      </c>
      <c r="N1042" s="12"/>
      <c r="O1042" s="12" t="str">
        <f t="shared" si="107"/>
        <v>PH.IC.PU.201702.01</v>
      </c>
      <c r="P1042"/>
      <c r="Q1042" s="12" t="str">
        <f t="shared" si="108"/>
        <v>CL.IC.PU.201702.01</v>
      </c>
      <c r="R1042" s="88"/>
      <c r="S1042" s="88"/>
      <c r="T1042" s="88"/>
      <c r="U1042" s="88"/>
      <c r="V1042" s="88"/>
      <c r="W1042" s="88"/>
      <c r="X1042" s="78" t="s">
        <v>741</v>
      </c>
      <c r="Y1042" s="78">
        <v>1124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dimension ref="A1:Y596"/>
  <sheetViews>
    <sheetView topLeftCell="A522" zoomScale="125" workbookViewId="0">
      <pane ySplit="1095" topLeftCell="A595"/>
      <selection activeCell="J543" sqref="J1:J1048576"/>
      <selection pane="bottomLeft" sqref="A1:XFD1"/>
    </sheetView>
  </sheetViews>
  <sheetFormatPr defaultColWidth="11" defaultRowHeight="12.75"/>
  <cols>
    <col min="1" max="1" width="18.375" customWidth="1"/>
    <col min="2" max="2" width="19.375" customWidth="1"/>
    <col min="3" max="3" width="4.25" customWidth="1"/>
    <col min="4" max="4" width="25.625" customWidth="1"/>
    <col min="5" max="5" width="4.75" customWidth="1"/>
    <col min="6" max="6" width="21.75" customWidth="1"/>
    <col min="7" max="7" width="27.875" customWidth="1"/>
    <col min="8" max="8" width="3.7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582</v>
      </c>
      <c r="Y1" s="1" t="s">
        <v>740</v>
      </c>
    </row>
    <row r="2" spans="1:25" ht="15">
      <c r="A2" t="s">
        <v>8713</v>
      </c>
      <c r="B2" t="s">
        <v>7699</v>
      </c>
      <c r="C2" s="2" t="s">
        <v>1192</v>
      </c>
      <c r="D2" t="s">
        <v>7836</v>
      </c>
      <c r="E2" s="2" t="s">
        <v>1192</v>
      </c>
      <c r="F2" t="s">
        <v>8577</v>
      </c>
      <c r="G2" t="s">
        <v>2865</v>
      </c>
      <c r="H2" s="2" t="s">
        <v>1192</v>
      </c>
      <c r="I2" t="s">
        <v>2865</v>
      </c>
      <c r="J2" s="11" t="str">
        <f>CONCATENATE("IC.RT.",C2,E2,H2)</f>
        <v>IC.RT.010101</v>
      </c>
      <c r="K2" s="2" t="s">
        <v>1192</v>
      </c>
      <c r="L2" t="str">
        <f t="shared" ref="L2:L65" si="0">G2</f>
        <v>Natural</v>
      </c>
      <c r="M2" s="12" t="str">
        <f>CONCATENATE("PI.",J2,".",K2)</f>
        <v>PI.IC.RT.010101.01</v>
      </c>
      <c r="N2" s="12"/>
      <c r="O2" s="12" t="str">
        <f>CONCATENATE("PH.",J2,".",K2)</f>
        <v>PH.IC.RT.010101.01</v>
      </c>
      <c r="Q2" s="12" t="str">
        <f>CONCATENATE("CL.",J2,".",K2)</f>
        <v>CL.IC.RT.010101.01</v>
      </c>
    </row>
    <row r="3" spans="1:25" ht="15">
      <c r="A3" t="s">
        <v>8713</v>
      </c>
      <c r="C3" s="2" t="s">
        <v>11324</v>
      </c>
      <c r="E3" s="2" t="s">
        <v>11324</v>
      </c>
      <c r="F3" t="s">
        <v>8577</v>
      </c>
      <c r="G3" t="s">
        <v>8578</v>
      </c>
      <c r="H3" s="2" t="s">
        <v>943</v>
      </c>
      <c r="I3" t="s">
        <v>8745</v>
      </c>
      <c r="J3" s="11" t="str">
        <f t="shared" ref="J3:J76" si="1">CONCATENATE("IC.RT.",C3,E3,H3)</f>
        <v>IC.RT.010102</v>
      </c>
      <c r="K3" s="2" t="s">
        <v>11324</v>
      </c>
      <c r="L3" t="str">
        <f t="shared" si="0"/>
        <v>Endotracheal tube oral: add protocol</v>
      </c>
      <c r="M3" s="12" t="str">
        <f t="shared" ref="M3:M76" si="2">CONCATENATE("PI.",J3,".",K3)</f>
        <v>PI.IC.RT.010102.01</v>
      </c>
      <c r="N3" s="12"/>
      <c r="O3" s="12" t="str">
        <f t="shared" ref="O3:O76" si="3">CONCATENATE("PH.",J3,".",K3)</f>
        <v>PH.IC.RT.010102.01</v>
      </c>
      <c r="Q3" s="12" t="str">
        <f t="shared" ref="Q3:Q76" si="4">CONCATENATE("CL.",J3,".",K3)</f>
        <v>CL.IC.RT.010102.01</v>
      </c>
    </row>
    <row r="4" spans="1:25" ht="15">
      <c r="A4" t="s">
        <v>8713</v>
      </c>
      <c r="C4" s="2" t="s">
        <v>1192</v>
      </c>
      <c r="E4" s="2" t="s">
        <v>1192</v>
      </c>
      <c r="F4" t="s">
        <v>8577</v>
      </c>
      <c r="G4" t="s">
        <v>8746</v>
      </c>
      <c r="H4" s="2" t="s">
        <v>1202</v>
      </c>
      <c r="I4" t="s">
        <v>8747</v>
      </c>
      <c r="J4" s="11" t="str">
        <f t="shared" si="1"/>
        <v>IC.RT.010103</v>
      </c>
      <c r="K4" s="2" t="s">
        <v>1192</v>
      </c>
      <c r="L4" t="str">
        <f t="shared" si="0"/>
        <v>Endotracheal tube nasal: add protocol</v>
      </c>
      <c r="M4" s="12" t="str">
        <f t="shared" si="2"/>
        <v>PI.IC.RT.010103.01</v>
      </c>
      <c r="N4" s="12"/>
      <c r="O4" s="12" t="str">
        <f t="shared" si="3"/>
        <v>PH.IC.RT.010103.01</v>
      </c>
      <c r="Q4" s="12" t="str">
        <f t="shared" si="4"/>
        <v>CL.IC.RT.010103.01</v>
      </c>
    </row>
    <row r="5" spans="1:25" ht="15">
      <c r="A5" t="s">
        <v>8713</v>
      </c>
      <c r="C5" s="2" t="s">
        <v>1192</v>
      </c>
      <c r="E5" s="2" t="s">
        <v>1192</v>
      </c>
      <c r="F5" t="s">
        <v>8577</v>
      </c>
      <c r="G5" t="s">
        <v>7692</v>
      </c>
      <c r="H5" s="2" t="s">
        <v>7070</v>
      </c>
      <c r="I5" t="s">
        <v>7693</v>
      </c>
      <c r="J5" s="11" t="str">
        <f t="shared" si="1"/>
        <v>IC.RT.010104</v>
      </c>
      <c r="K5" s="2" t="s">
        <v>1192</v>
      </c>
      <c r="L5" t="str">
        <f t="shared" si="0"/>
        <v>Endotracheal tube subglottic suction:  add protocol</v>
      </c>
      <c r="M5" s="12" t="str">
        <f t="shared" si="2"/>
        <v>PI.IC.RT.010104.01</v>
      </c>
      <c r="N5" s="12"/>
      <c r="O5" s="12" t="str">
        <f t="shared" si="3"/>
        <v>PH.IC.RT.010104.01</v>
      </c>
      <c r="Q5" s="12" t="str">
        <f t="shared" si="4"/>
        <v>CL.IC.RT.010104.01</v>
      </c>
    </row>
    <row r="6" spans="1:25" ht="15">
      <c r="A6" t="s">
        <v>8713</v>
      </c>
      <c r="C6" s="2" t="s">
        <v>11324</v>
      </c>
      <c r="E6" s="2" t="s">
        <v>11324</v>
      </c>
      <c r="F6" t="s">
        <v>8577</v>
      </c>
      <c r="G6" t="s">
        <v>8904</v>
      </c>
      <c r="H6" s="2" t="s">
        <v>7071</v>
      </c>
      <c r="I6" t="s">
        <v>4115</v>
      </c>
      <c r="J6" s="11" t="str">
        <f t="shared" si="1"/>
        <v>IC.RT.010105</v>
      </c>
      <c r="K6" s="2" t="s">
        <v>11324</v>
      </c>
      <c r="L6" t="str">
        <f t="shared" si="0"/>
        <v>Tracheostomy tube: add protocol</v>
      </c>
      <c r="M6" s="12" t="str">
        <f t="shared" si="2"/>
        <v>PI.IC.RT.010105.01</v>
      </c>
      <c r="N6" s="12"/>
      <c r="O6" s="12" t="str">
        <f t="shared" si="3"/>
        <v>PH.IC.RT.010105.01</v>
      </c>
      <c r="Q6" s="12" t="str">
        <f t="shared" si="4"/>
        <v>CL.IC.RT.010105.01</v>
      </c>
    </row>
    <row r="7" spans="1:25" ht="15">
      <c r="A7" t="s">
        <v>8713</v>
      </c>
      <c r="C7" s="2" t="s">
        <v>1192</v>
      </c>
      <c r="E7" s="2" t="s">
        <v>1192</v>
      </c>
      <c r="F7" t="s">
        <v>8577</v>
      </c>
      <c r="G7" t="s">
        <v>7695</v>
      </c>
      <c r="H7" s="2" t="s">
        <v>6888</v>
      </c>
      <c r="I7" t="s">
        <v>7696</v>
      </c>
      <c r="J7" s="11" t="str">
        <f t="shared" si="1"/>
        <v>IC.RT.010106</v>
      </c>
      <c r="K7" s="2" t="s">
        <v>1192</v>
      </c>
      <c r="L7" t="str">
        <f t="shared" si="0"/>
        <v>Supralaryngeal airway:  add protocol</v>
      </c>
      <c r="M7" s="12" t="str">
        <f t="shared" si="2"/>
        <v>PI.IC.RT.010106.01</v>
      </c>
      <c r="N7" s="12"/>
      <c r="O7" s="12" t="str">
        <f t="shared" si="3"/>
        <v>PH.IC.RT.010106.01</v>
      </c>
      <c r="Q7" s="12" t="str">
        <f t="shared" si="4"/>
        <v>CL.IC.RT.010106.01</v>
      </c>
    </row>
    <row r="8" spans="1:25" ht="15">
      <c r="A8" t="s">
        <v>8713</v>
      </c>
      <c r="C8" s="2" t="s">
        <v>11324</v>
      </c>
      <c r="E8" s="2" t="s">
        <v>11324</v>
      </c>
      <c r="F8" t="s">
        <v>8577</v>
      </c>
      <c r="G8" t="s">
        <v>8750</v>
      </c>
      <c r="H8" s="2" t="s">
        <v>8751</v>
      </c>
      <c r="I8" t="s">
        <v>8752</v>
      </c>
      <c r="J8" s="11" t="str">
        <f t="shared" si="1"/>
        <v>IC.RT.010107</v>
      </c>
      <c r="K8" s="2" t="s">
        <v>11324</v>
      </c>
      <c r="L8" t="str">
        <f t="shared" si="0"/>
        <v>Laryngotomy tube/no tube: add protocol</v>
      </c>
      <c r="M8" s="12" t="str">
        <f t="shared" si="2"/>
        <v>PI.IC.RT.010107.01</v>
      </c>
      <c r="N8" s="12"/>
      <c r="O8" s="12" t="str">
        <f t="shared" si="3"/>
        <v>PH.IC.RT.010107.01</v>
      </c>
      <c r="Q8" s="12" t="str">
        <f t="shared" si="4"/>
        <v>CL.IC.RT.010107.01</v>
      </c>
    </row>
    <row r="9" spans="1:25" ht="15">
      <c r="A9" t="s">
        <v>8713</v>
      </c>
      <c r="C9" s="2" t="s">
        <v>1192</v>
      </c>
      <c r="E9" s="2" t="s">
        <v>1192</v>
      </c>
      <c r="F9" t="s">
        <v>8577</v>
      </c>
      <c r="G9" t="s">
        <v>7844</v>
      </c>
      <c r="H9" s="2" t="s">
        <v>10093</v>
      </c>
      <c r="I9" t="s">
        <v>7845</v>
      </c>
      <c r="J9" s="11" t="str">
        <f t="shared" si="1"/>
        <v>IC.RT.010108</v>
      </c>
      <c r="K9" s="2" t="s">
        <v>1192</v>
      </c>
      <c r="L9" t="str">
        <f t="shared" si="0"/>
        <v>Mask laryngeal airway</v>
      </c>
      <c r="M9" s="12" t="str">
        <f t="shared" si="2"/>
        <v>PI.IC.RT.010108.01</v>
      </c>
      <c r="N9" s="12"/>
      <c r="O9" s="12" t="str">
        <f t="shared" si="3"/>
        <v>PH.IC.RT.010108.01</v>
      </c>
      <c r="Q9" s="12" t="str">
        <f t="shared" si="4"/>
        <v>CL.IC.RT.010108.01</v>
      </c>
    </row>
    <row r="10" spans="1:25" ht="15">
      <c r="A10" t="s">
        <v>8713</v>
      </c>
      <c r="C10" s="2" t="s">
        <v>1192</v>
      </c>
      <c r="E10" s="2" t="s">
        <v>1192</v>
      </c>
      <c r="F10" t="s">
        <v>8577</v>
      </c>
      <c r="G10" t="s">
        <v>7846</v>
      </c>
      <c r="H10" s="2" t="s">
        <v>10095</v>
      </c>
      <c r="I10" t="s">
        <v>7847</v>
      </c>
      <c r="J10" s="11" t="str">
        <f t="shared" si="1"/>
        <v>IC.RT.010109</v>
      </c>
      <c r="K10" s="2" t="s">
        <v>1192</v>
      </c>
      <c r="L10" t="str">
        <f t="shared" si="0"/>
        <v>Oral-esophageal airway</v>
      </c>
      <c r="M10" s="12" t="str">
        <f t="shared" si="2"/>
        <v>PI.IC.RT.010109.01</v>
      </c>
      <c r="N10" s="12"/>
      <c r="O10" s="12" t="str">
        <f t="shared" si="3"/>
        <v>PH.IC.RT.010109.01</v>
      </c>
      <c r="Q10" s="12" t="str">
        <f t="shared" si="4"/>
        <v>CL.IC.RT.010109.01</v>
      </c>
    </row>
    <row r="11" spans="1:25" ht="15">
      <c r="A11" t="s">
        <v>8713</v>
      </c>
      <c r="C11" s="2" t="s">
        <v>11324</v>
      </c>
      <c r="E11" s="2" t="s">
        <v>11324</v>
      </c>
      <c r="F11" t="s">
        <v>8577</v>
      </c>
      <c r="G11" t="s">
        <v>7848</v>
      </c>
      <c r="H11" s="2" t="s">
        <v>8753</v>
      </c>
      <c r="I11" t="s">
        <v>7849</v>
      </c>
      <c r="J11" s="11" t="str">
        <f t="shared" si="1"/>
        <v>IC.RT.010110</v>
      </c>
      <c r="K11" s="2" t="s">
        <v>11324</v>
      </c>
      <c r="L11" t="str">
        <f t="shared" si="0"/>
        <v>Oral airway</v>
      </c>
      <c r="M11" s="12" t="str">
        <f t="shared" si="2"/>
        <v>PI.IC.RT.010110.01</v>
      </c>
      <c r="N11" s="12"/>
      <c r="O11" s="12" t="str">
        <f t="shared" si="3"/>
        <v>PH.IC.RT.010110.01</v>
      </c>
      <c r="Q11" s="12" t="str">
        <f t="shared" si="4"/>
        <v>CL.IC.RT.010110.01</v>
      </c>
    </row>
    <row r="12" spans="1:25" ht="15">
      <c r="A12" t="s">
        <v>8713</v>
      </c>
      <c r="C12" s="2" t="s">
        <v>11324</v>
      </c>
      <c r="E12" s="2" t="s">
        <v>11324</v>
      </c>
      <c r="F12" t="s">
        <v>8577</v>
      </c>
      <c r="G12" t="s">
        <v>7850</v>
      </c>
      <c r="H12" s="2" t="s">
        <v>8754</v>
      </c>
      <c r="I12" t="s">
        <v>8755</v>
      </c>
      <c r="J12" s="11" t="str">
        <f t="shared" si="1"/>
        <v>IC.RT.010111</v>
      </c>
      <c r="K12" s="2" t="s">
        <v>11324</v>
      </c>
      <c r="L12" t="str">
        <f t="shared" si="0"/>
        <v>Nasal trumpet</v>
      </c>
      <c r="M12" s="12" t="str">
        <f t="shared" si="2"/>
        <v>PI.IC.RT.010111.01</v>
      </c>
      <c r="N12" s="12"/>
      <c r="O12" s="12" t="str">
        <f t="shared" si="3"/>
        <v>PH.IC.RT.010111.01</v>
      </c>
      <c r="Q12" s="12" t="str">
        <f t="shared" si="4"/>
        <v>CL.IC.RT.010111.01</v>
      </c>
    </row>
    <row r="13" spans="1:25" ht="15">
      <c r="A13" t="s">
        <v>8713</v>
      </c>
      <c r="C13" s="2" t="s">
        <v>1192</v>
      </c>
      <c r="D13" t="s">
        <v>7865</v>
      </c>
      <c r="E13" s="2" t="s">
        <v>923</v>
      </c>
      <c r="F13" t="s">
        <v>8756</v>
      </c>
      <c r="G13" t="s">
        <v>8908</v>
      </c>
      <c r="H13" s="2" t="s">
        <v>1192</v>
      </c>
      <c r="I13" t="s">
        <v>8909</v>
      </c>
      <c r="J13" s="11" t="str">
        <f t="shared" si="1"/>
        <v>IC.RT.010201</v>
      </c>
      <c r="K13" s="2" t="s">
        <v>1192</v>
      </c>
      <c r="L13" t="str">
        <f t="shared" si="0"/>
        <v>Heliox %:  specify</v>
      </c>
      <c r="M13" s="12" t="str">
        <f t="shared" si="2"/>
        <v>PI.IC.RT.010201.01</v>
      </c>
      <c r="N13" s="12"/>
      <c r="O13" s="12" t="str">
        <f t="shared" si="3"/>
        <v>PH.IC.RT.010201.01</v>
      </c>
      <c r="Q13" s="12" t="str">
        <f t="shared" si="4"/>
        <v>CL.IC.RT.010201.01</v>
      </c>
    </row>
    <row r="14" spans="1:25" ht="15">
      <c r="A14" t="s">
        <v>8713</v>
      </c>
      <c r="C14" s="2" t="s">
        <v>1192</v>
      </c>
      <c r="E14" s="2" t="s">
        <v>923</v>
      </c>
      <c r="F14" t="s">
        <v>8756</v>
      </c>
      <c r="G14" t="s">
        <v>7869</v>
      </c>
      <c r="H14" s="2" t="s">
        <v>923</v>
      </c>
      <c r="I14" t="s">
        <v>7870</v>
      </c>
      <c r="J14" s="11" t="str">
        <f t="shared" si="1"/>
        <v>IC.RT.010202</v>
      </c>
      <c r="K14" s="2" t="s">
        <v>1192</v>
      </c>
      <c r="L14" t="str">
        <f t="shared" si="0"/>
        <v>Nitric oxide parts per minute:</v>
      </c>
      <c r="M14" s="12" t="str">
        <f t="shared" si="2"/>
        <v>PI.IC.RT.010202.01</v>
      </c>
      <c r="N14" s="12"/>
      <c r="O14" s="12" t="str">
        <f t="shared" si="3"/>
        <v>PH.IC.RT.010202.01</v>
      </c>
      <c r="Q14" s="12" t="str">
        <f t="shared" si="4"/>
        <v>CL.IC.RT.010202.01</v>
      </c>
    </row>
    <row r="15" spans="1:25" ht="15">
      <c r="A15" t="s">
        <v>8713</v>
      </c>
      <c r="C15" s="2" t="s">
        <v>1192</v>
      </c>
      <c r="E15" s="2" t="s">
        <v>923</v>
      </c>
      <c r="F15" t="s">
        <v>8756</v>
      </c>
      <c r="G15" t="s">
        <v>8910</v>
      </c>
      <c r="H15" s="2" t="s">
        <v>1202</v>
      </c>
      <c r="I15" t="s">
        <v>930</v>
      </c>
      <c r="J15" s="11" t="str">
        <f t="shared" si="1"/>
        <v>IC.RT.010203</v>
      </c>
      <c r="K15" s="2" t="s">
        <v>1192</v>
      </c>
      <c r="L15" t="str">
        <f t="shared" si="0"/>
        <v>Other;  specify</v>
      </c>
      <c r="M15" s="12" t="str">
        <f t="shared" si="2"/>
        <v>PI.IC.RT.010203.01</v>
      </c>
      <c r="N15" s="12"/>
      <c r="O15" s="12" t="str">
        <f t="shared" si="3"/>
        <v>PH.IC.RT.010203.01</v>
      </c>
      <c r="Q15" s="12" t="str">
        <f t="shared" si="4"/>
        <v>CL.IC.RT.010203.01</v>
      </c>
    </row>
    <row r="16" spans="1:25" ht="15">
      <c r="A16" t="s">
        <v>8713</v>
      </c>
      <c r="C16" s="2" t="s">
        <v>1192</v>
      </c>
      <c r="D16" t="s">
        <v>8911</v>
      </c>
      <c r="E16" s="2" t="s">
        <v>1202</v>
      </c>
      <c r="F16" t="s">
        <v>8912</v>
      </c>
      <c r="G16" t="s">
        <v>1001</v>
      </c>
      <c r="H16" s="22" t="s">
        <v>1396</v>
      </c>
      <c r="I16" t="s">
        <v>1001</v>
      </c>
      <c r="J16" s="11" t="str">
        <f t="shared" si="1"/>
        <v>IC.RT.010301</v>
      </c>
      <c r="K16" s="2" t="s">
        <v>1192</v>
      </c>
      <c r="L16" t="str">
        <f t="shared" si="0"/>
        <v>None</v>
      </c>
      <c r="M16" s="12" t="str">
        <f t="shared" si="2"/>
        <v>PI.IC.RT.010301.01</v>
      </c>
      <c r="N16" s="12"/>
      <c r="O16" s="12" t="str">
        <f t="shared" si="3"/>
        <v>PH.IC.RT.010301.01</v>
      </c>
      <c r="Q16" s="12" t="str">
        <f t="shared" si="4"/>
        <v>CL.IC.RT.010301.01</v>
      </c>
    </row>
    <row r="17" spans="1:17" ht="15">
      <c r="A17" t="s">
        <v>8713</v>
      </c>
      <c r="C17" s="2" t="s">
        <v>1192</v>
      </c>
      <c r="E17" s="2" t="s">
        <v>1202</v>
      </c>
      <c r="F17" t="s">
        <v>8912</v>
      </c>
      <c r="G17" t="s">
        <v>8603</v>
      </c>
      <c r="H17" s="22" t="s">
        <v>1398</v>
      </c>
      <c r="I17" t="s">
        <v>8456</v>
      </c>
      <c r="J17" s="11" t="str">
        <f t="shared" si="1"/>
        <v>IC.RT.010302</v>
      </c>
      <c r="K17" s="2" t="s">
        <v>1192</v>
      </c>
      <c r="L17" t="str">
        <f t="shared" si="0"/>
        <v>Nasal cannula</v>
      </c>
      <c r="M17" s="12" t="str">
        <f t="shared" si="2"/>
        <v>PI.IC.RT.010302.01</v>
      </c>
      <c r="N17" s="12"/>
      <c r="O17" s="12" t="str">
        <f t="shared" si="3"/>
        <v>PH.IC.RT.010302.01</v>
      </c>
      <c r="Q17" s="12" t="str">
        <f t="shared" si="4"/>
        <v>CL.IC.RT.010302.01</v>
      </c>
    </row>
    <row r="18" spans="1:17" ht="15">
      <c r="A18" t="s">
        <v>8713</v>
      </c>
      <c r="C18" s="2" t="s">
        <v>1192</v>
      </c>
      <c r="E18" s="2" t="s">
        <v>1202</v>
      </c>
      <c r="F18" t="s">
        <v>8912</v>
      </c>
      <c r="G18" t="s">
        <v>8607</v>
      </c>
      <c r="H18" s="22" t="s">
        <v>1400</v>
      </c>
      <c r="I18" t="s">
        <v>8608</v>
      </c>
      <c r="J18" s="11" t="str">
        <f t="shared" si="1"/>
        <v>IC.RT.010303</v>
      </c>
      <c r="K18" s="2" t="s">
        <v>1192</v>
      </c>
      <c r="L18" t="str">
        <f t="shared" si="0"/>
        <v>Nasal cannula high flow</v>
      </c>
      <c r="M18" s="12" t="str">
        <f t="shared" si="2"/>
        <v>PI.IC.RT.010303.01</v>
      </c>
      <c r="N18" s="12"/>
      <c r="O18" s="12" t="str">
        <f t="shared" si="3"/>
        <v>PH.IC.RT.010303.01</v>
      </c>
      <c r="Q18" s="12" t="str">
        <f t="shared" si="4"/>
        <v>CL.IC.RT.010303.01</v>
      </c>
    </row>
    <row r="19" spans="1:17" ht="15">
      <c r="A19" t="s">
        <v>8713</v>
      </c>
      <c r="C19" s="2" t="s">
        <v>1192</v>
      </c>
      <c r="E19" s="2" t="s">
        <v>1202</v>
      </c>
      <c r="F19" t="s">
        <v>8912</v>
      </c>
      <c r="G19" t="s">
        <v>8609</v>
      </c>
      <c r="H19" s="22" t="s">
        <v>1402</v>
      </c>
      <c r="I19" t="s">
        <v>8610</v>
      </c>
      <c r="J19" s="11" t="str">
        <f t="shared" si="1"/>
        <v>IC.RT.010304</v>
      </c>
      <c r="K19" s="2" t="s">
        <v>1192</v>
      </c>
      <c r="L19" t="str">
        <f t="shared" si="0"/>
        <v>Mask aerosol</v>
      </c>
      <c r="M19" s="12" t="str">
        <f t="shared" si="2"/>
        <v>PI.IC.RT.010304.01</v>
      </c>
      <c r="N19" s="12"/>
      <c r="O19" s="12" t="str">
        <f t="shared" si="3"/>
        <v>PH.IC.RT.010304.01</v>
      </c>
      <c r="Q19" s="12" t="str">
        <f t="shared" si="4"/>
        <v>CL.IC.RT.010304.01</v>
      </c>
    </row>
    <row r="20" spans="1:17" ht="15">
      <c r="A20" t="s">
        <v>8713</v>
      </c>
      <c r="C20" s="2" t="s">
        <v>1192</v>
      </c>
      <c r="E20" s="2" t="s">
        <v>1202</v>
      </c>
      <c r="F20" t="s">
        <v>8912</v>
      </c>
      <c r="G20" t="s">
        <v>6797</v>
      </c>
      <c r="H20" s="22" t="s">
        <v>1404</v>
      </c>
      <c r="I20" t="s">
        <v>8612</v>
      </c>
      <c r="J20" s="11" t="str">
        <f t="shared" si="1"/>
        <v>IC.RT.010305</v>
      </c>
      <c r="K20" s="2" t="s">
        <v>1192</v>
      </c>
      <c r="L20" t="str">
        <f t="shared" si="0"/>
        <v>Mask</v>
      </c>
      <c r="M20" s="12" t="str">
        <f t="shared" si="2"/>
        <v>PI.IC.RT.010305.01</v>
      </c>
      <c r="N20" s="12"/>
      <c r="O20" s="12" t="str">
        <f t="shared" si="3"/>
        <v>PH.IC.RT.010305.01</v>
      </c>
      <c r="Q20" s="12" t="str">
        <f t="shared" si="4"/>
        <v>CL.IC.RT.010305.01</v>
      </c>
    </row>
    <row r="21" spans="1:17" ht="15">
      <c r="A21" t="s">
        <v>8713</v>
      </c>
      <c r="C21" s="2" t="s">
        <v>1192</v>
      </c>
      <c r="E21" s="2" t="s">
        <v>1202</v>
      </c>
      <c r="F21" t="s">
        <v>8912</v>
      </c>
      <c r="G21" t="s">
        <v>8613</v>
      </c>
      <c r="H21" s="22" t="s">
        <v>1406</v>
      </c>
      <c r="I21" t="s">
        <v>8614</v>
      </c>
      <c r="J21" s="11" t="str">
        <f t="shared" si="1"/>
        <v>IC.RT.010306</v>
      </c>
      <c r="K21" s="2" t="s">
        <v>11324</v>
      </c>
      <c r="L21" t="str">
        <f t="shared" si="0"/>
        <v>Mask partial rebreather</v>
      </c>
      <c r="M21" s="12" t="str">
        <f t="shared" si="2"/>
        <v>PI.IC.RT.010306.01</v>
      </c>
      <c r="N21" s="12"/>
      <c r="O21" s="12" t="str">
        <f t="shared" si="3"/>
        <v>PH.IC.RT.010306.01</v>
      </c>
      <c r="Q21" s="12" t="str">
        <f t="shared" si="4"/>
        <v>CL.IC.RT.010306.01</v>
      </c>
    </row>
    <row r="22" spans="1:17" ht="15">
      <c r="A22" t="s">
        <v>8713</v>
      </c>
      <c r="C22" s="2" t="s">
        <v>1192</v>
      </c>
      <c r="E22" s="2" t="s">
        <v>1202</v>
      </c>
      <c r="F22" t="s">
        <v>8912</v>
      </c>
      <c r="G22" t="s">
        <v>8615</v>
      </c>
      <c r="H22" s="22" t="s">
        <v>1419</v>
      </c>
      <c r="I22" t="s">
        <v>8616</v>
      </c>
      <c r="J22" s="11" t="str">
        <f t="shared" si="1"/>
        <v>IC.RT.010307</v>
      </c>
      <c r="K22" s="2" t="s">
        <v>1192</v>
      </c>
      <c r="L22" t="str">
        <f t="shared" si="0"/>
        <v>Mask non rebreather</v>
      </c>
      <c r="M22" s="12" t="str">
        <f t="shared" si="2"/>
        <v>PI.IC.RT.010307.01</v>
      </c>
      <c r="N22" s="12"/>
      <c r="O22" s="12" t="str">
        <f t="shared" si="3"/>
        <v>PH.IC.RT.010307.01</v>
      </c>
      <c r="Q22" s="12" t="str">
        <f t="shared" si="4"/>
        <v>CL.IC.RT.010307.01</v>
      </c>
    </row>
    <row r="23" spans="1:17" ht="15">
      <c r="A23" t="s">
        <v>8713</v>
      </c>
      <c r="C23" s="2" t="s">
        <v>1192</v>
      </c>
      <c r="E23" s="2" t="s">
        <v>1202</v>
      </c>
      <c r="F23" t="s">
        <v>8912</v>
      </c>
      <c r="G23" t="s">
        <v>8617</v>
      </c>
      <c r="H23" s="22" t="s">
        <v>1550</v>
      </c>
      <c r="I23" t="s">
        <v>8618</v>
      </c>
      <c r="J23" s="11" t="str">
        <f t="shared" si="1"/>
        <v>IC.RT.010308</v>
      </c>
      <c r="K23" s="2" t="s">
        <v>11324</v>
      </c>
      <c r="L23" t="str">
        <f t="shared" si="0"/>
        <v>Mask venturi</v>
      </c>
      <c r="M23" s="12" t="str">
        <f t="shared" si="2"/>
        <v>PI.IC.RT.010308.01</v>
      </c>
      <c r="N23" s="12"/>
      <c r="O23" s="12" t="str">
        <f t="shared" si="3"/>
        <v>PH.IC.RT.010308.01</v>
      </c>
      <c r="Q23" s="12" t="str">
        <f t="shared" si="4"/>
        <v>CL.IC.RT.010308.01</v>
      </c>
    </row>
    <row r="24" spans="1:17" ht="15">
      <c r="A24" t="s">
        <v>8713</v>
      </c>
      <c r="C24" s="2" t="s">
        <v>11324</v>
      </c>
      <c r="E24" s="2" t="s">
        <v>8913</v>
      </c>
      <c r="F24" t="s">
        <v>8912</v>
      </c>
      <c r="G24" t="s">
        <v>8619</v>
      </c>
      <c r="H24" s="22" t="s">
        <v>1551</v>
      </c>
      <c r="I24" t="s">
        <v>8914</v>
      </c>
      <c r="J24" s="11" t="str">
        <f t="shared" si="1"/>
        <v>IC.RT.010309</v>
      </c>
      <c r="K24" s="2" t="s">
        <v>1192</v>
      </c>
      <c r="L24" t="str">
        <f t="shared" si="0"/>
        <v>Face tent</v>
      </c>
      <c r="M24" s="12" t="str">
        <f t="shared" si="2"/>
        <v>PI.IC.RT.010309.01</v>
      </c>
      <c r="N24" s="12"/>
      <c r="O24" s="12" t="str">
        <f t="shared" si="3"/>
        <v>PH.IC.RT.010309.01</v>
      </c>
      <c r="Q24" s="12" t="str">
        <f t="shared" si="4"/>
        <v>CL.IC.RT.010309.01</v>
      </c>
    </row>
    <row r="25" spans="1:17" ht="15">
      <c r="A25" t="s">
        <v>8713</v>
      </c>
      <c r="C25" s="2" t="s">
        <v>1192</v>
      </c>
      <c r="E25" s="2" t="s">
        <v>1202</v>
      </c>
      <c r="F25" t="s">
        <v>8912</v>
      </c>
      <c r="G25" t="s">
        <v>8621</v>
      </c>
      <c r="H25" s="22" t="s">
        <v>1571</v>
      </c>
      <c r="I25" t="s">
        <v>8468</v>
      </c>
      <c r="J25" s="11" t="str">
        <f t="shared" si="1"/>
        <v>IC.RT.010310</v>
      </c>
      <c r="K25" s="2" t="s">
        <v>1192</v>
      </c>
      <c r="L25" t="str">
        <f t="shared" si="0"/>
        <v>Mask tracheostomy/trach collar</v>
      </c>
      <c r="M25" s="12" t="str">
        <f t="shared" si="2"/>
        <v>PI.IC.RT.010310.01</v>
      </c>
      <c r="N25" s="12"/>
      <c r="O25" s="12" t="str">
        <f t="shared" si="3"/>
        <v>PH.IC.RT.010310.01</v>
      </c>
      <c r="Q25" s="12" t="str">
        <f t="shared" si="4"/>
        <v>CL.IC.RT.010310.01</v>
      </c>
    </row>
    <row r="26" spans="1:17" ht="15">
      <c r="A26" t="s">
        <v>8713</v>
      </c>
      <c r="C26" s="2" t="s">
        <v>1192</v>
      </c>
      <c r="E26" s="2" t="s">
        <v>1202</v>
      </c>
      <c r="F26" t="s">
        <v>8912</v>
      </c>
      <c r="G26" t="s">
        <v>8469</v>
      </c>
      <c r="H26" s="22" t="s">
        <v>1298</v>
      </c>
      <c r="I26" t="s">
        <v>8470</v>
      </c>
      <c r="J26" s="11" t="str">
        <f t="shared" si="1"/>
        <v>IC.RT.010311</v>
      </c>
      <c r="K26" s="2" t="s">
        <v>1192</v>
      </c>
      <c r="L26" t="str">
        <f t="shared" si="0"/>
        <v>Mechanical ventilation</v>
      </c>
      <c r="M26" s="12" t="str">
        <f t="shared" si="2"/>
        <v>PI.IC.RT.010311.01</v>
      </c>
      <c r="N26" s="12"/>
      <c r="O26" s="12" t="str">
        <f t="shared" si="3"/>
        <v>PH.IC.RT.010311.01</v>
      </c>
      <c r="Q26" s="12" t="str">
        <f t="shared" si="4"/>
        <v>CL.IC.RT.010311.01</v>
      </c>
    </row>
    <row r="27" spans="1:17" ht="15">
      <c r="A27" t="s">
        <v>8713</v>
      </c>
      <c r="C27" s="2" t="s">
        <v>11324</v>
      </c>
      <c r="E27" s="2" t="s">
        <v>8915</v>
      </c>
      <c r="F27" t="s">
        <v>8912</v>
      </c>
      <c r="G27" t="s">
        <v>8471</v>
      </c>
      <c r="H27" s="22" t="s">
        <v>1299</v>
      </c>
      <c r="I27" t="s">
        <v>8472</v>
      </c>
      <c r="J27" s="11" t="str">
        <f t="shared" si="1"/>
        <v>IC.RT.010312</v>
      </c>
      <c r="K27" s="2" t="s">
        <v>1192</v>
      </c>
      <c r="L27" t="str">
        <f t="shared" si="0"/>
        <v>CPAP (non-invasive)</v>
      </c>
      <c r="M27" s="12" t="str">
        <f t="shared" si="2"/>
        <v>PI.IC.RT.010312.01</v>
      </c>
      <c r="N27" s="12"/>
      <c r="O27" s="12" t="str">
        <f t="shared" si="3"/>
        <v>PH.IC.RT.010312.01</v>
      </c>
      <c r="Q27" s="12" t="str">
        <f t="shared" si="4"/>
        <v>CL.IC.RT.010312.01</v>
      </c>
    </row>
    <row r="28" spans="1:17" ht="15">
      <c r="A28" t="s">
        <v>8713</v>
      </c>
      <c r="C28" s="2" t="s">
        <v>1192</v>
      </c>
      <c r="E28" s="2" t="s">
        <v>1202</v>
      </c>
      <c r="F28" t="s">
        <v>8912</v>
      </c>
      <c r="G28" t="s">
        <v>8916</v>
      </c>
      <c r="H28" s="22" t="s">
        <v>1300</v>
      </c>
      <c r="I28" t="s">
        <v>8474</v>
      </c>
      <c r="J28" s="11" t="str">
        <f t="shared" si="1"/>
        <v>IC.RT.010313</v>
      </c>
      <c r="K28" s="2" t="s">
        <v>1107</v>
      </c>
      <c r="L28" t="str">
        <f t="shared" si="0"/>
        <v>Bilevel (non-invasive)</v>
      </c>
      <c r="M28" s="12" t="str">
        <f t="shared" si="2"/>
        <v>PI.IC.RT.010313.01</v>
      </c>
      <c r="N28" s="12"/>
      <c r="O28" s="12" t="str">
        <f t="shared" si="3"/>
        <v>PH.IC.RT.010313.01</v>
      </c>
      <c r="Q28" s="12" t="str">
        <f t="shared" si="4"/>
        <v>CL.IC.RT.010313.01</v>
      </c>
    </row>
    <row r="29" spans="1:17" ht="15">
      <c r="A29" t="s">
        <v>8713</v>
      </c>
      <c r="C29" s="2" t="s">
        <v>1192</v>
      </c>
      <c r="E29" s="2" t="s">
        <v>1202</v>
      </c>
      <c r="F29" t="s">
        <v>8912</v>
      </c>
      <c r="G29" t="s">
        <v>8475</v>
      </c>
      <c r="H29" s="22" t="s">
        <v>1301</v>
      </c>
      <c r="I29" t="s">
        <v>8917</v>
      </c>
      <c r="J29" s="11" t="str">
        <f t="shared" si="1"/>
        <v>IC.RT.010314</v>
      </c>
      <c r="K29" s="2" t="s">
        <v>1192</v>
      </c>
      <c r="L29" t="str">
        <f t="shared" si="0"/>
        <v>T piece</v>
      </c>
      <c r="M29" s="12" t="str">
        <f t="shared" si="2"/>
        <v>PI.IC.RT.010314.01</v>
      </c>
      <c r="N29" s="12"/>
      <c r="O29" s="12" t="str">
        <f t="shared" si="3"/>
        <v>PH.IC.RT.010314.01</v>
      </c>
      <c r="Q29" s="12" t="str">
        <f t="shared" si="4"/>
        <v>CL.IC.RT.010314.01</v>
      </c>
    </row>
    <row r="30" spans="1:17" ht="15">
      <c r="A30" t="s">
        <v>8713</v>
      </c>
      <c r="C30" s="2" t="s">
        <v>1192</v>
      </c>
      <c r="E30" s="2" t="s">
        <v>1202</v>
      </c>
      <c r="F30" t="s">
        <v>8912</v>
      </c>
      <c r="G30" t="s">
        <v>8477</v>
      </c>
      <c r="H30" s="22" t="s">
        <v>1468</v>
      </c>
      <c r="I30" t="s">
        <v>8478</v>
      </c>
      <c r="J30" s="11" t="str">
        <f t="shared" si="1"/>
        <v>IC.RT.010315</v>
      </c>
      <c r="K30" s="2" t="s">
        <v>8918</v>
      </c>
      <c r="L30" t="str">
        <f t="shared" si="0"/>
        <v>Manual ventilation bag</v>
      </c>
      <c r="M30" s="12" t="str">
        <f t="shared" si="2"/>
        <v>PI.IC.RT.010315.01</v>
      </c>
      <c r="N30" s="12"/>
      <c r="O30" s="12" t="str">
        <f t="shared" si="3"/>
        <v>PH.IC.RT.010315.01</v>
      </c>
      <c r="Q30" s="12" t="str">
        <f t="shared" si="4"/>
        <v>CL.IC.RT.010315.01</v>
      </c>
    </row>
    <row r="31" spans="1:17" ht="15">
      <c r="A31" t="s">
        <v>8713</v>
      </c>
      <c r="C31" s="2" t="s">
        <v>1192</v>
      </c>
      <c r="E31" s="2" t="s">
        <v>1202</v>
      </c>
      <c r="F31" t="s">
        <v>8912</v>
      </c>
      <c r="G31" t="s">
        <v>8479</v>
      </c>
      <c r="H31" s="22" t="s">
        <v>1469</v>
      </c>
      <c r="I31" t="s">
        <v>8479</v>
      </c>
      <c r="J31" s="11" t="str">
        <f t="shared" si="1"/>
        <v>IC.RT.010316</v>
      </c>
      <c r="K31" s="2" t="s">
        <v>1192</v>
      </c>
      <c r="L31" t="str">
        <f t="shared" si="0"/>
        <v>Oximyzer</v>
      </c>
      <c r="M31" s="12" t="str">
        <f t="shared" si="2"/>
        <v>PI.IC.RT.010316.01</v>
      </c>
      <c r="N31" s="12"/>
      <c r="O31" s="12" t="str">
        <f t="shared" si="3"/>
        <v>PH.IC.RT.010316.01</v>
      </c>
      <c r="Q31" s="12" t="str">
        <f t="shared" si="4"/>
        <v>CL.IC.RT.010316.01</v>
      </c>
    </row>
    <row r="32" spans="1:17" ht="15">
      <c r="A32" t="s">
        <v>8713</v>
      </c>
      <c r="C32" s="2" t="s">
        <v>1192</v>
      </c>
      <c r="E32" s="2" t="s">
        <v>1202</v>
      </c>
      <c r="F32" t="s">
        <v>8912</v>
      </c>
      <c r="G32" t="s">
        <v>8480</v>
      </c>
      <c r="H32" s="22" t="s">
        <v>1470</v>
      </c>
      <c r="I32" t="s">
        <v>8481</v>
      </c>
      <c r="J32" s="11" t="str">
        <f t="shared" si="1"/>
        <v>IC.RT.010317</v>
      </c>
      <c r="K32" s="2" t="s">
        <v>1192</v>
      </c>
      <c r="L32" t="str">
        <f t="shared" si="0"/>
        <v>Bite block</v>
      </c>
      <c r="M32" s="12" t="str">
        <f t="shared" si="2"/>
        <v>PI.IC.RT.010317.01</v>
      </c>
      <c r="N32" s="12"/>
      <c r="O32" s="12" t="str">
        <f t="shared" si="3"/>
        <v>PH.IC.RT.010317.01</v>
      </c>
      <c r="Q32" s="12" t="str">
        <f t="shared" si="4"/>
        <v>CL.IC.RT.010317.01</v>
      </c>
    </row>
    <row r="33" spans="1:19" ht="15">
      <c r="A33" t="s">
        <v>8713</v>
      </c>
      <c r="C33" s="2" t="s">
        <v>11324</v>
      </c>
      <c r="E33" s="2" t="s">
        <v>9640</v>
      </c>
      <c r="F33" t="s">
        <v>8912</v>
      </c>
      <c r="G33" t="s">
        <v>8312</v>
      </c>
      <c r="H33" s="22" t="s">
        <v>1251</v>
      </c>
      <c r="I33" t="s">
        <v>8313</v>
      </c>
      <c r="J33" s="11" t="str">
        <f t="shared" si="1"/>
        <v>IC.RT.010318</v>
      </c>
      <c r="K33" s="2" t="s">
        <v>1192</v>
      </c>
      <c r="L33" t="str">
        <f t="shared" si="0"/>
        <v>Ventilatory support: other specify</v>
      </c>
      <c r="M33" s="12" t="str">
        <f t="shared" si="2"/>
        <v>PI.IC.RT.010318.01</v>
      </c>
      <c r="N33" s="12"/>
      <c r="O33" s="12" t="str">
        <f t="shared" si="3"/>
        <v>PH.IC.RT.010318.01</v>
      </c>
      <c r="Q33" s="12" t="str">
        <f t="shared" si="4"/>
        <v>CL.IC.RT.010318.01</v>
      </c>
    </row>
    <row r="34" spans="1:19" ht="15">
      <c r="A34" t="s">
        <v>8713</v>
      </c>
      <c r="C34" s="2" t="s">
        <v>1192</v>
      </c>
      <c r="E34" s="2" t="s">
        <v>1202</v>
      </c>
      <c r="F34" t="s">
        <v>8912</v>
      </c>
      <c r="G34" t="s">
        <v>8919</v>
      </c>
      <c r="H34" s="22" t="s">
        <v>967</v>
      </c>
      <c r="I34" t="s">
        <v>8920</v>
      </c>
      <c r="J34" s="11" t="str">
        <f t="shared" si="1"/>
        <v>IC.RT.010319</v>
      </c>
      <c r="K34" s="2" t="s">
        <v>1192</v>
      </c>
      <c r="L34" t="str">
        <f t="shared" si="0"/>
        <v>Home CPAP (non-invasive)</v>
      </c>
      <c r="M34" s="12" t="str">
        <f t="shared" si="2"/>
        <v>PI.IC.RT.010319.01</v>
      </c>
      <c r="N34" s="12"/>
      <c r="O34" s="12" t="str">
        <f t="shared" si="3"/>
        <v>PH.IC.RT.010319.01</v>
      </c>
      <c r="Q34" s="12" t="str">
        <f t="shared" si="4"/>
        <v>CL.IC.RT.010319.01</v>
      </c>
      <c r="R34" t="s">
        <v>1141</v>
      </c>
      <c r="S34">
        <v>362</v>
      </c>
    </row>
    <row r="35" spans="1:19" ht="15">
      <c r="A35" t="s">
        <v>8713</v>
      </c>
      <c r="C35" s="2" t="s">
        <v>1192</v>
      </c>
      <c r="E35" s="2" t="s">
        <v>946</v>
      </c>
      <c r="F35" t="s">
        <v>8912</v>
      </c>
      <c r="G35" t="s">
        <v>8921</v>
      </c>
      <c r="H35" s="22" t="s">
        <v>6396</v>
      </c>
      <c r="I35" t="s">
        <v>8626</v>
      </c>
      <c r="J35" s="11" t="str">
        <f t="shared" si="1"/>
        <v>IC.RT.010320</v>
      </c>
      <c r="K35" s="2" t="s">
        <v>1192</v>
      </c>
      <c r="L35" t="str">
        <f t="shared" si="0"/>
        <v>Home Mechanical ventilation</v>
      </c>
      <c r="M35" s="12" t="str">
        <f t="shared" si="2"/>
        <v>PI.IC.RT.010320.01</v>
      </c>
      <c r="N35" s="12"/>
      <c r="O35" s="12" t="str">
        <f t="shared" si="3"/>
        <v>PH.IC.RT.010320.01</v>
      </c>
      <c r="Q35" s="12" t="str">
        <f t="shared" si="4"/>
        <v>CL.IC.RT.010320.01</v>
      </c>
      <c r="R35" t="s">
        <v>1141</v>
      </c>
      <c r="S35">
        <v>363</v>
      </c>
    </row>
    <row r="36" spans="1:19" ht="15">
      <c r="A36" t="s">
        <v>8713</v>
      </c>
      <c r="C36" s="2" t="s">
        <v>1192</v>
      </c>
      <c r="E36" s="2" t="s">
        <v>946</v>
      </c>
      <c r="F36" t="s">
        <v>8912</v>
      </c>
      <c r="G36" t="s">
        <v>8767</v>
      </c>
      <c r="H36" s="22" t="s">
        <v>5577</v>
      </c>
      <c r="I36" t="s">
        <v>8768</v>
      </c>
      <c r="J36" s="11" t="str">
        <f t="shared" si="1"/>
        <v>IC.RT.010321</v>
      </c>
      <c r="K36" s="2" t="s">
        <v>1192</v>
      </c>
      <c r="L36" t="str">
        <f t="shared" si="0"/>
        <v>Wean T piece</v>
      </c>
      <c r="M36" s="12" t="str">
        <f t="shared" si="2"/>
        <v>PI.IC.RT.010321.01</v>
      </c>
      <c r="N36" s="12"/>
      <c r="O36" s="12" t="str">
        <f t="shared" si="3"/>
        <v>PH.IC.RT.010321.01</v>
      </c>
      <c r="Q36" s="12" t="str">
        <f t="shared" si="4"/>
        <v>CL.IC.RT.010321.01</v>
      </c>
      <c r="R36" t="s">
        <v>1141</v>
      </c>
      <c r="S36">
        <v>363</v>
      </c>
    </row>
    <row r="37" spans="1:19" ht="15">
      <c r="A37" t="s">
        <v>8713</v>
      </c>
      <c r="C37" s="2" t="s">
        <v>11324</v>
      </c>
      <c r="D37" t="s">
        <v>8769</v>
      </c>
      <c r="E37" s="2" t="s">
        <v>7070</v>
      </c>
      <c r="F37" t="s">
        <v>8770</v>
      </c>
      <c r="G37" t="s">
        <v>8930</v>
      </c>
      <c r="H37" s="22" t="s">
        <v>1396</v>
      </c>
      <c r="I37" t="s">
        <v>8931</v>
      </c>
      <c r="J37" s="11" t="str">
        <f t="shared" si="1"/>
        <v>IC.RT.010401</v>
      </c>
      <c r="K37" s="2" t="s">
        <v>1192</v>
      </c>
      <c r="L37" t="str">
        <f t="shared" si="0"/>
        <v>Asymmetrical Chest Movements</v>
      </c>
      <c r="M37" s="12" t="str">
        <f t="shared" si="2"/>
        <v>PI.IC.RT.010401.01</v>
      </c>
      <c r="N37" s="12"/>
      <c r="O37" s="12" t="str">
        <f t="shared" si="3"/>
        <v>PH.IC.RT.010401.01</v>
      </c>
      <c r="Q37" s="12" t="str">
        <f t="shared" si="4"/>
        <v>CL.IC.RT.010401.01</v>
      </c>
    </row>
    <row r="38" spans="1:19" ht="15">
      <c r="A38" t="s">
        <v>8713</v>
      </c>
      <c r="C38" s="2" t="s">
        <v>1192</v>
      </c>
      <c r="E38" s="2" t="s">
        <v>7070</v>
      </c>
      <c r="F38" t="s">
        <v>8770</v>
      </c>
      <c r="G38" t="s">
        <v>8932</v>
      </c>
      <c r="H38" s="22" t="s">
        <v>1398</v>
      </c>
      <c r="I38" t="s">
        <v>8933</v>
      </c>
      <c r="J38" s="11" t="str">
        <f t="shared" si="1"/>
        <v>IC.RT.010402</v>
      </c>
      <c r="K38" s="2" t="s">
        <v>11324</v>
      </c>
      <c r="L38" t="str">
        <f t="shared" si="0"/>
        <v>Circumoral Cyanosis</v>
      </c>
      <c r="M38" s="12" t="str">
        <f t="shared" si="2"/>
        <v>PI.IC.RT.010402.01</v>
      </c>
      <c r="N38" s="12"/>
      <c r="O38" s="12" t="str">
        <f t="shared" si="3"/>
        <v>PH.IC.RT.010402.01</v>
      </c>
      <c r="Q38" s="12" t="str">
        <f t="shared" si="4"/>
        <v>CL.IC.RT.010402.01</v>
      </c>
    </row>
    <row r="39" spans="1:19" ht="15">
      <c r="A39" t="s">
        <v>8713</v>
      </c>
      <c r="C39" s="2" t="s">
        <v>1192</v>
      </c>
      <c r="E39" s="2" t="s">
        <v>7070</v>
      </c>
      <c r="F39" t="s">
        <v>8770</v>
      </c>
      <c r="G39" t="s">
        <v>8934</v>
      </c>
      <c r="H39" s="22" t="s">
        <v>1400</v>
      </c>
      <c r="I39" t="s">
        <v>8935</v>
      </c>
      <c r="J39" s="11" t="str">
        <f t="shared" si="1"/>
        <v>IC.RT.010403</v>
      </c>
      <c r="K39" s="2" t="s">
        <v>1192</v>
      </c>
      <c r="L39" t="str">
        <f t="shared" si="0"/>
        <v>Head Bobbing</v>
      </c>
      <c r="M39" s="12" t="str">
        <f t="shared" si="2"/>
        <v>PI.IC.RT.010403.01</v>
      </c>
      <c r="N39" s="12"/>
      <c r="O39" s="12" t="str">
        <f t="shared" si="3"/>
        <v>PH.IC.RT.010403.01</v>
      </c>
      <c r="Q39" s="12" t="str">
        <f t="shared" si="4"/>
        <v>CL.IC.RT.010403.01</v>
      </c>
    </row>
    <row r="40" spans="1:19" ht="15">
      <c r="A40" t="s">
        <v>8713</v>
      </c>
      <c r="C40" s="2" t="s">
        <v>1192</v>
      </c>
      <c r="E40" s="2" t="s">
        <v>7070</v>
      </c>
      <c r="F40" t="s">
        <v>8770</v>
      </c>
      <c r="G40" t="s">
        <v>8936</v>
      </c>
      <c r="H40" s="22" t="s">
        <v>1402</v>
      </c>
      <c r="I40" t="s">
        <v>8937</v>
      </c>
      <c r="J40" s="11" t="str">
        <f t="shared" si="1"/>
        <v>IC.RT.010404</v>
      </c>
      <c r="K40" s="2" t="s">
        <v>1192</v>
      </c>
      <c r="L40" t="str">
        <f t="shared" si="0"/>
        <v>Lips Cyanotic</v>
      </c>
      <c r="M40" s="12" t="str">
        <f t="shared" si="2"/>
        <v>PI.IC.RT.010404.01</v>
      </c>
      <c r="N40" s="12"/>
      <c r="O40" s="12" t="str">
        <f t="shared" si="3"/>
        <v>PH.IC.RT.010404.01</v>
      </c>
      <c r="Q40" s="12" t="str">
        <f t="shared" si="4"/>
        <v>CL.IC.RT.010404.01</v>
      </c>
    </row>
    <row r="41" spans="1:19" ht="15">
      <c r="A41" t="s">
        <v>8713</v>
      </c>
      <c r="C41" s="2" t="s">
        <v>1192</v>
      </c>
      <c r="E41" s="2" t="s">
        <v>7070</v>
      </c>
      <c r="F41" t="s">
        <v>8770</v>
      </c>
      <c r="G41" t="s">
        <v>8938</v>
      </c>
      <c r="H41" s="22" t="s">
        <v>1404</v>
      </c>
      <c r="I41" t="s">
        <v>8939</v>
      </c>
      <c r="J41" s="11" t="str">
        <f t="shared" si="1"/>
        <v>IC.RT.010405</v>
      </c>
      <c r="K41" s="2" t="s">
        <v>1192</v>
      </c>
      <c r="L41" t="str">
        <f t="shared" si="0"/>
        <v>Lips Dusky</v>
      </c>
      <c r="M41" s="12" t="str">
        <f t="shared" si="2"/>
        <v>PI.IC.RT.010405.01</v>
      </c>
      <c r="N41" s="12"/>
      <c r="O41" s="12" t="str">
        <f t="shared" si="3"/>
        <v>PH.IC.RT.010405.01</v>
      </c>
      <c r="Q41" s="12" t="str">
        <f t="shared" si="4"/>
        <v>CL.IC.RT.010405.01</v>
      </c>
    </row>
    <row r="42" spans="1:19" ht="15">
      <c r="A42" t="s">
        <v>8713</v>
      </c>
      <c r="C42" s="2" t="s">
        <v>1192</v>
      </c>
      <c r="E42" s="2" t="s">
        <v>7070</v>
      </c>
      <c r="F42" t="s">
        <v>8770</v>
      </c>
      <c r="G42" t="s">
        <v>8940</v>
      </c>
      <c r="H42" s="22" t="s">
        <v>1406</v>
      </c>
      <c r="I42" t="s">
        <v>8779</v>
      </c>
      <c r="J42" s="11" t="str">
        <f t="shared" si="1"/>
        <v>IC.RT.010406</v>
      </c>
      <c r="K42" s="2" t="s">
        <v>1192</v>
      </c>
      <c r="L42" t="str">
        <f t="shared" si="0"/>
        <v>Lips Pale</v>
      </c>
      <c r="M42" s="12" t="str">
        <f t="shared" si="2"/>
        <v>PI.IC.RT.010406.01</v>
      </c>
      <c r="N42" s="12"/>
      <c r="O42" s="12" t="str">
        <f t="shared" si="3"/>
        <v>PH.IC.RT.010406.01</v>
      </c>
      <c r="Q42" s="12" t="str">
        <f t="shared" si="4"/>
        <v>CL.IC.RT.010406.01</v>
      </c>
    </row>
    <row r="43" spans="1:19" ht="15">
      <c r="A43" t="s">
        <v>8713</v>
      </c>
      <c r="C43" s="2" t="s">
        <v>1192</v>
      </c>
      <c r="E43" s="2" t="s">
        <v>7070</v>
      </c>
      <c r="F43" t="s">
        <v>8770</v>
      </c>
      <c r="G43" t="s">
        <v>8780</v>
      </c>
      <c r="H43" s="22" t="s">
        <v>1419</v>
      </c>
      <c r="I43" t="s">
        <v>8781</v>
      </c>
      <c r="J43" s="11" t="str">
        <f t="shared" si="1"/>
        <v>IC.RT.010407</v>
      </c>
      <c r="K43" s="2" t="s">
        <v>1192</v>
      </c>
      <c r="L43" t="str">
        <f t="shared" si="0"/>
        <v>Mental Status Change</v>
      </c>
      <c r="M43" s="12" t="str">
        <f t="shared" si="2"/>
        <v>PI.IC.RT.010407.01</v>
      </c>
      <c r="N43" s="12"/>
      <c r="O43" s="12" t="str">
        <f t="shared" si="3"/>
        <v>PH.IC.RT.010407.01</v>
      </c>
      <c r="Q43" s="12" t="str">
        <f t="shared" si="4"/>
        <v>CL.IC.RT.010407.01</v>
      </c>
    </row>
    <row r="44" spans="1:19" ht="15">
      <c r="A44" t="s">
        <v>8713</v>
      </c>
      <c r="C44" s="2" t="s">
        <v>1192</v>
      </c>
      <c r="E44" s="2" t="s">
        <v>7070</v>
      </c>
      <c r="F44" t="s">
        <v>8770</v>
      </c>
      <c r="G44" t="s">
        <v>8782</v>
      </c>
      <c r="H44" s="22" t="s">
        <v>1550</v>
      </c>
      <c r="I44" t="s">
        <v>8783</v>
      </c>
      <c r="J44" s="11" t="str">
        <f t="shared" si="1"/>
        <v>IC.RT.010408</v>
      </c>
      <c r="K44" s="2" t="s">
        <v>1192</v>
      </c>
      <c r="L44" t="str">
        <f t="shared" si="0"/>
        <v>Nailbeds Cyanotic</v>
      </c>
      <c r="M44" s="12" t="str">
        <f t="shared" si="2"/>
        <v>PI.IC.RT.010408.01</v>
      </c>
      <c r="N44" s="12"/>
      <c r="O44" s="12" t="str">
        <f t="shared" si="3"/>
        <v>PH.IC.RT.010408.01</v>
      </c>
      <c r="Q44" s="12" t="str">
        <f t="shared" si="4"/>
        <v>CL.IC.RT.010408.01</v>
      </c>
    </row>
    <row r="45" spans="1:19" ht="15">
      <c r="A45" t="s">
        <v>8713</v>
      </c>
      <c r="C45" s="2" t="s">
        <v>1192</v>
      </c>
      <c r="E45" s="2" t="s">
        <v>7070</v>
      </c>
      <c r="F45" t="s">
        <v>8770</v>
      </c>
      <c r="G45" t="s">
        <v>8784</v>
      </c>
      <c r="H45" s="22" t="s">
        <v>1551</v>
      </c>
      <c r="I45" t="s">
        <v>8785</v>
      </c>
      <c r="J45" s="11" t="str">
        <f t="shared" si="1"/>
        <v>IC.RT.010409</v>
      </c>
      <c r="K45" s="2" t="s">
        <v>1192</v>
      </c>
      <c r="L45" t="str">
        <f t="shared" si="0"/>
        <v>Nailbeds Dusky</v>
      </c>
      <c r="M45" s="12" t="str">
        <f t="shared" si="2"/>
        <v>PI.IC.RT.010409.01</v>
      </c>
      <c r="N45" s="12"/>
      <c r="O45" s="12" t="str">
        <f t="shared" si="3"/>
        <v>PH.IC.RT.010409.01</v>
      </c>
      <c r="Q45" s="12" t="str">
        <f t="shared" si="4"/>
        <v>CL.IC.RT.010409.01</v>
      </c>
    </row>
    <row r="46" spans="1:19" ht="15">
      <c r="A46" t="s">
        <v>8713</v>
      </c>
      <c r="C46" s="2" t="s">
        <v>1192</v>
      </c>
      <c r="E46" s="2" t="s">
        <v>7070</v>
      </c>
      <c r="F46" t="s">
        <v>8770</v>
      </c>
      <c r="G46" t="s">
        <v>8786</v>
      </c>
      <c r="H46" s="22" t="s">
        <v>1571</v>
      </c>
      <c r="I46" t="s">
        <v>8787</v>
      </c>
      <c r="J46" s="11" t="str">
        <f t="shared" si="1"/>
        <v>IC.RT.010410</v>
      </c>
      <c r="K46" s="2" t="s">
        <v>1192</v>
      </c>
      <c r="L46" t="str">
        <f t="shared" si="0"/>
        <v>Nailbeds Pale</v>
      </c>
      <c r="M46" s="12" t="str">
        <f t="shared" si="2"/>
        <v>PI.IC.RT.010410.01</v>
      </c>
      <c r="N46" s="12"/>
      <c r="O46" s="12" t="str">
        <f t="shared" si="3"/>
        <v>PH.IC.RT.010410.01</v>
      </c>
      <c r="Q46" s="12" t="str">
        <f t="shared" si="4"/>
        <v>CL.IC.RT.010410.01</v>
      </c>
    </row>
    <row r="47" spans="1:19" ht="15">
      <c r="A47" t="s">
        <v>8713</v>
      </c>
      <c r="C47" s="2" t="s">
        <v>11324</v>
      </c>
      <c r="E47" s="2" t="s">
        <v>8788</v>
      </c>
      <c r="F47" t="s">
        <v>8770</v>
      </c>
      <c r="G47" t="s">
        <v>8789</v>
      </c>
      <c r="H47" s="22" t="s">
        <v>1298</v>
      </c>
      <c r="I47" t="s">
        <v>8790</v>
      </c>
      <c r="J47" s="11" t="str">
        <f t="shared" si="1"/>
        <v>IC.RT.010411</v>
      </c>
      <c r="K47" s="2" t="s">
        <v>1192</v>
      </c>
      <c r="L47" t="str">
        <f t="shared" si="0"/>
        <v>Nasal Flare</v>
      </c>
      <c r="M47" s="12" t="str">
        <f t="shared" si="2"/>
        <v>PI.IC.RT.010411.01</v>
      </c>
      <c r="N47" s="12"/>
      <c r="O47" s="12" t="str">
        <f t="shared" si="3"/>
        <v>PH.IC.RT.010411.01</v>
      </c>
      <c r="Q47" s="12" t="str">
        <f t="shared" si="4"/>
        <v>CL.IC.RT.010411.01</v>
      </c>
    </row>
    <row r="48" spans="1:19" ht="15">
      <c r="A48" t="s">
        <v>8713</v>
      </c>
      <c r="C48" s="2" t="s">
        <v>1192</v>
      </c>
      <c r="E48" s="2" t="s">
        <v>7070</v>
      </c>
      <c r="F48" t="s">
        <v>8770</v>
      </c>
      <c r="G48" t="s">
        <v>8654</v>
      </c>
      <c r="H48" s="22" t="s">
        <v>1299</v>
      </c>
      <c r="I48" t="s">
        <v>8655</v>
      </c>
      <c r="J48" s="11" t="str">
        <f t="shared" si="1"/>
        <v>IC.RT.010412</v>
      </c>
      <c r="K48" s="2" t="s">
        <v>1192</v>
      </c>
      <c r="L48" t="str">
        <f t="shared" si="0"/>
        <v>Oral Mucosa Cyanotic</v>
      </c>
      <c r="M48" s="12" t="str">
        <f t="shared" si="2"/>
        <v>PI.IC.RT.010412.01</v>
      </c>
      <c r="N48" s="12"/>
      <c r="O48" s="12" t="str">
        <f t="shared" si="3"/>
        <v>PH.IC.RT.010412.01</v>
      </c>
      <c r="Q48" s="12" t="str">
        <f t="shared" si="4"/>
        <v>CL.IC.RT.010412.01</v>
      </c>
    </row>
    <row r="49" spans="1:19" ht="15">
      <c r="A49" t="s">
        <v>8713</v>
      </c>
      <c r="C49" s="2" t="s">
        <v>11324</v>
      </c>
      <c r="E49" s="2" t="s">
        <v>7070</v>
      </c>
      <c r="F49" t="s">
        <v>8770</v>
      </c>
      <c r="G49" t="s">
        <v>8656</v>
      </c>
      <c r="H49" s="22" t="s">
        <v>1300</v>
      </c>
      <c r="I49" t="s">
        <v>8657</v>
      </c>
      <c r="J49" s="11" t="str">
        <f t="shared" si="1"/>
        <v>IC.RT.010413</v>
      </c>
      <c r="K49" s="2" t="s">
        <v>1192</v>
      </c>
      <c r="L49" t="str">
        <f t="shared" si="0"/>
        <v>Oral Mucosa Dusky</v>
      </c>
      <c r="M49" s="12" t="str">
        <f t="shared" si="2"/>
        <v>PI.IC.RT.010413.01</v>
      </c>
      <c r="N49" s="12"/>
      <c r="O49" s="12" t="str">
        <f t="shared" si="3"/>
        <v>PH.IC.RT.010413.01</v>
      </c>
      <c r="Q49" s="12" t="str">
        <f t="shared" si="4"/>
        <v>CL.IC.RT.010413.01</v>
      </c>
    </row>
    <row r="50" spans="1:19" ht="15">
      <c r="A50" t="s">
        <v>8713</v>
      </c>
      <c r="C50" s="2" t="s">
        <v>1192</v>
      </c>
      <c r="E50" s="2" t="s">
        <v>7070</v>
      </c>
      <c r="F50" t="s">
        <v>8770</v>
      </c>
      <c r="G50" t="s">
        <v>8793</v>
      </c>
      <c r="H50" s="22" t="s">
        <v>1301</v>
      </c>
      <c r="I50" t="s">
        <v>8794</v>
      </c>
      <c r="J50" s="11" t="str">
        <f t="shared" si="1"/>
        <v>IC.RT.010414</v>
      </c>
      <c r="K50" s="2" t="s">
        <v>1192</v>
      </c>
      <c r="L50" t="str">
        <f t="shared" si="0"/>
        <v>Oral Mucosa Pale</v>
      </c>
      <c r="M50" s="12" t="str">
        <f t="shared" si="2"/>
        <v>PI.IC.RT.010414.01</v>
      </c>
      <c r="N50" s="12"/>
      <c r="O50" s="12" t="str">
        <f t="shared" si="3"/>
        <v>PH.IC.RT.010414.01</v>
      </c>
      <c r="Q50" s="12" t="str">
        <f t="shared" si="4"/>
        <v>CL.IC.RT.010414.01</v>
      </c>
    </row>
    <row r="51" spans="1:19" ht="15">
      <c r="A51" t="s">
        <v>8713</v>
      </c>
      <c r="C51" s="2" t="s">
        <v>1192</v>
      </c>
      <c r="E51" s="2" t="s">
        <v>7070</v>
      </c>
      <c r="F51" t="s">
        <v>8770</v>
      </c>
      <c r="G51" t="s">
        <v>8650</v>
      </c>
      <c r="H51" s="22" t="s">
        <v>1468</v>
      </c>
      <c r="I51" t="s">
        <v>8651</v>
      </c>
      <c r="J51" s="11" t="str">
        <f t="shared" si="1"/>
        <v>IC.RT.010415</v>
      </c>
      <c r="K51" s="2" t="s">
        <v>1192</v>
      </c>
      <c r="L51" t="str">
        <f t="shared" si="0"/>
        <v>Restlessness</v>
      </c>
      <c r="M51" s="12" t="str">
        <f t="shared" si="2"/>
        <v>PI.IC.RT.010415.01</v>
      </c>
      <c r="N51" s="12"/>
      <c r="O51" s="12" t="str">
        <f t="shared" si="3"/>
        <v>PH.IC.RT.010415.01</v>
      </c>
      <c r="Q51" s="12" t="str">
        <f t="shared" si="4"/>
        <v>CL.IC.RT.010415.01</v>
      </c>
    </row>
    <row r="52" spans="1:19" ht="15">
      <c r="A52" t="s">
        <v>8713</v>
      </c>
      <c r="C52" s="2" t="s">
        <v>1192</v>
      </c>
      <c r="E52" s="2" t="s">
        <v>7070</v>
      </c>
      <c r="F52" t="s">
        <v>8770</v>
      </c>
      <c r="G52" t="s">
        <v>8652</v>
      </c>
      <c r="H52" s="22" t="s">
        <v>1469</v>
      </c>
      <c r="I52" t="s">
        <v>8658</v>
      </c>
      <c r="J52" s="11" t="str">
        <f t="shared" si="1"/>
        <v>IC.RT.010416</v>
      </c>
      <c r="K52" s="2" t="s">
        <v>11324</v>
      </c>
      <c r="L52" t="str">
        <f t="shared" si="0"/>
        <v>Retraction</v>
      </c>
      <c r="M52" s="12" t="str">
        <f t="shared" si="2"/>
        <v>PI.IC.RT.010416.01</v>
      </c>
      <c r="N52" s="12"/>
      <c r="O52" s="12" t="str">
        <f t="shared" si="3"/>
        <v>PH.IC.RT.010416.01</v>
      </c>
      <c r="Q52" s="12" t="str">
        <f t="shared" si="4"/>
        <v>CL.IC.RT.010416.01</v>
      </c>
    </row>
    <row r="53" spans="1:19" ht="15">
      <c r="A53" t="s">
        <v>8713</v>
      </c>
      <c r="C53" s="2" t="s">
        <v>1192</v>
      </c>
      <c r="E53" s="2" t="s">
        <v>7070</v>
      </c>
      <c r="F53" t="s">
        <v>8770</v>
      </c>
      <c r="G53" t="s">
        <v>7923</v>
      </c>
      <c r="H53" s="22" t="s">
        <v>1470</v>
      </c>
      <c r="I53" t="s">
        <v>7923</v>
      </c>
      <c r="J53" s="11" t="str">
        <f t="shared" si="1"/>
        <v>IC.RT.010417</v>
      </c>
      <c r="K53" s="2" t="s">
        <v>1192</v>
      </c>
      <c r="L53" t="str">
        <f t="shared" si="0"/>
        <v>Stridor</v>
      </c>
      <c r="M53" s="12" t="str">
        <f t="shared" si="2"/>
        <v>PI.IC.RT.010417.01</v>
      </c>
      <c r="N53" s="12"/>
      <c r="O53" s="12" t="str">
        <f t="shared" si="3"/>
        <v>PH.IC.RT.010417.01</v>
      </c>
      <c r="Q53" s="12" t="str">
        <f t="shared" si="4"/>
        <v>CL.IC.RT.010417.01</v>
      </c>
    </row>
    <row r="54" spans="1:19" ht="15">
      <c r="A54" t="s">
        <v>8713</v>
      </c>
      <c r="C54" s="2" t="s">
        <v>1192</v>
      </c>
      <c r="E54" s="2" t="s">
        <v>7070</v>
      </c>
      <c r="F54" t="s">
        <v>8770</v>
      </c>
      <c r="G54" t="s">
        <v>8659</v>
      </c>
      <c r="H54" s="22" t="s">
        <v>1251</v>
      </c>
      <c r="I54" t="s">
        <v>8660</v>
      </c>
      <c r="J54" s="11" t="str">
        <f t="shared" si="1"/>
        <v>IC.RT.010418</v>
      </c>
      <c r="K54" s="2" t="s">
        <v>1192</v>
      </c>
      <c r="L54" t="str">
        <f t="shared" si="0"/>
        <v>Tachypnea</v>
      </c>
      <c r="M54" s="12" t="str">
        <f t="shared" si="2"/>
        <v>PI.IC.RT.010418.01</v>
      </c>
      <c r="N54" s="12"/>
      <c r="O54" s="12" t="str">
        <f t="shared" si="3"/>
        <v>PH.IC.RT.010418.01</v>
      </c>
      <c r="Q54" s="12" t="str">
        <f t="shared" si="4"/>
        <v>CL.IC.RT.010418.01</v>
      </c>
    </row>
    <row r="55" spans="1:19" ht="15">
      <c r="A55" t="s">
        <v>8713</v>
      </c>
      <c r="C55" s="2" t="s">
        <v>1192</v>
      </c>
      <c r="E55" s="2" t="s">
        <v>7070</v>
      </c>
      <c r="F55" t="s">
        <v>8770</v>
      </c>
      <c r="G55" t="s">
        <v>8661</v>
      </c>
      <c r="H55" s="22" t="s">
        <v>1100</v>
      </c>
      <c r="I55" t="s">
        <v>8662</v>
      </c>
      <c r="J55" s="11" t="str">
        <f t="shared" si="1"/>
        <v>IC.RT.010419</v>
      </c>
      <c r="K55" s="2" t="s">
        <v>1192</v>
      </c>
      <c r="L55" t="str">
        <f t="shared" si="0"/>
        <v>Use of Accessory Muscles</v>
      </c>
      <c r="M55" s="12" t="str">
        <f t="shared" si="2"/>
        <v>PI.IC.RT.010419.01</v>
      </c>
      <c r="N55" s="12"/>
      <c r="O55" s="12" t="str">
        <f t="shared" si="3"/>
        <v>PH.IC.RT.010419.01</v>
      </c>
      <c r="Q55" s="12" t="str">
        <f t="shared" si="4"/>
        <v>CL.IC.RT.010419.01</v>
      </c>
    </row>
    <row r="56" spans="1:19" ht="15">
      <c r="A56" t="s">
        <v>8713</v>
      </c>
      <c r="C56" s="2" t="s">
        <v>1192</v>
      </c>
      <c r="E56" s="2" t="s">
        <v>7070</v>
      </c>
      <c r="F56" t="s">
        <v>8770</v>
      </c>
      <c r="G56" t="s">
        <v>8663</v>
      </c>
      <c r="H56" s="22" t="s">
        <v>1271</v>
      </c>
      <c r="I56" t="s">
        <v>8664</v>
      </c>
      <c r="J56" s="11" t="str">
        <f t="shared" si="1"/>
        <v>IC.RT.010420</v>
      </c>
      <c r="K56" s="2" t="s">
        <v>1192</v>
      </c>
      <c r="L56" t="str">
        <f t="shared" si="0"/>
        <v>Wheezes</v>
      </c>
      <c r="M56" s="12" t="str">
        <f t="shared" si="2"/>
        <v>PI.IC.RT.010420.01</v>
      </c>
      <c r="N56" s="12"/>
      <c r="O56" s="12" t="str">
        <f t="shared" si="3"/>
        <v>PH.IC.RT.010420.01</v>
      </c>
      <c r="Q56" s="12" t="str">
        <f t="shared" si="4"/>
        <v>CL.IC.RT.010420.01</v>
      </c>
    </row>
    <row r="57" spans="1:19" ht="15">
      <c r="A57" t="s">
        <v>8713</v>
      </c>
      <c r="C57" s="2" t="s">
        <v>1192</v>
      </c>
      <c r="E57" s="2" t="s">
        <v>7070</v>
      </c>
      <c r="F57" t="s">
        <v>8770</v>
      </c>
      <c r="G57" t="s">
        <v>8665</v>
      </c>
      <c r="H57" s="22" t="s">
        <v>5577</v>
      </c>
      <c r="I57" t="s">
        <v>8665</v>
      </c>
      <c r="J57" s="11" t="str">
        <f t="shared" si="1"/>
        <v>IC.RT.010421</v>
      </c>
      <c r="K57" s="2" t="s">
        <v>1192</v>
      </c>
      <c r="L57" t="str">
        <f t="shared" si="0"/>
        <v>Apnea</v>
      </c>
      <c r="M57" s="12" t="str">
        <f t="shared" si="2"/>
        <v>PI.IC.RT.010421.01</v>
      </c>
      <c r="N57" s="12"/>
      <c r="O57" s="12" t="str">
        <f t="shared" si="3"/>
        <v>PH.IC.RT.010421.01</v>
      </c>
      <c r="Q57" s="12" t="str">
        <f t="shared" si="4"/>
        <v>CL.IC.RT.010421.01</v>
      </c>
      <c r="R57" t="s">
        <v>1141</v>
      </c>
      <c r="S57">
        <v>734</v>
      </c>
    </row>
    <row r="58" spans="1:19" ht="15">
      <c r="A58" t="s">
        <v>8713</v>
      </c>
      <c r="C58" s="2" t="s">
        <v>1192</v>
      </c>
      <c r="D58" t="s">
        <v>7911</v>
      </c>
      <c r="E58" s="2" t="s">
        <v>7071</v>
      </c>
      <c r="F58" t="s">
        <v>8666</v>
      </c>
      <c r="G58" t="s">
        <v>7913</v>
      </c>
      <c r="H58" s="22" t="s">
        <v>1396</v>
      </c>
      <c r="I58" t="s">
        <v>7913</v>
      </c>
      <c r="J58" s="11" t="str">
        <f t="shared" si="1"/>
        <v>IC.RT.010501</v>
      </c>
      <c r="K58" s="2" t="s">
        <v>1192</v>
      </c>
      <c r="L58" t="str">
        <f t="shared" si="0"/>
        <v>Midline</v>
      </c>
      <c r="M58" s="12" t="str">
        <f t="shared" si="2"/>
        <v>PI.IC.RT.010501.01</v>
      </c>
      <c r="N58" s="12"/>
      <c r="O58" s="12" t="str">
        <f t="shared" si="3"/>
        <v>PH.IC.RT.010501.01</v>
      </c>
      <c r="Q58" s="12" t="str">
        <f t="shared" si="4"/>
        <v>CL.IC.RT.010501.01</v>
      </c>
    </row>
    <row r="59" spans="1:19" ht="15">
      <c r="A59" t="s">
        <v>8713</v>
      </c>
      <c r="C59" s="2" t="s">
        <v>1192</v>
      </c>
      <c r="E59" s="2" t="s">
        <v>7071</v>
      </c>
      <c r="F59" t="s">
        <v>8666</v>
      </c>
      <c r="G59" t="s">
        <v>7916</v>
      </c>
      <c r="H59" s="22" t="s">
        <v>1398</v>
      </c>
      <c r="I59" t="s">
        <v>7917</v>
      </c>
      <c r="J59" s="11" t="str">
        <f t="shared" si="1"/>
        <v>IC.RT.010502</v>
      </c>
      <c r="K59" s="2" t="s">
        <v>1192</v>
      </c>
      <c r="L59" t="str">
        <f t="shared" si="0"/>
        <v>Displaced right</v>
      </c>
      <c r="M59" s="12" t="str">
        <f t="shared" si="2"/>
        <v>PI.IC.RT.010502.01</v>
      </c>
      <c r="N59" s="12"/>
      <c r="O59" s="12" t="str">
        <f t="shared" si="3"/>
        <v>PH.IC.RT.010502.01</v>
      </c>
      <c r="Q59" s="12" t="str">
        <f t="shared" si="4"/>
        <v>CL.IC.RT.010502.01</v>
      </c>
    </row>
    <row r="60" spans="1:19" ht="15">
      <c r="A60" t="s">
        <v>8713</v>
      </c>
      <c r="C60" s="2" t="s">
        <v>1192</v>
      </c>
      <c r="E60" s="2" t="s">
        <v>7071</v>
      </c>
      <c r="F60" t="s">
        <v>8666</v>
      </c>
      <c r="G60" t="s">
        <v>7914</v>
      </c>
      <c r="H60" s="22" t="s">
        <v>1400</v>
      </c>
      <c r="I60" t="s">
        <v>7915</v>
      </c>
      <c r="J60" s="11" t="str">
        <f t="shared" si="1"/>
        <v>IC.RT.010503</v>
      </c>
      <c r="K60" s="2" t="s">
        <v>1192</v>
      </c>
      <c r="L60" t="str">
        <f t="shared" si="0"/>
        <v>Displaced left</v>
      </c>
      <c r="M60" s="12" t="str">
        <f t="shared" si="2"/>
        <v>PI.IC.RT.010503.01</v>
      </c>
      <c r="N60" s="12"/>
      <c r="O60" s="12" t="str">
        <f t="shared" si="3"/>
        <v>PH.IC.RT.010503.01</v>
      </c>
      <c r="Q60" s="12" t="str">
        <f t="shared" si="4"/>
        <v>CL.IC.RT.010503.01</v>
      </c>
    </row>
    <row r="61" spans="1:19" ht="15">
      <c r="A61" t="s">
        <v>8713</v>
      </c>
      <c r="C61" s="2" t="s">
        <v>11324</v>
      </c>
      <c r="D61" t="s">
        <v>8667</v>
      </c>
      <c r="E61" s="2" t="s">
        <v>8668</v>
      </c>
      <c r="F61" t="s">
        <v>8669</v>
      </c>
      <c r="G61" t="s">
        <v>8670</v>
      </c>
      <c r="H61" s="22" t="s">
        <v>1396</v>
      </c>
      <c r="I61" t="s">
        <v>8671</v>
      </c>
      <c r="J61" s="11" t="str">
        <f t="shared" si="1"/>
        <v>IC.RT.010601</v>
      </c>
      <c r="K61" s="2" t="s">
        <v>11324</v>
      </c>
      <c r="L61" t="str">
        <f t="shared" si="0"/>
        <v>Assessed for weaning trial</v>
      </c>
      <c r="M61" s="12" t="str">
        <f t="shared" si="2"/>
        <v>PI.IC.RT.010601.01</v>
      </c>
      <c r="N61" s="12"/>
      <c r="O61" s="12" t="str">
        <f t="shared" si="3"/>
        <v>PH.IC.RT.010601.01</v>
      </c>
      <c r="Q61" s="12" t="str">
        <f t="shared" si="4"/>
        <v>CL.IC.RT.010601.01</v>
      </c>
    </row>
    <row r="62" spans="1:19" ht="15">
      <c r="A62" t="s">
        <v>8713</v>
      </c>
      <c r="C62" s="2" t="s">
        <v>1192</v>
      </c>
      <c r="E62" s="2" t="s">
        <v>6888</v>
      </c>
      <c r="F62" t="s">
        <v>8669</v>
      </c>
      <c r="G62" t="s">
        <v>8672</v>
      </c>
      <c r="H62" s="22" t="s">
        <v>1398</v>
      </c>
      <c r="I62" t="s">
        <v>8673</v>
      </c>
      <c r="J62" s="11" t="str">
        <f t="shared" si="1"/>
        <v>IC.RT.010602</v>
      </c>
      <c r="K62" s="2" t="s">
        <v>1192</v>
      </c>
      <c r="L62" t="str">
        <f t="shared" si="0"/>
        <v>Weaning trial began at this time</v>
      </c>
      <c r="M62" s="12" t="str">
        <f t="shared" si="2"/>
        <v>PI.IC.RT.010602.01</v>
      </c>
      <c r="N62" s="12"/>
      <c r="O62" s="12" t="str">
        <f t="shared" si="3"/>
        <v>PH.IC.RT.010602.01</v>
      </c>
      <c r="Q62" s="12" t="str">
        <f t="shared" si="4"/>
        <v>CL.IC.RT.010602.01</v>
      </c>
    </row>
    <row r="63" spans="1:19" ht="15">
      <c r="A63" t="s">
        <v>8713</v>
      </c>
      <c r="C63" s="2" t="s">
        <v>1192</v>
      </c>
      <c r="E63" s="2" t="s">
        <v>6888</v>
      </c>
      <c r="F63" t="s">
        <v>8669</v>
      </c>
      <c r="G63" t="s">
        <v>8698</v>
      </c>
      <c r="H63" s="22" t="s">
        <v>1400</v>
      </c>
      <c r="I63" t="s">
        <v>8583</v>
      </c>
      <c r="J63" s="11" t="str">
        <f t="shared" si="1"/>
        <v>IC.RT.010603</v>
      </c>
      <c r="K63" s="2" t="s">
        <v>1192</v>
      </c>
      <c r="L63" t="str">
        <f t="shared" si="0"/>
        <v>Weaning trial tolerated</v>
      </c>
      <c r="M63" s="12" t="str">
        <f t="shared" si="2"/>
        <v>PI.IC.RT.010603.01</v>
      </c>
      <c r="N63" s="12"/>
      <c r="O63" s="12" t="str">
        <f t="shared" si="3"/>
        <v>PH.IC.RT.010603.01</v>
      </c>
      <c r="Q63" s="12" t="str">
        <f t="shared" si="4"/>
        <v>CL.IC.RT.010603.01</v>
      </c>
    </row>
    <row r="64" spans="1:19" ht="15">
      <c r="A64" t="s">
        <v>8713</v>
      </c>
      <c r="C64" s="2" t="s">
        <v>1192</v>
      </c>
      <c r="E64" s="2" t="s">
        <v>6888</v>
      </c>
      <c r="F64" t="s">
        <v>8669</v>
      </c>
      <c r="G64" t="s">
        <v>8839</v>
      </c>
      <c r="H64" s="22" t="s">
        <v>1402</v>
      </c>
      <c r="I64" t="s">
        <v>8585</v>
      </c>
      <c r="J64" s="11" t="str">
        <f t="shared" si="1"/>
        <v>IC.RT.010604</v>
      </c>
      <c r="K64" s="2" t="s">
        <v>1192</v>
      </c>
      <c r="L64" t="str">
        <f t="shared" si="0"/>
        <v>No weaning trial, vent less than 24 hours</v>
      </c>
      <c r="M64" s="12" t="str">
        <f t="shared" si="2"/>
        <v>PI.IC.RT.010604.01</v>
      </c>
      <c r="N64" s="12"/>
      <c r="O64" s="12" t="str">
        <f t="shared" si="3"/>
        <v>PH.IC.RT.010604.01</v>
      </c>
      <c r="Q64" s="12" t="str">
        <f t="shared" si="4"/>
        <v>CL.IC.RT.010604.01</v>
      </c>
    </row>
    <row r="65" spans="1:19" ht="15">
      <c r="A65" t="s">
        <v>8713</v>
      </c>
      <c r="C65" s="2" t="s">
        <v>1192</v>
      </c>
      <c r="E65" s="2" t="s">
        <v>6888</v>
      </c>
      <c r="F65" t="s">
        <v>8669</v>
      </c>
      <c r="G65" t="s">
        <v>8840</v>
      </c>
      <c r="H65" s="22" t="s">
        <v>1404</v>
      </c>
      <c r="I65" t="s">
        <v>5682</v>
      </c>
      <c r="J65" s="11" t="str">
        <f t="shared" si="1"/>
        <v>IC.RT.010605</v>
      </c>
      <c r="K65" s="2" t="s">
        <v>1192</v>
      </c>
      <c r="L65" t="str">
        <f t="shared" si="0"/>
        <v>No weaning trial, Vital signs unstable</v>
      </c>
      <c r="M65" s="12" t="str">
        <f t="shared" si="2"/>
        <v>PI.IC.RT.010605.01</v>
      </c>
      <c r="N65" s="12"/>
      <c r="O65" s="12" t="str">
        <f t="shared" si="3"/>
        <v>PH.IC.RT.010605.01</v>
      </c>
      <c r="Q65" s="12" t="str">
        <f t="shared" si="4"/>
        <v>CL.IC.RT.010605.01</v>
      </c>
    </row>
    <row r="66" spans="1:19" ht="15">
      <c r="A66" t="s">
        <v>8713</v>
      </c>
      <c r="C66" s="2" t="s">
        <v>1192</v>
      </c>
      <c r="E66" s="2" t="s">
        <v>6888</v>
      </c>
      <c r="F66" t="s">
        <v>8669</v>
      </c>
      <c r="G66" t="s">
        <v>8841</v>
      </c>
      <c r="H66" s="22" t="s">
        <v>1406</v>
      </c>
      <c r="I66" t="s">
        <v>8842</v>
      </c>
      <c r="J66" s="11" t="str">
        <f t="shared" si="1"/>
        <v>IC.RT.010606</v>
      </c>
      <c r="K66" s="2" t="s">
        <v>1192</v>
      </c>
      <c r="L66" t="str">
        <f t="shared" ref="L66:L132" si="5">G66</f>
        <v>No weaning trial, FiO2 more than 50%</v>
      </c>
      <c r="M66" s="12" t="str">
        <f t="shared" si="2"/>
        <v>PI.IC.RT.010606.01</v>
      </c>
      <c r="N66" s="12"/>
      <c r="O66" s="12" t="str">
        <f t="shared" si="3"/>
        <v>PH.IC.RT.010606.01</v>
      </c>
      <c r="Q66" s="12" t="str">
        <f t="shared" si="4"/>
        <v>CL.IC.RT.010606.01</v>
      </c>
    </row>
    <row r="67" spans="1:19" ht="15">
      <c r="A67" t="s">
        <v>8713</v>
      </c>
      <c r="C67" s="2" t="s">
        <v>1192</v>
      </c>
      <c r="E67" s="2" t="s">
        <v>6888</v>
      </c>
      <c r="F67" t="s">
        <v>8669</v>
      </c>
      <c r="G67" t="s">
        <v>9011</v>
      </c>
      <c r="H67" s="22" t="s">
        <v>1419</v>
      </c>
      <c r="I67" t="s">
        <v>9012</v>
      </c>
      <c r="J67" s="11" t="str">
        <f t="shared" si="1"/>
        <v>IC.RT.010607</v>
      </c>
      <c r="K67" s="2" t="s">
        <v>1192</v>
      </c>
      <c r="L67" t="str">
        <f t="shared" si="5"/>
        <v>No weaning trial, PEEP more than 5</v>
      </c>
      <c r="M67" s="12" t="str">
        <f t="shared" si="2"/>
        <v>PI.IC.RT.010607.01</v>
      </c>
      <c r="N67" s="12"/>
      <c r="O67" s="12" t="str">
        <f t="shared" si="3"/>
        <v>PH.IC.RT.010607.01</v>
      </c>
      <c r="Q67" s="12" t="str">
        <f t="shared" si="4"/>
        <v>CL.IC.RT.010607.01</v>
      </c>
    </row>
    <row r="68" spans="1:19" ht="15">
      <c r="A68" t="s">
        <v>8713</v>
      </c>
      <c r="C68" s="2" t="s">
        <v>1192</v>
      </c>
      <c r="E68" s="2" t="s">
        <v>6888</v>
      </c>
      <c r="F68" t="s">
        <v>8669</v>
      </c>
      <c r="G68" t="s">
        <v>9013</v>
      </c>
      <c r="H68" s="22" t="s">
        <v>1550</v>
      </c>
      <c r="I68" t="s">
        <v>9014</v>
      </c>
      <c r="J68" s="11" t="str">
        <f t="shared" si="1"/>
        <v>IC.RT.010608</v>
      </c>
      <c r="K68" s="2" t="s">
        <v>1192</v>
      </c>
      <c r="L68" t="str">
        <f t="shared" si="5"/>
        <v>No weaning trial, RSBI more than 105</v>
      </c>
      <c r="M68" s="12" t="str">
        <f t="shared" si="2"/>
        <v>PI.IC.RT.010608.01</v>
      </c>
      <c r="N68" s="12"/>
      <c r="O68" s="12" t="str">
        <f t="shared" si="3"/>
        <v>PH.IC.RT.010608.01</v>
      </c>
      <c r="Q68" s="12" t="str">
        <f t="shared" si="4"/>
        <v>CL.IC.RT.010608.01</v>
      </c>
    </row>
    <row r="69" spans="1:19" ht="15">
      <c r="A69" t="s">
        <v>8713</v>
      </c>
      <c r="C69" s="2" t="s">
        <v>1192</v>
      </c>
      <c r="E69" s="2" t="s">
        <v>6888</v>
      </c>
      <c r="F69" t="s">
        <v>8669</v>
      </c>
      <c r="G69" t="s">
        <v>9015</v>
      </c>
      <c r="H69" s="22" t="s">
        <v>1551</v>
      </c>
      <c r="I69" t="s">
        <v>9016</v>
      </c>
      <c r="J69" s="11" t="str">
        <f t="shared" si="1"/>
        <v>IC.RT.010609</v>
      </c>
      <c r="K69" s="2" t="s">
        <v>1192</v>
      </c>
      <c r="L69" t="str">
        <f t="shared" si="5"/>
        <v>No weaning trial, Resp rate more than 35</v>
      </c>
      <c r="M69" s="12" t="str">
        <f t="shared" si="2"/>
        <v>PI.IC.RT.010609.01</v>
      </c>
      <c r="N69" s="12"/>
      <c r="O69" s="12" t="str">
        <f t="shared" si="3"/>
        <v>PH.IC.RT.010609.01</v>
      </c>
      <c r="Q69" s="12" t="str">
        <f t="shared" si="4"/>
        <v>CL.IC.RT.010609.01</v>
      </c>
    </row>
    <row r="70" spans="1:19" ht="15">
      <c r="A70" t="s">
        <v>8713</v>
      </c>
      <c r="C70" s="2" t="s">
        <v>1192</v>
      </c>
      <c r="E70" s="2" t="s">
        <v>6888</v>
      </c>
      <c r="F70" t="s">
        <v>8669</v>
      </c>
      <c r="G70" t="s">
        <v>9017</v>
      </c>
      <c r="H70" s="22" t="s">
        <v>1571</v>
      </c>
      <c r="I70" t="s">
        <v>9018</v>
      </c>
      <c r="J70" s="11" t="str">
        <f t="shared" si="1"/>
        <v>IC.RT.010610</v>
      </c>
      <c r="K70" s="2" t="s">
        <v>1192</v>
      </c>
      <c r="L70" t="str">
        <f t="shared" si="5"/>
        <v>No weaning trial, Pulse Ox less than 92%</v>
      </c>
      <c r="M70" s="12" t="str">
        <f t="shared" si="2"/>
        <v>PI.IC.RT.010610.01</v>
      </c>
      <c r="N70" s="12"/>
      <c r="O70" s="12" t="str">
        <f t="shared" si="3"/>
        <v>PH.IC.RT.010610.01</v>
      </c>
      <c r="Q70" s="12" t="str">
        <f t="shared" si="4"/>
        <v>CL.IC.RT.010610.01</v>
      </c>
    </row>
    <row r="71" spans="1:19" ht="15">
      <c r="A71" t="s">
        <v>8713</v>
      </c>
      <c r="C71" s="2" t="s">
        <v>1192</v>
      </c>
      <c r="E71" s="2" t="s">
        <v>6888</v>
      </c>
      <c r="F71" t="s">
        <v>8669</v>
      </c>
      <c r="G71" t="s">
        <v>8847</v>
      </c>
      <c r="H71" s="22" t="s">
        <v>1298</v>
      </c>
      <c r="I71" t="s">
        <v>8848</v>
      </c>
      <c r="J71" s="11" t="str">
        <f t="shared" si="1"/>
        <v>IC.RT.010611</v>
      </c>
      <c r="K71" s="2" t="s">
        <v>1192</v>
      </c>
      <c r="L71" t="str">
        <f t="shared" si="5"/>
        <v>No weaning trial, Tidal Volume less than 3-5cc/kg</v>
      </c>
      <c r="M71" s="12" t="str">
        <f t="shared" si="2"/>
        <v>PI.IC.RT.010611.01</v>
      </c>
      <c r="N71" s="12"/>
      <c r="O71" s="12" t="str">
        <f t="shared" si="3"/>
        <v>PH.IC.RT.010611.01</v>
      </c>
      <c r="Q71" s="12" t="str">
        <f t="shared" si="4"/>
        <v>CL.IC.RT.010611.01</v>
      </c>
    </row>
    <row r="72" spans="1:19" ht="15">
      <c r="A72" t="s">
        <v>8713</v>
      </c>
      <c r="C72" s="2" t="s">
        <v>1192</v>
      </c>
      <c r="E72" s="2" t="s">
        <v>6888</v>
      </c>
      <c r="F72" t="s">
        <v>8669</v>
      </c>
      <c r="G72" t="s">
        <v>8849</v>
      </c>
      <c r="H72" s="22" t="s">
        <v>1299</v>
      </c>
      <c r="I72" t="s">
        <v>8850</v>
      </c>
      <c r="J72" s="11" t="str">
        <f t="shared" si="1"/>
        <v>IC.RT.010612</v>
      </c>
      <c r="K72" s="2" t="s">
        <v>1192</v>
      </c>
      <c r="L72" t="str">
        <f t="shared" si="5"/>
        <v>No weaning trial, NIF less than minus 15cm H2O</v>
      </c>
      <c r="M72" s="12" t="str">
        <f t="shared" si="2"/>
        <v>PI.IC.RT.010612.01</v>
      </c>
      <c r="N72" s="12"/>
      <c r="O72" s="12" t="str">
        <f t="shared" si="3"/>
        <v>PH.IC.RT.010612.01</v>
      </c>
      <c r="Q72" s="12" t="str">
        <f t="shared" si="4"/>
        <v>CL.IC.RT.010612.01</v>
      </c>
    </row>
    <row r="73" spans="1:19" ht="15">
      <c r="A73" t="s">
        <v>8713</v>
      </c>
      <c r="C73" s="2" t="s">
        <v>1192</v>
      </c>
      <c r="E73" s="2" t="s">
        <v>6888</v>
      </c>
      <c r="F73" t="s">
        <v>8669</v>
      </c>
      <c r="G73" t="s">
        <v>8851</v>
      </c>
      <c r="H73" s="22" t="s">
        <v>1300</v>
      </c>
      <c r="I73" t="s">
        <v>8574</v>
      </c>
      <c r="J73" s="11" t="str">
        <f t="shared" si="1"/>
        <v>IC.RT.010613</v>
      </c>
      <c r="K73" s="2" t="s">
        <v>1192</v>
      </c>
      <c r="L73" t="str">
        <f t="shared" si="5"/>
        <v>No weaning trial, MD orders</v>
      </c>
      <c r="M73" s="12" t="str">
        <f t="shared" si="2"/>
        <v>PI.IC.RT.010613.01</v>
      </c>
      <c r="N73" s="12"/>
      <c r="O73" s="12" t="str">
        <f t="shared" si="3"/>
        <v>PH.IC.RT.010613.01</v>
      </c>
      <c r="Q73" s="12" t="str">
        <f t="shared" si="4"/>
        <v>CL.IC.RT.010613.01</v>
      </c>
    </row>
    <row r="74" spans="1:19" ht="15">
      <c r="A74" t="s">
        <v>8713</v>
      </c>
      <c r="C74" s="2" t="s">
        <v>1192</v>
      </c>
      <c r="E74" s="2" t="s">
        <v>6888</v>
      </c>
      <c r="F74" t="s">
        <v>8669</v>
      </c>
      <c r="G74" t="s">
        <v>8714</v>
      </c>
      <c r="H74" s="22" t="s">
        <v>1301</v>
      </c>
      <c r="I74" t="s">
        <v>8715</v>
      </c>
      <c r="J74" s="11" t="str">
        <f t="shared" si="1"/>
        <v>IC.RT.010614</v>
      </c>
      <c r="K74" s="2" t="s">
        <v>1192</v>
      </c>
      <c r="L74" t="str">
        <f t="shared" si="5"/>
        <v>No weaning trial, on vasoactive drips</v>
      </c>
      <c r="M74" s="12" t="str">
        <f t="shared" si="2"/>
        <v>PI.IC.RT.010614.01</v>
      </c>
      <c r="N74" s="12"/>
      <c r="O74" s="12" t="str">
        <f t="shared" si="3"/>
        <v>PH.IC.RT.010614.01</v>
      </c>
      <c r="Q74" s="12" t="str">
        <f t="shared" si="4"/>
        <v>CL.IC.RT.010614.01</v>
      </c>
    </row>
    <row r="75" spans="1:19" ht="15">
      <c r="A75" t="s">
        <v>8713</v>
      </c>
      <c r="C75" s="2" t="s">
        <v>1192</v>
      </c>
      <c r="E75" s="2" t="s">
        <v>6888</v>
      </c>
      <c r="F75" t="s">
        <v>8669</v>
      </c>
      <c r="G75" t="s">
        <v>8856</v>
      </c>
      <c r="H75" s="22" t="s">
        <v>1468</v>
      </c>
      <c r="I75" t="s">
        <v>8589</v>
      </c>
      <c r="J75" s="11" t="str">
        <f t="shared" si="1"/>
        <v>IC.RT.010615</v>
      </c>
      <c r="K75" s="2" t="s">
        <v>1192</v>
      </c>
      <c r="L75" t="str">
        <f t="shared" si="5"/>
        <v>Weaning trial was not tolerated</v>
      </c>
      <c r="M75" s="12" t="str">
        <f t="shared" si="2"/>
        <v>PI.IC.RT.010615.01</v>
      </c>
      <c r="N75" s="12"/>
      <c r="O75" s="12" t="str">
        <f t="shared" si="3"/>
        <v>PH.IC.RT.010615.01</v>
      </c>
      <c r="Q75" s="12" t="str">
        <f t="shared" si="4"/>
        <v>CL.IC.RT.010615.01</v>
      </c>
    </row>
    <row r="76" spans="1:19" ht="15">
      <c r="A76" t="s">
        <v>8713</v>
      </c>
      <c r="C76" s="2" t="s">
        <v>1192</v>
      </c>
      <c r="E76" s="2" t="s">
        <v>6888</v>
      </c>
      <c r="F76" t="s">
        <v>8669</v>
      </c>
      <c r="G76" t="s">
        <v>8716</v>
      </c>
      <c r="H76" s="22" t="s">
        <v>5740</v>
      </c>
      <c r="I76" t="s">
        <v>8716</v>
      </c>
      <c r="J76" s="11" t="str">
        <f t="shared" si="1"/>
        <v>IC.RT.010616</v>
      </c>
      <c r="K76" s="2" t="s">
        <v>1192</v>
      </c>
      <c r="L76" t="str">
        <f t="shared" si="5"/>
        <v>Not Stopped</v>
      </c>
      <c r="M76" s="12" t="str">
        <f t="shared" si="2"/>
        <v>PI.IC.RT.010616.01</v>
      </c>
      <c r="N76" s="12"/>
      <c r="O76" s="12" t="str">
        <f t="shared" si="3"/>
        <v>PH.IC.RT.010616.01</v>
      </c>
      <c r="Q76" s="12" t="str">
        <f t="shared" si="4"/>
        <v>CL.IC.RT.010616.01</v>
      </c>
      <c r="R76" t="s">
        <v>1141</v>
      </c>
      <c r="S76">
        <v>453</v>
      </c>
    </row>
    <row r="77" spans="1:19" ht="15">
      <c r="A77" t="s">
        <v>8713</v>
      </c>
      <c r="C77" s="2" t="s">
        <v>1192</v>
      </c>
      <c r="E77" s="2" t="s">
        <v>6888</v>
      </c>
      <c r="F77" t="s">
        <v>8669</v>
      </c>
      <c r="G77" t="s">
        <v>8717</v>
      </c>
      <c r="H77" s="22" t="s">
        <v>6865</v>
      </c>
      <c r="I77" t="s">
        <v>8717</v>
      </c>
      <c r="J77" s="11" t="str">
        <f t="shared" ref="J77:J143" si="6">CONCATENATE("IC.RT.",C77,E77,H77)</f>
        <v>IC.RT.010617</v>
      </c>
      <c r="K77" s="2" t="s">
        <v>1192</v>
      </c>
      <c r="L77" t="str">
        <f t="shared" si="5"/>
        <v>Shows Overt Distress</v>
      </c>
      <c r="M77" s="12" t="str">
        <f t="shared" ref="M77:M143" si="7">CONCATENATE("PI.",J77,".",K77)</f>
        <v>PI.IC.RT.010617.01</v>
      </c>
      <c r="N77" s="12"/>
      <c r="O77" s="12" t="str">
        <f t="shared" ref="O77:O143" si="8">CONCATENATE("PH.",J77,".",K77)</f>
        <v>PH.IC.RT.010617.01</v>
      </c>
      <c r="Q77" s="12" t="str">
        <f t="shared" ref="Q77:Q143" si="9">CONCATENATE("CL.",J77,".",K77)</f>
        <v>CL.IC.RT.010617.01</v>
      </c>
      <c r="R77" t="s">
        <v>1141</v>
      </c>
      <c r="S77">
        <v>453</v>
      </c>
    </row>
    <row r="78" spans="1:19" ht="15">
      <c r="A78" t="s">
        <v>8713</v>
      </c>
      <c r="C78" s="2" t="s">
        <v>1192</v>
      </c>
      <c r="E78" s="2" t="s">
        <v>6888</v>
      </c>
      <c r="F78" t="s">
        <v>8669</v>
      </c>
      <c r="G78" t="s">
        <v>8718</v>
      </c>
      <c r="H78" s="22" t="s">
        <v>5743</v>
      </c>
      <c r="I78" t="s">
        <v>8719</v>
      </c>
      <c r="J78" s="11" t="str">
        <f t="shared" si="6"/>
        <v>IC.RT.010618</v>
      </c>
      <c r="K78" s="2" t="s">
        <v>1192</v>
      </c>
      <c r="L78" t="str">
        <f t="shared" si="5"/>
        <v>SBP systolic &lt;90 or &gt;180</v>
      </c>
      <c r="M78" s="12" t="str">
        <f t="shared" si="7"/>
        <v>PI.IC.RT.010618.01</v>
      </c>
      <c r="N78" s="12"/>
      <c r="O78" s="12" t="str">
        <f t="shared" si="8"/>
        <v>PH.IC.RT.010618.01</v>
      </c>
      <c r="Q78" s="12" t="str">
        <f t="shared" si="9"/>
        <v>CL.IC.RT.010618.01</v>
      </c>
      <c r="R78" t="s">
        <v>1141</v>
      </c>
      <c r="S78">
        <v>453</v>
      </c>
    </row>
    <row r="79" spans="1:19" ht="15">
      <c r="A79" t="s">
        <v>8713</v>
      </c>
      <c r="C79" s="2" t="s">
        <v>1192</v>
      </c>
      <c r="E79" s="2" t="s">
        <v>6888</v>
      </c>
      <c r="F79" t="s">
        <v>8669</v>
      </c>
      <c r="G79" t="s">
        <v>8720</v>
      </c>
      <c r="H79" s="22" t="s">
        <v>967</v>
      </c>
      <c r="I79" t="s">
        <v>8720</v>
      </c>
      <c r="J79" s="11" t="str">
        <f t="shared" si="6"/>
        <v>IC.RT.010619</v>
      </c>
      <c r="K79" s="2" t="s">
        <v>1192</v>
      </c>
      <c r="L79" t="str">
        <f t="shared" si="5"/>
        <v>HR &lt;60 or &gt;140</v>
      </c>
      <c r="M79" s="12" t="str">
        <f t="shared" si="7"/>
        <v>PI.IC.RT.010619.01</v>
      </c>
      <c r="N79" s="12"/>
      <c r="O79" s="12" t="str">
        <f t="shared" si="8"/>
        <v>PH.IC.RT.010619.01</v>
      </c>
      <c r="Q79" s="12" t="str">
        <f t="shared" si="9"/>
        <v>CL.IC.RT.010619.01</v>
      </c>
      <c r="R79" t="s">
        <v>1141</v>
      </c>
      <c r="S79">
        <v>453</v>
      </c>
    </row>
    <row r="80" spans="1:19" ht="15">
      <c r="A80" t="s">
        <v>8713</v>
      </c>
      <c r="C80" s="2" t="s">
        <v>1192</v>
      </c>
      <c r="E80" s="2" t="s">
        <v>6888</v>
      </c>
      <c r="F80" t="s">
        <v>8669</v>
      </c>
      <c r="G80" t="s">
        <v>8714</v>
      </c>
      <c r="H80" s="22" t="s">
        <v>6396</v>
      </c>
      <c r="I80" t="s">
        <v>8714</v>
      </c>
      <c r="J80" s="11" t="str">
        <f t="shared" si="6"/>
        <v>IC.RT.010620</v>
      </c>
      <c r="K80" s="2" t="s">
        <v>1192</v>
      </c>
      <c r="L80" t="str">
        <f t="shared" si="5"/>
        <v>No weaning trial, on vasoactive drips</v>
      </c>
      <c r="M80" s="12" t="str">
        <f t="shared" si="7"/>
        <v>PI.IC.RT.010620.01</v>
      </c>
      <c r="N80" s="12"/>
      <c r="O80" s="12" t="str">
        <f t="shared" si="8"/>
        <v>PH.IC.RT.010620.01</v>
      </c>
      <c r="Q80" s="12" t="str">
        <f t="shared" si="9"/>
        <v>CL.IC.RT.010620.01</v>
      </c>
      <c r="R80" t="s">
        <v>1141</v>
      </c>
      <c r="S80">
        <v>453</v>
      </c>
    </row>
    <row r="81" spans="1:19" ht="15">
      <c r="A81" t="s">
        <v>8713</v>
      </c>
      <c r="C81" s="2" t="s">
        <v>11324</v>
      </c>
      <c r="E81" s="2" t="s">
        <v>6888</v>
      </c>
      <c r="F81" t="s">
        <v>8669</v>
      </c>
      <c r="G81" t="s">
        <v>8856</v>
      </c>
      <c r="H81" s="22" t="s">
        <v>5577</v>
      </c>
      <c r="I81" t="s">
        <v>8856</v>
      </c>
      <c r="J81" s="11" t="str">
        <f t="shared" si="6"/>
        <v>IC.RT.010621</v>
      </c>
      <c r="K81" s="2" t="s">
        <v>11324</v>
      </c>
      <c r="L81" t="str">
        <f t="shared" si="5"/>
        <v>Weaning trial was not tolerated</v>
      </c>
      <c r="M81" s="12" t="str">
        <f t="shared" si="7"/>
        <v>PI.IC.RT.010621.01</v>
      </c>
      <c r="N81" s="12"/>
      <c r="O81" s="12" t="str">
        <f t="shared" si="8"/>
        <v>PH.IC.RT.010621.01</v>
      </c>
      <c r="Q81" s="12" t="str">
        <f t="shared" si="9"/>
        <v>CL.IC.RT.010621.01</v>
      </c>
      <c r="R81" t="s">
        <v>1141</v>
      </c>
      <c r="S81">
        <v>453</v>
      </c>
    </row>
    <row r="82" spans="1:19" ht="15">
      <c r="A82" t="s">
        <v>8713</v>
      </c>
      <c r="C82" s="2" t="s">
        <v>11324</v>
      </c>
      <c r="E82" s="2" t="s">
        <v>6888</v>
      </c>
      <c r="F82" t="s">
        <v>8669</v>
      </c>
      <c r="G82" t="s">
        <v>8721</v>
      </c>
      <c r="H82" s="22" t="s">
        <v>5751</v>
      </c>
      <c r="I82" t="s">
        <v>8721</v>
      </c>
      <c r="J82" s="11" t="str">
        <f t="shared" si="6"/>
        <v>IC.RT.010622</v>
      </c>
      <c r="K82" s="2" t="s">
        <v>11324</v>
      </c>
      <c r="L82" t="str">
        <f t="shared" si="5"/>
        <v>RR &lt;8 or &gt;35</v>
      </c>
      <c r="M82" s="12" t="str">
        <f t="shared" si="7"/>
        <v>PI.IC.RT.010622.01</v>
      </c>
      <c r="N82" s="12"/>
      <c r="O82" s="12" t="str">
        <f t="shared" si="8"/>
        <v>PH.IC.RT.010622.01</v>
      </c>
      <c r="Q82" s="12" t="str">
        <f t="shared" si="9"/>
        <v>CL.IC.RT.010622.01</v>
      </c>
      <c r="R82" t="s">
        <v>1141</v>
      </c>
      <c r="S82">
        <v>453</v>
      </c>
    </row>
    <row r="83" spans="1:19" ht="15">
      <c r="A83" t="s">
        <v>8713</v>
      </c>
      <c r="C83" s="2" t="s">
        <v>11324</v>
      </c>
      <c r="E83" s="2" t="s">
        <v>6888</v>
      </c>
      <c r="F83" t="s">
        <v>8669</v>
      </c>
      <c r="G83" t="s">
        <v>8722</v>
      </c>
      <c r="H83" s="22" t="s">
        <v>5753</v>
      </c>
      <c r="I83" t="s">
        <v>8722</v>
      </c>
      <c r="J83" s="11" t="str">
        <f t="shared" si="6"/>
        <v>IC.RT.010623</v>
      </c>
      <c r="K83" s="2" t="s">
        <v>11324</v>
      </c>
      <c r="L83" t="str">
        <f t="shared" si="5"/>
        <v>20% change from baseline</v>
      </c>
      <c r="M83" s="12" t="str">
        <f t="shared" si="7"/>
        <v>PI.IC.RT.010623.01</v>
      </c>
      <c r="N83" s="12"/>
      <c r="O83" s="12" t="str">
        <f t="shared" si="8"/>
        <v>PH.IC.RT.010623.01</v>
      </c>
      <c r="Q83" s="12" t="str">
        <f t="shared" si="9"/>
        <v>CL.IC.RT.010623.01</v>
      </c>
      <c r="R83" t="s">
        <v>1141</v>
      </c>
      <c r="S83">
        <v>453</v>
      </c>
    </row>
    <row r="84" spans="1:19" ht="15">
      <c r="A84" t="s">
        <v>8713</v>
      </c>
      <c r="C84" s="2" t="s">
        <v>11324</v>
      </c>
      <c r="E84" s="2" t="s">
        <v>6888</v>
      </c>
      <c r="F84" t="s">
        <v>8669</v>
      </c>
      <c r="G84" t="s">
        <v>8723</v>
      </c>
      <c r="H84" s="22" t="s">
        <v>6583</v>
      </c>
      <c r="I84" t="s">
        <v>8723</v>
      </c>
      <c r="J84" s="11" t="str">
        <f t="shared" si="6"/>
        <v>IC.RT.010624</v>
      </c>
      <c r="K84" s="2" t="s">
        <v>8724</v>
      </c>
      <c r="L84" t="str">
        <f t="shared" si="5"/>
        <v>VT &lt; 5ml/kg</v>
      </c>
      <c r="M84" s="12" t="str">
        <f t="shared" si="7"/>
        <v>PI.IC.RT.010624.01</v>
      </c>
      <c r="N84" s="12"/>
      <c r="O84" s="12" t="str">
        <f t="shared" si="8"/>
        <v>PH.IC.RT.010624.01</v>
      </c>
      <c r="Q84" s="12" t="str">
        <f t="shared" si="9"/>
        <v>CL.IC.RT.010624.01</v>
      </c>
      <c r="R84" t="s">
        <v>8725</v>
      </c>
      <c r="S84">
        <v>453</v>
      </c>
    </row>
    <row r="85" spans="1:19" ht="15">
      <c r="A85" t="s">
        <v>8713</v>
      </c>
      <c r="C85" s="2" t="s">
        <v>11324</v>
      </c>
      <c r="E85" s="2" t="s">
        <v>6888</v>
      </c>
      <c r="F85" t="s">
        <v>8669</v>
      </c>
      <c r="G85" t="s">
        <v>8726</v>
      </c>
      <c r="H85" s="22" t="s">
        <v>7711</v>
      </c>
      <c r="I85" t="s">
        <v>8727</v>
      </c>
      <c r="J85" s="11" t="str">
        <f t="shared" si="6"/>
        <v>IC.RT.010625</v>
      </c>
      <c r="K85" s="2" t="s">
        <v>1192</v>
      </c>
      <c r="L85" t="str">
        <f t="shared" si="5"/>
        <v>Weaning Trial Started</v>
      </c>
      <c r="M85" s="12" t="str">
        <f t="shared" si="7"/>
        <v>PI.IC.RT.010625.01</v>
      </c>
      <c r="N85" s="12"/>
      <c r="O85" s="12" t="str">
        <f t="shared" si="8"/>
        <v>PH.IC.RT.010625.01</v>
      </c>
      <c r="Q85" s="12" t="str">
        <f t="shared" si="9"/>
        <v>CL.IC.RT.010625.01</v>
      </c>
      <c r="R85" t="s">
        <v>1141</v>
      </c>
      <c r="S85">
        <v>739</v>
      </c>
    </row>
    <row r="86" spans="1:19" ht="15">
      <c r="A86" t="s">
        <v>8713</v>
      </c>
      <c r="C86" s="2" t="s">
        <v>11324</v>
      </c>
      <c r="E86" s="2" t="s">
        <v>8728</v>
      </c>
      <c r="F86" t="s">
        <v>8669</v>
      </c>
      <c r="G86" t="s">
        <v>8729</v>
      </c>
      <c r="H86" s="22" t="s">
        <v>7805</v>
      </c>
      <c r="I86" t="s">
        <v>8730</v>
      </c>
      <c r="J86" s="11" t="str">
        <f t="shared" si="6"/>
        <v>IC.RT.010626</v>
      </c>
      <c r="K86" s="2" t="s">
        <v>1192</v>
      </c>
      <c r="L86" t="str">
        <f t="shared" si="5"/>
        <v>Weaning Trial Stopped</v>
      </c>
      <c r="M86" s="12" t="str">
        <f t="shared" si="7"/>
        <v>PI.IC.RT.010626.01</v>
      </c>
      <c r="N86" s="12"/>
      <c r="O86" s="12" t="str">
        <f t="shared" si="8"/>
        <v>PH.IC.RT.010626.01</v>
      </c>
      <c r="Q86" s="12" t="str">
        <f t="shared" si="9"/>
        <v>CL.IC.RT.010626.01</v>
      </c>
      <c r="R86" t="s">
        <v>1141</v>
      </c>
      <c r="S86">
        <v>739</v>
      </c>
    </row>
    <row r="87" spans="1:19" ht="15">
      <c r="A87" t="s">
        <v>8713</v>
      </c>
      <c r="C87" s="2" t="s">
        <v>11324</v>
      </c>
      <c r="D87" t="s">
        <v>8731</v>
      </c>
      <c r="E87" s="2" t="s">
        <v>7284</v>
      </c>
      <c r="F87" t="s">
        <v>8593</v>
      </c>
      <c r="G87" s="31">
        <v>0.21</v>
      </c>
      <c r="H87" s="22" t="s">
        <v>1192</v>
      </c>
      <c r="I87" s="31">
        <v>0.21</v>
      </c>
      <c r="J87" s="11" t="str">
        <f>CONCATENATE("IC.RT.",C87,E87,H87)</f>
        <v>IC.RT.010701</v>
      </c>
      <c r="K87" s="2" t="s">
        <v>1192</v>
      </c>
      <c r="L87">
        <f t="shared" si="5"/>
        <v>0.21</v>
      </c>
      <c r="M87" s="12" t="str">
        <f>CONCATENATE("PI.",J87,".",K87)</f>
        <v>PI.IC.RT.010701.01</v>
      </c>
      <c r="N87" s="12"/>
      <c r="O87" s="12" t="str">
        <f>CONCATENATE("PH.",J87,".",K87)</f>
        <v>PH.IC.RT.010701.01</v>
      </c>
      <c r="Q87" s="12" t="str">
        <f>CONCATENATE("CL.",J87,".",K87)</f>
        <v>CL.IC.RT.010701.01</v>
      </c>
      <c r="R87" t="s">
        <v>1141</v>
      </c>
      <c r="S87">
        <v>89</v>
      </c>
    </row>
    <row r="88" spans="1:19" ht="15">
      <c r="A88" t="s">
        <v>8713</v>
      </c>
      <c r="C88" s="2" t="s">
        <v>1192</v>
      </c>
      <c r="D88" t="s">
        <v>945</v>
      </c>
      <c r="E88" s="2" t="s">
        <v>7284</v>
      </c>
      <c r="F88" t="s">
        <v>8594</v>
      </c>
      <c r="G88" s="31">
        <v>0.24</v>
      </c>
      <c r="H88" s="22" t="s">
        <v>1199</v>
      </c>
      <c r="I88" s="31">
        <v>0.24</v>
      </c>
      <c r="J88" s="11" t="str">
        <f>CONCATENATE("IC.RT.",C88,E88,H88)</f>
        <v>IC.RT.010702</v>
      </c>
      <c r="K88" s="2" t="s">
        <v>11324</v>
      </c>
      <c r="L88">
        <f t="shared" si="5"/>
        <v>0.24</v>
      </c>
      <c r="M88" s="12" t="str">
        <f>CONCATENATE("PI.",J88,".",K88)</f>
        <v>PI.IC.RT.010702.01</v>
      </c>
      <c r="N88" s="12"/>
      <c r="O88" s="12" t="str">
        <f>CONCATENATE("PH.",J88,".",K88)</f>
        <v>PH.IC.RT.010702.01</v>
      </c>
      <c r="Q88" s="12" t="str">
        <f>CONCATENATE("CL.",J88,".",K88)</f>
        <v>CL.IC.RT.010702.01</v>
      </c>
      <c r="R88" t="s">
        <v>9277</v>
      </c>
      <c r="S88">
        <v>89</v>
      </c>
    </row>
    <row r="89" spans="1:19" ht="15">
      <c r="A89" t="s">
        <v>8713</v>
      </c>
      <c r="C89" s="2" t="s">
        <v>8724</v>
      </c>
      <c r="D89" t="s">
        <v>11134</v>
      </c>
      <c r="E89" s="2" t="s">
        <v>7284</v>
      </c>
      <c r="F89" t="s">
        <v>8594</v>
      </c>
      <c r="G89" s="31">
        <v>0.28000000000000003</v>
      </c>
      <c r="H89" s="22" t="s">
        <v>946</v>
      </c>
      <c r="I89" s="31">
        <v>0.28000000000000003</v>
      </c>
      <c r="J89" s="11" t="str">
        <f t="shared" ref="J89:J93" si="10">CONCATENATE("IC.RT.",C89,E89,H89)</f>
        <v>IC.RT.010703</v>
      </c>
      <c r="K89" s="2" t="s">
        <v>11324</v>
      </c>
      <c r="L89">
        <f t="shared" si="5"/>
        <v>0.28000000000000003</v>
      </c>
      <c r="M89" s="12" t="str">
        <f t="shared" ref="M89:M93" si="11">CONCATENATE("PI.",J89,".",K89)</f>
        <v>PI.IC.RT.010703.01</v>
      </c>
      <c r="N89" s="12"/>
      <c r="O89" s="12" t="str">
        <f t="shared" ref="O89:O93" si="12">CONCATENATE("PH.",J89,".",K89)</f>
        <v>PH.IC.RT.010703.01</v>
      </c>
      <c r="Q89" s="12" t="str">
        <f t="shared" ref="Q89:Q93" si="13">CONCATENATE("CL.",J89,".",K89)</f>
        <v>CL.IC.RT.010703.01</v>
      </c>
      <c r="R89" t="s">
        <v>9277</v>
      </c>
      <c r="S89">
        <v>89</v>
      </c>
    </row>
    <row r="90" spans="1:19" ht="15">
      <c r="A90" t="s">
        <v>8713</v>
      </c>
      <c r="C90" s="2" t="s">
        <v>11324</v>
      </c>
      <c r="D90" t="s">
        <v>11134</v>
      </c>
      <c r="E90" s="2" t="s">
        <v>7284</v>
      </c>
      <c r="F90" t="s">
        <v>8594</v>
      </c>
      <c r="G90" s="31">
        <v>0.31</v>
      </c>
      <c r="H90" s="22" t="s">
        <v>948</v>
      </c>
      <c r="I90" s="31">
        <v>0.31</v>
      </c>
      <c r="J90" s="11" t="str">
        <f t="shared" si="10"/>
        <v>IC.RT.010704</v>
      </c>
      <c r="K90" s="2" t="s">
        <v>11324</v>
      </c>
      <c r="L90">
        <f t="shared" si="5"/>
        <v>0.31</v>
      </c>
      <c r="M90" s="12" t="str">
        <f t="shared" si="11"/>
        <v>PI.IC.RT.010704.01</v>
      </c>
      <c r="N90" s="12"/>
      <c r="O90" s="12" t="str">
        <f t="shared" si="12"/>
        <v>PH.IC.RT.010704.01</v>
      </c>
      <c r="Q90" s="12" t="str">
        <f t="shared" si="13"/>
        <v>CL.IC.RT.010704.01</v>
      </c>
      <c r="R90" t="s">
        <v>9277</v>
      </c>
      <c r="S90">
        <v>89</v>
      </c>
    </row>
    <row r="91" spans="1:19" ht="15">
      <c r="A91" t="s">
        <v>8713</v>
      </c>
      <c r="C91" s="2" t="s">
        <v>11324</v>
      </c>
      <c r="D91" t="s">
        <v>11134</v>
      </c>
      <c r="E91" s="2" t="s">
        <v>7284</v>
      </c>
      <c r="F91" t="s">
        <v>8594</v>
      </c>
      <c r="G91" s="31">
        <v>0.35</v>
      </c>
      <c r="H91" s="22" t="s">
        <v>7071</v>
      </c>
      <c r="I91" s="31">
        <v>0.35</v>
      </c>
      <c r="J91" s="11" t="str">
        <f t="shared" si="10"/>
        <v>IC.RT.010705</v>
      </c>
      <c r="K91" s="2" t="s">
        <v>11324</v>
      </c>
      <c r="L91">
        <f t="shared" si="5"/>
        <v>0.35</v>
      </c>
      <c r="M91" s="12" t="str">
        <f t="shared" si="11"/>
        <v>PI.IC.RT.010705.01</v>
      </c>
      <c r="N91" s="12"/>
      <c r="O91" s="12" t="str">
        <f t="shared" si="12"/>
        <v>PH.IC.RT.010705.01</v>
      </c>
      <c r="Q91" s="12" t="str">
        <f t="shared" si="13"/>
        <v>CL.IC.RT.010705.01</v>
      </c>
      <c r="R91" t="s">
        <v>9277</v>
      </c>
      <c r="S91">
        <v>89</v>
      </c>
    </row>
    <row r="92" spans="1:19" ht="15">
      <c r="A92" t="s">
        <v>8713</v>
      </c>
      <c r="C92" s="2" t="s">
        <v>11324</v>
      </c>
      <c r="D92" t="s">
        <v>11134</v>
      </c>
      <c r="E92" s="2" t="s">
        <v>7284</v>
      </c>
      <c r="F92" t="s">
        <v>8594</v>
      </c>
      <c r="G92" s="31">
        <v>0.4</v>
      </c>
      <c r="H92" s="22" t="s">
        <v>6888</v>
      </c>
      <c r="I92" s="31">
        <v>0.4</v>
      </c>
      <c r="J92" s="11" t="str">
        <f t="shared" si="10"/>
        <v>IC.RT.010706</v>
      </c>
      <c r="K92" s="2" t="s">
        <v>11324</v>
      </c>
      <c r="L92">
        <f t="shared" si="5"/>
        <v>0.4</v>
      </c>
      <c r="M92" s="12" t="str">
        <f t="shared" si="11"/>
        <v>PI.IC.RT.010706.01</v>
      </c>
      <c r="N92" s="12"/>
      <c r="O92" s="12" t="str">
        <f t="shared" si="12"/>
        <v>PH.IC.RT.010706.01</v>
      </c>
      <c r="Q92" s="12" t="str">
        <f t="shared" si="13"/>
        <v>CL.IC.RT.010706.01</v>
      </c>
      <c r="R92" t="s">
        <v>9277</v>
      </c>
      <c r="S92">
        <v>89</v>
      </c>
    </row>
    <row r="93" spans="1:19" ht="15">
      <c r="A93" t="s">
        <v>8713</v>
      </c>
      <c r="C93" s="2" t="s">
        <v>11324</v>
      </c>
      <c r="D93" t="s">
        <v>11134</v>
      </c>
      <c r="E93" s="2" t="s">
        <v>7284</v>
      </c>
      <c r="F93" t="s">
        <v>8594</v>
      </c>
      <c r="G93" s="31">
        <v>0.45</v>
      </c>
      <c r="H93" s="22" t="s">
        <v>7284</v>
      </c>
      <c r="I93" s="31">
        <v>0.45</v>
      </c>
      <c r="J93" s="11" t="str">
        <f t="shared" si="10"/>
        <v>IC.RT.010707</v>
      </c>
      <c r="K93" s="2" t="s">
        <v>11324</v>
      </c>
      <c r="L93">
        <f t="shared" si="5"/>
        <v>0.45</v>
      </c>
      <c r="M93" s="12" t="str">
        <f t="shared" si="11"/>
        <v>PI.IC.RT.010707.01</v>
      </c>
      <c r="N93" s="12"/>
      <c r="O93" s="12" t="str">
        <f t="shared" si="12"/>
        <v>PH.IC.RT.010707.01</v>
      </c>
      <c r="Q93" s="12" t="str">
        <f t="shared" si="13"/>
        <v>CL.IC.RT.010707.01</v>
      </c>
      <c r="R93" t="s">
        <v>9277</v>
      </c>
      <c r="S93">
        <v>89</v>
      </c>
    </row>
    <row r="94" spans="1:19" ht="15">
      <c r="A94" t="s">
        <v>8713</v>
      </c>
      <c r="C94" s="2" t="s">
        <v>11324</v>
      </c>
      <c r="D94" t="s">
        <v>11134</v>
      </c>
      <c r="E94" s="2" t="s">
        <v>7284</v>
      </c>
      <c r="F94" t="s">
        <v>8594</v>
      </c>
      <c r="G94" s="31">
        <v>0.5</v>
      </c>
      <c r="H94" s="22" t="s">
        <v>10093</v>
      </c>
      <c r="I94" s="31">
        <v>0.5</v>
      </c>
      <c r="J94" s="11" t="str">
        <f>CONCATENATE("IC.RT.",C94,E94,H94)</f>
        <v>IC.RT.010708</v>
      </c>
      <c r="K94" s="2" t="s">
        <v>11324</v>
      </c>
      <c r="L94">
        <f t="shared" si="5"/>
        <v>0.5</v>
      </c>
      <c r="M94" s="12" t="str">
        <f>CONCATENATE("PI.",J94,".",K94)</f>
        <v>PI.IC.RT.010708.01</v>
      </c>
      <c r="N94" s="12"/>
      <c r="O94" s="12" t="str">
        <f>CONCATENATE("PH.",J94,".",K94)</f>
        <v>PH.IC.RT.010708.01</v>
      </c>
      <c r="Q94" s="12" t="str">
        <f>CONCATENATE("CL.",J94,".",K94)</f>
        <v>CL.IC.RT.010708.01</v>
      </c>
      <c r="R94" t="s">
        <v>9277</v>
      </c>
      <c r="S94">
        <v>89</v>
      </c>
    </row>
    <row r="95" spans="1:19" ht="15">
      <c r="A95" t="s">
        <v>8713</v>
      </c>
      <c r="C95" s="2" t="s">
        <v>11324</v>
      </c>
      <c r="D95" t="s">
        <v>11134</v>
      </c>
      <c r="E95" s="2" t="s">
        <v>7284</v>
      </c>
      <c r="F95" t="s">
        <v>8594</v>
      </c>
      <c r="G95" s="31">
        <v>0.6</v>
      </c>
      <c r="H95" s="22" t="s">
        <v>10095</v>
      </c>
      <c r="I95" s="31">
        <v>0.6</v>
      </c>
      <c r="J95" s="11" t="str">
        <f t="shared" ref="J95" si="14">CONCATENATE("IC.RT.",C95,E95,H95)</f>
        <v>IC.RT.010709</v>
      </c>
      <c r="K95" s="2" t="s">
        <v>11324</v>
      </c>
      <c r="L95">
        <f t="shared" si="5"/>
        <v>0.6</v>
      </c>
      <c r="M95" s="12" t="str">
        <f t="shared" ref="M95" si="15">CONCATENATE("PI.",J95,".",K95)</f>
        <v>PI.IC.RT.010709.01</v>
      </c>
      <c r="N95" s="12"/>
      <c r="O95" s="12" t="str">
        <f t="shared" ref="O95" si="16">CONCATENATE("PH.",J95,".",K95)</f>
        <v>PH.IC.RT.010709.01</v>
      </c>
      <c r="Q95" s="12" t="str">
        <f t="shared" ref="Q95" si="17">CONCATENATE("CL.",J95,".",K95)</f>
        <v>CL.IC.RT.010709.01</v>
      </c>
      <c r="R95" t="s">
        <v>9277</v>
      </c>
      <c r="S95">
        <v>89</v>
      </c>
    </row>
    <row r="96" spans="1:19" ht="15">
      <c r="A96" t="s">
        <v>8713</v>
      </c>
      <c r="C96" s="2" t="s">
        <v>11324</v>
      </c>
      <c r="D96" t="s">
        <v>11134</v>
      </c>
      <c r="E96" s="2" t="s">
        <v>7284</v>
      </c>
      <c r="F96" t="s">
        <v>8594</v>
      </c>
      <c r="G96" s="31">
        <v>0.7</v>
      </c>
      <c r="H96" s="22" t="s">
        <v>10905</v>
      </c>
      <c r="I96" s="31">
        <v>0.7</v>
      </c>
      <c r="J96" s="11" t="str">
        <f>CONCATENATE("IC.RT.",C96,E96,H96)</f>
        <v>IC.RT.010710</v>
      </c>
      <c r="K96" s="2" t="s">
        <v>11324</v>
      </c>
      <c r="L96">
        <f t="shared" si="5"/>
        <v>0.7</v>
      </c>
      <c r="M96" s="12" t="str">
        <f>CONCATENATE("PI.",J96,".",K96)</f>
        <v>PI.IC.RT.010710.01</v>
      </c>
      <c r="N96" s="12"/>
      <c r="O96" s="12" t="str">
        <f>CONCATENATE("PH.",J96,".",K96)</f>
        <v>PH.IC.RT.010710.01</v>
      </c>
      <c r="Q96" s="12" t="str">
        <f>CONCATENATE("CL.",J96,".",K96)</f>
        <v>CL.IC.RT.010710.01</v>
      </c>
      <c r="R96" t="s">
        <v>9277</v>
      </c>
      <c r="S96">
        <v>89</v>
      </c>
    </row>
    <row r="97" spans="1:23" ht="15">
      <c r="A97" t="s">
        <v>8713</v>
      </c>
      <c r="C97" s="2" t="s">
        <v>8724</v>
      </c>
      <c r="D97" t="s">
        <v>11134</v>
      </c>
      <c r="E97" s="2" t="s">
        <v>7284</v>
      </c>
      <c r="F97" t="s">
        <v>8594</v>
      </c>
      <c r="G97" s="31">
        <v>0.8</v>
      </c>
      <c r="H97" s="22" t="s">
        <v>8048</v>
      </c>
      <c r="I97" s="31">
        <v>0.8</v>
      </c>
      <c r="J97" s="11" t="str">
        <f>CONCATENATE("IC.RT.",C97,E97,H97)</f>
        <v>IC.RT.010711</v>
      </c>
      <c r="K97" s="2" t="s">
        <v>11324</v>
      </c>
      <c r="L97">
        <f t="shared" si="5"/>
        <v>0.8</v>
      </c>
      <c r="M97" s="12" t="str">
        <f>CONCATENATE("PI.",J97,".",K97)</f>
        <v>PI.IC.RT.010711.01</v>
      </c>
      <c r="N97" s="12"/>
      <c r="O97" s="12" t="str">
        <f>CONCATENATE("PH.",J97,".",K97)</f>
        <v>PH.IC.RT.010711.01</v>
      </c>
      <c r="Q97" s="12" t="str">
        <f>CONCATENATE("CL.",J97,".",K97)</f>
        <v>CL.IC.RT.010711.01</v>
      </c>
      <c r="R97" t="s">
        <v>9277</v>
      </c>
      <c r="S97">
        <v>89</v>
      </c>
    </row>
    <row r="98" spans="1:23" ht="15">
      <c r="A98" t="s">
        <v>8713</v>
      </c>
      <c r="C98" s="2" t="s">
        <v>1192</v>
      </c>
      <c r="D98" t="s">
        <v>11134</v>
      </c>
      <c r="E98" s="2" t="s">
        <v>7284</v>
      </c>
      <c r="F98" t="s">
        <v>8595</v>
      </c>
      <c r="G98" s="31">
        <v>0.9</v>
      </c>
      <c r="H98" s="22" t="s">
        <v>8596</v>
      </c>
      <c r="I98" s="31">
        <v>0.9</v>
      </c>
      <c r="J98" s="11" t="str">
        <f>CONCATENATE("IC.RT.",C98,E98,H98)</f>
        <v>IC.RT.010712</v>
      </c>
      <c r="K98" s="2" t="s">
        <v>11324</v>
      </c>
      <c r="L98">
        <f t="shared" si="5"/>
        <v>0.9</v>
      </c>
      <c r="M98" s="12" t="str">
        <f>CONCATENATE("PI.",J98,".",K98)</f>
        <v>PI.IC.RT.010712.01</v>
      </c>
      <c r="N98" s="12"/>
      <c r="O98" s="12" t="str">
        <f>CONCATENATE("PH.",J98,".",K98)</f>
        <v>PH.IC.RT.010712.01</v>
      </c>
      <c r="Q98" s="12" t="str">
        <f>CONCATENATE("CL.",J98,".",K98)</f>
        <v>CL.IC.RT.010712.01</v>
      </c>
      <c r="R98" t="s">
        <v>9277</v>
      </c>
      <c r="S98">
        <v>89</v>
      </c>
    </row>
    <row r="99" spans="1:23" ht="15">
      <c r="A99" t="s">
        <v>8713</v>
      </c>
      <c r="C99" s="2" t="s">
        <v>11324</v>
      </c>
      <c r="D99" t="s">
        <v>8597</v>
      </c>
      <c r="E99" s="2" t="s">
        <v>10093</v>
      </c>
      <c r="F99" t="s">
        <v>8598</v>
      </c>
      <c r="G99" s="2" t="s">
        <v>8599</v>
      </c>
      <c r="H99" s="22" t="s">
        <v>11324</v>
      </c>
      <c r="I99" s="31">
        <v>0.21</v>
      </c>
      <c r="J99" s="11" t="str">
        <f>CONCATENATE("IC.RT.",C99,E99,H99)</f>
        <v>IC.RT.010801</v>
      </c>
      <c r="K99" s="2" t="s">
        <v>11324</v>
      </c>
      <c r="L99" t="str">
        <f t="shared" si="5"/>
        <v>1 l/min</v>
      </c>
      <c r="M99" s="12" t="str">
        <f>CONCATENATE("PI.",J99,".",K99)</f>
        <v>PI.IC.RT.010801.01</v>
      </c>
      <c r="N99" s="12"/>
      <c r="O99" s="12" t="str">
        <f>CONCATENATE("PH.",J99,".",K99)</f>
        <v>PH.IC.RT.010801.01</v>
      </c>
      <c r="Q99" s="12" t="str">
        <f>CONCATENATE("CL.",J99,".",K99)</f>
        <v>CL.IC.RT.010801.01</v>
      </c>
      <c r="R99" t="s">
        <v>9277</v>
      </c>
      <c r="S99">
        <v>90</v>
      </c>
    </row>
    <row r="100" spans="1:23" ht="15">
      <c r="A100" t="s">
        <v>8713</v>
      </c>
      <c r="C100" s="2" t="s">
        <v>11324</v>
      </c>
      <c r="D100" t="s">
        <v>11134</v>
      </c>
      <c r="E100" s="2" t="s">
        <v>10093</v>
      </c>
      <c r="F100" t="s">
        <v>8598</v>
      </c>
      <c r="G100" s="2" t="s">
        <v>8600</v>
      </c>
      <c r="H100" s="22" t="s">
        <v>1199</v>
      </c>
      <c r="I100" s="31">
        <v>0.24</v>
      </c>
      <c r="J100" s="11" t="str">
        <f>CONCATENATE("IC.RT.",C100,E100,H100)</f>
        <v>IC.RT.010802</v>
      </c>
      <c r="K100" s="2" t="s">
        <v>11324</v>
      </c>
      <c r="L100" t="str">
        <f t="shared" si="5"/>
        <v>2 l/min</v>
      </c>
      <c r="M100" s="12" t="str">
        <f>CONCATENATE("PI.",J100,".",K100)</f>
        <v>PI.IC.RT.010802.01</v>
      </c>
      <c r="N100" s="12"/>
      <c r="O100" s="12" t="str">
        <f>CONCATENATE("PH.",J100,".",K100)</f>
        <v>PH.IC.RT.010802.01</v>
      </c>
      <c r="Q100" s="12" t="str">
        <f>CONCATENATE("CL.",J100,".",K100)</f>
        <v>CL.IC.RT.010802.01</v>
      </c>
      <c r="R100" t="s">
        <v>9277</v>
      </c>
      <c r="S100">
        <v>90</v>
      </c>
    </row>
    <row r="101" spans="1:23" ht="15">
      <c r="A101" t="s">
        <v>8713</v>
      </c>
      <c r="C101" s="2" t="s">
        <v>11324</v>
      </c>
      <c r="D101" t="s">
        <v>11134</v>
      </c>
      <c r="E101" s="2" t="s">
        <v>10093</v>
      </c>
      <c r="F101" t="s">
        <v>8598</v>
      </c>
      <c r="G101" s="2" t="s">
        <v>8601</v>
      </c>
      <c r="H101" s="22" t="s">
        <v>946</v>
      </c>
      <c r="I101" s="31">
        <v>0.28000000000000003</v>
      </c>
      <c r="J101" s="11" t="str">
        <f t="shared" ref="J101:J105" si="18">CONCATENATE("IC.RT.",C101,E101,H101)</f>
        <v>IC.RT.010803</v>
      </c>
      <c r="K101" s="2" t="s">
        <v>11324</v>
      </c>
      <c r="L101" t="str">
        <f t="shared" si="5"/>
        <v>3 l/min</v>
      </c>
      <c r="M101" s="12" t="str">
        <f t="shared" ref="M101:M105" si="19">CONCATENATE("PI.",J101,".",K101)</f>
        <v>PI.IC.RT.010803.01</v>
      </c>
      <c r="N101" s="12"/>
      <c r="O101" s="12" t="str">
        <f t="shared" ref="O101:O105" si="20">CONCATENATE("PH.",J101,".",K101)</f>
        <v>PH.IC.RT.010803.01</v>
      </c>
      <c r="Q101" s="12" t="str">
        <f t="shared" ref="Q101:Q105" si="21">CONCATENATE("CL.",J101,".",K101)</f>
        <v>CL.IC.RT.010803.01</v>
      </c>
      <c r="R101" t="s">
        <v>9277</v>
      </c>
      <c r="S101">
        <v>90</v>
      </c>
    </row>
    <row r="102" spans="1:23" ht="15">
      <c r="A102" t="s">
        <v>8713</v>
      </c>
      <c r="C102" s="2" t="s">
        <v>11324</v>
      </c>
      <c r="D102" t="s">
        <v>11134</v>
      </c>
      <c r="E102" s="2" t="s">
        <v>10093</v>
      </c>
      <c r="F102" t="s">
        <v>8598</v>
      </c>
      <c r="G102" s="2" t="s">
        <v>8744</v>
      </c>
      <c r="H102" s="22" t="s">
        <v>948</v>
      </c>
      <c r="I102" s="31">
        <v>0.31</v>
      </c>
      <c r="J102" s="11" t="str">
        <f t="shared" si="18"/>
        <v>IC.RT.010804</v>
      </c>
      <c r="K102" s="2" t="s">
        <v>11324</v>
      </c>
      <c r="L102" t="str">
        <f t="shared" si="5"/>
        <v>4 l/min</v>
      </c>
      <c r="M102" s="12" t="str">
        <f t="shared" si="19"/>
        <v>PI.IC.RT.010804.01</v>
      </c>
      <c r="N102" s="12"/>
      <c r="O102" s="12" t="str">
        <f t="shared" si="20"/>
        <v>PH.IC.RT.010804.01</v>
      </c>
      <c r="Q102" s="12" t="str">
        <f t="shared" si="21"/>
        <v>CL.IC.RT.010804.01</v>
      </c>
      <c r="R102" t="s">
        <v>9277</v>
      </c>
      <c r="S102">
        <v>90</v>
      </c>
    </row>
    <row r="103" spans="1:23" ht="15">
      <c r="A103" t="s">
        <v>8713</v>
      </c>
      <c r="C103" s="2" t="s">
        <v>11324</v>
      </c>
      <c r="D103" t="s">
        <v>11134</v>
      </c>
      <c r="E103" s="2" t="s">
        <v>10093</v>
      </c>
      <c r="F103" t="s">
        <v>8598</v>
      </c>
      <c r="G103" s="2" t="s">
        <v>8803</v>
      </c>
      <c r="H103" s="22" t="s">
        <v>7071</v>
      </c>
      <c r="I103" s="31">
        <v>0.35</v>
      </c>
      <c r="J103" s="11" t="str">
        <f t="shared" si="18"/>
        <v>IC.RT.010805</v>
      </c>
      <c r="K103" s="2" t="s">
        <v>11324</v>
      </c>
      <c r="L103" t="str">
        <f t="shared" si="5"/>
        <v>5 l/min</v>
      </c>
      <c r="M103" s="12" t="str">
        <f t="shared" si="19"/>
        <v>PI.IC.RT.010805.01</v>
      </c>
      <c r="N103" s="12"/>
      <c r="O103" s="12" t="str">
        <f t="shared" si="20"/>
        <v>PH.IC.RT.010805.01</v>
      </c>
      <c r="Q103" s="12" t="str">
        <f t="shared" si="21"/>
        <v>CL.IC.RT.010805.01</v>
      </c>
      <c r="R103" t="s">
        <v>9277</v>
      </c>
      <c r="S103">
        <v>90</v>
      </c>
    </row>
    <row r="104" spans="1:23" ht="15">
      <c r="A104" t="s">
        <v>8713</v>
      </c>
      <c r="C104" s="2" t="s">
        <v>11324</v>
      </c>
      <c r="D104" t="s">
        <v>11134</v>
      </c>
      <c r="E104" s="2" t="s">
        <v>10093</v>
      </c>
      <c r="F104" t="s">
        <v>8598</v>
      </c>
      <c r="G104" s="2" t="s">
        <v>8804</v>
      </c>
      <c r="H104" s="22" t="s">
        <v>6888</v>
      </c>
      <c r="I104" s="31">
        <v>0.4</v>
      </c>
      <c r="J104" s="11" t="str">
        <f t="shared" si="18"/>
        <v>IC.RT.010806</v>
      </c>
      <c r="K104" s="2" t="s">
        <v>11324</v>
      </c>
      <c r="L104" t="str">
        <f t="shared" si="5"/>
        <v>6 l/min</v>
      </c>
      <c r="M104" s="12" t="str">
        <f t="shared" si="19"/>
        <v>PI.IC.RT.010806.01</v>
      </c>
      <c r="N104" s="12"/>
      <c r="O104" s="12" t="str">
        <f t="shared" si="20"/>
        <v>PH.IC.RT.010806.01</v>
      </c>
      <c r="Q104" s="12" t="str">
        <f t="shared" si="21"/>
        <v>CL.IC.RT.010806.01</v>
      </c>
      <c r="R104" t="s">
        <v>9277</v>
      </c>
      <c r="S104">
        <v>90</v>
      </c>
    </row>
    <row r="105" spans="1:23" ht="12.95" customHeight="1">
      <c r="A105" t="s">
        <v>8713</v>
      </c>
      <c r="C105" s="2" t="s">
        <v>11324</v>
      </c>
      <c r="D105" t="s">
        <v>11134</v>
      </c>
      <c r="E105" s="2" t="s">
        <v>10093</v>
      </c>
      <c r="F105" t="s">
        <v>8598</v>
      </c>
      <c r="G105" s="2" t="s">
        <v>6996</v>
      </c>
      <c r="H105" s="22" t="s">
        <v>7284</v>
      </c>
      <c r="I105" s="31">
        <v>0.45</v>
      </c>
      <c r="J105" s="11" t="str">
        <f t="shared" si="18"/>
        <v>IC.RT.010807</v>
      </c>
      <c r="K105" s="2" t="s">
        <v>1192</v>
      </c>
      <c r="L105" t="str">
        <f t="shared" si="5"/>
        <v>Other: specify</v>
      </c>
      <c r="M105" s="12" t="str">
        <f t="shared" si="19"/>
        <v>PI.IC.RT.010807.01</v>
      </c>
      <c r="N105" s="12"/>
      <c r="O105" s="12" t="str">
        <f t="shared" si="20"/>
        <v>PH.IC.RT.010807.01</v>
      </c>
      <c r="Q105" s="12" t="str">
        <f t="shared" si="21"/>
        <v>CL.IC.RT.010807.01</v>
      </c>
      <c r="R105" t="s">
        <v>9277</v>
      </c>
      <c r="S105">
        <v>90</v>
      </c>
    </row>
    <row r="106" spans="1:23" ht="15">
      <c r="A106" t="s">
        <v>8713</v>
      </c>
      <c r="C106" s="2" t="s">
        <v>11324</v>
      </c>
      <c r="D106" t="s">
        <v>8805</v>
      </c>
      <c r="E106" s="2" t="s">
        <v>10095</v>
      </c>
      <c r="F106" t="s">
        <v>148</v>
      </c>
      <c r="G106" s="2" t="s">
        <v>8806</v>
      </c>
      <c r="H106" s="22" t="s">
        <v>11324</v>
      </c>
      <c r="I106" s="2" t="s">
        <v>8806</v>
      </c>
      <c r="J106" s="11" t="str">
        <f>CONCATENATE("IC.RT.",C106,E106,H106)</f>
        <v>IC.RT.010901</v>
      </c>
      <c r="K106" s="2" t="s">
        <v>11324</v>
      </c>
      <c r="L106" t="str">
        <f t="shared" si="5"/>
        <v>Assist Control</v>
      </c>
      <c r="M106" s="12" t="str">
        <f>CONCATENATE("PI.",J106,".",K106)</f>
        <v>PI.IC.RT.010901.01</v>
      </c>
      <c r="N106" s="12"/>
      <c r="O106" s="12" t="str">
        <f>CONCATENATE("PH.",J106,".",K106)</f>
        <v>PH.IC.RT.010901.01</v>
      </c>
      <c r="Q106" s="12" t="str">
        <f>CONCATENATE("CL.",J106,".",K106)</f>
        <v>CL.IC.RT.010901.01</v>
      </c>
      <c r="R106" t="s">
        <v>9277</v>
      </c>
      <c r="S106">
        <v>354</v>
      </c>
    </row>
    <row r="107" spans="1:23" ht="15">
      <c r="A107" t="s">
        <v>8713</v>
      </c>
      <c r="C107" s="2" t="s">
        <v>11324</v>
      </c>
      <c r="D107" t="s">
        <v>11134</v>
      </c>
      <c r="E107" s="2" t="s">
        <v>10095</v>
      </c>
      <c r="F107" t="s">
        <v>147</v>
      </c>
      <c r="G107" s="2" t="s">
        <v>8807</v>
      </c>
      <c r="H107" s="22" t="s">
        <v>1199</v>
      </c>
      <c r="I107" s="2" t="s">
        <v>8807</v>
      </c>
      <c r="J107" s="11" t="str">
        <f>CONCATENATE("IC.RT.",C107,E107,H107)</f>
        <v>IC.RT.010902</v>
      </c>
      <c r="K107" s="2" t="s">
        <v>11324</v>
      </c>
      <c r="L107" t="str">
        <f t="shared" si="5"/>
        <v>Pressure Support</v>
      </c>
      <c r="M107" s="12" t="str">
        <f>CONCATENATE("PI.",J107,".",K107)</f>
        <v>PI.IC.RT.010902.01</v>
      </c>
      <c r="N107" s="12"/>
      <c r="O107" s="12" t="str">
        <f>CONCATENATE("PH.",J107,".",K107)</f>
        <v>PH.IC.RT.010902.01</v>
      </c>
      <c r="Q107" s="12" t="str">
        <f>CONCATENATE("CL.",J107,".",K107)</f>
        <v>CL.IC.RT.010902.01</v>
      </c>
      <c r="R107" t="s">
        <v>9277</v>
      </c>
      <c r="S107">
        <v>354</v>
      </c>
    </row>
    <row r="108" spans="1:23" ht="15">
      <c r="A108" t="s">
        <v>8713</v>
      </c>
      <c r="C108" s="2" t="s">
        <v>11324</v>
      </c>
      <c r="D108" t="s">
        <v>11134</v>
      </c>
      <c r="E108" s="2" t="s">
        <v>10095</v>
      </c>
      <c r="F108" t="s">
        <v>147</v>
      </c>
      <c r="G108" s="2" t="s">
        <v>8808</v>
      </c>
      <c r="H108" s="22" t="s">
        <v>946</v>
      </c>
      <c r="I108" s="2" t="s">
        <v>8808</v>
      </c>
      <c r="J108" s="11" t="str">
        <f t="shared" ref="J108:J111" si="22">CONCATENATE("IC.RT.",C108,E108,H108)</f>
        <v>IC.RT.010903</v>
      </c>
      <c r="K108" s="2" t="s">
        <v>11324</v>
      </c>
      <c r="L108" t="str">
        <f t="shared" si="5"/>
        <v>SIMV</v>
      </c>
      <c r="M108" s="12" t="str">
        <f t="shared" ref="M108:M111" si="23">CONCATENATE("PI.",J108,".",K108)</f>
        <v>PI.IC.RT.010903.01</v>
      </c>
      <c r="N108" s="12"/>
      <c r="O108" s="12" t="str">
        <f t="shared" ref="O108:O111" si="24">CONCATENATE("PH.",J108,".",K108)</f>
        <v>PH.IC.RT.010903.01</v>
      </c>
      <c r="Q108" s="12" t="str">
        <f t="shared" ref="Q108:Q111" si="25">CONCATENATE("CL.",J108,".",K108)</f>
        <v>CL.IC.RT.010903.01</v>
      </c>
      <c r="R108" t="s">
        <v>9277</v>
      </c>
      <c r="S108">
        <v>354</v>
      </c>
    </row>
    <row r="109" spans="1:23" ht="15">
      <c r="A109" t="s">
        <v>8713</v>
      </c>
      <c r="C109" s="2" t="s">
        <v>11324</v>
      </c>
      <c r="D109" t="s">
        <v>11134</v>
      </c>
      <c r="E109" s="2" t="s">
        <v>10095</v>
      </c>
      <c r="F109" t="s">
        <v>147</v>
      </c>
      <c r="G109" s="2" t="s">
        <v>8675</v>
      </c>
      <c r="H109" s="22" t="s">
        <v>948</v>
      </c>
      <c r="I109" s="2" t="s">
        <v>8675</v>
      </c>
      <c r="J109" s="11" t="str">
        <f t="shared" si="22"/>
        <v>IC.RT.010904</v>
      </c>
      <c r="K109" s="2" t="s">
        <v>11324</v>
      </c>
      <c r="L109" t="str">
        <f t="shared" si="5"/>
        <v>Pressure Control</v>
      </c>
      <c r="M109" s="12" t="str">
        <f t="shared" si="23"/>
        <v>PI.IC.RT.010904.01</v>
      </c>
      <c r="N109" s="12"/>
      <c r="O109" s="12" t="str">
        <f t="shared" si="24"/>
        <v>PH.IC.RT.010904.01</v>
      </c>
      <c r="Q109" s="12" t="str">
        <f t="shared" si="25"/>
        <v>CL.IC.RT.010904.01</v>
      </c>
      <c r="R109" t="s">
        <v>9277</v>
      </c>
      <c r="S109">
        <v>354</v>
      </c>
    </row>
    <row r="110" spans="1:23" ht="15">
      <c r="A110" t="s">
        <v>8713</v>
      </c>
      <c r="C110" s="2" t="s">
        <v>11324</v>
      </c>
      <c r="D110" t="s">
        <v>11134</v>
      </c>
      <c r="E110" s="2" t="s">
        <v>10095</v>
      </c>
      <c r="F110" t="s">
        <v>147</v>
      </c>
      <c r="G110" s="2" t="s">
        <v>8676</v>
      </c>
      <c r="H110" s="22" t="s">
        <v>7071</v>
      </c>
      <c r="I110" s="2" t="s">
        <v>8676</v>
      </c>
      <c r="J110" s="11" t="str">
        <f t="shared" si="22"/>
        <v>IC.RT.010905</v>
      </c>
      <c r="K110" s="2" t="s">
        <v>11324</v>
      </c>
      <c r="L110" t="str">
        <f t="shared" si="5"/>
        <v>Bilevel</v>
      </c>
      <c r="M110" s="12" t="str">
        <f t="shared" si="23"/>
        <v>PI.IC.RT.010905.01</v>
      </c>
      <c r="N110" s="12"/>
      <c r="O110" s="12" t="str">
        <f t="shared" si="24"/>
        <v>PH.IC.RT.010905.01</v>
      </c>
      <c r="Q110" s="12" t="str">
        <f t="shared" si="25"/>
        <v>CL.IC.RT.010905.01</v>
      </c>
      <c r="R110" t="s">
        <v>9277</v>
      </c>
      <c r="S110">
        <v>354</v>
      </c>
    </row>
    <row r="111" spans="1:23" ht="15">
      <c r="A111" t="s">
        <v>8713</v>
      </c>
      <c r="C111" s="2" t="s">
        <v>11324</v>
      </c>
      <c r="D111" t="s">
        <v>11134</v>
      </c>
      <c r="E111" s="2" t="s">
        <v>10095</v>
      </c>
      <c r="F111" t="s">
        <v>147</v>
      </c>
      <c r="G111" s="2" t="s">
        <v>1110</v>
      </c>
      <c r="H111" s="22" t="s">
        <v>1109</v>
      </c>
      <c r="I111" s="2" t="s">
        <v>1111</v>
      </c>
      <c r="J111" s="11" t="str">
        <f t="shared" si="22"/>
        <v>IC.RT.010906</v>
      </c>
      <c r="K111" s="2" t="s">
        <v>11324</v>
      </c>
      <c r="L111" t="str">
        <f t="shared" si="5"/>
        <v>Inverse Ratio</v>
      </c>
      <c r="M111" s="12" t="str">
        <f t="shared" si="23"/>
        <v>PI.IC.RT.010906.01</v>
      </c>
      <c r="N111" s="12"/>
      <c r="O111" s="12" t="str">
        <f t="shared" si="24"/>
        <v>PH.IC.RT.010906.01</v>
      </c>
      <c r="Q111" s="12" t="str">
        <f t="shared" si="25"/>
        <v>CL.IC.RT.010906.01</v>
      </c>
      <c r="R111" t="s">
        <v>9277</v>
      </c>
      <c r="S111">
        <v>354</v>
      </c>
      <c r="V111" t="s">
        <v>1112</v>
      </c>
      <c r="W111">
        <v>356</v>
      </c>
    </row>
    <row r="112" spans="1:23" ht="15">
      <c r="A112" t="s">
        <v>8713</v>
      </c>
      <c r="C112" s="2" t="s">
        <v>11324</v>
      </c>
      <c r="D112" t="s">
        <v>8677</v>
      </c>
      <c r="E112" s="2" t="s">
        <v>10905</v>
      </c>
      <c r="F112" t="s">
        <v>149</v>
      </c>
      <c r="G112" s="2" t="s">
        <v>8678</v>
      </c>
      <c r="H112" s="22" t="s">
        <v>11324</v>
      </c>
      <c r="I112" s="2" t="s">
        <v>8678</v>
      </c>
      <c r="J112" s="11" t="str">
        <f>CONCATENATE("IC.RT.",C112,E112,H112)</f>
        <v>IC.RT.011001</v>
      </c>
      <c r="K112" s="2" t="s">
        <v>11324</v>
      </c>
      <c r="L112" t="str">
        <f t="shared" si="5"/>
        <v>Spontaneous Breathing Trial - CPAP</v>
      </c>
      <c r="M112" s="12" t="str">
        <f>CONCATENATE("PI.",J112,".",K112)</f>
        <v>PI.IC.RT.011001.01</v>
      </c>
      <c r="N112" s="12"/>
      <c r="O112" s="12" t="str">
        <f>CONCATENATE("PH.",J112,".",K112)</f>
        <v>PH.IC.RT.011001.01</v>
      </c>
      <c r="Q112" s="12" t="str">
        <f>CONCATENATE("CL.",J112,".",K112)</f>
        <v>CL.IC.RT.011001.01</v>
      </c>
      <c r="R112" t="s">
        <v>9277</v>
      </c>
      <c r="S112">
        <v>355</v>
      </c>
    </row>
    <row r="113" spans="1:25" ht="15">
      <c r="A113" t="s">
        <v>8713</v>
      </c>
      <c r="C113" s="2" t="s">
        <v>8724</v>
      </c>
      <c r="D113" t="s">
        <v>11134</v>
      </c>
      <c r="E113" s="2" t="s">
        <v>10905</v>
      </c>
      <c r="F113" t="s">
        <v>149</v>
      </c>
      <c r="G113" s="2" t="s">
        <v>8679</v>
      </c>
      <c r="H113" s="22" t="s">
        <v>1199</v>
      </c>
      <c r="I113" s="2" t="s">
        <v>8679</v>
      </c>
      <c r="J113" s="11" t="str">
        <f>CONCATENATE("IC.RT.",C113,E113,H113)</f>
        <v>IC.RT.011002</v>
      </c>
      <c r="K113" s="2" t="s">
        <v>11324</v>
      </c>
      <c r="L113" t="str">
        <f t="shared" si="5"/>
        <v>SBT - Tube Comp</v>
      </c>
      <c r="M113" s="12" t="str">
        <f>CONCATENATE("PI.",J113,".",K113)</f>
        <v>PI.IC.RT.011002.01</v>
      </c>
      <c r="N113" s="12"/>
      <c r="O113" s="12" t="str">
        <f>CONCATENATE("PH.",J113,".",K113)</f>
        <v>PH.IC.RT.011002.01</v>
      </c>
      <c r="Q113" s="12" t="str">
        <f>CONCATENATE("CL.",J113,".",K113)</f>
        <v>CL.IC.RT.011002.01</v>
      </c>
      <c r="R113" t="s">
        <v>9277</v>
      </c>
      <c r="S113">
        <v>355</v>
      </c>
    </row>
    <row r="114" spans="1:25" ht="15">
      <c r="A114" t="s">
        <v>8713</v>
      </c>
      <c r="C114" s="2" t="s">
        <v>11324</v>
      </c>
      <c r="D114" t="s">
        <v>11134</v>
      </c>
      <c r="E114" s="2" t="s">
        <v>10905</v>
      </c>
      <c r="F114" t="s">
        <v>149</v>
      </c>
      <c r="G114" s="2" t="s">
        <v>8680</v>
      </c>
      <c r="H114" s="22" t="s">
        <v>946</v>
      </c>
      <c r="I114" s="2" t="s">
        <v>8680</v>
      </c>
      <c r="J114" s="11" t="str">
        <f t="shared" ref="J114:J130" si="26">CONCATENATE("IC.RT.",C114,E114,H114)</f>
        <v>IC.RT.011003</v>
      </c>
      <c r="K114" s="2" t="s">
        <v>11324</v>
      </c>
      <c r="L114" t="str">
        <f t="shared" si="5"/>
        <v>SBT - Flow by flow</v>
      </c>
      <c r="M114" s="12" t="str">
        <f t="shared" ref="M114:M130" si="27">CONCATENATE("PI.",J114,".",K114)</f>
        <v>PI.IC.RT.011003.01</v>
      </c>
      <c r="N114" s="12"/>
      <c r="O114" s="12" t="str">
        <f t="shared" ref="O114:O130" si="28">CONCATENATE("PH.",J114,".",K114)</f>
        <v>PH.IC.RT.011003.01</v>
      </c>
      <c r="Q114" s="12" t="str">
        <f t="shared" ref="Q114:Q130" si="29">CONCATENATE("CL.",J114,".",K114)</f>
        <v>CL.IC.RT.011003.01</v>
      </c>
      <c r="R114" t="s">
        <v>9277</v>
      </c>
      <c r="S114">
        <v>355</v>
      </c>
    </row>
    <row r="115" spans="1:25" ht="15">
      <c r="A115" t="s">
        <v>8713</v>
      </c>
      <c r="C115" s="2" t="s">
        <v>11324</v>
      </c>
      <c r="D115" t="s">
        <v>11134</v>
      </c>
      <c r="E115" s="2" t="s">
        <v>10905</v>
      </c>
      <c r="F115" t="s">
        <v>149</v>
      </c>
      <c r="G115" s="2" t="s">
        <v>8808</v>
      </c>
      <c r="H115" s="22" t="s">
        <v>948</v>
      </c>
      <c r="I115" s="2" t="s">
        <v>8808</v>
      </c>
      <c r="J115" s="11" t="str">
        <f t="shared" si="26"/>
        <v>IC.RT.011004</v>
      </c>
      <c r="K115" s="2" t="s">
        <v>11324</v>
      </c>
      <c r="L115" t="str">
        <f t="shared" si="5"/>
        <v>SIMV</v>
      </c>
      <c r="M115" s="12" t="str">
        <f t="shared" si="27"/>
        <v>PI.IC.RT.011004.01</v>
      </c>
      <c r="N115" s="12"/>
      <c r="O115" s="12" t="str">
        <f t="shared" si="28"/>
        <v>PH.IC.RT.011004.01</v>
      </c>
      <c r="Q115" s="12" t="str">
        <f t="shared" si="29"/>
        <v>CL.IC.RT.011004.01</v>
      </c>
      <c r="R115" t="s">
        <v>9277</v>
      </c>
      <c r="S115">
        <v>355</v>
      </c>
    </row>
    <row r="116" spans="1:25" ht="15">
      <c r="A116" t="s">
        <v>8713</v>
      </c>
      <c r="C116" s="2" t="s">
        <v>11383</v>
      </c>
      <c r="D116" t="s">
        <v>11454</v>
      </c>
      <c r="E116" s="2" t="s">
        <v>10905</v>
      </c>
      <c r="F116" t="s">
        <v>8677</v>
      </c>
      <c r="G116" s="2" t="s">
        <v>8807</v>
      </c>
      <c r="H116" s="22" t="s">
        <v>7071</v>
      </c>
      <c r="I116" s="2" t="s">
        <v>8807</v>
      </c>
      <c r="J116" s="11" t="str">
        <f t="shared" ref="J116:J117" si="30">CONCATENATE("IC.RT.",C116,E116,H116)</f>
        <v>IC.RT.011005</v>
      </c>
      <c r="K116" s="2" t="s">
        <v>11383</v>
      </c>
      <c r="L116" t="str">
        <f t="shared" ref="L116:L117" si="31">G116</f>
        <v>Pressure Support</v>
      </c>
      <c r="M116" s="12" t="str">
        <f t="shared" ref="M116:M117" si="32">CONCATENATE("PI.",J116,".",K116)</f>
        <v>PI.IC.RT.011005.01</v>
      </c>
      <c r="N116" s="12"/>
      <c r="O116" s="12" t="str">
        <f t="shared" ref="O116:O117" si="33">CONCATENATE("PH.",J116,".",K116)</f>
        <v>PH.IC.RT.011005.01</v>
      </c>
      <c r="Q116" s="12" t="str">
        <f t="shared" ref="Q116:Q117" si="34">CONCATENATE("CL.",J116,".",K116)</f>
        <v>CL.IC.RT.011005.01</v>
      </c>
      <c r="R116" t="s">
        <v>11097</v>
      </c>
      <c r="S116">
        <v>355</v>
      </c>
    </row>
    <row r="117" spans="1:25" ht="15">
      <c r="A117" t="s">
        <v>8713</v>
      </c>
      <c r="C117" s="2" t="s">
        <v>11383</v>
      </c>
      <c r="D117" t="s">
        <v>11454</v>
      </c>
      <c r="E117" s="2" t="s">
        <v>10905</v>
      </c>
      <c r="F117" t="s">
        <v>149</v>
      </c>
      <c r="G117" s="2" t="s">
        <v>580</v>
      </c>
      <c r="H117" s="22" t="s">
        <v>654</v>
      </c>
      <c r="I117" s="2" t="s">
        <v>581</v>
      </c>
      <c r="J117" s="11" t="str">
        <f t="shared" si="30"/>
        <v>IC.RT.011006</v>
      </c>
      <c r="K117" s="2" t="s">
        <v>11383</v>
      </c>
      <c r="L117" t="str">
        <f t="shared" si="31"/>
        <v>Proportional Assist Ventilation</v>
      </c>
      <c r="M117" s="12" t="str">
        <f t="shared" si="32"/>
        <v>PI.IC.RT.011006.01</v>
      </c>
      <c r="N117" s="12"/>
      <c r="O117" s="12" t="str">
        <f t="shared" si="33"/>
        <v>PH.IC.RT.011006.01</v>
      </c>
      <c r="Q117" s="12" t="str">
        <f t="shared" si="34"/>
        <v>CL.IC.RT.011006.01</v>
      </c>
      <c r="R117" t="s">
        <v>11097</v>
      </c>
      <c r="S117">
        <v>355</v>
      </c>
      <c r="X117" t="s">
        <v>741</v>
      </c>
      <c r="Y117">
        <v>1133</v>
      </c>
    </row>
    <row r="118" spans="1:25" ht="15">
      <c r="A118" t="s">
        <v>8713</v>
      </c>
      <c r="C118" s="2" t="s">
        <v>11324</v>
      </c>
      <c r="D118" t="s">
        <v>11134</v>
      </c>
      <c r="E118" s="2" t="s">
        <v>10905</v>
      </c>
      <c r="F118" t="s">
        <v>149</v>
      </c>
      <c r="G118" s="2" t="s">
        <v>514</v>
      </c>
      <c r="H118" s="22" t="s">
        <v>738</v>
      </c>
      <c r="I118" s="2" t="s">
        <v>515</v>
      </c>
      <c r="J118" s="11" t="str">
        <f t="shared" si="26"/>
        <v>IC.RT.011007</v>
      </c>
      <c r="K118" s="2" t="s">
        <v>11324</v>
      </c>
      <c r="L118" t="str">
        <f t="shared" si="5"/>
        <v>Leak compensation</v>
      </c>
      <c r="M118" s="12" t="str">
        <f t="shared" si="27"/>
        <v>PI.IC.RT.011007.01</v>
      </c>
      <c r="N118" s="12"/>
      <c r="O118" s="12" t="str">
        <f t="shared" si="28"/>
        <v>PH.IC.RT.011007.01</v>
      </c>
      <c r="Q118" s="12" t="str">
        <f t="shared" si="29"/>
        <v>CL.IC.RT.011007.01</v>
      </c>
      <c r="R118" t="s">
        <v>9277</v>
      </c>
      <c r="S118">
        <v>355</v>
      </c>
      <c r="X118" t="s">
        <v>741</v>
      </c>
      <c r="Y118">
        <v>1133</v>
      </c>
    </row>
    <row r="119" spans="1:25" ht="15">
      <c r="A119" t="s">
        <v>8713</v>
      </c>
      <c r="C119" s="2" t="s">
        <v>11324</v>
      </c>
      <c r="D119" t="s">
        <v>8681</v>
      </c>
      <c r="E119" s="2" t="s">
        <v>8048</v>
      </c>
      <c r="F119" t="s">
        <v>8825</v>
      </c>
      <c r="G119" s="2" t="s">
        <v>8826</v>
      </c>
      <c r="H119" s="22" t="s">
        <v>11324</v>
      </c>
      <c r="I119" s="2" t="s">
        <v>8826</v>
      </c>
      <c r="J119" s="11" t="str">
        <f t="shared" si="26"/>
        <v>IC.RT.011101</v>
      </c>
      <c r="K119" s="2" t="s">
        <v>11324</v>
      </c>
      <c r="L119" t="str">
        <f t="shared" si="5"/>
        <v>Yes</v>
      </c>
      <c r="M119" s="12" t="str">
        <f t="shared" si="27"/>
        <v>PI.IC.RT.011101.01</v>
      </c>
      <c r="N119" s="12"/>
      <c r="O119" s="12" t="str">
        <f t="shared" si="28"/>
        <v>PH.IC.RT.011101.01</v>
      </c>
      <c r="Q119" s="12" t="str">
        <f t="shared" si="29"/>
        <v>CL.IC.RT.011101.01</v>
      </c>
      <c r="R119" t="s">
        <v>9277</v>
      </c>
      <c r="S119">
        <v>455</v>
      </c>
    </row>
    <row r="120" spans="1:25" ht="15">
      <c r="A120" t="s">
        <v>8713</v>
      </c>
      <c r="C120" s="2" t="s">
        <v>11324</v>
      </c>
      <c r="D120" t="s">
        <v>11134</v>
      </c>
      <c r="E120" s="2" t="s">
        <v>8048</v>
      </c>
      <c r="F120" t="s">
        <v>8825</v>
      </c>
      <c r="G120" s="2" t="s">
        <v>8827</v>
      </c>
      <c r="H120" s="22" t="s">
        <v>1199</v>
      </c>
      <c r="I120" s="2" t="s">
        <v>8827</v>
      </c>
      <c r="J120" s="11" t="str">
        <f t="shared" si="26"/>
        <v>IC.RT.011102</v>
      </c>
      <c r="K120" s="2" t="s">
        <v>8724</v>
      </c>
      <c r="L120" t="str">
        <f t="shared" si="5"/>
        <v>No</v>
      </c>
      <c r="M120" s="12" t="str">
        <f t="shared" si="27"/>
        <v>PI.IC.RT.011102.01</v>
      </c>
      <c r="N120" s="12"/>
      <c r="O120" s="12" t="str">
        <f t="shared" si="28"/>
        <v>PH.IC.RT.011102.01</v>
      </c>
      <c r="Q120" s="12" t="str">
        <f t="shared" si="29"/>
        <v>CL.IC.RT.011102.01</v>
      </c>
      <c r="R120" t="s">
        <v>9277</v>
      </c>
      <c r="S120">
        <v>455</v>
      </c>
    </row>
    <row r="121" spans="1:25" ht="15">
      <c r="A121" t="s">
        <v>8713</v>
      </c>
      <c r="C121" s="2" t="s">
        <v>11324</v>
      </c>
      <c r="D121" t="s">
        <v>8830</v>
      </c>
      <c r="E121" s="2" t="s">
        <v>8596</v>
      </c>
      <c r="F121" t="s">
        <v>8831</v>
      </c>
      <c r="G121" s="2" t="s">
        <v>8993</v>
      </c>
      <c r="H121" s="22" t="s">
        <v>11324</v>
      </c>
      <c r="I121" s="2" t="s">
        <v>8906</v>
      </c>
      <c r="J121" s="11" t="str">
        <f t="shared" si="26"/>
        <v>IC.RT.011201</v>
      </c>
      <c r="K121" s="2" t="s">
        <v>11324</v>
      </c>
      <c r="L121" t="str">
        <f t="shared" si="5"/>
        <v>Resp Rate (5min)</v>
      </c>
      <c r="M121" s="12" t="str">
        <f t="shared" si="27"/>
        <v>PI.IC.RT.011201.01</v>
      </c>
      <c r="N121" s="12"/>
      <c r="O121" s="12" t="str">
        <f t="shared" si="28"/>
        <v>PH.IC.RT.011201.01</v>
      </c>
      <c r="Q121" s="12" t="str">
        <f t="shared" si="29"/>
        <v>CL.IC.RT.011201.01</v>
      </c>
      <c r="R121" t="s">
        <v>9277</v>
      </c>
      <c r="S121">
        <v>880</v>
      </c>
    </row>
    <row r="122" spans="1:25" ht="15">
      <c r="A122" t="s">
        <v>8713</v>
      </c>
      <c r="C122" s="2" t="s">
        <v>11324</v>
      </c>
      <c r="D122" t="s">
        <v>11134</v>
      </c>
      <c r="E122" s="2" t="s">
        <v>11023</v>
      </c>
      <c r="F122" t="s">
        <v>8831</v>
      </c>
      <c r="G122" s="2" t="s">
        <v>8994</v>
      </c>
      <c r="H122" s="22" t="s">
        <v>1199</v>
      </c>
      <c r="I122" s="2" t="s">
        <v>8995</v>
      </c>
      <c r="J122" s="11" t="str">
        <f t="shared" si="26"/>
        <v>IC.RT.011202</v>
      </c>
      <c r="K122" s="2" t="s">
        <v>11324</v>
      </c>
      <c r="L122" t="str">
        <f t="shared" si="5"/>
        <v>Average Vt (5min)</v>
      </c>
      <c r="M122" s="12" t="str">
        <f t="shared" si="27"/>
        <v>PI.IC.RT.011202.01</v>
      </c>
      <c r="N122" s="12"/>
      <c r="O122" s="12" t="str">
        <f t="shared" si="28"/>
        <v>PH.IC.RT.011202.01</v>
      </c>
      <c r="Q122" s="12" t="str">
        <f t="shared" si="29"/>
        <v>CL.IC.RT.011202.01</v>
      </c>
      <c r="R122" t="s">
        <v>9277</v>
      </c>
      <c r="S122">
        <v>880</v>
      </c>
    </row>
    <row r="123" spans="1:25" ht="15">
      <c r="A123" t="s">
        <v>8713</v>
      </c>
      <c r="C123" s="2" t="s">
        <v>11324</v>
      </c>
      <c r="D123" t="s">
        <v>11134</v>
      </c>
      <c r="E123" s="2" t="s">
        <v>11023</v>
      </c>
      <c r="F123" t="s">
        <v>8831</v>
      </c>
      <c r="G123" s="2" t="s">
        <v>8996</v>
      </c>
      <c r="H123" s="22" t="s">
        <v>946</v>
      </c>
      <c r="I123" s="2" t="s">
        <v>8997</v>
      </c>
      <c r="J123" s="11" t="str">
        <f t="shared" si="26"/>
        <v>IC.RT.011203</v>
      </c>
      <c r="K123" s="2" t="s">
        <v>11324</v>
      </c>
      <c r="L123" t="str">
        <f t="shared" si="5"/>
        <v>RSBI (5min)</v>
      </c>
      <c r="M123" s="12" t="str">
        <f t="shared" si="27"/>
        <v>PI.IC.RT.011203.01</v>
      </c>
      <c r="N123" s="12"/>
      <c r="O123" s="12" t="str">
        <f t="shared" si="28"/>
        <v>PH.IC.RT.011203.01</v>
      </c>
      <c r="Q123" s="12" t="str">
        <f t="shared" si="29"/>
        <v>CL.IC.RT.011203.01</v>
      </c>
      <c r="R123" t="s">
        <v>9277</v>
      </c>
      <c r="S123">
        <v>880</v>
      </c>
    </row>
    <row r="124" spans="1:25" ht="15">
      <c r="A124" t="s">
        <v>8713</v>
      </c>
      <c r="C124" s="2" t="s">
        <v>11324</v>
      </c>
      <c r="D124" t="s">
        <v>11134</v>
      </c>
      <c r="E124" s="2" t="s">
        <v>11023</v>
      </c>
      <c r="F124" t="s">
        <v>8831</v>
      </c>
      <c r="G124" s="2" t="s">
        <v>8998</v>
      </c>
      <c r="H124" s="22" t="s">
        <v>948</v>
      </c>
      <c r="I124" s="2" t="s">
        <v>8827</v>
      </c>
      <c r="J124" s="11" t="str">
        <f t="shared" si="26"/>
        <v>IC.RT.011204</v>
      </c>
      <c r="K124" s="2" t="s">
        <v>11324</v>
      </c>
      <c r="L124" t="str">
        <f t="shared" si="5"/>
        <v>VE L/m (5min)</v>
      </c>
      <c r="M124" s="12" t="str">
        <f t="shared" si="27"/>
        <v>PI.IC.RT.011204.01</v>
      </c>
      <c r="N124" s="12"/>
      <c r="O124" s="12" t="str">
        <f t="shared" si="28"/>
        <v>PH.IC.RT.011204.01</v>
      </c>
      <c r="Q124" s="12" t="str">
        <f t="shared" si="29"/>
        <v>CL.IC.RT.011204.01</v>
      </c>
      <c r="R124" t="s">
        <v>9277</v>
      </c>
      <c r="S124">
        <v>880</v>
      </c>
    </row>
    <row r="125" spans="1:25" ht="15">
      <c r="A125" t="s">
        <v>8713</v>
      </c>
      <c r="C125" s="2" t="s">
        <v>8724</v>
      </c>
      <c r="D125" t="s">
        <v>11134</v>
      </c>
      <c r="E125" s="2" t="s">
        <v>11023</v>
      </c>
      <c r="F125" t="s">
        <v>8831</v>
      </c>
      <c r="G125" s="2" t="s">
        <v>8999</v>
      </c>
      <c r="H125" s="22" t="s">
        <v>7071</v>
      </c>
      <c r="I125" s="2" t="s">
        <v>9000</v>
      </c>
      <c r="J125" s="11" t="str">
        <f t="shared" si="26"/>
        <v>IC.RT.011205</v>
      </c>
      <c r="K125" s="2" t="s">
        <v>11324</v>
      </c>
      <c r="L125" t="str">
        <f t="shared" si="5"/>
        <v>RSBI &lt;105? Yes: begin Trial, No: Stop Trial</v>
      </c>
      <c r="M125" s="12" t="str">
        <f t="shared" si="27"/>
        <v>PI.IC.RT.011205.01</v>
      </c>
      <c r="N125" s="12"/>
      <c r="O125" s="12" t="str">
        <f t="shared" si="28"/>
        <v>PH.IC.RT.011205.01</v>
      </c>
      <c r="Q125" s="12" t="str">
        <f t="shared" si="29"/>
        <v>CL.IC.RT.011205.01</v>
      </c>
      <c r="R125" t="s">
        <v>9277</v>
      </c>
      <c r="S125">
        <v>880</v>
      </c>
    </row>
    <row r="126" spans="1:25" ht="15">
      <c r="A126" t="s">
        <v>8713</v>
      </c>
      <c r="C126" s="2" t="s">
        <v>8724</v>
      </c>
      <c r="D126" t="s">
        <v>9001</v>
      </c>
      <c r="E126" s="2" t="s">
        <v>8697</v>
      </c>
      <c r="F126" t="s">
        <v>8743</v>
      </c>
      <c r="G126" s="2" t="s">
        <v>8905</v>
      </c>
      <c r="H126" s="22" t="s">
        <v>8724</v>
      </c>
      <c r="I126" s="2" t="s">
        <v>8906</v>
      </c>
      <c r="J126" s="11" t="str">
        <f t="shared" si="26"/>
        <v>IC.RT.011301</v>
      </c>
      <c r="K126" s="2" t="s">
        <v>8724</v>
      </c>
      <c r="L126" t="str">
        <f t="shared" si="5"/>
        <v>Resp Rate (30min)</v>
      </c>
      <c r="M126" s="12" t="str">
        <f t="shared" si="27"/>
        <v>PI.IC.RT.011301.01</v>
      </c>
      <c r="N126" s="12"/>
      <c r="O126" s="12" t="str">
        <f t="shared" si="28"/>
        <v>PH.IC.RT.011301.01</v>
      </c>
      <c r="Q126" s="12" t="str">
        <f t="shared" si="29"/>
        <v>CL.IC.RT.011301.01</v>
      </c>
      <c r="R126" t="s">
        <v>9277</v>
      </c>
      <c r="S126">
        <v>880</v>
      </c>
    </row>
    <row r="127" spans="1:25" ht="15">
      <c r="A127" t="s">
        <v>8713</v>
      </c>
      <c r="C127" s="2" t="s">
        <v>8724</v>
      </c>
      <c r="D127" t="s">
        <v>11134</v>
      </c>
      <c r="E127" s="2" t="s">
        <v>8201</v>
      </c>
      <c r="F127" t="s">
        <v>8743</v>
      </c>
      <c r="G127" s="2" t="s">
        <v>8907</v>
      </c>
      <c r="H127" s="22" t="s">
        <v>1199</v>
      </c>
      <c r="I127" s="2" t="s">
        <v>8995</v>
      </c>
      <c r="J127" s="11" t="str">
        <f t="shared" si="26"/>
        <v>IC.RT.011302</v>
      </c>
      <c r="K127" s="2" t="s">
        <v>11324</v>
      </c>
      <c r="L127" t="str">
        <f t="shared" si="5"/>
        <v>Average Vt (30min)</v>
      </c>
      <c r="M127" s="12" t="str">
        <f t="shared" si="27"/>
        <v>PI.IC.RT.011302.01</v>
      </c>
      <c r="N127" s="12"/>
      <c r="O127" s="12" t="str">
        <f t="shared" si="28"/>
        <v>PH.IC.RT.011302.01</v>
      </c>
      <c r="Q127" s="12" t="str">
        <f t="shared" si="29"/>
        <v>CL.IC.RT.011302.01</v>
      </c>
      <c r="R127" t="s">
        <v>9277</v>
      </c>
      <c r="S127">
        <v>880</v>
      </c>
    </row>
    <row r="128" spans="1:25" ht="15">
      <c r="A128" t="s">
        <v>8713</v>
      </c>
      <c r="C128" s="2" t="s">
        <v>11324</v>
      </c>
      <c r="D128" t="s">
        <v>11134</v>
      </c>
      <c r="E128" s="2" t="s">
        <v>8201</v>
      </c>
      <c r="F128" t="s">
        <v>8743</v>
      </c>
      <c r="G128" s="2" t="s">
        <v>9072</v>
      </c>
      <c r="H128" s="22" t="s">
        <v>946</v>
      </c>
      <c r="I128" s="2" t="s">
        <v>8997</v>
      </c>
      <c r="J128" s="11" t="str">
        <f t="shared" si="26"/>
        <v>IC.RT.011303</v>
      </c>
      <c r="K128" s="2" t="s">
        <v>11324</v>
      </c>
      <c r="L128" t="str">
        <f t="shared" si="5"/>
        <v>RSBI (30min)</v>
      </c>
      <c r="M128" s="12" t="str">
        <f t="shared" si="27"/>
        <v>PI.IC.RT.011303.01</v>
      </c>
      <c r="N128" s="12"/>
      <c r="O128" s="12" t="str">
        <f t="shared" si="28"/>
        <v>PH.IC.RT.011303.01</v>
      </c>
      <c r="Q128" s="12" t="str">
        <f t="shared" si="29"/>
        <v>CL.IC.RT.011303.01</v>
      </c>
      <c r="R128" t="s">
        <v>9277</v>
      </c>
      <c r="S128">
        <v>880</v>
      </c>
    </row>
    <row r="129" spans="1:19" ht="15">
      <c r="A129" t="s">
        <v>8713</v>
      </c>
      <c r="C129" s="2" t="s">
        <v>11324</v>
      </c>
      <c r="D129" t="s">
        <v>11134</v>
      </c>
      <c r="E129" s="2" t="s">
        <v>8201</v>
      </c>
      <c r="F129" t="s">
        <v>8743</v>
      </c>
      <c r="G129" s="2" t="s">
        <v>9073</v>
      </c>
      <c r="H129" s="22" t="s">
        <v>948</v>
      </c>
      <c r="I129" s="2" t="s">
        <v>8827</v>
      </c>
      <c r="J129" s="11" t="str">
        <f t="shared" si="26"/>
        <v>IC.RT.011304</v>
      </c>
      <c r="K129" s="2" t="s">
        <v>11324</v>
      </c>
      <c r="L129" t="str">
        <f t="shared" si="5"/>
        <v>VE L/m (30min)</v>
      </c>
      <c r="M129" s="12" t="str">
        <f t="shared" si="27"/>
        <v>PI.IC.RT.011304.01</v>
      </c>
      <c r="N129" s="12"/>
      <c r="O129" s="12" t="str">
        <f t="shared" si="28"/>
        <v>PH.IC.RT.011304.01</v>
      </c>
      <c r="Q129" s="12" t="str">
        <f t="shared" si="29"/>
        <v>CL.IC.RT.011304.01</v>
      </c>
      <c r="R129" t="s">
        <v>9277</v>
      </c>
      <c r="S129">
        <v>880</v>
      </c>
    </row>
    <row r="130" spans="1:19" ht="15">
      <c r="A130" t="s">
        <v>8713</v>
      </c>
      <c r="C130" s="2" t="s">
        <v>8724</v>
      </c>
      <c r="D130" t="s">
        <v>11134</v>
      </c>
      <c r="E130" s="2" t="s">
        <v>8201</v>
      </c>
      <c r="F130" t="s">
        <v>8743</v>
      </c>
      <c r="G130" s="2" t="s">
        <v>9074</v>
      </c>
      <c r="H130" s="22" t="s">
        <v>7071</v>
      </c>
      <c r="I130" s="2" t="s">
        <v>9075</v>
      </c>
      <c r="J130" s="11" t="str">
        <f t="shared" si="26"/>
        <v>IC.RT.011305</v>
      </c>
      <c r="K130" s="2" t="s">
        <v>11324</v>
      </c>
      <c r="L130" t="str">
        <f t="shared" si="5"/>
        <v>Extubation? Yes, No</v>
      </c>
      <c r="M130" s="12" t="str">
        <f t="shared" si="27"/>
        <v>PI.IC.RT.011305.01</v>
      </c>
      <c r="N130" s="12"/>
      <c r="O130" s="12" t="str">
        <f t="shared" si="28"/>
        <v>PH.IC.RT.011305.01</v>
      </c>
      <c r="Q130" s="12" t="str">
        <f t="shared" si="29"/>
        <v>CL.IC.RT.011305.01</v>
      </c>
      <c r="R130" t="s">
        <v>9277</v>
      </c>
      <c r="S130">
        <v>880</v>
      </c>
    </row>
    <row r="131" spans="1:19" ht="15">
      <c r="A131" t="s">
        <v>8713</v>
      </c>
      <c r="B131" t="s">
        <v>9076</v>
      </c>
      <c r="C131" s="2" t="s">
        <v>1199</v>
      </c>
      <c r="D131" t="s">
        <v>9077</v>
      </c>
      <c r="E131" s="2" t="s">
        <v>11324</v>
      </c>
      <c r="F131" t="s">
        <v>9078</v>
      </c>
      <c r="G131" t="s">
        <v>1639</v>
      </c>
      <c r="H131" s="22" t="s">
        <v>1396</v>
      </c>
      <c r="I131" t="s">
        <v>1639</v>
      </c>
      <c r="J131" s="11" t="str">
        <f t="shared" si="6"/>
        <v>IC.RT.020101</v>
      </c>
      <c r="K131" s="2" t="s">
        <v>8724</v>
      </c>
      <c r="L131" t="str">
        <f t="shared" si="5"/>
        <v>Clear</v>
      </c>
      <c r="M131" s="12" t="str">
        <f t="shared" si="7"/>
        <v>PI.IC.RT.020101.01</v>
      </c>
      <c r="N131" s="12"/>
      <c r="O131" s="12" t="str">
        <f t="shared" si="8"/>
        <v>PH.IC.RT.020101.01</v>
      </c>
      <c r="Q131" s="12" t="str">
        <f t="shared" si="9"/>
        <v>CL.IC.RT.020101.01</v>
      </c>
    </row>
    <row r="132" spans="1:19" ht="15">
      <c r="A132" t="s">
        <v>8713</v>
      </c>
      <c r="C132" s="2" t="s">
        <v>1199</v>
      </c>
      <c r="E132" s="2" t="s">
        <v>11324</v>
      </c>
      <c r="F132" t="s">
        <v>9078</v>
      </c>
      <c r="G132" t="s">
        <v>7769</v>
      </c>
      <c r="H132" s="22" t="s">
        <v>1398</v>
      </c>
      <c r="I132" t="s">
        <v>7769</v>
      </c>
      <c r="J132" s="11" t="str">
        <f t="shared" si="6"/>
        <v>IC.RT.020102</v>
      </c>
      <c r="K132" s="2" t="s">
        <v>11324</v>
      </c>
      <c r="L132" t="str">
        <f t="shared" si="5"/>
        <v>Crackles</v>
      </c>
      <c r="M132" s="12" t="str">
        <f t="shared" si="7"/>
        <v>PI.IC.RT.020102.01</v>
      </c>
      <c r="N132" s="12"/>
      <c r="O132" s="12" t="str">
        <f t="shared" si="8"/>
        <v>PH.IC.RT.020102.01</v>
      </c>
      <c r="Q132" s="12" t="str">
        <f t="shared" si="9"/>
        <v>CL.IC.RT.020102.01</v>
      </c>
    </row>
    <row r="133" spans="1:19" ht="15">
      <c r="A133" t="s">
        <v>8713</v>
      </c>
      <c r="C133" s="2" t="s">
        <v>1199</v>
      </c>
      <c r="E133" s="2" t="s">
        <v>11324</v>
      </c>
      <c r="F133" t="s">
        <v>9078</v>
      </c>
      <c r="G133" t="s">
        <v>7772</v>
      </c>
      <c r="H133" s="22" t="s">
        <v>1400</v>
      </c>
      <c r="I133" t="s">
        <v>7946</v>
      </c>
      <c r="J133" s="11" t="str">
        <f t="shared" si="6"/>
        <v>IC.RT.020103</v>
      </c>
      <c r="K133" s="2" t="s">
        <v>11324</v>
      </c>
      <c r="L133" t="str">
        <f t="shared" ref="L133:L196" si="35">G133</f>
        <v>Wheeze, Inspiratory</v>
      </c>
      <c r="M133" s="12" t="str">
        <f t="shared" si="7"/>
        <v>PI.IC.RT.020103.01</v>
      </c>
      <c r="N133" s="12"/>
      <c r="O133" s="12" t="str">
        <f t="shared" si="8"/>
        <v>PH.IC.RT.020103.01</v>
      </c>
      <c r="Q133" s="12" t="str">
        <f t="shared" si="9"/>
        <v>CL.IC.RT.020103.01</v>
      </c>
    </row>
    <row r="134" spans="1:19" ht="15">
      <c r="A134" t="s">
        <v>8713</v>
      </c>
      <c r="C134" s="2" t="s">
        <v>1199</v>
      </c>
      <c r="E134" s="2" t="s">
        <v>11324</v>
      </c>
      <c r="F134" t="s">
        <v>9078</v>
      </c>
      <c r="G134" t="s">
        <v>7775</v>
      </c>
      <c r="H134" s="22" t="s">
        <v>1402</v>
      </c>
      <c r="I134" t="s">
        <v>7948</v>
      </c>
      <c r="J134" s="11" t="str">
        <f t="shared" si="6"/>
        <v>IC.RT.020104</v>
      </c>
      <c r="K134" s="2" t="s">
        <v>11324</v>
      </c>
      <c r="L134" t="str">
        <f t="shared" si="35"/>
        <v>Wheeze, Expiratory</v>
      </c>
      <c r="M134" s="12" t="str">
        <f t="shared" si="7"/>
        <v>PI.IC.RT.020104.01</v>
      </c>
      <c r="N134" s="12"/>
      <c r="O134" s="12" t="str">
        <f t="shared" si="8"/>
        <v>PH.IC.RT.020104.01</v>
      </c>
      <c r="Q134" s="12" t="str">
        <f t="shared" si="9"/>
        <v>CL.IC.RT.020104.01</v>
      </c>
    </row>
    <row r="135" spans="1:19" ht="15">
      <c r="A135" t="s">
        <v>8713</v>
      </c>
      <c r="C135" s="2" t="s">
        <v>1199</v>
      </c>
      <c r="E135" s="2" t="s">
        <v>11324</v>
      </c>
      <c r="F135" t="s">
        <v>9078</v>
      </c>
      <c r="G135" t="s">
        <v>7919</v>
      </c>
      <c r="H135" s="22" t="s">
        <v>1404</v>
      </c>
      <c r="I135" t="s">
        <v>7920</v>
      </c>
      <c r="J135" s="11" t="str">
        <f t="shared" si="6"/>
        <v>IC.RT.020105</v>
      </c>
      <c r="K135" s="2" t="s">
        <v>11324</v>
      </c>
      <c r="L135" t="str">
        <f t="shared" si="35"/>
        <v>Wheeze, Inspiratory + Expiratory</v>
      </c>
      <c r="M135" s="12" t="str">
        <f t="shared" si="7"/>
        <v>PI.IC.RT.020105.01</v>
      </c>
      <c r="N135" s="12"/>
      <c r="O135" s="12" t="str">
        <f t="shared" si="8"/>
        <v>PH.IC.RT.020105.01</v>
      </c>
      <c r="Q135" s="12" t="str">
        <f t="shared" si="9"/>
        <v>CL.IC.RT.020105.01</v>
      </c>
    </row>
    <row r="136" spans="1:19" ht="15">
      <c r="A136" t="s">
        <v>8713</v>
      </c>
      <c r="C136" s="2" t="s">
        <v>1199</v>
      </c>
      <c r="E136" s="2" t="s">
        <v>11324</v>
      </c>
      <c r="F136" t="s">
        <v>9078</v>
      </c>
      <c r="G136" t="s">
        <v>7923</v>
      </c>
      <c r="H136" s="22" t="s">
        <v>1406</v>
      </c>
      <c r="I136" t="s">
        <v>7923</v>
      </c>
      <c r="J136" s="11" t="str">
        <f t="shared" si="6"/>
        <v>IC.RT.020106</v>
      </c>
      <c r="K136" s="2" t="s">
        <v>11324</v>
      </c>
      <c r="L136" t="str">
        <f t="shared" si="35"/>
        <v>Stridor</v>
      </c>
      <c r="M136" s="12" t="str">
        <f t="shared" si="7"/>
        <v>PI.IC.RT.020106.01</v>
      </c>
      <c r="N136" s="12"/>
      <c r="O136" s="12" t="str">
        <f t="shared" si="8"/>
        <v>PH.IC.RT.020106.01</v>
      </c>
      <c r="Q136" s="12" t="str">
        <f t="shared" si="9"/>
        <v>CL.IC.RT.020106.01</v>
      </c>
    </row>
    <row r="137" spans="1:19" ht="15">
      <c r="A137" t="s">
        <v>8713</v>
      </c>
      <c r="C137" s="2" t="s">
        <v>1199</v>
      </c>
      <c r="E137" s="2" t="s">
        <v>11324</v>
      </c>
      <c r="F137" t="s">
        <v>9078</v>
      </c>
      <c r="G137" t="s">
        <v>7924</v>
      </c>
      <c r="H137" s="22" t="s">
        <v>1419</v>
      </c>
      <c r="I137" t="s">
        <v>7924</v>
      </c>
      <c r="J137" s="11" t="str">
        <f t="shared" si="6"/>
        <v>IC.RT.020107</v>
      </c>
      <c r="K137" s="2" t="s">
        <v>11324</v>
      </c>
      <c r="L137" t="str">
        <f t="shared" si="35"/>
        <v>Rhonchi</v>
      </c>
      <c r="M137" s="12" t="str">
        <f t="shared" si="7"/>
        <v>PI.IC.RT.020107.01</v>
      </c>
      <c r="N137" s="12"/>
      <c r="O137" s="12" t="str">
        <f t="shared" si="8"/>
        <v>PH.IC.RT.020107.01</v>
      </c>
      <c r="Q137" s="12" t="str">
        <f t="shared" si="9"/>
        <v>CL.IC.RT.020107.01</v>
      </c>
    </row>
    <row r="138" spans="1:19" ht="15">
      <c r="A138" t="s">
        <v>8713</v>
      </c>
      <c r="C138" s="2" t="s">
        <v>1199</v>
      </c>
      <c r="E138" s="2" t="s">
        <v>11324</v>
      </c>
      <c r="F138" t="s">
        <v>9078</v>
      </c>
      <c r="G138" t="s">
        <v>4753</v>
      </c>
      <c r="H138" s="22" t="s">
        <v>1550</v>
      </c>
      <c r="I138" t="s">
        <v>4753</v>
      </c>
      <c r="J138" s="11" t="str">
        <f t="shared" si="6"/>
        <v>IC.RT.020108</v>
      </c>
      <c r="K138" s="2" t="s">
        <v>11324</v>
      </c>
      <c r="L138" t="str">
        <f t="shared" si="35"/>
        <v>Decreased</v>
      </c>
      <c r="M138" s="12" t="str">
        <f t="shared" si="7"/>
        <v>PI.IC.RT.020108.01</v>
      </c>
      <c r="N138" s="12"/>
      <c r="O138" s="12" t="str">
        <f t="shared" si="8"/>
        <v>PH.IC.RT.020108.01</v>
      </c>
      <c r="Q138" s="12" t="str">
        <f t="shared" si="9"/>
        <v>CL.IC.RT.020108.01</v>
      </c>
    </row>
    <row r="139" spans="1:19" ht="15">
      <c r="A139" t="s">
        <v>8713</v>
      </c>
      <c r="C139" s="2" t="s">
        <v>1199</v>
      </c>
      <c r="E139" s="2" t="s">
        <v>11324</v>
      </c>
      <c r="F139" t="s">
        <v>9078</v>
      </c>
      <c r="G139" t="s">
        <v>2790</v>
      </c>
      <c r="H139" s="22" t="s">
        <v>1551</v>
      </c>
      <c r="I139" t="s">
        <v>2790</v>
      </c>
      <c r="J139" s="11" t="str">
        <f t="shared" si="6"/>
        <v>IC.RT.020109</v>
      </c>
      <c r="K139" s="2" t="s">
        <v>11324</v>
      </c>
      <c r="L139" t="str">
        <f t="shared" si="35"/>
        <v>Absent</v>
      </c>
      <c r="M139" s="12" t="str">
        <f t="shared" si="7"/>
        <v>PI.IC.RT.020109.01</v>
      </c>
      <c r="N139" s="12"/>
      <c r="O139" s="12" t="str">
        <f t="shared" si="8"/>
        <v>PH.IC.RT.020109.01</v>
      </c>
      <c r="Q139" s="12" t="str">
        <f t="shared" si="9"/>
        <v>CL.IC.RT.020109.01</v>
      </c>
    </row>
    <row r="140" spans="1:19" ht="15">
      <c r="A140" t="s">
        <v>8713</v>
      </c>
      <c r="C140" s="2" t="s">
        <v>1199</v>
      </c>
      <c r="E140" s="2" t="s">
        <v>11324</v>
      </c>
      <c r="F140" t="s">
        <v>9078</v>
      </c>
      <c r="G140" t="s">
        <v>7926</v>
      </c>
      <c r="H140" s="22" t="s">
        <v>1571</v>
      </c>
      <c r="I140" t="s">
        <v>7927</v>
      </c>
      <c r="J140" s="11" t="str">
        <f t="shared" si="6"/>
        <v>IC.RT.020110</v>
      </c>
      <c r="K140" s="2" t="s">
        <v>11324</v>
      </c>
      <c r="L140" t="str">
        <f t="shared" si="35"/>
        <v>Pleural friction rub</v>
      </c>
      <c r="M140" s="12" t="str">
        <f t="shared" si="7"/>
        <v>PI.IC.RT.020110.01</v>
      </c>
      <c r="N140" s="12"/>
      <c r="O140" s="12" t="str">
        <f t="shared" si="8"/>
        <v>PH.IC.RT.020110.01</v>
      </c>
      <c r="Q140" s="12" t="str">
        <f t="shared" si="9"/>
        <v>CL.IC.RT.020110.01</v>
      </c>
    </row>
    <row r="141" spans="1:19" ht="15">
      <c r="A141" t="s">
        <v>8713</v>
      </c>
      <c r="C141" s="2" t="s">
        <v>1199</v>
      </c>
      <c r="E141" s="2" t="s">
        <v>11324</v>
      </c>
      <c r="F141" t="s">
        <v>9078</v>
      </c>
      <c r="G141" t="s">
        <v>7929</v>
      </c>
      <c r="H141" s="22" t="s">
        <v>1298</v>
      </c>
      <c r="I141" t="s">
        <v>7929</v>
      </c>
      <c r="J141" s="11" t="str">
        <f t="shared" si="6"/>
        <v>IC.RT.020111</v>
      </c>
      <c r="K141" s="2" t="s">
        <v>11324</v>
      </c>
      <c r="L141" t="str">
        <f t="shared" si="35"/>
        <v>Audible</v>
      </c>
      <c r="M141" s="12" t="str">
        <f t="shared" si="7"/>
        <v>PI.IC.RT.020111.01</v>
      </c>
      <c r="N141" s="12"/>
      <c r="O141" s="12" t="str">
        <f t="shared" si="8"/>
        <v>PH.IC.RT.020111.01</v>
      </c>
      <c r="Q141" s="12" t="str">
        <f t="shared" si="9"/>
        <v>CL.IC.RT.020111.01</v>
      </c>
    </row>
    <row r="142" spans="1:19" ht="15">
      <c r="A142" t="s">
        <v>8713</v>
      </c>
      <c r="C142" s="2" t="s">
        <v>1199</v>
      </c>
      <c r="E142" s="2" t="s">
        <v>11324</v>
      </c>
      <c r="F142" t="s">
        <v>9078</v>
      </c>
      <c r="G142" t="s">
        <v>7932</v>
      </c>
      <c r="H142" s="22" t="s">
        <v>1299</v>
      </c>
      <c r="I142" t="s">
        <v>7932</v>
      </c>
      <c r="J142" s="11" t="str">
        <f t="shared" si="6"/>
        <v>IC.RT.020112</v>
      </c>
      <c r="K142" s="2" t="s">
        <v>11324</v>
      </c>
      <c r="L142" t="str">
        <f t="shared" si="35"/>
        <v>Fine</v>
      </c>
      <c r="M142" s="12" t="str">
        <f t="shared" si="7"/>
        <v>PI.IC.RT.020112.01</v>
      </c>
      <c r="N142" s="12"/>
      <c r="O142" s="12" t="str">
        <f t="shared" si="8"/>
        <v>PH.IC.RT.020112.01</v>
      </c>
      <c r="Q142" s="12" t="str">
        <f t="shared" si="9"/>
        <v>CL.IC.RT.020112.01</v>
      </c>
    </row>
    <row r="143" spans="1:19" ht="15">
      <c r="A143" t="s">
        <v>8713</v>
      </c>
      <c r="C143" s="2" t="s">
        <v>1199</v>
      </c>
      <c r="E143" s="2" t="s">
        <v>11324</v>
      </c>
      <c r="F143" t="s">
        <v>9078</v>
      </c>
      <c r="G143" t="s">
        <v>7933</v>
      </c>
      <c r="H143" s="22" t="s">
        <v>1300</v>
      </c>
      <c r="I143" t="s">
        <v>7933</v>
      </c>
      <c r="J143" s="11" t="str">
        <f t="shared" si="6"/>
        <v>IC.RT.020113</v>
      </c>
      <c r="K143" s="2" t="s">
        <v>11324</v>
      </c>
      <c r="L143" t="str">
        <f t="shared" si="35"/>
        <v>Coarse</v>
      </c>
      <c r="M143" s="12" t="str">
        <f t="shared" si="7"/>
        <v>PI.IC.RT.020113.01</v>
      </c>
      <c r="N143" s="12"/>
      <c r="O143" s="12" t="str">
        <f t="shared" si="8"/>
        <v>PH.IC.RT.020113.01</v>
      </c>
      <c r="Q143" s="12" t="str">
        <f t="shared" si="9"/>
        <v>CL.IC.RT.020113.01</v>
      </c>
    </row>
    <row r="144" spans="1:19" ht="15">
      <c r="A144" t="s">
        <v>8713</v>
      </c>
      <c r="C144" s="2" t="s">
        <v>1199</v>
      </c>
      <c r="E144" s="2" t="s">
        <v>11324</v>
      </c>
      <c r="F144" t="s">
        <v>9078</v>
      </c>
      <c r="G144" t="s">
        <v>7934</v>
      </c>
      <c r="H144" s="22" t="s">
        <v>1301</v>
      </c>
      <c r="I144" t="s">
        <v>7935</v>
      </c>
      <c r="J144" s="11" t="str">
        <f t="shared" ref="J144:J248" si="36">CONCATENATE("IC.RT.",C144,E144,H144)</f>
        <v>IC.RT.020114</v>
      </c>
      <c r="K144" s="2" t="s">
        <v>11324</v>
      </c>
      <c r="L144" t="str">
        <f t="shared" si="35"/>
        <v>Cleared by coughing</v>
      </c>
      <c r="M144" s="12" t="str">
        <f t="shared" ref="M144:M248" si="37">CONCATENATE("PI.",J144,".",K144)</f>
        <v>PI.IC.RT.020114.01</v>
      </c>
      <c r="N144" s="12"/>
      <c r="O144" s="12" t="str">
        <f t="shared" ref="O144:O248" si="38">CONCATENATE("PH.",J144,".",K144)</f>
        <v>PH.IC.RT.020114.01</v>
      </c>
      <c r="Q144" s="12" t="str">
        <f t="shared" ref="Q144:Q248" si="39">CONCATENATE("CL.",J144,".",K144)</f>
        <v>CL.IC.RT.020114.01</v>
      </c>
    </row>
    <row r="145" spans="1:17" ht="15">
      <c r="A145" t="s">
        <v>8713</v>
      </c>
      <c r="C145" s="2" t="s">
        <v>1199</v>
      </c>
      <c r="E145" s="2" t="s">
        <v>11324</v>
      </c>
      <c r="F145" t="s">
        <v>9078</v>
      </c>
      <c r="G145" t="s">
        <v>7936</v>
      </c>
      <c r="H145" s="22" t="s">
        <v>1468</v>
      </c>
      <c r="I145" t="s">
        <v>7936</v>
      </c>
      <c r="J145" s="11" t="str">
        <f t="shared" si="36"/>
        <v>IC.RT.020115</v>
      </c>
      <c r="K145" s="2" t="s">
        <v>11324</v>
      </c>
      <c r="L145" t="str">
        <f t="shared" si="35"/>
        <v>Tracheal</v>
      </c>
      <c r="M145" s="12" t="str">
        <f t="shared" si="37"/>
        <v>PI.IC.RT.020115.01</v>
      </c>
      <c r="N145" s="12"/>
      <c r="O145" s="12" t="str">
        <f t="shared" si="38"/>
        <v>PH.IC.RT.020115.01</v>
      </c>
      <c r="Q145" s="12" t="str">
        <f t="shared" si="39"/>
        <v>CL.IC.RT.020115.01</v>
      </c>
    </row>
    <row r="146" spans="1:17" ht="15">
      <c r="A146" t="s">
        <v>8713</v>
      </c>
      <c r="C146" s="2" t="s">
        <v>1199</v>
      </c>
      <c r="E146" s="2" t="s">
        <v>11324</v>
      </c>
      <c r="F146" t="s">
        <v>9078</v>
      </c>
      <c r="G146" t="s">
        <v>7937</v>
      </c>
      <c r="H146" s="22" t="s">
        <v>1469</v>
      </c>
      <c r="I146" t="s">
        <v>7937</v>
      </c>
      <c r="J146" s="11" t="str">
        <f t="shared" si="36"/>
        <v>IC.RT.020116</v>
      </c>
      <c r="K146" s="2" t="s">
        <v>11324</v>
      </c>
      <c r="L146" t="str">
        <f t="shared" si="35"/>
        <v>Bronchial</v>
      </c>
      <c r="M146" s="12" t="str">
        <f t="shared" si="37"/>
        <v>PI.IC.RT.020116.01</v>
      </c>
      <c r="N146" s="12"/>
      <c r="O146" s="12" t="str">
        <f t="shared" si="38"/>
        <v>PH.IC.RT.020116.01</v>
      </c>
      <c r="Q146" s="12" t="str">
        <f t="shared" si="39"/>
        <v>CL.IC.RT.020116.01</v>
      </c>
    </row>
    <row r="147" spans="1:17" ht="15">
      <c r="A147" t="s">
        <v>8713</v>
      </c>
      <c r="C147" s="2" t="s">
        <v>1199</v>
      </c>
      <c r="E147" s="2" t="s">
        <v>11324</v>
      </c>
      <c r="F147" t="s">
        <v>9078</v>
      </c>
      <c r="G147" t="s">
        <v>7938</v>
      </c>
      <c r="H147" s="22" t="s">
        <v>1470</v>
      </c>
      <c r="I147" t="s">
        <v>7939</v>
      </c>
      <c r="J147" s="11" t="str">
        <f t="shared" si="36"/>
        <v>IC.RT.020117</v>
      </c>
      <c r="K147" s="2" t="s">
        <v>11324</v>
      </c>
      <c r="L147" t="str">
        <f t="shared" si="35"/>
        <v>Bronchovesicular</v>
      </c>
      <c r="M147" s="12" t="str">
        <f t="shared" si="37"/>
        <v>PI.IC.RT.020117.01</v>
      </c>
      <c r="N147" s="12"/>
      <c r="O147" s="12" t="str">
        <f t="shared" si="38"/>
        <v>PH.IC.RT.020117.01</v>
      </c>
      <c r="Q147" s="12" t="str">
        <f t="shared" si="39"/>
        <v>CL.IC.RT.020117.01</v>
      </c>
    </row>
    <row r="148" spans="1:17" ht="15">
      <c r="A148" t="s">
        <v>8713</v>
      </c>
      <c r="C148" s="2" t="s">
        <v>1199</v>
      </c>
      <c r="E148" s="2" t="s">
        <v>11324</v>
      </c>
      <c r="F148" t="s">
        <v>9078</v>
      </c>
      <c r="G148" t="s">
        <v>7940</v>
      </c>
      <c r="H148" s="22" t="s">
        <v>1251</v>
      </c>
      <c r="I148" t="s">
        <v>7940</v>
      </c>
      <c r="J148" s="11" t="str">
        <f t="shared" si="36"/>
        <v>IC.RT.020118</v>
      </c>
      <c r="K148" s="2" t="s">
        <v>11324</v>
      </c>
      <c r="L148" t="str">
        <f t="shared" si="35"/>
        <v>Vesicular</v>
      </c>
      <c r="M148" s="12" t="str">
        <f t="shared" si="37"/>
        <v>PI.IC.RT.020118.01</v>
      </c>
      <c r="N148" s="12"/>
      <c r="O148" s="12" t="str">
        <f t="shared" si="38"/>
        <v>PH.IC.RT.020118.01</v>
      </c>
      <c r="Q148" s="12" t="str">
        <f t="shared" si="39"/>
        <v>CL.IC.RT.020118.01</v>
      </c>
    </row>
    <row r="149" spans="1:17" ht="15">
      <c r="A149" t="s">
        <v>8713</v>
      </c>
      <c r="C149" s="2" t="s">
        <v>1199</v>
      </c>
      <c r="D149" t="s">
        <v>9079</v>
      </c>
      <c r="E149" s="2" t="s">
        <v>1199</v>
      </c>
      <c r="F149" t="s">
        <v>9080</v>
      </c>
      <c r="G149" t="s">
        <v>1639</v>
      </c>
      <c r="H149" s="22" t="s">
        <v>1396</v>
      </c>
      <c r="I149" t="s">
        <v>1639</v>
      </c>
      <c r="J149" s="11" t="str">
        <f t="shared" si="36"/>
        <v>IC.RT.020201</v>
      </c>
      <c r="K149" s="2" t="s">
        <v>11324</v>
      </c>
      <c r="L149" t="str">
        <f t="shared" si="35"/>
        <v>Clear</v>
      </c>
      <c r="M149" s="12" t="str">
        <f t="shared" si="37"/>
        <v>PI.IC.RT.020201.01</v>
      </c>
      <c r="N149" s="12"/>
      <c r="O149" s="12" t="str">
        <f t="shared" si="38"/>
        <v>PH.IC.RT.020201.01</v>
      </c>
      <c r="Q149" s="12" t="str">
        <f t="shared" si="39"/>
        <v>CL.IC.RT.020201.01</v>
      </c>
    </row>
    <row r="150" spans="1:17" ht="15">
      <c r="A150" t="s">
        <v>8713</v>
      </c>
      <c r="C150" s="2" t="s">
        <v>923</v>
      </c>
      <c r="E150" s="2" t="s">
        <v>923</v>
      </c>
      <c r="F150" t="s">
        <v>9080</v>
      </c>
      <c r="G150" t="s">
        <v>7769</v>
      </c>
      <c r="H150" s="22" t="s">
        <v>1398</v>
      </c>
      <c r="I150" t="s">
        <v>7769</v>
      </c>
      <c r="J150" s="11" t="str">
        <f t="shared" si="36"/>
        <v>IC.RT.020202</v>
      </c>
      <c r="K150" s="2" t="s">
        <v>1192</v>
      </c>
      <c r="L150" t="str">
        <f t="shared" si="35"/>
        <v>Crackles</v>
      </c>
      <c r="M150" s="12" t="str">
        <f t="shared" si="37"/>
        <v>PI.IC.RT.020202.01</v>
      </c>
      <c r="N150" s="12"/>
      <c r="O150" s="12" t="str">
        <f t="shared" si="38"/>
        <v>PH.IC.RT.020202.01</v>
      </c>
      <c r="Q150" s="12" t="str">
        <f t="shared" si="39"/>
        <v>CL.IC.RT.020202.01</v>
      </c>
    </row>
    <row r="151" spans="1:17" ht="15">
      <c r="A151" t="s">
        <v>8713</v>
      </c>
      <c r="C151" s="2" t="s">
        <v>923</v>
      </c>
      <c r="E151" s="2" t="s">
        <v>923</v>
      </c>
      <c r="F151" t="s">
        <v>9080</v>
      </c>
      <c r="G151" t="s">
        <v>7772</v>
      </c>
      <c r="H151" s="22" t="s">
        <v>1400</v>
      </c>
      <c r="I151" t="s">
        <v>7946</v>
      </c>
      <c r="J151" s="11" t="str">
        <f t="shared" si="36"/>
        <v>IC.RT.020203</v>
      </c>
      <c r="K151" s="2" t="s">
        <v>1192</v>
      </c>
      <c r="L151" t="str">
        <f t="shared" si="35"/>
        <v>Wheeze, Inspiratory</v>
      </c>
      <c r="M151" s="12" t="str">
        <f t="shared" si="37"/>
        <v>PI.IC.RT.020203.01</v>
      </c>
      <c r="N151" s="12"/>
      <c r="O151" s="12" t="str">
        <f t="shared" si="38"/>
        <v>PH.IC.RT.020203.01</v>
      </c>
      <c r="Q151" s="12" t="str">
        <f t="shared" si="39"/>
        <v>CL.IC.RT.020203.01</v>
      </c>
    </row>
    <row r="152" spans="1:17" ht="15">
      <c r="A152" t="s">
        <v>8713</v>
      </c>
      <c r="C152" s="2" t="s">
        <v>923</v>
      </c>
      <c r="E152" s="2" t="s">
        <v>923</v>
      </c>
      <c r="F152" t="s">
        <v>9080</v>
      </c>
      <c r="G152" t="s">
        <v>7775</v>
      </c>
      <c r="H152" s="22" t="s">
        <v>1402</v>
      </c>
      <c r="I152" t="s">
        <v>7948</v>
      </c>
      <c r="J152" s="11" t="str">
        <f t="shared" si="36"/>
        <v>IC.RT.020204</v>
      </c>
      <c r="K152" s="2" t="s">
        <v>1192</v>
      </c>
      <c r="L152" t="str">
        <f t="shared" si="35"/>
        <v>Wheeze, Expiratory</v>
      </c>
      <c r="M152" s="12" t="str">
        <f t="shared" si="37"/>
        <v>PI.IC.RT.020204.01</v>
      </c>
      <c r="N152" s="12"/>
      <c r="O152" s="12" t="str">
        <f t="shared" si="38"/>
        <v>PH.IC.RT.020204.01</v>
      </c>
      <c r="Q152" s="12" t="str">
        <f t="shared" si="39"/>
        <v>CL.IC.RT.020204.01</v>
      </c>
    </row>
    <row r="153" spans="1:17" ht="15">
      <c r="A153" t="s">
        <v>8713</v>
      </c>
      <c r="C153" s="2" t="s">
        <v>923</v>
      </c>
      <c r="E153" s="2" t="s">
        <v>923</v>
      </c>
      <c r="F153" t="s">
        <v>9080</v>
      </c>
      <c r="G153" t="s">
        <v>7919</v>
      </c>
      <c r="H153" s="22" t="s">
        <v>1404</v>
      </c>
      <c r="I153" t="s">
        <v>7920</v>
      </c>
      <c r="J153" s="11" t="str">
        <f t="shared" si="36"/>
        <v>IC.RT.020205</v>
      </c>
      <c r="K153" s="2" t="s">
        <v>1192</v>
      </c>
      <c r="L153" t="str">
        <f t="shared" si="35"/>
        <v>Wheeze, Inspiratory + Expiratory</v>
      </c>
      <c r="M153" s="12" t="str">
        <f t="shared" si="37"/>
        <v>PI.IC.RT.020205.01</v>
      </c>
      <c r="N153" s="12"/>
      <c r="O153" s="12" t="str">
        <f t="shared" si="38"/>
        <v>PH.IC.RT.020205.01</v>
      </c>
      <c r="Q153" s="12" t="str">
        <f t="shared" si="39"/>
        <v>CL.IC.RT.020205.01</v>
      </c>
    </row>
    <row r="154" spans="1:17" ht="15">
      <c r="A154" t="s">
        <v>8713</v>
      </c>
      <c r="C154" s="2" t="s">
        <v>923</v>
      </c>
      <c r="E154" s="2" t="s">
        <v>923</v>
      </c>
      <c r="F154" t="s">
        <v>9080</v>
      </c>
      <c r="G154" t="s">
        <v>7923</v>
      </c>
      <c r="H154" s="22" t="s">
        <v>1406</v>
      </c>
      <c r="I154" t="s">
        <v>7923</v>
      </c>
      <c r="J154" s="11" t="str">
        <f t="shared" si="36"/>
        <v>IC.RT.020206</v>
      </c>
      <c r="K154" s="2" t="s">
        <v>1192</v>
      </c>
      <c r="L154" t="str">
        <f t="shared" si="35"/>
        <v>Stridor</v>
      </c>
      <c r="M154" s="12" t="str">
        <f t="shared" si="37"/>
        <v>PI.IC.RT.020206.01</v>
      </c>
      <c r="N154" s="12"/>
      <c r="O154" s="12" t="str">
        <f t="shared" si="38"/>
        <v>PH.IC.RT.020206.01</v>
      </c>
      <c r="Q154" s="12" t="str">
        <f t="shared" si="39"/>
        <v>CL.IC.RT.020206.01</v>
      </c>
    </row>
    <row r="155" spans="1:17" ht="15">
      <c r="A155" t="s">
        <v>8713</v>
      </c>
      <c r="C155" s="2" t="s">
        <v>923</v>
      </c>
      <c r="E155" s="2" t="s">
        <v>923</v>
      </c>
      <c r="F155" t="s">
        <v>9080</v>
      </c>
      <c r="G155" t="s">
        <v>7924</v>
      </c>
      <c r="H155" s="22" t="s">
        <v>1419</v>
      </c>
      <c r="I155" t="s">
        <v>7924</v>
      </c>
      <c r="J155" s="11" t="str">
        <f t="shared" si="36"/>
        <v>IC.RT.020207</v>
      </c>
      <c r="K155" s="2" t="s">
        <v>1192</v>
      </c>
      <c r="L155" t="str">
        <f t="shared" si="35"/>
        <v>Rhonchi</v>
      </c>
      <c r="M155" s="12" t="str">
        <f t="shared" si="37"/>
        <v>PI.IC.RT.020207.01</v>
      </c>
      <c r="N155" s="12"/>
      <c r="O155" s="12" t="str">
        <f t="shared" si="38"/>
        <v>PH.IC.RT.020207.01</v>
      </c>
      <c r="Q155" s="12" t="str">
        <f t="shared" si="39"/>
        <v>CL.IC.RT.020207.01</v>
      </c>
    </row>
    <row r="156" spans="1:17" ht="15">
      <c r="A156" t="s">
        <v>8713</v>
      </c>
      <c r="C156" s="2" t="s">
        <v>923</v>
      </c>
      <c r="E156" s="2" t="s">
        <v>923</v>
      </c>
      <c r="F156" t="s">
        <v>9080</v>
      </c>
      <c r="G156" t="s">
        <v>4753</v>
      </c>
      <c r="H156" s="22" t="s">
        <v>1550</v>
      </c>
      <c r="I156" t="s">
        <v>4753</v>
      </c>
      <c r="J156" s="11" t="str">
        <f t="shared" si="36"/>
        <v>IC.RT.020208</v>
      </c>
      <c r="K156" s="2" t="s">
        <v>1192</v>
      </c>
      <c r="L156" t="str">
        <f t="shared" si="35"/>
        <v>Decreased</v>
      </c>
      <c r="M156" s="12" t="str">
        <f t="shared" si="37"/>
        <v>PI.IC.RT.020208.01</v>
      </c>
      <c r="N156" s="12"/>
      <c r="O156" s="12" t="str">
        <f t="shared" si="38"/>
        <v>PH.IC.RT.020208.01</v>
      </c>
      <c r="Q156" s="12" t="str">
        <f t="shared" si="39"/>
        <v>CL.IC.RT.020208.01</v>
      </c>
    </row>
    <row r="157" spans="1:17" ht="15">
      <c r="A157" t="s">
        <v>8713</v>
      </c>
      <c r="C157" s="2" t="s">
        <v>923</v>
      </c>
      <c r="E157" s="2" t="s">
        <v>923</v>
      </c>
      <c r="F157" t="s">
        <v>9080</v>
      </c>
      <c r="G157" t="s">
        <v>2790</v>
      </c>
      <c r="H157" s="22" t="s">
        <v>1551</v>
      </c>
      <c r="I157" t="s">
        <v>2790</v>
      </c>
      <c r="J157" s="11" t="str">
        <f t="shared" si="36"/>
        <v>IC.RT.020209</v>
      </c>
      <c r="K157" s="2" t="s">
        <v>1192</v>
      </c>
      <c r="L157" t="str">
        <f t="shared" si="35"/>
        <v>Absent</v>
      </c>
      <c r="M157" s="12" t="str">
        <f t="shared" si="37"/>
        <v>PI.IC.RT.020209.01</v>
      </c>
      <c r="N157" s="12"/>
      <c r="O157" s="12" t="str">
        <f t="shared" si="38"/>
        <v>PH.IC.RT.020209.01</v>
      </c>
      <c r="Q157" s="12" t="str">
        <f t="shared" si="39"/>
        <v>CL.IC.RT.020209.01</v>
      </c>
    </row>
    <row r="158" spans="1:17" ht="15">
      <c r="A158" t="s">
        <v>8713</v>
      </c>
      <c r="C158" s="2" t="s">
        <v>923</v>
      </c>
      <c r="E158" s="2" t="s">
        <v>923</v>
      </c>
      <c r="F158" t="s">
        <v>9080</v>
      </c>
      <c r="G158" t="s">
        <v>7926</v>
      </c>
      <c r="H158" s="22" t="s">
        <v>1571</v>
      </c>
      <c r="I158" t="s">
        <v>7927</v>
      </c>
      <c r="J158" s="11" t="str">
        <f t="shared" si="36"/>
        <v>IC.RT.020210</v>
      </c>
      <c r="K158" s="2" t="s">
        <v>1192</v>
      </c>
      <c r="L158" t="str">
        <f t="shared" si="35"/>
        <v>Pleural friction rub</v>
      </c>
      <c r="M158" s="12" t="str">
        <f t="shared" si="37"/>
        <v>PI.IC.RT.020210.01</v>
      </c>
      <c r="N158" s="12"/>
      <c r="O158" s="12" t="str">
        <f t="shared" si="38"/>
        <v>PH.IC.RT.020210.01</v>
      </c>
      <c r="Q158" s="12" t="str">
        <f t="shared" si="39"/>
        <v>CL.IC.RT.020210.01</v>
      </c>
    </row>
    <row r="159" spans="1:17" ht="15">
      <c r="A159" t="s">
        <v>8713</v>
      </c>
      <c r="C159" s="2" t="s">
        <v>923</v>
      </c>
      <c r="E159" s="2" t="s">
        <v>923</v>
      </c>
      <c r="F159" t="s">
        <v>9080</v>
      </c>
      <c r="G159" t="s">
        <v>7929</v>
      </c>
      <c r="H159" s="22" t="s">
        <v>1298</v>
      </c>
      <c r="I159" t="s">
        <v>7929</v>
      </c>
      <c r="J159" s="11" t="str">
        <f t="shared" si="36"/>
        <v>IC.RT.020211</v>
      </c>
      <c r="K159" s="2" t="s">
        <v>1192</v>
      </c>
      <c r="L159" t="str">
        <f t="shared" si="35"/>
        <v>Audible</v>
      </c>
      <c r="M159" s="12" t="str">
        <f t="shared" si="37"/>
        <v>PI.IC.RT.020211.01</v>
      </c>
      <c r="N159" s="12"/>
      <c r="O159" s="12" t="str">
        <f t="shared" si="38"/>
        <v>PH.IC.RT.020211.01</v>
      </c>
      <c r="Q159" s="12" t="str">
        <f t="shared" si="39"/>
        <v>CL.IC.RT.020211.01</v>
      </c>
    </row>
    <row r="160" spans="1:17" ht="15">
      <c r="A160" t="s">
        <v>8713</v>
      </c>
      <c r="C160" s="2" t="s">
        <v>923</v>
      </c>
      <c r="E160" s="2" t="s">
        <v>923</v>
      </c>
      <c r="F160" t="s">
        <v>9080</v>
      </c>
      <c r="G160" t="s">
        <v>7932</v>
      </c>
      <c r="H160" s="22" t="s">
        <v>1299</v>
      </c>
      <c r="I160" t="s">
        <v>7932</v>
      </c>
      <c r="J160" s="11" t="str">
        <f t="shared" si="36"/>
        <v>IC.RT.020212</v>
      </c>
      <c r="K160" s="2" t="s">
        <v>1192</v>
      </c>
      <c r="L160" t="str">
        <f t="shared" si="35"/>
        <v>Fine</v>
      </c>
      <c r="M160" s="12" t="str">
        <f t="shared" si="37"/>
        <v>PI.IC.RT.020212.01</v>
      </c>
      <c r="N160" s="12"/>
      <c r="O160" s="12" t="str">
        <f t="shared" si="38"/>
        <v>PH.IC.RT.020212.01</v>
      </c>
      <c r="Q160" s="12" t="str">
        <f t="shared" si="39"/>
        <v>CL.IC.RT.020212.01</v>
      </c>
    </row>
    <row r="161" spans="1:17" ht="15">
      <c r="A161" t="s">
        <v>8713</v>
      </c>
      <c r="C161" s="2" t="s">
        <v>923</v>
      </c>
      <c r="E161" s="2" t="s">
        <v>923</v>
      </c>
      <c r="F161" t="s">
        <v>9080</v>
      </c>
      <c r="G161" t="s">
        <v>7933</v>
      </c>
      <c r="H161" s="22" t="s">
        <v>1300</v>
      </c>
      <c r="I161" t="s">
        <v>7933</v>
      </c>
      <c r="J161" s="11" t="str">
        <f t="shared" si="36"/>
        <v>IC.RT.020213</v>
      </c>
      <c r="K161" s="2" t="s">
        <v>1192</v>
      </c>
      <c r="L161" t="str">
        <f t="shared" si="35"/>
        <v>Coarse</v>
      </c>
      <c r="M161" s="12" t="str">
        <f t="shared" si="37"/>
        <v>PI.IC.RT.020213.01</v>
      </c>
      <c r="N161" s="12"/>
      <c r="O161" s="12" t="str">
        <f t="shared" si="38"/>
        <v>PH.IC.RT.020213.01</v>
      </c>
      <c r="Q161" s="12" t="str">
        <f t="shared" si="39"/>
        <v>CL.IC.RT.020213.01</v>
      </c>
    </row>
    <row r="162" spans="1:17" ht="15">
      <c r="A162" t="s">
        <v>8713</v>
      </c>
      <c r="C162" s="2" t="s">
        <v>923</v>
      </c>
      <c r="E162" s="2" t="s">
        <v>923</v>
      </c>
      <c r="F162" t="s">
        <v>9080</v>
      </c>
      <c r="G162" t="s">
        <v>7934</v>
      </c>
      <c r="H162" s="22" t="s">
        <v>1301</v>
      </c>
      <c r="I162" t="s">
        <v>7935</v>
      </c>
      <c r="J162" s="11" t="str">
        <f t="shared" si="36"/>
        <v>IC.RT.020214</v>
      </c>
      <c r="K162" s="2" t="s">
        <v>1192</v>
      </c>
      <c r="L162" t="str">
        <f t="shared" si="35"/>
        <v>Cleared by coughing</v>
      </c>
      <c r="M162" s="12" t="str">
        <f t="shared" si="37"/>
        <v>PI.IC.RT.020214.01</v>
      </c>
      <c r="N162" s="12"/>
      <c r="O162" s="12" t="str">
        <f t="shared" si="38"/>
        <v>PH.IC.RT.020214.01</v>
      </c>
      <c r="Q162" s="12" t="str">
        <f t="shared" si="39"/>
        <v>CL.IC.RT.020214.01</v>
      </c>
    </row>
    <row r="163" spans="1:17" ht="15">
      <c r="A163" t="s">
        <v>8713</v>
      </c>
      <c r="C163" s="2" t="s">
        <v>923</v>
      </c>
      <c r="E163" s="2" t="s">
        <v>923</v>
      </c>
      <c r="F163" t="s">
        <v>9080</v>
      </c>
      <c r="G163" t="s">
        <v>7936</v>
      </c>
      <c r="H163" s="22" t="s">
        <v>1468</v>
      </c>
      <c r="I163" t="s">
        <v>7936</v>
      </c>
      <c r="J163" s="11" t="str">
        <f t="shared" si="36"/>
        <v>IC.RT.020215</v>
      </c>
      <c r="K163" s="2" t="s">
        <v>1192</v>
      </c>
      <c r="L163" t="str">
        <f t="shared" si="35"/>
        <v>Tracheal</v>
      </c>
      <c r="M163" s="12" t="str">
        <f t="shared" si="37"/>
        <v>PI.IC.RT.020215.01</v>
      </c>
      <c r="N163" s="12"/>
      <c r="O163" s="12" t="str">
        <f t="shared" si="38"/>
        <v>PH.IC.RT.020215.01</v>
      </c>
      <c r="Q163" s="12" t="str">
        <f t="shared" si="39"/>
        <v>CL.IC.RT.020215.01</v>
      </c>
    </row>
    <row r="164" spans="1:17" ht="15">
      <c r="A164" t="s">
        <v>8713</v>
      </c>
      <c r="C164" s="2" t="s">
        <v>923</v>
      </c>
      <c r="E164" s="2" t="s">
        <v>923</v>
      </c>
      <c r="F164" t="s">
        <v>9080</v>
      </c>
      <c r="G164" t="s">
        <v>7937</v>
      </c>
      <c r="H164" s="22" t="s">
        <v>1469</v>
      </c>
      <c r="I164" t="s">
        <v>7937</v>
      </c>
      <c r="J164" s="11" t="str">
        <f t="shared" si="36"/>
        <v>IC.RT.020216</v>
      </c>
      <c r="K164" s="2" t="s">
        <v>1192</v>
      </c>
      <c r="L164" t="str">
        <f t="shared" si="35"/>
        <v>Bronchial</v>
      </c>
      <c r="M164" s="12" t="str">
        <f t="shared" si="37"/>
        <v>PI.IC.RT.020216.01</v>
      </c>
      <c r="N164" s="12"/>
      <c r="O164" s="12" t="str">
        <f t="shared" si="38"/>
        <v>PH.IC.RT.020216.01</v>
      </c>
      <c r="Q164" s="12" t="str">
        <f t="shared" si="39"/>
        <v>CL.IC.RT.020216.01</v>
      </c>
    </row>
    <row r="165" spans="1:17" ht="15">
      <c r="A165" t="s">
        <v>8713</v>
      </c>
      <c r="C165" s="2" t="s">
        <v>923</v>
      </c>
      <c r="E165" s="2" t="s">
        <v>923</v>
      </c>
      <c r="F165" t="s">
        <v>9080</v>
      </c>
      <c r="G165" t="s">
        <v>7938</v>
      </c>
      <c r="H165" s="22" t="s">
        <v>1470</v>
      </c>
      <c r="I165" t="s">
        <v>7939</v>
      </c>
      <c r="J165" s="11" t="str">
        <f t="shared" si="36"/>
        <v>IC.RT.020217</v>
      </c>
      <c r="K165" s="2" t="s">
        <v>1192</v>
      </c>
      <c r="L165" t="str">
        <f t="shared" si="35"/>
        <v>Bronchovesicular</v>
      </c>
      <c r="M165" s="12" t="str">
        <f t="shared" si="37"/>
        <v>PI.IC.RT.020217.01</v>
      </c>
      <c r="N165" s="12"/>
      <c r="O165" s="12" t="str">
        <f t="shared" si="38"/>
        <v>PH.IC.RT.020217.01</v>
      </c>
      <c r="Q165" s="12" t="str">
        <f t="shared" si="39"/>
        <v>CL.IC.RT.020217.01</v>
      </c>
    </row>
    <row r="166" spans="1:17" ht="15">
      <c r="A166" t="s">
        <v>8713</v>
      </c>
      <c r="C166" s="2" t="s">
        <v>923</v>
      </c>
      <c r="E166" s="2" t="s">
        <v>923</v>
      </c>
      <c r="F166" t="s">
        <v>9080</v>
      </c>
      <c r="G166" t="s">
        <v>7940</v>
      </c>
      <c r="H166" s="22" t="s">
        <v>1251</v>
      </c>
      <c r="I166" t="s">
        <v>7940</v>
      </c>
      <c r="J166" s="11" t="str">
        <f t="shared" si="36"/>
        <v>IC.RT.020218</v>
      </c>
      <c r="K166" s="2" t="s">
        <v>1192</v>
      </c>
      <c r="L166" t="str">
        <f t="shared" si="35"/>
        <v>Vesicular</v>
      </c>
      <c r="M166" s="12" t="str">
        <f t="shared" si="37"/>
        <v>PI.IC.RT.020218.01</v>
      </c>
      <c r="N166" s="12"/>
      <c r="O166" s="12" t="str">
        <f t="shared" si="38"/>
        <v>PH.IC.RT.020218.01</v>
      </c>
      <c r="Q166" s="12" t="str">
        <f t="shared" si="39"/>
        <v>CL.IC.RT.020218.01</v>
      </c>
    </row>
    <row r="167" spans="1:17" ht="15">
      <c r="A167" t="s">
        <v>8713</v>
      </c>
      <c r="C167" s="2" t="s">
        <v>923</v>
      </c>
      <c r="D167" t="s">
        <v>8765</v>
      </c>
      <c r="E167" s="2" t="s">
        <v>1202</v>
      </c>
      <c r="F167" t="s">
        <v>8766</v>
      </c>
      <c r="G167" t="s">
        <v>1639</v>
      </c>
      <c r="H167" s="22" t="s">
        <v>1396</v>
      </c>
      <c r="I167" t="s">
        <v>1639</v>
      </c>
      <c r="J167" s="11" t="str">
        <f t="shared" si="36"/>
        <v>IC.RT.020301</v>
      </c>
      <c r="K167" s="2" t="s">
        <v>1192</v>
      </c>
      <c r="L167" t="str">
        <f t="shared" si="35"/>
        <v>Clear</v>
      </c>
      <c r="M167" s="12" t="str">
        <f t="shared" si="37"/>
        <v>PI.IC.RT.020301.01</v>
      </c>
      <c r="N167" s="12"/>
      <c r="O167" s="12" t="str">
        <f t="shared" si="38"/>
        <v>PH.IC.RT.020301.01</v>
      </c>
      <c r="Q167" s="12" t="str">
        <f t="shared" si="39"/>
        <v>CL.IC.RT.020301.01</v>
      </c>
    </row>
    <row r="168" spans="1:17" ht="15">
      <c r="A168" t="s">
        <v>8713</v>
      </c>
      <c r="C168" s="2" t="s">
        <v>923</v>
      </c>
      <c r="E168" s="2" t="s">
        <v>1202</v>
      </c>
      <c r="F168" t="s">
        <v>8766</v>
      </c>
      <c r="G168" t="s">
        <v>7769</v>
      </c>
      <c r="H168" s="22" t="s">
        <v>1398</v>
      </c>
      <c r="I168" t="s">
        <v>7769</v>
      </c>
      <c r="J168" s="11" t="str">
        <f t="shared" si="36"/>
        <v>IC.RT.020302</v>
      </c>
      <c r="K168" s="2" t="s">
        <v>1192</v>
      </c>
      <c r="L168" t="str">
        <f t="shared" si="35"/>
        <v>Crackles</v>
      </c>
      <c r="M168" s="12" t="str">
        <f t="shared" si="37"/>
        <v>PI.IC.RT.020302.01</v>
      </c>
      <c r="N168" s="12"/>
      <c r="O168" s="12" t="str">
        <f t="shared" si="38"/>
        <v>PH.IC.RT.020302.01</v>
      </c>
      <c r="Q168" s="12" t="str">
        <f t="shared" si="39"/>
        <v>CL.IC.RT.020302.01</v>
      </c>
    </row>
    <row r="169" spans="1:17" ht="15">
      <c r="A169" t="s">
        <v>8713</v>
      </c>
      <c r="C169" s="2" t="s">
        <v>923</v>
      </c>
      <c r="E169" s="2" t="s">
        <v>1202</v>
      </c>
      <c r="F169" t="s">
        <v>8766</v>
      </c>
      <c r="G169" t="s">
        <v>7772</v>
      </c>
      <c r="H169" s="22" t="s">
        <v>1400</v>
      </c>
      <c r="I169" t="s">
        <v>7946</v>
      </c>
      <c r="J169" s="11" t="str">
        <f t="shared" si="36"/>
        <v>IC.RT.020303</v>
      </c>
      <c r="K169" s="2" t="s">
        <v>1192</v>
      </c>
      <c r="L169" t="str">
        <f t="shared" si="35"/>
        <v>Wheeze, Inspiratory</v>
      </c>
      <c r="M169" s="12" t="str">
        <f t="shared" si="37"/>
        <v>PI.IC.RT.020303.01</v>
      </c>
      <c r="N169" s="12"/>
      <c r="O169" s="12" t="str">
        <f t="shared" si="38"/>
        <v>PH.IC.RT.020303.01</v>
      </c>
      <c r="Q169" s="12" t="str">
        <f t="shared" si="39"/>
        <v>CL.IC.RT.020303.01</v>
      </c>
    </row>
    <row r="170" spans="1:17" ht="15">
      <c r="A170" t="s">
        <v>8713</v>
      </c>
      <c r="C170" s="2" t="s">
        <v>923</v>
      </c>
      <c r="E170" s="2" t="s">
        <v>1202</v>
      </c>
      <c r="F170" t="s">
        <v>8766</v>
      </c>
      <c r="G170" t="s">
        <v>7775</v>
      </c>
      <c r="H170" s="22" t="s">
        <v>1402</v>
      </c>
      <c r="I170" t="s">
        <v>7948</v>
      </c>
      <c r="J170" s="11" t="str">
        <f t="shared" si="36"/>
        <v>IC.RT.020304</v>
      </c>
      <c r="K170" s="2" t="s">
        <v>1192</v>
      </c>
      <c r="L170" t="str">
        <f t="shared" si="35"/>
        <v>Wheeze, Expiratory</v>
      </c>
      <c r="M170" s="12" t="str">
        <f t="shared" si="37"/>
        <v>PI.IC.RT.020304.01</v>
      </c>
      <c r="N170" s="12"/>
      <c r="O170" s="12" t="str">
        <f t="shared" si="38"/>
        <v>PH.IC.RT.020304.01</v>
      </c>
      <c r="Q170" s="12" t="str">
        <f t="shared" si="39"/>
        <v>CL.IC.RT.020304.01</v>
      </c>
    </row>
    <row r="171" spans="1:17" ht="15">
      <c r="A171" t="s">
        <v>8713</v>
      </c>
      <c r="C171" s="2" t="s">
        <v>923</v>
      </c>
      <c r="E171" s="2" t="s">
        <v>1202</v>
      </c>
      <c r="F171" t="s">
        <v>8766</v>
      </c>
      <c r="G171" t="s">
        <v>8925</v>
      </c>
      <c r="H171" s="22" t="s">
        <v>1404</v>
      </c>
      <c r="I171" t="s">
        <v>7920</v>
      </c>
      <c r="J171" s="11" t="str">
        <f t="shared" si="36"/>
        <v>IC.RT.020305</v>
      </c>
      <c r="K171" s="2" t="s">
        <v>1192</v>
      </c>
      <c r="L171" t="str">
        <f t="shared" si="35"/>
        <v>Wheeze, Inspiratory and Expiratory</v>
      </c>
      <c r="M171" s="12" t="str">
        <f t="shared" si="37"/>
        <v>PI.IC.RT.020305.01</v>
      </c>
      <c r="N171" s="12"/>
      <c r="O171" s="12" t="str">
        <f t="shared" si="38"/>
        <v>PH.IC.RT.020305.01</v>
      </c>
      <c r="Q171" s="12" t="str">
        <f t="shared" si="39"/>
        <v>CL.IC.RT.020305.01</v>
      </c>
    </row>
    <row r="172" spans="1:17" ht="15">
      <c r="A172" t="s">
        <v>8713</v>
      </c>
      <c r="C172" s="2" t="s">
        <v>923</v>
      </c>
      <c r="E172" s="2" t="s">
        <v>1202</v>
      </c>
      <c r="F172" t="s">
        <v>8766</v>
      </c>
      <c r="G172" t="s">
        <v>7923</v>
      </c>
      <c r="H172" s="22" t="s">
        <v>1406</v>
      </c>
      <c r="I172" t="s">
        <v>7923</v>
      </c>
      <c r="J172" s="11" t="str">
        <f t="shared" si="36"/>
        <v>IC.RT.020306</v>
      </c>
      <c r="K172" s="2" t="s">
        <v>1192</v>
      </c>
      <c r="L172" t="str">
        <f t="shared" si="35"/>
        <v>Stridor</v>
      </c>
      <c r="M172" s="12" t="str">
        <f t="shared" si="37"/>
        <v>PI.IC.RT.020306.01</v>
      </c>
      <c r="N172" s="12"/>
      <c r="O172" s="12" t="str">
        <f t="shared" si="38"/>
        <v>PH.IC.RT.020306.01</v>
      </c>
      <c r="Q172" s="12" t="str">
        <f t="shared" si="39"/>
        <v>CL.IC.RT.020306.01</v>
      </c>
    </row>
    <row r="173" spans="1:17" ht="15">
      <c r="A173" t="s">
        <v>8713</v>
      </c>
      <c r="C173" s="2" t="s">
        <v>923</v>
      </c>
      <c r="E173" s="2" t="s">
        <v>1202</v>
      </c>
      <c r="F173" t="s">
        <v>8766</v>
      </c>
      <c r="G173" t="s">
        <v>7924</v>
      </c>
      <c r="H173" s="22" t="s">
        <v>1419</v>
      </c>
      <c r="I173" t="s">
        <v>7924</v>
      </c>
      <c r="J173" s="11" t="str">
        <f t="shared" si="36"/>
        <v>IC.RT.020307</v>
      </c>
      <c r="K173" s="2" t="s">
        <v>1192</v>
      </c>
      <c r="L173" t="str">
        <f t="shared" si="35"/>
        <v>Rhonchi</v>
      </c>
      <c r="M173" s="12" t="str">
        <f t="shared" si="37"/>
        <v>PI.IC.RT.020307.01</v>
      </c>
      <c r="N173" s="12"/>
      <c r="O173" s="12" t="str">
        <f t="shared" si="38"/>
        <v>PH.IC.RT.020307.01</v>
      </c>
      <c r="Q173" s="12" t="str">
        <f t="shared" si="39"/>
        <v>CL.IC.RT.020307.01</v>
      </c>
    </row>
    <row r="174" spans="1:17" ht="15">
      <c r="A174" t="s">
        <v>8713</v>
      </c>
      <c r="C174" s="2" t="s">
        <v>923</v>
      </c>
      <c r="E174" s="2" t="s">
        <v>1202</v>
      </c>
      <c r="F174" t="s">
        <v>8766</v>
      </c>
      <c r="G174" t="s">
        <v>4753</v>
      </c>
      <c r="H174" s="22" t="s">
        <v>1550</v>
      </c>
      <c r="I174" t="s">
        <v>4753</v>
      </c>
      <c r="J174" s="11" t="str">
        <f t="shared" si="36"/>
        <v>IC.RT.020308</v>
      </c>
      <c r="K174" s="2" t="s">
        <v>1192</v>
      </c>
      <c r="L174" t="str">
        <f t="shared" si="35"/>
        <v>Decreased</v>
      </c>
      <c r="M174" s="12" t="str">
        <f t="shared" si="37"/>
        <v>PI.IC.RT.020308.01</v>
      </c>
      <c r="N174" s="12"/>
      <c r="O174" s="12" t="str">
        <f t="shared" si="38"/>
        <v>PH.IC.RT.020308.01</v>
      </c>
      <c r="Q174" s="12" t="str">
        <f t="shared" si="39"/>
        <v>CL.IC.RT.020308.01</v>
      </c>
    </row>
    <row r="175" spans="1:17" ht="15">
      <c r="A175" t="s">
        <v>8713</v>
      </c>
      <c r="C175" s="2" t="s">
        <v>923</v>
      </c>
      <c r="E175" s="2" t="s">
        <v>1202</v>
      </c>
      <c r="F175" t="s">
        <v>8766</v>
      </c>
      <c r="G175" t="s">
        <v>2790</v>
      </c>
      <c r="H175" s="22" t="s">
        <v>1551</v>
      </c>
      <c r="I175" t="s">
        <v>2790</v>
      </c>
      <c r="J175" s="11" t="str">
        <f t="shared" si="36"/>
        <v>IC.RT.020309</v>
      </c>
      <c r="K175" s="2" t="s">
        <v>1192</v>
      </c>
      <c r="L175" t="str">
        <f t="shared" si="35"/>
        <v>Absent</v>
      </c>
      <c r="M175" s="12" t="str">
        <f t="shared" si="37"/>
        <v>PI.IC.RT.020309.01</v>
      </c>
      <c r="N175" s="12"/>
      <c r="O175" s="12" t="str">
        <f t="shared" si="38"/>
        <v>PH.IC.RT.020309.01</v>
      </c>
      <c r="Q175" s="12" t="str">
        <f t="shared" si="39"/>
        <v>CL.IC.RT.020309.01</v>
      </c>
    </row>
    <row r="176" spans="1:17" ht="15">
      <c r="A176" t="s">
        <v>8713</v>
      </c>
      <c r="C176" s="2" t="s">
        <v>923</v>
      </c>
      <c r="E176" s="2" t="s">
        <v>1202</v>
      </c>
      <c r="F176" t="s">
        <v>8766</v>
      </c>
      <c r="G176" t="s">
        <v>7926</v>
      </c>
      <c r="H176" s="22" t="s">
        <v>1571</v>
      </c>
      <c r="I176" t="s">
        <v>7927</v>
      </c>
      <c r="J176" s="11" t="str">
        <f t="shared" si="36"/>
        <v>IC.RT.020310</v>
      </c>
      <c r="K176" s="2" t="s">
        <v>1192</v>
      </c>
      <c r="L176" t="str">
        <f t="shared" si="35"/>
        <v>Pleural friction rub</v>
      </c>
      <c r="M176" s="12" t="str">
        <f t="shared" si="37"/>
        <v>PI.IC.RT.020310.01</v>
      </c>
      <c r="N176" s="12"/>
      <c r="O176" s="12" t="str">
        <f t="shared" si="38"/>
        <v>PH.IC.RT.020310.01</v>
      </c>
      <c r="Q176" s="12" t="str">
        <f t="shared" si="39"/>
        <v>CL.IC.RT.020310.01</v>
      </c>
    </row>
    <row r="177" spans="1:17" ht="15">
      <c r="A177" t="s">
        <v>8713</v>
      </c>
      <c r="C177" s="2" t="s">
        <v>923</v>
      </c>
      <c r="E177" s="2" t="s">
        <v>1202</v>
      </c>
      <c r="F177" t="s">
        <v>8766</v>
      </c>
      <c r="G177" t="s">
        <v>7929</v>
      </c>
      <c r="H177" s="22" t="s">
        <v>1298</v>
      </c>
      <c r="I177" t="s">
        <v>7929</v>
      </c>
      <c r="J177" s="11" t="str">
        <f t="shared" si="36"/>
        <v>IC.RT.020311</v>
      </c>
      <c r="K177" s="2" t="s">
        <v>1192</v>
      </c>
      <c r="L177" t="str">
        <f t="shared" si="35"/>
        <v>Audible</v>
      </c>
      <c r="M177" s="12" t="str">
        <f t="shared" si="37"/>
        <v>PI.IC.RT.020311.01</v>
      </c>
      <c r="N177" s="12"/>
      <c r="O177" s="12" t="str">
        <f t="shared" si="38"/>
        <v>PH.IC.RT.020311.01</v>
      </c>
      <c r="Q177" s="12" t="str">
        <f t="shared" si="39"/>
        <v>CL.IC.RT.020311.01</v>
      </c>
    </row>
    <row r="178" spans="1:17" ht="15">
      <c r="A178" t="s">
        <v>8713</v>
      </c>
      <c r="C178" s="2" t="s">
        <v>923</v>
      </c>
      <c r="E178" s="2" t="s">
        <v>1202</v>
      </c>
      <c r="F178" t="s">
        <v>8766</v>
      </c>
      <c r="G178" t="s">
        <v>7932</v>
      </c>
      <c r="H178" s="22" t="s">
        <v>1299</v>
      </c>
      <c r="I178" t="s">
        <v>7932</v>
      </c>
      <c r="J178" s="11" t="str">
        <f t="shared" si="36"/>
        <v>IC.RT.020312</v>
      </c>
      <c r="K178" s="2" t="s">
        <v>1192</v>
      </c>
      <c r="L178" t="str">
        <f t="shared" si="35"/>
        <v>Fine</v>
      </c>
      <c r="M178" s="12" t="str">
        <f t="shared" si="37"/>
        <v>PI.IC.RT.020312.01</v>
      </c>
      <c r="N178" s="12"/>
      <c r="O178" s="12" t="str">
        <f t="shared" si="38"/>
        <v>PH.IC.RT.020312.01</v>
      </c>
      <c r="Q178" s="12" t="str">
        <f t="shared" si="39"/>
        <v>CL.IC.RT.020312.01</v>
      </c>
    </row>
    <row r="179" spans="1:17" ht="15">
      <c r="A179" t="s">
        <v>8713</v>
      </c>
      <c r="C179" s="2" t="s">
        <v>923</v>
      </c>
      <c r="E179" s="2" t="s">
        <v>1202</v>
      </c>
      <c r="F179" t="s">
        <v>8766</v>
      </c>
      <c r="G179" t="s">
        <v>7933</v>
      </c>
      <c r="H179" s="22" t="s">
        <v>1300</v>
      </c>
      <c r="I179" t="s">
        <v>7933</v>
      </c>
      <c r="J179" s="11" t="str">
        <f t="shared" si="36"/>
        <v>IC.RT.020313</v>
      </c>
      <c r="K179" s="2" t="s">
        <v>1192</v>
      </c>
      <c r="L179" t="str">
        <f t="shared" si="35"/>
        <v>Coarse</v>
      </c>
      <c r="M179" s="12" t="str">
        <f t="shared" si="37"/>
        <v>PI.IC.RT.020313.01</v>
      </c>
      <c r="N179" s="12"/>
      <c r="O179" s="12" t="str">
        <f t="shared" si="38"/>
        <v>PH.IC.RT.020313.01</v>
      </c>
      <c r="Q179" s="12" t="str">
        <f t="shared" si="39"/>
        <v>CL.IC.RT.020313.01</v>
      </c>
    </row>
    <row r="180" spans="1:17" ht="15">
      <c r="A180" t="s">
        <v>8713</v>
      </c>
      <c r="C180" s="2" t="s">
        <v>923</v>
      </c>
      <c r="E180" s="2" t="s">
        <v>1202</v>
      </c>
      <c r="F180" t="s">
        <v>8766</v>
      </c>
      <c r="G180" t="s">
        <v>7934</v>
      </c>
      <c r="H180" s="22" t="s">
        <v>1301</v>
      </c>
      <c r="I180" t="s">
        <v>7935</v>
      </c>
      <c r="J180" s="11" t="str">
        <f t="shared" si="36"/>
        <v>IC.RT.020314</v>
      </c>
      <c r="K180" s="2" t="s">
        <v>1192</v>
      </c>
      <c r="L180" t="str">
        <f t="shared" si="35"/>
        <v>Cleared by coughing</v>
      </c>
      <c r="M180" s="12" t="str">
        <f t="shared" si="37"/>
        <v>PI.IC.RT.020314.01</v>
      </c>
      <c r="N180" s="12"/>
      <c r="O180" s="12" t="str">
        <f t="shared" si="38"/>
        <v>PH.IC.RT.020314.01</v>
      </c>
      <c r="Q180" s="12" t="str">
        <f t="shared" si="39"/>
        <v>CL.IC.RT.020314.01</v>
      </c>
    </row>
    <row r="181" spans="1:17" ht="15">
      <c r="A181" t="s">
        <v>8713</v>
      </c>
      <c r="C181" s="2" t="s">
        <v>923</v>
      </c>
      <c r="E181" s="2" t="s">
        <v>1202</v>
      </c>
      <c r="F181" t="s">
        <v>8766</v>
      </c>
      <c r="G181" t="s">
        <v>7936</v>
      </c>
      <c r="H181" s="22" t="s">
        <v>1468</v>
      </c>
      <c r="I181" t="s">
        <v>7936</v>
      </c>
      <c r="J181" s="11" t="str">
        <f t="shared" si="36"/>
        <v>IC.RT.020315</v>
      </c>
      <c r="K181" s="2" t="s">
        <v>1192</v>
      </c>
      <c r="L181" t="str">
        <f t="shared" si="35"/>
        <v>Tracheal</v>
      </c>
      <c r="M181" s="12" t="str">
        <f t="shared" si="37"/>
        <v>PI.IC.RT.020315.01</v>
      </c>
      <c r="N181" s="12"/>
      <c r="O181" s="12" t="str">
        <f t="shared" si="38"/>
        <v>PH.IC.RT.020315.01</v>
      </c>
      <c r="Q181" s="12" t="str">
        <f t="shared" si="39"/>
        <v>CL.IC.RT.020315.01</v>
      </c>
    </row>
    <row r="182" spans="1:17" ht="15">
      <c r="A182" t="s">
        <v>8713</v>
      </c>
      <c r="C182" s="2" t="s">
        <v>923</v>
      </c>
      <c r="E182" s="2" t="s">
        <v>1202</v>
      </c>
      <c r="F182" t="s">
        <v>8766</v>
      </c>
      <c r="G182" t="s">
        <v>7937</v>
      </c>
      <c r="H182" s="22" t="s">
        <v>1469</v>
      </c>
      <c r="I182" t="s">
        <v>7937</v>
      </c>
      <c r="J182" s="11" t="str">
        <f t="shared" si="36"/>
        <v>IC.RT.020316</v>
      </c>
      <c r="K182" s="2" t="s">
        <v>1192</v>
      </c>
      <c r="L182" t="str">
        <f t="shared" si="35"/>
        <v>Bronchial</v>
      </c>
      <c r="M182" s="12" t="str">
        <f t="shared" si="37"/>
        <v>PI.IC.RT.020316.01</v>
      </c>
      <c r="N182" s="12"/>
      <c r="O182" s="12" t="str">
        <f t="shared" si="38"/>
        <v>PH.IC.RT.020316.01</v>
      </c>
      <c r="Q182" s="12" t="str">
        <f t="shared" si="39"/>
        <v>CL.IC.RT.020316.01</v>
      </c>
    </row>
    <row r="183" spans="1:17" ht="15">
      <c r="A183" t="s">
        <v>8713</v>
      </c>
      <c r="C183" s="2" t="s">
        <v>923</v>
      </c>
      <c r="E183" s="2" t="s">
        <v>1202</v>
      </c>
      <c r="F183" t="s">
        <v>8766</v>
      </c>
      <c r="G183" t="s">
        <v>7938</v>
      </c>
      <c r="H183" s="22" t="s">
        <v>1470</v>
      </c>
      <c r="I183" t="s">
        <v>7939</v>
      </c>
      <c r="J183" s="11" t="str">
        <f t="shared" si="36"/>
        <v>IC.RT.020317</v>
      </c>
      <c r="K183" s="2" t="s">
        <v>1192</v>
      </c>
      <c r="L183" t="str">
        <f t="shared" si="35"/>
        <v>Bronchovesicular</v>
      </c>
      <c r="M183" s="12" t="str">
        <f t="shared" si="37"/>
        <v>PI.IC.RT.020317.01</v>
      </c>
      <c r="N183" s="12"/>
      <c r="O183" s="12" t="str">
        <f t="shared" si="38"/>
        <v>PH.IC.RT.020317.01</v>
      </c>
      <c r="Q183" s="12" t="str">
        <f t="shared" si="39"/>
        <v>CL.IC.RT.020317.01</v>
      </c>
    </row>
    <row r="184" spans="1:17" ht="15">
      <c r="A184" t="s">
        <v>8713</v>
      </c>
      <c r="C184" s="2" t="s">
        <v>923</v>
      </c>
      <c r="E184" s="2" t="s">
        <v>1202</v>
      </c>
      <c r="F184" t="s">
        <v>8766</v>
      </c>
      <c r="G184" t="s">
        <v>7940</v>
      </c>
      <c r="H184" s="22" t="s">
        <v>1251</v>
      </c>
      <c r="I184" t="s">
        <v>7940</v>
      </c>
      <c r="J184" s="11" t="str">
        <f t="shared" si="36"/>
        <v>IC.RT.020318</v>
      </c>
      <c r="K184" s="2" t="s">
        <v>1192</v>
      </c>
      <c r="L184" t="str">
        <f t="shared" si="35"/>
        <v>Vesicular</v>
      </c>
      <c r="M184" s="12" t="str">
        <f t="shared" si="37"/>
        <v>PI.IC.RT.020318.01</v>
      </c>
      <c r="N184" s="12"/>
      <c r="O184" s="12" t="str">
        <f t="shared" si="38"/>
        <v>PH.IC.RT.020318.01</v>
      </c>
      <c r="Q184" s="12" t="str">
        <f t="shared" si="39"/>
        <v>CL.IC.RT.020318.01</v>
      </c>
    </row>
    <row r="185" spans="1:17" ht="15">
      <c r="A185" t="s">
        <v>8713</v>
      </c>
      <c r="C185" s="2" t="s">
        <v>923</v>
      </c>
      <c r="D185" t="s">
        <v>8168</v>
      </c>
      <c r="E185" s="2" t="s">
        <v>7070</v>
      </c>
      <c r="F185" t="s">
        <v>8926</v>
      </c>
      <c r="G185" t="s">
        <v>1639</v>
      </c>
      <c r="H185" s="22" t="s">
        <v>1396</v>
      </c>
      <c r="I185" t="s">
        <v>1639</v>
      </c>
      <c r="J185" s="11" t="str">
        <f t="shared" si="36"/>
        <v>IC.RT.020401</v>
      </c>
      <c r="K185" s="2" t="s">
        <v>1192</v>
      </c>
      <c r="L185" t="str">
        <f t="shared" si="35"/>
        <v>Clear</v>
      </c>
      <c r="M185" s="12" t="str">
        <f t="shared" si="37"/>
        <v>PI.IC.RT.020401.01</v>
      </c>
      <c r="N185" s="12"/>
      <c r="O185" s="12" t="str">
        <f t="shared" si="38"/>
        <v>PH.IC.RT.020401.01</v>
      </c>
      <c r="Q185" s="12" t="str">
        <f t="shared" si="39"/>
        <v>CL.IC.RT.020401.01</v>
      </c>
    </row>
    <row r="186" spans="1:17" ht="15">
      <c r="A186" t="s">
        <v>8713</v>
      </c>
      <c r="C186" s="2" t="s">
        <v>923</v>
      </c>
      <c r="E186" s="2" t="s">
        <v>7070</v>
      </c>
      <c r="F186" t="s">
        <v>8926</v>
      </c>
      <c r="G186" t="s">
        <v>7769</v>
      </c>
      <c r="H186" s="22" t="s">
        <v>1398</v>
      </c>
      <c r="I186" t="s">
        <v>7769</v>
      </c>
      <c r="J186" s="11" t="str">
        <f t="shared" si="36"/>
        <v>IC.RT.020402</v>
      </c>
      <c r="K186" s="2" t="s">
        <v>1192</v>
      </c>
      <c r="L186" t="str">
        <f t="shared" si="35"/>
        <v>Crackles</v>
      </c>
      <c r="M186" s="12" t="str">
        <f t="shared" si="37"/>
        <v>PI.IC.RT.020402.01</v>
      </c>
      <c r="N186" s="12"/>
      <c r="O186" s="12" t="str">
        <f t="shared" si="38"/>
        <v>PH.IC.RT.020402.01</v>
      </c>
      <c r="Q186" s="12" t="str">
        <f t="shared" si="39"/>
        <v>CL.IC.RT.020402.01</v>
      </c>
    </row>
    <row r="187" spans="1:17" ht="15">
      <c r="A187" t="s">
        <v>8713</v>
      </c>
      <c r="C187" s="2" t="s">
        <v>923</v>
      </c>
      <c r="E187" s="2" t="s">
        <v>7070</v>
      </c>
      <c r="F187" t="s">
        <v>8926</v>
      </c>
      <c r="G187" t="s">
        <v>7772</v>
      </c>
      <c r="H187" s="22" t="s">
        <v>1400</v>
      </c>
      <c r="I187" t="s">
        <v>7946</v>
      </c>
      <c r="J187" s="11" t="str">
        <f t="shared" si="36"/>
        <v>IC.RT.020403</v>
      </c>
      <c r="K187" s="2" t="s">
        <v>1192</v>
      </c>
      <c r="L187" t="str">
        <f t="shared" si="35"/>
        <v>Wheeze, Inspiratory</v>
      </c>
      <c r="M187" s="12" t="str">
        <f t="shared" si="37"/>
        <v>PI.IC.RT.020403.01</v>
      </c>
      <c r="N187" s="12"/>
      <c r="O187" s="12" t="str">
        <f t="shared" si="38"/>
        <v>PH.IC.RT.020403.01</v>
      </c>
      <c r="Q187" s="12" t="str">
        <f t="shared" si="39"/>
        <v>CL.IC.RT.020403.01</v>
      </c>
    </row>
    <row r="188" spans="1:17" ht="15">
      <c r="A188" t="s">
        <v>8713</v>
      </c>
      <c r="C188" s="2" t="s">
        <v>923</v>
      </c>
      <c r="E188" s="2" t="s">
        <v>7070</v>
      </c>
      <c r="F188" t="s">
        <v>8926</v>
      </c>
      <c r="G188" t="s">
        <v>7775</v>
      </c>
      <c r="H188" s="22" t="s">
        <v>1402</v>
      </c>
      <c r="I188" t="s">
        <v>7948</v>
      </c>
      <c r="J188" s="11" t="str">
        <f t="shared" si="36"/>
        <v>IC.RT.020404</v>
      </c>
      <c r="K188" s="2" t="s">
        <v>1192</v>
      </c>
      <c r="L188" t="str">
        <f t="shared" si="35"/>
        <v>Wheeze, Expiratory</v>
      </c>
      <c r="M188" s="12" t="str">
        <f t="shared" si="37"/>
        <v>PI.IC.RT.020404.01</v>
      </c>
      <c r="N188" s="12"/>
      <c r="O188" s="12" t="str">
        <f t="shared" si="38"/>
        <v>PH.IC.RT.020404.01</v>
      </c>
      <c r="Q188" s="12" t="str">
        <f t="shared" si="39"/>
        <v>CL.IC.RT.020404.01</v>
      </c>
    </row>
    <row r="189" spans="1:17" ht="15">
      <c r="A189" t="s">
        <v>8713</v>
      </c>
      <c r="C189" s="2" t="s">
        <v>923</v>
      </c>
      <c r="E189" s="2" t="s">
        <v>7070</v>
      </c>
      <c r="F189" t="s">
        <v>8926</v>
      </c>
      <c r="G189" t="s">
        <v>7919</v>
      </c>
      <c r="H189" s="22" t="s">
        <v>1404</v>
      </c>
      <c r="I189" t="s">
        <v>7920</v>
      </c>
      <c r="J189" s="11" t="str">
        <f t="shared" si="36"/>
        <v>IC.RT.020405</v>
      </c>
      <c r="K189" s="2" t="s">
        <v>1192</v>
      </c>
      <c r="L189" t="str">
        <f t="shared" si="35"/>
        <v>Wheeze, Inspiratory + Expiratory</v>
      </c>
      <c r="M189" s="12" t="str">
        <f t="shared" si="37"/>
        <v>PI.IC.RT.020405.01</v>
      </c>
      <c r="N189" s="12"/>
      <c r="O189" s="12" t="str">
        <f t="shared" si="38"/>
        <v>PH.IC.RT.020405.01</v>
      </c>
      <c r="Q189" s="12" t="str">
        <f t="shared" si="39"/>
        <v>CL.IC.RT.020405.01</v>
      </c>
    </row>
    <row r="190" spans="1:17" ht="15">
      <c r="A190" t="s">
        <v>8713</v>
      </c>
      <c r="C190" s="2" t="s">
        <v>923</v>
      </c>
      <c r="E190" s="2" t="s">
        <v>7070</v>
      </c>
      <c r="F190" t="s">
        <v>8926</v>
      </c>
      <c r="G190" t="s">
        <v>7923</v>
      </c>
      <c r="H190" s="22" t="s">
        <v>1406</v>
      </c>
      <c r="I190" t="s">
        <v>7923</v>
      </c>
      <c r="J190" s="11" t="str">
        <f t="shared" si="36"/>
        <v>IC.RT.020406</v>
      </c>
      <c r="K190" s="2" t="s">
        <v>1192</v>
      </c>
      <c r="L190" t="str">
        <f t="shared" si="35"/>
        <v>Stridor</v>
      </c>
      <c r="M190" s="12" t="str">
        <f t="shared" si="37"/>
        <v>PI.IC.RT.020406.01</v>
      </c>
      <c r="N190" s="12"/>
      <c r="O190" s="12" t="str">
        <f t="shared" si="38"/>
        <v>PH.IC.RT.020406.01</v>
      </c>
      <c r="Q190" s="12" t="str">
        <f t="shared" si="39"/>
        <v>CL.IC.RT.020406.01</v>
      </c>
    </row>
    <row r="191" spans="1:17" ht="15">
      <c r="A191" t="s">
        <v>8713</v>
      </c>
      <c r="C191" s="2" t="s">
        <v>923</v>
      </c>
      <c r="E191" s="2" t="s">
        <v>7070</v>
      </c>
      <c r="F191" t="s">
        <v>8926</v>
      </c>
      <c r="G191" t="s">
        <v>7924</v>
      </c>
      <c r="H191" s="22" t="s">
        <v>1419</v>
      </c>
      <c r="I191" t="s">
        <v>7924</v>
      </c>
      <c r="J191" s="11" t="str">
        <f t="shared" si="36"/>
        <v>IC.RT.020407</v>
      </c>
      <c r="K191" s="2" t="s">
        <v>1192</v>
      </c>
      <c r="L191" t="str">
        <f t="shared" si="35"/>
        <v>Rhonchi</v>
      </c>
      <c r="M191" s="12" t="str">
        <f t="shared" si="37"/>
        <v>PI.IC.RT.020407.01</v>
      </c>
      <c r="N191" s="12"/>
      <c r="O191" s="12" t="str">
        <f t="shared" si="38"/>
        <v>PH.IC.RT.020407.01</v>
      </c>
      <c r="Q191" s="12" t="str">
        <f t="shared" si="39"/>
        <v>CL.IC.RT.020407.01</v>
      </c>
    </row>
    <row r="192" spans="1:17" ht="15">
      <c r="A192" t="s">
        <v>8713</v>
      </c>
      <c r="C192" s="2" t="s">
        <v>923</v>
      </c>
      <c r="E192" s="2" t="s">
        <v>7070</v>
      </c>
      <c r="F192" t="s">
        <v>8926</v>
      </c>
      <c r="G192" t="s">
        <v>4753</v>
      </c>
      <c r="H192" s="22" t="s">
        <v>1550</v>
      </c>
      <c r="I192" t="s">
        <v>4753</v>
      </c>
      <c r="J192" s="11" t="str">
        <f t="shared" si="36"/>
        <v>IC.RT.020408</v>
      </c>
      <c r="K192" s="2" t="s">
        <v>1192</v>
      </c>
      <c r="L192" t="str">
        <f t="shared" si="35"/>
        <v>Decreased</v>
      </c>
      <c r="M192" s="12" t="str">
        <f t="shared" si="37"/>
        <v>PI.IC.RT.020408.01</v>
      </c>
      <c r="N192" s="12"/>
      <c r="O192" s="12" t="str">
        <f t="shared" si="38"/>
        <v>PH.IC.RT.020408.01</v>
      </c>
      <c r="Q192" s="12" t="str">
        <f t="shared" si="39"/>
        <v>CL.IC.RT.020408.01</v>
      </c>
    </row>
    <row r="193" spans="1:17" ht="15">
      <c r="A193" t="s">
        <v>8713</v>
      </c>
      <c r="C193" s="2" t="s">
        <v>923</v>
      </c>
      <c r="E193" s="2" t="s">
        <v>7070</v>
      </c>
      <c r="F193" t="s">
        <v>8926</v>
      </c>
      <c r="G193" t="s">
        <v>2790</v>
      </c>
      <c r="H193" s="22" t="s">
        <v>1551</v>
      </c>
      <c r="I193" t="s">
        <v>2790</v>
      </c>
      <c r="J193" s="11" t="str">
        <f t="shared" si="36"/>
        <v>IC.RT.020409</v>
      </c>
      <c r="K193" s="2" t="s">
        <v>1192</v>
      </c>
      <c r="L193" t="str">
        <f t="shared" si="35"/>
        <v>Absent</v>
      </c>
      <c r="M193" s="12" t="str">
        <f t="shared" si="37"/>
        <v>PI.IC.RT.020409.01</v>
      </c>
      <c r="N193" s="12"/>
      <c r="O193" s="12" t="str">
        <f t="shared" si="38"/>
        <v>PH.IC.RT.020409.01</v>
      </c>
      <c r="Q193" s="12" t="str">
        <f t="shared" si="39"/>
        <v>CL.IC.RT.020409.01</v>
      </c>
    </row>
    <row r="194" spans="1:17" ht="15">
      <c r="A194" t="s">
        <v>8713</v>
      </c>
      <c r="C194" s="2" t="s">
        <v>923</v>
      </c>
      <c r="E194" s="2" t="s">
        <v>7070</v>
      </c>
      <c r="F194" t="s">
        <v>8926</v>
      </c>
      <c r="G194" t="s">
        <v>7926</v>
      </c>
      <c r="H194" s="22" t="s">
        <v>1571</v>
      </c>
      <c r="I194" t="s">
        <v>7927</v>
      </c>
      <c r="J194" s="11" t="str">
        <f t="shared" si="36"/>
        <v>IC.RT.020410</v>
      </c>
      <c r="K194" s="2" t="s">
        <v>1192</v>
      </c>
      <c r="L194" t="str">
        <f t="shared" si="35"/>
        <v>Pleural friction rub</v>
      </c>
      <c r="M194" s="12" t="str">
        <f t="shared" si="37"/>
        <v>PI.IC.RT.020410.01</v>
      </c>
      <c r="N194" s="12"/>
      <c r="O194" s="12" t="str">
        <f t="shared" si="38"/>
        <v>PH.IC.RT.020410.01</v>
      </c>
      <c r="Q194" s="12" t="str">
        <f t="shared" si="39"/>
        <v>CL.IC.RT.020410.01</v>
      </c>
    </row>
    <row r="195" spans="1:17" ht="15">
      <c r="A195" t="s">
        <v>8713</v>
      </c>
      <c r="C195" s="2" t="s">
        <v>923</v>
      </c>
      <c r="E195" s="2" t="s">
        <v>7070</v>
      </c>
      <c r="F195" t="s">
        <v>8926</v>
      </c>
      <c r="G195" t="s">
        <v>7929</v>
      </c>
      <c r="H195" s="22" t="s">
        <v>1298</v>
      </c>
      <c r="I195" t="s">
        <v>7929</v>
      </c>
      <c r="J195" s="11" t="str">
        <f t="shared" si="36"/>
        <v>IC.RT.020411</v>
      </c>
      <c r="K195" s="2" t="s">
        <v>1192</v>
      </c>
      <c r="L195" t="str">
        <f t="shared" si="35"/>
        <v>Audible</v>
      </c>
      <c r="M195" s="12" t="str">
        <f t="shared" si="37"/>
        <v>PI.IC.RT.020411.01</v>
      </c>
      <c r="N195" s="12"/>
      <c r="O195" s="12" t="str">
        <f t="shared" si="38"/>
        <v>PH.IC.RT.020411.01</v>
      </c>
      <c r="Q195" s="12" t="str">
        <f t="shared" si="39"/>
        <v>CL.IC.RT.020411.01</v>
      </c>
    </row>
    <row r="196" spans="1:17" ht="15">
      <c r="A196" t="s">
        <v>8713</v>
      </c>
      <c r="C196" s="2" t="s">
        <v>923</v>
      </c>
      <c r="E196" s="2" t="s">
        <v>7070</v>
      </c>
      <c r="F196" t="s">
        <v>8926</v>
      </c>
      <c r="G196" t="s">
        <v>7932</v>
      </c>
      <c r="H196" s="22" t="s">
        <v>1299</v>
      </c>
      <c r="I196" t="s">
        <v>7932</v>
      </c>
      <c r="J196" s="11" t="str">
        <f t="shared" si="36"/>
        <v>IC.RT.020412</v>
      </c>
      <c r="K196" s="2" t="s">
        <v>1192</v>
      </c>
      <c r="L196" t="str">
        <f t="shared" si="35"/>
        <v>Fine</v>
      </c>
      <c r="M196" s="12" t="str">
        <f t="shared" si="37"/>
        <v>PI.IC.RT.020412.01</v>
      </c>
      <c r="N196" s="12"/>
      <c r="O196" s="12" t="str">
        <f t="shared" si="38"/>
        <v>PH.IC.RT.020412.01</v>
      </c>
      <c r="Q196" s="12" t="str">
        <f t="shared" si="39"/>
        <v>CL.IC.RT.020412.01</v>
      </c>
    </row>
    <row r="197" spans="1:17" ht="15">
      <c r="A197" t="s">
        <v>8713</v>
      </c>
      <c r="C197" s="2" t="s">
        <v>923</v>
      </c>
      <c r="E197" s="2" t="s">
        <v>7070</v>
      </c>
      <c r="F197" t="s">
        <v>8926</v>
      </c>
      <c r="G197" t="s">
        <v>7933</v>
      </c>
      <c r="H197" s="22" t="s">
        <v>1300</v>
      </c>
      <c r="I197" t="s">
        <v>7933</v>
      </c>
      <c r="J197" s="11" t="str">
        <f t="shared" si="36"/>
        <v>IC.RT.020413</v>
      </c>
      <c r="K197" s="2" t="s">
        <v>1192</v>
      </c>
      <c r="L197" t="str">
        <f t="shared" ref="L197:L260" si="40">G197</f>
        <v>Coarse</v>
      </c>
      <c r="M197" s="12" t="str">
        <f t="shared" si="37"/>
        <v>PI.IC.RT.020413.01</v>
      </c>
      <c r="N197" s="12"/>
      <c r="O197" s="12" t="str">
        <f t="shared" si="38"/>
        <v>PH.IC.RT.020413.01</v>
      </c>
      <c r="Q197" s="12" t="str">
        <f t="shared" si="39"/>
        <v>CL.IC.RT.020413.01</v>
      </c>
    </row>
    <row r="198" spans="1:17" ht="15">
      <c r="A198" t="s">
        <v>8713</v>
      </c>
      <c r="C198" s="2" t="s">
        <v>923</v>
      </c>
      <c r="E198" s="2" t="s">
        <v>7070</v>
      </c>
      <c r="F198" t="s">
        <v>8926</v>
      </c>
      <c r="G198" t="s">
        <v>7934</v>
      </c>
      <c r="H198" s="22" t="s">
        <v>1301</v>
      </c>
      <c r="I198" t="s">
        <v>7935</v>
      </c>
      <c r="J198" s="11" t="str">
        <f t="shared" si="36"/>
        <v>IC.RT.020414</v>
      </c>
      <c r="K198" s="2" t="s">
        <v>1192</v>
      </c>
      <c r="L198" t="str">
        <f t="shared" si="40"/>
        <v>Cleared by coughing</v>
      </c>
      <c r="M198" s="12" t="str">
        <f t="shared" si="37"/>
        <v>PI.IC.RT.020414.01</v>
      </c>
      <c r="N198" s="12"/>
      <c r="O198" s="12" t="str">
        <f t="shared" si="38"/>
        <v>PH.IC.RT.020414.01</v>
      </c>
      <c r="Q198" s="12" t="str">
        <f t="shared" si="39"/>
        <v>CL.IC.RT.020414.01</v>
      </c>
    </row>
    <row r="199" spans="1:17" ht="15">
      <c r="A199" t="s">
        <v>8713</v>
      </c>
      <c r="C199" s="2" t="s">
        <v>923</v>
      </c>
      <c r="E199" s="2" t="s">
        <v>7070</v>
      </c>
      <c r="F199" t="s">
        <v>8926</v>
      </c>
      <c r="G199" t="s">
        <v>7936</v>
      </c>
      <c r="H199" s="22" t="s">
        <v>1468</v>
      </c>
      <c r="I199" t="s">
        <v>7936</v>
      </c>
      <c r="J199" s="11" t="str">
        <f t="shared" si="36"/>
        <v>IC.RT.020415</v>
      </c>
      <c r="K199" s="2" t="s">
        <v>1192</v>
      </c>
      <c r="L199" t="str">
        <f t="shared" si="40"/>
        <v>Tracheal</v>
      </c>
      <c r="M199" s="12" t="str">
        <f t="shared" si="37"/>
        <v>PI.IC.RT.020415.01</v>
      </c>
      <c r="N199" s="12"/>
      <c r="O199" s="12" t="str">
        <f t="shared" si="38"/>
        <v>PH.IC.RT.020415.01</v>
      </c>
      <c r="Q199" s="12" t="str">
        <f t="shared" si="39"/>
        <v>CL.IC.RT.020415.01</v>
      </c>
    </row>
    <row r="200" spans="1:17" ht="15">
      <c r="A200" t="s">
        <v>8713</v>
      </c>
      <c r="C200" s="2" t="s">
        <v>923</v>
      </c>
      <c r="E200" s="2" t="s">
        <v>7070</v>
      </c>
      <c r="F200" t="s">
        <v>8926</v>
      </c>
      <c r="G200" t="s">
        <v>7937</v>
      </c>
      <c r="H200" s="22" t="s">
        <v>1469</v>
      </c>
      <c r="I200" t="s">
        <v>7937</v>
      </c>
      <c r="J200" s="11" t="str">
        <f t="shared" si="36"/>
        <v>IC.RT.020416</v>
      </c>
      <c r="K200" s="2" t="s">
        <v>1192</v>
      </c>
      <c r="L200" t="str">
        <f t="shared" si="40"/>
        <v>Bronchial</v>
      </c>
      <c r="M200" s="12" t="str">
        <f t="shared" si="37"/>
        <v>PI.IC.RT.020416.01</v>
      </c>
      <c r="N200" s="12"/>
      <c r="O200" s="12" t="str">
        <f t="shared" si="38"/>
        <v>PH.IC.RT.020416.01</v>
      </c>
      <c r="Q200" s="12" t="str">
        <f t="shared" si="39"/>
        <v>CL.IC.RT.020416.01</v>
      </c>
    </row>
    <row r="201" spans="1:17" ht="15">
      <c r="A201" t="s">
        <v>8713</v>
      </c>
      <c r="C201" s="2" t="s">
        <v>923</v>
      </c>
      <c r="E201" s="2" t="s">
        <v>7070</v>
      </c>
      <c r="F201" t="s">
        <v>8926</v>
      </c>
      <c r="G201" t="s">
        <v>7938</v>
      </c>
      <c r="H201" s="22" t="s">
        <v>1470</v>
      </c>
      <c r="I201" t="s">
        <v>7939</v>
      </c>
      <c r="J201" s="11" t="str">
        <f t="shared" si="36"/>
        <v>IC.RT.020417</v>
      </c>
      <c r="K201" s="2" t="s">
        <v>1192</v>
      </c>
      <c r="L201" t="str">
        <f t="shared" si="40"/>
        <v>Bronchovesicular</v>
      </c>
      <c r="M201" s="12" t="str">
        <f t="shared" si="37"/>
        <v>PI.IC.RT.020417.01</v>
      </c>
      <c r="N201" s="12"/>
      <c r="O201" s="12" t="str">
        <f t="shared" si="38"/>
        <v>PH.IC.RT.020417.01</v>
      </c>
      <c r="Q201" s="12" t="str">
        <f t="shared" si="39"/>
        <v>CL.IC.RT.020417.01</v>
      </c>
    </row>
    <row r="202" spans="1:17" ht="15">
      <c r="A202" t="s">
        <v>8713</v>
      </c>
      <c r="C202" s="2" t="s">
        <v>923</v>
      </c>
      <c r="E202" s="2" t="s">
        <v>7070</v>
      </c>
      <c r="F202" t="s">
        <v>8926</v>
      </c>
      <c r="G202" t="s">
        <v>7940</v>
      </c>
      <c r="H202" s="22" t="s">
        <v>1251</v>
      </c>
      <c r="I202" t="s">
        <v>7940</v>
      </c>
      <c r="J202" s="11" t="str">
        <f t="shared" si="36"/>
        <v>IC.RT.020418</v>
      </c>
      <c r="K202" s="2" t="s">
        <v>1192</v>
      </c>
      <c r="L202" t="str">
        <f t="shared" si="40"/>
        <v>Vesicular</v>
      </c>
      <c r="M202" s="12" t="str">
        <f t="shared" si="37"/>
        <v>PI.IC.RT.020418.01</v>
      </c>
      <c r="N202" s="12"/>
      <c r="O202" s="12" t="str">
        <f t="shared" si="38"/>
        <v>PH.IC.RT.020418.01</v>
      </c>
      <c r="Q202" s="12" t="str">
        <f t="shared" si="39"/>
        <v>CL.IC.RT.020418.01</v>
      </c>
    </row>
    <row r="203" spans="1:17" ht="15">
      <c r="A203" t="s">
        <v>8713</v>
      </c>
      <c r="C203" s="2" t="s">
        <v>923</v>
      </c>
      <c r="D203" t="s">
        <v>8010</v>
      </c>
      <c r="E203" s="2" t="s">
        <v>7071</v>
      </c>
      <c r="F203" t="s">
        <v>8927</v>
      </c>
      <c r="G203" t="s">
        <v>1639</v>
      </c>
      <c r="H203" s="22" t="s">
        <v>1396</v>
      </c>
      <c r="I203" t="s">
        <v>1639</v>
      </c>
      <c r="J203" s="11" t="str">
        <f t="shared" si="36"/>
        <v>IC.RT.020501</v>
      </c>
      <c r="K203" s="2" t="s">
        <v>1192</v>
      </c>
      <c r="L203" t="str">
        <f t="shared" si="40"/>
        <v>Clear</v>
      </c>
      <c r="M203" s="12" t="str">
        <f t="shared" si="37"/>
        <v>PI.IC.RT.020501.01</v>
      </c>
      <c r="N203" s="12"/>
      <c r="O203" s="12" t="str">
        <f t="shared" si="38"/>
        <v>PH.IC.RT.020501.01</v>
      </c>
      <c r="Q203" s="12" t="str">
        <f t="shared" si="39"/>
        <v>CL.IC.RT.020501.01</v>
      </c>
    </row>
    <row r="204" spans="1:17" ht="15">
      <c r="A204" t="s">
        <v>8713</v>
      </c>
      <c r="C204" s="2" t="s">
        <v>923</v>
      </c>
      <c r="E204" s="2" t="s">
        <v>7071</v>
      </c>
      <c r="F204" t="s">
        <v>8927</v>
      </c>
      <c r="G204" t="s">
        <v>7769</v>
      </c>
      <c r="H204" s="22" t="s">
        <v>1398</v>
      </c>
      <c r="I204" t="s">
        <v>7769</v>
      </c>
      <c r="J204" s="11" t="str">
        <f t="shared" si="36"/>
        <v>IC.RT.020502</v>
      </c>
      <c r="K204" s="2" t="s">
        <v>1192</v>
      </c>
      <c r="L204" t="str">
        <f t="shared" si="40"/>
        <v>Crackles</v>
      </c>
      <c r="M204" s="12" t="str">
        <f t="shared" si="37"/>
        <v>PI.IC.RT.020502.01</v>
      </c>
      <c r="N204" s="12"/>
      <c r="O204" s="12" t="str">
        <f t="shared" si="38"/>
        <v>PH.IC.RT.020502.01</v>
      </c>
      <c r="Q204" s="12" t="str">
        <f t="shared" si="39"/>
        <v>CL.IC.RT.020502.01</v>
      </c>
    </row>
    <row r="205" spans="1:17" ht="15">
      <c r="A205" t="s">
        <v>8713</v>
      </c>
      <c r="C205" s="2" t="s">
        <v>923</v>
      </c>
      <c r="E205" s="2" t="s">
        <v>7071</v>
      </c>
      <c r="F205" t="s">
        <v>8927</v>
      </c>
      <c r="G205" t="s">
        <v>7772</v>
      </c>
      <c r="H205" s="22" t="s">
        <v>1400</v>
      </c>
      <c r="I205" t="s">
        <v>7946</v>
      </c>
      <c r="J205" s="11" t="str">
        <f t="shared" si="36"/>
        <v>IC.RT.020503</v>
      </c>
      <c r="K205" s="2" t="s">
        <v>1192</v>
      </c>
      <c r="L205" t="str">
        <f t="shared" si="40"/>
        <v>Wheeze, Inspiratory</v>
      </c>
      <c r="M205" s="12" t="str">
        <f t="shared" si="37"/>
        <v>PI.IC.RT.020503.01</v>
      </c>
      <c r="N205" s="12"/>
      <c r="O205" s="12" t="str">
        <f t="shared" si="38"/>
        <v>PH.IC.RT.020503.01</v>
      </c>
      <c r="Q205" s="12" t="str">
        <f t="shared" si="39"/>
        <v>CL.IC.RT.020503.01</v>
      </c>
    </row>
    <row r="206" spans="1:17" ht="15">
      <c r="A206" t="s">
        <v>8713</v>
      </c>
      <c r="C206" s="2" t="s">
        <v>923</v>
      </c>
      <c r="E206" s="2" t="s">
        <v>7071</v>
      </c>
      <c r="F206" t="s">
        <v>8927</v>
      </c>
      <c r="G206" t="s">
        <v>7775</v>
      </c>
      <c r="H206" s="22" t="s">
        <v>1402</v>
      </c>
      <c r="I206" t="s">
        <v>7948</v>
      </c>
      <c r="J206" s="11" t="str">
        <f t="shared" si="36"/>
        <v>IC.RT.020504</v>
      </c>
      <c r="K206" s="2" t="s">
        <v>1192</v>
      </c>
      <c r="L206" t="str">
        <f t="shared" si="40"/>
        <v>Wheeze, Expiratory</v>
      </c>
      <c r="M206" s="12" t="str">
        <f t="shared" si="37"/>
        <v>PI.IC.RT.020504.01</v>
      </c>
      <c r="N206" s="12"/>
      <c r="O206" s="12" t="str">
        <f t="shared" si="38"/>
        <v>PH.IC.RT.020504.01</v>
      </c>
      <c r="Q206" s="12" t="str">
        <f t="shared" si="39"/>
        <v>CL.IC.RT.020504.01</v>
      </c>
    </row>
    <row r="207" spans="1:17" ht="15">
      <c r="A207" t="s">
        <v>8713</v>
      </c>
      <c r="C207" s="2" t="s">
        <v>923</v>
      </c>
      <c r="E207" s="2" t="s">
        <v>7071</v>
      </c>
      <c r="F207" t="s">
        <v>8927</v>
      </c>
      <c r="G207" t="s">
        <v>7919</v>
      </c>
      <c r="H207" s="22" t="s">
        <v>1404</v>
      </c>
      <c r="I207" t="s">
        <v>7920</v>
      </c>
      <c r="J207" s="11" t="str">
        <f t="shared" si="36"/>
        <v>IC.RT.020505</v>
      </c>
      <c r="K207" s="2" t="s">
        <v>1192</v>
      </c>
      <c r="L207" t="str">
        <f t="shared" si="40"/>
        <v>Wheeze, Inspiratory + Expiratory</v>
      </c>
      <c r="M207" s="12" t="str">
        <f t="shared" si="37"/>
        <v>PI.IC.RT.020505.01</v>
      </c>
      <c r="N207" s="12"/>
      <c r="O207" s="12" t="str">
        <f t="shared" si="38"/>
        <v>PH.IC.RT.020505.01</v>
      </c>
      <c r="Q207" s="12" t="str">
        <f t="shared" si="39"/>
        <v>CL.IC.RT.020505.01</v>
      </c>
    </row>
    <row r="208" spans="1:17" ht="15">
      <c r="A208" t="s">
        <v>8713</v>
      </c>
      <c r="C208" s="2" t="s">
        <v>923</v>
      </c>
      <c r="E208" s="2" t="s">
        <v>7071</v>
      </c>
      <c r="F208" t="s">
        <v>8927</v>
      </c>
      <c r="G208" t="s">
        <v>7923</v>
      </c>
      <c r="H208" s="22" t="s">
        <v>1406</v>
      </c>
      <c r="I208" t="s">
        <v>7923</v>
      </c>
      <c r="J208" s="11" t="str">
        <f t="shared" si="36"/>
        <v>IC.RT.020506</v>
      </c>
      <c r="K208" s="2" t="s">
        <v>1192</v>
      </c>
      <c r="L208" t="str">
        <f t="shared" si="40"/>
        <v>Stridor</v>
      </c>
      <c r="M208" s="12" t="str">
        <f t="shared" si="37"/>
        <v>PI.IC.RT.020506.01</v>
      </c>
      <c r="N208" s="12"/>
      <c r="O208" s="12" t="str">
        <f t="shared" si="38"/>
        <v>PH.IC.RT.020506.01</v>
      </c>
      <c r="Q208" s="12" t="str">
        <f t="shared" si="39"/>
        <v>CL.IC.RT.020506.01</v>
      </c>
    </row>
    <row r="209" spans="1:17" ht="15">
      <c r="A209" t="s">
        <v>8713</v>
      </c>
      <c r="C209" s="2" t="s">
        <v>923</v>
      </c>
      <c r="E209" s="2" t="s">
        <v>7071</v>
      </c>
      <c r="F209" t="s">
        <v>8927</v>
      </c>
      <c r="G209" t="s">
        <v>7924</v>
      </c>
      <c r="H209" s="22" t="s">
        <v>1419</v>
      </c>
      <c r="I209" t="s">
        <v>7924</v>
      </c>
      <c r="J209" s="11" t="str">
        <f t="shared" si="36"/>
        <v>IC.RT.020507</v>
      </c>
      <c r="K209" s="2" t="s">
        <v>1192</v>
      </c>
      <c r="L209" t="str">
        <f t="shared" si="40"/>
        <v>Rhonchi</v>
      </c>
      <c r="M209" s="12" t="str">
        <f t="shared" si="37"/>
        <v>PI.IC.RT.020507.01</v>
      </c>
      <c r="N209" s="12"/>
      <c r="O209" s="12" t="str">
        <f t="shared" si="38"/>
        <v>PH.IC.RT.020507.01</v>
      </c>
      <c r="Q209" s="12" t="str">
        <f t="shared" si="39"/>
        <v>CL.IC.RT.020507.01</v>
      </c>
    </row>
    <row r="210" spans="1:17" ht="15">
      <c r="A210" t="s">
        <v>8713</v>
      </c>
      <c r="C210" s="2" t="s">
        <v>923</v>
      </c>
      <c r="E210" s="2" t="s">
        <v>7071</v>
      </c>
      <c r="F210" t="s">
        <v>8927</v>
      </c>
      <c r="G210" t="s">
        <v>4753</v>
      </c>
      <c r="H210" s="22" t="s">
        <v>1550</v>
      </c>
      <c r="I210" t="s">
        <v>4753</v>
      </c>
      <c r="J210" s="11" t="str">
        <f t="shared" si="36"/>
        <v>IC.RT.020508</v>
      </c>
      <c r="K210" s="2" t="s">
        <v>1192</v>
      </c>
      <c r="L210" t="str">
        <f t="shared" si="40"/>
        <v>Decreased</v>
      </c>
      <c r="M210" s="12" t="str">
        <f t="shared" si="37"/>
        <v>PI.IC.RT.020508.01</v>
      </c>
      <c r="N210" s="12"/>
      <c r="O210" s="12" t="str">
        <f t="shared" si="38"/>
        <v>PH.IC.RT.020508.01</v>
      </c>
      <c r="Q210" s="12" t="str">
        <f t="shared" si="39"/>
        <v>CL.IC.RT.020508.01</v>
      </c>
    </row>
    <row r="211" spans="1:17" ht="15">
      <c r="A211" t="s">
        <v>8713</v>
      </c>
      <c r="C211" s="2" t="s">
        <v>923</v>
      </c>
      <c r="E211" s="2" t="s">
        <v>7071</v>
      </c>
      <c r="F211" t="s">
        <v>8927</v>
      </c>
      <c r="G211" t="s">
        <v>2790</v>
      </c>
      <c r="H211" s="22" t="s">
        <v>1551</v>
      </c>
      <c r="I211" t="s">
        <v>2790</v>
      </c>
      <c r="J211" s="11" t="str">
        <f t="shared" si="36"/>
        <v>IC.RT.020509</v>
      </c>
      <c r="K211" s="2" t="s">
        <v>1192</v>
      </c>
      <c r="L211" t="str">
        <f t="shared" si="40"/>
        <v>Absent</v>
      </c>
      <c r="M211" s="12" t="str">
        <f t="shared" si="37"/>
        <v>PI.IC.RT.020509.01</v>
      </c>
      <c r="N211" s="12"/>
      <c r="O211" s="12" t="str">
        <f t="shared" si="38"/>
        <v>PH.IC.RT.020509.01</v>
      </c>
      <c r="Q211" s="12" t="str">
        <f t="shared" si="39"/>
        <v>CL.IC.RT.020509.01</v>
      </c>
    </row>
    <row r="212" spans="1:17" ht="15">
      <c r="A212" t="s">
        <v>8713</v>
      </c>
      <c r="C212" s="2" t="s">
        <v>923</v>
      </c>
      <c r="E212" s="2" t="s">
        <v>7071</v>
      </c>
      <c r="F212" t="s">
        <v>8927</v>
      </c>
      <c r="G212" t="s">
        <v>7926</v>
      </c>
      <c r="H212" s="22" t="s">
        <v>1571</v>
      </c>
      <c r="I212" t="s">
        <v>7927</v>
      </c>
      <c r="J212" s="11" t="str">
        <f t="shared" si="36"/>
        <v>IC.RT.020510</v>
      </c>
      <c r="K212" s="2" t="s">
        <v>1192</v>
      </c>
      <c r="L212" t="str">
        <f t="shared" si="40"/>
        <v>Pleural friction rub</v>
      </c>
      <c r="M212" s="12" t="str">
        <f t="shared" si="37"/>
        <v>PI.IC.RT.020510.01</v>
      </c>
      <c r="N212" s="12"/>
      <c r="O212" s="12" t="str">
        <f t="shared" si="38"/>
        <v>PH.IC.RT.020510.01</v>
      </c>
      <c r="Q212" s="12" t="str">
        <f t="shared" si="39"/>
        <v>CL.IC.RT.020510.01</v>
      </c>
    </row>
    <row r="213" spans="1:17" ht="15">
      <c r="A213" t="s">
        <v>8713</v>
      </c>
      <c r="C213" s="2" t="s">
        <v>923</v>
      </c>
      <c r="E213" s="2" t="s">
        <v>7071</v>
      </c>
      <c r="F213" t="s">
        <v>8927</v>
      </c>
      <c r="G213" t="s">
        <v>7929</v>
      </c>
      <c r="H213" s="22" t="s">
        <v>1298</v>
      </c>
      <c r="I213" t="s">
        <v>7929</v>
      </c>
      <c r="J213" s="11" t="str">
        <f t="shared" si="36"/>
        <v>IC.RT.020511</v>
      </c>
      <c r="K213" s="2" t="s">
        <v>1192</v>
      </c>
      <c r="L213" t="str">
        <f t="shared" si="40"/>
        <v>Audible</v>
      </c>
      <c r="M213" s="12" t="str">
        <f t="shared" si="37"/>
        <v>PI.IC.RT.020511.01</v>
      </c>
      <c r="N213" s="12"/>
      <c r="O213" s="12" t="str">
        <f t="shared" si="38"/>
        <v>PH.IC.RT.020511.01</v>
      </c>
      <c r="Q213" s="12" t="str">
        <f t="shared" si="39"/>
        <v>CL.IC.RT.020511.01</v>
      </c>
    </row>
    <row r="214" spans="1:17" ht="15">
      <c r="A214" t="s">
        <v>8713</v>
      </c>
      <c r="C214" s="2" t="s">
        <v>923</v>
      </c>
      <c r="E214" s="2" t="s">
        <v>7071</v>
      </c>
      <c r="F214" t="s">
        <v>8927</v>
      </c>
      <c r="G214" t="s">
        <v>7932</v>
      </c>
      <c r="H214" s="22" t="s">
        <v>1299</v>
      </c>
      <c r="I214" t="s">
        <v>7932</v>
      </c>
      <c r="J214" s="11" t="str">
        <f t="shared" si="36"/>
        <v>IC.RT.020512</v>
      </c>
      <c r="K214" s="2" t="s">
        <v>1192</v>
      </c>
      <c r="L214" t="str">
        <f t="shared" si="40"/>
        <v>Fine</v>
      </c>
      <c r="M214" s="12" t="str">
        <f t="shared" si="37"/>
        <v>PI.IC.RT.020512.01</v>
      </c>
      <c r="N214" s="12"/>
      <c r="O214" s="12" t="str">
        <f t="shared" si="38"/>
        <v>PH.IC.RT.020512.01</v>
      </c>
      <c r="Q214" s="12" t="str">
        <f t="shared" si="39"/>
        <v>CL.IC.RT.020512.01</v>
      </c>
    </row>
    <row r="215" spans="1:17" ht="15">
      <c r="A215" t="s">
        <v>8713</v>
      </c>
      <c r="C215" s="2" t="s">
        <v>923</v>
      </c>
      <c r="E215" s="2" t="s">
        <v>7071</v>
      </c>
      <c r="F215" t="s">
        <v>8927</v>
      </c>
      <c r="G215" t="s">
        <v>7933</v>
      </c>
      <c r="H215" s="22" t="s">
        <v>1300</v>
      </c>
      <c r="I215" t="s">
        <v>7933</v>
      </c>
      <c r="J215" s="11" t="str">
        <f t="shared" si="36"/>
        <v>IC.RT.020513</v>
      </c>
      <c r="K215" s="2" t="s">
        <v>1192</v>
      </c>
      <c r="L215" t="str">
        <f t="shared" si="40"/>
        <v>Coarse</v>
      </c>
      <c r="M215" s="12" t="str">
        <f t="shared" si="37"/>
        <v>PI.IC.RT.020513.01</v>
      </c>
      <c r="N215" s="12"/>
      <c r="O215" s="12" t="str">
        <f t="shared" si="38"/>
        <v>PH.IC.RT.020513.01</v>
      </c>
      <c r="Q215" s="12" t="str">
        <f t="shared" si="39"/>
        <v>CL.IC.RT.020513.01</v>
      </c>
    </row>
    <row r="216" spans="1:17" ht="15">
      <c r="A216" t="s">
        <v>8713</v>
      </c>
      <c r="C216" s="2" t="s">
        <v>923</v>
      </c>
      <c r="E216" s="2" t="s">
        <v>7071</v>
      </c>
      <c r="F216" t="s">
        <v>8927</v>
      </c>
      <c r="G216" t="s">
        <v>7934</v>
      </c>
      <c r="H216" s="22" t="s">
        <v>1301</v>
      </c>
      <c r="I216" t="s">
        <v>7935</v>
      </c>
      <c r="J216" s="11" t="str">
        <f t="shared" si="36"/>
        <v>IC.RT.020514</v>
      </c>
      <c r="K216" s="2" t="s">
        <v>1192</v>
      </c>
      <c r="L216" t="str">
        <f t="shared" si="40"/>
        <v>Cleared by coughing</v>
      </c>
      <c r="M216" s="12" t="str">
        <f t="shared" si="37"/>
        <v>PI.IC.RT.020514.01</v>
      </c>
      <c r="N216" s="12"/>
      <c r="O216" s="12" t="str">
        <f t="shared" si="38"/>
        <v>PH.IC.RT.020514.01</v>
      </c>
      <c r="Q216" s="12" t="str">
        <f t="shared" si="39"/>
        <v>CL.IC.RT.020514.01</v>
      </c>
    </row>
    <row r="217" spans="1:17" ht="15">
      <c r="A217" t="s">
        <v>8713</v>
      </c>
      <c r="C217" s="2" t="s">
        <v>923</v>
      </c>
      <c r="E217" s="2" t="s">
        <v>7071</v>
      </c>
      <c r="F217" t="s">
        <v>8927</v>
      </c>
      <c r="G217" t="s">
        <v>7936</v>
      </c>
      <c r="H217" s="22" t="s">
        <v>1468</v>
      </c>
      <c r="I217" t="s">
        <v>7936</v>
      </c>
      <c r="J217" s="11" t="str">
        <f t="shared" si="36"/>
        <v>IC.RT.020515</v>
      </c>
      <c r="K217" s="2" t="s">
        <v>1192</v>
      </c>
      <c r="L217" t="str">
        <f t="shared" si="40"/>
        <v>Tracheal</v>
      </c>
      <c r="M217" s="12" t="str">
        <f t="shared" si="37"/>
        <v>PI.IC.RT.020515.01</v>
      </c>
      <c r="N217" s="12"/>
      <c r="O217" s="12" t="str">
        <f t="shared" si="38"/>
        <v>PH.IC.RT.020515.01</v>
      </c>
      <c r="Q217" s="12" t="str">
        <f t="shared" si="39"/>
        <v>CL.IC.RT.020515.01</v>
      </c>
    </row>
    <row r="218" spans="1:17" ht="15">
      <c r="A218" t="s">
        <v>8713</v>
      </c>
      <c r="C218" s="2" t="s">
        <v>923</v>
      </c>
      <c r="E218" s="2" t="s">
        <v>7071</v>
      </c>
      <c r="F218" t="s">
        <v>8927</v>
      </c>
      <c r="G218" t="s">
        <v>7937</v>
      </c>
      <c r="H218" s="22" t="s">
        <v>1469</v>
      </c>
      <c r="I218" t="s">
        <v>7937</v>
      </c>
      <c r="J218" s="11" t="str">
        <f t="shared" si="36"/>
        <v>IC.RT.020516</v>
      </c>
      <c r="K218" s="2" t="s">
        <v>1192</v>
      </c>
      <c r="L218" t="str">
        <f t="shared" si="40"/>
        <v>Bronchial</v>
      </c>
      <c r="M218" s="12" t="str">
        <f t="shared" si="37"/>
        <v>PI.IC.RT.020516.01</v>
      </c>
      <c r="N218" s="12"/>
      <c r="O218" s="12" t="str">
        <f t="shared" si="38"/>
        <v>PH.IC.RT.020516.01</v>
      </c>
      <c r="Q218" s="12" t="str">
        <f t="shared" si="39"/>
        <v>CL.IC.RT.020516.01</v>
      </c>
    </row>
    <row r="219" spans="1:17" ht="15">
      <c r="A219" t="s">
        <v>8713</v>
      </c>
      <c r="C219" s="2" t="s">
        <v>923</v>
      </c>
      <c r="E219" s="2" t="s">
        <v>7071</v>
      </c>
      <c r="F219" t="s">
        <v>8927</v>
      </c>
      <c r="G219" t="s">
        <v>7938</v>
      </c>
      <c r="H219" s="22" t="s">
        <v>1470</v>
      </c>
      <c r="I219" t="s">
        <v>7939</v>
      </c>
      <c r="J219" s="11" t="str">
        <f t="shared" si="36"/>
        <v>IC.RT.020517</v>
      </c>
      <c r="K219" s="2" t="s">
        <v>1192</v>
      </c>
      <c r="L219" t="str">
        <f t="shared" si="40"/>
        <v>Bronchovesicular</v>
      </c>
      <c r="M219" s="12" t="str">
        <f t="shared" si="37"/>
        <v>PI.IC.RT.020517.01</v>
      </c>
      <c r="N219" s="12"/>
      <c r="O219" s="12" t="str">
        <f t="shared" si="38"/>
        <v>PH.IC.RT.020517.01</v>
      </c>
      <c r="Q219" s="12" t="str">
        <f t="shared" si="39"/>
        <v>CL.IC.RT.020517.01</v>
      </c>
    </row>
    <row r="220" spans="1:17" ht="15">
      <c r="A220" t="s">
        <v>8713</v>
      </c>
      <c r="C220" s="2" t="s">
        <v>923</v>
      </c>
      <c r="E220" s="2" t="s">
        <v>7071</v>
      </c>
      <c r="F220" t="s">
        <v>8927</v>
      </c>
      <c r="G220" t="s">
        <v>7940</v>
      </c>
      <c r="H220" s="22" t="s">
        <v>1251</v>
      </c>
      <c r="I220" t="s">
        <v>7940</v>
      </c>
      <c r="J220" s="11" t="str">
        <f t="shared" si="36"/>
        <v>IC.RT.020518</v>
      </c>
      <c r="K220" s="2" t="s">
        <v>1192</v>
      </c>
      <c r="L220" t="str">
        <f t="shared" si="40"/>
        <v>Vesicular</v>
      </c>
      <c r="M220" s="12" t="str">
        <f t="shared" si="37"/>
        <v>PI.IC.RT.020518.01</v>
      </c>
      <c r="N220" s="12"/>
      <c r="O220" s="12" t="str">
        <f t="shared" si="38"/>
        <v>PH.IC.RT.020518.01</v>
      </c>
      <c r="Q220" s="12" t="str">
        <f t="shared" si="39"/>
        <v>CL.IC.RT.020518.01</v>
      </c>
    </row>
    <row r="221" spans="1:17" ht="15">
      <c r="A221" t="s">
        <v>8713</v>
      </c>
      <c r="B221" t="s">
        <v>8928</v>
      </c>
      <c r="C221" s="2" t="s">
        <v>1202</v>
      </c>
      <c r="D221" t="s">
        <v>8929</v>
      </c>
      <c r="E221" s="2" t="s">
        <v>1192</v>
      </c>
      <c r="F221" t="s">
        <v>8924</v>
      </c>
      <c r="G221" t="s">
        <v>1557</v>
      </c>
      <c r="H221" s="22" t="s">
        <v>1396</v>
      </c>
      <c r="I221" t="s">
        <v>1557</v>
      </c>
      <c r="J221" s="11" t="str">
        <f t="shared" si="36"/>
        <v>IC.RT.030101</v>
      </c>
      <c r="K221" s="2" t="s">
        <v>1192</v>
      </c>
      <c r="L221" t="str">
        <f t="shared" si="40"/>
        <v>Normal</v>
      </c>
      <c r="M221" s="12" t="str">
        <f t="shared" si="37"/>
        <v>PI.IC.RT.030101.01</v>
      </c>
      <c r="N221" s="12"/>
      <c r="O221" s="12" t="str">
        <f t="shared" si="38"/>
        <v>PH.IC.RT.030101.01</v>
      </c>
      <c r="Q221" s="12" t="str">
        <f t="shared" si="39"/>
        <v>CL.IC.RT.030101.01</v>
      </c>
    </row>
    <row r="222" spans="1:17" ht="15">
      <c r="A222" t="s">
        <v>8713</v>
      </c>
      <c r="C222" s="2" t="s">
        <v>1202</v>
      </c>
      <c r="E222" s="2" t="s">
        <v>1192</v>
      </c>
      <c r="F222" t="s">
        <v>8924</v>
      </c>
      <c r="G222" t="s">
        <v>7856</v>
      </c>
      <c r="H222" s="22" t="s">
        <v>1398</v>
      </c>
      <c r="I222" t="s">
        <v>7856</v>
      </c>
      <c r="J222" s="11" t="str">
        <f t="shared" si="36"/>
        <v>IC.RT.030102</v>
      </c>
      <c r="K222" s="2" t="s">
        <v>1192</v>
      </c>
      <c r="L222" t="str">
        <f t="shared" si="40"/>
        <v>Symmetrical</v>
      </c>
      <c r="M222" s="12" t="str">
        <f t="shared" si="37"/>
        <v>PI.IC.RT.030102.01</v>
      </c>
      <c r="N222" s="12"/>
      <c r="O222" s="12" t="str">
        <f t="shared" si="38"/>
        <v>PH.IC.RT.030102.01</v>
      </c>
      <c r="Q222" s="12" t="str">
        <f t="shared" si="39"/>
        <v>CL.IC.RT.030102.01</v>
      </c>
    </row>
    <row r="223" spans="1:17" ht="15">
      <c r="A223" t="s">
        <v>8713</v>
      </c>
      <c r="C223" s="2" t="s">
        <v>1202</v>
      </c>
      <c r="E223" s="2" t="s">
        <v>1192</v>
      </c>
      <c r="F223" t="s">
        <v>8924</v>
      </c>
      <c r="G223" t="s">
        <v>97</v>
      </c>
      <c r="H223" s="22" t="s">
        <v>1400</v>
      </c>
      <c r="I223" t="s">
        <v>7857</v>
      </c>
      <c r="J223" s="11" t="str">
        <f t="shared" si="36"/>
        <v>IC.RT.030103</v>
      </c>
      <c r="K223" s="2" t="s">
        <v>1192</v>
      </c>
      <c r="L223" t="str">
        <f t="shared" si="40"/>
        <v>Asymmetrical</v>
      </c>
      <c r="M223" s="12" t="str">
        <f t="shared" si="37"/>
        <v>PI.IC.RT.030103.01</v>
      </c>
      <c r="N223" s="12"/>
      <c r="O223" s="12" t="str">
        <f t="shared" si="38"/>
        <v>PH.IC.RT.030103.01</v>
      </c>
      <c r="Q223" s="12" t="str">
        <f t="shared" si="39"/>
        <v>CL.IC.RT.030103.01</v>
      </c>
    </row>
    <row r="224" spans="1:17" ht="15">
      <c r="A224" t="s">
        <v>8713</v>
      </c>
      <c r="C224" s="2" t="s">
        <v>1202</v>
      </c>
      <c r="E224" s="2" t="s">
        <v>1192</v>
      </c>
      <c r="F224" t="s">
        <v>8924</v>
      </c>
      <c r="G224" t="s">
        <v>7858</v>
      </c>
      <c r="H224" s="22" t="s">
        <v>1402</v>
      </c>
      <c r="I224" t="s">
        <v>7858</v>
      </c>
      <c r="J224" s="11" t="str">
        <f t="shared" si="36"/>
        <v>IC.RT.030104</v>
      </c>
      <c r="K224" s="2" t="s">
        <v>1192</v>
      </c>
      <c r="L224" t="str">
        <f t="shared" si="40"/>
        <v>Barrel</v>
      </c>
      <c r="M224" s="12" t="str">
        <f t="shared" si="37"/>
        <v>PI.IC.RT.030104.01</v>
      </c>
      <c r="N224" s="12"/>
      <c r="O224" s="12" t="str">
        <f t="shared" si="38"/>
        <v>PH.IC.RT.030104.01</v>
      </c>
      <c r="Q224" s="12" t="str">
        <f t="shared" si="39"/>
        <v>CL.IC.RT.030104.01</v>
      </c>
    </row>
    <row r="225" spans="1:17" ht="15">
      <c r="A225" t="s">
        <v>8713</v>
      </c>
      <c r="C225" s="2" t="s">
        <v>1202</v>
      </c>
      <c r="E225" s="2" t="s">
        <v>1192</v>
      </c>
      <c r="F225" t="s">
        <v>8924</v>
      </c>
      <c r="G225" t="s">
        <v>7860</v>
      </c>
      <c r="H225" s="22" t="s">
        <v>1404</v>
      </c>
      <c r="I225" t="s">
        <v>7860</v>
      </c>
      <c r="J225" s="11" t="str">
        <f t="shared" si="36"/>
        <v>IC.RT.030105</v>
      </c>
      <c r="K225" s="2" t="s">
        <v>1192</v>
      </c>
      <c r="L225" t="str">
        <f t="shared" si="40"/>
        <v>Scoliosis</v>
      </c>
      <c r="M225" s="12" t="str">
        <f t="shared" si="37"/>
        <v>PI.IC.RT.030105.01</v>
      </c>
      <c r="N225" s="12"/>
      <c r="O225" s="12" t="str">
        <f t="shared" si="38"/>
        <v>PH.IC.RT.030105.01</v>
      </c>
      <c r="Q225" s="12" t="str">
        <f t="shared" si="39"/>
        <v>CL.IC.RT.030105.01</v>
      </c>
    </row>
    <row r="226" spans="1:17" ht="15">
      <c r="A226" t="s">
        <v>8713</v>
      </c>
      <c r="C226" s="2" t="s">
        <v>1202</v>
      </c>
      <c r="E226" s="2" t="s">
        <v>1192</v>
      </c>
      <c r="F226" t="s">
        <v>8924</v>
      </c>
      <c r="G226" t="s">
        <v>7861</v>
      </c>
      <c r="H226" s="22" t="s">
        <v>1406</v>
      </c>
      <c r="I226" t="s">
        <v>7861</v>
      </c>
      <c r="J226" s="11" t="str">
        <f t="shared" si="36"/>
        <v>IC.RT.030106</v>
      </c>
      <c r="K226" s="2" t="s">
        <v>1192</v>
      </c>
      <c r="L226" t="str">
        <f t="shared" si="40"/>
        <v>Kyphosis</v>
      </c>
      <c r="M226" s="12" t="str">
        <f t="shared" si="37"/>
        <v>PI.IC.RT.030106.01</v>
      </c>
      <c r="N226" s="12"/>
      <c r="O226" s="12" t="str">
        <f t="shared" si="38"/>
        <v>PH.IC.RT.030106.01</v>
      </c>
      <c r="Q226" s="12" t="str">
        <f t="shared" si="39"/>
        <v>CL.IC.RT.030106.01</v>
      </c>
    </row>
    <row r="227" spans="1:17" ht="15">
      <c r="A227" t="s">
        <v>8713</v>
      </c>
      <c r="C227" s="2" t="s">
        <v>1202</v>
      </c>
      <c r="E227" s="2" t="s">
        <v>1192</v>
      </c>
      <c r="F227" t="s">
        <v>8924</v>
      </c>
      <c r="G227" t="s">
        <v>7862</v>
      </c>
      <c r="H227" s="22" t="s">
        <v>1419</v>
      </c>
      <c r="I227" t="s">
        <v>7862</v>
      </c>
      <c r="J227" s="11" t="str">
        <f t="shared" si="36"/>
        <v>IC.RT.030107</v>
      </c>
      <c r="K227" s="2" t="s">
        <v>1192</v>
      </c>
      <c r="L227" t="str">
        <f t="shared" si="40"/>
        <v>Kyphoscoliosis</v>
      </c>
      <c r="M227" s="12" t="str">
        <f t="shared" si="37"/>
        <v>PI.IC.RT.030107.01</v>
      </c>
      <c r="N227" s="12"/>
      <c r="O227" s="12" t="str">
        <f t="shared" si="38"/>
        <v>PH.IC.RT.030107.01</v>
      </c>
      <c r="Q227" s="12" t="str">
        <f t="shared" si="39"/>
        <v>CL.IC.RT.030107.01</v>
      </c>
    </row>
    <row r="228" spans="1:17" ht="15">
      <c r="A228" t="s">
        <v>8713</v>
      </c>
      <c r="C228" s="2" t="s">
        <v>1202</v>
      </c>
      <c r="E228" s="2" t="s">
        <v>1192</v>
      </c>
      <c r="F228" t="s">
        <v>8924</v>
      </c>
      <c r="G228" t="s">
        <v>7863</v>
      </c>
      <c r="H228" s="22" t="s">
        <v>1550</v>
      </c>
      <c r="I228" t="s">
        <v>7863</v>
      </c>
      <c r="J228" s="11" t="str">
        <f t="shared" si="36"/>
        <v>IC.RT.030108</v>
      </c>
      <c r="K228" s="2" t="s">
        <v>1192</v>
      </c>
      <c r="L228" t="str">
        <f t="shared" si="40"/>
        <v>Pigeon</v>
      </c>
      <c r="M228" s="12" t="str">
        <f t="shared" si="37"/>
        <v>PI.IC.RT.030108.01</v>
      </c>
      <c r="N228" s="12"/>
      <c r="O228" s="12" t="str">
        <f t="shared" si="38"/>
        <v>PH.IC.RT.030108.01</v>
      </c>
      <c r="Q228" s="12" t="str">
        <f t="shared" si="39"/>
        <v>CL.IC.RT.030108.01</v>
      </c>
    </row>
    <row r="229" spans="1:17" ht="15">
      <c r="A229" t="s">
        <v>8713</v>
      </c>
      <c r="C229" s="2" t="s">
        <v>1202</v>
      </c>
      <c r="E229" s="2" t="s">
        <v>1192</v>
      </c>
      <c r="F229" t="s">
        <v>8924</v>
      </c>
      <c r="G229" t="s">
        <v>7864</v>
      </c>
      <c r="H229" s="22" t="s">
        <v>1551</v>
      </c>
      <c r="I229" t="s">
        <v>7864</v>
      </c>
      <c r="J229" s="11" t="str">
        <f t="shared" si="36"/>
        <v>IC.RT.030109</v>
      </c>
      <c r="K229" s="2" t="s">
        <v>1192</v>
      </c>
      <c r="L229" t="str">
        <f t="shared" si="40"/>
        <v>Funnel</v>
      </c>
      <c r="M229" s="12" t="str">
        <f t="shared" si="37"/>
        <v>PI.IC.RT.030109.01</v>
      </c>
      <c r="N229" s="12"/>
      <c r="O229" s="12" t="str">
        <f t="shared" si="38"/>
        <v>PH.IC.RT.030109.01</v>
      </c>
      <c r="Q229" s="12" t="str">
        <f t="shared" si="39"/>
        <v>CL.IC.RT.030109.01</v>
      </c>
    </row>
    <row r="230" spans="1:17" ht="15">
      <c r="A230" t="s">
        <v>8713</v>
      </c>
      <c r="B230" t="s">
        <v>9084</v>
      </c>
      <c r="C230" s="2" t="s">
        <v>7070</v>
      </c>
      <c r="D230" t="s">
        <v>9085</v>
      </c>
      <c r="E230" s="2" t="s">
        <v>11324</v>
      </c>
      <c r="F230" t="s">
        <v>9086</v>
      </c>
      <c r="G230" t="s">
        <v>9087</v>
      </c>
      <c r="H230" s="22" t="s">
        <v>1396</v>
      </c>
      <c r="I230" t="s">
        <v>9088</v>
      </c>
      <c r="J230" s="11" t="str">
        <f t="shared" si="36"/>
        <v>IC.RT.040101</v>
      </c>
      <c r="K230" s="2" t="s">
        <v>1192</v>
      </c>
      <c r="L230" t="str">
        <f t="shared" si="40"/>
        <v xml:space="preserve">     Manual physiotherapy</v>
      </c>
      <c r="M230" s="12" t="str">
        <f t="shared" si="37"/>
        <v>PI.IC.RT.040101.01</v>
      </c>
      <c r="N230" s="12"/>
      <c r="O230" s="12" t="str">
        <f t="shared" si="38"/>
        <v>PH.IC.RT.040101.01</v>
      </c>
      <c r="Q230" s="12" t="str">
        <f t="shared" si="39"/>
        <v>CL.IC.RT.040101.01</v>
      </c>
    </row>
    <row r="231" spans="1:17" ht="15">
      <c r="A231" t="s">
        <v>8713</v>
      </c>
      <c r="C231" s="2" t="s">
        <v>7070</v>
      </c>
      <c r="E231" s="2" t="s">
        <v>1192</v>
      </c>
      <c r="F231" t="s">
        <v>9086</v>
      </c>
      <c r="G231" t="s">
        <v>9089</v>
      </c>
      <c r="H231" s="22" t="s">
        <v>1398</v>
      </c>
      <c r="I231" t="s">
        <v>9090</v>
      </c>
      <c r="J231" s="11" t="str">
        <f t="shared" si="36"/>
        <v>IC.RT.040102</v>
      </c>
      <c r="K231" s="2" t="s">
        <v>1192</v>
      </c>
      <c r="L231" t="str">
        <f t="shared" si="40"/>
        <v xml:space="preserve">     Mechanical physiotherapy</v>
      </c>
      <c r="M231" s="12" t="str">
        <f t="shared" si="37"/>
        <v>PI.IC.RT.040102.01</v>
      </c>
      <c r="N231" s="12"/>
      <c r="O231" s="12" t="str">
        <f t="shared" si="38"/>
        <v>PH.IC.RT.040102.01</v>
      </c>
      <c r="Q231" s="12" t="str">
        <f t="shared" si="39"/>
        <v>CL.IC.RT.040102.01</v>
      </c>
    </row>
    <row r="232" spans="1:17" ht="15">
      <c r="A232" t="s">
        <v>8713</v>
      </c>
      <c r="C232" s="2" t="s">
        <v>7070</v>
      </c>
      <c r="E232" s="2" t="s">
        <v>1192</v>
      </c>
      <c r="F232" t="s">
        <v>9086</v>
      </c>
      <c r="G232" t="s">
        <v>9091</v>
      </c>
      <c r="H232" s="22" t="s">
        <v>1400</v>
      </c>
      <c r="I232" t="s">
        <v>8413</v>
      </c>
      <c r="J232" s="11" t="str">
        <f t="shared" si="36"/>
        <v>IC.RT.040103</v>
      </c>
      <c r="K232" s="2" t="s">
        <v>1192</v>
      </c>
      <c r="L232" t="str">
        <f t="shared" si="40"/>
        <v xml:space="preserve">     Postural drainage</v>
      </c>
      <c r="M232" s="12" t="str">
        <f t="shared" si="37"/>
        <v>PI.IC.RT.040103.01</v>
      </c>
      <c r="N232" s="12"/>
      <c r="O232" s="12" t="str">
        <f t="shared" si="38"/>
        <v>PH.IC.RT.040103.01</v>
      </c>
      <c r="Q232" s="12" t="str">
        <f t="shared" si="39"/>
        <v>CL.IC.RT.040103.01</v>
      </c>
    </row>
    <row r="233" spans="1:17" ht="15">
      <c r="A233" t="s">
        <v>8713</v>
      </c>
      <c r="C233" s="2" t="s">
        <v>7070</v>
      </c>
      <c r="E233" s="2" t="s">
        <v>1192</v>
      </c>
      <c r="F233" t="s">
        <v>9086</v>
      </c>
      <c r="G233" t="s">
        <v>9092</v>
      </c>
      <c r="H233" s="22" t="s">
        <v>1402</v>
      </c>
      <c r="I233" t="s">
        <v>9093</v>
      </c>
      <c r="J233" s="11" t="str">
        <f t="shared" si="36"/>
        <v>IC.RT.040104</v>
      </c>
      <c r="K233" s="2" t="s">
        <v>1192</v>
      </c>
      <c r="L233" t="str">
        <f t="shared" si="40"/>
        <v xml:space="preserve">     Bed percussion</v>
      </c>
      <c r="M233" s="12" t="str">
        <f t="shared" si="37"/>
        <v>PI.IC.RT.040104.01</v>
      </c>
      <c r="N233" s="12"/>
      <c r="O233" s="12" t="str">
        <f t="shared" si="38"/>
        <v>PH.IC.RT.040104.01</v>
      </c>
      <c r="Q233" s="12" t="str">
        <f t="shared" si="39"/>
        <v>CL.IC.RT.040104.01</v>
      </c>
    </row>
    <row r="234" spans="1:17" ht="15">
      <c r="A234" t="s">
        <v>8713</v>
      </c>
      <c r="C234" s="2" t="s">
        <v>7070</v>
      </c>
      <c r="D234" t="s">
        <v>9094</v>
      </c>
      <c r="E234" s="2" t="s">
        <v>923</v>
      </c>
      <c r="F234" t="s">
        <v>9086</v>
      </c>
      <c r="G234" t="s">
        <v>9095</v>
      </c>
      <c r="H234" s="22" t="s">
        <v>1396</v>
      </c>
      <c r="I234" t="s">
        <v>9096</v>
      </c>
      <c r="J234" s="11" t="str">
        <f t="shared" si="36"/>
        <v>IC.RT.040201</v>
      </c>
      <c r="K234" s="2" t="s">
        <v>1192</v>
      </c>
      <c r="L234" t="str">
        <f t="shared" si="40"/>
        <v xml:space="preserve">     Head of bed elevated</v>
      </c>
      <c r="M234" s="12" t="str">
        <f t="shared" si="37"/>
        <v>PI.IC.RT.040201.01</v>
      </c>
      <c r="N234" s="12"/>
      <c r="O234" s="12" t="str">
        <f t="shared" si="38"/>
        <v>PH.IC.RT.040201.01</v>
      </c>
      <c r="Q234" s="12" t="str">
        <f t="shared" si="39"/>
        <v>CL.IC.RT.040201.01</v>
      </c>
    </row>
    <row r="235" spans="1:17" ht="15">
      <c r="A235" t="s">
        <v>8713</v>
      </c>
      <c r="C235" s="2" t="s">
        <v>7070</v>
      </c>
      <c r="E235" s="2" t="s">
        <v>923</v>
      </c>
      <c r="F235" t="s">
        <v>9086</v>
      </c>
      <c r="G235" t="s">
        <v>8941</v>
      </c>
      <c r="H235" s="22" t="s">
        <v>1398</v>
      </c>
      <c r="I235" t="s">
        <v>8684</v>
      </c>
      <c r="J235" s="11" t="str">
        <f t="shared" si="36"/>
        <v>IC.RT.040202</v>
      </c>
      <c r="K235" s="2" t="s">
        <v>1192</v>
      </c>
      <c r="L235" t="str">
        <f t="shared" si="40"/>
        <v xml:space="preserve">     Head of bed flat</v>
      </c>
      <c r="M235" s="12" t="str">
        <f t="shared" si="37"/>
        <v>PI.IC.RT.040202.01</v>
      </c>
      <c r="N235" s="12"/>
      <c r="O235" s="12" t="str">
        <f t="shared" si="38"/>
        <v>PH.IC.RT.040202.01</v>
      </c>
      <c r="Q235" s="12" t="str">
        <f t="shared" si="39"/>
        <v>CL.IC.RT.040202.01</v>
      </c>
    </row>
    <row r="236" spans="1:17" ht="15">
      <c r="A236" t="s">
        <v>8713</v>
      </c>
      <c r="C236" s="2" t="s">
        <v>7070</v>
      </c>
      <c r="E236" s="2" t="s">
        <v>923</v>
      </c>
      <c r="F236" t="s">
        <v>9086</v>
      </c>
      <c r="G236" t="s">
        <v>8942</v>
      </c>
      <c r="H236" s="22" t="s">
        <v>1400</v>
      </c>
      <c r="I236" t="s">
        <v>8943</v>
      </c>
      <c r="J236" s="11" t="str">
        <f t="shared" si="36"/>
        <v>IC.RT.040203</v>
      </c>
      <c r="K236" s="2" t="s">
        <v>1192</v>
      </c>
      <c r="L236" t="str">
        <f t="shared" si="40"/>
        <v xml:space="preserve">     Partial trendelenburg</v>
      </c>
      <c r="M236" s="12" t="str">
        <f t="shared" si="37"/>
        <v>PI.IC.RT.040203.01</v>
      </c>
      <c r="N236" s="12"/>
      <c r="O236" s="12" t="str">
        <f t="shared" si="38"/>
        <v>PH.IC.RT.040203.01</v>
      </c>
      <c r="Q236" s="12" t="str">
        <f t="shared" si="39"/>
        <v>CL.IC.RT.040203.01</v>
      </c>
    </row>
    <row r="237" spans="1:17" ht="15">
      <c r="A237" t="s">
        <v>8713</v>
      </c>
      <c r="C237" s="2" t="s">
        <v>7070</v>
      </c>
      <c r="E237" s="2" t="s">
        <v>923</v>
      </c>
      <c r="F237" t="s">
        <v>9086</v>
      </c>
      <c r="G237" t="s">
        <v>8944</v>
      </c>
      <c r="H237" s="22" t="s">
        <v>1402</v>
      </c>
      <c r="I237" t="s">
        <v>8945</v>
      </c>
      <c r="J237" s="11" t="str">
        <f t="shared" si="36"/>
        <v>IC.RT.040204</v>
      </c>
      <c r="K237" s="2" t="s">
        <v>1192</v>
      </c>
      <c r="L237" t="str">
        <f t="shared" si="40"/>
        <v xml:space="preserve">     Full trendelenburg</v>
      </c>
      <c r="M237" s="12" t="str">
        <f t="shared" si="37"/>
        <v>PI.IC.RT.040204.01</v>
      </c>
      <c r="N237" s="12"/>
      <c r="O237" s="12" t="str">
        <f t="shared" si="38"/>
        <v>PH.IC.RT.040204.01</v>
      </c>
      <c r="Q237" s="12" t="str">
        <f t="shared" si="39"/>
        <v>CL.IC.RT.040204.01</v>
      </c>
    </row>
    <row r="238" spans="1:17" ht="15">
      <c r="A238" t="s">
        <v>8713</v>
      </c>
      <c r="C238" s="2" t="s">
        <v>7070</v>
      </c>
      <c r="E238" s="2" t="s">
        <v>923</v>
      </c>
      <c r="F238" t="s">
        <v>9086</v>
      </c>
      <c r="G238" t="s">
        <v>1523</v>
      </c>
      <c r="H238" s="22" t="s">
        <v>1404</v>
      </c>
      <c r="I238" t="s">
        <v>930</v>
      </c>
      <c r="J238" s="11" t="str">
        <f t="shared" si="36"/>
        <v>IC.RT.040205</v>
      </c>
      <c r="K238" s="2" t="s">
        <v>1192</v>
      </c>
      <c r="L238" t="str">
        <f t="shared" si="40"/>
        <v xml:space="preserve">     Other:  specify</v>
      </c>
      <c r="M238" s="12" t="str">
        <f t="shared" si="37"/>
        <v>PI.IC.RT.040205.01</v>
      </c>
      <c r="N238" s="12"/>
      <c r="O238" s="12" t="str">
        <f t="shared" si="38"/>
        <v>PH.IC.RT.040205.01</v>
      </c>
      <c r="Q238" s="12" t="str">
        <f t="shared" si="39"/>
        <v>CL.IC.RT.040205.01</v>
      </c>
    </row>
    <row r="239" spans="1:17" ht="15">
      <c r="A239" t="s">
        <v>8713</v>
      </c>
      <c r="C239" s="2" t="s">
        <v>7070</v>
      </c>
      <c r="D239" t="s">
        <v>8791</v>
      </c>
      <c r="E239" s="2" t="s">
        <v>1202</v>
      </c>
      <c r="F239" t="s">
        <v>9086</v>
      </c>
      <c r="G239" t="s">
        <v>8792</v>
      </c>
      <c r="H239" s="22" t="s">
        <v>1396</v>
      </c>
      <c r="I239" t="s">
        <v>8949</v>
      </c>
      <c r="J239" s="11" t="str">
        <f t="shared" si="36"/>
        <v>IC.RT.040301</v>
      </c>
      <c r="K239" s="2" t="s">
        <v>1192</v>
      </c>
      <c r="L239" t="str">
        <f t="shared" si="40"/>
        <v xml:space="preserve">     Laying on right side</v>
      </c>
      <c r="M239" s="12" t="str">
        <f t="shared" si="37"/>
        <v>PI.IC.RT.040301.01</v>
      </c>
      <c r="N239" s="12"/>
      <c r="O239" s="12" t="str">
        <f t="shared" si="38"/>
        <v>PH.IC.RT.040301.01</v>
      </c>
      <c r="Q239" s="12" t="str">
        <f t="shared" si="39"/>
        <v>CL.IC.RT.040301.01</v>
      </c>
    </row>
    <row r="240" spans="1:17" ht="15">
      <c r="A240" t="s">
        <v>8713</v>
      </c>
      <c r="C240" s="2" t="s">
        <v>7070</v>
      </c>
      <c r="E240" s="2" t="s">
        <v>1202</v>
      </c>
      <c r="F240" t="s">
        <v>9086</v>
      </c>
      <c r="G240" t="s">
        <v>8950</v>
      </c>
      <c r="H240" s="22" t="s">
        <v>1398</v>
      </c>
      <c r="I240" t="s">
        <v>8951</v>
      </c>
      <c r="J240" s="11" t="str">
        <f t="shared" si="36"/>
        <v>IC.RT.040302</v>
      </c>
      <c r="K240" s="2" t="s">
        <v>1192</v>
      </c>
      <c r="L240" t="str">
        <f t="shared" si="40"/>
        <v xml:space="preserve">     Laying on left side</v>
      </c>
      <c r="M240" s="12" t="str">
        <f t="shared" si="37"/>
        <v>PI.IC.RT.040302.01</v>
      </c>
      <c r="N240" s="12"/>
      <c r="O240" s="12" t="str">
        <f t="shared" si="38"/>
        <v>PH.IC.RT.040302.01</v>
      </c>
      <c r="Q240" s="12" t="str">
        <f t="shared" si="39"/>
        <v>CL.IC.RT.040302.01</v>
      </c>
    </row>
    <row r="241" spans="1:19" ht="15">
      <c r="A241" t="s">
        <v>8713</v>
      </c>
      <c r="C241" s="2" t="s">
        <v>7070</v>
      </c>
      <c r="E241" s="2" t="s">
        <v>1202</v>
      </c>
      <c r="F241" t="s">
        <v>9086</v>
      </c>
      <c r="G241" t="s">
        <v>8795</v>
      </c>
      <c r="H241" s="22" t="s">
        <v>1400</v>
      </c>
      <c r="I241" t="s">
        <v>8796</v>
      </c>
      <c r="J241" s="11" t="str">
        <f t="shared" si="36"/>
        <v>IC.RT.040303</v>
      </c>
      <c r="K241" s="2" t="s">
        <v>1192</v>
      </c>
      <c r="L241" t="str">
        <f t="shared" si="40"/>
        <v xml:space="preserve">     Supine position</v>
      </c>
      <c r="M241" s="12" t="str">
        <f t="shared" si="37"/>
        <v>PI.IC.RT.040303.01</v>
      </c>
      <c r="N241" s="12"/>
      <c r="O241" s="12" t="str">
        <f t="shared" si="38"/>
        <v>PH.IC.RT.040303.01</v>
      </c>
      <c r="Q241" s="12" t="str">
        <f t="shared" si="39"/>
        <v>CL.IC.RT.040303.01</v>
      </c>
    </row>
    <row r="242" spans="1:19" ht="15">
      <c r="A242" t="s">
        <v>8713</v>
      </c>
      <c r="C242" s="2" t="s">
        <v>7070</v>
      </c>
      <c r="E242" s="2" t="s">
        <v>1202</v>
      </c>
      <c r="F242" t="s">
        <v>9086</v>
      </c>
      <c r="G242" t="s">
        <v>8797</v>
      </c>
      <c r="H242" s="22" t="s">
        <v>1402</v>
      </c>
      <c r="I242" t="s">
        <v>1415</v>
      </c>
      <c r="J242" s="11" t="str">
        <f t="shared" si="36"/>
        <v>IC.RT.040304</v>
      </c>
      <c r="K242" s="2" t="s">
        <v>1192</v>
      </c>
      <c r="L242" t="str">
        <f t="shared" si="40"/>
        <v xml:space="preserve">     Prone position</v>
      </c>
      <c r="M242" s="12" t="str">
        <f t="shared" si="37"/>
        <v>PI.IC.RT.040304.01</v>
      </c>
      <c r="N242" s="12"/>
      <c r="O242" s="12" t="str">
        <f t="shared" si="38"/>
        <v>PH.IC.RT.040304.01</v>
      </c>
      <c r="Q242" s="12" t="str">
        <f t="shared" si="39"/>
        <v>CL.IC.RT.040304.01</v>
      </c>
    </row>
    <row r="243" spans="1:19" ht="15">
      <c r="A243" t="s">
        <v>8713</v>
      </c>
      <c r="C243" s="2" t="s">
        <v>7070</v>
      </c>
      <c r="E243" s="2" t="s">
        <v>1202</v>
      </c>
      <c r="F243" t="s">
        <v>9086</v>
      </c>
      <c r="G243" t="s">
        <v>8798</v>
      </c>
      <c r="H243" s="22" t="s">
        <v>1404</v>
      </c>
      <c r="I243" t="s">
        <v>8799</v>
      </c>
      <c r="J243" s="11" t="str">
        <f t="shared" si="36"/>
        <v>IC.RT.040305</v>
      </c>
      <c r="K243" s="2" t="s">
        <v>1192</v>
      </c>
      <c r="L243" t="str">
        <f t="shared" si="40"/>
        <v xml:space="preserve">     Position:  specify</v>
      </c>
      <c r="M243" s="12" t="str">
        <f t="shared" si="37"/>
        <v>PI.IC.RT.040305.01</v>
      </c>
      <c r="N243" s="12"/>
      <c r="O243" s="12" t="str">
        <f t="shared" si="38"/>
        <v>PH.IC.RT.040305.01</v>
      </c>
      <c r="Q243" s="12" t="str">
        <f t="shared" si="39"/>
        <v>CL.IC.RT.040305.01</v>
      </c>
    </row>
    <row r="244" spans="1:19" ht="15">
      <c r="A244" t="s">
        <v>8713</v>
      </c>
      <c r="C244" s="2" t="s">
        <v>7070</v>
      </c>
      <c r="E244" s="2" t="s">
        <v>1202</v>
      </c>
      <c r="F244" t="s">
        <v>9086</v>
      </c>
      <c r="G244" t="s">
        <v>8800</v>
      </c>
      <c r="H244" s="22" t="s">
        <v>6888</v>
      </c>
      <c r="I244" t="s">
        <v>8800</v>
      </c>
      <c r="J244" s="11" t="str">
        <f t="shared" si="36"/>
        <v>IC.RT.040306</v>
      </c>
      <c r="K244" s="2" t="s">
        <v>1192</v>
      </c>
      <c r="L244" t="str">
        <f t="shared" si="40"/>
        <v>Held</v>
      </c>
      <c r="M244" s="12" t="str">
        <f t="shared" si="37"/>
        <v>PI.IC.RT.040306.01</v>
      </c>
      <c r="N244" s="12"/>
      <c r="O244" s="12" t="str">
        <f t="shared" si="38"/>
        <v>PH.IC.RT.040306.01</v>
      </c>
      <c r="Q244" s="12" t="str">
        <f t="shared" si="39"/>
        <v>CL.IC.RT.040306.01</v>
      </c>
      <c r="R244" t="s">
        <v>1141</v>
      </c>
      <c r="S244">
        <v>365</v>
      </c>
    </row>
    <row r="245" spans="1:19" ht="15">
      <c r="A245" t="s">
        <v>8713</v>
      </c>
      <c r="C245" s="2" t="s">
        <v>7070</v>
      </c>
      <c r="E245" s="2" t="s">
        <v>946</v>
      </c>
      <c r="F245" t="s">
        <v>9086</v>
      </c>
      <c r="G245" t="s">
        <v>8801</v>
      </c>
      <c r="H245" s="22" t="s">
        <v>7284</v>
      </c>
      <c r="I245" t="s">
        <v>8801</v>
      </c>
      <c r="J245" s="11" t="str">
        <f t="shared" si="36"/>
        <v>IC.RT.040307</v>
      </c>
      <c r="K245" s="2" t="s">
        <v>1192</v>
      </c>
      <c r="L245" t="str">
        <f t="shared" si="40"/>
        <v>Sitting</v>
      </c>
      <c r="M245" s="12" t="str">
        <f t="shared" si="37"/>
        <v>PI.IC.RT.040307.01</v>
      </c>
      <c r="N245" s="12"/>
      <c r="O245" s="12" t="str">
        <f t="shared" si="38"/>
        <v>PH.IC.RT.040307.01</v>
      </c>
      <c r="Q245" s="12" t="str">
        <f t="shared" si="39"/>
        <v>CL.IC.RT.040307.01</v>
      </c>
      <c r="R245" t="s">
        <v>1141</v>
      </c>
      <c r="S245">
        <v>734</v>
      </c>
    </row>
    <row r="246" spans="1:19" ht="15">
      <c r="A246" t="s">
        <v>8713</v>
      </c>
      <c r="C246" s="2" t="s">
        <v>7070</v>
      </c>
      <c r="E246" s="2" t="s">
        <v>946</v>
      </c>
      <c r="F246" t="s">
        <v>9086</v>
      </c>
      <c r="G246" t="s">
        <v>385</v>
      </c>
      <c r="H246" s="22" t="s">
        <v>10093</v>
      </c>
      <c r="I246" t="s">
        <v>8802</v>
      </c>
      <c r="J246" s="11" t="str">
        <f t="shared" si="36"/>
        <v>IC.RT.040308</v>
      </c>
      <c r="K246" s="2" t="s">
        <v>1192</v>
      </c>
      <c r="L246" t="str">
        <f t="shared" si="40"/>
        <v>Hyperinflation</v>
      </c>
      <c r="M246" s="12" t="str">
        <f t="shared" si="37"/>
        <v>PI.IC.RT.040308.01</v>
      </c>
      <c r="N246" s="12"/>
      <c r="O246" s="12" t="str">
        <f t="shared" si="38"/>
        <v>PH.IC.RT.040308.01</v>
      </c>
      <c r="Q246" s="12" t="str">
        <f t="shared" si="39"/>
        <v>CL.IC.RT.040308.01</v>
      </c>
      <c r="R246" t="s">
        <v>1141</v>
      </c>
      <c r="S246">
        <v>735</v>
      </c>
    </row>
    <row r="247" spans="1:19" ht="15">
      <c r="A247" t="s">
        <v>8713</v>
      </c>
      <c r="C247" s="2" t="s">
        <v>7070</v>
      </c>
      <c r="D247" t="s">
        <v>9151</v>
      </c>
      <c r="E247" s="2" t="s">
        <v>7070</v>
      </c>
      <c r="F247" t="s">
        <v>9086</v>
      </c>
      <c r="G247" t="s">
        <v>9152</v>
      </c>
      <c r="H247" s="22" t="s">
        <v>1396</v>
      </c>
      <c r="I247" t="s">
        <v>9153</v>
      </c>
      <c r="J247" s="11" t="str">
        <f t="shared" si="36"/>
        <v>IC.RT.040401</v>
      </c>
      <c r="K247" s="2" t="s">
        <v>1192</v>
      </c>
      <c r="L247" t="str">
        <f t="shared" si="40"/>
        <v xml:space="preserve">     Five minutes</v>
      </c>
      <c r="M247" s="12" t="str">
        <f t="shared" si="37"/>
        <v>PI.IC.RT.040401.01</v>
      </c>
      <c r="N247" s="12"/>
      <c r="O247" s="12" t="str">
        <f t="shared" si="38"/>
        <v>PH.IC.RT.040401.01</v>
      </c>
      <c r="Q247" s="12" t="str">
        <f t="shared" si="39"/>
        <v>CL.IC.RT.040401.01</v>
      </c>
    </row>
    <row r="248" spans="1:19" ht="15">
      <c r="A248" t="s">
        <v>8713</v>
      </c>
      <c r="C248" s="2" t="s">
        <v>7070</v>
      </c>
      <c r="E248" s="2" t="s">
        <v>7070</v>
      </c>
      <c r="F248" t="s">
        <v>9086</v>
      </c>
      <c r="G248" t="s">
        <v>9154</v>
      </c>
      <c r="H248" s="22" t="s">
        <v>1398</v>
      </c>
      <c r="I248" t="s">
        <v>9155</v>
      </c>
      <c r="J248" s="11" t="str">
        <f t="shared" si="36"/>
        <v>IC.RT.040402</v>
      </c>
      <c r="K248" s="2" t="s">
        <v>1192</v>
      </c>
      <c r="L248" t="str">
        <f t="shared" si="40"/>
        <v xml:space="preserve">     Ten minutes</v>
      </c>
      <c r="M248" s="12" t="str">
        <f t="shared" si="37"/>
        <v>PI.IC.RT.040402.01</v>
      </c>
      <c r="N248" s="12"/>
      <c r="O248" s="12" t="str">
        <f t="shared" si="38"/>
        <v>PH.IC.RT.040402.01</v>
      </c>
      <c r="Q248" s="12" t="str">
        <f t="shared" si="39"/>
        <v>CL.IC.RT.040402.01</v>
      </c>
    </row>
    <row r="249" spans="1:19" ht="15">
      <c r="A249" t="s">
        <v>8713</v>
      </c>
      <c r="C249" s="2" t="s">
        <v>7070</v>
      </c>
      <c r="E249" s="2" t="s">
        <v>7070</v>
      </c>
      <c r="F249" t="s">
        <v>9086</v>
      </c>
      <c r="G249" t="s">
        <v>9156</v>
      </c>
      <c r="H249" s="22" t="s">
        <v>1400</v>
      </c>
      <c r="I249" t="s">
        <v>9157</v>
      </c>
      <c r="J249" s="11" t="str">
        <f t="shared" ref="J249:J315" si="41">CONCATENATE("IC.RT.",C249,E249,H249)</f>
        <v>IC.RT.040403</v>
      </c>
      <c r="K249" s="2" t="s">
        <v>1192</v>
      </c>
      <c r="L249" t="str">
        <f t="shared" si="40"/>
        <v xml:space="preserve">     Fifteen minutes</v>
      </c>
      <c r="M249" s="12" t="str">
        <f t="shared" ref="M249:M315" si="42">CONCATENATE("PI.",J249,".",K249)</f>
        <v>PI.IC.RT.040403.01</v>
      </c>
      <c r="N249" s="12"/>
      <c r="O249" s="12" t="str">
        <f t="shared" ref="O249:O315" si="43">CONCATENATE("PH.",J249,".",K249)</f>
        <v>PH.IC.RT.040403.01</v>
      </c>
      <c r="Q249" s="12" t="str">
        <f t="shared" ref="Q249:Q315" si="44">CONCATENATE("CL.",J249,".",K249)</f>
        <v>CL.IC.RT.040403.01</v>
      </c>
    </row>
    <row r="250" spans="1:19" ht="15">
      <c r="A250" t="s">
        <v>8713</v>
      </c>
      <c r="C250" s="2" t="s">
        <v>7070</v>
      </c>
      <c r="E250" s="2" t="s">
        <v>7070</v>
      </c>
      <c r="F250" t="s">
        <v>9086</v>
      </c>
      <c r="G250" t="s">
        <v>9158</v>
      </c>
      <c r="H250" s="22" t="s">
        <v>1402</v>
      </c>
      <c r="I250" t="s">
        <v>9159</v>
      </c>
      <c r="J250" s="11" t="str">
        <f t="shared" si="41"/>
        <v>IC.RT.040404</v>
      </c>
      <c r="K250" s="2" t="s">
        <v>1192</v>
      </c>
      <c r="L250" t="str">
        <f t="shared" si="40"/>
        <v xml:space="preserve">     Minutes specify</v>
      </c>
      <c r="M250" s="12" t="str">
        <f t="shared" si="42"/>
        <v>PI.IC.RT.040404.01</v>
      </c>
      <c r="N250" s="12"/>
      <c r="O250" s="12" t="str">
        <f t="shared" si="43"/>
        <v>PH.IC.RT.040404.01</v>
      </c>
      <c r="Q250" s="12" t="str">
        <f t="shared" si="44"/>
        <v>CL.IC.RT.040404.01</v>
      </c>
    </row>
    <row r="251" spans="1:19" ht="15">
      <c r="A251" t="s">
        <v>8713</v>
      </c>
      <c r="B251" t="s">
        <v>8532</v>
      </c>
      <c r="C251" s="2" t="s">
        <v>7071</v>
      </c>
      <c r="D251" t="s">
        <v>8216</v>
      </c>
      <c r="E251" s="2" t="s">
        <v>1192</v>
      </c>
      <c r="F251" t="s">
        <v>9003</v>
      </c>
      <c r="G251" t="s">
        <v>9002</v>
      </c>
      <c r="H251" s="22" t="s">
        <v>1396</v>
      </c>
      <c r="I251" t="s">
        <v>2790</v>
      </c>
      <c r="J251" s="11" t="str">
        <f t="shared" si="41"/>
        <v>IC.RT.050101</v>
      </c>
      <c r="K251" s="2" t="s">
        <v>1192</v>
      </c>
      <c r="L251" t="str">
        <f t="shared" si="40"/>
        <v xml:space="preserve">     Absent/none</v>
      </c>
      <c r="M251" s="12" t="str">
        <f t="shared" si="42"/>
        <v>PI.IC.RT.050101.01</v>
      </c>
      <c r="N251" s="12"/>
      <c r="O251" s="12" t="str">
        <f t="shared" si="43"/>
        <v>PH.IC.RT.050101.01</v>
      </c>
      <c r="Q251" s="12" t="str">
        <f t="shared" si="44"/>
        <v>CL.IC.RT.050101.01</v>
      </c>
    </row>
    <row r="252" spans="1:19" ht="15">
      <c r="A252" t="s">
        <v>8713</v>
      </c>
      <c r="C252" s="2" t="s">
        <v>7071</v>
      </c>
      <c r="E252" s="2" t="s">
        <v>1192</v>
      </c>
      <c r="F252" t="s">
        <v>9003</v>
      </c>
      <c r="G252" t="s">
        <v>8218</v>
      </c>
      <c r="H252" s="22" t="s">
        <v>1398</v>
      </c>
      <c r="I252" t="s">
        <v>8219</v>
      </c>
      <c r="J252" s="11" t="str">
        <f t="shared" si="41"/>
        <v>IC.RT.050102</v>
      </c>
      <c r="K252" s="2" t="s">
        <v>1192</v>
      </c>
      <c r="L252" t="str">
        <f t="shared" si="40"/>
        <v xml:space="preserve">     Seldom</v>
      </c>
      <c r="M252" s="12" t="str">
        <f t="shared" si="42"/>
        <v>PI.IC.RT.050102.01</v>
      </c>
      <c r="N252" s="12"/>
      <c r="O252" s="12" t="str">
        <f t="shared" si="43"/>
        <v>PH.IC.RT.050102.01</v>
      </c>
      <c r="Q252" s="12" t="str">
        <f t="shared" si="44"/>
        <v>CL.IC.RT.050102.01</v>
      </c>
    </row>
    <row r="253" spans="1:19" ht="15">
      <c r="A253" t="s">
        <v>8713</v>
      </c>
      <c r="C253" s="2" t="s">
        <v>7071</v>
      </c>
      <c r="E253" s="2" t="s">
        <v>1192</v>
      </c>
      <c r="F253" t="s">
        <v>9003</v>
      </c>
      <c r="G253" t="s">
        <v>8220</v>
      </c>
      <c r="H253" s="22" t="s">
        <v>1400</v>
      </c>
      <c r="I253" t="s">
        <v>8221</v>
      </c>
      <c r="J253" s="11" t="str">
        <f t="shared" si="41"/>
        <v>IC.RT.050103</v>
      </c>
      <c r="K253" s="2" t="s">
        <v>1192</v>
      </c>
      <c r="L253" t="str">
        <f t="shared" si="40"/>
        <v xml:space="preserve">     Often</v>
      </c>
      <c r="M253" s="12" t="str">
        <f t="shared" si="42"/>
        <v>PI.IC.RT.050103.01</v>
      </c>
      <c r="N253" s="12"/>
      <c r="O253" s="12" t="str">
        <f t="shared" si="43"/>
        <v>PH.IC.RT.050103.01</v>
      </c>
      <c r="Q253" s="12" t="str">
        <f t="shared" si="44"/>
        <v>CL.IC.RT.050103.01</v>
      </c>
    </row>
    <row r="254" spans="1:19" ht="15">
      <c r="A254" t="s">
        <v>8713</v>
      </c>
      <c r="C254" s="2" t="s">
        <v>7071</v>
      </c>
      <c r="E254" s="2" t="s">
        <v>1192</v>
      </c>
      <c r="F254" t="s">
        <v>9003</v>
      </c>
      <c r="G254" t="s">
        <v>8222</v>
      </c>
      <c r="H254" s="22" t="s">
        <v>1402</v>
      </c>
      <c r="I254" t="s">
        <v>8060</v>
      </c>
      <c r="J254" s="11" t="str">
        <f t="shared" si="41"/>
        <v>IC.RT.050104</v>
      </c>
      <c r="K254" s="2" t="s">
        <v>1192</v>
      </c>
      <c r="L254" t="str">
        <f t="shared" si="40"/>
        <v xml:space="preserve">     With suctioning</v>
      </c>
      <c r="M254" s="12" t="str">
        <f t="shared" si="42"/>
        <v>PI.IC.RT.050104.01</v>
      </c>
      <c r="N254" s="12"/>
      <c r="O254" s="12" t="str">
        <f t="shared" si="43"/>
        <v>PH.IC.RT.050104.01</v>
      </c>
      <c r="Q254" s="12" t="str">
        <f t="shared" si="44"/>
        <v>CL.IC.RT.050104.01</v>
      </c>
    </row>
    <row r="255" spans="1:19" ht="15">
      <c r="A255" t="s">
        <v>8713</v>
      </c>
      <c r="C255" s="2" t="s">
        <v>7071</v>
      </c>
      <c r="D255" t="s">
        <v>8061</v>
      </c>
      <c r="E255" s="2" t="s">
        <v>923</v>
      </c>
      <c r="F255" t="s">
        <v>9003</v>
      </c>
      <c r="G255" t="s">
        <v>8837</v>
      </c>
      <c r="H255" s="22" t="s">
        <v>1396</v>
      </c>
      <c r="I255" t="s">
        <v>8065</v>
      </c>
      <c r="J255" s="11" t="str">
        <f t="shared" si="41"/>
        <v>IC.RT.050201</v>
      </c>
      <c r="K255" s="2" t="s">
        <v>1192</v>
      </c>
      <c r="L255" t="str">
        <f t="shared" si="40"/>
        <v xml:space="preserve">     Strong</v>
      </c>
      <c r="M255" s="12" t="str">
        <f t="shared" si="42"/>
        <v>PI.IC.RT.050201.01</v>
      </c>
      <c r="N255" s="12"/>
      <c r="O255" s="12" t="str">
        <f t="shared" si="43"/>
        <v>PH.IC.RT.050201.01</v>
      </c>
      <c r="Q255" s="12" t="str">
        <f t="shared" si="44"/>
        <v>CL.IC.RT.050201.01</v>
      </c>
    </row>
    <row r="256" spans="1:19" ht="15">
      <c r="A256" t="s">
        <v>8713</v>
      </c>
      <c r="C256" s="2" t="s">
        <v>7071</v>
      </c>
      <c r="E256" s="2" t="s">
        <v>923</v>
      </c>
      <c r="F256" t="s">
        <v>9003</v>
      </c>
      <c r="G256" t="s">
        <v>8838</v>
      </c>
      <c r="H256" s="22" t="s">
        <v>1398</v>
      </c>
      <c r="I256" t="s">
        <v>8229</v>
      </c>
      <c r="J256" s="11" t="str">
        <f t="shared" si="41"/>
        <v>IC.RT.050202</v>
      </c>
      <c r="K256" s="2" t="s">
        <v>1192</v>
      </c>
      <c r="L256" t="str">
        <f t="shared" si="40"/>
        <v xml:space="preserve">     Weak</v>
      </c>
      <c r="M256" s="12" t="str">
        <f t="shared" si="42"/>
        <v>PI.IC.RT.050202.01</v>
      </c>
      <c r="N256" s="12"/>
      <c r="O256" s="12" t="str">
        <f t="shared" si="43"/>
        <v>PH.IC.RT.050202.01</v>
      </c>
      <c r="Q256" s="12" t="str">
        <f t="shared" si="44"/>
        <v>CL.IC.RT.050202.01</v>
      </c>
    </row>
    <row r="257" spans="1:19" ht="15">
      <c r="A257" t="s">
        <v>8713</v>
      </c>
      <c r="C257" s="2" t="s">
        <v>7071</v>
      </c>
      <c r="E257" s="2" t="s">
        <v>923</v>
      </c>
      <c r="F257" t="s">
        <v>9003</v>
      </c>
      <c r="G257" t="s">
        <v>8230</v>
      </c>
      <c r="H257" s="22" t="s">
        <v>1400</v>
      </c>
      <c r="I257" t="s">
        <v>9006</v>
      </c>
      <c r="J257" s="11" t="str">
        <f t="shared" si="41"/>
        <v>IC.RT.050203</v>
      </c>
      <c r="K257" s="2" t="s">
        <v>1192</v>
      </c>
      <c r="L257" t="str">
        <f t="shared" si="40"/>
        <v xml:space="preserve">     Productive</v>
      </c>
      <c r="M257" s="12" t="str">
        <f t="shared" si="42"/>
        <v>PI.IC.RT.050203.01</v>
      </c>
      <c r="N257" s="12"/>
      <c r="O257" s="12" t="str">
        <f t="shared" si="43"/>
        <v>PH.IC.RT.050203.01</v>
      </c>
      <c r="Q257" s="12" t="str">
        <f t="shared" si="44"/>
        <v>CL.IC.RT.050203.01</v>
      </c>
    </row>
    <row r="258" spans="1:19" ht="15">
      <c r="A258" t="s">
        <v>8713</v>
      </c>
      <c r="C258" s="2" t="s">
        <v>7071</v>
      </c>
      <c r="E258" s="2" t="s">
        <v>923</v>
      </c>
      <c r="F258" t="s">
        <v>9003</v>
      </c>
      <c r="G258" t="s">
        <v>8232</v>
      </c>
      <c r="H258" s="22" t="s">
        <v>1402</v>
      </c>
      <c r="I258" t="s">
        <v>8233</v>
      </c>
      <c r="J258" s="11" t="str">
        <f t="shared" si="41"/>
        <v>IC.RT.050204</v>
      </c>
      <c r="K258" s="2" t="s">
        <v>1192</v>
      </c>
      <c r="L258" t="str">
        <f t="shared" si="40"/>
        <v xml:space="preserve">     Non-productive</v>
      </c>
      <c r="M258" s="12" t="str">
        <f t="shared" si="42"/>
        <v>PI.IC.RT.050204.01</v>
      </c>
      <c r="N258" s="12"/>
      <c r="O258" s="12" t="str">
        <f t="shared" si="43"/>
        <v>PH.IC.RT.050204.01</v>
      </c>
      <c r="Q258" s="12" t="str">
        <f t="shared" si="44"/>
        <v>CL.IC.RT.050204.01</v>
      </c>
    </row>
    <row r="259" spans="1:19" ht="15">
      <c r="A259" t="s">
        <v>8713</v>
      </c>
      <c r="C259" s="2" t="s">
        <v>7071</v>
      </c>
      <c r="D259" t="s">
        <v>3875</v>
      </c>
      <c r="E259" s="2" t="s">
        <v>1202</v>
      </c>
      <c r="F259" t="s">
        <v>9003</v>
      </c>
      <c r="G259" t="s">
        <v>2884</v>
      </c>
      <c r="H259" s="22" t="s">
        <v>1396</v>
      </c>
      <c r="I259" t="s">
        <v>2885</v>
      </c>
      <c r="J259" s="11" t="str">
        <f t="shared" si="41"/>
        <v>IC.RT.050301</v>
      </c>
      <c r="K259" s="2" t="s">
        <v>1192</v>
      </c>
      <c r="L259" t="str">
        <f t="shared" si="40"/>
        <v xml:space="preserve">     Loose</v>
      </c>
      <c r="M259" s="12" t="str">
        <f t="shared" si="42"/>
        <v>PI.IC.RT.050301.01</v>
      </c>
      <c r="N259" s="12"/>
      <c r="O259" s="12" t="str">
        <f t="shared" si="43"/>
        <v>PH.IC.RT.050301.01</v>
      </c>
      <c r="Q259" s="12" t="str">
        <f t="shared" si="44"/>
        <v>CL.IC.RT.050301.01</v>
      </c>
    </row>
    <row r="260" spans="1:19" ht="15">
      <c r="A260" t="s">
        <v>8713</v>
      </c>
      <c r="C260" s="2" t="s">
        <v>7071</v>
      </c>
      <c r="E260" s="2" t="s">
        <v>1202</v>
      </c>
      <c r="F260" t="s">
        <v>9003</v>
      </c>
      <c r="G260" t="s">
        <v>8234</v>
      </c>
      <c r="H260" s="22" t="s">
        <v>1398</v>
      </c>
      <c r="I260" t="s">
        <v>3223</v>
      </c>
      <c r="J260" s="11" t="str">
        <f t="shared" si="41"/>
        <v>IC.RT.050302</v>
      </c>
      <c r="K260" s="2" t="s">
        <v>1192</v>
      </c>
      <c r="L260" t="str">
        <f t="shared" si="40"/>
        <v xml:space="preserve">     Moist</v>
      </c>
      <c r="M260" s="12" t="str">
        <f t="shared" si="42"/>
        <v>PI.IC.RT.050302.01</v>
      </c>
      <c r="N260" s="12"/>
      <c r="O260" s="12" t="str">
        <f t="shared" si="43"/>
        <v>PH.IC.RT.050302.01</v>
      </c>
      <c r="Q260" s="12" t="str">
        <f t="shared" si="44"/>
        <v>CL.IC.RT.050302.01</v>
      </c>
    </row>
    <row r="261" spans="1:19" ht="15">
      <c r="A261" t="s">
        <v>8713</v>
      </c>
      <c r="C261" s="2" t="s">
        <v>7071</v>
      </c>
      <c r="E261" s="2" t="s">
        <v>1202</v>
      </c>
      <c r="F261" t="s">
        <v>9003</v>
      </c>
      <c r="G261" t="s">
        <v>8235</v>
      </c>
      <c r="H261" s="22" t="s">
        <v>1400</v>
      </c>
      <c r="I261" t="s">
        <v>8236</v>
      </c>
      <c r="J261" s="11" t="str">
        <f t="shared" si="41"/>
        <v>IC.RT.050303</v>
      </c>
      <c r="K261" s="2" t="s">
        <v>1192</v>
      </c>
      <c r="L261" t="str">
        <f t="shared" ref="L261:L324" si="45">G261</f>
        <v xml:space="preserve">     Wet</v>
      </c>
      <c r="M261" s="12" t="str">
        <f t="shared" si="42"/>
        <v>PI.IC.RT.050303.01</v>
      </c>
      <c r="N261" s="12"/>
      <c r="O261" s="12" t="str">
        <f t="shared" si="43"/>
        <v>PH.IC.RT.050303.01</v>
      </c>
      <c r="Q261" s="12" t="str">
        <f t="shared" si="44"/>
        <v>CL.IC.RT.050303.01</v>
      </c>
    </row>
    <row r="262" spans="1:19" ht="15">
      <c r="A262" t="s">
        <v>8713</v>
      </c>
      <c r="C262" s="2" t="s">
        <v>7071</v>
      </c>
      <c r="E262" s="2" t="s">
        <v>1202</v>
      </c>
      <c r="F262" t="s">
        <v>9003</v>
      </c>
      <c r="G262" t="s">
        <v>8237</v>
      </c>
      <c r="H262" s="22" t="s">
        <v>1402</v>
      </c>
      <c r="I262" t="s">
        <v>8238</v>
      </c>
      <c r="J262" s="11" t="str">
        <f t="shared" si="41"/>
        <v>IC.RT.050304</v>
      </c>
      <c r="K262" s="2" t="s">
        <v>1192</v>
      </c>
      <c r="L262" t="str">
        <f t="shared" si="45"/>
        <v xml:space="preserve">     Bubbling</v>
      </c>
      <c r="M262" s="12" t="str">
        <f t="shared" si="42"/>
        <v>PI.IC.RT.050304.01</v>
      </c>
      <c r="N262" s="12"/>
      <c r="O262" s="12" t="str">
        <f t="shared" si="43"/>
        <v>PH.IC.RT.050304.01</v>
      </c>
      <c r="Q262" s="12" t="str">
        <f t="shared" si="44"/>
        <v>CL.IC.RT.050304.01</v>
      </c>
    </row>
    <row r="263" spans="1:19" ht="15">
      <c r="A263" t="s">
        <v>8713</v>
      </c>
      <c r="C263" s="2" t="s">
        <v>7071</v>
      </c>
      <c r="E263" s="2" t="s">
        <v>1202</v>
      </c>
      <c r="F263" t="s">
        <v>9003</v>
      </c>
      <c r="G263" t="s">
        <v>8239</v>
      </c>
      <c r="H263" s="22" t="s">
        <v>1404</v>
      </c>
      <c r="I263" t="s">
        <v>3225</v>
      </c>
      <c r="J263" s="11" t="str">
        <f t="shared" si="41"/>
        <v>IC.RT.050305</v>
      </c>
      <c r="K263" s="2" t="s">
        <v>1192</v>
      </c>
      <c r="L263" t="str">
        <f t="shared" si="45"/>
        <v xml:space="preserve">     Dry</v>
      </c>
      <c r="M263" s="12" t="str">
        <f t="shared" si="42"/>
        <v>PI.IC.RT.050305.01</v>
      </c>
      <c r="N263" s="12"/>
      <c r="O263" s="12" t="str">
        <f t="shared" si="43"/>
        <v>PH.IC.RT.050305.01</v>
      </c>
      <c r="Q263" s="12" t="str">
        <f t="shared" si="44"/>
        <v>CL.IC.RT.050305.01</v>
      </c>
    </row>
    <row r="264" spans="1:19" ht="15">
      <c r="A264" t="s">
        <v>8713</v>
      </c>
      <c r="C264" s="2" t="s">
        <v>7071</v>
      </c>
      <c r="E264" s="2" t="s">
        <v>1202</v>
      </c>
      <c r="F264" t="s">
        <v>9003</v>
      </c>
      <c r="G264" t="s">
        <v>8240</v>
      </c>
      <c r="H264" s="22" t="s">
        <v>1406</v>
      </c>
      <c r="I264" t="s">
        <v>8241</v>
      </c>
      <c r="J264" s="11" t="str">
        <f t="shared" si="41"/>
        <v>IC.RT.050306</v>
      </c>
      <c r="K264" s="2" t="s">
        <v>1192</v>
      </c>
      <c r="L264" t="str">
        <f t="shared" si="45"/>
        <v xml:space="preserve">     Hacking</v>
      </c>
      <c r="M264" s="12" t="str">
        <f t="shared" si="42"/>
        <v>PI.IC.RT.050306.01</v>
      </c>
      <c r="N264" s="12"/>
      <c r="O264" s="12" t="str">
        <f t="shared" si="43"/>
        <v>PH.IC.RT.050306.01</v>
      </c>
      <c r="Q264" s="12" t="str">
        <f t="shared" si="44"/>
        <v>CL.IC.RT.050306.01</v>
      </c>
    </row>
    <row r="265" spans="1:19" ht="15">
      <c r="A265" t="s">
        <v>8713</v>
      </c>
      <c r="C265" s="2" t="s">
        <v>7071</v>
      </c>
      <c r="E265" s="2" t="s">
        <v>1202</v>
      </c>
      <c r="F265" t="s">
        <v>9003</v>
      </c>
      <c r="G265" t="s">
        <v>8242</v>
      </c>
      <c r="H265" s="22" t="s">
        <v>1419</v>
      </c>
      <c r="I265" t="s">
        <v>8079</v>
      </c>
      <c r="J265" s="11" t="str">
        <f t="shared" si="41"/>
        <v>IC.RT.050307</v>
      </c>
      <c r="K265" s="2" t="s">
        <v>1192</v>
      </c>
      <c r="L265" t="str">
        <f t="shared" si="45"/>
        <v xml:space="preserve">     Whooping</v>
      </c>
      <c r="M265" s="12" t="str">
        <f t="shared" si="42"/>
        <v>PI.IC.RT.050307.01</v>
      </c>
      <c r="N265" s="12"/>
      <c r="O265" s="12" t="str">
        <f t="shared" si="43"/>
        <v>PH.IC.RT.050307.01</v>
      </c>
      <c r="Q265" s="12" t="str">
        <f t="shared" si="44"/>
        <v>CL.IC.RT.050307.01</v>
      </c>
    </row>
    <row r="266" spans="1:19" ht="15">
      <c r="A266" t="s">
        <v>8713</v>
      </c>
      <c r="C266" s="2" t="s">
        <v>7071</v>
      </c>
      <c r="E266" s="2" t="s">
        <v>1202</v>
      </c>
      <c r="F266" t="s">
        <v>9003</v>
      </c>
      <c r="G266" t="s">
        <v>8080</v>
      </c>
      <c r="H266" s="22" t="s">
        <v>1550</v>
      </c>
      <c r="I266" t="s">
        <v>8081</v>
      </c>
      <c r="J266" s="11" t="str">
        <f t="shared" si="41"/>
        <v>IC.RT.050308</v>
      </c>
      <c r="K266" s="2" t="s">
        <v>1192</v>
      </c>
      <c r="L266" t="str">
        <f t="shared" si="45"/>
        <v xml:space="preserve">     Barking</v>
      </c>
      <c r="M266" s="12" t="str">
        <f t="shared" si="42"/>
        <v>PI.IC.RT.050308.01</v>
      </c>
      <c r="N266" s="12"/>
      <c r="O266" s="12" t="str">
        <f t="shared" si="43"/>
        <v>PH.IC.RT.050308.01</v>
      </c>
      <c r="Q266" s="12" t="str">
        <f t="shared" si="44"/>
        <v>CL.IC.RT.050308.01</v>
      </c>
    </row>
    <row r="267" spans="1:19" ht="15">
      <c r="A267" t="s">
        <v>8713</v>
      </c>
      <c r="C267" s="2" t="s">
        <v>7071</v>
      </c>
      <c r="D267" t="s">
        <v>9007</v>
      </c>
      <c r="E267" s="2" t="s">
        <v>7070</v>
      </c>
      <c r="F267" t="s">
        <v>9008</v>
      </c>
      <c r="G267" t="s">
        <v>9009</v>
      </c>
      <c r="H267" s="22" t="s">
        <v>1396</v>
      </c>
      <c r="I267" t="s">
        <v>9010</v>
      </c>
      <c r="J267" s="11" t="str">
        <f t="shared" si="41"/>
        <v>IC.RT.050401</v>
      </c>
      <c r="K267" s="2" t="s">
        <v>1192</v>
      </c>
      <c r="L267" t="str">
        <f t="shared" si="45"/>
        <v>Manual mode</v>
      </c>
      <c r="M267" s="12" t="str">
        <f t="shared" si="42"/>
        <v>PI.IC.RT.050401.01</v>
      </c>
      <c r="N267" s="12"/>
      <c r="O267" s="12" t="str">
        <f t="shared" si="43"/>
        <v>PH.IC.RT.050401.01</v>
      </c>
      <c r="Q267" s="12" t="str">
        <f t="shared" si="44"/>
        <v>CL.IC.RT.050401.01</v>
      </c>
    </row>
    <row r="268" spans="1:19" ht="15">
      <c r="A268" t="s">
        <v>8713</v>
      </c>
      <c r="C268" s="2" t="s">
        <v>7071</v>
      </c>
      <c r="E268" s="2" t="s">
        <v>7070</v>
      </c>
      <c r="F268" t="s">
        <v>9008</v>
      </c>
      <c r="G268" t="s">
        <v>2036</v>
      </c>
      <c r="H268" s="22" t="s">
        <v>1398</v>
      </c>
      <c r="I268" t="s">
        <v>2073</v>
      </c>
      <c r="J268" s="11" t="str">
        <f t="shared" si="41"/>
        <v>IC.RT.050402</v>
      </c>
      <c r="K268" s="2" t="s">
        <v>1192</v>
      </c>
      <c r="L268" t="str">
        <f t="shared" si="45"/>
        <v>Auto mode</v>
      </c>
      <c r="M268" s="12" t="str">
        <f t="shared" si="42"/>
        <v>PI.IC.RT.050402.01</v>
      </c>
      <c r="N268" s="12"/>
      <c r="O268" s="12" t="str">
        <f t="shared" si="43"/>
        <v>PH.IC.RT.050402.01</v>
      </c>
      <c r="Q268" s="12" t="str">
        <f t="shared" si="44"/>
        <v>CL.IC.RT.050402.01</v>
      </c>
    </row>
    <row r="269" spans="1:19" ht="15">
      <c r="A269" t="s">
        <v>8713</v>
      </c>
      <c r="B269" t="s">
        <v>8415</v>
      </c>
      <c r="C269" s="2" t="s">
        <v>6888</v>
      </c>
      <c r="D269" t="s">
        <v>9161</v>
      </c>
      <c r="E269" s="2" t="s">
        <v>1192</v>
      </c>
      <c r="F269" t="s">
        <v>9004</v>
      </c>
      <c r="G269" t="s">
        <v>2806</v>
      </c>
      <c r="H269" s="22" t="s">
        <v>1396</v>
      </c>
      <c r="I269" t="s">
        <v>2806</v>
      </c>
      <c r="J269" s="11" t="str">
        <f t="shared" si="41"/>
        <v>IC.RT.060101</v>
      </c>
      <c r="K269" s="2" t="s">
        <v>1192</v>
      </c>
      <c r="L269" t="str">
        <f t="shared" si="45"/>
        <v>Intact</v>
      </c>
      <c r="M269" s="12" t="str">
        <f t="shared" si="42"/>
        <v>PI.IC.RT.060101.01</v>
      </c>
      <c r="N269" s="12"/>
      <c r="O269" s="12" t="str">
        <f t="shared" si="43"/>
        <v>PH.IC.RT.060101.01</v>
      </c>
      <c r="Q269" s="12" t="str">
        <f t="shared" si="44"/>
        <v>CL.IC.RT.060101.01</v>
      </c>
    </row>
    <row r="270" spans="1:19" ht="15">
      <c r="A270" t="s">
        <v>8713</v>
      </c>
      <c r="C270" s="2" t="s">
        <v>6888</v>
      </c>
      <c r="E270" s="2" t="s">
        <v>1192</v>
      </c>
      <c r="F270" t="s">
        <v>9004</v>
      </c>
      <c r="G270" t="s">
        <v>8418</v>
      </c>
      <c r="H270" s="22" t="s">
        <v>1398</v>
      </c>
      <c r="I270" t="s">
        <v>8418</v>
      </c>
      <c r="J270" s="11" t="str">
        <f t="shared" si="41"/>
        <v>IC.RT.060102</v>
      </c>
      <c r="K270" s="2" t="s">
        <v>1192</v>
      </c>
      <c r="L270" t="str">
        <f t="shared" si="45"/>
        <v>Leak</v>
      </c>
      <c r="M270" s="12" t="str">
        <f t="shared" si="42"/>
        <v>PI.IC.RT.060102.01</v>
      </c>
      <c r="N270" s="12"/>
      <c r="O270" s="12" t="str">
        <f t="shared" si="43"/>
        <v>PH.IC.RT.060102.01</v>
      </c>
      <c r="Q270" s="12" t="str">
        <f t="shared" si="44"/>
        <v>CL.IC.RT.060102.01</v>
      </c>
    </row>
    <row r="271" spans="1:19" ht="15">
      <c r="A271" t="s">
        <v>8713</v>
      </c>
      <c r="C271" s="2" t="s">
        <v>6888</v>
      </c>
      <c r="E271" s="2" t="s">
        <v>1192</v>
      </c>
      <c r="F271" t="s">
        <v>9004</v>
      </c>
      <c r="G271" t="s">
        <v>8419</v>
      </c>
      <c r="H271" s="22" t="s">
        <v>1400</v>
      </c>
      <c r="I271" t="s">
        <v>8250</v>
      </c>
      <c r="J271" s="11" t="str">
        <f t="shared" si="41"/>
        <v>IC.RT.060103</v>
      </c>
      <c r="K271" s="2" t="s">
        <v>1192</v>
      </c>
      <c r="L271" t="str">
        <f t="shared" si="45"/>
        <v>Air added</v>
      </c>
      <c r="M271" s="12" t="str">
        <f t="shared" si="42"/>
        <v>PI.IC.RT.060103.01</v>
      </c>
      <c r="N271" s="12"/>
      <c r="O271" s="12" t="str">
        <f t="shared" si="43"/>
        <v>PH.IC.RT.060103.01</v>
      </c>
      <c r="Q271" s="12" t="str">
        <f t="shared" si="44"/>
        <v>CL.IC.RT.060103.01</v>
      </c>
    </row>
    <row r="272" spans="1:19" ht="15">
      <c r="A272" t="s">
        <v>8713</v>
      </c>
      <c r="C272" s="2" t="s">
        <v>6888</v>
      </c>
      <c r="E272" s="2" t="s">
        <v>1192</v>
      </c>
      <c r="F272" t="s">
        <v>9004</v>
      </c>
      <c r="G272" t="s">
        <v>9005</v>
      </c>
      <c r="H272" s="22" t="s">
        <v>7070</v>
      </c>
      <c r="I272" t="s">
        <v>4744</v>
      </c>
      <c r="J272" s="11" t="str">
        <f t="shared" si="41"/>
        <v>IC.RT.060104</v>
      </c>
      <c r="K272" s="2" t="s">
        <v>1192</v>
      </c>
      <c r="L272" t="str">
        <f t="shared" si="45"/>
        <v>Cuff Pressure ____ mmHg</v>
      </c>
      <c r="M272" s="12" t="str">
        <f t="shared" si="42"/>
        <v>PI.IC.RT.060104.01</v>
      </c>
      <c r="N272" s="12"/>
      <c r="O272" s="12" t="str">
        <f t="shared" si="43"/>
        <v>PH.IC.RT.060104.01</v>
      </c>
      <c r="Q272" s="12" t="str">
        <f t="shared" si="44"/>
        <v>CL.IC.RT.060104.01</v>
      </c>
      <c r="R272" t="s">
        <v>1141</v>
      </c>
      <c r="S272">
        <v>325</v>
      </c>
    </row>
    <row r="273" spans="1:19" ht="15">
      <c r="A273" t="s">
        <v>8713</v>
      </c>
      <c r="C273" s="2" t="s">
        <v>6888</v>
      </c>
      <c r="D273" t="s">
        <v>3831</v>
      </c>
      <c r="E273" s="2" t="s">
        <v>1199</v>
      </c>
      <c r="F273" t="s">
        <v>9162</v>
      </c>
      <c r="G273">
        <v>7</v>
      </c>
      <c r="H273" s="22" t="s">
        <v>1396</v>
      </c>
      <c r="I273">
        <v>7</v>
      </c>
      <c r="J273" s="11" t="str">
        <f t="shared" si="41"/>
        <v>IC.RT.060201</v>
      </c>
      <c r="K273" s="2" t="s">
        <v>1192</v>
      </c>
      <c r="L273">
        <f t="shared" si="45"/>
        <v>7</v>
      </c>
      <c r="M273" s="12" t="str">
        <f t="shared" si="42"/>
        <v>PI.IC.RT.060201.01</v>
      </c>
      <c r="N273" s="12"/>
      <c r="O273" s="12" t="str">
        <f t="shared" si="43"/>
        <v>PH.IC.RT.060201.01</v>
      </c>
      <c r="Q273" s="12" t="str">
        <f t="shared" si="44"/>
        <v>CL.IC.RT.060201.01</v>
      </c>
    </row>
    <row r="274" spans="1:19" ht="15">
      <c r="A274" t="s">
        <v>8713</v>
      </c>
      <c r="C274" s="2" t="s">
        <v>6888</v>
      </c>
      <c r="E274" s="2" t="s">
        <v>923</v>
      </c>
      <c r="F274" t="s">
        <v>9162</v>
      </c>
      <c r="G274">
        <v>7.5</v>
      </c>
      <c r="H274" s="22" t="s">
        <v>1398</v>
      </c>
      <c r="I274">
        <v>7.5</v>
      </c>
      <c r="J274" s="11" t="str">
        <f t="shared" si="41"/>
        <v>IC.RT.060202</v>
      </c>
      <c r="K274" s="2" t="s">
        <v>1192</v>
      </c>
      <c r="L274">
        <f t="shared" si="45"/>
        <v>7.5</v>
      </c>
      <c r="M274" s="12" t="str">
        <f t="shared" si="42"/>
        <v>PI.IC.RT.060202.01</v>
      </c>
      <c r="N274" s="12"/>
      <c r="O274" s="12" t="str">
        <f t="shared" si="43"/>
        <v>PH.IC.RT.060202.01</v>
      </c>
      <c r="Q274" s="12" t="str">
        <f t="shared" si="44"/>
        <v>CL.IC.RT.060202.01</v>
      </c>
    </row>
    <row r="275" spans="1:19" ht="15">
      <c r="A275" t="s">
        <v>8713</v>
      </c>
      <c r="C275" s="2" t="s">
        <v>6888</v>
      </c>
      <c r="E275" s="2" t="s">
        <v>923</v>
      </c>
      <c r="F275" t="s">
        <v>9162</v>
      </c>
      <c r="G275">
        <v>8</v>
      </c>
      <c r="H275" s="22" t="s">
        <v>1400</v>
      </c>
      <c r="I275">
        <v>8</v>
      </c>
      <c r="J275" s="11" t="str">
        <f t="shared" si="41"/>
        <v>IC.RT.060203</v>
      </c>
      <c r="K275" s="2" t="s">
        <v>1192</v>
      </c>
      <c r="L275">
        <f t="shared" si="45"/>
        <v>8</v>
      </c>
      <c r="M275" s="12" t="str">
        <f t="shared" si="42"/>
        <v>PI.IC.RT.060203.01</v>
      </c>
      <c r="N275" s="12"/>
      <c r="O275" s="12" t="str">
        <f t="shared" si="43"/>
        <v>PH.IC.RT.060203.01</v>
      </c>
      <c r="Q275" s="12" t="str">
        <f t="shared" si="44"/>
        <v>CL.IC.RT.060203.01</v>
      </c>
    </row>
    <row r="276" spans="1:19" ht="15">
      <c r="A276" t="s">
        <v>8713</v>
      </c>
      <c r="C276" s="2" t="s">
        <v>6888</v>
      </c>
      <c r="E276" s="2" t="s">
        <v>923</v>
      </c>
      <c r="F276" t="s">
        <v>9162</v>
      </c>
      <c r="G276">
        <v>8.5</v>
      </c>
      <c r="H276" s="22" t="s">
        <v>1402</v>
      </c>
      <c r="I276">
        <v>8.5</v>
      </c>
      <c r="J276" s="11" t="str">
        <f t="shared" si="41"/>
        <v>IC.RT.060204</v>
      </c>
      <c r="K276" s="2" t="s">
        <v>1192</v>
      </c>
      <c r="L276">
        <f t="shared" si="45"/>
        <v>8.5</v>
      </c>
      <c r="M276" s="12" t="str">
        <f t="shared" si="42"/>
        <v>PI.IC.RT.060204.01</v>
      </c>
      <c r="N276" s="12"/>
      <c r="O276" s="12" t="str">
        <f t="shared" si="43"/>
        <v>PH.IC.RT.060204.01</v>
      </c>
      <c r="Q276" s="12" t="str">
        <f t="shared" si="44"/>
        <v>CL.IC.RT.060204.01</v>
      </c>
    </row>
    <row r="277" spans="1:19" ht="15">
      <c r="A277" t="s">
        <v>8713</v>
      </c>
      <c r="C277" s="2" t="s">
        <v>6888</v>
      </c>
      <c r="E277" s="2" t="s">
        <v>923</v>
      </c>
      <c r="F277" t="s">
        <v>9162</v>
      </c>
      <c r="G277" t="s">
        <v>8455</v>
      </c>
      <c r="H277" s="22" t="s">
        <v>1404</v>
      </c>
      <c r="I277" t="s">
        <v>9163</v>
      </c>
      <c r="J277" s="11" t="str">
        <f t="shared" si="41"/>
        <v>IC.RT.060205</v>
      </c>
      <c r="K277" s="2" t="s">
        <v>1192</v>
      </c>
      <c r="L277" t="str">
        <f t="shared" si="45"/>
        <v>Enter free text:</v>
      </c>
      <c r="M277" s="12" t="str">
        <f t="shared" si="42"/>
        <v>PI.IC.RT.060205.01</v>
      </c>
      <c r="N277" s="12"/>
      <c r="O277" s="12" t="str">
        <f t="shared" si="43"/>
        <v>PH.IC.RT.060205.01</v>
      </c>
      <c r="Q277" s="12" t="str">
        <f t="shared" si="44"/>
        <v>CL.IC.RT.060205.01</v>
      </c>
    </row>
    <row r="278" spans="1:19" ht="15">
      <c r="A278" t="s">
        <v>8713</v>
      </c>
      <c r="C278" s="2" t="s">
        <v>6888</v>
      </c>
      <c r="D278" t="s">
        <v>945</v>
      </c>
      <c r="E278" s="2" t="s">
        <v>923</v>
      </c>
      <c r="F278" t="s">
        <v>9162</v>
      </c>
      <c r="G278">
        <v>6</v>
      </c>
      <c r="H278" s="22" t="s">
        <v>6888</v>
      </c>
      <c r="I278">
        <v>6</v>
      </c>
      <c r="J278" s="11" t="str">
        <f t="shared" si="41"/>
        <v>IC.RT.060206</v>
      </c>
      <c r="K278" s="2" t="s">
        <v>1192</v>
      </c>
      <c r="L278">
        <f t="shared" si="45"/>
        <v>6</v>
      </c>
      <c r="M278" s="12" t="str">
        <f t="shared" si="42"/>
        <v>PI.IC.RT.060206.01</v>
      </c>
      <c r="N278" s="12"/>
      <c r="O278" s="12" t="str">
        <f t="shared" si="43"/>
        <v>PH.IC.RT.060206.01</v>
      </c>
      <c r="Q278" s="12" t="str">
        <f t="shared" si="44"/>
        <v>CL.IC.RT.060206.01</v>
      </c>
      <c r="R278" t="s">
        <v>1141</v>
      </c>
      <c r="S278">
        <v>91</v>
      </c>
    </row>
    <row r="279" spans="1:19" ht="15">
      <c r="A279" t="s">
        <v>8713</v>
      </c>
      <c r="C279" s="2" t="s">
        <v>6888</v>
      </c>
      <c r="E279" s="2" t="s">
        <v>1199</v>
      </c>
      <c r="F279" t="s">
        <v>9162</v>
      </c>
      <c r="G279">
        <v>6.5</v>
      </c>
      <c r="H279" s="22" t="s">
        <v>7284</v>
      </c>
      <c r="I279">
        <v>6.5</v>
      </c>
      <c r="J279" s="11" t="str">
        <f t="shared" si="41"/>
        <v>IC.RT.060207</v>
      </c>
      <c r="K279" s="2" t="s">
        <v>11324</v>
      </c>
      <c r="L279">
        <f t="shared" si="45"/>
        <v>6.5</v>
      </c>
      <c r="M279" s="12" t="str">
        <f t="shared" si="42"/>
        <v>PI.IC.RT.060207.01</v>
      </c>
      <c r="N279" s="12"/>
      <c r="O279" s="12" t="str">
        <f t="shared" si="43"/>
        <v>PH.IC.RT.060207.01</v>
      </c>
      <c r="Q279" s="12" t="str">
        <f t="shared" si="44"/>
        <v>CL.IC.RT.060207.01</v>
      </c>
      <c r="R279" t="s">
        <v>1141</v>
      </c>
      <c r="S279">
        <v>91</v>
      </c>
    </row>
    <row r="280" spans="1:19" ht="15">
      <c r="A280" t="s">
        <v>8713</v>
      </c>
      <c r="C280" s="2" t="s">
        <v>6888</v>
      </c>
      <c r="E280" s="2" t="s">
        <v>1199</v>
      </c>
      <c r="F280" t="s">
        <v>9162</v>
      </c>
      <c r="G280">
        <v>9</v>
      </c>
      <c r="H280" s="22" t="s">
        <v>10093</v>
      </c>
      <c r="I280">
        <v>9</v>
      </c>
      <c r="J280" s="11" t="str">
        <f t="shared" si="41"/>
        <v>IC.RT.060208</v>
      </c>
      <c r="K280" s="2" t="s">
        <v>11324</v>
      </c>
      <c r="L280">
        <f t="shared" si="45"/>
        <v>9</v>
      </c>
      <c r="M280" s="12" t="str">
        <f t="shared" si="42"/>
        <v>PI.IC.RT.060208.01</v>
      </c>
      <c r="N280" s="12"/>
      <c r="O280" s="12" t="str">
        <f t="shared" si="43"/>
        <v>PH.IC.RT.060208.01</v>
      </c>
      <c r="Q280" s="12" t="str">
        <f t="shared" si="44"/>
        <v>CL.IC.RT.060208.01</v>
      </c>
      <c r="R280" t="s">
        <v>1141</v>
      </c>
      <c r="S280">
        <v>91</v>
      </c>
    </row>
    <row r="281" spans="1:19" ht="15">
      <c r="A281" t="s">
        <v>8713</v>
      </c>
      <c r="C281" s="2" t="s">
        <v>6888</v>
      </c>
      <c r="E281" s="2" t="s">
        <v>1199</v>
      </c>
      <c r="F281" t="s">
        <v>9162</v>
      </c>
      <c r="G281">
        <v>9.5</v>
      </c>
      <c r="H281" s="22" t="s">
        <v>10095</v>
      </c>
      <c r="I281">
        <v>9.5</v>
      </c>
      <c r="J281" s="11" t="str">
        <f t="shared" si="41"/>
        <v>IC.RT.060209</v>
      </c>
      <c r="K281" s="2" t="s">
        <v>11324</v>
      </c>
      <c r="L281">
        <f t="shared" si="45"/>
        <v>9.5</v>
      </c>
      <c r="M281" s="12" t="str">
        <f t="shared" si="42"/>
        <v>PI.IC.RT.060209.01</v>
      </c>
      <c r="N281" s="12"/>
      <c r="O281" s="12" t="str">
        <f t="shared" si="43"/>
        <v>PH.IC.RT.060209.01</v>
      </c>
      <c r="Q281" s="12" t="str">
        <f t="shared" si="44"/>
        <v>CL.IC.RT.060209.01</v>
      </c>
      <c r="R281" t="s">
        <v>1141</v>
      </c>
      <c r="S281">
        <v>91</v>
      </c>
    </row>
    <row r="282" spans="1:19" ht="15">
      <c r="A282" t="s">
        <v>8713</v>
      </c>
      <c r="C282" s="2" t="s">
        <v>6888</v>
      </c>
      <c r="E282" s="2" t="s">
        <v>1199</v>
      </c>
      <c r="F282" t="s">
        <v>9162</v>
      </c>
      <c r="G282">
        <v>10</v>
      </c>
      <c r="H282" s="22" t="s">
        <v>10905</v>
      </c>
      <c r="I282">
        <v>10</v>
      </c>
      <c r="J282" s="11" t="str">
        <f t="shared" si="41"/>
        <v>IC.RT.060210</v>
      </c>
      <c r="K282" s="2" t="s">
        <v>11324</v>
      </c>
      <c r="L282">
        <f t="shared" si="45"/>
        <v>10</v>
      </c>
      <c r="M282" s="12" t="str">
        <f t="shared" si="42"/>
        <v>PI.IC.RT.060210.01</v>
      </c>
      <c r="N282" s="12"/>
      <c r="O282" s="12" t="str">
        <f t="shared" si="43"/>
        <v>PH.IC.RT.060210.01</v>
      </c>
      <c r="Q282" s="12" t="str">
        <f t="shared" si="44"/>
        <v>CL.IC.RT.060210.01</v>
      </c>
      <c r="R282" t="s">
        <v>1141</v>
      </c>
      <c r="S282">
        <v>91</v>
      </c>
    </row>
    <row r="283" spans="1:19" ht="15">
      <c r="A283" t="s">
        <v>8713</v>
      </c>
      <c r="C283" s="2" t="s">
        <v>6888</v>
      </c>
      <c r="D283" t="s">
        <v>4513</v>
      </c>
      <c r="E283" s="2" t="s">
        <v>946</v>
      </c>
      <c r="F283" t="s">
        <v>9164</v>
      </c>
      <c r="G283" t="s">
        <v>8826</v>
      </c>
      <c r="H283" s="22" t="s">
        <v>11324</v>
      </c>
      <c r="I283" t="s">
        <v>8826</v>
      </c>
      <c r="J283" s="11" t="str">
        <f t="shared" si="41"/>
        <v>IC.RT.060301</v>
      </c>
      <c r="K283" s="2" t="s">
        <v>11324</v>
      </c>
      <c r="L283" t="str">
        <f t="shared" si="45"/>
        <v>Yes</v>
      </c>
      <c r="M283" s="12" t="str">
        <f t="shared" si="42"/>
        <v>PI.IC.RT.060301.01</v>
      </c>
      <c r="N283" s="12"/>
      <c r="O283" s="12" t="str">
        <f t="shared" si="43"/>
        <v>PH.IC.RT.060301.01</v>
      </c>
      <c r="Q283" s="12" t="str">
        <f t="shared" si="44"/>
        <v>CL.IC.RT.060301.01</v>
      </c>
      <c r="R283" t="s">
        <v>1141</v>
      </c>
      <c r="S283">
        <v>328</v>
      </c>
    </row>
    <row r="284" spans="1:19" ht="15">
      <c r="A284" t="s">
        <v>8713</v>
      </c>
      <c r="C284" s="2" t="s">
        <v>6888</v>
      </c>
      <c r="D284" t="s">
        <v>945</v>
      </c>
      <c r="E284" s="2" t="s">
        <v>946</v>
      </c>
      <c r="F284" t="s">
        <v>9164</v>
      </c>
      <c r="G284" t="s">
        <v>8827</v>
      </c>
      <c r="H284" s="22" t="s">
        <v>1199</v>
      </c>
      <c r="I284" t="s">
        <v>8827</v>
      </c>
      <c r="J284" s="11" t="str">
        <f t="shared" si="41"/>
        <v>IC.RT.060302</v>
      </c>
      <c r="K284" s="2" t="s">
        <v>11324</v>
      </c>
      <c r="L284" t="str">
        <f t="shared" si="45"/>
        <v>No</v>
      </c>
      <c r="M284" s="12" t="str">
        <f t="shared" si="42"/>
        <v>PI.IC.RT.060302.01</v>
      </c>
      <c r="N284" s="12"/>
      <c r="O284" s="12" t="str">
        <f t="shared" si="43"/>
        <v>PH.IC.RT.060302.01</v>
      </c>
      <c r="Q284" s="12" t="str">
        <f t="shared" si="44"/>
        <v>CL.IC.RT.060302.01</v>
      </c>
      <c r="R284" t="s">
        <v>1141</v>
      </c>
      <c r="S284">
        <v>328</v>
      </c>
    </row>
    <row r="285" spans="1:19" ht="15">
      <c r="A285" t="s">
        <v>8713</v>
      </c>
      <c r="B285" t="s">
        <v>9165</v>
      </c>
      <c r="C285" s="2" t="s">
        <v>7284</v>
      </c>
      <c r="D285" t="s">
        <v>9166</v>
      </c>
      <c r="E285" s="2" t="s">
        <v>11324</v>
      </c>
      <c r="F285" t="s">
        <v>9167</v>
      </c>
      <c r="G285" t="s">
        <v>9168</v>
      </c>
      <c r="H285" s="22" t="s">
        <v>1396</v>
      </c>
      <c r="I285" t="s">
        <v>7464</v>
      </c>
      <c r="J285" s="11" t="str">
        <f t="shared" si="41"/>
        <v>IC.RT.070101</v>
      </c>
      <c r="K285" s="2" t="s">
        <v>11324</v>
      </c>
      <c r="L285" t="str">
        <f t="shared" si="45"/>
        <v>Repositioned date: specify</v>
      </c>
      <c r="M285" s="12" t="str">
        <f t="shared" si="42"/>
        <v>PI.IC.RT.070101.01</v>
      </c>
      <c r="N285" s="12"/>
      <c r="O285" s="12" t="str">
        <f t="shared" si="43"/>
        <v>PH.IC.RT.070101.01</v>
      </c>
      <c r="Q285" s="12" t="str">
        <f t="shared" si="44"/>
        <v>CL.IC.RT.070101.01</v>
      </c>
    </row>
    <row r="286" spans="1:19" ht="15">
      <c r="A286" t="s">
        <v>8713</v>
      </c>
      <c r="C286" s="2" t="s">
        <v>7284</v>
      </c>
      <c r="D286" t="s">
        <v>1595</v>
      </c>
      <c r="E286" s="2" t="s">
        <v>923</v>
      </c>
      <c r="F286" t="s">
        <v>9167</v>
      </c>
      <c r="G286" t="s">
        <v>8267</v>
      </c>
      <c r="H286" s="22" t="s">
        <v>1396</v>
      </c>
      <c r="I286" t="s">
        <v>4252</v>
      </c>
      <c r="J286" s="11" t="str">
        <f t="shared" si="41"/>
        <v>IC.RT.070201</v>
      </c>
      <c r="K286" s="2" t="s">
        <v>1192</v>
      </c>
      <c r="L286" t="str">
        <f t="shared" si="45"/>
        <v xml:space="preserve">     Lip</v>
      </c>
      <c r="M286" s="12" t="str">
        <f t="shared" si="42"/>
        <v>PI.IC.RT.070201.01</v>
      </c>
      <c r="N286" s="12"/>
      <c r="O286" s="12" t="str">
        <f t="shared" si="43"/>
        <v>PH.IC.RT.070201.01</v>
      </c>
      <c r="Q286" s="12" t="str">
        <f t="shared" si="44"/>
        <v>CL.IC.RT.070201.01</v>
      </c>
    </row>
    <row r="287" spans="1:19" ht="15">
      <c r="A287" t="s">
        <v>8713</v>
      </c>
      <c r="C287" s="2" t="s">
        <v>7284</v>
      </c>
      <c r="E287" s="2" t="s">
        <v>923</v>
      </c>
      <c r="F287" t="s">
        <v>9167</v>
      </c>
      <c r="G287" t="s">
        <v>8268</v>
      </c>
      <c r="H287" s="22" t="s">
        <v>1398</v>
      </c>
      <c r="I287" t="s">
        <v>3064</v>
      </c>
      <c r="J287" s="11" t="str">
        <f t="shared" si="41"/>
        <v>IC.RT.070202</v>
      </c>
      <c r="K287" s="2" t="s">
        <v>1192</v>
      </c>
      <c r="L287" t="str">
        <f t="shared" si="45"/>
        <v xml:space="preserve">     Teeth</v>
      </c>
      <c r="M287" s="12" t="str">
        <f t="shared" si="42"/>
        <v>PI.IC.RT.070202.01</v>
      </c>
      <c r="N287" s="12"/>
      <c r="O287" s="12" t="str">
        <f t="shared" si="43"/>
        <v>PH.IC.RT.070202.01</v>
      </c>
      <c r="Q287" s="12" t="str">
        <f t="shared" si="44"/>
        <v>CL.IC.RT.070202.01</v>
      </c>
    </row>
    <row r="288" spans="1:19" ht="15">
      <c r="A288" t="s">
        <v>8713</v>
      </c>
      <c r="C288" s="2" t="s">
        <v>7284</v>
      </c>
      <c r="E288" s="2" t="s">
        <v>923</v>
      </c>
      <c r="F288" t="s">
        <v>9167</v>
      </c>
      <c r="G288" t="s">
        <v>3321</v>
      </c>
      <c r="H288" s="22" t="s">
        <v>1400</v>
      </c>
      <c r="I288" t="s">
        <v>3214</v>
      </c>
      <c r="J288" s="11" t="str">
        <f t="shared" si="41"/>
        <v>IC.RT.070203</v>
      </c>
      <c r="K288" s="2" t="s">
        <v>1192</v>
      </c>
      <c r="L288" t="str">
        <f t="shared" si="45"/>
        <v xml:space="preserve">     Oral</v>
      </c>
      <c r="M288" s="12" t="str">
        <f t="shared" si="42"/>
        <v>PI.IC.RT.070203.01</v>
      </c>
      <c r="N288" s="12"/>
      <c r="O288" s="12" t="str">
        <f t="shared" si="43"/>
        <v>PH.IC.RT.070203.01</v>
      </c>
      <c r="Q288" s="12" t="str">
        <f t="shared" si="44"/>
        <v>CL.IC.RT.070203.01</v>
      </c>
    </row>
    <row r="289" spans="1:17" ht="15">
      <c r="A289" t="s">
        <v>8713</v>
      </c>
      <c r="C289" s="2" t="s">
        <v>7284</v>
      </c>
      <c r="E289" s="2" t="s">
        <v>923</v>
      </c>
      <c r="F289" t="s">
        <v>9167</v>
      </c>
      <c r="G289" t="s">
        <v>9169</v>
      </c>
      <c r="H289" s="22" t="s">
        <v>1402</v>
      </c>
      <c r="I289" t="s">
        <v>9170</v>
      </c>
      <c r="J289" s="11" t="str">
        <f t="shared" si="41"/>
        <v>IC.RT.070204</v>
      </c>
      <c r="K289" s="2" t="s">
        <v>1192</v>
      </c>
      <c r="L289" t="str">
        <f t="shared" si="45"/>
        <v xml:space="preserve">     Nares</v>
      </c>
      <c r="M289" s="12" t="str">
        <f t="shared" si="42"/>
        <v>PI.IC.RT.070204.01</v>
      </c>
      <c r="N289" s="12"/>
      <c r="O289" s="12" t="str">
        <f t="shared" si="43"/>
        <v>PH.IC.RT.070204.01</v>
      </c>
      <c r="Q289" s="12" t="str">
        <f t="shared" si="44"/>
        <v>CL.IC.RT.070204.01</v>
      </c>
    </row>
    <row r="290" spans="1:17" ht="15">
      <c r="A290" t="s">
        <v>8713</v>
      </c>
      <c r="C290" s="2" t="s">
        <v>7284</v>
      </c>
      <c r="E290" s="2" t="s">
        <v>923</v>
      </c>
      <c r="F290" t="s">
        <v>9167</v>
      </c>
      <c r="G290" t="s">
        <v>5037</v>
      </c>
      <c r="H290" s="22" t="s">
        <v>1404</v>
      </c>
      <c r="I290" t="s">
        <v>1820</v>
      </c>
      <c r="J290" s="11" t="str">
        <f t="shared" si="41"/>
        <v>IC.RT.070205</v>
      </c>
      <c r="K290" s="2" t="s">
        <v>1192</v>
      </c>
      <c r="L290" t="str">
        <f t="shared" si="45"/>
        <v xml:space="preserve">     Right</v>
      </c>
      <c r="M290" s="12" t="str">
        <f t="shared" si="42"/>
        <v>PI.IC.RT.070205.01</v>
      </c>
      <c r="N290" s="12"/>
      <c r="O290" s="12" t="str">
        <f t="shared" si="43"/>
        <v>PH.IC.RT.070205.01</v>
      </c>
      <c r="Q290" s="12" t="str">
        <f t="shared" si="44"/>
        <v>CL.IC.RT.070205.01</v>
      </c>
    </row>
    <row r="291" spans="1:17" ht="15">
      <c r="A291" t="s">
        <v>8713</v>
      </c>
      <c r="C291" s="2" t="s">
        <v>7284</v>
      </c>
      <c r="E291" s="2" t="s">
        <v>923</v>
      </c>
      <c r="F291" t="s">
        <v>9167</v>
      </c>
      <c r="G291" t="s">
        <v>5038</v>
      </c>
      <c r="H291" s="22" t="s">
        <v>1406</v>
      </c>
      <c r="I291" t="s">
        <v>1821</v>
      </c>
      <c r="J291" s="11" t="str">
        <f t="shared" si="41"/>
        <v>IC.RT.070206</v>
      </c>
      <c r="K291" s="2" t="s">
        <v>1192</v>
      </c>
      <c r="L291" t="str">
        <f t="shared" si="45"/>
        <v xml:space="preserve">     Left</v>
      </c>
      <c r="M291" s="12" t="str">
        <f t="shared" si="42"/>
        <v>PI.IC.RT.070206.01</v>
      </c>
      <c r="N291" s="12"/>
      <c r="O291" s="12" t="str">
        <f t="shared" si="43"/>
        <v>PH.IC.RT.070206.01</v>
      </c>
      <c r="Q291" s="12" t="str">
        <f t="shared" si="44"/>
        <v>CL.IC.RT.070206.01</v>
      </c>
    </row>
    <row r="292" spans="1:17" ht="15">
      <c r="A292" t="s">
        <v>8713</v>
      </c>
      <c r="C292" s="2" t="s">
        <v>7284</v>
      </c>
      <c r="E292" s="2" t="s">
        <v>923</v>
      </c>
      <c r="F292" t="s">
        <v>9167</v>
      </c>
      <c r="G292" t="s">
        <v>9171</v>
      </c>
      <c r="H292" s="22" t="s">
        <v>1419</v>
      </c>
      <c r="I292" t="s">
        <v>7913</v>
      </c>
      <c r="J292" s="11" t="str">
        <f t="shared" si="41"/>
        <v>IC.RT.070207</v>
      </c>
      <c r="K292" s="2" t="s">
        <v>1192</v>
      </c>
      <c r="L292" t="str">
        <f t="shared" si="45"/>
        <v xml:space="preserve">     Midline</v>
      </c>
      <c r="M292" s="12" t="str">
        <f t="shared" si="42"/>
        <v>PI.IC.RT.070207.01</v>
      </c>
      <c r="N292" s="12"/>
      <c r="O292" s="12" t="str">
        <f t="shared" si="43"/>
        <v>PH.IC.RT.070207.01</v>
      </c>
      <c r="Q292" s="12" t="str">
        <f t="shared" si="44"/>
        <v>CL.IC.RT.070207.01</v>
      </c>
    </row>
    <row r="293" spans="1:17" ht="15">
      <c r="A293" t="s">
        <v>8713</v>
      </c>
      <c r="C293" s="2" t="s">
        <v>7284</v>
      </c>
      <c r="D293" t="s">
        <v>9172</v>
      </c>
      <c r="E293" s="2" t="s">
        <v>1202</v>
      </c>
      <c r="F293" t="s">
        <v>9167</v>
      </c>
      <c r="G293" t="s">
        <v>8114</v>
      </c>
      <c r="H293" s="22" t="s">
        <v>1396</v>
      </c>
      <c r="I293" t="s">
        <v>8115</v>
      </c>
      <c r="J293" s="11" t="str">
        <f t="shared" si="41"/>
        <v>IC.RT.070301</v>
      </c>
      <c r="K293" s="2" t="s">
        <v>1192</v>
      </c>
      <c r="L293" t="str">
        <f t="shared" si="45"/>
        <v xml:space="preserve">     21 cm</v>
      </c>
      <c r="M293" s="12" t="str">
        <f t="shared" si="42"/>
        <v>PI.IC.RT.070301.01</v>
      </c>
      <c r="N293" s="12"/>
      <c r="O293" s="12" t="str">
        <f t="shared" si="43"/>
        <v>PH.IC.RT.070301.01</v>
      </c>
      <c r="Q293" s="12" t="str">
        <f t="shared" si="44"/>
        <v>CL.IC.RT.070301.01</v>
      </c>
    </row>
    <row r="294" spans="1:17" ht="15">
      <c r="A294" t="s">
        <v>8713</v>
      </c>
      <c r="C294" s="2" t="s">
        <v>7284</v>
      </c>
      <c r="E294" s="2" t="s">
        <v>1202</v>
      </c>
      <c r="F294" t="s">
        <v>9167</v>
      </c>
      <c r="G294" t="s">
        <v>8116</v>
      </c>
      <c r="H294" s="22" t="s">
        <v>1398</v>
      </c>
      <c r="I294" t="s">
        <v>8117</v>
      </c>
      <c r="J294" s="11" t="str">
        <f t="shared" si="41"/>
        <v>IC.RT.070302</v>
      </c>
      <c r="K294" s="2" t="s">
        <v>1192</v>
      </c>
      <c r="L294" t="str">
        <f t="shared" si="45"/>
        <v xml:space="preserve">     22 cm</v>
      </c>
      <c r="M294" s="12" t="str">
        <f t="shared" si="42"/>
        <v>PI.IC.RT.070302.01</v>
      </c>
      <c r="N294" s="12"/>
      <c r="O294" s="12" t="str">
        <f t="shared" si="43"/>
        <v>PH.IC.RT.070302.01</v>
      </c>
      <c r="Q294" s="12" t="str">
        <f t="shared" si="44"/>
        <v>CL.IC.RT.070302.01</v>
      </c>
    </row>
    <row r="295" spans="1:17" ht="15">
      <c r="A295" t="s">
        <v>8713</v>
      </c>
      <c r="C295" s="2" t="s">
        <v>7284</v>
      </c>
      <c r="E295" s="2" t="s">
        <v>1202</v>
      </c>
      <c r="F295" t="s">
        <v>9167</v>
      </c>
      <c r="G295" t="s">
        <v>8118</v>
      </c>
      <c r="H295" s="22" t="s">
        <v>1400</v>
      </c>
      <c r="I295" t="s">
        <v>8281</v>
      </c>
      <c r="J295" s="11" t="str">
        <f t="shared" si="41"/>
        <v>IC.RT.070303</v>
      </c>
      <c r="K295" s="2" t="s">
        <v>1192</v>
      </c>
      <c r="L295" t="str">
        <f t="shared" si="45"/>
        <v xml:space="preserve">     23 cm</v>
      </c>
      <c r="M295" s="12" t="str">
        <f t="shared" si="42"/>
        <v>PI.IC.RT.070303.01</v>
      </c>
      <c r="N295" s="12"/>
      <c r="O295" s="12" t="str">
        <f t="shared" si="43"/>
        <v>PH.IC.RT.070303.01</v>
      </c>
      <c r="Q295" s="12" t="str">
        <f t="shared" si="44"/>
        <v>CL.IC.RT.070303.01</v>
      </c>
    </row>
    <row r="296" spans="1:17" ht="15">
      <c r="A296" t="s">
        <v>8713</v>
      </c>
      <c r="C296" s="2" t="s">
        <v>7284</v>
      </c>
      <c r="E296" s="2" t="s">
        <v>1202</v>
      </c>
      <c r="F296" t="s">
        <v>9167</v>
      </c>
      <c r="G296" t="s">
        <v>8282</v>
      </c>
      <c r="H296" s="22" t="s">
        <v>1402</v>
      </c>
      <c r="I296" t="s">
        <v>8283</v>
      </c>
      <c r="J296" s="11" t="str">
        <f t="shared" si="41"/>
        <v>IC.RT.070304</v>
      </c>
      <c r="K296" s="2" t="s">
        <v>1192</v>
      </c>
      <c r="L296" t="str">
        <f t="shared" si="45"/>
        <v xml:space="preserve">     24 cm</v>
      </c>
      <c r="M296" s="12" t="str">
        <f t="shared" si="42"/>
        <v>PI.IC.RT.070304.01</v>
      </c>
      <c r="N296" s="12"/>
      <c r="O296" s="12" t="str">
        <f t="shared" si="43"/>
        <v>PH.IC.RT.070304.01</v>
      </c>
      <c r="Q296" s="12" t="str">
        <f t="shared" si="44"/>
        <v>CL.IC.RT.070304.01</v>
      </c>
    </row>
    <row r="297" spans="1:17" ht="15">
      <c r="A297" t="s">
        <v>8713</v>
      </c>
      <c r="C297" s="2" t="s">
        <v>7284</v>
      </c>
      <c r="E297" s="2" t="s">
        <v>1202</v>
      </c>
      <c r="F297" t="s">
        <v>9167</v>
      </c>
      <c r="G297" t="s">
        <v>8284</v>
      </c>
      <c r="H297" s="22" t="s">
        <v>1404</v>
      </c>
      <c r="I297" t="s">
        <v>8280</v>
      </c>
      <c r="J297" s="11" t="str">
        <f t="shared" si="41"/>
        <v>IC.RT.070305</v>
      </c>
      <c r="K297" s="2" t="s">
        <v>1192</v>
      </c>
      <c r="L297" t="str">
        <f t="shared" si="45"/>
        <v xml:space="preserve">     25 cm</v>
      </c>
      <c r="M297" s="12" t="str">
        <f t="shared" si="42"/>
        <v>PI.IC.RT.070305.01</v>
      </c>
      <c r="N297" s="12"/>
      <c r="O297" s="12" t="str">
        <f t="shared" si="43"/>
        <v>PH.IC.RT.070305.01</v>
      </c>
      <c r="Q297" s="12" t="str">
        <f t="shared" si="44"/>
        <v>CL.IC.RT.070305.01</v>
      </c>
    </row>
    <row r="298" spans="1:17" ht="15">
      <c r="A298" t="s">
        <v>8713</v>
      </c>
      <c r="C298" s="2" t="s">
        <v>7284</v>
      </c>
      <c r="E298" s="2" t="s">
        <v>1202</v>
      </c>
      <c r="F298" t="s">
        <v>9167</v>
      </c>
      <c r="G298" t="s">
        <v>8450</v>
      </c>
      <c r="H298" s="22" t="s">
        <v>1406</v>
      </c>
      <c r="I298" t="s">
        <v>8451</v>
      </c>
      <c r="J298" s="11" t="str">
        <f t="shared" si="41"/>
        <v>IC.RT.070306</v>
      </c>
      <c r="K298" s="2" t="s">
        <v>1192</v>
      </c>
      <c r="L298" t="str">
        <f t="shared" si="45"/>
        <v xml:space="preserve">     26 cm</v>
      </c>
      <c r="M298" s="12" t="str">
        <f t="shared" si="42"/>
        <v>PI.IC.RT.070306.01</v>
      </c>
      <c r="N298" s="12"/>
      <c r="O298" s="12" t="str">
        <f t="shared" si="43"/>
        <v>PH.IC.RT.070306.01</v>
      </c>
      <c r="Q298" s="12" t="str">
        <f t="shared" si="44"/>
        <v>CL.IC.RT.070306.01</v>
      </c>
    </row>
    <row r="299" spans="1:17" ht="15">
      <c r="A299" t="s">
        <v>8713</v>
      </c>
      <c r="C299" s="2" t="s">
        <v>7284</v>
      </c>
      <c r="E299" s="2" t="s">
        <v>1202</v>
      </c>
      <c r="F299" t="s">
        <v>9167</v>
      </c>
      <c r="G299" t="s">
        <v>8452</v>
      </c>
      <c r="H299" s="22" t="s">
        <v>1419</v>
      </c>
      <c r="I299" t="s">
        <v>8453</v>
      </c>
      <c r="J299" s="11" t="str">
        <f t="shared" si="41"/>
        <v>IC.RT.070307</v>
      </c>
      <c r="K299" s="2" t="s">
        <v>1192</v>
      </c>
      <c r="L299" t="str">
        <f t="shared" si="45"/>
        <v xml:space="preserve">     27 cm</v>
      </c>
      <c r="M299" s="12" t="str">
        <f t="shared" si="42"/>
        <v>PI.IC.RT.070307.01</v>
      </c>
      <c r="N299" s="12"/>
      <c r="O299" s="12" t="str">
        <f t="shared" si="43"/>
        <v>PH.IC.RT.070307.01</v>
      </c>
      <c r="Q299" s="12" t="str">
        <f t="shared" si="44"/>
        <v>CL.IC.RT.070307.01</v>
      </c>
    </row>
    <row r="300" spans="1:17" ht="15">
      <c r="A300" t="s">
        <v>8713</v>
      </c>
      <c r="C300" s="2" t="s">
        <v>7284</v>
      </c>
      <c r="E300" s="2" t="s">
        <v>1202</v>
      </c>
      <c r="F300" t="s">
        <v>9167</v>
      </c>
      <c r="G300" t="s">
        <v>2684</v>
      </c>
      <c r="H300" s="22" t="s">
        <v>1550</v>
      </c>
      <c r="I300" t="s">
        <v>2971</v>
      </c>
      <c r="J300" s="11" t="str">
        <f t="shared" si="41"/>
        <v>IC.RT.070308</v>
      </c>
      <c r="K300" s="2" t="s">
        <v>1192</v>
      </c>
      <c r="L300" t="str">
        <f t="shared" si="45"/>
        <v xml:space="preserve">     Other: specify</v>
      </c>
      <c r="M300" s="12" t="str">
        <f t="shared" si="42"/>
        <v>PI.IC.RT.070308.01</v>
      </c>
      <c r="N300" s="12"/>
      <c r="O300" s="12" t="str">
        <f t="shared" si="43"/>
        <v>PH.IC.RT.070308.01</v>
      </c>
      <c r="Q300" s="12" t="str">
        <f t="shared" si="44"/>
        <v>CL.IC.RT.070308.01</v>
      </c>
    </row>
    <row r="301" spans="1:17" ht="15">
      <c r="A301" t="s">
        <v>8713</v>
      </c>
      <c r="C301" s="2" t="s">
        <v>7284</v>
      </c>
      <c r="D301" t="s">
        <v>9173</v>
      </c>
      <c r="E301" s="2" t="s">
        <v>7070</v>
      </c>
      <c r="F301" t="s">
        <v>9167</v>
      </c>
      <c r="G301" t="s">
        <v>9019</v>
      </c>
      <c r="H301" s="22" t="s">
        <v>1396</v>
      </c>
      <c r="I301" t="s">
        <v>2394</v>
      </c>
      <c r="J301" s="11" t="str">
        <f t="shared" si="41"/>
        <v>IC.RT.070401</v>
      </c>
      <c r="K301" s="2" t="s">
        <v>1192</v>
      </c>
      <c r="L301" t="str">
        <f t="shared" si="45"/>
        <v>Date of intubation:  specify</v>
      </c>
      <c r="M301" s="12" t="str">
        <f t="shared" si="42"/>
        <v>PI.IC.RT.070401.01</v>
      </c>
      <c r="N301" s="12"/>
      <c r="O301" s="12" t="str">
        <f t="shared" si="43"/>
        <v>PH.IC.RT.070401.01</v>
      </c>
      <c r="Q301" s="12" t="str">
        <f t="shared" si="44"/>
        <v>CL.IC.RT.070401.01</v>
      </c>
    </row>
    <row r="302" spans="1:17" ht="15">
      <c r="A302" t="s">
        <v>8713</v>
      </c>
      <c r="B302" t="s">
        <v>9020</v>
      </c>
      <c r="C302" s="2" t="s">
        <v>10093</v>
      </c>
      <c r="D302" t="s">
        <v>9151</v>
      </c>
      <c r="E302" s="2" t="s">
        <v>1192</v>
      </c>
      <c r="F302" t="s">
        <v>9021</v>
      </c>
      <c r="G302" t="s">
        <v>9022</v>
      </c>
      <c r="H302" s="22" t="s">
        <v>1396</v>
      </c>
      <c r="I302" t="s">
        <v>9023</v>
      </c>
      <c r="J302" s="11" t="str">
        <f t="shared" si="41"/>
        <v>IC.RT.080101</v>
      </c>
      <c r="K302" s="2" t="s">
        <v>1192</v>
      </c>
      <c r="L302" t="str">
        <f t="shared" si="45"/>
        <v>One minute</v>
      </c>
      <c r="M302" s="12" t="str">
        <f t="shared" si="42"/>
        <v>PI.IC.RT.080101.01</v>
      </c>
      <c r="N302" s="12"/>
      <c r="O302" s="12" t="str">
        <f t="shared" si="43"/>
        <v>PH.IC.RT.080101.01</v>
      </c>
      <c r="Q302" s="12" t="str">
        <f t="shared" si="44"/>
        <v>CL.IC.RT.080101.01</v>
      </c>
    </row>
    <row r="303" spans="1:17" ht="15">
      <c r="A303" t="s">
        <v>8713</v>
      </c>
      <c r="C303" s="2" t="s">
        <v>10093</v>
      </c>
      <c r="E303" s="2" t="s">
        <v>1192</v>
      </c>
      <c r="F303" t="s">
        <v>9021</v>
      </c>
      <c r="G303" t="s">
        <v>9024</v>
      </c>
      <c r="H303" s="22" t="s">
        <v>1398</v>
      </c>
      <c r="I303" t="s">
        <v>9025</v>
      </c>
      <c r="J303" s="11" t="str">
        <f t="shared" si="41"/>
        <v>IC.RT.080102</v>
      </c>
      <c r="K303" s="2" t="s">
        <v>1192</v>
      </c>
      <c r="L303" t="str">
        <f t="shared" si="45"/>
        <v>Two minutes</v>
      </c>
      <c r="M303" s="12" t="str">
        <f t="shared" si="42"/>
        <v>PI.IC.RT.080102.01</v>
      </c>
      <c r="N303" s="12"/>
      <c r="O303" s="12" t="str">
        <f t="shared" si="43"/>
        <v>PH.IC.RT.080102.01</v>
      </c>
      <c r="Q303" s="12" t="str">
        <f t="shared" si="44"/>
        <v>CL.IC.RT.080102.01</v>
      </c>
    </row>
    <row r="304" spans="1:17" ht="15">
      <c r="A304" t="s">
        <v>8713</v>
      </c>
      <c r="C304" s="2" t="s">
        <v>10093</v>
      </c>
      <c r="E304" s="2" t="s">
        <v>1192</v>
      </c>
      <c r="F304" t="s">
        <v>9021</v>
      </c>
      <c r="G304" t="s">
        <v>9026</v>
      </c>
      <c r="H304" s="22" t="s">
        <v>1400</v>
      </c>
      <c r="I304" t="s">
        <v>8852</v>
      </c>
      <c r="J304" s="11" t="str">
        <f t="shared" si="41"/>
        <v>IC.RT.080103</v>
      </c>
      <c r="K304" s="2" t="s">
        <v>1192</v>
      </c>
      <c r="L304" t="str">
        <f t="shared" si="45"/>
        <v>Three minutes</v>
      </c>
      <c r="M304" s="12" t="str">
        <f t="shared" si="42"/>
        <v>PI.IC.RT.080103.01</v>
      </c>
      <c r="N304" s="12"/>
      <c r="O304" s="12" t="str">
        <f t="shared" si="43"/>
        <v>PH.IC.RT.080103.01</v>
      </c>
      <c r="Q304" s="12" t="str">
        <f t="shared" si="44"/>
        <v>CL.IC.RT.080103.01</v>
      </c>
    </row>
    <row r="305" spans="1:17" ht="15">
      <c r="A305" t="s">
        <v>8713</v>
      </c>
      <c r="C305" s="2" t="s">
        <v>10093</v>
      </c>
      <c r="E305" s="2" t="s">
        <v>1192</v>
      </c>
      <c r="F305" t="s">
        <v>9021</v>
      </c>
      <c r="G305" t="s">
        <v>8853</v>
      </c>
      <c r="H305" s="22" t="s">
        <v>1402</v>
      </c>
      <c r="I305" t="s">
        <v>8854</v>
      </c>
      <c r="J305" s="11" t="str">
        <f t="shared" si="41"/>
        <v>IC.RT.080104</v>
      </c>
      <c r="K305" s="2" t="s">
        <v>1192</v>
      </c>
      <c r="L305" t="str">
        <f t="shared" si="45"/>
        <v>Four minutes</v>
      </c>
      <c r="M305" s="12" t="str">
        <f t="shared" si="42"/>
        <v>PI.IC.RT.080104.01</v>
      </c>
      <c r="N305" s="12"/>
      <c r="O305" s="12" t="str">
        <f t="shared" si="43"/>
        <v>PH.IC.RT.080104.01</v>
      </c>
      <c r="Q305" s="12" t="str">
        <f t="shared" si="44"/>
        <v>CL.IC.RT.080104.01</v>
      </c>
    </row>
    <row r="306" spans="1:17" ht="15">
      <c r="A306" t="s">
        <v>8713</v>
      </c>
      <c r="C306" s="2" t="s">
        <v>10093</v>
      </c>
      <c r="E306" s="2" t="s">
        <v>1192</v>
      </c>
      <c r="F306" t="s">
        <v>9021</v>
      </c>
      <c r="G306" t="s">
        <v>8855</v>
      </c>
      <c r="H306" s="22" t="s">
        <v>1404</v>
      </c>
      <c r="I306" t="s">
        <v>7043</v>
      </c>
      <c r="J306" s="11" t="str">
        <f t="shared" si="41"/>
        <v>IC.RT.080105</v>
      </c>
      <c r="K306" s="2" t="s">
        <v>1192</v>
      </c>
      <c r="L306" t="str">
        <f t="shared" si="45"/>
        <v>Five minutes</v>
      </c>
      <c r="M306" s="12" t="str">
        <f t="shared" si="42"/>
        <v>PI.IC.RT.080105.01</v>
      </c>
      <c r="N306" s="12"/>
      <c r="O306" s="12" t="str">
        <f t="shared" si="43"/>
        <v>PH.IC.RT.080105.01</v>
      </c>
      <c r="Q306" s="12" t="str">
        <f t="shared" si="44"/>
        <v>CL.IC.RT.080105.01</v>
      </c>
    </row>
    <row r="307" spans="1:17" ht="15">
      <c r="A307" t="s">
        <v>8713</v>
      </c>
      <c r="C307" s="2" t="s">
        <v>10093</v>
      </c>
      <c r="E307" s="2" t="s">
        <v>1192</v>
      </c>
      <c r="F307" t="s">
        <v>9021</v>
      </c>
      <c r="G307" t="s">
        <v>9031</v>
      </c>
      <c r="H307" s="22" t="s">
        <v>1406</v>
      </c>
      <c r="I307" t="s">
        <v>7045</v>
      </c>
      <c r="J307" s="11" t="str">
        <f t="shared" si="41"/>
        <v>IC.RT.080106</v>
      </c>
      <c r="K307" s="2" t="s">
        <v>1192</v>
      </c>
      <c r="L307" t="str">
        <f t="shared" si="45"/>
        <v>Six minutes</v>
      </c>
      <c r="M307" s="12" t="str">
        <f t="shared" si="42"/>
        <v>PI.IC.RT.080106.01</v>
      </c>
      <c r="N307" s="12"/>
      <c r="O307" s="12" t="str">
        <f t="shared" si="43"/>
        <v>PH.IC.RT.080106.01</v>
      </c>
      <c r="Q307" s="12" t="str">
        <f t="shared" si="44"/>
        <v>CL.IC.RT.080106.01</v>
      </c>
    </row>
    <row r="308" spans="1:17" ht="15">
      <c r="A308" t="s">
        <v>8713</v>
      </c>
      <c r="C308" s="2" t="s">
        <v>10093</v>
      </c>
      <c r="E308" s="2" t="s">
        <v>1192</v>
      </c>
      <c r="F308" t="s">
        <v>9021</v>
      </c>
      <c r="G308" t="s">
        <v>9032</v>
      </c>
      <c r="H308" s="22" t="s">
        <v>1419</v>
      </c>
      <c r="I308" t="s">
        <v>9033</v>
      </c>
      <c r="J308" s="11" t="str">
        <f t="shared" si="41"/>
        <v>IC.RT.080107</v>
      </c>
      <c r="K308" s="2" t="s">
        <v>1192</v>
      </c>
      <c r="L308" t="str">
        <f t="shared" si="45"/>
        <v>Seven minutes</v>
      </c>
      <c r="M308" s="12" t="str">
        <f t="shared" si="42"/>
        <v>PI.IC.RT.080107.01</v>
      </c>
      <c r="N308" s="12"/>
      <c r="O308" s="12" t="str">
        <f t="shared" si="43"/>
        <v>PH.IC.RT.080107.01</v>
      </c>
      <c r="Q308" s="12" t="str">
        <f t="shared" si="44"/>
        <v>CL.IC.RT.080107.01</v>
      </c>
    </row>
    <row r="309" spans="1:17" ht="15">
      <c r="A309" t="s">
        <v>8713</v>
      </c>
      <c r="C309" s="2" t="s">
        <v>10093</v>
      </c>
      <c r="E309" s="2" t="s">
        <v>1192</v>
      </c>
      <c r="F309" t="s">
        <v>9021</v>
      </c>
      <c r="G309" t="s">
        <v>8857</v>
      </c>
      <c r="H309" s="22" t="s">
        <v>1550</v>
      </c>
      <c r="I309" t="s">
        <v>6873</v>
      </c>
      <c r="J309" s="11" t="str">
        <f t="shared" si="41"/>
        <v>IC.RT.080108</v>
      </c>
      <c r="K309" s="2" t="s">
        <v>1192</v>
      </c>
      <c r="L309" t="str">
        <f t="shared" si="45"/>
        <v>Eight minutes</v>
      </c>
      <c r="M309" s="12" t="str">
        <f t="shared" si="42"/>
        <v>PI.IC.RT.080108.01</v>
      </c>
      <c r="N309" s="12"/>
      <c r="O309" s="12" t="str">
        <f t="shared" si="43"/>
        <v>PH.IC.RT.080108.01</v>
      </c>
      <c r="Q309" s="12" t="str">
        <f t="shared" si="44"/>
        <v>CL.IC.RT.080108.01</v>
      </c>
    </row>
    <row r="310" spans="1:17" ht="15">
      <c r="A310" t="s">
        <v>8713</v>
      </c>
      <c r="C310" s="2" t="s">
        <v>10093</v>
      </c>
      <c r="E310" s="2" t="s">
        <v>1192</v>
      </c>
      <c r="F310" t="s">
        <v>9021</v>
      </c>
      <c r="G310" t="s">
        <v>8858</v>
      </c>
      <c r="H310" s="22" t="s">
        <v>1551</v>
      </c>
      <c r="I310" t="s">
        <v>8859</v>
      </c>
      <c r="J310" s="11" t="str">
        <f t="shared" si="41"/>
        <v>IC.RT.080109</v>
      </c>
      <c r="K310" s="2" t="s">
        <v>1192</v>
      </c>
      <c r="L310" t="str">
        <f t="shared" si="45"/>
        <v>Nine minutes</v>
      </c>
      <c r="M310" s="12" t="str">
        <f t="shared" si="42"/>
        <v>PI.IC.RT.080109.01</v>
      </c>
      <c r="N310" s="12"/>
      <c r="O310" s="12" t="str">
        <f t="shared" si="43"/>
        <v>PH.IC.RT.080109.01</v>
      </c>
      <c r="Q310" s="12" t="str">
        <f t="shared" si="44"/>
        <v>CL.IC.RT.080109.01</v>
      </c>
    </row>
    <row r="311" spans="1:17" ht="15">
      <c r="A311" t="s">
        <v>8713</v>
      </c>
      <c r="C311" s="2" t="s">
        <v>10093</v>
      </c>
      <c r="E311" s="2" t="s">
        <v>1192</v>
      </c>
      <c r="F311" t="s">
        <v>9021</v>
      </c>
      <c r="G311" t="s">
        <v>8860</v>
      </c>
      <c r="H311" s="22" t="s">
        <v>1571</v>
      </c>
      <c r="I311" t="s">
        <v>6875</v>
      </c>
      <c r="J311" s="11" t="str">
        <f t="shared" si="41"/>
        <v>IC.RT.080110</v>
      </c>
      <c r="K311" s="2" t="s">
        <v>1192</v>
      </c>
      <c r="L311" t="str">
        <f t="shared" si="45"/>
        <v>Ten minutes</v>
      </c>
      <c r="M311" s="12" t="str">
        <f t="shared" si="42"/>
        <v>PI.IC.RT.080110.01</v>
      </c>
      <c r="N311" s="12"/>
      <c r="O311" s="12" t="str">
        <f t="shared" si="43"/>
        <v>PH.IC.RT.080110.01</v>
      </c>
      <c r="Q311" s="12" t="str">
        <f t="shared" si="44"/>
        <v>CL.IC.RT.080110.01</v>
      </c>
    </row>
    <row r="312" spans="1:17" ht="15">
      <c r="A312" t="s">
        <v>8713</v>
      </c>
      <c r="C312" s="2" t="s">
        <v>10093</v>
      </c>
      <c r="E312" s="2" t="s">
        <v>1192</v>
      </c>
      <c r="F312" t="s">
        <v>9021</v>
      </c>
      <c r="G312" t="s">
        <v>8861</v>
      </c>
      <c r="H312" s="22" t="s">
        <v>1298</v>
      </c>
      <c r="I312" t="s">
        <v>8862</v>
      </c>
      <c r="J312" s="11" t="str">
        <f t="shared" si="41"/>
        <v>IC.RT.080111</v>
      </c>
      <c r="K312" s="2" t="s">
        <v>1192</v>
      </c>
      <c r="L312" t="str">
        <f t="shared" si="45"/>
        <v>Minutes specify</v>
      </c>
      <c r="M312" s="12" t="str">
        <f t="shared" si="42"/>
        <v>PI.IC.RT.080111.01</v>
      </c>
      <c r="N312" s="12"/>
      <c r="O312" s="12" t="str">
        <f t="shared" si="43"/>
        <v>PH.IC.RT.080111.01</v>
      </c>
      <c r="Q312" s="12" t="str">
        <f t="shared" si="44"/>
        <v>CL.IC.RT.080111.01</v>
      </c>
    </row>
    <row r="313" spans="1:17" ht="15">
      <c r="A313" t="s">
        <v>8713</v>
      </c>
      <c r="C313" s="2" t="s">
        <v>10093</v>
      </c>
      <c r="D313" t="s">
        <v>8863</v>
      </c>
      <c r="E313" s="2" t="s">
        <v>923</v>
      </c>
      <c r="F313" t="s">
        <v>8864</v>
      </c>
      <c r="G313" t="s">
        <v>8865</v>
      </c>
      <c r="H313" s="22" t="s">
        <v>1396</v>
      </c>
      <c r="I313" t="s">
        <v>8866</v>
      </c>
      <c r="J313" s="11" t="str">
        <f t="shared" si="41"/>
        <v>IC.RT.080201</v>
      </c>
      <c r="K313" s="2" t="s">
        <v>1192</v>
      </c>
      <c r="L313" t="str">
        <f t="shared" si="45"/>
        <v>One liter</v>
      </c>
      <c r="M313" s="12" t="str">
        <f t="shared" si="42"/>
        <v>PI.IC.RT.080201.01</v>
      </c>
      <c r="N313" s="12"/>
      <c r="O313" s="12" t="str">
        <f t="shared" si="43"/>
        <v>PH.IC.RT.080201.01</v>
      </c>
      <c r="Q313" s="12" t="str">
        <f t="shared" si="44"/>
        <v>CL.IC.RT.080201.01</v>
      </c>
    </row>
    <row r="314" spans="1:17" ht="15">
      <c r="A314" t="s">
        <v>8713</v>
      </c>
      <c r="C314" s="2" t="s">
        <v>10093</v>
      </c>
      <c r="E314" s="2" t="s">
        <v>923</v>
      </c>
      <c r="F314" t="s">
        <v>8864</v>
      </c>
      <c r="G314" t="s">
        <v>8867</v>
      </c>
      <c r="H314" s="22" t="s">
        <v>1398</v>
      </c>
      <c r="I314" t="s">
        <v>8868</v>
      </c>
      <c r="J314" s="11" t="str">
        <f t="shared" si="41"/>
        <v>IC.RT.080202</v>
      </c>
      <c r="K314" s="2" t="s">
        <v>1192</v>
      </c>
      <c r="L314" t="str">
        <f t="shared" si="45"/>
        <v>Two liter</v>
      </c>
      <c r="M314" s="12" t="str">
        <f t="shared" si="42"/>
        <v>PI.IC.RT.080202.01</v>
      </c>
      <c r="N314" s="12"/>
      <c r="O314" s="12" t="str">
        <f t="shared" si="43"/>
        <v>PH.IC.RT.080202.01</v>
      </c>
      <c r="Q314" s="12" t="str">
        <f t="shared" si="44"/>
        <v>CL.IC.RT.080202.01</v>
      </c>
    </row>
    <row r="315" spans="1:17" ht="15">
      <c r="A315" t="s">
        <v>8713</v>
      </c>
      <c r="C315" s="2" t="s">
        <v>10093</v>
      </c>
      <c r="E315" s="2" t="s">
        <v>923</v>
      </c>
      <c r="F315" t="s">
        <v>8864</v>
      </c>
      <c r="G315" t="s">
        <v>8869</v>
      </c>
      <c r="H315" s="22" t="s">
        <v>1400</v>
      </c>
      <c r="I315" t="s">
        <v>8870</v>
      </c>
      <c r="J315" s="11" t="str">
        <f t="shared" si="41"/>
        <v>IC.RT.080203</v>
      </c>
      <c r="K315" s="2" t="s">
        <v>1192</v>
      </c>
      <c r="L315" t="str">
        <f t="shared" si="45"/>
        <v>Three liters</v>
      </c>
      <c r="M315" s="12" t="str">
        <f t="shared" si="42"/>
        <v>PI.IC.RT.080203.01</v>
      </c>
      <c r="N315" s="12"/>
      <c r="O315" s="12" t="str">
        <f t="shared" si="43"/>
        <v>PH.IC.RT.080203.01</v>
      </c>
      <c r="Q315" s="12" t="str">
        <f t="shared" si="44"/>
        <v>CL.IC.RT.080203.01</v>
      </c>
    </row>
    <row r="316" spans="1:17" ht="15">
      <c r="A316" t="s">
        <v>8713</v>
      </c>
      <c r="C316" s="2" t="s">
        <v>10093</v>
      </c>
      <c r="E316" s="2" t="s">
        <v>923</v>
      </c>
      <c r="F316" t="s">
        <v>8864</v>
      </c>
      <c r="G316" t="s">
        <v>8871</v>
      </c>
      <c r="H316" s="22" t="s">
        <v>1402</v>
      </c>
      <c r="I316" t="s">
        <v>8872</v>
      </c>
      <c r="J316" s="11" t="str">
        <f t="shared" ref="J316:J379" si="46">CONCATENATE("IC.RT.",C316,E316,H316)</f>
        <v>IC.RT.080204</v>
      </c>
      <c r="K316" s="2" t="s">
        <v>1192</v>
      </c>
      <c r="L316" t="str">
        <f t="shared" si="45"/>
        <v>Four liters</v>
      </c>
      <c r="M316" s="12" t="str">
        <f t="shared" ref="M316:M379" si="47">CONCATENATE("PI.",J316,".",K316)</f>
        <v>PI.IC.RT.080204.01</v>
      </c>
      <c r="N316" s="12"/>
      <c r="O316" s="12" t="str">
        <f t="shared" ref="O316:O379" si="48">CONCATENATE("PH.",J316,".",K316)</f>
        <v>PH.IC.RT.080204.01</v>
      </c>
      <c r="Q316" s="12" t="str">
        <f t="shared" ref="Q316:Q379" si="49">CONCATENATE("CL.",J316,".",K316)</f>
        <v>CL.IC.RT.080204.01</v>
      </c>
    </row>
    <row r="317" spans="1:17" ht="15">
      <c r="A317" t="s">
        <v>8713</v>
      </c>
      <c r="C317" s="2" t="s">
        <v>10093</v>
      </c>
      <c r="E317" s="2" t="s">
        <v>923</v>
      </c>
      <c r="F317" t="s">
        <v>8864</v>
      </c>
      <c r="G317" t="s">
        <v>8873</v>
      </c>
      <c r="H317" s="22" t="s">
        <v>1404</v>
      </c>
      <c r="I317" t="s">
        <v>8874</v>
      </c>
      <c r="J317" s="11" t="str">
        <f t="shared" si="46"/>
        <v>IC.RT.080205</v>
      </c>
      <c r="K317" s="2" t="s">
        <v>1192</v>
      </c>
      <c r="L317" t="str">
        <f t="shared" si="45"/>
        <v>Five liters</v>
      </c>
      <c r="M317" s="12" t="str">
        <f t="shared" si="47"/>
        <v>PI.IC.RT.080205.01</v>
      </c>
      <c r="N317" s="12"/>
      <c r="O317" s="12" t="str">
        <f t="shared" si="48"/>
        <v>PH.IC.RT.080205.01</v>
      </c>
      <c r="Q317" s="12" t="str">
        <f t="shared" si="49"/>
        <v>CL.IC.RT.080205.01</v>
      </c>
    </row>
    <row r="318" spans="1:17" ht="15">
      <c r="A318" t="s">
        <v>8713</v>
      </c>
      <c r="C318" s="2" t="s">
        <v>10093</v>
      </c>
      <c r="E318" s="2" t="s">
        <v>923</v>
      </c>
      <c r="F318" t="s">
        <v>8864</v>
      </c>
      <c r="G318" t="s">
        <v>8875</v>
      </c>
      <c r="H318" s="22" t="s">
        <v>1406</v>
      </c>
      <c r="I318" t="s">
        <v>8876</v>
      </c>
      <c r="J318" s="11" t="str">
        <f t="shared" si="46"/>
        <v>IC.RT.080206</v>
      </c>
      <c r="K318" s="2" t="s">
        <v>1192</v>
      </c>
      <c r="L318" t="str">
        <f t="shared" si="45"/>
        <v>Six liters</v>
      </c>
      <c r="M318" s="12" t="str">
        <f t="shared" si="47"/>
        <v>PI.IC.RT.080206.01</v>
      </c>
      <c r="N318" s="12"/>
      <c r="O318" s="12" t="str">
        <f t="shared" si="48"/>
        <v>PH.IC.RT.080206.01</v>
      </c>
      <c r="Q318" s="12" t="str">
        <f t="shared" si="49"/>
        <v>CL.IC.RT.080206.01</v>
      </c>
    </row>
    <row r="319" spans="1:17" ht="15">
      <c r="A319" t="s">
        <v>8713</v>
      </c>
      <c r="C319" s="2" t="s">
        <v>10093</v>
      </c>
      <c r="E319" s="2" t="s">
        <v>923</v>
      </c>
      <c r="F319" t="s">
        <v>8864</v>
      </c>
      <c r="G319" t="s">
        <v>8877</v>
      </c>
      <c r="H319" s="22" t="s">
        <v>1419</v>
      </c>
      <c r="I319" t="s">
        <v>8878</v>
      </c>
      <c r="J319" s="11" t="str">
        <f t="shared" si="46"/>
        <v>IC.RT.080207</v>
      </c>
      <c r="K319" s="2" t="s">
        <v>1192</v>
      </c>
      <c r="L319" t="str">
        <f t="shared" si="45"/>
        <v>Seven liters</v>
      </c>
      <c r="M319" s="12" t="str">
        <f t="shared" si="47"/>
        <v>PI.IC.RT.080207.01</v>
      </c>
      <c r="N319" s="12"/>
      <c r="O319" s="12" t="str">
        <f t="shared" si="48"/>
        <v>PH.IC.RT.080207.01</v>
      </c>
      <c r="Q319" s="12" t="str">
        <f t="shared" si="49"/>
        <v>CL.IC.RT.080207.01</v>
      </c>
    </row>
    <row r="320" spans="1:17" ht="15">
      <c r="A320" t="s">
        <v>8713</v>
      </c>
      <c r="C320" s="2" t="s">
        <v>10093</v>
      </c>
      <c r="E320" s="2" t="s">
        <v>923</v>
      </c>
      <c r="F320" t="s">
        <v>8864</v>
      </c>
      <c r="G320" t="s">
        <v>8732</v>
      </c>
      <c r="H320" s="22" t="s">
        <v>1550</v>
      </c>
      <c r="I320" t="s">
        <v>8733</v>
      </c>
      <c r="J320" s="11" t="str">
        <f t="shared" si="46"/>
        <v>IC.RT.080208</v>
      </c>
      <c r="K320" s="2" t="s">
        <v>1192</v>
      </c>
      <c r="L320" t="str">
        <f t="shared" si="45"/>
        <v>Eight liters</v>
      </c>
      <c r="M320" s="12" t="str">
        <f t="shared" si="47"/>
        <v>PI.IC.RT.080208.01</v>
      </c>
      <c r="N320" s="12"/>
      <c r="O320" s="12" t="str">
        <f t="shared" si="48"/>
        <v>PH.IC.RT.080208.01</v>
      </c>
      <c r="Q320" s="12" t="str">
        <f t="shared" si="49"/>
        <v>CL.IC.RT.080208.01</v>
      </c>
    </row>
    <row r="321" spans="1:19" ht="15">
      <c r="A321" t="s">
        <v>8713</v>
      </c>
      <c r="C321" s="2" t="s">
        <v>10093</v>
      </c>
      <c r="E321" s="2" t="s">
        <v>923</v>
      </c>
      <c r="F321" t="s">
        <v>8864</v>
      </c>
      <c r="G321" t="s">
        <v>8734</v>
      </c>
      <c r="H321" s="22" t="s">
        <v>1551</v>
      </c>
      <c r="I321" t="s">
        <v>8735</v>
      </c>
      <c r="J321" s="11" t="str">
        <f t="shared" si="46"/>
        <v>IC.RT.080209</v>
      </c>
      <c r="K321" s="2" t="s">
        <v>1192</v>
      </c>
      <c r="L321" t="str">
        <f t="shared" si="45"/>
        <v>Specify liters</v>
      </c>
      <c r="M321" s="12" t="str">
        <f t="shared" si="47"/>
        <v>PI.IC.RT.080209.01</v>
      </c>
      <c r="N321" s="12"/>
      <c r="O321" s="12" t="str">
        <f t="shared" si="48"/>
        <v>PH.IC.RT.080209.01</v>
      </c>
      <c r="Q321" s="12" t="str">
        <f t="shared" si="49"/>
        <v>CL.IC.RT.080209.01</v>
      </c>
    </row>
    <row r="322" spans="1:19" ht="15">
      <c r="A322" t="s">
        <v>8713</v>
      </c>
      <c r="C322" s="2" t="s">
        <v>10093</v>
      </c>
      <c r="D322" t="s">
        <v>8736</v>
      </c>
      <c r="E322" s="2" t="s">
        <v>1202</v>
      </c>
      <c r="F322" t="s">
        <v>8737</v>
      </c>
      <c r="G322" t="s">
        <v>8738</v>
      </c>
      <c r="H322" s="22" t="s">
        <v>1396</v>
      </c>
      <c r="I322" t="s">
        <v>8739</v>
      </c>
      <c r="J322" s="11" t="str">
        <f t="shared" si="46"/>
        <v>IC.RT.080301</v>
      </c>
      <c r="K322" s="2" t="s">
        <v>11324</v>
      </c>
      <c r="L322" t="str">
        <f t="shared" si="45"/>
        <v xml:space="preserve"> Albuterol 0.083%</v>
      </c>
      <c r="M322" s="12" t="str">
        <f t="shared" si="47"/>
        <v>PI.IC.RT.080301.01</v>
      </c>
      <c r="N322" s="12"/>
      <c r="O322" s="12" t="str">
        <f t="shared" si="48"/>
        <v>PH.IC.RT.080301.01</v>
      </c>
      <c r="Q322" s="12" t="str">
        <f t="shared" si="49"/>
        <v>CL.IC.RT.080301.01</v>
      </c>
      <c r="R322" t="s">
        <v>1141</v>
      </c>
      <c r="S322">
        <v>374</v>
      </c>
    </row>
    <row r="323" spans="1:19" ht="15">
      <c r="A323" t="s">
        <v>8713</v>
      </c>
      <c r="C323" s="2" t="s">
        <v>10093</v>
      </c>
      <c r="E323" s="2" t="s">
        <v>946</v>
      </c>
      <c r="F323" t="s">
        <v>8740</v>
      </c>
      <c r="G323" t="s">
        <v>8741</v>
      </c>
      <c r="H323" s="22" t="s">
        <v>1398</v>
      </c>
      <c r="I323" t="s">
        <v>8741</v>
      </c>
      <c r="J323" s="11" t="str">
        <f t="shared" si="46"/>
        <v>IC.RT.080302</v>
      </c>
      <c r="K323" s="2" t="s">
        <v>1192</v>
      </c>
      <c r="L323" t="str">
        <f t="shared" si="45"/>
        <v>Ipratropium 0.2%</v>
      </c>
      <c r="M323" s="12" t="str">
        <f t="shared" si="47"/>
        <v>PI.IC.RT.080302.01</v>
      </c>
      <c r="N323" s="12"/>
      <c r="O323" s="12" t="str">
        <f t="shared" si="48"/>
        <v>PH.IC.RT.080302.01</v>
      </c>
      <c r="Q323" s="12" t="str">
        <f t="shared" si="49"/>
        <v>CL.IC.RT.080302.01</v>
      </c>
      <c r="R323" t="s">
        <v>1141</v>
      </c>
      <c r="S323">
        <v>374</v>
      </c>
    </row>
    <row r="324" spans="1:19" ht="15">
      <c r="A324" t="s">
        <v>8713</v>
      </c>
      <c r="C324" s="2" t="s">
        <v>10093</v>
      </c>
      <c r="E324" s="2" t="s">
        <v>1202</v>
      </c>
      <c r="F324" t="s">
        <v>8737</v>
      </c>
      <c r="G324" t="s">
        <v>8742</v>
      </c>
      <c r="H324" s="22" t="s">
        <v>1400</v>
      </c>
      <c r="I324" t="s">
        <v>8742</v>
      </c>
      <c r="J324" s="11" t="str">
        <f t="shared" si="46"/>
        <v>IC.RT.080303</v>
      </c>
      <c r="K324" s="2" t="s">
        <v>1192</v>
      </c>
      <c r="L324" t="str">
        <f t="shared" si="45"/>
        <v xml:space="preserve"> Add:  Albuterol/Ipratropium</v>
      </c>
      <c r="M324" s="12" t="str">
        <f t="shared" si="47"/>
        <v>PI.IC.RT.080303.01</v>
      </c>
      <c r="N324" s="12"/>
      <c r="O324" s="12" t="str">
        <f t="shared" si="48"/>
        <v>PH.IC.RT.080303.01</v>
      </c>
      <c r="Q324" s="12" t="str">
        <f t="shared" si="49"/>
        <v>CL.IC.RT.080303.01</v>
      </c>
      <c r="R324" t="s">
        <v>1141</v>
      </c>
      <c r="S324">
        <v>374</v>
      </c>
    </row>
    <row r="325" spans="1:19" ht="15">
      <c r="A325" t="s">
        <v>8713</v>
      </c>
      <c r="C325" s="2" t="s">
        <v>10093</v>
      </c>
      <c r="E325" s="2" t="s">
        <v>946</v>
      </c>
      <c r="F325" t="s">
        <v>8740</v>
      </c>
      <c r="G325" t="s">
        <v>9254</v>
      </c>
      <c r="H325" s="22" t="s">
        <v>1402</v>
      </c>
      <c r="I325" t="s">
        <v>9254</v>
      </c>
      <c r="J325" s="11" t="str">
        <f t="shared" si="46"/>
        <v>IC.RT.080304</v>
      </c>
      <c r="K325" s="2" t="s">
        <v>11324</v>
      </c>
      <c r="L325" t="str">
        <f t="shared" ref="L325:L388" si="50">G325</f>
        <v xml:space="preserve"> Xopenex 1.25mg</v>
      </c>
      <c r="M325" s="12" t="str">
        <f t="shared" si="47"/>
        <v>PI.IC.RT.080304.01</v>
      </c>
      <c r="N325" s="12"/>
      <c r="O325" s="12" t="str">
        <f t="shared" si="48"/>
        <v>PH.IC.RT.080304.01</v>
      </c>
      <c r="Q325" s="12" t="str">
        <f t="shared" si="49"/>
        <v>CL.IC.RT.080304.01</v>
      </c>
      <c r="R325" t="s">
        <v>9277</v>
      </c>
      <c r="S325">
        <v>374</v>
      </c>
    </row>
    <row r="326" spans="1:19" ht="15">
      <c r="A326" t="s">
        <v>8713</v>
      </c>
      <c r="C326" s="2" t="s">
        <v>10093</v>
      </c>
      <c r="E326" s="2" t="s">
        <v>946</v>
      </c>
      <c r="F326" t="s">
        <v>8740</v>
      </c>
      <c r="G326" t="s">
        <v>9255</v>
      </c>
      <c r="H326" s="22" t="s">
        <v>1404</v>
      </c>
      <c r="I326" t="s">
        <v>9255</v>
      </c>
      <c r="J326" s="11" t="str">
        <f t="shared" si="46"/>
        <v>IC.RT.080305</v>
      </c>
      <c r="K326" s="2" t="s">
        <v>11324</v>
      </c>
      <c r="L326" t="str">
        <f t="shared" si="50"/>
        <v>Xopenex/Ipratropium</v>
      </c>
      <c r="M326" s="12" t="str">
        <f t="shared" si="47"/>
        <v>PI.IC.RT.080305.01</v>
      </c>
      <c r="N326" s="12"/>
      <c r="O326" s="12" t="str">
        <f t="shared" si="48"/>
        <v>PH.IC.RT.080305.01</v>
      </c>
      <c r="Q326" s="12" t="str">
        <f t="shared" si="49"/>
        <v>CL.IC.RT.080305.01</v>
      </c>
      <c r="R326" t="s">
        <v>9277</v>
      </c>
      <c r="S326">
        <v>374</v>
      </c>
    </row>
    <row r="327" spans="1:19" ht="15">
      <c r="A327" t="s">
        <v>8713</v>
      </c>
      <c r="C327" s="2" t="s">
        <v>10093</v>
      </c>
      <c r="E327" s="2" t="s">
        <v>946</v>
      </c>
      <c r="F327" t="s">
        <v>8740</v>
      </c>
      <c r="G327" t="s">
        <v>9256</v>
      </c>
      <c r="H327" s="22" t="s">
        <v>1406</v>
      </c>
      <c r="I327" t="s">
        <v>9256</v>
      </c>
      <c r="J327" s="11" t="str">
        <f t="shared" si="46"/>
        <v>IC.RT.080306</v>
      </c>
      <c r="K327" s="2" t="s">
        <v>9257</v>
      </c>
      <c r="L327" t="str">
        <f t="shared" si="50"/>
        <v>Albuterol Metered Dose 6-8 puffs</v>
      </c>
      <c r="M327" s="12" t="str">
        <f t="shared" si="47"/>
        <v>PI.IC.RT.080306.01</v>
      </c>
      <c r="N327" s="12"/>
      <c r="O327" s="12" t="str">
        <f t="shared" si="48"/>
        <v>PH.IC.RT.080306.01</v>
      </c>
      <c r="Q327" s="12" t="str">
        <f t="shared" si="49"/>
        <v>CL.IC.RT.080306.01</v>
      </c>
      <c r="R327" t="s">
        <v>9258</v>
      </c>
      <c r="S327">
        <v>374</v>
      </c>
    </row>
    <row r="328" spans="1:19" ht="15">
      <c r="A328" t="s">
        <v>11241</v>
      </c>
      <c r="C328" s="2" t="s">
        <v>10093</v>
      </c>
      <c r="E328" s="2" t="s">
        <v>9640</v>
      </c>
      <c r="F328" t="s">
        <v>9259</v>
      </c>
      <c r="G328" t="s">
        <v>9097</v>
      </c>
      <c r="H328" s="22" t="s">
        <v>1419</v>
      </c>
      <c r="I328" t="s">
        <v>9097</v>
      </c>
      <c r="J328" s="11" t="str">
        <f t="shared" si="46"/>
        <v>IC.RT.080307</v>
      </c>
      <c r="K328" s="2" t="s">
        <v>9257</v>
      </c>
      <c r="L328" t="str">
        <f t="shared" si="50"/>
        <v xml:space="preserve"> Ipratropium Metered Dose 6-8 puffsXopenex Metered Dose 6-8 puffs</v>
      </c>
      <c r="M328" s="12" t="str">
        <f t="shared" si="47"/>
        <v>PI.IC.RT.080307.01</v>
      </c>
      <c r="N328" s="12"/>
      <c r="O328" s="12" t="str">
        <f t="shared" si="48"/>
        <v>PH.IC.RT.080307.01</v>
      </c>
      <c r="Q328" s="12" t="str">
        <f t="shared" si="49"/>
        <v>CL.IC.RT.080307.01</v>
      </c>
      <c r="R328" t="s">
        <v>9258</v>
      </c>
      <c r="S328">
        <v>374</v>
      </c>
    </row>
    <row r="329" spans="1:19" ht="15">
      <c r="A329" t="s">
        <v>8713</v>
      </c>
      <c r="C329" s="2" t="s">
        <v>10093</v>
      </c>
      <c r="E329" s="2" t="s">
        <v>946</v>
      </c>
      <c r="F329" t="s">
        <v>8740</v>
      </c>
      <c r="G329" t="s">
        <v>9098</v>
      </c>
      <c r="H329" s="22" t="s">
        <v>1550</v>
      </c>
      <c r="I329" t="s">
        <v>9098</v>
      </c>
      <c r="J329" s="11" t="str">
        <f t="shared" si="46"/>
        <v>IC.RT.080308</v>
      </c>
      <c r="K329" s="2" t="s">
        <v>11324</v>
      </c>
      <c r="L329" t="str">
        <f t="shared" si="50"/>
        <v>Acetylcysteine 20%</v>
      </c>
      <c r="M329" s="12" t="str">
        <f t="shared" si="47"/>
        <v>PI.IC.RT.080308.01</v>
      </c>
      <c r="N329" s="12"/>
      <c r="O329" s="12" t="str">
        <f t="shared" si="48"/>
        <v>PH.IC.RT.080308.01</v>
      </c>
      <c r="Q329" s="12" t="str">
        <f t="shared" si="49"/>
        <v>CL.IC.RT.080308.01</v>
      </c>
      <c r="R329" t="s">
        <v>9277</v>
      </c>
      <c r="S329">
        <v>374</v>
      </c>
    </row>
    <row r="330" spans="1:19" ht="15">
      <c r="A330" t="s">
        <v>8713</v>
      </c>
      <c r="C330" s="2" t="s">
        <v>10093</v>
      </c>
      <c r="E330" s="2" t="s">
        <v>946</v>
      </c>
      <c r="F330" t="s">
        <v>8740</v>
      </c>
      <c r="G330" t="s">
        <v>9099</v>
      </c>
      <c r="H330" s="22" t="s">
        <v>1551</v>
      </c>
      <c r="I330" t="s">
        <v>9099</v>
      </c>
      <c r="J330" s="11" t="str">
        <f t="shared" si="46"/>
        <v>IC.RT.080309</v>
      </c>
      <c r="K330" s="2" t="s">
        <v>11324</v>
      </c>
      <c r="L330" t="str">
        <f t="shared" si="50"/>
        <v>Pulmocort 0.5mg</v>
      </c>
      <c r="M330" s="12" t="str">
        <f t="shared" si="47"/>
        <v>PI.IC.RT.080309.01</v>
      </c>
      <c r="N330" s="12"/>
      <c r="O330" s="12" t="str">
        <f t="shared" si="48"/>
        <v>PH.IC.RT.080309.01</v>
      </c>
      <c r="Q330" s="12" t="str">
        <f t="shared" si="49"/>
        <v>CL.IC.RT.080309.01</v>
      </c>
      <c r="R330" t="s">
        <v>9277</v>
      </c>
      <c r="S330">
        <v>374</v>
      </c>
    </row>
    <row r="331" spans="1:19" ht="15">
      <c r="A331" t="s">
        <v>8713</v>
      </c>
      <c r="C331" s="2" t="s">
        <v>10093</v>
      </c>
      <c r="E331" s="2" t="s">
        <v>946</v>
      </c>
      <c r="F331" t="s">
        <v>8740</v>
      </c>
      <c r="G331" t="s">
        <v>386</v>
      </c>
      <c r="H331" s="22" t="s">
        <v>10905</v>
      </c>
      <c r="I331" t="s">
        <v>9100</v>
      </c>
      <c r="J331" s="11" t="str">
        <f t="shared" si="46"/>
        <v>IC.RT.080310</v>
      </c>
      <c r="K331" s="2" t="s">
        <v>9257</v>
      </c>
      <c r="L331" t="str">
        <f t="shared" si="50"/>
        <v>Albuterol/Mucomyst</v>
      </c>
      <c r="M331" s="12" t="str">
        <f t="shared" si="47"/>
        <v>PI.IC.RT.080310.01</v>
      </c>
      <c r="N331" s="12"/>
      <c r="O331" s="12" t="str">
        <f t="shared" si="48"/>
        <v>PH.IC.RT.080310.01</v>
      </c>
      <c r="Q331" s="12" t="str">
        <f t="shared" si="49"/>
        <v>CL.IC.RT.080310.01</v>
      </c>
      <c r="R331" t="s">
        <v>9277</v>
      </c>
      <c r="S331">
        <v>374</v>
      </c>
    </row>
    <row r="332" spans="1:19" ht="15">
      <c r="A332" t="s">
        <v>8713</v>
      </c>
      <c r="C332" s="2" t="s">
        <v>10093</v>
      </c>
      <c r="E332" s="2" t="s">
        <v>946</v>
      </c>
      <c r="F332" t="s">
        <v>8740</v>
      </c>
      <c r="G332" t="s">
        <v>9101</v>
      </c>
      <c r="H332" s="22" t="s">
        <v>8048</v>
      </c>
      <c r="I332" t="s">
        <v>9101</v>
      </c>
      <c r="J332" s="11" t="str">
        <f t="shared" si="46"/>
        <v>IC.RT.080311</v>
      </c>
      <c r="K332" s="2" t="s">
        <v>9257</v>
      </c>
      <c r="L332" t="str">
        <f t="shared" si="50"/>
        <v xml:space="preserve"> Racemic Epinephrine 2.25%</v>
      </c>
      <c r="M332" s="12" t="str">
        <f t="shared" si="47"/>
        <v>PI.IC.RT.080311.01</v>
      </c>
      <c r="N332" s="12"/>
      <c r="O332" s="12" t="str">
        <f t="shared" si="48"/>
        <v>PH.IC.RT.080311.01</v>
      </c>
      <c r="Q332" s="12" t="str">
        <f t="shared" si="49"/>
        <v>CL.IC.RT.080311.01</v>
      </c>
      <c r="R332" t="s">
        <v>9277</v>
      </c>
      <c r="S332">
        <v>374</v>
      </c>
    </row>
    <row r="333" spans="1:19" ht="15">
      <c r="A333" t="s">
        <v>8713</v>
      </c>
      <c r="C333" s="2" t="s">
        <v>10093</v>
      </c>
      <c r="E333" s="2" t="s">
        <v>946</v>
      </c>
      <c r="F333" t="s">
        <v>8740</v>
      </c>
      <c r="G333" t="s">
        <v>3326</v>
      </c>
      <c r="H333" s="22" t="s">
        <v>11023</v>
      </c>
      <c r="I333" t="s">
        <v>3326</v>
      </c>
      <c r="J333" s="11" t="str">
        <f t="shared" si="46"/>
        <v>IC.RT.080312</v>
      </c>
      <c r="K333" s="2" t="s">
        <v>9257</v>
      </c>
      <c r="L333" t="str">
        <f t="shared" si="50"/>
        <v>Normal Saline</v>
      </c>
      <c r="M333" s="12" t="str">
        <f t="shared" si="47"/>
        <v>PI.IC.RT.080312.01</v>
      </c>
      <c r="N333" s="12"/>
      <c r="O333" s="12" t="str">
        <f t="shared" si="48"/>
        <v>PH.IC.RT.080312.01</v>
      </c>
      <c r="Q333" s="12" t="str">
        <f t="shared" si="49"/>
        <v>CL.IC.RT.080312.01</v>
      </c>
      <c r="R333" t="s">
        <v>9277</v>
      </c>
      <c r="S333">
        <v>374</v>
      </c>
    </row>
    <row r="334" spans="1:19" ht="15">
      <c r="A334" t="s">
        <v>8713</v>
      </c>
      <c r="C334" s="2" t="s">
        <v>10093</v>
      </c>
      <c r="E334" s="2" t="s">
        <v>946</v>
      </c>
      <c r="F334" t="s">
        <v>8740</v>
      </c>
      <c r="G334" t="s">
        <v>9102</v>
      </c>
      <c r="H334" s="22" t="s">
        <v>8201</v>
      </c>
      <c r="I334" t="s">
        <v>9102</v>
      </c>
      <c r="J334" s="11" t="str">
        <f t="shared" si="46"/>
        <v>IC.RT.080313</v>
      </c>
      <c r="K334" s="2" t="s">
        <v>9257</v>
      </c>
      <c r="L334" t="str">
        <f t="shared" si="50"/>
        <v>Xopenex/Mucomyst</v>
      </c>
      <c r="M334" s="12" t="str">
        <f t="shared" si="47"/>
        <v>PI.IC.RT.080313.01</v>
      </c>
      <c r="N334" s="12"/>
      <c r="O334" s="12" t="str">
        <f t="shared" si="48"/>
        <v>PH.IC.RT.080313.01</v>
      </c>
      <c r="Q334" s="12" t="str">
        <f t="shared" si="49"/>
        <v>CL.IC.RT.080313.01</v>
      </c>
      <c r="R334" t="s">
        <v>9277</v>
      </c>
      <c r="S334">
        <v>374</v>
      </c>
    </row>
    <row r="335" spans="1:19" ht="15">
      <c r="A335" t="s">
        <v>8713</v>
      </c>
      <c r="C335" s="2" t="s">
        <v>10093</v>
      </c>
      <c r="E335" s="2" t="s">
        <v>946</v>
      </c>
      <c r="F335" t="s">
        <v>8740</v>
      </c>
      <c r="G335" t="s">
        <v>8946</v>
      </c>
      <c r="H335" s="22" t="s">
        <v>9621</v>
      </c>
      <c r="I335" t="s">
        <v>8946</v>
      </c>
      <c r="J335" s="11" t="str">
        <f t="shared" si="46"/>
        <v>IC.RT.080314</v>
      </c>
      <c r="K335" s="2" t="s">
        <v>11324</v>
      </c>
      <c r="L335" t="str">
        <f t="shared" si="50"/>
        <v xml:space="preserve"> Other : specify</v>
      </c>
      <c r="M335" s="12" t="str">
        <f t="shared" si="47"/>
        <v>PI.IC.RT.080314.01</v>
      </c>
      <c r="N335" s="12"/>
      <c r="O335" s="12" t="str">
        <f t="shared" si="48"/>
        <v>PH.IC.RT.080314.01</v>
      </c>
      <c r="Q335" s="12" t="str">
        <f t="shared" si="49"/>
        <v>CL.IC.RT.080314.01</v>
      </c>
      <c r="R335" t="s">
        <v>9277</v>
      </c>
      <c r="S335">
        <v>374</v>
      </c>
    </row>
    <row r="336" spans="1:19" ht="15">
      <c r="A336" t="s">
        <v>8713</v>
      </c>
      <c r="C336" s="2" t="s">
        <v>10093</v>
      </c>
      <c r="E336" s="2" t="s">
        <v>946</v>
      </c>
      <c r="F336" t="s">
        <v>8740</v>
      </c>
      <c r="G336" t="s">
        <v>8947</v>
      </c>
      <c r="H336" s="22" t="s">
        <v>6135</v>
      </c>
      <c r="I336" t="s">
        <v>8947</v>
      </c>
      <c r="J336" s="11" t="str">
        <f t="shared" si="46"/>
        <v>IC.RT.080315</v>
      </c>
      <c r="K336" s="2" t="s">
        <v>9257</v>
      </c>
      <c r="L336" t="str">
        <f t="shared" si="50"/>
        <v xml:space="preserve"> Patient Refused</v>
      </c>
      <c r="M336" s="12" t="str">
        <f t="shared" si="47"/>
        <v>PI.IC.RT.080315.01</v>
      </c>
      <c r="N336" s="12"/>
      <c r="O336" s="12" t="str">
        <f t="shared" si="48"/>
        <v>PH.IC.RT.080315.01</v>
      </c>
      <c r="Q336" s="12" t="str">
        <f t="shared" si="49"/>
        <v>CL.IC.RT.080315.01</v>
      </c>
      <c r="R336" t="s">
        <v>9277</v>
      </c>
      <c r="S336">
        <v>374</v>
      </c>
    </row>
    <row r="337" spans="1:19" ht="15">
      <c r="A337" t="s">
        <v>8713</v>
      </c>
      <c r="C337" s="2" t="s">
        <v>10093</v>
      </c>
      <c r="E337" s="2" t="s">
        <v>946</v>
      </c>
      <c r="F337" t="s">
        <v>8740</v>
      </c>
      <c r="G337" t="s">
        <v>8948</v>
      </c>
      <c r="H337" s="22" t="s">
        <v>5740</v>
      </c>
      <c r="I337" t="s">
        <v>8948</v>
      </c>
      <c r="J337" s="11" t="str">
        <f t="shared" si="46"/>
        <v>IC.RT.080316</v>
      </c>
      <c r="K337" s="2" t="s">
        <v>9257</v>
      </c>
      <c r="L337" t="str">
        <f t="shared" si="50"/>
        <v>Held</v>
      </c>
      <c r="M337" s="12" t="str">
        <f t="shared" si="47"/>
        <v>PI.IC.RT.080316.01</v>
      </c>
      <c r="N337" s="12"/>
      <c r="O337" s="12" t="str">
        <f t="shared" si="48"/>
        <v>PH.IC.RT.080316.01</v>
      </c>
      <c r="Q337" s="12" t="str">
        <f t="shared" si="49"/>
        <v>CL.IC.RT.080316.01</v>
      </c>
      <c r="R337" t="s">
        <v>9277</v>
      </c>
      <c r="S337">
        <v>374</v>
      </c>
    </row>
    <row r="338" spans="1:19" ht="15">
      <c r="A338" t="s">
        <v>8713</v>
      </c>
      <c r="C338" s="2" t="s">
        <v>8952</v>
      </c>
      <c r="D338" t="s">
        <v>8953</v>
      </c>
      <c r="E338" s="2" t="s">
        <v>8954</v>
      </c>
      <c r="F338" t="s">
        <v>8955</v>
      </c>
      <c r="G338" t="s">
        <v>8956</v>
      </c>
      <c r="H338" s="22" t="s">
        <v>1396</v>
      </c>
      <c r="I338" t="s">
        <v>8956</v>
      </c>
      <c r="J338" s="11" t="str">
        <f t="shared" si="46"/>
        <v>IC.RT.080401</v>
      </c>
      <c r="K338" s="2" t="s">
        <v>9257</v>
      </c>
      <c r="L338" t="str">
        <f t="shared" si="50"/>
        <v>None</v>
      </c>
      <c r="M338" s="12" t="str">
        <f t="shared" si="47"/>
        <v>PI.IC.RT.080401.01</v>
      </c>
      <c r="N338" s="12"/>
      <c r="O338" s="12" t="str">
        <f t="shared" si="48"/>
        <v>PH.IC.RT.080401.01</v>
      </c>
      <c r="Q338" s="12" t="str">
        <f t="shared" si="49"/>
        <v>CL.IC.RT.080401.01</v>
      </c>
      <c r="R338" t="s">
        <v>9277</v>
      </c>
      <c r="S338">
        <v>395</v>
      </c>
    </row>
    <row r="339" spans="1:19" ht="15">
      <c r="A339" t="s">
        <v>8713</v>
      </c>
      <c r="C339" s="2" t="s">
        <v>8952</v>
      </c>
      <c r="E339" s="2" t="s">
        <v>8954</v>
      </c>
      <c r="F339" t="s">
        <v>8955</v>
      </c>
      <c r="G339" t="s">
        <v>8957</v>
      </c>
      <c r="H339" s="22" t="s">
        <v>1398</v>
      </c>
      <c r="I339" t="s">
        <v>8957</v>
      </c>
      <c r="J339" s="11" t="str">
        <f t="shared" si="46"/>
        <v>IC.RT.080402</v>
      </c>
      <c r="K339" s="2" t="s">
        <v>9257</v>
      </c>
      <c r="L339" t="str">
        <f t="shared" si="50"/>
        <v>Nausea</v>
      </c>
      <c r="M339" s="12" t="str">
        <f t="shared" si="47"/>
        <v>PI.IC.RT.080402.01</v>
      </c>
      <c r="N339" s="12"/>
      <c r="O339" s="12" t="str">
        <f t="shared" si="48"/>
        <v>PH.IC.RT.080402.01</v>
      </c>
      <c r="Q339" s="12" t="str">
        <f t="shared" si="49"/>
        <v>CL.IC.RT.080402.01</v>
      </c>
      <c r="R339" t="s">
        <v>9277</v>
      </c>
      <c r="S339">
        <v>395</v>
      </c>
    </row>
    <row r="340" spans="1:19" ht="15">
      <c r="A340" t="s">
        <v>8713</v>
      </c>
      <c r="C340" s="2" t="s">
        <v>8952</v>
      </c>
      <c r="E340" s="2" t="s">
        <v>8954</v>
      </c>
      <c r="F340" t="s">
        <v>8955</v>
      </c>
      <c r="G340" t="s">
        <v>8958</v>
      </c>
      <c r="H340" s="22" t="s">
        <v>1400</v>
      </c>
      <c r="I340" t="s">
        <v>8958</v>
      </c>
      <c r="J340" s="11" t="str">
        <f t="shared" si="46"/>
        <v>IC.RT.080403</v>
      </c>
      <c r="K340" s="2" t="s">
        <v>9257</v>
      </c>
      <c r="L340" t="str">
        <f t="shared" si="50"/>
        <v>Tachycardia</v>
      </c>
      <c r="M340" s="12" t="str">
        <f t="shared" si="47"/>
        <v>PI.IC.RT.080403.01</v>
      </c>
      <c r="N340" s="12"/>
      <c r="O340" s="12" t="str">
        <f t="shared" si="48"/>
        <v>PH.IC.RT.080403.01</v>
      </c>
      <c r="Q340" s="12" t="str">
        <f t="shared" si="49"/>
        <v>CL.IC.RT.080403.01</v>
      </c>
      <c r="R340" t="s">
        <v>9277</v>
      </c>
      <c r="S340">
        <v>395</v>
      </c>
    </row>
    <row r="341" spans="1:19" ht="15">
      <c r="A341" t="s">
        <v>8713</v>
      </c>
      <c r="C341" s="2" t="s">
        <v>10093</v>
      </c>
      <c r="E341" s="2" t="s">
        <v>948</v>
      </c>
      <c r="F341" t="s">
        <v>8955</v>
      </c>
      <c r="G341" t="s">
        <v>8959</v>
      </c>
      <c r="H341" s="22" t="s">
        <v>1402</v>
      </c>
      <c r="I341" t="s">
        <v>8960</v>
      </c>
      <c r="J341" s="11" t="str">
        <f t="shared" si="46"/>
        <v>IC.RT.080404</v>
      </c>
      <c r="K341" s="2" t="s">
        <v>11324</v>
      </c>
      <c r="L341" t="str">
        <f t="shared" si="50"/>
        <v>Bradycardia</v>
      </c>
      <c r="M341" s="12" t="str">
        <f t="shared" si="47"/>
        <v>PI.IC.RT.080404.01</v>
      </c>
      <c r="N341" s="12"/>
      <c r="O341" s="12" t="str">
        <f t="shared" si="48"/>
        <v>PH.IC.RT.080404.01</v>
      </c>
      <c r="Q341" s="12" t="str">
        <f t="shared" si="49"/>
        <v>CL.IC.RT.080404.01</v>
      </c>
      <c r="R341" t="s">
        <v>9277</v>
      </c>
      <c r="S341">
        <v>395</v>
      </c>
    </row>
    <row r="342" spans="1:19" ht="15">
      <c r="A342" t="s">
        <v>8713</v>
      </c>
      <c r="C342" s="2" t="s">
        <v>10093</v>
      </c>
      <c r="E342" s="2" t="s">
        <v>948</v>
      </c>
      <c r="F342" t="s">
        <v>8955</v>
      </c>
      <c r="G342" t="s">
        <v>8961</v>
      </c>
      <c r="H342" s="22" t="s">
        <v>1404</v>
      </c>
      <c r="I342" t="s">
        <v>8962</v>
      </c>
      <c r="J342" s="11" t="str">
        <f t="shared" si="46"/>
        <v>IC.RT.080405</v>
      </c>
      <c r="K342" s="2" t="s">
        <v>11324</v>
      </c>
      <c r="L342" t="str">
        <f t="shared" si="50"/>
        <v>Chest pain</v>
      </c>
      <c r="M342" s="12" t="str">
        <f t="shared" si="47"/>
        <v>PI.IC.RT.080405.01</v>
      </c>
      <c r="N342" s="12"/>
      <c r="O342" s="12" t="str">
        <f t="shared" si="48"/>
        <v>PH.IC.RT.080405.01</v>
      </c>
      <c r="Q342" s="12" t="str">
        <f t="shared" si="49"/>
        <v>CL.IC.RT.080405.01</v>
      </c>
      <c r="R342" t="s">
        <v>9277</v>
      </c>
      <c r="S342">
        <v>395</v>
      </c>
    </row>
    <row r="343" spans="1:19" ht="15">
      <c r="A343" t="s">
        <v>8713</v>
      </c>
      <c r="C343" s="2" t="s">
        <v>10093</v>
      </c>
      <c r="E343" s="2" t="s">
        <v>948</v>
      </c>
      <c r="F343" t="s">
        <v>8955</v>
      </c>
      <c r="G343" t="s">
        <v>8963</v>
      </c>
      <c r="H343" s="22" t="s">
        <v>1406</v>
      </c>
      <c r="I343" t="s">
        <v>8809</v>
      </c>
      <c r="J343" s="11" t="str">
        <f t="shared" si="46"/>
        <v>IC.RT.080406</v>
      </c>
      <c r="K343" s="2" t="s">
        <v>9257</v>
      </c>
      <c r="L343" t="str">
        <f t="shared" si="50"/>
        <v>Tachypnea</v>
      </c>
      <c r="M343" s="12" t="str">
        <f t="shared" si="47"/>
        <v>PI.IC.RT.080406.01</v>
      </c>
      <c r="N343" s="12"/>
      <c r="O343" s="12" t="str">
        <f t="shared" si="48"/>
        <v>PH.IC.RT.080406.01</v>
      </c>
      <c r="Q343" s="12" t="str">
        <f t="shared" si="49"/>
        <v>CL.IC.RT.080406.01</v>
      </c>
      <c r="R343" t="s">
        <v>9277</v>
      </c>
      <c r="S343">
        <v>395</v>
      </c>
    </row>
    <row r="344" spans="1:19" ht="15">
      <c r="A344" t="s">
        <v>8810</v>
      </c>
      <c r="C344" s="2" t="s">
        <v>8952</v>
      </c>
      <c r="E344" s="2" t="s">
        <v>8954</v>
      </c>
      <c r="F344" t="s">
        <v>8955</v>
      </c>
      <c r="G344" t="s">
        <v>8811</v>
      </c>
      <c r="H344" s="22" t="s">
        <v>1419</v>
      </c>
      <c r="I344" t="s">
        <v>8811</v>
      </c>
      <c r="J344" s="11" t="str">
        <f t="shared" si="46"/>
        <v>IC.RT.080407</v>
      </c>
      <c r="K344" s="2" t="s">
        <v>9257</v>
      </c>
      <c r="L344" t="str">
        <f t="shared" si="50"/>
        <v>Nausea &amp; Vomiting</v>
      </c>
      <c r="M344" s="12" t="str">
        <f t="shared" si="47"/>
        <v>PI.IC.RT.080407.01</v>
      </c>
      <c r="N344" s="12"/>
      <c r="O344" s="12" t="str">
        <f t="shared" si="48"/>
        <v>PH.IC.RT.080407.01</v>
      </c>
      <c r="Q344" s="12" t="str">
        <f t="shared" si="49"/>
        <v>CL.IC.RT.080407.01</v>
      </c>
      <c r="R344" t="s">
        <v>9277</v>
      </c>
      <c r="S344">
        <v>395</v>
      </c>
    </row>
    <row r="345" spans="1:19" ht="15">
      <c r="A345" t="s">
        <v>8713</v>
      </c>
      <c r="C345" s="2" t="s">
        <v>10093</v>
      </c>
      <c r="E345" s="2" t="s">
        <v>948</v>
      </c>
      <c r="F345" t="s">
        <v>8955</v>
      </c>
      <c r="G345" t="s">
        <v>8812</v>
      </c>
      <c r="H345" s="22" t="s">
        <v>10093</v>
      </c>
      <c r="I345" t="s">
        <v>8813</v>
      </c>
      <c r="J345" s="11" t="str">
        <f t="shared" si="46"/>
        <v>IC.RT.080408</v>
      </c>
      <c r="K345" s="2" t="s">
        <v>11324</v>
      </c>
      <c r="L345" t="str">
        <f t="shared" si="50"/>
        <v>Hypertension</v>
      </c>
      <c r="M345" s="12" t="str">
        <f t="shared" si="47"/>
        <v>PI.IC.RT.080408.01</v>
      </c>
      <c r="N345" s="12"/>
      <c r="O345" s="12" t="str">
        <f t="shared" si="48"/>
        <v>PH.IC.RT.080408.01</v>
      </c>
      <c r="Q345" s="12" t="str">
        <f t="shared" si="49"/>
        <v>CL.IC.RT.080408.01</v>
      </c>
      <c r="R345" t="s">
        <v>9277</v>
      </c>
      <c r="S345">
        <v>395</v>
      </c>
    </row>
    <row r="346" spans="1:19" ht="15">
      <c r="A346" t="s">
        <v>8713</v>
      </c>
      <c r="C346" s="2" t="s">
        <v>8952</v>
      </c>
      <c r="E346" s="2" t="s">
        <v>8954</v>
      </c>
      <c r="F346" t="s">
        <v>8955</v>
      </c>
      <c r="G346" t="s">
        <v>8814</v>
      </c>
      <c r="H346" s="22" t="s">
        <v>8815</v>
      </c>
      <c r="I346" t="s">
        <v>8814</v>
      </c>
      <c r="J346" s="11" t="str">
        <f t="shared" si="46"/>
        <v>IC.RT.080409</v>
      </c>
      <c r="K346" s="2" t="s">
        <v>9257</v>
      </c>
      <c r="L346" t="str">
        <f t="shared" si="50"/>
        <v>Hypotension</v>
      </c>
      <c r="M346" s="12" t="str">
        <f t="shared" si="47"/>
        <v>PI.IC.RT.080409.01</v>
      </c>
      <c r="N346" s="12"/>
      <c r="O346" s="12" t="str">
        <f t="shared" si="48"/>
        <v>PH.IC.RT.080409.01</v>
      </c>
      <c r="Q346" s="12" t="str">
        <f t="shared" si="49"/>
        <v>CL.IC.RT.080409.01</v>
      </c>
      <c r="R346" t="s">
        <v>9277</v>
      </c>
      <c r="S346">
        <v>395</v>
      </c>
    </row>
    <row r="347" spans="1:19" ht="15">
      <c r="A347" t="s">
        <v>8713</v>
      </c>
      <c r="C347" s="2" t="s">
        <v>10093</v>
      </c>
      <c r="E347" s="2" t="s">
        <v>948</v>
      </c>
      <c r="F347" t="s">
        <v>8955</v>
      </c>
      <c r="G347" t="s">
        <v>8816</v>
      </c>
      <c r="H347" s="22" t="s">
        <v>10905</v>
      </c>
      <c r="I347" t="s">
        <v>8817</v>
      </c>
      <c r="J347" s="11" t="str">
        <f t="shared" si="46"/>
        <v>IC.RT.080410</v>
      </c>
      <c r="K347" s="2" t="s">
        <v>11324</v>
      </c>
      <c r="L347" t="str">
        <f t="shared" si="50"/>
        <v>Bronchospasm</v>
      </c>
      <c r="M347" s="12" t="str">
        <f t="shared" si="47"/>
        <v>PI.IC.RT.080410.01</v>
      </c>
      <c r="N347" s="12"/>
      <c r="O347" s="12" t="str">
        <f t="shared" si="48"/>
        <v>PH.IC.RT.080410.01</v>
      </c>
      <c r="Q347" s="12" t="str">
        <f t="shared" si="49"/>
        <v>CL.IC.RT.080410.01</v>
      </c>
      <c r="R347" t="s">
        <v>9277</v>
      </c>
      <c r="S347">
        <v>395</v>
      </c>
    </row>
    <row r="348" spans="1:19" ht="15">
      <c r="A348" t="s">
        <v>8713</v>
      </c>
      <c r="C348" s="2" t="s">
        <v>8952</v>
      </c>
      <c r="E348" s="2" t="s">
        <v>8954</v>
      </c>
      <c r="F348" t="s">
        <v>8955</v>
      </c>
      <c r="G348" t="s">
        <v>8818</v>
      </c>
      <c r="H348" s="22" t="s">
        <v>8820</v>
      </c>
      <c r="I348" t="s">
        <v>8818</v>
      </c>
      <c r="J348" s="11" t="str">
        <f t="shared" si="46"/>
        <v>IC.RT.080411</v>
      </c>
      <c r="K348" s="2" t="s">
        <v>9257</v>
      </c>
      <c r="L348" t="str">
        <f t="shared" si="50"/>
        <v>Dyspnea</v>
      </c>
      <c r="M348" s="12" t="str">
        <f t="shared" si="47"/>
        <v>PI.IC.RT.080411.01</v>
      </c>
      <c r="N348" s="12"/>
      <c r="O348" s="12" t="str">
        <f t="shared" si="48"/>
        <v>PH.IC.RT.080411.01</v>
      </c>
      <c r="Q348" s="12" t="str">
        <f t="shared" si="49"/>
        <v>CL.IC.RT.080411.01</v>
      </c>
      <c r="R348" t="s">
        <v>9277</v>
      </c>
      <c r="S348">
        <v>395</v>
      </c>
    </row>
    <row r="349" spans="1:19" ht="15">
      <c r="A349" t="s">
        <v>8713</v>
      </c>
      <c r="C349" s="2" t="s">
        <v>8952</v>
      </c>
      <c r="E349" s="2" t="s">
        <v>8954</v>
      </c>
      <c r="F349" t="s">
        <v>8955</v>
      </c>
      <c r="G349" t="s">
        <v>8821</v>
      </c>
      <c r="H349" s="22" t="s">
        <v>11023</v>
      </c>
      <c r="I349" t="s">
        <v>8821</v>
      </c>
      <c r="J349" s="11" t="str">
        <f t="shared" si="46"/>
        <v>IC.RT.080412</v>
      </c>
      <c r="K349" s="2" t="s">
        <v>9257</v>
      </c>
      <c r="L349" t="str">
        <f t="shared" si="50"/>
        <v>Vertigo</v>
      </c>
      <c r="M349" s="12" t="str">
        <f t="shared" si="47"/>
        <v>PI.IC.RT.080412.01</v>
      </c>
      <c r="N349" s="12"/>
      <c r="O349" s="12" t="str">
        <f t="shared" si="48"/>
        <v>PH.IC.RT.080412.01</v>
      </c>
      <c r="Q349" s="12" t="str">
        <f t="shared" si="49"/>
        <v>CL.IC.RT.080412.01</v>
      </c>
      <c r="R349" t="s">
        <v>9277</v>
      </c>
      <c r="S349">
        <v>395</v>
      </c>
    </row>
    <row r="350" spans="1:19" ht="15">
      <c r="A350" t="s">
        <v>8713</v>
      </c>
      <c r="B350" t="s">
        <v>8822</v>
      </c>
      <c r="C350" s="2" t="s">
        <v>8815</v>
      </c>
      <c r="D350" t="s">
        <v>8823</v>
      </c>
      <c r="E350" s="2" t="s">
        <v>9257</v>
      </c>
      <c r="F350" t="s">
        <v>8828</v>
      </c>
      <c r="G350" t="s">
        <v>8987</v>
      </c>
      <c r="H350" s="22" t="s">
        <v>1396</v>
      </c>
      <c r="I350" t="s">
        <v>3538</v>
      </c>
      <c r="J350" s="11" t="str">
        <f t="shared" si="46"/>
        <v>IC.RT.090101</v>
      </c>
      <c r="K350" s="2" t="s">
        <v>9257</v>
      </c>
      <c r="L350" t="str">
        <f t="shared" si="50"/>
        <v>IPV  Frequency setting</v>
      </c>
      <c r="M350" s="12" t="str">
        <f t="shared" si="47"/>
        <v>PI.IC.RT.090101.01</v>
      </c>
      <c r="N350" s="12"/>
      <c r="O350" s="12" t="str">
        <f t="shared" si="48"/>
        <v>PH.IC.RT.090101.01</v>
      </c>
      <c r="Q350" s="12" t="str">
        <f t="shared" si="49"/>
        <v>CL.IC.RT.090101.01</v>
      </c>
    </row>
    <row r="351" spans="1:19" ht="15">
      <c r="A351" t="s">
        <v>8713</v>
      </c>
      <c r="C351" s="2" t="s">
        <v>8815</v>
      </c>
      <c r="E351" s="2" t="s">
        <v>9257</v>
      </c>
      <c r="F351" t="s">
        <v>8828</v>
      </c>
      <c r="G351" t="s">
        <v>8988</v>
      </c>
      <c r="H351" s="22" t="s">
        <v>1398</v>
      </c>
      <c r="I351" t="s">
        <v>8989</v>
      </c>
      <c r="J351" s="11" t="str">
        <f t="shared" si="46"/>
        <v>IC.RT.090102</v>
      </c>
      <c r="K351" s="2" t="s">
        <v>9257</v>
      </c>
      <c r="L351" t="str">
        <f t="shared" si="50"/>
        <v>IPV Hardness</v>
      </c>
      <c r="M351" s="12" t="str">
        <f t="shared" si="47"/>
        <v>PI.IC.RT.090102.01</v>
      </c>
      <c r="N351" s="12"/>
      <c r="O351" s="12" t="str">
        <f t="shared" si="48"/>
        <v>PH.IC.RT.090102.01</v>
      </c>
      <c r="Q351" s="12" t="str">
        <f t="shared" si="49"/>
        <v>CL.IC.RT.090102.01</v>
      </c>
    </row>
    <row r="352" spans="1:19" ht="15">
      <c r="A352" t="s">
        <v>8713</v>
      </c>
      <c r="B352" t="s">
        <v>8990</v>
      </c>
      <c r="C352" s="2" t="s">
        <v>8991</v>
      </c>
      <c r="D352" t="s">
        <v>8992</v>
      </c>
      <c r="E352" s="2" t="s">
        <v>9257</v>
      </c>
      <c r="F352" t="s">
        <v>9146</v>
      </c>
      <c r="G352" t="s">
        <v>8353</v>
      </c>
      <c r="H352" s="22" t="s">
        <v>1396</v>
      </c>
      <c r="I352" t="s">
        <v>8354</v>
      </c>
      <c r="J352" s="11" t="str">
        <f t="shared" si="46"/>
        <v>IC.RT.100101</v>
      </c>
      <c r="K352" s="2" t="s">
        <v>9257</v>
      </c>
      <c r="L352" t="str">
        <f t="shared" si="50"/>
        <v xml:space="preserve">     Room air</v>
      </c>
      <c r="M352" s="12" t="str">
        <f t="shared" si="47"/>
        <v>PI.IC.RT.100101.01</v>
      </c>
      <c r="N352" s="12"/>
      <c r="O352" s="12" t="str">
        <f t="shared" si="48"/>
        <v>PH.IC.RT.100101.01</v>
      </c>
      <c r="Q352" s="12" t="str">
        <f t="shared" si="49"/>
        <v>CL.IC.RT.100101.01</v>
      </c>
    </row>
    <row r="353" spans="1:17" ht="15">
      <c r="A353" t="s">
        <v>8713</v>
      </c>
      <c r="C353" s="2" t="s">
        <v>8991</v>
      </c>
      <c r="E353" s="2" t="s">
        <v>9257</v>
      </c>
      <c r="F353" t="s">
        <v>9146</v>
      </c>
      <c r="G353" t="s">
        <v>8355</v>
      </c>
      <c r="H353" s="22" t="s">
        <v>1398</v>
      </c>
      <c r="I353" t="s">
        <v>9147</v>
      </c>
      <c r="J353" s="11" t="str">
        <f t="shared" si="46"/>
        <v>IC.RT.100102</v>
      </c>
      <c r="K353" s="2" t="s">
        <v>9257</v>
      </c>
      <c r="L353" t="str">
        <f t="shared" si="50"/>
        <v xml:space="preserve">     Liters/minute: specify</v>
      </c>
      <c r="M353" s="12" t="str">
        <f t="shared" si="47"/>
        <v>PI.IC.RT.100102.01</v>
      </c>
      <c r="N353" s="12"/>
      <c r="O353" s="12" t="str">
        <f t="shared" si="48"/>
        <v>PH.IC.RT.100102.01</v>
      </c>
      <c r="Q353" s="12" t="str">
        <f t="shared" si="49"/>
        <v>CL.IC.RT.100102.01</v>
      </c>
    </row>
    <row r="354" spans="1:17" ht="15">
      <c r="A354" t="s">
        <v>8713</v>
      </c>
      <c r="C354" s="2" t="s">
        <v>8991</v>
      </c>
      <c r="E354" s="2" t="s">
        <v>9257</v>
      </c>
      <c r="F354" t="s">
        <v>9146</v>
      </c>
      <c r="G354" t="s">
        <v>9148</v>
      </c>
      <c r="H354" s="22" t="s">
        <v>1400</v>
      </c>
      <c r="I354" t="s">
        <v>9149</v>
      </c>
      <c r="J354" s="11" t="str">
        <f t="shared" si="46"/>
        <v>IC.RT.100103</v>
      </c>
      <c r="K354" s="2" t="s">
        <v>9257</v>
      </c>
      <c r="L354" t="str">
        <f t="shared" si="50"/>
        <v xml:space="preserve">     %FiO2: specify</v>
      </c>
      <c r="M354" s="12" t="str">
        <f t="shared" si="47"/>
        <v>PI.IC.RT.100103.01</v>
      </c>
      <c r="N354" s="12"/>
      <c r="O354" s="12" t="str">
        <f t="shared" si="48"/>
        <v>PH.IC.RT.100103.01</v>
      </c>
      <c r="Q354" s="12" t="str">
        <f t="shared" si="49"/>
        <v>CL.IC.RT.100103.01</v>
      </c>
    </row>
    <row r="355" spans="1:17" ht="15">
      <c r="A355" t="s">
        <v>8713</v>
      </c>
      <c r="C355" s="2" t="s">
        <v>8991</v>
      </c>
      <c r="E355" s="2" t="s">
        <v>9257</v>
      </c>
      <c r="F355" t="s">
        <v>9146</v>
      </c>
      <c r="G355" t="s">
        <v>8191</v>
      </c>
      <c r="H355" s="22" t="s">
        <v>1402</v>
      </c>
      <c r="I355" t="s">
        <v>8192</v>
      </c>
      <c r="J355" s="11" t="str">
        <f t="shared" si="46"/>
        <v>IC.RT.100104</v>
      </c>
      <c r="K355" s="2" t="s">
        <v>9257</v>
      </c>
      <c r="L355" t="str">
        <f t="shared" si="50"/>
        <v xml:space="preserve">     Aerosol O2%</v>
      </c>
      <c r="M355" s="12" t="str">
        <f t="shared" si="47"/>
        <v>PI.IC.RT.100104.01</v>
      </c>
      <c r="N355" s="12"/>
      <c r="O355" s="12" t="str">
        <f t="shared" si="48"/>
        <v>PH.IC.RT.100104.01</v>
      </c>
      <c r="Q355" s="12" t="str">
        <f t="shared" si="49"/>
        <v>CL.IC.RT.100104.01</v>
      </c>
    </row>
    <row r="356" spans="1:17" ht="15">
      <c r="A356" t="s">
        <v>8713</v>
      </c>
      <c r="C356" s="2" t="s">
        <v>8991</v>
      </c>
      <c r="D356" t="s">
        <v>9150</v>
      </c>
      <c r="E356" s="2" t="s">
        <v>9184</v>
      </c>
      <c r="F356" t="s">
        <v>9146</v>
      </c>
      <c r="G356" t="s">
        <v>8194</v>
      </c>
      <c r="H356" s="22" t="s">
        <v>1396</v>
      </c>
      <c r="I356" t="s">
        <v>8364</v>
      </c>
      <c r="J356" s="11" t="str">
        <f t="shared" si="46"/>
        <v>IC.RT.100201</v>
      </c>
      <c r="K356" s="2" t="s">
        <v>9257</v>
      </c>
      <c r="L356" t="str">
        <f t="shared" si="50"/>
        <v xml:space="preserve">     Heated humidity</v>
      </c>
      <c r="M356" s="12" t="str">
        <f t="shared" si="47"/>
        <v>PI.IC.RT.100201.01</v>
      </c>
      <c r="N356" s="12"/>
      <c r="O356" s="12" t="str">
        <f t="shared" si="48"/>
        <v>PH.IC.RT.100201.01</v>
      </c>
      <c r="Q356" s="12" t="str">
        <f t="shared" si="49"/>
        <v>CL.IC.RT.100201.01</v>
      </c>
    </row>
    <row r="357" spans="1:17" ht="15">
      <c r="A357" t="s">
        <v>8713</v>
      </c>
      <c r="C357" s="2" t="s">
        <v>8991</v>
      </c>
      <c r="E357" s="2" t="s">
        <v>9184</v>
      </c>
      <c r="F357" t="s">
        <v>9146</v>
      </c>
      <c r="G357" t="s">
        <v>8365</v>
      </c>
      <c r="H357" s="22" t="s">
        <v>1398</v>
      </c>
      <c r="I357" t="s">
        <v>8363</v>
      </c>
      <c r="J357" s="11" t="str">
        <f t="shared" si="46"/>
        <v>IC.RT.100202</v>
      </c>
      <c r="K357" s="2" t="s">
        <v>9257</v>
      </c>
      <c r="L357" t="str">
        <f t="shared" si="50"/>
        <v xml:space="preserve">     High humidity</v>
      </c>
      <c r="M357" s="12" t="str">
        <f t="shared" si="47"/>
        <v>PI.IC.RT.100202.01</v>
      </c>
      <c r="N357" s="12"/>
      <c r="O357" s="12" t="str">
        <f t="shared" si="48"/>
        <v>PH.IC.RT.100202.01</v>
      </c>
      <c r="Q357" s="12" t="str">
        <f t="shared" si="49"/>
        <v>CL.IC.RT.100202.01</v>
      </c>
    </row>
    <row r="358" spans="1:17" ht="15">
      <c r="A358" t="s">
        <v>8713</v>
      </c>
      <c r="B358" t="s">
        <v>9185</v>
      </c>
      <c r="C358" s="2" t="s">
        <v>8820</v>
      </c>
      <c r="D358" t="s">
        <v>9027</v>
      </c>
      <c r="E358" s="2" t="s">
        <v>9257</v>
      </c>
      <c r="F358" t="s">
        <v>9028</v>
      </c>
      <c r="G358" t="s">
        <v>9029</v>
      </c>
      <c r="H358" s="22" t="s">
        <v>1396</v>
      </c>
      <c r="I358" t="s">
        <v>5845</v>
      </c>
      <c r="J358" s="11" t="str">
        <f t="shared" si="46"/>
        <v>IC.RT.110101</v>
      </c>
      <c r="K358" s="2" t="s">
        <v>9257</v>
      </c>
      <c r="L358" t="str">
        <f t="shared" si="50"/>
        <v xml:space="preserve">     Alert</v>
      </c>
      <c r="M358" s="12" t="str">
        <f t="shared" si="47"/>
        <v>PI.IC.RT.110101.01</v>
      </c>
      <c r="N358" s="12"/>
      <c r="O358" s="12" t="str">
        <f t="shared" si="48"/>
        <v>PH.IC.RT.110101.01</v>
      </c>
      <c r="Q358" s="12" t="str">
        <f t="shared" si="49"/>
        <v>CL.IC.RT.110101.01</v>
      </c>
    </row>
    <row r="359" spans="1:17" ht="15">
      <c r="A359" t="s">
        <v>8713</v>
      </c>
      <c r="C359" s="2" t="s">
        <v>8820</v>
      </c>
      <c r="E359" s="2" t="s">
        <v>9257</v>
      </c>
      <c r="F359" t="s">
        <v>9028</v>
      </c>
      <c r="G359" t="s">
        <v>9034</v>
      </c>
      <c r="H359" s="22" t="s">
        <v>1398</v>
      </c>
      <c r="I359" t="s">
        <v>7701</v>
      </c>
      <c r="J359" s="11" t="str">
        <f t="shared" si="46"/>
        <v>IC.RT.110102</v>
      </c>
      <c r="K359" s="2" t="s">
        <v>9257</v>
      </c>
      <c r="L359" t="str">
        <f t="shared" si="50"/>
        <v xml:space="preserve">     Cooperative</v>
      </c>
      <c r="M359" s="12" t="str">
        <f t="shared" si="47"/>
        <v>PI.IC.RT.110102.01</v>
      </c>
      <c r="N359" s="12"/>
      <c r="O359" s="12" t="str">
        <f t="shared" si="48"/>
        <v>PH.IC.RT.110102.01</v>
      </c>
      <c r="Q359" s="12" t="str">
        <f t="shared" si="49"/>
        <v>CL.IC.RT.110102.01</v>
      </c>
    </row>
    <row r="360" spans="1:17" ht="15">
      <c r="A360" t="s">
        <v>8713</v>
      </c>
      <c r="C360" s="2" t="s">
        <v>8820</v>
      </c>
      <c r="E360" s="2" t="s">
        <v>9257</v>
      </c>
      <c r="F360" t="s">
        <v>9028</v>
      </c>
      <c r="G360" t="s">
        <v>9035</v>
      </c>
      <c r="H360" s="22" t="s">
        <v>1400</v>
      </c>
      <c r="I360" t="s">
        <v>9036</v>
      </c>
      <c r="J360" s="11" t="str">
        <f t="shared" si="46"/>
        <v>IC.RT.110103</v>
      </c>
      <c r="K360" s="2" t="s">
        <v>9257</v>
      </c>
      <c r="L360" t="str">
        <f t="shared" si="50"/>
        <v xml:space="preserve">     Confused</v>
      </c>
      <c r="M360" s="12" t="str">
        <f t="shared" si="47"/>
        <v>PI.IC.RT.110103.01</v>
      </c>
      <c r="N360" s="12"/>
      <c r="O360" s="12" t="str">
        <f t="shared" si="48"/>
        <v>PH.IC.RT.110103.01</v>
      </c>
      <c r="Q360" s="12" t="str">
        <f t="shared" si="49"/>
        <v>CL.IC.RT.110103.01</v>
      </c>
    </row>
    <row r="361" spans="1:17" ht="15">
      <c r="A361" t="s">
        <v>8713</v>
      </c>
      <c r="C361" s="2" t="s">
        <v>8820</v>
      </c>
      <c r="E361" s="2" t="s">
        <v>9257</v>
      </c>
      <c r="F361" t="s">
        <v>9028</v>
      </c>
      <c r="G361" t="s">
        <v>9037</v>
      </c>
      <c r="H361" s="22" t="s">
        <v>1402</v>
      </c>
      <c r="I361" t="s">
        <v>7708</v>
      </c>
      <c r="J361" s="11" t="str">
        <f t="shared" si="46"/>
        <v>IC.RT.110104</v>
      </c>
      <c r="K361" s="2" t="s">
        <v>9257</v>
      </c>
      <c r="L361" t="str">
        <f t="shared" si="50"/>
        <v xml:space="preserve">     Anxious</v>
      </c>
      <c r="M361" s="12" t="str">
        <f t="shared" si="47"/>
        <v>PI.IC.RT.110104.01</v>
      </c>
      <c r="N361" s="12"/>
      <c r="O361" s="12" t="str">
        <f t="shared" si="48"/>
        <v>PH.IC.RT.110104.01</v>
      </c>
      <c r="Q361" s="12" t="str">
        <f t="shared" si="49"/>
        <v>CL.IC.RT.110104.01</v>
      </c>
    </row>
    <row r="362" spans="1:17" ht="15">
      <c r="A362" t="s">
        <v>8713</v>
      </c>
      <c r="C362" s="2" t="s">
        <v>8820</v>
      </c>
      <c r="E362" s="2" t="s">
        <v>9257</v>
      </c>
      <c r="F362" t="s">
        <v>9028</v>
      </c>
      <c r="G362" t="s">
        <v>9038</v>
      </c>
      <c r="H362" s="22" t="s">
        <v>1404</v>
      </c>
      <c r="I362" t="s">
        <v>7709</v>
      </c>
      <c r="J362" s="11" t="str">
        <f t="shared" si="46"/>
        <v>IC.RT.110105</v>
      </c>
      <c r="K362" s="2" t="s">
        <v>9257</v>
      </c>
      <c r="L362" t="str">
        <f t="shared" si="50"/>
        <v xml:space="preserve">     Irritable</v>
      </c>
      <c r="M362" s="12" t="str">
        <f t="shared" si="47"/>
        <v>PI.IC.RT.110105.01</v>
      </c>
      <c r="N362" s="12"/>
      <c r="O362" s="12" t="str">
        <f t="shared" si="48"/>
        <v>PH.IC.RT.110105.01</v>
      </c>
      <c r="Q362" s="12" t="str">
        <f t="shared" si="49"/>
        <v>CL.IC.RT.110105.01</v>
      </c>
    </row>
    <row r="363" spans="1:17" ht="15">
      <c r="A363" t="s">
        <v>8713</v>
      </c>
      <c r="C363" s="2" t="s">
        <v>8820</v>
      </c>
      <c r="E363" s="2" t="s">
        <v>9257</v>
      </c>
      <c r="F363" t="s">
        <v>9028</v>
      </c>
      <c r="G363" t="s">
        <v>9039</v>
      </c>
      <c r="H363" s="22" t="s">
        <v>1406</v>
      </c>
      <c r="I363" t="s">
        <v>6170</v>
      </c>
      <c r="J363" s="11" t="str">
        <f t="shared" si="46"/>
        <v>IC.RT.110106</v>
      </c>
      <c r="K363" s="2" t="s">
        <v>9257</v>
      </c>
      <c r="L363" t="str">
        <f t="shared" si="50"/>
        <v xml:space="preserve">     Agitated</v>
      </c>
      <c r="M363" s="12" t="str">
        <f t="shared" si="47"/>
        <v>PI.IC.RT.110106.01</v>
      </c>
      <c r="N363" s="12"/>
      <c r="O363" s="12" t="str">
        <f t="shared" si="48"/>
        <v>PH.IC.RT.110106.01</v>
      </c>
      <c r="Q363" s="12" t="str">
        <f t="shared" si="49"/>
        <v>CL.IC.RT.110106.01</v>
      </c>
    </row>
    <row r="364" spans="1:17" ht="15">
      <c r="A364" t="s">
        <v>8713</v>
      </c>
      <c r="C364" s="2" t="s">
        <v>8820</v>
      </c>
      <c r="E364" s="2" t="s">
        <v>9257</v>
      </c>
      <c r="F364" t="s">
        <v>9028</v>
      </c>
      <c r="G364" t="s">
        <v>9040</v>
      </c>
      <c r="H364" s="22" t="s">
        <v>1419</v>
      </c>
      <c r="I364" t="s">
        <v>7710</v>
      </c>
      <c r="J364" s="11" t="str">
        <f t="shared" si="46"/>
        <v>IC.RT.110107</v>
      </c>
      <c r="K364" s="2" t="s">
        <v>9257</v>
      </c>
      <c r="L364" t="str">
        <f t="shared" si="50"/>
        <v xml:space="preserve">     Hostile</v>
      </c>
      <c r="M364" s="12" t="str">
        <f t="shared" si="47"/>
        <v>PI.IC.RT.110107.01</v>
      </c>
      <c r="N364" s="12"/>
      <c r="O364" s="12" t="str">
        <f t="shared" si="48"/>
        <v>PH.IC.RT.110107.01</v>
      </c>
      <c r="Q364" s="12" t="str">
        <f t="shared" si="49"/>
        <v>CL.IC.RT.110107.01</v>
      </c>
    </row>
    <row r="365" spans="1:17" ht="15">
      <c r="A365" t="s">
        <v>8713</v>
      </c>
      <c r="C365" s="2" t="s">
        <v>8820</v>
      </c>
      <c r="E365" s="2" t="s">
        <v>9257</v>
      </c>
      <c r="F365" t="s">
        <v>9028</v>
      </c>
      <c r="G365" t="s">
        <v>9041</v>
      </c>
      <c r="H365" s="22" t="s">
        <v>1550</v>
      </c>
      <c r="I365" t="s">
        <v>6330</v>
      </c>
      <c r="J365" s="11" t="str">
        <f t="shared" si="46"/>
        <v>IC.RT.110108</v>
      </c>
      <c r="K365" s="2" t="s">
        <v>9257</v>
      </c>
      <c r="L365" t="str">
        <f t="shared" si="50"/>
        <v xml:space="preserve">     Lethargic</v>
      </c>
      <c r="M365" s="12" t="str">
        <f t="shared" si="47"/>
        <v>PI.IC.RT.110108.01</v>
      </c>
      <c r="N365" s="12"/>
      <c r="O365" s="12" t="str">
        <f t="shared" si="48"/>
        <v>PH.IC.RT.110108.01</v>
      </c>
      <c r="Q365" s="12" t="str">
        <f t="shared" si="49"/>
        <v>CL.IC.RT.110108.01</v>
      </c>
    </row>
    <row r="366" spans="1:17" ht="15">
      <c r="A366" t="s">
        <v>8713</v>
      </c>
      <c r="C366" s="2" t="s">
        <v>8820</v>
      </c>
      <c r="E366" s="2" t="s">
        <v>9257</v>
      </c>
      <c r="F366" t="s">
        <v>9028</v>
      </c>
      <c r="G366" t="s">
        <v>9042</v>
      </c>
      <c r="H366" s="22" t="s">
        <v>1551</v>
      </c>
      <c r="I366" t="s">
        <v>6171</v>
      </c>
      <c r="J366" s="11" t="str">
        <f t="shared" si="46"/>
        <v>IC.RT.110109</v>
      </c>
      <c r="K366" s="2" t="s">
        <v>9257</v>
      </c>
      <c r="L366" t="str">
        <f t="shared" si="50"/>
        <v xml:space="preserve">     Obtunded</v>
      </c>
      <c r="M366" s="12" t="str">
        <f t="shared" si="47"/>
        <v>PI.IC.RT.110109.01</v>
      </c>
      <c r="N366" s="12"/>
      <c r="O366" s="12" t="str">
        <f t="shared" si="48"/>
        <v>PH.IC.RT.110109.01</v>
      </c>
      <c r="Q366" s="12" t="str">
        <f t="shared" si="49"/>
        <v>CL.IC.RT.110109.01</v>
      </c>
    </row>
    <row r="367" spans="1:17" ht="15">
      <c r="A367" t="s">
        <v>8713</v>
      </c>
      <c r="C367" s="2" t="s">
        <v>8820</v>
      </c>
      <c r="E367" s="2" t="s">
        <v>9257</v>
      </c>
      <c r="F367" t="s">
        <v>9028</v>
      </c>
      <c r="G367" t="s">
        <v>9043</v>
      </c>
      <c r="H367" s="22" t="s">
        <v>1571</v>
      </c>
      <c r="I367" t="s">
        <v>6010</v>
      </c>
      <c r="J367" s="11" t="str">
        <f t="shared" si="46"/>
        <v>IC.RT.110110</v>
      </c>
      <c r="K367" s="2" t="s">
        <v>9257</v>
      </c>
      <c r="L367" t="str">
        <f t="shared" si="50"/>
        <v xml:space="preserve">     Comatose/unresponsive</v>
      </c>
      <c r="M367" s="12" t="str">
        <f t="shared" si="47"/>
        <v>PI.IC.RT.110110.01</v>
      </c>
      <c r="N367" s="12"/>
      <c r="O367" s="12" t="str">
        <f t="shared" si="48"/>
        <v>PH.IC.RT.110110.01</v>
      </c>
      <c r="Q367" s="12" t="str">
        <f t="shared" si="49"/>
        <v>CL.IC.RT.110110.01</v>
      </c>
    </row>
    <row r="368" spans="1:17" ht="15">
      <c r="A368" t="s">
        <v>8713</v>
      </c>
      <c r="C368" s="2" t="s">
        <v>8820</v>
      </c>
      <c r="E368" s="2" t="s">
        <v>9257</v>
      </c>
      <c r="F368" t="s">
        <v>9028</v>
      </c>
      <c r="G368" t="s">
        <v>9044</v>
      </c>
      <c r="H368" s="22" t="s">
        <v>8820</v>
      </c>
      <c r="I368" t="s">
        <v>9044</v>
      </c>
      <c r="J368" s="11" t="str">
        <f t="shared" si="46"/>
        <v>IC.RT.110111</v>
      </c>
      <c r="K368" s="2" t="s">
        <v>9257</v>
      </c>
      <c r="L368" t="str">
        <f t="shared" si="50"/>
        <v>Restless</v>
      </c>
      <c r="M368" s="12" t="str">
        <f t="shared" si="47"/>
        <v>PI.IC.RT.110111.01</v>
      </c>
      <c r="N368" s="12"/>
      <c r="O368" s="12" t="str">
        <f t="shared" si="48"/>
        <v>PH.IC.RT.110111.01</v>
      </c>
      <c r="Q368" s="12" t="str">
        <f t="shared" si="49"/>
        <v>CL.IC.RT.110111.01</v>
      </c>
    </row>
    <row r="369" spans="1:17" ht="15">
      <c r="A369" t="s">
        <v>8713</v>
      </c>
      <c r="C369" s="2" t="s">
        <v>8820</v>
      </c>
      <c r="E369" s="2" t="s">
        <v>9257</v>
      </c>
      <c r="F369" t="s">
        <v>9028</v>
      </c>
      <c r="G369" t="s">
        <v>9045</v>
      </c>
      <c r="H369" s="22" t="s">
        <v>11023</v>
      </c>
      <c r="I369" t="s">
        <v>9045</v>
      </c>
      <c r="J369" s="11" t="str">
        <f t="shared" si="46"/>
        <v>IC.RT.110112</v>
      </c>
      <c r="K369" s="2" t="s">
        <v>9257</v>
      </c>
      <c r="L369" t="str">
        <f t="shared" si="50"/>
        <v>Sedated</v>
      </c>
      <c r="M369" s="12" t="str">
        <f t="shared" si="47"/>
        <v>PI.IC.RT.110112.01</v>
      </c>
      <c r="N369" s="12"/>
      <c r="O369" s="12" t="str">
        <f t="shared" si="48"/>
        <v>PH.IC.RT.110112.01</v>
      </c>
      <c r="Q369" s="12" t="str">
        <f t="shared" si="49"/>
        <v>CL.IC.RT.110112.01</v>
      </c>
    </row>
    <row r="370" spans="1:17" ht="15">
      <c r="A370" t="s">
        <v>8713</v>
      </c>
      <c r="C370" s="2" t="s">
        <v>8820</v>
      </c>
      <c r="D370" t="s">
        <v>8879</v>
      </c>
      <c r="E370" s="2" t="s">
        <v>9184</v>
      </c>
      <c r="F370" t="s">
        <v>9028</v>
      </c>
      <c r="G370" t="s">
        <v>8880</v>
      </c>
      <c r="H370" s="22" t="s">
        <v>1396</v>
      </c>
      <c r="I370" t="s">
        <v>1246</v>
      </c>
      <c r="J370" s="11" t="str">
        <f t="shared" si="46"/>
        <v>IC.RT.110201</v>
      </c>
      <c r="K370" s="2" t="s">
        <v>9257</v>
      </c>
      <c r="L370" t="str">
        <f t="shared" si="50"/>
        <v xml:space="preserve">     Warm</v>
      </c>
      <c r="M370" s="12" t="str">
        <f t="shared" si="47"/>
        <v>PI.IC.RT.110201.01</v>
      </c>
      <c r="N370" s="12"/>
      <c r="O370" s="12" t="str">
        <f t="shared" si="48"/>
        <v>PH.IC.RT.110201.01</v>
      </c>
      <c r="Q370" s="12" t="str">
        <f t="shared" si="49"/>
        <v>CL.IC.RT.110201.01</v>
      </c>
    </row>
    <row r="371" spans="1:17" ht="15">
      <c r="A371" t="s">
        <v>8713</v>
      </c>
      <c r="C371" s="2" t="s">
        <v>8820</v>
      </c>
      <c r="E371" s="2" t="s">
        <v>9184</v>
      </c>
      <c r="F371" t="s">
        <v>9028</v>
      </c>
      <c r="G371" t="s">
        <v>8881</v>
      </c>
      <c r="H371" s="22" t="s">
        <v>1398</v>
      </c>
      <c r="I371" t="s">
        <v>1248</v>
      </c>
      <c r="J371" s="11" t="str">
        <f t="shared" si="46"/>
        <v>IC.RT.110202</v>
      </c>
      <c r="K371" s="2" t="s">
        <v>9257</v>
      </c>
      <c r="L371" t="str">
        <f t="shared" si="50"/>
        <v xml:space="preserve">     Cool</v>
      </c>
      <c r="M371" s="12" t="str">
        <f t="shared" si="47"/>
        <v>PI.IC.RT.110202.01</v>
      </c>
      <c r="N371" s="12"/>
      <c r="O371" s="12" t="str">
        <f t="shared" si="48"/>
        <v>PH.IC.RT.110202.01</v>
      </c>
      <c r="Q371" s="12" t="str">
        <f t="shared" si="49"/>
        <v>CL.IC.RT.110202.01</v>
      </c>
    </row>
    <row r="372" spans="1:17" ht="15">
      <c r="A372" t="s">
        <v>8713</v>
      </c>
      <c r="C372" s="2" t="s">
        <v>8820</v>
      </c>
      <c r="E372" s="2" t="s">
        <v>9184</v>
      </c>
      <c r="F372" t="s">
        <v>9028</v>
      </c>
      <c r="G372" t="s">
        <v>8882</v>
      </c>
      <c r="H372" s="22" t="s">
        <v>1400</v>
      </c>
      <c r="I372" t="s">
        <v>1249</v>
      </c>
      <c r="J372" s="11" t="str">
        <f t="shared" si="46"/>
        <v>IC.RT.110203</v>
      </c>
      <c r="K372" s="2" t="s">
        <v>9257</v>
      </c>
      <c r="L372" t="str">
        <f t="shared" si="50"/>
        <v xml:space="preserve">     Cold</v>
      </c>
      <c r="M372" s="12" t="str">
        <f t="shared" si="47"/>
        <v>PI.IC.RT.110203.01</v>
      </c>
      <c r="N372" s="12"/>
      <c r="O372" s="12" t="str">
        <f t="shared" si="48"/>
        <v>PH.IC.RT.110203.01</v>
      </c>
      <c r="Q372" s="12" t="str">
        <f t="shared" si="49"/>
        <v>CL.IC.RT.110203.01</v>
      </c>
    </row>
    <row r="373" spans="1:17" ht="15">
      <c r="A373" t="s">
        <v>8713</v>
      </c>
      <c r="C373" s="2" t="s">
        <v>8820</v>
      </c>
      <c r="E373" s="2" t="s">
        <v>9184</v>
      </c>
      <c r="F373" t="s">
        <v>9028</v>
      </c>
      <c r="G373" t="s">
        <v>8883</v>
      </c>
      <c r="H373" s="22" t="s">
        <v>1402</v>
      </c>
      <c r="I373" t="s">
        <v>1247</v>
      </c>
      <c r="J373" s="11" t="str">
        <f t="shared" si="46"/>
        <v>IC.RT.110204</v>
      </c>
      <c r="K373" s="2" t="s">
        <v>9257</v>
      </c>
      <c r="L373" t="str">
        <f t="shared" si="50"/>
        <v xml:space="preserve">     Hot</v>
      </c>
      <c r="M373" s="12" t="str">
        <f t="shared" si="47"/>
        <v>PI.IC.RT.110204.01</v>
      </c>
      <c r="N373" s="12"/>
      <c r="O373" s="12" t="str">
        <f t="shared" si="48"/>
        <v>PH.IC.RT.110204.01</v>
      </c>
      <c r="Q373" s="12" t="str">
        <f t="shared" si="49"/>
        <v>CL.IC.RT.110204.01</v>
      </c>
    </row>
    <row r="374" spans="1:17" ht="15">
      <c r="A374" t="s">
        <v>8713</v>
      </c>
      <c r="C374" s="2" t="s">
        <v>8820</v>
      </c>
      <c r="D374" t="s">
        <v>8884</v>
      </c>
      <c r="E374" s="2" t="s">
        <v>8885</v>
      </c>
      <c r="F374" t="s">
        <v>9028</v>
      </c>
      <c r="G374" t="s">
        <v>8886</v>
      </c>
      <c r="H374" s="22" t="s">
        <v>1396</v>
      </c>
      <c r="I374" t="s">
        <v>2687</v>
      </c>
      <c r="J374" s="11" t="str">
        <f t="shared" si="46"/>
        <v>IC.RT.110301</v>
      </c>
      <c r="K374" s="2" t="s">
        <v>9257</v>
      </c>
      <c r="L374" t="str">
        <f t="shared" si="50"/>
        <v xml:space="preserve">     Normal for ethnic group[</v>
      </c>
      <c r="M374" s="12" t="str">
        <f t="shared" si="47"/>
        <v>PI.IC.RT.110301.01</v>
      </c>
      <c r="N374" s="12"/>
      <c r="O374" s="12" t="str">
        <f t="shared" si="48"/>
        <v>PH.IC.RT.110301.01</v>
      </c>
      <c r="Q374" s="12" t="str">
        <f t="shared" si="49"/>
        <v>CL.IC.RT.110301.01</v>
      </c>
    </row>
    <row r="375" spans="1:17" ht="15">
      <c r="A375" t="s">
        <v>8713</v>
      </c>
      <c r="C375" s="2" t="s">
        <v>8820</v>
      </c>
      <c r="E375" s="2" t="s">
        <v>8885</v>
      </c>
      <c r="F375" t="s">
        <v>9028</v>
      </c>
      <c r="G375" t="s">
        <v>8887</v>
      </c>
      <c r="H375" s="22" t="s">
        <v>1398</v>
      </c>
      <c r="I375" t="s">
        <v>1558</v>
      </c>
      <c r="J375" s="11" t="str">
        <f t="shared" si="46"/>
        <v>IC.RT.110302</v>
      </c>
      <c r="K375" s="2" t="s">
        <v>9257</v>
      </c>
      <c r="L375" t="str">
        <f t="shared" si="50"/>
        <v xml:space="preserve">     Pale</v>
      </c>
      <c r="M375" s="12" t="str">
        <f t="shared" si="47"/>
        <v>PI.IC.RT.110302.01</v>
      </c>
      <c r="N375" s="12"/>
      <c r="O375" s="12" t="str">
        <f t="shared" si="48"/>
        <v>PH.IC.RT.110302.01</v>
      </c>
      <c r="Q375" s="12" t="str">
        <f t="shared" si="49"/>
        <v>CL.IC.RT.110302.01</v>
      </c>
    </row>
    <row r="376" spans="1:17" ht="15">
      <c r="A376" t="s">
        <v>8713</v>
      </c>
      <c r="C376" s="2" t="s">
        <v>8820</v>
      </c>
      <c r="E376" s="2" t="s">
        <v>8885</v>
      </c>
      <c r="F376" t="s">
        <v>9028</v>
      </c>
      <c r="G376" t="s">
        <v>8888</v>
      </c>
      <c r="H376" s="22" t="s">
        <v>1400</v>
      </c>
      <c r="I376" t="s">
        <v>1565</v>
      </c>
      <c r="J376" s="11" t="str">
        <f t="shared" si="46"/>
        <v>IC.RT.110303</v>
      </c>
      <c r="K376" s="2" t="s">
        <v>9257</v>
      </c>
      <c r="L376" t="str">
        <f t="shared" si="50"/>
        <v xml:space="preserve">     Dusky</v>
      </c>
      <c r="M376" s="12" t="str">
        <f t="shared" si="47"/>
        <v>PI.IC.RT.110303.01</v>
      </c>
      <c r="N376" s="12"/>
      <c r="O376" s="12" t="str">
        <f t="shared" si="48"/>
        <v>PH.IC.RT.110303.01</v>
      </c>
      <c r="Q376" s="12" t="str">
        <f t="shared" si="49"/>
        <v>CL.IC.RT.110303.01</v>
      </c>
    </row>
    <row r="377" spans="1:17" ht="15">
      <c r="A377" t="s">
        <v>8713</v>
      </c>
      <c r="C377" s="2" t="s">
        <v>8820</v>
      </c>
      <c r="E377" s="2" t="s">
        <v>8885</v>
      </c>
      <c r="F377" t="s">
        <v>9028</v>
      </c>
      <c r="G377" t="s">
        <v>8889</v>
      </c>
      <c r="H377" s="22" t="s">
        <v>1402</v>
      </c>
      <c r="I377" t="s">
        <v>1566</v>
      </c>
      <c r="J377" s="11" t="str">
        <f t="shared" si="46"/>
        <v>IC.RT.110304</v>
      </c>
      <c r="K377" s="2" t="s">
        <v>9257</v>
      </c>
      <c r="L377" t="str">
        <f t="shared" si="50"/>
        <v xml:space="preserve">     Cyanotic</v>
      </c>
      <c r="M377" s="12" t="str">
        <f t="shared" si="47"/>
        <v>PI.IC.RT.110304.01</v>
      </c>
      <c r="N377" s="12"/>
      <c r="O377" s="12" t="str">
        <f t="shared" si="48"/>
        <v>PH.IC.RT.110304.01</v>
      </c>
      <c r="Q377" s="12" t="str">
        <f t="shared" si="49"/>
        <v>CL.IC.RT.110304.01</v>
      </c>
    </row>
    <row r="378" spans="1:17" ht="15">
      <c r="A378" t="s">
        <v>8713</v>
      </c>
      <c r="C378" s="2" t="s">
        <v>8820</v>
      </c>
      <c r="E378" s="2" t="s">
        <v>8885</v>
      </c>
      <c r="F378" t="s">
        <v>9028</v>
      </c>
      <c r="G378" t="s">
        <v>8890</v>
      </c>
      <c r="H378" s="22" t="s">
        <v>1404</v>
      </c>
      <c r="I378" t="s">
        <v>1567</v>
      </c>
      <c r="J378" s="11" t="str">
        <f t="shared" si="46"/>
        <v>IC.RT.110305</v>
      </c>
      <c r="K378" s="2" t="s">
        <v>9257</v>
      </c>
      <c r="L378" t="str">
        <f t="shared" si="50"/>
        <v xml:space="preserve">     Mottled</v>
      </c>
      <c r="M378" s="12" t="str">
        <f t="shared" si="47"/>
        <v>PI.IC.RT.110305.01</v>
      </c>
      <c r="N378" s="12"/>
      <c r="O378" s="12" t="str">
        <f t="shared" si="48"/>
        <v>PH.IC.RT.110305.01</v>
      </c>
      <c r="Q378" s="12" t="str">
        <f t="shared" si="49"/>
        <v>CL.IC.RT.110305.01</v>
      </c>
    </row>
    <row r="379" spans="1:17" ht="15">
      <c r="A379" t="s">
        <v>8713</v>
      </c>
      <c r="C379" s="2" t="s">
        <v>8820</v>
      </c>
      <c r="E379" s="2" t="s">
        <v>8885</v>
      </c>
      <c r="F379" t="s">
        <v>9028</v>
      </c>
      <c r="G379" t="s">
        <v>1523</v>
      </c>
      <c r="H379" s="22" t="s">
        <v>1406</v>
      </c>
      <c r="I379" t="s">
        <v>930</v>
      </c>
      <c r="J379" s="11" t="str">
        <f t="shared" si="46"/>
        <v>IC.RT.110306</v>
      </c>
      <c r="K379" s="2" t="s">
        <v>9257</v>
      </c>
      <c r="L379" t="str">
        <f t="shared" si="50"/>
        <v xml:space="preserve">     Other:  specify</v>
      </c>
      <c r="M379" s="12" t="str">
        <f t="shared" si="47"/>
        <v>PI.IC.RT.110306.01</v>
      </c>
      <c r="N379" s="12"/>
      <c r="O379" s="12" t="str">
        <f t="shared" si="48"/>
        <v>PH.IC.RT.110306.01</v>
      </c>
      <c r="Q379" s="12" t="str">
        <f t="shared" si="49"/>
        <v>CL.IC.RT.110306.01</v>
      </c>
    </row>
    <row r="380" spans="1:17" ht="15">
      <c r="A380" t="s">
        <v>8713</v>
      </c>
      <c r="C380" s="2" t="s">
        <v>8820</v>
      </c>
      <c r="D380" t="s">
        <v>8891</v>
      </c>
      <c r="E380" s="2" t="s">
        <v>8954</v>
      </c>
      <c r="F380" t="s">
        <v>9028</v>
      </c>
      <c r="G380" t="s">
        <v>8893</v>
      </c>
      <c r="H380" s="22" t="s">
        <v>1396</v>
      </c>
      <c r="I380" t="s">
        <v>1557</v>
      </c>
      <c r="J380" s="11" t="str">
        <f t="shared" ref="J380:J446" si="51">CONCATENATE("IC.RT.",C380,E380,H380)</f>
        <v>IC.RT.110401</v>
      </c>
      <c r="K380" s="2" t="s">
        <v>9257</v>
      </c>
      <c r="L380" t="str">
        <f t="shared" si="50"/>
        <v xml:space="preserve">     Normal</v>
      </c>
      <c r="M380" s="12" t="str">
        <f t="shared" ref="M380:M446" si="52">CONCATENATE("PI.",J380,".",K380)</f>
        <v>PI.IC.RT.110401.01</v>
      </c>
      <c r="N380" s="12"/>
      <c r="O380" s="12" t="str">
        <f t="shared" ref="O380:O446" si="53">CONCATENATE("PH.",J380,".",K380)</f>
        <v>PH.IC.RT.110401.01</v>
      </c>
      <c r="Q380" s="12" t="str">
        <f t="shared" ref="Q380:Q446" si="54">CONCATENATE("CL.",J380,".",K380)</f>
        <v>CL.IC.RT.110401.01</v>
      </c>
    </row>
    <row r="381" spans="1:17" ht="15">
      <c r="A381" t="s">
        <v>8713</v>
      </c>
      <c r="C381" s="2" t="s">
        <v>8820</v>
      </c>
      <c r="E381" s="2" t="s">
        <v>8954</v>
      </c>
      <c r="F381" t="s">
        <v>9028</v>
      </c>
      <c r="G381" t="s">
        <v>8894</v>
      </c>
      <c r="H381" s="22" t="s">
        <v>1398</v>
      </c>
      <c r="I381" t="s">
        <v>4611</v>
      </c>
      <c r="J381" s="11" t="str">
        <f t="shared" si="51"/>
        <v>IC.RT.110402</v>
      </c>
      <c r="K381" s="2" t="s">
        <v>9257</v>
      </c>
      <c r="L381" t="str">
        <f t="shared" si="50"/>
        <v xml:space="preserve">     Diaphoretic</v>
      </c>
      <c r="M381" s="12" t="str">
        <f t="shared" si="52"/>
        <v>PI.IC.RT.110402.01</v>
      </c>
      <c r="N381" s="12"/>
      <c r="O381" s="12" t="str">
        <f t="shared" si="53"/>
        <v>PH.IC.RT.110402.01</v>
      </c>
      <c r="Q381" s="12" t="str">
        <f t="shared" si="54"/>
        <v>CL.IC.RT.110402.01</v>
      </c>
    </row>
    <row r="382" spans="1:17" ht="15">
      <c r="A382" t="s">
        <v>8713</v>
      </c>
      <c r="C382" s="2" t="s">
        <v>8820</v>
      </c>
      <c r="E382" s="2" t="s">
        <v>8954</v>
      </c>
      <c r="F382" t="s">
        <v>9028</v>
      </c>
      <c r="G382" t="s">
        <v>8895</v>
      </c>
      <c r="H382" s="22" t="s">
        <v>1400</v>
      </c>
      <c r="I382" t="s">
        <v>4740</v>
      </c>
      <c r="J382" s="11" t="str">
        <f t="shared" si="51"/>
        <v>IC.RT.110403</v>
      </c>
      <c r="K382" s="2" t="s">
        <v>9257</v>
      </c>
      <c r="L382" t="str">
        <f t="shared" si="50"/>
        <v xml:space="preserve">     Clammy</v>
      </c>
      <c r="M382" s="12" t="str">
        <f t="shared" si="52"/>
        <v>PI.IC.RT.110403.01</v>
      </c>
      <c r="N382" s="12"/>
      <c r="O382" s="12" t="str">
        <f t="shared" si="53"/>
        <v>PH.IC.RT.110403.01</v>
      </c>
      <c r="Q382" s="12" t="str">
        <f t="shared" si="54"/>
        <v>CL.IC.RT.110403.01</v>
      </c>
    </row>
    <row r="383" spans="1:17" ht="15">
      <c r="A383" t="s">
        <v>8713</v>
      </c>
      <c r="B383" t="s">
        <v>8896</v>
      </c>
      <c r="C383" s="2" t="s">
        <v>11023</v>
      </c>
      <c r="D383" t="s">
        <v>8897</v>
      </c>
      <c r="E383" s="2" t="s">
        <v>9257</v>
      </c>
      <c r="F383" t="s">
        <v>8898</v>
      </c>
      <c r="G383" t="s">
        <v>8899</v>
      </c>
      <c r="H383" s="22" t="s">
        <v>1396</v>
      </c>
      <c r="I383" t="s">
        <v>8900</v>
      </c>
      <c r="J383" s="11" t="str">
        <f t="shared" si="51"/>
        <v>IC.RT.120101</v>
      </c>
      <c r="K383" s="2" t="s">
        <v>9257</v>
      </c>
      <c r="L383" t="str">
        <f t="shared" si="50"/>
        <v xml:space="preserve">     Acapella</v>
      </c>
      <c r="M383" s="12" t="str">
        <f t="shared" si="52"/>
        <v>PI.IC.RT.120101.01</v>
      </c>
      <c r="N383" s="12"/>
      <c r="O383" s="12" t="str">
        <f t="shared" si="53"/>
        <v>PH.IC.RT.120101.01</v>
      </c>
      <c r="Q383" s="12" t="str">
        <f t="shared" si="54"/>
        <v>CL.IC.RT.120101.01</v>
      </c>
    </row>
    <row r="384" spans="1:17" ht="15">
      <c r="A384" t="s">
        <v>8713</v>
      </c>
      <c r="C384" s="2" t="s">
        <v>11023</v>
      </c>
      <c r="E384" s="2" t="s">
        <v>9257</v>
      </c>
      <c r="F384" t="s">
        <v>8898</v>
      </c>
      <c r="G384" t="s">
        <v>8901</v>
      </c>
      <c r="H384" s="22" t="s">
        <v>1398</v>
      </c>
      <c r="I384" t="s">
        <v>8902</v>
      </c>
      <c r="J384" s="11" t="str">
        <f t="shared" si="51"/>
        <v>IC.RT.120102</v>
      </c>
      <c r="K384" s="2" t="s">
        <v>9257</v>
      </c>
      <c r="L384" t="str">
        <f t="shared" si="50"/>
        <v xml:space="preserve">     Flutter</v>
      </c>
      <c r="M384" s="12" t="str">
        <f t="shared" si="52"/>
        <v>PI.IC.RT.120102.01</v>
      </c>
      <c r="N384" s="12"/>
      <c r="O384" s="12" t="str">
        <f t="shared" si="53"/>
        <v>PH.IC.RT.120102.01</v>
      </c>
      <c r="Q384" s="12" t="str">
        <f t="shared" si="54"/>
        <v>CL.IC.RT.120102.01</v>
      </c>
    </row>
    <row r="385" spans="1:19" ht="15">
      <c r="A385" t="s">
        <v>8713</v>
      </c>
      <c r="C385" s="2" t="s">
        <v>11023</v>
      </c>
      <c r="E385" s="2" t="s">
        <v>11324</v>
      </c>
      <c r="F385" t="s">
        <v>8898</v>
      </c>
      <c r="G385" t="s">
        <v>8903</v>
      </c>
      <c r="H385" s="22" t="s">
        <v>1400</v>
      </c>
      <c r="I385" t="s">
        <v>9067</v>
      </c>
      <c r="J385" s="11" t="str">
        <f t="shared" si="51"/>
        <v>IC.RT.120103</v>
      </c>
      <c r="K385" s="2" t="s">
        <v>11324</v>
      </c>
      <c r="L385" t="str">
        <f t="shared" si="50"/>
        <v xml:space="preserve">     TheraPEP</v>
      </c>
      <c r="M385" s="12" t="str">
        <f t="shared" si="52"/>
        <v>PI.IC.RT.120103.01</v>
      </c>
      <c r="N385" s="12"/>
      <c r="O385" s="12" t="str">
        <f t="shared" si="53"/>
        <v>PH.IC.RT.120103.01</v>
      </c>
      <c r="Q385" s="12" t="str">
        <f t="shared" si="54"/>
        <v>CL.IC.RT.120103.01</v>
      </c>
    </row>
    <row r="386" spans="1:19" ht="15">
      <c r="A386" t="s">
        <v>8713</v>
      </c>
      <c r="C386" s="2" t="s">
        <v>11023</v>
      </c>
      <c r="E386" s="2" t="s">
        <v>11324</v>
      </c>
      <c r="F386" t="s">
        <v>8898</v>
      </c>
      <c r="G386" t="s">
        <v>9068</v>
      </c>
      <c r="H386" s="22" t="s">
        <v>1402</v>
      </c>
      <c r="I386" t="s">
        <v>9069</v>
      </c>
      <c r="J386" s="11" t="str">
        <f t="shared" si="51"/>
        <v>IC.RT.120104</v>
      </c>
      <c r="K386" s="2" t="s">
        <v>11324</v>
      </c>
      <c r="L386" t="str">
        <f t="shared" si="50"/>
        <v xml:space="preserve">     Resistex</v>
      </c>
      <c r="M386" s="12" t="str">
        <f t="shared" si="52"/>
        <v>PI.IC.RT.120104.01</v>
      </c>
      <c r="N386" s="12"/>
      <c r="O386" s="12" t="str">
        <f t="shared" si="53"/>
        <v>PH.IC.RT.120104.01</v>
      </c>
      <c r="Q386" s="12" t="str">
        <f t="shared" si="54"/>
        <v>CL.IC.RT.120104.01</v>
      </c>
    </row>
    <row r="387" spans="1:19" ht="15">
      <c r="A387" t="s">
        <v>8713</v>
      </c>
      <c r="C387" s="2" t="s">
        <v>11023</v>
      </c>
      <c r="E387" s="2" t="s">
        <v>11324</v>
      </c>
      <c r="F387" t="s">
        <v>8898</v>
      </c>
      <c r="G387" t="s">
        <v>9070</v>
      </c>
      <c r="H387" s="22" t="s">
        <v>7071</v>
      </c>
      <c r="I387" t="s">
        <v>4513</v>
      </c>
      <c r="J387" s="11" t="str">
        <f t="shared" si="51"/>
        <v>IC.RT.120105</v>
      </c>
      <c r="K387" s="2" t="s">
        <v>11324</v>
      </c>
      <c r="L387" t="str">
        <f t="shared" si="50"/>
        <v xml:space="preserve"> Other: specify</v>
      </c>
      <c r="M387" s="12" t="str">
        <f t="shared" si="52"/>
        <v>PI.IC.RT.120105.01</v>
      </c>
      <c r="N387" s="12"/>
      <c r="O387" s="12" t="str">
        <f t="shared" si="53"/>
        <v>PH.IC.RT.120105.01</v>
      </c>
      <c r="Q387" s="12" t="str">
        <f t="shared" si="54"/>
        <v>CL.IC.RT.120105.01</v>
      </c>
      <c r="R387" t="s">
        <v>9277</v>
      </c>
      <c r="S387">
        <v>324</v>
      </c>
    </row>
    <row r="388" spans="1:19" ht="15">
      <c r="A388" t="s">
        <v>8713</v>
      </c>
      <c r="C388" s="2" t="s">
        <v>11023</v>
      </c>
      <c r="D388" t="s">
        <v>9071</v>
      </c>
      <c r="E388" s="2" t="s">
        <v>1199</v>
      </c>
      <c r="F388" t="s">
        <v>8898</v>
      </c>
      <c r="G388" t="s">
        <v>9235</v>
      </c>
      <c r="H388" s="22" t="s">
        <v>1396</v>
      </c>
      <c r="I388" t="s">
        <v>8307</v>
      </c>
      <c r="J388" s="11" t="str">
        <f t="shared" si="51"/>
        <v>IC.RT.120201</v>
      </c>
      <c r="K388" s="2" t="s">
        <v>11324</v>
      </c>
      <c r="L388" t="str">
        <f t="shared" si="50"/>
        <v xml:space="preserve">     Two times</v>
      </c>
      <c r="M388" s="12" t="str">
        <f t="shared" si="52"/>
        <v>PI.IC.RT.120201.01</v>
      </c>
      <c r="N388" s="12"/>
      <c r="O388" s="12" t="str">
        <f t="shared" si="53"/>
        <v>PH.IC.RT.120201.01</v>
      </c>
      <c r="Q388" s="12" t="str">
        <f t="shared" si="54"/>
        <v>CL.IC.RT.120201.01</v>
      </c>
    </row>
    <row r="389" spans="1:19" ht="15">
      <c r="A389" t="s">
        <v>8713</v>
      </c>
      <c r="C389" s="2" t="s">
        <v>11023</v>
      </c>
      <c r="E389" s="2" t="s">
        <v>1199</v>
      </c>
      <c r="F389" t="s">
        <v>8898</v>
      </c>
      <c r="G389" t="s">
        <v>9236</v>
      </c>
      <c r="H389" s="22" t="s">
        <v>1398</v>
      </c>
      <c r="I389" t="s">
        <v>8309</v>
      </c>
      <c r="J389" s="11" t="str">
        <f t="shared" si="51"/>
        <v>IC.RT.120202</v>
      </c>
      <c r="K389" s="2" t="s">
        <v>11324</v>
      </c>
      <c r="L389" t="str">
        <f t="shared" ref="L389:L452" si="55">G389</f>
        <v xml:space="preserve">     Three times</v>
      </c>
      <c r="M389" s="12" t="str">
        <f t="shared" si="52"/>
        <v>PI.IC.RT.120202.01</v>
      </c>
      <c r="N389" s="12"/>
      <c r="O389" s="12" t="str">
        <f t="shared" si="53"/>
        <v>PH.IC.RT.120202.01</v>
      </c>
      <c r="Q389" s="12" t="str">
        <f t="shared" si="54"/>
        <v>CL.IC.RT.120202.01</v>
      </c>
    </row>
    <row r="390" spans="1:19" ht="15">
      <c r="A390" t="s">
        <v>8713</v>
      </c>
      <c r="C390" s="2" t="s">
        <v>11023</v>
      </c>
      <c r="E390" s="2" t="s">
        <v>1199</v>
      </c>
      <c r="F390" t="s">
        <v>8898</v>
      </c>
      <c r="G390" t="s">
        <v>9237</v>
      </c>
      <c r="H390" s="22" t="s">
        <v>1400</v>
      </c>
      <c r="I390" t="s">
        <v>8311</v>
      </c>
      <c r="J390" s="11" t="str">
        <f t="shared" si="51"/>
        <v>IC.RT.120203</v>
      </c>
      <c r="K390" s="2" t="s">
        <v>11324</v>
      </c>
      <c r="L390" t="str">
        <f t="shared" si="55"/>
        <v xml:space="preserve">     Four times</v>
      </c>
      <c r="M390" s="12" t="str">
        <f t="shared" si="52"/>
        <v>PI.IC.RT.120203.01</v>
      </c>
      <c r="N390" s="12"/>
      <c r="O390" s="12" t="str">
        <f t="shared" si="53"/>
        <v>PH.IC.RT.120203.01</v>
      </c>
      <c r="Q390" s="12" t="str">
        <f t="shared" si="54"/>
        <v>CL.IC.RT.120203.01</v>
      </c>
    </row>
    <row r="391" spans="1:19" ht="15">
      <c r="A391" t="s">
        <v>8713</v>
      </c>
      <c r="C391" s="2" t="s">
        <v>11023</v>
      </c>
      <c r="E391" s="2" t="s">
        <v>1199</v>
      </c>
      <c r="F391" t="s">
        <v>8898</v>
      </c>
      <c r="G391" t="s">
        <v>9238</v>
      </c>
      <c r="H391" s="22" t="s">
        <v>1402</v>
      </c>
      <c r="I391" t="s">
        <v>8148</v>
      </c>
      <c r="J391" s="11" t="str">
        <f t="shared" si="51"/>
        <v>IC.RT.120204</v>
      </c>
      <c r="K391" s="2" t="s">
        <v>11324</v>
      </c>
      <c r="L391" t="str">
        <f t="shared" si="55"/>
        <v xml:space="preserve">     Five times</v>
      </c>
      <c r="M391" s="12" t="str">
        <f t="shared" si="52"/>
        <v>PI.IC.RT.120204.01</v>
      </c>
      <c r="N391" s="12"/>
      <c r="O391" s="12" t="str">
        <f t="shared" si="53"/>
        <v>PH.IC.RT.120204.01</v>
      </c>
      <c r="Q391" s="12" t="str">
        <f t="shared" si="54"/>
        <v>CL.IC.RT.120204.01</v>
      </c>
    </row>
    <row r="392" spans="1:19" ht="15">
      <c r="A392" t="s">
        <v>8713</v>
      </c>
      <c r="C392" s="2" t="s">
        <v>11023</v>
      </c>
      <c r="E392" s="2" t="s">
        <v>1199</v>
      </c>
      <c r="F392" t="s">
        <v>8898</v>
      </c>
      <c r="G392" t="s">
        <v>9239</v>
      </c>
      <c r="H392" s="22" t="s">
        <v>1404</v>
      </c>
      <c r="I392" t="s">
        <v>8150</v>
      </c>
      <c r="J392" s="11" t="str">
        <f t="shared" si="51"/>
        <v>IC.RT.120205</v>
      </c>
      <c r="K392" s="2" t="s">
        <v>11324</v>
      </c>
      <c r="L392" t="str">
        <f t="shared" si="55"/>
        <v xml:space="preserve">     Six times</v>
      </c>
      <c r="M392" s="12" t="str">
        <f t="shared" si="52"/>
        <v>PI.IC.RT.120205.01</v>
      </c>
      <c r="N392" s="12"/>
      <c r="O392" s="12" t="str">
        <f t="shared" si="53"/>
        <v>PH.IC.RT.120205.01</v>
      </c>
      <c r="Q392" s="12" t="str">
        <f t="shared" si="54"/>
        <v>CL.IC.RT.120205.01</v>
      </c>
    </row>
    <row r="393" spans="1:19" ht="15">
      <c r="A393" t="s">
        <v>8713</v>
      </c>
      <c r="C393" s="2" t="s">
        <v>11023</v>
      </c>
      <c r="E393" s="2" t="s">
        <v>1199</v>
      </c>
      <c r="F393" t="s">
        <v>8898</v>
      </c>
      <c r="G393" t="s">
        <v>9240</v>
      </c>
      <c r="H393" s="22" t="s">
        <v>1406</v>
      </c>
      <c r="I393" t="s">
        <v>8152</v>
      </c>
      <c r="J393" s="11" t="str">
        <f t="shared" si="51"/>
        <v>IC.RT.120206</v>
      </c>
      <c r="K393" s="2" t="s">
        <v>11324</v>
      </c>
      <c r="L393" t="str">
        <f t="shared" si="55"/>
        <v xml:space="preserve">     Seven times</v>
      </c>
      <c r="M393" s="12" t="str">
        <f t="shared" si="52"/>
        <v>PI.IC.RT.120206.01</v>
      </c>
      <c r="N393" s="12"/>
      <c r="O393" s="12" t="str">
        <f t="shared" si="53"/>
        <v>PH.IC.RT.120206.01</v>
      </c>
      <c r="Q393" s="12" t="str">
        <f t="shared" si="54"/>
        <v>CL.IC.RT.120206.01</v>
      </c>
    </row>
    <row r="394" spans="1:19" ht="15">
      <c r="A394" t="s">
        <v>8713</v>
      </c>
      <c r="C394" s="2" t="s">
        <v>11023</v>
      </c>
      <c r="E394" s="2" t="s">
        <v>9184</v>
      </c>
      <c r="F394" t="s">
        <v>8898</v>
      </c>
      <c r="G394" t="s">
        <v>9241</v>
      </c>
      <c r="H394" s="22" t="s">
        <v>1419</v>
      </c>
      <c r="I394" t="s">
        <v>8317</v>
      </c>
      <c r="J394" s="11" t="str">
        <f t="shared" si="51"/>
        <v>IC.RT.120207</v>
      </c>
      <c r="K394" s="2" t="s">
        <v>9257</v>
      </c>
      <c r="L394" t="str">
        <f t="shared" si="55"/>
        <v xml:space="preserve">     Eight times</v>
      </c>
      <c r="M394" s="12" t="str">
        <f t="shared" si="52"/>
        <v>PI.IC.RT.120207.01</v>
      </c>
      <c r="N394" s="12"/>
      <c r="O394" s="12" t="str">
        <f t="shared" si="53"/>
        <v>PH.IC.RT.120207.01</v>
      </c>
      <c r="Q394" s="12" t="str">
        <f t="shared" si="54"/>
        <v>CL.IC.RT.120207.01</v>
      </c>
    </row>
    <row r="395" spans="1:19" ht="15">
      <c r="A395" t="s">
        <v>8713</v>
      </c>
      <c r="C395" s="2" t="s">
        <v>11023</v>
      </c>
      <c r="E395" s="2" t="s">
        <v>9391</v>
      </c>
      <c r="F395" t="s">
        <v>8898</v>
      </c>
      <c r="G395" t="s">
        <v>9242</v>
      </c>
      <c r="H395" s="22" t="s">
        <v>1550</v>
      </c>
      <c r="I395" t="s">
        <v>8319</v>
      </c>
      <c r="J395" s="11" t="str">
        <f t="shared" si="51"/>
        <v>IC.RT.120208</v>
      </c>
      <c r="K395" s="2" t="s">
        <v>11324</v>
      </c>
      <c r="L395" t="str">
        <f t="shared" si="55"/>
        <v xml:space="preserve">     Nine times</v>
      </c>
      <c r="M395" s="12" t="str">
        <f t="shared" si="52"/>
        <v>PI.IC.RT.120208.01</v>
      </c>
      <c r="N395" s="12"/>
      <c r="O395" s="12" t="str">
        <f t="shared" si="53"/>
        <v>PH.IC.RT.120208.01</v>
      </c>
      <c r="Q395" s="12" t="str">
        <f t="shared" si="54"/>
        <v>CL.IC.RT.120208.01</v>
      </c>
    </row>
    <row r="396" spans="1:19" ht="15">
      <c r="A396" t="s">
        <v>8713</v>
      </c>
      <c r="C396" s="2" t="s">
        <v>11023</v>
      </c>
      <c r="E396" s="2" t="s">
        <v>9184</v>
      </c>
      <c r="F396" t="s">
        <v>8898</v>
      </c>
      <c r="G396" t="s">
        <v>9243</v>
      </c>
      <c r="H396" s="22" t="s">
        <v>1551</v>
      </c>
      <c r="I396" t="s">
        <v>8321</v>
      </c>
      <c r="J396" s="11" t="str">
        <f t="shared" si="51"/>
        <v>IC.RT.120209</v>
      </c>
      <c r="K396" s="2" t="s">
        <v>9257</v>
      </c>
      <c r="L396" t="str">
        <f t="shared" si="55"/>
        <v xml:space="preserve">     Ten times</v>
      </c>
      <c r="M396" s="12" t="str">
        <f t="shared" si="52"/>
        <v>PI.IC.RT.120209.01</v>
      </c>
      <c r="N396" s="12"/>
      <c r="O396" s="12" t="str">
        <f t="shared" si="53"/>
        <v>PH.IC.RT.120209.01</v>
      </c>
      <c r="Q396" s="12" t="str">
        <f t="shared" si="54"/>
        <v>CL.IC.RT.120209.01</v>
      </c>
    </row>
    <row r="397" spans="1:19" ht="15">
      <c r="A397" t="s">
        <v>8713</v>
      </c>
      <c r="C397" s="2" t="s">
        <v>11023</v>
      </c>
      <c r="E397" s="2" t="s">
        <v>1199</v>
      </c>
      <c r="F397" t="s">
        <v>8898</v>
      </c>
      <c r="G397" t="s">
        <v>1523</v>
      </c>
      <c r="H397" s="22" t="s">
        <v>1571</v>
      </c>
      <c r="I397" t="s">
        <v>930</v>
      </c>
      <c r="J397" s="11" t="str">
        <f t="shared" si="51"/>
        <v>IC.RT.120210</v>
      </c>
      <c r="K397" s="2" t="s">
        <v>11324</v>
      </c>
      <c r="L397" t="str">
        <f t="shared" si="55"/>
        <v xml:space="preserve">     Other:  specify</v>
      </c>
      <c r="M397" s="12" t="str">
        <f t="shared" si="52"/>
        <v>PI.IC.RT.120210.01</v>
      </c>
      <c r="N397" s="12"/>
      <c r="O397" s="12" t="str">
        <f t="shared" si="53"/>
        <v>PH.IC.RT.120210.01</v>
      </c>
      <c r="Q397" s="12" t="str">
        <f t="shared" si="54"/>
        <v>CL.IC.RT.120210.01</v>
      </c>
    </row>
    <row r="398" spans="1:19" ht="15">
      <c r="A398" t="s">
        <v>8713</v>
      </c>
      <c r="C398" s="2" t="s">
        <v>11023</v>
      </c>
      <c r="D398" t="s">
        <v>9244</v>
      </c>
      <c r="E398" s="2" t="s">
        <v>946</v>
      </c>
      <c r="F398" t="s">
        <v>8898</v>
      </c>
      <c r="G398" t="s">
        <v>9245</v>
      </c>
      <c r="H398" s="22" t="s">
        <v>1396</v>
      </c>
      <c r="I398" t="s">
        <v>9246</v>
      </c>
      <c r="J398" s="11" t="str">
        <f t="shared" si="51"/>
        <v>IC.RT.120301</v>
      </c>
      <c r="K398" s="2" t="s">
        <v>11324</v>
      </c>
      <c r="L398" t="str">
        <f t="shared" si="55"/>
        <v xml:space="preserve">     One</v>
      </c>
      <c r="M398" s="12" t="str">
        <f t="shared" si="52"/>
        <v>PI.IC.RT.120301.01</v>
      </c>
      <c r="N398" s="12"/>
      <c r="O398" s="12" t="str">
        <f t="shared" si="53"/>
        <v>PH.IC.RT.120301.01</v>
      </c>
      <c r="Q398" s="12" t="str">
        <f t="shared" si="54"/>
        <v>CL.IC.RT.120301.01</v>
      </c>
    </row>
    <row r="399" spans="1:19" ht="15">
      <c r="A399" t="s">
        <v>8713</v>
      </c>
      <c r="C399" s="2" t="s">
        <v>11023</v>
      </c>
      <c r="E399" s="2" t="s">
        <v>946</v>
      </c>
      <c r="F399" t="s">
        <v>8898</v>
      </c>
      <c r="G399" t="s">
        <v>9247</v>
      </c>
      <c r="H399" s="22" t="s">
        <v>1398</v>
      </c>
      <c r="I399" t="s">
        <v>9248</v>
      </c>
      <c r="J399" s="11" t="str">
        <f t="shared" si="51"/>
        <v>IC.RT.120302</v>
      </c>
      <c r="K399" s="2" t="s">
        <v>11324</v>
      </c>
      <c r="L399" t="str">
        <f t="shared" si="55"/>
        <v xml:space="preserve">     Two</v>
      </c>
      <c r="M399" s="12" t="str">
        <f t="shared" si="52"/>
        <v>PI.IC.RT.120302.01</v>
      </c>
      <c r="N399" s="12"/>
      <c r="O399" s="12" t="str">
        <f t="shared" si="53"/>
        <v>PH.IC.RT.120302.01</v>
      </c>
      <c r="Q399" s="12" t="str">
        <f t="shared" si="54"/>
        <v>CL.IC.RT.120302.01</v>
      </c>
    </row>
    <row r="400" spans="1:19" ht="15">
      <c r="A400" t="s">
        <v>8713</v>
      </c>
      <c r="C400" s="2" t="s">
        <v>11023</v>
      </c>
      <c r="E400" s="2" t="s">
        <v>946</v>
      </c>
      <c r="F400" t="s">
        <v>8898</v>
      </c>
      <c r="G400" t="s">
        <v>9081</v>
      </c>
      <c r="H400" s="22" t="s">
        <v>1400</v>
      </c>
      <c r="I400" t="s">
        <v>9082</v>
      </c>
      <c r="J400" s="11" t="str">
        <f t="shared" si="51"/>
        <v>IC.RT.120303</v>
      </c>
      <c r="K400" s="2" t="s">
        <v>11324</v>
      </c>
      <c r="L400" t="str">
        <f t="shared" si="55"/>
        <v xml:space="preserve">     Three</v>
      </c>
      <c r="M400" s="12" t="str">
        <f t="shared" si="52"/>
        <v>PI.IC.RT.120303.01</v>
      </c>
      <c r="N400" s="12"/>
      <c r="O400" s="12" t="str">
        <f t="shared" si="53"/>
        <v>PH.IC.RT.120303.01</v>
      </c>
      <c r="Q400" s="12" t="str">
        <f t="shared" si="54"/>
        <v>CL.IC.RT.120303.01</v>
      </c>
    </row>
    <row r="401" spans="1:17" ht="15">
      <c r="A401" t="s">
        <v>8713</v>
      </c>
      <c r="C401" s="2" t="s">
        <v>11023</v>
      </c>
      <c r="E401" s="2" t="s">
        <v>946</v>
      </c>
      <c r="F401" t="s">
        <v>8898</v>
      </c>
      <c r="G401" t="s">
        <v>8922</v>
      </c>
      <c r="H401" s="22" t="s">
        <v>1402</v>
      </c>
      <c r="I401" t="s">
        <v>5008</v>
      </c>
      <c r="J401" s="11" t="str">
        <f t="shared" si="51"/>
        <v>IC.RT.120304</v>
      </c>
      <c r="K401" s="2" t="s">
        <v>11324</v>
      </c>
      <c r="L401" t="str">
        <f t="shared" si="55"/>
        <v xml:space="preserve">     Four</v>
      </c>
      <c r="M401" s="12" t="str">
        <f t="shared" si="52"/>
        <v>PI.IC.RT.120304.01</v>
      </c>
      <c r="N401" s="12"/>
      <c r="O401" s="12" t="str">
        <f t="shared" si="53"/>
        <v>PH.IC.RT.120304.01</v>
      </c>
      <c r="Q401" s="12" t="str">
        <f t="shared" si="54"/>
        <v>CL.IC.RT.120304.01</v>
      </c>
    </row>
    <row r="402" spans="1:17" ht="15">
      <c r="A402" t="s">
        <v>8713</v>
      </c>
      <c r="B402" t="s">
        <v>8525</v>
      </c>
      <c r="C402" s="2" t="s">
        <v>8201</v>
      </c>
      <c r="D402" t="s">
        <v>8923</v>
      </c>
      <c r="E402" s="2" t="s">
        <v>1192</v>
      </c>
      <c r="F402" t="s">
        <v>9422</v>
      </c>
      <c r="G402" t="s">
        <v>8367</v>
      </c>
      <c r="H402" s="22" t="s">
        <v>1396</v>
      </c>
      <c r="I402" t="s">
        <v>9423</v>
      </c>
      <c r="J402" s="11" t="str">
        <f t="shared" si="51"/>
        <v>IC.RT.130101</v>
      </c>
      <c r="K402" s="2" t="s">
        <v>1192</v>
      </c>
      <c r="L402" t="str">
        <f t="shared" si="55"/>
        <v xml:space="preserve">     Expectorated/Coughed</v>
      </c>
      <c r="M402" s="12" t="str">
        <f t="shared" si="52"/>
        <v>PI.IC.RT.130101.01</v>
      </c>
      <c r="N402" s="12"/>
      <c r="O402" s="12" t="str">
        <f t="shared" si="53"/>
        <v>PH.IC.RT.130101.01</v>
      </c>
      <c r="Q402" s="12" t="str">
        <f t="shared" si="54"/>
        <v>CL.IC.RT.130101.01</v>
      </c>
    </row>
    <row r="403" spans="1:17" ht="15">
      <c r="A403" t="s">
        <v>8713</v>
      </c>
      <c r="C403" s="2" t="s">
        <v>8201</v>
      </c>
      <c r="E403" s="2" t="s">
        <v>1192</v>
      </c>
      <c r="F403" t="s">
        <v>9422</v>
      </c>
      <c r="G403" t="s">
        <v>8533</v>
      </c>
      <c r="H403" s="22" t="s">
        <v>1398</v>
      </c>
      <c r="I403" t="s">
        <v>8534</v>
      </c>
      <c r="J403" s="11" t="str">
        <f t="shared" si="51"/>
        <v>IC.RT.130102</v>
      </c>
      <c r="K403" s="2" t="s">
        <v>1192</v>
      </c>
      <c r="L403" t="str">
        <f t="shared" si="55"/>
        <v xml:space="preserve">     Suctioned endotracheal</v>
      </c>
      <c r="M403" s="12" t="str">
        <f t="shared" si="52"/>
        <v>PI.IC.RT.130102.01</v>
      </c>
      <c r="N403" s="12"/>
      <c r="O403" s="12" t="str">
        <f t="shared" si="53"/>
        <v>PH.IC.RT.130102.01</v>
      </c>
      <c r="Q403" s="12" t="str">
        <f t="shared" si="54"/>
        <v>CL.IC.RT.130102.01</v>
      </c>
    </row>
    <row r="404" spans="1:17" ht="15">
      <c r="A404" t="s">
        <v>8713</v>
      </c>
      <c r="C404" s="2" t="s">
        <v>8201</v>
      </c>
      <c r="E404" s="2" t="s">
        <v>1192</v>
      </c>
      <c r="F404" t="s">
        <v>9422</v>
      </c>
      <c r="G404" t="s">
        <v>8535</v>
      </c>
      <c r="H404" s="22" t="s">
        <v>1400</v>
      </c>
      <c r="I404" t="s">
        <v>8536</v>
      </c>
      <c r="J404" s="11" t="str">
        <f t="shared" si="51"/>
        <v>IC.RT.130103</v>
      </c>
      <c r="K404" s="2" t="s">
        <v>1192</v>
      </c>
      <c r="L404" t="str">
        <f t="shared" si="55"/>
        <v xml:space="preserve">     Suctioned oral</v>
      </c>
      <c r="M404" s="12" t="str">
        <f t="shared" si="52"/>
        <v>PI.IC.RT.130103.01</v>
      </c>
      <c r="N404" s="12"/>
      <c r="O404" s="12" t="str">
        <f t="shared" si="53"/>
        <v>PH.IC.RT.130103.01</v>
      </c>
      <c r="Q404" s="12" t="str">
        <f t="shared" si="54"/>
        <v>CL.IC.RT.130103.01</v>
      </c>
    </row>
    <row r="405" spans="1:17" ht="15">
      <c r="A405" t="s">
        <v>8713</v>
      </c>
      <c r="C405" s="2" t="s">
        <v>8201</v>
      </c>
      <c r="E405" s="2" t="s">
        <v>1192</v>
      </c>
      <c r="F405" t="s">
        <v>9422</v>
      </c>
      <c r="G405" t="s">
        <v>8537</v>
      </c>
      <c r="H405" s="22" t="s">
        <v>1402</v>
      </c>
      <c r="I405" t="s">
        <v>8538</v>
      </c>
      <c r="J405" s="11" t="str">
        <f t="shared" si="51"/>
        <v>IC.RT.130104</v>
      </c>
      <c r="K405" s="2" t="s">
        <v>1192</v>
      </c>
      <c r="L405" t="str">
        <f t="shared" si="55"/>
        <v xml:space="preserve">     Suctioned nasal tracheal</v>
      </c>
      <c r="M405" s="12" t="str">
        <f t="shared" si="52"/>
        <v>PI.IC.RT.130104.01</v>
      </c>
      <c r="N405" s="12"/>
      <c r="O405" s="12" t="str">
        <f t="shared" si="53"/>
        <v>PH.IC.RT.130104.01</v>
      </c>
      <c r="Q405" s="12" t="str">
        <f t="shared" si="54"/>
        <v>CL.IC.RT.130104.01</v>
      </c>
    </row>
    <row r="406" spans="1:17" ht="15">
      <c r="A406" t="s">
        <v>8713</v>
      </c>
      <c r="C406" s="2" t="s">
        <v>8201</v>
      </c>
      <c r="E406" s="2" t="s">
        <v>1192</v>
      </c>
      <c r="F406" t="s">
        <v>9422</v>
      </c>
      <c r="G406" t="s">
        <v>8539</v>
      </c>
      <c r="H406" s="22" t="s">
        <v>1404</v>
      </c>
      <c r="I406" t="s">
        <v>8540</v>
      </c>
      <c r="J406" s="11" t="str">
        <f t="shared" si="51"/>
        <v>IC.RT.130105</v>
      </c>
      <c r="K406" s="2" t="s">
        <v>1192</v>
      </c>
      <c r="L406" t="str">
        <f t="shared" si="55"/>
        <v xml:space="preserve">     Suctioned tracheal</v>
      </c>
      <c r="M406" s="12" t="str">
        <f t="shared" si="52"/>
        <v>PI.IC.RT.130105.01</v>
      </c>
      <c r="N406" s="12"/>
      <c r="O406" s="12" t="str">
        <f t="shared" si="53"/>
        <v>PH.IC.RT.130105.01</v>
      </c>
      <c r="Q406" s="12" t="str">
        <f t="shared" si="54"/>
        <v>CL.IC.RT.130105.01</v>
      </c>
    </row>
    <row r="407" spans="1:17" ht="15">
      <c r="A407" t="s">
        <v>8713</v>
      </c>
      <c r="C407" s="2" t="s">
        <v>8201</v>
      </c>
      <c r="E407" s="2" t="s">
        <v>1192</v>
      </c>
      <c r="F407" t="s">
        <v>9422</v>
      </c>
      <c r="G407" t="s">
        <v>8541</v>
      </c>
      <c r="H407" s="22" t="s">
        <v>1406</v>
      </c>
      <c r="I407" t="s">
        <v>8379</v>
      </c>
      <c r="J407" s="11" t="str">
        <f t="shared" si="51"/>
        <v>IC.RT.130106</v>
      </c>
      <c r="K407" s="2" t="s">
        <v>1192</v>
      </c>
      <c r="L407" t="str">
        <f t="shared" si="55"/>
        <v xml:space="preserve">     Suctioned oral tracheal</v>
      </c>
      <c r="M407" s="12" t="str">
        <f t="shared" si="52"/>
        <v>PI.IC.RT.130106.01</v>
      </c>
      <c r="N407" s="12"/>
      <c r="O407" s="12" t="str">
        <f t="shared" si="53"/>
        <v>PH.IC.RT.130106.01</v>
      </c>
      <c r="Q407" s="12" t="str">
        <f t="shared" si="54"/>
        <v>CL.IC.RT.130106.01</v>
      </c>
    </row>
    <row r="408" spans="1:17" ht="15">
      <c r="A408" t="s">
        <v>8713</v>
      </c>
      <c r="C408" s="2" t="s">
        <v>8201</v>
      </c>
      <c r="E408" s="2" t="s">
        <v>1192</v>
      </c>
      <c r="F408" t="s">
        <v>9422</v>
      </c>
      <c r="G408" t="s">
        <v>8380</v>
      </c>
      <c r="H408" s="22" t="s">
        <v>1419</v>
      </c>
      <c r="I408" t="s">
        <v>8381</v>
      </c>
      <c r="J408" s="11" t="str">
        <f t="shared" si="51"/>
        <v>IC.RT.130107</v>
      </c>
      <c r="K408" s="2" t="s">
        <v>1192</v>
      </c>
      <c r="L408" t="str">
        <f t="shared" si="55"/>
        <v xml:space="preserve">     Suctioned nasal</v>
      </c>
      <c r="M408" s="12" t="str">
        <f t="shared" si="52"/>
        <v>PI.IC.RT.130107.01</v>
      </c>
      <c r="N408" s="12"/>
      <c r="O408" s="12" t="str">
        <f t="shared" si="53"/>
        <v>PH.IC.RT.130107.01</v>
      </c>
      <c r="Q408" s="12" t="str">
        <f t="shared" si="54"/>
        <v>CL.IC.RT.130107.01</v>
      </c>
    </row>
    <row r="409" spans="1:17" ht="15">
      <c r="A409" t="s">
        <v>8713</v>
      </c>
      <c r="C409" s="2" t="s">
        <v>8201</v>
      </c>
      <c r="E409" s="2" t="s">
        <v>1192</v>
      </c>
      <c r="F409" t="s">
        <v>9422</v>
      </c>
      <c r="G409" t="s">
        <v>8382</v>
      </c>
      <c r="H409" s="22" t="s">
        <v>1550</v>
      </c>
      <c r="I409" t="s">
        <v>8383</v>
      </c>
      <c r="J409" s="11" t="str">
        <f t="shared" si="51"/>
        <v>IC.RT.130108</v>
      </c>
      <c r="K409" s="2" t="s">
        <v>1192</v>
      </c>
      <c r="L409" t="str">
        <f t="shared" si="55"/>
        <v xml:space="preserve">     Induced</v>
      </c>
      <c r="M409" s="12" t="str">
        <f t="shared" si="52"/>
        <v>PI.IC.RT.130108.01</v>
      </c>
      <c r="N409" s="12"/>
      <c r="O409" s="12" t="str">
        <f t="shared" si="53"/>
        <v>PH.IC.RT.130108.01</v>
      </c>
      <c r="Q409" s="12" t="str">
        <f t="shared" si="54"/>
        <v>CL.IC.RT.130108.01</v>
      </c>
    </row>
    <row r="410" spans="1:17" ht="15">
      <c r="A410" t="s">
        <v>8713</v>
      </c>
      <c r="C410" s="2" t="s">
        <v>8201</v>
      </c>
      <c r="D410" t="s">
        <v>8384</v>
      </c>
      <c r="E410" s="2" t="s">
        <v>923</v>
      </c>
      <c r="F410" t="s">
        <v>9422</v>
      </c>
      <c r="G410" t="s">
        <v>8385</v>
      </c>
      <c r="H410" s="22" t="s">
        <v>1396</v>
      </c>
      <c r="I410" t="s">
        <v>8386</v>
      </c>
      <c r="J410" s="11" t="str">
        <f t="shared" si="51"/>
        <v>IC.RT.130201</v>
      </c>
      <c r="K410" s="2" t="s">
        <v>1192</v>
      </c>
      <c r="L410" t="str">
        <f t="shared" si="55"/>
        <v xml:space="preserve">     Volume none</v>
      </c>
      <c r="M410" s="12" t="str">
        <f t="shared" si="52"/>
        <v>PI.IC.RT.130201.01</v>
      </c>
      <c r="N410" s="12"/>
      <c r="O410" s="12" t="str">
        <f t="shared" si="53"/>
        <v>PH.IC.RT.130201.01</v>
      </c>
      <c r="Q410" s="12" t="str">
        <f t="shared" si="54"/>
        <v>CL.IC.RT.130201.01</v>
      </c>
    </row>
    <row r="411" spans="1:17" ht="15">
      <c r="A411" t="s">
        <v>8713</v>
      </c>
      <c r="C411" s="2" t="s">
        <v>8201</v>
      </c>
      <c r="E411" s="2" t="s">
        <v>923</v>
      </c>
      <c r="F411" t="s">
        <v>9422</v>
      </c>
      <c r="G411" t="s">
        <v>8387</v>
      </c>
      <c r="H411" s="22" t="s">
        <v>1398</v>
      </c>
      <c r="I411" t="s">
        <v>8388</v>
      </c>
      <c r="J411" s="11" t="str">
        <f t="shared" si="51"/>
        <v>IC.RT.130202</v>
      </c>
      <c r="K411" s="2" t="s">
        <v>1192</v>
      </c>
      <c r="L411" t="str">
        <f t="shared" si="55"/>
        <v xml:space="preserve">     Volume scant</v>
      </c>
      <c r="M411" s="12" t="str">
        <f t="shared" si="52"/>
        <v>PI.IC.RT.130202.01</v>
      </c>
      <c r="N411" s="12"/>
      <c r="O411" s="12" t="str">
        <f t="shared" si="53"/>
        <v>PH.IC.RT.130202.01</v>
      </c>
      <c r="Q411" s="12" t="str">
        <f t="shared" si="54"/>
        <v>CL.IC.RT.130202.01</v>
      </c>
    </row>
    <row r="412" spans="1:17" ht="15">
      <c r="A412" t="s">
        <v>8713</v>
      </c>
      <c r="C412" s="2" t="s">
        <v>8201</v>
      </c>
      <c r="E412" s="2" t="s">
        <v>923</v>
      </c>
      <c r="F412" t="s">
        <v>9422</v>
      </c>
      <c r="G412" t="s">
        <v>8389</v>
      </c>
      <c r="H412" s="22" t="s">
        <v>1400</v>
      </c>
      <c r="I412" t="s">
        <v>8390</v>
      </c>
      <c r="J412" s="11" t="str">
        <f t="shared" si="51"/>
        <v>IC.RT.130203</v>
      </c>
      <c r="K412" s="2" t="s">
        <v>1192</v>
      </c>
      <c r="L412" t="str">
        <f t="shared" si="55"/>
        <v xml:space="preserve">     Volume moderate</v>
      </c>
      <c r="M412" s="12" t="str">
        <f t="shared" si="52"/>
        <v>PI.IC.RT.130203.01</v>
      </c>
      <c r="N412" s="12"/>
      <c r="O412" s="12" t="str">
        <f t="shared" si="53"/>
        <v>PH.IC.RT.130203.01</v>
      </c>
      <c r="Q412" s="12" t="str">
        <f t="shared" si="54"/>
        <v>CL.IC.RT.130203.01</v>
      </c>
    </row>
    <row r="413" spans="1:17" ht="15">
      <c r="A413" t="s">
        <v>8713</v>
      </c>
      <c r="C413" s="2" t="s">
        <v>8201</v>
      </c>
      <c r="E413" s="2" t="s">
        <v>923</v>
      </c>
      <c r="F413" t="s">
        <v>9422</v>
      </c>
      <c r="G413" t="s">
        <v>8391</v>
      </c>
      <c r="H413" s="22" t="s">
        <v>1402</v>
      </c>
      <c r="I413" t="s">
        <v>9424</v>
      </c>
      <c r="J413" s="11" t="str">
        <f t="shared" si="51"/>
        <v>IC.RT.130204</v>
      </c>
      <c r="K413" s="2" t="s">
        <v>1192</v>
      </c>
      <c r="L413" t="str">
        <f t="shared" si="55"/>
        <v xml:space="preserve">     Volume copious</v>
      </c>
      <c r="M413" s="12" t="str">
        <f t="shared" si="52"/>
        <v>PI.IC.RT.130204.01</v>
      </c>
      <c r="N413" s="12"/>
      <c r="O413" s="12" t="str">
        <f t="shared" si="53"/>
        <v>PH.IC.RT.130204.01</v>
      </c>
      <c r="Q413" s="12" t="str">
        <f t="shared" si="54"/>
        <v>CL.IC.RT.130204.01</v>
      </c>
    </row>
    <row r="414" spans="1:17" ht="15">
      <c r="A414" t="s">
        <v>8713</v>
      </c>
      <c r="C414" s="2" t="s">
        <v>8201</v>
      </c>
      <c r="D414" t="s">
        <v>4046</v>
      </c>
      <c r="E414" s="2" t="s">
        <v>1202</v>
      </c>
      <c r="F414" t="s">
        <v>9422</v>
      </c>
      <c r="G414" t="s">
        <v>3123</v>
      </c>
      <c r="H414" s="22" t="s">
        <v>1396</v>
      </c>
      <c r="I414" t="s">
        <v>3124</v>
      </c>
      <c r="J414" s="11" t="str">
        <f t="shared" si="51"/>
        <v>IC.RT.130301</v>
      </c>
      <c r="K414" s="2" t="s">
        <v>1192</v>
      </c>
      <c r="L414" t="str">
        <f t="shared" si="55"/>
        <v xml:space="preserve">     White</v>
      </c>
      <c r="M414" s="12" t="str">
        <f t="shared" si="52"/>
        <v>PI.IC.RT.130301.01</v>
      </c>
      <c r="N414" s="12"/>
      <c r="O414" s="12" t="str">
        <f t="shared" si="53"/>
        <v>PH.IC.RT.130301.01</v>
      </c>
      <c r="Q414" s="12" t="str">
        <f t="shared" si="54"/>
        <v>CL.IC.RT.130301.01</v>
      </c>
    </row>
    <row r="415" spans="1:17" ht="15">
      <c r="A415" t="s">
        <v>8713</v>
      </c>
      <c r="C415" s="2" t="s">
        <v>8201</v>
      </c>
      <c r="E415" s="2" t="s">
        <v>1202</v>
      </c>
      <c r="F415" t="s">
        <v>9422</v>
      </c>
      <c r="G415" t="s">
        <v>2095</v>
      </c>
      <c r="H415" s="22" t="s">
        <v>1398</v>
      </c>
      <c r="I415" t="s">
        <v>1935</v>
      </c>
      <c r="J415" s="11" t="str">
        <f t="shared" si="51"/>
        <v>IC.RT.130302</v>
      </c>
      <c r="K415" s="2" t="s">
        <v>1192</v>
      </c>
      <c r="L415" t="str">
        <f t="shared" si="55"/>
        <v xml:space="preserve">     Colorless</v>
      </c>
      <c r="M415" s="12" t="str">
        <f t="shared" si="52"/>
        <v>PI.IC.RT.130302.01</v>
      </c>
      <c r="N415" s="12"/>
      <c r="O415" s="12" t="str">
        <f t="shared" si="53"/>
        <v>PH.IC.RT.130302.01</v>
      </c>
      <c r="Q415" s="12" t="str">
        <f t="shared" si="54"/>
        <v>CL.IC.RT.130302.01</v>
      </c>
    </row>
    <row r="416" spans="1:17" ht="15">
      <c r="A416" t="s">
        <v>8713</v>
      </c>
      <c r="C416" s="2" t="s">
        <v>8201</v>
      </c>
      <c r="E416" s="2" t="s">
        <v>1202</v>
      </c>
      <c r="F416" t="s">
        <v>9422</v>
      </c>
      <c r="G416" t="s">
        <v>1435</v>
      </c>
      <c r="H416" s="22" t="s">
        <v>1400</v>
      </c>
      <c r="I416" t="s">
        <v>1436</v>
      </c>
      <c r="J416" s="11" t="str">
        <f t="shared" si="51"/>
        <v>IC.RT.130303</v>
      </c>
      <c r="K416" s="2" t="s">
        <v>1192</v>
      </c>
      <c r="L416" t="str">
        <f t="shared" si="55"/>
        <v xml:space="preserve">     Tan</v>
      </c>
      <c r="M416" s="12" t="str">
        <f t="shared" si="52"/>
        <v>PI.IC.RT.130303.01</v>
      </c>
      <c r="N416" s="12"/>
      <c r="O416" s="12" t="str">
        <f t="shared" si="53"/>
        <v>PH.IC.RT.130303.01</v>
      </c>
      <c r="Q416" s="12" t="str">
        <f t="shared" si="54"/>
        <v>CL.IC.RT.130303.01</v>
      </c>
    </row>
    <row r="417" spans="1:17" ht="15">
      <c r="A417" t="s">
        <v>8713</v>
      </c>
      <c r="C417" s="2" t="s">
        <v>8201</v>
      </c>
      <c r="E417" s="2" t="s">
        <v>1202</v>
      </c>
      <c r="F417" t="s">
        <v>9422</v>
      </c>
      <c r="G417" t="s">
        <v>2102</v>
      </c>
      <c r="H417" s="22" t="s">
        <v>1402</v>
      </c>
      <c r="I417" t="s">
        <v>2103</v>
      </c>
      <c r="J417" s="11" t="str">
        <f t="shared" si="51"/>
        <v>IC.RT.130304</v>
      </c>
      <c r="K417" s="2" t="s">
        <v>1192</v>
      </c>
      <c r="L417" t="str">
        <f t="shared" si="55"/>
        <v xml:space="preserve">     Yellow</v>
      </c>
      <c r="M417" s="12" t="str">
        <f t="shared" si="52"/>
        <v>PI.IC.RT.130304.01</v>
      </c>
      <c r="N417" s="12"/>
      <c r="O417" s="12" t="str">
        <f t="shared" si="53"/>
        <v>PH.IC.RT.130304.01</v>
      </c>
      <c r="Q417" s="12" t="str">
        <f t="shared" si="54"/>
        <v>CL.IC.RT.130304.01</v>
      </c>
    </row>
    <row r="418" spans="1:17" ht="15">
      <c r="A418" t="s">
        <v>8713</v>
      </c>
      <c r="C418" s="2" t="s">
        <v>8201</v>
      </c>
      <c r="E418" s="2" t="s">
        <v>1202</v>
      </c>
      <c r="F418" t="s">
        <v>9422</v>
      </c>
      <c r="G418" t="s">
        <v>1433</v>
      </c>
      <c r="H418" s="22" t="s">
        <v>1404</v>
      </c>
      <c r="I418" t="s">
        <v>1434</v>
      </c>
      <c r="J418" s="11" t="str">
        <f t="shared" si="51"/>
        <v>IC.RT.130305</v>
      </c>
      <c r="K418" s="2" t="s">
        <v>1192</v>
      </c>
      <c r="L418" t="str">
        <f t="shared" si="55"/>
        <v xml:space="preserve">     Green</v>
      </c>
      <c r="M418" s="12" t="str">
        <f t="shared" si="52"/>
        <v>PI.IC.RT.130305.01</v>
      </c>
      <c r="N418" s="12"/>
      <c r="O418" s="12" t="str">
        <f t="shared" si="53"/>
        <v>PH.IC.RT.130305.01</v>
      </c>
      <c r="Q418" s="12" t="str">
        <f t="shared" si="54"/>
        <v>CL.IC.RT.130305.01</v>
      </c>
    </row>
    <row r="419" spans="1:17" ht="15">
      <c r="A419" t="s">
        <v>8713</v>
      </c>
      <c r="C419" s="2" t="s">
        <v>8201</v>
      </c>
      <c r="E419" s="2" t="s">
        <v>1202</v>
      </c>
      <c r="F419" t="s">
        <v>9422</v>
      </c>
      <c r="G419" t="s">
        <v>8225</v>
      </c>
      <c r="H419" s="22" t="s">
        <v>1406</v>
      </c>
      <c r="I419" t="s">
        <v>8226</v>
      </c>
      <c r="J419" s="11" t="str">
        <f t="shared" si="51"/>
        <v>IC.RT.130306</v>
      </c>
      <c r="K419" s="2" t="s">
        <v>1192</v>
      </c>
      <c r="L419" t="str">
        <f t="shared" si="55"/>
        <v xml:space="preserve">     Blood tinged</v>
      </c>
      <c r="M419" s="12" t="str">
        <f t="shared" si="52"/>
        <v>PI.IC.RT.130306.01</v>
      </c>
      <c r="N419" s="12"/>
      <c r="O419" s="12" t="str">
        <f t="shared" si="53"/>
        <v>PH.IC.RT.130306.01</v>
      </c>
      <c r="Q419" s="12" t="str">
        <f t="shared" si="54"/>
        <v>CL.IC.RT.130306.01</v>
      </c>
    </row>
    <row r="420" spans="1:17" ht="15">
      <c r="A420" t="s">
        <v>8713</v>
      </c>
      <c r="C420" s="2" t="s">
        <v>8201</v>
      </c>
      <c r="E420" s="2" t="s">
        <v>1202</v>
      </c>
      <c r="F420" t="s">
        <v>9422</v>
      </c>
      <c r="G420" t="s">
        <v>1936</v>
      </c>
      <c r="H420" s="22" t="s">
        <v>1419</v>
      </c>
      <c r="I420" t="s">
        <v>1937</v>
      </c>
      <c r="J420" s="11" t="str">
        <f t="shared" si="51"/>
        <v>IC.RT.130307</v>
      </c>
      <c r="K420" s="2" t="s">
        <v>1192</v>
      </c>
      <c r="L420" t="str">
        <f t="shared" si="55"/>
        <v xml:space="preserve">     Pink</v>
      </c>
      <c r="M420" s="12" t="str">
        <f t="shared" si="52"/>
        <v>PI.IC.RT.130307.01</v>
      </c>
      <c r="N420" s="12"/>
      <c r="O420" s="12" t="str">
        <f t="shared" si="53"/>
        <v>PH.IC.RT.130307.01</v>
      </c>
      <c r="Q420" s="12" t="str">
        <f t="shared" si="54"/>
        <v>CL.IC.RT.130307.01</v>
      </c>
    </row>
    <row r="421" spans="1:17" ht="15">
      <c r="A421" t="s">
        <v>8713</v>
      </c>
      <c r="C421" s="2" t="s">
        <v>8201</v>
      </c>
      <c r="E421" s="2" t="s">
        <v>1202</v>
      </c>
      <c r="F421" t="s">
        <v>9422</v>
      </c>
      <c r="G421" t="s">
        <v>2705</v>
      </c>
      <c r="H421" s="22" t="s">
        <v>1550</v>
      </c>
      <c r="I421" t="s">
        <v>8016</v>
      </c>
      <c r="J421" s="11" t="str">
        <f t="shared" si="51"/>
        <v>IC.RT.130308</v>
      </c>
      <c r="K421" s="2" t="s">
        <v>1192</v>
      </c>
      <c r="L421" t="str">
        <f t="shared" si="55"/>
        <v xml:space="preserve">     Bright red</v>
      </c>
      <c r="M421" s="12" t="str">
        <f t="shared" si="52"/>
        <v>PI.IC.RT.130308.01</v>
      </c>
      <c r="N421" s="12"/>
      <c r="O421" s="12" t="str">
        <f t="shared" si="53"/>
        <v>PH.IC.RT.130308.01</v>
      </c>
      <c r="Q421" s="12" t="str">
        <f t="shared" si="54"/>
        <v>CL.IC.RT.130308.01</v>
      </c>
    </row>
    <row r="422" spans="1:17" ht="15">
      <c r="A422" t="s">
        <v>8713</v>
      </c>
      <c r="C422" s="2" t="s">
        <v>8201</v>
      </c>
      <c r="E422" s="2" t="s">
        <v>1202</v>
      </c>
      <c r="F422" t="s">
        <v>9422</v>
      </c>
      <c r="G422" t="s">
        <v>8227</v>
      </c>
      <c r="H422" s="22" t="s">
        <v>1551</v>
      </c>
      <c r="I422" t="s">
        <v>8018</v>
      </c>
      <c r="J422" s="11" t="str">
        <f t="shared" si="51"/>
        <v>IC.RT.130309</v>
      </c>
      <c r="K422" s="2" t="s">
        <v>1192</v>
      </c>
      <c r="L422" t="str">
        <f t="shared" si="55"/>
        <v xml:space="preserve">     Dark red</v>
      </c>
      <c r="M422" s="12" t="str">
        <f t="shared" si="52"/>
        <v>PI.IC.RT.130309.01</v>
      </c>
      <c r="N422" s="12"/>
      <c r="O422" s="12" t="str">
        <f t="shared" si="53"/>
        <v>PH.IC.RT.130309.01</v>
      </c>
      <c r="Q422" s="12" t="str">
        <f t="shared" si="54"/>
        <v>CL.IC.RT.130309.01</v>
      </c>
    </row>
    <row r="423" spans="1:17" ht="15">
      <c r="A423" t="s">
        <v>8713</v>
      </c>
      <c r="C423" s="2" t="s">
        <v>8201</v>
      </c>
      <c r="E423" s="2" t="s">
        <v>1202</v>
      </c>
      <c r="F423" t="s">
        <v>9422</v>
      </c>
      <c r="G423" t="s">
        <v>2702</v>
      </c>
      <c r="H423" s="22" t="s">
        <v>1571</v>
      </c>
      <c r="I423" t="s">
        <v>2703</v>
      </c>
      <c r="J423" s="11" t="str">
        <f t="shared" si="51"/>
        <v>IC.RT.130310</v>
      </c>
      <c r="K423" s="2" t="s">
        <v>1192</v>
      </c>
      <c r="L423" t="str">
        <f t="shared" si="55"/>
        <v xml:space="preserve">     Brown</v>
      </c>
      <c r="M423" s="12" t="str">
        <f t="shared" si="52"/>
        <v>PI.IC.RT.130310.01</v>
      </c>
      <c r="N423" s="12"/>
      <c r="O423" s="12" t="str">
        <f t="shared" si="53"/>
        <v>PH.IC.RT.130310.01</v>
      </c>
      <c r="Q423" s="12" t="str">
        <f t="shared" si="54"/>
        <v>CL.IC.RT.130310.01</v>
      </c>
    </row>
    <row r="424" spans="1:17" ht="15">
      <c r="A424" t="s">
        <v>8713</v>
      </c>
      <c r="C424" s="2" t="s">
        <v>8201</v>
      </c>
      <c r="D424" t="s">
        <v>8397</v>
      </c>
      <c r="E424" s="2" t="s">
        <v>7070</v>
      </c>
      <c r="F424" t="s">
        <v>9422</v>
      </c>
      <c r="G424" t="s">
        <v>3126</v>
      </c>
      <c r="H424" s="22" t="s">
        <v>1396</v>
      </c>
      <c r="I424" t="s">
        <v>3127</v>
      </c>
      <c r="J424" s="11" t="str">
        <f t="shared" si="51"/>
        <v>IC.RT.130401</v>
      </c>
      <c r="K424" s="2" t="s">
        <v>1192</v>
      </c>
      <c r="L424" t="str">
        <f t="shared" si="55"/>
        <v xml:space="preserve">     Thick</v>
      </c>
      <c r="M424" s="12" t="str">
        <f t="shared" si="52"/>
        <v>PI.IC.RT.130401.01</v>
      </c>
      <c r="N424" s="12"/>
      <c r="O424" s="12" t="str">
        <f t="shared" si="53"/>
        <v>PH.IC.RT.130401.01</v>
      </c>
      <c r="Q424" s="12" t="str">
        <f t="shared" si="54"/>
        <v>CL.IC.RT.130401.01</v>
      </c>
    </row>
    <row r="425" spans="1:17" ht="15">
      <c r="A425" t="s">
        <v>8713</v>
      </c>
      <c r="C425" s="2" t="s">
        <v>8201</v>
      </c>
      <c r="E425" s="2" t="s">
        <v>7070</v>
      </c>
      <c r="F425" t="s">
        <v>9422</v>
      </c>
      <c r="G425" t="s">
        <v>3128</v>
      </c>
      <c r="H425" s="22" t="s">
        <v>1398</v>
      </c>
      <c r="I425" t="s">
        <v>3129</v>
      </c>
      <c r="J425" s="11" t="str">
        <f t="shared" si="51"/>
        <v>IC.RT.130402</v>
      </c>
      <c r="K425" s="2" t="s">
        <v>1192</v>
      </c>
      <c r="L425" t="str">
        <f t="shared" si="55"/>
        <v xml:space="preserve">     Thin</v>
      </c>
      <c r="M425" s="12" t="str">
        <f t="shared" si="52"/>
        <v>PI.IC.RT.130402.01</v>
      </c>
      <c r="N425" s="12"/>
      <c r="O425" s="12" t="str">
        <f t="shared" si="53"/>
        <v>PH.IC.RT.130402.01</v>
      </c>
      <c r="Q425" s="12" t="str">
        <f t="shared" si="54"/>
        <v>CL.IC.RT.130402.01</v>
      </c>
    </row>
    <row r="426" spans="1:17" ht="15">
      <c r="A426" t="s">
        <v>8713</v>
      </c>
      <c r="C426" s="2" t="s">
        <v>8201</v>
      </c>
      <c r="E426" s="2" t="s">
        <v>7070</v>
      </c>
      <c r="F426" t="s">
        <v>9422</v>
      </c>
      <c r="G426" t="s">
        <v>8398</v>
      </c>
      <c r="H426" s="22" t="s">
        <v>1400</v>
      </c>
      <c r="I426" t="s">
        <v>8399</v>
      </c>
      <c r="J426" s="11" t="str">
        <f t="shared" si="51"/>
        <v>IC.RT.130403</v>
      </c>
      <c r="K426" s="2" t="s">
        <v>1192</v>
      </c>
      <c r="L426" t="str">
        <f t="shared" si="55"/>
        <v xml:space="preserve">     Frothy</v>
      </c>
      <c r="M426" s="12" t="str">
        <f t="shared" si="52"/>
        <v>PI.IC.RT.130403.01</v>
      </c>
      <c r="N426" s="12"/>
      <c r="O426" s="12" t="str">
        <f t="shared" si="53"/>
        <v>PH.IC.RT.130403.01</v>
      </c>
      <c r="Q426" s="12" t="str">
        <f t="shared" si="54"/>
        <v>CL.IC.RT.130403.01</v>
      </c>
    </row>
    <row r="427" spans="1:17" ht="15">
      <c r="A427" t="s">
        <v>8713</v>
      </c>
      <c r="C427" s="2" t="s">
        <v>8201</v>
      </c>
      <c r="E427" s="2" t="s">
        <v>7070</v>
      </c>
      <c r="F427" t="s">
        <v>9422</v>
      </c>
      <c r="G427" t="s">
        <v>8554</v>
      </c>
      <c r="H427" s="22" t="s">
        <v>1402</v>
      </c>
      <c r="I427" t="s">
        <v>8555</v>
      </c>
      <c r="J427" s="11" t="str">
        <f t="shared" si="51"/>
        <v>IC.RT.130404</v>
      </c>
      <c r="K427" s="2" t="s">
        <v>1192</v>
      </c>
      <c r="L427" t="str">
        <f t="shared" si="55"/>
        <v xml:space="preserve">     Tenacious</v>
      </c>
      <c r="M427" s="12" t="str">
        <f t="shared" si="52"/>
        <v>PI.IC.RT.130404.01</v>
      </c>
      <c r="N427" s="12"/>
      <c r="O427" s="12" t="str">
        <f t="shared" si="53"/>
        <v>PH.IC.RT.130404.01</v>
      </c>
      <c r="Q427" s="12" t="str">
        <f t="shared" si="54"/>
        <v>CL.IC.RT.130404.01</v>
      </c>
    </row>
    <row r="428" spans="1:17" ht="15">
      <c r="A428" t="s">
        <v>8713</v>
      </c>
      <c r="C428" s="2" t="s">
        <v>8201</v>
      </c>
      <c r="E428" s="2" t="s">
        <v>7070</v>
      </c>
      <c r="F428" t="s">
        <v>9422</v>
      </c>
      <c r="G428" t="s">
        <v>8556</v>
      </c>
      <c r="H428" s="22" t="s">
        <v>1404</v>
      </c>
      <c r="I428" t="s">
        <v>8557</v>
      </c>
      <c r="J428" s="11" t="str">
        <f t="shared" si="51"/>
        <v>IC.RT.130405</v>
      </c>
      <c r="K428" s="2" t="s">
        <v>1192</v>
      </c>
      <c r="L428" t="str">
        <f t="shared" si="55"/>
        <v xml:space="preserve">     Mucous plug</v>
      </c>
      <c r="M428" s="12" t="str">
        <f t="shared" si="52"/>
        <v>PI.IC.RT.130405.01</v>
      </c>
      <c r="N428" s="12"/>
      <c r="O428" s="12" t="str">
        <f t="shared" si="53"/>
        <v>PH.IC.RT.130405.01</v>
      </c>
      <c r="Q428" s="12" t="str">
        <f t="shared" si="54"/>
        <v>CL.IC.RT.130405.01</v>
      </c>
    </row>
    <row r="429" spans="1:17" ht="15">
      <c r="A429" t="s">
        <v>8713</v>
      </c>
      <c r="C429" s="2" t="s">
        <v>8201</v>
      </c>
      <c r="D429" t="s">
        <v>3910</v>
      </c>
      <c r="E429" s="2" t="s">
        <v>7071</v>
      </c>
      <c r="F429" t="s">
        <v>9422</v>
      </c>
      <c r="G429" t="s">
        <v>3755</v>
      </c>
      <c r="H429" s="22" t="s">
        <v>1396</v>
      </c>
      <c r="I429" t="s">
        <v>8558</v>
      </c>
      <c r="J429" s="11" t="str">
        <f t="shared" si="51"/>
        <v>IC.RT.130501</v>
      </c>
      <c r="K429" s="2" t="s">
        <v>1192</v>
      </c>
      <c r="L429" t="str">
        <f t="shared" si="55"/>
        <v xml:space="preserve">     Odor foul</v>
      </c>
      <c r="M429" s="12" t="str">
        <f t="shared" si="52"/>
        <v>PI.IC.RT.130501.01</v>
      </c>
      <c r="N429" s="12"/>
      <c r="O429" s="12" t="str">
        <f t="shared" si="53"/>
        <v>PH.IC.RT.130501.01</v>
      </c>
      <c r="Q429" s="12" t="str">
        <f t="shared" si="54"/>
        <v>CL.IC.RT.130501.01</v>
      </c>
    </row>
    <row r="430" spans="1:17" ht="15">
      <c r="A430" t="s">
        <v>8713</v>
      </c>
      <c r="C430" s="2" t="s">
        <v>8201</v>
      </c>
      <c r="E430" s="2" t="s">
        <v>7071</v>
      </c>
      <c r="F430" t="s">
        <v>9422</v>
      </c>
      <c r="G430" t="s">
        <v>3756</v>
      </c>
      <c r="H430" s="22" t="s">
        <v>1398</v>
      </c>
      <c r="I430" t="s">
        <v>8559</v>
      </c>
      <c r="J430" s="11" t="str">
        <f t="shared" si="51"/>
        <v>IC.RT.130502</v>
      </c>
      <c r="K430" s="2" t="s">
        <v>1192</v>
      </c>
      <c r="L430" t="str">
        <f t="shared" si="55"/>
        <v xml:space="preserve">     Odor abnormal</v>
      </c>
      <c r="M430" s="12" t="str">
        <f t="shared" si="52"/>
        <v>PI.IC.RT.130502.01</v>
      </c>
      <c r="N430" s="12"/>
      <c r="O430" s="12" t="str">
        <f t="shared" si="53"/>
        <v>PH.IC.RT.130502.01</v>
      </c>
      <c r="Q430" s="12" t="str">
        <f t="shared" si="54"/>
        <v>CL.IC.RT.130502.01</v>
      </c>
    </row>
    <row r="431" spans="1:17" ht="15">
      <c r="A431" t="s">
        <v>8713</v>
      </c>
      <c r="C431" s="2" t="s">
        <v>8201</v>
      </c>
      <c r="E431" s="2" t="s">
        <v>7071</v>
      </c>
      <c r="F431" t="s">
        <v>9422</v>
      </c>
      <c r="G431" t="s">
        <v>3885</v>
      </c>
      <c r="H431" s="22" t="s">
        <v>1400</v>
      </c>
      <c r="I431" t="s">
        <v>1993</v>
      </c>
      <c r="J431" s="11" t="str">
        <f t="shared" si="51"/>
        <v>IC.RT.130503</v>
      </c>
      <c r="K431" s="2" t="s">
        <v>1192</v>
      </c>
      <c r="L431" t="str">
        <f t="shared" si="55"/>
        <v xml:space="preserve">     Odor none</v>
      </c>
      <c r="M431" s="12" t="str">
        <f t="shared" si="52"/>
        <v>PI.IC.RT.130503.01</v>
      </c>
      <c r="N431" s="12"/>
      <c r="O431" s="12" t="str">
        <f t="shared" si="53"/>
        <v>PH.IC.RT.130503.01</v>
      </c>
      <c r="Q431" s="12" t="str">
        <f t="shared" si="54"/>
        <v>CL.IC.RT.130503.01</v>
      </c>
    </row>
    <row r="432" spans="1:17" ht="15">
      <c r="A432" t="s">
        <v>8713</v>
      </c>
      <c r="B432" t="s">
        <v>9249</v>
      </c>
      <c r="C432" s="2" t="s">
        <v>9621</v>
      </c>
      <c r="D432" t="s">
        <v>9083</v>
      </c>
      <c r="E432" s="2" t="s">
        <v>11324</v>
      </c>
      <c r="F432" t="s">
        <v>9250</v>
      </c>
      <c r="G432" t="s">
        <v>8630</v>
      </c>
      <c r="H432" s="22" t="s">
        <v>1396</v>
      </c>
      <c r="I432" t="s">
        <v>8631</v>
      </c>
      <c r="J432" s="11" t="str">
        <f t="shared" si="51"/>
        <v>IC.RT.140101</v>
      </c>
      <c r="K432" s="2" t="s">
        <v>1192</v>
      </c>
      <c r="L432" t="str">
        <f t="shared" si="55"/>
        <v xml:space="preserve">     No difficulty observed</v>
      </c>
      <c r="M432" s="12" t="str">
        <f t="shared" si="52"/>
        <v>PI.IC.RT.140101.01</v>
      </c>
      <c r="N432" s="12"/>
      <c r="O432" s="12" t="str">
        <f t="shared" si="53"/>
        <v>PH.IC.RT.140101.01</v>
      </c>
      <c r="Q432" s="12" t="str">
        <f t="shared" si="54"/>
        <v>CL.IC.RT.140101.01</v>
      </c>
    </row>
    <row r="433" spans="1:17" ht="15">
      <c r="A433" t="s">
        <v>8713</v>
      </c>
      <c r="C433" s="2" t="s">
        <v>9621</v>
      </c>
      <c r="E433" s="2" t="s">
        <v>1192</v>
      </c>
      <c r="F433" t="s">
        <v>9250</v>
      </c>
      <c r="G433" t="s">
        <v>8632</v>
      </c>
      <c r="H433" s="22" t="s">
        <v>1398</v>
      </c>
      <c r="I433" t="s">
        <v>8633</v>
      </c>
      <c r="J433" s="11" t="str">
        <f t="shared" si="51"/>
        <v>IC.RT.140102</v>
      </c>
      <c r="K433" s="2" t="s">
        <v>1192</v>
      </c>
      <c r="L433" t="str">
        <f t="shared" si="55"/>
        <v xml:space="preserve">     Labored</v>
      </c>
      <c r="M433" s="12" t="str">
        <f t="shared" si="52"/>
        <v>PI.IC.RT.140102.01</v>
      </c>
      <c r="N433" s="12"/>
      <c r="O433" s="12" t="str">
        <f t="shared" si="53"/>
        <v>PH.IC.RT.140102.01</v>
      </c>
      <c r="Q433" s="12" t="str">
        <f t="shared" si="54"/>
        <v>CL.IC.RT.140102.01</v>
      </c>
    </row>
    <row r="434" spans="1:17" ht="15">
      <c r="A434" t="s">
        <v>8713</v>
      </c>
      <c r="C434" s="2" t="s">
        <v>9621</v>
      </c>
      <c r="E434" s="2" t="s">
        <v>1192</v>
      </c>
      <c r="F434" t="s">
        <v>9250</v>
      </c>
      <c r="G434" t="s">
        <v>9251</v>
      </c>
      <c r="H434" s="22" t="s">
        <v>1400</v>
      </c>
      <c r="I434" t="s">
        <v>8635</v>
      </c>
      <c r="J434" s="11" t="str">
        <f t="shared" si="51"/>
        <v>IC.RT.140103</v>
      </c>
      <c r="K434" s="2" t="s">
        <v>1192</v>
      </c>
      <c r="L434" t="str">
        <f t="shared" si="55"/>
        <v xml:space="preserve">     Diaphragmatic</v>
      </c>
      <c r="M434" s="12" t="str">
        <f t="shared" si="52"/>
        <v>PI.IC.RT.140103.01</v>
      </c>
      <c r="N434" s="12"/>
      <c r="O434" s="12" t="str">
        <f t="shared" si="53"/>
        <v>PH.IC.RT.140103.01</v>
      </c>
      <c r="Q434" s="12" t="str">
        <f t="shared" si="54"/>
        <v>CL.IC.RT.140103.01</v>
      </c>
    </row>
    <row r="435" spans="1:17" ht="15">
      <c r="A435" t="s">
        <v>8713</v>
      </c>
      <c r="C435" s="2" t="s">
        <v>9621</v>
      </c>
      <c r="E435" s="2" t="s">
        <v>1192</v>
      </c>
      <c r="F435" t="s">
        <v>9250</v>
      </c>
      <c r="G435" t="s">
        <v>8636</v>
      </c>
      <c r="H435" s="22" t="s">
        <v>1402</v>
      </c>
      <c r="I435" t="s">
        <v>8637</v>
      </c>
      <c r="J435" s="11" t="str">
        <f t="shared" si="51"/>
        <v>IC.RT.140104</v>
      </c>
      <c r="K435" s="2" t="s">
        <v>1192</v>
      </c>
      <c r="L435" t="str">
        <f t="shared" si="55"/>
        <v xml:space="preserve">     Use of accessory muscles</v>
      </c>
      <c r="M435" s="12" t="str">
        <f t="shared" si="52"/>
        <v>PI.IC.RT.140104.01</v>
      </c>
      <c r="N435" s="12"/>
      <c r="O435" s="12" t="str">
        <f t="shared" si="53"/>
        <v>PH.IC.RT.140104.01</v>
      </c>
      <c r="Q435" s="12" t="str">
        <f t="shared" si="54"/>
        <v>CL.IC.RT.140104.01</v>
      </c>
    </row>
    <row r="436" spans="1:17" ht="15">
      <c r="A436" t="s">
        <v>8713</v>
      </c>
      <c r="C436" s="2" t="s">
        <v>9621</v>
      </c>
      <c r="E436" s="2" t="s">
        <v>1192</v>
      </c>
      <c r="F436" t="s">
        <v>9250</v>
      </c>
      <c r="G436" t="s">
        <v>8489</v>
      </c>
      <c r="H436" s="22" t="s">
        <v>1404</v>
      </c>
      <c r="I436" t="s">
        <v>8490</v>
      </c>
      <c r="J436" s="11" t="str">
        <f t="shared" si="51"/>
        <v>IC.RT.140105</v>
      </c>
      <c r="K436" s="2" t="s">
        <v>1192</v>
      </c>
      <c r="L436" t="str">
        <f t="shared" si="55"/>
        <v xml:space="preserve">     Pursed lip</v>
      </c>
      <c r="M436" s="12" t="str">
        <f t="shared" si="52"/>
        <v>PI.IC.RT.140105.01</v>
      </c>
      <c r="N436" s="12"/>
      <c r="O436" s="12" t="str">
        <f t="shared" si="53"/>
        <v>PH.IC.RT.140105.01</v>
      </c>
      <c r="Q436" s="12" t="str">
        <f t="shared" si="54"/>
        <v>CL.IC.RT.140105.01</v>
      </c>
    </row>
    <row r="437" spans="1:17" ht="15">
      <c r="A437" t="s">
        <v>8713</v>
      </c>
      <c r="C437" s="2" t="s">
        <v>9621</v>
      </c>
      <c r="E437" s="2" t="s">
        <v>1192</v>
      </c>
      <c r="F437" t="s">
        <v>9250</v>
      </c>
      <c r="G437" t="s">
        <v>8491</v>
      </c>
      <c r="H437" s="22" t="s">
        <v>1406</v>
      </c>
      <c r="I437" t="s">
        <v>8492</v>
      </c>
      <c r="J437" s="11" t="str">
        <f t="shared" si="51"/>
        <v>IC.RT.140106</v>
      </c>
      <c r="K437" s="2" t="s">
        <v>1192</v>
      </c>
      <c r="L437" t="str">
        <f t="shared" si="55"/>
        <v xml:space="preserve">     Nasal flaring</v>
      </c>
      <c r="M437" s="12" t="str">
        <f t="shared" si="52"/>
        <v>PI.IC.RT.140106.01</v>
      </c>
      <c r="N437" s="12"/>
      <c r="O437" s="12" t="str">
        <f t="shared" si="53"/>
        <v>PH.IC.RT.140106.01</v>
      </c>
      <c r="Q437" s="12" t="str">
        <f t="shared" si="54"/>
        <v>CL.IC.RT.140106.01</v>
      </c>
    </row>
    <row r="438" spans="1:17" ht="15">
      <c r="A438" t="s">
        <v>8713</v>
      </c>
      <c r="C438" s="2" t="s">
        <v>9621</v>
      </c>
      <c r="E438" s="2" t="s">
        <v>1192</v>
      </c>
      <c r="F438" t="s">
        <v>9250</v>
      </c>
      <c r="G438" t="s">
        <v>8493</v>
      </c>
      <c r="H438" s="22" t="s">
        <v>1419</v>
      </c>
      <c r="I438" t="s">
        <v>8494</v>
      </c>
      <c r="J438" s="11" t="str">
        <f t="shared" si="51"/>
        <v>IC.RT.140107</v>
      </c>
      <c r="K438" s="2" t="s">
        <v>1192</v>
      </c>
      <c r="L438" t="str">
        <f t="shared" si="55"/>
        <v xml:space="preserve">     Orthopnea</v>
      </c>
      <c r="M438" s="12" t="str">
        <f t="shared" si="52"/>
        <v>PI.IC.RT.140107.01</v>
      </c>
      <c r="N438" s="12"/>
      <c r="O438" s="12" t="str">
        <f t="shared" si="53"/>
        <v>PH.IC.RT.140107.01</v>
      </c>
      <c r="Q438" s="12" t="str">
        <f t="shared" si="54"/>
        <v>CL.IC.RT.140107.01</v>
      </c>
    </row>
    <row r="439" spans="1:17" ht="15">
      <c r="A439" t="s">
        <v>8713</v>
      </c>
      <c r="C439" s="2" t="s">
        <v>9621</v>
      </c>
      <c r="E439" s="2" t="s">
        <v>1192</v>
      </c>
      <c r="F439" t="s">
        <v>9250</v>
      </c>
      <c r="G439" t="s">
        <v>8495</v>
      </c>
      <c r="H439" s="22" t="s">
        <v>1550</v>
      </c>
      <c r="I439" t="s">
        <v>8496</v>
      </c>
      <c r="J439" s="11" t="str">
        <f t="shared" si="51"/>
        <v>IC.RT.140108</v>
      </c>
      <c r="K439" s="2" t="s">
        <v>1192</v>
      </c>
      <c r="L439" t="str">
        <f t="shared" si="55"/>
        <v xml:space="preserve">     Dyspnea on exertion</v>
      </c>
      <c r="M439" s="12" t="str">
        <f t="shared" si="52"/>
        <v>PI.IC.RT.140108.01</v>
      </c>
      <c r="N439" s="12"/>
      <c r="O439" s="12" t="str">
        <f t="shared" si="53"/>
        <v>PH.IC.RT.140108.01</v>
      </c>
      <c r="Q439" s="12" t="str">
        <f t="shared" si="54"/>
        <v>CL.IC.RT.140108.01</v>
      </c>
    </row>
    <row r="440" spans="1:17" ht="15">
      <c r="A440" t="s">
        <v>8713</v>
      </c>
      <c r="C440" s="2" t="s">
        <v>9621</v>
      </c>
      <c r="E440" s="2" t="s">
        <v>1192</v>
      </c>
      <c r="F440" t="s">
        <v>9250</v>
      </c>
      <c r="G440" t="s">
        <v>8497</v>
      </c>
      <c r="H440" s="22" t="s">
        <v>1551</v>
      </c>
      <c r="I440" t="s">
        <v>8498</v>
      </c>
      <c r="J440" s="11" t="str">
        <f t="shared" si="51"/>
        <v>IC.RT.140109</v>
      </c>
      <c r="K440" s="2" t="s">
        <v>1192</v>
      </c>
      <c r="L440" t="str">
        <f t="shared" si="55"/>
        <v xml:space="preserve">     Dyspnea at rest</v>
      </c>
      <c r="M440" s="12" t="str">
        <f t="shared" si="52"/>
        <v>PI.IC.RT.140109.01</v>
      </c>
      <c r="N440" s="12"/>
      <c r="O440" s="12" t="str">
        <f t="shared" si="53"/>
        <v>PH.IC.RT.140109.01</v>
      </c>
      <c r="Q440" s="12" t="str">
        <f t="shared" si="54"/>
        <v>CL.IC.RT.140109.01</v>
      </c>
    </row>
    <row r="441" spans="1:17" ht="15">
      <c r="A441" t="s">
        <v>8713</v>
      </c>
      <c r="C441" s="2" t="s">
        <v>9621</v>
      </c>
      <c r="D441" t="s">
        <v>8501</v>
      </c>
      <c r="E441" s="2" t="s">
        <v>923</v>
      </c>
      <c r="F441" t="s">
        <v>9250</v>
      </c>
      <c r="G441" t="s">
        <v>8502</v>
      </c>
      <c r="H441" s="22" t="s">
        <v>1396</v>
      </c>
      <c r="I441" t="s">
        <v>9252</v>
      </c>
      <c r="J441" s="11" t="str">
        <f t="shared" si="51"/>
        <v>IC.RT.140201</v>
      </c>
      <c r="K441" s="2" t="s">
        <v>1192</v>
      </c>
      <c r="L441" t="str">
        <f t="shared" si="55"/>
        <v xml:space="preserve">     Depth normal</v>
      </c>
      <c r="M441" s="12" t="str">
        <f t="shared" si="52"/>
        <v>PI.IC.RT.140201.01</v>
      </c>
      <c r="N441" s="12"/>
      <c r="O441" s="12" t="str">
        <f t="shared" si="53"/>
        <v>PH.IC.RT.140201.01</v>
      </c>
      <c r="Q441" s="12" t="str">
        <f t="shared" si="54"/>
        <v>CL.IC.RT.140201.01</v>
      </c>
    </row>
    <row r="442" spans="1:17" ht="15">
      <c r="A442" t="s">
        <v>8713</v>
      </c>
      <c r="C442" s="2" t="s">
        <v>9621</v>
      </c>
      <c r="E442" s="2" t="s">
        <v>923</v>
      </c>
      <c r="F442" t="s">
        <v>9250</v>
      </c>
      <c r="G442" t="s">
        <v>8503</v>
      </c>
      <c r="H442" s="22" t="s">
        <v>1398</v>
      </c>
      <c r="I442" t="s">
        <v>5122</v>
      </c>
      <c r="J442" s="11" t="str">
        <f t="shared" si="51"/>
        <v>IC.RT.140202</v>
      </c>
      <c r="K442" s="2" t="s">
        <v>1192</v>
      </c>
      <c r="L442" t="str">
        <f t="shared" si="55"/>
        <v xml:space="preserve">     Depth deep</v>
      </c>
      <c r="M442" s="12" t="str">
        <f t="shared" si="52"/>
        <v>PI.IC.RT.140202.01</v>
      </c>
      <c r="N442" s="12"/>
      <c r="O442" s="12" t="str">
        <f t="shared" si="53"/>
        <v>PH.IC.RT.140202.01</v>
      </c>
      <c r="Q442" s="12" t="str">
        <f t="shared" si="54"/>
        <v>CL.IC.RT.140202.01</v>
      </c>
    </row>
    <row r="443" spans="1:17" ht="15">
      <c r="A443" t="s">
        <v>8713</v>
      </c>
      <c r="C443" s="2" t="s">
        <v>9621</v>
      </c>
      <c r="E443" s="2" t="s">
        <v>923</v>
      </c>
      <c r="F443" t="s">
        <v>9250</v>
      </c>
      <c r="G443" t="s">
        <v>8504</v>
      </c>
      <c r="H443" s="22" t="s">
        <v>1400</v>
      </c>
      <c r="I443" t="s">
        <v>8172</v>
      </c>
      <c r="J443" s="11" t="str">
        <f t="shared" si="51"/>
        <v>IC.RT.140203</v>
      </c>
      <c r="K443" s="2" t="s">
        <v>1192</v>
      </c>
      <c r="L443" t="str">
        <f t="shared" si="55"/>
        <v xml:space="preserve">     Depth shallow</v>
      </c>
      <c r="M443" s="12" t="str">
        <f t="shared" si="52"/>
        <v>PI.IC.RT.140203.01</v>
      </c>
      <c r="N443" s="12"/>
      <c r="O443" s="12" t="str">
        <f t="shared" si="53"/>
        <v>PH.IC.RT.140203.01</v>
      </c>
      <c r="Q443" s="12" t="str">
        <f t="shared" si="54"/>
        <v>CL.IC.RT.140203.01</v>
      </c>
    </row>
    <row r="444" spans="1:17" ht="15">
      <c r="A444" t="s">
        <v>8713</v>
      </c>
      <c r="C444" s="2" t="s">
        <v>9621</v>
      </c>
      <c r="D444" t="s">
        <v>8173</v>
      </c>
      <c r="E444" s="2" t="s">
        <v>1202</v>
      </c>
      <c r="F444" t="s">
        <v>9250</v>
      </c>
      <c r="G444" t="s">
        <v>8337</v>
      </c>
      <c r="H444" s="22" t="s">
        <v>1396</v>
      </c>
      <c r="I444" t="s">
        <v>8338</v>
      </c>
      <c r="J444" s="11" t="str">
        <f t="shared" si="51"/>
        <v>IC.RT.140301</v>
      </c>
      <c r="K444" s="2" t="s">
        <v>1192</v>
      </c>
      <c r="L444" t="str">
        <f t="shared" si="55"/>
        <v xml:space="preserve">     Symmetrical</v>
      </c>
      <c r="M444" s="12" t="str">
        <f t="shared" si="52"/>
        <v>PI.IC.RT.140301.01</v>
      </c>
      <c r="N444" s="12"/>
      <c r="O444" s="12" t="str">
        <f t="shared" si="53"/>
        <v>PH.IC.RT.140301.01</v>
      </c>
      <c r="Q444" s="12" t="str">
        <f t="shared" si="54"/>
        <v>CL.IC.RT.140301.01</v>
      </c>
    </row>
    <row r="445" spans="1:17" ht="15">
      <c r="A445" t="s">
        <v>8713</v>
      </c>
      <c r="C445" s="2" t="s">
        <v>9621</v>
      </c>
      <c r="E445" s="2" t="s">
        <v>1202</v>
      </c>
      <c r="F445" t="s">
        <v>9250</v>
      </c>
      <c r="G445" t="s">
        <v>8339</v>
      </c>
      <c r="H445" s="22" t="s">
        <v>1398</v>
      </c>
      <c r="I445" t="s">
        <v>8340</v>
      </c>
      <c r="J445" s="11" t="str">
        <f t="shared" si="51"/>
        <v>IC.RT.140302</v>
      </c>
      <c r="K445" s="2" t="s">
        <v>1192</v>
      </c>
      <c r="L445" t="str">
        <f t="shared" si="55"/>
        <v xml:space="preserve">     Asymmetrical</v>
      </c>
      <c r="M445" s="12" t="str">
        <f t="shared" si="52"/>
        <v>PI.IC.RT.140302.01</v>
      </c>
      <c r="N445" s="12"/>
      <c r="O445" s="12" t="str">
        <f t="shared" si="53"/>
        <v>PH.IC.RT.140302.01</v>
      </c>
      <c r="Q445" s="12" t="str">
        <f t="shared" si="54"/>
        <v>CL.IC.RT.140302.01</v>
      </c>
    </row>
    <row r="446" spans="1:17" ht="15">
      <c r="A446" t="s">
        <v>8713</v>
      </c>
      <c r="C446" s="2" t="s">
        <v>9621</v>
      </c>
      <c r="E446" s="2" t="s">
        <v>1202</v>
      </c>
      <c r="F446" t="s">
        <v>9250</v>
      </c>
      <c r="G446" t="s">
        <v>8341</v>
      </c>
      <c r="H446" s="22" t="s">
        <v>1400</v>
      </c>
      <c r="I446" t="s">
        <v>8342</v>
      </c>
      <c r="J446" s="11" t="str">
        <f t="shared" si="51"/>
        <v>IC.RT.140303</v>
      </c>
      <c r="K446" s="2" t="s">
        <v>1192</v>
      </c>
      <c r="L446" t="str">
        <f t="shared" si="55"/>
        <v xml:space="preserve">     Flail</v>
      </c>
      <c r="M446" s="12" t="str">
        <f t="shared" si="52"/>
        <v>PI.IC.RT.140303.01</v>
      </c>
      <c r="N446" s="12"/>
      <c r="O446" s="12" t="str">
        <f t="shared" si="53"/>
        <v>PH.IC.RT.140303.01</v>
      </c>
      <c r="Q446" s="12" t="str">
        <f t="shared" si="54"/>
        <v>CL.IC.RT.140303.01</v>
      </c>
    </row>
    <row r="447" spans="1:17" ht="15">
      <c r="A447" t="s">
        <v>8713</v>
      </c>
      <c r="C447" s="2" t="s">
        <v>9621</v>
      </c>
      <c r="D447" t="s">
        <v>8691</v>
      </c>
      <c r="E447" s="2" t="s">
        <v>7070</v>
      </c>
      <c r="F447" t="s">
        <v>9250</v>
      </c>
      <c r="G447" t="s">
        <v>8692</v>
      </c>
      <c r="H447" s="22" t="s">
        <v>1396</v>
      </c>
      <c r="I447" t="s">
        <v>8693</v>
      </c>
      <c r="J447" s="11" t="str">
        <f t="shared" ref="J447:J514" si="56">CONCATENATE("IC.RT.",C447,E447,H447)</f>
        <v>IC.RT.140401</v>
      </c>
      <c r="K447" s="2" t="s">
        <v>1192</v>
      </c>
      <c r="L447" t="str">
        <f t="shared" si="55"/>
        <v xml:space="preserve">     Pattern regular</v>
      </c>
      <c r="M447" s="12" t="str">
        <f t="shared" ref="M447:M514" si="57">CONCATENATE("PI.",J447,".",K447)</f>
        <v>PI.IC.RT.140401.01</v>
      </c>
      <c r="N447" s="12"/>
      <c r="O447" s="12" t="str">
        <f t="shared" ref="O447:O514" si="58">CONCATENATE("PH.",J447,".",K447)</f>
        <v>PH.IC.RT.140401.01</v>
      </c>
      <c r="Q447" s="12" t="str">
        <f t="shared" ref="Q447:Q514" si="59">CONCATENATE("CL.",J447,".",K447)</f>
        <v>CL.IC.RT.140401.01</v>
      </c>
    </row>
    <row r="448" spans="1:17" ht="15">
      <c r="A448" t="s">
        <v>8713</v>
      </c>
      <c r="C448" s="2" t="s">
        <v>9621</v>
      </c>
      <c r="E448" s="2" t="s">
        <v>7070</v>
      </c>
      <c r="F448" t="s">
        <v>9250</v>
      </c>
      <c r="G448" t="s">
        <v>8694</v>
      </c>
      <c r="H448" s="22" t="s">
        <v>1398</v>
      </c>
      <c r="I448" t="s">
        <v>8695</v>
      </c>
      <c r="J448" s="11" t="str">
        <f t="shared" si="56"/>
        <v>IC.RT.140402</v>
      </c>
      <c r="K448" s="2" t="s">
        <v>1192</v>
      </c>
      <c r="L448" t="str">
        <f t="shared" si="55"/>
        <v xml:space="preserve">     Pattern tachypnea</v>
      </c>
      <c r="M448" s="12" t="str">
        <f t="shared" si="57"/>
        <v>PI.IC.RT.140402.01</v>
      </c>
      <c r="N448" s="12"/>
      <c r="O448" s="12" t="str">
        <f t="shared" si="58"/>
        <v>PH.IC.RT.140402.01</v>
      </c>
      <c r="Q448" s="12" t="str">
        <f t="shared" si="59"/>
        <v>CL.IC.RT.140402.01</v>
      </c>
    </row>
    <row r="449" spans="1:19" ht="15">
      <c r="A449" t="s">
        <v>8713</v>
      </c>
      <c r="C449" s="2" t="s">
        <v>9621</v>
      </c>
      <c r="E449" s="2" t="s">
        <v>7070</v>
      </c>
      <c r="F449" t="s">
        <v>9250</v>
      </c>
      <c r="G449" t="s">
        <v>8696</v>
      </c>
      <c r="H449" s="22" t="s">
        <v>1400</v>
      </c>
      <c r="I449" t="s">
        <v>8542</v>
      </c>
      <c r="J449" s="11" t="str">
        <f t="shared" si="56"/>
        <v>IC.RT.140403</v>
      </c>
      <c r="K449" s="2" t="s">
        <v>1192</v>
      </c>
      <c r="L449" t="str">
        <f t="shared" si="55"/>
        <v xml:space="preserve">     Pattern bradypnea</v>
      </c>
      <c r="M449" s="12" t="str">
        <f t="shared" si="57"/>
        <v>PI.IC.RT.140403.01</v>
      </c>
      <c r="N449" s="12"/>
      <c r="O449" s="12" t="str">
        <f t="shared" si="58"/>
        <v>PH.IC.RT.140403.01</v>
      </c>
      <c r="Q449" s="12" t="str">
        <f t="shared" si="59"/>
        <v>CL.IC.RT.140403.01</v>
      </c>
    </row>
    <row r="450" spans="1:19" ht="15">
      <c r="A450" t="s">
        <v>8713</v>
      </c>
      <c r="C450" s="2" t="s">
        <v>9621</v>
      </c>
      <c r="E450" s="2" t="s">
        <v>7070</v>
      </c>
      <c r="F450" t="s">
        <v>9250</v>
      </c>
      <c r="G450" t="s">
        <v>8543</v>
      </c>
      <c r="H450" s="22" t="s">
        <v>1402</v>
      </c>
      <c r="I450" t="s">
        <v>6217</v>
      </c>
      <c r="J450" s="11" t="str">
        <f t="shared" si="56"/>
        <v>IC.RT.140404</v>
      </c>
      <c r="K450" s="2" t="s">
        <v>1192</v>
      </c>
      <c r="L450" t="str">
        <f t="shared" si="55"/>
        <v xml:space="preserve">     Pattern irregular</v>
      </c>
      <c r="M450" s="12" t="str">
        <f t="shared" si="57"/>
        <v>PI.IC.RT.140404.01</v>
      </c>
      <c r="N450" s="12"/>
      <c r="O450" s="12" t="str">
        <f t="shared" si="58"/>
        <v>PH.IC.RT.140404.01</v>
      </c>
      <c r="Q450" s="12" t="str">
        <f t="shared" si="59"/>
        <v>CL.IC.RT.140404.01</v>
      </c>
    </row>
    <row r="451" spans="1:19" ht="15">
      <c r="A451" t="s">
        <v>8713</v>
      </c>
      <c r="C451" s="2" t="s">
        <v>9621</v>
      </c>
      <c r="E451" s="2" t="s">
        <v>7070</v>
      </c>
      <c r="F451" t="s">
        <v>9250</v>
      </c>
      <c r="G451" t="s">
        <v>8544</v>
      </c>
      <c r="H451" s="22" t="s">
        <v>1404</v>
      </c>
      <c r="I451" t="s">
        <v>8545</v>
      </c>
      <c r="J451" s="11" t="str">
        <f t="shared" si="56"/>
        <v>IC.RT.140405</v>
      </c>
      <c r="K451" s="2" t="s">
        <v>1192</v>
      </c>
      <c r="L451" t="str">
        <f t="shared" si="55"/>
        <v xml:space="preserve">     Pattern paradoxical</v>
      </c>
      <c r="M451" s="12" t="str">
        <f t="shared" si="57"/>
        <v>PI.IC.RT.140405.01</v>
      </c>
      <c r="N451" s="12"/>
      <c r="O451" s="12" t="str">
        <f t="shared" si="58"/>
        <v>PH.IC.RT.140405.01</v>
      </c>
      <c r="Q451" s="12" t="str">
        <f t="shared" si="59"/>
        <v>CL.IC.RT.140405.01</v>
      </c>
    </row>
    <row r="452" spans="1:19" ht="15">
      <c r="A452" t="s">
        <v>8713</v>
      </c>
      <c r="C452" s="2" t="s">
        <v>9621</v>
      </c>
      <c r="E452" s="2" t="s">
        <v>7070</v>
      </c>
      <c r="F452" t="s">
        <v>9250</v>
      </c>
      <c r="G452" t="s">
        <v>8546</v>
      </c>
      <c r="H452" s="22" t="s">
        <v>1406</v>
      </c>
      <c r="I452" t="s">
        <v>9253</v>
      </c>
      <c r="J452" s="11" t="str">
        <f t="shared" si="56"/>
        <v>IC.RT.140406</v>
      </c>
      <c r="K452" s="2" t="s">
        <v>1192</v>
      </c>
      <c r="L452" t="str">
        <f t="shared" si="55"/>
        <v xml:space="preserve">     Pattern Cheyne-Stokes</v>
      </c>
      <c r="M452" s="12" t="str">
        <f t="shared" si="57"/>
        <v>PI.IC.RT.140406.01</v>
      </c>
      <c r="N452" s="12"/>
      <c r="O452" s="12" t="str">
        <f t="shared" si="58"/>
        <v>PH.IC.RT.140406.01</v>
      </c>
      <c r="Q452" s="12" t="str">
        <f t="shared" si="59"/>
        <v>CL.IC.RT.140406.01</v>
      </c>
    </row>
    <row r="453" spans="1:19" ht="15">
      <c r="A453" t="s">
        <v>8713</v>
      </c>
      <c r="C453" s="2" t="s">
        <v>9621</v>
      </c>
      <c r="E453" s="2" t="s">
        <v>7070</v>
      </c>
      <c r="F453" t="s">
        <v>9250</v>
      </c>
      <c r="G453" t="s">
        <v>8548</v>
      </c>
      <c r="H453" s="22" t="s">
        <v>1419</v>
      </c>
      <c r="I453" t="s">
        <v>8975</v>
      </c>
      <c r="J453" s="11" t="str">
        <f t="shared" si="56"/>
        <v>IC.RT.140407</v>
      </c>
      <c r="K453" s="2" t="s">
        <v>1192</v>
      </c>
      <c r="L453" t="str">
        <f t="shared" ref="L453:L516" si="60">G453</f>
        <v xml:space="preserve">     Pattern Kussmaul</v>
      </c>
      <c r="M453" s="12" t="str">
        <f t="shared" si="57"/>
        <v>PI.IC.RT.140407.01</v>
      </c>
      <c r="N453" s="12"/>
      <c r="O453" s="12" t="str">
        <f t="shared" si="58"/>
        <v>PH.IC.RT.140407.01</v>
      </c>
      <c r="Q453" s="12" t="str">
        <f t="shared" si="59"/>
        <v>CL.IC.RT.140407.01</v>
      </c>
    </row>
    <row r="454" spans="1:19" ht="15">
      <c r="A454" t="s">
        <v>8713</v>
      </c>
      <c r="C454" s="2" t="s">
        <v>9621</v>
      </c>
      <c r="E454" s="2" t="s">
        <v>7070</v>
      </c>
      <c r="F454" t="s">
        <v>9250</v>
      </c>
      <c r="G454" t="s">
        <v>8550</v>
      </c>
      <c r="H454" s="22" t="s">
        <v>1550</v>
      </c>
      <c r="I454" t="s">
        <v>8551</v>
      </c>
      <c r="J454" s="11" t="str">
        <f t="shared" si="56"/>
        <v>IC.RT.140408</v>
      </c>
      <c r="K454" s="2" t="s">
        <v>1192</v>
      </c>
      <c r="L454" t="str">
        <f t="shared" si="60"/>
        <v xml:space="preserve">     Pattern apnea</v>
      </c>
      <c r="M454" s="12" t="str">
        <f t="shared" si="57"/>
        <v>PI.IC.RT.140408.01</v>
      </c>
      <c r="N454" s="12"/>
      <c r="O454" s="12" t="str">
        <f t="shared" si="58"/>
        <v>PH.IC.RT.140408.01</v>
      </c>
      <c r="Q454" s="12" t="str">
        <f t="shared" si="59"/>
        <v>CL.IC.RT.140408.01</v>
      </c>
    </row>
    <row r="455" spans="1:19" ht="15">
      <c r="A455" t="s">
        <v>8713</v>
      </c>
      <c r="C455" s="2" t="s">
        <v>9621</v>
      </c>
      <c r="E455" s="2" t="s">
        <v>7070</v>
      </c>
      <c r="F455" t="s">
        <v>9250</v>
      </c>
      <c r="G455" t="s">
        <v>8392</v>
      </c>
      <c r="H455" s="22" t="s">
        <v>1551</v>
      </c>
      <c r="I455" t="s">
        <v>1466</v>
      </c>
      <c r="J455" s="11" t="str">
        <f t="shared" si="56"/>
        <v>IC.RT.140409</v>
      </c>
      <c r="K455" s="2" t="s">
        <v>1192</v>
      </c>
      <c r="L455" t="str">
        <f t="shared" si="60"/>
        <v xml:space="preserve">     Pattern agonal</v>
      </c>
      <c r="M455" s="12" t="str">
        <f t="shared" si="57"/>
        <v>PI.IC.RT.140409.01</v>
      </c>
      <c r="N455" s="12"/>
      <c r="O455" s="12" t="str">
        <f t="shared" si="58"/>
        <v>PH.IC.RT.140409.01</v>
      </c>
      <c r="Q455" s="12" t="str">
        <f t="shared" si="59"/>
        <v>CL.IC.RT.140409.01</v>
      </c>
    </row>
    <row r="456" spans="1:19" ht="15">
      <c r="A456" t="s">
        <v>8713</v>
      </c>
      <c r="C456" s="2" t="s">
        <v>9621</v>
      </c>
      <c r="E456" s="2" t="s">
        <v>7070</v>
      </c>
      <c r="F456" t="s">
        <v>9250</v>
      </c>
      <c r="G456" t="s">
        <v>8393</v>
      </c>
      <c r="H456" s="22" t="s">
        <v>1571</v>
      </c>
      <c r="I456" t="s">
        <v>8394</v>
      </c>
      <c r="J456" s="11" t="str">
        <f t="shared" si="56"/>
        <v>IC.RT.140410</v>
      </c>
      <c r="K456" s="2" t="s">
        <v>1192</v>
      </c>
      <c r="L456" t="str">
        <f t="shared" si="60"/>
        <v xml:space="preserve">     Pattern hyperventilation</v>
      </c>
      <c r="M456" s="12" t="str">
        <f t="shared" si="57"/>
        <v>PI.IC.RT.140410.01</v>
      </c>
      <c r="N456" s="12"/>
      <c r="O456" s="12" t="str">
        <f t="shared" si="58"/>
        <v>PH.IC.RT.140410.01</v>
      </c>
      <c r="Q456" s="12" t="str">
        <f t="shared" si="59"/>
        <v>CL.IC.RT.140410.01</v>
      </c>
    </row>
    <row r="457" spans="1:19" ht="15">
      <c r="A457" t="s">
        <v>8713</v>
      </c>
      <c r="C457" s="2" t="s">
        <v>9621</v>
      </c>
      <c r="D457" t="s">
        <v>8976</v>
      </c>
      <c r="E457" s="2" t="s">
        <v>7071</v>
      </c>
      <c r="F457" t="s">
        <v>8976</v>
      </c>
      <c r="G457" t="s">
        <v>8977</v>
      </c>
      <c r="H457" s="22" t="s">
        <v>11324</v>
      </c>
      <c r="I457" t="s">
        <v>8978</v>
      </c>
      <c r="J457" s="11" t="str">
        <f t="shared" si="56"/>
        <v>IC.RT.140501</v>
      </c>
      <c r="K457" s="2" t="s">
        <v>11324</v>
      </c>
      <c r="L457" t="str">
        <f t="shared" si="60"/>
        <v>Number: specify</v>
      </c>
      <c r="M457" s="12" t="str">
        <f t="shared" si="57"/>
        <v>PI.IC.RT.140501.01</v>
      </c>
      <c r="N457" s="12"/>
      <c r="O457" s="12" t="str">
        <f t="shared" si="58"/>
        <v>PH.IC.RT.140501.01</v>
      </c>
      <c r="Q457" s="12" t="str">
        <f t="shared" si="59"/>
        <v>CL.IC.RT.140501.01</v>
      </c>
      <c r="R457" t="s">
        <v>1141</v>
      </c>
      <c r="S457">
        <v>446</v>
      </c>
    </row>
    <row r="458" spans="1:19" ht="15">
      <c r="A458" t="s">
        <v>8713</v>
      </c>
      <c r="B458" t="s">
        <v>8819</v>
      </c>
      <c r="C458" s="2" t="s">
        <v>6135</v>
      </c>
      <c r="D458" t="s">
        <v>8979</v>
      </c>
      <c r="E458" s="2" t="s">
        <v>1192</v>
      </c>
      <c r="F458" t="s">
        <v>8824</v>
      </c>
      <c r="G458" t="s">
        <v>8982</v>
      </c>
      <c r="H458" s="22" t="s">
        <v>1396</v>
      </c>
      <c r="I458" t="s">
        <v>5675</v>
      </c>
      <c r="J458" s="11" t="str">
        <f t="shared" si="56"/>
        <v>IC.RT.150101</v>
      </c>
      <c r="K458" s="2" t="s">
        <v>1192</v>
      </c>
      <c r="L458" t="str">
        <f t="shared" si="60"/>
        <v>Ventilator prior to admit</v>
      </c>
      <c r="M458" s="12" t="str">
        <f t="shared" si="57"/>
        <v>PI.IC.RT.150101.01</v>
      </c>
      <c r="N458" s="12"/>
      <c r="O458" s="12" t="str">
        <f t="shared" si="58"/>
        <v>PH.IC.RT.150101.01</v>
      </c>
      <c r="Q458" s="12" t="str">
        <f t="shared" si="59"/>
        <v>CL.IC.RT.150101.01</v>
      </c>
    </row>
    <row r="459" spans="1:19" ht="15">
      <c r="A459" t="s">
        <v>8713</v>
      </c>
      <c r="C459" s="2" t="s">
        <v>6135</v>
      </c>
      <c r="E459" s="2" t="s">
        <v>1192</v>
      </c>
      <c r="F459" t="s">
        <v>8824</v>
      </c>
      <c r="G459" t="s">
        <v>8983</v>
      </c>
      <c r="H459" s="22" t="s">
        <v>1398</v>
      </c>
      <c r="I459" t="s">
        <v>5214</v>
      </c>
      <c r="J459" s="11" t="str">
        <f t="shared" si="56"/>
        <v>IC.RT.150102</v>
      </c>
      <c r="K459" s="2" t="s">
        <v>1192</v>
      </c>
      <c r="L459" t="str">
        <f t="shared" si="60"/>
        <v>Ventilator Start</v>
      </c>
      <c r="M459" s="12" t="str">
        <f t="shared" si="57"/>
        <v>PI.IC.RT.150102.01</v>
      </c>
      <c r="N459" s="12"/>
      <c r="O459" s="12" t="str">
        <f t="shared" si="58"/>
        <v>PH.IC.RT.150102.01</v>
      </c>
      <c r="Q459" s="12" t="str">
        <f t="shared" si="59"/>
        <v>CL.IC.RT.150102.01</v>
      </c>
    </row>
    <row r="460" spans="1:19" ht="15">
      <c r="A460" t="s">
        <v>8713</v>
      </c>
      <c r="C460" s="2" t="s">
        <v>6135</v>
      </c>
      <c r="E460" s="2" t="s">
        <v>1192</v>
      </c>
      <c r="F460" t="s">
        <v>8824</v>
      </c>
      <c r="G460" t="s">
        <v>8984</v>
      </c>
      <c r="H460" s="22" t="s">
        <v>1400</v>
      </c>
      <c r="I460" t="s">
        <v>5676</v>
      </c>
      <c r="J460" s="11" t="str">
        <f t="shared" si="56"/>
        <v>IC.RT.150103</v>
      </c>
      <c r="K460" s="2" t="s">
        <v>1192</v>
      </c>
      <c r="L460" t="str">
        <f t="shared" si="60"/>
        <v>Ventilator Discontinued</v>
      </c>
      <c r="M460" s="12" t="str">
        <f t="shared" si="57"/>
        <v>PI.IC.RT.150103.01</v>
      </c>
      <c r="N460" s="12"/>
      <c r="O460" s="12" t="str">
        <f t="shared" si="58"/>
        <v>PH.IC.RT.150103.01</v>
      </c>
      <c r="Q460" s="12" t="str">
        <f t="shared" si="59"/>
        <v>CL.IC.RT.150103.01</v>
      </c>
    </row>
    <row r="461" spans="1:19" ht="15">
      <c r="A461" t="s">
        <v>8713</v>
      </c>
      <c r="C461" s="2" t="s">
        <v>6135</v>
      </c>
      <c r="E461" s="2" t="s">
        <v>1192</v>
      </c>
      <c r="F461" t="s">
        <v>8985</v>
      </c>
      <c r="G461" t="s">
        <v>8986</v>
      </c>
      <c r="H461" s="22" t="s">
        <v>7070</v>
      </c>
      <c r="I461" t="s">
        <v>9142</v>
      </c>
      <c r="J461" s="11" t="str">
        <f t="shared" si="56"/>
        <v>IC.RT.150104</v>
      </c>
      <c r="K461" s="2" t="s">
        <v>11324</v>
      </c>
      <c r="L461" t="str">
        <f t="shared" si="60"/>
        <v>Patient Transferred on Ventilator</v>
      </c>
      <c r="M461" s="12" t="str">
        <f t="shared" si="57"/>
        <v>PI.IC.RT.150104.01</v>
      </c>
      <c r="N461" s="12"/>
      <c r="O461" s="12" t="str">
        <f t="shared" si="58"/>
        <v>PH.IC.RT.150104.01</v>
      </c>
      <c r="Q461" s="12" t="str">
        <f t="shared" si="59"/>
        <v>CL.IC.RT.150104.01</v>
      </c>
      <c r="R461" t="s">
        <v>1141</v>
      </c>
      <c r="S461">
        <v>366</v>
      </c>
    </row>
    <row r="462" spans="1:19" ht="15">
      <c r="A462" t="s">
        <v>8713</v>
      </c>
      <c r="C462" s="2" t="s">
        <v>6135</v>
      </c>
      <c r="E462" s="2" t="s">
        <v>1192</v>
      </c>
      <c r="F462" t="s">
        <v>8985</v>
      </c>
      <c r="G462" t="s">
        <v>9143</v>
      </c>
      <c r="H462" s="22" t="s">
        <v>7071</v>
      </c>
      <c r="I462" t="s">
        <v>9144</v>
      </c>
      <c r="J462" s="11" t="str">
        <f t="shared" si="56"/>
        <v>IC.RT.150105</v>
      </c>
      <c r="K462" s="2" t="s">
        <v>11324</v>
      </c>
      <c r="L462" t="str">
        <f t="shared" si="60"/>
        <v>Patient Expired on Ventilator</v>
      </c>
      <c r="M462" s="12" t="str">
        <f t="shared" si="57"/>
        <v>PI.IC.RT.150105.01</v>
      </c>
      <c r="N462" s="12"/>
      <c r="O462" s="12" t="str">
        <f t="shared" si="58"/>
        <v>PH.IC.RT.150105.01</v>
      </c>
      <c r="Q462" s="12" t="str">
        <f t="shared" si="59"/>
        <v>CL.IC.RT.150105.01</v>
      </c>
      <c r="R462" t="s">
        <v>1141</v>
      </c>
      <c r="S462">
        <v>367</v>
      </c>
    </row>
    <row r="463" spans="1:19" ht="15">
      <c r="A463" t="s">
        <v>8713</v>
      </c>
      <c r="C463" s="2" t="s">
        <v>6135</v>
      </c>
      <c r="D463" t="s">
        <v>9145</v>
      </c>
      <c r="E463" s="2" t="s">
        <v>1199</v>
      </c>
      <c r="F463" t="s">
        <v>9320</v>
      </c>
      <c r="G463" t="s">
        <v>5213</v>
      </c>
      <c r="H463" s="22" t="s">
        <v>1396</v>
      </c>
      <c r="I463" t="s">
        <v>5675</v>
      </c>
      <c r="J463" s="11" t="str">
        <f t="shared" si="56"/>
        <v>IC.RT.150201</v>
      </c>
      <c r="K463" s="2" t="s">
        <v>11324</v>
      </c>
      <c r="L463" t="str">
        <f t="shared" si="60"/>
        <v>Present on Admission</v>
      </c>
      <c r="M463" s="12" t="str">
        <f t="shared" si="57"/>
        <v>PI.IC.RT.150201.01</v>
      </c>
      <c r="N463" s="12"/>
      <c r="O463" s="12" t="str">
        <f t="shared" si="58"/>
        <v>PH.IC.RT.150201.01</v>
      </c>
      <c r="Q463" s="12" t="str">
        <f t="shared" si="59"/>
        <v>CL.IC.RT.150201.01</v>
      </c>
    </row>
    <row r="464" spans="1:19" ht="15">
      <c r="A464" t="s">
        <v>8713</v>
      </c>
      <c r="C464" s="2" t="s">
        <v>6135</v>
      </c>
      <c r="E464" s="2" t="s">
        <v>1199</v>
      </c>
      <c r="F464" t="s">
        <v>9320</v>
      </c>
      <c r="G464" t="s">
        <v>9321</v>
      </c>
      <c r="H464" s="22" t="s">
        <v>1398</v>
      </c>
      <c r="I464" t="s">
        <v>9322</v>
      </c>
      <c r="J464" s="11" t="str">
        <f t="shared" si="56"/>
        <v>IC.RT.150202</v>
      </c>
      <c r="K464" s="2" t="s">
        <v>11324</v>
      </c>
      <c r="L464" t="str">
        <f t="shared" si="60"/>
        <v>Tubing and parts changed</v>
      </c>
      <c r="M464" s="12" t="str">
        <f t="shared" si="57"/>
        <v>PI.IC.RT.150202.01</v>
      </c>
      <c r="N464" s="12"/>
      <c r="O464" s="12" t="str">
        <f t="shared" si="58"/>
        <v>PH.IC.RT.150202.01</v>
      </c>
      <c r="Q464" s="12" t="str">
        <f t="shared" si="59"/>
        <v>CL.IC.RT.150202.01</v>
      </c>
    </row>
    <row r="465" spans="1:19" ht="15">
      <c r="A465" t="s">
        <v>8713</v>
      </c>
      <c r="B465" t="s">
        <v>9323</v>
      </c>
      <c r="C465" s="2" t="s">
        <v>5740</v>
      </c>
      <c r="D465" t="s">
        <v>9324</v>
      </c>
      <c r="E465" s="2" t="s">
        <v>11324</v>
      </c>
      <c r="F465" t="s">
        <v>9325</v>
      </c>
      <c r="G465" t="s">
        <v>9326</v>
      </c>
      <c r="H465" s="22" t="s">
        <v>1396</v>
      </c>
      <c r="I465" t="s">
        <v>2855</v>
      </c>
      <c r="J465" s="11" t="str">
        <f t="shared" si="56"/>
        <v>IC.RT.160101</v>
      </c>
      <c r="K465" s="2" t="s">
        <v>11324</v>
      </c>
      <c r="L465" t="str">
        <f t="shared" si="60"/>
        <v xml:space="preserve">     Medium</v>
      </c>
      <c r="M465" s="12" t="str">
        <f t="shared" si="57"/>
        <v>PI.IC.RT.160101.01</v>
      </c>
      <c r="N465" s="12"/>
      <c r="O465" s="12" t="str">
        <f t="shared" si="58"/>
        <v>PH.IC.RT.160101.01</v>
      </c>
      <c r="Q465" s="12" t="str">
        <f t="shared" si="59"/>
        <v>CL.IC.RT.160101.01</v>
      </c>
    </row>
    <row r="466" spans="1:19" ht="15">
      <c r="A466" t="s">
        <v>8713</v>
      </c>
      <c r="C466" s="2" t="s">
        <v>5740</v>
      </c>
      <c r="E466" s="2" t="s">
        <v>1192</v>
      </c>
      <c r="F466" t="s">
        <v>9325</v>
      </c>
      <c r="G466" t="s">
        <v>9327</v>
      </c>
      <c r="H466" s="22" t="s">
        <v>1398</v>
      </c>
      <c r="I466" t="s">
        <v>4206</v>
      </c>
      <c r="J466" s="11" t="str">
        <f t="shared" si="56"/>
        <v>IC.RT.160102</v>
      </c>
      <c r="K466" s="2" t="s">
        <v>1192</v>
      </c>
      <c r="L466" t="str">
        <f t="shared" si="60"/>
        <v xml:space="preserve">     Large</v>
      </c>
      <c r="M466" s="12" t="str">
        <f t="shared" si="57"/>
        <v>PI.IC.RT.160102.01</v>
      </c>
      <c r="N466" s="12"/>
      <c r="O466" s="12" t="str">
        <f t="shared" si="58"/>
        <v>PH.IC.RT.160102.01</v>
      </c>
      <c r="Q466" s="12" t="str">
        <f t="shared" si="59"/>
        <v>CL.IC.RT.160102.01</v>
      </c>
    </row>
    <row r="467" spans="1:19" ht="15">
      <c r="A467" t="s">
        <v>8713</v>
      </c>
      <c r="C467" s="2" t="s">
        <v>5740</v>
      </c>
      <c r="E467" s="2" t="s">
        <v>1192</v>
      </c>
      <c r="F467" t="s">
        <v>9325</v>
      </c>
      <c r="G467" t="s">
        <v>9328</v>
      </c>
      <c r="H467" s="22" t="s">
        <v>1400</v>
      </c>
      <c r="I467" t="s">
        <v>9329</v>
      </c>
      <c r="J467" s="11" t="str">
        <f t="shared" si="56"/>
        <v>IC.RT.160103</v>
      </c>
      <c r="K467" s="2" t="s">
        <v>1192</v>
      </c>
      <c r="L467" t="str">
        <f t="shared" si="60"/>
        <v xml:space="preserve">     Extra large</v>
      </c>
      <c r="M467" s="12" t="str">
        <f t="shared" si="57"/>
        <v>PI.IC.RT.160103.01</v>
      </c>
      <c r="N467" s="12"/>
      <c r="O467" s="12" t="str">
        <f t="shared" si="58"/>
        <v>PH.IC.RT.160103.01</v>
      </c>
      <c r="Q467" s="12" t="str">
        <f t="shared" si="59"/>
        <v>CL.IC.RT.160103.01</v>
      </c>
    </row>
    <row r="468" spans="1:19" ht="15">
      <c r="A468" t="s">
        <v>8713</v>
      </c>
      <c r="C468" s="2" t="s">
        <v>5740</v>
      </c>
      <c r="E468" s="2" t="s">
        <v>1192</v>
      </c>
      <c r="F468" t="s">
        <v>9325</v>
      </c>
      <c r="G468" t="s">
        <v>9330</v>
      </c>
      <c r="H468" s="22" t="s">
        <v>1402</v>
      </c>
      <c r="I468" t="s">
        <v>9331</v>
      </c>
      <c r="J468" s="11" t="str">
        <f t="shared" si="56"/>
        <v>IC.RT.160104</v>
      </c>
      <c r="K468" s="2" t="s">
        <v>1192</v>
      </c>
      <c r="L468" t="str">
        <f t="shared" si="60"/>
        <v xml:space="preserve">     Extra extra large</v>
      </c>
      <c r="M468" s="12" t="str">
        <f t="shared" si="57"/>
        <v>PI.IC.RT.160104.01</v>
      </c>
      <c r="N468" s="12"/>
      <c r="O468" s="12" t="str">
        <f t="shared" si="58"/>
        <v>PH.IC.RT.160104.01</v>
      </c>
      <c r="Q468" s="12" t="str">
        <f t="shared" si="59"/>
        <v>CL.IC.RT.160104.01</v>
      </c>
    </row>
    <row r="469" spans="1:19" ht="15">
      <c r="A469" t="s">
        <v>8713</v>
      </c>
      <c r="C469" s="2" t="s">
        <v>5740</v>
      </c>
      <c r="E469" s="2" t="s">
        <v>1192</v>
      </c>
      <c r="F469" t="s">
        <v>9325</v>
      </c>
      <c r="G469" t="s">
        <v>9160</v>
      </c>
      <c r="H469" s="22" t="s">
        <v>7071</v>
      </c>
      <c r="I469" t="s">
        <v>9160</v>
      </c>
      <c r="J469" s="11" t="str">
        <f t="shared" si="56"/>
        <v>IC.RT.160105</v>
      </c>
      <c r="K469" s="2" t="s">
        <v>1192</v>
      </c>
      <c r="L469" t="str">
        <f t="shared" si="60"/>
        <v>Small</v>
      </c>
      <c r="M469" s="12" t="str">
        <f t="shared" si="57"/>
        <v>PI.IC.RT.160105.01</v>
      </c>
      <c r="N469" s="12"/>
      <c r="O469" s="12" t="str">
        <f t="shared" si="58"/>
        <v>PH.IC.RT.160105.01</v>
      </c>
      <c r="Q469" s="12" t="str">
        <f t="shared" si="59"/>
        <v>CL.IC.RT.160105.01</v>
      </c>
      <c r="R469" t="s">
        <v>1141</v>
      </c>
      <c r="S469">
        <v>741</v>
      </c>
    </row>
    <row r="470" spans="1:19" ht="15">
      <c r="A470" t="s">
        <v>8713</v>
      </c>
      <c r="C470" s="2" t="s">
        <v>5740</v>
      </c>
      <c r="D470" t="s">
        <v>9501</v>
      </c>
      <c r="E470" s="2" t="s">
        <v>923</v>
      </c>
      <c r="F470" t="s">
        <v>9325</v>
      </c>
      <c r="G470" t="s">
        <v>9502</v>
      </c>
      <c r="H470" s="22" t="s">
        <v>1396</v>
      </c>
      <c r="I470" t="s">
        <v>9503</v>
      </c>
      <c r="J470" s="11" t="str">
        <f t="shared" si="56"/>
        <v>IC.RT.160201</v>
      </c>
      <c r="K470" s="2" t="s">
        <v>1192</v>
      </c>
      <c r="L470" t="str">
        <f t="shared" si="60"/>
        <v xml:space="preserve">     9 Hertz</v>
      </c>
      <c r="M470" s="12" t="str">
        <f t="shared" si="57"/>
        <v>PI.IC.RT.160201.01</v>
      </c>
      <c r="N470" s="12"/>
      <c r="O470" s="12" t="str">
        <f t="shared" si="58"/>
        <v>PH.IC.RT.160201.01</v>
      </c>
      <c r="Q470" s="12" t="str">
        <f t="shared" si="59"/>
        <v>CL.IC.RT.160201.01</v>
      </c>
    </row>
    <row r="471" spans="1:19" ht="15">
      <c r="A471" t="s">
        <v>8713</v>
      </c>
      <c r="C471" s="2" t="s">
        <v>5740</v>
      </c>
      <c r="E471" s="2" t="s">
        <v>923</v>
      </c>
      <c r="F471" t="s">
        <v>9325</v>
      </c>
      <c r="G471" t="s">
        <v>9504</v>
      </c>
      <c r="H471" s="22" t="s">
        <v>1398</v>
      </c>
      <c r="I471" t="s">
        <v>9505</v>
      </c>
      <c r="J471" s="11" t="str">
        <f t="shared" si="56"/>
        <v>IC.RT.160202</v>
      </c>
      <c r="K471" s="2" t="s">
        <v>1192</v>
      </c>
      <c r="L471" t="str">
        <f t="shared" si="60"/>
        <v xml:space="preserve">     10 Hertz</v>
      </c>
      <c r="M471" s="12" t="str">
        <f t="shared" si="57"/>
        <v>PI.IC.RT.160202.01</v>
      </c>
      <c r="N471" s="12"/>
      <c r="O471" s="12" t="str">
        <f t="shared" si="58"/>
        <v>PH.IC.RT.160202.01</v>
      </c>
      <c r="Q471" s="12" t="str">
        <f t="shared" si="59"/>
        <v>CL.IC.RT.160202.01</v>
      </c>
    </row>
    <row r="472" spans="1:19" ht="15">
      <c r="A472" t="s">
        <v>8713</v>
      </c>
      <c r="C472" s="2" t="s">
        <v>5740</v>
      </c>
      <c r="E472" s="2" t="s">
        <v>923</v>
      </c>
      <c r="F472" t="s">
        <v>9325</v>
      </c>
      <c r="G472" t="s">
        <v>9506</v>
      </c>
      <c r="H472" s="22" t="s">
        <v>1400</v>
      </c>
      <c r="I472" t="s">
        <v>9507</v>
      </c>
      <c r="J472" s="11" t="str">
        <f t="shared" si="56"/>
        <v>IC.RT.160203</v>
      </c>
      <c r="K472" s="2" t="s">
        <v>1192</v>
      </c>
      <c r="L472" t="str">
        <f t="shared" si="60"/>
        <v xml:space="preserve">     11 Hertz</v>
      </c>
      <c r="M472" s="12" t="str">
        <f t="shared" si="57"/>
        <v>PI.IC.RT.160203.01</v>
      </c>
      <c r="N472" s="12"/>
      <c r="O472" s="12" t="str">
        <f t="shared" si="58"/>
        <v>PH.IC.RT.160203.01</v>
      </c>
      <c r="Q472" s="12" t="str">
        <f t="shared" si="59"/>
        <v>CL.IC.RT.160203.01</v>
      </c>
    </row>
    <row r="473" spans="1:19" ht="15">
      <c r="A473" t="s">
        <v>8713</v>
      </c>
      <c r="C473" s="2" t="s">
        <v>5740</v>
      </c>
      <c r="E473" s="2" t="s">
        <v>923</v>
      </c>
      <c r="F473" t="s">
        <v>9325</v>
      </c>
      <c r="G473" t="s">
        <v>9333</v>
      </c>
      <c r="H473" s="22" t="s">
        <v>1402</v>
      </c>
      <c r="I473" t="s">
        <v>9334</v>
      </c>
      <c r="J473" s="11" t="str">
        <f t="shared" si="56"/>
        <v>IC.RT.160204</v>
      </c>
      <c r="K473" s="2" t="s">
        <v>1192</v>
      </c>
      <c r="L473" t="str">
        <f t="shared" si="60"/>
        <v xml:space="preserve">     12 Hertz</v>
      </c>
      <c r="M473" s="12" t="str">
        <f t="shared" si="57"/>
        <v>PI.IC.RT.160204.01</v>
      </c>
      <c r="N473" s="12"/>
      <c r="O473" s="12" t="str">
        <f t="shared" si="58"/>
        <v>PH.IC.RT.160204.01</v>
      </c>
      <c r="Q473" s="12" t="str">
        <f t="shared" si="59"/>
        <v>CL.IC.RT.160204.01</v>
      </c>
    </row>
    <row r="474" spans="1:19" ht="15">
      <c r="A474" t="s">
        <v>8713</v>
      </c>
      <c r="C474" s="2" t="s">
        <v>5740</v>
      </c>
      <c r="E474" s="2" t="s">
        <v>923</v>
      </c>
      <c r="F474" t="s">
        <v>9325</v>
      </c>
      <c r="G474" t="s">
        <v>9335</v>
      </c>
      <c r="H474" s="22" t="s">
        <v>1404</v>
      </c>
      <c r="I474" t="s">
        <v>9336</v>
      </c>
      <c r="J474" s="11" t="str">
        <f t="shared" si="56"/>
        <v>IC.RT.160205</v>
      </c>
      <c r="K474" s="2" t="s">
        <v>1192</v>
      </c>
      <c r="L474" t="str">
        <f t="shared" si="60"/>
        <v xml:space="preserve">     13 Hertz</v>
      </c>
      <c r="M474" s="12" t="str">
        <f t="shared" si="57"/>
        <v>PI.IC.RT.160205.01</v>
      </c>
      <c r="N474" s="12"/>
      <c r="O474" s="12" t="str">
        <f t="shared" si="58"/>
        <v>PH.IC.RT.160205.01</v>
      </c>
      <c r="Q474" s="12" t="str">
        <f t="shared" si="59"/>
        <v>CL.IC.RT.160205.01</v>
      </c>
    </row>
    <row r="475" spans="1:19" ht="15">
      <c r="A475" t="s">
        <v>8713</v>
      </c>
      <c r="C475" s="2" t="s">
        <v>5740</v>
      </c>
      <c r="E475" s="2" t="s">
        <v>923</v>
      </c>
      <c r="F475" t="s">
        <v>9325</v>
      </c>
      <c r="G475" t="s">
        <v>9337</v>
      </c>
      <c r="H475" s="22" t="s">
        <v>1406</v>
      </c>
      <c r="I475" t="s">
        <v>9338</v>
      </c>
      <c r="J475" s="11" t="str">
        <f t="shared" si="56"/>
        <v>IC.RT.160206</v>
      </c>
      <c r="K475" s="2" t="s">
        <v>1192</v>
      </c>
      <c r="L475" t="str">
        <f t="shared" si="60"/>
        <v xml:space="preserve">     14 Hertz</v>
      </c>
      <c r="M475" s="12" t="str">
        <f t="shared" si="57"/>
        <v>PI.IC.RT.160206.01</v>
      </c>
      <c r="N475" s="12"/>
      <c r="O475" s="12" t="str">
        <f t="shared" si="58"/>
        <v>PH.IC.RT.160206.01</v>
      </c>
      <c r="Q475" s="12" t="str">
        <f t="shared" si="59"/>
        <v>CL.IC.RT.160206.01</v>
      </c>
    </row>
    <row r="476" spans="1:19" ht="15">
      <c r="A476" t="s">
        <v>8713</v>
      </c>
      <c r="C476" s="2" t="s">
        <v>5740</v>
      </c>
      <c r="E476" s="2" t="s">
        <v>923</v>
      </c>
      <c r="F476" t="s">
        <v>9325</v>
      </c>
      <c r="G476" t="s">
        <v>9339</v>
      </c>
      <c r="H476" s="22" t="s">
        <v>1419</v>
      </c>
      <c r="I476" t="s">
        <v>9340</v>
      </c>
      <c r="J476" s="11" t="str">
        <f t="shared" si="56"/>
        <v>IC.RT.160207</v>
      </c>
      <c r="K476" s="2" t="s">
        <v>1192</v>
      </c>
      <c r="L476" t="str">
        <f t="shared" si="60"/>
        <v xml:space="preserve">     15 Hz</v>
      </c>
      <c r="M476" s="12" t="str">
        <f t="shared" si="57"/>
        <v>PI.IC.RT.160207.01</v>
      </c>
      <c r="N476" s="12"/>
      <c r="O476" s="12" t="str">
        <f t="shared" si="58"/>
        <v>PH.IC.RT.160207.01</v>
      </c>
      <c r="Q476" s="12" t="str">
        <f t="shared" si="59"/>
        <v>CL.IC.RT.160207.01</v>
      </c>
    </row>
    <row r="477" spans="1:19" ht="15">
      <c r="A477" t="s">
        <v>8713</v>
      </c>
      <c r="C477" s="2" t="s">
        <v>5740</v>
      </c>
      <c r="E477" s="2" t="s">
        <v>923</v>
      </c>
      <c r="F477" t="s">
        <v>9325</v>
      </c>
      <c r="G477" t="s">
        <v>9341</v>
      </c>
      <c r="H477" s="22" t="s">
        <v>1550</v>
      </c>
      <c r="I477" t="s">
        <v>9342</v>
      </c>
      <c r="J477" s="11" t="str">
        <f t="shared" si="56"/>
        <v>IC.RT.160208</v>
      </c>
      <c r="K477" s="2" t="s">
        <v>1192</v>
      </c>
      <c r="L477" t="str">
        <f t="shared" si="60"/>
        <v xml:space="preserve">     16 Hz</v>
      </c>
      <c r="M477" s="12" t="str">
        <f t="shared" si="57"/>
        <v>PI.IC.RT.160208.01</v>
      </c>
      <c r="N477" s="12"/>
      <c r="O477" s="12" t="str">
        <f t="shared" si="58"/>
        <v>PH.IC.RT.160208.01</v>
      </c>
      <c r="Q477" s="12" t="str">
        <f t="shared" si="59"/>
        <v>CL.IC.RT.160208.01</v>
      </c>
    </row>
    <row r="478" spans="1:19" ht="15">
      <c r="A478" t="s">
        <v>8713</v>
      </c>
      <c r="C478" s="2" t="s">
        <v>5740</v>
      </c>
      <c r="E478" s="2" t="s">
        <v>923</v>
      </c>
      <c r="F478" t="s">
        <v>9325</v>
      </c>
      <c r="G478" t="s">
        <v>9343</v>
      </c>
      <c r="H478" s="22" t="s">
        <v>1551</v>
      </c>
      <c r="I478" t="s">
        <v>9344</v>
      </c>
      <c r="J478" s="11" t="str">
        <f t="shared" si="56"/>
        <v>IC.RT.160209</v>
      </c>
      <c r="K478" s="2" t="s">
        <v>1192</v>
      </c>
      <c r="L478" t="str">
        <f t="shared" si="60"/>
        <v xml:space="preserve">     17 Hertz</v>
      </c>
      <c r="M478" s="12" t="str">
        <f t="shared" si="57"/>
        <v>PI.IC.RT.160209.01</v>
      </c>
      <c r="N478" s="12"/>
      <c r="O478" s="12" t="str">
        <f t="shared" si="58"/>
        <v>PH.IC.RT.160209.01</v>
      </c>
      <c r="Q478" s="12" t="str">
        <f t="shared" si="59"/>
        <v>CL.IC.RT.160209.01</v>
      </c>
    </row>
    <row r="479" spans="1:19" ht="15">
      <c r="A479" t="s">
        <v>8713</v>
      </c>
      <c r="C479" s="2" t="s">
        <v>5740</v>
      </c>
      <c r="E479" s="2" t="s">
        <v>923</v>
      </c>
      <c r="F479" t="s">
        <v>9325</v>
      </c>
      <c r="G479" t="s">
        <v>9345</v>
      </c>
      <c r="H479" s="22" t="s">
        <v>1571</v>
      </c>
      <c r="I479" t="s">
        <v>9346</v>
      </c>
      <c r="J479" s="11" t="str">
        <f t="shared" si="56"/>
        <v>IC.RT.160210</v>
      </c>
      <c r="K479" s="2" t="s">
        <v>1192</v>
      </c>
      <c r="L479" t="str">
        <f t="shared" si="60"/>
        <v xml:space="preserve">     18 Hertz</v>
      </c>
      <c r="M479" s="12" t="str">
        <f t="shared" si="57"/>
        <v>PI.IC.RT.160210.01</v>
      </c>
      <c r="N479" s="12"/>
      <c r="O479" s="12" t="str">
        <f t="shared" si="58"/>
        <v>PH.IC.RT.160210.01</v>
      </c>
      <c r="Q479" s="12" t="str">
        <f t="shared" si="59"/>
        <v>CL.IC.RT.160210.01</v>
      </c>
    </row>
    <row r="480" spans="1:19" ht="15">
      <c r="A480" t="s">
        <v>8713</v>
      </c>
      <c r="C480" s="2" t="s">
        <v>5740</v>
      </c>
      <c r="E480" s="2" t="s">
        <v>923</v>
      </c>
      <c r="F480" t="s">
        <v>9325</v>
      </c>
      <c r="G480" t="s">
        <v>9347</v>
      </c>
      <c r="H480" s="22" t="s">
        <v>1298</v>
      </c>
      <c r="I480" t="s">
        <v>9348</v>
      </c>
      <c r="J480" s="11" t="str">
        <f t="shared" si="56"/>
        <v>IC.RT.160211</v>
      </c>
      <c r="K480" s="2" t="s">
        <v>1192</v>
      </c>
      <c r="L480" t="str">
        <f t="shared" si="60"/>
        <v xml:space="preserve">     19 Hertz</v>
      </c>
      <c r="M480" s="12" t="str">
        <f t="shared" si="57"/>
        <v>PI.IC.RT.160211.01</v>
      </c>
      <c r="N480" s="12"/>
      <c r="O480" s="12" t="str">
        <f t="shared" si="58"/>
        <v>PH.IC.RT.160211.01</v>
      </c>
      <c r="Q480" s="12" t="str">
        <f t="shared" si="59"/>
        <v>CL.IC.RT.160211.01</v>
      </c>
    </row>
    <row r="481" spans="1:17" ht="15">
      <c r="A481" t="s">
        <v>8713</v>
      </c>
      <c r="C481" s="2" t="s">
        <v>5740</v>
      </c>
      <c r="E481" s="2" t="s">
        <v>923</v>
      </c>
      <c r="F481" t="s">
        <v>9325</v>
      </c>
      <c r="G481" t="s">
        <v>9349</v>
      </c>
      <c r="H481" s="22" t="s">
        <v>1299</v>
      </c>
      <c r="I481" t="s">
        <v>9350</v>
      </c>
      <c r="J481" s="11" t="str">
        <f t="shared" si="56"/>
        <v>IC.RT.160212</v>
      </c>
      <c r="K481" s="2" t="s">
        <v>1192</v>
      </c>
      <c r="L481" t="str">
        <f t="shared" si="60"/>
        <v xml:space="preserve">     20 Hertz</v>
      </c>
      <c r="M481" s="12" t="str">
        <f t="shared" si="57"/>
        <v>PI.IC.RT.160212.01</v>
      </c>
      <c r="N481" s="12"/>
      <c r="O481" s="12" t="str">
        <f t="shared" si="58"/>
        <v>PH.IC.RT.160212.01</v>
      </c>
      <c r="Q481" s="12" t="str">
        <f t="shared" si="59"/>
        <v>CL.IC.RT.160212.01</v>
      </c>
    </row>
    <row r="482" spans="1:17" ht="15">
      <c r="A482" t="s">
        <v>8713</v>
      </c>
      <c r="C482" s="2" t="s">
        <v>5740</v>
      </c>
      <c r="D482" t="s">
        <v>9351</v>
      </c>
      <c r="E482" s="2" t="s">
        <v>1202</v>
      </c>
      <c r="F482" t="s">
        <v>9325</v>
      </c>
      <c r="G482" t="s">
        <v>9095</v>
      </c>
      <c r="H482" s="22" t="s">
        <v>1396</v>
      </c>
      <c r="I482" t="s">
        <v>9096</v>
      </c>
      <c r="J482" s="11" t="str">
        <f t="shared" si="56"/>
        <v>IC.RT.160301</v>
      </c>
      <c r="K482" s="2" t="s">
        <v>1192</v>
      </c>
      <c r="L482" t="str">
        <f t="shared" si="60"/>
        <v xml:space="preserve">     Head of bed elevated</v>
      </c>
      <c r="M482" s="12" t="str">
        <f t="shared" si="57"/>
        <v>PI.IC.RT.160301.01</v>
      </c>
      <c r="N482" s="12"/>
      <c r="O482" s="12" t="str">
        <f t="shared" si="58"/>
        <v>PH.IC.RT.160301.01</v>
      </c>
      <c r="Q482" s="12" t="str">
        <f t="shared" si="59"/>
        <v>CL.IC.RT.160301.01</v>
      </c>
    </row>
    <row r="483" spans="1:17" ht="15">
      <c r="A483" t="s">
        <v>8713</v>
      </c>
      <c r="C483" s="2" t="s">
        <v>5740</v>
      </c>
      <c r="E483" s="2" t="s">
        <v>1202</v>
      </c>
      <c r="F483" t="s">
        <v>9325</v>
      </c>
      <c r="G483" t="s">
        <v>8941</v>
      </c>
      <c r="H483" s="22" t="s">
        <v>1398</v>
      </c>
      <c r="I483" t="s">
        <v>8684</v>
      </c>
      <c r="J483" s="11" t="str">
        <f t="shared" si="56"/>
        <v>IC.RT.160302</v>
      </c>
      <c r="K483" s="2" t="s">
        <v>1192</v>
      </c>
      <c r="L483" t="str">
        <f t="shared" si="60"/>
        <v xml:space="preserve">     Head of bed flat</v>
      </c>
      <c r="M483" s="12" t="str">
        <f t="shared" si="57"/>
        <v>PI.IC.RT.160302.01</v>
      </c>
      <c r="N483" s="12"/>
      <c r="O483" s="12" t="str">
        <f t="shared" si="58"/>
        <v>PH.IC.RT.160302.01</v>
      </c>
      <c r="Q483" s="12" t="str">
        <f t="shared" si="59"/>
        <v>CL.IC.RT.160302.01</v>
      </c>
    </row>
    <row r="484" spans="1:17" ht="15">
      <c r="A484" t="s">
        <v>8713</v>
      </c>
      <c r="C484" s="2" t="s">
        <v>5740</v>
      </c>
      <c r="E484" s="2" t="s">
        <v>1202</v>
      </c>
      <c r="F484" t="s">
        <v>9325</v>
      </c>
      <c r="G484" t="s">
        <v>8942</v>
      </c>
      <c r="H484" s="22" t="s">
        <v>1400</v>
      </c>
      <c r="I484" t="s">
        <v>8943</v>
      </c>
      <c r="J484" s="11" t="str">
        <f t="shared" si="56"/>
        <v>IC.RT.160303</v>
      </c>
      <c r="K484" s="2" t="s">
        <v>1192</v>
      </c>
      <c r="L484" t="str">
        <f t="shared" si="60"/>
        <v xml:space="preserve">     Partial trendelenburg</v>
      </c>
      <c r="M484" s="12" t="str">
        <f t="shared" si="57"/>
        <v>PI.IC.RT.160303.01</v>
      </c>
      <c r="N484" s="12"/>
      <c r="O484" s="12" t="str">
        <f t="shared" si="58"/>
        <v>PH.IC.RT.160303.01</v>
      </c>
      <c r="Q484" s="12" t="str">
        <f t="shared" si="59"/>
        <v>CL.IC.RT.160303.01</v>
      </c>
    </row>
    <row r="485" spans="1:17" ht="15">
      <c r="A485" t="s">
        <v>8713</v>
      </c>
      <c r="C485" s="2" t="s">
        <v>5740</v>
      </c>
      <c r="E485" s="2" t="s">
        <v>1202</v>
      </c>
      <c r="F485" t="s">
        <v>9325</v>
      </c>
      <c r="G485" t="s">
        <v>8944</v>
      </c>
      <c r="H485" s="22" t="s">
        <v>1402</v>
      </c>
      <c r="I485" t="s">
        <v>8945</v>
      </c>
      <c r="J485" s="11" t="str">
        <f t="shared" si="56"/>
        <v>IC.RT.160304</v>
      </c>
      <c r="K485" s="2" t="s">
        <v>1192</v>
      </c>
      <c r="L485" t="str">
        <f t="shared" si="60"/>
        <v xml:space="preserve">     Full trendelenburg</v>
      </c>
      <c r="M485" s="12" t="str">
        <f t="shared" si="57"/>
        <v>PI.IC.RT.160304.01</v>
      </c>
      <c r="N485" s="12"/>
      <c r="O485" s="12" t="str">
        <f t="shared" si="58"/>
        <v>PH.IC.RT.160304.01</v>
      </c>
      <c r="Q485" s="12" t="str">
        <f t="shared" si="59"/>
        <v>CL.IC.RT.160304.01</v>
      </c>
    </row>
    <row r="486" spans="1:17" ht="15">
      <c r="A486" t="s">
        <v>8713</v>
      </c>
      <c r="C486" s="2" t="s">
        <v>5740</v>
      </c>
      <c r="E486" s="2" t="s">
        <v>1202</v>
      </c>
      <c r="F486" t="s">
        <v>9325</v>
      </c>
      <c r="G486" t="s">
        <v>1523</v>
      </c>
      <c r="H486" s="22" t="s">
        <v>1404</v>
      </c>
      <c r="I486" t="s">
        <v>930</v>
      </c>
      <c r="J486" s="11" t="str">
        <f t="shared" si="56"/>
        <v>IC.RT.160305</v>
      </c>
      <c r="K486" s="2" t="s">
        <v>1192</v>
      </c>
      <c r="L486" t="str">
        <f t="shared" si="60"/>
        <v xml:space="preserve">     Other:  specify</v>
      </c>
      <c r="M486" s="12" t="str">
        <f t="shared" si="57"/>
        <v>PI.IC.RT.160305.01</v>
      </c>
      <c r="N486" s="12"/>
      <c r="O486" s="12" t="str">
        <f t="shared" si="58"/>
        <v>PH.IC.RT.160305.01</v>
      </c>
      <c r="Q486" s="12" t="str">
        <f t="shared" si="59"/>
        <v>CL.IC.RT.160305.01</v>
      </c>
    </row>
    <row r="487" spans="1:17" ht="15">
      <c r="A487" t="s">
        <v>8713</v>
      </c>
      <c r="C487" s="2" t="s">
        <v>5740</v>
      </c>
      <c r="D487" t="s">
        <v>9151</v>
      </c>
      <c r="E487" s="2" t="s">
        <v>7070</v>
      </c>
      <c r="F487" t="s">
        <v>9325</v>
      </c>
      <c r="G487" t="s">
        <v>9174</v>
      </c>
      <c r="H487" s="22" t="s">
        <v>1396</v>
      </c>
      <c r="I487" t="s">
        <v>9175</v>
      </c>
      <c r="J487" s="11" t="str">
        <f t="shared" si="56"/>
        <v>IC.RT.160401</v>
      </c>
      <c r="K487" s="2" t="s">
        <v>1192</v>
      </c>
      <c r="L487" t="str">
        <f t="shared" si="60"/>
        <v xml:space="preserve">     5 minutes</v>
      </c>
      <c r="M487" s="12" t="str">
        <f t="shared" si="57"/>
        <v>PI.IC.RT.160401.01</v>
      </c>
      <c r="N487" s="12"/>
      <c r="O487" s="12" t="str">
        <f t="shared" si="58"/>
        <v>PH.IC.RT.160401.01</v>
      </c>
      <c r="Q487" s="12" t="str">
        <f t="shared" si="59"/>
        <v>CL.IC.RT.160401.01</v>
      </c>
    </row>
    <row r="488" spans="1:17" ht="15">
      <c r="A488" t="s">
        <v>8713</v>
      </c>
      <c r="C488" s="2" t="s">
        <v>5740</v>
      </c>
      <c r="E488" s="2" t="s">
        <v>7070</v>
      </c>
      <c r="F488" t="s">
        <v>9325</v>
      </c>
      <c r="G488" t="s">
        <v>9176</v>
      </c>
      <c r="H488" s="22" t="s">
        <v>1398</v>
      </c>
      <c r="I488" t="s">
        <v>9177</v>
      </c>
      <c r="J488" s="11" t="str">
        <f t="shared" si="56"/>
        <v>IC.RT.160402</v>
      </c>
      <c r="K488" s="2" t="s">
        <v>1192</v>
      </c>
      <c r="L488" t="str">
        <f t="shared" si="60"/>
        <v xml:space="preserve">     10 minutes</v>
      </c>
      <c r="M488" s="12" t="str">
        <f t="shared" si="57"/>
        <v>PI.IC.RT.160402.01</v>
      </c>
      <c r="N488" s="12"/>
      <c r="O488" s="12" t="str">
        <f t="shared" si="58"/>
        <v>PH.IC.RT.160402.01</v>
      </c>
      <c r="Q488" s="12" t="str">
        <f t="shared" si="59"/>
        <v>CL.IC.RT.160402.01</v>
      </c>
    </row>
    <row r="489" spans="1:17" ht="15">
      <c r="A489" t="s">
        <v>8713</v>
      </c>
      <c r="C489" s="2" t="s">
        <v>5740</v>
      </c>
      <c r="E489" s="2" t="s">
        <v>7070</v>
      </c>
      <c r="F489" t="s">
        <v>9325</v>
      </c>
      <c r="G489" t="s">
        <v>9178</v>
      </c>
      <c r="H489" s="22" t="s">
        <v>1400</v>
      </c>
      <c r="I489" t="s">
        <v>9179</v>
      </c>
      <c r="J489" s="11" t="str">
        <f t="shared" si="56"/>
        <v>IC.RT.160403</v>
      </c>
      <c r="K489" s="2" t="s">
        <v>1192</v>
      </c>
      <c r="L489" t="str">
        <f t="shared" si="60"/>
        <v xml:space="preserve">     15 minutes</v>
      </c>
      <c r="M489" s="12" t="str">
        <f t="shared" si="57"/>
        <v>PI.IC.RT.160403.01</v>
      </c>
      <c r="N489" s="12"/>
      <c r="O489" s="12" t="str">
        <f t="shared" si="58"/>
        <v>PH.IC.RT.160403.01</v>
      </c>
      <c r="Q489" s="12" t="str">
        <f t="shared" si="59"/>
        <v>CL.IC.RT.160403.01</v>
      </c>
    </row>
    <row r="490" spans="1:17" ht="15">
      <c r="A490" t="s">
        <v>8713</v>
      </c>
      <c r="C490" s="2" t="s">
        <v>5740</v>
      </c>
      <c r="E490" s="2" t="s">
        <v>7070</v>
      </c>
      <c r="F490" t="s">
        <v>9325</v>
      </c>
      <c r="G490" t="s">
        <v>9180</v>
      </c>
      <c r="H490" s="22" t="s">
        <v>1402</v>
      </c>
      <c r="I490" t="s">
        <v>9181</v>
      </c>
      <c r="J490" s="11" t="str">
        <f t="shared" si="56"/>
        <v>IC.RT.160404</v>
      </c>
      <c r="K490" s="2" t="s">
        <v>1192</v>
      </c>
      <c r="L490" t="str">
        <f t="shared" si="60"/>
        <v xml:space="preserve">     20 minutes</v>
      </c>
      <c r="M490" s="12" t="str">
        <f t="shared" si="57"/>
        <v>PI.IC.RT.160404.01</v>
      </c>
      <c r="N490" s="12"/>
      <c r="O490" s="12" t="str">
        <f t="shared" si="58"/>
        <v>PH.IC.RT.160404.01</v>
      </c>
      <c r="Q490" s="12" t="str">
        <f t="shared" si="59"/>
        <v>CL.IC.RT.160404.01</v>
      </c>
    </row>
    <row r="491" spans="1:17" ht="15">
      <c r="A491" t="s">
        <v>8713</v>
      </c>
      <c r="C491" s="2" t="s">
        <v>5740</v>
      </c>
      <c r="E491" s="2" t="s">
        <v>7070</v>
      </c>
      <c r="F491" t="s">
        <v>9325</v>
      </c>
      <c r="G491" t="s">
        <v>9158</v>
      </c>
      <c r="H491" s="22" t="s">
        <v>1404</v>
      </c>
      <c r="I491" t="s">
        <v>9182</v>
      </c>
      <c r="J491" s="11" t="str">
        <f t="shared" si="56"/>
        <v>IC.RT.160405</v>
      </c>
      <c r="K491" s="2" t="s">
        <v>1192</v>
      </c>
      <c r="L491" t="str">
        <f t="shared" si="60"/>
        <v xml:space="preserve">     Minutes specify</v>
      </c>
      <c r="M491" s="12" t="str">
        <f t="shared" si="57"/>
        <v>PI.IC.RT.160405.01</v>
      </c>
      <c r="N491" s="12"/>
      <c r="O491" s="12" t="str">
        <f t="shared" si="58"/>
        <v>PH.IC.RT.160405.01</v>
      </c>
      <c r="Q491" s="12" t="str">
        <f t="shared" si="59"/>
        <v>CL.IC.RT.160405.01</v>
      </c>
    </row>
    <row r="492" spans="1:17" ht="15">
      <c r="A492" t="s">
        <v>8713</v>
      </c>
      <c r="B492" t="s">
        <v>9183</v>
      </c>
      <c r="C492" s="2" t="s">
        <v>1138</v>
      </c>
      <c r="D492" t="s">
        <v>9597</v>
      </c>
      <c r="E492" s="2" t="s">
        <v>11324</v>
      </c>
      <c r="F492" t="s">
        <v>9426</v>
      </c>
      <c r="G492" t="s">
        <v>2686</v>
      </c>
      <c r="H492" s="22" t="s">
        <v>1396</v>
      </c>
      <c r="I492" t="s">
        <v>2687</v>
      </c>
      <c r="J492" s="11" t="str">
        <f t="shared" si="56"/>
        <v>IC.RT.170101</v>
      </c>
      <c r="K492" s="2" t="s">
        <v>1192</v>
      </c>
      <c r="L492" t="str">
        <f t="shared" si="60"/>
        <v xml:space="preserve">     Within normal limits</v>
      </c>
      <c r="M492" s="12" t="str">
        <f t="shared" si="57"/>
        <v>PI.IC.RT.170101.01</v>
      </c>
      <c r="N492" s="12"/>
      <c r="O492" s="12" t="str">
        <f t="shared" si="58"/>
        <v>PH.IC.RT.170101.01</v>
      </c>
      <c r="Q492" s="12" t="str">
        <f t="shared" si="59"/>
        <v>CL.IC.RT.170101.01</v>
      </c>
    </row>
    <row r="493" spans="1:17" ht="15">
      <c r="A493" t="s">
        <v>8713</v>
      </c>
      <c r="C493" s="2" t="s">
        <v>1138</v>
      </c>
      <c r="E493" s="2" t="s">
        <v>1192</v>
      </c>
      <c r="F493" t="s">
        <v>9426</v>
      </c>
      <c r="G493" t="s">
        <v>1530</v>
      </c>
      <c r="H493" s="22" t="s">
        <v>1398</v>
      </c>
      <c r="I493" t="s">
        <v>1531</v>
      </c>
      <c r="J493" s="11" t="str">
        <f t="shared" si="56"/>
        <v>IC.RT.170102</v>
      </c>
      <c r="K493" s="2" t="s">
        <v>1192</v>
      </c>
      <c r="L493" t="str">
        <f t="shared" si="60"/>
        <v xml:space="preserve">     Erythema</v>
      </c>
      <c r="M493" s="12" t="str">
        <f t="shared" si="57"/>
        <v>PI.IC.RT.170102.01</v>
      </c>
      <c r="N493" s="12"/>
      <c r="O493" s="12" t="str">
        <f t="shared" si="58"/>
        <v>PH.IC.RT.170102.01</v>
      </c>
      <c r="Q493" s="12" t="str">
        <f t="shared" si="59"/>
        <v>CL.IC.RT.170102.01</v>
      </c>
    </row>
    <row r="494" spans="1:17" ht="15">
      <c r="A494" t="s">
        <v>8713</v>
      </c>
      <c r="C494" s="2" t="s">
        <v>1138</v>
      </c>
      <c r="E494" s="2" t="s">
        <v>1192</v>
      </c>
      <c r="F494" t="s">
        <v>9426</v>
      </c>
      <c r="G494" t="s">
        <v>1540</v>
      </c>
      <c r="H494" s="22" t="s">
        <v>1400</v>
      </c>
      <c r="I494" t="s">
        <v>1541</v>
      </c>
      <c r="J494" s="11" t="str">
        <f t="shared" si="56"/>
        <v>IC.RT.170103</v>
      </c>
      <c r="K494" s="2" t="s">
        <v>1192</v>
      </c>
      <c r="L494" t="str">
        <f t="shared" si="60"/>
        <v xml:space="preserve">     Swelling</v>
      </c>
      <c r="M494" s="12" t="str">
        <f t="shared" si="57"/>
        <v>PI.IC.RT.170103.01</v>
      </c>
      <c r="N494" s="12"/>
      <c r="O494" s="12" t="str">
        <f t="shared" si="58"/>
        <v>PH.IC.RT.170103.01</v>
      </c>
      <c r="Q494" s="12" t="str">
        <f t="shared" si="59"/>
        <v>CL.IC.RT.170103.01</v>
      </c>
    </row>
    <row r="495" spans="1:17" ht="15">
      <c r="A495" t="s">
        <v>8713</v>
      </c>
      <c r="C495" s="2" t="s">
        <v>1138</v>
      </c>
      <c r="E495" s="2" t="s">
        <v>1192</v>
      </c>
      <c r="F495" t="s">
        <v>9426</v>
      </c>
      <c r="G495" t="s">
        <v>8702</v>
      </c>
      <c r="H495" s="22" t="s">
        <v>1402</v>
      </c>
      <c r="I495" t="s">
        <v>8703</v>
      </c>
      <c r="J495" s="11" t="str">
        <f t="shared" si="56"/>
        <v>IC.RT.170104</v>
      </c>
      <c r="K495" s="2" t="s">
        <v>1192</v>
      </c>
      <c r="L495" t="str">
        <f t="shared" si="60"/>
        <v xml:space="preserve">     Skin breakdown</v>
      </c>
      <c r="M495" s="12" t="str">
        <f t="shared" si="57"/>
        <v>PI.IC.RT.170104.01</v>
      </c>
      <c r="N495" s="12"/>
      <c r="O495" s="12" t="str">
        <f t="shared" si="58"/>
        <v>PH.IC.RT.170104.01</v>
      </c>
      <c r="Q495" s="12" t="str">
        <f t="shared" si="59"/>
        <v>CL.IC.RT.170104.01</v>
      </c>
    </row>
    <row r="496" spans="1:17" ht="15">
      <c r="A496" t="s">
        <v>8713</v>
      </c>
      <c r="C496" s="2" t="s">
        <v>1138</v>
      </c>
      <c r="E496" s="2" t="s">
        <v>1192</v>
      </c>
      <c r="F496" t="s">
        <v>9426</v>
      </c>
      <c r="G496" t="s">
        <v>8704</v>
      </c>
      <c r="H496" s="22" t="s">
        <v>1404</v>
      </c>
      <c r="I496" t="s">
        <v>8705</v>
      </c>
      <c r="J496" s="11" t="str">
        <f t="shared" si="56"/>
        <v>IC.RT.170105</v>
      </c>
      <c r="K496" s="2" t="s">
        <v>1192</v>
      </c>
      <c r="L496" t="str">
        <f t="shared" si="60"/>
        <v xml:space="preserve">     Necrosis</v>
      </c>
      <c r="M496" s="12" t="str">
        <f t="shared" si="57"/>
        <v>PI.IC.RT.170105.01</v>
      </c>
      <c r="N496" s="12"/>
      <c r="O496" s="12" t="str">
        <f t="shared" si="58"/>
        <v>PH.IC.RT.170105.01</v>
      </c>
      <c r="Q496" s="12" t="str">
        <f t="shared" si="59"/>
        <v>CL.IC.RT.170105.01</v>
      </c>
    </row>
    <row r="497" spans="1:19" ht="15">
      <c r="A497" t="s">
        <v>8713</v>
      </c>
      <c r="C497" s="2" t="s">
        <v>1138</v>
      </c>
      <c r="D497" t="s">
        <v>5315</v>
      </c>
      <c r="E497" s="2" t="s">
        <v>923</v>
      </c>
      <c r="F497" t="s">
        <v>9426</v>
      </c>
      <c r="G497" t="s">
        <v>8706</v>
      </c>
      <c r="H497" s="22" t="s">
        <v>1396</v>
      </c>
      <c r="I497" t="s">
        <v>1825</v>
      </c>
      <c r="J497" s="11" t="str">
        <f t="shared" si="56"/>
        <v>IC.RT.170201</v>
      </c>
      <c r="K497" s="2" t="s">
        <v>1192</v>
      </c>
      <c r="L497" t="str">
        <f t="shared" si="60"/>
        <v xml:space="preserve">     Dressing gauze</v>
      </c>
      <c r="M497" s="12" t="str">
        <f t="shared" si="57"/>
        <v>PI.IC.RT.170201.01</v>
      </c>
      <c r="N497" s="12"/>
      <c r="O497" s="12" t="str">
        <f t="shared" si="58"/>
        <v>PH.IC.RT.170201.01</v>
      </c>
      <c r="Q497" s="12" t="str">
        <f t="shared" si="59"/>
        <v>CL.IC.RT.170201.01</v>
      </c>
    </row>
    <row r="498" spans="1:19" ht="15">
      <c r="A498" t="s">
        <v>8713</v>
      </c>
      <c r="C498" s="2" t="s">
        <v>1138</v>
      </c>
      <c r="E498" s="2" t="s">
        <v>923</v>
      </c>
      <c r="F498" t="s">
        <v>9426</v>
      </c>
      <c r="G498" t="s">
        <v>8562</v>
      </c>
      <c r="H498" s="22" t="s">
        <v>1398</v>
      </c>
      <c r="I498" t="s">
        <v>9427</v>
      </c>
      <c r="J498" s="11" t="str">
        <f t="shared" si="56"/>
        <v>IC.RT.170202</v>
      </c>
      <c r="K498" s="2" t="s">
        <v>1192</v>
      </c>
      <c r="L498" t="str">
        <f t="shared" si="60"/>
        <v xml:space="preserve">     Dressing fenestrated 4x4</v>
      </c>
      <c r="M498" s="12" t="str">
        <f t="shared" si="57"/>
        <v>PI.IC.RT.170202.01</v>
      </c>
      <c r="N498" s="12"/>
      <c r="O498" s="12" t="str">
        <f t="shared" si="58"/>
        <v>PH.IC.RT.170202.01</v>
      </c>
      <c r="Q498" s="12" t="str">
        <f t="shared" si="59"/>
        <v>CL.IC.RT.170202.01</v>
      </c>
    </row>
    <row r="499" spans="1:19" ht="15">
      <c r="A499" t="s">
        <v>8713</v>
      </c>
      <c r="C499" s="2" t="s">
        <v>1138</v>
      </c>
      <c r="E499" s="2" t="s">
        <v>923</v>
      </c>
      <c r="F499" t="s">
        <v>9426</v>
      </c>
      <c r="G499" t="s">
        <v>8564</v>
      </c>
      <c r="H499" s="22" t="s">
        <v>1400</v>
      </c>
      <c r="I499" t="s">
        <v>1001</v>
      </c>
      <c r="J499" s="11" t="str">
        <f t="shared" si="56"/>
        <v>IC.RT.170203</v>
      </c>
      <c r="K499" s="2" t="s">
        <v>1192</v>
      </c>
      <c r="L499" t="str">
        <f t="shared" si="60"/>
        <v xml:space="preserve">     Dressing none</v>
      </c>
      <c r="M499" s="12" t="str">
        <f t="shared" si="57"/>
        <v>PI.IC.RT.170203.01</v>
      </c>
      <c r="N499" s="12"/>
      <c r="O499" s="12" t="str">
        <f t="shared" si="58"/>
        <v>PH.IC.RT.170203.01</v>
      </c>
      <c r="Q499" s="12" t="str">
        <f t="shared" si="59"/>
        <v>CL.IC.RT.170203.01</v>
      </c>
    </row>
    <row r="500" spans="1:19" ht="15">
      <c r="A500" t="s">
        <v>8713</v>
      </c>
      <c r="C500" s="2" t="s">
        <v>1138</v>
      </c>
      <c r="E500" s="2" t="s">
        <v>923</v>
      </c>
      <c r="F500" t="s">
        <v>9426</v>
      </c>
      <c r="G500" t="s">
        <v>8565</v>
      </c>
      <c r="H500" s="22" t="s">
        <v>1402</v>
      </c>
      <c r="I500" t="s">
        <v>1780</v>
      </c>
      <c r="J500" s="11" t="str">
        <f t="shared" si="56"/>
        <v>IC.RT.170204</v>
      </c>
      <c r="K500" s="2" t="s">
        <v>1192</v>
      </c>
      <c r="L500" t="str">
        <f t="shared" si="60"/>
        <v xml:space="preserve">     Dressing changed: date</v>
      </c>
      <c r="M500" s="12" t="str">
        <f t="shared" si="57"/>
        <v>PI.IC.RT.170204.01</v>
      </c>
      <c r="N500" s="12"/>
      <c r="O500" s="12" t="str">
        <f t="shared" si="58"/>
        <v>PH.IC.RT.170204.01</v>
      </c>
      <c r="Q500" s="12" t="str">
        <f t="shared" si="59"/>
        <v>CL.IC.RT.170204.01</v>
      </c>
    </row>
    <row r="501" spans="1:19" ht="15">
      <c r="A501" t="s">
        <v>8713</v>
      </c>
      <c r="C501" s="2" t="s">
        <v>1138</v>
      </c>
      <c r="E501" s="2" t="s">
        <v>923</v>
      </c>
      <c r="F501" t="s">
        <v>9426</v>
      </c>
      <c r="G501" t="s">
        <v>9428</v>
      </c>
      <c r="H501" s="22" t="s">
        <v>7071</v>
      </c>
      <c r="I501" t="s">
        <v>9429</v>
      </c>
      <c r="J501" s="11" t="str">
        <f t="shared" si="56"/>
        <v>IC.RT.170205</v>
      </c>
      <c r="K501" s="2" t="s">
        <v>1192</v>
      </c>
      <c r="L501" t="str">
        <f t="shared" si="60"/>
        <v>Dressing Polymembrane</v>
      </c>
      <c r="M501" s="12" t="str">
        <f t="shared" si="57"/>
        <v>PI.IC.RT.170205.01</v>
      </c>
      <c r="N501" s="12"/>
      <c r="O501" s="12" t="str">
        <f t="shared" si="58"/>
        <v>PH.IC.RT.170205.01</v>
      </c>
      <c r="Q501" s="12" t="str">
        <f t="shared" si="59"/>
        <v>CL.IC.RT.170205.01</v>
      </c>
      <c r="R501" t="s">
        <v>1141</v>
      </c>
      <c r="S501">
        <v>112</v>
      </c>
    </row>
    <row r="502" spans="1:19" ht="15">
      <c r="A502" t="s">
        <v>8713</v>
      </c>
      <c r="C502" s="2" t="s">
        <v>1138</v>
      </c>
      <c r="D502" t="s">
        <v>8211</v>
      </c>
      <c r="E502" s="2" t="s">
        <v>9640</v>
      </c>
      <c r="F502" t="s">
        <v>9426</v>
      </c>
      <c r="G502" t="s">
        <v>2</v>
      </c>
      <c r="H502" s="22" t="s">
        <v>1396</v>
      </c>
      <c r="I502" t="s">
        <v>2590</v>
      </c>
      <c r="J502" s="11" t="str">
        <f t="shared" si="56"/>
        <v>IC.RT.170301</v>
      </c>
      <c r="K502" s="2" t="s">
        <v>1192</v>
      </c>
      <c r="L502" t="str">
        <f t="shared" si="60"/>
        <v xml:space="preserve">     Exudate serosanguineous</v>
      </c>
      <c r="M502" s="12" t="str">
        <f t="shared" si="57"/>
        <v>PI.IC.RT.170301.01</v>
      </c>
      <c r="N502" s="12"/>
      <c r="O502" s="12" t="str">
        <f t="shared" si="58"/>
        <v>PH.IC.RT.170301.01</v>
      </c>
      <c r="Q502" s="12" t="str">
        <f t="shared" si="59"/>
        <v>CL.IC.RT.170301.01</v>
      </c>
    </row>
    <row r="503" spans="1:19" ht="15">
      <c r="A503" t="s">
        <v>8713</v>
      </c>
      <c r="C503" s="2" t="s">
        <v>1138</v>
      </c>
      <c r="E503" s="2" t="s">
        <v>1202</v>
      </c>
      <c r="F503" t="s">
        <v>9426</v>
      </c>
      <c r="G503" t="s">
        <v>8082</v>
      </c>
      <c r="H503" s="22" t="s">
        <v>1398</v>
      </c>
      <c r="I503" t="s">
        <v>1438</v>
      </c>
      <c r="J503" s="11" t="str">
        <f t="shared" si="56"/>
        <v>IC.RT.170302</v>
      </c>
      <c r="K503" s="2" t="s">
        <v>1192</v>
      </c>
      <c r="L503" t="str">
        <f t="shared" si="60"/>
        <v xml:space="preserve">     Exudate bloody</v>
      </c>
      <c r="M503" s="12" t="str">
        <f t="shared" si="57"/>
        <v>PI.IC.RT.170302.01</v>
      </c>
      <c r="N503" s="12"/>
      <c r="O503" s="12" t="str">
        <f t="shared" si="58"/>
        <v>PH.IC.RT.170302.01</v>
      </c>
      <c r="Q503" s="12" t="str">
        <f t="shared" si="59"/>
        <v>CL.IC.RT.170302.01</v>
      </c>
    </row>
    <row r="504" spans="1:19" ht="15">
      <c r="A504" t="s">
        <v>8713</v>
      </c>
      <c r="C504" s="2" t="s">
        <v>1138</v>
      </c>
      <c r="E504" s="2" t="s">
        <v>1202</v>
      </c>
      <c r="F504" t="s">
        <v>9426</v>
      </c>
      <c r="G504" t="s">
        <v>8083</v>
      </c>
      <c r="H504" s="22" t="s">
        <v>1400</v>
      </c>
      <c r="I504" t="s">
        <v>1637</v>
      </c>
      <c r="J504" s="11" t="str">
        <f t="shared" si="56"/>
        <v>IC.RT.170303</v>
      </c>
      <c r="K504" s="2" t="s">
        <v>1192</v>
      </c>
      <c r="L504" t="str">
        <f t="shared" si="60"/>
        <v xml:space="preserve">     Exudate serous</v>
      </c>
      <c r="M504" s="12" t="str">
        <f t="shared" si="57"/>
        <v>PI.IC.RT.170303.01</v>
      </c>
      <c r="N504" s="12"/>
      <c r="O504" s="12" t="str">
        <f t="shared" si="58"/>
        <v>PH.IC.RT.170303.01</v>
      </c>
      <c r="Q504" s="12" t="str">
        <f t="shared" si="59"/>
        <v>CL.IC.RT.170303.01</v>
      </c>
    </row>
    <row r="505" spans="1:19" ht="15">
      <c r="A505" t="s">
        <v>8713</v>
      </c>
      <c r="C505" s="2" t="s">
        <v>1138</v>
      </c>
      <c r="E505" s="2" t="s">
        <v>1202</v>
      </c>
      <c r="F505" t="s">
        <v>9426</v>
      </c>
      <c r="G505" t="s">
        <v>8084</v>
      </c>
      <c r="H505" s="22" t="s">
        <v>1402</v>
      </c>
      <c r="I505" t="s">
        <v>1643</v>
      </c>
      <c r="J505" s="11" t="str">
        <f t="shared" si="56"/>
        <v>IC.RT.170304</v>
      </c>
      <c r="K505" s="2" t="s">
        <v>1192</v>
      </c>
      <c r="L505" t="str">
        <f t="shared" si="60"/>
        <v xml:space="preserve">     Exudate purulent</v>
      </c>
      <c r="M505" s="12" t="str">
        <f t="shared" si="57"/>
        <v>PI.IC.RT.170304.01</v>
      </c>
      <c r="N505" s="12"/>
      <c r="O505" s="12" t="str">
        <f t="shared" si="58"/>
        <v>PH.IC.RT.170304.01</v>
      </c>
      <c r="Q505" s="12" t="str">
        <f t="shared" si="59"/>
        <v>CL.IC.RT.170304.01</v>
      </c>
    </row>
    <row r="506" spans="1:19" ht="15">
      <c r="A506" t="s">
        <v>8713</v>
      </c>
      <c r="C506" s="2" t="s">
        <v>1138</v>
      </c>
      <c r="E506" s="2" t="s">
        <v>1202</v>
      </c>
      <c r="F506" t="s">
        <v>9426</v>
      </c>
      <c r="G506" t="s">
        <v>8066</v>
      </c>
      <c r="H506" s="22" t="s">
        <v>1404</v>
      </c>
      <c r="I506" t="s">
        <v>8569</v>
      </c>
      <c r="J506" s="11" t="str">
        <f t="shared" si="56"/>
        <v>IC.RT.170305</v>
      </c>
      <c r="K506" s="2" t="s">
        <v>1192</v>
      </c>
      <c r="L506" t="str">
        <f t="shared" si="60"/>
        <v xml:space="preserve">     Exudate none</v>
      </c>
      <c r="M506" s="12" t="str">
        <f t="shared" si="57"/>
        <v>PI.IC.RT.170305.01</v>
      </c>
      <c r="N506" s="12"/>
      <c r="O506" s="12" t="str">
        <f t="shared" si="58"/>
        <v>PH.IC.RT.170305.01</v>
      </c>
      <c r="Q506" s="12" t="str">
        <f t="shared" si="59"/>
        <v>CL.IC.RT.170305.01</v>
      </c>
    </row>
    <row r="507" spans="1:19" ht="15">
      <c r="A507" t="s">
        <v>8713</v>
      </c>
      <c r="C507" s="2" t="s">
        <v>1138</v>
      </c>
      <c r="E507" s="2" t="s">
        <v>1202</v>
      </c>
      <c r="F507" t="s">
        <v>9426</v>
      </c>
      <c r="G507" t="s">
        <v>9430</v>
      </c>
      <c r="H507" s="22" t="s">
        <v>6888</v>
      </c>
      <c r="I507" t="s">
        <v>9430</v>
      </c>
      <c r="J507" s="11" t="str">
        <f t="shared" si="56"/>
        <v>IC.RT.170306</v>
      </c>
      <c r="K507" s="2" t="s">
        <v>1192</v>
      </c>
      <c r="L507" t="str">
        <f t="shared" si="60"/>
        <v xml:space="preserve">Clean </v>
      </c>
      <c r="M507" s="12" t="str">
        <f t="shared" si="57"/>
        <v>PI.IC.RT.170306.01</v>
      </c>
      <c r="N507" s="12"/>
      <c r="O507" s="12" t="str">
        <f t="shared" si="58"/>
        <v>PH.IC.RT.170306.01</v>
      </c>
      <c r="Q507" s="12" t="str">
        <f t="shared" si="59"/>
        <v>CL.IC.RT.170306.01</v>
      </c>
      <c r="R507" t="s">
        <v>1141</v>
      </c>
      <c r="S507">
        <v>109</v>
      </c>
    </row>
    <row r="508" spans="1:19" ht="15">
      <c r="A508" t="s">
        <v>8713</v>
      </c>
      <c r="C508" s="2" t="s">
        <v>1138</v>
      </c>
      <c r="E508" s="2" t="s">
        <v>946</v>
      </c>
      <c r="F508" t="s">
        <v>9426</v>
      </c>
      <c r="G508" t="s">
        <v>6314</v>
      </c>
      <c r="H508" s="22" t="s">
        <v>7284</v>
      </c>
      <c r="I508" t="s">
        <v>6314</v>
      </c>
      <c r="J508" s="11" t="str">
        <f t="shared" si="56"/>
        <v>IC.RT.170307</v>
      </c>
      <c r="K508" s="2" t="s">
        <v>1192</v>
      </c>
      <c r="L508" t="str">
        <f t="shared" si="60"/>
        <v>Dry</v>
      </c>
      <c r="M508" s="12" t="str">
        <f t="shared" si="57"/>
        <v>PI.IC.RT.170307.01</v>
      </c>
      <c r="N508" s="12"/>
      <c r="O508" s="12" t="str">
        <f t="shared" si="58"/>
        <v>PH.IC.RT.170307.01</v>
      </c>
      <c r="Q508" s="12" t="str">
        <f t="shared" si="59"/>
        <v>CL.IC.RT.170307.01</v>
      </c>
      <c r="R508" t="s">
        <v>1141</v>
      </c>
      <c r="S508">
        <v>109</v>
      </c>
    </row>
    <row r="509" spans="1:19" ht="15">
      <c r="A509" t="s">
        <v>8713</v>
      </c>
      <c r="C509" s="2" t="s">
        <v>1138</v>
      </c>
      <c r="E509" s="2" t="s">
        <v>1202</v>
      </c>
      <c r="F509" t="s">
        <v>9426</v>
      </c>
      <c r="G509" t="s">
        <v>4084</v>
      </c>
      <c r="H509" s="22" t="s">
        <v>10093</v>
      </c>
      <c r="I509" t="s">
        <v>4084</v>
      </c>
      <c r="J509" s="11" t="str">
        <f t="shared" si="56"/>
        <v>IC.RT.170308</v>
      </c>
      <c r="K509" s="2" t="s">
        <v>1192</v>
      </c>
      <c r="L509" t="str">
        <f t="shared" si="60"/>
        <v>Intact</v>
      </c>
      <c r="M509" s="12" t="str">
        <f t="shared" si="57"/>
        <v>PI.IC.RT.170308.01</v>
      </c>
      <c r="N509" s="12"/>
      <c r="O509" s="12" t="str">
        <f t="shared" si="58"/>
        <v>PH.IC.RT.170308.01</v>
      </c>
      <c r="Q509" s="12" t="str">
        <f t="shared" si="59"/>
        <v>CL.IC.RT.170308.01</v>
      </c>
      <c r="R509" t="s">
        <v>1141</v>
      </c>
      <c r="S509">
        <v>109</v>
      </c>
    </row>
    <row r="510" spans="1:19" ht="15">
      <c r="A510" t="s">
        <v>8713</v>
      </c>
      <c r="C510" s="2" t="s">
        <v>1138</v>
      </c>
      <c r="E510" s="2" t="s">
        <v>1202</v>
      </c>
      <c r="F510" t="s">
        <v>9426</v>
      </c>
      <c r="G510" t="s">
        <v>6266</v>
      </c>
      <c r="H510" s="22" t="s">
        <v>10095</v>
      </c>
      <c r="I510" t="s">
        <v>6266</v>
      </c>
      <c r="J510" s="11" t="str">
        <f t="shared" si="56"/>
        <v>IC.RT.170309</v>
      </c>
      <c r="K510" s="2" t="s">
        <v>1192</v>
      </c>
      <c r="L510" t="str">
        <f t="shared" si="60"/>
        <v>Stained</v>
      </c>
      <c r="M510" s="12" t="str">
        <f t="shared" si="57"/>
        <v>PI.IC.RT.170309.01</v>
      </c>
      <c r="N510" s="12"/>
      <c r="O510" s="12" t="str">
        <f t="shared" si="58"/>
        <v>PH.IC.RT.170309.01</v>
      </c>
      <c r="Q510" s="12" t="str">
        <f t="shared" si="59"/>
        <v>CL.IC.RT.170309.01</v>
      </c>
      <c r="R510" t="s">
        <v>1141</v>
      </c>
      <c r="S510">
        <v>109</v>
      </c>
    </row>
    <row r="511" spans="1:19" ht="15">
      <c r="A511" t="s">
        <v>8713</v>
      </c>
      <c r="C511" s="2" t="s">
        <v>1138</v>
      </c>
      <c r="E511" s="2" t="s">
        <v>1202</v>
      </c>
      <c r="F511" t="s">
        <v>9426</v>
      </c>
      <c r="G511" t="s">
        <v>9431</v>
      </c>
      <c r="H511" s="22" t="s">
        <v>10905</v>
      </c>
      <c r="I511" t="s">
        <v>9431</v>
      </c>
      <c r="J511" s="11" t="str">
        <f t="shared" si="56"/>
        <v>IC.RT.170310</v>
      </c>
      <c r="K511" s="2" t="s">
        <v>1192</v>
      </c>
      <c r="L511" t="str">
        <f t="shared" si="60"/>
        <v>Saturated</v>
      </c>
      <c r="M511" s="12" t="str">
        <f t="shared" si="57"/>
        <v>PI.IC.RT.170310.01</v>
      </c>
      <c r="N511" s="12"/>
      <c r="O511" s="12" t="str">
        <f t="shared" si="58"/>
        <v>PH.IC.RT.170310.01</v>
      </c>
      <c r="Q511" s="12" t="str">
        <f t="shared" si="59"/>
        <v>CL.IC.RT.170310.01</v>
      </c>
      <c r="R511" t="s">
        <v>1141</v>
      </c>
      <c r="S511">
        <v>109</v>
      </c>
    </row>
    <row r="512" spans="1:19" ht="15">
      <c r="A512" t="s">
        <v>8713</v>
      </c>
      <c r="C512" s="2" t="s">
        <v>1138</v>
      </c>
      <c r="E512" s="2" t="s">
        <v>1202</v>
      </c>
      <c r="F512" t="s">
        <v>9426</v>
      </c>
      <c r="G512" t="s">
        <v>390</v>
      </c>
      <c r="H512" s="22" t="s">
        <v>8048</v>
      </c>
      <c r="I512" t="s">
        <v>9432</v>
      </c>
      <c r="J512" s="11" t="str">
        <f t="shared" si="56"/>
        <v>IC.RT.170311</v>
      </c>
      <c r="K512" s="2" t="s">
        <v>1192</v>
      </c>
      <c r="L512" t="str">
        <f t="shared" si="60"/>
        <v xml:space="preserve">     Exudate mucoid</v>
      </c>
      <c r="M512" s="12" t="str">
        <f t="shared" si="57"/>
        <v>PI.IC.RT.170311.01</v>
      </c>
      <c r="N512" s="12"/>
      <c r="O512" s="12" t="str">
        <f t="shared" si="58"/>
        <v>PH.IC.RT.170311.01</v>
      </c>
      <c r="Q512" s="12" t="str">
        <f t="shared" si="59"/>
        <v>CL.IC.RT.170311.01</v>
      </c>
      <c r="R512" t="s">
        <v>1141</v>
      </c>
      <c r="S512">
        <v>109</v>
      </c>
    </row>
    <row r="513" spans="1:17" ht="15">
      <c r="A513" t="s">
        <v>8713</v>
      </c>
      <c r="C513" s="2" t="s">
        <v>1138</v>
      </c>
      <c r="D513" t="s">
        <v>1646</v>
      </c>
      <c r="E513" s="2" t="s">
        <v>7070</v>
      </c>
      <c r="F513" t="s">
        <v>9426</v>
      </c>
      <c r="G513" t="s">
        <v>8570</v>
      </c>
      <c r="H513" s="22" t="s">
        <v>1396</v>
      </c>
      <c r="I513" t="s">
        <v>3800</v>
      </c>
      <c r="J513" s="11" t="str">
        <f t="shared" si="56"/>
        <v>IC.RT.170401</v>
      </c>
      <c r="K513" s="2" t="s">
        <v>1192</v>
      </c>
      <c r="L513" t="str">
        <f t="shared" si="60"/>
        <v xml:space="preserve">     Amount scant</v>
      </c>
      <c r="M513" s="12" t="str">
        <f t="shared" si="57"/>
        <v>PI.IC.RT.170401.01</v>
      </c>
      <c r="N513" s="12"/>
      <c r="O513" s="12" t="str">
        <f t="shared" si="58"/>
        <v>PH.IC.RT.170401.01</v>
      </c>
      <c r="Q513" s="12" t="str">
        <f t="shared" si="59"/>
        <v>CL.IC.RT.170401.01</v>
      </c>
    </row>
    <row r="514" spans="1:17" ht="15">
      <c r="A514" t="s">
        <v>8713</v>
      </c>
      <c r="C514" s="2" t="s">
        <v>1138</v>
      </c>
      <c r="E514" s="2" t="s">
        <v>7070</v>
      </c>
      <c r="F514" t="s">
        <v>9426</v>
      </c>
      <c r="G514" t="s">
        <v>8571</v>
      </c>
      <c r="H514" s="22" t="s">
        <v>1398</v>
      </c>
      <c r="I514" t="s">
        <v>4203</v>
      </c>
      <c r="J514" s="11" t="str">
        <f t="shared" si="56"/>
        <v>IC.RT.170402</v>
      </c>
      <c r="K514" s="2" t="s">
        <v>1192</v>
      </c>
      <c r="L514" t="str">
        <f t="shared" si="60"/>
        <v xml:space="preserve">     Amount small</v>
      </c>
      <c r="M514" s="12" t="str">
        <f t="shared" si="57"/>
        <v>PI.IC.RT.170402.01</v>
      </c>
      <c r="N514" s="12"/>
      <c r="O514" s="12" t="str">
        <f t="shared" si="58"/>
        <v>PH.IC.RT.170402.01</v>
      </c>
      <c r="Q514" s="12" t="str">
        <f t="shared" si="59"/>
        <v>CL.IC.RT.170402.01</v>
      </c>
    </row>
    <row r="515" spans="1:17" ht="15">
      <c r="A515" t="s">
        <v>8713</v>
      </c>
      <c r="C515" s="2" t="s">
        <v>1138</v>
      </c>
      <c r="E515" s="2" t="s">
        <v>7070</v>
      </c>
      <c r="F515" t="s">
        <v>9426</v>
      </c>
      <c r="G515" t="s">
        <v>8572</v>
      </c>
      <c r="H515" s="22" t="s">
        <v>1400</v>
      </c>
      <c r="I515" t="s">
        <v>3266</v>
      </c>
      <c r="J515" s="11" t="str">
        <f t="shared" ref="J515:J578" si="61">CONCATENATE("IC.RT.",C515,E515,H515)</f>
        <v>IC.RT.170403</v>
      </c>
      <c r="K515" s="2" t="s">
        <v>1192</v>
      </c>
      <c r="L515" t="str">
        <f t="shared" si="60"/>
        <v xml:space="preserve">     Amount moderate</v>
      </c>
      <c r="M515" s="12" t="str">
        <f t="shared" ref="M515:M578" si="62">CONCATENATE("PI.",J515,".",K515)</f>
        <v>PI.IC.RT.170403.01</v>
      </c>
      <c r="N515" s="12"/>
      <c r="O515" s="12" t="str">
        <f t="shared" ref="O515:O578" si="63">CONCATENATE("PH.",J515,".",K515)</f>
        <v>PH.IC.RT.170403.01</v>
      </c>
      <c r="Q515" s="12" t="str">
        <f t="shared" ref="Q515:Q578" si="64">CONCATENATE("CL.",J515,".",K515)</f>
        <v>CL.IC.RT.170403.01</v>
      </c>
    </row>
    <row r="516" spans="1:17" ht="15">
      <c r="A516" t="s">
        <v>8713</v>
      </c>
      <c r="C516" s="2" t="s">
        <v>1138</v>
      </c>
      <c r="E516" s="2" t="s">
        <v>7070</v>
      </c>
      <c r="F516" t="s">
        <v>9426</v>
      </c>
      <c r="G516" t="s">
        <v>8573</v>
      </c>
      <c r="H516" s="22" t="s">
        <v>1402</v>
      </c>
      <c r="I516" t="s">
        <v>4206</v>
      </c>
      <c r="J516" s="11" t="str">
        <f t="shared" si="61"/>
        <v>IC.RT.170404</v>
      </c>
      <c r="K516" s="2" t="s">
        <v>1192</v>
      </c>
      <c r="L516" t="str">
        <f t="shared" si="60"/>
        <v xml:space="preserve">     Amount large</v>
      </c>
      <c r="M516" s="12" t="str">
        <f t="shared" si="62"/>
        <v>PI.IC.RT.170404.01</v>
      </c>
      <c r="N516" s="12"/>
      <c r="O516" s="12" t="str">
        <f t="shared" si="63"/>
        <v>PH.IC.RT.170404.01</v>
      </c>
      <c r="Q516" s="12" t="str">
        <f t="shared" si="64"/>
        <v>CL.IC.RT.170404.01</v>
      </c>
    </row>
    <row r="517" spans="1:17" ht="15">
      <c r="A517" t="s">
        <v>8713</v>
      </c>
      <c r="C517" s="2" t="s">
        <v>1138</v>
      </c>
      <c r="D517" t="s">
        <v>3831</v>
      </c>
      <c r="E517" s="2" t="s">
        <v>7071</v>
      </c>
      <c r="F517" t="s">
        <v>9433</v>
      </c>
      <c r="G517" t="s">
        <v>8576</v>
      </c>
      <c r="H517" s="22" t="s">
        <v>1396</v>
      </c>
      <c r="I517">
        <v>4</v>
      </c>
      <c r="J517" s="11" t="str">
        <f t="shared" si="61"/>
        <v>IC.RT.170501</v>
      </c>
      <c r="K517" s="2" t="s">
        <v>1192</v>
      </c>
      <c r="L517" t="str">
        <f t="shared" ref="L517:L580" si="65">G517</f>
        <v xml:space="preserve">     Size 4</v>
      </c>
      <c r="M517" s="12" t="str">
        <f t="shared" si="62"/>
        <v>PI.IC.RT.170501.01</v>
      </c>
      <c r="N517" s="12"/>
      <c r="O517" s="12" t="str">
        <f t="shared" si="63"/>
        <v>PH.IC.RT.170501.01</v>
      </c>
      <c r="Q517" s="12" t="str">
        <f t="shared" si="64"/>
        <v>CL.IC.RT.170501.01</v>
      </c>
    </row>
    <row r="518" spans="1:17" ht="15">
      <c r="A518" t="s">
        <v>8713</v>
      </c>
      <c r="C518" s="2" t="s">
        <v>1138</v>
      </c>
      <c r="E518" s="2" t="s">
        <v>7071</v>
      </c>
      <c r="F518" t="s">
        <v>9433</v>
      </c>
      <c r="G518" t="s">
        <v>8420</v>
      </c>
      <c r="H518" s="22" t="s">
        <v>1398</v>
      </c>
      <c r="I518">
        <v>6</v>
      </c>
      <c r="J518" s="11" t="str">
        <f t="shared" si="61"/>
        <v>IC.RT.170502</v>
      </c>
      <c r="K518" s="2" t="s">
        <v>1192</v>
      </c>
      <c r="L518" t="str">
        <f t="shared" si="65"/>
        <v xml:space="preserve">     Size 6</v>
      </c>
      <c r="M518" s="12" t="str">
        <f t="shared" si="62"/>
        <v>PI.IC.RT.170502.01</v>
      </c>
      <c r="N518" s="12"/>
      <c r="O518" s="12" t="str">
        <f t="shared" si="63"/>
        <v>PH.IC.RT.170502.01</v>
      </c>
      <c r="Q518" s="12" t="str">
        <f t="shared" si="64"/>
        <v>CL.IC.RT.170502.01</v>
      </c>
    </row>
    <row r="519" spans="1:17" ht="15">
      <c r="A519" t="s">
        <v>8713</v>
      </c>
      <c r="C519" s="2" t="s">
        <v>1138</v>
      </c>
      <c r="E519" s="2" t="s">
        <v>7071</v>
      </c>
      <c r="F519" t="s">
        <v>9433</v>
      </c>
      <c r="G519" t="s">
        <v>9434</v>
      </c>
      <c r="H519" s="22" t="s">
        <v>1400</v>
      </c>
      <c r="I519">
        <v>8</v>
      </c>
      <c r="J519" s="11" t="str">
        <f t="shared" si="61"/>
        <v>IC.RT.170503</v>
      </c>
      <c r="K519" s="2" t="s">
        <v>1192</v>
      </c>
      <c r="L519" t="str">
        <f t="shared" si="65"/>
        <v xml:space="preserve">     Size 8</v>
      </c>
      <c r="M519" s="12" t="str">
        <f t="shared" si="62"/>
        <v>PI.IC.RT.170503.01</v>
      </c>
      <c r="N519" s="12"/>
      <c r="O519" s="12" t="str">
        <f t="shared" si="63"/>
        <v>PH.IC.RT.170503.01</v>
      </c>
      <c r="Q519" s="12" t="str">
        <f t="shared" si="64"/>
        <v>CL.IC.RT.170503.01</v>
      </c>
    </row>
    <row r="520" spans="1:17" ht="15">
      <c r="A520" t="s">
        <v>8713</v>
      </c>
      <c r="C520" s="2" t="s">
        <v>1138</v>
      </c>
      <c r="E520" s="2" t="s">
        <v>7071</v>
      </c>
      <c r="F520" t="s">
        <v>9433</v>
      </c>
      <c r="G520" t="s">
        <v>8422</v>
      </c>
      <c r="H520" s="22" t="s">
        <v>1402</v>
      </c>
      <c r="I520">
        <v>10</v>
      </c>
      <c r="J520" s="11" t="str">
        <f t="shared" si="61"/>
        <v>IC.RT.170504</v>
      </c>
      <c r="K520" s="2" t="s">
        <v>1192</v>
      </c>
      <c r="L520" t="str">
        <f t="shared" si="65"/>
        <v xml:space="preserve">     Size 10</v>
      </c>
      <c r="M520" s="12" t="str">
        <f t="shared" si="62"/>
        <v>PI.IC.RT.170504.01</v>
      </c>
      <c r="N520" s="12"/>
      <c r="O520" s="12" t="str">
        <f t="shared" si="63"/>
        <v>PH.IC.RT.170504.01</v>
      </c>
      <c r="Q520" s="12" t="str">
        <f t="shared" si="64"/>
        <v>CL.IC.RT.170504.01</v>
      </c>
    </row>
    <row r="521" spans="1:17" ht="15">
      <c r="A521" t="s">
        <v>8713</v>
      </c>
      <c r="C521" s="2" t="s">
        <v>1138</v>
      </c>
      <c r="E521" s="2" t="s">
        <v>7071</v>
      </c>
      <c r="F521" t="s">
        <v>9433</v>
      </c>
      <c r="G521" t="s">
        <v>2684</v>
      </c>
      <c r="H521" s="22" t="s">
        <v>1404</v>
      </c>
      <c r="I521" t="s">
        <v>930</v>
      </c>
      <c r="J521" s="11" t="str">
        <f t="shared" si="61"/>
        <v>IC.RT.170505</v>
      </c>
      <c r="K521" s="2" t="s">
        <v>1192</v>
      </c>
      <c r="L521" t="str">
        <f t="shared" si="65"/>
        <v xml:space="preserve">     Other: specify</v>
      </c>
      <c r="M521" s="12" t="str">
        <f t="shared" si="62"/>
        <v>PI.IC.RT.170505.01</v>
      </c>
      <c r="N521" s="12"/>
      <c r="O521" s="12" t="str">
        <f t="shared" si="63"/>
        <v>PH.IC.RT.170505.01</v>
      </c>
      <c r="Q521" s="12" t="str">
        <f t="shared" si="64"/>
        <v>CL.IC.RT.170505.01</v>
      </c>
    </row>
    <row r="522" spans="1:17" ht="15">
      <c r="A522" t="s">
        <v>8713</v>
      </c>
      <c r="C522" s="2" t="s">
        <v>1138</v>
      </c>
      <c r="D522" t="s">
        <v>9435</v>
      </c>
      <c r="E522" s="2" t="s">
        <v>6888</v>
      </c>
      <c r="F522" t="s">
        <v>9433</v>
      </c>
      <c r="G522" t="s">
        <v>8437</v>
      </c>
      <c r="H522" s="22" t="s">
        <v>1396</v>
      </c>
      <c r="I522" t="s">
        <v>8438</v>
      </c>
      <c r="J522" s="11" t="str">
        <f t="shared" si="61"/>
        <v>IC.RT.170601</v>
      </c>
      <c r="K522" s="2" t="s">
        <v>1192</v>
      </c>
      <c r="L522" t="str">
        <f t="shared" si="65"/>
        <v xml:space="preserve">     Shiley</v>
      </c>
      <c r="M522" s="12" t="str">
        <f t="shared" si="62"/>
        <v>PI.IC.RT.170601.01</v>
      </c>
      <c r="N522" s="12"/>
      <c r="O522" s="12" t="str">
        <f t="shared" si="63"/>
        <v>PH.IC.RT.170601.01</v>
      </c>
      <c r="Q522" s="12" t="str">
        <f t="shared" si="64"/>
        <v>CL.IC.RT.170601.01</v>
      </c>
    </row>
    <row r="523" spans="1:17" ht="15">
      <c r="A523" t="s">
        <v>8713</v>
      </c>
      <c r="C523" s="2" t="s">
        <v>1138</v>
      </c>
      <c r="E523" s="2" t="s">
        <v>6888</v>
      </c>
      <c r="F523" t="s">
        <v>9433</v>
      </c>
      <c r="G523" t="s">
        <v>8439</v>
      </c>
      <c r="H523" s="22" t="s">
        <v>1398</v>
      </c>
      <c r="I523" t="s">
        <v>8440</v>
      </c>
      <c r="J523" s="11" t="str">
        <f t="shared" si="61"/>
        <v>IC.RT.170602</v>
      </c>
      <c r="K523" s="2" t="s">
        <v>1192</v>
      </c>
      <c r="L523" t="str">
        <f t="shared" si="65"/>
        <v xml:space="preserve">     Bivona</v>
      </c>
      <c r="M523" s="12" t="str">
        <f t="shared" si="62"/>
        <v>PI.IC.RT.170602.01</v>
      </c>
      <c r="N523" s="12"/>
      <c r="O523" s="12" t="str">
        <f t="shared" si="63"/>
        <v>PH.IC.RT.170602.01</v>
      </c>
      <c r="Q523" s="12" t="str">
        <f t="shared" si="64"/>
        <v>CL.IC.RT.170602.01</v>
      </c>
    </row>
    <row r="524" spans="1:17" ht="15">
      <c r="A524" t="s">
        <v>8713</v>
      </c>
      <c r="C524" s="2" t="s">
        <v>1138</v>
      </c>
      <c r="E524" s="2" t="s">
        <v>6888</v>
      </c>
      <c r="F524" t="s">
        <v>9433</v>
      </c>
      <c r="G524" t="s">
        <v>8627</v>
      </c>
      <c r="H524" s="22" t="s">
        <v>1400</v>
      </c>
      <c r="I524" t="s">
        <v>8628</v>
      </c>
      <c r="J524" s="11" t="str">
        <f t="shared" si="61"/>
        <v>IC.RT.170603</v>
      </c>
      <c r="K524" s="2" t="s">
        <v>1192</v>
      </c>
      <c r="L524" t="str">
        <f t="shared" si="65"/>
        <v xml:space="preserve">     Portex</v>
      </c>
      <c r="M524" s="12" t="str">
        <f t="shared" si="62"/>
        <v>PI.IC.RT.170603.01</v>
      </c>
      <c r="N524" s="12"/>
      <c r="O524" s="12" t="str">
        <f t="shared" si="63"/>
        <v>PH.IC.RT.170603.01</v>
      </c>
      <c r="Q524" s="12" t="str">
        <f t="shared" si="64"/>
        <v>CL.IC.RT.170603.01</v>
      </c>
    </row>
    <row r="525" spans="1:17" ht="15">
      <c r="A525" t="s">
        <v>8713</v>
      </c>
      <c r="C525" s="2" t="s">
        <v>1138</v>
      </c>
      <c r="E525" s="2" t="s">
        <v>6888</v>
      </c>
      <c r="F525" t="s">
        <v>9433</v>
      </c>
      <c r="G525" t="s">
        <v>8629</v>
      </c>
      <c r="H525" s="22" t="s">
        <v>1402</v>
      </c>
      <c r="I525" t="s">
        <v>8771</v>
      </c>
      <c r="J525" s="11" t="str">
        <f t="shared" si="61"/>
        <v>IC.RT.170604</v>
      </c>
      <c r="K525" s="2" t="s">
        <v>1192</v>
      </c>
      <c r="L525" t="str">
        <f t="shared" si="65"/>
        <v xml:space="preserve">     Blom Singer (laryngectomy)</v>
      </c>
      <c r="M525" s="12" t="str">
        <f t="shared" si="62"/>
        <v>PI.IC.RT.170604.01</v>
      </c>
      <c r="N525" s="12"/>
      <c r="O525" s="12" t="str">
        <f t="shared" si="63"/>
        <v>PH.IC.RT.170604.01</v>
      </c>
      <c r="Q525" s="12" t="str">
        <f t="shared" si="64"/>
        <v>CL.IC.RT.170604.01</v>
      </c>
    </row>
    <row r="526" spans="1:17" ht="15">
      <c r="A526" t="s">
        <v>8713</v>
      </c>
      <c r="C526" s="2" t="s">
        <v>1138</v>
      </c>
      <c r="E526" s="2" t="s">
        <v>6888</v>
      </c>
      <c r="F526" t="s">
        <v>9433</v>
      </c>
      <c r="G526" t="s">
        <v>1523</v>
      </c>
      <c r="H526" s="22" t="s">
        <v>1404</v>
      </c>
      <c r="I526" t="s">
        <v>2971</v>
      </c>
      <c r="J526" s="11" t="str">
        <f t="shared" si="61"/>
        <v>IC.RT.170605</v>
      </c>
      <c r="K526" s="2" t="s">
        <v>1192</v>
      </c>
      <c r="L526" t="str">
        <f t="shared" si="65"/>
        <v xml:space="preserve">     Other:  specify</v>
      </c>
      <c r="M526" s="12" t="str">
        <f t="shared" si="62"/>
        <v>PI.IC.RT.170605.01</v>
      </c>
      <c r="N526" s="12"/>
      <c r="O526" s="12" t="str">
        <f t="shared" si="63"/>
        <v>PH.IC.RT.170605.01</v>
      </c>
      <c r="Q526" s="12" t="str">
        <f t="shared" si="64"/>
        <v>CL.IC.RT.170605.01</v>
      </c>
    </row>
    <row r="527" spans="1:17" ht="15">
      <c r="A527" t="s">
        <v>8713</v>
      </c>
      <c r="C527" s="2" t="s">
        <v>1138</v>
      </c>
      <c r="D527" t="s">
        <v>5363</v>
      </c>
      <c r="E527" s="2" t="s">
        <v>7284</v>
      </c>
      <c r="F527" t="s">
        <v>9433</v>
      </c>
      <c r="G527" t="s">
        <v>8774</v>
      </c>
      <c r="H527" s="22" t="s">
        <v>1396</v>
      </c>
      <c r="I527" t="s">
        <v>8775</v>
      </c>
      <c r="J527" s="11" t="str">
        <f t="shared" si="61"/>
        <v>IC.RT.170701</v>
      </c>
      <c r="K527" s="2" t="s">
        <v>1192</v>
      </c>
      <c r="L527" t="str">
        <f t="shared" si="65"/>
        <v xml:space="preserve">     Cuff</v>
      </c>
      <c r="M527" s="12" t="str">
        <f t="shared" si="62"/>
        <v>PI.IC.RT.170701.01</v>
      </c>
      <c r="N527" s="12"/>
      <c r="O527" s="12" t="str">
        <f t="shared" si="63"/>
        <v>PH.IC.RT.170701.01</v>
      </c>
      <c r="Q527" s="12" t="str">
        <f t="shared" si="64"/>
        <v>CL.IC.RT.170701.01</v>
      </c>
    </row>
    <row r="528" spans="1:17" ht="15">
      <c r="A528" t="s">
        <v>8713</v>
      </c>
      <c r="C528" s="2" t="s">
        <v>1138</v>
      </c>
      <c r="E528" s="2" t="s">
        <v>7284</v>
      </c>
      <c r="F528" t="s">
        <v>9433</v>
      </c>
      <c r="G528" t="s">
        <v>8776</v>
      </c>
      <c r="H528" s="22" t="s">
        <v>1398</v>
      </c>
      <c r="I528" t="s">
        <v>8777</v>
      </c>
      <c r="J528" s="11" t="str">
        <f t="shared" si="61"/>
        <v>IC.RT.170702</v>
      </c>
      <c r="K528" s="2" t="s">
        <v>1192</v>
      </c>
      <c r="L528" t="str">
        <f t="shared" si="65"/>
        <v xml:space="preserve">     Cuffless</v>
      </c>
      <c r="M528" s="12" t="str">
        <f t="shared" si="62"/>
        <v>PI.IC.RT.170702.01</v>
      </c>
      <c r="N528" s="12"/>
      <c r="O528" s="12" t="str">
        <f t="shared" si="63"/>
        <v>PH.IC.RT.170702.01</v>
      </c>
      <c r="Q528" s="12" t="str">
        <f t="shared" si="64"/>
        <v>CL.IC.RT.170702.01</v>
      </c>
    </row>
    <row r="529" spans="1:19" ht="15">
      <c r="A529" t="s">
        <v>8713</v>
      </c>
      <c r="C529" s="2" t="s">
        <v>1138</v>
      </c>
      <c r="E529" s="2" t="s">
        <v>7284</v>
      </c>
      <c r="F529" t="s">
        <v>9433</v>
      </c>
      <c r="G529" t="s">
        <v>8778</v>
      </c>
      <c r="H529" s="22" t="s">
        <v>1400</v>
      </c>
      <c r="I529" t="s">
        <v>8638</v>
      </c>
      <c r="J529" s="11" t="str">
        <f t="shared" si="61"/>
        <v>IC.RT.170703</v>
      </c>
      <c r="K529" s="2" t="s">
        <v>1192</v>
      </c>
      <c r="L529" t="str">
        <f t="shared" si="65"/>
        <v xml:space="preserve">     Fenestrated</v>
      </c>
      <c r="M529" s="12" t="str">
        <f t="shared" si="62"/>
        <v>PI.IC.RT.170703.01</v>
      </c>
      <c r="N529" s="12"/>
      <c r="O529" s="12" t="str">
        <f t="shared" si="63"/>
        <v>PH.IC.RT.170703.01</v>
      </c>
      <c r="Q529" s="12" t="str">
        <f t="shared" si="64"/>
        <v>CL.IC.RT.170703.01</v>
      </c>
    </row>
    <row r="530" spans="1:19" ht="15">
      <c r="A530" t="s">
        <v>8713</v>
      </c>
      <c r="C530" s="2" t="s">
        <v>1138</v>
      </c>
      <c r="E530" s="2" t="s">
        <v>7284</v>
      </c>
      <c r="F530" t="s">
        <v>9433</v>
      </c>
      <c r="G530" t="s">
        <v>8639</v>
      </c>
      <c r="H530" s="22" t="s">
        <v>1402</v>
      </c>
      <c r="I530" t="s">
        <v>8640</v>
      </c>
      <c r="J530" s="11" t="str">
        <f t="shared" si="61"/>
        <v>IC.RT.170704</v>
      </c>
      <c r="K530" s="2" t="s">
        <v>1192</v>
      </c>
      <c r="L530" t="str">
        <f t="shared" si="65"/>
        <v xml:space="preserve">     Disposable inner cannula</v>
      </c>
      <c r="M530" s="12" t="str">
        <f t="shared" si="62"/>
        <v>PI.IC.RT.170704.01</v>
      </c>
      <c r="N530" s="12"/>
      <c r="O530" s="12" t="str">
        <f t="shared" si="63"/>
        <v>PH.IC.RT.170704.01</v>
      </c>
      <c r="Q530" s="12" t="str">
        <f t="shared" si="64"/>
        <v>CL.IC.RT.170704.01</v>
      </c>
    </row>
    <row r="531" spans="1:19" ht="15">
      <c r="A531" t="s">
        <v>8713</v>
      </c>
      <c r="C531" s="2" t="s">
        <v>1138</v>
      </c>
      <c r="E531" s="2" t="s">
        <v>7284</v>
      </c>
      <c r="F531" t="s">
        <v>9433</v>
      </c>
      <c r="G531" t="s">
        <v>9436</v>
      </c>
      <c r="H531" s="22" t="s">
        <v>7071</v>
      </c>
      <c r="I531" t="s">
        <v>9437</v>
      </c>
      <c r="J531" s="11" t="str">
        <f t="shared" si="61"/>
        <v>IC.RT.170705</v>
      </c>
      <c r="K531" s="2" t="s">
        <v>1192</v>
      </c>
      <c r="L531" t="str">
        <f t="shared" si="65"/>
        <v xml:space="preserve">  Extended</v>
      </c>
      <c r="M531" s="12" t="str">
        <f t="shared" si="62"/>
        <v>PI.IC.RT.170705.01</v>
      </c>
      <c r="N531" s="12"/>
      <c r="O531" s="12" t="str">
        <f t="shared" si="63"/>
        <v>PH.IC.RT.170705.01</v>
      </c>
      <c r="Q531" s="12" t="str">
        <f t="shared" si="64"/>
        <v>CL.IC.RT.170705.01</v>
      </c>
      <c r="R531" t="s">
        <v>1141</v>
      </c>
      <c r="S531">
        <v>113</v>
      </c>
    </row>
    <row r="532" spans="1:19" ht="15">
      <c r="A532" t="s">
        <v>8713</v>
      </c>
      <c r="C532" s="2" t="s">
        <v>1138</v>
      </c>
      <c r="D532" t="s">
        <v>8647</v>
      </c>
      <c r="E532" s="2" t="s">
        <v>10093</v>
      </c>
      <c r="F532" t="s">
        <v>9433</v>
      </c>
      <c r="G532" t="s">
        <v>8648</v>
      </c>
      <c r="H532" s="22" t="s">
        <v>1396</v>
      </c>
      <c r="I532" t="s">
        <v>2806</v>
      </c>
      <c r="J532" s="11" t="str">
        <f t="shared" si="61"/>
        <v>IC.RT.170801</v>
      </c>
      <c r="K532" s="2" t="s">
        <v>1192</v>
      </c>
      <c r="L532" t="str">
        <f t="shared" si="65"/>
        <v xml:space="preserve">     Cuff intact</v>
      </c>
      <c r="M532" s="12" t="str">
        <f t="shared" si="62"/>
        <v>PI.IC.RT.170801.01</v>
      </c>
      <c r="N532" s="12"/>
      <c r="O532" s="12" t="str">
        <f t="shared" si="63"/>
        <v>PH.IC.RT.170801.01</v>
      </c>
      <c r="Q532" s="12" t="str">
        <f t="shared" si="64"/>
        <v>CL.IC.RT.170801.01</v>
      </c>
    </row>
    <row r="533" spans="1:19" ht="15">
      <c r="A533" t="s">
        <v>8713</v>
      </c>
      <c r="C533" s="2" t="s">
        <v>1138</v>
      </c>
      <c r="E533" s="2" t="s">
        <v>10093</v>
      </c>
      <c r="F533" t="s">
        <v>9433</v>
      </c>
      <c r="G533" t="s">
        <v>8649</v>
      </c>
      <c r="H533" s="22" t="s">
        <v>1398</v>
      </c>
      <c r="I533" t="s">
        <v>8418</v>
      </c>
      <c r="J533" s="11" t="str">
        <f t="shared" si="61"/>
        <v>IC.RT.170802</v>
      </c>
      <c r="K533" s="2" t="s">
        <v>1192</v>
      </c>
      <c r="L533" t="str">
        <f t="shared" si="65"/>
        <v xml:space="preserve">     Cuff leak</v>
      </c>
      <c r="M533" s="12" t="str">
        <f t="shared" si="62"/>
        <v>PI.IC.RT.170802.01</v>
      </c>
      <c r="N533" s="12"/>
      <c r="O533" s="12" t="str">
        <f t="shared" si="63"/>
        <v>PH.IC.RT.170802.01</v>
      </c>
      <c r="Q533" s="12" t="str">
        <f t="shared" si="64"/>
        <v>CL.IC.RT.170802.01</v>
      </c>
    </row>
    <row r="534" spans="1:19" ht="15">
      <c r="A534" t="s">
        <v>8713</v>
      </c>
      <c r="C534" s="2" t="s">
        <v>1138</v>
      </c>
      <c r="E534" s="2" t="s">
        <v>10093</v>
      </c>
      <c r="F534" t="s">
        <v>9433</v>
      </c>
      <c r="G534" t="s">
        <v>8335</v>
      </c>
      <c r="H534" s="22" t="s">
        <v>1400</v>
      </c>
      <c r="I534" t="s">
        <v>8250</v>
      </c>
      <c r="J534" s="11" t="str">
        <f t="shared" si="61"/>
        <v>IC.RT.170803</v>
      </c>
      <c r="K534" s="2" t="s">
        <v>1192</v>
      </c>
      <c r="L534" t="str">
        <f t="shared" si="65"/>
        <v xml:space="preserve">     Cuff air added</v>
      </c>
      <c r="M534" s="12" t="str">
        <f t="shared" si="62"/>
        <v>PI.IC.RT.170803.01</v>
      </c>
      <c r="N534" s="12"/>
      <c r="O534" s="12" t="str">
        <f t="shared" si="63"/>
        <v>PH.IC.RT.170803.01</v>
      </c>
      <c r="Q534" s="12" t="str">
        <f t="shared" si="64"/>
        <v>CL.IC.RT.170803.01</v>
      </c>
    </row>
    <row r="535" spans="1:19" ht="15">
      <c r="A535" t="s">
        <v>8713</v>
      </c>
      <c r="C535" s="2" t="s">
        <v>1138</v>
      </c>
      <c r="E535" s="2" t="s">
        <v>10093</v>
      </c>
      <c r="F535" t="s">
        <v>9433</v>
      </c>
      <c r="G535" t="s">
        <v>8336</v>
      </c>
      <c r="H535" s="22" t="s">
        <v>1402</v>
      </c>
      <c r="I535" t="s">
        <v>8653</v>
      </c>
      <c r="J535" s="11" t="str">
        <f t="shared" si="61"/>
        <v>IC.RT.170804</v>
      </c>
      <c r="K535" s="2" t="s">
        <v>1192</v>
      </c>
      <c r="L535" t="str">
        <f t="shared" si="65"/>
        <v xml:space="preserve">     Cuff deflated</v>
      </c>
      <c r="M535" s="12" t="str">
        <f t="shared" si="62"/>
        <v>PI.IC.RT.170804.01</v>
      </c>
      <c r="N535" s="12"/>
      <c r="O535" s="12" t="str">
        <f t="shared" si="63"/>
        <v>PH.IC.RT.170804.01</v>
      </c>
      <c r="Q535" s="12" t="str">
        <f t="shared" si="64"/>
        <v>CL.IC.RT.170804.01</v>
      </c>
    </row>
    <row r="536" spans="1:19" ht="15">
      <c r="A536" t="s">
        <v>8713</v>
      </c>
      <c r="C536" s="2" t="s">
        <v>1138</v>
      </c>
      <c r="D536" t="s">
        <v>8507</v>
      </c>
      <c r="E536" s="2" t="s">
        <v>10095</v>
      </c>
      <c r="F536" t="s">
        <v>9433</v>
      </c>
      <c r="G536" t="s">
        <v>8508</v>
      </c>
      <c r="H536" s="22" t="s">
        <v>1396</v>
      </c>
      <c r="I536" t="s">
        <v>1774</v>
      </c>
      <c r="J536" s="11" t="str">
        <f t="shared" si="61"/>
        <v>IC.RT.170901</v>
      </c>
      <c r="K536" s="2" t="s">
        <v>1192</v>
      </c>
      <c r="L536" t="str">
        <f t="shared" si="65"/>
        <v xml:space="preserve">     Securement sutured</v>
      </c>
      <c r="M536" s="12" t="str">
        <f t="shared" si="62"/>
        <v>PI.IC.RT.170901.01</v>
      </c>
      <c r="N536" s="12"/>
      <c r="O536" s="12" t="str">
        <f t="shared" si="63"/>
        <v>PH.IC.RT.170901.01</v>
      </c>
      <c r="Q536" s="12" t="str">
        <f t="shared" si="64"/>
        <v>CL.IC.RT.170901.01</v>
      </c>
      <c r="R536" t="s">
        <v>1141</v>
      </c>
      <c r="S536">
        <v>118</v>
      </c>
    </row>
    <row r="537" spans="1:19" ht="15">
      <c r="A537" t="s">
        <v>8713</v>
      </c>
      <c r="C537" s="2" t="s">
        <v>1138</v>
      </c>
      <c r="E537" s="2" t="s">
        <v>10095</v>
      </c>
      <c r="F537" t="s">
        <v>9433</v>
      </c>
      <c r="G537" t="s">
        <v>8509</v>
      </c>
      <c r="H537" s="22" t="s">
        <v>1398</v>
      </c>
      <c r="I537" t="s">
        <v>8510</v>
      </c>
      <c r="J537" s="11" t="str">
        <f t="shared" si="61"/>
        <v>IC.RT.170902</v>
      </c>
      <c r="K537" s="2" t="s">
        <v>1192</v>
      </c>
      <c r="L537" t="str">
        <f t="shared" si="65"/>
        <v xml:space="preserve">     Securement tracheostomy ties</v>
      </c>
      <c r="M537" s="12" t="str">
        <f t="shared" si="62"/>
        <v>PI.IC.RT.170902.01</v>
      </c>
      <c r="N537" s="12"/>
      <c r="O537" s="12" t="str">
        <f t="shared" si="63"/>
        <v>PH.IC.RT.170902.01</v>
      </c>
      <c r="Q537" s="12" t="str">
        <f t="shared" si="64"/>
        <v>CL.IC.RT.170902.01</v>
      </c>
      <c r="R537" t="s">
        <v>1141</v>
      </c>
      <c r="S537">
        <v>118</v>
      </c>
    </row>
    <row r="538" spans="1:19" ht="15">
      <c r="A538" t="s">
        <v>8713</v>
      </c>
      <c r="C538" s="2" t="s">
        <v>1138</v>
      </c>
      <c r="E538" s="2" t="s">
        <v>10095</v>
      </c>
      <c r="F538" t="s">
        <v>9433</v>
      </c>
      <c r="G538" t="s">
        <v>1771</v>
      </c>
      <c r="H538" s="22" t="s">
        <v>1400</v>
      </c>
      <c r="I538" t="s">
        <v>1772</v>
      </c>
      <c r="J538" s="11" t="str">
        <f t="shared" si="61"/>
        <v>IC.RT.170903</v>
      </c>
      <c r="K538" s="2" t="s">
        <v>1192</v>
      </c>
      <c r="L538" t="str">
        <f t="shared" si="65"/>
        <v xml:space="preserve">     Securement device</v>
      </c>
      <c r="M538" s="12" t="str">
        <f t="shared" si="62"/>
        <v>PI.IC.RT.170903.01</v>
      </c>
      <c r="N538" s="12"/>
      <c r="O538" s="12" t="str">
        <f t="shared" si="63"/>
        <v>PH.IC.RT.170903.01</v>
      </c>
      <c r="Q538" s="12" t="str">
        <f t="shared" si="64"/>
        <v>CL.IC.RT.170903.01</v>
      </c>
      <c r="R538" t="s">
        <v>1141</v>
      </c>
      <c r="S538">
        <v>118</v>
      </c>
    </row>
    <row r="539" spans="1:19" ht="15">
      <c r="A539" t="s">
        <v>8713</v>
      </c>
      <c r="C539" s="2" t="s">
        <v>1138</v>
      </c>
      <c r="D539" t="s">
        <v>9438</v>
      </c>
      <c r="E539" s="2" t="s">
        <v>10905</v>
      </c>
      <c r="F539" t="s">
        <v>9260</v>
      </c>
      <c r="G539" t="s">
        <v>9261</v>
      </c>
      <c r="H539" s="22" t="s">
        <v>1396</v>
      </c>
      <c r="I539" t="s">
        <v>9261</v>
      </c>
      <c r="J539" s="11" t="str">
        <f t="shared" si="61"/>
        <v>IC.RT.171001</v>
      </c>
      <c r="K539" s="2" t="s">
        <v>11324</v>
      </c>
      <c r="L539" t="str">
        <f t="shared" si="65"/>
        <v>Capped</v>
      </c>
      <c r="M539" s="12" t="str">
        <f t="shared" si="62"/>
        <v>PI.IC.RT.171001.01</v>
      </c>
      <c r="N539" s="12"/>
      <c r="O539" s="12" t="str">
        <f t="shared" si="63"/>
        <v>PH.IC.RT.171001.01</v>
      </c>
      <c r="Q539" s="12" t="str">
        <f t="shared" si="64"/>
        <v>CL.IC.RT.171001.01</v>
      </c>
      <c r="R539" t="s">
        <v>1141</v>
      </c>
      <c r="S539">
        <v>118</v>
      </c>
    </row>
    <row r="540" spans="1:19" ht="15">
      <c r="A540" t="s">
        <v>8713</v>
      </c>
      <c r="C540" s="2" t="s">
        <v>6865</v>
      </c>
      <c r="E540" s="2" t="s">
        <v>10905</v>
      </c>
      <c r="F540" t="s">
        <v>9260</v>
      </c>
      <c r="G540" t="s">
        <v>9262</v>
      </c>
      <c r="H540" s="22" t="s">
        <v>1398</v>
      </c>
      <c r="I540" t="s">
        <v>9262</v>
      </c>
      <c r="J540" s="11" t="str">
        <f t="shared" si="61"/>
        <v>IC.RT.171002</v>
      </c>
      <c r="K540" s="2" t="s">
        <v>11324</v>
      </c>
      <c r="L540" t="str">
        <f t="shared" si="65"/>
        <v>Uncapped</v>
      </c>
      <c r="M540" s="12" t="str">
        <f t="shared" si="62"/>
        <v>PI.IC.RT.171002.01</v>
      </c>
      <c r="N540" s="12"/>
      <c r="O540" s="12" t="str">
        <f t="shared" si="63"/>
        <v>PH.IC.RT.171002.01</v>
      </c>
      <c r="Q540" s="12" t="str">
        <f t="shared" si="64"/>
        <v>CL.IC.RT.171002.01</v>
      </c>
      <c r="R540" t="s">
        <v>1141</v>
      </c>
      <c r="S540">
        <v>118</v>
      </c>
    </row>
    <row r="541" spans="1:19" ht="15">
      <c r="A541" t="s">
        <v>8713</v>
      </c>
      <c r="C541" s="2" t="s">
        <v>6865</v>
      </c>
      <c r="E541" s="2" t="s">
        <v>10905</v>
      </c>
      <c r="F541" t="s">
        <v>9260</v>
      </c>
      <c r="G541" t="s">
        <v>9263</v>
      </c>
      <c r="H541" s="22" t="s">
        <v>1400</v>
      </c>
      <c r="I541" t="s">
        <v>9263</v>
      </c>
      <c r="J541" s="11" t="str">
        <f t="shared" si="61"/>
        <v>IC.RT.171003</v>
      </c>
      <c r="K541" s="2" t="s">
        <v>11324</v>
      </c>
      <c r="L541" t="str">
        <f t="shared" si="65"/>
        <v>Site Checked</v>
      </c>
      <c r="M541" s="12" t="str">
        <f t="shared" si="62"/>
        <v>PI.IC.RT.171003.01</v>
      </c>
      <c r="N541" s="12"/>
      <c r="O541" s="12" t="str">
        <f t="shared" si="63"/>
        <v>PH.IC.RT.171003.01</v>
      </c>
      <c r="Q541" s="12" t="str">
        <f t="shared" si="64"/>
        <v>CL.IC.RT.171003.01</v>
      </c>
      <c r="R541" t="s">
        <v>1141</v>
      </c>
      <c r="S541">
        <v>118</v>
      </c>
    </row>
    <row r="542" spans="1:19" ht="15">
      <c r="A542" t="s">
        <v>8713</v>
      </c>
      <c r="C542" s="2" t="s">
        <v>6865</v>
      </c>
      <c r="E542" s="2" t="s">
        <v>10905</v>
      </c>
      <c r="F542" t="s">
        <v>9260</v>
      </c>
      <c r="G542" t="s">
        <v>9264</v>
      </c>
      <c r="H542" s="22" t="s">
        <v>948</v>
      </c>
      <c r="I542" t="s">
        <v>9264</v>
      </c>
      <c r="J542" s="11" t="str">
        <f t="shared" si="61"/>
        <v>IC.RT.171004</v>
      </c>
      <c r="K542" s="2" t="s">
        <v>11324</v>
      </c>
      <c r="L542" t="str">
        <f t="shared" si="65"/>
        <v>Speaking Valve</v>
      </c>
      <c r="M542" s="12" t="str">
        <f t="shared" si="62"/>
        <v>PI.IC.RT.171004.01</v>
      </c>
      <c r="N542" s="12"/>
      <c r="O542" s="12" t="str">
        <f t="shared" si="63"/>
        <v>PH.IC.RT.171004.01</v>
      </c>
      <c r="Q542" s="12" t="str">
        <f t="shared" si="64"/>
        <v>CL.IC.RT.171004.01</v>
      </c>
      <c r="R542" t="s">
        <v>1141</v>
      </c>
      <c r="S542">
        <v>118</v>
      </c>
    </row>
    <row r="543" spans="1:19" ht="15">
      <c r="A543" t="s">
        <v>8713</v>
      </c>
      <c r="C543" s="2" t="s">
        <v>6865</v>
      </c>
      <c r="E543" s="2" t="s">
        <v>10905</v>
      </c>
      <c r="F543" t="s">
        <v>9260</v>
      </c>
      <c r="G543" t="s">
        <v>9265</v>
      </c>
      <c r="H543" s="22" t="s">
        <v>7071</v>
      </c>
      <c r="I543" t="s">
        <v>9265</v>
      </c>
      <c r="J543" s="11" t="str">
        <f t="shared" si="61"/>
        <v>IC.RT.171005</v>
      </c>
      <c r="K543" s="2" t="s">
        <v>11324</v>
      </c>
      <c r="L543" t="str">
        <f t="shared" si="65"/>
        <v>Down-Sized</v>
      </c>
      <c r="M543" s="12" t="str">
        <f t="shared" si="62"/>
        <v>PI.IC.RT.171005.01</v>
      </c>
      <c r="N543" s="12"/>
      <c r="O543" s="12" t="str">
        <f t="shared" si="63"/>
        <v>PH.IC.RT.171005.01</v>
      </c>
      <c r="Q543" s="12" t="str">
        <f t="shared" si="64"/>
        <v>CL.IC.RT.171005.01</v>
      </c>
      <c r="R543" t="s">
        <v>1141</v>
      </c>
      <c r="S543">
        <v>118</v>
      </c>
    </row>
    <row r="544" spans="1:19" ht="15">
      <c r="A544" t="s">
        <v>8713</v>
      </c>
      <c r="C544" s="2" t="s">
        <v>6865</v>
      </c>
      <c r="E544" s="2" t="s">
        <v>10905</v>
      </c>
      <c r="F544" t="s">
        <v>9260</v>
      </c>
      <c r="G544" t="s">
        <v>9266</v>
      </c>
      <c r="H544" s="22" t="s">
        <v>9267</v>
      </c>
      <c r="I544" t="s">
        <v>9268</v>
      </c>
      <c r="J544" s="11" t="str">
        <f t="shared" si="61"/>
        <v>IC.RT.171006</v>
      </c>
      <c r="K544" s="2" t="s">
        <v>11324</v>
      </c>
      <c r="L544" t="str">
        <f t="shared" si="65"/>
        <v>Decannulation</v>
      </c>
      <c r="M544" s="12" t="str">
        <f t="shared" si="62"/>
        <v>PI.IC.RT.171006.01</v>
      </c>
      <c r="N544" s="12"/>
      <c r="O544" s="12" t="str">
        <f t="shared" si="63"/>
        <v>PH.IC.RT.171006.01</v>
      </c>
      <c r="Q544" s="12" t="str">
        <f t="shared" si="64"/>
        <v>CL.IC.RT.171006.01</v>
      </c>
      <c r="R544" t="s">
        <v>1141</v>
      </c>
      <c r="S544">
        <v>118</v>
      </c>
    </row>
    <row r="545" spans="1:19" ht="15">
      <c r="A545" t="s">
        <v>8713</v>
      </c>
      <c r="C545" s="2" t="s">
        <v>6865</v>
      </c>
      <c r="E545" s="2" t="s">
        <v>10905</v>
      </c>
      <c r="F545" t="s">
        <v>9260</v>
      </c>
      <c r="G545" t="s">
        <v>6996</v>
      </c>
      <c r="H545" s="22" t="s">
        <v>7284</v>
      </c>
      <c r="I545" t="s">
        <v>6996</v>
      </c>
      <c r="J545" s="11" t="str">
        <f t="shared" si="61"/>
        <v>IC.RT.171007</v>
      </c>
      <c r="K545" s="2" t="s">
        <v>11324</v>
      </c>
      <c r="L545" t="str">
        <f t="shared" si="65"/>
        <v>Other: specify</v>
      </c>
      <c r="M545" s="12" t="str">
        <f t="shared" si="62"/>
        <v>PI.IC.RT.171007.01</v>
      </c>
      <c r="N545" s="12"/>
      <c r="O545" s="12" t="str">
        <f t="shared" si="63"/>
        <v>PH.IC.RT.171007.01</v>
      </c>
      <c r="Q545" s="12" t="str">
        <f t="shared" si="64"/>
        <v>CL.IC.RT.171007.01</v>
      </c>
      <c r="R545" t="s">
        <v>1141</v>
      </c>
      <c r="S545">
        <v>118</v>
      </c>
    </row>
    <row r="546" spans="1:19" ht="15">
      <c r="A546" t="s">
        <v>8713</v>
      </c>
      <c r="C546" s="2" t="s">
        <v>6865</v>
      </c>
      <c r="D546" t="s">
        <v>9269</v>
      </c>
      <c r="E546" s="2" t="s">
        <v>8048</v>
      </c>
      <c r="F546" t="s">
        <v>9103</v>
      </c>
      <c r="G546" t="s">
        <v>387</v>
      </c>
      <c r="H546" s="22" t="s">
        <v>1396</v>
      </c>
      <c r="I546" t="s">
        <v>9104</v>
      </c>
      <c r="J546" s="11" t="str">
        <f t="shared" si="61"/>
        <v>IC.RT.171101</v>
      </c>
      <c r="K546" s="2" t="s">
        <v>11324</v>
      </c>
      <c r="L546" t="str">
        <f t="shared" si="65"/>
        <v>8 mmHg</v>
      </c>
      <c r="M546" s="12" t="str">
        <f t="shared" si="62"/>
        <v>PI.IC.RT.171101.01</v>
      </c>
      <c r="N546" s="12"/>
      <c r="O546" s="12" t="str">
        <f t="shared" si="63"/>
        <v>PH.IC.RT.171101.01</v>
      </c>
      <c r="Q546" s="12" t="str">
        <f t="shared" si="64"/>
        <v>CL.IC.RT.171101.01</v>
      </c>
      <c r="R546" t="s">
        <v>1141</v>
      </c>
      <c r="S546">
        <v>105</v>
      </c>
    </row>
    <row r="547" spans="1:19" ht="15">
      <c r="A547" t="s">
        <v>8713</v>
      </c>
      <c r="C547" s="2" t="s">
        <v>6865</v>
      </c>
      <c r="E547" s="2" t="s">
        <v>8048</v>
      </c>
      <c r="F547" t="s">
        <v>9103</v>
      </c>
      <c r="G547" t="s">
        <v>388</v>
      </c>
      <c r="H547" s="22" t="s">
        <v>1398</v>
      </c>
      <c r="I547" t="s">
        <v>9105</v>
      </c>
      <c r="J547" s="11" t="str">
        <f t="shared" si="61"/>
        <v>IC.RT.171102</v>
      </c>
      <c r="K547" s="2" t="s">
        <v>11324</v>
      </c>
      <c r="L547" t="str">
        <f t="shared" si="65"/>
        <v>9 mmHg</v>
      </c>
      <c r="M547" s="12" t="str">
        <f t="shared" si="62"/>
        <v>PI.IC.RT.171102.01</v>
      </c>
      <c r="N547" s="12"/>
      <c r="O547" s="12" t="str">
        <f t="shared" si="63"/>
        <v>PH.IC.RT.171102.01</v>
      </c>
      <c r="Q547" s="12" t="str">
        <f t="shared" si="64"/>
        <v>CL.IC.RT.171102.01</v>
      </c>
      <c r="R547" t="s">
        <v>1141</v>
      </c>
      <c r="S547">
        <v>105</v>
      </c>
    </row>
    <row r="548" spans="1:19" ht="15">
      <c r="A548" t="s">
        <v>8713</v>
      </c>
      <c r="C548" s="2" t="s">
        <v>6865</v>
      </c>
      <c r="E548" s="2" t="s">
        <v>8048</v>
      </c>
      <c r="F548" t="s">
        <v>9103</v>
      </c>
      <c r="G548" t="s">
        <v>389</v>
      </c>
      <c r="H548" s="22" t="s">
        <v>1400</v>
      </c>
      <c r="I548" t="s">
        <v>9106</v>
      </c>
      <c r="J548" s="11" t="str">
        <f t="shared" si="61"/>
        <v>IC.RT.171103</v>
      </c>
      <c r="K548" s="2" t="s">
        <v>11324</v>
      </c>
      <c r="L548" t="str">
        <f t="shared" si="65"/>
        <v>10 mmHg</v>
      </c>
      <c r="M548" s="12" t="str">
        <f t="shared" si="62"/>
        <v>PI.IC.RT.171103.01</v>
      </c>
      <c r="N548" s="12"/>
      <c r="O548" s="12" t="str">
        <f t="shared" si="63"/>
        <v>PH.IC.RT.171103.01</v>
      </c>
      <c r="Q548" s="12" t="str">
        <f t="shared" si="64"/>
        <v>CL.IC.RT.171103.01</v>
      </c>
      <c r="R548" t="s">
        <v>1141</v>
      </c>
      <c r="S548">
        <v>105</v>
      </c>
    </row>
    <row r="549" spans="1:19" ht="15">
      <c r="A549" t="s">
        <v>8713</v>
      </c>
      <c r="B549" t="s">
        <v>9107</v>
      </c>
      <c r="C549" s="2" t="s">
        <v>965</v>
      </c>
      <c r="D549" t="s">
        <v>9108</v>
      </c>
      <c r="E549" s="2" t="s">
        <v>11324</v>
      </c>
      <c r="F549" t="s">
        <v>9109</v>
      </c>
      <c r="G549" t="s">
        <v>9110</v>
      </c>
      <c r="H549" s="22" t="s">
        <v>1396</v>
      </c>
      <c r="I549" t="s">
        <v>9111</v>
      </c>
      <c r="J549" s="11" t="str">
        <f t="shared" si="61"/>
        <v>IC.RT.180101</v>
      </c>
      <c r="K549" s="2" t="s">
        <v>1192</v>
      </c>
      <c r="L549" t="str">
        <f t="shared" si="65"/>
        <v>1 min</v>
      </c>
      <c r="M549" s="12" t="str">
        <f t="shared" si="62"/>
        <v>PI.IC.RT.180101.01</v>
      </c>
      <c r="N549" s="12"/>
      <c r="O549" s="12" t="str">
        <f t="shared" si="63"/>
        <v>PH.IC.RT.180101.01</v>
      </c>
      <c r="Q549" s="12" t="str">
        <f t="shared" si="64"/>
        <v>CL.IC.RT.180101.01</v>
      </c>
      <c r="R549" t="s">
        <v>1141</v>
      </c>
      <c r="S549">
        <v>404</v>
      </c>
    </row>
    <row r="550" spans="1:19" ht="15">
      <c r="A550" t="s">
        <v>8713</v>
      </c>
      <c r="C550" s="2" t="s">
        <v>965</v>
      </c>
      <c r="E550" s="2" t="s">
        <v>11324</v>
      </c>
      <c r="F550" t="s">
        <v>9112</v>
      </c>
      <c r="G550" t="s">
        <v>9113</v>
      </c>
      <c r="H550" s="22" t="s">
        <v>1398</v>
      </c>
      <c r="I550" t="s">
        <v>9113</v>
      </c>
      <c r="J550" s="11" t="str">
        <f t="shared" si="61"/>
        <v>IC.RT.180102</v>
      </c>
      <c r="K550" s="2" t="s">
        <v>8964</v>
      </c>
      <c r="L550" t="str">
        <f t="shared" si="65"/>
        <v>2 min</v>
      </c>
      <c r="M550" s="12" t="str">
        <f t="shared" si="62"/>
        <v>PI.IC.RT.180102.01</v>
      </c>
      <c r="N550" s="12"/>
      <c r="O550" s="12" t="str">
        <f t="shared" si="63"/>
        <v>PH.IC.RT.180102.01</v>
      </c>
      <c r="Q550" s="12" t="str">
        <f t="shared" si="64"/>
        <v>CL.IC.RT.180102.01</v>
      </c>
      <c r="R550" t="s">
        <v>1141</v>
      </c>
      <c r="S550">
        <v>404</v>
      </c>
    </row>
    <row r="551" spans="1:19" ht="15">
      <c r="A551" t="s">
        <v>8713</v>
      </c>
      <c r="C551" s="2" t="s">
        <v>965</v>
      </c>
      <c r="E551" s="2" t="s">
        <v>11324</v>
      </c>
      <c r="F551" t="s">
        <v>9112</v>
      </c>
      <c r="G551" t="s">
        <v>8965</v>
      </c>
      <c r="H551" s="22" t="s">
        <v>1400</v>
      </c>
      <c r="I551" t="s">
        <v>8965</v>
      </c>
      <c r="J551" s="11" t="str">
        <f t="shared" si="61"/>
        <v>IC.RT.180103</v>
      </c>
      <c r="K551" s="2" t="s">
        <v>8964</v>
      </c>
      <c r="L551" t="str">
        <f t="shared" si="65"/>
        <v>3 min</v>
      </c>
      <c r="M551" s="12" t="str">
        <f t="shared" si="62"/>
        <v>PI.IC.RT.180103.01</v>
      </c>
      <c r="N551" s="12"/>
      <c r="O551" s="12" t="str">
        <f t="shared" si="63"/>
        <v>PH.IC.RT.180103.01</v>
      </c>
      <c r="Q551" s="12" t="str">
        <f t="shared" si="64"/>
        <v>CL.IC.RT.180103.01</v>
      </c>
      <c r="R551" t="s">
        <v>1141</v>
      </c>
      <c r="S551">
        <v>404</v>
      </c>
    </row>
    <row r="552" spans="1:19" ht="15">
      <c r="A552" t="s">
        <v>8713</v>
      </c>
      <c r="C552" s="2" t="s">
        <v>965</v>
      </c>
      <c r="E552" s="2" t="s">
        <v>11324</v>
      </c>
      <c r="F552" t="s">
        <v>9112</v>
      </c>
      <c r="G552" t="s">
        <v>8966</v>
      </c>
      <c r="H552" s="22" t="s">
        <v>1402</v>
      </c>
      <c r="I552" t="s">
        <v>8966</v>
      </c>
      <c r="J552" s="11" t="str">
        <f t="shared" si="61"/>
        <v>IC.RT.180104</v>
      </c>
      <c r="K552" s="2" t="s">
        <v>8964</v>
      </c>
      <c r="L552" t="str">
        <f t="shared" si="65"/>
        <v>4 min</v>
      </c>
      <c r="M552" s="12" t="str">
        <f t="shared" si="62"/>
        <v>PI.IC.RT.180104.01</v>
      </c>
      <c r="N552" s="12"/>
      <c r="O552" s="12" t="str">
        <f t="shared" si="63"/>
        <v>PH.IC.RT.180104.01</v>
      </c>
      <c r="Q552" s="12" t="str">
        <f t="shared" si="64"/>
        <v>CL.IC.RT.180104.01</v>
      </c>
      <c r="R552" t="s">
        <v>1141</v>
      </c>
      <c r="S552">
        <v>404</v>
      </c>
    </row>
    <row r="553" spans="1:19" ht="15">
      <c r="A553" t="s">
        <v>8713</v>
      </c>
      <c r="C553" s="2" t="s">
        <v>965</v>
      </c>
      <c r="E553" s="2" t="s">
        <v>11324</v>
      </c>
      <c r="F553" t="s">
        <v>9112</v>
      </c>
      <c r="G553" t="s">
        <v>8967</v>
      </c>
      <c r="H553" s="22" t="s">
        <v>1404</v>
      </c>
      <c r="I553" t="s">
        <v>8967</v>
      </c>
      <c r="J553" s="11" t="str">
        <f t="shared" si="61"/>
        <v>IC.RT.180105</v>
      </c>
      <c r="K553" s="2" t="s">
        <v>8964</v>
      </c>
      <c r="L553" t="str">
        <f t="shared" si="65"/>
        <v>5 min</v>
      </c>
      <c r="M553" s="12" t="str">
        <f t="shared" si="62"/>
        <v>PI.IC.RT.180105.01</v>
      </c>
      <c r="N553" s="12"/>
      <c r="O553" s="12" t="str">
        <f t="shared" si="63"/>
        <v>PH.IC.RT.180105.01</v>
      </c>
      <c r="Q553" s="12" t="str">
        <f t="shared" si="64"/>
        <v>CL.IC.RT.180105.01</v>
      </c>
      <c r="R553" t="s">
        <v>1141</v>
      </c>
      <c r="S553">
        <v>404</v>
      </c>
    </row>
    <row r="554" spans="1:19" ht="15">
      <c r="A554" t="s">
        <v>8713</v>
      </c>
      <c r="C554" s="2" t="s">
        <v>965</v>
      </c>
      <c r="E554" s="2" t="s">
        <v>11324</v>
      </c>
      <c r="F554" t="s">
        <v>9112</v>
      </c>
      <c r="G554" t="s">
        <v>8968</v>
      </c>
      <c r="H554" s="22" t="s">
        <v>6888</v>
      </c>
      <c r="I554" t="s">
        <v>8968</v>
      </c>
      <c r="J554" s="11" t="str">
        <f t="shared" si="61"/>
        <v>IC.RT.180106</v>
      </c>
      <c r="K554" s="2" t="s">
        <v>8964</v>
      </c>
      <c r="L554" t="str">
        <f t="shared" si="65"/>
        <v>6 min</v>
      </c>
      <c r="M554" s="12" t="str">
        <f t="shared" si="62"/>
        <v>PI.IC.RT.180106.01</v>
      </c>
      <c r="N554" s="12"/>
      <c r="O554" s="12" t="str">
        <f t="shared" si="63"/>
        <v>PH.IC.RT.180106.01</v>
      </c>
      <c r="Q554" s="12" t="str">
        <f t="shared" si="64"/>
        <v>CL.IC.RT.180106.01</v>
      </c>
      <c r="R554" t="s">
        <v>1141</v>
      </c>
      <c r="S554">
        <v>404</v>
      </c>
    </row>
    <row r="555" spans="1:19" ht="15">
      <c r="A555" t="s">
        <v>8713</v>
      </c>
      <c r="C555" s="2" t="s">
        <v>965</v>
      </c>
      <c r="E555" s="2" t="s">
        <v>11324</v>
      </c>
      <c r="F555" t="s">
        <v>9112</v>
      </c>
      <c r="G555" t="s">
        <v>8969</v>
      </c>
      <c r="H555" s="22" t="s">
        <v>7284</v>
      </c>
      <c r="I555" t="s">
        <v>8969</v>
      </c>
      <c r="J555" s="11" t="str">
        <f t="shared" si="61"/>
        <v>IC.RT.180107</v>
      </c>
      <c r="K555" s="2" t="s">
        <v>8964</v>
      </c>
      <c r="L555" t="str">
        <f t="shared" si="65"/>
        <v>7 min</v>
      </c>
      <c r="M555" s="12" t="str">
        <f t="shared" si="62"/>
        <v>PI.IC.RT.180107.01</v>
      </c>
      <c r="N555" s="12"/>
      <c r="O555" s="12" t="str">
        <f t="shared" si="63"/>
        <v>PH.IC.RT.180107.01</v>
      </c>
      <c r="Q555" s="12" t="str">
        <f t="shared" si="64"/>
        <v>CL.IC.RT.180107.01</v>
      </c>
      <c r="R555" t="s">
        <v>1141</v>
      </c>
      <c r="S555">
        <v>404</v>
      </c>
    </row>
    <row r="556" spans="1:19" ht="15">
      <c r="A556" t="s">
        <v>8713</v>
      </c>
      <c r="C556" s="2" t="s">
        <v>965</v>
      </c>
      <c r="E556" s="2" t="s">
        <v>11324</v>
      </c>
      <c r="F556" t="s">
        <v>9112</v>
      </c>
      <c r="G556" t="s">
        <v>8970</v>
      </c>
      <c r="H556" s="22" t="s">
        <v>10093</v>
      </c>
      <c r="I556" t="s">
        <v>8970</v>
      </c>
      <c r="J556" s="11" t="str">
        <f t="shared" si="61"/>
        <v>IC.RT.180108</v>
      </c>
      <c r="K556" s="2" t="s">
        <v>8964</v>
      </c>
      <c r="L556" t="str">
        <f t="shared" si="65"/>
        <v>8 min</v>
      </c>
      <c r="M556" s="12" t="str">
        <f t="shared" si="62"/>
        <v>PI.IC.RT.180108.01</v>
      </c>
      <c r="N556" s="12"/>
      <c r="O556" s="12" t="str">
        <f t="shared" si="63"/>
        <v>PH.IC.RT.180108.01</v>
      </c>
      <c r="Q556" s="12" t="str">
        <f t="shared" si="64"/>
        <v>CL.IC.RT.180108.01</v>
      </c>
      <c r="R556" t="s">
        <v>1141</v>
      </c>
      <c r="S556">
        <v>404</v>
      </c>
    </row>
    <row r="557" spans="1:19" ht="15">
      <c r="A557" t="s">
        <v>8713</v>
      </c>
      <c r="C557" s="2" t="s">
        <v>965</v>
      </c>
      <c r="E557" s="2" t="s">
        <v>11324</v>
      </c>
      <c r="F557" t="s">
        <v>9112</v>
      </c>
      <c r="G557" t="s">
        <v>8971</v>
      </c>
      <c r="H557" s="22" t="s">
        <v>10095</v>
      </c>
      <c r="I557" t="s">
        <v>8971</v>
      </c>
      <c r="J557" s="11" t="str">
        <f t="shared" si="61"/>
        <v>IC.RT.180109</v>
      </c>
      <c r="K557" s="2" t="s">
        <v>8964</v>
      </c>
      <c r="L557" t="str">
        <f t="shared" si="65"/>
        <v>9 min</v>
      </c>
      <c r="M557" s="12" t="str">
        <f t="shared" si="62"/>
        <v>PI.IC.RT.180109.01</v>
      </c>
      <c r="N557" s="12"/>
      <c r="O557" s="12" t="str">
        <f t="shared" si="63"/>
        <v>PH.IC.RT.180109.01</v>
      </c>
      <c r="Q557" s="12" t="str">
        <f t="shared" si="64"/>
        <v>CL.IC.RT.180109.01</v>
      </c>
      <c r="R557" t="s">
        <v>1141</v>
      </c>
      <c r="S557">
        <v>404</v>
      </c>
    </row>
    <row r="558" spans="1:19" ht="15">
      <c r="A558" t="s">
        <v>8713</v>
      </c>
      <c r="C558" s="2" t="s">
        <v>965</v>
      </c>
      <c r="E558" s="2" t="s">
        <v>11324</v>
      </c>
      <c r="F558" t="s">
        <v>9112</v>
      </c>
      <c r="G558" t="s">
        <v>8972</v>
      </c>
      <c r="H558" s="22" t="s">
        <v>10905</v>
      </c>
      <c r="I558" t="s">
        <v>8972</v>
      </c>
      <c r="J558" s="11" t="str">
        <f t="shared" si="61"/>
        <v>IC.RT.180110</v>
      </c>
      <c r="K558" s="2" t="s">
        <v>8964</v>
      </c>
      <c r="L558" t="str">
        <f t="shared" si="65"/>
        <v>10 min</v>
      </c>
      <c r="M558" s="12" t="str">
        <f t="shared" si="62"/>
        <v>PI.IC.RT.180110.01</v>
      </c>
      <c r="N558" s="12"/>
      <c r="O558" s="12" t="str">
        <f t="shared" si="63"/>
        <v>PH.IC.RT.180110.01</v>
      </c>
      <c r="Q558" s="12" t="str">
        <f t="shared" si="64"/>
        <v>CL.IC.RT.180110.01</v>
      </c>
      <c r="R558" t="s">
        <v>1141</v>
      </c>
      <c r="S558">
        <v>404</v>
      </c>
    </row>
    <row r="559" spans="1:19" ht="15">
      <c r="A559" t="s">
        <v>8713</v>
      </c>
      <c r="C559" s="2" t="s">
        <v>965</v>
      </c>
      <c r="E559" s="2" t="s">
        <v>11324</v>
      </c>
      <c r="F559" t="s">
        <v>9112</v>
      </c>
      <c r="G559" t="s">
        <v>8973</v>
      </c>
      <c r="H559" s="22" t="s">
        <v>8974</v>
      </c>
      <c r="I559" t="s">
        <v>9355</v>
      </c>
      <c r="J559" s="11" t="str">
        <f t="shared" si="61"/>
        <v>IC.RT.180111</v>
      </c>
      <c r="K559" s="2" t="s">
        <v>8964</v>
      </c>
      <c r="L559" t="str">
        <f t="shared" si="65"/>
        <v>Minutes specify</v>
      </c>
      <c r="M559" s="12" t="str">
        <f t="shared" si="62"/>
        <v>PI.IC.RT.180111.01</v>
      </c>
      <c r="N559" s="12"/>
      <c r="O559" s="12" t="str">
        <f t="shared" si="63"/>
        <v>PH.IC.RT.180111.01</v>
      </c>
      <c r="Q559" s="12" t="str">
        <f t="shared" si="64"/>
        <v>CL.IC.RT.180111.01</v>
      </c>
      <c r="R559" t="s">
        <v>1141</v>
      </c>
      <c r="S559">
        <v>404</v>
      </c>
    </row>
    <row r="560" spans="1:19" ht="15">
      <c r="A560" t="s">
        <v>8713</v>
      </c>
      <c r="C560" s="2" t="s">
        <v>965</v>
      </c>
      <c r="D560" t="s">
        <v>8863</v>
      </c>
      <c r="E560" s="2" t="s">
        <v>923</v>
      </c>
      <c r="F560" t="s">
        <v>9356</v>
      </c>
      <c r="G560" s="2" t="s">
        <v>9357</v>
      </c>
      <c r="H560" s="22" t="s">
        <v>1396</v>
      </c>
      <c r="I560" s="2" t="s">
        <v>9358</v>
      </c>
      <c r="J560" s="11" t="str">
        <f t="shared" si="61"/>
        <v>IC.RT.180201</v>
      </c>
      <c r="K560" s="2" t="s">
        <v>1192</v>
      </c>
      <c r="L560" t="str">
        <f t="shared" si="65"/>
        <v>1 liter</v>
      </c>
      <c r="M560" s="12" t="str">
        <f t="shared" si="62"/>
        <v>PI.IC.RT.180201.01</v>
      </c>
      <c r="N560" s="12"/>
      <c r="O560" s="12" t="str">
        <f t="shared" si="63"/>
        <v>PH.IC.RT.180201.01</v>
      </c>
      <c r="Q560" s="12" t="str">
        <f t="shared" si="64"/>
        <v>CL.IC.RT.180201.01</v>
      </c>
      <c r="R560" t="s">
        <v>1141</v>
      </c>
      <c r="S560">
        <v>413</v>
      </c>
    </row>
    <row r="561" spans="1:19" ht="15">
      <c r="A561" t="s">
        <v>8713</v>
      </c>
      <c r="C561" s="2" t="s">
        <v>5743</v>
      </c>
      <c r="E561" s="2" t="s">
        <v>9391</v>
      </c>
      <c r="F561" t="s">
        <v>9356</v>
      </c>
      <c r="G561" t="s">
        <v>9359</v>
      </c>
      <c r="H561" s="22" t="s">
        <v>1398</v>
      </c>
      <c r="I561" t="s">
        <v>9359</v>
      </c>
      <c r="J561" s="11" t="str">
        <f t="shared" si="61"/>
        <v>IC.RT.180202</v>
      </c>
      <c r="K561" s="2" t="s">
        <v>1192</v>
      </c>
      <c r="L561" t="str">
        <f t="shared" si="65"/>
        <v>2 liter</v>
      </c>
      <c r="M561" s="12" t="str">
        <f t="shared" si="62"/>
        <v>PI.IC.RT.180202.01</v>
      </c>
      <c r="N561" s="12"/>
      <c r="O561" s="12" t="str">
        <f t="shared" si="63"/>
        <v>PH.IC.RT.180202.01</v>
      </c>
      <c r="Q561" s="12" t="str">
        <f t="shared" si="64"/>
        <v>CL.IC.RT.180202.01</v>
      </c>
      <c r="R561" t="s">
        <v>1141</v>
      </c>
      <c r="S561">
        <v>413</v>
      </c>
    </row>
    <row r="562" spans="1:19" ht="15">
      <c r="A562" t="s">
        <v>8713</v>
      </c>
      <c r="C562" s="2" t="s">
        <v>965</v>
      </c>
      <c r="E562" s="2" t="s">
        <v>9186</v>
      </c>
      <c r="F562" t="s">
        <v>9187</v>
      </c>
      <c r="G562" t="s">
        <v>9188</v>
      </c>
      <c r="H562" s="22" t="s">
        <v>1400</v>
      </c>
      <c r="I562" t="s">
        <v>9188</v>
      </c>
      <c r="J562" s="11" t="str">
        <f t="shared" si="61"/>
        <v>IC.RT.180203</v>
      </c>
      <c r="K562" s="2" t="s">
        <v>1192</v>
      </c>
      <c r="L562" t="str">
        <f t="shared" si="65"/>
        <v>3 liter</v>
      </c>
      <c r="M562" s="12" t="str">
        <f t="shared" si="62"/>
        <v>PI.IC.RT.180203.01</v>
      </c>
      <c r="N562" s="12"/>
      <c r="O562" s="12" t="str">
        <f t="shared" si="63"/>
        <v>PH.IC.RT.180203.01</v>
      </c>
      <c r="Q562" s="12" t="str">
        <f t="shared" si="64"/>
        <v>CL.IC.RT.180203.01</v>
      </c>
      <c r="R562" t="s">
        <v>1141</v>
      </c>
      <c r="S562">
        <v>413</v>
      </c>
    </row>
    <row r="563" spans="1:19" ht="15">
      <c r="A563" t="s">
        <v>8713</v>
      </c>
      <c r="C563" s="2" t="s">
        <v>965</v>
      </c>
      <c r="E563" s="2" t="s">
        <v>9186</v>
      </c>
      <c r="F563" t="s">
        <v>9187</v>
      </c>
      <c r="G563" t="s">
        <v>9030</v>
      </c>
      <c r="H563" s="22" t="s">
        <v>1402</v>
      </c>
      <c r="I563" t="s">
        <v>9030</v>
      </c>
      <c r="J563" s="11" t="str">
        <f t="shared" si="61"/>
        <v>IC.RT.180204</v>
      </c>
      <c r="K563" s="2" t="s">
        <v>1192</v>
      </c>
      <c r="L563" t="str">
        <f t="shared" si="65"/>
        <v>4 liter</v>
      </c>
      <c r="M563" s="12" t="str">
        <f t="shared" si="62"/>
        <v>PI.IC.RT.180204.01</v>
      </c>
      <c r="N563" s="12"/>
      <c r="O563" s="12" t="str">
        <f t="shared" si="63"/>
        <v>PH.IC.RT.180204.01</v>
      </c>
      <c r="Q563" s="12" t="str">
        <f t="shared" si="64"/>
        <v>CL.IC.RT.180204.01</v>
      </c>
      <c r="R563" t="s">
        <v>1141</v>
      </c>
      <c r="S563">
        <v>413</v>
      </c>
    </row>
    <row r="564" spans="1:19" ht="15">
      <c r="A564" t="s">
        <v>8713</v>
      </c>
      <c r="C564" s="2" t="s">
        <v>965</v>
      </c>
      <c r="E564" s="2" t="s">
        <v>9186</v>
      </c>
      <c r="F564" t="s">
        <v>9187</v>
      </c>
      <c r="G564" t="s">
        <v>9189</v>
      </c>
      <c r="H564" s="22" t="s">
        <v>1404</v>
      </c>
      <c r="I564" t="s">
        <v>9189</v>
      </c>
      <c r="J564" s="11" t="str">
        <f t="shared" si="61"/>
        <v>IC.RT.180205</v>
      </c>
      <c r="K564" s="2" t="s">
        <v>1192</v>
      </c>
      <c r="L564" t="str">
        <f t="shared" si="65"/>
        <v>5 liter</v>
      </c>
      <c r="M564" s="12" t="str">
        <f t="shared" si="62"/>
        <v>PI.IC.RT.180205.01</v>
      </c>
      <c r="N564" s="12"/>
      <c r="O564" s="12" t="str">
        <f t="shared" si="63"/>
        <v>PH.IC.RT.180205.01</v>
      </c>
      <c r="Q564" s="12" t="str">
        <f t="shared" si="64"/>
        <v>CL.IC.RT.180205.01</v>
      </c>
      <c r="R564" t="s">
        <v>1141</v>
      </c>
      <c r="S564">
        <v>413</v>
      </c>
    </row>
    <row r="565" spans="1:19" ht="15">
      <c r="A565" t="s">
        <v>8713</v>
      </c>
      <c r="C565" s="2" t="s">
        <v>965</v>
      </c>
      <c r="E565" s="2" t="s">
        <v>9186</v>
      </c>
      <c r="F565" t="s">
        <v>9187</v>
      </c>
      <c r="G565" t="s">
        <v>9190</v>
      </c>
      <c r="H565" s="22" t="s">
        <v>9191</v>
      </c>
      <c r="I565" t="s">
        <v>9190</v>
      </c>
      <c r="J565" s="11" t="str">
        <f t="shared" si="61"/>
        <v>IC.RT.180206</v>
      </c>
      <c r="K565" s="2" t="s">
        <v>1192</v>
      </c>
      <c r="L565" t="str">
        <f t="shared" si="65"/>
        <v>6 liter</v>
      </c>
      <c r="M565" s="12" t="str">
        <f t="shared" si="62"/>
        <v>PI.IC.RT.180206.01</v>
      </c>
      <c r="N565" s="12"/>
      <c r="O565" s="12" t="str">
        <f t="shared" si="63"/>
        <v>PH.IC.RT.180206.01</v>
      </c>
      <c r="Q565" s="12" t="str">
        <f t="shared" si="64"/>
        <v>CL.IC.RT.180206.01</v>
      </c>
      <c r="R565" t="s">
        <v>1141</v>
      </c>
      <c r="S565">
        <v>413</v>
      </c>
    </row>
    <row r="566" spans="1:19" ht="15">
      <c r="A566" t="s">
        <v>8713</v>
      </c>
      <c r="C566" s="2" t="s">
        <v>5743</v>
      </c>
      <c r="E566" s="2" t="s">
        <v>9391</v>
      </c>
      <c r="F566" t="s">
        <v>9356</v>
      </c>
      <c r="G566" t="s">
        <v>9192</v>
      </c>
      <c r="H566" s="22" t="s">
        <v>7284</v>
      </c>
      <c r="I566" t="s">
        <v>9192</v>
      </c>
      <c r="J566" s="11" t="str">
        <f t="shared" si="61"/>
        <v>IC.RT.180207</v>
      </c>
      <c r="K566" s="2" t="s">
        <v>1192</v>
      </c>
      <c r="L566" t="str">
        <f t="shared" si="65"/>
        <v>7 liter</v>
      </c>
      <c r="M566" s="12" t="str">
        <f t="shared" si="62"/>
        <v>PI.IC.RT.180207.01</v>
      </c>
      <c r="N566" s="12"/>
      <c r="O566" s="12" t="str">
        <f t="shared" si="63"/>
        <v>PH.IC.RT.180207.01</v>
      </c>
      <c r="Q566" s="12" t="str">
        <f t="shared" si="64"/>
        <v>CL.IC.RT.180207.01</v>
      </c>
      <c r="R566" t="s">
        <v>1141</v>
      </c>
      <c r="S566">
        <v>413</v>
      </c>
    </row>
    <row r="567" spans="1:19" ht="15">
      <c r="A567" t="s">
        <v>8713</v>
      </c>
      <c r="C567" s="2" t="s">
        <v>5743</v>
      </c>
      <c r="E567" s="2" t="s">
        <v>9391</v>
      </c>
      <c r="F567" t="s">
        <v>9356</v>
      </c>
      <c r="G567" t="s">
        <v>9193</v>
      </c>
      <c r="H567" s="22" t="s">
        <v>10093</v>
      </c>
      <c r="I567" t="s">
        <v>9193</v>
      </c>
      <c r="J567" s="11" t="str">
        <f t="shared" si="61"/>
        <v>IC.RT.180208</v>
      </c>
      <c r="K567" s="2" t="s">
        <v>1192</v>
      </c>
      <c r="L567" t="str">
        <f t="shared" si="65"/>
        <v>8 liter</v>
      </c>
      <c r="M567" s="12" t="str">
        <f t="shared" si="62"/>
        <v>PI.IC.RT.180208.01</v>
      </c>
      <c r="N567" s="12"/>
      <c r="O567" s="12" t="str">
        <f t="shared" si="63"/>
        <v>PH.IC.RT.180208.01</v>
      </c>
      <c r="Q567" s="12" t="str">
        <f t="shared" si="64"/>
        <v>CL.IC.RT.180208.01</v>
      </c>
      <c r="R567" t="s">
        <v>1141</v>
      </c>
      <c r="S567">
        <v>413</v>
      </c>
    </row>
    <row r="568" spans="1:19" ht="15">
      <c r="A568" t="s">
        <v>8713</v>
      </c>
      <c r="C568" s="2" t="s">
        <v>5743</v>
      </c>
      <c r="E568" s="2" t="s">
        <v>9391</v>
      </c>
      <c r="F568" t="s">
        <v>9356</v>
      </c>
      <c r="G568" t="s">
        <v>9194</v>
      </c>
      <c r="H568" s="22" t="s">
        <v>10095</v>
      </c>
      <c r="I568" t="s">
        <v>9194</v>
      </c>
      <c r="J568" s="11" t="str">
        <f t="shared" si="61"/>
        <v>IC.RT.180209</v>
      </c>
      <c r="K568" s="2" t="s">
        <v>1192</v>
      </c>
      <c r="L568" t="str">
        <f t="shared" si="65"/>
        <v>Liter specify</v>
      </c>
      <c r="M568" s="12" t="str">
        <f t="shared" si="62"/>
        <v>PI.IC.RT.180209.01</v>
      </c>
      <c r="N568" s="12"/>
      <c r="O568" s="12" t="str">
        <f t="shared" si="63"/>
        <v>PH.IC.RT.180209.01</v>
      </c>
      <c r="Q568" s="12" t="str">
        <f t="shared" si="64"/>
        <v>CL.IC.RT.180209.01</v>
      </c>
      <c r="R568" t="s">
        <v>1141</v>
      </c>
      <c r="S568">
        <v>442</v>
      </c>
    </row>
    <row r="569" spans="1:19" ht="15">
      <c r="A569" t="s">
        <v>8713</v>
      </c>
      <c r="C569" s="2" t="s">
        <v>9195</v>
      </c>
      <c r="D569" t="s">
        <v>9196</v>
      </c>
      <c r="E569" s="2" t="s">
        <v>9197</v>
      </c>
      <c r="F569" t="s">
        <v>9046</v>
      </c>
      <c r="G569" t="s">
        <v>9047</v>
      </c>
      <c r="H569" s="22" t="s">
        <v>1396</v>
      </c>
      <c r="I569" t="s">
        <v>9047</v>
      </c>
      <c r="J569" s="11" t="str">
        <f t="shared" si="61"/>
        <v>IC.RT.180301</v>
      </c>
      <c r="K569" s="2" t="s">
        <v>11324</v>
      </c>
      <c r="L569" t="str">
        <f t="shared" si="65"/>
        <v>Albuterol 0.083%</v>
      </c>
      <c r="M569" s="12" t="str">
        <f t="shared" si="62"/>
        <v>PI.IC.RT.180301.01</v>
      </c>
      <c r="N569" s="12"/>
      <c r="O569" s="12" t="str">
        <f t="shared" si="63"/>
        <v>PH.IC.RT.180301.01</v>
      </c>
      <c r="Q569" s="12" t="str">
        <f t="shared" si="64"/>
        <v>CL.IC.RT.180301.01</v>
      </c>
      <c r="R569" t="s">
        <v>1141</v>
      </c>
      <c r="S569">
        <v>442</v>
      </c>
    </row>
    <row r="570" spans="1:19" ht="15">
      <c r="A570" t="s">
        <v>8713</v>
      </c>
      <c r="C570" s="2" t="s">
        <v>9195</v>
      </c>
      <c r="E570" s="2" t="s">
        <v>9048</v>
      </c>
      <c r="F570" t="s">
        <v>9049</v>
      </c>
      <c r="G570" t="s">
        <v>9050</v>
      </c>
      <c r="H570" s="22" t="s">
        <v>1398</v>
      </c>
      <c r="I570" t="s">
        <v>9051</v>
      </c>
      <c r="J570" s="11" t="str">
        <f t="shared" si="61"/>
        <v>IC.RT.180302</v>
      </c>
      <c r="K570" s="2" t="s">
        <v>11324</v>
      </c>
      <c r="L570" t="str">
        <f t="shared" si="65"/>
        <v xml:space="preserve"> Ipratropium 0.2%</v>
      </c>
      <c r="M570" s="12" t="str">
        <f t="shared" si="62"/>
        <v>PI.IC.RT.180302.01</v>
      </c>
      <c r="N570" s="12"/>
      <c r="O570" s="12" t="str">
        <f t="shared" si="63"/>
        <v>PH.IC.RT.180302.01</v>
      </c>
      <c r="Q570" s="12" t="str">
        <f t="shared" si="64"/>
        <v>CL.IC.RT.180302.01</v>
      </c>
      <c r="R570" t="s">
        <v>9052</v>
      </c>
      <c r="S570">
        <v>442</v>
      </c>
    </row>
    <row r="571" spans="1:19" ht="15">
      <c r="A571" t="s">
        <v>8713</v>
      </c>
      <c r="C571" s="2" t="s">
        <v>965</v>
      </c>
      <c r="E571" s="2" t="s">
        <v>1202</v>
      </c>
      <c r="F571" t="s">
        <v>9049</v>
      </c>
      <c r="G571" t="s">
        <v>9053</v>
      </c>
      <c r="H571" s="22" t="s">
        <v>1400</v>
      </c>
      <c r="I571" t="s">
        <v>9053</v>
      </c>
      <c r="J571" s="11" t="str">
        <f t="shared" si="61"/>
        <v>IC.RT.180303</v>
      </c>
      <c r="K571" s="2" t="s">
        <v>1192</v>
      </c>
      <c r="L571" t="str">
        <f t="shared" si="65"/>
        <v>Albuterol/Ipratropium</v>
      </c>
      <c r="M571" s="12" t="str">
        <f t="shared" si="62"/>
        <v>PI.IC.RT.180303.01</v>
      </c>
      <c r="N571" s="12"/>
      <c r="O571" s="12" t="str">
        <f t="shared" si="63"/>
        <v>PH.IC.RT.180303.01</v>
      </c>
      <c r="Q571" s="12" t="str">
        <f t="shared" si="64"/>
        <v>CL.IC.RT.180303.01</v>
      </c>
      <c r="R571" t="s">
        <v>9052</v>
      </c>
      <c r="S571">
        <v>442</v>
      </c>
    </row>
    <row r="572" spans="1:19" ht="15">
      <c r="A572" t="s">
        <v>8713</v>
      </c>
      <c r="C572" s="2" t="s">
        <v>5743</v>
      </c>
      <c r="E572" s="2" t="s">
        <v>946</v>
      </c>
      <c r="F572" t="s">
        <v>9049</v>
      </c>
      <c r="G572" t="s">
        <v>9254</v>
      </c>
      <c r="H572" s="22" t="s">
        <v>1402</v>
      </c>
      <c r="I572" t="s">
        <v>9254</v>
      </c>
      <c r="J572" s="11" t="str">
        <f t="shared" si="61"/>
        <v>IC.RT.180304</v>
      </c>
      <c r="K572" s="2" t="s">
        <v>11324</v>
      </c>
      <c r="L572" t="str">
        <f t="shared" si="65"/>
        <v xml:space="preserve"> Xopenex 1.25mg</v>
      </c>
      <c r="M572" s="12" t="str">
        <f t="shared" si="62"/>
        <v>PI.IC.RT.180304.01</v>
      </c>
      <c r="N572" s="12"/>
      <c r="O572" s="12" t="str">
        <f t="shared" si="63"/>
        <v>PH.IC.RT.180304.01</v>
      </c>
      <c r="Q572" s="12" t="str">
        <f t="shared" si="64"/>
        <v>CL.IC.RT.180304.01</v>
      </c>
      <c r="R572" t="s">
        <v>9277</v>
      </c>
      <c r="S572">
        <v>442</v>
      </c>
    </row>
    <row r="573" spans="1:19" ht="15">
      <c r="A573" t="s">
        <v>8713</v>
      </c>
      <c r="C573" s="2" t="s">
        <v>965</v>
      </c>
      <c r="E573" s="2" t="s">
        <v>1202</v>
      </c>
      <c r="F573" t="s">
        <v>9054</v>
      </c>
      <c r="G573" t="s">
        <v>9055</v>
      </c>
      <c r="H573" s="22" t="s">
        <v>1404</v>
      </c>
      <c r="I573" t="s">
        <v>9056</v>
      </c>
      <c r="J573" s="11" t="str">
        <f t="shared" si="61"/>
        <v>IC.RT.180305</v>
      </c>
      <c r="K573" s="2" t="s">
        <v>1192</v>
      </c>
      <c r="L573" t="str">
        <f t="shared" si="65"/>
        <v>Xopenex/Ipratropium</v>
      </c>
      <c r="M573" s="12" t="str">
        <f t="shared" si="62"/>
        <v>PI.IC.RT.180305.01</v>
      </c>
      <c r="N573" s="12"/>
      <c r="O573" s="12" t="str">
        <f t="shared" si="63"/>
        <v>PH.IC.RT.180305.01</v>
      </c>
      <c r="Q573" s="12" t="str">
        <f t="shared" si="64"/>
        <v>CL.IC.RT.180305.01</v>
      </c>
      <c r="R573" t="s">
        <v>1141</v>
      </c>
      <c r="S573">
        <v>442</v>
      </c>
    </row>
    <row r="574" spans="1:19" ht="15">
      <c r="A574" t="s">
        <v>8713</v>
      </c>
      <c r="C574" s="2" t="s">
        <v>5743</v>
      </c>
      <c r="E574" s="2" t="s">
        <v>946</v>
      </c>
      <c r="F574" t="s">
        <v>9054</v>
      </c>
      <c r="G574" t="s">
        <v>9060</v>
      </c>
      <c r="H574" s="22" t="s">
        <v>6888</v>
      </c>
      <c r="I574" t="s">
        <v>9256</v>
      </c>
      <c r="J574" s="11" t="str">
        <f t="shared" si="61"/>
        <v>IC.RT.180306</v>
      </c>
      <c r="K574" s="2" t="s">
        <v>9061</v>
      </c>
      <c r="L574" t="str">
        <f t="shared" si="65"/>
        <v>Albuterol Metered Dose 6-8 puffs</v>
      </c>
      <c r="M574" s="12" t="str">
        <f t="shared" si="62"/>
        <v>PI.IC.RT.180306.01</v>
      </c>
      <c r="N574" s="12"/>
      <c r="O574" s="12" t="str">
        <f t="shared" si="63"/>
        <v>PH.IC.RT.180306.01</v>
      </c>
      <c r="Q574" s="12" t="str">
        <f t="shared" si="64"/>
        <v>CL.IC.RT.180306.01</v>
      </c>
      <c r="R574" t="s">
        <v>9277</v>
      </c>
      <c r="S574">
        <v>442</v>
      </c>
    </row>
    <row r="575" spans="1:19" ht="15">
      <c r="A575" t="s">
        <v>8713</v>
      </c>
      <c r="C575" s="2" t="s">
        <v>9062</v>
      </c>
      <c r="E575" s="2" t="s">
        <v>9640</v>
      </c>
      <c r="F575" t="s">
        <v>9054</v>
      </c>
      <c r="G575" t="s">
        <v>9063</v>
      </c>
      <c r="H575" s="22" t="s">
        <v>9064</v>
      </c>
      <c r="I575" t="s">
        <v>9063</v>
      </c>
      <c r="J575" s="11" t="str">
        <f t="shared" si="61"/>
        <v>IC.RT.180307</v>
      </c>
      <c r="K575" s="2" t="s">
        <v>9061</v>
      </c>
      <c r="L575" t="str">
        <f t="shared" si="65"/>
        <v xml:space="preserve"> Ipratropium Metered Dose 6-8 puffs</v>
      </c>
      <c r="M575" s="12" t="str">
        <f t="shared" si="62"/>
        <v>PI.IC.RT.180307.01</v>
      </c>
      <c r="N575" s="12"/>
      <c r="O575" s="12" t="str">
        <f t="shared" si="63"/>
        <v>PH.IC.RT.180307.01</v>
      </c>
      <c r="Q575" s="12" t="str">
        <f t="shared" si="64"/>
        <v>CL.IC.RT.180307.01</v>
      </c>
      <c r="R575" t="s">
        <v>9277</v>
      </c>
      <c r="S575">
        <v>442</v>
      </c>
    </row>
    <row r="576" spans="1:19" ht="15">
      <c r="A576" t="s">
        <v>8713</v>
      </c>
      <c r="C576" s="2" t="s">
        <v>5743</v>
      </c>
      <c r="E576" s="2" t="s">
        <v>946</v>
      </c>
      <c r="F576" t="s">
        <v>9054</v>
      </c>
      <c r="G576" t="s">
        <v>9065</v>
      </c>
      <c r="H576" s="22" t="s">
        <v>10093</v>
      </c>
      <c r="I576" t="s">
        <v>9065</v>
      </c>
      <c r="J576" s="11" t="str">
        <f t="shared" si="61"/>
        <v>IC.RT.180308</v>
      </c>
      <c r="K576" s="2" t="s">
        <v>9061</v>
      </c>
      <c r="L576" t="str">
        <f t="shared" si="65"/>
        <v xml:space="preserve"> Xopenex Metered Dose 6-8 puffs</v>
      </c>
      <c r="M576" s="12" t="str">
        <f t="shared" si="62"/>
        <v>PI.IC.RT.180308.01</v>
      </c>
      <c r="N576" s="12"/>
      <c r="O576" s="12" t="str">
        <f t="shared" si="63"/>
        <v>PH.IC.RT.180308.01</v>
      </c>
      <c r="Q576" s="12" t="str">
        <f t="shared" si="64"/>
        <v>CL.IC.RT.180308.01</v>
      </c>
      <c r="R576" t="s">
        <v>9277</v>
      </c>
      <c r="S576">
        <v>442</v>
      </c>
    </row>
    <row r="577" spans="1:19" ht="15">
      <c r="A577" t="s">
        <v>8713</v>
      </c>
      <c r="C577" s="2" t="s">
        <v>5743</v>
      </c>
      <c r="E577" s="2" t="s">
        <v>946</v>
      </c>
      <c r="F577" t="s">
        <v>9054</v>
      </c>
      <c r="G577" t="s">
        <v>9066</v>
      </c>
      <c r="H577" s="22" t="s">
        <v>10095</v>
      </c>
      <c r="I577" t="s">
        <v>9066</v>
      </c>
      <c r="J577" s="11" t="str">
        <f t="shared" si="61"/>
        <v>IC.RT.180309</v>
      </c>
      <c r="K577" s="2" t="s">
        <v>9061</v>
      </c>
      <c r="L577" t="str">
        <f t="shared" si="65"/>
        <v xml:space="preserve"> Pulmocort 0.5mg</v>
      </c>
      <c r="M577" s="12" t="str">
        <f t="shared" si="62"/>
        <v>PI.IC.RT.180309.01</v>
      </c>
      <c r="N577" s="12"/>
      <c r="O577" s="12" t="str">
        <f t="shared" si="63"/>
        <v>PH.IC.RT.180309.01</v>
      </c>
      <c r="Q577" s="12" t="str">
        <f t="shared" si="64"/>
        <v>CL.IC.RT.180309.01</v>
      </c>
      <c r="R577" t="s">
        <v>9277</v>
      </c>
      <c r="S577">
        <v>442</v>
      </c>
    </row>
    <row r="578" spans="1:19" ht="15">
      <c r="A578" t="s">
        <v>8713</v>
      </c>
      <c r="C578" s="2" t="s">
        <v>5743</v>
      </c>
      <c r="E578" s="2" t="s">
        <v>946</v>
      </c>
      <c r="F578" t="s">
        <v>9054</v>
      </c>
      <c r="G578" t="s">
        <v>386</v>
      </c>
      <c r="H578" s="2" t="s">
        <v>10905</v>
      </c>
      <c r="I578" t="s">
        <v>9231</v>
      </c>
      <c r="J578" s="11" t="str">
        <f t="shared" si="61"/>
        <v>IC.RT.180310</v>
      </c>
      <c r="K578" s="2" t="s">
        <v>1192</v>
      </c>
      <c r="L578" t="str">
        <f t="shared" si="65"/>
        <v>Albuterol/Mucomyst</v>
      </c>
      <c r="M578" s="12" t="str">
        <f t="shared" si="62"/>
        <v>PI.IC.RT.180310.01</v>
      </c>
      <c r="N578" s="12"/>
      <c r="O578" s="12" t="str">
        <f t="shared" si="63"/>
        <v>PH.IC.RT.180310.01</v>
      </c>
      <c r="Q578" s="12" t="str">
        <f t="shared" si="64"/>
        <v>CL.IC.RT.180310.01</v>
      </c>
      <c r="R578" t="s">
        <v>9277</v>
      </c>
      <c r="S578">
        <v>442</v>
      </c>
    </row>
    <row r="579" spans="1:19" ht="15">
      <c r="A579" t="s">
        <v>8713</v>
      </c>
      <c r="C579" s="2" t="s">
        <v>5743</v>
      </c>
      <c r="E579" s="2" t="s">
        <v>946</v>
      </c>
      <c r="F579" t="s">
        <v>9054</v>
      </c>
      <c r="G579" t="s">
        <v>9232</v>
      </c>
      <c r="H579" s="2" t="s">
        <v>8048</v>
      </c>
      <c r="I579" t="s">
        <v>9233</v>
      </c>
      <c r="J579" s="11" t="str">
        <f t="shared" ref="J579:J596" si="66">CONCATENATE("IC.RT.",C579,E579,H579)</f>
        <v>IC.RT.180311</v>
      </c>
      <c r="K579" s="2" t="s">
        <v>11324</v>
      </c>
      <c r="L579" t="str">
        <f t="shared" si="65"/>
        <v xml:space="preserve"> Racemic Epinephrine 2.25%</v>
      </c>
      <c r="M579" s="12" t="str">
        <f t="shared" ref="M579:M596" si="67">CONCATENATE("PI.",J579,".",K579)</f>
        <v>PI.IC.RT.180311.01</v>
      </c>
      <c r="N579" s="12"/>
      <c r="O579" s="12" t="str">
        <f t="shared" ref="O579:O596" si="68">CONCATENATE("PH.",J579,".",K579)</f>
        <v>PH.IC.RT.180311.01</v>
      </c>
      <c r="Q579" s="12" t="str">
        <f t="shared" ref="Q579:Q596" si="69">CONCATENATE("CL.",J579,".",K579)</f>
        <v>CL.IC.RT.180311.01</v>
      </c>
      <c r="R579" t="s">
        <v>9277</v>
      </c>
      <c r="S579">
        <v>442</v>
      </c>
    </row>
    <row r="580" spans="1:19" ht="15">
      <c r="A580" t="s">
        <v>8713</v>
      </c>
      <c r="C580" s="2" t="s">
        <v>9234</v>
      </c>
      <c r="E580" s="2" t="s">
        <v>9048</v>
      </c>
      <c r="F580" t="s">
        <v>9054</v>
      </c>
      <c r="G580" t="s">
        <v>3326</v>
      </c>
      <c r="H580" s="2" t="s">
        <v>9414</v>
      </c>
      <c r="I580" t="s">
        <v>3326</v>
      </c>
      <c r="J580" s="11" t="str">
        <f t="shared" si="66"/>
        <v>IC.RT.180312</v>
      </c>
      <c r="K580" s="2" t="s">
        <v>9061</v>
      </c>
      <c r="L580" t="str">
        <f t="shared" si="65"/>
        <v>Normal Saline</v>
      </c>
      <c r="M580" s="12" t="str">
        <f t="shared" si="67"/>
        <v>PI.IC.RT.180312.01</v>
      </c>
      <c r="N580" s="12"/>
      <c r="O580" s="12" t="str">
        <f t="shared" si="68"/>
        <v>PH.IC.RT.180312.01</v>
      </c>
      <c r="Q580" s="12" t="str">
        <f t="shared" si="69"/>
        <v>CL.IC.RT.180312.01</v>
      </c>
      <c r="R580" t="s">
        <v>9277</v>
      </c>
      <c r="S580">
        <v>442</v>
      </c>
    </row>
    <row r="581" spans="1:19" ht="15">
      <c r="A581" t="s">
        <v>8713</v>
      </c>
      <c r="C581" s="2" t="s">
        <v>5743</v>
      </c>
      <c r="E581" s="2" t="s">
        <v>946</v>
      </c>
      <c r="F581" t="s">
        <v>9046</v>
      </c>
      <c r="G581" t="s">
        <v>9102</v>
      </c>
      <c r="H581" s="2" t="s">
        <v>8201</v>
      </c>
      <c r="I581" t="s">
        <v>9102</v>
      </c>
      <c r="J581" s="11" t="str">
        <f t="shared" si="66"/>
        <v>IC.RT.180313</v>
      </c>
      <c r="K581" s="2" t="s">
        <v>11324</v>
      </c>
      <c r="L581" t="str">
        <f t="shared" ref="L581:L596" si="70">G581</f>
        <v>Xopenex/Mucomyst</v>
      </c>
      <c r="M581" s="12" t="str">
        <f t="shared" si="67"/>
        <v>PI.IC.RT.180313.01</v>
      </c>
      <c r="N581" s="12"/>
      <c r="O581" s="12" t="str">
        <f t="shared" si="68"/>
        <v>PH.IC.RT.180313.01</v>
      </c>
      <c r="Q581" s="12" t="str">
        <f t="shared" si="69"/>
        <v>CL.IC.RT.180313.01</v>
      </c>
      <c r="R581" t="s">
        <v>9277</v>
      </c>
      <c r="S581">
        <v>442</v>
      </c>
    </row>
    <row r="582" spans="1:19" ht="15">
      <c r="A582" t="s">
        <v>8713</v>
      </c>
      <c r="C582" s="2" t="s">
        <v>5743</v>
      </c>
      <c r="E582" s="2" t="s">
        <v>946</v>
      </c>
      <c r="F582" t="s">
        <v>9046</v>
      </c>
      <c r="G582" t="s">
        <v>9415</v>
      </c>
      <c r="H582" s="2" t="s">
        <v>9621</v>
      </c>
      <c r="I582" t="s">
        <v>9415</v>
      </c>
      <c r="J582" s="11" t="str">
        <f t="shared" si="66"/>
        <v>IC.RT.180314</v>
      </c>
      <c r="K582" s="2" t="s">
        <v>11324</v>
      </c>
      <c r="L582" t="str">
        <f t="shared" si="70"/>
        <v>Other : specify</v>
      </c>
      <c r="M582" s="12" t="str">
        <f t="shared" si="67"/>
        <v>PI.IC.RT.180314.01</v>
      </c>
      <c r="N582" s="12"/>
      <c r="O582" s="12" t="str">
        <f t="shared" si="68"/>
        <v>PH.IC.RT.180314.01</v>
      </c>
      <c r="Q582" s="12" t="str">
        <f t="shared" si="69"/>
        <v>CL.IC.RT.180314.01</v>
      </c>
      <c r="R582" t="s">
        <v>9277</v>
      </c>
      <c r="S582">
        <v>442</v>
      </c>
    </row>
    <row r="583" spans="1:19" ht="15">
      <c r="A583" t="s">
        <v>8713</v>
      </c>
      <c r="C583" s="2" t="s">
        <v>5743</v>
      </c>
      <c r="E583" s="2" t="s">
        <v>946</v>
      </c>
      <c r="F583" t="s">
        <v>9046</v>
      </c>
      <c r="G583" t="s">
        <v>9416</v>
      </c>
      <c r="H583" s="2" t="s">
        <v>6135</v>
      </c>
      <c r="I583" t="s">
        <v>9416</v>
      </c>
      <c r="J583" s="11" t="str">
        <f t="shared" si="66"/>
        <v>IC.RT.180315</v>
      </c>
      <c r="K583" s="2" t="s">
        <v>11324</v>
      </c>
      <c r="L583" t="str">
        <f t="shared" si="70"/>
        <v>Patient Refused</v>
      </c>
      <c r="M583" s="12" t="str">
        <f t="shared" si="67"/>
        <v>PI.IC.RT.180315.01</v>
      </c>
      <c r="N583" s="12"/>
      <c r="O583" s="12" t="str">
        <f t="shared" si="68"/>
        <v>PH.IC.RT.180315.01</v>
      </c>
      <c r="Q583" s="12" t="str">
        <f t="shared" si="69"/>
        <v>CL.IC.RT.180315.01</v>
      </c>
      <c r="R583" t="s">
        <v>9277</v>
      </c>
      <c r="S583">
        <v>442</v>
      </c>
    </row>
    <row r="584" spans="1:19" ht="15">
      <c r="A584" t="s">
        <v>8713</v>
      </c>
      <c r="C584" s="2" t="s">
        <v>5743</v>
      </c>
      <c r="E584" s="2" t="s">
        <v>946</v>
      </c>
      <c r="F584" t="s">
        <v>9046</v>
      </c>
      <c r="G584" t="s">
        <v>8948</v>
      </c>
      <c r="H584" s="2" t="s">
        <v>5740</v>
      </c>
      <c r="I584" t="s">
        <v>8948</v>
      </c>
      <c r="J584" s="11" t="str">
        <f t="shared" si="66"/>
        <v>IC.RT.180316</v>
      </c>
      <c r="K584" s="2" t="s">
        <v>11324</v>
      </c>
      <c r="L584" t="str">
        <f t="shared" si="70"/>
        <v>Held</v>
      </c>
      <c r="M584" s="12" t="str">
        <f t="shared" si="67"/>
        <v>PI.IC.RT.180316.01</v>
      </c>
      <c r="N584" s="12"/>
      <c r="O584" s="12" t="str">
        <f t="shared" si="68"/>
        <v>PH.IC.RT.180316.01</v>
      </c>
      <c r="Q584" s="12" t="str">
        <f t="shared" si="69"/>
        <v>CL.IC.RT.180316.01</v>
      </c>
      <c r="R584" t="s">
        <v>9277</v>
      </c>
      <c r="S584">
        <v>442</v>
      </c>
    </row>
    <row r="585" spans="1:19" ht="15">
      <c r="A585" t="s">
        <v>8713</v>
      </c>
      <c r="C585" s="2" t="s">
        <v>5743</v>
      </c>
      <c r="D585" t="s">
        <v>9417</v>
      </c>
      <c r="E585" s="2" t="s">
        <v>948</v>
      </c>
      <c r="F585" t="s">
        <v>9418</v>
      </c>
      <c r="G585" t="s">
        <v>8956</v>
      </c>
      <c r="H585" s="22" t="s">
        <v>1396</v>
      </c>
      <c r="I585" t="s">
        <v>8956</v>
      </c>
      <c r="J585" s="11" t="str">
        <f t="shared" si="66"/>
        <v>IC.RT.180401</v>
      </c>
      <c r="K585" s="2" t="s">
        <v>11324</v>
      </c>
      <c r="L585" t="str">
        <f t="shared" si="70"/>
        <v>None</v>
      </c>
      <c r="M585" s="12" t="str">
        <f t="shared" si="67"/>
        <v>PI.IC.RT.180401.01</v>
      </c>
      <c r="N585" s="12"/>
      <c r="O585" s="12" t="str">
        <f t="shared" si="68"/>
        <v>PH.IC.RT.180401.01</v>
      </c>
      <c r="Q585" s="12" t="str">
        <f t="shared" si="69"/>
        <v>CL.IC.RT.180401.01</v>
      </c>
      <c r="R585" t="s">
        <v>9277</v>
      </c>
      <c r="S585">
        <v>442</v>
      </c>
    </row>
    <row r="586" spans="1:19" ht="15">
      <c r="A586" t="s">
        <v>8713</v>
      </c>
      <c r="C586" s="2" t="s">
        <v>5743</v>
      </c>
      <c r="E586" s="2" t="s">
        <v>948</v>
      </c>
      <c r="F586" t="s">
        <v>9418</v>
      </c>
      <c r="G586" t="s">
        <v>9419</v>
      </c>
      <c r="H586" s="22" t="s">
        <v>1398</v>
      </c>
      <c r="I586" t="s">
        <v>9419</v>
      </c>
      <c r="J586" s="11" t="str">
        <f t="shared" si="66"/>
        <v>IC.RT.180402</v>
      </c>
      <c r="K586" s="2" t="s">
        <v>11324</v>
      </c>
      <c r="L586" t="str">
        <f t="shared" si="70"/>
        <v>Nausea</v>
      </c>
      <c r="M586" s="12" t="str">
        <f t="shared" si="67"/>
        <v>PI.IC.RT.180402.01</v>
      </c>
      <c r="N586" s="12"/>
      <c r="O586" s="12" t="str">
        <f t="shared" si="68"/>
        <v>PH.IC.RT.180402.01</v>
      </c>
      <c r="Q586" s="12" t="str">
        <f t="shared" si="69"/>
        <v>CL.IC.RT.180402.01</v>
      </c>
      <c r="R586" t="s">
        <v>9277</v>
      </c>
      <c r="S586">
        <v>442</v>
      </c>
    </row>
    <row r="587" spans="1:19" ht="15">
      <c r="A587" t="s">
        <v>8713</v>
      </c>
      <c r="C587" s="2" t="s">
        <v>5743</v>
      </c>
      <c r="E587" s="2" t="s">
        <v>948</v>
      </c>
      <c r="F587" t="s">
        <v>9418</v>
      </c>
      <c r="G587" t="s">
        <v>9420</v>
      </c>
      <c r="H587" s="22" t="s">
        <v>1400</v>
      </c>
      <c r="I587" t="s">
        <v>9420</v>
      </c>
      <c r="J587" s="11" t="str">
        <f t="shared" si="66"/>
        <v>IC.RT.180403</v>
      </c>
      <c r="K587" s="2" t="s">
        <v>11324</v>
      </c>
      <c r="L587" t="str">
        <f t="shared" si="70"/>
        <v>Tachycardia</v>
      </c>
      <c r="M587" s="12" t="str">
        <f t="shared" si="67"/>
        <v>PI.IC.RT.180403.01</v>
      </c>
      <c r="N587" s="12"/>
      <c r="O587" s="12" t="str">
        <f t="shared" si="68"/>
        <v>PH.IC.RT.180403.01</v>
      </c>
      <c r="Q587" s="12" t="str">
        <f t="shared" si="69"/>
        <v>CL.IC.RT.180403.01</v>
      </c>
      <c r="R587" t="s">
        <v>1141</v>
      </c>
      <c r="S587">
        <v>442</v>
      </c>
    </row>
    <row r="588" spans="1:19" ht="15">
      <c r="A588" t="s">
        <v>8713</v>
      </c>
      <c r="C588" s="2" t="s">
        <v>5743</v>
      </c>
      <c r="E588" s="2" t="s">
        <v>948</v>
      </c>
      <c r="F588" t="s">
        <v>9418</v>
      </c>
      <c r="G588" t="s">
        <v>8960</v>
      </c>
      <c r="H588" s="22" t="s">
        <v>1402</v>
      </c>
      <c r="I588" t="s">
        <v>8960</v>
      </c>
      <c r="J588" s="11" t="str">
        <f t="shared" si="66"/>
        <v>IC.RT.180404</v>
      </c>
      <c r="K588" s="2" t="s">
        <v>11324</v>
      </c>
      <c r="L588" t="str">
        <f t="shared" si="70"/>
        <v>Bradycardia</v>
      </c>
      <c r="M588" s="12" t="str">
        <f t="shared" si="67"/>
        <v>PI.IC.RT.180404.01</v>
      </c>
      <c r="N588" s="12"/>
      <c r="O588" s="12" t="str">
        <f t="shared" si="68"/>
        <v>PH.IC.RT.180404.01</v>
      </c>
      <c r="Q588" s="12" t="str">
        <f t="shared" si="69"/>
        <v>CL.IC.RT.180404.01</v>
      </c>
      <c r="R588" t="s">
        <v>9277</v>
      </c>
      <c r="S588">
        <v>442</v>
      </c>
    </row>
    <row r="589" spans="1:19" ht="15">
      <c r="A589" t="s">
        <v>8713</v>
      </c>
      <c r="C589" s="2" t="s">
        <v>5743</v>
      </c>
      <c r="E589" s="2" t="s">
        <v>948</v>
      </c>
      <c r="F589" t="s">
        <v>9418</v>
      </c>
      <c r="G589" t="s">
        <v>8962</v>
      </c>
      <c r="H589" s="22" t="s">
        <v>1404</v>
      </c>
      <c r="I589" t="s">
        <v>8962</v>
      </c>
      <c r="J589" s="11" t="str">
        <f t="shared" si="66"/>
        <v>IC.RT.180405</v>
      </c>
      <c r="K589" s="2" t="s">
        <v>11324</v>
      </c>
      <c r="L589" t="str">
        <f t="shared" si="70"/>
        <v>Chest pain</v>
      </c>
      <c r="M589" s="12" t="str">
        <f t="shared" si="67"/>
        <v>PI.IC.RT.180405.01</v>
      </c>
      <c r="N589" s="12"/>
      <c r="O589" s="12" t="str">
        <f t="shared" si="68"/>
        <v>PH.IC.RT.180405.01</v>
      </c>
      <c r="Q589" s="12" t="str">
        <f t="shared" si="69"/>
        <v>CL.IC.RT.180405.01</v>
      </c>
      <c r="R589" t="s">
        <v>1141</v>
      </c>
      <c r="S589">
        <v>442</v>
      </c>
    </row>
    <row r="590" spans="1:19" ht="15">
      <c r="A590" t="s">
        <v>8713</v>
      </c>
      <c r="C590" s="2" t="s">
        <v>5743</v>
      </c>
      <c r="E590" s="2" t="s">
        <v>948</v>
      </c>
      <c r="F590" t="s">
        <v>9418</v>
      </c>
      <c r="G590" t="s">
        <v>9421</v>
      </c>
      <c r="H590" s="22" t="s">
        <v>1406</v>
      </c>
      <c r="I590" t="s">
        <v>8809</v>
      </c>
      <c r="J590" s="11" t="str">
        <f t="shared" si="66"/>
        <v>IC.RT.180406</v>
      </c>
      <c r="K590" s="2" t="s">
        <v>1192</v>
      </c>
      <c r="L590" t="str">
        <f t="shared" si="70"/>
        <v>Tachypnea</v>
      </c>
      <c r="M590" s="12" t="str">
        <f t="shared" si="67"/>
        <v>PI.IC.RT.180406.01</v>
      </c>
      <c r="N590" s="12"/>
      <c r="O590" s="12" t="str">
        <f t="shared" si="68"/>
        <v>PH.IC.RT.180406.01</v>
      </c>
      <c r="Q590" s="12" t="str">
        <f t="shared" si="69"/>
        <v>CL.IC.RT.180406.01</v>
      </c>
      <c r="R590" t="s">
        <v>1141</v>
      </c>
      <c r="S590">
        <v>442</v>
      </c>
    </row>
    <row r="591" spans="1:19" ht="15">
      <c r="A591" t="s">
        <v>8713</v>
      </c>
      <c r="C591" s="2" t="s">
        <v>965</v>
      </c>
      <c r="E591" s="2" t="s">
        <v>7070</v>
      </c>
      <c r="F591" t="s">
        <v>9273</v>
      </c>
      <c r="G591" t="s">
        <v>9274</v>
      </c>
      <c r="H591" s="22" t="s">
        <v>1419</v>
      </c>
      <c r="I591" t="s">
        <v>9274</v>
      </c>
      <c r="J591" s="11" t="str">
        <f t="shared" si="66"/>
        <v>IC.RT.180407</v>
      </c>
      <c r="K591" s="2" t="s">
        <v>1192</v>
      </c>
      <c r="L591" t="str">
        <f t="shared" si="70"/>
        <v>Nausea &amp; Vomiting</v>
      </c>
      <c r="M591" s="12" t="str">
        <f t="shared" si="67"/>
        <v>PI.IC.RT.180407.01</v>
      </c>
      <c r="N591" s="12"/>
      <c r="O591" s="12" t="str">
        <f t="shared" si="68"/>
        <v>PH.IC.RT.180407.01</v>
      </c>
      <c r="Q591" s="12" t="str">
        <f t="shared" si="69"/>
        <v>CL.IC.RT.180407.01</v>
      </c>
      <c r="R591" t="s">
        <v>1141</v>
      </c>
      <c r="S591">
        <v>442</v>
      </c>
    </row>
    <row r="592" spans="1:19" ht="15">
      <c r="A592" t="s">
        <v>8713</v>
      </c>
      <c r="C592" s="2" t="s">
        <v>5743</v>
      </c>
      <c r="E592" s="2" t="s">
        <v>948</v>
      </c>
      <c r="F592" t="s">
        <v>9418</v>
      </c>
      <c r="G592" t="s">
        <v>8813</v>
      </c>
      <c r="H592" s="22" t="s">
        <v>10093</v>
      </c>
      <c r="I592" t="s">
        <v>8813</v>
      </c>
      <c r="J592" s="11" t="str">
        <f t="shared" si="66"/>
        <v>IC.RT.180408</v>
      </c>
      <c r="K592" s="2" t="s">
        <v>11324</v>
      </c>
      <c r="L592" t="str">
        <f t="shared" si="70"/>
        <v>Hypertension</v>
      </c>
      <c r="M592" s="12" t="str">
        <f t="shared" si="67"/>
        <v>PI.IC.RT.180408.01</v>
      </c>
      <c r="N592" s="12"/>
      <c r="O592" s="12" t="str">
        <f t="shared" si="68"/>
        <v>PH.IC.RT.180408.01</v>
      </c>
      <c r="Q592" s="12" t="str">
        <f t="shared" si="69"/>
        <v>CL.IC.RT.180408.01</v>
      </c>
      <c r="R592" t="s">
        <v>1141</v>
      </c>
      <c r="S592">
        <v>442</v>
      </c>
    </row>
    <row r="593" spans="1:19" ht="15">
      <c r="A593" t="s">
        <v>8713</v>
      </c>
      <c r="C593" s="2" t="s">
        <v>5743</v>
      </c>
      <c r="E593" s="2" t="s">
        <v>948</v>
      </c>
      <c r="F593" t="s">
        <v>9418</v>
      </c>
      <c r="G593" t="s">
        <v>9275</v>
      </c>
      <c r="H593" s="22" t="s">
        <v>10095</v>
      </c>
      <c r="I593" t="s">
        <v>9275</v>
      </c>
      <c r="J593" s="11" t="str">
        <f t="shared" si="66"/>
        <v>IC.RT.180409</v>
      </c>
      <c r="K593" s="2" t="s">
        <v>11324</v>
      </c>
      <c r="L593" t="str">
        <f t="shared" si="70"/>
        <v>Hypotension</v>
      </c>
      <c r="M593" s="12" t="str">
        <f t="shared" si="67"/>
        <v>PI.IC.RT.180409.01</v>
      </c>
      <c r="N593" s="12"/>
      <c r="O593" s="12" t="str">
        <f t="shared" si="68"/>
        <v>PH.IC.RT.180409.01</v>
      </c>
      <c r="Q593" s="12" t="str">
        <f t="shared" si="69"/>
        <v>CL.IC.RT.180409.01</v>
      </c>
      <c r="R593" t="s">
        <v>1141</v>
      </c>
      <c r="S593">
        <v>442</v>
      </c>
    </row>
    <row r="594" spans="1:19" ht="15">
      <c r="A594" t="s">
        <v>8713</v>
      </c>
      <c r="C594" s="2" t="s">
        <v>5743</v>
      </c>
      <c r="E594" s="2" t="s">
        <v>948</v>
      </c>
      <c r="F594" t="s">
        <v>9418</v>
      </c>
      <c r="G594" t="s">
        <v>8817</v>
      </c>
      <c r="H594" s="22" t="s">
        <v>10905</v>
      </c>
      <c r="I594" t="s">
        <v>8817</v>
      </c>
      <c r="J594" s="11" t="str">
        <f t="shared" si="66"/>
        <v>IC.RT.180410</v>
      </c>
      <c r="K594" s="2" t="s">
        <v>1192</v>
      </c>
      <c r="L594" t="str">
        <f t="shared" si="70"/>
        <v>Bronchospasm</v>
      </c>
      <c r="M594" s="12" t="str">
        <f t="shared" si="67"/>
        <v>PI.IC.RT.180410.01</v>
      </c>
      <c r="N594" s="12"/>
      <c r="O594" s="12" t="str">
        <f t="shared" si="68"/>
        <v>PH.IC.RT.180410.01</v>
      </c>
      <c r="Q594" s="12" t="str">
        <f t="shared" si="69"/>
        <v>CL.IC.RT.180410.01</v>
      </c>
      <c r="R594" t="s">
        <v>9277</v>
      </c>
      <c r="S594">
        <v>442</v>
      </c>
    </row>
    <row r="595" spans="1:19" ht="15">
      <c r="A595" t="s">
        <v>8713</v>
      </c>
      <c r="C595" s="2" t="s">
        <v>5743</v>
      </c>
      <c r="E595" s="2" t="s">
        <v>948</v>
      </c>
      <c r="F595" t="s">
        <v>9418</v>
      </c>
      <c r="G595" t="s">
        <v>9276</v>
      </c>
      <c r="H595" s="22" t="s">
        <v>8048</v>
      </c>
      <c r="I595" t="s">
        <v>9276</v>
      </c>
      <c r="J595" s="11" t="str">
        <f t="shared" si="66"/>
        <v>IC.RT.180411</v>
      </c>
      <c r="K595" s="2" t="s">
        <v>11324</v>
      </c>
      <c r="L595" t="str">
        <f t="shared" si="70"/>
        <v>Dyspnea</v>
      </c>
      <c r="M595" s="12" t="str">
        <f t="shared" si="67"/>
        <v>PI.IC.RT.180411.01</v>
      </c>
      <c r="N595" s="12"/>
      <c r="O595" s="12" t="str">
        <f t="shared" si="68"/>
        <v>PH.IC.RT.180411.01</v>
      </c>
      <c r="Q595" s="12" t="str">
        <f t="shared" si="69"/>
        <v>CL.IC.RT.180411.01</v>
      </c>
      <c r="R595" t="s">
        <v>9277</v>
      </c>
      <c r="S595">
        <v>442</v>
      </c>
    </row>
    <row r="596" spans="1:19" ht="15">
      <c r="A596" t="s">
        <v>8713</v>
      </c>
      <c r="C596" s="2" t="s">
        <v>5743</v>
      </c>
      <c r="E596" s="2" t="s">
        <v>948</v>
      </c>
      <c r="F596" t="s">
        <v>9273</v>
      </c>
      <c r="G596" t="s">
        <v>9278</v>
      </c>
      <c r="H596" s="22" t="s">
        <v>11023</v>
      </c>
      <c r="I596" t="s">
        <v>9279</v>
      </c>
      <c r="J596" s="11" t="str">
        <f t="shared" si="66"/>
        <v>IC.RT.180412</v>
      </c>
      <c r="K596" s="2" t="s">
        <v>1192</v>
      </c>
      <c r="L596" t="str">
        <f t="shared" si="70"/>
        <v>Vertigo</v>
      </c>
      <c r="M596" s="12" t="str">
        <f t="shared" si="67"/>
        <v>PI.IC.RT.180412.01</v>
      </c>
      <c r="N596" s="12"/>
      <c r="O596" s="12" t="str">
        <f t="shared" si="68"/>
        <v>PH.IC.RT.180412.01</v>
      </c>
      <c r="Q596" s="12" t="str">
        <f t="shared" si="69"/>
        <v>CL.IC.RT.180412.01</v>
      </c>
      <c r="R596" t="s">
        <v>9277</v>
      </c>
      <c r="S596">
        <v>442</v>
      </c>
    </row>
  </sheetData>
  <phoneticPr fontId="4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W13"/>
  <sheetViews>
    <sheetView workbookViewId="0">
      <selection activeCell="F30" sqref="F30"/>
    </sheetView>
  </sheetViews>
  <sheetFormatPr defaultColWidth="11" defaultRowHeight="12.75"/>
  <cols>
    <col min="6" max="6" width="32.375" customWidth="1"/>
    <col min="7" max="7" width="22" customWidth="1"/>
  </cols>
  <sheetData>
    <row r="1" spans="1:23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</row>
    <row r="2" spans="1:23" ht="15">
      <c r="A2" s="25" t="s">
        <v>9280</v>
      </c>
      <c r="B2" s="25" t="s">
        <v>9281</v>
      </c>
      <c r="C2" s="22" t="s">
        <v>9114</v>
      </c>
      <c r="D2" s="19" t="s">
        <v>9115</v>
      </c>
      <c r="E2" s="22" t="s">
        <v>9114</v>
      </c>
      <c r="F2" s="25" t="s">
        <v>9116</v>
      </c>
      <c r="G2" s="25" t="s">
        <v>9117</v>
      </c>
      <c r="H2" s="22" t="s">
        <v>9114</v>
      </c>
      <c r="I2" s="25" t="s">
        <v>9118</v>
      </c>
      <c r="J2" s="11" t="str">
        <f>CONCATENATE("IC.RA.",C2,E2,H2)</f>
        <v>IC.RA.010101</v>
      </c>
      <c r="K2" s="2" t="s">
        <v>1192</v>
      </c>
      <c r="L2" t="str">
        <f t="shared" ref="L2:L13" si="0">G2</f>
        <v>Total 9 or less: Severe Risk</v>
      </c>
      <c r="M2" s="12" t="str">
        <f>CONCATENATE("PI.",J2,".",K2)</f>
        <v>PI.IC.RA.010101.01</v>
      </c>
      <c r="N2" s="12"/>
      <c r="O2" s="12" t="str">
        <f>CONCATENATE("PH.",J2,".",K2)</f>
        <v>PH.IC.RA.010101.01</v>
      </c>
      <c r="Q2" s="12" t="str">
        <f>CONCATENATE("CL.",J2,".",K2)</f>
        <v>CL.IC.RA.010101.01</v>
      </c>
    </row>
    <row r="3" spans="1:23" ht="15">
      <c r="A3" s="25" t="s">
        <v>9280</v>
      </c>
      <c r="B3" s="25"/>
      <c r="C3" s="22" t="s">
        <v>1192</v>
      </c>
      <c r="D3" s="25"/>
      <c r="E3" s="22" t="s">
        <v>1192</v>
      </c>
      <c r="F3" s="25" t="s">
        <v>9116</v>
      </c>
      <c r="G3" s="25" t="s">
        <v>98</v>
      </c>
      <c r="H3" s="22" t="s">
        <v>923</v>
      </c>
      <c r="I3" s="25" t="s">
        <v>2856</v>
      </c>
      <c r="J3" s="11" t="str">
        <f t="shared" ref="J3:J13" si="1">CONCATENATE("IC.RA.",C3,E3,H3)</f>
        <v>IC.RA.010102</v>
      </c>
      <c r="K3" s="2" t="s">
        <v>1192</v>
      </c>
      <c r="L3" t="str">
        <f t="shared" si="0"/>
        <v>Total 10-12: High Risk</v>
      </c>
      <c r="M3" s="12" t="str">
        <f t="shared" ref="M3:M13" si="2">CONCATENATE("PI.",J3,".",K3)</f>
        <v>PI.IC.RA.010102.01</v>
      </c>
      <c r="N3" s="12"/>
      <c r="O3" s="12" t="str">
        <f t="shared" ref="O3:O13" si="3">CONCATENATE("PH.",J3,".",K3)</f>
        <v>PH.IC.RA.010102.01</v>
      </c>
      <c r="Q3" s="12" t="str">
        <f t="shared" ref="Q3:Q13" si="4">CONCATENATE("CL.",J3,".",K3)</f>
        <v>CL.IC.RA.010102.01</v>
      </c>
    </row>
    <row r="4" spans="1:23" ht="15">
      <c r="A4" s="25" t="s">
        <v>9280</v>
      </c>
      <c r="B4" s="25"/>
      <c r="C4" s="22" t="s">
        <v>11324</v>
      </c>
      <c r="D4" s="25"/>
      <c r="E4" s="22" t="s">
        <v>11324</v>
      </c>
      <c r="F4" s="25" t="s">
        <v>9116</v>
      </c>
      <c r="G4" s="25" t="s">
        <v>9119</v>
      </c>
      <c r="H4" s="22" t="s">
        <v>941</v>
      </c>
      <c r="I4" s="25" t="s">
        <v>3266</v>
      </c>
      <c r="J4" s="11" t="str">
        <f t="shared" si="1"/>
        <v>IC.RA.010103</v>
      </c>
      <c r="K4" s="2" t="s">
        <v>11324</v>
      </c>
      <c r="L4" t="str">
        <f t="shared" si="0"/>
        <v>Total 13-14: Moderate Risk</v>
      </c>
      <c r="M4" s="12" t="str">
        <f t="shared" si="2"/>
        <v>PI.IC.RA.010103.01</v>
      </c>
      <c r="N4" s="12"/>
      <c r="O4" s="12" t="str">
        <f t="shared" si="3"/>
        <v>PH.IC.RA.010103.01</v>
      </c>
      <c r="Q4" s="12" t="str">
        <f t="shared" si="4"/>
        <v>CL.IC.RA.010103.01</v>
      </c>
    </row>
    <row r="5" spans="1:23" ht="15">
      <c r="A5" s="25" t="s">
        <v>9280</v>
      </c>
      <c r="B5" s="25"/>
      <c r="C5" s="22" t="s">
        <v>1192</v>
      </c>
      <c r="D5" s="25"/>
      <c r="E5" s="22" t="s">
        <v>1192</v>
      </c>
      <c r="F5" s="25" t="s">
        <v>9116</v>
      </c>
      <c r="G5" s="25" t="s">
        <v>9120</v>
      </c>
      <c r="H5" s="22" t="s">
        <v>7070</v>
      </c>
      <c r="I5" s="25" t="s">
        <v>9121</v>
      </c>
      <c r="J5" s="11" t="str">
        <f t="shared" si="1"/>
        <v>IC.RA.010104</v>
      </c>
      <c r="K5" s="2" t="s">
        <v>1192</v>
      </c>
      <c r="L5" t="str">
        <f t="shared" si="0"/>
        <v>Total 15-18: At Risk</v>
      </c>
      <c r="M5" s="12" t="str">
        <f t="shared" si="2"/>
        <v>PI.IC.RA.010104.01</v>
      </c>
      <c r="N5" s="12"/>
      <c r="O5" s="12" t="str">
        <f t="shared" si="3"/>
        <v>PH.IC.RA.010104.01</v>
      </c>
      <c r="Q5" s="12" t="str">
        <f t="shared" si="4"/>
        <v>CL.IC.RA.010104.01</v>
      </c>
    </row>
    <row r="6" spans="1:23" ht="15">
      <c r="A6" s="25" t="s">
        <v>9280</v>
      </c>
      <c r="B6" s="25"/>
      <c r="C6" s="22" t="s">
        <v>1192</v>
      </c>
      <c r="D6" s="25"/>
      <c r="E6" s="22" t="s">
        <v>1192</v>
      </c>
      <c r="F6" s="25" t="s">
        <v>9116</v>
      </c>
      <c r="G6" s="25" t="s">
        <v>9122</v>
      </c>
      <c r="H6" s="22" t="s">
        <v>7071</v>
      </c>
      <c r="I6" s="25" t="s">
        <v>9123</v>
      </c>
      <c r="J6" s="11" t="str">
        <f t="shared" si="1"/>
        <v>IC.RA.010105</v>
      </c>
      <c r="K6" s="2" t="s">
        <v>1192</v>
      </c>
      <c r="L6" t="str">
        <f t="shared" si="0"/>
        <v>Total 19 or more: No Risk</v>
      </c>
      <c r="M6" s="12" t="str">
        <f t="shared" si="2"/>
        <v>PI.IC.RA.010105.01</v>
      </c>
      <c r="N6" s="12"/>
      <c r="O6" s="12" t="str">
        <f t="shared" si="3"/>
        <v>PH.IC.RA.010105.01</v>
      </c>
      <c r="Q6" s="12" t="str">
        <f t="shared" si="4"/>
        <v>CL.IC.RA.010105.01</v>
      </c>
    </row>
    <row r="7" spans="1:23" ht="15">
      <c r="A7" s="25" t="s">
        <v>9280</v>
      </c>
      <c r="B7" s="25" t="s">
        <v>9124</v>
      </c>
      <c r="C7" s="22" t="s">
        <v>923</v>
      </c>
      <c r="D7" s="19" t="s">
        <v>9125</v>
      </c>
      <c r="E7" s="22" t="s">
        <v>1192</v>
      </c>
      <c r="F7" s="25" t="s">
        <v>9126</v>
      </c>
      <c r="G7" s="25" t="s">
        <v>8980</v>
      </c>
      <c r="H7" s="22" t="s">
        <v>1192</v>
      </c>
      <c r="I7" s="25" t="s">
        <v>8981</v>
      </c>
      <c r="J7" s="11" t="str">
        <f t="shared" si="1"/>
        <v>IC.RA.020101</v>
      </c>
      <c r="K7" s="2" t="s">
        <v>1192</v>
      </c>
      <c r="L7" t="str">
        <f t="shared" si="0"/>
        <v>8 or less: Minimal/Mild withdrawal</v>
      </c>
      <c r="M7" s="12" t="str">
        <f t="shared" si="2"/>
        <v>PI.IC.RA.020101.01</v>
      </c>
      <c r="N7" s="12"/>
      <c r="O7" s="12" t="str">
        <f t="shared" si="3"/>
        <v>PH.IC.RA.020101.01</v>
      </c>
      <c r="Q7" s="12" t="str">
        <f t="shared" si="4"/>
        <v>CL.IC.RA.020101.01</v>
      </c>
    </row>
    <row r="8" spans="1:23" ht="15">
      <c r="A8" s="25" t="s">
        <v>9280</v>
      </c>
      <c r="B8" s="25"/>
      <c r="C8" s="22" t="s">
        <v>923</v>
      </c>
      <c r="D8" s="25"/>
      <c r="E8" s="22" t="s">
        <v>1192</v>
      </c>
      <c r="F8" s="25" t="s">
        <v>9126</v>
      </c>
      <c r="G8" s="25" t="s">
        <v>9135</v>
      </c>
      <c r="H8" s="22" t="s">
        <v>923</v>
      </c>
      <c r="I8" s="25" t="s">
        <v>3266</v>
      </c>
      <c r="J8" s="11" t="str">
        <f t="shared" si="1"/>
        <v>IC.RA.020102</v>
      </c>
      <c r="K8" s="2" t="s">
        <v>1192</v>
      </c>
      <c r="L8" t="str">
        <f t="shared" si="0"/>
        <v>9-15: Moderate withdrawal</v>
      </c>
      <c r="M8" s="12" t="str">
        <f t="shared" si="2"/>
        <v>PI.IC.RA.020102.01</v>
      </c>
      <c r="N8" s="12"/>
      <c r="O8" s="12" t="str">
        <f t="shared" si="3"/>
        <v>PH.IC.RA.020102.01</v>
      </c>
      <c r="Q8" s="12" t="str">
        <f t="shared" si="4"/>
        <v>CL.IC.RA.020102.01</v>
      </c>
    </row>
    <row r="9" spans="1:23" ht="15">
      <c r="A9" s="25" t="s">
        <v>9280</v>
      </c>
      <c r="B9" s="25"/>
      <c r="C9" s="22" t="s">
        <v>923</v>
      </c>
      <c r="D9" s="25"/>
      <c r="E9" s="22" t="s">
        <v>1192</v>
      </c>
      <c r="F9" s="25" t="s">
        <v>9126</v>
      </c>
      <c r="G9" s="25" t="s">
        <v>9136</v>
      </c>
      <c r="H9" s="22" t="s">
        <v>1202</v>
      </c>
      <c r="I9" s="25" t="s">
        <v>9118</v>
      </c>
      <c r="J9" s="11" t="str">
        <f t="shared" si="1"/>
        <v>IC.RA.020103</v>
      </c>
      <c r="K9" s="2" t="s">
        <v>1192</v>
      </c>
      <c r="L9" t="str">
        <f t="shared" si="0"/>
        <v>16 or more: Severe withdrawal</v>
      </c>
      <c r="M9" s="12" t="str">
        <f t="shared" si="2"/>
        <v>PI.IC.RA.020103.01</v>
      </c>
      <c r="N9" s="12"/>
      <c r="O9" s="12" t="str">
        <f t="shared" si="3"/>
        <v>PH.IC.RA.020103.01</v>
      </c>
      <c r="Q9" s="12" t="str">
        <f t="shared" si="4"/>
        <v>CL.IC.RA.020103.01</v>
      </c>
    </row>
    <row r="10" spans="1:23" ht="15">
      <c r="A10" s="25" t="s">
        <v>9280</v>
      </c>
      <c r="B10" s="25"/>
      <c r="C10" s="22" t="s">
        <v>923</v>
      </c>
      <c r="D10" s="25"/>
      <c r="E10" s="22" t="s">
        <v>1192</v>
      </c>
      <c r="F10" s="25" t="s">
        <v>9126</v>
      </c>
      <c r="G10" s="25" t="s">
        <v>9137</v>
      </c>
      <c r="H10" s="22" t="s">
        <v>7070</v>
      </c>
      <c r="I10" s="25" t="s">
        <v>9138</v>
      </c>
      <c r="J10" s="11" t="str">
        <f t="shared" si="1"/>
        <v>IC.RA.020104</v>
      </c>
      <c r="K10" s="2" t="s">
        <v>1192</v>
      </c>
      <c r="L10" t="str">
        <f t="shared" si="0"/>
        <v>More than 20: Strong risk DTs</v>
      </c>
      <c r="M10" s="12" t="str">
        <f t="shared" si="2"/>
        <v>PI.IC.RA.020104.01</v>
      </c>
      <c r="N10" s="12"/>
      <c r="O10" s="12" t="str">
        <f t="shared" si="3"/>
        <v>PH.IC.RA.020104.01</v>
      </c>
      <c r="Q10" s="12" t="str">
        <f t="shared" si="4"/>
        <v>CL.IC.RA.020104.01</v>
      </c>
    </row>
    <row r="11" spans="1:23" ht="15">
      <c r="A11" s="25" t="s">
        <v>9280</v>
      </c>
      <c r="B11" s="25"/>
      <c r="C11" s="22" t="s">
        <v>923</v>
      </c>
      <c r="D11" s="32"/>
      <c r="E11" s="22" t="s">
        <v>923</v>
      </c>
      <c r="F11" s="25" t="s">
        <v>9126</v>
      </c>
      <c r="G11" s="25" t="s">
        <v>9139</v>
      </c>
      <c r="H11" s="22" t="s">
        <v>1192</v>
      </c>
      <c r="I11" s="25" t="s">
        <v>9140</v>
      </c>
      <c r="J11" s="11" t="str">
        <f t="shared" si="1"/>
        <v>IC.RA.020201</v>
      </c>
      <c r="K11" s="2" t="s">
        <v>1192</v>
      </c>
      <c r="L11" t="str">
        <f t="shared" si="0"/>
        <v>0-7: No medication necessary</v>
      </c>
      <c r="M11" s="12" t="str">
        <f t="shared" si="2"/>
        <v>PI.IC.RA.020201.01</v>
      </c>
      <c r="N11" s="12"/>
      <c r="O11" s="12" t="str">
        <f t="shared" si="3"/>
        <v>PH.IC.RA.020201.01</v>
      </c>
      <c r="Q11" s="12" t="str">
        <f t="shared" si="4"/>
        <v>CL.IC.RA.020201.01</v>
      </c>
    </row>
    <row r="12" spans="1:23" ht="15">
      <c r="A12" s="25" t="s">
        <v>9280</v>
      </c>
      <c r="B12" s="25"/>
      <c r="C12" s="22" t="s">
        <v>923</v>
      </c>
      <c r="D12" s="25"/>
      <c r="E12" s="22" t="s">
        <v>923</v>
      </c>
      <c r="F12" s="25" t="s">
        <v>9126</v>
      </c>
      <c r="G12" s="25" t="s">
        <v>9141</v>
      </c>
      <c r="H12" s="22" t="s">
        <v>923</v>
      </c>
      <c r="I12" s="25" t="s">
        <v>9311</v>
      </c>
      <c r="J12" s="11" t="str">
        <f t="shared" si="1"/>
        <v>IC.RA.020202</v>
      </c>
      <c r="K12" s="2" t="s">
        <v>1192</v>
      </c>
      <c r="L12" t="str">
        <f t="shared" si="0"/>
        <v>8-14 Medication optional</v>
      </c>
      <c r="M12" s="12" t="str">
        <f t="shared" si="2"/>
        <v>PI.IC.RA.020202.01</v>
      </c>
      <c r="N12" s="12"/>
      <c r="O12" s="12" t="str">
        <f t="shared" si="3"/>
        <v>PH.IC.RA.020202.01</v>
      </c>
      <c r="Q12" s="12" t="str">
        <f t="shared" si="4"/>
        <v>CL.IC.RA.020202.01</v>
      </c>
    </row>
    <row r="13" spans="1:23" ht="15">
      <c r="A13" s="25" t="s">
        <v>9280</v>
      </c>
      <c r="B13" s="25"/>
      <c r="C13" s="22" t="s">
        <v>9312</v>
      </c>
      <c r="D13" s="25"/>
      <c r="E13" s="22" t="s">
        <v>9312</v>
      </c>
      <c r="F13" s="25" t="s">
        <v>9126</v>
      </c>
      <c r="G13" s="25" t="s">
        <v>9313</v>
      </c>
      <c r="H13" s="22" t="s">
        <v>9314</v>
      </c>
      <c r="I13" s="25" t="s">
        <v>9315</v>
      </c>
      <c r="J13" s="11" t="str">
        <f t="shared" si="1"/>
        <v>IC.RA.020203</v>
      </c>
      <c r="K13" s="2" t="s">
        <v>9114</v>
      </c>
      <c r="L13" t="str">
        <f t="shared" si="0"/>
        <v>15-20: Requires medication</v>
      </c>
      <c r="M13" s="12" t="str">
        <f t="shared" si="2"/>
        <v>PI.IC.RA.020203.01</v>
      </c>
      <c r="N13" s="12"/>
      <c r="O13" s="12" t="str">
        <f t="shared" si="3"/>
        <v>PH.IC.RA.020203.01</v>
      </c>
      <c r="Q13" s="12" t="str">
        <f t="shared" si="4"/>
        <v>CL.IC.RA.020203.01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dimension ref="A1:Y290"/>
  <sheetViews>
    <sheetView topLeftCell="A164" workbookViewId="0">
      <pane ySplit="855" topLeftCell="A263"/>
      <selection activeCell="J164" sqref="J1:J1048576"/>
      <selection pane="bottomLeft" activeCell="F296" sqref="F296"/>
    </sheetView>
  </sheetViews>
  <sheetFormatPr defaultColWidth="11" defaultRowHeight="12.75"/>
  <cols>
    <col min="4" max="4" width="16.625" customWidth="1"/>
    <col min="6" max="6" width="26" customWidth="1"/>
    <col min="7" max="7" width="22.2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11556</v>
      </c>
      <c r="Y1" s="1" t="s">
        <v>11626</v>
      </c>
    </row>
    <row r="2" spans="1:25" ht="15">
      <c r="A2" t="s">
        <v>5968</v>
      </c>
      <c r="B2" t="s">
        <v>9316</v>
      </c>
      <c r="C2" s="2" t="s">
        <v>1192</v>
      </c>
      <c r="D2" t="s">
        <v>9317</v>
      </c>
      <c r="E2" s="2" t="s">
        <v>1192</v>
      </c>
      <c r="F2" t="s">
        <v>9318</v>
      </c>
      <c r="G2" t="s">
        <v>9319</v>
      </c>
      <c r="H2" s="2" t="s">
        <v>1192</v>
      </c>
      <c r="I2" t="s">
        <v>1362</v>
      </c>
      <c r="J2" s="11" t="str">
        <f>CONCATENATE("IC.SA.",C2,E2,H2)</f>
        <v>IC.SA.010101</v>
      </c>
      <c r="K2" s="2" t="s">
        <v>1192</v>
      </c>
      <c r="L2" t="str">
        <f t="shared" ref="L2:L65" si="0">G2</f>
        <v>Alarms On</v>
      </c>
      <c r="M2" s="12" t="str">
        <f>CONCATENATE("PI.",J2,".",K2)</f>
        <v>PI.IC.SA.010101.01</v>
      </c>
      <c r="N2" s="12"/>
      <c r="O2" s="12" t="str">
        <f>CONCATENATE("PH.",J2,".",K2)</f>
        <v>PH.IC.SA.010101.01</v>
      </c>
      <c r="Q2" s="12" t="str">
        <f>CONCATENATE("CL.",J2,".",K2)</f>
        <v>CL.IC.SA.010101.01</v>
      </c>
    </row>
    <row r="3" spans="1:25" ht="15">
      <c r="A3" t="s">
        <v>5968</v>
      </c>
      <c r="C3" s="2" t="s">
        <v>1192</v>
      </c>
      <c r="E3" s="2" t="s">
        <v>1192</v>
      </c>
      <c r="F3" t="s">
        <v>9318</v>
      </c>
      <c r="G3" t="s">
        <v>9493</v>
      </c>
      <c r="H3" s="2" t="s">
        <v>923</v>
      </c>
      <c r="I3" t="s">
        <v>4519</v>
      </c>
      <c r="J3" s="11" t="str">
        <f t="shared" ref="J3:J66" si="1">CONCATENATE("IC.SA.",C3,E3,H3)</f>
        <v>IC.SA.010102</v>
      </c>
      <c r="K3" s="2" t="s">
        <v>1192</v>
      </c>
      <c r="L3" t="str">
        <f t="shared" si="0"/>
        <v>Limits Set per order/policy/protocol</v>
      </c>
      <c r="M3" s="12" t="str">
        <f t="shared" ref="M3:M66" si="2">CONCATENATE("PI.",J3,".",K3)</f>
        <v>PI.IC.SA.010102.01</v>
      </c>
      <c r="N3" s="12"/>
      <c r="O3" s="12" t="str">
        <f t="shared" ref="O3:O66" si="3">CONCATENATE("PH.",J3,".",K3)</f>
        <v>PH.IC.SA.010102.01</v>
      </c>
      <c r="Q3" s="12" t="str">
        <f t="shared" ref="Q3:Q66" si="4">CONCATENATE("CL.",J3,".",K3)</f>
        <v>CL.IC.SA.010102.01</v>
      </c>
    </row>
    <row r="4" spans="1:25" ht="15">
      <c r="A4" t="s">
        <v>5968</v>
      </c>
      <c r="C4" s="2" t="s">
        <v>1192</v>
      </c>
      <c r="E4" s="2" t="s">
        <v>1192</v>
      </c>
      <c r="F4" t="s">
        <v>9318</v>
      </c>
      <c r="G4" t="s">
        <v>9494</v>
      </c>
      <c r="H4" s="2" t="s">
        <v>1202</v>
      </c>
      <c r="I4" t="s">
        <v>9495</v>
      </c>
      <c r="J4" s="11" t="str">
        <f t="shared" si="1"/>
        <v>IC.SA.010103</v>
      </c>
      <c r="K4" s="2" t="s">
        <v>1192</v>
      </c>
      <c r="L4" t="str">
        <f t="shared" si="0"/>
        <v>Volume High</v>
      </c>
      <c r="M4" s="12" t="str">
        <f t="shared" si="2"/>
        <v>PI.IC.SA.010103.01</v>
      </c>
      <c r="N4" s="12"/>
      <c r="O4" s="12" t="str">
        <f t="shared" si="3"/>
        <v>PH.IC.SA.010103.01</v>
      </c>
      <c r="Q4" s="12" t="str">
        <f t="shared" si="4"/>
        <v>CL.IC.SA.010103.01</v>
      </c>
    </row>
    <row r="5" spans="1:25" ht="15">
      <c r="A5" t="s">
        <v>5968</v>
      </c>
      <c r="C5" s="2" t="s">
        <v>1192</v>
      </c>
      <c r="D5" t="s">
        <v>9496</v>
      </c>
      <c r="E5" s="2" t="s">
        <v>923</v>
      </c>
      <c r="F5" t="s">
        <v>9318</v>
      </c>
      <c r="G5" t="s">
        <v>9497</v>
      </c>
      <c r="H5" s="2" t="s">
        <v>1192</v>
      </c>
      <c r="I5" t="s">
        <v>9498</v>
      </c>
      <c r="J5" s="11" t="str">
        <f t="shared" si="1"/>
        <v>IC.SA.010201</v>
      </c>
      <c r="K5" s="2" t="s">
        <v>1192</v>
      </c>
      <c r="L5" t="str">
        <f t="shared" si="0"/>
        <v>Cardiac Monitor</v>
      </c>
      <c r="M5" s="12" t="str">
        <f t="shared" si="2"/>
        <v>PI.IC.SA.010201.01</v>
      </c>
      <c r="N5" s="12"/>
      <c r="O5" s="12" t="str">
        <f t="shared" si="3"/>
        <v>PH.IC.SA.010201.01</v>
      </c>
      <c r="Q5" s="12" t="str">
        <f t="shared" si="4"/>
        <v>CL.IC.SA.010201.01</v>
      </c>
    </row>
    <row r="6" spans="1:25" ht="15">
      <c r="A6" t="s">
        <v>5968</v>
      </c>
      <c r="C6" s="2" t="s">
        <v>1192</v>
      </c>
      <c r="E6" s="2" t="s">
        <v>923</v>
      </c>
      <c r="F6" t="s">
        <v>9318</v>
      </c>
      <c r="G6" t="s">
        <v>9499</v>
      </c>
      <c r="H6" s="2" t="s">
        <v>923</v>
      </c>
      <c r="I6" t="s">
        <v>9500</v>
      </c>
      <c r="J6" s="11" t="str">
        <f t="shared" si="1"/>
        <v>IC.SA.010202</v>
      </c>
      <c r="K6" s="2" t="s">
        <v>1192</v>
      </c>
      <c r="L6" t="str">
        <f t="shared" si="0"/>
        <v>Blood Pressure Monitor</v>
      </c>
      <c r="M6" s="12" t="str">
        <f t="shared" si="2"/>
        <v>PI.IC.SA.010202.01</v>
      </c>
      <c r="N6" s="12"/>
      <c r="O6" s="12" t="str">
        <f t="shared" si="3"/>
        <v>PH.IC.SA.010202.01</v>
      </c>
      <c r="Q6" s="12" t="str">
        <f t="shared" si="4"/>
        <v>CL.IC.SA.010202.01</v>
      </c>
    </row>
    <row r="7" spans="1:25" ht="15">
      <c r="A7" t="s">
        <v>5968</v>
      </c>
      <c r="C7" s="2" t="s">
        <v>1192</v>
      </c>
      <c r="E7" s="2" t="s">
        <v>923</v>
      </c>
      <c r="F7" t="s">
        <v>9318</v>
      </c>
      <c r="G7" t="s">
        <v>5891</v>
      </c>
      <c r="H7" s="2" t="s">
        <v>1202</v>
      </c>
      <c r="I7" t="s">
        <v>9508</v>
      </c>
      <c r="J7" s="11" t="str">
        <f t="shared" si="1"/>
        <v>IC.SA.010203</v>
      </c>
      <c r="K7" s="2" t="s">
        <v>1192</v>
      </c>
      <c r="L7" t="str">
        <f t="shared" si="0"/>
        <v>Pulse Oximeter</v>
      </c>
      <c r="M7" s="12" t="str">
        <f t="shared" si="2"/>
        <v>PI.IC.SA.010203.01</v>
      </c>
      <c r="N7" s="12"/>
      <c r="O7" s="12" t="str">
        <f t="shared" si="3"/>
        <v>PH.IC.SA.010203.01</v>
      </c>
      <c r="Q7" s="12" t="str">
        <f t="shared" si="4"/>
        <v>CL.IC.SA.010203.01</v>
      </c>
    </row>
    <row r="8" spans="1:25" ht="15">
      <c r="A8" t="s">
        <v>5968</v>
      </c>
      <c r="C8" s="2" t="s">
        <v>1192</v>
      </c>
      <c r="E8" s="2" t="s">
        <v>923</v>
      </c>
      <c r="F8" t="s">
        <v>9318</v>
      </c>
      <c r="G8" t="s">
        <v>9332</v>
      </c>
      <c r="H8" s="2" t="s">
        <v>7070</v>
      </c>
      <c r="I8" t="s">
        <v>9511</v>
      </c>
      <c r="J8" s="11" t="str">
        <f t="shared" si="1"/>
        <v>IC.SA.010204</v>
      </c>
      <c r="K8" s="2" t="s">
        <v>1192</v>
      </c>
      <c r="L8" t="str">
        <f t="shared" si="0"/>
        <v>Respiratory Rate/Apnea</v>
      </c>
      <c r="M8" s="12" t="str">
        <f t="shared" si="2"/>
        <v>PI.IC.SA.010204.01</v>
      </c>
      <c r="N8" s="12"/>
      <c r="O8" s="12" t="str">
        <f t="shared" si="3"/>
        <v>PH.IC.SA.010204.01</v>
      </c>
      <c r="Q8" s="12" t="str">
        <f t="shared" si="4"/>
        <v>CL.IC.SA.010204.01</v>
      </c>
    </row>
    <row r="9" spans="1:25" ht="15">
      <c r="A9" t="s">
        <v>5968</v>
      </c>
      <c r="C9" s="2" t="s">
        <v>9512</v>
      </c>
      <c r="E9" s="2" t="s">
        <v>9513</v>
      </c>
      <c r="F9" t="s">
        <v>9318</v>
      </c>
      <c r="G9" t="s">
        <v>8470</v>
      </c>
      <c r="H9" s="2" t="s">
        <v>9514</v>
      </c>
      <c r="I9" t="s">
        <v>9515</v>
      </c>
      <c r="J9" s="11" t="str">
        <f t="shared" si="1"/>
        <v>IC.SA.010205</v>
      </c>
      <c r="K9" s="2" t="s">
        <v>9512</v>
      </c>
      <c r="L9" t="str">
        <f t="shared" si="0"/>
        <v>Ventilator</v>
      </c>
      <c r="M9" s="12" t="str">
        <f t="shared" si="2"/>
        <v>PI.IC.SA.010205.01</v>
      </c>
      <c r="N9" s="12"/>
      <c r="O9" s="12" t="str">
        <f t="shared" si="3"/>
        <v>PH.IC.SA.010205.01</v>
      </c>
      <c r="Q9" s="12" t="str">
        <f t="shared" si="4"/>
        <v>CL.IC.SA.010205.01</v>
      </c>
    </row>
    <row r="10" spans="1:25" ht="15">
      <c r="A10" t="s">
        <v>5968</v>
      </c>
      <c r="C10" s="2" t="s">
        <v>1192</v>
      </c>
      <c r="E10" s="2" t="s">
        <v>923</v>
      </c>
      <c r="F10" t="s">
        <v>9318</v>
      </c>
      <c r="G10" t="s">
        <v>9516</v>
      </c>
      <c r="H10" s="2" t="s">
        <v>6888</v>
      </c>
      <c r="I10" t="s">
        <v>9517</v>
      </c>
      <c r="J10" s="11" t="str">
        <f t="shared" si="1"/>
        <v>IC.SA.010206</v>
      </c>
      <c r="K10" s="2" t="s">
        <v>1192</v>
      </c>
      <c r="L10" t="str">
        <f t="shared" si="0"/>
        <v>End Tidal CO2 Monitor</v>
      </c>
      <c r="M10" s="12" t="str">
        <f t="shared" si="2"/>
        <v>PI.IC.SA.010206.01</v>
      </c>
      <c r="N10" s="12"/>
      <c r="O10" s="12" t="str">
        <f t="shared" si="3"/>
        <v>PH.IC.SA.010206.01</v>
      </c>
      <c r="Q10" s="12" t="str">
        <f t="shared" si="4"/>
        <v>CL.IC.SA.010206.01</v>
      </c>
    </row>
    <row r="11" spans="1:25" ht="15">
      <c r="A11" t="s">
        <v>5968</v>
      </c>
      <c r="C11" s="2" t="s">
        <v>1192</v>
      </c>
      <c r="E11" s="2" t="s">
        <v>923</v>
      </c>
      <c r="F11" t="s">
        <v>9318</v>
      </c>
      <c r="G11" t="s">
        <v>9518</v>
      </c>
      <c r="H11" s="2" t="s">
        <v>7284</v>
      </c>
      <c r="I11" t="s">
        <v>9519</v>
      </c>
      <c r="J11" s="11" t="str">
        <f t="shared" si="1"/>
        <v>IC.SA.010207</v>
      </c>
      <c r="K11" s="2" t="s">
        <v>1192</v>
      </c>
      <c r="L11" t="str">
        <f t="shared" si="0"/>
        <v>IV Infusion Pump</v>
      </c>
      <c r="M11" s="12" t="str">
        <f t="shared" si="2"/>
        <v>PI.IC.SA.010207.01</v>
      </c>
      <c r="N11" s="12"/>
      <c r="O11" s="12" t="str">
        <f t="shared" si="3"/>
        <v>PH.IC.SA.010207.01</v>
      </c>
      <c r="Q11" s="12" t="str">
        <f t="shared" si="4"/>
        <v>CL.IC.SA.010207.01</v>
      </c>
    </row>
    <row r="12" spans="1:25" ht="15">
      <c r="A12" t="s">
        <v>5968</v>
      </c>
      <c r="C12" s="2" t="s">
        <v>1192</v>
      </c>
      <c r="E12" s="2" t="s">
        <v>923</v>
      </c>
      <c r="F12" t="s">
        <v>9318</v>
      </c>
      <c r="G12" t="s">
        <v>9520</v>
      </c>
      <c r="H12" s="2" t="s">
        <v>10093</v>
      </c>
      <c r="I12" t="s">
        <v>7336</v>
      </c>
      <c r="J12" s="11" t="str">
        <f t="shared" si="1"/>
        <v>IC.SA.010208</v>
      </c>
      <c r="K12" s="2" t="s">
        <v>1192</v>
      </c>
      <c r="L12" t="str">
        <f t="shared" si="0"/>
        <v>PCA Infusion Pump</v>
      </c>
      <c r="M12" s="12" t="str">
        <f t="shared" si="2"/>
        <v>PI.IC.SA.010208.01</v>
      </c>
      <c r="N12" s="12"/>
      <c r="O12" s="12" t="str">
        <f t="shared" si="3"/>
        <v>PH.IC.SA.010208.01</v>
      </c>
      <c r="Q12" s="12" t="str">
        <f t="shared" si="4"/>
        <v>CL.IC.SA.010208.01</v>
      </c>
    </row>
    <row r="13" spans="1:25" ht="15">
      <c r="A13" t="s">
        <v>5968</v>
      </c>
      <c r="C13" s="2" t="s">
        <v>1192</v>
      </c>
      <c r="E13" s="2" t="s">
        <v>923</v>
      </c>
      <c r="F13" t="s">
        <v>9318</v>
      </c>
      <c r="G13" t="s">
        <v>9521</v>
      </c>
      <c r="H13" s="2" t="s">
        <v>10095</v>
      </c>
      <c r="I13" t="s">
        <v>9522</v>
      </c>
      <c r="J13" s="11" t="str">
        <f t="shared" si="1"/>
        <v>IC.SA.010209</v>
      </c>
      <c r="K13" s="2" t="s">
        <v>1192</v>
      </c>
      <c r="L13" t="str">
        <f t="shared" si="0"/>
        <v>Epidural Infusion Pump</v>
      </c>
      <c r="M13" s="12" t="str">
        <f t="shared" si="2"/>
        <v>PI.IC.SA.010209.01</v>
      </c>
      <c r="N13" s="12"/>
      <c r="O13" s="12" t="str">
        <f t="shared" si="3"/>
        <v>PH.IC.SA.010209.01</v>
      </c>
      <c r="Q13" s="12" t="str">
        <f t="shared" si="4"/>
        <v>CL.IC.SA.010209.01</v>
      </c>
    </row>
    <row r="14" spans="1:25" ht="15">
      <c r="A14" t="s">
        <v>5968</v>
      </c>
      <c r="C14" s="2" t="s">
        <v>1192</v>
      </c>
      <c r="E14" s="2" t="s">
        <v>923</v>
      </c>
      <c r="F14" t="s">
        <v>9318</v>
      </c>
      <c r="G14" t="s">
        <v>9523</v>
      </c>
      <c r="H14" s="2" t="s">
        <v>10905</v>
      </c>
      <c r="I14" t="s">
        <v>6951</v>
      </c>
      <c r="J14" s="11" t="str">
        <f t="shared" si="1"/>
        <v>IC.SA.010210</v>
      </c>
      <c r="K14" s="2" t="s">
        <v>1192</v>
      </c>
      <c r="L14" t="str">
        <f t="shared" si="0"/>
        <v>PCEA Infusion Pump</v>
      </c>
      <c r="M14" s="12" t="str">
        <f t="shared" si="2"/>
        <v>PI.IC.SA.010210.01</v>
      </c>
      <c r="N14" s="12"/>
      <c r="O14" s="12" t="str">
        <f t="shared" si="3"/>
        <v>PH.IC.SA.010210.01</v>
      </c>
      <c r="Q14" s="12" t="str">
        <f t="shared" si="4"/>
        <v>CL.IC.SA.010210.01</v>
      </c>
    </row>
    <row r="15" spans="1:25" ht="15">
      <c r="A15" t="s">
        <v>5968</v>
      </c>
      <c r="C15" s="2" t="s">
        <v>1192</v>
      </c>
      <c r="E15" s="2" t="s">
        <v>923</v>
      </c>
      <c r="F15" t="s">
        <v>9318</v>
      </c>
      <c r="G15" t="s">
        <v>9524</v>
      </c>
      <c r="H15" s="2" t="s">
        <v>8048</v>
      </c>
      <c r="I15" t="s">
        <v>9525</v>
      </c>
      <c r="J15" s="11" t="str">
        <f t="shared" si="1"/>
        <v>IC.SA.010211</v>
      </c>
      <c r="K15" s="2" t="s">
        <v>1192</v>
      </c>
      <c r="L15" t="str">
        <f t="shared" si="0"/>
        <v>Enteral Feeding Pump</v>
      </c>
      <c r="M15" s="12" t="str">
        <f t="shared" si="2"/>
        <v>PI.IC.SA.010211.01</v>
      </c>
      <c r="N15" s="12"/>
      <c r="O15" s="12" t="str">
        <f t="shared" si="3"/>
        <v>PH.IC.SA.010211.01</v>
      </c>
      <c r="Q15" s="12" t="str">
        <f t="shared" si="4"/>
        <v>CL.IC.SA.010211.01</v>
      </c>
    </row>
    <row r="16" spans="1:25" ht="15">
      <c r="A16" t="s">
        <v>5968</v>
      </c>
      <c r="C16" s="2" t="s">
        <v>8918</v>
      </c>
      <c r="E16" s="2" t="s">
        <v>9526</v>
      </c>
      <c r="F16" t="s">
        <v>9318</v>
      </c>
      <c r="G16" t="s">
        <v>9527</v>
      </c>
      <c r="H16" s="2" t="s">
        <v>9528</v>
      </c>
      <c r="I16" t="s">
        <v>1248</v>
      </c>
      <c r="J16" s="11" t="str">
        <f t="shared" si="1"/>
        <v>IC.SA.010212</v>
      </c>
      <c r="K16" s="2" t="s">
        <v>8918</v>
      </c>
      <c r="L16" t="str">
        <f t="shared" si="0"/>
        <v>Cooling Device</v>
      </c>
      <c r="M16" s="12" t="str">
        <f t="shared" si="2"/>
        <v>PI.IC.SA.010212.01</v>
      </c>
      <c r="N16" s="12"/>
      <c r="O16" s="12" t="str">
        <f t="shared" si="3"/>
        <v>PH.IC.SA.010212.01</v>
      </c>
      <c r="Q16" s="12" t="str">
        <f t="shared" si="4"/>
        <v>CL.IC.SA.010212.01</v>
      </c>
    </row>
    <row r="17" spans="1:17" ht="15">
      <c r="A17" t="s">
        <v>5968</v>
      </c>
      <c r="C17" s="2" t="s">
        <v>1192</v>
      </c>
      <c r="E17" s="2" t="s">
        <v>923</v>
      </c>
      <c r="F17" t="s">
        <v>9318</v>
      </c>
      <c r="G17" t="s">
        <v>9529</v>
      </c>
      <c r="H17" s="2" t="s">
        <v>8201</v>
      </c>
      <c r="I17" t="s">
        <v>1246</v>
      </c>
      <c r="J17" s="11" t="str">
        <f t="shared" si="1"/>
        <v>IC.SA.010213</v>
      </c>
      <c r="K17" s="2" t="s">
        <v>1192</v>
      </c>
      <c r="L17" t="str">
        <f t="shared" si="0"/>
        <v>Warming Device</v>
      </c>
      <c r="M17" s="12" t="str">
        <f t="shared" si="2"/>
        <v>PI.IC.SA.010213.01</v>
      </c>
      <c r="N17" s="12"/>
      <c r="O17" s="12" t="str">
        <f t="shared" si="3"/>
        <v>PH.IC.SA.010213.01</v>
      </c>
      <c r="Q17" s="12" t="str">
        <f t="shared" si="4"/>
        <v>CL.IC.SA.010213.01</v>
      </c>
    </row>
    <row r="18" spans="1:17" ht="15">
      <c r="A18" t="s">
        <v>5968</v>
      </c>
      <c r="C18" s="2" t="s">
        <v>1192</v>
      </c>
      <c r="E18" s="2" t="s">
        <v>923</v>
      </c>
      <c r="F18" t="s">
        <v>9318</v>
      </c>
      <c r="G18" t="s">
        <v>9530</v>
      </c>
      <c r="H18" s="2" t="s">
        <v>9621</v>
      </c>
      <c r="I18" t="s">
        <v>9531</v>
      </c>
      <c r="J18" s="11" t="str">
        <f t="shared" si="1"/>
        <v>IC.SA.010214</v>
      </c>
      <c r="K18" s="2" t="s">
        <v>1192</v>
      </c>
      <c r="L18" t="str">
        <f t="shared" si="0"/>
        <v>Bed Alarm</v>
      </c>
      <c r="M18" s="12" t="str">
        <f t="shared" si="2"/>
        <v>PI.IC.SA.010214.01</v>
      </c>
      <c r="N18" s="12"/>
      <c r="O18" s="12" t="str">
        <f t="shared" si="3"/>
        <v>PH.IC.SA.010214.01</v>
      </c>
      <c r="Q18" s="12" t="str">
        <f t="shared" si="4"/>
        <v>CL.IC.SA.010214.01</v>
      </c>
    </row>
    <row r="19" spans="1:17" ht="15">
      <c r="A19" t="s">
        <v>5968</v>
      </c>
      <c r="C19" s="2" t="s">
        <v>1192</v>
      </c>
      <c r="E19" s="2" t="s">
        <v>923</v>
      </c>
      <c r="F19" t="s">
        <v>9318</v>
      </c>
      <c r="G19" t="s">
        <v>9532</v>
      </c>
      <c r="H19" s="2" t="s">
        <v>6135</v>
      </c>
      <c r="I19" t="s">
        <v>9533</v>
      </c>
      <c r="J19" s="11" t="str">
        <f t="shared" si="1"/>
        <v>IC.SA.010215</v>
      </c>
      <c r="K19" s="2" t="s">
        <v>1192</v>
      </c>
      <c r="L19" t="str">
        <f t="shared" si="0"/>
        <v>Chair Alarm</v>
      </c>
      <c r="M19" s="12" t="str">
        <f t="shared" si="2"/>
        <v>PI.IC.SA.010215.01</v>
      </c>
      <c r="N19" s="12"/>
      <c r="O19" s="12" t="str">
        <f t="shared" si="3"/>
        <v>PH.IC.SA.010215.01</v>
      </c>
      <c r="Q19" s="12" t="str">
        <f t="shared" si="4"/>
        <v>CL.IC.SA.010215.01</v>
      </c>
    </row>
    <row r="20" spans="1:17" ht="15">
      <c r="A20" t="s">
        <v>5968</v>
      </c>
      <c r="C20" s="2" t="s">
        <v>1192</v>
      </c>
      <c r="D20" t="s">
        <v>9352</v>
      </c>
      <c r="E20" s="2" t="s">
        <v>1202</v>
      </c>
      <c r="F20" t="s">
        <v>9353</v>
      </c>
      <c r="G20" t="s">
        <v>9354</v>
      </c>
      <c r="H20" s="22" t="s">
        <v>1396</v>
      </c>
      <c r="I20" t="s">
        <v>1362</v>
      </c>
      <c r="J20" s="11" t="str">
        <f t="shared" si="1"/>
        <v>IC.SA.010301</v>
      </c>
      <c r="K20" s="2" t="s">
        <v>1192</v>
      </c>
      <c r="L20" t="str">
        <f t="shared" si="0"/>
        <v>Alarms on</v>
      </c>
      <c r="M20" s="12" t="str">
        <f t="shared" si="2"/>
        <v>PI.IC.SA.010301.01</v>
      </c>
      <c r="N20" s="12"/>
      <c r="O20" s="12" t="str">
        <f t="shared" si="3"/>
        <v>PH.IC.SA.010301.01</v>
      </c>
      <c r="Q20" s="12" t="str">
        <f t="shared" si="4"/>
        <v>CL.IC.SA.010301.01</v>
      </c>
    </row>
    <row r="21" spans="1:17" ht="15">
      <c r="A21" t="s">
        <v>5968</v>
      </c>
      <c r="C21" s="2" t="s">
        <v>1192</v>
      </c>
      <c r="E21" s="2" t="s">
        <v>1202</v>
      </c>
      <c r="F21" t="s">
        <v>9353</v>
      </c>
      <c r="G21" t="s">
        <v>8892</v>
      </c>
      <c r="H21" s="22" t="s">
        <v>1398</v>
      </c>
      <c r="I21" t="s">
        <v>9057</v>
      </c>
      <c r="J21" s="11" t="str">
        <f t="shared" si="1"/>
        <v>IC.SA.010302</v>
      </c>
      <c r="K21" s="2" t="s">
        <v>1192</v>
      </c>
      <c r="L21" t="str">
        <f t="shared" si="0"/>
        <v>Volume high</v>
      </c>
      <c r="M21" s="12" t="str">
        <f t="shared" si="2"/>
        <v>PI.IC.SA.010302.01</v>
      </c>
      <c r="N21" s="12"/>
      <c r="O21" s="12" t="str">
        <f t="shared" si="3"/>
        <v>PH.IC.SA.010302.01</v>
      </c>
      <c r="Q21" s="12" t="str">
        <f t="shared" si="4"/>
        <v>CL.IC.SA.010302.01</v>
      </c>
    </row>
    <row r="22" spans="1:17" ht="15">
      <c r="A22" t="s">
        <v>5968</v>
      </c>
      <c r="C22" s="2" t="s">
        <v>1192</v>
      </c>
      <c r="E22" s="2" t="s">
        <v>1202</v>
      </c>
      <c r="F22" t="s">
        <v>9353</v>
      </c>
      <c r="G22" t="s">
        <v>9058</v>
      </c>
      <c r="H22" s="22" t="s">
        <v>1400</v>
      </c>
      <c r="I22" t="s">
        <v>9059</v>
      </c>
      <c r="J22" s="11" t="str">
        <f t="shared" si="1"/>
        <v>IC.SA.010303</v>
      </c>
      <c r="K22" s="2" t="s">
        <v>1192</v>
      </c>
      <c r="L22" t="str">
        <f t="shared" si="0"/>
        <v>Limits checked: Upper/Lower</v>
      </c>
      <c r="M22" s="12" t="str">
        <f t="shared" si="2"/>
        <v>PI.IC.SA.010303.01</v>
      </c>
      <c r="N22" s="12"/>
      <c r="O22" s="12" t="str">
        <f t="shared" si="3"/>
        <v>PH.IC.SA.010303.01</v>
      </c>
      <c r="Q22" s="12" t="str">
        <f t="shared" si="4"/>
        <v>CL.IC.SA.010303.01</v>
      </c>
    </row>
    <row r="23" spans="1:17" ht="15">
      <c r="A23" t="s">
        <v>5968</v>
      </c>
      <c r="C23" s="2" t="s">
        <v>1192</v>
      </c>
      <c r="D23" t="s">
        <v>9225</v>
      </c>
      <c r="E23" s="2" t="s">
        <v>7070</v>
      </c>
      <c r="F23" t="s">
        <v>9226</v>
      </c>
      <c r="G23" t="s">
        <v>9354</v>
      </c>
      <c r="H23" s="22" t="s">
        <v>1396</v>
      </c>
      <c r="I23" t="s">
        <v>1362</v>
      </c>
      <c r="J23" s="11" t="str">
        <f t="shared" si="1"/>
        <v>IC.SA.010401</v>
      </c>
      <c r="K23" s="2" t="s">
        <v>1192</v>
      </c>
      <c r="L23" t="str">
        <f t="shared" si="0"/>
        <v>Alarms on</v>
      </c>
      <c r="M23" s="12" t="str">
        <f t="shared" si="2"/>
        <v>PI.IC.SA.010401.01</v>
      </c>
      <c r="N23" s="12"/>
      <c r="O23" s="12" t="str">
        <f t="shared" si="3"/>
        <v>PH.IC.SA.010401.01</v>
      </c>
      <c r="Q23" s="12" t="str">
        <f t="shared" si="4"/>
        <v>CL.IC.SA.010401.01</v>
      </c>
    </row>
    <row r="24" spans="1:17" ht="15">
      <c r="A24" t="s">
        <v>5968</v>
      </c>
      <c r="C24" s="2" t="s">
        <v>1192</v>
      </c>
      <c r="E24" s="2" t="s">
        <v>7070</v>
      </c>
      <c r="F24" t="s">
        <v>9226</v>
      </c>
      <c r="G24" t="s">
        <v>8892</v>
      </c>
      <c r="H24" s="22" t="s">
        <v>1398</v>
      </c>
      <c r="I24" t="s">
        <v>9057</v>
      </c>
      <c r="J24" s="11" t="str">
        <f t="shared" si="1"/>
        <v>IC.SA.010402</v>
      </c>
      <c r="K24" s="2" t="s">
        <v>1192</v>
      </c>
      <c r="L24" t="str">
        <f t="shared" si="0"/>
        <v>Volume high</v>
      </c>
      <c r="M24" s="12" t="str">
        <f t="shared" si="2"/>
        <v>PI.IC.SA.010402.01</v>
      </c>
      <c r="N24" s="12"/>
      <c r="O24" s="12" t="str">
        <f t="shared" si="3"/>
        <v>PH.IC.SA.010402.01</v>
      </c>
      <c r="Q24" s="12" t="str">
        <f t="shared" si="4"/>
        <v>CL.IC.SA.010402.01</v>
      </c>
    </row>
    <row r="25" spans="1:17" ht="15">
      <c r="A25" t="s">
        <v>5968</v>
      </c>
      <c r="C25" s="2" t="s">
        <v>1192</v>
      </c>
      <c r="E25" s="2" t="s">
        <v>7070</v>
      </c>
      <c r="F25" t="s">
        <v>9226</v>
      </c>
      <c r="G25" t="s">
        <v>9058</v>
      </c>
      <c r="H25" s="22" t="s">
        <v>1400</v>
      </c>
      <c r="I25" t="s">
        <v>9059</v>
      </c>
      <c r="J25" s="11" t="str">
        <f t="shared" si="1"/>
        <v>IC.SA.010403</v>
      </c>
      <c r="K25" s="2" t="s">
        <v>1192</v>
      </c>
      <c r="L25" t="str">
        <f t="shared" si="0"/>
        <v>Limits checked: Upper/Lower</v>
      </c>
      <c r="M25" s="12" t="str">
        <f t="shared" si="2"/>
        <v>PI.IC.SA.010403.01</v>
      </c>
      <c r="N25" s="12"/>
      <c r="O25" s="12" t="str">
        <f t="shared" si="3"/>
        <v>PH.IC.SA.010403.01</v>
      </c>
      <c r="Q25" s="12" t="str">
        <f t="shared" si="4"/>
        <v>CL.IC.SA.010403.01</v>
      </c>
    </row>
    <row r="26" spans="1:17" ht="15">
      <c r="A26" t="s">
        <v>5968</v>
      </c>
      <c r="C26" s="2" t="s">
        <v>1192</v>
      </c>
      <c r="D26" t="s">
        <v>9227</v>
      </c>
      <c r="E26" s="2" t="s">
        <v>7071</v>
      </c>
      <c r="F26" t="s">
        <v>9228</v>
      </c>
      <c r="G26" t="s">
        <v>9229</v>
      </c>
      <c r="H26" s="22" t="s">
        <v>1396</v>
      </c>
      <c r="I26" t="s">
        <v>1362</v>
      </c>
      <c r="J26" s="11" t="str">
        <f t="shared" si="1"/>
        <v>IC.SA.010501</v>
      </c>
      <c r="K26" s="2" t="s">
        <v>1192</v>
      </c>
      <c r="L26" t="str">
        <f t="shared" si="0"/>
        <v>Alarm On</v>
      </c>
      <c r="M26" s="12" t="str">
        <f t="shared" si="2"/>
        <v>PI.IC.SA.010501.01</v>
      </c>
      <c r="N26" s="12"/>
      <c r="O26" s="12" t="str">
        <f t="shared" si="3"/>
        <v>PH.IC.SA.010501.01</v>
      </c>
      <c r="Q26" s="12" t="str">
        <f t="shared" si="4"/>
        <v>CL.IC.SA.010501.01</v>
      </c>
    </row>
    <row r="27" spans="1:17" ht="15">
      <c r="A27" t="s">
        <v>5968</v>
      </c>
      <c r="C27" s="2" t="s">
        <v>1192</v>
      </c>
      <c r="E27" s="2" t="s">
        <v>7071</v>
      </c>
      <c r="F27" t="s">
        <v>9228</v>
      </c>
      <c r="G27" t="s">
        <v>8892</v>
      </c>
      <c r="H27" s="22" t="s">
        <v>1398</v>
      </c>
      <c r="I27" t="s">
        <v>9057</v>
      </c>
      <c r="J27" s="11" t="str">
        <f t="shared" si="1"/>
        <v>IC.SA.010502</v>
      </c>
      <c r="K27" s="2" t="s">
        <v>1192</v>
      </c>
      <c r="L27" t="str">
        <f t="shared" si="0"/>
        <v>Volume high</v>
      </c>
      <c r="M27" s="12" t="str">
        <f t="shared" si="2"/>
        <v>PI.IC.SA.010502.01</v>
      </c>
      <c r="N27" s="12"/>
      <c r="O27" s="12" t="str">
        <f t="shared" si="3"/>
        <v>PH.IC.SA.010502.01</v>
      </c>
      <c r="Q27" s="12" t="str">
        <f t="shared" si="4"/>
        <v>CL.IC.SA.010502.01</v>
      </c>
    </row>
    <row r="28" spans="1:17" ht="15">
      <c r="A28" t="s">
        <v>5968</v>
      </c>
      <c r="C28" s="2" t="s">
        <v>1192</v>
      </c>
      <c r="E28" s="2" t="s">
        <v>7071</v>
      </c>
      <c r="F28" t="s">
        <v>9228</v>
      </c>
      <c r="G28" t="s">
        <v>9058</v>
      </c>
      <c r="H28" s="22" t="s">
        <v>1400</v>
      </c>
      <c r="I28" t="s">
        <v>9059</v>
      </c>
      <c r="J28" s="11" t="str">
        <f t="shared" si="1"/>
        <v>IC.SA.010503</v>
      </c>
      <c r="K28" s="2" t="s">
        <v>1192</v>
      </c>
      <c r="L28" t="str">
        <f t="shared" si="0"/>
        <v>Limits checked: Upper/Lower</v>
      </c>
      <c r="M28" s="12" t="str">
        <f t="shared" si="2"/>
        <v>PI.IC.SA.010503.01</v>
      </c>
      <c r="N28" s="12"/>
      <c r="O28" s="12" t="str">
        <f t="shared" si="3"/>
        <v>PH.IC.SA.010503.01</v>
      </c>
      <c r="Q28" s="12" t="str">
        <f t="shared" si="4"/>
        <v>CL.IC.SA.010503.01</v>
      </c>
    </row>
    <row r="29" spans="1:17" ht="15">
      <c r="A29" t="s">
        <v>5968</v>
      </c>
      <c r="C29" s="2" t="s">
        <v>1192</v>
      </c>
      <c r="D29" t="s">
        <v>9230</v>
      </c>
      <c r="E29" s="2" t="s">
        <v>6888</v>
      </c>
      <c r="F29" t="s">
        <v>9410</v>
      </c>
      <c r="G29" t="s">
        <v>9411</v>
      </c>
      <c r="H29" s="22" t="s">
        <v>1396</v>
      </c>
      <c r="I29" t="s">
        <v>1362</v>
      </c>
      <c r="J29" s="11" t="str">
        <f t="shared" si="1"/>
        <v>IC.SA.010601</v>
      </c>
      <c r="K29" s="2" t="s">
        <v>1192</v>
      </c>
      <c r="L29" t="str">
        <f t="shared" si="0"/>
        <v>Alarm on</v>
      </c>
      <c r="M29" s="12" t="str">
        <f t="shared" si="2"/>
        <v>PI.IC.SA.010601.01</v>
      </c>
      <c r="N29" s="12"/>
      <c r="O29" s="12" t="str">
        <f t="shared" si="3"/>
        <v>PH.IC.SA.010601.01</v>
      </c>
      <c r="Q29" s="12" t="str">
        <f t="shared" si="4"/>
        <v>CL.IC.SA.010601.01</v>
      </c>
    </row>
    <row r="30" spans="1:17" ht="15">
      <c r="A30" t="s">
        <v>5968</v>
      </c>
      <c r="C30" s="2" t="s">
        <v>1192</v>
      </c>
      <c r="E30" s="2" t="s">
        <v>6888</v>
      </c>
      <c r="F30" t="s">
        <v>9410</v>
      </c>
      <c r="G30" t="s">
        <v>8892</v>
      </c>
      <c r="H30" s="22" t="s">
        <v>1398</v>
      </c>
      <c r="I30" t="s">
        <v>9057</v>
      </c>
      <c r="J30" s="11" t="str">
        <f t="shared" si="1"/>
        <v>IC.SA.010602</v>
      </c>
      <c r="K30" s="2" t="s">
        <v>1192</v>
      </c>
      <c r="L30" t="str">
        <f t="shared" si="0"/>
        <v>Volume high</v>
      </c>
      <c r="M30" s="12" t="str">
        <f t="shared" si="2"/>
        <v>PI.IC.SA.010602.01</v>
      </c>
      <c r="N30" s="12"/>
      <c r="O30" s="12" t="str">
        <f t="shared" si="3"/>
        <v>PH.IC.SA.010602.01</v>
      </c>
      <c r="Q30" s="12" t="str">
        <f t="shared" si="4"/>
        <v>CL.IC.SA.010602.01</v>
      </c>
    </row>
    <row r="31" spans="1:17" ht="15">
      <c r="A31" t="s">
        <v>5968</v>
      </c>
      <c r="C31" s="2" t="s">
        <v>1192</v>
      </c>
      <c r="E31" s="2" t="s">
        <v>6888</v>
      </c>
      <c r="F31" t="s">
        <v>9410</v>
      </c>
      <c r="G31" t="s">
        <v>9058</v>
      </c>
      <c r="H31" s="22" t="s">
        <v>1400</v>
      </c>
      <c r="I31" t="s">
        <v>9059</v>
      </c>
      <c r="J31" s="11" t="str">
        <f t="shared" si="1"/>
        <v>IC.SA.010603</v>
      </c>
      <c r="K31" s="2" t="s">
        <v>1192</v>
      </c>
      <c r="L31" t="str">
        <f t="shared" si="0"/>
        <v>Limits checked: Upper/Lower</v>
      </c>
      <c r="M31" s="12" t="str">
        <f t="shared" si="2"/>
        <v>PI.IC.SA.010603.01</v>
      </c>
      <c r="N31" s="12"/>
      <c r="O31" s="12" t="str">
        <f t="shared" si="3"/>
        <v>PH.IC.SA.010603.01</v>
      </c>
      <c r="Q31" s="12" t="str">
        <f t="shared" si="4"/>
        <v>CL.IC.SA.010603.01</v>
      </c>
    </row>
    <row r="32" spans="1:17" ht="15">
      <c r="A32" t="s">
        <v>5968</v>
      </c>
      <c r="C32" s="2" t="s">
        <v>1192</v>
      </c>
      <c r="D32" t="s">
        <v>9412</v>
      </c>
      <c r="E32" s="2" t="s">
        <v>7284</v>
      </c>
      <c r="F32" t="s">
        <v>9413</v>
      </c>
      <c r="G32" t="s">
        <v>9411</v>
      </c>
      <c r="H32" s="22" t="s">
        <v>1396</v>
      </c>
      <c r="I32" t="s">
        <v>1362</v>
      </c>
      <c r="J32" s="11" t="str">
        <f t="shared" si="1"/>
        <v>IC.SA.010701</v>
      </c>
      <c r="K32" s="2" t="s">
        <v>1192</v>
      </c>
      <c r="L32" t="str">
        <f t="shared" si="0"/>
        <v>Alarm on</v>
      </c>
      <c r="M32" s="12" t="str">
        <f t="shared" si="2"/>
        <v>PI.IC.SA.010701.01</v>
      </c>
      <c r="N32" s="12"/>
      <c r="O32" s="12" t="str">
        <f t="shared" si="3"/>
        <v>PH.IC.SA.010701.01</v>
      </c>
      <c r="Q32" s="12" t="str">
        <f t="shared" si="4"/>
        <v>CL.IC.SA.010701.01</v>
      </c>
    </row>
    <row r="33" spans="1:17" ht="15">
      <c r="A33" t="s">
        <v>5968</v>
      </c>
      <c r="C33" s="2" t="s">
        <v>1192</v>
      </c>
      <c r="E33" s="2" t="s">
        <v>7284</v>
      </c>
      <c r="F33" t="s">
        <v>9413</v>
      </c>
      <c r="G33" t="s">
        <v>8892</v>
      </c>
      <c r="H33" s="22" t="s">
        <v>1398</v>
      </c>
      <c r="I33" t="s">
        <v>9057</v>
      </c>
      <c r="J33" s="11" t="str">
        <f t="shared" si="1"/>
        <v>IC.SA.010702</v>
      </c>
      <c r="K33" s="2" t="s">
        <v>1192</v>
      </c>
      <c r="L33" t="str">
        <f t="shared" si="0"/>
        <v>Volume high</v>
      </c>
      <c r="M33" s="12" t="str">
        <f t="shared" si="2"/>
        <v>PI.IC.SA.010702.01</v>
      </c>
      <c r="N33" s="12"/>
      <c r="O33" s="12" t="str">
        <f t="shared" si="3"/>
        <v>PH.IC.SA.010702.01</v>
      </c>
      <c r="Q33" s="12" t="str">
        <f t="shared" si="4"/>
        <v>CL.IC.SA.010702.01</v>
      </c>
    </row>
    <row r="34" spans="1:17" ht="15">
      <c r="A34" t="s">
        <v>5968</v>
      </c>
      <c r="C34" s="2" t="s">
        <v>1192</v>
      </c>
      <c r="E34" s="2" t="s">
        <v>7284</v>
      </c>
      <c r="F34" t="s">
        <v>9413</v>
      </c>
      <c r="G34" t="s">
        <v>9058</v>
      </c>
      <c r="H34" s="22" t="s">
        <v>1400</v>
      </c>
      <c r="I34" t="s">
        <v>9059</v>
      </c>
      <c r="J34" s="11" t="str">
        <f t="shared" si="1"/>
        <v>IC.SA.010703</v>
      </c>
      <c r="K34" s="2" t="s">
        <v>1192</v>
      </c>
      <c r="L34" t="str">
        <f t="shared" si="0"/>
        <v>Limits checked: Upper/Lower</v>
      </c>
      <c r="M34" s="12" t="str">
        <f t="shared" si="2"/>
        <v>PI.IC.SA.010703.01</v>
      </c>
      <c r="N34" s="12"/>
      <c r="O34" s="12" t="str">
        <f t="shared" si="3"/>
        <v>PH.IC.SA.010703.01</v>
      </c>
      <c r="Q34" s="12" t="str">
        <f t="shared" si="4"/>
        <v>CL.IC.SA.010703.01</v>
      </c>
    </row>
    <row r="35" spans="1:17" ht="15">
      <c r="A35" t="s">
        <v>5968</v>
      </c>
      <c r="C35" s="2" t="s">
        <v>1192</v>
      </c>
      <c r="D35" t="s">
        <v>9586</v>
      </c>
      <c r="E35" s="2" t="s">
        <v>10093</v>
      </c>
      <c r="F35" t="s">
        <v>9587</v>
      </c>
      <c r="G35" t="s">
        <v>9319</v>
      </c>
      <c r="H35" s="22" t="s">
        <v>1396</v>
      </c>
      <c r="I35" t="s">
        <v>1362</v>
      </c>
      <c r="J35" s="11" t="str">
        <f t="shared" si="1"/>
        <v>IC.SA.010801</v>
      </c>
      <c r="K35" s="2" t="s">
        <v>1192</v>
      </c>
      <c r="L35" t="str">
        <f t="shared" si="0"/>
        <v>Alarms On</v>
      </c>
      <c r="M35" s="12" t="str">
        <f t="shared" si="2"/>
        <v>PI.IC.SA.010801.01</v>
      </c>
      <c r="N35" s="12"/>
      <c r="O35" s="12" t="str">
        <f t="shared" si="3"/>
        <v>PH.IC.SA.010801.01</v>
      </c>
      <c r="Q35" s="12" t="str">
        <f t="shared" si="4"/>
        <v>CL.IC.SA.010801.01</v>
      </c>
    </row>
    <row r="36" spans="1:17" ht="15">
      <c r="A36" t="s">
        <v>5968</v>
      </c>
      <c r="C36" s="2" t="s">
        <v>1192</v>
      </c>
      <c r="E36" s="2" t="s">
        <v>10093</v>
      </c>
      <c r="F36" t="s">
        <v>9587</v>
      </c>
      <c r="G36" t="s">
        <v>9494</v>
      </c>
      <c r="H36" s="22" t="s">
        <v>1398</v>
      </c>
      <c r="I36" t="s">
        <v>9057</v>
      </c>
      <c r="J36" s="11" t="str">
        <f t="shared" si="1"/>
        <v>IC.SA.010802</v>
      </c>
      <c r="K36" s="2" t="s">
        <v>1192</v>
      </c>
      <c r="L36" t="str">
        <f t="shared" si="0"/>
        <v>Volume High</v>
      </c>
      <c r="M36" s="12" t="str">
        <f t="shared" si="2"/>
        <v>PI.IC.SA.010802.01</v>
      </c>
      <c r="N36" s="12"/>
      <c r="O36" s="12" t="str">
        <f t="shared" si="3"/>
        <v>PH.IC.SA.010802.01</v>
      </c>
      <c r="Q36" s="12" t="str">
        <f t="shared" si="4"/>
        <v>CL.IC.SA.010802.01</v>
      </c>
    </row>
    <row r="37" spans="1:17" ht="15">
      <c r="A37" t="s">
        <v>5968</v>
      </c>
      <c r="C37" s="2" t="s">
        <v>1192</v>
      </c>
      <c r="E37" s="2" t="s">
        <v>10093</v>
      </c>
      <c r="F37" t="s">
        <v>9587</v>
      </c>
      <c r="G37" t="s">
        <v>9588</v>
      </c>
      <c r="H37" s="22" t="s">
        <v>1400</v>
      </c>
      <c r="I37" t="s">
        <v>9059</v>
      </c>
      <c r="J37" s="11" t="str">
        <f t="shared" si="1"/>
        <v>IC.SA.010803</v>
      </c>
      <c r="K37" s="2" t="s">
        <v>1192</v>
      </c>
      <c r="L37" t="str">
        <f t="shared" si="0"/>
        <v>Limits Upper/Lower</v>
      </c>
      <c r="M37" s="12" t="str">
        <f t="shared" si="2"/>
        <v>PI.IC.SA.010803.01</v>
      </c>
      <c r="N37" s="12"/>
      <c r="O37" s="12" t="str">
        <f t="shared" si="3"/>
        <v>PH.IC.SA.010803.01</v>
      </c>
      <c r="Q37" s="12" t="str">
        <f t="shared" si="4"/>
        <v>CL.IC.SA.010803.01</v>
      </c>
    </row>
    <row r="38" spans="1:17" ht="15">
      <c r="A38" t="s">
        <v>5968</v>
      </c>
      <c r="C38" s="2" t="s">
        <v>1192</v>
      </c>
      <c r="D38" t="s">
        <v>9589</v>
      </c>
      <c r="E38" s="2" t="s">
        <v>10095</v>
      </c>
      <c r="F38" t="s">
        <v>9590</v>
      </c>
      <c r="G38" t="s">
        <v>9319</v>
      </c>
      <c r="H38" s="22" t="s">
        <v>1396</v>
      </c>
      <c r="I38" t="s">
        <v>1362</v>
      </c>
      <c r="J38" s="11" t="str">
        <f t="shared" si="1"/>
        <v>IC.SA.010901</v>
      </c>
      <c r="K38" s="2" t="s">
        <v>1192</v>
      </c>
      <c r="L38" t="str">
        <f t="shared" si="0"/>
        <v>Alarms On</v>
      </c>
      <c r="M38" s="12" t="str">
        <f t="shared" si="2"/>
        <v>PI.IC.SA.010901.01</v>
      </c>
      <c r="N38" s="12"/>
      <c r="O38" s="12" t="str">
        <f t="shared" si="3"/>
        <v>PH.IC.SA.010901.01</v>
      </c>
      <c r="Q38" s="12" t="str">
        <f t="shared" si="4"/>
        <v>CL.IC.SA.010901.01</v>
      </c>
    </row>
    <row r="39" spans="1:17" ht="15">
      <c r="A39" t="s">
        <v>5968</v>
      </c>
      <c r="C39" s="2" t="s">
        <v>1192</v>
      </c>
      <c r="E39" s="2" t="s">
        <v>10095</v>
      </c>
      <c r="F39" t="s">
        <v>9590</v>
      </c>
      <c r="G39" t="s">
        <v>9494</v>
      </c>
      <c r="H39" s="22" t="s">
        <v>1398</v>
      </c>
      <c r="I39" t="s">
        <v>9057</v>
      </c>
      <c r="J39" s="11" t="str">
        <f t="shared" si="1"/>
        <v>IC.SA.010902</v>
      </c>
      <c r="K39" s="2" t="s">
        <v>1192</v>
      </c>
      <c r="L39" t="str">
        <f t="shared" si="0"/>
        <v>Volume High</v>
      </c>
      <c r="M39" s="12" t="str">
        <f t="shared" si="2"/>
        <v>PI.IC.SA.010902.01</v>
      </c>
      <c r="N39" s="12"/>
      <c r="O39" s="12" t="str">
        <f t="shared" si="3"/>
        <v>PH.IC.SA.010902.01</v>
      </c>
      <c r="Q39" s="12" t="str">
        <f t="shared" si="4"/>
        <v>CL.IC.SA.010902.01</v>
      </c>
    </row>
    <row r="40" spans="1:17" ht="15">
      <c r="A40" t="s">
        <v>5968</v>
      </c>
      <c r="C40" s="2" t="s">
        <v>1192</v>
      </c>
      <c r="E40" s="2" t="s">
        <v>10095</v>
      </c>
      <c r="F40" t="s">
        <v>9590</v>
      </c>
      <c r="G40" t="s">
        <v>9058</v>
      </c>
      <c r="H40" s="22" t="s">
        <v>1400</v>
      </c>
      <c r="I40" t="s">
        <v>9059</v>
      </c>
      <c r="J40" s="11" t="str">
        <f t="shared" si="1"/>
        <v>IC.SA.010903</v>
      </c>
      <c r="K40" s="2" t="s">
        <v>1192</v>
      </c>
      <c r="L40" t="str">
        <f t="shared" si="0"/>
        <v>Limits checked: Upper/Lower</v>
      </c>
      <c r="M40" s="12" t="str">
        <f t="shared" si="2"/>
        <v>PI.IC.SA.010903.01</v>
      </c>
      <c r="N40" s="12"/>
      <c r="O40" s="12" t="str">
        <f t="shared" si="3"/>
        <v>PH.IC.SA.010903.01</v>
      </c>
      <c r="Q40" s="12" t="str">
        <f t="shared" si="4"/>
        <v>CL.IC.SA.010903.01</v>
      </c>
    </row>
    <row r="41" spans="1:17" ht="15">
      <c r="A41" t="s">
        <v>5968</v>
      </c>
      <c r="C41" s="2" t="s">
        <v>1192</v>
      </c>
      <c r="D41" t="s">
        <v>9591</v>
      </c>
      <c r="E41" s="2" t="s">
        <v>10905</v>
      </c>
      <c r="F41" t="s">
        <v>9592</v>
      </c>
      <c r="G41" t="s">
        <v>9319</v>
      </c>
      <c r="H41" s="22" t="s">
        <v>1396</v>
      </c>
      <c r="I41" t="s">
        <v>1362</v>
      </c>
      <c r="J41" s="11" t="str">
        <f t="shared" si="1"/>
        <v>IC.SA.011001</v>
      </c>
      <c r="K41" s="2" t="s">
        <v>1192</v>
      </c>
      <c r="L41" t="str">
        <f t="shared" si="0"/>
        <v>Alarms On</v>
      </c>
      <c r="M41" s="12" t="str">
        <f t="shared" si="2"/>
        <v>PI.IC.SA.011001.01</v>
      </c>
      <c r="N41" s="12"/>
      <c r="O41" s="12" t="str">
        <f t="shared" si="3"/>
        <v>PH.IC.SA.011001.01</v>
      </c>
      <c r="Q41" s="12" t="str">
        <f t="shared" si="4"/>
        <v>CL.IC.SA.011001.01</v>
      </c>
    </row>
    <row r="42" spans="1:17" ht="15">
      <c r="A42" t="s">
        <v>5968</v>
      </c>
      <c r="C42" s="2" t="s">
        <v>1192</v>
      </c>
      <c r="E42" s="2" t="s">
        <v>10905</v>
      </c>
      <c r="F42" t="s">
        <v>9592</v>
      </c>
      <c r="G42" t="s">
        <v>9494</v>
      </c>
      <c r="H42" s="22" t="s">
        <v>1398</v>
      </c>
      <c r="I42" t="s">
        <v>9057</v>
      </c>
      <c r="J42" s="11" t="str">
        <f t="shared" si="1"/>
        <v>IC.SA.011002</v>
      </c>
      <c r="K42" s="2" t="s">
        <v>1192</v>
      </c>
      <c r="L42" t="str">
        <f t="shared" si="0"/>
        <v>Volume High</v>
      </c>
      <c r="M42" s="12" t="str">
        <f t="shared" si="2"/>
        <v>PI.IC.SA.011002.01</v>
      </c>
      <c r="N42" s="12"/>
      <c r="O42" s="12" t="str">
        <f t="shared" si="3"/>
        <v>PH.IC.SA.011002.01</v>
      </c>
      <c r="Q42" s="12" t="str">
        <f t="shared" si="4"/>
        <v>CL.IC.SA.011002.01</v>
      </c>
    </row>
    <row r="43" spans="1:17" ht="15">
      <c r="A43" t="s">
        <v>5968</v>
      </c>
      <c r="C43" s="2" t="s">
        <v>1192</v>
      </c>
      <c r="E43" s="2" t="s">
        <v>10905</v>
      </c>
      <c r="F43" t="s">
        <v>9592</v>
      </c>
      <c r="G43" t="s">
        <v>9058</v>
      </c>
      <c r="H43" s="22" t="s">
        <v>1400</v>
      </c>
      <c r="I43" t="s">
        <v>9059</v>
      </c>
      <c r="J43" s="11" t="str">
        <f t="shared" si="1"/>
        <v>IC.SA.011003</v>
      </c>
      <c r="K43" s="2" t="s">
        <v>1192</v>
      </c>
      <c r="L43" t="str">
        <f t="shared" si="0"/>
        <v>Limits checked: Upper/Lower</v>
      </c>
      <c r="M43" s="12" t="str">
        <f t="shared" si="2"/>
        <v>PI.IC.SA.011003.01</v>
      </c>
      <c r="N43" s="12"/>
      <c r="O43" s="12" t="str">
        <f t="shared" si="3"/>
        <v>PH.IC.SA.011003.01</v>
      </c>
      <c r="Q43" s="12" t="str">
        <f t="shared" si="4"/>
        <v>CL.IC.SA.011003.01</v>
      </c>
    </row>
    <row r="44" spans="1:17" ht="15">
      <c r="A44" t="s">
        <v>5968</v>
      </c>
      <c r="C44" s="2" t="s">
        <v>1192</v>
      </c>
      <c r="D44" t="s">
        <v>9593</v>
      </c>
      <c r="E44" s="2" t="s">
        <v>8048</v>
      </c>
      <c r="F44" t="s">
        <v>9594</v>
      </c>
      <c r="G44" t="s">
        <v>9595</v>
      </c>
      <c r="H44" s="22" t="s">
        <v>1396</v>
      </c>
      <c r="I44" t="s">
        <v>1362</v>
      </c>
      <c r="J44" s="11" t="str">
        <f t="shared" si="1"/>
        <v>IC.SA.011101</v>
      </c>
      <c r="K44" s="2" t="s">
        <v>1192</v>
      </c>
      <c r="L44" t="str">
        <f t="shared" si="0"/>
        <v xml:space="preserve">Alarms On </v>
      </c>
      <c r="M44" s="12" t="str">
        <f t="shared" si="2"/>
        <v>PI.IC.SA.011101.01</v>
      </c>
      <c r="N44" s="12"/>
      <c r="O44" s="12" t="str">
        <f t="shared" si="3"/>
        <v>PH.IC.SA.011101.01</v>
      </c>
      <c r="Q44" s="12" t="str">
        <f t="shared" si="4"/>
        <v>CL.IC.SA.011101.01</v>
      </c>
    </row>
    <row r="45" spans="1:17" ht="15">
      <c r="A45" t="s">
        <v>5968</v>
      </c>
      <c r="C45" s="2" t="s">
        <v>1192</v>
      </c>
      <c r="E45" s="2" t="s">
        <v>8048</v>
      </c>
      <c r="F45" t="s">
        <v>9594</v>
      </c>
      <c r="G45" t="s">
        <v>9494</v>
      </c>
      <c r="H45" s="22" t="s">
        <v>1398</v>
      </c>
      <c r="I45" t="s">
        <v>9057</v>
      </c>
      <c r="J45" s="11" t="str">
        <f t="shared" si="1"/>
        <v>IC.SA.011102</v>
      </c>
      <c r="K45" s="2" t="s">
        <v>9596</v>
      </c>
      <c r="L45" t="str">
        <f t="shared" si="0"/>
        <v>Volume High</v>
      </c>
      <c r="M45" s="12" t="str">
        <f t="shared" si="2"/>
        <v>PI.IC.SA.011102.01</v>
      </c>
      <c r="N45" s="12"/>
      <c r="O45" s="12" t="str">
        <f t="shared" si="3"/>
        <v>PH.IC.SA.011102.01</v>
      </c>
      <c r="Q45" s="12" t="str">
        <f t="shared" si="4"/>
        <v>CL.IC.SA.011102.01</v>
      </c>
    </row>
    <row r="46" spans="1:17" ht="15">
      <c r="A46" t="s">
        <v>5968</v>
      </c>
      <c r="C46" s="2" t="s">
        <v>1192</v>
      </c>
      <c r="E46" s="2" t="s">
        <v>8048</v>
      </c>
      <c r="F46" t="s">
        <v>9594</v>
      </c>
      <c r="G46" t="s">
        <v>9058</v>
      </c>
      <c r="H46" s="22" t="s">
        <v>1400</v>
      </c>
      <c r="I46" t="s">
        <v>9059</v>
      </c>
      <c r="J46" s="11" t="str">
        <f t="shared" si="1"/>
        <v>IC.SA.011103</v>
      </c>
      <c r="K46" s="2" t="s">
        <v>1192</v>
      </c>
      <c r="L46" t="str">
        <f t="shared" si="0"/>
        <v>Limits checked: Upper/Lower</v>
      </c>
      <c r="M46" s="12" t="str">
        <f t="shared" si="2"/>
        <v>PI.IC.SA.011103.01</v>
      </c>
      <c r="N46" s="12"/>
      <c r="O46" s="12" t="str">
        <f t="shared" si="3"/>
        <v>PH.IC.SA.011103.01</v>
      </c>
      <c r="Q46" s="12" t="str">
        <f t="shared" si="4"/>
        <v>CL.IC.SA.011103.01</v>
      </c>
    </row>
    <row r="47" spans="1:17" ht="15">
      <c r="A47" t="s">
        <v>5968</v>
      </c>
      <c r="C47" s="2" t="s">
        <v>1192</v>
      </c>
      <c r="D47" t="s">
        <v>9598</v>
      </c>
      <c r="E47" s="2" t="s">
        <v>11023</v>
      </c>
      <c r="F47" t="s">
        <v>9425</v>
      </c>
      <c r="G47" t="s">
        <v>9354</v>
      </c>
      <c r="H47" s="22" t="s">
        <v>1396</v>
      </c>
      <c r="I47" t="s">
        <v>1362</v>
      </c>
      <c r="J47" s="11" t="str">
        <f t="shared" si="1"/>
        <v>IC.SA.011201</v>
      </c>
      <c r="K47" s="2" t="s">
        <v>1192</v>
      </c>
      <c r="L47" t="str">
        <f t="shared" si="0"/>
        <v>Alarms on</v>
      </c>
      <c r="M47" s="12" t="str">
        <f t="shared" si="2"/>
        <v>PI.IC.SA.011201.01</v>
      </c>
      <c r="N47" s="12"/>
      <c r="O47" s="12" t="str">
        <f t="shared" si="3"/>
        <v>PH.IC.SA.011201.01</v>
      </c>
      <c r="Q47" s="12" t="str">
        <f t="shared" si="4"/>
        <v>CL.IC.SA.011201.01</v>
      </c>
    </row>
    <row r="48" spans="1:17" ht="15">
      <c r="A48" t="s">
        <v>5968</v>
      </c>
      <c r="C48" s="2" t="s">
        <v>1192</v>
      </c>
      <c r="E48" s="2" t="s">
        <v>11023</v>
      </c>
      <c r="F48" t="s">
        <v>9425</v>
      </c>
      <c r="G48" t="s">
        <v>8892</v>
      </c>
      <c r="H48" s="22" t="s">
        <v>1398</v>
      </c>
      <c r="I48" t="s">
        <v>9057</v>
      </c>
      <c r="J48" s="11" t="str">
        <f t="shared" si="1"/>
        <v>IC.SA.011202</v>
      </c>
      <c r="K48" s="2" t="s">
        <v>1192</v>
      </c>
      <c r="L48" t="str">
        <f t="shared" si="0"/>
        <v>Volume high</v>
      </c>
      <c r="M48" s="12" t="str">
        <f t="shared" si="2"/>
        <v>PI.IC.SA.011202.01</v>
      </c>
      <c r="N48" s="12"/>
      <c r="O48" s="12" t="str">
        <f t="shared" si="3"/>
        <v>PH.IC.SA.011202.01</v>
      </c>
      <c r="Q48" s="12" t="str">
        <f t="shared" si="4"/>
        <v>CL.IC.SA.011202.01</v>
      </c>
    </row>
    <row r="49" spans="1:17" ht="15">
      <c r="A49" t="s">
        <v>5968</v>
      </c>
      <c r="C49" s="2" t="s">
        <v>1192</v>
      </c>
      <c r="E49" s="2" t="s">
        <v>11023</v>
      </c>
      <c r="F49" t="s">
        <v>9425</v>
      </c>
      <c r="G49" t="s">
        <v>9058</v>
      </c>
      <c r="H49" s="22" t="s">
        <v>1400</v>
      </c>
      <c r="I49" t="s">
        <v>9059</v>
      </c>
      <c r="J49" s="11" t="str">
        <f t="shared" si="1"/>
        <v>IC.SA.011203</v>
      </c>
      <c r="K49" s="2" t="s">
        <v>1192</v>
      </c>
      <c r="L49" t="str">
        <f t="shared" si="0"/>
        <v>Limits checked: Upper/Lower</v>
      </c>
      <c r="M49" s="12" t="str">
        <f t="shared" si="2"/>
        <v>PI.IC.SA.011203.01</v>
      </c>
      <c r="N49" s="12"/>
      <c r="O49" s="12" t="str">
        <f t="shared" si="3"/>
        <v>PH.IC.SA.011203.01</v>
      </c>
      <c r="Q49" s="12" t="str">
        <f t="shared" si="4"/>
        <v>CL.IC.SA.011203.01</v>
      </c>
    </row>
    <row r="50" spans="1:17" ht="15">
      <c r="A50" t="s">
        <v>5968</v>
      </c>
      <c r="C50" s="2" t="s">
        <v>1192</v>
      </c>
      <c r="D50" t="s">
        <v>9604</v>
      </c>
      <c r="E50" s="2" t="s">
        <v>8201</v>
      </c>
      <c r="F50" t="s">
        <v>9605</v>
      </c>
      <c r="G50" t="s">
        <v>9354</v>
      </c>
      <c r="H50" s="22" t="s">
        <v>1396</v>
      </c>
      <c r="I50" t="s">
        <v>1362</v>
      </c>
      <c r="J50" s="11" t="str">
        <f t="shared" si="1"/>
        <v>IC.SA.011301</v>
      </c>
      <c r="K50" s="2" t="s">
        <v>1192</v>
      </c>
      <c r="L50" t="str">
        <f t="shared" si="0"/>
        <v>Alarms on</v>
      </c>
      <c r="M50" s="12" t="str">
        <f t="shared" si="2"/>
        <v>PI.IC.SA.011301.01</v>
      </c>
      <c r="N50" s="12"/>
      <c r="O50" s="12" t="str">
        <f t="shared" si="3"/>
        <v>PH.IC.SA.011301.01</v>
      </c>
      <c r="Q50" s="12" t="str">
        <f t="shared" si="4"/>
        <v>CL.IC.SA.011301.01</v>
      </c>
    </row>
    <row r="51" spans="1:17" ht="15">
      <c r="A51" t="s">
        <v>5968</v>
      </c>
      <c r="C51" s="2" t="s">
        <v>1192</v>
      </c>
      <c r="E51" s="2" t="s">
        <v>8201</v>
      </c>
      <c r="F51" t="s">
        <v>9605</v>
      </c>
      <c r="G51" t="s">
        <v>8892</v>
      </c>
      <c r="H51" s="22" t="s">
        <v>1398</v>
      </c>
      <c r="I51" t="s">
        <v>9057</v>
      </c>
      <c r="J51" s="11" t="str">
        <f t="shared" si="1"/>
        <v>IC.SA.011302</v>
      </c>
      <c r="K51" s="2" t="s">
        <v>1192</v>
      </c>
      <c r="L51" t="str">
        <f t="shared" si="0"/>
        <v>Volume high</v>
      </c>
      <c r="M51" s="12" t="str">
        <f t="shared" si="2"/>
        <v>PI.IC.SA.011302.01</v>
      </c>
      <c r="N51" s="12"/>
      <c r="O51" s="12" t="str">
        <f t="shared" si="3"/>
        <v>PH.IC.SA.011302.01</v>
      </c>
      <c r="Q51" s="12" t="str">
        <f t="shared" si="4"/>
        <v>CL.IC.SA.011302.01</v>
      </c>
    </row>
    <row r="52" spans="1:17" ht="15">
      <c r="A52" t="s">
        <v>5968</v>
      </c>
      <c r="C52" s="2" t="s">
        <v>1192</v>
      </c>
      <c r="E52" s="2" t="s">
        <v>8201</v>
      </c>
      <c r="F52" t="s">
        <v>9605</v>
      </c>
      <c r="G52" t="s">
        <v>9058</v>
      </c>
      <c r="H52" s="22" t="s">
        <v>1400</v>
      </c>
      <c r="I52" t="s">
        <v>9059</v>
      </c>
      <c r="J52" s="11" t="str">
        <f t="shared" si="1"/>
        <v>IC.SA.011303</v>
      </c>
      <c r="K52" s="2" t="s">
        <v>1192</v>
      </c>
      <c r="L52" t="str">
        <f t="shared" si="0"/>
        <v>Limits checked: Upper/Lower</v>
      </c>
      <c r="M52" s="12" t="str">
        <f t="shared" si="2"/>
        <v>PI.IC.SA.011303.01</v>
      </c>
      <c r="N52" s="12"/>
      <c r="O52" s="12" t="str">
        <f t="shared" si="3"/>
        <v>PH.IC.SA.011303.01</v>
      </c>
      <c r="Q52" s="12" t="str">
        <f t="shared" si="4"/>
        <v>CL.IC.SA.011303.01</v>
      </c>
    </row>
    <row r="53" spans="1:17" ht="15">
      <c r="A53" t="s">
        <v>5968</v>
      </c>
      <c r="C53" s="2" t="s">
        <v>1192</v>
      </c>
      <c r="D53" t="s">
        <v>9606</v>
      </c>
      <c r="E53" s="2" t="s">
        <v>9621</v>
      </c>
      <c r="F53" t="s">
        <v>9607</v>
      </c>
      <c r="G53" t="s">
        <v>9411</v>
      </c>
      <c r="H53" s="22" t="s">
        <v>1396</v>
      </c>
      <c r="I53" t="s">
        <v>1362</v>
      </c>
      <c r="J53" s="11" t="str">
        <f t="shared" si="1"/>
        <v>IC.SA.011401</v>
      </c>
      <c r="K53" s="2" t="s">
        <v>1192</v>
      </c>
      <c r="L53" t="str">
        <f t="shared" si="0"/>
        <v>Alarm on</v>
      </c>
      <c r="M53" s="12" t="str">
        <f t="shared" si="2"/>
        <v>PI.IC.SA.011401.01</v>
      </c>
      <c r="N53" s="12"/>
      <c r="O53" s="12" t="str">
        <f t="shared" si="3"/>
        <v>PH.IC.SA.011401.01</v>
      </c>
      <c r="Q53" s="12" t="str">
        <f t="shared" si="4"/>
        <v>CL.IC.SA.011401.01</v>
      </c>
    </row>
    <row r="54" spans="1:17" ht="15">
      <c r="A54" t="s">
        <v>5968</v>
      </c>
      <c r="C54" s="2" t="s">
        <v>1192</v>
      </c>
      <c r="E54" s="2" t="s">
        <v>9621</v>
      </c>
      <c r="F54" t="s">
        <v>9607</v>
      </c>
      <c r="G54" t="s">
        <v>8892</v>
      </c>
      <c r="H54" s="22" t="s">
        <v>1398</v>
      </c>
      <c r="I54" t="s">
        <v>9057</v>
      </c>
      <c r="J54" s="11" t="str">
        <f t="shared" si="1"/>
        <v>IC.SA.011402</v>
      </c>
      <c r="K54" s="2" t="s">
        <v>1192</v>
      </c>
      <c r="L54" t="str">
        <f t="shared" si="0"/>
        <v>Volume high</v>
      </c>
      <c r="M54" s="12" t="str">
        <f t="shared" si="2"/>
        <v>PI.IC.SA.011402.01</v>
      </c>
      <c r="N54" s="12"/>
      <c r="O54" s="12" t="str">
        <f t="shared" si="3"/>
        <v>PH.IC.SA.011402.01</v>
      </c>
      <c r="Q54" s="12" t="str">
        <f t="shared" si="4"/>
        <v>CL.IC.SA.011402.01</v>
      </c>
    </row>
    <row r="55" spans="1:17" ht="15">
      <c r="A55" t="s">
        <v>5968</v>
      </c>
      <c r="C55" s="2" t="s">
        <v>1192</v>
      </c>
      <c r="E55" s="2" t="s">
        <v>9621</v>
      </c>
      <c r="F55" t="s">
        <v>9607</v>
      </c>
      <c r="G55" t="s">
        <v>9058</v>
      </c>
      <c r="H55" s="22" t="s">
        <v>1400</v>
      </c>
      <c r="I55" t="s">
        <v>9059</v>
      </c>
      <c r="J55" s="11" t="str">
        <f t="shared" si="1"/>
        <v>IC.SA.011403</v>
      </c>
      <c r="K55" s="2" t="s">
        <v>1192</v>
      </c>
      <c r="L55" t="str">
        <f t="shared" si="0"/>
        <v>Limits checked: Upper/Lower</v>
      </c>
      <c r="M55" s="12" t="str">
        <f t="shared" si="2"/>
        <v>PI.IC.SA.011403.01</v>
      </c>
      <c r="N55" s="12"/>
      <c r="O55" s="12" t="str">
        <f t="shared" si="3"/>
        <v>PH.IC.SA.011403.01</v>
      </c>
      <c r="Q55" s="12" t="str">
        <f t="shared" si="4"/>
        <v>CL.IC.SA.011403.01</v>
      </c>
    </row>
    <row r="56" spans="1:17" ht="15">
      <c r="A56" t="s">
        <v>5968</v>
      </c>
      <c r="B56" t="s">
        <v>9608</v>
      </c>
      <c r="C56" s="2" t="s">
        <v>923</v>
      </c>
      <c r="D56" t="s">
        <v>9609</v>
      </c>
      <c r="E56" s="2" t="s">
        <v>1192</v>
      </c>
      <c r="F56" t="s">
        <v>9610</v>
      </c>
      <c r="G56" t="s">
        <v>1762</v>
      </c>
      <c r="H56" s="22" t="s">
        <v>1396</v>
      </c>
      <c r="I56" t="s">
        <v>1762</v>
      </c>
      <c r="J56" s="11" t="str">
        <f t="shared" si="1"/>
        <v>IC.SA.020101</v>
      </c>
      <c r="K56" s="2" t="s">
        <v>1192</v>
      </c>
      <c r="L56" t="str">
        <f t="shared" si="0"/>
        <v>Yes</v>
      </c>
      <c r="M56" s="12" t="str">
        <f t="shared" si="2"/>
        <v>PI.IC.SA.020101.01</v>
      </c>
      <c r="N56" s="12"/>
      <c r="O56" s="12" t="str">
        <f t="shared" si="3"/>
        <v>PH.IC.SA.020101.01</v>
      </c>
      <c r="Q56" s="12" t="str">
        <f t="shared" si="4"/>
        <v>CL.IC.SA.020101.01</v>
      </c>
    </row>
    <row r="57" spans="1:17" ht="15">
      <c r="A57" t="s">
        <v>5968</v>
      </c>
      <c r="C57" s="2" t="s">
        <v>923</v>
      </c>
      <c r="E57" s="2" t="s">
        <v>1192</v>
      </c>
      <c r="F57" t="s">
        <v>9610</v>
      </c>
      <c r="G57" t="s">
        <v>3196</v>
      </c>
      <c r="H57" s="22" t="s">
        <v>1398</v>
      </c>
      <c r="I57" t="s">
        <v>3196</v>
      </c>
      <c r="J57" s="11" t="str">
        <f t="shared" si="1"/>
        <v>IC.SA.020102</v>
      </c>
      <c r="K57" s="2" t="s">
        <v>1192</v>
      </c>
      <c r="L57" t="str">
        <f t="shared" si="0"/>
        <v>No</v>
      </c>
      <c r="M57" s="12" t="str">
        <f t="shared" si="2"/>
        <v>PI.IC.SA.020102.01</v>
      </c>
      <c r="N57" s="12"/>
      <c r="O57" s="12" t="str">
        <f t="shared" si="3"/>
        <v>PH.IC.SA.020102.01</v>
      </c>
      <c r="Q57" s="12" t="str">
        <f t="shared" si="4"/>
        <v>CL.IC.SA.020102.01</v>
      </c>
    </row>
    <row r="58" spans="1:17" ht="15">
      <c r="A58" t="s">
        <v>5968</v>
      </c>
      <c r="C58" s="2" t="s">
        <v>923</v>
      </c>
      <c r="D58" t="s">
        <v>9611</v>
      </c>
      <c r="E58" s="2" t="s">
        <v>923</v>
      </c>
      <c r="F58" t="s">
        <v>9612</v>
      </c>
      <c r="G58" t="s">
        <v>9613</v>
      </c>
      <c r="H58" s="22" t="s">
        <v>1396</v>
      </c>
      <c r="I58" t="s">
        <v>4675</v>
      </c>
      <c r="J58" s="11" t="str">
        <f t="shared" si="1"/>
        <v>IC.SA.020201</v>
      </c>
      <c r="K58" s="2" t="s">
        <v>1192</v>
      </c>
      <c r="L58" t="str">
        <f t="shared" si="0"/>
        <v>Correct band on wrist</v>
      </c>
      <c r="M58" s="12" t="str">
        <f t="shared" si="2"/>
        <v>PI.IC.SA.020201.01</v>
      </c>
      <c r="N58" s="12"/>
      <c r="O58" s="12" t="str">
        <f t="shared" si="3"/>
        <v>PH.IC.SA.020201.01</v>
      </c>
      <c r="Q58" s="12" t="str">
        <f t="shared" si="4"/>
        <v>CL.IC.SA.020201.01</v>
      </c>
    </row>
    <row r="59" spans="1:17" ht="15">
      <c r="A59" t="s">
        <v>5968</v>
      </c>
      <c r="C59" s="2" t="s">
        <v>923</v>
      </c>
      <c r="E59" s="2" t="s">
        <v>923</v>
      </c>
      <c r="F59" t="s">
        <v>9612</v>
      </c>
      <c r="G59" t="s">
        <v>9614</v>
      </c>
      <c r="H59" s="22" t="s">
        <v>1398</v>
      </c>
      <c r="I59" t="s">
        <v>1659</v>
      </c>
      <c r="J59" s="11" t="str">
        <f t="shared" si="1"/>
        <v>IC.SA.020202</v>
      </c>
      <c r="K59" s="2" t="s">
        <v>1192</v>
      </c>
      <c r="L59" t="str">
        <f t="shared" si="0"/>
        <v>Correct band on ankle</v>
      </c>
      <c r="M59" s="12" t="str">
        <f t="shared" si="2"/>
        <v>PI.IC.SA.020202.01</v>
      </c>
      <c r="N59" s="12"/>
      <c r="O59" s="12" t="str">
        <f t="shared" si="3"/>
        <v>PH.IC.SA.020202.01</v>
      </c>
      <c r="Q59" s="12" t="str">
        <f t="shared" si="4"/>
        <v>CL.IC.SA.020202.01</v>
      </c>
    </row>
    <row r="60" spans="1:17" ht="15">
      <c r="A60" t="s">
        <v>5968</v>
      </c>
      <c r="C60" s="2" t="s">
        <v>923</v>
      </c>
      <c r="E60" s="2" t="s">
        <v>923</v>
      </c>
      <c r="F60" t="s">
        <v>9612</v>
      </c>
      <c r="G60" t="s">
        <v>9615</v>
      </c>
      <c r="H60" s="22" t="s">
        <v>1400</v>
      </c>
      <c r="I60" t="s">
        <v>1776</v>
      </c>
      <c r="J60" s="11" t="str">
        <f t="shared" si="1"/>
        <v>IC.SA.020203</v>
      </c>
      <c r="K60" s="2" t="s">
        <v>1192</v>
      </c>
      <c r="L60" t="str">
        <f t="shared" si="0"/>
        <v xml:space="preserve">Correct band taped to patient </v>
      </c>
      <c r="M60" s="12" t="str">
        <f t="shared" si="2"/>
        <v>PI.IC.SA.020203.01</v>
      </c>
      <c r="N60" s="12"/>
      <c r="O60" s="12" t="str">
        <f t="shared" si="3"/>
        <v>PH.IC.SA.020203.01</v>
      </c>
      <c r="Q60" s="12" t="str">
        <f t="shared" si="4"/>
        <v>CL.IC.SA.020203.01</v>
      </c>
    </row>
    <row r="61" spans="1:17" ht="15">
      <c r="A61" t="s">
        <v>5968</v>
      </c>
      <c r="C61" s="2" t="s">
        <v>923</v>
      </c>
      <c r="D61" t="s">
        <v>9616</v>
      </c>
      <c r="E61" s="2" t="s">
        <v>1202</v>
      </c>
      <c r="F61" t="s">
        <v>9449</v>
      </c>
      <c r="G61" t="s">
        <v>9439</v>
      </c>
      <c r="H61" s="22" t="s">
        <v>1396</v>
      </c>
      <c r="I61" t="s">
        <v>7499</v>
      </c>
      <c r="J61" s="11" t="str">
        <f t="shared" si="1"/>
        <v>IC.SA.020301</v>
      </c>
      <c r="K61" s="2" t="s">
        <v>1192</v>
      </c>
      <c r="L61" t="str">
        <f t="shared" si="0"/>
        <v>Sleeping</v>
      </c>
      <c r="M61" s="12" t="str">
        <f t="shared" si="2"/>
        <v>PI.IC.SA.020301.01</v>
      </c>
      <c r="N61" s="12"/>
      <c r="O61" s="12" t="str">
        <f t="shared" si="3"/>
        <v>PH.IC.SA.020301.01</v>
      </c>
      <c r="Q61" s="12" t="str">
        <f t="shared" si="4"/>
        <v>CL.IC.SA.020301.01</v>
      </c>
    </row>
    <row r="62" spans="1:17" ht="15">
      <c r="A62" t="s">
        <v>5968</v>
      </c>
      <c r="C62" s="2" t="s">
        <v>923</v>
      </c>
      <c r="E62" s="2" t="s">
        <v>1202</v>
      </c>
      <c r="F62" t="s">
        <v>9449</v>
      </c>
      <c r="G62" t="s">
        <v>7703</v>
      </c>
      <c r="H62" s="22" t="s">
        <v>1398</v>
      </c>
      <c r="I62" t="s">
        <v>7703</v>
      </c>
      <c r="J62" s="11" t="str">
        <f t="shared" si="1"/>
        <v>IC.SA.020302</v>
      </c>
      <c r="K62" s="2" t="s">
        <v>1192</v>
      </c>
      <c r="L62" t="str">
        <f t="shared" si="0"/>
        <v>Calm</v>
      </c>
      <c r="M62" s="12" t="str">
        <f t="shared" si="2"/>
        <v>PI.IC.SA.020302.01</v>
      </c>
      <c r="N62" s="12"/>
      <c r="O62" s="12" t="str">
        <f t="shared" si="3"/>
        <v>PH.IC.SA.020302.01</v>
      </c>
      <c r="Q62" s="12" t="str">
        <f t="shared" si="4"/>
        <v>CL.IC.SA.020302.01</v>
      </c>
    </row>
    <row r="63" spans="1:17" ht="15">
      <c r="A63" t="s">
        <v>5968</v>
      </c>
      <c r="C63" s="2" t="s">
        <v>923</v>
      </c>
      <c r="E63" s="2" t="s">
        <v>1202</v>
      </c>
      <c r="F63" t="s">
        <v>9449</v>
      </c>
      <c r="G63" t="s">
        <v>7389</v>
      </c>
      <c r="H63" s="22" t="s">
        <v>1400</v>
      </c>
      <c r="I63" t="s">
        <v>7389</v>
      </c>
      <c r="J63" s="11" t="str">
        <f t="shared" si="1"/>
        <v>IC.SA.020303</v>
      </c>
      <c r="K63" s="2" t="s">
        <v>1192</v>
      </c>
      <c r="L63" t="str">
        <f t="shared" si="0"/>
        <v>Restless</v>
      </c>
      <c r="M63" s="12" t="str">
        <f t="shared" si="2"/>
        <v>PI.IC.SA.020303.01</v>
      </c>
      <c r="N63" s="12"/>
      <c r="O63" s="12" t="str">
        <f t="shared" si="3"/>
        <v>PH.IC.SA.020303.01</v>
      </c>
      <c r="Q63" s="12" t="str">
        <f t="shared" si="4"/>
        <v>CL.IC.SA.020303.01</v>
      </c>
    </row>
    <row r="64" spans="1:17" ht="15">
      <c r="A64" t="s">
        <v>5968</v>
      </c>
      <c r="C64" s="2" t="s">
        <v>923</v>
      </c>
      <c r="E64" s="2" t="s">
        <v>1202</v>
      </c>
      <c r="F64" t="s">
        <v>9449</v>
      </c>
      <c r="G64" t="s">
        <v>6170</v>
      </c>
      <c r="H64" s="22" t="s">
        <v>1402</v>
      </c>
      <c r="I64" t="s">
        <v>6170</v>
      </c>
      <c r="J64" s="11" t="str">
        <f t="shared" si="1"/>
        <v>IC.SA.020304</v>
      </c>
      <c r="K64" s="2" t="s">
        <v>1192</v>
      </c>
      <c r="L64" t="str">
        <f t="shared" si="0"/>
        <v>Agitated</v>
      </c>
      <c r="M64" s="12" t="str">
        <f t="shared" si="2"/>
        <v>PI.IC.SA.020304.01</v>
      </c>
      <c r="N64" s="12"/>
      <c r="O64" s="12" t="str">
        <f t="shared" si="3"/>
        <v>PH.IC.SA.020304.01</v>
      </c>
      <c r="Q64" s="12" t="str">
        <f t="shared" si="4"/>
        <v>CL.IC.SA.020304.01</v>
      </c>
    </row>
    <row r="65" spans="1:19" ht="15">
      <c r="A65" t="s">
        <v>5968</v>
      </c>
      <c r="C65" s="2" t="s">
        <v>923</v>
      </c>
      <c r="E65" s="2" t="s">
        <v>1202</v>
      </c>
      <c r="F65" t="s">
        <v>9449</v>
      </c>
      <c r="G65" t="s">
        <v>9440</v>
      </c>
      <c r="H65" s="22" t="s">
        <v>1404</v>
      </c>
      <c r="I65" t="s">
        <v>9441</v>
      </c>
      <c r="J65" s="11" t="str">
        <f t="shared" si="1"/>
        <v>IC.SA.020305</v>
      </c>
      <c r="K65" s="2" t="s">
        <v>1192</v>
      </c>
      <c r="L65" t="str">
        <f t="shared" si="0"/>
        <v>Pulling lines/tubes</v>
      </c>
      <c r="M65" s="12" t="str">
        <f t="shared" si="2"/>
        <v>PI.IC.SA.020305.01</v>
      </c>
      <c r="N65" s="12"/>
      <c r="O65" s="12" t="str">
        <f t="shared" si="3"/>
        <v>PH.IC.SA.020305.01</v>
      </c>
      <c r="Q65" s="12" t="str">
        <f t="shared" si="4"/>
        <v>CL.IC.SA.020305.01</v>
      </c>
    </row>
    <row r="66" spans="1:19" ht="15">
      <c r="A66" t="s">
        <v>5968</v>
      </c>
      <c r="C66" s="2" t="s">
        <v>923</v>
      </c>
      <c r="E66" s="2" t="s">
        <v>1202</v>
      </c>
      <c r="F66" t="s">
        <v>9449</v>
      </c>
      <c r="G66" t="s">
        <v>9442</v>
      </c>
      <c r="H66" s="22" t="s">
        <v>1406</v>
      </c>
      <c r="I66" t="s">
        <v>9036</v>
      </c>
      <c r="J66" s="11" t="str">
        <f t="shared" si="1"/>
        <v>IC.SA.020306</v>
      </c>
      <c r="K66" s="2" t="s">
        <v>9443</v>
      </c>
      <c r="L66" t="str">
        <f t="shared" ref="L66:L129" si="5">G66</f>
        <v>Confused/disoriented</v>
      </c>
      <c r="M66" s="12" t="str">
        <f t="shared" si="2"/>
        <v>PI.IC.SA.020306.01</v>
      </c>
      <c r="N66" s="12"/>
      <c r="O66" s="12" t="str">
        <f t="shared" si="3"/>
        <v>PH.IC.SA.020306.01</v>
      </c>
      <c r="Q66" s="12" t="str">
        <f t="shared" si="4"/>
        <v>CL.IC.SA.020306.01</v>
      </c>
    </row>
    <row r="67" spans="1:19" ht="15">
      <c r="A67" t="s">
        <v>5968</v>
      </c>
      <c r="C67" s="2" t="s">
        <v>923</v>
      </c>
      <c r="E67" s="2" t="s">
        <v>1202</v>
      </c>
      <c r="F67" t="s">
        <v>9449</v>
      </c>
      <c r="G67" t="s">
        <v>8369</v>
      </c>
      <c r="H67" s="22" t="s">
        <v>1419</v>
      </c>
      <c r="I67" t="s">
        <v>9444</v>
      </c>
      <c r="J67" s="11" t="str">
        <f t="shared" ref="J67:J138" si="6">CONCATENATE("IC.SA.",C67,E67,H67)</f>
        <v>IC.SA.020307</v>
      </c>
      <c r="K67" s="2" t="s">
        <v>1192</v>
      </c>
      <c r="L67" t="str">
        <f t="shared" si="5"/>
        <v>Combative</v>
      </c>
      <c r="M67" s="12" t="str">
        <f t="shared" ref="M67:M138" si="7">CONCATENATE("PI.",J67,".",K67)</f>
        <v>PI.IC.SA.020307.01</v>
      </c>
      <c r="N67" s="12"/>
      <c r="O67" s="12" t="str">
        <f t="shared" ref="O67:O138" si="8">CONCATENATE("PH.",J67,".",K67)</f>
        <v>PH.IC.SA.020307.01</v>
      </c>
      <c r="Q67" s="12" t="str">
        <f t="shared" ref="Q67:Q138" si="9">CONCATENATE("CL.",J67,".",K67)</f>
        <v>CL.IC.SA.020307.01</v>
      </c>
    </row>
    <row r="68" spans="1:19" ht="15">
      <c r="A68" t="s">
        <v>5968</v>
      </c>
      <c r="C68" s="2" t="s">
        <v>923</v>
      </c>
      <c r="E68" s="2" t="s">
        <v>1202</v>
      </c>
      <c r="F68" t="s">
        <v>9449</v>
      </c>
      <c r="G68" t="s">
        <v>9445</v>
      </c>
      <c r="H68" s="22" t="s">
        <v>1550</v>
      </c>
      <c r="I68" t="s">
        <v>9446</v>
      </c>
      <c r="J68" s="11" t="str">
        <f t="shared" si="6"/>
        <v>IC.SA.020308</v>
      </c>
      <c r="K68" s="2" t="s">
        <v>1192</v>
      </c>
      <c r="L68" t="str">
        <f t="shared" si="5"/>
        <v>Hallucinations</v>
      </c>
      <c r="M68" s="12" t="str">
        <f t="shared" si="7"/>
        <v>PI.IC.SA.020308.01</v>
      </c>
      <c r="N68" s="12"/>
      <c r="O68" s="12" t="str">
        <f t="shared" si="8"/>
        <v>PH.IC.SA.020308.01</v>
      </c>
      <c r="Q68" s="12" t="str">
        <f t="shared" si="9"/>
        <v>CL.IC.SA.020308.01</v>
      </c>
    </row>
    <row r="69" spans="1:19" ht="15">
      <c r="A69" t="s">
        <v>5968</v>
      </c>
      <c r="C69" s="2" t="s">
        <v>923</v>
      </c>
      <c r="E69" s="2" t="s">
        <v>1202</v>
      </c>
      <c r="F69" t="s">
        <v>9449</v>
      </c>
      <c r="G69" t="s">
        <v>5845</v>
      </c>
      <c r="H69" s="22" t="s">
        <v>1551</v>
      </c>
      <c r="I69" t="s">
        <v>5845</v>
      </c>
      <c r="J69" s="11" t="str">
        <f t="shared" si="6"/>
        <v>IC.SA.020309</v>
      </c>
      <c r="K69" s="2" t="s">
        <v>1192</v>
      </c>
      <c r="L69" t="str">
        <f t="shared" si="5"/>
        <v>Alert</v>
      </c>
      <c r="M69" s="12" t="str">
        <f t="shared" si="7"/>
        <v>PI.IC.SA.020309.01</v>
      </c>
      <c r="N69" s="12"/>
      <c r="O69" s="12" t="str">
        <f t="shared" si="8"/>
        <v>PH.IC.SA.020309.01</v>
      </c>
      <c r="Q69" s="12" t="str">
        <f t="shared" si="9"/>
        <v>CL.IC.SA.020309.01</v>
      </c>
    </row>
    <row r="70" spans="1:19" ht="15">
      <c r="A70" t="s">
        <v>5968</v>
      </c>
      <c r="C70" s="2" t="s">
        <v>923</v>
      </c>
      <c r="E70" s="2" t="s">
        <v>1202</v>
      </c>
      <c r="F70" t="s">
        <v>9449</v>
      </c>
      <c r="G70" t="s">
        <v>9447</v>
      </c>
      <c r="H70" s="22" t="s">
        <v>1571</v>
      </c>
      <c r="I70" t="s">
        <v>9448</v>
      </c>
      <c r="J70" s="11" t="str">
        <f t="shared" si="6"/>
        <v>IC.SA.020310</v>
      </c>
      <c r="K70" s="2" t="s">
        <v>1192</v>
      </c>
      <c r="L70" t="str">
        <f t="shared" si="5"/>
        <v>Non-communicative</v>
      </c>
      <c r="M70" s="12" t="str">
        <f t="shared" si="7"/>
        <v>PI.IC.SA.020310.01</v>
      </c>
      <c r="N70" s="12"/>
      <c r="O70" s="12" t="str">
        <f t="shared" si="8"/>
        <v>PH.IC.SA.020310.01</v>
      </c>
      <c r="Q70" s="12" t="str">
        <f t="shared" si="9"/>
        <v>CL.IC.SA.020310.01</v>
      </c>
    </row>
    <row r="71" spans="1:19" ht="15">
      <c r="A71" t="s">
        <v>5968</v>
      </c>
      <c r="C71" s="2" t="s">
        <v>923</v>
      </c>
      <c r="E71" s="2" t="s">
        <v>1202</v>
      </c>
      <c r="F71" t="s">
        <v>9449</v>
      </c>
      <c r="G71" t="s">
        <v>9270</v>
      </c>
      <c r="H71" s="22" t="s">
        <v>8048</v>
      </c>
      <c r="I71" t="s">
        <v>9271</v>
      </c>
      <c r="J71" s="11" t="str">
        <f t="shared" si="6"/>
        <v>IC.SA.020311</v>
      </c>
      <c r="K71" s="2" t="s">
        <v>1192</v>
      </c>
      <c r="L71" t="str">
        <f t="shared" si="5"/>
        <v>Grimacing</v>
      </c>
      <c r="M71" s="12" t="str">
        <f t="shared" si="7"/>
        <v>PI.IC.SA.020311.01</v>
      </c>
      <c r="N71" s="12"/>
      <c r="O71" s="12" t="str">
        <f t="shared" si="8"/>
        <v>PH.IC.SA.020311.01</v>
      </c>
      <c r="Q71" s="12" t="str">
        <f t="shared" si="9"/>
        <v>CL.IC.SA.020311.01</v>
      </c>
      <c r="R71" t="s">
        <v>1141</v>
      </c>
      <c r="S71">
        <v>472</v>
      </c>
    </row>
    <row r="72" spans="1:19" ht="15">
      <c r="A72" t="s">
        <v>5968</v>
      </c>
      <c r="C72" s="2" t="s">
        <v>923</v>
      </c>
      <c r="D72" t="s">
        <v>9272</v>
      </c>
      <c r="E72" s="2" t="s">
        <v>7070</v>
      </c>
      <c r="F72" t="s">
        <v>9306</v>
      </c>
      <c r="G72" t="s">
        <v>9307</v>
      </c>
      <c r="H72" s="22" t="s">
        <v>1396</v>
      </c>
      <c r="I72" t="s">
        <v>9308</v>
      </c>
      <c r="J72" s="11" t="str">
        <f t="shared" si="6"/>
        <v>IC.SA.020401</v>
      </c>
      <c r="K72" s="2" t="s">
        <v>9309</v>
      </c>
      <c r="L72" t="str">
        <f t="shared" si="5"/>
        <v>Follows simple directions</v>
      </c>
      <c r="M72" s="12" t="str">
        <f t="shared" si="7"/>
        <v>PI.IC.SA.020401.02</v>
      </c>
      <c r="N72" s="12"/>
      <c r="O72" s="12" t="str">
        <f t="shared" si="8"/>
        <v>PH.IC.SA.020401.02</v>
      </c>
      <c r="Q72" s="12" t="str">
        <f t="shared" si="9"/>
        <v>CL.IC.SA.020401.02</v>
      </c>
      <c r="R72" t="s">
        <v>1141</v>
      </c>
      <c r="S72">
        <v>476</v>
      </c>
    </row>
    <row r="73" spans="1:19" ht="15">
      <c r="A73" t="s">
        <v>5968</v>
      </c>
      <c r="C73" s="2" t="s">
        <v>923</v>
      </c>
      <c r="E73" s="2" t="s">
        <v>948</v>
      </c>
      <c r="F73" t="s">
        <v>9310</v>
      </c>
      <c r="G73" t="s">
        <v>9490</v>
      </c>
      <c r="H73" s="22" t="s">
        <v>1398</v>
      </c>
      <c r="I73" t="s">
        <v>9491</v>
      </c>
      <c r="J73" s="11" t="str">
        <f t="shared" si="6"/>
        <v>IC.SA.020402</v>
      </c>
      <c r="K73" s="2" t="s">
        <v>923</v>
      </c>
      <c r="L73" t="str">
        <f t="shared" si="5"/>
        <v>Does not pull at lines/tubes</v>
      </c>
      <c r="M73" s="12" t="str">
        <f t="shared" si="7"/>
        <v>PI.IC.SA.020402.02</v>
      </c>
      <c r="N73" s="12"/>
      <c r="O73" s="12" t="str">
        <f t="shared" si="8"/>
        <v>PH.IC.SA.020402.02</v>
      </c>
      <c r="Q73" s="12" t="str">
        <f t="shared" si="9"/>
        <v>CL.IC.SA.020402.02</v>
      </c>
      <c r="R73" t="s">
        <v>1141</v>
      </c>
      <c r="S73">
        <v>476</v>
      </c>
    </row>
    <row r="74" spans="1:19" ht="15">
      <c r="A74" t="s">
        <v>5968</v>
      </c>
      <c r="C74" s="2" t="s">
        <v>923</v>
      </c>
      <c r="E74" s="2" t="s">
        <v>7070</v>
      </c>
      <c r="F74" t="s">
        <v>9306</v>
      </c>
      <c r="G74" t="s">
        <v>9492</v>
      </c>
      <c r="H74" s="22" t="s">
        <v>1400</v>
      </c>
      <c r="I74" t="s">
        <v>9653</v>
      </c>
      <c r="J74" s="11" t="str">
        <f t="shared" si="6"/>
        <v>IC.SA.020403</v>
      </c>
      <c r="K74" s="2" t="s">
        <v>923</v>
      </c>
      <c r="L74" t="str">
        <f t="shared" si="5"/>
        <v>Denies self harm</v>
      </c>
      <c r="M74" s="12" t="str">
        <f t="shared" si="7"/>
        <v>PI.IC.SA.020403.02</v>
      </c>
      <c r="N74" s="12"/>
      <c r="O74" s="12" t="str">
        <f t="shared" si="8"/>
        <v>PH.IC.SA.020403.02</v>
      </c>
      <c r="Q74" s="12" t="str">
        <f t="shared" si="9"/>
        <v>CL.IC.SA.020403.02</v>
      </c>
      <c r="R74" t="s">
        <v>1141</v>
      </c>
      <c r="S74">
        <v>476</v>
      </c>
    </row>
    <row r="75" spans="1:19" ht="15">
      <c r="A75" t="s">
        <v>5968</v>
      </c>
      <c r="C75" s="2" t="s">
        <v>923</v>
      </c>
      <c r="E75" s="2" t="s">
        <v>948</v>
      </c>
      <c r="F75" t="s">
        <v>9310</v>
      </c>
      <c r="G75" t="s">
        <v>9654</v>
      </c>
      <c r="H75" s="22" t="s">
        <v>1402</v>
      </c>
      <c r="I75" t="s">
        <v>9655</v>
      </c>
      <c r="J75" s="11" t="str">
        <f t="shared" si="6"/>
        <v>IC.SA.020404</v>
      </c>
      <c r="K75" s="2" t="s">
        <v>923</v>
      </c>
      <c r="L75" t="str">
        <f t="shared" si="5"/>
        <v>Displays no aggression toward :</v>
      </c>
      <c r="M75" s="12" t="str">
        <f t="shared" si="7"/>
        <v>PI.IC.SA.020404.02</v>
      </c>
      <c r="N75" s="12"/>
      <c r="O75" s="12" t="str">
        <f t="shared" si="8"/>
        <v>PH.IC.SA.020404.02</v>
      </c>
      <c r="Q75" s="12" t="str">
        <f t="shared" si="9"/>
        <v>CL.IC.SA.020404.02</v>
      </c>
      <c r="R75" t="s">
        <v>1141</v>
      </c>
      <c r="S75">
        <v>476</v>
      </c>
    </row>
    <row r="76" spans="1:19" ht="15">
      <c r="A76" t="s">
        <v>5968</v>
      </c>
      <c r="C76" s="2" t="s">
        <v>923</v>
      </c>
      <c r="E76" s="2" t="s">
        <v>7070</v>
      </c>
      <c r="F76" t="s">
        <v>9306</v>
      </c>
      <c r="G76" t="s">
        <v>2971</v>
      </c>
      <c r="H76" s="22" t="s">
        <v>1404</v>
      </c>
      <c r="I76" t="s">
        <v>930</v>
      </c>
      <c r="J76" s="11" t="str">
        <f t="shared" si="6"/>
        <v>IC.SA.020405</v>
      </c>
      <c r="K76" s="2" t="s">
        <v>923</v>
      </c>
      <c r="L76" t="str">
        <f t="shared" si="5"/>
        <v>Other: specify</v>
      </c>
      <c r="M76" s="12" t="str">
        <f t="shared" si="7"/>
        <v>PI.IC.SA.020405.02</v>
      </c>
      <c r="N76" s="12"/>
      <c r="O76" s="12" t="str">
        <f t="shared" si="8"/>
        <v>PH.IC.SA.020405.02</v>
      </c>
      <c r="Q76" s="12" t="str">
        <f t="shared" si="9"/>
        <v>CL.IC.SA.020405.02</v>
      </c>
      <c r="R76" t="s">
        <v>9656</v>
      </c>
      <c r="S76">
        <v>476</v>
      </c>
    </row>
    <row r="77" spans="1:19" ht="15">
      <c r="A77" t="s">
        <v>5968</v>
      </c>
      <c r="C77" s="2" t="s">
        <v>923</v>
      </c>
      <c r="D77" t="s">
        <v>9657</v>
      </c>
      <c r="E77" s="2" t="s">
        <v>7071</v>
      </c>
      <c r="F77" t="s">
        <v>9658</v>
      </c>
      <c r="G77" t="s">
        <v>9659</v>
      </c>
      <c r="H77" s="22" t="s">
        <v>1396</v>
      </c>
      <c r="I77" t="s">
        <v>9660</v>
      </c>
      <c r="J77" s="11" t="str">
        <f t="shared" si="6"/>
        <v>IC.SA.020501</v>
      </c>
      <c r="K77" s="2" t="s">
        <v>1192</v>
      </c>
      <c r="L77" t="str">
        <f t="shared" si="5"/>
        <v>Within Reach/Instructed/Acknowledged by Patient</v>
      </c>
      <c r="M77" s="12" t="str">
        <f t="shared" si="7"/>
        <v>PI.IC.SA.020501.01</v>
      </c>
      <c r="N77" s="12"/>
      <c r="O77" s="12" t="str">
        <f t="shared" si="8"/>
        <v>PH.IC.SA.020501.01</v>
      </c>
      <c r="Q77" s="12" t="str">
        <f t="shared" si="9"/>
        <v>CL.IC.SA.020501.01</v>
      </c>
    </row>
    <row r="78" spans="1:19" ht="15">
      <c r="A78" t="s">
        <v>5968</v>
      </c>
      <c r="C78" s="2" t="s">
        <v>923</v>
      </c>
      <c r="E78" s="2" t="s">
        <v>7071</v>
      </c>
      <c r="F78" t="s">
        <v>9658</v>
      </c>
      <c r="G78" t="s">
        <v>9661</v>
      </c>
      <c r="H78" s="22" t="s">
        <v>1398</v>
      </c>
      <c r="I78" t="s">
        <v>6753</v>
      </c>
      <c r="J78" s="11" t="str">
        <f t="shared" si="6"/>
        <v>IC.SA.020502</v>
      </c>
      <c r="K78" s="2" t="s">
        <v>1192</v>
      </c>
      <c r="L78" t="str">
        <f t="shared" si="5"/>
        <v>Patient Unable to Use</v>
      </c>
      <c r="M78" s="12" t="str">
        <f t="shared" si="7"/>
        <v>PI.IC.SA.020502.01</v>
      </c>
      <c r="N78" s="12"/>
      <c r="O78" s="12" t="str">
        <f t="shared" si="8"/>
        <v>PH.IC.SA.020502.01</v>
      </c>
      <c r="Q78" s="12" t="str">
        <f t="shared" si="9"/>
        <v>CL.IC.SA.020502.01</v>
      </c>
    </row>
    <row r="79" spans="1:19" ht="15">
      <c r="A79" t="s">
        <v>5968</v>
      </c>
      <c r="C79" s="2" t="s">
        <v>923</v>
      </c>
      <c r="E79" s="2" t="s">
        <v>7071</v>
      </c>
      <c r="F79" t="s">
        <v>9658</v>
      </c>
      <c r="G79" t="s">
        <v>9662</v>
      </c>
      <c r="H79" s="22" t="s">
        <v>1202</v>
      </c>
      <c r="I79" t="s">
        <v>9510</v>
      </c>
      <c r="J79" s="11" t="str">
        <f t="shared" si="6"/>
        <v>IC.SA.020503</v>
      </c>
      <c r="K79" s="2" t="s">
        <v>1192</v>
      </c>
      <c r="L79" t="str">
        <f t="shared" si="5"/>
        <v>Pt Unable/Family-Caregiver Instructed-Acknowledged</v>
      </c>
      <c r="M79" s="12" t="str">
        <f t="shared" si="7"/>
        <v>PI.IC.SA.020503.01</v>
      </c>
      <c r="N79" s="12"/>
      <c r="O79" s="12" t="str">
        <f t="shared" si="8"/>
        <v>PH.IC.SA.020503.01</v>
      </c>
      <c r="Q79" s="12" t="str">
        <f t="shared" si="9"/>
        <v>CL.IC.SA.020503.01</v>
      </c>
      <c r="R79" t="s">
        <v>1141</v>
      </c>
    </row>
    <row r="80" spans="1:19" ht="15">
      <c r="A80" t="s">
        <v>5968</v>
      </c>
      <c r="C80" s="2" t="s">
        <v>923</v>
      </c>
      <c r="D80" t="s">
        <v>9674</v>
      </c>
      <c r="E80" s="2" t="s">
        <v>6888</v>
      </c>
      <c r="F80" t="s">
        <v>9675</v>
      </c>
      <c r="G80" t="s">
        <v>9676</v>
      </c>
      <c r="H80" s="22" t="s">
        <v>1398</v>
      </c>
      <c r="I80" t="s">
        <v>9677</v>
      </c>
      <c r="J80" s="11" t="str">
        <f t="shared" si="6"/>
        <v>IC.SA.020602</v>
      </c>
      <c r="K80" s="2" t="s">
        <v>1192</v>
      </c>
      <c r="L80" t="str">
        <f t="shared" si="5"/>
        <v>Visually Impaired</v>
      </c>
      <c r="M80" s="12" t="str">
        <f t="shared" si="7"/>
        <v>PI.IC.SA.020602.01</v>
      </c>
      <c r="N80" s="12"/>
      <c r="O80" s="12" t="str">
        <f t="shared" si="8"/>
        <v>PH.IC.SA.020602.01</v>
      </c>
      <c r="Q80" s="12" t="str">
        <f t="shared" si="9"/>
        <v>CL.IC.SA.020602.01</v>
      </c>
    </row>
    <row r="81" spans="1:17" ht="15">
      <c r="A81" t="s">
        <v>5968</v>
      </c>
      <c r="C81" s="2" t="s">
        <v>923</v>
      </c>
      <c r="E81" s="2" t="s">
        <v>6888</v>
      </c>
      <c r="F81" t="s">
        <v>9675</v>
      </c>
      <c r="G81" t="s">
        <v>9678</v>
      </c>
      <c r="H81" s="22" t="s">
        <v>1400</v>
      </c>
      <c r="I81" t="s">
        <v>9679</v>
      </c>
      <c r="J81" s="11" t="str">
        <f t="shared" si="6"/>
        <v>IC.SA.020603</v>
      </c>
      <c r="K81" s="2" t="s">
        <v>1192</v>
      </c>
      <c r="L81" t="str">
        <f t="shared" si="5"/>
        <v>Blind-Partial</v>
      </c>
      <c r="M81" s="12" t="str">
        <f t="shared" si="7"/>
        <v>PI.IC.SA.020603.01</v>
      </c>
      <c r="N81" s="12"/>
      <c r="O81" s="12" t="str">
        <f t="shared" si="8"/>
        <v>PH.IC.SA.020603.01</v>
      </c>
      <c r="Q81" s="12" t="str">
        <f t="shared" si="9"/>
        <v>CL.IC.SA.020603.01</v>
      </c>
    </row>
    <row r="82" spans="1:17" ht="15">
      <c r="A82" t="s">
        <v>5968</v>
      </c>
      <c r="C82" s="2" t="s">
        <v>923</v>
      </c>
      <c r="E82" s="2" t="s">
        <v>6888</v>
      </c>
      <c r="F82" t="s">
        <v>9675</v>
      </c>
      <c r="G82" t="s">
        <v>9680</v>
      </c>
      <c r="H82" s="22" t="s">
        <v>1402</v>
      </c>
      <c r="I82" t="s">
        <v>9680</v>
      </c>
      <c r="J82" s="11" t="str">
        <f t="shared" si="6"/>
        <v>IC.SA.020604</v>
      </c>
      <c r="K82" s="2" t="s">
        <v>1192</v>
      </c>
      <c r="L82" t="str">
        <f t="shared" si="5"/>
        <v>Deaf</v>
      </c>
      <c r="M82" s="12" t="str">
        <f t="shared" si="7"/>
        <v>PI.IC.SA.020604.01</v>
      </c>
      <c r="N82" s="12"/>
      <c r="O82" s="12" t="str">
        <f t="shared" si="8"/>
        <v>PH.IC.SA.020604.01</v>
      </c>
      <c r="Q82" s="12" t="str">
        <f t="shared" si="9"/>
        <v>CL.IC.SA.020604.01</v>
      </c>
    </row>
    <row r="83" spans="1:17" ht="15">
      <c r="A83" t="s">
        <v>5968</v>
      </c>
      <c r="C83" s="2" t="s">
        <v>923</v>
      </c>
      <c r="E83" s="2" t="s">
        <v>6888</v>
      </c>
      <c r="F83" t="s">
        <v>9675</v>
      </c>
      <c r="G83" t="s">
        <v>9681</v>
      </c>
      <c r="H83" s="22" t="s">
        <v>1404</v>
      </c>
      <c r="I83" t="s">
        <v>9682</v>
      </c>
      <c r="J83" s="11" t="str">
        <f t="shared" si="6"/>
        <v>IC.SA.020605</v>
      </c>
      <c r="K83" s="2" t="s">
        <v>1192</v>
      </c>
      <c r="L83" t="str">
        <f t="shared" si="5"/>
        <v>Dementia</v>
      </c>
      <c r="M83" s="12" t="str">
        <f t="shared" si="7"/>
        <v>PI.IC.SA.020605.01</v>
      </c>
      <c r="N83" s="12"/>
      <c r="O83" s="12" t="str">
        <f t="shared" si="8"/>
        <v>PH.IC.SA.020605.01</v>
      </c>
      <c r="Q83" s="12" t="str">
        <f t="shared" si="9"/>
        <v>CL.IC.SA.020605.01</v>
      </c>
    </row>
    <row r="84" spans="1:17" ht="15">
      <c r="A84" t="s">
        <v>5968</v>
      </c>
      <c r="C84" s="2" t="s">
        <v>923</v>
      </c>
      <c r="E84" s="2" t="s">
        <v>6888</v>
      </c>
      <c r="F84" t="s">
        <v>9675</v>
      </c>
      <c r="G84" t="s">
        <v>9683</v>
      </c>
      <c r="H84" s="22" t="s">
        <v>1406</v>
      </c>
      <c r="I84" t="s">
        <v>9684</v>
      </c>
      <c r="J84" s="11" t="str">
        <f t="shared" si="6"/>
        <v>IC.SA.020606</v>
      </c>
      <c r="K84" s="2" t="s">
        <v>1192</v>
      </c>
      <c r="L84" t="str">
        <f t="shared" si="5"/>
        <v>Developmentally Disabled</v>
      </c>
      <c r="M84" s="12" t="str">
        <f t="shared" si="7"/>
        <v>PI.IC.SA.020606.01</v>
      </c>
      <c r="N84" s="12"/>
      <c r="O84" s="12" t="str">
        <f t="shared" si="8"/>
        <v>PH.IC.SA.020606.01</v>
      </c>
      <c r="Q84" s="12" t="str">
        <f t="shared" si="9"/>
        <v>CL.IC.SA.020606.01</v>
      </c>
    </row>
    <row r="85" spans="1:17" ht="15">
      <c r="A85" t="s">
        <v>5968</v>
      </c>
      <c r="C85" s="2" t="s">
        <v>923</v>
      </c>
      <c r="E85" s="2" t="s">
        <v>6888</v>
      </c>
      <c r="F85" t="s">
        <v>9675</v>
      </c>
      <c r="G85" t="s">
        <v>9685</v>
      </c>
      <c r="H85" s="22" t="s">
        <v>1419</v>
      </c>
      <c r="I85" t="s">
        <v>9686</v>
      </c>
      <c r="J85" s="11" t="str">
        <f t="shared" si="6"/>
        <v>IC.SA.020607</v>
      </c>
      <c r="K85" s="2" t="s">
        <v>1192</v>
      </c>
      <c r="L85" t="str">
        <f t="shared" si="5"/>
        <v>Mentally Disabled</v>
      </c>
      <c r="M85" s="12" t="str">
        <f t="shared" si="7"/>
        <v>PI.IC.SA.020607.01</v>
      </c>
      <c r="N85" s="12"/>
      <c r="O85" s="12" t="str">
        <f t="shared" si="8"/>
        <v>PH.IC.SA.020607.01</v>
      </c>
      <c r="Q85" s="12" t="str">
        <f t="shared" si="9"/>
        <v>CL.IC.SA.020607.01</v>
      </c>
    </row>
    <row r="86" spans="1:17" ht="15">
      <c r="A86" t="s">
        <v>5968</v>
      </c>
      <c r="C86" s="2" t="s">
        <v>923</v>
      </c>
      <c r="E86" s="2" t="s">
        <v>6888</v>
      </c>
      <c r="F86" t="s">
        <v>9675</v>
      </c>
      <c r="G86" t="s">
        <v>9687</v>
      </c>
      <c r="H86" s="22" t="s">
        <v>1550</v>
      </c>
      <c r="I86" t="s">
        <v>9688</v>
      </c>
      <c r="J86" s="11" t="str">
        <f t="shared" si="6"/>
        <v>IC.SA.020608</v>
      </c>
      <c r="K86" s="2" t="s">
        <v>1192</v>
      </c>
      <c r="L86" t="str">
        <f t="shared" si="5"/>
        <v>Physically Disabled</v>
      </c>
      <c r="M86" s="12" t="str">
        <f t="shared" si="7"/>
        <v>PI.IC.SA.020608.01</v>
      </c>
      <c r="N86" s="12"/>
      <c r="O86" s="12" t="str">
        <f t="shared" si="8"/>
        <v>PH.IC.SA.020608.01</v>
      </c>
      <c r="Q86" s="12" t="str">
        <f t="shared" si="9"/>
        <v>CL.IC.SA.020608.01</v>
      </c>
    </row>
    <row r="87" spans="1:17" ht="15">
      <c r="A87" t="s">
        <v>5968</v>
      </c>
      <c r="C87" s="2" t="s">
        <v>923</v>
      </c>
      <c r="E87" s="2" t="s">
        <v>6888</v>
      </c>
      <c r="F87" t="s">
        <v>9675</v>
      </c>
      <c r="G87" t="s">
        <v>9689</v>
      </c>
      <c r="H87" s="22" t="s">
        <v>1551</v>
      </c>
      <c r="I87" t="s">
        <v>9690</v>
      </c>
      <c r="J87" s="11" t="str">
        <f t="shared" si="6"/>
        <v>IC.SA.020609</v>
      </c>
      <c r="K87" s="2" t="s">
        <v>1192</v>
      </c>
      <c r="L87" t="str">
        <f t="shared" si="5"/>
        <v>Failure to Thrive</v>
      </c>
      <c r="M87" s="12" t="str">
        <f t="shared" si="7"/>
        <v>PI.IC.SA.020609.01</v>
      </c>
      <c r="N87" s="12"/>
      <c r="O87" s="12" t="str">
        <f t="shared" si="8"/>
        <v>PH.IC.SA.020609.01</v>
      </c>
      <c r="Q87" s="12" t="str">
        <f t="shared" si="9"/>
        <v>CL.IC.SA.020609.01</v>
      </c>
    </row>
    <row r="88" spans="1:17" ht="15">
      <c r="A88" t="s">
        <v>5968</v>
      </c>
      <c r="C88" s="2" t="s">
        <v>923</v>
      </c>
      <c r="E88" s="2" t="s">
        <v>6888</v>
      </c>
      <c r="F88" t="s">
        <v>9675</v>
      </c>
      <c r="G88" t="s">
        <v>9691</v>
      </c>
      <c r="H88" s="22" t="s">
        <v>1571</v>
      </c>
      <c r="I88" t="s">
        <v>9692</v>
      </c>
      <c r="J88" s="11" t="str">
        <f t="shared" si="6"/>
        <v>IC.SA.020610</v>
      </c>
      <c r="K88" s="2" t="s">
        <v>1192</v>
      </c>
      <c r="L88" t="str">
        <f t="shared" si="5"/>
        <v>Hearing Impaired</v>
      </c>
      <c r="M88" s="12" t="str">
        <f t="shared" si="7"/>
        <v>PI.IC.SA.020610.01</v>
      </c>
      <c r="N88" s="12"/>
      <c r="O88" s="12" t="str">
        <f t="shared" si="8"/>
        <v>PH.IC.SA.020610.01</v>
      </c>
      <c r="Q88" s="12" t="str">
        <f t="shared" si="9"/>
        <v>CL.IC.SA.020610.01</v>
      </c>
    </row>
    <row r="89" spans="1:17" ht="15">
      <c r="A89" t="s">
        <v>5968</v>
      </c>
      <c r="C89" s="2" t="s">
        <v>923</v>
      </c>
      <c r="E89" s="2" t="s">
        <v>6888</v>
      </c>
      <c r="F89" t="s">
        <v>9675</v>
      </c>
      <c r="G89" t="s">
        <v>9538</v>
      </c>
      <c r="H89" s="22" t="s">
        <v>1298</v>
      </c>
      <c r="I89" t="s">
        <v>9539</v>
      </c>
      <c r="J89" s="11" t="str">
        <f t="shared" si="6"/>
        <v>IC.SA.020611</v>
      </c>
      <c r="K89" s="2" t="s">
        <v>1192</v>
      </c>
      <c r="L89" t="str">
        <f t="shared" si="5"/>
        <v>Language Barrier</v>
      </c>
      <c r="M89" s="12" t="str">
        <f t="shared" si="7"/>
        <v>PI.IC.SA.020611.01</v>
      </c>
      <c r="N89" s="12"/>
      <c r="O89" s="12" t="str">
        <f t="shared" si="8"/>
        <v>PH.IC.SA.020611.01</v>
      </c>
      <c r="Q89" s="12" t="str">
        <f t="shared" si="9"/>
        <v>CL.IC.SA.020611.01</v>
      </c>
    </row>
    <row r="90" spans="1:17" ht="15">
      <c r="A90" t="s">
        <v>5968</v>
      </c>
      <c r="C90" s="2" t="s">
        <v>923</v>
      </c>
      <c r="E90" s="2" t="s">
        <v>6888</v>
      </c>
      <c r="F90" t="s">
        <v>9675</v>
      </c>
      <c r="G90" t="s">
        <v>9540</v>
      </c>
      <c r="H90" s="22" t="s">
        <v>1299</v>
      </c>
      <c r="I90" t="s">
        <v>9540</v>
      </c>
      <c r="J90" s="11" t="str">
        <f t="shared" si="6"/>
        <v>IC.SA.020612</v>
      </c>
      <c r="K90" s="2" t="s">
        <v>1192</v>
      </c>
      <c r="L90" t="str">
        <f t="shared" si="5"/>
        <v>Mute</v>
      </c>
      <c r="M90" s="12" t="str">
        <f t="shared" si="7"/>
        <v>PI.IC.SA.020612.01</v>
      </c>
      <c r="N90" s="12"/>
      <c r="O90" s="12" t="str">
        <f t="shared" si="8"/>
        <v>PH.IC.SA.020612.01</v>
      </c>
      <c r="Q90" s="12" t="str">
        <f t="shared" si="9"/>
        <v>CL.IC.SA.020612.01</v>
      </c>
    </row>
    <row r="91" spans="1:17" ht="15">
      <c r="A91" t="s">
        <v>5968</v>
      </c>
      <c r="C91" s="2" t="s">
        <v>923</v>
      </c>
      <c r="E91" s="2" t="s">
        <v>6888</v>
      </c>
      <c r="F91" t="s">
        <v>9675</v>
      </c>
      <c r="G91" t="s">
        <v>9541</v>
      </c>
      <c r="H91" s="22" t="s">
        <v>1300</v>
      </c>
      <c r="I91" t="s">
        <v>9542</v>
      </c>
      <c r="J91" s="11" t="str">
        <f t="shared" si="6"/>
        <v>IC.SA.020613</v>
      </c>
      <c r="K91" s="2" t="s">
        <v>1192</v>
      </c>
      <c r="L91" t="str">
        <f t="shared" si="5"/>
        <v>Speech Impairment</v>
      </c>
      <c r="M91" s="12" t="str">
        <f t="shared" si="7"/>
        <v>PI.IC.SA.020613.01</v>
      </c>
      <c r="N91" s="12"/>
      <c r="O91" s="12" t="str">
        <f t="shared" si="8"/>
        <v>PH.IC.SA.020613.01</v>
      </c>
      <c r="Q91" s="12" t="str">
        <f t="shared" si="9"/>
        <v>CL.IC.SA.020613.01</v>
      </c>
    </row>
    <row r="92" spans="1:17" ht="15">
      <c r="A92" t="s">
        <v>5968</v>
      </c>
      <c r="C92" s="2" t="s">
        <v>923</v>
      </c>
      <c r="D92" t="s">
        <v>9543</v>
      </c>
      <c r="E92" s="2" t="s">
        <v>7284</v>
      </c>
      <c r="F92" t="s">
        <v>9544</v>
      </c>
      <c r="G92" t="s">
        <v>9534</v>
      </c>
      <c r="H92" s="22" t="s">
        <v>1396</v>
      </c>
      <c r="I92" t="s">
        <v>9535</v>
      </c>
      <c r="J92" s="11" t="str">
        <f t="shared" si="6"/>
        <v>IC.SA.020701</v>
      </c>
      <c r="K92" s="2" t="s">
        <v>1192</v>
      </c>
      <c r="L92" t="str">
        <f t="shared" si="5"/>
        <v>Acting Out/Agitated/Impulsive</v>
      </c>
      <c r="M92" s="12" t="str">
        <f t="shared" si="7"/>
        <v>PI.IC.SA.020701.01</v>
      </c>
      <c r="N92" s="12"/>
      <c r="O92" s="12" t="str">
        <f t="shared" si="8"/>
        <v>PH.IC.SA.020701.01</v>
      </c>
      <c r="Q92" s="12" t="str">
        <f t="shared" si="9"/>
        <v>CL.IC.SA.020701.01</v>
      </c>
    </row>
    <row r="93" spans="1:17" ht="15">
      <c r="A93" t="s">
        <v>5968</v>
      </c>
      <c r="C93" s="2" t="s">
        <v>923</v>
      </c>
      <c r="E93" s="2" t="s">
        <v>7284</v>
      </c>
      <c r="F93" t="s">
        <v>9544</v>
      </c>
      <c r="G93" t="s">
        <v>9536</v>
      </c>
      <c r="H93" s="22" t="s">
        <v>1398</v>
      </c>
      <c r="I93" t="s">
        <v>9537</v>
      </c>
      <c r="J93" s="11" t="str">
        <f t="shared" si="6"/>
        <v>IC.SA.020702</v>
      </c>
      <c r="K93" s="2" t="s">
        <v>1192</v>
      </c>
      <c r="L93" t="str">
        <f t="shared" si="5"/>
        <v>Bowel/Bladder Incontinence</v>
      </c>
      <c r="M93" s="12" t="str">
        <f t="shared" si="7"/>
        <v>PI.IC.SA.020702.01</v>
      </c>
      <c r="N93" s="12"/>
      <c r="O93" s="12" t="str">
        <f t="shared" si="8"/>
        <v>PH.IC.SA.020702.01</v>
      </c>
      <c r="Q93" s="12" t="str">
        <f t="shared" si="9"/>
        <v>CL.IC.SA.020702.01</v>
      </c>
    </row>
    <row r="94" spans="1:17" ht="15">
      <c r="A94" t="s">
        <v>5968</v>
      </c>
      <c r="C94" s="2" t="s">
        <v>923</v>
      </c>
      <c r="E94" s="2" t="s">
        <v>7284</v>
      </c>
      <c r="F94" t="s">
        <v>9544</v>
      </c>
      <c r="G94" t="s">
        <v>9360</v>
      </c>
      <c r="H94" s="22" t="s">
        <v>1400</v>
      </c>
      <c r="I94" t="s">
        <v>9361</v>
      </c>
      <c r="J94" s="11" t="str">
        <f t="shared" si="6"/>
        <v>IC.SA.020703</v>
      </c>
      <c r="K94" s="2" t="s">
        <v>1192</v>
      </c>
      <c r="L94" t="str">
        <f t="shared" si="5"/>
        <v>Cannot Follow Directions</v>
      </c>
      <c r="M94" s="12" t="str">
        <f t="shared" si="7"/>
        <v>PI.IC.SA.020703.01</v>
      </c>
      <c r="N94" s="12"/>
      <c r="O94" s="12" t="str">
        <f t="shared" si="8"/>
        <v>PH.IC.SA.020703.01</v>
      </c>
      <c r="Q94" s="12" t="str">
        <f t="shared" si="9"/>
        <v>CL.IC.SA.020703.01</v>
      </c>
    </row>
    <row r="95" spans="1:17" ht="15">
      <c r="A95" t="s">
        <v>5968</v>
      </c>
      <c r="C95" s="2" t="s">
        <v>923</v>
      </c>
      <c r="E95" s="2" t="s">
        <v>7284</v>
      </c>
      <c r="F95" t="s">
        <v>9544</v>
      </c>
      <c r="G95" t="s">
        <v>9362</v>
      </c>
      <c r="H95" s="22" t="s">
        <v>1402</v>
      </c>
      <c r="I95" t="s">
        <v>9363</v>
      </c>
      <c r="J95" s="11" t="str">
        <f t="shared" si="6"/>
        <v>IC.SA.020704</v>
      </c>
      <c r="K95" s="2" t="s">
        <v>1192</v>
      </c>
      <c r="L95" t="str">
        <f t="shared" si="5"/>
        <v>Confusion/Disorientation</v>
      </c>
      <c r="M95" s="12" t="str">
        <f t="shared" si="7"/>
        <v>PI.IC.SA.020704.01</v>
      </c>
      <c r="N95" s="12"/>
      <c r="O95" s="12" t="str">
        <f t="shared" si="8"/>
        <v>PH.IC.SA.020704.01</v>
      </c>
      <c r="Q95" s="12" t="str">
        <f t="shared" si="9"/>
        <v>CL.IC.SA.020704.01</v>
      </c>
    </row>
    <row r="96" spans="1:17" ht="15">
      <c r="A96" t="s">
        <v>5968</v>
      </c>
      <c r="C96" s="2" t="s">
        <v>923</v>
      </c>
      <c r="E96" s="2" t="s">
        <v>7284</v>
      </c>
      <c r="F96" t="s">
        <v>9544</v>
      </c>
      <c r="G96" t="s">
        <v>9548</v>
      </c>
      <c r="H96" s="22" t="s">
        <v>1404</v>
      </c>
      <c r="I96" t="s">
        <v>9364</v>
      </c>
      <c r="J96" s="11" t="str">
        <f t="shared" si="6"/>
        <v>IC.SA.020705</v>
      </c>
      <c r="K96" s="2" t="s">
        <v>1192</v>
      </c>
      <c r="L96" t="str">
        <f t="shared" si="5"/>
        <v>CVA/Brain Injury/Lesion</v>
      </c>
      <c r="M96" s="12" t="str">
        <f t="shared" si="7"/>
        <v>PI.IC.SA.020705.01</v>
      </c>
      <c r="N96" s="12"/>
      <c r="O96" s="12" t="str">
        <f t="shared" si="8"/>
        <v>PH.IC.SA.020705.01</v>
      </c>
      <c r="Q96" s="12" t="str">
        <f t="shared" si="9"/>
        <v>CL.IC.SA.020705.01</v>
      </c>
    </row>
    <row r="97" spans="1:19" ht="15">
      <c r="A97" t="s">
        <v>5968</v>
      </c>
      <c r="C97" s="2" t="s">
        <v>943</v>
      </c>
      <c r="E97" s="2" t="s">
        <v>9365</v>
      </c>
      <c r="F97" t="s">
        <v>9544</v>
      </c>
      <c r="G97" t="s">
        <v>9366</v>
      </c>
      <c r="H97" s="22" t="s">
        <v>1406</v>
      </c>
      <c r="I97" t="s">
        <v>9367</v>
      </c>
      <c r="J97" s="11" t="str">
        <f t="shared" si="6"/>
        <v>IC.SA.020706</v>
      </c>
      <c r="K97" s="2" t="s">
        <v>1192</v>
      </c>
      <c r="L97" t="str">
        <f t="shared" si="5"/>
        <v>General Weakness/Fatigue</v>
      </c>
      <c r="M97" s="12" t="str">
        <f t="shared" si="7"/>
        <v>PI.IC.SA.020706.01</v>
      </c>
      <c r="N97" s="12"/>
      <c r="O97" s="12" t="str">
        <f t="shared" si="8"/>
        <v>PH.IC.SA.020706.01</v>
      </c>
      <c r="Q97" s="12" t="str">
        <f t="shared" si="9"/>
        <v>CL.IC.SA.020706.01</v>
      </c>
    </row>
    <row r="98" spans="1:19" ht="15">
      <c r="A98" t="s">
        <v>5968</v>
      </c>
      <c r="C98" s="2" t="s">
        <v>923</v>
      </c>
      <c r="E98" s="2" t="s">
        <v>7284</v>
      </c>
      <c r="F98" t="s">
        <v>9544</v>
      </c>
      <c r="G98" t="s">
        <v>9445</v>
      </c>
      <c r="H98" s="22" t="s">
        <v>1419</v>
      </c>
      <c r="I98" t="s">
        <v>9368</v>
      </c>
      <c r="J98" s="11" t="str">
        <f t="shared" si="6"/>
        <v>IC.SA.020707</v>
      </c>
      <c r="K98" s="2" t="s">
        <v>1192</v>
      </c>
      <c r="L98" t="str">
        <f t="shared" si="5"/>
        <v>Hallucinations</v>
      </c>
      <c r="M98" s="12" t="str">
        <f t="shared" si="7"/>
        <v>PI.IC.SA.020707.01</v>
      </c>
      <c r="N98" s="12"/>
      <c r="O98" s="12" t="str">
        <f t="shared" si="8"/>
        <v>PH.IC.SA.020707.01</v>
      </c>
      <c r="Q98" s="12" t="str">
        <f t="shared" si="9"/>
        <v>CL.IC.SA.020707.01</v>
      </c>
    </row>
    <row r="99" spans="1:19" ht="15">
      <c r="A99" t="s">
        <v>5968</v>
      </c>
      <c r="C99" s="2" t="s">
        <v>9391</v>
      </c>
      <c r="E99" s="2" t="s">
        <v>7284</v>
      </c>
      <c r="F99" t="s">
        <v>9544</v>
      </c>
      <c r="G99" t="s">
        <v>9369</v>
      </c>
      <c r="H99" s="22" t="s">
        <v>1550</v>
      </c>
      <c r="I99" t="s">
        <v>9370</v>
      </c>
      <c r="J99" s="11" t="str">
        <f t="shared" si="6"/>
        <v>IC.SA.020708</v>
      </c>
      <c r="K99" s="2" t="s">
        <v>1192</v>
      </c>
      <c r="L99" t="str">
        <f t="shared" si="5"/>
        <v>History of Drug/Alcohol Abuse</v>
      </c>
      <c r="M99" s="12" t="str">
        <f t="shared" si="7"/>
        <v>PI.IC.SA.020708.01</v>
      </c>
      <c r="N99" s="12"/>
      <c r="O99" s="12" t="str">
        <f t="shared" si="8"/>
        <v>PH.IC.SA.020708.01</v>
      </c>
      <c r="Q99" s="12" t="str">
        <f t="shared" si="9"/>
        <v>CL.IC.SA.020708.01</v>
      </c>
    </row>
    <row r="100" spans="1:19" ht="15">
      <c r="A100" t="s">
        <v>5968</v>
      </c>
      <c r="C100" s="2" t="s">
        <v>923</v>
      </c>
      <c r="E100" s="2" t="s">
        <v>7284</v>
      </c>
      <c r="F100" t="s">
        <v>9544</v>
      </c>
      <c r="G100" t="s">
        <v>9371</v>
      </c>
      <c r="H100" s="22" t="s">
        <v>1551</v>
      </c>
      <c r="I100" t="s">
        <v>9372</v>
      </c>
      <c r="J100" s="11" t="str">
        <f t="shared" si="6"/>
        <v>IC.SA.020709</v>
      </c>
      <c r="K100" s="2" t="s">
        <v>1192</v>
      </c>
      <c r="L100" t="str">
        <f t="shared" si="5"/>
        <v>History of Fall within Last 6 Months</v>
      </c>
      <c r="M100" s="12" t="str">
        <f t="shared" si="7"/>
        <v>PI.IC.SA.020709.01</v>
      </c>
      <c r="N100" s="12"/>
      <c r="O100" s="12" t="str">
        <f t="shared" si="8"/>
        <v>PH.IC.SA.020709.01</v>
      </c>
      <c r="Q100" s="12" t="str">
        <f t="shared" si="9"/>
        <v>CL.IC.SA.020709.01</v>
      </c>
    </row>
    <row r="101" spans="1:19" ht="15">
      <c r="A101" t="s">
        <v>5968</v>
      </c>
      <c r="C101" s="2" t="s">
        <v>923</v>
      </c>
      <c r="E101" s="2" t="s">
        <v>7284</v>
      </c>
      <c r="F101" t="s">
        <v>9544</v>
      </c>
      <c r="G101" t="s">
        <v>9373</v>
      </c>
      <c r="H101" s="22" t="s">
        <v>1571</v>
      </c>
      <c r="I101" t="s">
        <v>9374</v>
      </c>
      <c r="J101" s="11" t="str">
        <f t="shared" si="6"/>
        <v>IC.SA.020710</v>
      </c>
      <c r="K101" s="2" t="s">
        <v>1192</v>
      </c>
      <c r="L101" t="str">
        <f t="shared" si="5"/>
        <v>Impaired Mobility</v>
      </c>
      <c r="M101" s="12" t="str">
        <f t="shared" si="7"/>
        <v>PI.IC.SA.020710.01</v>
      </c>
      <c r="N101" s="12"/>
      <c r="O101" s="12" t="str">
        <f t="shared" si="8"/>
        <v>PH.IC.SA.020710.01</v>
      </c>
      <c r="Q101" s="12" t="str">
        <f t="shared" si="9"/>
        <v>CL.IC.SA.020710.01</v>
      </c>
    </row>
    <row r="102" spans="1:19" ht="15">
      <c r="A102" t="s">
        <v>5968</v>
      </c>
      <c r="C102" s="2" t="s">
        <v>923</v>
      </c>
      <c r="E102" s="2" t="s">
        <v>7284</v>
      </c>
      <c r="F102" t="s">
        <v>9544</v>
      </c>
      <c r="G102" t="s">
        <v>9375</v>
      </c>
      <c r="H102" s="22" t="s">
        <v>1298</v>
      </c>
      <c r="I102" t="s">
        <v>9198</v>
      </c>
      <c r="J102" s="11" t="str">
        <f t="shared" si="6"/>
        <v>IC.SA.020711</v>
      </c>
      <c r="K102" s="2" t="s">
        <v>1192</v>
      </c>
      <c r="L102" t="str">
        <f t="shared" si="5"/>
        <v>Limited Vision or Hearing</v>
      </c>
      <c r="M102" s="12" t="str">
        <f t="shared" si="7"/>
        <v>PI.IC.SA.020711.01</v>
      </c>
      <c r="N102" s="12"/>
      <c r="O102" s="12" t="str">
        <f t="shared" si="8"/>
        <v>PH.IC.SA.020711.01</v>
      </c>
      <c r="Q102" s="12" t="str">
        <f t="shared" si="9"/>
        <v>CL.IC.SA.020711.01</v>
      </c>
    </row>
    <row r="103" spans="1:19" ht="15">
      <c r="A103" t="s">
        <v>5968</v>
      </c>
      <c r="C103" s="2" t="s">
        <v>923</v>
      </c>
      <c r="E103" s="2" t="s">
        <v>7284</v>
      </c>
      <c r="F103" t="s">
        <v>9544</v>
      </c>
      <c r="G103" t="s">
        <v>2751</v>
      </c>
      <c r="H103" s="22" t="s">
        <v>1299</v>
      </c>
      <c r="I103" t="s">
        <v>2752</v>
      </c>
      <c r="J103" s="11" t="str">
        <f t="shared" si="6"/>
        <v>IC.SA.020712</v>
      </c>
      <c r="K103" s="2" t="s">
        <v>1192</v>
      </c>
      <c r="L103" t="str">
        <f t="shared" si="5"/>
        <v>Medications</v>
      </c>
      <c r="M103" s="12" t="str">
        <f t="shared" si="7"/>
        <v>PI.IC.SA.020712.01</v>
      </c>
      <c r="N103" s="12"/>
      <c r="O103" s="12" t="str">
        <f t="shared" si="8"/>
        <v>PH.IC.SA.020712.01</v>
      </c>
      <c r="Q103" s="12" t="str">
        <f t="shared" si="9"/>
        <v>CL.IC.SA.020712.01</v>
      </c>
    </row>
    <row r="104" spans="1:19" ht="15">
      <c r="A104" t="s">
        <v>5968</v>
      </c>
      <c r="C104" s="2" t="s">
        <v>923</v>
      </c>
      <c r="E104" s="2" t="s">
        <v>7284</v>
      </c>
      <c r="F104" t="s">
        <v>9544</v>
      </c>
      <c r="G104" t="s">
        <v>9199</v>
      </c>
      <c r="H104" s="22" t="s">
        <v>1300</v>
      </c>
      <c r="I104" t="s">
        <v>9200</v>
      </c>
      <c r="J104" s="11" t="str">
        <f t="shared" si="6"/>
        <v>IC.SA.020713</v>
      </c>
      <c r="K104" s="2" t="s">
        <v>1192</v>
      </c>
      <c r="L104" t="str">
        <f t="shared" si="5"/>
        <v>Neuro/Sensory Impairment</v>
      </c>
      <c r="M104" s="12" t="str">
        <f t="shared" si="7"/>
        <v>PI.IC.SA.020713.01</v>
      </c>
      <c r="N104" s="12"/>
      <c r="O104" s="12" t="str">
        <f t="shared" si="8"/>
        <v>PH.IC.SA.020713.01</v>
      </c>
      <c r="Q104" s="12" t="str">
        <f t="shared" si="9"/>
        <v>CL.IC.SA.020713.01</v>
      </c>
    </row>
    <row r="105" spans="1:19" ht="15">
      <c r="A105" t="s">
        <v>5968</v>
      </c>
      <c r="C105" s="2" t="s">
        <v>923</v>
      </c>
      <c r="D105" t="s">
        <v>945</v>
      </c>
      <c r="E105" s="2" t="s">
        <v>7284</v>
      </c>
      <c r="F105" t="s">
        <v>9544</v>
      </c>
      <c r="G105" t="s">
        <v>9201</v>
      </c>
      <c r="H105" s="22" t="s">
        <v>1301</v>
      </c>
      <c r="I105" t="s">
        <v>9202</v>
      </c>
      <c r="J105" s="11" t="str">
        <f t="shared" si="6"/>
        <v>IC.SA.020714</v>
      </c>
      <c r="K105" s="2" t="s">
        <v>1192</v>
      </c>
      <c r="L105" t="str">
        <f t="shared" si="5"/>
        <v>Non-Compliance</v>
      </c>
      <c r="M105" s="12" t="str">
        <f t="shared" si="7"/>
        <v>PI.IC.SA.020714.01</v>
      </c>
      <c r="N105" s="12"/>
      <c r="O105" s="12" t="str">
        <f t="shared" si="8"/>
        <v>PH.IC.SA.020714.01</v>
      </c>
      <c r="Q105" s="12" t="str">
        <f t="shared" si="9"/>
        <v>CL.IC.SA.020714.01</v>
      </c>
    </row>
    <row r="106" spans="1:19" ht="15">
      <c r="A106" t="s">
        <v>5968</v>
      </c>
      <c r="C106" s="2" t="s">
        <v>923</v>
      </c>
      <c r="D106" t="s">
        <v>9203</v>
      </c>
      <c r="E106" s="2" t="s">
        <v>10093</v>
      </c>
      <c r="F106" t="s">
        <v>9203</v>
      </c>
      <c r="G106" t="s">
        <v>9204</v>
      </c>
      <c r="H106" s="22" t="s">
        <v>1396</v>
      </c>
      <c r="I106" t="s">
        <v>9205</v>
      </c>
      <c r="J106" s="11" t="str">
        <f t="shared" si="6"/>
        <v>IC.SA.020801</v>
      </c>
      <c r="K106" s="2" t="s">
        <v>923</v>
      </c>
      <c r="L106" t="str">
        <f t="shared" si="5"/>
        <v>Bed alarm</v>
      </c>
      <c r="M106" s="12" t="str">
        <f t="shared" si="7"/>
        <v>PI.IC.SA.020801.02</v>
      </c>
      <c r="N106" s="12"/>
      <c r="O106" s="12" t="str">
        <f t="shared" si="8"/>
        <v>PH.IC.SA.020801.02</v>
      </c>
      <c r="Q106" s="12" t="str">
        <f t="shared" si="9"/>
        <v>CL.IC.SA.020801.02</v>
      </c>
      <c r="R106" t="s">
        <v>9277</v>
      </c>
      <c r="S106">
        <v>462</v>
      </c>
    </row>
    <row r="107" spans="1:19" ht="15">
      <c r="A107" t="s">
        <v>5968</v>
      </c>
      <c r="C107" s="2" t="s">
        <v>923</v>
      </c>
      <c r="E107" s="2" t="s">
        <v>10093</v>
      </c>
      <c r="F107" t="s">
        <v>9206</v>
      </c>
      <c r="G107" t="s">
        <v>9207</v>
      </c>
      <c r="H107" s="22" t="s">
        <v>1398</v>
      </c>
      <c r="I107" t="s">
        <v>9208</v>
      </c>
      <c r="J107" s="11" t="str">
        <f t="shared" si="6"/>
        <v>IC.SA.020802</v>
      </c>
      <c r="K107" s="2" t="s">
        <v>923</v>
      </c>
      <c r="L107" t="str">
        <f t="shared" si="5"/>
        <v>Camouflage lines/tubes</v>
      </c>
      <c r="M107" s="12" t="str">
        <f t="shared" si="7"/>
        <v>PI.IC.SA.020802.02</v>
      </c>
      <c r="N107" s="12"/>
      <c r="O107" s="12" t="str">
        <f t="shared" si="8"/>
        <v>PH.IC.SA.020802.02</v>
      </c>
      <c r="Q107" s="12" t="str">
        <f t="shared" si="9"/>
        <v>CL.IC.SA.020802.02</v>
      </c>
      <c r="R107" t="s">
        <v>1141</v>
      </c>
      <c r="S107">
        <v>462</v>
      </c>
    </row>
    <row r="108" spans="1:19" ht="15">
      <c r="A108" t="s">
        <v>5968</v>
      </c>
      <c r="C108" s="2" t="s">
        <v>923</v>
      </c>
      <c r="E108" s="2" t="s">
        <v>10093</v>
      </c>
      <c r="F108" t="s">
        <v>9203</v>
      </c>
      <c r="G108" t="s">
        <v>9209</v>
      </c>
      <c r="H108" s="22" t="s">
        <v>1400</v>
      </c>
      <c r="I108" t="s">
        <v>9210</v>
      </c>
      <c r="J108" s="11" t="str">
        <f t="shared" si="6"/>
        <v>IC.SA.020803</v>
      </c>
      <c r="K108" s="2" t="s">
        <v>9391</v>
      </c>
      <c r="L108" t="str">
        <f t="shared" si="5"/>
        <v>Diversional activities</v>
      </c>
      <c r="M108" s="12" t="str">
        <f t="shared" si="7"/>
        <v>PI.IC.SA.020803.02</v>
      </c>
      <c r="N108" s="12"/>
      <c r="O108" s="12" t="str">
        <f t="shared" si="8"/>
        <v>PH.IC.SA.020803.02</v>
      </c>
      <c r="Q108" s="12" t="str">
        <f t="shared" si="9"/>
        <v>CL.IC.SA.020803.02</v>
      </c>
      <c r="R108" t="s">
        <v>1141</v>
      </c>
      <c r="S108">
        <v>462</v>
      </c>
    </row>
    <row r="109" spans="1:19" ht="15">
      <c r="A109" t="s">
        <v>5968</v>
      </c>
      <c r="C109" s="2" t="s">
        <v>923</v>
      </c>
      <c r="E109" s="2" t="s">
        <v>10093</v>
      </c>
      <c r="F109" t="s">
        <v>9206</v>
      </c>
      <c r="G109" t="s">
        <v>9211</v>
      </c>
      <c r="H109" s="22" t="s">
        <v>1402</v>
      </c>
      <c r="I109" t="s">
        <v>6545</v>
      </c>
      <c r="J109" s="11" t="str">
        <f t="shared" si="6"/>
        <v>IC.SA.020804</v>
      </c>
      <c r="K109" s="2" t="s">
        <v>923</v>
      </c>
      <c r="L109" t="str">
        <f t="shared" si="5"/>
        <v>Family at bedside</v>
      </c>
      <c r="M109" s="12" t="str">
        <f t="shared" si="7"/>
        <v>PI.IC.SA.020804.02</v>
      </c>
      <c r="N109" s="12"/>
      <c r="O109" s="12" t="str">
        <f t="shared" si="8"/>
        <v>PH.IC.SA.020804.02</v>
      </c>
      <c r="Q109" s="12" t="str">
        <f t="shared" si="9"/>
        <v>CL.IC.SA.020804.02</v>
      </c>
      <c r="R109" t="s">
        <v>1141</v>
      </c>
      <c r="S109">
        <v>462</v>
      </c>
    </row>
    <row r="110" spans="1:19" ht="15">
      <c r="A110" t="s">
        <v>5968</v>
      </c>
      <c r="C110" s="2" t="s">
        <v>923</v>
      </c>
      <c r="E110" s="2" t="s">
        <v>10093</v>
      </c>
      <c r="F110" t="s">
        <v>9203</v>
      </c>
      <c r="G110" t="s">
        <v>9212</v>
      </c>
      <c r="H110" s="22" t="s">
        <v>1404</v>
      </c>
      <c r="I110" t="s">
        <v>9213</v>
      </c>
      <c r="J110" s="11" t="str">
        <f t="shared" si="6"/>
        <v>IC.SA.020805</v>
      </c>
      <c r="K110" s="2" t="s">
        <v>9391</v>
      </c>
      <c r="L110" t="str">
        <f t="shared" si="5"/>
        <v>Hourly rounding</v>
      </c>
      <c r="M110" s="12" t="str">
        <f t="shared" si="7"/>
        <v>PI.IC.SA.020805.02</v>
      </c>
      <c r="N110" s="12"/>
      <c r="O110" s="12" t="str">
        <f t="shared" si="8"/>
        <v>PH.IC.SA.020805.02</v>
      </c>
      <c r="Q110" s="12" t="str">
        <f t="shared" si="9"/>
        <v>CL.IC.SA.020805.02</v>
      </c>
      <c r="R110" t="s">
        <v>1141</v>
      </c>
      <c r="S110">
        <v>462</v>
      </c>
    </row>
    <row r="111" spans="1:19" ht="15">
      <c r="A111" t="s">
        <v>5968</v>
      </c>
      <c r="C111" s="2" t="s">
        <v>923</v>
      </c>
      <c r="E111" s="2" t="s">
        <v>10093</v>
      </c>
      <c r="F111" t="s">
        <v>9206</v>
      </c>
      <c r="G111" t="s">
        <v>9214</v>
      </c>
      <c r="H111" s="22" t="s">
        <v>1406</v>
      </c>
      <c r="I111" t="s">
        <v>9215</v>
      </c>
      <c r="J111" s="11" t="str">
        <f t="shared" si="6"/>
        <v>IC.SA.020806</v>
      </c>
      <c r="K111" s="2" t="s">
        <v>923</v>
      </c>
      <c r="L111" t="str">
        <f t="shared" si="5"/>
        <v>Laptop tray</v>
      </c>
      <c r="M111" s="12" t="str">
        <f t="shared" si="7"/>
        <v>PI.IC.SA.020806.02</v>
      </c>
      <c r="N111" s="12"/>
      <c r="O111" s="12" t="str">
        <f t="shared" si="8"/>
        <v>PH.IC.SA.020806.02</v>
      </c>
      <c r="Q111" s="12" t="str">
        <f t="shared" si="9"/>
        <v>CL.IC.SA.020806.02</v>
      </c>
      <c r="R111" t="s">
        <v>1141</v>
      </c>
      <c r="S111">
        <v>462</v>
      </c>
    </row>
    <row r="112" spans="1:19" ht="15">
      <c r="A112" t="s">
        <v>5968</v>
      </c>
      <c r="C112" s="2" t="s">
        <v>923</v>
      </c>
      <c r="E112" s="2" t="s">
        <v>10093</v>
      </c>
      <c r="F112" t="s">
        <v>9203</v>
      </c>
      <c r="G112" t="s">
        <v>9738</v>
      </c>
      <c r="H112" s="22" t="s">
        <v>1419</v>
      </c>
      <c r="I112" t="s">
        <v>9739</v>
      </c>
      <c r="J112" s="11" t="str">
        <f t="shared" si="6"/>
        <v>IC.SA.020807</v>
      </c>
      <c r="K112" s="2" t="s">
        <v>923</v>
      </c>
      <c r="L112" t="str">
        <f t="shared" si="5"/>
        <v>Low bed with mats</v>
      </c>
      <c r="M112" s="12" t="str">
        <f t="shared" si="7"/>
        <v>PI.IC.SA.020807.02</v>
      </c>
      <c r="N112" s="12"/>
      <c r="O112" s="12" t="str">
        <f t="shared" si="8"/>
        <v>PH.IC.SA.020807.02</v>
      </c>
      <c r="Q112" s="12" t="str">
        <f t="shared" si="9"/>
        <v>CL.IC.SA.020807.02</v>
      </c>
      <c r="R112" t="s">
        <v>1141</v>
      </c>
      <c r="S112">
        <v>462</v>
      </c>
    </row>
    <row r="113" spans="1:19" ht="15">
      <c r="A113" t="s">
        <v>5968</v>
      </c>
      <c r="C113" s="2" t="s">
        <v>923</v>
      </c>
      <c r="E113" s="2" t="s">
        <v>10093</v>
      </c>
      <c r="F113" t="s">
        <v>9206</v>
      </c>
      <c r="G113" t="s">
        <v>9740</v>
      </c>
      <c r="H113" s="22" t="s">
        <v>1550</v>
      </c>
      <c r="I113" t="s">
        <v>9741</v>
      </c>
      <c r="J113" s="11" t="str">
        <f t="shared" si="6"/>
        <v>IC.SA.020808</v>
      </c>
      <c r="K113" s="2" t="s">
        <v>923</v>
      </c>
      <c r="L113" t="str">
        <f t="shared" si="5"/>
        <v>Move closer to nurses station</v>
      </c>
      <c r="M113" s="12" t="str">
        <f t="shared" si="7"/>
        <v>PI.IC.SA.020808.02</v>
      </c>
      <c r="N113" s="12"/>
      <c r="O113" s="12" t="str">
        <f t="shared" si="8"/>
        <v>PH.IC.SA.020808.02</v>
      </c>
      <c r="Q113" s="12" t="str">
        <f t="shared" si="9"/>
        <v>CL.IC.SA.020808.02</v>
      </c>
      <c r="R113" t="s">
        <v>1141</v>
      </c>
      <c r="S113">
        <v>462</v>
      </c>
    </row>
    <row r="114" spans="1:19" ht="15">
      <c r="A114" t="s">
        <v>5968</v>
      </c>
      <c r="C114" s="2" t="s">
        <v>923</v>
      </c>
      <c r="E114" s="2" t="s">
        <v>10093</v>
      </c>
      <c r="F114" t="s">
        <v>9203</v>
      </c>
      <c r="G114" t="s">
        <v>9742</v>
      </c>
      <c r="H114" s="22" t="s">
        <v>1551</v>
      </c>
      <c r="I114" t="s">
        <v>2752</v>
      </c>
      <c r="J114" s="11" t="str">
        <f t="shared" si="6"/>
        <v>IC.SA.020809</v>
      </c>
      <c r="K114" s="2" t="s">
        <v>923</v>
      </c>
      <c r="L114" t="str">
        <f t="shared" si="5"/>
        <v>Medication</v>
      </c>
      <c r="M114" s="12" t="str">
        <f t="shared" si="7"/>
        <v>PI.IC.SA.020809.02</v>
      </c>
      <c r="N114" s="12"/>
      <c r="O114" s="12" t="str">
        <f t="shared" si="8"/>
        <v>PH.IC.SA.020809.02</v>
      </c>
      <c r="Q114" s="12" t="str">
        <f t="shared" si="9"/>
        <v>CL.IC.SA.020809.02</v>
      </c>
      <c r="R114" t="s">
        <v>1141</v>
      </c>
      <c r="S114">
        <v>462</v>
      </c>
    </row>
    <row r="115" spans="1:19" ht="15">
      <c r="A115" t="s">
        <v>5968</v>
      </c>
      <c r="C115" s="2" t="s">
        <v>923</v>
      </c>
      <c r="E115" s="2" t="s">
        <v>10093</v>
      </c>
      <c r="F115" t="s">
        <v>9206</v>
      </c>
      <c r="G115" t="s">
        <v>9743</v>
      </c>
      <c r="H115" s="22" t="s">
        <v>1571</v>
      </c>
      <c r="I115" t="s">
        <v>9744</v>
      </c>
      <c r="J115" s="11" t="str">
        <f t="shared" si="6"/>
        <v>IC.SA.020810</v>
      </c>
      <c r="K115" s="2" t="s">
        <v>943</v>
      </c>
      <c r="L115" t="str">
        <f t="shared" si="5"/>
        <v>Patient/family education</v>
      </c>
      <c r="M115" s="12" t="str">
        <f t="shared" si="7"/>
        <v>PI.IC.SA.020810.02</v>
      </c>
      <c r="N115" s="12"/>
      <c r="O115" s="12" t="str">
        <f t="shared" si="8"/>
        <v>PH.IC.SA.020810.02</v>
      </c>
      <c r="Q115" s="12" t="str">
        <f t="shared" si="9"/>
        <v>CL.IC.SA.020810.02</v>
      </c>
      <c r="R115" t="s">
        <v>1141</v>
      </c>
      <c r="S115">
        <v>462</v>
      </c>
    </row>
    <row r="116" spans="1:19" ht="15">
      <c r="A116" t="s">
        <v>5968</v>
      </c>
      <c r="C116" s="2" t="s">
        <v>923</v>
      </c>
      <c r="E116" s="2" t="s">
        <v>10093</v>
      </c>
      <c r="F116" t="s">
        <v>9203</v>
      </c>
      <c r="G116" t="s">
        <v>9745</v>
      </c>
      <c r="H116" s="22" t="s">
        <v>1298</v>
      </c>
      <c r="I116" t="s">
        <v>9746</v>
      </c>
      <c r="J116" s="11" t="str">
        <f t="shared" si="6"/>
        <v>IC.SA.020811</v>
      </c>
      <c r="K116" s="2" t="s">
        <v>923</v>
      </c>
      <c r="L116" t="str">
        <f t="shared" si="5"/>
        <v>Reality orientation</v>
      </c>
      <c r="M116" s="12" t="str">
        <f t="shared" si="7"/>
        <v>PI.IC.SA.020811.02</v>
      </c>
      <c r="N116" s="12"/>
      <c r="O116" s="12" t="str">
        <f t="shared" si="8"/>
        <v>PH.IC.SA.020811.02</v>
      </c>
      <c r="Q116" s="12" t="str">
        <f t="shared" si="9"/>
        <v>CL.IC.SA.020811.02</v>
      </c>
      <c r="R116" t="s">
        <v>1141</v>
      </c>
      <c r="S116">
        <v>462</v>
      </c>
    </row>
    <row r="117" spans="1:19" ht="15">
      <c r="A117" t="s">
        <v>5968</v>
      </c>
      <c r="C117" s="2" t="s">
        <v>923</v>
      </c>
      <c r="E117" s="2" t="s">
        <v>10093</v>
      </c>
      <c r="F117" t="s">
        <v>9206</v>
      </c>
      <c r="G117" t="s">
        <v>9602</v>
      </c>
      <c r="H117" s="22" t="s">
        <v>1299</v>
      </c>
      <c r="I117" t="s">
        <v>9603</v>
      </c>
      <c r="J117" s="11" t="str">
        <f t="shared" si="6"/>
        <v>IC.SA.020812</v>
      </c>
      <c r="K117" s="2" t="s">
        <v>9391</v>
      </c>
      <c r="L117" t="str">
        <f t="shared" si="5"/>
        <v>Repositioning of lines/tubes</v>
      </c>
      <c r="M117" s="12" t="str">
        <f t="shared" si="7"/>
        <v>PI.IC.SA.020812.02</v>
      </c>
      <c r="N117" s="12"/>
      <c r="O117" s="12" t="str">
        <f t="shared" si="8"/>
        <v>PH.IC.SA.020812.02</v>
      </c>
      <c r="Q117" s="12" t="str">
        <f t="shared" si="9"/>
        <v>CL.IC.SA.020812.02</v>
      </c>
      <c r="R117" t="s">
        <v>1141</v>
      </c>
      <c r="S117">
        <v>462</v>
      </c>
    </row>
    <row r="118" spans="1:19" ht="15">
      <c r="A118" t="s">
        <v>5968</v>
      </c>
      <c r="C118" s="2" t="s">
        <v>923</v>
      </c>
      <c r="E118" s="2" t="s">
        <v>10093</v>
      </c>
      <c r="F118" t="s">
        <v>9203</v>
      </c>
      <c r="G118" t="s">
        <v>9750</v>
      </c>
      <c r="H118" s="22" t="s">
        <v>1300</v>
      </c>
      <c r="I118" t="s">
        <v>9751</v>
      </c>
      <c r="J118" s="11" t="str">
        <f t="shared" si="6"/>
        <v>IC.SA.020813</v>
      </c>
      <c r="K118" s="2" t="s">
        <v>923</v>
      </c>
      <c r="L118" t="str">
        <f t="shared" si="5"/>
        <v>Side rails, 3 or less</v>
      </c>
      <c r="M118" s="12" t="str">
        <f t="shared" si="7"/>
        <v>PI.IC.SA.020813.02</v>
      </c>
      <c r="N118" s="12"/>
      <c r="O118" s="12" t="str">
        <f t="shared" si="8"/>
        <v>PH.IC.SA.020813.02</v>
      </c>
      <c r="Q118" s="12" t="str">
        <f t="shared" si="9"/>
        <v>CL.IC.SA.020813.02</v>
      </c>
      <c r="R118" t="s">
        <v>1141</v>
      </c>
      <c r="S118">
        <v>462</v>
      </c>
    </row>
    <row r="119" spans="1:19" ht="15">
      <c r="A119" t="s">
        <v>5968</v>
      </c>
      <c r="C119" s="2" t="s">
        <v>943</v>
      </c>
      <c r="E119" s="2" t="s">
        <v>10093</v>
      </c>
      <c r="F119" t="s">
        <v>9206</v>
      </c>
      <c r="G119" t="s">
        <v>9752</v>
      </c>
      <c r="H119" s="22" t="s">
        <v>1301</v>
      </c>
      <c r="I119" t="s">
        <v>9752</v>
      </c>
      <c r="J119" s="11" t="str">
        <f t="shared" si="6"/>
        <v>IC.SA.020814</v>
      </c>
      <c r="K119" s="2" t="s">
        <v>923</v>
      </c>
      <c r="L119" t="str">
        <f t="shared" si="5"/>
        <v>Sitters</v>
      </c>
      <c r="M119" s="12" t="str">
        <f t="shared" si="7"/>
        <v>PI.IC.SA.020814.02</v>
      </c>
      <c r="N119" s="12"/>
      <c r="O119" s="12" t="str">
        <f t="shared" si="8"/>
        <v>PH.IC.SA.020814.02</v>
      </c>
      <c r="Q119" s="12" t="str">
        <f t="shared" si="9"/>
        <v>CL.IC.SA.020814.02</v>
      </c>
      <c r="R119" t="s">
        <v>1141</v>
      </c>
      <c r="S119">
        <v>462</v>
      </c>
    </row>
    <row r="120" spans="1:19" ht="15">
      <c r="A120" t="s">
        <v>5968</v>
      </c>
      <c r="C120" s="2" t="s">
        <v>923</v>
      </c>
      <c r="E120" s="2" t="s">
        <v>10093</v>
      </c>
      <c r="F120" t="s">
        <v>9203</v>
      </c>
      <c r="G120" t="s">
        <v>9753</v>
      </c>
      <c r="H120" s="22" t="s">
        <v>1468</v>
      </c>
      <c r="I120" t="s">
        <v>9754</v>
      </c>
      <c r="J120" s="11" t="str">
        <f t="shared" si="6"/>
        <v>IC.SA.020815</v>
      </c>
      <c r="K120" s="2" t="s">
        <v>923</v>
      </c>
      <c r="L120" t="str">
        <f t="shared" si="5"/>
        <v>Wedge cushion</v>
      </c>
      <c r="M120" s="12" t="str">
        <f t="shared" si="7"/>
        <v>PI.IC.SA.020815.02</v>
      </c>
      <c r="N120" s="12"/>
      <c r="O120" s="12" t="str">
        <f t="shared" si="8"/>
        <v>PH.IC.SA.020815.02</v>
      </c>
      <c r="Q120" s="12" t="str">
        <f t="shared" si="9"/>
        <v>CL.IC.SA.020815.02</v>
      </c>
      <c r="R120" t="s">
        <v>1141</v>
      </c>
      <c r="S120">
        <v>462</v>
      </c>
    </row>
    <row r="121" spans="1:19" ht="15">
      <c r="A121" t="s">
        <v>5968</v>
      </c>
      <c r="C121" s="2" t="s">
        <v>9391</v>
      </c>
      <c r="E121" s="2" t="s">
        <v>10093</v>
      </c>
      <c r="F121" t="s">
        <v>9206</v>
      </c>
      <c r="G121" t="s">
        <v>1885</v>
      </c>
      <c r="H121" s="22" t="s">
        <v>1469</v>
      </c>
      <c r="I121" s="33">
        <v>4.2361111111111106E-2</v>
      </c>
      <c r="J121" s="11" t="str">
        <f t="shared" si="6"/>
        <v>IC.SA.020816</v>
      </c>
      <c r="K121" s="2" t="s">
        <v>923</v>
      </c>
      <c r="L121" t="str">
        <f t="shared" si="5"/>
        <v>One to one</v>
      </c>
      <c r="M121" s="12" t="str">
        <f t="shared" si="7"/>
        <v>PI.IC.SA.020816.02</v>
      </c>
      <c r="N121" s="12"/>
      <c r="O121" s="12" t="str">
        <f t="shared" si="8"/>
        <v>PH.IC.SA.020816.02</v>
      </c>
      <c r="Q121" s="12" t="str">
        <f t="shared" si="9"/>
        <v>CL.IC.SA.020816.02</v>
      </c>
      <c r="R121" t="s">
        <v>1141</v>
      </c>
      <c r="S121">
        <v>462</v>
      </c>
    </row>
    <row r="122" spans="1:19" ht="15">
      <c r="A122" t="s">
        <v>5968</v>
      </c>
      <c r="C122" s="2" t="s">
        <v>923</v>
      </c>
      <c r="E122" s="2" t="s">
        <v>10093</v>
      </c>
      <c r="F122" t="s">
        <v>9206</v>
      </c>
      <c r="G122" t="s">
        <v>9755</v>
      </c>
      <c r="H122" s="22" t="s">
        <v>1470</v>
      </c>
      <c r="I122" t="s">
        <v>9756</v>
      </c>
      <c r="J122" s="11" t="str">
        <f t="shared" si="6"/>
        <v>IC.SA.020817</v>
      </c>
      <c r="K122" s="2" t="s">
        <v>943</v>
      </c>
      <c r="L122" t="str">
        <f t="shared" si="5"/>
        <v>Decrease Stimuli</v>
      </c>
      <c r="M122" s="12" t="str">
        <f t="shared" si="7"/>
        <v>PI.IC.SA.020817.02</v>
      </c>
      <c r="N122" s="12"/>
      <c r="O122" s="12" t="str">
        <f t="shared" si="8"/>
        <v>PH.IC.SA.020817.02</v>
      </c>
      <c r="Q122" s="12" t="str">
        <f t="shared" si="9"/>
        <v>CL.IC.SA.020817.02</v>
      </c>
      <c r="R122" t="s">
        <v>1141</v>
      </c>
      <c r="S122">
        <v>462</v>
      </c>
    </row>
    <row r="123" spans="1:19" ht="15">
      <c r="A123" t="s">
        <v>5968</v>
      </c>
      <c r="C123" s="2" t="s">
        <v>923</v>
      </c>
      <c r="E123" s="2" t="s">
        <v>10093</v>
      </c>
      <c r="F123" t="s">
        <v>9203</v>
      </c>
      <c r="G123" t="s">
        <v>9757</v>
      </c>
      <c r="H123" s="22" t="s">
        <v>1251</v>
      </c>
      <c r="I123" t="s">
        <v>9533</v>
      </c>
      <c r="J123" s="11" t="str">
        <f t="shared" si="6"/>
        <v>IC.SA.020818</v>
      </c>
      <c r="K123" s="2" t="s">
        <v>923</v>
      </c>
      <c r="L123" t="str">
        <f t="shared" si="5"/>
        <v>Chair alarm</v>
      </c>
      <c r="M123" s="12" t="str">
        <f t="shared" si="7"/>
        <v>PI.IC.SA.020818.02</v>
      </c>
      <c r="N123" s="12"/>
      <c r="O123" s="12" t="str">
        <f t="shared" si="8"/>
        <v>PH.IC.SA.020818.02</v>
      </c>
      <c r="Q123" s="12" t="str">
        <f t="shared" si="9"/>
        <v>CL.IC.SA.020818.02</v>
      </c>
      <c r="R123" t="s">
        <v>1141</v>
      </c>
      <c r="S123">
        <v>462</v>
      </c>
    </row>
    <row r="124" spans="1:19" ht="15">
      <c r="A124" t="s">
        <v>5968</v>
      </c>
      <c r="C124" s="2" t="s">
        <v>923</v>
      </c>
      <c r="E124" s="2" t="s">
        <v>10093</v>
      </c>
      <c r="F124" t="s">
        <v>9206</v>
      </c>
      <c r="G124" t="s">
        <v>9758</v>
      </c>
      <c r="H124" s="22" t="s">
        <v>1100</v>
      </c>
      <c r="I124" t="s">
        <v>9759</v>
      </c>
      <c r="J124" s="11" t="str">
        <f t="shared" si="6"/>
        <v>IC.SA.020819</v>
      </c>
      <c r="K124" s="2" t="s">
        <v>9391</v>
      </c>
      <c r="L124" t="str">
        <f t="shared" si="5"/>
        <v>Freedom splints</v>
      </c>
      <c r="M124" s="12" t="str">
        <f t="shared" si="7"/>
        <v>PI.IC.SA.020819.02</v>
      </c>
      <c r="N124" s="12"/>
      <c r="O124" s="12" t="str">
        <f t="shared" si="8"/>
        <v>PH.IC.SA.020819.02</v>
      </c>
      <c r="Q124" s="12" t="str">
        <f t="shared" si="9"/>
        <v>CL.IC.SA.020819.02</v>
      </c>
      <c r="R124" t="s">
        <v>1141</v>
      </c>
      <c r="S124">
        <v>462</v>
      </c>
    </row>
    <row r="125" spans="1:19" ht="15">
      <c r="A125" t="s">
        <v>5968</v>
      </c>
      <c r="C125" s="2" t="s">
        <v>923</v>
      </c>
      <c r="E125" s="2" t="s">
        <v>10093</v>
      </c>
      <c r="F125" t="s">
        <v>9203</v>
      </c>
      <c r="G125" t="s">
        <v>9760</v>
      </c>
      <c r="H125" s="22" t="s">
        <v>1271</v>
      </c>
      <c r="I125" t="s">
        <v>930</v>
      </c>
      <c r="J125" s="11" t="str">
        <f t="shared" si="6"/>
        <v>IC.SA.020820</v>
      </c>
      <c r="K125" s="2" t="s">
        <v>923</v>
      </c>
      <c r="L125" t="str">
        <f t="shared" si="5"/>
        <v>Other: (specify)</v>
      </c>
      <c r="M125" s="12" t="str">
        <f t="shared" si="7"/>
        <v>PI.IC.SA.020820.02</v>
      </c>
      <c r="N125" s="12"/>
      <c r="O125" s="12" t="str">
        <f t="shared" si="8"/>
        <v>PH.IC.SA.020820.02</v>
      </c>
      <c r="Q125" s="12" t="str">
        <f t="shared" si="9"/>
        <v>CL.IC.SA.020820.02</v>
      </c>
      <c r="R125" t="s">
        <v>1141</v>
      </c>
      <c r="S125">
        <v>462</v>
      </c>
    </row>
    <row r="126" spans="1:19" ht="15">
      <c r="A126" t="s">
        <v>5968</v>
      </c>
      <c r="C126" s="2" t="s">
        <v>943</v>
      </c>
      <c r="E126" s="2" t="s">
        <v>10093</v>
      </c>
      <c r="F126" t="s">
        <v>9206</v>
      </c>
      <c r="G126" t="s">
        <v>9761</v>
      </c>
      <c r="H126" s="22" t="s">
        <v>5577</v>
      </c>
      <c r="I126" t="s">
        <v>9762</v>
      </c>
      <c r="J126" s="11" t="str">
        <f t="shared" si="6"/>
        <v>IC.SA.020821</v>
      </c>
      <c r="K126" s="2" t="s">
        <v>1192</v>
      </c>
      <c r="L126" t="str">
        <f t="shared" si="5"/>
        <v>Pt items and call light close to dominant hand</v>
      </c>
      <c r="M126" s="12" t="str">
        <f t="shared" si="7"/>
        <v>PI.IC.SA.020821.01</v>
      </c>
      <c r="N126" s="12"/>
      <c r="O126" s="12" t="str">
        <f t="shared" si="8"/>
        <v>PH.IC.SA.020821.01</v>
      </c>
      <c r="Q126" s="12" t="str">
        <f t="shared" si="9"/>
        <v>CL.IC.SA.020821.01</v>
      </c>
      <c r="R126" t="s">
        <v>1141</v>
      </c>
      <c r="S126">
        <v>465</v>
      </c>
    </row>
    <row r="127" spans="1:19" ht="15">
      <c r="A127" t="s">
        <v>5968</v>
      </c>
      <c r="C127" s="2" t="s">
        <v>9763</v>
      </c>
      <c r="E127" s="2" t="s">
        <v>9764</v>
      </c>
      <c r="F127" t="s">
        <v>9765</v>
      </c>
      <c r="G127" t="s">
        <v>9617</v>
      </c>
      <c r="H127" s="22" t="s">
        <v>5751</v>
      </c>
      <c r="I127" t="s">
        <v>9450</v>
      </c>
      <c r="J127" s="11" t="str">
        <f t="shared" si="6"/>
        <v>IC.SA.020822</v>
      </c>
      <c r="K127" s="2" t="s">
        <v>1192</v>
      </c>
      <c r="L127" t="str">
        <f t="shared" si="5"/>
        <v>Respond to patient promptly and anticipate toil and H2O</v>
      </c>
      <c r="M127" s="12" t="str">
        <f t="shared" si="7"/>
        <v>PI.IC.SA.020822.01</v>
      </c>
      <c r="N127" s="12"/>
      <c r="O127" s="12" t="str">
        <f t="shared" si="8"/>
        <v>PH.IC.SA.020822.01</v>
      </c>
      <c r="Q127" s="12" t="str">
        <f t="shared" si="9"/>
        <v>CL.IC.SA.020822.01</v>
      </c>
      <c r="R127" t="s">
        <v>1141</v>
      </c>
      <c r="S127">
        <v>465</v>
      </c>
    </row>
    <row r="128" spans="1:19" ht="15">
      <c r="A128" t="s">
        <v>5968</v>
      </c>
      <c r="C128" s="2" t="s">
        <v>9763</v>
      </c>
      <c r="E128" s="2" t="s">
        <v>9764</v>
      </c>
      <c r="F128" t="s">
        <v>9765</v>
      </c>
      <c r="G128" t="s">
        <v>9622</v>
      </c>
      <c r="H128" s="22" t="s">
        <v>5753</v>
      </c>
      <c r="I128" t="s">
        <v>9622</v>
      </c>
      <c r="J128" s="11" t="str">
        <f t="shared" si="6"/>
        <v>IC.SA.020823</v>
      </c>
      <c r="K128" s="2" t="s">
        <v>1192</v>
      </c>
      <c r="L128" t="str">
        <f t="shared" si="5"/>
        <v xml:space="preserve"> Ambulate and phy/recreational/occupational therapy opportunities</v>
      </c>
      <c r="M128" s="12" t="str">
        <f t="shared" si="7"/>
        <v>PI.IC.SA.020823.01</v>
      </c>
      <c r="N128" s="12"/>
      <c r="O128" s="12" t="str">
        <f t="shared" si="8"/>
        <v>PH.IC.SA.020823.01</v>
      </c>
      <c r="Q128" s="12" t="str">
        <f t="shared" si="9"/>
        <v>CL.IC.SA.020823.01</v>
      </c>
      <c r="R128" t="s">
        <v>9277</v>
      </c>
      <c r="S128">
        <v>465</v>
      </c>
    </row>
    <row r="129" spans="1:25" ht="15">
      <c r="A129" t="s">
        <v>5968</v>
      </c>
      <c r="C129" s="2" t="s">
        <v>9763</v>
      </c>
      <c r="E129" s="2" t="s">
        <v>9764</v>
      </c>
      <c r="F129" t="s">
        <v>9765</v>
      </c>
      <c r="G129" t="s">
        <v>9623</v>
      </c>
      <c r="H129" s="22" t="s">
        <v>6583</v>
      </c>
      <c r="I129" t="s">
        <v>9451</v>
      </c>
      <c r="J129" s="11" t="str">
        <f t="shared" si="6"/>
        <v>IC.SA.020824</v>
      </c>
      <c r="K129" s="2" t="s">
        <v>1192</v>
      </c>
      <c r="L129" t="str">
        <f t="shared" si="5"/>
        <v>Remove IVs, tubes, catheters, if feasible</v>
      </c>
      <c r="M129" s="12" t="str">
        <f t="shared" si="7"/>
        <v>PI.IC.SA.020824.01</v>
      </c>
      <c r="N129" s="12"/>
      <c r="O129" s="12" t="str">
        <f t="shared" si="8"/>
        <v>PH.IC.SA.020824.01</v>
      </c>
      <c r="Q129" s="12" t="str">
        <f t="shared" si="9"/>
        <v>CL.IC.SA.020824.01</v>
      </c>
      <c r="R129" t="s">
        <v>1141</v>
      </c>
      <c r="S129">
        <v>465</v>
      </c>
    </row>
    <row r="130" spans="1:25" ht="15">
      <c r="A130" t="s">
        <v>5968</v>
      </c>
      <c r="C130" s="2" t="s">
        <v>9763</v>
      </c>
      <c r="E130" s="2" t="s">
        <v>9764</v>
      </c>
      <c r="F130" t="s">
        <v>9765</v>
      </c>
      <c r="G130" t="s">
        <v>1595</v>
      </c>
      <c r="H130" s="22" t="s">
        <v>7711</v>
      </c>
      <c r="I130" t="s">
        <v>1595</v>
      </c>
      <c r="J130" s="11" t="str">
        <f t="shared" si="6"/>
        <v>IC.SA.020825</v>
      </c>
      <c r="K130" s="2" t="s">
        <v>1192</v>
      </c>
      <c r="L130" t="str">
        <f t="shared" ref="L130:L195" si="10">G130</f>
        <v>Position</v>
      </c>
      <c r="M130" s="12" t="str">
        <f t="shared" si="7"/>
        <v>PI.IC.SA.020825.01</v>
      </c>
      <c r="N130" s="12"/>
      <c r="O130" s="12" t="str">
        <f t="shared" si="8"/>
        <v>PH.IC.SA.020825.01</v>
      </c>
      <c r="Q130" s="12" t="str">
        <f t="shared" si="9"/>
        <v>CL.IC.SA.020825.01</v>
      </c>
      <c r="R130" t="s">
        <v>1141</v>
      </c>
      <c r="S130">
        <v>465</v>
      </c>
    </row>
    <row r="131" spans="1:25" ht="15">
      <c r="A131" t="s">
        <v>5968</v>
      </c>
      <c r="C131" s="2" t="s">
        <v>923</v>
      </c>
      <c r="E131" s="2" t="s">
        <v>11369</v>
      </c>
      <c r="F131" t="s">
        <v>9206</v>
      </c>
      <c r="G131" t="s">
        <v>9452</v>
      </c>
      <c r="H131" s="22" t="s">
        <v>9453</v>
      </c>
      <c r="I131" t="s">
        <v>9454</v>
      </c>
      <c r="J131" s="11" t="str">
        <f t="shared" ref="J131" si="11">CONCATENATE("IC.SA.",C131,E131,H131)</f>
        <v>IC.SA.020826</v>
      </c>
      <c r="K131" s="2" t="s">
        <v>11683</v>
      </c>
      <c r="L131" t="str">
        <f t="shared" ref="L131" si="12">G131</f>
        <v>Pain and comfort measures</v>
      </c>
      <c r="M131" s="12" t="str">
        <f t="shared" ref="M131" si="13">CONCATENATE("PI.",J131,".",K131)</f>
        <v>PI.IC.SA.020826.01</v>
      </c>
      <c r="N131" s="12"/>
      <c r="O131" s="12" t="str">
        <f t="shared" ref="O131" si="14">CONCATENATE("PH.",J131,".",K131)</f>
        <v>PH.IC.SA.020826.01</v>
      </c>
      <c r="Q131" s="12" t="str">
        <f t="shared" ref="Q131" si="15">CONCATENATE("CL.",J131,".",K131)</f>
        <v>CL.IC.SA.020826.01</v>
      </c>
      <c r="R131" t="s">
        <v>1112</v>
      </c>
      <c r="S131">
        <v>465</v>
      </c>
    </row>
    <row r="132" spans="1:25" ht="15">
      <c r="A132" t="s">
        <v>5968</v>
      </c>
      <c r="C132" s="2" t="s">
        <v>923</v>
      </c>
      <c r="E132" s="2" t="s">
        <v>10093</v>
      </c>
      <c r="F132" t="s">
        <v>9206</v>
      </c>
      <c r="G132" t="s">
        <v>576</v>
      </c>
      <c r="H132" s="22" t="s">
        <v>577</v>
      </c>
      <c r="I132" t="s">
        <v>578</v>
      </c>
      <c r="J132" s="11" t="str">
        <f t="shared" si="6"/>
        <v>IC.SA.020827</v>
      </c>
      <c r="K132" s="2" t="s">
        <v>1192</v>
      </c>
      <c r="L132" t="str">
        <f t="shared" si="10"/>
        <v>Mitts</v>
      </c>
      <c r="M132" s="12" t="str">
        <f t="shared" si="7"/>
        <v>PI.IC.SA.020827.01</v>
      </c>
      <c r="N132" s="12"/>
      <c r="O132" s="12" t="str">
        <f t="shared" si="8"/>
        <v>PH.IC.SA.020827.01</v>
      </c>
      <c r="Q132" s="12" t="str">
        <f t="shared" si="9"/>
        <v>CL.IC.SA.020827.01</v>
      </c>
      <c r="X132" t="s">
        <v>807</v>
      </c>
      <c r="Y132">
        <v>1131</v>
      </c>
    </row>
    <row r="133" spans="1:25" ht="15">
      <c r="A133" t="s">
        <v>5968</v>
      </c>
      <c r="C133" s="2" t="s">
        <v>923</v>
      </c>
      <c r="D133" t="s">
        <v>9455</v>
      </c>
      <c r="E133" s="2" t="s">
        <v>10095</v>
      </c>
      <c r="F133" t="s">
        <v>9456</v>
      </c>
      <c r="G133" t="s">
        <v>1484</v>
      </c>
      <c r="H133" s="22" t="s">
        <v>1192</v>
      </c>
      <c r="I133" t="s">
        <v>1484</v>
      </c>
      <c r="J133" s="11" t="str">
        <f t="shared" si="6"/>
        <v>IC.SA.020901</v>
      </c>
      <c r="K133" s="2" t="s">
        <v>1192</v>
      </c>
      <c r="L133" t="str">
        <f t="shared" si="10"/>
        <v>Standard</v>
      </c>
      <c r="M133" s="12" t="str">
        <f t="shared" si="7"/>
        <v>PI.IC.SA.020901.01</v>
      </c>
      <c r="N133" s="12"/>
      <c r="O133" s="12" t="str">
        <f t="shared" si="8"/>
        <v>PH.IC.SA.020901.01</v>
      </c>
      <c r="Q133" s="12" t="str">
        <f t="shared" si="9"/>
        <v>CL.IC.SA.020901.01</v>
      </c>
    </row>
    <row r="134" spans="1:25" ht="15">
      <c r="A134" t="s">
        <v>5968</v>
      </c>
      <c r="C134" s="2" t="s">
        <v>923</v>
      </c>
      <c r="E134" s="2" t="s">
        <v>10095</v>
      </c>
      <c r="F134" t="s">
        <v>9456</v>
      </c>
      <c r="G134" t="s">
        <v>7012</v>
      </c>
      <c r="H134" s="22" t="s">
        <v>1398</v>
      </c>
      <c r="I134" t="s">
        <v>7012</v>
      </c>
      <c r="J134" s="11" t="str">
        <f t="shared" si="6"/>
        <v>IC.SA.020902</v>
      </c>
      <c r="K134" s="2" t="s">
        <v>1192</v>
      </c>
      <c r="L134" t="str">
        <f t="shared" si="10"/>
        <v>Contact</v>
      </c>
      <c r="M134" s="12" t="str">
        <f t="shared" si="7"/>
        <v>PI.IC.SA.020902.01</v>
      </c>
      <c r="N134" s="12"/>
      <c r="O134" s="12" t="str">
        <f t="shared" si="8"/>
        <v>PH.IC.SA.020902.01</v>
      </c>
      <c r="Q134" s="12" t="str">
        <f t="shared" si="9"/>
        <v>CL.IC.SA.020902.01</v>
      </c>
    </row>
    <row r="135" spans="1:25" ht="15">
      <c r="A135" t="s">
        <v>5968</v>
      </c>
      <c r="C135" s="2" t="s">
        <v>923</v>
      </c>
      <c r="E135" s="2" t="s">
        <v>10095</v>
      </c>
      <c r="F135" t="s">
        <v>9456</v>
      </c>
      <c r="G135" t="s">
        <v>9457</v>
      </c>
      <c r="H135" s="22" t="s">
        <v>1400</v>
      </c>
      <c r="I135" t="s">
        <v>9458</v>
      </c>
      <c r="J135" s="11" t="str">
        <f t="shared" si="6"/>
        <v>IC.SA.020903</v>
      </c>
      <c r="K135" s="2" t="s">
        <v>1192</v>
      </c>
      <c r="L135" t="str">
        <f t="shared" si="10"/>
        <v>Droplet</v>
      </c>
      <c r="M135" s="12" t="str">
        <f t="shared" si="7"/>
        <v>PI.IC.SA.020903.01</v>
      </c>
      <c r="N135" s="12"/>
      <c r="O135" s="12" t="str">
        <f t="shared" si="8"/>
        <v>PH.IC.SA.020903.01</v>
      </c>
      <c r="Q135" s="12" t="str">
        <f t="shared" si="9"/>
        <v>CL.IC.SA.020903.01</v>
      </c>
    </row>
    <row r="136" spans="1:25" ht="15">
      <c r="A136" t="s">
        <v>5968</v>
      </c>
      <c r="C136" s="2" t="s">
        <v>923</v>
      </c>
      <c r="E136" s="2" t="s">
        <v>10095</v>
      </c>
      <c r="F136" t="s">
        <v>9456</v>
      </c>
      <c r="G136" t="s">
        <v>9459</v>
      </c>
      <c r="H136" s="22" t="s">
        <v>1402</v>
      </c>
      <c r="I136" t="s">
        <v>9460</v>
      </c>
      <c r="J136" s="11" t="str">
        <f t="shared" si="6"/>
        <v>IC.SA.020904</v>
      </c>
      <c r="K136" s="2" t="s">
        <v>1192</v>
      </c>
      <c r="L136" t="str">
        <f t="shared" si="10"/>
        <v>Airborne</v>
      </c>
      <c r="M136" s="12" t="str">
        <f t="shared" si="7"/>
        <v>PI.IC.SA.020904.01</v>
      </c>
      <c r="N136" s="12"/>
      <c r="O136" s="12" t="str">
        <f t="shared" si="8"/>
        <v>PH.IC.SA.020904.01</v>
      </c>
      <c r="Q136" s="12" t="str">
        <f t="shared" si="9"/>
        <v>CL.IC.SA.020904.01</v>
      </c>
    </row>
    <row r="137" spans="1:25" ht="15">
      <c r="A137" t="s">
        <v>5968</v>
      </c>
      <c r="C137" s="2" t="s">
        <v>923</v>
      </c>
      <c r="E137" s="2" t="s">
        <v>10095</v>
      </c>
      <c r="F137" t="s">
        <v>9456</v>
      </c>
      <c r="G137" t="s">
        <v>9282</v>
      </c>
      <c r="H137" s="22" t="s">
        <v>1404</v>
      </c>
      <c r="I137" t="s">
        <v>9283</v>
      </c>
      <c r="J137" s="11" t="str">
        <f t="shared" si="6"/>
        <v>IC.SA.020905</v>
      </c>
      <c r="K137" s="2" t="s">
        <v>9284</v>
      </c>
      <c r="L137" t="str">
        <f t="shared" si="10"/>
        <v>Reverse/Neutropenic</v>
      </c>
      <c r="M137" s="12" t="str">
        <f t="shared" si="7"/>
        <v>PI.IC.SA.020905.01</v>
      </c>
      <c r="N137" s="12"/>
      <c r="O137" s="12" t="str">
        <f t="shared" si="8"/>
        <v>PH.IC.SA.020905.01</v>
      </c>
      <c r="Q137" s="12" t="str">
        <f t="shared" si="9"/>
        <v>CL.IC.SA.020905.01</v>
      </c>
    </row>
    <row r="138" spans="1:25" ht="15">
      <c r="A138" t="s">
        <v>5968</v>
      </c>
      <c r="C138" s="2" t="s">
        <v>9285</v>
      </c>
      <c r="D138" t="s">
        <v>9286</v>
      </c>
      <c r="E138" s="2" t="s">
        <v>10905</v>
      </c>
      <c r="F138" t="s">
        <v>9287</v>
      </c>
      <c r="G138" t="s">
        <v>9288</v>
      </c>
      <c r="H138" s="22" t="s">
        <v>1396</v>
      </c>
      <c r="I138">
        <v>0</v>
      </c>
      <c r="J138" s="11" t="str">
        <f t="shared" si="6"/>
        <v>IC.SA.021001</v>
      </c>
      <c r="K138" s="2" t="s">
        <v>1192</v>
      </c>
      <c r="L138" t="str">
        <f t="shared" si="10"/>
        <v>0 minutes</v>
      </c>
      <c r="M138" s="12" t="str">
        <f t="shared" si="7"/>
        <v>PI.IC.SA.021001.01</v>
      </c>
      <c r="N138" s="12"/>
      <c r="O138" s="12" t="str">
        <f t="shared" si="8"/>
        <v>PH.IC.SA.021001.01</v>
      </c>
      <c r="Q138" s="12" t="str">
        <f t="shared" si="9"/>
        <v>CL.IC.SA.021001.01</v>
      </c>
    </row>
    <row r="139" spans="1:25" ht="15">
      <c r="A139" t="s">
        <v>5968</v>
      </c>
      <c r="C139" s="2" t="s">
        <v>9289</v>
      </c>
      <c r="E139" s="2" t="s">
        <v>9290</v>
      </c>
      <c r="F139" t="s">
        <v>9287</v>
      </c>
      <c r="G139" t="s">
        <v>9291</v>
      </c>
      <c r="H139" s="22" t="s">
        <v>1398</v>
      </c>
      <c r="I139">
        <v>5</v>
      </c>
      <c r="J139" s="11" t="str">
        <f t="shared" ref="J139:J209" si="16">CONCATENATE("IC.SA.",C139,E139,H139)</f>
        <v>IC.SA.021002</v>
      </c>
      <c r="K139" s="2" t="s">
        <v>1192</v>
      </c>
      <c r="L139" t="str">
        <f t="shared" si="10"/>
        <v>5 minutes</v>
      </c>
      <c r="M139" s="12" t="str">
        <f t="shared" ref="M139:M209" si="17">CONCATENATE("PI.",J139,".",K139)</f>
        <v>PI.IC.SA.021002.01</v>
      </c>
      <c r="N139" s="12"/>
      <c r="O139" s="12" t="str">
        <f t="shared" ref="O139:O209" si="18">CONCATENATE("PH.",J139,".",K139)</f>
        <v>PH.IC.SA.021002.01</v>
      </c>
      <c r="Q139" s="12" t="str">
        <f t="shared" ref="Q139:Q209" si="19">CONCATENATE("CL.",J139,".",K139)</f>
        <v>CL.IC.SA.021002.01</v>
      </c>
    </row>
    <row r="140" spans="1:25" ht="15">
      <c r="A140" t="s">
        <v>5968</v>
      </c>
      <c r="C140" s="2" t="s">
        <v>923</v>
      </c>
      <c r="E140" s="2" t="s">
        <v>10905</v>
      </c>
      <c r="F140" t="s">
        <v>9287</v>
      </c>
      <c r="G140" t="s">
        <v>9292</v>
      </c>
      <c r="H140" s="22" t="s">
        <v>1400</v>
      </c>
      <c r="I140">
        <v>10</v>
      </c>
      <c r="J140" s="11" t="str">
        <f t="shared" si="16"/>
        <v>IC.SA.021003</v>
      </c>
      <c r="K140" s="2" t="s">
        <v>1192</v>
      </c>
      <c r="L140" t="str">
        <f t="shared" si="10"/>
        <v>10 minutes</v>
      </c>
      <c r="M140" s="12" t="str">
        <f t="shared" si="17"/>
        <v>PI.IC.SA.021003.01</v>
      </c>
      <c r="N140" s="12"/>
      <c r="O140" s="12" t="str">
        <f t="shared" si="18"/>
        <v>PH.IC.SA.021003.01</v>
      </c>
      <c r="Q140" s="12" t="str">
        <f t="shared" si="19"/>
        <v>CL.IC.SA.021003.01</v>
      </c>
    </row>
    <row r="141" spans="1:25" ht="15">
      <c r="A141" t="s">
        <v>5968</v>
      </c>
      <c r="C141" s="2" t="s">
        <v>923</v>
      </c>
      <c r="E141" s="2" t="s">
        <v>10905</v>
      </c>
      <c r="F141" t="s">
        <v>9287</v>
      </c>
      <c r="G141" t="s">
        <v>9293</v>
      </c>
      <c r="H141" s="22" t="s">
        <v>1402</v>
      </c>
      <c r="I141">
        <v>15</v>
      </c>
      <c r="J141" s="11" t="str">
        <f t="shared" si="16"/>
        <v>IC.SA.021004</v>
      </c>
      <c r="K141" s="2" t="s">
        <v>1192</v>
      </c>
      <c r="L141" t="str">
        <f t="shared" si="10"/>
        <v>15 minutes</v>
      </c>
      <c r="M141" s="12" t="str">
        <f t="shared" si="17"/>
        <v>PI.IC.SA.021004.01</v>
      </c>
      <c r="N141" s="12"/>
      <c r="O141" s="12" t="str">
        <f t="shared" si="18"/>
        <v>PH.IC.SA.021004.01</v>
      </c>
      <c r="Q141" s="12" t="str">
        <f t="shared" si="19"/>
        <v>CL.IC.SA.021004.01</v>
      </c>
    </row>
    <row r="142" spans="1:25" ht="15">
      <c r="A142" t="s">
        <v>5968</v>
      </c>
      <c r="C142" s="2" t="s">
        <v>923</v>
      </c>
      <c r="E142" s="2" t="s">
        <v>10905</v>
      </c>
      <c r="F142" t="s">
        <v>9287</v>
      </c>
      <c r="G142" t="s">
        <v>9294</v>
      </c>
      <c r="H142" s="22" t="s">
        <v>1404</v>
      </c>
      <c r="I142">
        <v>20</v>
      </c>
      <c r="J142" s="11" t="str">
        <f t="shared" si="16"/>
        <v>IC.SA.021005</v>
      </c>
      <c r="K142" s="2" t="s">
        <v>1192</v>
      </c>
      <c r="L142" t="str">
        <f t="shared" si="10"/>
        <v>20 minutes</v>
      </c>
      <c r="M142" s="12" t="str">
        <f t="shared" si="17"/>
        <v>PI.IC.SA.021005.01</v>
      </c>
      <c r="N142" s="12"/>
      <c r="O142" s="12" t="str">
        <f t="shared" si="18"/>
        <v>PH.IC.SA.021005.01</v>
      </c>
      <c r="Q142" s="12" t="str">
        <f t="shared" si="19"/>
        <v>CL.IC.SA.021005.01</v>
      </c>
    </row>
    <row r="143" spans="1:25" ht="15">
      <c r="A143" t="s">
        <v>5968</v>
      </c>
      <c r="C143" s="2" t="s">
        <v>9391</v>
      </c>
      <c r="E143" s="2" t="s">
        <v>10905</v>
      </c>
      <c r="F143" t="s">
        <v>9287</v>
      </c>
      <c r="G143" t="s">
        <v>9295</v>
      </c>
      <c r="H143" s="22" t="s">
        <v>1406</v>
      </c>
      <c r="I143">
        <v>25</v>
      </c>
      <c r="J143" s="11" t="str">
        <f t="shared" si="16"/>
        <v>IC.SA.021006</v>
      </c>
      <c r="K143" s="2" t="s">
        <v>1192</v>
      </c>
      <c r="L143" t="str">
        <f t="shared" si="10"/>
        <v>25 minutes</v>
      </c>
      <c r="M143" s="12" t="str">
        <f t="shared" si="17"/>
        <v>PI.IC.SA.021006.01</v>
      </c>
      <c r="N143" s="12"/>
      <c r="O143" s="12" t="str">
        <f t="shared" si="18"/>
        <v>PH.IC.SA.021006.01</v>
      </c>
      <c r="Q143" s="12" t="str">
        <f t="shared" si="19"/>
        <v>CL.IC.SA.021006.01</v>
      </c>
    </row>
    <row r="144" spans="1:25" ht="15">
      <c r="A144" t="s">
        <v>5968</v>
      </c>
      <c r="C144" s="2" t="s">
        <v>923</v>
      </c>
      <c r="E144" s="2" t="s">
        <v>10905</v>
      </c>
      <c r="F144" t="s">
        <v>9287</v>
      </c>
      <c r="G144" t="s">
        <v>9296</v>
      </c>
      <c r="H144" s="22" t="s">
        <v>1419</v>
      </c>
      <c r="I144">
        <v>30</v>
      </c>
      <c r="J144" s="11" t="str">
        <f t="shared" si="16"/>
        <v>IC.SA.021007</v>
      </c>
      <c r="K144" s="2" t="s">
        <v>1192</v>
      </c>
      <c r="L144" t="str">
        <f t="shared" si="10"/>
        <v>30 minutes</v>
      </c>
      <c r="M144" s="12" t="str">
        <f t="shared" si="17"/>
        <v>PI.IC.SA.021007.01</v>
      </c>
      <c r="N144" s="12"/>
      <c r="O144" s="12" t="str">
        <f t="shared" si="18"/>
        <v>PH.IC.SA.021007.01</v>
      </c>
      <c r="Q144" s="12" t="str">
        <f t="shared" si="19"/>
        <v>CL.IC.SA.021007.01</v>
      </c>
    </row>
    <row r="145" spans="1:17" ht="15">
      <c r="A145" t="s">
        <v>5968</v>
      </c>
      <c r="C145" s="2" t="s">
        <v>923</v>
      </c>
      <c r="E145" s="2" t="s">
        <v>10905</v>
      </c>
      <c r="F145" t="s">
        <v>9287</v>
      </c>
      <c r="G145" t="s">
        <v>9297</v>
      </c>
      <c r="H145" s="22" t="s">
        <v>1550</v>
      </c>
      <c r="I145">
        <v>35</v>
      </c>
      <c r="J145" s="11" t="str">
        <f t="shared" si="16"/>
        <v>IC.SA.021008</v>
      </c>
      <c r="K145" s="2" t="s">
        <v>1192</v>
      </c>
      <c r="L145" t="str">
        <f t="shared" si="10"/>
        <v>35 minutes</v>
      </c>
      <c r="M145" s="12" t="str">
        <f t="shared" si="17"/>
        <v>PI.IC.SA.021008.01</v>
      </c>
      <c r="N145" s="12"/>
      <c r="O145" s="12" t="str">
        <f t="shared" si="18"/>
        <v>PH.IC.SA.021008.01</v>
      </c>
      <c r="Q145" s="12" t="str">
        <f t="shared" si="19"/>
        <v>CL.IC.SA.021008.01</v>
      </c>
    </row>
    <row r="146" spans="1:17" ht="15">
      <c r="A146" t="s">
        <v>5968</v>
      </c>
      <c r="C146" s="2" t="s">
        <v>923</v>
      </c>
      <c r="E146" s="2" t="s">
        <v>10905</v>
      </c>
      <c r="F146" t="s">
        <v>9287</v>
      </c>
      <c r="G146" t="s">
        <v>9298</v>
      </c>
      <c r="H146" s="22" t="s">
        <v>1551</v>
      </c>
      <c r="I146">
        <v>40</v>
      </c>
      <c r="J146" s="11" t="str">
        <f t="shared" si="16"/>
        <v>IC.SA.021009</v>
      </c>
      <c r="K146" s="2" t="s">
        <v>1192</v>
      </c>
      <c r="L146" t="str">
        <f t="shared" si="10"/>
        <v>40 minutes</v>
      </c>
      <c r="M146" s="12" t="str">
        <f t="shared" si="17"/>
        <v>PI.IC.SA.021009.01</v>
      </c>
      <c r="N146" s="12"/>
      <c r="O146" s="12" t="str">
        <f t="shared" si="18"/>
        <v>PH.IC.SA.021009.01</v>
      </c>
      <c r="Q146" s="12" t="str">
        <f t="shared" si="19"/>
        <v>CL.IC.SA.021009.01</v>
      </c>
    </row>
    <row r="147" spans="1:17" ht="15">
      <c r="A147" t="s">
        <v>5968</v>
      </c>
      <c r="C147" s="2" t="s">
        <v>923</v>
      </c>
      <c r="E147" s="2" t="s">
        <v>10905</v>
      </c>
      <c r="F147" t="s">
        <v>9287</v>
      </c>
      <c r="G147" t="s">
        <v>9299</v>
      </c>
      <c r="H147" s="22" t="s">
        <v>1571</v>
      </c>
      <c r="I147">
        <v>45</v>
      </c>
      <c r="J147" s="11" t="str">
        <f t="shared" si="16"/>
        <v>IC.SA.021010</v>
      </c>
      <c r="K147" s="2" t="s">
        <v>1192</v>
      </c>
      <c r="L147" t="str">
        <f t="shared" si="10"/>
        <v>45 minutes</v>
      </c>
      <c r="M147" s="12" t="str">
        <f t="shared" si="17"/>
        <v>PI.IC.SA.021010.01</v>
      </c>
      <c r="N147" s="12"/>
      <c r="O147" s="12" t="str">
        <f t="shared" si="18"/>
        <v>PH.IC.SA.021010.01</v>
      </c>
      <c r="Q147" s="12" t="str">
        <f t="shared" si="19"/>
        <v>CL.IC.SA.021010.01</v>
      </c>
    </row>
    <row r="148" spans="1:17" ht="15">
      <c r="A148" t="s">
        <v>5968</v>
      </c>
      <c r="C148" s="2" t="s">
        <v>923</v>
      </c>
      <c r="E148" s="2" t="s">
        <v>10905</v>
      </c>
      <c r="F148" t="s">
        <v>9287</v>
      </c>
      <c r="G148" t="s">
        <v>9300</v>
      </c>
      <c r="H148" s="22" t="s">
        <v>1298</v>
      </c>
      <c r="I148">
        <v>50</v>
      </c>
      <c r="J148" s="11" t="str">
        <f t="shared" si="16"/>
        <v>IC.SA.021011</v>
      </c>
      <c r="K148" s="2" t="s">
        <v>1192</v>
      </c>
      <c r="L148" t="str">
        <f t="shared" si="10"/>
        <v>50 minutes</v>
      </c>
      <c r="M148" s="12" t="str">
        <f t="shared" si="17"/>
        <v>PI.IC.SA.021011.01</v>
      </c>
      <c r="N148" s="12"/>
      <c r="O148" s="12" t="str">
        <f t="shared" si="18"/>
        <v>PH.IC.SA.021011.01</v>
      </c>
      <c r="Q148" s="12" t="str">
        <f t="shared" si="19"/>
        <v>CL.IC.SA.021011.01</v>
      </c>
    </row>
    <row r="149" spans="1:17" ht="15">
      <c r="A149" t="s">
        <v>5968</v>
      </c>
      <c r="C149" s="2" t="s">
        <v>923</v>
      </c>
      <c r="E149" s="2" t="s">
        <v>10905</v>
      </c>
      <c r="F149" t="s">
        <v>9287</v>
      </c>
      <c r="G149" t="s">
        <v>9301</v>
      </c>
      <c r="H149" s="22" t="s">
        <v>1299</v>
      </c>
      <c r="I149">
        <v>55</v>
      </c>
      <c r="J149" s="11" t="str">
        <f t="shared" si="16"/>
        <v>IC.SA.021012</v>
      </c>
      <c r="K149" s="2" t="s">
        <v>1192</v>
      </c>
      <c r="L149" t="str">
        <f t="shared" si="10"/>
        <v>55 minutes</v>
      </c>
      <c r="M149" s="12" t="str">
        <f t="shared" si="17"/>
        <v>PI.IC.SA.021012.01</v>
      </c>
      <c r="N149" s="12"/>
      <c r="O149" s="12" t="str">
        <f t="shared" si="18"/>
        <v>PH.IC.SA.021012.01</v>
      </c>
      <c r="Q149" s="12" t="str">
        <f t="shared" si="19"/>
        <v>CL.IC.SA.021012.01</v>
      </c>
    </row>
    <row r="150" spans="1:17" ht="15">
      <c r="A150" t="s">
        <v>5968</v>
      </c>
      <c r="C150" s="2" t="s">
        <v>943</v>
      </c>
      <c r="E150" s="2" t="s">
        <v>10905</v>
      </c>
      <c r="F150" t="s">
        <v>9287</v>
      </c>
      <c r="G150" t="s">
        <v>9127</v>
      </c>
      <c r="H150" s="22" t="s">
        <v>1300</v>
      </c>
      <c r="I150">
        <v>60</v>
      </c>
      <c r="J150" s="11" t="str">
        <f t="shared" si="16"/>
        <v>IC.SA.021013</v>
      </c>
      <c r="K150" s="2" t="s">
        <v>1192</v>
      </c>
      <c r="L150" t="str">
        <f t="shared" si="10"/>
        <v>60 minutes</v>
      </c>
      <c r="M150" s="12" t="str">
        <f t="shared" si="17"/>
        <v>PI.IC.SA.021013.01</v>
      </c>
      <c r="N150" s="12"/>
      <c r="O150" s="12" t="str">
        <f t="shared" si="18"/>
        <v>PH.IC.SA.021013.01</v>
      </c>
      <c r="Q150" s="12" t="str">
        <f t="shared" si="19"/>
        <v>CL.IC.SA.021013.01</v>
      </c>
    </row>
    <row r="151" spans="1:17" ht="15">
      <c r="A151" t="s">
        <v>5968</v>
      </c>
      <c r="C151" s="2" t="s">
        <v>9391</v>
      </c>
      <c r="E151" s="2" t="s">
        <v>10905</v>
      </c>
      <c r="F151" t="s">
        <v>9287</v>
      </c>
      <c r="G151" t="s">
        <v>9128</v>
      </c>
      <c r="H151" s="22" t="s">
        <v>1301</v>
      </c>
      <c r="I151">
        <v>65</v>
      </c>
      <c r="J151" s="11" t="str">
        <f t="shared" si="16"/>
        <v>IC.SA.021014</v>
      </c>
      <c r="K151" s="2" t="s">
        <v>1192</v>
      </c>
      <c r="L151" t="str">
        <f t="shared" si="10"/>
        <v>65 minutes</v>
      </c>
      <c r="M151" s="12" t="str">
        <f t="shared" si="17"/>
        <v>PI.IC.SA.021014.01</v>
      </c>
      <c r="N151" s="12"/>
      <c r="O151" s="12" t="str">
        <f t="shared" si="18"/>
        <v>PH.IC.SA.021014.01</v>
      </c>
      <c r="Q151" s="12" t="str">
        <f t="shared" si="19"/>
        <v>CL.IC.SA.021014.01</v>
      </c>
    </row>
    <row r="152" spans="1:17" ht="15">
      <c r="A152" t="s">
        <v>5968</v>
      </c>
      <c r="C152" s="2" t="s">
        <v>923</v>
      </c>
      <c r="E152" s="2" t="s">
        <v>10905</v>
      </c>
      <c r="F152" t="s">
        <v>9287</v>
      </c>
      <c r="G152" t="s">
        <v>9132</v>
      </c>
      <c r="H152" s="22" t="s">
        <v>1468</v>
      </c>
      <c r="I152">
        <v>70</v>
      </c>
      <c r="J152" s="11" t="str">
        <f t="shared" si="16"/>
        <v>IC.SA.021015</v>
      </c>
      <c r="K152" s="2" t="s">
        <v>11324</v>
      </c>
      <c r="L152" t="str">
        <f t="shared" si="10"/>
        <v>70 minutes</v>
      </c>
      <c r="M152" s="12" t="str">
        <f t="shared" si="17"/>
        <v>PI.IC.SA.021015.01</v>
      </c>
      <c r="N152" s="12"/>
      <c r="O152" s="12" t="str">
        <f t="shared" si="18"/>
        <v>PH.IC.SA.021015.01</v>
      </c>
      <c r="Q152" s="12" t="str">
        <f t="shared" si="19"/>
        <v>CL.IC.SA.021015.01</v>
      </c>
    </row>
    <row r="153" spans="1:17" ht="15">
      <c r="A153" t="s">
        <v>5968</v>
      </c>
      <c r="C153" s="2" t="s">
        <v>923</v>
      </c>
      <c r="E153" s="2" t="s">
        <v>10905</v>
      </c>
      <c r="F153" t="s">
        <v>9287</v>
      </c>
      <c r="G153" t="s">
        <v>9133</v>
      </c>
      <c r="H153" s="22" t="s">
        <v>1469</v>
      </c>
      <c r="I153">
        <v>75</v>
      </c>
      <c r="J153" s="11" t="str">
        <f t="shared" si="16"/>
        <v>IC.SA.021016</v>
      </c>
      <c r="K153" s="2" t="s">
        <v>1192</v>
      </c>
      <c r="L153" t="str">
        <f t="shared" si="10"/>
        <v>75 minutes</v>
      </c>
      <c r="M153" s="12" t="str">
        <f t="shared" si="17"/>
        <v>PI.IC.SA.021016.01</v>
      </c>
      <c r="N153" s="12"/>
      <c r="O153" s="12" t="str">
        <f t="shared" si="18"/>
        <v>PH.IC.SA.021016.01</v>
      </c>
      <c r="Q153" s="12" t="str">
        <f t="shared" si="19"/>
        <v>CL.IC.SA.021016.01</v>
      </c>
    </row>
    <row r="154" spans="1:17" ht="15">
      <c r="A154" t="s">
        <v>5968</v>
      </c>
      <c r="C154" s="2" t="s">
        <v>923</v>
      </c>
      <c r="E154" s="2" t="s">
        <v>10905</v>
      </c>
      <c r="F154" t="s">
        <v>9287</v>
      </c>
      <c r="G154" t="s">
        <v>9134</v>
      </c>
      <c r="H154" s="22" t="s">
        <v>1470</v>
      </c>
      <c r="I154">
        <v>80</v>
      </c>
      <c r="J154" s="11" t="str">
        <f t="shared" si="16"/>
        <v>IC.SA.021017</v>
      </c>
      <c r="K154" s="2" t="s">
        <v>1192</v>
      </c>
      <c r="L154" t="str">
        <f t="shared" si="10"/>
        <v>80 minutes</v>
      </c>
      <c r="M154" s="12" t="str">
        <f t="shared" si="17"/>
        <v>PI.IC.SA.021017.01</v>
      </c>
      <c r="N154" s="12"/>
      <c r="O154" s="12" t="str">
        <f t="shared" si="18"/>
        <v>PH.IC.SA.021017.01</v>
      </c>
      <c r="Q154" s="12" t="str">
        <f t="shared" si="19"/>
        <v>CL.IC.SA.021017.01</v>
      </c>
    </row>
    <row r="155" spans="1:17" ht="15">
      <c r="A155" t="s">
        <v>5968</v>
      </c>
      <c r="C155" s="2" t="s">
        <v>923</v>
      </c>
      <c r="E155" s="2" t="s">
        <v>10905</v>
      </c>
      <c r="F155" t="s">
        <v>9287</v>
      </c>
      <c r="G155" t="s">
        <v>9672</v>
      </c>
      <c r="H155" s="22" t="s">
        <v>1251</v>
      </c>
      <c r="I155">
        <v>85</v>
      </c>
      <c r="J155" s="11" t="str">
        <f t="shared" si="16"/>
        <v>IC.SA.021018</v>
      </c>
      <c r="K155" s="2" t="s">
        <v>1192</v>
      </c>
      <c r="L155" t="str">
        <f t="shared" si="10"/>
        <v>85 minutes</v>
      </c>
      <c r="M155" s="12" t="str">
        <f t="shared" si="17"/>
        <v>PI.IC.SA.021018.01</v>
      </c>
      <c r="N155" s="12"/>
      <c r="O155" s="12" t="str">
        <f t="shared" si="18"/>
        <v>PH.IC.SA.021018.01</v>
      </c>
      <c r="Q155" s="12" t="str">
        <f t="shared" si="19"/>
        <v>CL.IC.SA.021018.01</v>
      </c>
    </row>
    <row r="156" spans="1:17" ht="15">
      <c r="A156" t="s">
        <v>5968</v>
      </c>
      <c r="C156" s="2" t="s">
        <v>923</v>
      </c>
      <c r="E156" s="2" t="s">
        <v>10905</v>
      </c>
      <c r="F156" t="s">
        <v>9287</v>
      </c>
      <c r="G156" t="s">
        <v>9673</v>
      </c>
      <c r="H156" s="22" t="s">
        <v>1100</v>
      </c>
      <c r="I156">
        <v>90</v>
      </c>
      <c r="J156" s="11" t="str">
        <f t="shared" si="16"/>
        <v>IC.SA.021019</v>
      </c>
      <c r="K156" s="2" t="s">
        <v>1192</v>
      </c>
      <c r="L156" t="str">
        <f t="shared" si="10"/>
        <v>90 minutes</v>
      </c>
      <c r="M156" s="12" t="str">
        <f t="shared" si="17"/>
        <v>PI.IC.SA.021019.01</v>
      </c>
      <c r="N156" s="12"/>
      <c r="O156" s="12" t="str">
        <f t="shared" si="18"/>
        <v>PH.IC.SA.021019.01</v>
      </c>
      <c r="Q156" s="12" t="str">
        <f t="shared" si="19"/>
        <v>CL.IC.SA.021019.01</v>
      </c>
    </row>
    <row r="157" spans="1:17" ht="15">
      <c r="A157" t="s">
        <v>5968</v>
      </c>
      <c r="C157" s="2" t="s">
        <v>923</v>
      </c>
      <c r="E157" s="2" t="s">
        <v>10905</v>
      </c>
      <c r="F157" t="s">
        <v>9287</v>
      </c>
      <c r="G157" t="s">
        <v>9967</v>
      </c>
      <c r="H157" s="22" t="s">
        <v>1271</v>
      </c>
      <c r="I157">
        <v>95</v>
      </c>
      <c r="J157" s="11" t="str">
        <f t="shared" si="16"/>
        <v>IC.SA.021020</v>
      </c>
      <c r="K157" s="2" t="s">
        <v>1192</v>
      </c>
      <c r="L157" t="str">
        <f t="shared" si="10"/>
        <v>95 minutes</v>
      </c>
      <c r="M157" s="12" t="str">
        <f t="shared" si="17"/>
        <v>PI.IC.SA.021020.01</v>
      </c>
      <c r="N157" s="12"/>
      <c r="O157" s="12" t="str">
        <f t="shared" si="18"/>
        <v>PH.IC.SA.021020.01</v>
      </c>
      <c r="Q157" s="12" t="str">
        <f t="shared" si="19"/>
        <v>CL.IC.SA.021020.01</v>
      </c>
    </row>
    <row r="158" spans="1:17" ht="15">
      <c r="A158" t="s">
        <v>5968</v>
      </c>
      <c r="C158" s="2" t="s">
        <v>923</v>
      </c>
      <c r="E158" s="2" t="s">
        <v>10905</v>
      </c>
      <c r="F158" t="s">
        <v>9287</v>
      </c>
      <c r="G158" t="s">
        <v>9968</v>
      </c>
      <c r="H158" s="2" t="s">
        <v>5577</v>
      </c>
      <c r="I158">
        <v>100</v>
      </c>
      <c r="J158" s="11" t="str">
        <f t="shared" si="16"/>
        <v>IC.SA.021021</v>
      </c>
      <c r="K158" s="2" t="s">
        <v>1192</v>
      </c>
      <c r="L158" t="str">
        <f t="shared" si="10"/>
        <v>100 minutes</v>
      </c>
      <c r="M158" s="12" t="str">
        <f t="shared" si="17"/>
        <v>PI.IC.SA.021021.01</v>
      </c>
      <c r="N158" s="12"/>
      <c r="O158" s="12" t="str">
        <f t="shared" si="18"/>
        <v>PH.IC.SA.021021.01</v>
      </c>
      <c r="Q158" s="12" t="str">
        <f t="shared" si="19"/>
        <v>CL.IC.SA.021021.01</v>
      </c>
    </row>
    <row r="159" spans="1:17" ht="15">
      <c r="A159" t="s">
        <v>5968</v>
      </c>
      <c r="C159" s="2" t="s">
        <v>923</v>
      </c>
      <c r="E159" s="2" t="s">
        <v>10905</v>
      </c>
      <c r="F159" t="s">
        <v>9287</v>
      </c>
      <c r="G159" t="s">
        <v>9819</v>
      </c>
      <c r="H159" s="2" t="s">
        <v>5751</v>
      </c>
      <c r="I159">
        <v>105</v>
      </c>
      <c r="J159" s="11" t="str">
        <f t="shared" si="16"/>
        <v>IC.SA.021022</v>
      </c>
      <c r="K159" s="2" t="s">
        <v>11324</v>
      </c>
      <c r="L159" t="str">
        <f t="shared" si="10"/>
        <v>105 minutes</v>
      </c>
      <c r="M159" s="12" t="str">
        <f t="shared" si="17"/>
        <v>PI.IC.SA.021022.01</v>
      </c>
      <c r="N159" s="12"/>
      <c r="O159" s="12" t="str">
        <f t="shared" si="18"/>
        <v>PH.IC.SA.021022.01</v>
      </c>
      <c r="Q159" s="12" t="str">
        <f t="shared" si="19"/>
        <v>CL.IC.SA.021022.01</v>
      </c>
    </row>
    <row r="160" spans="1:17" ht="15">
      <c r="A160" t="s">
        <v>5968</v>
      </c>
      <c r="C160" s="2" t="s">
        <v>923</v>
      </c>
      <c r="E160" s="2" t="s">
        <v>10905</v>
      </c>
      <c r="F160" t="s">
        <v>9287</v>
      </c>
      <c r="G160" t="s">
        <v>9820</v>
      </c>
      <c r="H160" s="2" t="s">
        <v>5753</v>
      </c>
      <c r="I160">
        <v>110</v>
      </c>
      <c r="J160" s="11" t="str">
        <f t="shared" si="16"/>
        <v>IC.SA.021023</v>
      </c>
      <c r="K160" s="2" t="s">
        <v>9821</v>
      </c>
      <c r="L160" t="str">
        <f t="shared" si="10"/>
        <v>110 minutes</v>
      </c>
      <c r="M160" s="12" t="str">
        <f t="shared" si="17"/>
        <v>PI.IC.SA.021023.01</v>
      </c>
      <c r="N160" s="12"/>
      <c r="O160" s="12" t="str">
        <f t="shared" si="18"/>
        <v>PH.IC.SA.021023.01</v>
      </c>
      <c r="Q160" s="12" t="str">
        <f t="shared" si="19"/>
        <v>CL.IC.SA.021023.01</v>
      </c>
    </row>
    <row r="161" spans="1:25" ht="15">
      <c r="A161" t="s">
        <v>5968</v>
      </c>
      <c r="C161" s="2" t="s">
        <v>923</v>
      </c>
      <c r="E161" s="2" t="s">
        <v>10905</v>
      </c>
      <c r="F161" t="s">
        <v>9287</v>
      </c>
      <c r="G161" t="s">
        <v>9822</v>
      </c>
      <c r="H161" s="2" t="s">
        <v>6583</v>
      </c>
      <c r="I161">
        <v>115</v>
      </c>
      <c r="J161" s="11" t="str">
        <f t="shared" si="16"/>
        <v>IC.SA.021024</v>
      </c>
      <c r="K161" s="2" t="s">
        <v>1192</v>
      </c>
      <c r="L161" t="str">
        <f t="shared" si="10"/>
        <v>115 minutes</v>
      </c>
      <c r="M161" s="12" t="str">
        <f t="shared" si="17"/>
        <v>PI.IC.SA.021024.01</v>
      </c>
      <c r="N161" s="12"/>
      <c r="O161" s="12" t="str">
        <f t="shared" si="18"/>
        <v>PH.IC.SA.021024.01</v>
      </c>
      <c r="Q161" s="12" t="str">
        <f t="shared" si="19"/>
        <v>CL.IC.SA.021024.01</v>
      </c>
    </row>
    <row r="162" spans="1:25" ht="15">
      <c r="A162" t="s">
        <v>5968</v>
      </c>
      <c r="C162" s="2" t="s">
        <v>923</v>
      </c>
      <c r="E162" s="2" t="s">
        <v>10905</v>
      </c>
      <c r="F162" t="s">
        <v>9287</v>
      </c>
      <c r="G162" t="s">
        <v>9823</v>
      </c>
      <c r="H162" s="2" t="s">
        <v>7711</v>
      </c>
      <c r="I162">
        <v>120</v>
      </c>
      <c r="J162" s="11" t="str">
        <f t="shared" si="16"/>
        <v>IC.SA.021025</v>
      </c>
      <c r="K162" s="2" t="s">
        <v>1192</v>
      </c>
      <c r="L162" t="str">
        <f t="shared" si="10"/>
        <v>120 minutes</v>
      </c>
      <c r="M162" s="12" t="str">
        <f t="shared" si="17"/>
        <v>PI.IC.SA.021025.01</v>
      </c>
      <c r="N162" s="12"/>
      <c r="O162" s="12" t="str">
        <f t="shared" si="18"/>
        <v>PH.IC.SA.021025.01</v>
      </c>
      <c r="Q162" s="12" t="str">
        <f t="shared" si="19"/>
        <v>CL.IC.SA.021025.01</v>
      </c>
    </row>
    <row r="163" spans="1:25" ht="15">
      <c r="A163" t="s">
        <v>5968</v>
      </c>
      <c r="C163" s="2" t="s">
        <v>923</v>
      </c>
      <c r="E163" s="2" t="s">
        <v>10905</v>
      </c>
      <c r="F163" t="s">
        <v>9287</v>
      </c>
      <c r="G163" t="s">
        <v>7183</v>
      </c>
      <c r="H163" s="2" t="s">
        <v>9453</v>
      </c>
      <c r="I163" t="s">
        <v>7183</v>
      </c>
      <c r="J163" s="11" t="str">
        <f t="shared" si="16"/>
        <v>IC.SA.021026</v>
      </c>
      <c r="K163" s="2" t="s">
        <v>1192</v>
      </c>
      <c r="L163" t="str">
        <f t="shared" si="10"/>
        <v>Yes</v>
      </c>
      <c r="M163" s="12" t="str">
        <f t="shared" si="17"/>
        <v>PI.IC.SA.021026.01</v>
      </c>
      <c r="N163" s="12"/>
      <c r="O163" s="12" t="str">
        <f t="shared" si="18"/>
        <v>PH.IC.SA.021026.01</v>
      </c>
      <c r="Q163" s="12" t="str">
        <f t="shared" si="19"/>
        <v>CL.IC.SA.021026.01</v>
      </c>
      <c r="R163" t="s">
        <v>1141</v>
      </c>
      <c r="S163">
        <v>469</v>
      </c>
    </row>
    <row r="164" spans="1:25" ht="15">
      <c r="A164" t="s">
        <v>5968</v>
      </c>
      <c r="C164" s="2" t="s">
        <v>923</v>
      </c>
      <c r="E164" s="2" t="s">
        <v>10905</v>
      </c>
      <c r="F164" t="s">
        <v>9287</v>
      </c>
      <c r="G164" t="s">
        <v>9824</v>
      </c>
      <c r="H164" s="2" t="s">
        <v>5889</v>
      </c>
      <c r="I164" t="s">
        <v>9824</v>
      </c>
      <c r="J164" s="11" t="str">
        <f t="shared" ref="J164" si="20">CONCATENATE("IC.SA.",C164,E164,H164)</f>
        <v>IC.SA.021027</v>
      </c>
      <c r="K164" s="2" t="s">
        <v>11683</v>
      </c>
      <c r="L164" t="str">
        <f t="shared" ref="L164" si="21">G164</f>
        <v>No</v>
      </c>
      <c r="M164" s="12" t="str">
        <f t="shared" ref="M164" si="22">CONCATENATE("PI.",J164,".",K164)</f>
        <v>PI.IC.SA.021027.01</v>
      </c>
      <c r="N164" s="12"/>
      <c r="O164" s="12" t="str">
        <f t="shared" ref="O164" si="23">CONCATENATE("PH.",J164,".",K164)</f>
        <v>PH.IC.SA.021027.01</v>
      </c>
      <c r="Q164" s="12" t="str">
        <f t="shared" ref="Q164" si="24">CONCATENATE("CL.",J164,".",K164)</f>
        <v>CL.IC.SA.021027.01</v>
      </c>
      <c r="R164" t="s">
        <v>9825</v>
      </c>
      <c r="S164">
        <v>469</v>
      </c>
    </row>
    <row r="165" spans="1:25" ht="15">
      <c r="A165" t="s">
        <v>5968</v>
      </c>
      <c r="C165" s="2" t="s">
        <v>923</v>
      </c>
      <c r="E165" s="2" t="s">
        <v>10905</v>
      </c>
      <c r="F165" t="s">
        <v>9287</v>
      </c>
      <c r="G165" t="s">
        <v>735</v>
      </c>
      <c r="H165" s="2" t="s">
        <v>736</v>
      </c>
      <c r="J165" s="11" t="str">
        <f t="shared" si="16"/>
        <v>IC.SA.021028</v>
      </c>
      <c r="K165" s="2" t="s">
        <v>1192</v>
      </c>
      <c r="L165" t="str">
        <f t="shared" si="10"/>
        <v>Number of minutes:specify</v>
      </c>
      <c r="M165" s="12" t="str">
        <f t="shared" si="17"/>
        <v>PI.IC.SA.021028.01</v>
      </c>
      <c r="N165" s="12"/>
      <c r="O165" s="12" t="str">
        <f t="shared" si="18"/>
        <v>PH.IC.SA.021028.01</v>
      </c>
      <c r="Q165" s="12" t="str">
        <f t="shared" si="19"/>
        <v>CL.IC.SA.021028.01</v>
      </c>
      <c r="X165" t="s">
        <v>807</v>
      </c>
      <c r="Y165">
        <v>1091</v>
      </c>
    </row>
    <row r="166" spans="1:25" ht="15">
      <c r="A166" t="s">
        <v>5968</v>
      </c>
      <c r="C166" s="2" t="s">
        <v>1199</v>
      </c>
      <c r="D166" t="s">
        <v>9826</v>
      </c>
      <c r="E166" s="2" t="s">
        <v>8048</v>
      </c>
      <c r="F166" t="s">
        <v>9827</v>
      </c>
      <c r="G166" t="s">
        <v>9828</v>
      </c>
      <c r="H166" s="22" t="s">
        <v>1396</v>
      </c>
      <c r="I166" t="s">
        <v>9829</v>
      </c>
      <c r="J166" s="11" t="str">
        <f t="shared" si="16"/>
        <v>IC.SA.021101</v>
      </c>
      <c r="K166" s="2" t="s">
        <v>11324</v>
      </c>
      <c r="L166" t="str">
        <f t="shared" si="10"/>
        <v>Observation of restrained pt</v>
      </c>
      <c r="M166" s="12" t="str">
        <f t="shared" si="17"/>
        <v>PI.IC.SA.021101.01</v>
      </c>
      <c r="N166" s="12"/>
      <c r="O166" s="12" t="str">
        <f t="shared" si="18"/>
        <v>PH.IC.SA.021101.01</v>
      </c>
      <c r="Q166" s="12" t="str">
        <f t="shared" si="19"/>
        <v>CL.IC.SA.021101.01</v>
      </c>
    </row>
    <row r="167" spans="1:25" ht="15">
      <c r="A167" t="s">
        <v>5968</v>
      </c>
      <c r="C167" s="2" t="s">
        <v>9830</v>
      </c>
      <c r="D167" t="s">
        <v>9831</v>
      </c>
      <c r="E167" s="2" t="s">
        <v>9832</v>
      </c>
      <c r="F167" t="s">
        <v>9833</v>
      </c>
      <c r="G167" t="s">
        <v>9834</v>
      </c>
      <c r="H167" s="22" t="s">
        <v>1396</v>
      </c>
      <c r="I167" t="s">
        <v>9545</v>
      </c>
      <c r="J167" s="11" t="str">
        <f t="shared" si="16"/>
        <v>IC.SA.021201</v>
      </c>
      <c r="K167" s="2" t="s">
        <v>1192</v>
      </c>
      <c r="L167" t="str">
        <f t="shared" si="10"/>
        <v>Behavioral Health Restraints</v>
      </c>
      <c r="M167" s="12" t="str">
        <f t="shared" si="17"/>
        <v>PI.IC.SA.021201.01</v>
      </c>
      <c r="N167" s="12"/>
      <c r="O167" s="12" t="str">
        <f t="shared" si="18"/>
        <v>PH.IC.SA.021201.01</v>
      </c>
      <c r="Q167" s="12" t="str">
        <f t="shared" si="19"/>
        <v>CL.IC.SA.021201.01</v>
      </c>
    </row>
    <row r="168" spans="1:25" ht="15">
      <c r="A168" t="s">
        <v>5968</v>
      </c>
      <c r="C168" s="2" t="s">
        <v>9546</v>
      </c>
      <c r="E168" s="2" t="s">
        <v>9547</v>
      </c>
      <c r="F168" t="s">
        <v>9833</v>
      </c>
      <c r="G168" t="s">
        <v>9697</v>
      </c>
      <c r="H168" s="22" t="s">
        <v>1398</v>
      </c>
      <c r="I168" t="s">
        <v>6507</v>
      </c>
      <c r="J168" s="11" t="str">
        <f t="shared" si="16"/>
        <v>IC.SA.021202</v>
      </c>
      <c r="K168" s="2" t="s">
        <v>9698</v>
      </c>
      <c r="L168" t="str">
        <f t="shared" si="10"/>
        <v>4 point or locked restraints</v>
      </c>
      <c r="M168" s="12" t="str">
        <f t="shared" si="17"/>
        <v>PI.IC.SA.021202.01</v>
      </c>
      <c r="N168" s="12"/>
      <c r="O168" s="12" t="str">
        <f t="shared" si="18"/>
        <v>PH.IC.SA.021202.01</v>
      </c>
      <c r="Q168" s="12" t="str">
        <f t="shared" si="19"/>
        <v>CL.IC.SA.021202.01</v>
      </c>
    </row>
    <row r="169" spans="1:25" ht="15">
      <c r="A169" t="s">
        <v>5968</v>
      </c>
      <c r="C169" s="2" t="s">
        <v>9699</v>
      </c>
      <c r="E169" s="2" t="s">
        <v>9700</v>
      </c>
      <c r="F169" t="s">
        <v>9833</v>
      </c>
      <c r="G169" t="s">
        <v>9701</v>
      </c>
      <c r="H169" s="22" t="s">
        <v>1400</v>
      </c>
      <c r="I169" t="s">
        <v>9702</v>
      </c>
      <c r="J169" s="11" t="str">
        <f t="shared" si="16"/>
        <v>IC.SA.021203</v>
      </c>
      <c r="K169" s="2" t="s">
        <v>9703</v>
      </c>
      <c r="L169" t="str">
        <f t="shared" si="10"/>
        <v>Suicide precautions</v>
      </c>
      <c r="M169" s="12" t="str">
        <f t="shared" si="17"/>
        <v>PI.IC.SA.021203.01</v>
      </c>
      <c r="N169" s="12"/>
      <c r="O169" s="12" t="str">
        <f t="shared" si="18"/>
        <v>PH.IC.SA.021203.01</v>
      </c>
      <c r="Q169" s="12" t="str">
        <f t="shared" si="19"/>
        <v>CL.IC.SA.021203.01</v>
      </c>
    </row>
    <row r="170" spans="1:25" ht="15">
      <c r="A170" t="s">
        <v>5968</v>
      </c>
      <c r="C170" s="2" t="s">
        <v>9549</v>
      </c>
      <c r="D170" t="s">
        <v>9550</v>
      </c>
      <c r="E170" s="2" t="s">
        <v>8201</v>
      </c>
      <c r="F170" t="s">
        <v>9551</v>
      </c>
      <c r="G170" t="s">
        <v>9552</v>
      </c>
      <c r="H170" s="22" t="s">
        <v>1396</v>
      </c>
      <c r="I170" t="s">
        <v>9553</v>
      </c>
      <c r="J170" s="11" t="str">
        <f t="shared" si="16"/>
        <v>IC.SA.021301</v>
      </c>
      <c r="K170" s="2" t="s">
        <v>1192</v>
      </c>
      <c r="L170" t="str">
        <f t="shared" si="10"/>
        <v>Patient/family understands</v>
      </c>
      <c r="M170" s="12" t="str">
        <f t="shared" si="17"/>
        <v>PI.IC.SA.021301.01</v>
      </c>
      <c r="N170" s="12"/>
      <c r="O170" s="12" t="str">
        <f t="shared" si="18"/>
        <v>PH.IC.SA.021301.01</v>
      </c>
      <c r="Q170" s="12" t="str">
        <f t="shared" si="19"/>
        <v>CL.IC.SA.021301.01</v>
      </c>
    </row>
    <row r="171" spans="1:25" ht="15">
      <c r="A171" t="s">
        <v>5968</v>
      </c>
      <c r="C171" s="2" t="s">
        <v>923</v>
      </c>
      <c r="E171" s="2" t="s">
        <v>8201</v>
      </c>
      <c r="F171" t="s">
        <v>9551</v>
      </c>
      <c r="G171" t="s">
        <v>9554</v>
      </c>
      <c r="H171" s="22" t="s">
        <v>1398</v>
      </c>
      <c r="I171" t="s">
        <v>9555</v>
      </c>
      <c r="J171" s="11" t="str">
        <f t="shared" si="16"/>
        <v>IC.SA.021302</v>
      </c>
      <c r="K171" s="2" t="s">
        <v>9556</v>
      </c>
      <c r="L171" t="str">
        <f t="shared" si="10"/>
        <v>Can't understand</v>
      </c>
      <c r="M171" s="12" t="str">
        <f t="shared" si="17"/>
        <v>PI.IC.SA.021302.01</v>
      </c>
      <c r="N171" s="12"/>
      <c r="O171" s="12" t="str">
        <f t="shared" si="18"/>
        <v>PH.IC.SA.021302.01</v>
      </c>
      <c r="Q171" s="12" t="str">
        <f t="shared" si="19"/>
        <v>CL.IC.SA.021302.01</v>
      </c>
    </row>
    <row r="172" spans="1:25" ht="15">
      <c r="A172" t="s">
        <v>5968</v>
      </c>
      <c r="C172" s="2" t="s">
        <v>923</v>
      </c>
      <c r="E172" s="2" t="s">
        <v>8201</v>
      </c>
      <c r="F172" t="s">
        <v>9551</v>
      </c>
      <c r="G172" t="s">
        <v>9557</v>
      </c>
      <c r="H172" s="22" t="s">
        <v>1400</v>
      </c>
      <c r="I172" t="s">
        <v>9558</v>
      </c>
      <c r="J172" s="11" t="str">
        <f t="shared" si="16"/>
        <v>IC.SA.021303</v>
      </c>
      <c r="K172" s="2" t="s">
        <v>9559</v>
      </c>
      <c r="L172" t="str">
        <f t="shared" si="10"/>
        <v>Can't remember</v>
      </c>
      <c r="M172" s="12" t="str">
        <f t="shared" si="17"/>
        <v>PI.IC.SA.021303.01</v>
      </c>
      <c r="N172" s="12"/>
      <c r="O172" s="12" t="str">
        <f t="shared" si="18"/>
        <v>PH.IC.SA.021303.01</v>
      </c>
      <c r="Q172" s="12" t="str">
        <f t="shared" si="19"/>
        <v>CL.IC.SA.021303.01</v>
      </c>
    </row>
    <row r="173" spans="1:25" ht="15">
      <c r="A173" t="s">
        <v>5968</v>
      </c>
      <c r="C173" s="2" t="s">
        <v>923</v>
      </c>
      <c r="E173" s="2" t="s">
        <v>8201</v>
      </c>
      <c r="F173" t="s">
        <v>9551</v>
      </c>
      <c r="G173" t="s">
        <v>9560</v>
      </c>
      <c r="H173" s="22" t="s">
        <v>1402</v>
      </c>
      <c r="I173" t="s">
        <v>9376</v>
      </c>
      <c r="J173" s="11" t="str">
        <f t="shared" si="16"/>
        <v>IC.SA.021304</v>
      </c>
      <c r="K173" s="2" t="s">
        <v>1192</v>
      </c>
      <c r="L173" t="str">
        <f t="shared" si="10"/>
        <v>Patient/family concerns documented</v>
      </c>
      <c r="M173" s="12" t="str">
        <f t="shared" si="17"/>
        <v>PI.IC.SA.021304.01</v>
      </c>
      <c r="N173" s="12"/>
      <c r="O173" s="12" t="str">
        <f t="shared" si="18"/>
        <v>PH.IC.SA.021304.01</v>
      </c>
      <c r="Q173" s="12" t="str">
        <f t="shared" si="19"/>
        <v>CL.IC.SA.021304.01</v>
      </c>
    </row>
    <row r="174" spans="1:25" ht="15">
      <c r="A174" t="s">
        <v>5968</v>
      </c>
      <c r="C174" s="2" t="s">
        <v>9651</v>
      </c>
      <c r="D174" t="s">
        <v>9377</v>
      </c>
      <c r="E174" s="2" t="s">
        <v>9621</v>
      </c>
      <c r="F174" t="s">
        <v>9378</v>
      </c>
      <c r="G174" t="s">
        <v>9379</v>
      </c>
      <c r="H174" s="22" t="s">
        <v>1396</v>
      </c>
      <c r="I174" t="s">
        <v>9380</v>
      </c>
      <c r="J174" s="11" t="str">
        <f t="shared" si="16"/>
        <v>IC.SA.021401</v>
      </c>
      <c r="K174" s="2" t="s">
        <v>1192</v>
      </c>
      <c r="L174" t="str">
        <f t="shared" si="10"/>
        <v>Family/Caregiver at Bedside</v>
      </c>
      <c r="M174" s="12" t="str">
        <f t="shared" si="17"/>
        <v>PI.IC.SA.021401.01</v>
      </c>
      <c r="N174" s="12"/>
      <c r="O174" s="12" t="str">
        <f t="shared" si="18"/>
        <v>PH.IC.SA.021401.01</v>
      </c>
      <c r="Q174" s="12" t="str">
        <f t="shared" si="19"/>
        <v>CL.IC.SA.021401.01</v>
      </c>
    </row>
    <row r="175" spans="1:25" ht="15">
      <c r="A175" t="s">
        <v>5968</v>
      </c>
      <c r="C175" s="2" t="s">
        <v>923</v>
      </c>
      <c r="E175" s="2" t="s">
        <v>9621</v>
      </c>
      <c r="F175" t="s">
        <v>9378</v>
      </c>
      <c r="G175" t="s">
        <v>9381</v>
      </c>
      <c r="H175" s="22" t="s">
        <v>1398</v>
      </c>
      <c r="I175" t="s">
        <v>9382</v>
      </c>
      <c r="J175" s="11" t="str">
        <f t="shared" si="16"/>
        <v>IC.SA.021402</v>
      </c>
      <c r="K175" s="2" t="s">
        <v>9559</v>
      </c>
      <c r="L175" t="str">
        <f t="shared" si="10"/>
        <v>Sitter at Bedside</v>
      </c>
      <c r="M175" s="12" t="str">
        <f t="shared" si="17"/>
        <v>PI.IC.SA.021402.01</v>
      </c>
      <c r="N175" s="12"/>
      <c r="O175" s="12" t="str">
        <f t="shared" si="18"/>
        <v>PH.IC.SA.021402.01</v>
      </c>
      <c r="Q175" s="12" t="str">
        <f t="shared" si="19"/>
        <v>CL.IC.SA.021402.01</v>
      </c>
    </row>
    <row r="176" spans="1:25" ht="15">
      <c r="A176" t="s">
        <v>5968</v>
      </c>
      <c r="C176" s="2" t="s">
        <v>923</v>
      </c>
      <c r="E176" s="2" t="s">
        <v>9621</v>
      </c>
      <c r="F176" t="s">
        <v>9378</v>
      </c>
      <c r="G176" t="s">
        <v>9383</v>
      </c>
      <c r="H176" s="22" t="s">
        <v>1400</v>
      </c>
      <c r="I176" t="s">
        <v>9384</v>
      </c>
      <c r="J176" s="11" t="str">
        <f t="shared" si="16"/>
        <v>IC.SA.021403</v>
      </c>
      <c r="K176" s="2" t="s">
        <v>1192</v>
      </c>
      <c r="L176" t="str">
        <f t="shared" si="10"/>
        <v>Sensory Aids In/On</v>
      </c>
      <c r="M176" s="12" t="str">
        <f t="shared" si="17"/>
        <v>PI.IC.SA.021403.01</v>
      </c>
      <c r="N176" s="12"/>
      <c r="O176" s="12" t="str">
        <f t="shared" si="18"/>
        <v>PH.IC.SA.021403.01</v>
      </c>
      <c r="Q176" s="12" t="str">
        <f t="shared" si="19"/>
        <v>CL.IC.SA.021403.01</v>
      </c>
    </row>
    <row r="177" spans="1:19" ht="15">
      <c r="A177" t="s">
        <v>5968</v>
      </c>
      <c r="C177" s="2" t="s">
        <v>943</v>
      </c>
      <c r="E177" s="2" t="s">
        <v>9621</v>
      </c>
      <c r="F177" t="s">
        <v>9378</v>
      </c>
      <c r="G177" t="s">
        <v>9385</v>
      </c>
      <c r="H177" s="22" t="s">
        <v>1402</v>
      </c>
      <c r="I177" t="s">
        <v>9386</v>
      </c>
      <c r="J177" s="11" t="str">
        <f t="shared" si="16"/>
        <v>IC.SA.021404</v>
      </c>
      <c r="K177" s="2" t="s">
        <v>1192</v>
      </c>
      <c r="L177" t="str">
        <f t="shared" si="10"/>
        <v>Precautions Posted at HOB</v>
      </c>
      <c r="M177" s="12" t="str">
        <f t="shared" si="17"/>
        <v>PI.IC.SA.021404.01</v>
      </c>
      <c r="N177" s="12"/>
      <c r="O177" s="12" t="str">
        <f t="shared" si="18"/>
        <v>PH.IC.SA.021404.01</v>
      </c>
      <c r="Q177" s="12" t="str">
        <f t="shared" si="19"/>
        <v>CL.IC.SA.021404.01</v>
      </c>
    </row>
    <row r="178" spans="1:19" ht="15">
      <c r="A178" t="s">
        <v>5968</v>
      </c>
      <c r="C178" s="2" t="s">
        <v>923</v>
      </c>
      <c r="E178" s="2" t="s">
        <v>9621</v>
      </c>
      <c r="F178" t="s">
        <v>9378</v>
      </c>
      <c r="G178" t="s">
        <v>9387</v>
      </c>
      <c r="H178" s="22" t="s">
        <v>1404</v>
      </c>
      <c r="I178" t="s">
        <v>9388</v>
      </c>
      <c r="J178" s="11" t="str">
        <f t="shared" si="16"/>
        <v>IC.SA.021405</v>
      </c>
      <c r="K178" s="2" t="s">
        <v>1192</v>
      </c>
      <c r="L178" t="str">
        <f t="shared" si="10"/>
        <v>Precautions Posted on Chart</v>
      </c>
      <c r="M178" s="12" t="str">
        <f t="shared" si="17"/>
        <v>PI.IC.SA.021405.01</v>
      </c>
      <c r="N178" s="12"/>
      <c r="O178" s="12" t="str">
        <f t="shared" si="18"/>
        <v>PH.IC.SA.021405.01</v>
      </c>
      <c r="Q178" s="12" t="str">
        <f t="shared" si="19"/>
        <v>CL.IC.SA.021405.01</v>
      </c>
    </row>
    <row r="179" spans="1:19" ht="15">
      <c r="A179" t="s">
        <v>5968</v>
      </c>
      <c r="C179" s="2" t="s">
        <v>923</v>
      </c>
      <c r="E179" s="2" t="s">
        <v>9621</v>
      </c>
      <c r="F179" t="s">
        <v>9378</v>
      </c>
      <c r="G179" t="s">
        <v>9389</v>
      </c>
      <c r="H179" s="22" t="s">
        <v>1406</v>
      </c>
      <c r="I179" t="s">
        <v>9390</v>
      </c>
      <c r="J179" s="11" t="str">
        <f t="shared" si="16"/>
        <v>IC.SA.021406</v>
      </c>
      <c r="K179" s="2" t="s">
        <v>1192</v>
      </c>
      <c r="L179" t="str">
        <f t="shared" si="10"/>
        <v>Special Education/Instructions</v>
      </c>
      <c r="M179" s="12" t="str">
        <f t="shared" si="17"/>
        <v>PI.IC.SA.021406.01</v>
      </c>
      <c r="N179" s="12"/>
      <c r="O179" s="12" t="str">
        <f t="shared" si="18"/>
        <v>PH.IC.SA.021406.01</v>
      </c>
      <c r="Q179" s="12" t="str">
        <f t="shared" si="19"/>
        <v>CL.IC.SA.021406.01</v>
      </c>
    </row>
    <row r="180" spans="1:19" ht="15">
      <c r="A180" t="s">
        <v>5968</v>
      </c>
      <c r="C180" s="2" t="s">
        <v>9391</v>
      </c>
      <c r="E180" s="2" t="s">
        <v>9392</v>
      </c>
      <c r="F180" t="s">
        <v>9378</v>
      </c>
      <c r="G180" t="s">
        <v>9219</v>
      </c>
      <c r="H180" s="22" t="s">
        <v>1419</v>
      </c>
      <c r="I180" t="s">
        <v>9216</v>
      </c>
      <c r="J180" s="11" t="str">
        <f t="shared" si="16"/>
        <v>IC.SA.021407</v>
      </c>
      <c r="K180" s="2" t="s">
        <v>1192</v>
      </c>
      <c r="L180" t="str">
        <f t="shared" si="10"/>
        <v>Spare Trach at bedside</v>
      </c>
      <c r="M180" s="12" t="str">
        <f t="shared" si="17"/>
        <v>PI.IC.SA.021407.01</v>
      </c>
      <c r="N180" s="12"/>
      <c r="O180" s="12" t="str">
        <f t="shared" si="18"/>
        <v>PH.IC.SA.021407.01</v>
      </c>
      <c r="Q180" s="12" t="str">
        <f t="shared" si="19"/>
        <v>CL.IC.SA.021407.01</v>
      </c>
    </row>
    <row r="181" spans="1:19" ht="15">
      <c r="A181" t="s">
        <v>5968</v>
      </c>
      <c r="C181" s="2" t="s">
        <v>9217</v>
      </c>
      <c r="E181" s="2" t="s">
        <v>9218</v>
      </c>
      <c r="F181" t="s">
        <v>9378</v>
      </c>
      <c r="G181" t="s">
        <v>9222</v>
      </c>
      <c r="H181" s="22" t="s">
        <v>1550</v>
      </c>
      <c r="I181" t="s">
        <v>9223</v>
      </c>
      <c r="J181" s="11" t="str">
        <f t="shared" si="16"/>
        <v>IC.SA.021408</v>
      </c>
      <c r="K181" s="2" t="s">
        <v>9559</v>
      </c>
      <c r="L181" t="str">
        <f t="shared" si="10"/>
        <v>Chest tube clamps at bedside</v>
      </c>
      <c r="M181" s="12" t="str">
        <f t="shared" si="17"/>
        <v>PI.IC.SA.021408.01</v>
      </c>
      <c r="N181" s="12"/>
      <c r="O181" s="12" t="str">
        <f t="shared" si="18"/>
        <v>PH.IC.SA.021408.01</v>
      </c>
      <c r="Q181" s="12" t="str">
        <f t="shared" si="19"/>
        <v>CL.IC.SA.021408.01</v>
      </c>
    </row>
    <row r="182" spans="1:19" ht="15">
      <c r="A182" t="s">
        <v>5968</v>
      </c>
      <c r="C182" s="2" t="s">
        <v>923</v>
      </c>
      <c r="E182" s="2" t="s">
        <v>9621</v>
      </c>
      <c r="F182" t="s">
        <v>9378</v>
      </c>
      <c r="G182" t="s">
        <v>9224</v>
      </c>
      <c r="H182" s="22" t="s">
        <v>1551</v>
      </c>
      <c r="I182" t="s">
        <v>9403</v>
      </c>
      <c r="J182" s="11" t="str">
        <f t="shared" si="16"/>
        <v>IC.SA.021409</v>
      </c>
      <c r="K182" s="2" t="s">
        <v>9404</v>
      </c>
      <c r="L182" t="str">
        <f t="shared" si="10"/>
        <v>Tubing clamps at bedside</v>
      </c>
      <c r="M182" s="12" t="str">
        <f t="shared" si="17"/>
        <v>PI.IC.SA.021409.01</v>
      </c>
      <c r="N182" s="12"/>
      <c r="O182" s="12" t="str">
        <f t="shared" si="18"/>
        <v>PH.IC.SA.021409.01</v>
      </c>
      <c r="Q182" s="12" t="str">
        <f t="shared" si="19"/>
        <v>CL.IC.SA.021409.01</v>
      </c>
    </row>
    <row r="183" spans="1:19" ht="15">
      <c r="A183" t="s">
        <v>5968</v>
      </c>
      <c r="C183" s="2" t="s">
        <v>9391</v>
      </c>
      <c r="E183" s="2" t="s">
        <v>9621</v>
      </c>
      <c r="F183" t="s">
        <v>9378</v>
      </c>
      <c r="G183" t="s">
        <v>9405</v>
      </c>
      <c r="H183" s="22" t="s">
        <v>1571</v>
      </c>
      <c r="I183" t="s">
        <v>9406</v>
      </c>
      <c r="J183" s="11" t="str">
        <f t="shared" si="16"/>
        <v>IC.SA.021410</v>
      </c>
      <c r="K183" s="2" t="s">
        <v>9407</v>
      </c>
      <c r="L183" t="str">
        <f t="shared" si="10"/>
        <v>Wire Cutters at Bedside</v>
      </c>
      <c r="M183" s="12" t="str">
        <f t="shared" si="17"/>
        <v>PI.IC.SA.021410.01</v>
      </c>
      <c r="N183" s="12"/>
      <c r="O183" s="12" t="str">
        <f t="shared" si="18"/>
        <v>PH.IC.SA.021410.01</v>
      </c>
      <c r="Q183" s="12" t="str">
        <f t="shared" si="19"/>
        <v>CL.IC.SA.021410.01</v>
      </c>
    </row>
    <row r="184" spans="1:19" ht="15">
      <c r="A184" t="s">
        <v>5968</v>
      </c>
      <c r="C184" s="2" t="s">
        <v>9408</v>
      </c>
      <c r="E184" s="2" t="s">
        <v>9409</v>
      </c>
      <c r="F184" t="s">
        <v>9378</v>
      </c>
      <c r="G184" t="s">
        <v>9584</v>
      </c>
      <c r="H184" s="22" t="s">
        <v>1298</v>
      </c>
      <c r="I184" t="s">
        <v>9585</v>
      </c>
      <c r="J184" s="11" t="str">
        <f t="shared" si="16"/>
        <v>IC.SA.021411</v>
      </c>
      <c r="K184" s="2" t="s">
        <v>9733</v>
      </c>
      <c r="L184" t="str">
        <f t="shared" si="10"/>
        <v>Writing Medium Available</v>
      </c>
      <c r="M184" s="12" t="str">
        <f t="shared" si="17"/>
        <v>PI.IC.SA.021411.01</v>
      </c>
      <c r="N184" s="12"/>
      <c r="O184" s="12" t="str">
        <f t="shared" si="18"/>
        <v>PH.IC.SA.021411.01</v>
      </c>
      <c r="Q184" s="12" t="str">
        <f t="shared" si="19"/>
        <v>CL.IC.SA.021411.01</v>
      </c>
    </row>
    <row r="185" spans="1:19" ht="15">
      <c r="A185" t="s">
        <v>5968</v>
      </c>
      <c r="C185" s="2" t="s">
        <v>9734</v>
      </c>
      <c r="E185" s="2" t="s">
        <v>9735</v>
      </c>
      <c r="F185" t="s">
        <v>9378</v>
      </c>
      <c r="G185" t="s">
        <v>9736</v>
      </c>
      <c r="H185" s="22" t="s">
        <v>1299</v>
      </c>
      <c r="I185" t="s">
        <v>9737</v>
      </c>
      <c r="J185" s="11" t="str">
        <f t="shared" si="16"/>
        <v>IC.SA.021412</v>
      </c>
      <c r="K185" s="2" t="s">
        <v>9620</v>
      </c>
      <c r="L185" t="str">
        <f t="shared" si="10"/>
        <v>Interpreter Phone</v>
      </c>
      <c r="M185" s="12" t="str">
        <f t="shared" si="17"/>
        <v>PI.IC.SA.021412.01</v>
      </c>
      <c r="N185" s="12"/>
      <c r="O185" s="12" t="str">
        <f t="shared" si="18"/>
        <v>PH.IC.SA.021412.01</v>
      </c>
      <c r="Q185" s="12" t="str">
        <f t="shared" si="19"/>
        <v>CL.IC.SA.021412.01</v>
      </c>
    </row>
    <row r="186" spans="1:19" ht="15">
      <c r="A186" t="s">
        <v>5968</v>
      </c>
      <c r="C186" s="2" t="s">
        <v>9651</v>
      </c>
      <c r="E186" s="2" t="s">
        <v>9621</v>
      </c>
      <c r="F186" t="s">
        <v>9378</v>
      </c>
      <c r="G186" t="s">
        <v>9768</v>
      </c>
      <c r="H186" s="22" t="s">
        <v>1300</v>
      </c>
      <c r="I186" t="s">
        <v>9769</v>
      </c>
      <c r="J186" s="11" t="str">
        <f t="shared" si="16"/>
        <v>IC.SA.021413</v>
      </c>
      <c r="K186" s="2" t="s">
        <v>9620</v>
      </c>
      <c r="L186" t="str">
        <f t="shared" si="10"/>
        <v>Security at Bedside</v>
      </c>
      <c r="M186" s="12" t="str">
        <f t="shared" si="17"/>
        <v>PI.IC.SA.021413.01</v>
      </c>
      <c r="N186" s="12"/>
      <c r="O186" s="12" t="str">
        <f t="shared" si="18"/>
        <v>PH.IC.SA.021413.01</v>
      </c>
      <c r="Q186" s="12" t="str">
        <f t="shared" si="19"/>
        <v>CL.IC.SA.021413.01</v>
      </c>
    </row>
    <row r="187" spans="1:19" ht="15">
      <c r="A187" t="s">
        <v>5968</v>
      </c>
      <c r="C187" s="2" t="s">
        <v>923</v>
      </c>
      <c r="E187" s="2" t="s">
        <v>9621</v>
      </c>
      <c r="F187" t="s">
        <v>9378</v>
      </c>
      <c r="G187" t="s">
        <v>9770</v>
      </c>
      <c r="H187" s="22" t="s">
        <v>1301</v>
      </c>
      <c r="I187" t="s">
        <v>9771</v>
      </c>
      <c r="J187" s="11" t="str">
        <f t="shared" si="16"/>
        <v>IC.SA.021414</v>
      </c>
      <c r="K187" s="2" t="s">
        <v>1192</v>
      </c>
      <c r="L187" t="str">
        <f t="shared" si="10"/>
        <v>Translator at Bedside</v>
      </c>
      <c r="M187" s="12" t="str">
        <f t="shared" si="17"/>
        <v>PI.IC.SA.021414.01</v>
      </c>
      <c r="N187" s="12"/>
      <c r="O187" s="12" t="str">
        <f t="shared" si="18"/>
        <v>PH.IC.SA.021414.01</v>
      </c>
      <c r="Q187" s="12" t="str">
        <f t="shared" si="19"/>
        <v>CL.IC.SA.021414.01</v>
      </c>
    </row>
    <row r="188" spans="1:19" ht="15">
      <c r="A188" t="s">
        <v>5968</v>
      </c>
      <c r="C188" s="2" t="s">
        <v>923</v>
      </c>
      <c r="E188" s="2" t="s">
        <v>9621</v>
      </c>
      <c r="F188" t="s">
        <v>9378</v>
      </c>
      <c r="G188" t="s">
        <v>9772</v>
      </c>
      <c r="H188" s="22" t="s">
        <v>1468</v>
      </c>
      <c r="I188" t="s">
        <v>9624</v>
      </c>
      <c r="J188" s="11" t="str">
        <f t="shared" si="16"/>
        <v>IC.SA.021415</v>
      </c>
      <c r="K188" s="2" t="s">
        <v>1192</v>
      </c>
      <c r="L188" t="str">
        <f t="shared" si="10"/>
        <v>Law Enforcement at Bedside</v>
      </c>
      <c r="M188" s="12" t="str">
        <f t="shared" si="17"/>
        <v>PI.IC.SA.021415.01</v>
      </c>
      <c r="N188" s="12"/>
      <c r="O188" s="12" t="str">
        <f t="shared" si="18"/>
        <v>PH.IC.SA.021415.01</v>
      </c>
      <c r="Q188" s="12" t="str">
        <f t="shared" si="19"/>
        <v>CL.IC.SA.021415.01</v>
      </c>
    </row>
    <row r="189" spans="1:19" ht="15">
      <c r="A189" t="s">
        <v>5968</v>
      </c>
      <c r="C189" s="2" t="s">
        <v>923</v>
      </c>
      <c r="E189" s="2" t="s">
        <v>9621</v>
      </c>
      <c r="F189" t="s">
        <v>9378</v>
      </c>
      <c r="G189" t="s">
        <v>9625</v>
      </c>
      <c r="H189" s="22" t="s">
        <v>5740</v>
      </c>
      <c r="I189" t="s">
        <v>9626</v>
      </c>
      <c r="J189" s="11" t="str">
        <f t="shared" si="16"/>
        <v>IC.SA.021416</v>
      </c>
      <c r="K189" s="2" t="s">
        <v>1192</v>
      </c>
      <c r="L189" t="str">
        <f t="shared" si="10"/>
        <v>Obturator at bedside</v>
      </c>
      <c r="M189" s="12" t="str">
        <f t="shared" si="17"/>
        <v>PI.IC.SA.021416.01</v>
      </c>
      <c r="N189" s="12"/>
      <c r="O189" s="12" t="str">
        <f t="shared" si="18"/>
        <v>PH.IC.SA.021416.01</v>
      </c>
      <c r="Q189" s="12" t="str">
        <f t="shared" si="19"/>
        <v>CL.IC.SA.021416.01</v>
      </c>
      <c r="R189" t="s">
        <v>1141</v>
      </c>
      <c r="S189">
        <v>167</v>
      </c>
    </row>
    <row r="190" spans="1:19" ht="15">
      <c r="A190" t="s">
        <v>5968</v>
      </c>
      <c r="C190" s="2" t="s">
        <v>923</v>
      </c>
      <c r="D190" t="s">
        <v>9627</v>
      </c>
      <c r="E190" s="2" t="s">
        <v>6135</v>
      </c>
      <c r="F190" t="s">
        <v>9628</v>
      </c>
      <c r="G190" t="s">
        <v>99</v>
      </c>
      <c r="H190" s="22" t="s">
        <v>1396</v>
      </c>
      <c r="I190" t="s">
        <v>9629</v>
      </c>
      <c r="J190" s="11" t="str">
        <f t="shared" si="16"/>
        <v>IC.SA.021501</v>
      </c>
      <c r="K190" s="2" t="s">
        <v>1192</v>
      </c>
      <c r="L190" t="str">
        <f t="shared" si="10"/>
        <v>Side rails padded</v>
      </c>
      <c r="M190" s="12" t="str">
        <f t="shared" si="17"/>
        <v>PI.IC.SA.021501.01</v>
      </c>
      <c r="N190" s="12"/>
      <c r="O190" s="12" t="str">
        <f t="shared" si="18"/>
        <v>PH.IC.SA.021501.01</v>
      </c>
      <c r="Q190" s="12" t="str">
        <f t="shared" si="19"/>
        <v>CL.IC.SA.021501.01</v>
      </c>
    </row>
    <row r="191" spans="1:19" ht="15">
      <c r="A191" t="s">
        <v>5968</v>
      </c>
      <c r="C191" s="2" t="s">
        <v>923</v>
      </c>
      <c r="E191" s="2" t="s">
        <v>6135</v>
      </c>
      <c r="F191" t="s">
        <v>9628</v>
      </c>
      <c r="G191" t="s">
        <v>9630</v>
      </c>
      <c r="H191" s="22" t="s">
        <v>1398</v>
      </c>
      <c r="I191" t="s">
        <v>9631</v>
      </c>
      <c r="J191" s="11" t="str">
        <f t="shared" si="16"/>
        <v>IC.SA.021502</v>
      </c>
      <c r="K191" s="2" t="s">
        <v>1192</v>
      </c>
      <c r="L191" t="str">
        <f t="shared" si="10"/>
        <v>Oxygen/suction at bedside</v>
      </c>
      <c r="M191" s="12" t="str">
        <f t="shared" si="17"/>
        <v>PI.IC.SA.021502.01</v>
      </c>
      <c r="N191" s="12"/>
      <c r="O191" s="12" t="str">
        <f t="shared" si="18"/>
        <v>PH.IC.SA.021502.01</v>
      </c>
      <c r="Q191" s="12" t="str">
        <f t="shared" si="19"/>
        <v>CL.IC.SA.021502.01</v>
      </c>
    </row>
    <row r="192" spans="1:19" ht="15">
      <c r="A192" t="s">
        <v>5968</v>
      </c>
      <c r="C192" s="2" t="s">
        <v>923</v>
      </c>
      <c r="D192" t="s">
        <v>9632</v>
      </c>
      <c r="E192" s="2" t="s">
        <v>5740</v>
      </c>
      <c r="F192" t="s">
        <v>9461</v>
      </c>
      <c r="G192" t="s">
        <v>6804</v>
      </c>
      <c r="H192" s="22" t="s">
        <v>1396</v>
      </c>
      <c r="I192" t="s">
        <v>6804</v>
      </c>
      <c r="J192" s="11" t="str">
        <f t="shared" si="16"/>
        <v>IC.SA.021601</v>
      </c>
      <c r="K192" s="2" t="s">
        <v>1192</v>
      </c>
      <c r="L192" t="str">
        <f t="shared" si="10"/>
        <v>Glasses</v>
      </c>
      <c r="M192" s="12" t="str">
        <f t="shared" si="17"/>
        <v>PI.IC.SA.021601.01</v>
      </c>
      <c r="N192" s="12"/>
      <c r="O192" s="12" t="str">
        <f t="shared" si="18"/>
        <v>PH.IC.SA.021601.01</v>
      </c>
      <c r="Q192" s="12" t="str">
        <f t="shared" si="19"/>
        <v>CL.IC.SA.021601.01</v>
      </c>
    </row>
    <row r="193" spans="1:25" ht="15">
      <c r="A193" t="s">
        <v>5968</v>
      </c>
      <c r="C193" s="2" t="s">
        <v>923</v>
      </c>
      <c r="E193" s="2" t="s">
        <v>5740</v>
      </c>
      <c r="F193" t="s">
        <v>9461</v>
      </c>
      <c r="G193" t="s">
        <v>5738</v>
      </c>
      <c r="H193" s="22" t="s">
        <v>1398</v>
      </c>
      <c r="I193" t="s">
        <v>6806</v>
      </c>
      <c r="J193" s="11" t="str">
        <f t="shared" si="16"/>
        <v>IC.SA.021602</v>
      </c>
      <c r="K193" s="2" t="s">
        <v>1192</v>
      </c>
      <c r="L193" t="str">
        <f t="shared" si="10"/>
        <v>Contact Lenses</v>
      </c>
      <c r="M193" s="12" t="str">
        <f t="shared" si="17"/>
        <v>PI.IC.SA.021602.01</v>
      </c>
      <c r="N193" s="12"/>
      <c r="O193" s="12" t="str">
        <f t="shared" si="18"/>
        <v>PH.IC.SA.021602.01</v>
      </c>
      <c r="Q193" s="12" t="str">
        <f t="shared" si="19"/>
        <v>CL.IC.SA.021602.01</v>
      </c>
    </row>
    <row r="194" spans="1:25" ht="15">
      <c r="A194" t="s">
        <v>5968</v>
      </c>
      <c r="C194" s="2" t="s">
        <v>923</v>
      </c>
      <c r="E194" s="2" t="s">
        <v>5740</v>
      </c>
      <c r="F194" t="s">
        <v>9461</v>
      </c>
      <c r="G194" t="s">
        <v>9462</v>
      </c>
      <c r="H194" s="22" t="s">
        <v>1400</v>
      </c>
      <c r="I194" t="s">
        <v>9463</v>
      </c>
      <c r="J194" s="11" t="str">
        <f t="shared" si="16"/>
        <v>IC.SA.021603</v>
      </c>
      <c r="K194" s="2" t="s">
        <v>1192</v>
      </c>
      <c r="L194" t="str">
        <f t="shared" si="10"/>
        <v>Hearing Aide, Right</v>
      </c>
      <c r="M194" s="12" t="str">
        <f t="shared" si="17"/>
        <v>PI.IC.SA.021603.01</v>
      </c>
      <c r="N194" s="12"/>
      <c r="O194" s="12" t="str">
        <f t="shared" si="18"/>
        <v>PH.IC.SA.021603.01</v>
      </c>
      <c r="Q194" s="12" t="str">
        <f t="shared" si="19"/>
        <v>CL.IC.SA.021603.01</v>
      </c>
    </row>
    <row r="195" spans="1:25" ht="15">
      <c r="A195" t="s">
        <v>5968</v>
      </c>
      <c r="C195" s="2" t="s">
        <v>923</v>
      </c>
      <c r="E195" s="2" t="s">
        <v>5740</v>
      </c>
      <c r="F195" t="s">
        <v>9461</v>
      </c>
      <c r="G195" t="s">
        <v>9464</v>
      </c>
      <c r="H195" s="22" t="s">
        <v>1402</v>
      </c>
      <c r="I195" t="s">
        <v>9465</v>
      </c>
      <c r="J195" s="11" t="str">
        <f t="shared" si="16"/>
        <v>IC.SA.021604</v>
      </c>
      <c r="K195" s="2" t="s">
        <v>1192</v>
      </c>
      <c r="L195" t="str">
        <f t="shared" si="10"/>
        <v>Hearing Aide, Left</v>
      </c>
      <c r="M195" s="12" t="str">
        <f t="shared" si="17"/>
        <v>PI.IC.SA.021604.01</v>
      </c>
      <c r="N195" s="12"/>
      <c r="O195" s="12" t="str">
        <f t="shared" si="18"/>
        <v>PH.IC.SA.021604.01</v>
      </c>
      <c r="Q195" s="12" t="str">
        <f t="shared" si="19"/>
        <v>CL.IC.SA.021604.01</v>
      </c>
    </row>
    <row r="196" spans="1:25" ht="15">
      <c r="A196" t="s">
        <v>5968</v>
      </c>
      <c r="C196" s="2" t="s">
        <v>923</v>
      </c>
      <c r="E196" s="2" t="s">
        <v>5740</v>
      </c>
      <c r="F196" t="s">
        <v>9461</v>
      </c>
      <c r="G196" t="s">
        <v>9466</v>
      </c>
      <c r="H196" s="22" t="s">
        <v>1404</v>
      </c>
      <c r="I196" t="s">
        <v>9467</v>
      </c>
      <c r="J196" s="11" t="str">
        <f t="shared" si="16"/>
        <v>IC.SA.021605</v>
      </c>
      <c r="K196" s="2" t="s">
        <v>1192</v>
      </c>
      <c r="L196" t="str">
        <f t="shared" ref="L196:L261" si="25">G196</f>
        <v>Hearing Aide, Both</v>
      </c>
      <c r="M196" s="12" t="str">
        <f t="shared" si="17"/>
        <v>PI.IC.SA.021605.01</v>
      </c>
      <c r="N196" s="12"/>
      <c r="O196" s="12" t="str">
        <f t="shared" si="18"/>
        <v>PH.IC.SA.021605.01</v>
      </c>
      <c r="Q196" s="12" t="str">
        <f t="shared" si="19"/>
        <v>CL.IC.SA.021605.01</v>
      </c>
    </row>
    <row r="197" spans="1:25" ht="15">
      <c r="A197" t="s">
        <v>5968</v>
      </c>
      <c r="C197" s="2" t="s">
        <v>923</v>
      </c>
      <c r="D197" t="s">
        <v>9468</v>
      </c>
      <c r="E197" s="2" t="s">
        <v>1138</v>
      </c>
      <c r="F197" t="s">
        <v>9469</v>
      </c>
      <c r="G197" t="s">
        <v>9470</v>
      </c>
      <c r="H197" s="22" t="s">
        <v>1396</v>
      </c>
      <c r="I197" t="s">
        <v>9471</v>
      </c>
      <c r="J197" s="11" t="str">
        <f t="shared" si="16"/>
        <v>IC.SA.021701</v>
      </c>
      <c r="K197" s="2" t="s">
        <v>1192</v>
      </c>
      <c r="L197" t="str">
        <f t="shared" si="25"/>
        <v>SR up x1</v>
      </c>
      <c r="M197" s="12" t="str">
        <f t="shared" si="17"/>
        <v>PI.IC.SA.021701.01</v>
      </c>
      <c r="N197" s="12"/>
      <c r="O197" s="12" t="str">
        <f t="shared" si="18"/>
        <v>PH.IC.SA.021701.01</v>
      </c>
      <c r="Q197" s="12" t="str">
        <f t="shared" si="19"/>
        <v>CL.IC.SA.021701.01</v>
      </c>
    </row>
    <row r="198" spans="1:25" ht="15">
      <c r="A198" t="s">
        <v>5968</v>
      </c>
      <c r="C198" s="2" t="s">
        <v>923</v>
      </c>
      <c r="E198" s="2" t="s">
        <v>1138</v>
      </c>
      <c r="F198" t="s">
        <v>9469</v>
      </c>
      <c r="G198" t="s">
        <v>9472</v>
      </c>
      <c r="H198" s="22" t="s">
        <v>1398</v>
      </c>
      <c r="I198" t="s">
        <v>9473</v>
      </c>
      <c r="J198" s="11" t="str">
        <f t="shared" si="16"/>
        <v>IC.SA.021702</v>
      </c>
      <c r="K198" s="2" t="s">
        <v>1192</v>
      </c>
      <c r="L198" t="str">
        <f t="shared" si="25"/>
        <v>SR up x2</v>
      </c>
      <c r="M198" s="12" t="str">
        <f t="shared" si="17"/>
        <v>PI.IC.SA.021702.01</v>
      </c>
      <c r="N198" s="12"/>
      <c r="O198" s="12" t="str">
        <f t="shared" si="18"/>
        <v>PH.IC.SA.021702.01</v>
      </c>
      <c r="Q198" s="12" t="str">
        <f t="shared" si="19"/>
        <v>CL.IC.SA.021702.01</v>
      </c>
    </row>
    <row r="199" spans="1:25" ht="15">
      <c r="A199" t="s">
        <v>5968</v>
      </c>
      <c r="C199" s="2" t="s">
        <v>923</v>
      </c>
      <c r="E199" s="2" t="s">
        <v>1138</v>
      </c>
      <c r="F199" t="s">
        <v>9469</v>
      </c>
      <c r="G199" t="s">
        <v>9474</v>
      </c>
      <c r="H199" s="22" t="s">
        <v>1400</v>
      </c>
      <c r="I199" t="s">
        <v>9475</v>
      </c>
      <c r="J199" s="11" t="str">
        <f t="shared" si="16"/>
        <v>IC.SA.021703</v>
      </c>
      <c r="K199" s="2" t="s">
        <v>1192</v>
      </c>
      <c r="L199" t="str">
        <f t="shared" si="25"/>
        <v>SR up x3</v>
      </c>
      <c r="M199" s="12" t="str">
        <f t="shared" si="17"/>
        <v>PI.IC.SA.021703.01</v>
      </c>
      <c r="N199" s="12"/>
      <c r="O199" s="12" t="str">
        <f t="shared" si="18"/>
        <v>PH.IC.SA.021703.01</v>
      </c>
      <c r="Q199" s="12" t="str">
        <f t="shared" si="19"/>
        <v>CL.IC.SA.021703.01</v>
      </c>
    </row>
    <row r="200" spans="1:25" ht="15">
      <c r="A200" t="s">
        <v>5968</v>
      </c>
      <c r="C200" s="2" t="s">
        <v>923</v>
      </c>
      <c r="E200" s="2" t="s">
        <v>1138</v>
      </c>
      <c r="F200" t="s">
        <v>9469</v>
      </c>
      <c r="G200" t="s">
        <v>9476</v>
      </c>
      <c r="H200" s="22" t="s">
        <v>1402</v>
      </c>
      <c r="I200" t="s">
        <v>9477</v>
      </c>
      <c r="J200" s="11" t="str">
        <f t="shared" si="16"/>
        <v>IC.SA.021704</v>
      </c>
      <c r="K200" s="2" t="s">
        <v>1192</v>
      </c>
      <c r="L200" t="str">
        <f t="shared" si="25"/>
        <v>SR up x4</v>
      </c>
      <c r="M200" s="12" t="str">
        <f t="shared" si="17"/>
        <v>PI.IC.SA.021704.01</v>
      </c>
      <c r="N200" s="12"/>
      <c r="O200" s="12" t="str">
        <f t="shared" si="18"/>
        <v>PH.IC.SA.021704.01</v>
      </c>
      <c r="Q200" s="12" t="str">
        <f t="shared" si="19"/>
        <v>CL.IC.SA.021704.01</v>
      </c>
    </row>
    <row r="201" spans="1:25" ht="15">
      <c r="A201" t="s">
        <v>5968</v>
      </c>
      <c r="C201" s="2" t="s">
        <v>923</v>
      </c>
      <c r="E201" s="2" t="s">
        <v>1138</v>
      </c>
      <c r="F201" t="s">
        <v>9469</v>
      </c>
      <c r="G201" t="s">
        <v>1187</v>
      </c>
      <c r="H201" s="22" t="s">
        <v>1404</v>
      </c>
      <c r="I201" t="s">
        <v>1188</v>
      </c>
      <c r="J201" s="11" t="str">
        <f t="shared" si="16"/>
        <v>IC.SA.021705</v>
      </c>
      <c r="K201" s="2" t="s">
        <v>1192</v>
      </c>
      <c r="L201" t="str">
        <f t="shared" si="25"/>
        <v>Not Applicable</v>
      </c>
      <c r="M201" s="12" t="str">
        <f t="shared" si="17"/>
        <v>PI.IC.SA.021705.01</v>
      </c>
      <c r="N201" s="12"/>
      <c r="O201" s="12" t="str">
        <f t="shared" si="18"/>
        <v>PH.IC.SA.021705.01</v>
      </c>
      <c r="Q201" s="12" t="str">
        <f t="shared" si="19"/>
        <v>CL.IC.SA.021705.01</v>
      </c>
    </row>
    <row r="202" spans="1:25" ht="15">
      <c r="A202" t="s">
        <v>5968</v>
      </c>
      <c r="C202" s="2" t="s">
        <v>923</v>
      </c>
      <c r="D202" t="s">
        <v>9478</v>
      </c>
      <c r="E202" s="2" t="s">
        <v>965</v>
      </c>
      <c r="F202" t="s">
        <v>9303</v>
      </c>
      <c r="G202" t="s">
        <v>9482</v>
      </c>
      <c r="H202" s="22" t="s">
        <v>1396</v>
      </c>
      <c r="I202" t="s">
        <v>9302</v>
      </c>
      <c r="J202" s="11" t="str">
        <f t="shared" si="16"/>
        <v>IC.SA.021801</v>
      </c>
      <c r="K202" s="2" t="s">
        <v>1192</v>
      </c>
      <c r="L202" t="str">
        <f t="shared" si="25"/>
        <v>Vent settings as ordered</v>
      </c>
      <c r="M202" s="12" t="str">
        <f t="shared" si="17"/>
        <v>PI.IC.SA.021801.01</v>
      </c>
      <c r="N202" s="12"/>
      <c r="O202" s="12" t="str">
        <f t="shared" si="18"/>
        <v>PH.IC.SA.021801.01</v>
      </c>
      <c r="Q202" s="12" t="str">
        <f t="shared" si="19"/>
        <v>CL.IC.SA.021801.01</v>
      </c>
    </row>
    <row r="203" spans="1:25" ht="15">
      <c r="A203" t="s">
        <v>5968</v>
      </c>
      <c r="C203" s="2" t="s">
        <v>923</v>
      </c>
      <c r="E203" s="2" t="s">
        <v>965</v>
      </c>
      <c r="F203" t="s">
        <v>9303</v>
      </c>
      <c r="G203" t="s">
        <v>9129</v>
      </c>
      <c r="H203" s="22" t="s">
        <v>1398</v>
      </c>
      <c r="I203" t="s">
        <v>8710</v>
      </c>
      <c r="J203" s="11" t="str">
        <f t="shared" si="16"/>
        <v>IC.SA.021802</v>
      </c>
      <c r="K203" s="2" t="s">
        <v>1192</v>
      </c>
      <c r="L203" t="str">
        <f t="shared" si="25"/>
        <v>Vent setting not as ordered, RT notified</v>
      </c>
      <c r="M203" s="12" t="str">
        <f t="shared" si="17"/>
        <v>PI.IC.SA.021802.01</v>
      </c>
      <c r="N203" s="12"/>
      <c r="O203" s="12" t="str">
        <f t="shared" si="18"/>
        <v>PH.IC.SA.021802.01</v>
      </c>
      <c r="Q203" s="12" t="str">
        <f t="shared" si="19"/>
        <v>CL.IC.SA.021802.01</v>
      </c>
    </row>
    <row r="204" spans="1:25" ht="15">
      <c r="A204" t="s">
        <v>5968</v>
      </c>
      <c r="C204" s="2" t="s">
        <v>918</v>
      </c>
      <c r="D204" t="s">
        <v>11649</v>
      </c>
      <c r="E204" s="2" t="s">
        <v>11650</v>
      </c>
      <c r="F204" t="s">
        <v>11623</v>
      </c>
      <c r="G204" t="s">
        <v>11624</v>
      </c>
      <c r="H204" s="22" t="s">
        <v>1396</v>
      </c>
      <c r="J204" s="11" t="str">
        <f t="shared" ref="J204:J205" si="26">CONCATENATE("IC.SA.",C204,E204,H204)</f>
        <v>IC.SA.021901</v>
      </c>
      <c r="K204" s="2" t="s">
        <v>919</v>
      </c>
      <c r="L204" t="str">
        <f t="shared" ref="L204:L205" si="27">G204</f>
        <v>Low</v>
      </c>
      <c r="M204" s="12" t="str">
        <f t="shared" ref="M204:M205" si="28">CONCATENATE("PI.",J204,".",K204)</f>
        <v>PI.IC.SA.021901.01</v>
      </c>
      <c r="N204" s="12"/>
      <c r="O204" s="12" t="str">
        <f t="shared" ref="O204:O205" si="29">CONCATENATE("PH.",J204,".",K204)</f>
        <v>PH.IC.SA.021901.01</v>
      </c>
      <c r="Q204" s="12" t="str">
        <f t="shared" ref="Q204:Q205" si="30">CONCATENATE("CL.",J204,".",K204)</f>
        <v>CL.IC.SA.021901.01</v>
      </c>
      <c r="X204" t="s">
        <v>11627</v>
      </c>
      <c r="Y204">
        <v>1064</v>
      </c>
    </row>
    <row r="205" spans="1:25" ht="15">
      <c r="A205" t="s">
        <v>5968</v>
      </c>
      <c r="C205" s="2" t="s">
        <v>918</v>
      </c>
      <c r="E205" s="2" t="s">
        <v>11650</v>
      </c>
      <c r="F205" t="s">
        <v>11623</v>
      </c>
      <c r="G205" t="s">
        <v>11625</v>
      </c>
      <c r="H205" s="22" t="s">
        <v>1398</v>
      </c>
      <c r="J205" s="11" t="str">
        <f t="shared" si="26"/>
        <v>IC.SA.021902</v>
      </c>
      <c r="K205" s="2" t="s">
        <v>919</v>
      </c>
      <c r="L205" t="str">
        <f t="shared" si="27"/>
        <v>Not Low</v>
      </c>
      <c r="M205" s="12" t="str">
        <f t="shared" si="28"/>
        <v>PI.IC.SA.021902.01</v>
      </c>
      <c r="N205" s="12"/>
      <c r="O205" s="12" t="str">
        <f t="shared" si="29"/>
        <v>PH.IC.SA.021902.01</v>
      </c>
      <c r="Q205" s="12" t="str">
        <f t="shared" si="30"/>
        <v>CL.IC.SA.021902.01</v>
      </c>
      <c r="X205" t="s">
        <v>11560</v>
      </c>
      <c r="Y205">
        <v>1064</v>
      </c>
    </row>
    <row r="206" spans="1:25" ht="15">
      <c r="A206" t="s">
        <v>5968</v>
      </c>
      <c r="B206" t="s">
        <v>9130</v>
      </c>
      <c r="C206" s="2" t="s">
        <v>9131</v>
      </c>
      <c r="D206" t="s">
        <v>9304</v>
      </c>
      <c r="E206" s="2" t="s">
        <v>9305</v>
      </c>
      <c r="F206" t="s">
        <v>9487</v>
      </c>
      <c r="G206" t="s">
        <v>9488</v>
      </c>
      <c r="H206" s="22" t="s">
        <v>1396</v>
      </c>
      <c r="I206" t="s">
        <v>9489</v>
      </c>
      <c r="J206" s="11" t="str">
        <f t="shared" si="16"/>
        <v>IC.SA.030101</v>
      </c>
      <c r="K206" s="2" t="s">
        <v>9651</v>
      </c>
      <c r="L206" t="str">
        <f t="shared" si="25"/>
        <v>Discontinuation attempted, yes</v>
      </c>
      <c r="M206" s="12" t="str">
        <f t="shared" si="17"/>
        <v>PI.IC.SA.030101.02</v>
      </c>
      <c r="N206" s="12"/>
      <c r="O206" s="12" t="str">
        <f t="shared" si="18"/>
        <v>PH.IC.SA.030101.02</v>
      </c>
      <c r="Q206" s="12" t="str">
        <f t="shared" si="19"/>
        <v>CL.IC.SA.030101.02</v>
      </c>
      <c r="R206" t="s">
        <v>9652</v>
      </c>
      <c r="S206">
        <v>473</v>
      </c>
    </row>
    <row r="207" spans="1:25" ht="15">
      <c r="A207" t="s">
        <v>5968</v>
      </c>
      <c r="C207" s="2" t="s">
        <v>9640</v>
      </c>
      <c r="E207" s="2" t="s">
        <v>11324</v>
      </c>
      <c r="F207" t="s">
        <v>9487</v>
      </c>
      <c r="G207" t="s">
        <v>9810</v>
      </c>
      <c r="H207" s="22" t="s">
        <v>1398</v>
      </c>
      <c r="I207" t="s">
        <v>9811</v>
      </c>
      <c r="J207" s="11" t="str">
        <f t="shared" si="16"/>
        <v>IC.SA.030102</v>
      </c>
      <c r="K207" s="2" t="s">
        <v>923</v>
      </c>
      <c r="L207" t="str">
        <f t="shared" si="25"/>
        <v>Discontinuation attempted, not ready</v>
      </c>
      <c r="M207" s="12" t="str">
        <f t="shared" si="17"/>
        <v>PI.IC.SA.030102.02</v>
      </c>
      <c r="N207" s="12"/>
      <c r="O207" s="12" t="str">
        <f t="shared" si="18"/>
        <v>PH.IC.SA.030102.02</v>
      </c>
      <c r="Q207" s="12" t="str">
        <f t="shared" si="19"/>
        <v>CL.IC.SA.030102.02</v>
      </c>
      <c r="R207" t="s">
        <v>9812</v>
      </c>
      <c r="S207">
        <v>475</v>
      </c>
    </row>
    <row r="208" spans="1:25" ht="15">
      <c r="A208" t="s">
        <v>5968</v>
      </c>
      <c r="C208" s="2" t="s">
        <v>9131</v>
      </c>
      <c r="E208" s="2" t="s">
        <v>9813</v>
      </c>
      <c r="F208" t="s">
        <v>9487</v>
      </c>
      <c r="G208" t="s">
        <v>9814</v>
      </c>
      <c r="H208" s="22" t="s">
        <v>1202</v>
      </c>
      <c r="I208" t="s">
        <v>9815</v>
      </c>
      <c r="J208" s="11" t="str">
        <f t="shared" si="16"/>
        <v>IC.SA.030103</v>
      </c>
      <c r="K208" s="2" t="s">
        <v>1192</v>
      </c>
      <c r="L208" t="str">
        <f t="shared" si="25"/>
        <v>Discontinuation attempted, no</v>
      </c>
      <c r="M208" s="12" t="str">
        <f t="shared" si="17"/>
        <v>PI.IC.SA.030103.01</v>
      </c>
      <c r="N208" s="12"/>
      <c r="O208" s="12" t="str">
        <f t="shared" si="18"/>
        <v>PH.IC.SA.030103.01</v>
      </c>
      <c r="Q208" s="12" t="str">
        <f t="shared" si="19"/>
        <v>CL.IC.SA.030103.01</v>
      </c>
      <c r="R208" t="s">
        <v>1141</v>
      </c>
      <c r="S208">
        <v>474</v>
      </c>
    </row>
    <row r="209" spans="1:17" ht="15">
      <c r="A209" t="s">
        <v>5968</v>
      </c>
      <c r="C209" s="2" t="s">
        <v>1202</v>
      </c>
      <c r="D209" t="s">
        <v>9816</v>
      </c>
      <c r="E209" s="2" t="s">
        <v>923</v>
      </c>
      <c r="F209" t="s">
        <v>9817</v>
      </c>
      <c r="G209" t="s">
        <v>9818</v>
      </c>
      <c r="H209" s="22" t="s">
        <v>1396</v>
      </c>
      <c r="I209" t="s">
        <v>9663</v>
      </c>
      <c r="J209" s="11" t="str">
        <f t="shared" si="16"/>
        <v>IC.SA.030201</v>
      </c>
      <c r="K209" s="2" t="s">
        <v>9509</v>
      </c>
      <c r="L209" t="str">
        <f t="shared" si="25"/>
        <v>Food/fluids offered</v>
      </c>
      <c r="M209" s="12" t="str">
        <f t="shared" si="17"/>
        <v>PI.IC.SA.030201.01</v>
      </c>
      <c r="N209" s="12"/>
      <c r="O209" s="12" t="str">
        <f t="shared" si="18"/>
        <v>PH.IC.SA.030201.01</v>
      </c>
      <c r="Q209" s="12" t="str">
        <f t="shared" si="19"/>
        <v>CL.IC.SA.030201.01</v>
      </c>
    </row>
    <row r="210" spans="1:17" ht="15">
      <c r="A210" t="s">
        <v>5968</v>
      </c>
      <c r="C210" s="2" t="s">
        <v>1202</v>
      </c>
      <c r="E210" s="2" t="s">
        <v>923</v>
      </c>
      <c r="F210" t="s">
        <v>9817</v>
      </c>
      <c r="G210" t="s">
        <v>9671</v>
      </c>
      <c r="H210" s="22" t="s">
        <v>1398</v>
      </c>
      <c r="I210" t="s">
        <v>9563</v>
      </c>
      <c r="J210" s="11" t="str">
        <f t="shared" ref="J210:J275" si="31">CONCATENATE("IC.SA.",C210,E210,H210)</f>
        <v>IC.SA.030202</v>
      </c>
      <c r="K210" s="2" t="s">
        <v>1192</v>
      </c>
      <c r="L210" t="str">
        <f t="shared" si="25"/>
        <v>NPO has IV infusion</v>
      </c>
      <c r="M210" s="12" t="str">
        <f t="shared" ref="M210:M275" si="32">CONCATENATE("PI.",J210,".",K210)</f>
        <v>PI.IC.SA.030202.01</v>
      </c>
      <c r="N210" s="12"/>
      <c r="O210" s="12" t="str">
        <f t="shared" ref="O210:O275" si="33">CONCATENATE("PH.",J210,".",K210)</f>
        <v>PH.IC.SA.030202.01</v>
      </c>
      <c r="Q210" s="12" t="str">
        <f t="shared" ref="Q210:Q275" si="34">CONCATENATE("CL.",J210,".",K210)</f>
        <v>CL.IC.SA.030202.01</v>
      </c>
    </row>
    <row r="211" spans="1:17" ht="15">
      <c r="A211" t="s">
        <v>5968</v>
      </c>
      <c r="C211" s="2" t="s">
        <v>1202</v>
      </c>
      <c r="E211" s="2" t="s">
        <v>923</v>
      </c>
      <c r="F211" t="s">
        <v>9817</v>
      </c>
      <c r="G211" t="s">
        <v>9564</v>
      </c>
      <c r="H211" s="22" t="s">
        <v>1400</v>
      </c>
      <c r="I211" t="s">
        <v>9565</v>
      </c>
      <c r="J211" s="11" t="str">
        <f t="shared" si="31"/>
        <v>IC.SA.030203</v>
      </c>
      <c r="K211" s="2" t="s">
        <v>1192</v>
      </c>
      <c r="L211" t="str">
        <f t="shared" si="25"/>
        <v>NPO has Enteral infusion</v>
      </c>
      <c r="M211" s="12" t="str">
        <f t="shared" si="32"/>
        <v>PI.IC.SA.030203.01</v>
      </c>
      <c r="N211" s="12"/>
      <c r="O211" s="12" t="str">
        <f t="shared" si="33"/>
        <v>PH.IC.SA.030203.01</v>
      </c>
      <c r="Q211" s="12" t="str">
        <f t="shared" si="34"/>
        <v>CL.IC.SA.030203.01</v>
      </c>
    </row>
    <row r="212" spans="1:17" ht="15">
      <c r="A212" t="s">
        <v>5968</v>
      </c>
      <c r="C212" s="2" t="s">
        <v>1202</v>
      </c>
      <c r="D212" t="s">
        <v>9566</v>
      </c>
      <c r="E212" s="2" t="s">
        <v>1202</v>
      </c>
      <c r="F212" t="s">
        <v>9567</v>
      </c>
      <c r="G212" t="s">
        <v>1762</v>
      </c>
      <c r="H212" s="22" t="s">
        <v>1396</v>
      </c>
      <c r="I212" t="s">
        <v>1762</v>
      </c>
      <c r="J212" s="11" t="str">
        <f t="shared" si="31"/>
        <v>IC.SA.030301</v>
      </c>
      <c r="K212" s="2" t="s">
        <v>1192</v>
      </c>
      <c r="L212" t="str">
        <f t="shared" si="25"/>
        <v>Yes</v>
      </c>
      <c r="M212" s="12" t="str">
        <f t="shared" si="32"/>
        <v>PI.IC.SA.030301.01</v>
      </c>
      <c r="N212" s="12"/>
      <c r="O212" s="12" t="str">
        <f t="shared" si="33"/>
        <v>PH.IC.SA.030301.01</v>
      </c>
      <c r="Q212" s="12" t="str">
        <f t="shared" si="34"/>
        <v>CL.IC.SA.030301.01</v>
      </c>
    </row>
    <row r="213" spans="1:17" ht="15">
      <c r="A213" t="s">
        <v>5968</v>
      </c>
      <c r="C213" s="2" t="s">
        <v>1202</v>
      </c>
      <c r="E213" s="2" t="s">
        <v>1202</v>
      </c>
      <c r="F213" t="s">
        <v>9567</v>
      </c>
      <c r="G213" t="s">
        <v>3196</v>
      </c>
      <c r="H213" s="22" t="s">
        <v>1398</v>
      </c>
      <c r="I213" t="s">
        <v>3196</v>
      </c>
      <c r="J213" s="11" t="str">
        <f t="shared" si="31"/>
        <v>IC.SA.030302</v>
      </c>
      <c r="K213" s="2" t="s">
        <v>1192</v>
      </c>
      <c r="L213" t="str">
        <f t="shared" si="25"/>
        <v>No</v>
      </c>
      <c r="M213" s="12" t="str">
        <f t="shared" si="32"/>
        <v>PI.IC.SA.030302.01</v>
      </c>
      <c r="N213" s="12"/>
      <c r="O213" s="12" t="str">
        <f t="shared" si="33"/>
        <v>PH.IC.SA.030302.01</v>
      </c>
      <c r="Q213" s="12" t="str">
        <f t="shared" si="34"/>
        <v>CL.IC.SA.030302.01</v>
      </c>
    </row>
    <row r="214" spans="1:17" ht="15">
      <c r="A214" t="s">
        <v>5968</v>
      </c>
      <c r="C214" s="2" t="s">
        <v>1202</v>
      </c>
      <c r="D214" t="s">
        <v>9568</v>
      </c>
      <c r="E214" s="2" t="s">
        <v>7070</v>
      </c>
      <c r="F214" t="s">
        <v>9569</v>
      </c>
      <c r="G214" t="s">
        <v>9570</v>
      </c>
      <c r="H214" s="22" t="s">
        <v>1396</v>
      </c>
      <c r="I214" t="s">
        <v>6662</v>
      </c>
      <c r="J214" s="11" t="str">
        <f t="shared" si="31"/>
        <v>IC.SA.030401</v>
      </c>
      <c r="K214" s="2" t="s">
        <v>1192</v>
      </c>
      <c r="L214" t="str">
        <f t="shared" si="25"/>
        <v xml:space="preserve">      Patient</v>
      </c>
      <c r="M214" s="12" t="str">
        <f t="shared" si="32"/>
        <v>PI.IC.SA.030401.01</v>
      </c>
      <c r="N214" s="12"/>
      <c r="O214" s="12" t="str">
        <f t="shared" si="33"/>
        <v>PH.IC.SA.030401.01</v>
      </c>
      <c r="Q214" s="12" t="str">
        <f t="shared" si="34"/>
        <v>CL.IC.SA.030401.01</v>
      </c>
    </row>
    <row r="215" spans="1:17" ht="15">
      <c r="A215" t="s">
        <v>5968</v>
      </c>
      <c r="C215" s="2" t="s">
        <v>1202</v>
      </c>
      <c r="E215" s="2" t="s">
        <v>7070</v>
      </c>
      <c r="F215" t="s">
        <v>9569</v>
      </c>
      <c r="G215" t="s">
        <v>9571</v>
      </c>
      <c r="H215" s="22" t="s">
        <v>1398</v>
      </c>
      <c r="I215" t="s">
        <v>6545</v>
      </c>
      <c r="J215" s="11" t="str">
        <f t="shared" si="31"/>
        <v>IC.SA.030402</v>
      </c>
      <c r="K215" s="2" t="s">
        <v>1192</v>
      </c>
      <c r="L215" t="str">
        <f t="shared" si="25"/>
        <v xml:space="preserve">      Family</v>
      </c>
      <c r="M215" s="12" t="str">
        <f t="shared" si="32"/>
        <v>PI.IC.SA.030402.01</v>
      </c>
      <c r="N215" s="12"/>
      <c r="O215" s="12" t="str">
        <f t="shared" si="33"/>
        <v>PH.IC.SA.030402.01</v>
      </c>
      <c r="Q215" s="12" t="str">
        <f t="shared" si="34"/>
        <v>CL.IC.SA.030402.01</v>
      </c>
    </row>
    <row r="216" spans="1:17" ht="15">
      <c r="A216" t="s">
        <v>5968</v>
      </c>
      <c r="C216" s="2" t="s">
        <v>1202</v>
      </c>
      <c r="E216" s="2" t="s">
        <v>7070</v>
      </c>
      <c r="F216" t="s">
        <v>9569</v>
      </c>
      <c r="G216" t="s">
        <v>9572</v>
      </c>
      <c r="H216" s="22" t="s">
        <v>1400</v>
      </c>
      <c r="I216" t="s">
        <v>9719</v>
      </c>
      <c r="J216" s="11" t="str">
        <f t="shared" si="31"/>
        <v>IC.SA.030403</v>
      </c>
      <c r="K216" s="2" t="s">
        <v>1192</v>
      </c>
      <c r="L216" t="str">
        <f t="shared" si="25"/>
        <v xml:space="preserve">      Significant other</v>
      </c>
      <c r="M216" s="12" t="str">
        <f t="shared" si="32"/>
        <v>PI.IC.SA.030403.01</v>
      </c>
      <c r="N216" s="12"/>
      <c r="O216" s="12" t="str">
        <f t="shared" si="33"/>
        <v>PH.IC.SA.030403.01</v>
      </c>
      <c r="Q216" s="12" t="str">
        <f t="shared" si="34"/>
        <v>CL.IC.SA.030403.01</v>
      </c>
    </row>
    <row r="217" spans="1:17" ht="15">
      <c r="A217" t="s">
        <v>5968</v>
      </c>
      <c r="C217" s="2" t="s">
        <v>1202</v>
      </c>
      <c r="E217" s="2" t="s">
        <v>7070</v>
      </c>
      <c r="F217" t="s">
        <v>9569</v>
      </c>
      <c r="G217" t="s">
        <v>9393</v>
      </c>
      <c r="H217" s="22" t="s">
        <v>1402</v>
      </c>
      <c r="I217" t="s">
        <v>9394</v>
      </c>
      <c r="J217" s="11" t="str">
        <f t="shared" si="31"/>
        <v>IC.SA.030404</v>
      </c>
      <c r="K217" s="2" t="s">
        <v>1192</v>
      </c>
      <c r="L217" t="str">
        <f t="shared" si="25"/>
        <v xml:space="preserve">      Visitor</v>
      </c>
      <c r="M217" s="12" t="str">
        <f t="shared" si="32"/>
        <v>PI.IC.SA.030404.01</v>
      </c>
      <c r="N217" s="12"/>
      <c r="O217" s="12" t="str">
        <f t="shared" si="33"/>
        <v>PH.IC.SA.030404.01</v>
      </c>
      <c r="Q217" s="12" t="str">
        <f t="shared" si="34"/>
        <v>CL.IC.SA.030404.01</v>
      </c>
    </row>
    <row r="218" spans="1:17" ht="15">
      <c r="A218" t="s">
        <v>5968</v>
      </c>
      <c r="C218" s="2" t="s">
        <v>1202</v>
      </c>
      <c r="D218" t="s">
        <v>9395</v>
      </c>
      <c r="E218" s="2" t="s">
        <v>7071</v>
      </c>
      <c r="F218" t="s">
        <v>9569</v>
      </c>
      <c r="G218" t="s">
        <v>9573</v>
      </c>
      <c r="H218" s="22" t="s">
        <v>1396</v>
      </c>
      <c r="I218" t="s">
        <v>9574</v>
      </c>
      <c r="J218" s="11" t="str">
        <f t="shared" si="31"/>
        <v>IC.SA.030501</v>
      </c>
      <c r="K218" s="2" t="s">
        <v>1192</v>
      </c>
      <c r="L218" t="str">
        <f t="shared" si="25"/>
        <v xml:space="preserve">      Restraint reason</v>
      </c>
      <c r="M218" s="12" t="str">
        <f t="shared" si="32"/>
        <v>PI.IC.SA.030501.01</v>
      </c>
      <c r="N218" s="12"/>
      <c r="O218" s="12" t="str">
        <f t="shared" si="33"/>
        <v>PH.IC.SA.030501.01</v>
      </c>
      <c r="Q218" s="12" t="str">
        <f t="shared" si="34"/>
        <v>CL.IC.SA.030501.01</v>
      </c>
    </row>
    <row r="219" spans="1:17" ht="15">
      <c r="A219" t="s">
        <v>5968</v>
      </c>
      <c r="C219" s="2" t="s">
        <v>1202</v>
      </c>
      <c r="E219" s="2" t="s">
        <v>7071</v>
      </c>
      <c r="F219" t="s">
        <v>9569</v>
      </c>
      <c r="G219" t="s">
        <v>9220</v>
      </c>
      <c r="H219" s="22" t="s">
        <v>1398</v>
      </c>
      <c r="I219" t="s">
        <v>9221</v>
      </c>
      <c r="J219" s="11" t="str">
        <f t="shared" si="31"/>
        <v>IC.SA.030502</v>
      </c>
      <c r="K219" s="2" t="s">
        <v>1192</v>
      </c>
      <c r="L219" t="str">
        <f t="shared" si="25"/>
        <v xml:space="preserve">      Criteria</v>
      </c>
      <c r="M219" s="12" t="str">
        <f t="shared" si="32"/>
        <v>PI.IC.SA.030502.01</v>
      </c>
      <c r="N219" s="12"/>
      <c r="O219" s="12" t="str">
        <f t="shared" si="33"/>
        <v>PH.IC.SA.030502.01</v>
      </c>
      <c r="Q219" s="12" t="str">
        <f t="shared" si="34"/>
        <v>CL.IC.SA.030502.01</v>
      </c>
    </row>
    <row r="220" spans="1:17" ht="15">
      <c r="A220" t="s">
        <v>5968</v>
      </c>
      <c r="C220" s="2" t="s">
        <v>1202</v>
      </c>
      <c r="D220" t="s">
        <v>9396</v>
      </c>
      <c r="E220" s="2" t="s">
        <v>6888</v>
      </c>
      <c r="F220" t="s">
        <v>9397</v>
      </c>
      <c r="G220" t="s">
        <v>9398</v>
      </c>
      <c r="H220" s="22" t="s">
        <v>1396</v>
      </c>
      <c r="I220" t="s">
        <v>9663</v>
      </c>
      <c r="J220" s="11" t="str">
        <f t="shared" si="31"/>
        <v>IC.SA.030601</v>
      </c>
      <c r="K220" s="2" t="s">
        <v>1192</v>
      </c>
      <c r="L220" t="str">
        <f t="shared" si="25"/>
        <v>Offered/refused</v>
      </c>
      <c r="M220" s="12" t="str">
        <f t="shared" si="32"/>
        <v>PI.IC.SA.030601.01</v>
      </c>
      <c r="N220" s="12"/>
      <c r="O220" s="12" t="str">
        <f t="shared" si="33"/>
        <v>PH.IC.SA.030601.01</v>
      </c>
      <c r="Q220" s="12" t="str">
        <f t="shared" si="34"/>
        <v>CL.IC.SA.030601.01</v>
      </c>
    </row>
    <row r="221" spans="1:17" ht="15">
      <c r="A221" t="s">
        <v>5968</v>
      </c>
      <c r="C221" s="2" t="s">
        <v>1202</v>
      </c>
      <c r="E221" s="2" t="s">
        <v>6888</v>
      </c>
      <c r="F221" t="s">
        <v>9397</v>
      </c>
      <c r="G221" t="s">
        <v>9399</v>
      </c>
      <c r="H221" s="22" t="s">
        <v>1398</v>
      </c>
      <c r="I221" t="s">
        <v>9399</v>
      </c>
      <c r="J221" s="11" t="str">
        <f t="shared" si="31"/>
        <v>IC.SA.030602</v>
      </c>
      <c r="K221" s="2" t="s">
        <v>1192</v>
      </c>
      <c r="L221" t="str">
        <f t="shared" si="25"/>
        <v>Voided</v>
      </c>
      <c r="M221" s="12" t="str">
        <f t="shared" si="32"/>
        <v>PI.IC.SA.030602.01</v>
      </c>
      <c r="N221" s="12"/>
      <c r="O221" s="12" t="str">
        <f t="shared" si="33"/>
        <v>PH.IC.SA.030602.01</v>
      </c>
      <c r="Q221" s="12" t="str">
        <f t="shared" si="34"/>
        <v>CL.IC.SA.030602.01</v>
      </c>
    </row>
    <row r="222" spans="1:17" ht="15">
      <c r="A222" t="s">
        <v>5968</v>
      </c>
      <c r="C222" s="2" t="s">
        <v>1202</v>
      </c>
      <c r="E222" s="2" t="s">
        <v>6888</v>
      </c>
      <c r="F222" t="s">
        <v>9397</v>
      </c>
      <c r="G222" t="s">
        <v>9400</v>
      </c>
      <c r="H222" s="22" t="s">
        <v>1400</v>
      </c>
      <c r="I222" t="s">
        <v>9401</v>
      </c>
      <c r="J222" s="11" t="str">
        <f t="shared" si="31"/>
        <v>IC.SA.030603</v>
      </c>
      <c r="K222" s="2" t="s">
        <v>1192</v>
      </c>
      <c r="L222" t="str">
        <f t="shared" si="25"/>
        <v>Bowel movement</v>
      </c>
      <c r="M222" s="12" t="str">
        <f t="shared" si="32"/>
        <v>PI.IC.SA.030603.01</v>
      </c>
      <c r="N222" s="12"/>
      <c r="O222" s="12" t="str">
        <f t="shared" si="33"/>
        <v>PH.IC.SA.030603.01</v>
      </c>
      <c r="Q222" s="12" t="str">
        <f t="shared" si="34"/>
        <v>CL.IC.SA.030603.01</v>
      </c>
    </row>
    <row r="223" spans="1:17" ht="15">
      <c r="A223" t="s">
        <v>5968</v>
      </c>
      <c r="C223" s="2" t="s">
        <v>1202</v>
      </c>
      <c r="E223" s="2" t="s">
        <v>6888</v>
      </c>
      <c r="F223" t="s">
        <v>9397</v>
      </c>
      <c r="G223" t="s">
        <v>3774</v>
      </c>
      <c r="H223" s="22" t="s">
        <v>1402</v>
      </c>
      <c r="I223" t="s">
        <v>3774</v>
      </c>
      <c r="J223" s="11" t="str">
        <f t="shared" si="31"/>
        <v>IC.SA.030604</v>
      </c>
      <c r="K223" s="2" t="s">
        <v>1192</v>
      </c>
      <c r="L223" t="str">
        <f t="shared" si="25"/>
        <v>Foley</v>
      </c>
      <c r="M223" s="12" t="str">
        <f t="shared" si="32"/>
        <v>PI.IC.SA.030604.01</v>
      </c>
      <c r="N223" s="12"/>
      <c r="O223" s="12" t="str">
        <f t="shared" si="33"/>
        <v>PH.IC.SA.030604.01</v>
      </c>
      <c r="Q223" s="12" t="str">
        <f t="shared" si="34"/>
        <v>CL.IC.SA.030604.01</v>
      </c>
    </row>
    <row r="224" spans="1:17" ht="15">
      <c r="A224" t="s">
        <v>5968</v>
      </c>
      <c r="C224" s="2" t="s">
        <v>1202</v>
      </c>
      <c r="E224" s="2" t="s">
        <v>6888</v>
      </c>
      <c r="F224" t="s">
        <v>9397</v>
      </c>
      <c r="G224" t="s">
        <v>3548</v>
      </c>
      <c r="H224" s="22" t="s">
        <v>1404</v>
      </c>
      <c r="I224" t="s">
        <v>9402</v>
      </c>
      <c r="J224" s="11" t="str">
        <f t="shared" si="31"/>
        <v>IC.SA.030605</v>
      </c>
      <c r="K224" s="2" t="s">
        <v>1192</v>
      </c>
      <c r="L224" t="str">
        <f t="shared" si="25"/>
        <v>Incontinent</v>
      </c>
      <c r="M224" s="12" t="str">
        <f t="shared" si="32"/>
        <v>PI.IC.SA.030605.01</v>
      </c>
      <c r="N224" s="12"/>
      <c r="O224" s="12" t="str">
        <f t="shared" si="33"/>
        <v>PH.IC.SA.030605.01</v>
      </c>
      <c r="Q224" s="12" t="str">
        <f t="shared" si="34"/>
        <v>CL.IC.SA.030605.01</v>
      </c>
    </row>
    <row r="225" spans="1:19" ht="15">
      <c r="A225" t="s">
        <v>5968</v>
      </c>
      <c r="C225" s="2" t="s">
        <v>1202</v>
      </c>
      <c r="E225" s="2" t="s">
        <v>6888</v>
      </c>
      <c r="F225" t="s">
        <v>9397</v>
      </c>
      <c r="G225" t="s">
        <v>9579</v>
      </c>
      <c r="H225" s="22" t="s">
        <v>6888</v>
      </c>
      <c r="I225" t="s">
        <v>9580</v>
      </c>
      <c r="J225" s="11" t="str">
        <f t="shared" si="31"/>
        <v>IC.SA.030606</v>
      </c>
      <c r="K225" s="2" t="s">
        <v>1192</v>
      </c>
      <c r="L225" t="str">
        <f t="shared" si="25"/>
        <v>Condom catheter</v>
      </c>
      <c r="M225" s="12" t="str">
        <f t="shared" si="32"/>
        <v>PI.IC.SA.030606.01</v>
      </c>
      <c r="N225" s="12"/>
      <c r="O225" s="12" t="str">
        <f t="shared" si="33"/>
        <v>PH.IC.SA.030606.01</v>
      </c>
      <c r="Q225" s="12" t="str">
        <f t="shared" si="34"/>
        <v>CL.IC.SA.030606.01</v>
      </c>
      <c r="R225" t="s">
        <v>1141</v>
      </c>
      <c r="S225">
        <v>533</v>
      </c>
    </row>
    <row r="226" spans="1:19" ht="15">
      <c r="A226" t="s">
        <v>5968</v>
      </c>
      <c r="C226" s="2" t="s">
        <v>1202</v>
      </c>
      <c r="D226" t="s">
        <v>9581</v>
      </c>
      <c r="E226" s="2" t="s">
        <v>7284</v>
      </c>
      <c r="F226" t="s">
        <v>9582</v>
      </c>
      <c r="G226" t="s">
        <v>9583</v>
      </c>
      <c r="H226" s="22" t="s">
        <v>1396</v>
      </c>
      <c r="I226" t="s">
        <v>9877</v>
      </c>
      <c r="J226" s="11" t="str">
        <f t="shared" si="31"/>
        <v>IC.SA.030701</v>
      </c>
      <c r="K226" s="2" t="s">
        <v>1192</v>
      </c>
      <c r="L226" t="str">
        <f t="shared" si="25"/>
        <v>Pulling at tubes</v>
      </c>
      <c r="M226" s="12" t="str">
        <f t="shared" si="32"/>
        <v>PI.IC.SA.030701.01</v>
      </c>
      <c r="N226" s="12"/>
      <c r="O226" s="12" t="str">
        <f t="shared" si="33"/>
        <v>PH.IC.SA.030701.01</v>
      </c>
      <c r="Q226" s="12" t="str">
        <f t="shared" si="34"/>
        <v>CL.IC.SA.030701.01</v>
      </c>
    </row>
    <row r="227" spans="1:19" ht="15">
      <c r="A227" t="s">
        <v>5968</v>
      </c>
      <c r="C227" s="2" t="s">
        <v>1202</v>
      </c>
      <c r="E227" s="2" t="s">
        <v>7284</v>
      </c>
      <c r="F227" t="s">
        <v>9582</v>
      </c>
      <c r="G227" t="s">
        <v>9878</v>
      </c>
      <c r="H227" s="22" t="s">
        <v>1398</v>
      </c>
      <c r="I227" t="s">
        <v>9879</v>
      </c>
      <c r="J227" s="11" t="str">
        <f t="shared" si="31"/>
        <v>IC.SA.030702</v>
      </c>
      <c r="K227" s="2" t="s">
        <v>1192</v>
      </c>
      <c r="L227" t="str">
        <f t="shared" si="25"/>
        <v>Promote medical healing</v>
      </c>
      <c r="M227" s="12" t="str">
        <f t="shared" si="32"/>
        <v>PI.IC.SA.030702.01</v>
      </c>
      <c r="N227" s="12"/>
      <c r="O227" s="12" t="str">
        <f t="shared" si="33"/>
        <v>PH.IC.SA.030702.01</v>
      </c>
      <c r="Q227" s="12" t="str">
        <f t="shared" si="34"/>
        <v>CL.IC.SA.030702.01</v>
      </c>
    </row>
    <row r="228" spans="1:19" ht="15">
      <c r="A228" t="s">
        <v>5968</v>
      </c>
      <c r="C228" s="2" t="s">
        <v>1202</v>
      </c>
      <c r="E228" s="2" t="s">
        <v>7284</v>
      </c>
      <c r="F228" t="s">
        <v>9582</v>
      </c>
      <c r="G228" t="s">
        <v>2774</v>
      </c>
      <c r="H228" s="22" t="s">
        <v>1400</v>
      </c>
      <c r="I228" t="s">
        <v>9880</v>
      </c>
      <c r="J228" s="11" t="str">
        <f t="shared" si="31"/>
        <v>IC.SA.030703</v>
      </c>
      <c r="K228" s="2" t="s">
        <v>1192</v>
      </c>
      <c r="L228" t="str">
        <f t="shared" si="25"/>
        <v>Unable to follow commands</v>
      </c>
      <c r="M228" s="12" t="str">
        <f t="shared" si="32"/>
        <v>PI.IC.SA.030703.01</v>
      </c>
      <c r="N228" s="12"/>
      <c r="O228" s="12" t="str">
        <f t="shared" si="33"/>
        <v>PH.IC.SA.030703.01</v>
      </c>
      <c r="Q228" s="12" t="str">
        <f t="shared" si="34"/>
        <v>CL.IC.SA.030703.01</v>
      </c>
    </row>
    <row r="229" spans="1:19" ht="15">
      <c r="A229" t="s">
        <v>5968</v>
      </c>
      <c r="C229" s="2" t="s">
        <v>1202</v>
      </c>
      <c r="E229" s="2" t="s">
        <v>7284</v>
      </c>
      <c r="F229" t="s">
        <v>9582</v>
      </c>
      <c r="G229" t="s">
        <v>5088</v>
      </c>
      <c r="H229" s="22" t="s">
        <v>1402</v>
      </c>
      <c r="I229" t="s">
        <v>930</v>
      </c>
      <c r="J229" s="11" t="str">
        <f t="shared" si="31"/>
        <v>IC.SA.030704</v>
      </c>
      <c r="K229" s="2" t="s">
        <v>1192</v>
      </c>
      <c r="L229" t="str">
        <f t="shared" si="25"/>
        <v>Other: Specify</v>
      </c>
      <c r="M229" s="12" t="str">
        <f t="shared" si="32"/>
        <v>PI.IC.SA.030704.01</v>
      </c>
      <c r="N229" s="12"/>
      <c r="O229" s="12" t="str">
        <f t="shared" si="33"/>
        <v>PH.IC.SA.030704.01</v>
      </c>
      <c r="Q229" s="12" t="str">
        <f t="shared" si="34"/>
        <v>CL.IC.SA.030704.01</v>
      </c>
    </row>
    <row r="230" spans="1:19" ht="15">
      <c r="A230" t="s">
        <v>5968</v>
      </c>
      <c r="C230" s="2" t="s">
        <v>1202</v>
      </c>
      <c r="D230" t="s">
        <v>9881</v>
      </c>
      <c r="E230" s="2" t="s">
        <v>10093</v>
      </c>
      <c r="F230" t="s">
        <v>9882</v>
      </c>
      <c r="G230" t="s">
        <v>2321</v>
      </c>
      <c r="H230" s="22" t="s">
        <v>1396</v>
      </c>
      <c r="I230">
        <v>3</v>
      </c>
      <c r="J230" s="11" t="str">
        <f t="shared" si="31"/>
        <v>IC.SA.030801</v>
      </c>
      <c r="K230" s="2" t="s">
        <v>1192</v>
      </c>
      <c r="L230" t="str">
        <f t="shared" si="25"/>
        <v>Level 3</v>
      </c>
      <c r="M230" s="12" t="str">
        <f t="shared" si="32"/>
        <v>PI.IC.SA.030801.01</v>
      </c>
      <c r="N230" s="12"/>
      <c r="O230" s="12" t="str">
        <f t="shared" si="33"/>
        <v>PH.IC.SA.030801.01</v>
      </c>
      <c r="Q230" s="12" t="str">
        <f t="shared" si="34"/>
        <v>CL.IC.SA.030801.01</v>
      </c>
    </row>
    <row r="231" spans="1:19" ht="15">
      <c r="A231" t="s">
        <v>5968</v>
      </c>
      <c r="C231" s="2" t="s">
        <v>1202</v>
      </c>
      <c r="E231" s="2" t="s">
        <v>10093</v>
      </c>
      <c r="F231" t="s">
        <v>9882</v>
      </c>
      <c r="G231" t="s">
        <v>2319</v>
      </c>
      <c r="H231" s="22" t="s">
        <v>1398</v>
      </c>
      <c r="I231">
        <v>2</v>
      </c>
      <c r="J231" s="11" t="str">
        <f t="shared" si="31"/>
        <v>IC.SA.030802</v>
      </c>
      <c r="K231" s="2" t="s">
        <v>1192</v>
      </c>
      <c r="L231" t="str">
        <f t="shared" si="25"/>
        <v>Level 2</v>
      </c>
      <c r="M231" s="12" t="str">
        <f t="shared" si="32"/>
        <v>PI.IC.SA.030802.01</v>
      </c>
      <c r="N231" s="12"/>
      <c r="O231" s="12" t="str">
        <f t="shared" si="33"/>
        <v>PH.IC.SA.030802.01</v>
      </c>
      <c r="Q231" s="12" t="str">
        <f t="shared" si="34"/>
        <v>CL.IC.SA.030802.01</v>
      </c>
    </row>
    <row r="232" spans="1:19" ht="15">
      <c r="A232" t="s">
        <v>5968</v>
      </c>
      <c r="C232" s="2" t="s">
        <v>1202</v>
      </c>
      <c r="E232" s="2" t="s">
        <v>10093</v>
      </c>
      <c r="F232" t="s">
        <v>9882</v>
      </c>
      <c r="G232" t="s">
        <v>2317</v>
      </c>
      <c r="H232" s="22" t="s">
        <v>1400</v>
      </c>
      <c r="I232">
        <v>1</v>
      </c>
      <c r="J232" s="11" t="str">
        <f t="shared" si="31"/>
        <v>IC.SA.030803</v>
      </c>
      <c r="K232" s="2" t="s">
        <v>1192</v>
      </c>
      <c r="L232" t="str">
        <f t="shared" si="25"/>
        <v>Level 1</v>
      </c>
      <c r="M232" s="12" t="str">
        <f t="shared" si="32"/>
        <v>PI.IC.SA.030803.01</v>
      </c>
      <c r="N232" s="12"/>
      <c r="O232" s="12" t="str">
        <f t="shared" si="33"/>
        <v>PH.IC.SA.030803.01</v>
      </c>
      <c r="Q232" s="12" t="str">
        <f t="shared" si="34"/>
        <v>CL.IC.SA.030803.01</v>
      </c>
    </row>
    <row r="233" spans="1:19" ht="15">
      <c r="A233" t="s">
        <v>5968</v>
      </c>
      <c r="C233" s="2" t="s">
        <v>1202</v>
      </c>
      <c r="D233" t="s">
        <v>9883</v>
      </c>
      <c r="E233" s="2" t="s">
        <v>10095</v>
      </c>
      <c r="F233" t="s">
        <v>9884</v>
      </c>
      <c r="G233" t="s">
        <v>9885</v>
      </c>
      <c r="H233" s="22" t="s">
        <v>1396</v>
      </c>
      <c r="I233" t="s">
        <v>2394</v>
      </c>
      <c r="J233" s="11" t="str">
        <f t="shared" si="31"/>
        <v>IC.SA.030901</v>
      </c>
      <c r="K233" s="2" t="s">
        <v>1192</v>
      </c>
      <c r="L233" t="str">
        <f t="shared" si="25"/>
        <v>Free text: (specify)</v>
      </c>
      <c r="M233" s="12" t="str">
        <f t="shared" si="32"/>
        <v>PI.IC.SA.030901.01</v>
      </c>
      <c r="N233" s="12"/>
      <c r="O233" s="12" t="str">
        <f t="shared" si="33"/>
        <v>PH.IC.SA.030901.01</v>
      </c>
      <c r="Q233" s="12" t="str">
        <f t="shared" si="34"/>
        <v>CL.IC.SA.030901.01</v>
      </c>
    </row>
    <row r="234" spans="1:19" ht="15">
      <c r="A234" t="s">
        <v>5968</v>
      </c>
      <c r="C234" s="2" t="s">
        <v>1202</v>
      </c>
      <c r="D234" t="s">
        <v>9599</v>
      </c>
      <c r="E234" s="2" t="s">
        <v>10905</v>
      </c>
      <c r="F234" t="s">
        <v>9600</v>
      </c>
      <c r="G234" t="s">
        <v>1136</v>
      </c>
      <c r="H234" s="22" t="s">
        <v>1396</v>
      </c>
      <c r="I234" t="s">
        <v>1136</v>
      </c>
      <c r="J234" s="11" t="str">
        <f t="shared" si="31"/>
        <v>IC.SA.031001</v>
      </c>
      <c r="K234" s="2" t="s">
        <v>1192</v>
      </c>
      <c r="L234" t="str">
        <f t="shared" si="25"/>
        <v>Order</v>
      </c>
      <c r="M234" s="12" t="str">
        <f t="shared" si="32"/>
        <v>PI.IC.SA.031001.01</v>
      </c>
      <c r="N234" s="12"/>
      <c r="O234" s="12" t="str">
        <f t="shared" si="33"/>
        <v>PH.IC.SA.031001.01</v>
      </c>
      <c r="Q234" s="12" t="str">
        <f t="shared" si="34"/>
        <v>CL.IC.SA.031001.01</v>
      </c>
    </row>
    <row r="235" spans="1:19" ht="15">
      <c r="A235" t="s">
        <v>5968</v>
      </c>
      <c r="C235" s="2" t="s">
        <v>1202</v>
      </c>
      <c r="E235" s="2" t="s">
        <v>10905</v>
      </c>
      <c r="F235" t="s">
        <v>9600</v>
      </c>
      <c r="G235" t="s">
        <v>9601</v>
      </c>
      <c r="H235" s="22" t="s">
        <v>1398</v>
      </c>
      <c r="I235" t="s">
        <v>9601</v>
      </c>
      <c r="J235" s="11" t="str">
        <f t="shared" si="31"/>
        <v>IC.SA.031002</v>
      </c>
      <c r="K235" s="2" t="s">
        <v>1192</v>
      </c>
      <c r="L235" t="str">
        <f t="shared" si="25"/>
        <v>Protocol</v>
      </c>
      <c r="M235" s="12" t="str">
        <f t="shared" si="32"/>
        <v>PI.IC.SA.031002.01</v>
      </c>
      <c r="N235" s="12"/>
      <c r="O235" s="12" t="str">
        <f t="shared" si="33"/>
        <v>PH.IC.SA.031002.01</v>
      </c>
      <c r="Q235" s="12" t="str">
        <f t="shared" si="34"/>
        <v>CL.IC.SA.031002.01</v>
      </c>
    </row>
    <row r="236" spans="1:19" ht="15">
      <c r="A236" t="s">
        <v>5968</v>
      </c>
      <c r="C236" s="2" t="s">
        <v>1202</v>
      </c>
      <c r="D236" t="s">
        <v>5293</v>
      </c>
      <c r="E236" s="2" t="s">
        <v>8048</v>
      </c>
      <c r="F236" t="s">
        <v>9748</v>
      </c>
      <c r="G236" t="s">
        <v>9749</v>
      </c>
      <c r="H236" s="22" t="s">
        <v>1396</v>
      </c>
      <c r="I236" t="s">
        <v>9441</v>
      </c>
      <c r="J236" s="11" t="str">
        <f t="shared" si="31"/>
        <v>IC.SA.031101</v>
      </c>
      <c r="K236" s="2" t="s">
        <v>1192</v>
      </c>
      <c r="L236" t="str">
        <f t="shared" si="25"/>
        <v>Pulling at lines tubes</v>
      </c>
      <c r="M236" s="12" t="str">
        <f t="shared" si="32"/>
        <v>PI.IC.SA.031101.01</v>
      </c>
      <c r="N236" s="12"/>
      <c r="O236" s="12" t="str">
        <f t="shared" si="33"/>
        <v>PH.IC.SA.031101.01</v>
      </c>
      <c r="Q236" s="12" t="str">
        <f t="shared" si="34"/>
        <v>CL.IC.SA.031101.01</v>
      </c>
    </row>
    <row r="237" spans="1:19" ht="15">
      <c r="A237" t="s">
        <v>5968</v>
      </c>
      <c r="C237" s="2" t="s">
        <v>1202</v>
      </c>
      <c r="E237" s="2" t="s">
        <v>8048</v>
      </c>
      <c r="F237" t="s">
        <v>9748</v>
      </c>
      <c r="G237" t="s">
        <v>10029</v>
      </c>
      <c r="H237" s="22" t="s">
        <v>1398</v>
      </c>
      <c r="I237" t="s">
        <v>10030</v>
      </c>
      <c r="J237" s="11" t="str">
        <f t="shared" si="31"/>
        <v>IC.SA.031102</v>
      </c>
      <c r="K237" s="2" t="s">
        <v>1192</v>
      </c>
      <c r="L237" t="str">
        <f t="shared" si="25"/>
        <v>Unable to follow instructions</v>
      </c>
      <c r="M237" s="12" t="str">
        <f t="shared" si="32"/>
        <v>PI.IC.SA.031102.01</v>
      </c>
      <c r="N237" s="12"/>
      <c r="O237" s="12" t="str">
        <f t="shared" si="33"/>
        <v>PH.IC.SA.031102.01</v>
      </c>
      <c r="Q237" s="12" t="str">
        <f t="shared" si="34"/>
        <v>CL.IC.SA.031102.01</v>
      </c>
    </row>
    <row r="238" spans="1:19" ht="15">
      <c r="A238" t="s">
        <v>5968</v>
      </c>
      <c r="C238" s="2" t="s">
        <v>1202</v>
      </c>
      <c r="E238" s="2" t="s">
        <v>8048</v>
      </c>
      <c r="F238" t="s">
        <v>9748</v>
      </c>
      <c r="G238" t="s">
        <v>10031</v>
      </c>
      <c r="H238" s="22" t="s">
        <v>1400</v>
      </c>
      <c r="I238" t="s">
        <v>7670</v>
      </c>
      <c r="J238" s="11" t="str">
        <f t="shared" si="31"/>
        <v>IC.SA.031103</v>
      </c>
      <c r="K238" s="2" t="s">
        <v>1192</v>
      </c>
      <c r="L238" t="str">
        <f t="shared" si="25"/>
        <v>Danger to self</v>
      </c>
      <c r="M238" s="12" t="str">
        <f t="shared" si="32"/>
        <v>PI.IC.SA.031103.01</v>
      </c>
      <c r="N238" s="12"/>
      <c r="O238" s="12" t="str">
        <f t="shared" si="33"/>
        <v>PH.IC.SA.031103.01</v>
      </c>
      <c r="Q238" s="12" t="str">
        <f t="shared" si="34"/>
        <v>CL.IC.SA.031103.01</v>
      </c>
    </row>
    <row r="239" spans="1:19" ht="15">
      <c r="A239" t="s">
        <v>5968</v>
      </c>
      <c r="C239" s="2" t="s">
        <v>1202</v>
      </c>
      <c r="E239" s="2" t="s">
        <v>8048</v>
      </c>
      <c r="F239" t="s">
        <v>9748</v>
      </c>
      <c r="G239" t="s">
        <v>9887</v>
      </c>
      <c r="H239" s="22" t="s">
        <v>1402</v>
      </c>
      <c r="I239" t="s">
        <v>9888</v>
      </c>
      <c r="J239" s="11" t="str">
        <f t="shared" si="31"/>
        <v>IC.SA.031104</v>
      </c>
      <c r="K239" s="2" t="s">
        <v>1192</v>
      </c>
      <c r="L239" t="str">
        <f t="shared" si="25"/>
        <v>Danger to others</v>
      </c>
      <c r="M239" s="12" t="str">
        <f t="shared" si="32"/>
        <v>PI.IC.SA.031104.01</v>
      </c>
      <c r="N239" s="12"/>
      <c r="O239" s="12" t="str">
        <f t="shared" si="33"/>
        <v>PH.IC.SA.031104.01</v>
      </c>
      <c r="Q239" s="12" t="str">
        <f t="shared" si="34"/>
        <v>CL.IC.SA.031104.01</v>
      </c>
    </row>
    <row r="240" spans="1:19" ht="15">
      <c r="A240" t="s">
        <v>5968</v>
      </c>
      <c r="C240" s="2" t="s">
        <v>1202</v>
      </c>
      <c r="E240" s="2" t="s">
        <v>8048</v>
      </c>
      <c r="F240" t="s">
        <v>9748</v>
      </c>
      <c r="G240" t="s">
        <v>9889</v>
      </c>
      <c r="H240" s="22" t="s">
        <v>7071</v>
      </c>
      <c r="I240" t="s">
        <v>9890</v>
      </c>
      <c r="J240" s="11" t="str">
        <f t="shared" si="31"/>
        <v>IC.SA.031105</v>
      </c>
      <c r="K240" s="2" t="s">
        <v>1192</v>
      </c>
      <c r="L240" t="str">
        <f t="shared" si="25"/>
        <v>Protect Airway</v>
      </c>
      <c r="M240" s="12" t="str">
        <f t="shared" si="32"/>
        <v>PI.IC.SA.031105.01</v>
      </c>
      <c r="N240" s="12"/>
      <c r="O240" s="12" t="str">
        <f t="shared" si="33"/>
        <v>PH.IC.SA.031105.01</v>
      </c>
      <c r="Q240" s="12" t="str">
        <f t="shared" si="34"/>
        <v>CL.IC.SA.031105.01</v>
      </c>
      <c r="R240" t="s">
        <v>1141</v>
      </c>
      <c r="S240">
        <v>305</v>
      </c>
    </row>
    <row r="241" spans="1:19" ht="15">
      <c r="A241" t="s">
        <v>5968</v>
      </c>
      <c r="C241" s="2" t="s">
        <v>1202</v>
      </c>
      <c r="E241" s="2" t="s">
        <v>8048</v>
      </c>
      <c r="F241" t="s">
        <v>9748</v>
      </c>
      <c r="G241" t="s">
        <v>9891</v>
      </c>
      <c r="H241" s="22" t="s">
        <v>6888</v>
      </c>
      <c r="I241" t="s">
        <v>4513</v>
      </c>
      <c r="J241" s="11" t="str">
        <f t="shared" si="31"/>
        <v>IC.SA.031106</v>
      </c>
      <c r="K241" s="2" t="s">
        <v>1192</v>
      </c>
      <c r="L241" t="str">
        <f t="shared" si="25"/>
        <v>Other: Specify</v>
      </c>
      <c r="M241" s="12" t="str">
        <f t="shared" si="32"/>
        <v>PI.IC.SA.031106.01</v>
      </c>
      <c r="N241" s="12"/>
      <c r="O241" s="12" t="str">
        <f t="shared" si="33"/>
        <v>PH.IC.SA.031106.01</v>
      </c>
      <c r="Q241" s="12" t="str">
        <f t="shared" si="34"/>
        <v>CL.IC.SA.031106.01</v>
      </c>
      <c r="R241" t="s">
        <v>1141</v>
      </c>
      <c r="S241">
        <v>306</v>
      </c>
    </row>
    <row r="242" spans="1:19" ht="15">
      <c r="A242" t="s">
        <v>5968</v>
      </c>
      <c r="C242" s="2" t="s">
        <v>1202</v>
      </c>
      <c r="D242" t="s">
        <v>9892</v>
      </c>
      <c r="E242" s="2" t="s">
        <v>11023</v>
      </c>
      <c r="F242" t="s">
        <v>9893</v>
      </c>
      <c r="G242" t="s">
        <v>9894</v>
      </c>
      <c r="H242" s="22" t="s">
        <v>1396</v>
      </c>
      <c r="I242" t="s">
        <v>9895</v>
      </c>
      <c r="J242" s="11" t="str">
        <f t="shared" si="31"/>
        <v>IC.SA.031201</v>
      </c>
      <c r="K242" s="2" t="s">
        <v>1192</v>
      </c>
      <c r="L242" t="str">
        <f t="shared" si="25"/>
        <v>Circulation/movement/sensation</v>
      </c>
      <c r="M242" s="12" t="str">
        <f t="shared" si="32"/>
        <v>PI.IC.SA.031201.01</v>
      </c>
      <c r="N242" s="12"/>
      <c r="O242" s="12" t="str">
        <f t="shared" si="33"/>
        <v>PH.IC.SA.031201.01</v>
      </c>
      <c r="Q242" s="12" t="str">
        <f t="shared" si="34"/>
        <v>CL.IC.SA.031201.01</v>
      </c>
    </row>
    <row r="243" spans="1:19" ht="15">
      <c r="A243" t="s">
        <v>5968</v>
      </c>
      <c r="C243" s="2" t="s">
        <v>1202</v>
      </c>
      <c r="E243" s="2" t="s">
        <v>11023</v>
      </c>
      <c r="F243" t="s">
        <v>9893</v>
      </c>
      <c r="G243" t="s">
        <v>9896</v>
      </c>
      <c r="H243" s="22" t="s">
        <v>1398</v>
      </c>
      <c r="I243" t="s">
        <v>4320</v>
      </c>
      <c r="J243" s="11" t="str">
        <f t="shared" si="31"/>
        <v>IC.SA.031202</v>
      </c>
      <c r="K243" s="2" t="s">
        <v>1192</v>
      </c>
      <c r="L243" t="str">
        <f t="shared" si="25"/>
        <v>Range of motion</v>
      </c>
      <c r="M243" s="12" t="str">
        <f t="shared" si="32"/>
        <v>PI.IC.SA.031202.01</v>
      </c>
      <c r="N243" s="12"/>
      <c r="O243" s="12" t="str">
        <f t="shared" si="33"/>
        <v>PH.IC.SA.031202.01</v>
      </c>
      <c r="Q243" s="12" t="str">
        <f t="shared" si="34"/>
        <v>CL.IC.SA.031202.01</v>
      </c>
    </row>
    <row r="244" spans="1:19" ht="15">
      <c r="A244" t="s">
        <v>5968</v>
      </c>
      <c r="C244" s="2" t="s">
        <v>1202</v>
      </c>
      <c r="E244" s="2" t="s">
        <v>11023</v>
      </c>
      <c r="F244" t="s">
        <v>9893</v>
      </c>
      <c r="G244" t="s">
        <v>9897</v>
      </c>
      <c r="H244" s="22" t="s">
        <v>1400</v>
      </c>
      <c r="I244" t="s">
        <v>9898</v>
      </c>
      <c r="J244" s="11" t="str">
        <f t="shared" si="31"/>
        <v>IC.SA.031203</v>
      </c>
      <c r="K244" s="2" t="s">
        <v>1192</v>
      </c>
      <c r="L244" t="str">
        <f t="shared" si="25"/>
        <v>Skin care</v>
      </c>
      <c r="M244" s="12" t="str">
        <f t="shared" si="32"/>
        <v>PI.IC.SA.031203.01</v>
      </c>
      <c r="N244" s="12"/>
      <c r="O244" s="12" t="str">
        <f t="shared" si="33"/>
        <v>PH.IC.SA.031203.01</v>
      </c>
      <c r="Q244" s="12" t="str">
        <f t="shared" si="34"/>
        <v>CL.IC.SA.031203.01</v>
      </c>
    </row>
    <row r="245" spans="1:19" ht="15">
      <c r="A245" t="s">
        <v>5968</v>
      </c>
      <c r="C245" s="2" t="s">
        <v>1202</v>
      </c>
      <c r="E245" s="2" t="s">
        <v>11023</v>
      </c>
      <c r="F245" t="s">
        <v>9893</v>
      </c>
      <c r="G245" t="s">
        <v>9899</v>
      </c>
      <c r="H245" s="22" t="s">
        <v>1402</v>
      </c>
      <c r="I245" t="s">
        <v>9900</v>
      </c>
      <c r="J245" s="11" t="str">
        <f t="shared" si="31"/>
        <v>IC.SA.031204</v>
      </c>
      <c r="K245" s="2" t="s">
        <v>1192</v>
      </c>
      <c r="L245" t="str">
        <f t="shared" si="25"/>
        <v>Call bell within reach</v>
      </c>
      <c r="M245" s="12" t="str">
        <f t="shared" si="32"/>
        <v>PI.IC.SA.031204.01</v>
      </c>
      <c r="N245" s="12"/>
      <c r="O245" s="12" t="str">
        <f t="shared" si="33"/>
        <v>PH.IC.SA.031204.01</v>
      </c>
      <c r="Q245" s="12" t="str">
        <f t="shared" si="34"/>
        <v>CL.IC.SA.031204.01</v>
      </c>
    </row>
    <row r="246" spans="1:19" ht="15">
      <c r="A246" t="s">
        <v>5968</v>
      </c>
      <c r="C246" s="2" t="s">
        <v>1202</v>
      </c>
      <c r="E246" s="2" t="s">
        <v>11023</v>
      </c>
      <c r="F246" t="s">
        <v>9893</v>
      </c>
      <c r="G246" t="s">
        <v>9901</v>
      </c>
      <c r="H246" s="22" t="s">
        <v>1404</v>
      </c>
      <c r="I246" t="s">
        <v>9902</v>
      </c>
      <c r="J246" s="11" t="str">
        <f t="shared" si="31"/>
        <v>IC.SA.031205</v>
      </c>
      <c r="K246" s="2" t="s">
        <v>1192</v>
      </c>
      <c r="L246" t="str">
        <f t="shared" si="25"/>
        <v>No injuries</v>
      </c>
      <c r="M246" s="12" t="str">
        <f t="shared" si="32"/>
        <v>PI.IC.SA.031205.01</v>
      </c>
      <c r="N246" s="12"/>
      <c r="O246" s="12" t="str">
        <f t="shared" si="33"/>
        <v>PH.IC.SA.031205.01</v>
      </c>
      <c r="Q246" s="12" t="str">
        <f t="shared" si="34"/>
        <v>CL.IC.SA.031205.01</v>
      </c>
    </row>
    <row r="247" spans="1:19" ht="15">
      <c r="A247" t="s">
        <v>5968</v>
      </c>
      <c r="C247" s="2" t="s">
        <v>1202</v>
      </c>
      <c r="E247" s="2" t="s">
        <v>11023</v>
      </c>
      <c r="F247" t="s">
        <v>9893</v>
      </c>
      <c r="G247" t="s">
        <v>7476</v>
      </c>
      <c r="H247" s="22" t="s">
        <v>1406</v>
      </c>
      <c r="I247" t="s">
        <v>5253</v>
      </c>
      <c r="J247" s="11" t="str">
        <f t="shared" si="31"/>
        <v>IC.SA.031206</v>
      </c>
      <c r="K247" s="2" t="s">
        <v>1192</v>
      </c>
      <c r="L247" t="str">
        <f t="shared" si="25"/>
        <v>Positioning</v>
      </c>
      <c r="M247" s="12" t="str">
        <f t="shared" si="32"/>
        <v>PI.IC.SA.031206.01</v>
      </c>
      <c r="N247" s="12"/>
      <c r="O247" s="12" t="str">
        <f t="shared" si="33"/>
        <v>PH.IC.SA.031206.01</v>
      </c>
      <c r="Q247" s="12" t="str">
        <f t="shared" si="34"/>
        <v>CL.IC.SA.031206.01</v>
      </c>
    </row>
    <row r="248" spans="1:19" ht="15">
      <c r="A248" t="s">
        <v>5968</v>
      </c>
      <c r="C248" s="2" t="s">
        <v>1202</v>
      </c>
      <c r="E248" s="2" t="s">
        <v>11023</v>
      </c>
      <c r="F248" t="s">
        <v>9893</v>
      </c>
      <c r="G248" t="s">
        <v>9903</v>
      </c>
      <c r="H248" s="22" t="s">
        <v>1419</v>
      </c>
      <c r="I248" t="s">
        <v>9904</v>
      </c>
      <c r="J248" s="11" t="str">
        <f t="shared" si="31"/>
        <v>IC.SA.031207</v>
      </c>
      <c r="K248" s="2" t="s">
        <v>1192</v>
      </c>
      <c r="L248" t="str">
        <f t="shared" si="25"/>
        <v>Injuries: specify</v>
      </c>
      <c r="M248" s="12" t="str">
        <f t="shared" si="32"/>
        <v>PI.IC.SA.031207.01</v>
      </c>
      <c r="N248" s="12"/>
      <c r="O248" s="12" t="str">
        <f t="shared" si="33"/>
        <v>PH.IC.SA.031207.01</v>
      </c>
      <c r="Q248" s="12" t="str">
        <f t="shared" si="34"/>
        <v>CL.IC.SA.031207.01</v>
      </c>
    </row>
    <row r="249" spans="1:19" ht="15">
      <c r="A249" t="s">
        <v>5968</v>
      </c>
      <c r="C249" s="2" t="s">
        <v>1202</v>
      </c>
      <c r="E249" s="2" t="s">
        <v>11023</v>
      </c>
      <c r="F249" t="s">
        <v>9893</v>
      </c>
      <c r="G249" t="s">
        <v>9618</v>
      </c>
      <c r="H249" s="22" t="s">
        <v>10093</v>
      </c>
      <c r="I249" t="s">
        <v>9619</v>
      </c>
      <c r="J249" s="11" t="str">
        <f t="shared" si="31"/>
        <v>IC.SA.031208</v>
      </c>
      <c r="K249" s="2" t="s">
        <v>1192</v>
      </c>
      <c r="L249" t="str">
        <f t="shared" si="25"/>
        <v>Released and repositioned, yes</v>
      </c>
      <c r="M249" s="12" t="str">
        <f t="shared" si="32"/>
        <v>PI.IC.SA.031208.01</v>
      </c>
      <c r="N249" s="12"/>
      <c r="O249" s="12" t="str">
        <f t="shared" si="33"/>
        <v>PH.IC.SA.031208.01</v>
      </c>
      <c r="Q249" s="12" t="str">
        <f t="shared" si="34"/>
        <v>CL.IC.SA.031208.01</v>
      </c>
      <c r="R249" t="s">
        <v>1141</v>
      </c>
      <c r="S249">
        <v>469</v>
      </c>
    </row>
    <row r="250" spans="1:19" ht="15">
      <c r="A250" t="s">
        <v>5968</v>
      </c>
      <c r="C250" s="2" t="s">
        <v>1202</v>
      </c>
      <c r="E250" s="2" t="s">
        <v>11023</v>
      </c>
      <c r="F250" t="s">
        <v>9893</v>
      </c>
      <c r="G250" t="s">
        <v>9956</v>
      </c>
      <c r="H250" s="22" t="s">
        <v>10095</v>
      </c>
      <c r="I250" t="s">
        <v>9957</v>
      </c>
      <c r="J250" s="11" t="str">
        <f t="shared" si="31"/>
        <v>IC.SA.031209</v>
      </c>
      <c r="K250" s="2" t="s">
        <v>11324</v>
      </c>
      <c r="L250" t="str">
        <f t="shared" si="25"/>
        <v>Released and repositioned, no</v>
      </c>
      <c r="M250" s="12" t="str">
        <f t="shared" si="32"/>
        <v>PI.IC.SA.031209.01</v>
      </c>
      <c r="N250" s="12"/>
      <c r="O250" s="12" t="str">
        <f t="shared" si="33"/>
        <v>PH.IC.SA.031209.01</v>
      </c>
      <c r="Q250" s="12" t="str">
        <f t="shared" si="34"/>
        <v>CL.IC.SA.031209.01</v>
      </c>
      <c r="R250" t="s">
        <v>1141</v>
      </c>
      <c r="S250">
        <v>469</v>
      </c>
    </row>
    <row r="251" spans="1:19" ht="15">
      <c r="A251" t="s">
        <v>5968</v>
      </c>
      <c r="C251" s="2" t="s">
        <v>1202</v>
      </c>
      <c r="D251" t="s">
        <v>9958</v>
      </c>
      <c r="E251" s="2" t="s">
        <v>8201</v>
      </c>
      <c r="F251" t="s">
        <v>9959</v>
      </c>
      <c r="G251" t="s">
        <v>3785</v>
      </c>
      <c r="H251" s="22" t="s">
        <v>1396</v>
      </c>
      <c r="I251" t="s">
        <v>9960</v>
      </c>
      <c r="J251" s="11" t="str">
        <f t="shared" si="31"/>
        <v>IC.SA.031301</v>
      </c>
      <c r="K251" s="2" t="s">
        <v>1192</v>
      </c>
      <c r="L251" t="str">
        <f t="shared" si="25"/>
        <v>Ankle, right</v>
      </c>
      <c r="M251" s="12" t="str">
        <f t="shared" si="32"/>
        <v>PI.IC.SA.031301.01</v>
      </c>
      <c r="N251" s="12"/>
      <c r="O251" s="12" t="str">
        <f t="shared" si="33"/>
        <v>PH.IC.SA.031301.01</v>
      </c>
      <c r="Q251" s="12" t="str">
        <f t="shared" si="34"/>
        <v>CL.IC.SA.031301.01</v>
      </c>
    </row>
    <row r="252" spans="1:19" ht="15">
      <c r="A252" t="s">
        <v>5968</v>
      </c>
      <c r="C252" s="2" t="s">
        <v>1202</v>
      </c>
      <c r="E252" s="2" t="s">
        <v>8201</v>
      </c>
      <c r="F252" t="s">
        <v>9959</v>
      </c>
      <c r="G252" t="s">
        <v>3787</v>
      </c>
      <c r="H252" s="22" t="s">
        <v>1398</v>
      </c>
      <c r="I252" t="s">
        <v>9664</v>
      </c>
      <c r="J252" s="11" t="str">
        <f t="shared" si="31"/>
        <v>IC.SA.031302</v>
      </c>
      <c r="K252" s="2" t="s">
        <v>1192</v>
      </c>
      <c r="L252" t="str">
        <f t="shared" si="25"/>
        <v>Ankle, left</v>
      </c>
      <c r="M252" s="12" t="str">
        <f t="shared" si="32"/>
        <v>PI.IC.SA.031302.01</v>
      </c>
      <c r="N252" s="12"/>
      <c r="O252" s="12" t="str">
        <f t="shared" si="33"/>
        <v>PH.IC.SA.031302.01</v>
      </c>
      <c r="Q252" s="12" t="str">
        <f t="shared" si="34"/>
        <v>CL.IC.SA.031302.01</v>
      </c>
    </row>
    <row r="253" spans="1:19" ht="15">
      <c r="A253" t="s">
        <v>5968</v>
      </c>
      <c r="C253" s="2" t="s">
        <v>1202</v>
      </c>
      <c r="E253" s="2" t="s">
        <v>8201</v>
      </c>
      <c r="F253" t="s">
        <v>9959</v>
      </c>
      <c r="G253" t="s">
        <v>9665</v>
      </c>
      <c r="H253" s="22" t="s">
        <v>1400</v>
      </c>
      <c r="I253" t="s">
        <v>9666</v>
      </c>
      <c r="J253" s="11" t="str">
        <f t="shared" si="31"/>
        <v>IC.SA.031303</v>
      </c>
      <c r="K253" s="2" t="s">
        <v>1192</v>
      </c>
      <c r="L253" t="str">
        <f t="shared" si="25"/>
        <v>Blanket/net</v>
      </c>
      <c r="M253" s="12" t="str">
        <f t="shared" si="32"/>
        <v>PI.IC.SA.031303.01</v>
      </c>
      <c r="N253" s="12"/>
      <c r="O253" s="12" t="str">
        <f t="shared" si="33"/>
        <v>PH.IC.SA.031303.01</v>
      </c>
      <c r="Q253" s="12" t="str">
        <f t="shared" si="34"/>
        <v>CL.IC.SA.031303.01</v>
      </c>
    </row>
    <row r="254" spans="1:19" ht="15">
      <c r="A254" t="s">
        <v>5968</v>
      </c>
      <c r="C254" s="2" t="s">
        <v>1202</v>
      </c>
      <c r="E254" s="2" t="s">
        <v>8201</v>
      </c>
      <c r="F254" t="s">
        <v>9959</v>
      </c>
      <c r="G254" t="s">
        <v>9667</v>
      </c>
      <c r="H254" s="22" t="s">
        <v>1402</v>
      </c>
      <c r="I254" t="s">
        <v>9668</v>
      </c>
      <c r="J254" s="11" t="str">
        <f t="shared" si="31"/>
        <v>IC.SA.031304</v>
      </c>
      <c r="K254" s="2" t="s">
        <v>1192</v>
      </c>
      <c r="L254" t="str">
        <f t="shared" si="25"/>
        <v>Hand mitt, right</v>
      </c>
      <c r="M254" s="12" t="str">
        <f t="shared" si="32"/>
        <v>PI.IC.SA.031304.01</v>
      </c>
      <c r="N254" s="12"/>
      <c r="O254" s="12" t="str">
        <f t="shared" si="33"/>
        <v>PH.IC.SA.031304.01</v>
      </c>
      <c r="Q254" s="12" t="str">
        <f t="shared" si="34"/>
        <v>CL.IC.SA.031304.01</v>
      </c>
    </row>
    <row r="255" spans="1:19" ht="15">
      <c r="A255" t="s">
        <v>5968</v>
      </c>
      <c r="C255" s="2" t="s">
        <v>1202</v>
      </c>
      <c r="E255" s="2" t="s">
        <v>8201</v>
      </c>
      <c r="F255" t="s">
        <v>9959</v>
      </c>
      <c r="G255" t="s">
        <v>9669</v>
      </c>
      <c r="H255" s="22" t="s">
        <v>1404</v>
      </c>
      <c r="I255" t="s">
        <v>9670</v>
      </c>
      <c r="J255" s="11" t="str">
        <f t="shared" si="31"/>
        <v>IC.SA.031305</v>
      </c>
      <c r="K255" s="2" t="s">
        <v>1192</v>
      </c>
      <c r="L255" t="str">
        <f t="shared" si="25"/>
        <v>Hand mitt, left</v>
      </c>
      <c r="M255" s="12" t="str">
        <f t="shared" si="32"/>
        <v>PI.IC.SA.031305.01</v>
      </c>
      <c r="N255" s="12"/>
      <c r="O255" s="12" t="str">
        <f t="shared" si="33"/>
        <v>PH.IC.SA.031305.01</v>
      </c>
      <c r="Q255" s="12" t="str">
        <f t="shared" si="34"/>
        <v>CL.IC.SA.031305.01</v>
      </c>
    </row>
    <row r="256" spans="1:19" ht="15">
      <c r="A256" t="s">
        <v>5968</v>
      </c>
      <c r="C256" s="2" t="s">
        <v>1202</v>
      </c>
      <c r="E256" s="2" t="s">
        <v>8201</v>
      </c>
      <c r="F256" t="s">
        <v>9959</v>
      </c>
      <c r="G256" t="s">
        <v>9962</v>
      </c>
      <c r="H256" s="22" t="s">
        <v>1406</v>
      </c>
      <c r="I256" t="s">
        <v>9962</v>
      </c>
      <c r="J256" s="11" t="str">
        <f t="shared" si="31"/>
        <v>IC.SA.031306</v>
      </c>
      <c r="K256" s="2" t="s">
        <v>1192</v>
      </c>
      <c r="L256" t="str">
        <f t="shared" si="25"/>
        <v>Vest</v>
      </c>
      <c r="M256" s="12" t="str">
        <f t="shared" si="32"/>
        <v>PI.IC.SA.031306.01</v>
      </c>
      <c r="N256" s="12"/>
      <c r="O256" s="12" t="str">
        <f t="shared" si="33"/>
        <v>PH.IC.SA.031306.01</v>
      </c>
      <c r="Q256" s="12" t="str">
        <f t="shared" si="34"/>
        <v>CL.IC.SA.031306.01</v>
      </c>
    </row>
    <row r="257" spans="1:25" ht="15">
      <c r="A257" t="s">
        <v>5968</v>
      </c>
      <c r="C257" s="2" t="s">
        <v>1202</v>
      </c>
      <c r="E257" s="2" t="s">
        <v>8201</v>
      </c>
      <c r="F257" t="s">
        <v>9959</v>
      </c>
      <c r="G257" t="s">
        <v>9963</v>
      </c>
      <c r="H257" s="22" t="s">
        <v>1419</v>
      </c>
      <c r="I257" t="s">
        <v>9963</v>
      </c>
      <c r="J257" s="11" t="str">
        <f t="shared" si="31"/>
        <v>IC.SA.031307</v>
      </c>
      <c r="K257" s="2" t="s">
        <v>1192</v>
      </c>
      <c r="L257" t="str">
        <f t="shared" si="25"/>
        <v>Waist</v>
      </c>
      <c r="M257" s="12" t="str">
        <f t="shared" si="32"/>
        <v>PI.IC.SA.031307.01</v>
      </c>
      <c r="N257" s="12"/>
      <c r="O257" s="12" t="str">
        <f t="shared" si="33"/>
        <v>PH.IC.SA.031307.01</v>
      </c>
      <c r="Q257" s="12" t="str">
        <f t="shared" si="34"/>
        <v>CL.IC.SA.031307.01</v>
      </c>
    </row>
    <row r="258" spans="1:25" ht="15">
      <c r="A258" t="s">
        <v>5968</v>
      </c>
      <c r="C258" s="2" t="s">
        <v>1202</v>
      </c>
      <c r="E258" s="2" t="s">
        <v>8201</v>
      </c>
      <c r="F258" t="s">
        <v>9959</v>
      </c>
      <c r="G258" t="s">
        <v>3895</v>
      </c>
      <c r="H258" s="22" t="s">
        <v>1550</v>
      </c>
      <c r="I258" t="s">
        <v>9964</v>
      </c>
      <c r="J258" s="11" t="str">
        <f t="shared" si="31"/>
        <v>IC.SA.031308</v>
      </c>
      <c r="K258" s="2" t="s">
        <v>1192</v>
      </c>
      <c r="L258" t="str">
        <f t="shared" si="25"/>
        <v>Wrist, right</v>
      </c>
      <c r="M258" s="12" t="str">
        <f t="shared" si="32"/>
        <v>PI.IC.SA.031308.01</v>
      </c>
      <c r="N258" s="12"/>
      <c r="O258" s="12" t="str">
        <f t="shared" si="33"/>
        <v>PH.IC.SA.031308.01</v>
      </c>
      <c r="Q258" s="12" t="str">
        <f t="shared" si="34"/>
        <v>CL.IC.SA.031308.01</v>
      </c>
    </row>
    <row r="259" spans="1:25" ht="15">
      <c r="A259" t="s">
        <v>5968</v>
      </c>
      <c r="C259" s="2" t="s">
        <v>1202</v>
      </c>
      <c r="E259" s="2" t="s">
        <v>8201</v>
      </c>
      <c r="F259" t="s">
        <v>9959</v>
      </c>
      <c r="G259" t="s">
        <v>3897</v>
      </c>
      <c r="H259" s="22" t="s">
        <v>1551</v>
      </c>
      <c r="I259" t="s">
        <v>9965</v>
      </c>
      <c r="J259" s="11" t="str">
        <f t="shared" si="31"/>
        <v>IC.SA.031309</v>
      </c>
      <c r="K259" s="2" t="s">
        <v>1192</v>
      </c>
      <c r="L259" t="str">
        <f t="shared" si="25"/>
        <v>Wrist, left</v>
      </c>
      <c r="M259" s="12" t="str">
        <f t="shared" si="32"/>
        <v>PI.IC.SA.031309.01</v>
      </c>
      <c r="N259" s="12"/>
      <c r="O259" s="12" t="str">
        <f t="shared" si="33"/>
        <v>PH.IC.SA.031309.01</v>
      </c>
      <c r="Q259" s="12" t="str">
        <f t="shared" si="34"/>
        <v>CL.IC.SA.031309.01</v>
      </c>
    </row>
    <row r="260" spans="1:25" ht="15">
      <c r="A260" t="s">
        <v>5968</v>
      </c>
      <c r="C260" s="2" t="s">
        <v>1202</v>
      </c>
      <c r="E260" s="2" t="s">
        <v>8201</v>
      </c>
      <c r="F260" t="s">
        <v>9959</v>
      </c>
      <c r="G260" t="s">
        <v>2985</v>
      </c>
      <c r="H260" s="22" t="s">
        <v>1571</v>
      </c>
      <c r="I260" t="s">
        <v>2985</v>
      </c>
      <c r="J260" s="11" t="str">
        <f t="shared" si="31"/>
        <v>IC.SA.031310</v>
      </c>
      <c r="K260" s="2" t="s">
        <v>1192</v>
      </c>
      <c r="L260" t="str">
        <f t="shared" si="25"/>
        <v>Soft</v>
      </c>
      <c r="M260" s="12" t="str">
        <f t="shared" si="32"/>
        <v>PI.IC.SA.031310.01</v>
      </c>
      <c r="N260" s="12"/>
      <c r="O260" s="12" t="str">
        <f t="shared" si="33"/>
        <v>PH.IC.SA.031310.01</v>
      </c>
      <c r="Q260" s="12" t="str">
        <f t="shared" si="34"/>
        <v>CL.IC.SA.031310.01</v>
      </c>
    </row>
    <row r="261" spans="1:25" ht="15">
      <c r="A261" t="s">
        <v>5968</v>
      </c>
      <c r="C261" s="2" t="s">
        <v>1202</v>
      </c>
      <c r="E261" s="2" t="s">
        <v>8201</v>
      </c>
      <c r="F261" t="s">
        <v>9959</v>
      </c>
      <c r="G261" t="s">
        <v>9966</v>
      </c>
      <c r="H261" s="22" t="s">
        <v>1298</v>
      </c>
      <c r="I261" t="s">
        <v>9966</v>
      </c>
      <c r="J261" s="11" t="str">
        <f t="shared" si="31"/>
        <v>IC.SA.031311</v>
      </c>
      <c r="K261" s="2" t="s">
        <v>1192</v>
      </c>
      <c r="L261" t="str">
        <f t="shared" si="25"/>
        <v>Locked</v>
      </c>
      <c r="M261" s="12" t="str">
        <f t="shared" si="32"/>
        <v>PI.IC.SA.031311.01</v>
      </c>
      <c r="N261" s="12"/>
      <c r="O261" s="12" t="str">
        <f t="shared" si="33"/>
        <v>PH.IC.SA.031311.01</v>
      </c>
      <c r="Q261" s="12" t="str">
        <f t="shared" si="34"/>
        <v>CL.IC.SA.031311.01</v>
      </c>
    </row>
    <row r="262" spans="1:25" ht="15">
      <c r="A262" t="s">
        <v>5968</v>
      </c>
      <c r="C262" s="2" t="s">
        <v>1202</v>
      </c>
      <c r="E262" s="2" t="s">
        <v>8201</v>
      </c>
      <c r="F262" t="s">
        <v>9959</v>
      </c>
      <c r="G262" t="s">
        <v>10104</v>
      </c>
      <c r="H262" s="22" t="s">
        <v>1299</v>
      </c>
      <c r="I262" t="s">
        <v>10105</v>
      </c>
      <c r="J262" s="11" t="str">
        <f t="shared" ref="J262" si="35">CONCATENATE("IC.SA.",C262,E262,H262)</f>
        <v>IC.SA.031312</v>
      </c>
      <c r="K262" s="2" t="s">
        <v>11683</v>
      </c>
      <c r="L262" t="str">
        <f t="shared" ref="L262" si="36">G262</f>
        <v>Leather/plastic/rubber</v>
      </c>
      <c r="M262" s="12" t="str">
        <f t="shared" ref="M262" si="37">CONCATENATE("PI.",J262,".",K262)</f>
        <v>PI.IC.SA.031312.01</v>
      </c>
      <c r="N262" s="12"/>
      <c r="O262" s="12" t="str">
        <f t="shared" ref="O262" si="38">CONCATENATE("PH.",J262,".",K262)</f>
        <v>PH.IC.SA.031312.01</v>
      </c>
      <c r="Q262" s="12" t="str">
        <f t="shared" ref="Q262" si="39">CONCATENATE("CL.",J262,".",K262)</f>
        <v>CL.IC.SA.031312.01</v>
      </c>
    </row>
    <row r="263" spans="1:25" ht="15">
      <c r="A263" t="s">
        <v>5968</v>
      </c>
      <c r="C263" s="2" t="s">
        <v>1202</v>
      </c>
      <c r="E263" s="2" t="s">
        <v>8201</v>
      </c>
      <c r="F263" t="s">
        <v>9959</v>
      </c>
      <c r="G263" t="s">
        <v>733</v>
      </c>
      <c r="H263" s="22" t="s">
        <v>734</v>
      </c>
      <c r="J263" s="11" t="str">
        <f t="shared" si="31"/>
        <v>IC.SA.031313</v>
      </c>
      <c r="K263" s="2" t="s">
        <v>1192</v>
      </c>
      <c r="L263" t="str">
        <f t="shared" ref="L263:L290" si="40">G263</f>
        <v>4 point or locked restraints</v>
      </c>
      <c r="M263" s="12" t="str">
        <f t="shared" si="32"/>
        <v>PI.IC.SA.031313.01</v>
      </c>
      <c r="N263" s="12"/>
      <c r="O263" s="12" t="str">
        <f t="shared" si="33"/>
        <v>PH.IC.SA.031313.01</v>
      </c>
      <c r="Q263" s="12" t="str">
        <f t="shared" si="34"/>
        <v>CL.IC.SA.031313.01</v>
      </c>
      <c r="X263" t="s">
        <v>807</v>
      </c>
      <c r="Y263">
        <v>1091</v>
      </c>
    </row>
    <row r="264" spans="1:25" ht="15">
      <c r="A264" t="s">
        <v>5968</v>
      </c>
      <c r="C264" s="2" t="s">
        <v>1202</v>
      </c>
      <c r="D264" t="s">
        <v>10106</v>
      </c>
      <c r="E264" s="2" t="s">
        <v>9621</v>
      </c>
      <c r="F264" t="s">
        <v>10107</v>
      </c>
      <c r="G264" t="s">
        <v>9969</v>
      </c>
      <c r="H264" s="22" t="s">
        <v>11324</v>
      </c>
      <c r="I264" t="s">
        <v>9970</v>
      </c>
      <c r="J264" s="11" t="str">
        <f t="shared" si="31"/>
        <v>IC.SA.031401</v>
      </c>
      <c r="K264" s="2" t="s">
        <v>1192</v>
      </c>
      <c r="L264" t="str">
        <f t="shared" si="40"/>
        <v>On to support Medical healing</v>
      </c>
      <c r="M264" s="12" t="str">
        <f t="shared" si="32"/>
        <v>PI.IC.SA.031401.01</v>
      </c>
      <c r="N264" s="12"/>
      <c r="O264" s="12" t="str">
        <f t="shared" si="33"/>
        <v>PH.IC.SA.031401.01</v>
      </c>
      <c r="Q264" s="12" t="str">
        <f t="shared" si="34"/>
        <v>CL.IC.SA.031401.01</v>
      </c>
      <c r="R264" t="s">
        <v>1141</v>
      </c>
      <c r="S264">
        <v>459</v>
      </c>
    </row>
    <row r="265" spans="1:25" ht="15">
      <c r="A265" t="s">
        <v>5968</v>
      </c>
      <c r="C265" s="2" t="s">
        <v>1202</v>
      </c>
      <c r="E265" s="2" t="s">
        <v>9621</v>
      </c>
      <c r="F265" t="s">
        <v>10106</v>
      </c>
      <c r="G265" t="s">
        <v>9971</v>
      </c>
      <c r="H265" s="22" t="s">
        <v>923</v>
      </c>
      <c r="I265" t="s">
        <v>9971</v>
      </c>
      <c r="J265" s="11" t="str">
        <f t="shared" si="31"/>
        <v>IC.SA.031402</v>
      </c>
      <c r="K265" s="2" t="s">
        <v>9972</v>
      </c>
      <c r="L265" t="str">
        <f t="shared" si="40"/>
        <v>Off Unit</v>
      </c>
      <c r="M265" s="12" t="str">
        <f t="shared" si="32"/>
        <v>PI.IC.SA.031402.01</v>
      </c>
      <c r="N265" s="12"/>
      <c r="O265" s="12" t="str">
        <f t="shared" si="33"/>
        <v>PH.IC.SA.031402.01</v>
      </c>
      <c r="Q265" s="12" t="str">
        <f t="shared" si="34"/>
        <v>CL.IC.SA.031402.01</v>
      </c>
      <c r="R265" t="s">
        <v>9973</v>
      </c>
      <c r="S265">
        <v>459</v>
      </c>
    </row>
    <row r="266" spans="1:25" ht="15">
      <c r="A266" t="s">
        <v>5968</v>
      </c>
      <c r="C266" s="2" t="s">
        <v>1202</v>
      </c>
      <c r="E266" s="2" t="s">
        <v>9621</v>
      </c>
      <c r="F266" t="s">
        <v>10106</v>
      </c>
      <c r="G266" t="s">
        <v>9566</v>
      </c>
      <c r="H266" s="22" t="s">
        <v>1202</v>
      </c>
      <c r="I266" t="s">
        <v>9566</v>
      </c>
      <c r="J266" s="11" t="str">
        <f t="shared" ref="J266" si="41">CONCATENATE("IC.SA.",C266,E266,H266)</f>
        <v>IC.SA.031403</v>
      </c>
      <c r="K266" s="2" t="s">
        <v>11683</v>
      </c>
      <c r="L266" t="str">
        <f t="shared" ref="L266" si="42">G266</f>
        <v>Discontinued</v>
      </c>
      <c r="M266" s="12" t="str">
        <f t="shared" ref="M266" si="43">CONCATENATE("PI.",J266,".",K266)</f>
        <v>PI.IC.SA.031403.01</v>
      </c>
      <c r="N266" s="12"/>
      <c r="O266" s="12" t="str">
        <f t="shared" ref="O266" si="44">CONCATENATE("PH.",J266,".",K266)</f>
        <v>PH.IC.SA.031403.01</v>
      </c>
      <c r="Q266" s="12" t="str">
        <f t="shared" ref="Q266" si="45">CONCATENATE("CL.",J266,".",K266)</f>
        <v>CL.IC.SA.031403.01</v>
      </c>
      <c r="R266" t="s">
        <v>1112</v>
      </c>
      <c r="S266">
        <v>459</v>
      </c>
    </row>
    <row r="267" spans="1:25" ht="15">
      <c r="A267" t="s">
        <v>5968</v>
      </c>
      <c r="C267" s="2" t="s">
        <v>1202</v>
      </c>
      <c r="E267" s="2" t="s">
        <v>9621</v>
      </c>
      <c r="F267" t="s">
        <v>10106</v>
      </c>
      <c r="G267" t="s">
        <v>100</v>
      </c>
      <c r="H267" s="22" t="s">
        <v>732</v>
      </c>
      <c r="J267" s="11" t="str">
        <f t="shared" si="31"/>
        <v>IC.SA.031404</v>
      </c>
      <c r="K267" s="2" t="s">
        <v>1192</v>
      </c>
      <c r="L267" t="str">
        <f t="shared" si="40"/>
        <v>Behavioral Health</v>
      </c>
      <c r="M267" s="12" t="str">
        <f t="shared" si="32"/>
        <v>PI.IC.SA.031404.01</v>
      </c>
      <c r="N267" s="12"/>
      <c r="O267" s="12" t="str">
        <f t="shared" si="33"/>
        <v>PH.IC.SA.031404.01</v>
      </c>
      <c r="Q267" s="12" t="str">
        <f t="shared" si="34"/>
        <v>CL.IC.SA.031404.01</v>
      </c>
      <c r="X267" t="s">
        <v>807</v>
      </c>
      <c r="Y267">
        <v>1091</v>
      </c>
    </row>
    <row r="268" spans="1:25" ht="15">
      <c r="A268" t="s">
        <v>5968</v>
      </c>
      <c r="C268" s="2" t="s">
        <v>946</v>
      </c>
      <c r="D268" t="s">
        <v>9974</v>
      </c>
      <c r="E268" s="2" t="s">
        <v>9975</v>
      </c>
      <c r="F268" t="s">
        <v>9976</v>
      </c>
      <c r="G268" t="s">
        <v>9977</v>
      </c>
      <c r="H268" s="22" t="s">
        <v>11324</v>
      </c>
      <c r="I268" t="s">
        <v>9977</v>
      </c>
      <c r="J268" s="11" t="str">
        <f t="shared" si="31"/>
        <v>IC.SA.031501</v>
      </c>
      <c r="K268" s="2" t="s">
        <v>9972</v>
      </c>
      <c r="L268" t="str">
        <f t="shared" si="40"/>
        <v>Yes, continued need for restraint required</v>
      </c>
      <c r="M268" s="12" t="str">
        <f t="shared" si="32"/>
        <v>PI.IC.SA.031501.01</v>
      </c>
      <c r="N268" s="12"/>
      <c r="O268" s="12" t="str">
        <f t="shared" si="33"/>
        <v>PH.IC.SA.031501.01</v>
      </c>
      <c r="Q268" s="12" t="str">
        <f t="shared" si="34"/>
        <v>CL.IC.SA.031501.01</v>
      </c>
      <c r="R268" t="s">
        <v>9277</v>
      </c>
      <c r="S268">
        <v>529</v>
      </c>
    </row>
    <row r="269" spans="1:25" ht="15">
      <c r="A269" t="s">
        <v>5968</v>
      </c>
      <c r="C269" s="2" t="s">
        <v>9640</v>
      </c>
      <c r="E269" s="2" t="s">
        <v>9975</v>
      </c>
      <c r="F269" t="s">
        <v>9978</v>
      </c>
      <c r="G269" t="s">
        <v>9979</v>
      </c>
      <c r="H269" s="22" t="s">
        <v>9835</v>
      </c>
      <c r="I269" t="s">
        <v>9979</v>
      </c>
      <c r="J269" s="11" t="str">
        <f t="shared" si="31"/>
        <v>IC.SA.031502</v>
      </c>
      <c r="K269" s="2" t="s">
        <v>11324</v>
      </c>
      <c r="L269" t="str">
        <f t="shared" si="40"/>
        <v>No restraints off</v>
      </c>
      <c r="M269" s="12" t="str">
        <f t="shared" si="32"/>
        <v>PI.IC.SA.031502.01</v>
      </c>
      <c r="N269" s="12"/>
      <c r="O269" s="12" t="str">
        <f t="shared" si="33"/>
        <v>PH.IC.SA.031502.01</v>
      </c>
      <c r="Q269" s="12" t="str">
        <f t="shared" si="34"/>
        <v>CL.IC.SA.031502.01</v>
      </c>
      <c r="R269" t="s">
        <v>9973</v>
      </c>
      <c r="S269">
        <v>529</v>
      </c>
    </row>
    <row r="270" spans="1:25" ht="15">
      <c r="A270" t="s">
        <v>5968</v>
      </c>
      <c r="C270" s="2" t="s">
        <v>946</v>
      </c>
      <c r="D270" t="s">
        <v>9693</v>
      </c>
      <c r="E270" s="2" t="s">
        <v>5740</v>
      </c>
      <c r="F270" t="s">
        <v>9693</v>
      </c>
      <c r="G270" t="s">
        <v>9694</v>
      </c>
      <c r="H270" s="22" t="s">
        <v>11324</v>
      </c>
      <c r="I270" t="s">
        <v>9694</v>
      </c>
      <c r="J270" s="11" t="str">
        <f t="shared" si="31"/>
        <v>IC.SA.031601</v>
      </c>
      <c r="K270" s="2" t="s">
        <v>1192</v>
      </c>
      <c r="L270" t="str">
        <f t="shared" si="40"/>
        <v>Asleep resting quietly</v>
      </c>
      <c r="M270" s="12" t="str">
        <f t="shared" si="32"/>
        <v>PI.IC.SA.031601.01</v>
      </c>
      <c r="N270" s="12"/>
      <c r="O270" s="12" t="str">
        <f t="shared" si="33"/>
        <v>PH.IC.SA.031601.01</v>
      </c>
      <c r="Q270" s="12" t="str">
        <f t="shared" si="34"/>
        <v>CL.IC.SA.031601.01</v>
      </c>
      <c r="R270" t="s">
        <v>9973</v>
      </c>
      <c r="S270">
        <v>529</v>
      </c>
    </row>
    <row r="271" spans="1:25" ht="15">
      <c r="A271" t="s">
        <v>5968</v>
      </c>
      <c r="C271" s="2" t="s">
        <v>946</v>
      </c>
      <c r="E271" s="2" t="s">
        <v>5740</v>
      </c>
      <c r="F271" t="s">
        <v>9693</v>
      </c>
      <c r="G271" t="s">
        <v>9695</v>
      </c>
      <c r="H271" s="22" t="s">
        <v>1199</v>
      </c>
      <c r="I271" t="s">
        <v>9695</v>
      </c>
      <c r="J271" s="11" t="str">
        <f t="shared" si="31"/>
        <v>IC.SA.031602</v>
      </c>
      <c r="K271" s="2" t="s">
        <v>9972</v>
      </c>
      <c r="L271" t="str">
        <f t="shared" si="40"/>
        <v>Low agitation</v>
      </c>
      <c r="M271" s="12" t="str">
        <f t="shared" si="32"/>
        <v>PI.IC.SA.031602.01</v>
      </c>
      <c r="N271" s="12"/>
      <c r="O271" s="12" t="str">
        <f t="shared" si="33"/>
        <v>PH.IC.SA.031602.01</v>
      </c>
      <c r="Q271" s="12" t="str">
        <f t="shared" si="34"/>
        <v>CL.IC.SA.031602.01</v>
      </c>
      <c r="R271" t="s">
        <v>9277</v>
      </c>
      <c r="S271">
        <v>529</v>
      </c>
    </row>
    <row r="272" spans="1:25" ht="15">
      <c r="A272" t="s">
        <v>5968</v>
      </c>
      <c r="C272" s="2" t="s">
        <v>946</v>
      </c>
      <c r="E272" s="2" t="s">
        <v>5740</v>
      </c>
      <c r="F272" t="s">
        <v>9693</v>
      </c>
      <c r="G272" t="s">
        <v>9696</v>
      </c>
      <c r="H272" s="22" t="s">
        <v>946</v>
      </c>
      <c r="I272" t="s">
        <v>9696</v>
      </c>
      <c r="J272" s="11" t="str">
        <f t="shared" si="31"/>
        <v>IC.SA.031603</v>
      </c>
      <c r="K272" s="2" t="s">
        <v>11324</v>
      </c>
      <c r="L272" t="str">
        <f t="shared" si="40"/>
        <v>Moderate agitation</v>
      </c>
      <c r="M272" s="12" t="str">
        <f t="shared" si="32"/>
        <v>PI.IC.SA.031603.01</v>
      </c>
      <c r="N272" s="12"/>
      <c r="O272" s="12" t="str">
        <f t="shared" si="33"/>
        <v>PH.IC.SA.031603.01</v>
      </c>
      <c r="Q272" s="12" t="str">
        <f t="shared" si="34"/>
        <v>CL.IC.SA.031603.01</v>
      </c>
      <c r="R272" t="s">
        <v>9277</v>
      </c>
      <c r="S272">
        <v>529</v>
      </c>
    </row>
    <row r="273" spans="1:19" ht="15">
      <c r="A273" t="s">
        <v>5968</v>
      </c>
      <c r="C273" s="2" t="s">
        <v>946</v>
      </c>
      <c r="E273" s="2" t="s">
        <v>5740</v>
      </c>
      <c r="F273" t="s">
        <v>9693</v>
      </c>
      <c r="G273" t="s">
        <v>9840</v>
      </c>
      <c r="H273" s="22" t="s">
        <v>948</v>
      </c>
      <c r="I273" t="s">
        <v>9840</v>
      </c>
      <c r="J273" s="11" t="str">
        <f t="shared" si="31"/>
        <v>IC.SA.031604</v>
      </c>
      <c r="K273" s="2" t="s">
        <v>9972</v>
      </c>
      <c r="L273" t="str">
        <f t="shared" si="40"/>
        <v>High agitation, unable to respond to instructions</v>
      </c>
      <c r="M273" s="12" t="str">
        <f t="shared" si="32"/>
        <v>PI.IC.SA.031604.01</v>
      </c>
      <c r="N273" s="12"/>
      <c r="O273" s="12" t="str">
        <f t="shared" si="33"/>
        <v>PH.IC.SA.031604.01</v>
      </c>
      <c r="Q273" s="12" t="str">
        <f t="shared" si="34"/>
        <v>CL.IC.SA.031604.01</v>
      </c>
      <c r="R273" t="s">
        <v>9277</v>
      </c>
      <c r="S273">
        <v>529</v>
      </c>
    </row>
    <row r="274" spans="1:19" ht="15">
      <c r="A274" t="s">
        <v>5968</v>
      </c>
      <c r="C274" s="2" t="s">
        <v>9640</v>
      </c>
      <c r="D274" t="s">
        <v>9704</v>
      </c>
      <c r="E274" s="2" t="s">
        <v>9705</v>
      </c>
      <c r="F274" t="s">
        <v>9704</v>
      </c>
      <c r="G274" t="s">
        <v>102</v>
      </c>
      <c r="H274" s="22" t="s">
        <v>9972</v>
      </c>
      <c r="I274" t="s">
        <v>9706</v>
      </c>
      <c r="J274" s="11" t="str">
        <f t="shared" si="31"/>
        <v>IC.SA.031701</v>
      </c>
      <c r="K274" s="2" t="s">
        <v>9972</v>
      </c>
      <c r="L274" t="str">
        <f t="shared" si="40"/>
        <v>Skin intact, warm, good capillary refill on distal limbs</v>
      </c>
      <c r="M274" s="12" t="str">
        <f t="shared" si="32"/>
        <v>PI.IC.SA.031701.01</v>
      </c>
      <c r="N274" s="12"/>
      <c r="O274" s="12" t="str">
        <f t="shared" si="33"/>
        <v>PH.IC.SA.031701.01</v>
      </c>
      <c r="Q274" s="12" t="str">
        <f t="shared" si="34"/>
        <v>CL.IC.SA.031701.01</v>
      </c>
      <c r="R274" t="s">
        <v>9277</v>
      </c>
      <c r="S274">
        <v>529</v>
      </c>
    </row>
    <row r="275" spans="1:19" ht="15">
      <c r="A275" t="s">
        <v>5968</v>
      </c>
      <c r="C275" s="2" t="s">
        <v>946</v>
      </c>
      <c r="E275" s="2" t="s">
        <v>6865</v>
      </c>
      <c r="F275" t="s">
        <v>9707</v>
      </c>
      <c r="G275" t="s">
        <v>101</v>
      </c>
      <c r="H275" s="22" t="s">
        <v>1199</v>
      </c>
      <c r="I275" t="s">
        <v>9708</v>
      </c>
      <c r="J275" s="11" t="str">
        <f t="shared" si="31"/>
        <v>IC.SA.031702</v>
      </c>
      <c r="K275" s="2" t="s">
        <v>9972</v>
      </c>
      <c r="L275" t="str">
        <f t="shared" si="40"/>
        <v>Abnormal : indicate status</v>
      </c>
      <c r="M275" s="12" t="str">
        <f t="shared" si="32"/>
        <v>PI.IC.SA.031702.01</v>
      </c>
      <c r="N275" s="12"/>
      <c r="O275" s="12" t="str">
        <f t="shared" si="33"/>
        <v>PH.IC.SA.031702.01</v>
      </c>
      <c r="Q275" s="12" t="str">
        <f t="shared" si="34"/>
        <v>CL.IC.SA.031702.01</v>
      </c>
      <c r="R275" t="s">
        <v>9277</v>
      </c>
      <c r="S275">
        <v>529</v>
      </c>
    </row>
    <row r="276" spans="1:19" ht="15">
      <c r="A276" t="s">
        <v>5968</v>
      </c>
      <c r="C276" s="2" t="s">
        <v>946</v>
      </c>
      <c r="D276" t="s">
        <v>9709</v>
      </c>
      <c r="E276" s="2" t="s">
        <v>5743</v>
      </c>
      <c r="F276" t="s">
        <v>9561</v>
      </c>
      <c r="G276" t="s">
        <v>9562</v>
      </c>
      <c r="H276" s="22" t="s">
        <v>11324</v>
      </c>
      <c r="I276" t="s">
        <v>9562</v>
      </c>
      <c r="J276" s="11" t="str">
        <f t="shared" ref="J276:J290" si="46">CONCATENATE("IC.SA.",C276,E276,H276)</f>
        <v>IC.SA.031801</v>
      </c>
      <c r="K276" s="2" t="s">
        <v>11324</v>
      </c>
      <c r="L276" t="str">
        <f t="shared" si="40"/>
        <v>ROM exercises provided to affected limbs</v>
      </c>
      <c r="M276" s="12" t="str">
        <f t="shared" ref="M276:M290" si="47">CONCATENATE("PI.",J276,".",K276)</f>
        <v>PI.IC.SA.031801.01</v>
      </c>
      <c r="N276" s="12"/>
      <c r="O276" s="12" t="str">
        <f t="shared" ref="O276:O290" si="48">CONCATENATE("PH.",J276,".",K276)</f>
        <v>PH.IC.SA.031801.01</v>
      </c>
      <c r="Q276" s="12" t="str">
        <f t="shared" ref="Q276:Q290" si="49">CONCATENATE("CL.",J276,".",K276)</f>
        <v>CL.IC.SA.031801.01</v>
      </c>
      <c r="R276" t="s">
        <v>9277</v>
      </c>
      <c r="S276">
        <v>529</v>
      </c>
    </row>
    <row r="277" spans="1:19" ht="15">
      <c r="A277" t="s">
        <v>5968</v>
      </c>
      <c r="C277" s="2" t="s">
        <v>9640</v>
      </c>
      <c r="E277" s="2" t="s">
        <v>10033</v>
      </c>
      <c r="F277" t="s">
        <v>10034</v>
      </c>
      <c r="G277" t="s">
        <v>10035</v>
      </c>
      <c r="H277" s="22" t="s">
        <v>9835</v>
      </c>
      <c r="I277" t="s">
        <v>10035</v>
      </c>
      <c r="J277" s="11" t="str">
        <f t="shared" si="46"/>
        <v>IC.SA.031802</v>
      </c>
      <c r="K277" s="2" t="s">
        <v>9972</v>
      </c>
      <c r="L277" t="str">
        <f t="shared" si="40"/>
        <v>Discontinued</v>
      </c>
      <c r="M277" s="12" t="str">
        <f t="shared" si="47"/>
        <v>PI.IC.SA.031802.01</v>
      </c>
      <c r="N277" s="12"/>
      <c r="O277" s="12" t="str">
        <f t="shared" si="48"/>
        <v>PH.IC.SA.031802.01</v>
      </c>
      <c r="Q277" s="12" t="str">
        <f t="shared" si="49"/>
        <v>CL.IC.SA.031802.01</v>
      </c>
      <c r="R277" t="s">
        <v>9277</v>
      </c>
      <c r="S277">
        <v>529</v>
      </c>
    </row>
    <row r="278" spans="1:19" ht="15">
      <c r="A278" t="s">
        <v>5968</v>
      </c>
      <c r="C278" s="2" t="s">
        <v>946</v>
      </c>
      <c r="D278" t="s">
        <v>10036</v>
      </c>
      <c r="E278" s="2" t="s">
        <v>10174</v>
      </c>
      <c r="F278" t="s">
        <v>10036</v>
      </c>
      <c r="G278" t="s">
        <v>10037</v>
      </c>
      <c r="H278" s="22" t="s">
        <v>11324</v>
      </c>
      <c r="I278" t="s">
        <v>10037</v>
      </c>
      <c r="J278" s="11" t="str">
        <f t="shared" si="46"/>
        <v>IC.SA.031901</v>
      </c>
      <c r="K278" s="2" t="s">
        <v>11324</v>
      </c>
      <c r="L278" t="str">
        <f t="shared" si="40"/>
        <v>Accepted</v>
      </c>
      <c r="M278" s="12" t="str">
        <f t="shared" si="47"/>
        <v>PI.IC.SA.031901.01</v>
      </c>
      <c r="N278" s="12"/>
      <c r="O278" s="12" t="str">
        <f t="shared" si="48"/>
        <v>PH.IC.SA.031901.01</v>
      </c>
      <c r="Q278" s="12" t="str">
        <f t="shared" si="49"/>
        <v>CL.IC.SA.031901.01</v>
      </c>
      <c r="R278" t="s">
        <v>9277</v>
      </c>
      <c r="S278">
        <v>534</v>
      </c>
    </row>
    <row r="279" spans="1:19" ht="15">
      <c r="A279" t="s">
        <v>5968</v>
      </c>
      <c r="C279" s="2" t="s">
        <v>946</v>
      </c>
      <c r="E279" s="2" t="s">
        <v>10174</v>
      </c>
      <c r="F279" t="s">
        <v>10036</v>
      </c>
      <c r="G279" t="s">
        <v>6923</v>
      </c>
      <c r="H279" s="22" t="s">
        <v>1199</v>
      </c>
      <c r="I279" t="s">
        <v>6923</v>
      </c>
      <c r="J279" s="11" t="str">
        <f t="shared" si="46"/>
        <v>IC.SA.031902</v>
      </c>
      <c r="K279" s="2" t="s">
        <v>9972</v>
      </c>
      <c r="L279" t="str">
        <f t="shared" si="40"/>
        <v>Refused</v>
      </c>
      <c r="M279" s="12" t="str">
        <f t="shared" si="47"/>
        <v>PI.IC.SA.031902.01</v>
      </c>
      <c r="N279" s="12"/>
      <c r="O279" s="12" t="str">
        <f t="shared" si="48"/>
        <v>PH.IC.SA.031902.01</v>
      </c>
      <c r="Q279" s="12" t="str">
        <f t="shared" si="49"/>
        <v>CL.IC.SA.031902.01</v>
      </c>
      <c r="R279" t="s">
        <v>9277</v>
      </c>
      <c r="S279">
        <v>529</v>
      </c>
    </row>
    <row r="280" spans="1:19" ht="15">
      <c r="A280" t="s">
        <v>5968</v>
      </c>
      <c r="C280" s="2" t="s">
        <v>946</v>
      </c>
      <c r="E280" s="2" t="s">
        <v>10174</v>
      </c>
      <c r="F280" t="s">
        <v>10036</v>
      </c>
      <c r="G280" t="s">
        <v>10038</v>
      </c>
      <c r="H280" s="2" t="s">
        <v>946</v>
      </c>
      <c r="I280" t="s">
        <v>10038</v>
      </c>
      <c r="J280" s="11" t="str">
        <f t="shared" si="46"/>
        <v>IC.SA.031903</v>
      </c>
      <c r="K280" s="2" t="s">
        <v>9972</v>
      </c>
      <c r="L280" t="str">
        <f t="shared" si="40"/>
        <v>Tube Feeding</v>
      </c>
      <c r="M280" s="12" t="str">
        <f t="shared" si="47"/>
        <v>PI.IC.SA.031903.01</v>
      </c>
      <c r="N280" s="12"/>
      <c r="O280" s="12" t="str">
        <f t="shared" si="48"/>
        <v>PH.IC.SA.031903.01</v>
      </c>
      <c r="Q280" s="12" t="str">
        <f t="shared" si="49"/>
        <v>CL.IC.SA.031903.01</v>
      </c>
      <c r="R280" t="s">
        <v>9277</v>
      </c>
      <c r="S280">
        <v>529</v>
      </c>
    </row>
    <row r="281" spans="1:19" ht="15">
      <c r="A281" t="s">
        <v>5968</v>
      </c>
      <c r="C281" s="2" t="s">
        <v>946</v>
      </c>
      <c r="E281" s="2" t="s">
        <v>10174</v>
      </c>
      <c r="F281" t="s">
        <v>10036</v>
      </c>
      <c r="G281" t="s">
        <v>10039</v>
      </c>
      <c r="H281" s="2" t="s">
        <v>948</v>
      </c>
      <c r="I281" t="s">
        <v>10039</v>
      </c>
      <c r="J281" s="11" t="str">
        <f t="shared" si="46"/>
        <v>IC.SA.031904</v>
      </c>
      <c r="K281" s="2" t="s">
        <v>9972</v>
      </c>
      <c r="L281" t="str">
        <f t="shared" si="40"/>
        <v>Nothing by mouth</v>
      </c>
      <c r="M281" s="12" t="str">
        <f t="shared" si="47"/>
        <v>PI.IC.SA.031904.01</v>
      </c>
      <c r="N281" s="12"/>
      <c r="O281" s="12" t="str">
        <f t="shared" si="48"/>
        <v>PH.IC.SA.031904.01</v>
      </c>
      <c r="Q281" s="12" t="str">
        <f t="shared" si="49"/>
        <v>CL.IC.SA.031904.01</v>
      </c>
      <c r="R281" t="s">
        <v>9277</v>
      </c>
      <c r="S281">
        <v>529</v>
      </c>
    </row>
    <row r="282" spans="1:19" ht="15">
      <c r="A282" t="s">
        <v>5968</v>
      </c>
      <c r="C282" s="2" t="s">
        <v>946</v>
      </c>
      <c r="E282" s="2" t="s">
        <v>10174</v>
      </c>
      <c r="F282" t="s">
        <v>10036</v>
      </c>
      <c r="G282" t="s">
        <v>10040</v>
      </c>
      <c r="H282" s="2" t="s">
        <v>7071</v>
      </c>
      <c r="I282" t="s">
        <v>10040</v>
      </c>
      <c r="J282" s="11" t="str">
        <f t="shared" si="46"/>
        <v>IC.SA.031905</v>
      </c>
      <c r="K282" s="2" t="s">
        <v>11324</v>
      </c>
      <c r="L282" t="str">
        <f t="shared" si="40"/>
        <v>Total parenteral Nutrition</v>
      </c>
      <c r="M282" s="12" t="str">
        <f t="shared" si="47"/>
        <v>PI.IC.SA.031905.01</v>
      </c>
      <c r="N282" s="12"/>
      <c r="O282" s="12" t="str">
        <f t="shared" si="48"/>
        <v>PH.IC.SA.031905.01</v>
      </c>
      <c r="Q282" s="12" t="str">
        <f t="shared" si="49"/>
        <v>CL.IC.SA.031905.01</v>
      </c>
      <c r="R282" t="s">
        <v>9277</v>
      </c>
      <c r="S282">
        <v>529</v>
      </c>
    </row>
    <row r="283" spans="1:19" ht="15">
      <c r="A283" t="s">
        <v>5968</v>
      </c>
      <c r="C283" s="2" t="s">
        <v>9640</v>
      </c>
      <c r="D283" t="s">
        <v>10041</v>
      </c>
      <c r="E283" s="2" t="s">
        <v>10042</v>
      </c>
      <c r="F283" t="s">
        <v>10041</v>
      </c>
      <c r="G283" t="s">
        <v>10043</v>
      </c>
      <c r="H283" s="2" t="s">
        <v>9972</v>
      </c>
      <c r="I283" t="s">
        <v>10043</v>
      </c>
      <c r="J283" s="11" t="str">
        <f t="shared" si="46"/>
        <v>IC.SA.032001</v>
      </c>
      <c r="K283" s="2" t="s">
        <v>9972</v>
      </c>
      <c r="L283" t="str">
        <f t="shared" si="40"/>
        <v>Accepted</v>
      </c>
      <c r="M283" s="12" t="str">
        <f t="shared" si="47"/>
        <v>PI.IC.SA.032001.01</v>
      </c>
      <c r="N283" s="12"/>
      <c r="O283" s="12" t="str">
        <f t="shared" si="48"/>
        <v>PH.IC.SA.032001.01</v>
      </c>
      <c r="Q283" s="12" t="str">
        <f t="shared" si="49"/>
        <v>CL.IC.SA.032001.01</v>
      </c>
      <c r="R283" t="s">
        <v>9277</v>
      </c>
      <c r="S283">
        <v>529</v>
      </c>
    </row>
    <row r="284" spans="1:19" ht="15">
      <c r="A284" t="s">
        <v>5968</v>
      </c>
      <c r="C284" s="2" t="s">
        <v>9640</v>
      </c>
      <c r="E284" s="2" t="s">
        <v>10042</v>
      </c>
      <c r="F284" t="s">
        <v>10041</v>
      </c>
      <c r="G284" t="s">
        <v>9905</v>
      </c>
      <c r="H284" s="2" t="s">
        <v>9835</v>
      </c>
      <c r="I284" t="s">
        <v>9905</v>
      </c>
      <c r="J284" s="11" t="str">
        <f t="shared" si="46"/>
        <v>IC.SA.032002</v>
      </c>
      <c r="K284" s="2" t="s">
        <v>9972</v>
      </c>
      <c r="L284" t="str">
        <f t="shared" si="40"/>
        <v>Refused</v>
      </c>
      <c r="M284" s="12" t="str">
        <f t="shared" si="47"/>
        <v>PI.IC.SA.032002.01</v>
      </c>
      <c r="N284" s="12"/>
      <c r="O284" s="12" t="str">
        <f t="shared" si="48"/>
        <v>PH.IC.SA.032002.01</v>
      </c>
      <c r="Q284" s="12" t="str">
        <f t="shared" si="49"/>
        <v>CL.IC.SA.032002.01</v>
      </c>
      <c r="R284" t="s">
        <v>9277</v>
      </c>
      <c r="S284">
        <v>529</v>
      </c>
    </row>
    <row r="285" spans="1:19" ht="15">
      <c r="A285" t="s">
        <v>5968</v>
      </c>
      <c r="C285" s="2" t="s">
        <v>9640</v>
      </c>
      <c r="E285" s="2" t="s">
        <v>10042</v>
      </c>
      <c r="F285" t="s">
        <v>10041</v>
      </c>
      <c r="G285" t="s">
        <v>9906</v>
      </c>
      <c r="H285" s="2" t="s">
        <v>9640</v>
      </c>
      <c r="I285" t="s">
        <v>9906</v>
      </c>
      <c r="J285" s="11" t="str">
        <f t="shared" si="46"/>
        <v>IC.SA.032003</v>
      </c>
      <c r="K285" s="2" t="s">
        <v>9972</v>
      </c>
      <c r="L285" t="str">
        <f t="shared" si="40"/>
        <v>Tube Feeding</v>
      </c>
      <c r="M285" s="12" t="str">
        <f t="shared" si="47"/>
        <v>PI.IC.SA.032003.01</v>
      </c>
      <c r="N285" s="12"/>
      <c r="O285" s="12" t="str">
        <f t="shared" si="48"/>
        <v>PH.IC.SA.032003.01</v>
      </c>
      <c r="Q285" s="12" t="str">
        <f t="shared" si="49"/>
        <v>CL.IC.SA.032003.01</v>
      </c>
      <c r="R285" t="s">
        <v>9973</v>
      </c>
      <c r="S285">
        <v>529</v>
      </c>
    </row>
    <row r="286" spans="1:19" ht="15">
      <c r="A286" t="s">
        <v>5968</v>
      </c>
      <c r="C286" s="2" t="s">
        <v>946</v>
      </c>
      <c r="E286" s="2" t="s">
        <v>6396</v>
      </c>
      <c r="F286" t="s">
        <v>9907</v>
      </c>
      <c r="G286" t="s">
        <v>10039</v>
      </c>
      <c r="H286" s="2" t="s">
        <v>948</v>
      </c>
      <c r="I286" t="s">
        <v>10039</v>
      </c>
      <c r="J286" s="11" t="str">
        <f t="shared" si="46"/>
        <v>IC.SA.032004</v>
      </c>
      <c r="K286" s="2" t="s">
        <v>9972</v>
      </c>
      <c r="L286" t="str">
        <f t="shared" si="40"/>
        <v>Nothing by mouth</v>
      </c>
      <c r="M286" s="12" t="str">
        <f t="shared" si="47"/>
        <v>PI.IC.SA.032004.01</v>
      </c>
      <c r="N286" s="12"/>
      <c r="O286" s="12" t="str">
        <f t="shared" si="48"/>
        <v>PH.IC.SA.032004.01</v>
      </c>
      <c r="Q286" s="12" t="str">
        <f t="shared" si="49"/>
        <v>CL.IC.SA.032004.01</v>
      </c>
      <c r="R286" t="s">
        <v>9277</v>
      </c>
      <c r="S286">
        <v>529</v>
      </c>
    </row>
    <row r="287" spans="1:19" ht="15">
      <c r="A287" t="s">
        <v>5968</v>
      </c>
      <c r="C287" s="2" t="s">
        <v>946</v>
      </c>
      <c r="E287" s="2" t="s">
        <v>6396</v>
      </c>
      <c r="F287" t="s">
        <v>9907</v>
      </c>
      <c r="G287" t="s">
        <v>10040</v>
      </c>
      <c r="H287" s="2" t="s">
        <v>7071</v>
      </c>
      <c r="I287" t="s">
        <v>10040</v>
      </c>
      <c r="J287" s="11" t="str">
        <f t="shared" si="46"/>
        <v>IC.SA.032005</v>
      </c>
      <c r="K287" s="2" t="s">
        <v>9972</v>
      </c>
      <c r="L287" t="str">
        <f t="shared" si="40"/>
        <v>Total parenteral Nutrition</v>
      </c>
      <c r="M287" s="12" t="str">
        <f t="shared" si="47"/>
        <v>PI.IC.SA.032005.01</v>
      </c>
      <c r="N287" s="12"/>
      <c r="O287" s="12" t="str">
        <f t="shared" si="48"/>
        <v>PH.IC.SA.032005.01</v>
      </c>
      <c r="Q287" s="12" t="str">
        <f t="shared" si="49"/>
        <v>CL.IC.SA.032005.01</v>
      </c>
      <c r="R287" t="s">
        <v>9277</v>
      </c>
      <c r="S287">
        <v>529</v>
      </c>
    </row>
    <row r="288" spans="1:19" ht="15">
      <c r="A288" t="s">
        <v>5968</v>
      </c>
      <c r="C288" s="2" t="s">
        <v>1202</v>
      </c>
      <c r="D288" t="s">
        <v>9766</v>
      </c>
      <c r="E288" s="2" t="s">
        <v>9767</v>
      </c>
      <c r="F288" t="s">
        <v>103</v>
      </c>
      <c r="G288" t="s">
        <v>9905</v>
      </c>
      <c r="H288" s="2" t="s">
        <v>1192</v>
      </c>
      <c r="I288" t="s">
        <v>9912</v>
      </c>
      <c r="J288" s="11" t="str">
        <f t="shared" si="46"/>
        <v>IC.SA.032101</v>
      </c>
      <c r="K288" s="2" t="s">
        <v>9972</v>
      </c>
      <c r="L288" t="str">
        <f t="shared" si="40"/>
        <v>Refused</v>
      </c>
      <c r="M288" s="12" t="str">
        <f t="shared" si="47"/>
        <v>PI.IC.SA.032101.01</v>
      </c>
      <c r="N288" s="12"/>
      <c r="O288" s="12" t="str">
        <f t="shared" si="48"/>
        <v>PH.IC.SA.032101.01</v>
      </c>
      <c r="Q288" s="12" t="str">
        <f t="shared" si="49"/>
        <v>CL.IC.SA.032101.01</v>
      </c>
      <c r="R288" t="s">
        <v>9277</v>
      </c>
      <c r="S288">
        <v>529</v>
      </c>
    </row>
    <row r="289" spans="1:19" ht="15">
      <c r="A289" t="s">
        <v>5968</v>
      </c>
      <c r="C289" s="2" t="s">
        <v>1202</v>
      </c>
      <c r="E289" s="2" t="s">
        <v>5577</v>
      </c>
      <c r="F289" t="s">
        <v>104</v>
      </c>
      <c r="G289" t="s">
        <v>9913</v>
      </c>
      <c r="H289" s="2" t="s">
        <v>923</v>
      </c>
      <c r="I289" t="s">
        <v>9773</v>
      </c>
      <c r="J289" s="11" t="str">
        <f t="shared" si="46"/>
        <v>IC.SA.032102</v>
      </c>
      <c r="K289" s="2" t="s">
        <v>9972</v>
      </c>
      <c r="L289" t="str">
        <f t="shared" si="40"/>
        <v>Completed</v>
      </c>
      <c r="M289" s="12" t="str">
        <f t="shared" si="47"/>
        <v>PI.IC.SA.032102.01</v>
      </c>
      <c r="N289" s="12"/>
      <c r="O289" s="12" t="str">
        <f t="shared" si="48"/>
        <v>PH.IC.SA.032102.01</v>
      </c>
      <c r="Q289" s="12" t="str">
        <f t="shared" si="49"/>
        <v>CL.IC.SA.032102.01</v>
      </c>
      <c r="R289" t="s">
        <v>9973</v>
      </c>
      <c r="S289">
        <v>529</v>
      </c>
    </row>
    <row r="290" spans="1:19" ht="15">
      <c r="A290" t="s">
        <v>5968</v>
      </c>
      <c r="C290" s="2" t="s">
        <v>1202</v>
      </c>
      <c r="E290" s="2" t="s">
        <v>5577</v>
      </c>
      <c r="F290" t="s">
        <v>103</v>
      </c>
      <c r="G290" t="s">
        <v>9774</v>
      </c>
      <c r="H290" s="2" t="s">
        <v>1202</v>
      </c>
      <c r="I290" t="s">
        <v>9775</v>
      </c>
      <c r="J290" s="11" t="str">
        <f t="shared" si="46"/>
        <v>IC.SA.032103</v>
      </c>
      <c r="K290" s="2" t="s">
        <v>1192</v>
      </c>
      <c r="L290" t="str">
        <f t="shared" si="40"/>
        <v>Evaluated by RN</v>
      </c>
      <c r="M290" s="12" t="str">
        <f t="shared" si="47"/>
        <v>PI.IC.SA.032103.01</v>
      </c>
      <c r="N290" s="12"/>
      <c r="O290" s="12" t="str">
        <f t="shared" si="48"/>
        <v>PH.IC.SA.032103.01</v>
      </c>
      <c r="Q290" s="12" t="str">
        <f t="shared" si="49"/>
        <v>CL.IC.SA.032103.01</v>
      </c>
      <c r="R290" t="s">
        <v>1141</v>
      </c>
      <c r="S290">
        <v>529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A161"/>
  <sheetViews>
    <sheetView topLeftCell="A145" workbookViewId="0">
      <pane ySplit="855"/>
      <selection activeCell="J145" sqref="J1:J1048576"/>
      <selection pane="bottomLeft" activeCell="G167" sqref="G167"/>
    </sheetView>
  </sheetViews>
  <sheetFormatPr defaultColWidth="11" defaultRowHeight="12.75"/>
  <cols>
    <col min="3" max="3" width="4" customWidth="1"/>
    <col min="4" max="4" width="12.875" customWidth="1"/>
    <col min="5" max="5" width="5.125" customWidth="1"/>
    <col min="6" max="6" width="25.125" customWidth="1"/>
    <col min="7" max="7" width="33.25" customWidth="1"/>
    <col min="8" max="8" width="5.25" customWidth="1"/>
    <col min="12" max="12" width="27" customWidth="1"/>
    <col min="17" max="17" width="20.625" customWidth="1"/>
    <col min="18" max="18" width="3.875" customWidth="1"/>
    <col min="19" max="19" width="4" customWidth="1"/>
    <col min="26" max="26" width="5.6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11652</v>
      </c>
      <c r="Y1" s="1" t="s">
        <v>11653</v>
      </c>
      <c r="Z1" s="56" t="s">
        <v>287</v>
      </c>
      <c r="AA1" s="56" t="s">
        <v>288</v>
      </c>
    </row>
    <row r="2" spans="1:27" ht="15">
      <c r="A2" t="s">
        <v>1190</v>
      </c>
      <c r="B2" t="s">
        <v>1191</v>
      </c>
      <c r="C2" s="2" t="s">
        <v>1192</v>
      </c>
      <c r="D2" t="s">
        <v>1193</v>
      </c>
      <c r="E2" s="2" t="s">
        <v>1192</v>
      </c>
      <c r="F2" t="s">
        <v>1194</v>
      </c>
      <c r="G2" t="s">
        <v>1195</v>
      </c>
      <c r="H2" s="2" t="s">
        <v>1192</v>
      </c>
      <c r="I2" t="s">
        <v>1196</v>
      </c>
      <c r="J2" s="11" t="str">
        <f t="shared" ref="J2:J64" si="0">CONCATENATE("IC.AC.",C2,E2,H2)</f>
        <v>IC.AC.010101</v>
      </c>
      <c r="K2" s="2" t="s">
        <v>1192</v>
      </c>
      <c r="L2" t="str">
        <f t="shared" ref="L2:L64" si="1">G2</f>
        <v>1 Person Assist</v>
      </c>
      <c r="M2" s="12" t="str">
        <f t="shared" ref="M2:M64" si="2">CONCATENATE("PI.",J2,".",K2)</f>
        <v>PI.IC.AC.010101.01</v>
      </c>
      <c r="N2" s="12"/>
      <c r="O2" s="12" t="str">
        <f t="shared" ref="O2:O64" si="3">CONCATENATE("PH.",J2,".",K2)</f>
        <v>PH.IC.AC.010101.01</v>
      </c>
      <c r="Q2" s="12" t="str">
        <f t="shared" ref="Q2:Q64" si="4">CONCATENATE("CL.",J2,".",K2)</f>
        <v>CL.IC.AC.010101.01</v>
      </c>
      <c r="R2" s="3" t="s">
        <v>1197</v>
      </c>
      <c r="S2" s="3" t="s">
        <v>1197</v>
      </c>
      <c r="T2" s="4" t="s">
        <v>1197</v>
      </c>
    </row>
    <row r="3" spans="1:27" ht="15">
      <c r="A3" t="s">
        <v>1190</v>
      </c>
      <c r="C3" s="2" t="s">
        <v>11324</v>
      </c>
      <c r="E3" s="2" t="s">
        <v>11324</v>
      </c>
      <c r="F3" t="s">
        <v>1194</v>
      </c>
      <c r="G3" t="s">
        <v>1198</v>
      </c>
      <c r="H3" s="2" t="s">
        <v>1199</v>
      </c>
      <c r="I3" t="s">
        <v>1200</v>
      </c>
      <c r="J3" s="11" t="str">
        <f t="shared" si="0"/>
        <v>IC.AC.010102</v>
      </c>
      <c r="K3" s="2" t="s">
        <v>11324</v>
      </c>
      <c r="L3" t="str">
        <f t="shared" si="1"/>
        <v>2 Person Assist</v>
      </c>
      <c r="M3" s="12" t="str">
        <f t="shared" si="2"/>
        <v>PI.IC.AC.010102.01</v>
      </c>
      <c r="N3" s="12"/>
      <c r="O3" s="12" t="str">
        <f t="shared" si="3"/>
        <v>PH.IC.AC.010102.01</v>
      </c>
      <c r="Q3" s="12" t="str">
        <f t="shared" si="4"/>
        <v>CL.IC.AC.010102.01</v>
      </c>
    </row>
    <row r="4" spans="1:27" ht="15">
      <c r="A4" t="s">
        <v>1190</v>
      </c>
      <c r="C4" s="2" t="s">
        <v>1192</v>
      </c>
      <c r="E4" s="2" t="s">
        <v>1192</v>
      </c>
      <c r="F4" t="s">
        <v>1194</v>
      </c>
      <c r="G4" t="s">
        <v>1201</v>
      </c>
      <c r="H4" s="2" t="s">
        <v>1202</v>
      </c>
      <c r="I4" t="s">
        <v>1201</v>
      </c>
      <c r="J4" s="11" t="str">
        <f t="shared" si="0"/>
        <v>IC.AC.010103</v>
      </c>
      <c r="K4" s="2" t="s">
        <v>1192</v>
      </c>
      <c r="L4" t="str">
        <f t="shared" si="1"/>
        <v>Ataxic</v>
      </c>
      <c r="M4" s="12" t="str">
        <f t="shared" si="2"/>
        <v>PI.IC.AC.010103.01</v>
      </c>
      <c r="N4" s="12"/>
      <c r="O4" s="12" t="str">
        <f t="shared" si="3"/>
        <v>PH.IC.AC.010103.01</v>
      </c>
      <c r="Q4" s="12" t="str">
        <f t="shared" si="4"/>
        <v>CL.IC.AC.010103.01</v>
      </c>
    </row>
    <row r="5" spans="1:27" ht="15">
      <c r="A5" t="s">
        <v>1190</v>
      </c>
      <c r="C5" s="2" t="s">
        <v>1192</v>
      </c>
      <c r="E5" s="2" t="s">
        <v>1192</v>
      </c>
      <c r="F5" t="s">
        <v>1194</v>
      </c>
      <c r="G5" t="s">
        <v>1203</v>
      </c>
      <c r="H5" s="2" t="s">
        <v>7070</v>
      </c>
      <c r="I5" t="s">
        <v>1204</v>
      </c>
      <c r="J5" s="11" t="str">
        <f t="shared" si="0"/>
        <v>IC.AC.010104</v>
      </c>
      <c r="K5" s="2" t="s">
        <v>1192</v>
      </c>
      <c r="L5" t="str">
        <f t="shared" si="1"/>
        <v>Broad Based</v>
      </c>
      <c r="M5" s="12" t="str">
        <f t="shared" si="2"/>
        <v>PI.IC.AC.010104.01</v>
      </c>
      <c r="N5" s="12"/>
      <c r="O5" s="12" t="str">
        <f t="shared" si="3"/>
        <v>PH.IC.AC.010104.01</v>
      </c>
      <c r="Q5" s="12" t="str">
        <f t="shared" si="4"/>
        <v>CL.IC.AC.010104.01</v>
      </c>
    </row>
    <row r="6" spans="1:27" ht="15">
      <c r="A6" t="s">
        <v>1190</v>
      </c>
      <c r="B6" t="s">
        <v>1205</v>
      </c>
      <c r="C6" s="2" t="s">
        <v>1192</v>
      </c>
      <c r="E6" s="2" t="s">
        <v>1192</v>
      </c>
      <c r="F6" t="s">
        <v>1194</v>
      </c>
      <c r="G6" t="s">
        <v>1206</v>
      </c>
      <c r="H6" s="2" t="s">
        <v>7071</v>
      </c>
      <c r="I6" t="s">
        <v>1206</v>
      </c>
      <c r="J6" s="11" t="str">
        <f t="shared" si="0"/>
        <v>IC.AC.010105</v>
      </c>
      <c r="K6" s="2" t="s">
        <v>1192</v>
      </c>
      <c r="L6" t="str">
        <f t="shared" si="1"/>
        <v>Cane</v>
      </c>
      <c r="M6" s="12" t="str">
        <f t="shared" si="2"/>
        <v>PI.IC.AC.010105.01</v>
      </c>
      <c r="N6" s="12"/>
      <c r="O6" s="12" t="str">
        <f t="shared" si="3"/>
        <v>PH.IC.AC.010105.01</v>
      </c>
      <c r="Q6" s="12" t="str">
        <f t="shared" si="4"/>
        <v>CL.IC.AC.010105.01</v>
      </c>
    </row>
    <row r="7" spans="1:27" ht="15">
      <c r="A7" t="s">
        <v>1190</v>
      </c>
      <c r="C7" s="2" t="s">
        <v>1192</v>
      </c>
      <c r="E7" s="2" t="s">
        <v>1192</v>
      </c>
      <c r="F7" t="s">
        <v>1194</v>
      </c>
      <c r="G7" t="s">
        <v>1207</v>
      </c>
      <c r="H7" s="2" t="s">
        <v>6888</v>
      </c>
      <c r="I7" t="s">
        <v>1209</v>
      </c>
      <c r="J7" s="11" t="str">
        <f t="shared" si="0"/>
        <v>IC.AC.010106</v>
      </c>
      <c r="K7" s="2" t="s">
        <v>1192</v>
      </c>
      <c r="L7" t="str">
        <f t="shared" si="1"/>
        <v>Crutches</v>
      </c>
      <c r="M7" s="12" t="str">
        <f t="shared" si="2"/>
        <v>PI.IC.AC.010106.01</v>
      </c>
      <c r="N7" s="12"/>
      <c r="O7" s="12" t="str">
        <f t="shared" si="3"/>
        <v>PH.IC.AC.010106.01</v>
      </c>
      <c r="Q7" s="12" t="str">
        <f t="shared" si="4"/>
        <v>CL.IC.AC.010106.01</v>
      </c>
    </row>
    <row r="8" spans="1:27" ht="15">
      <c r="A8" t="s">
        <v>1190</v>
      </c>
      <c r="C8" s="2" t="s">
        <v>1192</v>
      </c>
      <c r="E8" s="2" t="s">
        <v>1192</v>
      </c>
      <c r="F8" t="s">
        <v>1194</v>
      </c>
      <c r="G8" t="s">
        <v>1210</v>
      </c>
      <c r="H8" s="2" t="s">
        <v>7284</v>
      </c>
      <c r="I8" t="s">
        <v>1210</v>
      </c>
      <c r="J8" s="11" t="str">
        <f t="shared" si="0"/>
        <v>IC.AC.010107</v>
      </c>
      <c r="K8" s="2" t="s">
        <v>1192</v>
      </c>
      <c r="L8" t="str">
        <f t="shared" si="1"/>
        <v>Limp</v>
      </c>
      <c r="M8" s="12" t="str">
        <f t="shared" si="2"/>
        <v>PI.IC.AC.010107.01</v>
      </c>
      <c r="N8" s="12"/>
      <c r="O8" s="12" t="str">
        <f t="shared" si="3"/>
        <v>PH.IC.AC.010107.01</v>
      </c>
      <c r="Q8" s="12" t="str">
        <f t="shared" si="4"/>
        <v>CL.IC.AC.010107.01</v>
      </c>
    </row>
    <row r="9" spans="1:27" ht="15">
      <c r="A9" t="s">
        <v>1190</v>
      </c>
      <c r="C9" s="2" t="s">
        <v>1192</v>
      </c>
      <c r="E9" s="2" t="s">
        <v>1192</v>
      </c>
      <c r="F9" t="s">
        <v>1194</v>
      </c>
      <c r="G9" t="s">
        <v>1211</v>
      </c>
      <c r="H9" s="2" t="s">
        <v>10093</v>
      </c>
      <c r="I9" t="s">
        <v>1212</v>
      </c>
      <c r="J9" s="11" t="str">
        <f t="shared" si="0"/>
        <v>IC.AC.010108</v>
      </c>
      <c r="K9" s="2" t="s">
        <v>1192</v>
      </c>
      <c r="L9" t="str">
        <f t="shared" si="1"/>
        <v>Propulsive</v>
      </c>
      <c r="M9" s="12" t="str">
        <f t="shared" si="2"/>
        <v>PI.IC.AC.010108.01</v>
      </c>
      <c r="N9" s="12"/>
      <c r="O9" s="12" t="str">
        <f t="shared" si="3"/>
        <v>PH.IC.AC.010108.01</v>
      </c>
      <c r="Q9" s="12" t="str">
        <f t="shared" si="4"/>
        <v>CL.IC.AC.010108.01</v>
      </c>
    </row>
    <row r="10" spans="1:27" ht="15">
      <c r="A10" t="s">
        <v>1190</v>
      </c>
      <c r="C10" s="2" t="s">
        <v>1192</v>
      </c>
      <c r="E10" s="2" t="s">
        <v>1192</v>
      </c>
      <c r="F10" t="s">
        <v>1194</v>
      </c>
      <c r="G10" t="s">
        <v>1213</v>
      </c>
      <c r="H10" s="2" t="s">
        <v>10095</v>
      </c>
      <c r="I10" t="s">
        <v>1213</v>
      </c>
      <c r="J10" s="11" t="str">
        <f t="shared" si="0"/>
        <v>IC.AC.010109</v>
      </c>
      <c r="K10" s="2" t="s">
        <v>1192</v>
      </c>
      <c r="L10" t="str">
        <f t="shared" si="1"/>
        <v>Prosthesis</v>
      </c>
      <c r="M10" s="12" t="str">
        <f t="shared" si="2"/>
        <v>PI.IC.AC.010109.01</v>
      </c>
      <c r="N10" s="12"/>
      <c r="O10" s="12" t="str">
        <f t="shared" si="3"/>
        <v>PH.IC.AC.010109.01</v>
      </c>
      <c r="Q10" s="12" t="str">
        <f t="shared" si="4"/>
        <v>CL.IC.AC.010109.01</v>
      </c>
    </row>
    <row r="11" spans="1:27" ht="15">
      <c r="A11" t="s">
        <v>1190</v>
      </c>
      <c r="C11" s="2" t="s">
        <v>1192</v>
      </c>
      <c r="E11" s="2" t="s">
        <v>1192</v>
      </c>
      <c r="F11" t="s">
        <v>1194</v>
      </c>
      <c r="G11" t="s">
        <v>1219</v>
      </c>
      <c r="H11" s="2" t="s">
        <v>10905</v>
      </c>
      <c r="I11" t="s">
        <v>1220</v>
      </c>
      <c r="J11" s="11" t="str">
        <f t="shared" si="0"/>
        <v>IC.AC.010110</v>
      </c>
      <c r="K11" s="2" t="s">
        <v>1192</v>
      </c>
      <c r="L11" t="str">
        <f t="shared" si="1"/>
        <v>Shuffling</v>
      </c>
      <c r="M11" s="12" t="str">
        <f t="shared" si="2"/>
        <v>PI.IC.AC.010110.01</v>
      </c>
      <c r="N11" s="12"/>
      <c r="O11" s="12" t="str">
        <f t="shared" si="3"/>
        <v>PH.IC.AC.010110.01</v>
      </c>
      <c r="Q11" s="12" t="str">
        <f t="shared" si="4"/>
        <v>CL.IC.AC.010110.01</v>
      </c>
    </row>
    <row r="12" spans="1:27" ht="15">
      <c r="A12" t="s">
        <v>1190</v>
      </c>
      <c r="C12" s="2" t="s">
        <v>1192</v>
      </c>
      <c r="E12" s="2" t="s">
        <v>1192</v>
      </c>
      <c r="F12" t="s">
        <v>1194</v>
      </c>
      <c r="G12" t="s">
        <v>1221</v>
      </c>
      <c r="H12" s="2" t="s">
        <v>8048</v>
      </c>
      <c r="I12" t="s">
        <v>1221</v>
      </c>
      <c r="J12" s="11" t="str">
        <f t="shared" si="0"/>
        <v>IC.AC.010111</v>
      </c>
      <c r="K12" s="2" t="s">
        <v>1192</v>
      </c>
      <c r="L12" t="str">
        <f t="shared" si="1"/>
        <v>Slow</v>
      </c>
      <c r="M12" s="12" t="str">
        <f t="shared" si="2"/>
        <v>PI.IC.AC.010111.01</v>
      </c>
      <c r="N12" s="12"/>
      <c r="O12" s="12" t="str">
        <f t="shared" si="3"/>
        <v>PH.IC.AC.010111.01</v>
      </c>
      <c r="Q12" s="12" t="str">
        <f t="shared" si="4"/>
        <v>CL.IC.AC.010111.01</v>
      </c>
    </row>
    <row r="13" spans="1:27" ht="15">
      <c r="A13" t="s">
        <v>1190</v>
      </c>
      <c r="C13" s="2" t="s">
        <v>11324</v>
      </c>
      <c r="E13" s="2" t="s">
        <v>11324</v>
      </c>
      <c r="F13" t="s">
        <v>1194</v>
      </c>
      <c r="G13" t="s">
        <v>1222</v>
      </c>
      <c r="H13" s="2" t="s">
        <v>11023</v>
      </c>
      <c r="I13" t="s">
        <v>1224</v>
      </c>
      <c r="J13" s="11" t="str">
        <f t="shared" si="0"/>
        <v>IC.AC.010112</v>
      </c>
      <c r="K13" s="2" t="s">
        <v>11324</v>
      </c>
      <c r="L13" t="str">
        <f t="shared" si="1"/>
        <v>Unable to Assess</v>
      </c>
      <c r="M13" s="12" t="str">
        <f t="shared" si="2"/>
        <v>PI.IC.AC.010112.01</v>
      </c>
      <c r="N13" s="12"/>
      <c r="O13" s="12" t="str">
        <f t="shared" si="3"/>
        <v>PH.IC.AC.010112.01</v>
      </c>
      <c r="Q13" s="12" t="str">
        <f t="shared" si="4"/>
        <v>CL.IC.AC.010112.01</v>
      </c>
    </row>
    <row r="14" spans="1:27" ht="15">
      <c r="A14" t="s">
        <v>1190</v>
      </c>
      <c r="C14" s="2" t="s">
        <v>11324</v>
      </c>
      <c r="E14" s="2" t="s">
        <v>11324</v>
      </c>
      <c r="F14" t="s">
        <v>1194</v>
      </c>
      <c r="G14" t="s">
        <v>1225</v>
      </c>
      <c r="H14" s="2" t="s">
        <v>8201</v>
      </c>
      <c r="I14" t="s">
        <v>1124</v>
      </c>
      <c r="J14" s="11" t="str">
        <f t="shared" si="0"/>
        <v>IC.AC.010113</v>
      </c>
      <c r="K14" s="2" t="s">
        <v>11324</v>
      </c>
      <c r="L14" t="str">
        <f t="shared" si="1"/>
        <v>Unable to bear weight on left leg</v>
      </c>
      <c r="M14" s="12" t="str">
        <f t="shared" si="2"/>
        <v>PI.IC.AC.010113.01</v>
      </c>
      <c r="N14" s="12"/>
      <c r="O14" s="12" t="str">
        <f t="shared" si="3"/>
        <v>PH.IC.AC.010113.01</v>
      </c>
      <c r="Q14" s="12" t="str">
        <f t="shared" si="4"/>
        <v>CL.IC.AC.010113.01</v>
      </c>
    </row>
    <row r="15" spans="1:27" ht="15">
      <c r="A15" t="s">
        <v>1190</v>
      </c>
      <c r="C15" s="2" t="s">
        <v>11324</v>
      </c>
      <c r="E15" s="2" t="s">
        <v>11324</v>
      </c>
      <c r="F15" t="s">
        <v>1194</v>
      </c>
      <c r="G15" t="s">
        <v>1125</v>
      </c>
      <c r="H15" s="2" t="s">
        <v>9621</v>
      </c>
      <c r="I15" t="s">
        <v>1126</v>
      </c>
      <c r="J15" s="11" t="str">
        <f t="shared" si="0"/>
        <v>IC.AC.010114</v>
      </c>
      <c r="K15" s="2" t="s">
        <v>1192</v>
      </c>
      <c r="L15" t="str">
        <f t="shared" si="1"/>
        <v>Unable to bear weight on right leg</v>
      </c>
      <c r="M15" s="12" t="str">
        <f t="shared" si="2"/>
        <v>PI.IC.AC.010114.01</v>
      </c>
      <c r="N15" s="12"/>
      <c r="O15" s="12" t="str">
        <f t="shared" si="3"/>
        <v>PH.IC.AC.010114.01</v>
      </c>
      <c r="Q15" s="12" t="str">
        <f t="shared" si="4"/>
        <v>CL.IC.AC.010114.01</v>
      </c>
    </row>
    <row r="16" spans="1:27" ht="15">
      <c r="A16" t="s">
        <v>1190</v>
      </c>
      <c r="C16" s="2" t="s">
        <v>1308</v>
      </c>
      <c r="E16" s="2" t="s">
        <v>1308</v>
      </c>
      <c r="F16" t="s">
        <v>1194</v>
      </c>
      <c r="G16" t="s">
        <v>1309</v>
      </c>
      <c r="H16" s="2" t="s">
        <v>1310</v>
      </c>
      <c r="I16" t="s">
        <v>1133</v>
      </c>
      <c r="J16" s="11" t="str">
        <f t="shared" si="0"/>
        <v>IC.AC.010115</v>
      </c>
      <c r="K16" s="2" t="s">
        <v>9305</v>
      </c>
      <c r="L16" t="str">
        <f t="shared" si="1"/>
        <v>Unable to walk due to condition</v>
      </c>
      <c r="M16" s="12" t="str">
        <f t="shared" si="2"/>
        <v>PI.IC.AC.010115.01</v>
      </c>
      <c r="N16" s="12"/>
      <c r="O16" s="12" t="str">
        <f t="shared" si="3"/>
        <v>PH.IC.AC.010115.01</v>
      </c>
      <c r="Q16" s="12" t="str">
        <f t="shared" si="4"/>
        <v>CL.IC.AC.010115.01</v>
      </c>
    </row>
    <row r="17" spans="1:19" ht="15">
      <c r="A17" t="s">
        <v>1190</v>
      </c>
      <c r="C17" s="2" t="s">
        <v>1134</v>
      </c>
      <c r="E17" s="2" t="s">
        <v>1192</v>
      </c>
      <c r="F17" t="s">
        <v>1194</v>
      </c>
      <c r="G17" t="s">
        <v>1135</v>
      </c>
      <c r="H17" s="2" t="s">
        <v>5740</v>
      </c>
      <c r="I17" t="s">
        <v>1136</v>
      </c>
      <c r="J17" s="11" t="str">
        <f t="shared" si="0"/>
        <v>IC.AC.010116</v>
      </c>
      <c r="K17" s="2" t="s">
        <v>11324</v>
      </c>
      <c r="L17" t="str">
        <f t="shared" si="1"/>
        <v>Unable to walk per physician order</v>
      </c>
      <c r="M17" s="12" t="str">
        <f t="shared" si="2"/>
        <v>PI.IC.AC.010116.01</v>
      </c>
      <c r="N17" s="12"/>
      <c r="O17" s="12" t="str">
        <f t="shared" si="3"/>
        <v>PH.IC.AC.010116.01</v>
      </c>
      <c r="Q17" s="12" t="str">
        <f t="shared" si="4"/>
        <v>CL.IC.AC.010116.01</v>
      </c>
    </row>
    <row r="18" spans="1:19" ht="15">
      <c r="A18" t="s">
        <v>1190</v>
      </c>
      <c r="C18" s="2" t="s">
        <v>1192</v>
      </c>
      <c r="E18" s="2" t="s">
        <v>1192</v>
      </c>
      <c r="F18" t="s">
        <v>1194</v>
      </c>
      <c r="G18" t="s">
        <v>1137</v>
      </c>
      <c r="H18" s="2" t="s">
        <v>1138</v>
      </c>
      <c r="I18" t="s">
        <v>963</v>
      </c>
      <c r="J18" s="11" t="str">
        <f t="shared" si="0"/>
        <v>IC.AC.010117</v>
      </c>
      <c r="K18" s="2" t="s">
        <v>1192</v>
      </c>
      <c r="L18" t="str">
        <f t="shared" si="1"/>
        <v>Uncoordinated</v>
      </c>
      <c r="M18" s="12" t="str">
        <f t="shared" si="2"/>
        <v>PI.IC.AC.010117.01</v>
      </c>
      <c r="N18" s="12"/>
      <c r="O18" s="12" t="str">
        <f t="shared" si="3"/>
        <v>PH.IC.AC.010117.01</v>
      </c>
      <c r="Q18" s="12" t="str">
        <f t="shared" si="4"/>
        <v>CL.IC.AC.010117.01</v>
      </c>
    </row>
    <row r="19" spans="1:19" ht="15">
      <c r="A19" t="s">
        <v>1190</v>
      </c>
      <c r="C19" s="2" t="s">
        <v>1192</v>
      </c>
      <c r="E19" s="2" t="s">
        <v>1192</v>
      </c>
      <c r="F19" t="s">
        <v>1194</v>
      </c>
      <c r="G19" t="s">
        <v>964</v>
      </c>
      <c r="H19" s="2" t="s">
        <v>965</v>
      </c>
      <c r="I19" t="s">
        <v>964</v>
      </c>
      <c r="J19" s="11" t="str">
        <f t="shared" si="0"/>
        <v>IC.AC.010118</v>
      </c>
      <c r="K19" s="2" t="s">
        <v>1192</v>
      </c>
      <c r="L19" t="str">
        <f t="shared" si="1"/>
        <v>Unsteady</v>
      </c>
      <c r="M19" s="12" t="str">
        <f t="shared" si="2"/>
        <v>PI.IC.AC.010118.01</v>
      </c>
      <c r="N19" s="12"/>
      <c r="O19" s="12" t="str">
        <f t="shared" si="3"/>
        <v>PH.IC.AC.010118.01</v>
      </c>
      <c r="Q19" s="12" t="str">
        <f t="shared" si="4"/>
        <v>CL.IC.AC.010118.01</v>
      </c>
    </row>
    <row r="20" spans="1:19" ht="15">
      <c r="A20" t="s">
        <v>1190</v>
      </c>
      <c r="C20" s="2" t="s">
        <v>1192</v>
      </c>
      <c r="E20" s="2" t="s">
        <v>1192</v>
      </c>
      <c r="F20" t="s">
        <v>1194</v>
      </c>
      <c r="G20" t="s">
        <v>966</v>
      </c>
      <c r="H20" s="2" t="s">
        <v>967</v>
      </c>
      <c r="I20" t="s">
        <v>966</v>
      </c>
      <c r="J20" s="11" t="str">
        <f t="shared" si="0"/>
        <v>IC.AC.010119</v>
      </c>
      <c r="K20" s="2" t="s">
        <v>11324</v>
      </c>
      <c r="L20" t="str">
        <f t="shared" si="1"/>
        <v>Walker</v>
      </c>
      <c r="M20" s="12" t="str">
        <f t="shared" si="2"/>
        <v>PI.IC.AC.010119.01</v>
      </c>
      <c r="N20" s="12"/>
      <c r="O20" s="12" t="str">
        <f t="shared" si="3"/>
        <v>PH.IC.AC.010119.01</v>
      </c>
      <c r="Q20" s="12" t="str">
        <f t="shared" si="4"/>
        <v>CL.IC.AC.010119.01</v>
      </c>
    </row>
    <row r="21" spans="1:19" s="5" customFormat="1" ht="15">
      <c r="A21" s="5" t="s">
        <v>11110</v>
      </c>
      <c r="C21" s="6" t="s">
        <v>11324</v>
      </c>
      <c r="E21" s="6" t="s">
        <v>11324</v>
      </c>
      <c r="F21" s="5" t="s">
        <v>968</v>
      </c>
      <c r="G21" s="6" t="s">
        <v>969</v>
      </c>
      <c r="H21" s="6" t="s">
        <v>970</v>
      </c>
      <c r="I21" s="6" t="s">
        <v>1140</v>
      </c>
      <c r="J21" s="13" t="str">
        <f t="shared" si="0"/>
        <v>IC.AC.010120</v>
      </c>
      <c r="K21" s="6" t="s">
        <v>1192</v>
      </c>
      <c r="L21" t="str">
        <f t="shared" si="1"/>
        <v>Independent</v>
      </c>
      <c r="M21" s="14" t="str">
        <f t="shared" si="2"/>
        <v>PI.IC.AC.010120.01</v>
      </c>
      <c r="N21" s="14"/>
      <c r="O21" s="14" t="str">
        <f t="shared" si="3"/>
        <v>PH.IC.AC.010120.01</v>
      </c>
      <c r="Q21" s="14" t="str">
        <f t="shared" si="4"/>
        <v>CL.IC.AC.010120.01</v>
      </c>
      <c r="R21" s="5" t="s">
        <v>1141</v>
      </c>
      <c r="S21" s="5">
        <v>192</v>
      </c>
    </row>
    <row r="22" spans="1:19" s="5" customFormat="1" ht="15">
      <c r="A22" s="5" t="s">
        <v>1190</v>
      </c>
      <c r="B22" s="5" t="s">
        <v>1142</v>
      </c>
      <c r="C22" s="6" t="s">
        <v>1199</v>
      </c>
      <c r="D22" s="5" t="s">
        <v>1143</v>
      </c>
      <c r="E22" s="6" t="s">
        <v>11324</v>
      </c>
      <c r="F22" s="5" t="s">
        <v>1144</v>
      </c>
      <c r="G22" s="5" t="s">
        <v>1145</v>
      </c>
      <c r="H22" s="6" t="s">
        <v>11324</v>
      </c>
      <c r="I22" s="5" t="s">
        <v>1146</v>
      </c>
      <c r="J22" s="13" t="str">
        <f t="shared" si="0"/>
        <v>IC.AC.020101</v>
      </c>
      <c r="K22" s="6" t="s">
        <v>1192</v>
      </c>
      <c r="L22" t="str">
        <f t="shared" si="1"/>
        <v>Vertical lift</v>
      </c>
      <c r="M22" s="14" t="str">
        <f t="shared" si="2"/>
        <v>PI.IC.AC.020101.01</v>
      </c>
      <c r="N22" s="14"/>
      <c r="O22" s="14" t="str">
        <f t="shared" si="3"/>
        <v>PH.IC.AC.020101.01</v>
      </c>
      <c r="Q22" s="14" t="str">
        <f t="shared" si="4"/>
        <v>CL.IC.AC.020101.01</v>
      </c>
    </row>
    <row r="23" spans="1:19" s="5" customFormat="1" ht="15">
      <c r="A23" s="5" t="s">
        <v>1190</v>
      </c>
      <c r="C23" s="6" t="s">
        <v>918</v>
      </c>
      <c r="E23" s="6" t="s">
        <v>919</v>
      </c>
      <c r="F23" s="5" t="s">
        <v>1144</v>
      </c>
      <c r="G23" s="5" t="s">
        <v>920</v>
      </c>
      <c r="H23" s="6" t="s">
        <v>921</v>
      </c>
      <c r="I23" s="5" t="s">
        <v>922</v>
      </c>
      <c r="J23" s="13" t="str">
        <f t="shared" si="0"/>
        <v>IC.AC.020102</v>
      </c>
      <c r="K23" s="6" t="s">
        <v>1192</v>
      </c>
      <c r="L23" t="str">
        <f t="shared" si="1"/>
        <v>Horizontal lift</v>
      </c>
      <c r="M23" s="14" t="str">
        <f t="shared" si="2"/>
        <v>PI.IC.AC.020102.01</v>
      </c>
      <c r="N23" s="14"/>
      <c r="O23" s="14" t="str">
        <f t="shared" si="3"/>
        <v>PH.IC.AC.020102.01</v>
      </c>
      <c r="Q23" s="14" t="str">
        <f t="shared" si="4"/>
        <v>CL.IC.AC.020102.01</v>
      </c>
    </row>
    <row r="24" spans="1:19" s="5" customFormat="1" ht="15">
      <c r="A24" s="5" t="s">
        <v>1190</v>
      </c>
      <c r="C24" s="6" t="s">
        <v>923</v>
      </c>
      <c r="E24" s="6" t="s">
        <v>1192</v>
      </c>
      <c r="F24" s="5" t="s">
        <v>1144</v>
      </c>
      <c r="G24" s="5" t="s">
        <v>924</v>
      </c>
      <c r="H24" s="6" t="s">
        <v>925</v>
      </c>
      <c r="I24" s="5" t="s">
        <v>926</v>
      </c>
      <c r="J24" s="13" t="str">
        <f t="shared" si="0"/>
        <v>IC.AC.020103</v>
      </c>
      <c r="K24" s="6" t="s">
        <v>1192</v>
      </c>
      <c r="L24" t="str">
        <f t="shared" si="1"/>
        <v>Bariatric (BMI &gt;50)</v>
      </c>
      <c r="M24" s="14" t="str">
        <f t="shared" si="2"/>
        <v>PI.IC.AC.020103.01</v>
      </c>
      <c r="N24" s="14"/>
      <c r="O24" s="14" t="str">
        <f t="shared" si="3"/>
        <v>PH.IC.AC.020103.01</v>
      </c>
      <c r="Q24" s="14" t="str">
        <f t="shared" si="4"/>
        <v>CL.IC.AC.020103.01</v>
      </c>
    </row>
    <row r="25" spans="1:19" s="5" customFormat="1" ht="15">
      <c r="A25" s="5" t="s">
        <v>1190</v>
      </c>
      <c r="C25" s="6" t="s">
        <v>927</v>
      </c>
      <c r="E25" s="6" t="s">
        <v>11324</v>
      </c>
      <c r="F25" s="5" t="s">
        <v>1144</v>
      </c>
      <c r="G25" s="5" t="s">
        <v>928</v>
      </c>
      <c r="H25" s="6" t="s">
        <v>929</v>
      </c>
      <c r="I25" s="5" t="s">
        <v>930</v>
      </c>
      <c r="J25" s="13" t="str">
        <f t="shared" si="0"/>
        <v>IC.AC.020104</v>
      </c>
      <c r="K25" s="6" t="s">
        <v>11324</v>
      </c>
      <c r="L25" t="str">
        <f t="shared" si="1"/>
        <v xml:space="preserve">Other device: </v>
      </c>
      <c r="M25" s="14" t="str">
        <f t="shared" si="2"/>
        <v>PI.IC.AC.020104.01</v>
      </c>
      <c r="N25" s="14"/>
      <c r="O25" s="14" t="str">
        <f t="shared" si="3"/>
        <v>PH.IC.AC.020104.01</v>
      </c>
      <c r="Q25" s="14" t="str">
        <f t="shared" si="4"/>
        <v>CL.IC.AC.020104.01</v>
      </c>
    </row>
    <row r="26" spans="1:19" s="5" customFormat="1" ht="15">
      <c r="A26" s="5" t="s">
        <v>931</v>
      </c>
      <c r="C26" s="6" t="s">
        <v>923</v>
      </c>
      <c r="E26" s="6" t="s">
        <v>1192</v>
      </c>
      <c r="F26" s="5" t="s">
        <v>1105</v>
      </c>
      <c r="G26" s="6" t="s">
        <v>934</v>
      </c>
      <c r="H26" s="6" t="s">
        <v>935</v>
      </c>
      <c r="I26" s="6" t="s">
        <v>936</v>
      </c>
      <c r="J26" s="13" t="str">
        <f t="shared" si="0"/>
        <v>IC.AC.020105</v>
      </c>
      <c r="K26" s="6" t="s">
        <v>1192</v>
      </c>
      <c r="L26" t="str">
        <f t="shared" si="1"/>
        <v>Ceiling Lift</v>
      </c>
      <c r="M26" s="14" t="str">
        <f t="shared" si="2"/>
        <v>PI.IC.AC.020105.01</v>
      </c>
      <c r="N26" s="14"/>
      <c r="O26" s="14" t="str">
        <f t="shared" si="3"/>
        <v>PH.IC.AC.020105.01</v>
      </c>
      <c r="Q26" s="14" t="str">
        <f t="shared" si="4"/>
        <v>CL.IC.AC.020105.01</v>
      </c>
      <c r="R26" s="5" t="s">
        <v>937</v>
      </c>
      <c r="S26" s="5">
        <v>196</v>
      </c>
    </row>
    <row r="27" spans="1:19" s="5" customFormat="1" ht="15">
      <c r="A27" s="5" t="s">
        <v>1190</v>
      </c>
      <c r="B27" s="5" t="s">
        <v>938</v>
      </c>
      <c r="C27" s="6" t="s">
        <v>1202</v>
      </c>
      <c r="D27" s="5" t="s">
        <v>939</v>
      </c>
      <c r="E27" s="6" t="s">
        <v>1192</v>
      </c>
      <c r="F27" s="5" t="s">
        <v>940</v>
      </c>
      <c r="G27" s="5" t="s">
        <v>966</v>
      </c>
      <c r="H27" s="6" t="s">
        <v>1192</v>
      </c>
      <c r="I27" s="5" t="s">
        <v>966</v>
      </c>
      <c r="J27" s="13" t="str">
        <f t="shared" si="0"/>
        <v>IC.AC.030101</v>
      </c>
      <c r="K27" s="6" t="s">
        <v>1192</v>
      </c>
      <c r="L27" t="str">
        <f t="shared" si="1"/>
        <v>Walker</v>
      </c>
      <c r="M27" s="14" t="str">
        <f t="shared" si="2"/>
        <v>PI.IC.AC.030101.01</v>
      </c>
      <c r="N27" s="14"/>
      <c r="O27" s="14" t="str">
        <f t="shared" si="3"/>
        <v>PH.IC.AC.030101.01</v>
      </c>
      <c r="Q27" s="14" t="str">
        <f t="shared" si="4"/>
        <v>CL.IC.AC.030101.01</v>
      </c>
    </row>
    <row r="28" spans="1:19" s="5" customFormat="1" ht="15">
      <c r="A28" s="5" t="s">
        <v>1190</v>
      </c>
      <c r="C28" s="6" t="s">
        <v>941</v>
      </c>
      <c r="E28" s="6" t="s">
        <v>11324</v>
      </c>
      <c r="F28" s="5" t="s">
        <v>940</v>
      </c>
      <c r="G28" s="5" t="s">
        <v>942</v>
      </c>
      <c r="H28" s="6" t="s">
        <v>943</v>
      </c>
      <c r="I28" s="5" t="s">
        <v>944</v>
      </c>
      <c r="J28" s="13" t="str">
        <f t="shared" si="0"/>
        <v>IC.AC.030102</v>
      </c>
      <c r="K28" s="6" t="s">
        <v>1192</v>
      </c>
      <c r="L28" t="str">
        <f t="shared" si="1"/>
        <v>Gait belt</v>
      </c>
      <c r="M28" s="14" t="str">
        <f t="shared" si="2"/>
        <v>PI.IC.AC.030102.01</v>
      </c>
      <c r="N28" s="14"/>
      <c r="O28" s="14" t="str">
        <f t="shared" si="3"/>
        <v>PH.IC.AC.030102.01</v>
      </c>
      <c r="Q28" s="14" t="str">
        <f t="shared" si="4"/>
        <v>CL.IC.AC.030102.01</v>
      </c>
    </row>
    <row r="29" spans="1:19" s="5" customFormat="1" ht="15">
      <c r="A29" s="5" t="s">
        <v>1190</v>
      </c>
      <c r="C29" s="6" t="s">
        <v>925</v>
      </c>
      <c r="E29" s="6" t="s">
        <v>11324</v>
      </c>
      <c r="F29" s="5" t="s">
        <v>940</v>
      </c>
      <c r="G29" s="5" t="s">
        <v>947</v>
      </c>
      <c r="H29" s="6" t="s">
        <v>948</v>
      </c>
      <c r="I29" s="5" t="s">
        <v>949</v>
      </c>
      <c r="J29" s="13" t="str">
        <f t="shared" si="0"/>
        <v>IC.AC.030104</v>
      </c>
      <c r="K29" s="6" t="s">
        <v>1134</v>
      </c>
      <c r="L29" t="str">
        <f t="shared" si="1"/>
        <v>Quad cane</v>
      </c>
      <c r="M29" s="14" t="str">
        <f t="shared" si="2"/>
        <v>PI.IC.AC.030104.01</v>
      </c>
      <c r="N29" s="14"/>
      <c r="O29" s="14" t="str">
        <f t="shared" si="3"/>
        <v>PH.IC.AC.030104.01</v>
      </c>
      <c r="Q29" s="14" t="str">
        <f t="shared" si="4"/>
        <v>CL.IC.AC.030104.01</v>
      </c>
    </row>
    <row r="30" spans="1:19" s="5" customFormat="1" ht="15">
      <c r="A30" s="5" t="s">
        <v>1190</v>
      </c>
      <c r="C30" s="6" t="s">
        <v>1202</v>
      </c>
      <c r="E30" s="6" t="s">
        <v>1192</v>
      </c>
      <c r="F30" s="5" t="s">
        <v>940</v>
      </c>
      <c r="G30" s="5" t="s">
        <v>1102</v>
      </c>
      <c r="H30" s="6" t="s">
        <v>7071</v>
      </c>
      <c r="I30" s="5" t="s">
        <v>1102</v>
      </c>
      <c r="J30" s="13" t="str">
        <f t="shared" si="0"/>
        <v>IC.AC.030105</v>
      </c>
      <c r="K30" s="6" t="s">
        <v>11324</v>
      </c>
      <c r="L30" t="str">
        <f t="shared" si="1"/>
        <v>Trapeze</v>
      </c>
      <c r="M30" s="14" t="str">
        <f t="shared" si="2"/>
        <v>PI.IC.AC.030105.01</v>
      </c>
      <c r="N30" s="14"/>
      <c r="O30" s="14" t="str">
        <f t="shared" si="3"/>
        <v>PH.IC.AC.030105.01</v>
      </c>
      <c r="Q30" s="14" t="str">
        <f t="shared" si="4"/>
        <v>CL.IC.AC.030105.01</v>
      </c>
    </row>
    <row r="31" spans="1:19" s="5" customFormat="1" ht="15">
      <c r="A31" s="5" t="s">
        <v>931</v>
      </c>
      <c r="C31" s="6" t="s">
        <v>1202</v>
      </c>
      <c r="E31" s="6" t="s">
        <v>1192</v>
      </c>
      <c r="F31" s="5" t="s">
        <v>1103</v>
      </c>
      <c r="G31" s="6" t="s">
        <v>1104</v>
      </c>
      <c r="H31" s="6" t="s">
        <v>6888</v>
      </c>
      <c r="I31" s="6" t="s">
        <v>1106</v>
      </c>
      <c r="J31" s="13" t="str">
        <f t="shared" si="0"/>
        <v>IC.AC.030106</v>
      </c>
      <c r="K31" s="6" t="s">
        <v>1107</v>
      </c>
      <c r="L31" t="str">
        <f t="shared" si="1"/>
        <v>Wheelchair</v>
      </c>
      <c r="M31" s="14" t="str">
        <f t="shared" si="2"/>
        <v>PI.IC.AC.030106.01</v>
      </c>
      <c r="N31" s="14"/>
      <c r="O31" s="14" t="str">
        <f t="shared" si="3"/>
        <v>PH.IC.AC.030106.01</v>
      </c>
      <c r="Q31" s="14" t="str">
        <f t="shared" si="4"/>
        <v>CL.IC.AC.030106.01</v>
      </c>
      <c r="R31" s="5" t="s">
        <v>1141</v>
      </c>
      <c r="S31" s="5">
        <v>164</v>
      </c>
    </row>
    <row r="32" spans="1:19" s="5" customFormat="1" ht="15">
      <c r="A32" s="5" t="s">
        <v>931</v>
      </c>
      <c r="C32" s="6" t="s">
        <v>946</v>
      </c>
      <c r="E32" s="6" t="s">
        <v>11324</v>
      </c>
      <c r="F32" s="5" t="s">
        <v>1108</v>
      </c>
      <c r="G32" s="6" t="s">
        <v>1280</v>
      </c>
      <c r="H32" s="6" t="s">
        <v>7284</v>
      </c>
      <c r="I32" s="6" t="s">
        <v>1281</v>
      </c>
      <c r="J32" s="13" t="str">
        <f t="shared" si="0"/>
        <v>IC.AC.030107</v>
      </c>
      <c r="K32" s="6" t="s">
        <v>8724</v>
      </c>
      <c r="L32" t="str">
        <f t="shared" si="1"/>
        <v>Rollator</v>
      </c>
      <c r="M32" s="14" t="str">
        <f t="shared" si="2"/>
        <v>PI.IC.AC.030107.01</v>
      </c>
      <c r="N32" s="14"/>
      <c r="O32" s="14" t="str">
        <f t="shared" si="3"/>
        <v>PH.IC.AC.030107.01</v>
      </c>
      <c r="Q32" s="14" t="str">
        <f t="shared" si="4"/>
        <v>CL.IC.AC.030107.01</v>
      </c>
      <c r="R32" s="5" t="s">
        <v>1282</v>
      </c>
      <c r="S32" s="5">
        <v>194</v>
      </c>
    </row>
    <row r="33" spans="1:17" s="5" customFormat="1" ht="15">
      <c r="A33" s="5" t="s">
        <v>1190</v>
      </c>
      <c r="B33" s="5" t="s">
        <v>1283</v>
      </c>
      <c r="C33" s="6" t="s">
        <v>7070</v>
      </c>
      <c r="D33" s="5" t="s">
        <v>887</v>
      </c>
      <c r="E33" s="6" t="s">
        <v>1192</v>
      </c>
      <c r="F33" s="5" t="s">
        <v>888</v>
      </c>
      <c r="G33" s="5" t="s">
        <v>889</v>
      </c>
      <c r="H33" s="6" t="s">
        <v>11324</v>
      </c>
      <c r="I33" s="5" t="s">
        <v>890</v>
      </c>
      <c r="J33" s="13" t="str">
        <f t="shared" si="0"/>
        <v>IC.AC.040101</v>
      </c>
      <c r="K33" s="6" t="s">
        <v>1192</v>
      </c>
      <c r="L33" t="str">
        <f t="shared" si="1"/>
        <v>Head of Bed Flat</v>
      </c>
      <c r="M33" s="14" t="str">
        <f t="shared" si="2"/>
        <v>PI.IC.AC.040101.01</v>
      </c>
      <c r="N33" s="14"/>
      <c r="O33" s="14" t="str">
        <f t="shared" si="3"/>
        <v>PH.IC.AC.040101.01</v>
      </c>
      <c r="Q33" s="14" t="str">
        <f t="shared" si="4"/>
        <v>CL.IC.AC.040101.01</v>
      </c>
    </row>
    <row r="34" spans="1:17" s="5" customFormat="1" ht="15">
      <c r="A34" s="5" t="s">
        <v>1190</v>
      </c>
      <c r="C34" s="6" t="s">
        <v>7070</v>
      </c>
      <c r="E34" s="6" t="s">
        <v>1192</v>
      </c>
      <c r="F34" s="5" t="s">
        <v>888</v>
      </c>
      <c r="G34" s="5" t="s">
        <v>891</v>
      </c>
      <c r="H34" s="6" t="s">
        <v>923</v>
      </c>
      <c r="I34" s="5" t="s">
        <v>892</v>
      </c>
      <c r="J34" s="13" t="str">
        <f t="shared" si="0"/>
        <v>IC.AC.040102</v>
      </c>
      <c r="K34" s="6" t="s">
        <v>1192</v>
      </c>
      <c r="L34" t="str">
        <f t="shared" si="1"/>
        <v>Head of Bed Up 15 Deg</v>
      </c>
      <c r="M34" s="14" t="str">
        <f t="shared" si="2"/>
        <v>PI.IC.AC.040102.01</v>
      </c>
      <c r="N34" s="14"/>
      <c r="O34" s="14" t="str">
        <f t="shared" si="3"/>
        <v>PH.IC.AC.040102.01</v>
      </c>
      <c r="Q34" s="14" t="str">
        <f t="shared" si="4"/>
        <v>CL.IC.AC.040102.01</v>
      </c>
    </row>
    <row r="35" spans="1:17" s="5" customFormat="1" ht="15">
      <c r="A35" s="5" t="s">
        <v>1190</v>
      </c>
      <c r="C35" s="6" t="s">
        <v>7070</v>
      </c>
      <c r="E35" s="6" t="s">
        <v>1192</v>
      </c>
      <c r="F35" s="5" t="s">
        <v>888</v>
      </c>
      <c r="G35" s="5" t="s">
        <v>893</v>
      </c>
      <c r="H35" s="6" t="s">
        <v>1202</v>
      </c>
      <c r="I35" s="5" t="s">
        <v>894</v>
      </c>
      <c r="J35" s="13" t="str">
        <f t="shared" si="0"/>
        <v>IC.AC.040103</v>
      </c>
      <c r="K35" s="6" t="s">
        <v>1134</v>
      </c>
      <c r="L35" t="str">
        <f t="shared" si="1"/>
        <v>Head of Bed Up 30 Deg</v>
      </c>
      <c r="M35" s="14" t="str">
        <f t="shared" si="2"/>
        <v>PI.IC.AC.040103.01</v>
      </c>
      <c r="N35" s="14"/>
      <c r="O35" s="14" t="str">
        <f t="shared" si="3"/>
        <v>PH.IC.AC.040103.01</v>
      </c>
      <c r="Q35" s="14" t="str">
        <f t="shared" si="4"/>
        <v>CL.IC.AC.040103.01</v>
      </c>
    </row>
    <row r="36" spans="1:17" s="5" customFormat="1" ht="15">
      <c r="A36" s="5" t="s">
        <v>1190</v>
      </c>
      <c r="C36" s="6" t="s">
        <v>7070</v>
      </c>
      <c r="E36" s="6" t="s">
        <v>1192</v>
      </c>
      <c r="F36" s="5" t="s">
        <v>888</v>
      </c>
      <c r="G36" s="5" t="s">
        <v>1048</v>
      </c>
      <c r="H36" s="6" t="s">
        <v>7070</v>
      </c>
      <c r="I36" s="5" t="s">
        <v>1049</v>
      </c>
      <c r="J36" s="13" t="str">
        <f t="shared" si="0"/>
        <v>IC.AC.040104</v>
      </c>
      <c r="K36" s="6" t="s">
        <v>11324</v>
      </c>
      <c r="L36" t="str">
        <f t="shared" si="1"/>
        <v>Head of Bed Up 45 Deg</v>
      </c>
      <c r="M36" s="14" t="str">
        <f t="shared" si="2"/>
        <v>PI.IC.AC.040104.01</v>
      </c>
      <c r="N36" s="14"/>
      <c r="O36" s="14" t="str">
        <f t="shared" si="3"/>
        <v>PH.IC.AC.040104.01</v>
      </c>
      <c r="Q36" s="14" t="str">
        <f t="shared" si="4"/>
        <v>CL.IC.AC.040104.01</v>
      </c>
    </row>
    <row r="37" spans="1:17" s="5" customFormat="1" ht="15">
      <c r="A37" s="5" t="s">
        <v>1190</v>
      </c>
      <c r="C37" s="6" t="s">
        <v>7070</v>
      </c>
      <c r="E37" s="6" t="s">
        <v>1192</v>
      </c>
      <c r="F37" s="5" t="s">
        <v>888</v>
      </c>
      <c r="G37" s="5" t="s">
        <v>1050</v>
      </c>
      <c r="H37" s="6" t="s">
        <v>7071</v>
      </c>
      <c r="I37" s="5" t="s">
        <v>1051</v>
      </c>
      <c r="J37" s="13" t="str">
        <f t="shared" si="0"/>
        <v>IC.AC.040105</v>
      </c>
      <c r="K37" s="6" t="s">
        <v>11324</v>
      </c>
      <c r="L37" t="str">
        <f t="shared" si="1"/>
        <v>Head of Bed Up 60 Deg</v>
      </c>
      <c r="M37" s="14" t="str">
        <f t="shared" si="2"/>
        <v>PI.IC.AC.040105.01</v>
      </c>
      <c r="N37" s="14"/>
      <c r="O37" s="14" t="str">
        <f t="shared" si="3"/>
        <v>PH.IC.AC.040105.01</v>
      </c>
      <c r="Q37" s="14" t="str">
        <f t="shared" si="4"/>
        <v>CL.IC.AC.040105.01</v>
      </c>
    </row>
    <row r="38" spans="1:17" s="5" customFormat="1" ht="15">
      <c r="A38" s="5" t="s">
        <v>1190</v>
      </c>
      <c r="C38" s="6" t="s">
        <v>7070</v>
      </c>
      <c r="E38" s="6" t="s">
        <v>1308</v>
      </c>
      <c r="F38" s="5" t="s">
        <v>888</v>
      </c>
      <c r="G38" s="5" t="s">
        <v>1052</v>
      </c>
      <c r="H38" s="6" t="s">
        <v>6888</v>
      </c>
      <c r="I38" s="5" t="s">
        <v>1053</v>
      </c>
      <c r="J38" s="13" t="str">
        <f t="shared" si="0"/>
        <v>IC.AC.040106</v>
      </c>
      <c r="K38" s="6" t="s">
        <v>1192</v>
      </c>
      <c r="L38" t="str">
        <f t="shared" si="1"/>
        <v>Head of Bed Up 90 Deg</v>
      </c>
      <c r="M38" s="14" t="str">
        <f t="shared" si="2"/>
        <v>PI.IC.AC.040106.01</v>
      </c>
      <c r="N38" s="14"/>
      <c r="O38" s="14" t="str">
        <f t="shared" si="3"/>
        <v>PH.IC.AC.040106.01</v>
      </c>
      <c r="Q38" s="14" t="str">
        <f t="shared" si="4"/>
        <v>CL.IC.AC.040106.01</v>
      </c>
    </row>
    <row r="39" spans="1:17" s="5" customFormat="1" ht="15">
      <c r="A39" s="5" t="s">
        <v>1190</v>
      </c>
      <c r="C39" s="6" t="s">
        <v>7070</v>
      </c>
      <c r="E39" s="6" t="s">
        <v>1308</v>
      </c>
      <c r="F39" s="5" t="s">
        <v>888</v>
      </c>
      <c r="G39" s="5" t="s">
        <v>1054</v>
      </c>
      <c r="H39" s="6" t="s">
        <v>7284</v>
      </c>
      <c r="I39" s="5" t="s">
        <v>1055</v>
      </c>
      <c r="J39" s="13" t="str">
        <f t="shared" si="0"/>
        <v>IC.AC.040107</v>
      </c>
      <c r="K39" s="6" t="s">
        <v>11324</v>
      </c>
      <c r="L39" t="str">
        <f t="shared" si="1"/>
        <v>Reverse Trendelenberg</v>
      </c>
      <c r="M39" s="14" t="str">
        <f t="shared" si="2"/>
        <v>PI.IC.AC.040107.01</v>
      </c>
      <c r="N39" s="14"/>
      <c r="O39" s="14" t="str">
        <f t="shared" si="3"/>
        <v>PH.IC.AC.040107.01</v>
      </c>
      <c r="Q39" s="14" t="str">
        <f t="shared" si="4"/>
        <v>CL.IC.AC.040107.01</v>
      </c>
    </row>
    <row r="40" spans="1:17" s="5" customFormat="1" ht="15">
      <c r="A40" s="5" t="s">
        <v>1190</v>
      </c>
      <c r="C40" s="6" t="s">
        <v>7070</v>
      </c>
      <c r="E40" s="6" t="s">
        <v>11324</v>
      </c>
      <c r="F40" s="5" t="s">
        <v>888</v>
      </c>
      <c r="G40" s="5" t="s">
        <v>1056</v>
      </c>
      <c r="H40" s="6" t="s">
        <v>10093</v>
      </c>
      <c r="I40" s="5" t="s">
        <v>1057</v>
      </c>
      <c r="J40" s="13" t="str">
        <f t="shared" si="0"/>
        <v>IC.AC.040108</v>
      </c>
      <c r="K40" s="6" t="s">
        <v>11324</v>
      </c>
      <c r="L40" t="str">
        <f t="shared" si="1"/>
        <v>Trendelenburg</v>
      </c>
      <c r="M40" s="14" t="str">
        <f t="shared" si="2"/>
        <v>PI.IC.AC.040108.01</v>
      </c>
      <c r="N40" s="14"/>
      <c r="O40" s="14" t="str">
        <f t="shared" si="3"/>
        <v>PH.IC.AC.040108.01</v>
      </c>
      <c r="Q40" s="14" t="str">
        <f t="shared" si="4"/>
        <v>CL.IC.AC.040108.01</v>
      </c>
    </row>
    <row r="41" spans="1:17" s="5" customFormat="1" ht="15">
      <c r="A41" s="5" t="s">
        <v>1190</v>
      </c>
      <c r="C41" s="6" t="s">
        <v>7070</v>
      </c>
      <c r="E41" s="6" t="s">
        <v>11324</v>
      </c>
      <c r="F41" s="5" t="s">
        <v>888</v>
      </c>
      <c r="G41" s="5" t="s">
        <v>1058</v>
      </c>
      <c r="H41" s="6" t="s">
        <v>10095</v>
      </c>
      <c r="I41" s="5" t="s">
        <v>1059</v>
      </c>
      <c r="J41" s="13" t="str">
        <f t="shared" si="0"/>
        <v>IC.AC.040109</v>
      </c>
      <c r="K41" s="6" t="s">
        <v>1308</v>
      </c>
      <c r="L41" t="str">
        <f t="shared" si="1"/>
        <v>Chair Position</v>
      </c>
      <c r="M41" s="14" t="str">
        <f t="shared" si="2"/>
        <v>PI.IC.AC.040109.01</v>
      </c>
      <c r="N41" s="14"/>
      <c r="O41" s="14" t="str">
        <f t="shared" si="3"/>
        <v>PH.IC.AC.040109.01</v>
      </c>
      <c r="Q41" s="14" t="str">
        <f t="shared" si="4"/>
        <v>CL.IC.AC.040109.01</v>
      </c>
    </row>
    <row r="42" spans="1:17" s="5" customFormat="1" ht="15">
      <c r="A42" s="5" t="s">
        <v>1190</v>
      </c>
      <c r="B42" s="5" t="s">
        <v>1060</v>
      </c>
      <c r="C42" s="6" t="s">
        <v>7071</v>
      </c>
      <c r="D42" s="5" t="s">
        <v>1500</v>
      </c>
      <c r="E42" s="6" t="s">
        <v>1308</v>
      </c>
      <c r="F42" s="5" t="s">
        <v>1317</v>
      </c>
      <c r="G42" s="5" t="s">
        <v>1149</v>
      </c>
      <c r="H42" s="6" t="s">
        <v>1308</v>
      </c>
      <c r="I42" s="5" t="s">
        <v>1321</v>
      </c>
      <c r="J42" s="13" t="str">
        <f t="shared" si="0"/>
        <v>IC.AC.050101</v>
      </c>
      <c r="K42" s="6" t="s">
        <v>1308</v>
      </c>
      <c r="L42" t="str">
        <f t="shared" si="1"/>
        <v>Hip replacement</v>
      </c>
      <c r="M42" s="14" t="str">
        <f t="shared" si="2"/>
        <v>PI.IC.AC.050101.01</v>
      </c>
      <c r="N42" s="14"/>
      <c r="O42" s="14" t="str">
        <f t="shared" si="3"/>
        <v>PH.IC.AC.050101.01</v>
      </c>
      <c r="Q42" s="14" t="str">
        <f t="shared" si="4"/>
        <v>CL.IC.AC.050101.01</v>
      </c>
    </row>
    <row r="43" spans="1:17" s="5" customFormat="1" ht="15">
      <c r="A43" s="5" t="s">
        <v>1190</v>
      </c>
      <c r="C43" s="6" t="s">
        <v>7071</v>
      </c>
      <c r="E43" s="6" t="s">
        <v>1308</v>
      </c>
      <c r="F43" s="5" t="s">
        <v>1317</v>
      </c>
      <c r="G43" s="5" t="s">
        <v>1322</v>
      </c>
      <c r="H43" s="6" t="s">
        <v>9391</v>
      </c>
      <c r="I43" s="5" t="s">
        <v>1323</v>
      </c>
      <c r="J43" s="13" t="str">
        <f t="shared" si="0"/>
        <v>IC.AC.050102</v>
      </c>
      <c r="K43" s="6" t="s">
        <v>1308</v>
      </c>
      <c r="L43" t="str">
        <f t="shared" si="1"/>
        <v>Knee replacement</v>
      </c>
      <c r="M43" s="14" t="str">
        <f t="shared" si="2"/>
        <v>PI.IC.AC.050102.01</v>
      </c>
      <c r="N43" s="14"/>
      <c r="O43" s="14" t="str">
        <f t="shared" si="3"/>
        <v>PH.IC.AC.050102.01</v>
      </c>
      <c r="Q43" s="14" t="str">
        <f t="shared" si="4"/>
        <v>CL.IC.AC.050102.01</v>
      </c>
    </row>
    <row r="44" spans="1:17" s="5" customFormat="1" ht="15">
      <c r="A44" s="5" t="s">
        <v>1190</v>
      </c>
      <c r="C44" s="6" t="s">
        <v>7071</v>
      </c>
      <c r="E44" s="6" t="s">
        <v>1308</v>
      </c>
      <c r="F44" s="5" t="s">
        <v>1317</v>
      </c>
      <c r="G44" s="5" t="s">
        <v>1324</v>
      </c>
      <c r="H44" s="6" t="s">
        <v>9640</v>
      </c>
      <c r="I44" s="5" t="s">
        <v>1325</v>
      </c>
      <c r="J44" s="13" t="str">
        <f t="shared" si="0"/>
        <v>IC.AC.050103</v>
      </c>
      <c r="K44" s="6" t="s">
        <v>1308</v>
      </c>
      <c r="L44" t="str">
        <f t="shared" si="1"/>
        <v>Chest surgery</v>
      </c>
      <c r="M44" s="14" t="str">
        <f t="shared" si="2"/>
        <v>PI.IC.AC.050103.01</v>
      </c>
      <c r="N44" s="14"/>
      <c r="O44" s="14" t="str">
        <f t="shared" si="3"/>
        <v>PH.IC.AC.050103.01</v>
      </c>
      <c r="Q44" s="14" t="str">
        <f t="shared" si="4"/>
        <v>CL.IC.AC.050103.01</v>
      </c>
    </row>
    <row r="45" spans="1:17" s="5" customFormat="1" ht="15">
      <c r="A45" s="5" t="s">
        <v>1190</v>
      </c>
      <c r="C45" s="6" t="s">
        <v>7071</v>
      </c>
      <c r="E45" s="6" t="s">
        <v>1308</v>
      </c>
      <c r="F45" s="5" t="s">
        <v>1317</v>
      </c>
      <c r="G45" s="5" t="s">
        <v>1326</v>
      </c>
      <c r="H45" s="6" t="s">
        <v>7070</v>
      </c>
      <c r="I45" s="5" t="s">
        <v>1327</v>
      </c>
      <c r="J45" s="13" t="str">
        <f t="shared" si="0"/>
        <v>IC.AC.050104</v>
      </c>
      <c r="K45" s="6" t="s">
        <v>11324</v>
      </c>
      <c r="L45" t="str">
        <f t="shared" si="1"/>
        <v>Abdominal surgery</v>
      </c>
      <c r="M45" s="14" t="str">
        <f t="shared" si="2"/>
        <v>PI.IC.AC.050104.01</v>
      </c>
      <c r="N45" s="14"/>
      <c r="O45" s="14" t="str">
        <f t="shared" si="3"/>
        <v>PH.IC.AC.050104.01</v>
      </c>
      <c r="Q45" s="14" t="str">
        <f t="shared" si="4"/>
        <v>CL.IC.AC.050104.01</v>
      </c>
    </row>
    <row r="46" spans="1:17" s="5" customFormat="1" ht="15">
      <c r="A46" s="5" t="s">
        <v>1190</v>
      </c>
      <c r="C46" s="6" t="s">
        <v>7071</v>
      </c>
      <c r="E46" s="6" t="s">
        <v>11324</v>
      </c>
      <c r="F46" s="5" t="s">
        <v>1317</v>
      </c>
      <c r="G46" s="5" t="s">
        <v>1153</v>
      </c>
      <c r="H46" s="6" t="s">
        <v>7071</v>
      </c>
      <c r="I46" s="5" t="s">
        <v>1154</v>
      </c>
      <c r="J46" s="13" t="str">
        <f t="shared" si="0"/>
        <v>IC.AC.050105</v>
      </c>
      <c r="K46" s="6" t="s">
        <v>11324</v>
      </c>
      <c r="L46" t="str">
        <f t="shared" si="1"/>
        <v>Extremity surgery</v>
      </c>
      <c r="M46" s="14" t="str">
        <f t="shared" si="2"/>
        <v>PI.IC.AC.050105.01</v>
      </c>
      <c r="N46" s="14"/>
      <c r="O46" s="14" t="str">
        <f t="shared" si="3"/>
        <v>PH.IC.AC.050105.01</v>
      </c>
      <c r="Q46" s="14" t="str">
        <f t="shared" si="4"/>
        <v>CL.IC.AC.050105.01</v>
      </c>
    </row>
    <row r="47" spans="1:17" s="5" customFormat="1" ht="15">
      <c r="A47" s="5" t="s">
        <v>1190</v>
      </c>
      <c r="C47" s="6" t="s">
        <v>7071</v>
      </c>
      <c r="E47" s="6" t="s">
        <v>11324</v>
      </c>
      <c r="F47" s="5" t="s">
        <v>1317</v>
      </c>
      <c r="G47" s="5" t="s">
        <v>1155</v>
      </c>
      <c r="H47" s="6" t="s">
        <v>6888</v>
      </c>
      <c r="I47" s="5" t="s">
        <v>1156</v>
      </c>
      <c r="J47" s="13" t="str">
        <f t="shared" si="0"/>
        <v>IC.AC.050106</v>
      </c>
      <c r="K47" s="6" t="s">
        <v>11324</v>
      </c>
      <c r="L47" t="str">
        <f t="shared" si="1"/>
        <v>Shoulder replacement</v>
      </c>
      <c r="M47" s="14" t="str">
        <f t="shared" si="2"/>
        <v>PI.IC.AC.050106.01</v>
      </c>
      <c r="N47" s="14"/>
      <c r="O47" s="14" t="str">
        <f t="shared" si="3"/>
        <v>PH.IC.AC.050106.01</v>
      </c>
      <c r="Q47" s="14" t="str">
        <f t="shared" si="4"/>
        <v>CL.IC.AC.050106.01</v>
      </c>
    </row>
    <row r="48" spans="1:17" s="5" customFormat="1" ht="15">
      <c r="A48" s="5" t="s">
        <v>1190</v>
      </c>
      <c r="C48" s="6" t="s">
        <v>7071</v>
      </c>
      <c r="E48" s="6" t="s">
        <v>11324</v>
      </c>
      <c r="F48" s="5" t="s">
        <v>1317</v>
      </c>
      <c r="G48" s="5" t="s">
        <v>982</v>
      </c>
      <c r="H48" s="6" t="s">
        <v>7284</v>
      </c>
      <c r="I48" s="5" t="s">
        <v>983</v>
      </c>
      <c r="J48" s="13" t="str">
        <f t="shared" si="0"/>
        <v>IC.AC.050107</v>
      </c>
      <c r="K48" s="6" t="s">
        <v>1308</v>
      </c>
      <c r="L48" t="str">
        <f t="shared" si="1"/>
        <v>History of falls</v>
      </c>
      <c r="M48" s="14" t="str">
        <f t="shared" si="2"/>
        <v>PI.IC.AC.050107.01</v>
      </c>
      <c r="N48" s="14"/>
      <c r="O48" s="14" t="str">
        <f t="shared" si="3"/>
        <v>PH.IC.AC.050107.01</v>
      </c>
      <c r="Q48" s="14" t="str">
        <f t="shared" si="4"/>
        <v>CL.IC.AC.050107.01</v>
      </c>
    </row>
    <row r="49" spans="1:17" s="5" customFormat="1" ht="15">
      <c r="A49" s="5" t="s">
        <v>1190</v>
      </c>
      <c r="C49" s="6" t="s">
        <v>7071</v>
      </c>
      <c r="E49" s="6" t="s">
        <v>1308</v>
      </c>
      <c r="F49" s="5" t="s">
        <v>1317</v>
      </c>
      <c r="G49" s="5" t="s">
        <v>984</v>
      </c>
      <c r="H49" s="6" t="s">
        <v>10093</v>
      </c>
      <c r="I49" s="5" t="s">
        <v>985</v>
      </c>
      <c r="J49" s="13" t="str">
        <f t="shared" si="0"/>
        <v>IC.AC.050108</v>
      </c>
      <c r="K49" s="6" t="s">
        <v>1192</v>
      </c>
      <c r="L49" t="str">
        <f t="shared" si="1"/>
        <v>Unstable spine</v>
      </c>
      <c r="M49" s="14" t="str">
        <f t="shared" si="2"/>
        <v>PI.IC.AC.050108.01</v>
      </c>
      <c r="N49" s="14"/>
      <c r="O49" s="14" t="str">
        <f t="shared" si="3"/>
        <v>PH.IC.AC.050108.01</v>
      </c>
      <c r="Q49" s="14" t="str">
        <f t="shared" si="4"/>
        <v>CL.IC.AC.050108.01</v>
      </c>
    </row>
    <row r="50" spans="1:17" s="5" customFormat="1" ht="15">
      <c r="A50" s="5" t="s">
        <v>1190</v>
      </c>
      <c r="C50" s="6" t="s">
        <v>7071</v>
      </c>
      <c r="E50" s="6" t="s">
        <v>1192</v>
      </c>
      <c r="F50" s="5" t="s">
        <v>1317</v>
      </c>
      <c r="G50" s="5" t="s">
        <v>986</v>
      </c>
      <c r="H50" s="6" t="s">
        <v>10095</v>
      </c>
      <c r="I50" s="5" t="s">
        <v>987</v>
      </c>
      <c r="J50" s="13" t="str">
        <f t="shared" si="0"/>
        <v>IC.AC.050109</v>
      </c>
      <c r="K50" s="6" t="s">
        <v>1308</v>
      </c>
      <c r="L50" t="str">
        <f t="shared" si="1"/>
        <v>Very fragile skin</v>
      </c>
      <c r="M50" s="14" t="str">
        <f t="shared" si="2"/>
        <v>PI.IC.AC.050109.01</v>
      </c>
      <c r="N50" s="14"/>
      <c r="O50" s="14" t="str">
        <f t="shared" si="3"/>
        <v>PH.IC.AC.050109.01</v>
      </c>
      <c r="Q50" s="14" t="str">
        <f t="shared" si="4"/>
        <v>CL.IC.AC.050109.01</v>
      </c>
    </row>
    <row r="51" spans="1:17" s="5" customFormat="1" ht="15">
      <c r="A51" s="5" t="s">
        <v>1190</v>
      </c>
      <c r="C51" s="6" t="s">
        <v>7071</v>
      </c>
      <c r="E51" s="6" t="s">
        <v>1308</v>
      </c>
      <c r="F51" s="5" t="s">
        <v>1317</v>
      </c>
      <c r="G51" s="5" t="s">
        <v>988</v>
      </c>
      <c r="H51" s="6" t="s">
        <v>10905</v>
      </c>
      <c r="I51" s="5" t="s">
        <v>989</v>
      </c>
      <c r="J51" s="13" t="str">
        <f t="shared" si="0"/>
        <v>IC.AC.050110</v>
      </c>
      <c r="K51" s="6" t="s">
        <v>1308</v>
      </c>
      <c r="L51" t="str">
        <f t="shared" si="1"/>
        <v>Respiratory/Cardiac compromise</v>
      </c>
      <c r="M51" s="14" t="str">
        <f t="shared" si="2"/>
        <v>PI.IC.AC.050110.01</v>
      </c>
      <c r="N51" s="14"/>
      <c r="O51" s="14" t="str">
        <f t="shared" si="3"/>
        <v>PH.IC.AC.050110.01</v>
      </c>
      <c r="Q51" s="14" t="str">
        <f t="shared" si="4"/>
        <v>CL.IC.AC.050110.01</v>
      </c>
    </row>
    <row r="52" spans="1:17" s="5" customFormat="1" ht="15">
      <c r="A52" s="5" t="s">
        <v>1190</v>
      </c>
      <c r="C52" s="6" t="s">
        <v>7071</v>
      </c>
      <c r="E52" s="6" t="s">
        <v>1308</v>
      </c>
      <c r="F52" s="5" t="s">
        <v>1317</v>
      </c>
      <c r="G52" s="5" t="s">
        <v>990</v>
      </c>
      <c r="H52" s="6" t="s">
        <v>8048</v>
      </c>
      <c r="I52" s="5" t="s">
        <v>991</v>
      </c>
      <c r="J52" s="13" t="str">
        <f t="shared" si="0"/>
        <v>IC.AC.050111</v>
      </c>
      <c r="K52" s="6" t="s">
        <v>1308</v>
      </c>
      <c r="L52" t="str">
        <f t="shared" si="1"/>
        <v>Wound(s)</v>
      </c>
      <c r="M52" s="14" t="str">
        <f t="shared" si="2"/>
        <v>PI.IC.AC.050111.01</v>
      </c>
      <c r="N52" s="14"/>
      <c r="O52" s="14" t="str">
        <f t="shared" si="3"/>
        <v>PH.IC.AC.050111.01</v>
      </c>
      <c r="Q52" s="14" t="str">
        <f t="shared" si="4"/>
        <v>CL.IC.AC.050111.01</v>
      </c>
    </row>
    <row r="53" spans="1:17" s="5" customFormat="1" ht="15">
      <c r="A53" s="5" t="s">
        <v>1190</v>
      </c>
      <c r="C53" s="6" t="s">
        <v>7071</v>
      </c>
      <c r="E53" s="6" t="s">
        <v>1308</v>
      </c>
      <c r="F53" s="5" t="s">
        <v>1317</v>
      </c>
      <c r="G53" s="5" t="s">
        <v>992</v>
      </c>
      <c r="H53" s="6" t="s">
        <v>11023</v>
      </c>
      <c r="I53" s="5" t="s">
        <v>992</v>
      </c>
      <c r="J53" s="13" t="str">
        <f t="shared" si="0"/>
        <v>IC.AC.050112</v>
      </c>
      <c r="K53" s="6" t="s">
        <v>1308</v>
      </c>
      <c r="L53" t="str">
        <f t="shared" si="1"/>
        <v>Amputation</v>
      </c>
      <c r="M53" s="14" t="str">
        <f t="shared" si="2"/>
        <v>PI.IC.AC.050112.01</v>
      </c>
      <c r="N53" s="14"/>
      <c r="O53" s="14" t="str">
        <f t="shared" si="3"/>
        <v>PH.IC.AC.050112.01</v>
      </c>
      <c r="Q53" s="14" t="str">
        <f t="shared" si="4"/>
        <v>CL.IC.AC.050112.01</v>
      </c>
    </row>
    <row r="54" spans="1:17" s="5" customFormat="1" ht="15">
      <c r="A54" s="5" t="s">
        <v>1190</v>
      </c>
      <c r="C54" s="6" t="s">
        <v>7071</v>
      </c>
      <c r="E54" s="6" t="s">
        <v>1308</v>
      </c>
      <c r="F54" s="5" t="s">
        <v>1317</v>
      </c>
      <c r="G54" s="5" t="s">
        <v>993</v>
      </c>
      <c r="H54" s="6" t="s">
        <v>8201</v>
      </c>
      <c r="I54" s="5" t="s">
        <v>994</v>
      </c>
      <c r="J54" s="13" t="str">
        <f t="shared" si="0"/>
        <v>IC.AC.050113</v>
      </c>
      <c r="K54" s="6" t="s">
        <v>1308</v>
      </c>
      <c r="L54" t="str">
        <f t="shared" si="1"/>
        <v>Urinary/fecal stoma</v>
      </c>
      <c r="M54" s="14" t="str">
        <f t="shared" si="2"/>
        <v>PI.IC.AC.050113.01</v>
      </c>
      <c r="N54" s="14"/>
      <c r="O54" s="14" t="str">
        <f t="shared" si="3"/>
        <v>PH.IC.AC.050113.01</v>
      </c>
      <c r="Q54" s="14" t="str">
        <f t="shared" si="4"/>
        <v>CL.IC.AC.050113.01</v>
      </c>
    </row>
    <row r="55" spans="1:17" s="5" customFormat="1" ht="15">
      <c r="A55" s="5" t="s">
        <v>1190</v>
      </c>
      <c r="C55" s="6" t="s">
        <v>7071</v>
      </c>
      <c r="E55" s="6" t="s">
        <v>1308</v>
      </c>
      <c r="F55" s="5" t="s">
        <v>1317</v>
      </c>
      <c r="G55" s="5" t="s">
        <v>995</v>
      </c>
      <c r="H55" s="6" t="s">
        <v>9621</v>
      </c>
      <c r="I55" s="5" t="s">
        <v>996</v>
      </c>
      <c r="J55" s="13" t="str">
        <f t="shared" si="0"/>
        <v>IC.AC.050114</v>
      </c>
      <c r="K55" s="6" t="s">
        <v>1308</v>
      </c>
      <c r="L55" t="str">
        <f t="shared" si="1"/>
        <v>Contractures/spasms</v>
      </c>
      <c r="M55" s="14" t="str">
        <f t="shared" si="2"/>
        <v>PI.IC.AC.050114.01</v>
      </c>
      <c r="N55" s="14"/>
      <c r="O55" s="14" t="str">
        <f t="shared" si="3"/>
        <v>PH.IC.AC.050114.01</v>
      </c>
      <c r="Q55" s="14" t="str">
        <f t="shared" si="4"/>
        <v>CL.IC.AC.050114.01</v>
      </c>
    </row>
    <row r="56" spans="1:17" s="5" customFormat="1" ht="15">
      <c r="A56" s="5" t="s">
        <v>1190</v>
      </c>
      <c r="C56" s="6" t="s">
        <v>7071</v>
      </c>
      <c r="E56" s="6" t="s">
        <v>1308</v>
      </c>
      <c r="F56" s="5" t="s">
        <v>1317</v>
      </c>
      <c r="G56" s="5" t="s">
        <v>997</v>
      </c>
      <c r="H56" s="6" t="s">
        <v>1310</v>
      </c>
      <c r="I56" s="5" t="s">
        <v>998</v>
      </c>
      <c r="J56" s="13" t="str">
        <f t="shared" si="0"/>
        <v>IC.AC.050115</v>
      </c>
      <c r="K56" s="6" t="s">
        <v>1308</v>
      </c>
      <c r="L56" t="str">
        <f t="shared" si="1"/>
        <v>Tubes (IV,Chest, etc)</v>
      </c>
      <c r="M56" s="14" t="str">
        <f t="shared" si="2"/>
        <v>PI.IC.AC.050115.01</v>
      </c>
      <c r="N56" s="14"/>
      <c r="O56" s="14" t="str">
        <f t="shared" si="3"/>
        <v>PH.IC.AC.050115.01</v>
      </c>
      <c r="Q56" s="14" t="str">
        <f t="shared" si="4"/>
        <v>CL.IC.AC.050115.01</v>
      </c>
    </row>
    <row r="57" spans="1:17" s="5" customFormat="1" ht="15">
      <c r="A57" s="5" t="s">
        <v>1190</v>
      </c>
      <c r="C57" s="6" t="s">
        <v>7071</v>
      </c>
      <c r="E57" s="6" t="s">
        <v>1308</v>
      </c>
      <c r="F57" s="5" t="s">
        <v>1317</v>
      </c>
      <c r="G57" s="5" t="s">
        <v>1226</v>
      </c>
      <c r="H57" s="6" t="s">
        <v>5740</v>
      </c>
      <c r="I57" s="5" t="s">
        <v>1043</v>
      </c>
      <c r="J57" s="13" t="str">
        <f t="shared" si="0"/>
        <v>IC.AC.050116</v>
      </c>
      <c r="K57" s="6" t="s">
        <v>1308</v>
      </c>
      <c r="L57" t="str">
        <f t="shared" si="1"/>
        <v>Fracture(s)</v>
      </c>
      <c r="M57" s="14" t="str">
        <f t="shared" si="2"/>
        <v>PI.IC.AC.050116.01</v>
      </c>
      <c r="N57" s="14"/>
      <c r="O57" s="14" t="str">
        <f t="shared" si="3"/>
        <v>PH.IC.AC.050116.01</v>
      </c>
      <c r="Q57" s="14" t="str">
        <f t="shared" si="4"/>
        <v>CL.IC.AC.050116.01</v>
      </c>
    </row>
    <row r="58" spans="1:17" s="5" customFormat="1" ht="15">
      <c r="A58" s="5" t="s">
        <v>1190</v>
      </c>
      <c r="C58" s="6" t="s">
        <v>7071</v>
      </c>
      <c r="E58" s="6" t="s">
        <v>1308</v>
      </c>
      <c r="F58" s="5" t="s">
        <v>1317</v>
      </c>
      <c r="G58" s="5" t="s">
        <v>1044</v>
      </c>
      <c r="H58" s="6" t="s">
        <v>6865</v>
      </c>
      <c r="I58" s="5" t="s">
        <v>1045</v>
      </c>
      <c r="J58" s="13" t="str">
        <f t="shared" si="0"/>
        <v>IC.AC.050117</v>
      </c>
      <c r="K58" s="6" t="s">
        <v>1308</v>
      </c>
      <c r="L58" t="str">
        <f t="shared" si="1"/>
        <v>Splint(s)/Traction</v>
      </c>
      <c r="M58" s="14" t="str">
        <f t="shared" si="2"/>
        <v>PI.IC.AC.050117.01</v>
      </c>
      <c r="N58" s="14"/>
      <c r="O58" s="14" t="str">
        <f t="shared" si="3"/>
        <v>PH.IC.AC.050117.01</v>
      </c>
      <c r="Q58" s="14" t="str">
        <f t="shared" si="4"/>
        <v>CL.IC.AC.050117.01</v>
      </c>
    </row>
    <row r="59" spans="1:17" s="5" customFormat="1" ht="15">
      <c r="A59" s="5" t="s">
        <v>1190</v>
      </c>
      <c r="C59" s="6" t="s">
        <v>7071</v>
      </c>
      <c r="E59" s="6" t="s">
        <v>1308</v>
      </c>
      <c r="F59" s="5" t="s">
        <v>1317</v>
      </c>
      <c r="G59" s="5" t="s">
        <v>1046</v>
      </c>
      <c r="H59" s="6" t="s">
        <v>5743</v>
      </c>
      <c r="I59" s="5" t="s">
        <v>1047</v>
      </c>
      <c r="J59" s="13" t="str">
        <f t="shared" si="0"/>
        <v>IC.AC.050118</v>
      </c>
      <c r="K59" s="6" t="s">
        <v>1308</v>
      </c>
      <c r="L59" t="str">
        <f t="shared" si="1"/>
        <v>Severe osteoporosis</v>
      </c>
      <c r="M59" s="14" t="str">
        <f t="shared" si="2"/>
        <v>PI.IC.AC.050118.01</v>
      </c>
      <c r="N59" s="14"/>
      <c r="O59" s="14" t="str">
        <f t="shared" si="3"/>
        <v>PH.IC.AC.050118.01</v>
      </c>
      <c r="Q59" s="14" t="str">
        <f t="shared" si="4"/>
        <v>CL.IC.AC.050118.01</v>
      </c>
    </row>
    <row r="60" spans="1:17" s="5" customFormat="1" ht="15">
      <c r="A60" s="5" t="s">
        <v>1190</v>
      </c>
      <c r="C60" s="6" t="s">
        <v>7071</v>
      </c>
      <c r="E60" s="6" t="s">
        <v>1308</v>
      </c>
      <c r="F60" s="5" t="s">
        <v>1317</v>
      </c>
      <c r="G60" s="5" t="s">
        <v>1408</v>
      </c>
      <c r="H60" s="6" t="s">
        <v>10174</v>
      </c>
      <c r="I60" s="5" t="s">
        <v>1409</v>
      </c>
      <c r="J60" s="13" t="str">
        <f t="shared" si="0"/>
        <v>IC.AC.050119</v>
      </c>
      <c r="K60" s="6" t="s">
        <v>1308</v>
      </c>
      <c r="L60" t="str">
        <f t="shared" si="1"/>
        <v>Severe pain/Discomfort</v>
      </c>
      <c r="M60" s="14" t="str">
        <f t="shared" si="2"/>
        <v>PI.IC.AC.050119.01</v>
      </c>
      <c r="N60" s="14"/>
      <c r="O60" s="14" t="str">
        <f t="shared" si="3"/>
        <v>PH.IC.AC.050119.01</v>
      </c>
      <c r="Q60" s="14" t="str">
        <f t="shared" si="4"/>
        <v>CL.IC.AC.050119.01</v>
      </c>
    </row>
    <row r="61" spans="1:17" s="5" customFormat="1" ht="15">
      <c r="A61" s="5" t="s">
        <v>1190</v>
      </c>
      <c r="C61" s="6" t="s">
        <v>7071</v>
      </c>
      <c r="E61" s="6" t="s">
        <v>1308</v>
      </c>
      <c r="F61" s="5" t="s">
        <v>1317</v>
      </c>
      <c r="G61" s="5" t="s">
        <v>1115</v>
      </c>
      <c r="H61" s="6" t="s">
        <v>6396</v>
      </c>
      <c r="I61" s="5" t="s">
        <v>1117</v>
      </c>
      <c r="J61" s="13" t="str">
        <f t="shared" si="0"/>
        <v>IC.AC.050120</v>
      </c>
      <c r="K61" s="6" t="s">
        <v>1308</v>
      </c>
      <c r="L61" t="str">
        <f t="shared" si="1"/>
        <v>Postural hypotension</v>
      </c>
      <c r="M61" s="14" t="str">
        <f t="shared" si="2"/>
        <v>PI.IC.AC.050120.01</v>
      </c>
      <c r="N61" s="14"/>
      <c r="O61" s="14" t="str">
        <f t="shared" si="3"/>
        <v>PH.IC.AC.050120.01</v>
      </c>
      <c r="Q61" s="14" t="str">
        <f t="shared" si="4"/>
        <v>CL.IC.AC.050120.01</v>
      </c>
    </row>
    <row r="62" spans="1:17" s="5" customFormat="1" ht="15">
      <c r="A62" s="5" t="s">
        <v>1190</v>
      </c>
      <c r="C62" s="6" t="s">
        <v>7071</v>
      </c>
      <c r="E62" s="6" t="s">
        <v>1308</v>
      </c>
      <c r="F62" s="5" t="s">
        <v>1317</v>
      </c>
      <c r="G62" s="5" t="s">
        <v>1118</v>
      </c>
      <c r="H62" s="6" t="s">
        <v>1119</v>
      </c>
      <c r="I62" s="5" t="s">
        <v>1118</v>
      </c>
      <c r="J62" s="13" t="str">
        <f t="shared" si="0"/>
        <v>IC.AC.050121</v>
      </c>
      <c r="K62" s="6" t="s">
        <v>1308</v>
      </c>
      <c r="L62" t="str">
        <f t="shared" si="1"/>
        <v>Paresis</v>
      </c>
      <c r="M62" s="14" t="str">
        <f t="shared" si="2"/>
        <v>PI.IC.AC.050121.01</v>
      </c>
      <c r="N62" s="14"/>
      <c r="O62" s="14" t="str">
        <f t="shared" si="3"/>
        <v>PH.IC.AC.050121.01</v>
      </c>
      <c r="Q62" s="14" t="str">
        <f t="shared" si="4"/>
        <v>CL.IC.AC.050121.01</v>
      </c>
    </row>
    <row r="63" spans="1:17" s="5" customFormat="1" ht="15">
      <c r="A63" s="5" t="s">
        <v>1190</v>
      </c>
      <c r="C63" s="6" t="s">
        <v>7071</v>
      </c>
      <c r="E63" s="6" t="s">
        <v>1308</v>
      </c>
      <c r="F63" s="5" t="s">
        <v>1317</v>
      </c>
      <c r="G63" s="5" t="s">
        <v>1120</v>
      </c>
      <c r="H63" s="6" t="s">
        <v>5751</v>
      </c>
      <c r="I63" s="5" t="s">
        <v>1120</v>
      </c>
      <c r="J63" s="13" t="str">
        <f t="shared" si="0"/>
        <v>IC.AC.050122</v>
      </c>
      <c r="K63" s="6" t="s">
        <v>1308</v>
      </c>
      <c r="L63" t="str">
        <f t="shared" si="1"/>
        <v>Paralysis</v>
      </c>
      <c r="M63" s="14" t="str">
        <f t="shared" si="2"/>
        <v>PI.IC.AC.050122.01</v>
      </c>
      <c r="N63" s="14"/>
      <c r="O63" s="14" t="str">
        <f t="shared" si="3"/>
        <v>PH.IC.AC.050122.01</v>
      </c>
      <c r="Q63" s="14" t="str">
        <f t="shared" si="4"/>
        <v>CL.IC.AC.050122.01</v>
      </c>
    </row>
    <row r="64" spans="1:17" s="5" customFormat="1" ht="15">
      <c r="A64" s="5" t="s">
        <v>1190</v>
      </c>
      <c r="C64" s="6" t="s">
        <v>7071</v>
      </c>
      <c r="E64" s="6" t="s">
        <v>1308</v>
      </c>
      <c r="F64" s="5" t="s">
        <v>1317</v>
      </c>
      <c r="G64" s="5" t="s">
        <v>1121</v>
      </c>
      <c r="H64" s="6" t="s">
        <v>1122</v>
      </c>
      <c r="I64" s="5" t="s">
        <v>1123</v>
      </c>
      <c r="J64" s="13" t="str">
        <f t="shared" si="0"/>
        <v>IC.AC.050123</v>
      </c>
      <c r="K64" s="6" t="s">
        <v>1308</v>
      </c>
      <c r="L64" t="str">
        <f t="shared" si="1"/>
        <v>Morbid obesity</v>
      </c>
      <c r="M64" s="14" t="str">
        <f t="shared" si="2"/>
        <v>PI.IC.AC.050123.01</v>
      </c>
      <c r="N64" s="14"/>
      <c r="O64" s="14" t="str">
        <f t="shared" si="3"/>
        <v>PH.IC.AC.050123.01</v>
      </c>
      <c r="Q64" s="14" t="str">
        <f t="shared" si="4"/>
        <v>CL.IC.AC.050123.01</v>
      </c>
    </row>
    <row r="65" spans="1:19" s="5" customFormat="1" ht="15">
      <c r="A65" s="5" t="s">
        <v>11110</v>
      </c>
      <c r="C65" s="6" t="s">
        <v>7071</v>
      </c>
      <c r="E65" s="6" t="s">
        <v>1308</v>
      </c>
      <c r="F65" s="5" t="s">
        <v>917</v>
      </c>
      <c r="G65" s="6" t="s">
        <v>1384</v>
      </c>
      <c r="H65" s="6" t="s">
        <v>6583</v>
      </c>
      <c r="I65" s="6" t="s">
        <v>4513</v>
      </c>
      <c r="J65" s="13" t="str">
        <f t="shared" ref="J65:J128" si="5">CONCATENATE("IC.AC.",C65,E65,H65)</f>
        <v>IC.AC.050124</v>
      </c>
      <c r="K65" s="6" t="s">
        <v>1308</v>
      </c>
      <c r="L65" t="str">
        <f t="shared" ref="L65:L128" si="6">G65</f>
        <v>Other:</v>
      </c>
      <c r="M65" s="14" t="str">
        <f t="shared" ref="M65:M128" si="7">CONCATENATE("PI.",J65,".",K65)</f>
        <v>PI.IC.AC.050124.01</v>
      </c>
      <c r="N65" s="14"/>
      <c r="O65" s="14" t="str">
        <f t="shared" ref="O65:O128" si="8">CONCATENATE("PH.",J65,".",K65)</f>
        <v>PH.IC.AC.050124.01</v>
      </c>
      <c r="Q65" s="14" t="str">
        <f t="shared" ref="Q65:Q128" si="9">CONCATENATE("CL.",J65,".",K65)</f>
        <v>CL.IC.AC.050124.01</v>
      </c>
      <c r="R65" s="5" t="s">
        <v>9277</v>
      </c>
      <c r="S65" s="5">
        <v>161</v>
      </c>
    </row>
    <row r="66" spans="1:19" s="5" customFormat="1" ht="15">
      <c r="A66" s="5" t="s">
        <v>1190</v>
      </c>
      <c r="B66" s="5" t="s">
        <v>1385</v>
      </c>
      <c r="C66" s="6" t="s">
        <v>6888</v>
      </c>
      <c r="D66" s="5" t="s">
        <v>1386</v>
      </c>
      <c r="E66" s="6" t="s">
        <v>1308</v>
      </c>
      <c r="F66" s="5" t="s">
        <v>1387</v>
      </c>
      <c r="G66" s="5" t="s">
        <v>1395</v>
      </c>
      <c r="H66" s="10" t="s">
        <v>1396</v>
      </c>
      <c r="I66" s="5">
        <v>0</v>
      </c>
      <c r="J66" s="13" t="str">
        <f t="shared" si="5"/>
        <v>IC.AC.060101</v>
      </c>
      <c r="K66" s="6" t="s">
        <v>1308</v>
      </c>
      <c r="L66" t="str">
        <f t="shared" si="6"/>
        <v>No Assist needed</v>
      </c>
      <c r="M66" s="14" t="str">
        <f t="shared" si="7"/>
        <v>PI.IC.AC.060101.01</v>
      </c>
      <c r="N66" s="14"/>
      <c r="O66" s="14" t="str">
        <f t="shared" si="8"/>
        <v>PH.IC.AC.060101.01</v>
      </c>
      <c r="Q66" s="14" t="str">
        <f t="shared" si="9"/>
        <v>CL.IC.AC.060101.01</v>
      </c>
    </row>
    <row r="67" spans="1:19" s="5" customFormat="1" ht="15">
      <c r="A67" s="5" t="s">
        <v>1190</v>
      </c>
      <c r="C67" s="6" t="s">
        <v>6888</v>
      </c>
      <c r="E67" s="6" t="s">
        <v>1308</v>
      </c>
      <c r="F67" s="5" t="s">
        <v>1387</v>
      </c>
      <c r="G67" s="5" t="s">
        <v>1397</v>
      </c>
      <c r="H67" s="10" t="s">
        <v>1398</v>
      </c>
      <c r="I67" s="5">
        <v>1</v>
      </c>
      <c r="J67" s="13" t="str">
        <f t="shared" si="5"/>
        <v>IC.AC.060102</v>
      </c>
      <c r="K67" s="6" t="s">
        <v>1308</v>
      </c>
      <c r="L67" t="str">
        <f t="shared" si="6"/>
        <v>Assist of 1</v>
      </c>
      <c r="M67" s="14" t="str">
        <f t="shared" si="7"/>
        <v>PI.IC.AC.060102.01</v>
      </c>
      <c r="N67" s="14"/>
      <c r="O67" s="14" t="str">
        <f t="shared" si="8"/>
        <v>PH.IC.AC.060102.01</v>
      </c>
      <c r="Q67" s="14" t="str">
        <f t="shared" si="9"/>
        <v>CL.IC.AC.060102.01</v>
      </c>
    </row>
    <row r="68" spans="1:19" s="5" customFormat="1" ht="15">
      <c r="A68" s="5" t="s">
        <v>1190</v>
      </c>
      <c r="C68" s="6" t="s">
        <v>6888</v>
      </c>
      <c r="E68" s="6" t="s">
        <v>1308</v>
      </c>
      <c r="F68" s="5" t="s">
        <v>1387</v>
      </c>
      <c r="G68" s="5" t="s">
        <v>1399</v>
      </c>
      <c r="H68" s="10" t="s">
        <v>1400</v>
      </c>
      <c r="I68" s="5">
        <v>2</v>
      </c>
      <c r="J68" s="13" t="str">
        <f t="shared" si="5"/>
        <v>IC.AC.060103</v>
      </c>
      <c r="K68" s="6" t="s">
        <v>1308</v>
      </c>
      <c r="L68" t="str">
        <f t="shared" si="6"/>
        <v>Assist of 2</v>
      </c>
      <c r="M68" s="14" t="str">
        <f t="shared" si="7"/>
        <v>PI.IC.AC.060103.01</v>
      </c>
      <c r="N68" s="14"/>
      <c r="O68" s="14" t="str">
        <f t="shared" si="8"/>
        <v>PH.IC.AC.060103.01</v>
      </c>
      <c r="Q68" s="14" t="str">
        <f t="shared" si="9"/>
        <v>CL.IC.AC.060103.01</v>
      </c>
    </row>
    <row r="69" spans="1:19" s="5" customFormat="1" ht="15">
      <c r="A69" s="5" t="s">
        <v>1190</v>
      </c>
      <c r="C69" s="6" t="s">
        <v>6888</v>
      </c>
      <c r="E69" s="6" t="s">
        <v>1308</v>
      </c>
      <c r="F69" s="5" t="s">
        <v>1387</v>
      </c>
      <c r="G69" s="5" t="s">
        <v>1401</v>
      </c>
      <c r="H69" s="10" t="s">
        <v>1402</v>
      </c>
      <c r="I69" s="5">
        <v>3</v>
      </c>
      <c r="J69" s="13" t="str">
        <f t="shared" si="5"/>
        <v>IC.AC.060104</v>
      </c>
      <c r="K69" s="6" t="s">
        <v>1308</v>
      </c>
      <c r="L69" t="str">
        <f t="shared" si="6"/>
        <v>Assist of 3</v>
      </c>
      <c r="M69" s="14" t="str">
        <f t="shared" si="7"/>
        <v>PI.IC.AC.060104.01</v>
      </c>
      <c r="N69" s="14"/>
      <c r="O69" s="14" t="str">
        <f t="shared" si="8"/>
        <v>PH.IC.AC.060104.01</v>
      </c>
      <c r="Q69" s="14" t="str">
        <f t="shared" si="9"/>
        <v>CL.IC.AC.060104.01</v>
      </c>
    </row>
    <row r="70" spans="1:19" s="5" customFormat="1" ht="15">
      <c r="A70" s="5" t="s">
        <v>1190</v>
      </c>
      <c r="C70" s="6" t="s">
        <v>6888</v>
      </c>
      <c r="E70" s="6" t="s">
        <v>1308</v>
      </c>
      <c r="F70" s="5" t="s">
        <v>1387</v>
      </c>
      <c r="G70" s="5" t="s">
        <v>1403</v>
      </c>
      <c r="H70" s="10" t="s">
        <v>1404</v>
      </c>
      <c r="I70" s="5">
        <v>4</v>
      </c>
      <c r="J70" s="13" t="str">
        <f t="shared" si="5"/>
        <v>IC.AC.060105</v>
      </c>
      <c r="K70" s="6" t="s">
        <v>1308</v>
      </c>
      <c r="L70" t="str">
        <f t="shared" si="6"/>
        <v>Assist of 4</v>
      </c>
      <c r="M70" s="14" t="str">
        <f t="shared" si="7"/>
        <v>PI.IC.AC.060105.01</v>
      </c>
      <c r="N70" s="14"/>
      <c r="O70" s="14" t="str">
        <f t="shared" si="8"/>
        <v>PH.IC.AC.060105.01</v>
      </c>
      <c r="Q70" s="14" t="str">
        <f t="shared" si="9"/>
        <v>CL.IC.AC.060105.01</v>
      </c>
    </row>
    <row r="71" spans="1:19" s="5" customFormat="1" ht="15">
      <c r="A71" s="5" t="s">
        <v>1190</v>
      </c>
      <c r="C71" s="6" t="s">
        <v>6888</v>
      </c>
      <c r="E71" s="6" t="s">
        <v>1192</v>
      </c>
      <c r="F71" s="5" t="s">
        <v>1387</v>
      </c>
      <c r="G71" s="5" t="s">
        <v>1405</v>
      </c>
      <c r="H71" s="10" t="s">
        <v>1406</v>
      </c>
      <c r="I71" s="5" t="s">
        <v>930</v>
      </c>
      <c r="J71" s="13" t="str">
        <f t="shared" si="5"/>
        <v>IC.AC.060106</v>
      </c>
      <c r="K71" s="6" t="s">
        <v>1192</v>
      </c>
      <c r="L71" t="str">
        <f t="shared" si="6"/>
        <v>Other:</v>
      </c>
      <c r="M71" s="14" t="str">
        <f t="shared" si="7"/>
        <v>PI.IC.AC.060106.01</v>
      </c>
      <c r="N71" s="14"/>
      <c r="O71" s="14" t="str">
        <f t="shared" si="8"/>
        <v>PH.IC.AC.060106.01</v>
      </c>
      <c r="Q71" s="14" t="str">
        <f t="shared" si="9"/>
        <v>CL.IC.AC.060106.01</v>
      </c>
    </row>
    <row r="72" spans="1:19" s="5" customFormat="1" ht="15">
      <c r="A72" s="5" t="s">
        <v>1190</v>
      </c>
      <c r="B72" s="5" t="s">
        <v>1407</v>
      </c>
      <c r="C72" s="6" t="s">
        <v>7284</v>
      </c>
      <c r="D72" s="5" t="s">
        <v>1587</v>
      </c>
      <c r="E72" s="6" t="s">
        <v>1192</v>
      </c>
      <c r="F72" s="5" t="s">
        <v>1588</v>
      </c>
      <c r="G72" s="5" t="s">
        <v>1589</v>
      </c>
      <c r="H72" s="10" t="s">
        <v>1396</v>
      </c>
      <c r="I72" s="5" t="s">
        <v>1590</v>
      </c>
      <c r="J72" s="13" t="str">
        <f t="shared" si="5"/>
        <v>IC.AC.070101</v>
      </c>
      <c r="K72" s="6" t="s">
        <v>1192</v>
      </c>
      <c r="L72" t="str">
        <f t="shared" si="6"/>
        <v>Independent-safely</v>
      </c>
      <c r="M72" s="14" t="str">
        <f t="shared" si="7"/>
        <v>PI.IC.AC.070101.01</v>
      </c>
      <c r="N72" s="14"/>
      <c r="O72" s="14" t="str">
        <f t="shared" si="8"/>
        <v>PH.IC.AC.070101.01</v>
      </c>
      <c r="Q72" s="14" t="str">
        <f t="shared" si="9"/>
        <v>CL.IC.AC.070101.01</v>
      </c>
    </row>
    <row r="73" spans="1:19" s="5" customFormat="1" ht="15">
      <c r="A73" s="5" t="s">
        <v>1190</v>
      </c>
      <c r="C73" s="6" t="s">
        <v>7284</v>
      </c>
      <c r="E73" s="6" t="s">
        <v>1192</v>
      </c>
      <c r="F73" s="5" t="s">
        <v>1588</v>
      </c>
      <c r="G73" s="5" t="s">
        <v>1591</v>
      </c>
      <c r="H73" s="10" t="s">
        <v>1398</v>
      </c>
      <c r="I73" s="5" t="s">
        <v>1592</v>
      </c>
      <c r="J73" s="13" t="str">
        <f t="shared" si="5"/>
        <v>IC.AC.070102</v>
      </c>
      <c r="K73" s="6" t="s">
        <v>1192</v>
      </c>
      <c r="L73" t="str">
        <f t="shared" si="6"/>
        <v>Partial - standby, cueing</v>
      </c>
      <c r="M73" s="14" t="str">
        <f t="shared" si="7"/>
        <v>PI.IC.AC.070102.01</v>
      </c>
      <c r="N73" s="14"/>
      <c r="O73" s="14" t="str">
        <f t="shared" si="8"/>
        <v>PH.IC.AC.070102.01</v>
      </c>
      <c r="Q73" s="14" t="str">
        <f t="shared" si="9"/>
        <v>CL.IC.AC.070102.01</v>
      </c>
    </row>
    <row r="74" spans="1:19" s="5" customFormat="1" ht="15">
      <c r="A74" s="5" t="s">
        <v>1190</v>
      </c>
      <c r="C74" s="6" t="s">
        <v>7284</v>
      </c>
      <c r="E74" s="6" t="s">
        <v>1192</v>
      </c>
      <c r="F74" s="5" t="s">
        <v>1588</v>
      </c>
      <c r="G74" s="5" t="s">
        <v>1593</v>
      </c>
      <c r="H74" s="10" t="s">
        <v>1400</v>
      </c>
      <c r="I74" s="5" t="s">
        <v>1594</v>
      </c>
      <c r="J74" s="13" t="str">
        <f t="shared" si="5"/>
        <v>IC.AC.070103</v>
      </c>
      <c r="K74" s="6" t="s">
        <v>1192</v>
      </c>
      <c r="L74" t="str">
        <f t="shared" si="6"/>
        <v>Dependent - &gt;35 lb lift assist</v>
      </c>
      <c r="M74" s="14" t="str">
        <f t="shared" si="7"/>
        <v>PI.IC.AC.070103.01</v>
      </c>
      <c r="N74" s="14"/>
      <c r="O74" s="14" t="str">
        <f t="shared" si="8"/>
        <v>PH.IC.AC.070103.01</v>
      </c>
      <c r="Q74" s="14" t="str">
        <f t="shared" si="9"/>
        <v>CL.IC.AC.070103.01</v>
      </c>
    </row>
    <row r="75" spans="1:19" s="5" customFormat="1" ht="15">
      <c r="A75" s="5" t="s">
        <v>1190</v>
      </c>
      <c r="B75" s="5" t="s">
        <v>1595</v>
      </c>
      <c r="C75" s="6" t="s">
        <v>10093</v>
      </c>
      <c r="D75" s="5" t="s">
        <v>5981</v>
      </c>
      <c r="E75" s="6" t="s">
        <v>1192</v>
      </c>
      <c r="F75" s="5" t="s">
        <v>1233</v>
      </c>
      <c r="G75" s="5" t="s">
        <v>1234</v>
      </c>
      <c r="H75" s="10" t="s">
        <v>1396</v>
      </c>
      <c r="I75" s="5" t="s">
        <v>1234</v>
      </c>
      <c r="J75" s="13" t="str">
        <f t="shared" si="5"/>
        <v>IC.AC.080101</v>
      </c>
      <c r="K75" s="6" t="s">
        <v>1192</v>
      </c>
      <c r="L75" t="str">
        <f t="shared" si="6"/>
        <v>Back</v>
      </c>
      <c r="M75" s="14" t="str">
        <f t="shared" si="7"/>
        <v>PI.IC.AC.080101.01</v>
      </c>
      <c r="N75" s="14"/>
      <c r="O75" s="14" t="str">
        <f t="shared" si="8"/>
        <v>PH.IC.AC.080101.01</v>
      </c>
      <c r="Q75" s="14" t="str">
        <f t="shared" si="9"/>
        <v>CL.IC.AC.080101.01</v>
      </c>
    </row>
    <row r="76" spans="1:19" s="5" customFormat="1" ht="15">
      <c r="A76" s="5" t="s">
        <v>1190</v>
      </c>
      <c r="C76" s="6" t="s">
        <v>10093</v>
      </c>
      <c r="E76" s="6" t="s">
        <v>1192</v>
      </c>
      <c r="F76" s="5" t="s">
        <v>1233</v>
      </c>
      <c r="G76" s="5" t="s">
        <v>1059</v>
      </c>
      <c r="H76" s="10" t="s">
        <v>1398</v>
      </c>
      <c r="I76" s="5" t="s">
        <v>1059</v>
      </c>
      <c r="J76" s="13" t="str">
        <f t="shared" si="5"/>
        <v>IC.AC.080102</v>
      </c>
      <c r="K76" s="6" t="s">
        <v>1192</v>
      </c>
      <c r="L76" t="str">
        <f t="shared" si="6"/>
        <v>Chair</v>
      </c>
      <c r="M76" s="14" t="str">
        <f t="shared" si="7"/>
        <v>PI.IC.AC.080102.01</v>
      </c>
      <c r="N76" s="14"/>
      <c r="O76" s="14" t="str">
        <f t="shared" si="8"/>
        <v>PH.IC.AC.080102.01</v>
      </c>
      <c r="Q76" s="14" t="str">
        <f t="shared" si="9"/>
        <v>CL.IC.AC.080102.01</v>
      </c>
    </row>
    <row r="77" spans="1:19" s="5" customFormat="1" ht="15">
      <c r="A77" s="5" t="s">
        <v>1190</v>
      </c>
      <c r="C77" s="6" t="s">
        <v>10093</v>
      </c>
      <c r="E77" s="6" t="s">
        <v>1192</v>
      </c>
      <c r="F77" s="5" t="s">
        <v>1233</v>
      </c>
      <c r="G77" s="5" t="s">
        <v>1235</v>
      </c>
      <c r="H77" s="10" t="s">
        <v>1400</v>
      </c>
      <c r="I77" s="5" t="s">
        <v>1236</v>
      </c>
      <c r="J77" s="13" t="str">
        <f t="shared" si="5"/>
        <v>IC.AC.080103</v>
      </c>
      <c r="K77" s="6" t="s">
        <v>1192</v>
      </c>
      <c r="L77" t="str">
        <f t="shared" si="6"/>
        <v>Dangle</v>
      </c>
      <c r="M77" s="14" t="str">
        <f t="shared" si="7"/>
        <v>PI.IC.AC.080103.01</v>
      </c>
      <c r="N77" s="14"/>
      <c r="O77" s="14" t="str">
        <f t="shared" si="8"/>
        <v>PH.IC.AC.080103.01</v>
      </c>
      <c r="Q77" s="14" t="str">
        <f t="shared" si="9"/>
        <v>CL.IC.AC.080103.01</v>
      </c>
    </row>
    <row r="78" spans="1:19" s="5" customFormat="1" ht="15">
      <c r="A78" s="5" t="s">
        <v>1190</v>
      </c>
      <c r="C78" s="6" t="s">
        <v>10093</v>
      </c>
      <c r="E78" s="6" t="s">
        <v>1192</v>
      </c>
      <c r="F78" s="5" t="s">
        <v>1233</v>
      </c>
      <c r="G78" s="5" t="s">
        <v>1237</v>
      </c>
      <c r="H78" s="10" t="s">
        <v>1402</v>
      </c>
      <c r="I78" s="5" t="s">
        <v>1414</v>
      </c>
      <c r="J78" s="13" t="str">
        <f t="shared" si="5"/>
        <v>IC.AC.080104</v>
      </c>
      <c r="K78" s="6" t="s">
        <v>11324</v>
      </c>
      <c r="L78" t="str">
        <f t="shared" si="6"/>
        <v>L Side</v>
      </c>
      <c r="M78" s="14" t="str">
        <f t="shared" si="7"/>
        <v>PI.IC.AC.080104.01</v>
      </c>
      <c r="N78" s="14"/>
      <c r="O78" s="14" t="str">
        <f t="shared" si="8"/>
        <v>PH.IC.AC.080104.01</v>
      </c>
      <c r="Q78" s="14" t="str">
        <f t="shared" si="9"/>
        <v>CL.IC.AC.080104.01</v>
      </c>
    </row>
    <row r="79" spans="1:19" s="5" customFormat="1" ht="15">
      <c r="A79" s="5" t="s">
        <v>1190</v>
      </c>
      <c r="C79" s="6" t="s">
        <v>10093</v>
      </c>
      <c r="E79" s="6" t="s">
        <v>11324</v>
      </c>
      <c r="F79" s="5" t="s">
        <v>1233</v>
      </c>
      <c r="G79" s="5" t="s">
        <v>1415</v>
      </c>
      <c r="H79" s="10" t="s">
        <v>1404</v>
      </c>
      <c r="I79" s="5" t="s">
        <v>1415</v>
      </c>
      <c r="J79" s="13" t="str">
        <f t="shared" si="5"/>
        <v>IC.AC.080105</v>
      </c>
      <c r="K79" s="6" t="s">
        <v>11324</v>
      </c>
      <c r="L79" t="str">
        <f t="shared" si="6"/>
        <v>Prone</v>
      </c>
      <c r="M79" s="14" t="str">
        <f t="shared" si="7"/>
        <v>PI.IC.AC.080105.01</v>
      </c>
      <c r="N79" s="14"/>
      <c r="O79" s="14" t="str">
        <f t="shared" si="8"/>
        <v>PH.IC.AC.080105.01</v>
      </c>
      <c r="Q79" s="14" t="str">
        <f t="shared" si="9"/>
        <v>CL.IC.AC.080105.01</v>
      </c>
    </row>
    <row r="80" spans="1:19" s="5" customFormat="1" ht="15">
      <c r="A80" s="5" t="s">
        <v>1190</v>
      </c>
      <c r="C80" s="6" t="s">
        <v>10093</v>
      </c>
      <c r="E80" s="6" t="s">
        <v>11324</v>
      </c>
      <c r="F80" s="5" t="s">
        <v>1233</v>
      </c>
      <c r="G80" s="5" t="s">
        <v>1416</v>
      </c>
      <c r="H80" s="10" t="s">
        <v>1406</v>
      </c>
      <c r="I80" s="5" t="s">
        <v>1417</v>
      </c>
      <c r="J80" s="13" t="str">
        <f t="shared" si="5"/>
        <v>IC.AC.080106</v>
      </c>
      <c r="K80" s="6" t="s">
        <v>11324</v>
      </c>
      <c r="L80" t="str">
        <f t="shared" si="6"/>
        <v>R Side</v>
      </c>
      <c r="M80" s="14" t="str">
        <f t="shared" si="7"/>
        <v>PI.IC.AC.080106.01</v>
      </c>
      <c r="N80" s="14"/>
      <c r="O80" s="14" t="str">
        <f t="shared" si="8"/>
        <v>PH.IC.AC.080106.01</v>
      </c>
      <c r="Q80" s="14" t="str">
        <f t="shared" si="9"/>
        <v>CL.IC.AC.080106.01</v>
      </c>
    </row>
    <row r="81" spans="1:19" s="5" customFormat="1" ht="15">
      <c r="A81" s="5" t="s">
        <v>1190</v>
      </c>
      <c r="C81" s="6" t="s">
        <v>10093</v>
      </c>
      <c r="E81" s="6" t="s">
        <v>11324</v>
      </c>
      <c r="F81" s="5" t="s">
        <v>1233</v>
      </c>
      <c r="G81" s="5" t="s">
        <v>1418</v>
      </c>
      <c r="H81" s="10" t="s">
        <v>1419</v>
      </c>
      <c r="I81" s="5" t="s">
        <v>1418</v>
      </c>
      <c r="J81" s="13" t="str">
        <f t="shared" si="5"/>
        <v>IC.AC.080107</v>
      </c>
      <c r="K81" s="6" t="s">
        <v>11324</v>
      </c>
      <c r="L81" t="str">
        <f t="shared" si="6"/>
        <v>Self</v>
      </c>
      <c r="M81" s="14" t="str">
        <f t="shared" si="7"/>
        <v>PI.IC.AC.080107.01</v>
      </c>
      <c r="N81" s="14"/>
      <c r="O81" s="14" t="str">
        <f t="shared" si="8"/>
        <v>PH.IC.AC.080107.01</v>
      </c>
      <c r="Q81" s="14" t="str">
        <f t="shared" si="9"/>
        <v>CL.IC.AC.080107.01</v>
      </c>
    </row>
    <row r="82" spans="1:19" s="5" customFormat="1" ht="15">
      <c r="A82" s="5" t="s">
        <v>11110</v>
      </c>
      <c r="C82" s="6" t="s">
        <v>10093</v>
      </c>
      <c r="E82" s="6" t="s">
        <v>11324</v>
      </c>
      <c r="F82" s="5" t="s">
        <v>1420</v>
      </c>
      <c r="G82" s="6" t="s">
        <v>1242</v>
      </c>
      <c r="H82" s="10" t="s">
        <v>10093</v>
      </c>
      <c r="I82" s="10" t="s">
        <v>1242</v>
      </c>
      <c r="J82" s="13" t="str">
        <f t="shared" si="5"/>
        <v>IC.AC.080108</v>
      </c>
      <c r="K82" s="6" t="s">
        <v>11324</v>
      </c>
      <c r="L82" t="str">
        <f t="shared" si="6"/>
        <v>Left</v>
      </c>
      <c r="M82" s="14" t="str">
        <f t="shared" si="7"/>
        <v>PI.IC.AC.080108.01</v>
      </c>
      <c r="N82" s="14"/>
      <c r="O82" s="14" t="str">
        <f t="shared" si="8"/>
        <v>PH.IC.AC.080108.01</v>
      </c>
      <c r="Q82" s="14" t="str">
        <f t="shared" si="9"/>
        <v>CL.IC.AC.080108.01</v>
      </c>
      <c r="R82" s="5" t="s">
        <v>1141</v>
      </c>
      <c r="S82" s="5">
        <v>197</v>
      </c>
    </row>
    <row r="83" spans="1:19" s="5" customFormat="1" ht="15">
      <c r="A83" s="5" t="s">
        <v>11110</v>
      </c>
      <c r="C83" s="6" t="s">
        <v>10093</v>
      </c>
      <c r="E83" s="6" t="s">
        <v>11324</v>
      </c>
      <c r="F83" s="5" t="s">
        <v>1420</v>
      </c>
      <c r="G83" s="6" t="s">
        <v>1243</v>
      </c>
      <c r="H83" s="10" t="s">
        <v>10095</v>
      </c>
      <c r="I83" s="10" t="s">
        <v>1243</v>
      </c>
      <c r="J83" s="13" t="str">
        <f t="shared" si="5"/>
        <v>IC.AC.080109</v>
      </c>
      <c r="K83" s="6" t="s">
        <v>11324</v>
      </c>
      <c r="L83" t="str">
        <f t="shared" si="6"/>
        <v>Right</v>
      </c>
      <c r="M83" s="14" t="str">
        <f t="shared" si="7"/>
        <v>PI.IC.AC.080109.01</v>
      </c>
      <c r="N83" s="14"/>
      <c r="O83" s="14" t="str">
        <f t="shared" si="8"/>
        <v>PH.IC.AC.080109.01</v>
      </c>
      <c r="Q83" s="14" t="str">
        <f t="shared" si="9"/>
        <v>CL.IC.AC.080109.01</v>
      </c>
      <c r="R83" s="5" t="s">
        <v>1141</v>
      </c>
      <c r="S83" s="5">
        <v>197</v>
      </c>
    </row>
    <row r="84" spans="1:19" s="5" customFormat="1" ht="15">
      <c r="A84" s="5" t="s">
        <v>1190</v>
      </c>
      <c r="B84" s="5" t="s">
        <v>1286</v>
      </c>
      <c r="C84" s="6" t="s">
        <v>10095</v>
      </c>
      <c r="D84" s="5" t="s">
        <v>1287</v>
      </c>
      <c r="E84" s="6" t="s">
        <v>11324</v>
      </c>
      <c r="F84" s="5" t="s">
        <v>1288</v>
      </c>
      <c r="G84" s="5" t="s">
        <v>1289</v>
      </c>
      <c r="H84" s="10" t="s">
        <v>1396</v>
      </c>
      <c r="I84" s="5" t="s">
        <v>1289</v>
      </c>
      <c r="J84" s="13" t="str">
        <f t="shared" si="5"/>
        <v>IC.AC.090101</v>
      </c>
      <c r="K84" s="6" t="s">
        <v>11324</v>
      </c>
      <c r="L84" t="str">
        <f t="shared" si="6"/>
        <v>Phase 1</v>
      </c>
      <c r="M84" s="14" t="str">
        <f t="shared" si="7"/>
        <v>PI.IC.AC.090101.01</v>
      </c>
      <c r="N84" s="14"/>
      <c r="O84" s="14" t="str">
        <f t="shared" si="8"/>
        <v>PH.IC.AC.090101.01</v>
      </c>
      <c r="Q84" s="14" t="str">
        <f t="shared" si="9"/>
        <v>CL.IC.AC.090101.01</v>
      </c>
    </row>
    <row r="85" spans="1:19" s="5" customFormat="1" ht="15">
      <c r="A85" s="5" t="s">
        <v>1190</v>
      </c>
      <c r="C85" s="6" t="s">
        <v>10095</v>
      </c>
      <c r="E85" s="6" t="s">
        <v>1192</v>
      </c>
      <c r="F85" s="5" t="s">
        <v>1288</v>
      </c>
      <c r="G85" s="5" t="s">
        <v>1290</v>
      </c>
      <c r="H85" s="10" t="s">
        <v>1398</v>
      </c>
      <c r="I85" s="5" t="s">
        <v>1290</v>
      </c>
      <c r="J85" s="13" t="str">
        <f t="shared" si="5"/>
        <v>IC.AC.090102</v>
      </c>
      <c r="K85" s="6" t="s">
        <v>1192</v>
      </c>
      <c r="L85" t="str">
        <f t="shared" si="6"/>
        <v>Phase 2</v>
      </c>
      <c r="M85" s="14" t="str">
        <f t="shared" si="7"/>
        <v>PI.IC.AC.090102.01</v>
      </c>
      <c r="N85" s="14"/>
      <c r="O85" s="14" t="str">
        <f t="shared" si="8"/>
        <v>PH.IC.AC.090102.01</v>
      </c>
      <c r="Q85" s="14" t="str">
        <f t="shared" si="9"/>
        <v>CL.IC.AC.090102.01</v>
      </c>
    </row>
    <row r="86" spans="1:19" s="5" customFormat="1" ht="15">
      <c r="A86" s="5" t="s">
        <v>1190</v>
      </c>
      <c r="C86" s="6" t="s">
        <v>10095</v>
      </c>
      <c r="E86" s="6" t="s">
        <v>11324</v>
      </c>
      <c r="F86" s="5" t="s">
        <v>1288</v>
      </c>
      <c r="G86" s="5" t="s">
        <v>1291</v>
      </c>
      <c r="H86" s="10" t="s">
        <v>1400</v>
      </c>
      <c r="I86" s="5" t="s">
        <v>1291</v>
      </c>
      <c r="J86" s="13" t="str">
        <f t="shared" si="5"/>
        <v>IC.AC.090103</v>
      </c>
      <c r="K86" s="6" t="s">
        <v>11324</v>
      </c>
      <c r="L86" t="str">
        <f t="shared" si="6"/>
        <v>Phase 3</v>
      </c>
      <c r="M86" s="14" t="str">
        <f t="shared" si="7"/>
        <v>PI.IC.AC.090103.01</v>
      </c>
      <c r="N86" s="14"/>
      <c r="O86" s="14" t="str">
        <f t="shared" si="8"/>
        <v>PH.IC.AC.090103.01</v>
      </c>
      <c r="Q86" s="14" t="str">
        <f t="shared" si="9"/>
        <v>CL.IC.AC.090103.01</v>
      </c>
    </row>
    <row r="87" spans="1:19" s="5" customFormat="1" ht="15">
      <c r="A87" s="5" t="s">
        <v>1190</v>
      </c>
      <c r="C87" s="6" t="s">
        <v>10095</v>
      </c>
      <c r="E87" s="6" t="s">
        <v>1192</v>
      </c>
      <c r="F87" s="5" t="s">
        <v>1288</v>
      </c>
      <c r="G87" s="5" t="s">
        <v>1292</v>
      </c>
      <c r="H87" s="10" t="s">
        <v>1402</v>
      </c>
      <c r="I87" s="5" t="s">
        <v>1292</v>
      </c>
      <c r="J87" s="13" t="str">
        <f t="shared" si="5"/>
        <v>IC.AC.090104</v>
      </c>
      <c r="K87" s="6" t="s">
        <v>1192</v>
      </c>
      <c r="L87" t="str">
        <f t="shared" si="6"/>
        <v>Phase 4</v>
      </c>
      <c r="M87" s="14" t="str">
        <f t="shared" si="7"/>
        <v>PI.IC.AC.090104.01</v>
      </c>
      <c r="N87" s="14"/>
      <c r="O87" s="14" t="str">
        <f t="shared" si="8"/>
        <v>PH.IC.AC.090104.01</v>
      </c>
      <c r="Q87" s="14" t="str">
        <f t="shared" si="9"/>
        <v>CL.IC.AC.090104.01</v>
      </c>
    </row>
    <row r="88" spans="1:19" s="5" customFormat="1" ht="15">
      <c r="A88" s="5" t="s">
        <v>1190</v>
      </c>
      <c r="C88" s="6" t="s">
        <v>10095</v>
      </c>
      <c r="D88" s="5" t="s">
        <v>1293</v>
      </c>
      <c r="E88" s="6" t="s">
        <v>923</v>
      </c>
      <c r="F88" s="5" t="s">
        <v>1024</v>
      </c>
      <c r="G88" s="5" t="s">
        <v>1025</v>
      </c>
      <c r="H88" s="10" t="s">
        <v>1396</v>
      </c>
      <c r="I88" s="5" t="s">
        <v>1025</v>
      </c>
      <c r="J88" s="13" t="str">
        <f t="shared" si="5"/>
        <v>IC.AC.090201</v>
      </c>
      <c r="K88" s="6" t="s">
        <v>1192</v>
      </c>
      <c r="L88" t="str">
        <f t="shared" si="6"/>
        <v>Excellent</v>
      </c>
      <c r="M88" s="14" t="str">
        <f t="shared" si="7"/>
        <v>PI.IC.AC.090201.01</v>
      </c>
      <c r="N88" s="14"/>
      <c r="O88" s="14" t="str">
        <f t="shared" si="8"/>
        <v>PH.IC.AC.090201.01</v>
      </c>
      <c r="Q88" s="14" t="str">
        <f t="shared" si="9"/>
        <v>CL.IC.AC.090201.01</v>
      </c>
    </row>
    <row r="89" spans="1:19" s="5" customFormat="1" ht="15">
      <c r="A89" s="5" t="s">
        <v>1190</v>
      </c>
      <c r="C89" s="6" t="s">
        <v>10095</v>
      </c>
      <c r="E89" s="6" t="s">
        <v>1199</v>
      </c>
      <c r="F89" s="5" t="s">
        <v>1024</v>
      </c>
      <c r="G89" s="5" t="s">
        <v>1026</v>
      </c>
      <c r="H89" s="10" t="s">
        <v>1398</v>
      </c>
      <c r="I89" s="5" t="s">
        <v>1026</v>
      </c>
      <c r="J89" s="13" t="str">
        <f t="shared" si="5"/>
        <v>IC.AC.090202</v>
      </c>
      <c r="K89" s="6" t="s">
        <v>11324</v>
      </c>
      <c r="L89" t="str">
        <f t="shared" si="6"/>
        <v>Good</v>
      </c>
      <c r="M89" s="14" t="str">
        <f t="shared" si="7"/>
        <v>PI.IC.AC.090202.01</v>
      </c>
      <c r="N89" s="14"/>
      <c r="O89" s="14" t="str">
        <f t="shared" si="8"/>
        <v>PH.IC.AC.090202.01</v>
      </c>
      <c r="Q89" s="14" t="str">
        <f t="shared" si="9"/>
        <v>CL.IC.AC.090202.01</v>
      </c>
    </row>
    <row r="90" spans="1:19" s="5" customFormat="1" ht="15">
      <c r="A90" s="5" t="s">
        <v>1190</v>
      </c>
      <c r="C90" s="6" t="s">
        <v>10095</v>
      </c>
      <c r="E90" s="6" t="s">
        <v>943</v>
      </c>
      <c r="F90" s="5" t="s">
        <v>1024</v>
      </c>
      <c r="G90" s="5" t="s">
        <v>1027</v>
      </c>
      <c r="H90" s="10" t="s">
        <v>1400</v>
      </c>
      <c r="I90" s="5" t="s">
        <v>1027</v>
      </c>
      <c r="J90" s="13" t="str">
        <f t="shared" si="5"/>
        <v>IC.AC.090203</v>
      </c>
      <c r="K90" s="6" t="s">
        <v>11324</v>
      </c>
      <c r="L90" t="str">
        <f t="shared" si="6"/>
        <v>Fair</v>
      </c>
      <c r="M90" s="14" t="str">
        <f t="shared" si="7"/>
        <v>PI.IC.AC.090203.01</v>
      </c>
      <c r="N90" s="14"/>
      <c r="O90" s="14" t="str">
        <f t="shared" si="8"/>
        <v>PH.IC.AC.090203.01</v>
      </c>
      <c r="Q90" s="14" t="str">
        <f t="shared" si="9"/>
        <v>CL.IC.AC.090203.01</v>
      </c>
    </row>
    <row r="91" spans="1:19" s="5" customFormat="1" ht="15">
      <c r="A91" s="5" t="s">
        <v>1190</v>
      </c>
      <c r="C91" s="6" t="s">
        <v>10095</v>
      </c>
      <c r="E91" s="6" t="s">
        <v>923</v>
      </c>
      <c r="F91" s="5" t="s">
        <v>1024</v>
      </c>
      <c r="G91" s="5" t="s">
        <v>1214</v>
      </c>
      <c r="H91" s="10" t="s">
        <v>1402</v>
      </c>
      <c r="I91" s="5" t="s">
        <v>1214</v>
      </c>
      <c r="J91" s="13" t="str">
        <f t="shared" si="5"/>
        <v>IC.AC.090204</v>
      </c>
      <c r="K91" s="6" t="s">
        <v>1192</v>
      </c>
      <c r="L91" t="str">
        <f t="shared" si="6"/>
        <v>Poor</v>
      </c>
      <c r="M91" s="14" t="str">
        <f t="shared" si="7"/>
        <v>PI.IC.AC.090204.01</v>
      </c>
      <c r="N91" s="14"/>
      <c r="O91" s="14" t="str">
        <f t="shared" si="8"/>
        <v>PH.IC.AC.090204.01</v>
      </c>
      <c r="Q91" s="14" t="str">
        <f t="shared" si="9"/>
        <v>CL.IC.AC.090204.01</v>
      </c>
    </row>
    <row r="92" spans="1:19" s="5" customFormat="1" ht="15">
      <c r="A92" s="5" t="s">
        <v>1190</v>
      </c>
      <c r="B92" s="5" t="s">
        <v>1215</v>
      </c>
      <c r="C92" s="6" t="s">
        <v>10905</v>
      </c>
      <c r="D92" s="5" t="s">
        <v>3831</v>
      </c>
      <c r="E92" s="6" t="s">
        <v>1192</v>
      </c>
      <c r="F92" s="5" t="s">
        <v>1216</v>
      </c>
      <c r="G92" s="5" t="s">
        <v>1217</v>
      </c>
      <c r="H92" s="10" t="s">
        <v>1396</v>
      </c>
      <c r="I92" s="5" t="s">
        <v>1218</v>
      </c>
      <c r="J92" s="13" t="str">
        <f t="shared" si="5"/>
        <v>IC.AC.100101</v>
      </c>
      <c r="K92" s="6" t="s">
        <v>1192</v>
      </c>
      <c r="L92" t="str">
        <f t="shared" si="6"/>
        <v>Sling: Small</v>
      </c>
      <c r="M92" s="14" t="str">
        <f t="shared" si="7"/>
        <v>PI.IC.AC.100101.01</v>
      </c>
      <c r="N92" s="14"/>
      <c r="O92" s="14" t="str">
        <f t="shared" si="8"/>
        <v>PH.IC.AC.100101.01</v>
      </c>
      <c r="Q92" s="14" t="str">
        <f t="shared" si="9"/>
        <v>CL.IC.AC.100101.01</v>
      </c>
    </row>
    <row r="93" spans="1:19" s="5" customFormat="1" ht="15">
      <c r="A93" s="5" t="s">
        <v>1190</v>
      </c>
      <c r="C93" s="6" t="s">
        <v>10905</v>
      </c>
      <c r="E93" s="6" t="s">
        <v>1192</v>
      </c>
      <c r="F93" s="5" t="s">
        <v>1216</v>
      </c>
      <c r="G93" s="5" t="s">
        <v>879</v>
      </c>
      <c r="H93" s="10" t="s">
        <v>1398</v>
      </c>
      <c r="I93" s="5" t="s">
        <v>880</v>
      </c>
      <c r="J93" s="13" t="str">
        <f t="shared" si="5"/>
        <v>IC.AC.100102</v>
      </c>
      <c r="K93" s="6" t="s">
        <v>1192</v>
      </c>
      <c r="L93" t="str">
        <f t="shared" si="6"/>
        <v>Sling: Medium</v>
      </c>
      <c r="M93" s="14" t="str">
        <f t="shared" si="7"/>
        <v>PI.IC.AC.100102.01</v>
      </c>
      <c r="N93" s="14"/>
      <c r="O93" s="14" t="str">
        <f t="shared" si="8"/>
        <v>PH.IC.AC.100102.01</v>
      </c>
      <c r="Q93" s="14" t="str">
        <f t="shared" si="9"/>
        <v>CL.IC.AC.100102.01</v>
      </c>
    </row>
    <row r="94" spans="1:19" s="5" customFormat="1" ht="15">
      <c r="A94" s="5" t="s">
        <v>1190</v>
      </c>
      <c r="C94" s="6" t="s">
        <v>10905</v>
      </c>
      <c r="E94" s="6" t="s">
        <v>1192</v>
      </c>
      <c r="F94" s="5" t="s">
        <v>1216</v>
      </c>
      <c r="G94" s="5" t="s">
        <v>881</v>
      </c>
      <c r="H94" s="10" t="s">
        <v>1400</v>
      </c>
      <c r="I94" s="5" t="s">
        <v>882</v>
      </c>
      <c r="J94" s="13" t="str">
        <f t="shared" si="5"/>
        <v>IC.AC.100103</v>
      </c>
      <c r="K94" s="6" t="s">
        <v>1192</v>
      </c>
      <c r="L94" t="str">
        <f t="shared" si="6"/>
        <v>Sling: Large</v>
      </c>
      <c r="M94" s="14" t="str">
        <f t="shared" si="7"/>
        <v>PI.IC.AC.100103.01</v>
      </c>
      <c r="N94" s="14"/>
      <c r="O94" s="14" t="str">
        <f t="shared" si="8"/>
        <v>PH.IC.AC.100103.01</v>
      </c>
      <c r="Q94" s="14" t="str">
        <f t="shared" si="9"/>
        <v>CL.IC.AC.100103.01</v>
      </c>
    </row>
    <row r="95" spans="1:19" s="5" customFormat="1" ht="15">
      <c r="A95" s="5" t="s">
        <v>1190</v>
      </c>
      <c r="C95" s="6" t="s">
        <v>10905</v>
      </c>
      <c r="E95" s="6" t="s">
        <v>1192</v>
      </c>
      <c r="F95" s="5" t="s">
        <v>1216</v>
      </c>
      <c r="G95" s="5" t="s">
        <v>883</v>
      </c>
      <c r="H95" s="10" t="s">
        <v>1402</v>
      </c>
      <c r="I95" s="5" t="s">
        <v>884</v>
      </c>
      <c r="J95" s="13" t="str">
        <f t="shared" si="5"/>
        <v>IC.AC.100104</v>
      </c>
      <c r="K95" s="6" t="s">
        <v>1192</v>
      </c>
      <c r="L95" t="str">
        <f t="shared" si="6"/>
        <v>Sling: Extra large</v>
      </c>
      <c r="M95" s="14" t="str">
        <f t="shared" si="7"/>
        <v>PI.IC.AC.100104.01</v>
      </c>
      <c r="N95" s="14"/>
      <c r="O95" s="14" t="str">
        <f t="shared" si="8"/>
        <v>PH.IC.AC.100104.01</v>
      </c>
      <c r="Q95" s="14" t="str">
        <f t="shared" si="9"/>
        <v>CL.IC.AC.100104.01</v>
      </c>
    </row>
    <row r="96" spans="1:19" s="5" customFormat="1" ht="15">
      <c r="A96" s="5" t="s">
        <v>1190</v>
      </c>
      <c r="C96" s="6" t="s">
        <v>10905</v>
      </c>
      <c r="E96" s="6" t="s">
        <v>1192</v>
      </c>
      <c r="F96" s="5" t="s">
        <v>1216</v>
      </c>
      <c r="G96" s="5" t="s">
        <v>885</v>
      </c>
      <c r="H96" s="10" t="s">
        <v>1404</v>
      </c>
      <c r="I96" s="5" t="s">
        <v>886</v>
      </c>
      <c r="J96" s="13" t="str">
        <f t="shared" si="5"/>
        <v>IC.AC.100105</v>
      </c>
      <c r="K96" s="6" t="s">
        <v>1192</v>
      </c>
      <c r="L96" t="str">
        <f t="shared" si="6"/>
        <v>Sling: Extra extra large</v>
      </c>
      <c r="M96" s="14" t="str">
        <f t="shared" si="7"/>
        <v>PI.IC.AC.100105.01</v>
      </c>
      <c r="N96" s="14"/>
      <c r="O96" s="14" t="str">
        <f t="shared" si="8"/>
        <v>PH.IC.AC.100105.01</v>
      </c>
      <c r="Q96" s="14" t="str">
        <f t="shared" si="9"/>
        <v>CL.IC.AC.100105.01</v>
      </c>
    </row>
    <row r="97" spans="1:21" s="5" customFormat="1" ht="15">
      <c r="A97" s="5" t="s">
        <v>1190</v>
      </c>
      <c r="C97" s="6" t="s">
        <v>8048</v>
      </c>
      <c r="D97" s="5" t="s">
        <v>5363</v>
      </c>
      <c r="E97" s="6" t="s">
        <v>1192</v>
      </c>
      <c r="F97" s="5" t="s">
        <v>1483</v>
      </c>
      <c r="G97" s="5" t="s">
        <v>1484</v>
      </c>
      <c r="H97" s="10" t="s">
        <v>1396</v>
      </c>
      <c r="I97" s="5" t="s">
        <v>1485</v>
      </c>
      <c r="J97" s="13" t="str">
        <f t="shared" si="5"/>
        <v>IC.AC.110101</v>
      </c>
      <c r="K97" s="6" t="s">
        <v>1192</v>
      </c>
      <c r="L97" t="str">
        <f t="shared" si="6"/>
        <v>Standard</v>
      </c>
      <c r="M97" s="14" t="str">
        <f t="shared" si="7"/>
        <v>PI.IC.AC.110101.01</v>
      </c>
      <c r="N97" s="14"/>
      <c r="O97" s="14" t="str">
        <f t="shared" si="8"/>
        <v>PH.IC.AC.110101.01</v>
      </c>
      <c r="Q97" s="14" t="str">
        <f t="shared" si="9"/>
        <v>CL.IC.AC.110101.01</v>
      </c>
    </row>
    <row r="98" spans="1:21" s="5" customFormat="1" ht="15">
      <c r="A98" s="5" t="s">
        <v>1190</v>
      </c>
      <c r="C98" s="6" t="s">
        <v>8048</v>
      </c>
      <c r="E98" s="6" t="s">
        <v>1192</v>
      </c>
      <c r="F98" s="5" t="s">
        <v>1483</v>
      </c>
      <c r="G98" s="5" t="s">
        <v>1486</v>
      </c>
      <c r="H98" s="10" t="s">
        <v>1398</v>
      </c>
      <c r="I98" s="5" t="s">
        <v>1305</v>
      </c>
      <c r="J98" s="13" t="str">
        <f t="shared" si="5"/>
        <v>IC.AC.110102</v>
      </c>
      <c r="K98" s="6" t="s">
        <v>1192</v>
      </c>
      <c r="L98" t="str">
        <f t="shared" si="6"/>
        <v>Amputee</v>
      </c>
      <c r="M98" s="14" t="str">
        <f t="shared" si="7"/>
        <v>PI.IC.AC.110102.01</v>
      </c>
      <c r="N98" s="14"/>
      <c r="O98" s="14" t="str">
        <f t="shared" si="8"/>
        <v>PH.IC.AC.110102.01</v>
      </c>
      <c r="Q98" s="14" t="str">
        <f t="shared" si="9"/>
        <v>CL.IC.AC.110102.01</v>
      </c>
    </row>
    <row r="99" spans="1:21" s="5" customFormat="1" ht="15">
      <c r="A99" s="5" t="s">
        <v>1190</v>
      </c>
      <c r="C99" s="6" t="s">
        <v>8048</v>
      </c>
      <c r="E99" s="6" t="s">
        <v>1192</v>
      </c>
      <c r="F99" s="5" t="s">
        <v>1483</v>
      </c>
      <c r="G99" s="5" t="s">
        <v>1306</v>
      </c>
      <c r="H99" s="10" t="s">
        <v>1400</v>
      </c>
      <c r="I99" s="5" t="s">
        <v>1307</v>
      </c>
      <c r="J99" s="13" t="str">
        <f t="shared" si="5"/>
        <v>IC.AC.110103</v>
      </c>
      <c r="K99" s="6" t="s">
        <v>1192</v>
      </c>
      <c r="L99" t="str">
        <f t="shared" si="6"/>
        <v>With head support</v>
      </c>
      <c r="M99" s="14" t="str">
        <f t="shared" si="7"/>
        <v>PI.IC.AC.110103.01</v>
      </c>
      <c r="N99" s="14"/>
      <c r="O99" s="14" t="str">
        <f t="shared" si="8"/>
        <v>PH.IC.AC.110103.01</v>
      </c>
      <c r="Q99" s="14" t="str">
        <f t="shared" si="9"/>
        <v>CL.IC.AC.110103.01</v>
      </c>
    </row>
    <row r="100" spans="1:21" s="5" customFormat="1" ht="15">
      <c r="A100" s="5" t="s">
        <v>1190</v>
      </c>
      <c r="C100" s="6" t="s">
        <v>8048</v>
      </c>
      <c r="E100" s="6" t="s">
        <v>1192</v>
      </c>
      <c r="F100" s="5" t="s">
        <v>1483</v>
      </c>
      <c r="G100" s="5" t="s">
        <v>1491</v>
      </c>
      <c r="H100" s="10" t="s">
        <v>1402</v>
      </c>
      <c r="I100" s="5" t="s">
        <v>1491</v>
      </c>
      <c r="J100" s="13" t="str">
        <f t="shared" si="5"/>
        <v>IC.AC.110104</v>
      </c>
      <c r="K100" s="6" t="s">
        <v>11324</v>
      </c>
      <c r="L100" t="str">
        <f t="shared" si="6"/>
        <v>Disposable</v>
      </c>
      <c r="M100" s="14" t="str">
        <f t="shared" si="7"/>
        <v>PI.IC.AC.110104.01</v>
      </c>
      <c r="N100" s="14"/>
      <c r="O100" s="14" t="str">
        <f t="shared" si="8"/>
        <v>PH.IC.AC.110104.01</v>
      </c>
      <c r="Q100" s="14" t="str">
        <f t="shared" si="9"/>
        <v>CL.IC.AC.110104.01</v>
      </c>
    </row>
    <row r="101" spans="1:21" s="5" customFormat="1" ht="15">
      <c r="A101" s="5" t="s">
        <v>1190</v>
      </c>
      <c r="C101" s="6" t="s">
        <v>8048</v>
      </c>
      <c r="E101" s="6" t="s">
        <v>1192</v>
      </c>
      <c r="F101" s="5" t="s">
        <v>1483</v>
      </c>
      <c r="G101" s="5" t="s">
        <v>1492</v>
      </c>
      <c r="H101" s="10" t="s">
        <v>1404</v>
      </c>
      <c r="I101" s="5" t="s">
        <v>1493</v>
      </c>
      <c r="J101" s="13" t="str">
        <f t="shared" si="5"/>
        <v>IC.AC.110105</v>
      </c>
      <c r="K101" s="6" t="s">
        <v>11324</v>
      </c>
      <c r="L101" t="str">
        <f t="shared" si="6"/>
        <v>Repositioning</v>
      </c>
      <c r="M101" s="14" t="str">
        <f t="shared" si="7"/>
        <v>PI.IC.AC.110105.01</v>
      </c>
      <c r="N101" s="14"/>
      <c r="O101" s="14" t="str">
        <f t="shared" si="8"/>
        <v>PH.IC.AC.110105.01</v>
      </c>
      <c r="Q101" s="14" t="str">
        <f t="shared" si="9"/>
        <v>CL.IC.AC.110105.01</v>
      </c>
    </row>
    <row r="102" spans="1:21" s="5" customFormat="1" ht="15">
      <c r="A102" s="5" t="s">
        <v>1190</v>
      </c>
      <c r="C102" s="6" t="s">
        <v>8048</v>
      </c>
      <c r="E102" s="6" t="s">
        <v>11324</v>
      </c>
      <c r="F102" s="5" t="s">
        <v>1483</v>
      </c>
      <c r="G102" s="5" t="s">
        <v>1405</v>
      </c>
      <c r="H102" s="10" t="s">
        <v>1406</v>
      </c>
      <c r="I102" s="5" t="s">
        <v>930</v>
      </c>
      <c r="J102" s="13" t="str">
        <f t="shared" si="5"/>
        <v>IC.AC.110106</v>
      </c>
      <c r="K102" s="6" t="s">
        <v>11324</v>
      </c>
      <c r="L102" t="str">
        <f t="shared" si="6"/>
        <v>Other:</v>
      </c>
      <c r="M102" s="14" t="str">
        <f t="shared" si="7"/>
        <v>PI.IC.AC.110106.01</v>
      </c>
      <c r="N102" s="14"/>
      <c r="O102" s="14" t="str">
        <f t="shared" si="8"/>
        <v>PH.IC.AC.110106.01</v>
      </c>
      <c r="Q102" s="14" t="str">
        <f t="shared" si="9"/>
        <v>CL.IC.AC.110106.01</v>
      </c>
    </row>
    <row r="103" spans="1:21" s="5" customFormat="1" ht="15">
      <c r="A103" s="5" t="s">
        <v>1190</v>
      </c>
      <c r="B103" s="5" t="s">
        <v>1494</v>
      </c>
      <c r="C103" s="6" t="s">
        <v>11023</v>
      </c>
      <c r="D103" s="5" t="s">
        <v>1495</v>
      </c>
      <c r="E103" s="6" t="s">
        <v>11324</v>
      </c>
      <c r="F103" s="5" t="s">
        <v>1496</v>
      </c>
      <c r="G103" s="5" t="s">
        <v>1675</v>
      </c>
      <c r="H103" s="10" t="s">
        <v>1396</v>
      </c>
      <c r="I103" s="5" t="s">
        <v>1676</v>
      </c>
      <c r="J103" s="13" t="str">
        <f t="shared" si="5"/>
        <v>IC.AC.120101</v>
      </c>
      <c r="K103" s="6" t="s">
        <v>11324</v>
      </c>
      <c r="L103" t="str">
        <f t="shared" si="6"/>
        <v>Full  weight bearing</v>
      </c>
      <c r="M103" s="14" t="str">
        <f t="shared" si="7"/>
        <v>PI.IC.AC.120101.01</v>
      </c>
      <c r="N103" s="14"/>
      <c r="O103" s="14" t="str">
        <f t="shared" si="8"/>
        <v>PH.IC.AC.120101.01</v>
      </c>
      <c r="Q103" s="14" t="str">
        <f t="shared" si="9"/>
        <v>CL.IC.AC.120101.01</v>
      </c>
    </row>
    <row r="104" spans="1:21" s="5" customFormat="1" ht="15">
      <c r="A104" s="5" t="s">
        <v>1190</v>
      </c>
      <c r="C104" s="6" t="s">
        <v>11023</v>
      </c>
      <c r="E104" s="6" t="s">
        <v>11324</v>
      </c>
      <c r="F104" s="5" t="s">
        <v>1496</v>
      </c>
      <c r="G104" s="5" t="s">
        <v>999</v>
      </c>
      <c r="H104" s="10" t="s">
        <v>1398</v>
      </c>
      <c r="I104" s="5" t="s">
        <v>1592</v>
      </c>
      <c r="J104" s="13" t="str">
        <f t="shared" si="5"/>
        <v>IC.AC.120102</v>
      </c>
      <c r="K104" s="6" t="s">
        <v>11324</v>
      </c>
      <c r="L104" t="str">
        <f t="shared" si="6"/>
        <v>Partial weight bearing</v>
      </c>
      <c r="M104" s="14" t="str">
        <f t="shared" si="7"/>
        <v>PI.IC.AC.120102.01</v>
      </c>
      <c r="N104" s="14"/>
      <c r="O104" s="14" t="str">
        <f t="shared" si="8"/>
        <v>PH.IC.AC.120102.01</v>
      </c>
      <c r="Q104" s="14" t="str">
        <f t="shared" si="9"/>
        <v>CL.IC.AC.120102.01</v>
      </c>
    </row>
    <row r="105" spans="1:21" s="5" customFormat="1" ht="15">
      <c r="A105" s="5" t="s">
        <v>1190</v>
      </c>
      <c r="C105" s="6" t="s">
        <v>11023</v>
      </c>
      <c r="E105" s="6" t="s">
        <v>11324</v>
      </c>
      <c r="F105" s="5" t="s">
        <v>1496</v>
      </c>
      <c r="G105" s="5" t="s">
        <v>1000</v>
      </c>
      <c r="H105" s="10" t="s">
        <v>1400</v>
      </c>
      <c r="I105" s="5" t="s">
        <v>1001</v>
      </c>
      <c r="J105" s="13" t="str">
        <f t="shared" si="5"/>
        <v>IC.AC.120103</v>
      </c>
      <c r="K105" s="6" t="s">
        <v>1192</v>
      </c>
      <c r="L105" t="str">
        <f t="shared" si="6"/>
        <v>No weight bearing</v>
      </c>
      <c r="M105" s="14" t="str">
        <f t="shared" si="7"/>
        <v>PI.IC.AC.120103.01</v>
      </c>
      <c r="N105" s="14"/>
      <c r="O105" s="14" t="str">
        <f t="shared" si="8"/>
        <v>PH.IC.AC.120103.01</v>
      </c>
      <c r="Q105" s="14" t="str">
        <f t="shared" si="9"/>
        <v>CL.IC.AC.120103.01</v>
      </c>
    </row>
    <row r="106" spans="1:21" s="5" customFormat="1" ht="15">
      <c r="A106" s="5" t="s">
        <v>1190</v>
      </c>
      <c r="B106" s="5" t="s">
        <v>1002</v>
      </c>
      <c r="C106" s="6" t="s">
        <v>8201</v>
      </c>
      <c r="D106" s="5" t="s">
        <v>1003</v>
      </c>
      <c r="E106" s="6" t="s">
        <v>11324</v>
      </c>
      <c r="F106" s="5" t="s">
        <v>1003</v>
      </c>
      <c r="G106" s="5" t="s">
        <v>1004</v>
      </c>
      <c r="H106" s="10" t="s">
        <v>1396</v>
      </c>
      <c r="I106" s="5" t="s">
        <v>1004</v>
      </c>
      <c r="J106" s="13" t="str">
        <f t="shared" si="5"/>
        <v>IC.AC.130101</v>
      </c>
      <c r="K106" s="6" t="s">
        <v>1192</v>
      </c>
      <c r="L106" t="str">
        <f t="shared" si="6"/>
        <v>Name of Provider</v>
      </c>
      <c r="M106" s="14" t="str">
        <f t="shared" si="7"/>
        <v>PI.IC.AC.130101.01</v>
      </c>
      <c r="N106" s="14"/>
      <c r="O106" s="14" t="str">
        <f t="shared" si="8"/>
        <v>PH.IC.AC.130101.01</v>
      </c>
      <c r="Q106" s="14" t="str">
        <f t="shared" si="9"/>
        <v>CL.IC.AC.130101.01</v>
      </c>
      <c r="R106" s="5" t="s">
        <v>9277</v>
      </c>
      <c r="S106" s="5">
        <v>489</v>
      </c>
    </row>
    <row r="107" spans="1:21" s="5" customFormat="1" ht="15">
      <c r="A107" s="5" t="s">
        <v>1190</v>
      </c>
      <c r="C107" s="6" t="s">
        <v>8201</v>
      </c>
      <c r="E107" s="6" t="s">
        <v>11324</v>
      </c>
      <c r="F107" s="5" t="s">
        <v>1003</v>
      </c>
      <c r="G107" s="5" t="s">
        <v>1227</v>
      </c>
      <c r="H107" s="10" t="s">
        <v>1398</v>
      </c>
      <c r="I107" s="5" t="s">
        <v>1227</v>
      </c>
      <c r="J107" s="13" t="str">
        <f t="shared" si="5"/>
        <v>IC.AC.130102</v>
      </c>
      <c r="K107" s="6" t="s">
        <v>11324</v>
      </c>
      <c r="L107" t="str">
        <f t="shared" si="6"/>
        <v>Phoned Provider</v>
      </c>
      <c r="M107" s="14" t="str">
        <f t="shared" si="7"/>
        <v>PI.IC.AC.130102.01</v>
      </c>
      <c r="N107" s="14"/>
      <c r="O107" s="14" t="str">
        <f t="shared" si="8"/>
        <v>PH.IC.AC.130102.01</v>
      </c>
      <c r="Q107" s="14" t="str">
        <f t="shared" si="9"/>
        <v>CL.IC.AC.130102.01</v>
      </c>
      <c r="R107" s="5" t="s">
        <v>9277</v>
      </c>
      <c r="S107" s="5">
        <v>489</v>
      </c>
    </row>
    <row r="108" spans="1:21" s="5" customFormat="1" ht="15">
      <c r="A108" s="5" t="s">
        <v>1190</v>
      </c>
      <c r="C108" s="6" t="s">
        <v>8201</v>
      </c>
      <c r="E108" s="6" t="s">
        <v>11324</v>
      </c>
      <c r="F108" s="5" t="s">
        <v>1003</v>
      </c>
      <c r="G108" s="5" t="s">
        <v>1228</v>
      </c>
      <c r="H108" s="10" t="s">
        <v>1400</v>
      </c>
      <c r="I108" s="5" t="s">
        <v>1228</v>
      </c>
      <c r="J108" s="13" t="str">
        <f t="shared" si="5"/>
        <v>IC.AC.130103</v>
      </c>
      <c r="K108" s="6" t="s">
        <v>11324</v>
      </c>
      <c r="L108" t="str">
        <f t="shared" si="6"/>
        <v>Face to face with Provider</v>
      </c>
      <c r="M108" s="14" t="str">
        <f t="shared" si="7"/>
        <v>PI.IC.AC.130103.01</v>
      </c>
      <c r="N108" s="14"/>
      <c r="O108" s="14" t="str">
        <f t="shared" si="8"/>
        <v>PH.IC.AC.130103.01</v>
      </c>
      <c r="Q108" s="14" t="str">
        <f t="shared" si="9"/>
        <v>CL.IC.AC.130103.01</v>
      </c>
      <c r="R108" s="5" t="s">
        <v>9277</v>
      </c>
      <c r="S108" s="5">
        <v>489</v>
      </c>
    </row>
    <row r="109" spans="1:21" ht="15">
      <c r="A109" s="5" t="s">
        <v>1190</v>
      </c>
      <c r="B109" s="5"/>
      <c r="C109" s="6" t="s">
        <v>8201</v>
      </c>
      <c r="E109" s="6" t="s">
        <v>1192</v>
      </c>
      <c r="F109" s="5" t="s">
        <v>1003</v>
      </c>
      <c r="G109" s="5" t="s">
        <v>1229</v>
      </c>
      <c r="H109" s="10" t="s">
        <v>7070</v>
      </c>
      <c r="I109" s="5" t="s">
        <v>1229</v>
      </c>
      <c r="J109" s="13" t="str">
        <f t="shared" si="5"/>
        <v>IC.AC.130104</v>
      </c>
      <c r="K109" s="6" t="s">
        <v>1192</v>
      </c>
      <c r="L109" t="str">
        <f t="shared" si="6"/>
        <v>Provider at bedside</v>
      </c>
      <c r="M109" s="14" t="str">
        <f t="shared" si="7"/>
        <v>PI.IC.AC.130104.01</v>
      </c>
      <c r="N109" s="14"/>
      <c r="O109" s="14" t="str">
        <f t="shared" si="8"/>
        <v>PH.IC.AC.130104.01</v>
      </c>
      <c r="P109" s="5"/>
      <c r="Q109" s="14" t="str">
        <f t="shared" si="9"/>
        <v>CL.IC.AC.130104.01</v>
      </c>
      <c r="R109" s="5" t="s">
        <v>1141</v>
      </c>
      <c r="S109" s="5">
        <v>489</v>
      </c>
      <c r="T109" s="5"/>
      <c r="U109" s="5"/>
    </row>
    <row r="110" spans="1:21" ht="15">
      <c r="A110" s="5" t="s">
        <v>1190</v>
      </c>
      <c r="B110" s="5"/>
      <c r="C110" s="6" t="s">
        <v>8201</v>
      </c>
      <c r="D110" t="s">
        <v>1230</v>
      </c>
      <c r="E110" s="2" t="s">
        <v>1199</v>
      </c>
      <c r="F110" s="5" t="s">
        <v>1230</v>
      </c>
      <c r="G110" s="6" t="s">
        <v>1231</v>
      </c>
      <c r="H110" s="10" t="s">
        <v>1192</v>
      </c>
      <c r="I110" s="6" t="s">
        <v>1231</v>
      </c>
      <c r="J110" s="13" t="str">
        <f t="shared" si="5"/>
        <v>IC.AC.130201</v>
      </c>
      <c r="K110" s="6" t="s">
        <v>11324</v>
      </c>
      <c r="L110" t="str">
        <f t="shared" si="6"/>
        <v>No new orders</v>
      </c>
      <c r="M110" s="14" t="str">
        <f t="shared" si="7"/>
        <v>PI.IC.AC.130201.01</v>
      </c>
      <c r="N110" s="14"/>
      <c r="O110" s="14" t="str">
        <f t="shared" si="8"/>
        <v>PH.IC.AC.130201.01</v>
      </c>
      <c r="P110" s="5"/>
      <c r="Q110" s="14" t="str">
        <f t="shared" si="9"/>
        <v>CL.IC.AC.130201.01</v>
      </c>
      <c r="R110" s="5" t="s">
        <v>9277</v>
      </c>
      <c r="S110" s="5">
        <v>490</v>
      </c>
      <c r="T110" s="5"/>
      <c r="U110" s="5"/>
    </row>
    <row r="111" spans="1:21" ht="15">
      <c r="A111" s="5" t="s">
        <v>1190</v>
      </c>
      <c r="B111" s="5"/>
      <c r="C111" s="6" t="s">
        <v>8201</v>
      </c>
      <c r="E111" s="2" t="s">
        <v>923</v>
      </c>
      <c r="F111" s="5" t="s">
        <v>1230</v>
      </c>
      <c r="G111" s="5" t="s">
        <v>1232</v>
      </c>
      <c r="H111" s="10" t="s">
        <v>923</v>
      </c>
      <c r="I111" s="5" t="s">
        <v>1232</v>
      </c>
      <c r="J111" s="13" t="str">
        <f t="shared" si="5"/>
        <v>IC.AC.130202</v>
      </c>
      <c r="K111" s="6" t="s">
        <v>1192</v>
      </c>
      <c r="L111" t="str">
        <f t="shared" si="6"/>
        <v>New orders received</v>
      </c>
      <c r="M111" s="14" t="str">
        <f t="shared" si="7"/>
        <v>PI.IC.AC.130202.01</v>
      </c>
      <c r="N111" s="14"/>
      <c r="O111" s="14" t="str">
        <f t="shared" si="8"/>
        <v>PH.IC.AC.130202.01</v>
      </c>
      <c r="P111" s="5"/>
      <c r="Q111" s="14" t="str">
        <f t="shared" si="9"/>
        <v>CL.IC.AC.130202.01</v>
      </c>
      <c r="R111" s="5" t="s">
        <v>1141</v>
      </c>
      <c r="S111" s="5">
        <v>490</v>
      </c>
      <c r="T111" s="5"/>
      <c r="U111" s="5"/>
    </row>
    <row r="112" spans="1:21" ht="15">
      <c r="A112" s="5" t="s">
        <v>1190</v>
      </c>
      <c r="B112" s="5"/>
      <c r="C112" s="6" t="s">
        <v>8201</v>
      </c>
      <c r="E112" s="2" t="s">
        <v>1199</v>
      </c>
      <c r="F112" s="5" t="s">
        <v>1230</v>
      </c>
      <c r="G112" s="5" t="s">
        <v>1238</v>
      </c>
      <c r="H112" s="10" t="s">
        <v>946</v>
      </c>
      <c r="I112" s="5" t="s">
        <v>1238</v>
      </c>
      <c r="J112" s="13" t="str">
        <f t="shared" si="5"/>
        <v>IC.AC.130203</v>
      </c>
      <c r="K112" s="6" t="s">
        <v>11324</v>
      </c>
      <c r="L112" t="str">
        <f t="shared" si="6"/>
        <v>Observe and report back later</v>
      </c>
      <c r="M112" s="14" t="str">
        <f t="shared" si="7"/>
        <v>PI.IC.AC.130203.01</v>
      </c>
      <c r="N112" s="14"/>
      <c r="O112" s="14" t="str">
        <f t="shared" si="8"/>
        <v>PH.IC.AC.130203.01</v>
      </c>
      <c r="P112" s="5"/>
      <c r="Q112" s="14" t="str">
        <f t="shared" si="9"/>
        <v>CL.IC.AC.130203.01</v>
      </c>
      <c r="R112" s="5" t="s">
        <v>1141</v>
      </c>
      <c r="S112" s="5">
        <v>490</v>
      </c>
      <c r="T112" s="5"/>
      <c r="U112" s="5"/>
    </row>
    <row r="113" spans="1:21" ht="15">
      <c r="A113" s="5" t="s">
        <v>1190</v>
      </c>
      <c r="B113" s="5" t="s">
        <v>1239</v>
      </c>
      <c r="C113" s="6" t="s">
        <v>9621</v>
      </c>
      <c r="D113" t="s">
        <v>1311</v>
      </c>
      <c r="E113" s="2" t="s">
        <v>11324</v>
      </c>
      <c r="F113" s="5" t="s">
        <v>1311</v>
      </c>
      <c r="G113" s="6" t="s">
        <v>1240</v>
      </c>
      <c r="H113" s="10" t="s">
        <v>11324</v>
      </c>
      <c r="I113" s="6" t="s">
        <v>1240</v>
      </c>
      <c r="J113" s="13" t="str">
        <f t="shared" si="5"/>
        <v>IC.AC.140101</v>
      </c>
      <c r="K113" s="6" t="s">
        <v>11324</v>
      </c>
      <c r="L113" t="str">
        <f t="shared" si="6"/>
        <v>Anesthesiology</v>
      </c>
      <c r="M113" s="14" t="str">
        <f t="shared" si="7"/>
        <v>PI.IC.AC.140101.01</v>
      </c>
      <c r="N113" s="14"/>
      <c r="O113" s="14" t="str">
        <f t="shared" si="8"/>
        <v>PH.IC.AC.140101.01</v>
      </c>
      <c r="P113" s="5"/>
      <c r="Q113" s="14" t="str">
        <f t="shared" si="9"/>
        <v>CL.IC.AC.140101.01</v>
      </c>
      <c r="R113" s="5" t="s">
        <v>9277</v>
      </c>
      <c r="S113" s="5">
        <v>491</v>
      </c>
      <c r="T113" s="5"/>
      <c r="U113" s="5"/>
    </row>
    <row r="114" spans="1:21" ht="15">
      <c r="A114" s="5" t="s">
        <v>1190</v>
      </c>
      <c r="B114" s="5"/>
      <c r="C114" s="6" t="s">
        <v>9621</v>
      </c>
      <c r="E114" s="2" t="s">
        <v>1192</v>
      </c>
      <c r="F114" s="5" t="s">
        <v>1311</v>
      </c>
      <c r="G114" s="5" t="s">
        <v>1241</v>
      </c>
      <c r="H114" s="10" t="s">
        <v>923</v>
      </c>
      <c r="I114" s="5" t="s">
        <v>1241</v>
      </c>
      <c r="J114" s="13" t="str">
        <f t="shared" si="5"/>
        <v>IC.AC.140102</v>
      </c>
      <c r="K114" s="6" t="s">
        <v>11324</v>
      </c>
      <c r="L114" t="str">
        <f t="shared" si="6"/>
        <v>Cardiology</v>
      </c>
      <c r="M114" s="14" t="str">
        <f t="shared" si="7"/>
        <v>PI.IC.AC.140102.01</v>
      </c>
      <c r="N114" s="14"/>
      <c r="O114" s="14" t="str">
        <f t="shared" si="8"/>
        <v>PH.IC.AC.140102.01</v>
      </c>
      <c r="P114" s="5"/>
      <c r="Q114" s="14" t="str">
        <f t="shared" si="9"/>
        <v>CL.IC.AC.140102.01</v>
      </c>
      <c r="R114" s="5" t="s">
        <v>9277</v>
      </c>
      <c r="S114" s="5">
        <v>491</v>
      </c>
      <c r="T114" s="5"/>
      <c r="U114" s="5"/>
    </row>
    <row r="115" spans="1:21" ht="15">
      <c r="A115" s="5" t="s">
        <v>1190</v>
      </c>
      <c r="B115" s="5"/>
      <c r="C115" s="6" t="s">
        <v>9621</v>
      </c>
      <c r="E115" s="2" t="s">
        <v>11324</v>
      </c>
      <c r="F115" s="5" t="s">
        <v>1311</v>
      </c>
      <c r="G115" s="5" t="s">
        <v>912</v>
      </c>
      <c r="H115" s="10" t="s">
        <v>946</v>
      </c>
      <c r="I115" s="5" t="s">
        <v>912</v>
      </c>
      <c r="J115" s="13" t="str">
        <f t="shared" si="5"/>
        <v>IC.AC.140103</v>
      </c>
      <c r="K115" s="6" t="s">
        <v>11324</v>
      </c>
      <c r="L115" t="str">
        <f t="shared" si="6"/>
        <v>Chaplin</v>
      </c>
      <c r="M115" s="14" t="str">
        <f t="shared" si="7"/>
        <v>PI.IC.AC.140103.01</v>
      </c>
      <c r="N115" s="14"/>
      <c r="O115" s="14" t="str">
        <f t="shared" si="8"/>
        <v>PH.IC.AC.140103.01</v>
      </c>
      <c r="P115" s="5"/>
      <c r="Q115" s="14" t="str">
        <f t="shared" si="9"/>
        <v>CL.IC.AC.140103.01</v>
      </c>
      <c r="R115" s="5" t="s">
        <v>9277</v>
      </c>
      <c r="S115" s="5">
        <v>491</v>
      </c>
      <c r="T115" s="5"/>
      <c r="U115" s="5"/>
    </row>
    <row r="116" spans="1:21" ht="15">
      <c r="A116" s="5" t="s">
        <v>1190</v>
      </c>
      <c r="C116" s="6" t="s">
        <v>9621</v>
      </c>
      <c r="E116" s="2" t="s">
        <v>11324</v>
      </c>
      <c r="F116" s="5" t="s">
        <v>1311</v>
      </c>
      <c r="G116" s="5" t="s">
        <v>913</v>
      </c>
      <c r="H116" s="10" t="s">
        <v>948</v>
      </c>
      <c r="I116" s="5" t="s">
        <v>913</v>
      </c>
      <c r="J116" s="13" t="str">
        <f t="shared" si="5"/>
        <v>IC.AC.140104</v>
      </c>
      <c r="K116" s="6" t="s">
        <v>11324</v>
      </c>
      <c r="L116" t="str">
        <f t="shared" si="6"/>
        <v>CT surgery</v>
      </c>
      <c r="M116" s="14" t="str">
        <f t="shared" si="7"/>
        <v>PI.IC.AC.140104.01</v>
      </c>
      <c r="N116" s="14"/>
      <c r="O116" s="14" t="str">
        <f t="shared" si="8"/>
        <v>PH.IC.AC.140104.01</v>
      </c>
      <c r="P116" s="5"/>
      <c r="Q116" s="14" t="str">
        <f t="shared" si="9"/>
        <v>CL.IC.AC.140104.01</v>
      </c>
      <c r="R116" s="5" t="s">
        <v>1141</v>
      </c>
      <c r="S116" s="5">
        <v>491</v>
      </c>
    </row>
    <row r="117" spans="1:21" ht="15">
      <c r="A117" s="5" t="s">
        <v>1190</v>
      </c>
      <c r="C117" s="6" t="s">
        <v>9621</v>
      </c>
      <c r="E117" s="2" t="s">
        <v>11324</v>
      </c>
      <c r="F117" s="5" t="s">
        <v>1311</v>
      </c>
      <c r="G117" s="5" t="s">
        <v>914</v>
      </c>
      <c r="H117" s="10" t="s">
        <v>7071</v>
      </c>
      <c r="I117" s="5" t="s">
        <v>914</v>
      </c>
      <c r="J117" s="13" t="str">
        <f t="shared" si="5"/>
        <v>IC.AC.140105</v>
      </c>
      <c r="K117" s="6" t="s">
        <v>11324</v>
      </c>
      <c r="L117" t="str">
        <f t="shared" si="6"/>
        <v>Dietary</v>
      </c>
      <c r="M117" s="14" t="str">
        <f t="shared" si="7"/>
        <v>PI.IC.AC.140105.01</v>
      </c>
      <c r="N117" s="14"/>
      <c r="O117" s="14" t="str">
        <f t="shared" si="8"/>
        <v>PH.IC.AC.140105.01</v>
      </c>
      <c r="P117" s="5"/>
      <c r="Q117" s="14" t="str">
        <f t="shared" si="9"/>
        <v>CL.IC.AC.140105.01</v>
      </c>
      <c r="R117" s="5" t="s">
        <v>9277</v>
      </c>
      <c r="S117" s="5">
        <v>491</v>
      </c>
    </row>
    <row r="118" spans="1:21" ht="15">
      <c r="A118" s="5" t="s">
        <v>1190</v>
      </c>
      <c r="C118" s="6" t="s">
        <v>9621</v>
      </c>
      <c r="E118" s="2" t="s">
        <v>11324</v>
      </c>
      <c r="F118" s="5" t="s">
        <v>1311</v>
      </c>
      <c r="G118" s="5" t="s">
        <v>915</v>
      </c>
      <c r="H118" s="10" t="s">
        <v>6888</v>
      </c>
      <c r="I118" s="5" t="s">
        <v>915</v>
      </c>
      <c r="J118" s="13" t="str">
        <f t="shared" si="5"/>
        <v>IC.AC.140106</v>
      </c>
      <c r="K118" s="6" t="s">
        <v>11324</v>
      </c>
      <c r="L118" t="str">
        <f t="shared" si="6"/>
        <v>Endocrinology</v>
      </c>
      <c r="M118" s="14" t="str">
        <f t="shared" si="7"/>
        <v>PI.IC.AC.140106.01</v>
      </c>
      <c r="N118" s="14"/>
      <c r="O118" s="14" t="str">
        <f t="shared" si="8"/>
        <v>PH.IC.AC.140106.01</v>
      </c>
      <c r="P118" s="5"/>
      <c r="Q118" s="14" t="str">
        <f t="shared" si="9"/>
        <v>CL.IC.AC.140106.01</v>
      </c>
      <c r="R118" s="5" t="s">
        <v>9277</v>
      </c>
      <c r="S118" s="5">
        <v>491</v>
      </c>
    </row>
    <row r="119" spans="1:21" ht="15">
      <c r="A119" s="5" t="s">
        <v>1190</v>
      </c>
      <c r="C119" s="6" t="s">
        <v>9621</v>
      </c>
      <c r="E119" s="2" t="s">
        <v>11324</v>
      </c>
      <c r="F119" s="5" t="s">
        <v>1311</v>
      </c>
      <c r="G119" s="5" t="s">
        <v>916</v>
      </c>
      <c r="H119" s="10" t="s">
        <v>7284</v>
      </c>
      <c r="I119" s="5" t="s">
        <v>916</v>
      </c>
      <c r="J119" s="13" t="str">
        <f t="shared" si="5"/>
        <v>IC.AC.140107</v>
      </c>
      <c r="K119" s="6" t="s">
        <v>11324</v>
      </c>
      <c r="L119" t="str">
        <f t="shared" si="6"/>
        <v>Ethics Team</v>
      </c>
      <c r="M119" s="14" t="str">
        <f t="shared" si="7"/>
        <v>PI.IC.AC.140107.01</v>
      </c>
      <c r="N119" s="14"/>
      <c r="O119" s="14" t="str">
        <f t="shared" si="8"/>
        <v>PH.IC.AC.140107.01</v>
      </c>
      <c r="P119" s="5"/>
      <c r="Q119" s="14" t="str">
        <f t="shared" si="9"/>
        <v>CL.IC.AC.140107.01</v>
      </c>
      <c r="R119" s="5" t="s">
        <v>9277</v>
      </c>
      <c r="S119" s="5">
        <v>491</v>
      </c>
    </row>
    <row r="120" spans="1:21" ht="15">
      <c r="A120" s="5" t="s">
        <v>1190</v>
      </c>
      <c r="C120" s="6" t="s">
        <v>9621</v>
      </c>
      <c r="E120" s="2" t="s">
        <v>11324</v>
      </c>
      <c r="F120" s="5" t="s">
        <v>1311</v>
      </c>
      <c r="G120" s="5" t="s">
        <v>1302</v>
      </c>
      <c r="H120" s="10" t="s">
        <v>10093</v>
      </c>
      <c r="I120" s="5" t="s">
        <v>1302</v>
      </c>
      <c r="J120" s="13" t="str">
        <f t="shared" si="5"/>
        <v>IC.AC.140108</v>
      </c>
      <c r="K120" s="6" t="s">
        <v>1192</v>
      </c>
      <c r="L120" t="str">
        <f t="shared" si="6"/>
        <v>ENT (Otolaryngology)</v>
      </c>
      <c r="M120" s="14" t="str">
        <f t="shared" si="7"/>
        <v>PI.IC.AC.140108.01</v>
      </c>
      <c r="N120" s="14"/>
      <c r="O120" s="14" t="str">
        <f t="shared" si="8"/>
        <v>PH.IC.AC.140108.01</v>
      </c>
      <c r="P120" s="5"/>
      <c r="Q120" s="14" t="str">
        <f t="shared" si="9"/>
        <v>CL.IC.AC.140108.01</v>
      </c>
      <c r="R120" s="5" t="s">
        <v>9277</v>
      </c>
      <c r="S120" s="5">
        <v>491</v>
      </c>
    </row>
    <row r="121" spans="1:21" ht="15">
      <c r="A121" s="5" t="s">
        <v>1190</v>
      </c>
      <c r="C121" s="6" t="s">
        <v>9621</v>
      </c>
      <c r="E121" s="2" t="s">
        <v>1192</v>
      </c>
      <c r="F121" s="5" t="s">
        <v>1311</v>
      </c>
      <c r="G121" s="5" t="s">
        <v>1303</v>
      </c>
      <c r="H121" s="10" t="s">
        <v>10095</v>
      </c>
      <c r="I121" s="5" t="s">
        <v>1303</v>
      </c>
      <c r="J121" s="13" t="str">
        <f t="shared" si="5"/>
        <v>IC.AC.140109</v>
      </c>
      <c r="K121" s="6" t="s">
        <v>1192</v>
      </c>
      <c r="L121" t="str">
        <f t="shared" si="6"/>
        <v>GI Service</v>
      </c>
      <c r="M121" s="14" t="str">
        <f t="shared" si="7"/>
        <v>PI.IC.AC.140109.01</v>
      </c>
      <c r="N121" s="14"/>
      <c r="O121" s="14" t="str">
        <f t="shared" si="8"/>
        <v>PH.IC.AC.140109.01</v>
      </c>
      <c r="P121" s="5"/>
      <c r="Q121" s="14" t="str">
        <f t="shared" si="9"/>
        <v>CL.IC.AC.140109.01</v>
      </c>
      <c r="R121" s="5" t="s">
        <v>9277</v>
      </c>
      <c r="S121" s="5">
        <v>491</v>
      </c>
    </row>
    <row r="122" spans="1:21" ht="15">
      <c r="A122" s="5" t="s">
        <v>1190</v>
      </c>
      <c r="C122" s="6" t="s">
        <v>9621</v>
      </c>
      <c r="E122" s="2" t="s">
        <v>11324</v>
      </c>
      <c r="F122" s="5" t="s">
        <v>1311</v>
      </c>
      <c r="G122" s="5" t="s">
        <v>1304</v>
      </c>
      <c r="H122" s="10" t="s">
        <v>10905</v>
      </c>
      <c r="I122" s="5" t="s">
        <v>1304</v>
      </c>
      <c r="J122" s="13" t="str">
        <f t="shared" si="5"/>
        <v>IC.AC.140110</v>
      </c>
      <c r="K122" s="6" t="s">
        <v>11324</v>
      </c>
      <c r="L122" t="str">
        <f t="shared" si="6"/>
        <v>Hematology</v>
      </c>
      <c r="M122" s="14" t="str">
        <f t="shared" si="7"/>
        <v>PI.IC.AC.140110.01</v>
      </c>
      <c r="N122" s="14"/>
      <c r="O122" s="14" t="str">
        <f t="shared" si="8"/>
        <v>PH.IC.AC.140110.01</v>
      </c>
      <c r="P122" s="5"/>
      <c r="Q122" s="14" t="str">
        <f t="shared" si="9"/>
        <v>CL.IC.AC.140110.01</v>
      </c>
      <c r="R122" s="5" t="s">
        <v>9277</v>
      </c>
      <c r="S122" s="5">
        <v>491</v>
      </c>
    </row>
    <row r="123" spans="1:21" ht="15">
      <c r="A123" s="5" t="s">
        <v>1190</v>
      </c>
      <c r="C123" s="6" t="s">
        <v>9621</v>
      </c>
      <c r="E123" s="2" t="s">
        <v>11324</v>
      </c>
      <c r="F123" s="5" t="s">
        <v>1311</v>
      </c>
      <c r="G123" s="5" t="s">
        <v>1312</v>
      </c>
      <c r="H123" s="10" t="s">
        <v>8048</v>
      </c>
      <c r="I123" s="5" t="s">
        <v>1312</v>
      </c>
      <c r="J123" s="13" t="str">
        <f t="shared" si="5"/>
        <v>IC.AC.140111</v>
      </c>
      <c r="K123" s="6" t="s">
        <v>11324</v>
      </c>
      <c r="L123" t="str">
        <f t="shared" si="6"/>
        <v>Infection Disease</v>
      </c>
      <c r="M123" s="14" t="str">
        <f t="shared" si="7"/>
        <v>PI.IC.AC.140111.01</v>
      </c>
      <c r="N123" s="14"/>
      <c r="O123" s="14" t="str">
        <f t="shared" si="8"/>
        <v>PH.IC.AC.140111.01</v>
      </c>
      <c r="P123" s="5"/>
      <c r="Q123" s="14" t="str">
        <f t="shared" si="9"/>
        <v>CL.IC.AC.140111.01</v>
      </c>
      <c r="R123" s="5" t="s">
        <v>9277</v>
      </c>
      <c r="S123" s="5">
        <v>491</v>
      </c>
    </row>
    <row r="124" spans="1:21" ht="15">
      <c r="A124" s="5" t="s">
        <v>1190</v>
      </c>
      <c r="C124" s="6" t="s">
        <v>9621</v>
      </c>
      <c r="E124" s="2" t="s">
        <v>11324</v>
      </c>
      <c r="F124" s="5" t="s">
        <v>1311</v>
      </c>
      <c r="G124" s="5" t="s">
        <v>381</v>
      </c>
      <c r="H124" s="10" t="s">
        <v>11023</v>
      </c>
      <c r="I124" s="5" t="s">
        <v>286</v>
      </c>
      <c r="J124" s="13" t="str">
        <f t="shared" si="5"/>
        <v>IC.AC.140112</v>
      </c>
      <c r="K124" s="6" t="s">
        <v>295</v>
      </c>
      <c r="L124" t="str">
        <f t="shared" si="6"/>
        <v>Kidney Transplant</v>
      </c>
      <c r="M124" s="14" t="str">
        <f t="shared" si="7"/>
        <v>PI.IC.AC.140112.01</v>
      </c>
      <c r="N124" s="14"/>
      <c r="O124" s="14" t="str">
        <f t="shared" si="8"/>
        <v>PH.IC.AC.140112.01</v>
      </c>
      <c r="P124" s="5"/>
      <c r="Q124" s="14" t="str">
        <f t="shared" si="9"/>
        <v>CL.IC.AC.140112.01</v>
      </c>
      <c r="R124" s="5" t="s">
        <v>9277</v>
      </c>
      <c r="S124" s="5">
        <v>491</v>
      </c>
    </row>
    <row r="125" spans="1:21" ht="15">
      <c r="A125" s="5" t="s">
        <v>1190</v>
      </c>
      <c r="C125" s="6" t="s">
        <v>9621</v>
      </c>
      <c r="E125" s="2" t="s">
        <v>11324</v>
      </c>
      <c r="F125" s="5" t="s">
        <v>1311</v>
      </c>
      <c r="G125" s="5" t="s">
        <v>1313</v>
      </c>
      <c r="H125" s="10" t="s">
        <v>8201</v>
      </c>
      <c r="I125" s="5" t="s">
        <v>1313</v>
      </c>
      <c r="J125" s="13" t="str">
        <f t="shared" si="5"/>
        <v>IC.AC.140113</v>
      </c>
      <c r="K125" s="6" t="s">
        <v>11324</v>
      </c>
      <c r="L125" t="str">
        <f t="shared" si="6"/>
        <v>Kinesio Therapy</v>
      </c>
      <c r="M125" s="14" t="str">
        <f t="shared" si="7"/>
        <v>PI.IC.AC.140113.01</v>
      </c>
      <c r="N125" s="14"/>
      <c r="O125" s="14" t="str">
        <f t="shared" si="8"/>
        <v>PH.IC.AC.140113.01</v>
      </c>
      <c r="P125" s="5"/>
      <c r="Q125" s="14" t="str">
        <f t="shared" si="9"/>
        <v>CL.IC.AC.140113.01</v>
      </c>
      <c r="R125" s="5" t="s">
        <v>9277</v>
      </c>
      <c r="S125" s="5">
        <v>491</v>
      </c>
    </row>
    <row r="126" spans="1:21" ht="15">
      <c r="A126" s="5" t="s">
        <v>1190</v>
      </c>
      <c r="C126" s="6" t="s">
        <v>9621</v>
      </c>
      <c r="E126" s="2" t="s">
        <v>11324</v>
      </c>
      <c r="F126" s="5" t="s">
        <v>1311</v>
      </c>
      <c r="G126" s="5" t="s">
        <v>1314</v>
      </c>
      <c r="H126" s="10" t="s">
        <v>9621</v>
      </c>
      <c r="I126" s="5" t="s">
        <v>1314</v>
      </c>
      <c r="J126" s="13" t="str">
        <f t="shared" si="5"/>
        <v>IC.AC.140114</v>
      </c>
      <c r="K126" s="6" t="s">
        <v>11324</v>
      </c>
      <c r="L126" t="str">
        <f t="shared" si="6"/>
        <v>Liver Transplant</v>
      </c>
      <c r="M126" s="14" t="str">
        <f t="shared" si="7"/>
        <v>PI.IC.AC.140114.01</v>
      </c>
      <c r="N126" s="14"/>
      <c r="O126" s="14" t="str">
        <f t="shared" si="8"/>
        <v>PH.IC.AC.140114.01</v>
      </c>
      <c r="P126" s="5"/>
      <c r="Q126" s="14" t="str">
        <f t="shared" si="9"/>
        <v>CL.IC.AC.140114.01</v>
      </c>
      <c r="R126" s="5" t="s">
        <v>9277</v>
      </c>
      <c r="S126" s="5">
        <v>491</v>
      </c>
    </row>
    <row r="127" spans="1:21" ht="15">
      <c r="A127" s="5" t="s">
        <v>1190</v>
      </c>
      <c r="C127" s="6" t="s">
        <v>9621</v>
      </c>
      <c r="E127" s="2" t="s">
        <v>1192</v>
      </c>
      <c r="F127" s="5" t="s">
        <v>1311</v>
      </c>
      <c r="G127" s="5" t="s">
        <v>382</v>
      </c>
      <c r="H127" s="10" t="s">
        <v>6135</v>
      </c>
      <c r="I127" s="5" t="s">
        <v>1315</v>
      </c>
      <c r="J127" s="13" t="str">
        <f t="shared" si="5"/>
        <v>IC.AC.140115</v>
      </c>
      <c r="K127" s="6" t="s">
        <v>11324</v>
      </c>
      <c r="L127" t="str">
        <f t="shared" si="6"/>
        <v>Medicine Team</v>
      </c>
      <c r="M127" s="14" t="str">
        <f t="shared" si="7"/>
        <v>PI.IC.AC.140115.01</v>
      </c>
      <c r="N127" s="14"/>
      <c r="O127" s="14" t="str">
        <f t="shared" si="8"/>
        <v>PH.IC.AC.140115.01</v>
      </c>
      <c r="P127" s="5"/>
      <c r="Q127" s="14" t="str">
        <f t="shared" si="9"/>
        <v>CL.IC.AC.140115.01</v>
      </c>
      <c r="R127" s="5" t="s">
        <v>9277</v>
      </c>
      <c r="S127" s="5">
        <v>491</v>
      </c>
    </row>
    <row r="128" spans="1:21" ht="15">
      <c r="A128" s="5" t="s">
        <v>1190</v>
      </c>
      <c r="C128" s="6" t="s">
        <v>9621</v>
      </c>
      <c r="E128" s="2" t="s">
        <v>11324</v>
      </c>
      <c r="F128" s="5" t="s">
        <v>1311</v>
      </c>
      <c r="G128" s="5" t="s">
        <v>1316</v>
      </c>
      <c r="H128" s="10" t="s">
        <v>5740</v>
      </c>
      <c r="I128" s="5" t="s">
        <v>1316</v>
      </c>
      <c r="J128" s="13" t="str">
        <f t="shared" si="5"/>
        <v>IC.AC.140116</v>
      </c>
      <c r="K128" s="6" t="s">
        <v>1192</v>
      </c>
      <c r="L128" t="str">
        <f t="shared" si="6"/>
        <v>Nephrology</v>
      </c>
      <c r="M128" s="14" t="str">
        <f t="shared" si="7"/>
        <v>PI.IC.AC.140116.01</v>
      </c>
      <c r="N128" s="14"/>
      <c r="O128" s="14" t="str">
        <f t="shared" si="8"/>
        <v>PH.IC.AC.140116.01</v>
      </c>
      <c r="P128" s="5"/>
      <c r="Q128" s="14" t="str">
        <f t="shared" si="9"/>
        <v>CL.IC.AC.140116.01</v>
      </c>
      <c r="R128" s="5" t="s">
        <v>9277</v>
      </c>
      <c r="S128" s="5">
        <v>491</v>
      </c>
    </row>
    <row r="129" spans="1:19" ht="15">
      <c r="A129" s="5" t="s">
        <v>1190</v>
      </c>
      <c r="C129" s="6" t="s">
        <v>9621</v>
      </c>
      <c r="E129" s="2" t="s">
        <v>11324</v>
      </c>
      <c r="F129" s="5" t="s">
        <v>1311</v>
      </c>
      <c r="G129" s="5" t="s">
        <v>1139</v>
      </c>
      <c r="H129" s="10" t="s">
        <v>6865</v>
      </c>
      <c r="I129" s="5" t="s">
        <v>1139</v>
      </c>
      <c r="J129" s="13" t="str">
        <f t="shared" ref="J129:J145" si="10">CONCATENATE("IC.AC.",C129,E129,H129)</f>
        <v>IC.AC.140117</v>
      </c>
      <c r="K129" s="6" t="s">
        <v>11324</v>
      </c>
      <c r="L129" t="str">
        <f t="shared" ref="L129:L145" si="11">G129</f>
        <v>Neurology</v>
      </c>
      <c r="M129" s="14" t="str">
        <f t="shared" ref="M129:M145" si="12">CONCATENATE("PI.",J129,".",K129)</f>
        <v>PI.IC.AC.140117.01</v>
      </c>
      <c r="N129" s="14"/>
      <c r="O129" s="14" t="str">
        <f t="shared" ref="O129:O145" si="13">CONCATENATE("PH.",J129,".",K129)</f>
        <v>PH.IC.AC.140117.01</v>
      </c>
      <c r="P129" s="5"/>
      <c r="Q129" s="14" t="str">
        <f t="shared" ref="Q129:Q145" si="14">CONCATENATE("CL.",J129,".",K129)</f>
        <v>CL.IC.AC.140117.01</v>
      </c>
      <c r="R129" s="5" t="s">
        <v>9277</v>
      </c>
      <c r="S129" s="5">
        <v>491</v>
      </c>
    </row>
    <row r="130" spans="1:19" ht="15">
      <c r="A130" s="5" t="s">
        <v>1190</v>
      </c>
      <c r="C130" s="6" t="s">
        <v>9621</v>
      </c>
      <c r="E130" s="2" t="s">
        <v>11324</v>
      </c>
      <c r="F130" s="5" t="s">
        <v>1311</v>
      </c>
      <c r="G130" s="5" t="s">
        <v>1497</v>
      </c>
      <c r="H130" s="10" t="s">
        <v>5743</v>
      </c>
      <c r="I130" s="5" t="s">
        <v>1497</v>
      </c>
      <c r="J130" s="13" t="str">
        <f t="shared" si="10"/>
        <v>IC.AC.140118</v>
      </c>
      <c r="K130" s="6" t="s">
        <v>11324</v>
      </c>
      <c r="L130" t="str">
        <f t="shared" si="11"/>
        <v>Neuro Surgery</v>
      </c>
      <c r="M130" s="14" t="str">
        <f t="shared" si="12"/>
        <v>PI.IC.AC.140118.01</v>
      </c>
      <c r="N130" s="14"/>
      <c r="O130" s="14" t="str">
        <f t="shared" si="13"/>
        <v>PH.IC.AC.140118.01</v>
      </c>
      <c r="P130" s="5"/>
      <c r="Q130" s="14" t="str">
        <f t="shared" si="14"/>
        <v>CL.IC.AC.140118.01</v>
      </c>
      <c r="R130" s="5" t="s">
        <v>9277</v>
      </c>
      <c r="S130" s="5">
        <v>491</v>
      </c>
    </row>
    <row r="131" spans="1:19" ht="15">
      <c r="A131" s="5" t="s">
        <v>1190</v>
      </c>
      <c r="C131" s="6" t="s">
        <v>9621</v>
      </c>
      <c r="E131" s="2" t="s">
        <v>11324</v>
      </c>
      <c r="F131" s="5" t="s">
        <v>1311</v>
      </c>
      <c r="G131" s="5" t="s">
        <v>1498</v>
      </c>
      <c r="H131" s="10" t="s">
        <v>10174</v>
      </c>
      <c r="I131" s="5" t="s">
        <v>1498</v>
      </c>
      <c r="J131" s="13" t="str">
        <f t="shared" si="10"/>
        <v>IC.AC.140119</v>
      </c>
      <c r="K131" s="6" t="s">
        <v>11324</v>
      </c>
      <c r="L131" t="str">
        <f t="shared" si="11"/>
        <v>Oncology</v>
      </c>
      <c r="M131" s="14" t="str">
        <f t="shared" si="12"/>
        <v>PI.IC.AC.140119.01</v>
      </c>
      <c r="N131" s="14"/>
      <c r="O131" s="14" t="str">
        <f t="shared" si="13"/>
        <v>PH.IC.AC.140119.01</v>
      </c>
      <c r="P131" s="5"/>
      <c r="Q131" s="14" t="str">
        <f t="shared" si="14"/>
        <v>CL.IC.AC.140119.01</v>
      </c>
      <c r="R131" s="5" t="s">
        <v>9277</v>
      </c>
      <c r="S131" s="5">
        <v>491</v>
      </c>
    </row>
    <row r="132" spans="1:19" ht="15">
      <c r="A132" s="5" t="s">
        <v>1190</v>
      </c>
      <c r="C132" s="6" t="s">
        <v>9621</v>
      </c>
      <c r="E132" s="2" t="s">
        <v>11324</v>
      </c>
      <c r="F132" s="5" t="s">
        <v>1311</v>
      </c>
      <c r="G132" s="5" t="s">
        <v>1499</v>
      </c>
      <c r="H132" s="10" t="s">
        <v>6396</v>
      </c>
      <c r="I132" s="5" t="s">
        <v>1499</v>
      </c>
      <c r="J132" s="13" t="str">
        <f t="shared" si="10"/>
        <v>IC.AC.140120</v>
      </c>
      <c r="K132" s="6" t="s">
        <v>11324</v>
      </c>
      <c r="L132" t="str">
        <f t="shared" si="11"/>
        <v>Occupational Therapy</v>
      </c>
      <c r="M132" s="14" t="str">
        <f t="shared" si="12"/>
        <v>PI.IC.AC.140120.01</v>
      </c>
      <c r="N132" s="14"/>
      <c r="O132" s="14" t="str">
        <f t="shared" si="13"/>
        <v>PH.IC.AC.140120.01</v>
      </c>
      <c r="P132" s="5"/>
      <c r="Q132" s="14" t="str">
        <f t="shared" si="14"/>
        <v>CL.IC.AC.140120.01</v>
      </c>
      <c r="R132" s="5" t="s">
        <v>9277</v>
      </c>
      <c r="S132" s="5">
        <v>491</v>
      </c>
    </row>
    <row r="133" spans="1:19" ht="15">
      <c r="A133" s="5" t="s">
        <v>1190</v>
      </c>
      <c r="C133" s="6" t="s">
        <v>9621</v>
      </c>
      <c r="E133" s="2" t="s">
        <v>11324</v>
      </c>
      <c r="F133" s="5" t="s">
        <v>1311</v>
      </c>
      <c r="G133" s="5" t="s">
        <v>1471</v>
      </c>
      <c r="H133" s="10" t="s">
        <v>5577</v>
      </c>
      <c r="I133" s="5" t="s">
        <v>1471</v>
      </c>
      <c r="J133" s="13" t="str">
        <f t="shared" si="10"/>
        <v>IC.AC.140121</v>
      </c>
      <c r="K133" s="6" t="s">
        <v>11324</v>
      </c>
      <c r="L133" t="str">
        <f t="shared" si="11"/>
        <v>Orthopedics</v>
      </c>
      <c r="M133" s="14" t="str">
        <f t="shared" si="12"/>
        <v>PI.IC.AC.140121.01</v>
      </c>
      <c r="N133" s="14"/>
      <c r="O133" s="14" t="str">
        <f t="shared" si="13"/>
        <v>PH.IC.AC.140121.01</v>
      </c>
      <c r="P133" s="5"/>
      <c r="Q133" s="14" t="str">
        <f t="shared" si="14"/>
        <v>CL.IC.AC.140121.01</v>
      </c>
      <c r="R133" s="5" t="s">
        <v>1282</v>
      </c>
      <c r="S133" s="5">
        <v>491</v>
      </c>
    </row>
    <row r="134" spans="1:19" ht="15">
      <c r="A134" s="5" t="s">
        <v>1190</v>
      </c>
      <c r="C134" s="6" t="s">
        <v>9621</v>
      </c>
      <c r="E134" s="2" t="s">
        <v>11324</v>
      </c>
      <c r="F134" s="5" t="s">
        <v>1311</v>
      </c>
      <c r="G134" s="5" t="s">
        <v>1472</v>
      </c>
      <c r="H134" s="10" t="s">
        <v>5751</v>
      </c>
      <c r="I134" s="5" t="s">
        <v>1472</v>
      </c>
      <c r="J134" s="13" t="str">
        <f t="shared" si="10"/>
        <v>IC.AC.140122</v>
      </c>
      <c r="K134" s="6" t="s">
        <v>11324</v>
      </c>
      <c r="L134" t="str">
        <f t="shared" si="11"/>
        <v>Palliative Care</v>
      </c>
      <c r="M134" s="14" t="str">
        <f t="shared" si="12"/>
        <v>PI.IC.AC.140122.01</v>
      </c>
      <c r="N134" s="14"/>
      <c r="O134" s="14" t="str">
        <f t="shared" si="13"/>
        <v>PH.IC.AC.140122.01</v>
      </c>
      <c r="P134" s="5"/>
      <c r="Q134" s="14" t="str">
        <f t="shared" si="14"/>
        <v>CL.IC.AC.140122.01</v>
      </c>
      <c r="R134" s="5" t="s">
        <v>1282</v>
      </c>
      <c r="S134" s="5">
        <v>491</v>
      </c>
    </row>
    <row r="135" spans="1:19" ht="15">
      <c r="A135" s="5" t="s">
        <v>1190</v>
      </c>
      <c r="C135" s="6" t="s">
        <v>9621</v>
      </c>
      <c r="E135" s="2" t="s">
        <v>11324</v>
      </c>
      <c r="F135" s="5" t="s">
        <v>1311</v>
      </c>
      <c r="G135" s="5" t="s">
        <v>1473</v>
      </c>
      <c r="H135" s="10" t="s">
        <v>5753</v>
      </c>
      <c r="I135" s="5" t="s">
        <v>1473</v>
      </c>
      <c r="J135" s="13" t="str">
        <f t="shared" si="10"/>
        <v>IC.AC.140123</v>
      </c>
      <c r="K135" s="6" t="s">
        <v>11324</v>
      </c>
      <c r="L135" t="str">
        <f t="shared" si="11"/>
        <v>Pharmacy</v>
      </c>
      <c r="M135" s="14" t="str">
        <f t="shared" si="12"/>
        <v>PI.IC.AC.140123.01</v>
      </c>
      <c r="N135" s="14"/>
      <c r="O135" s="14" t="str">
        <f t="shared" si="13"/>
        <v>PH.IC.AC.140123.01</v>
      </c>
      <c r="P135" s="5"/>
      <c r="Q135" s="14" t="str">
        <f t="shared" si="14"/>
        <v>CL.IC.AC.140123.01</v>
      </c>
      <c r="R135" s="5" t="s">
        <v>1282</v>
      </c>
      <c r="S135" s="5">
        <v>491</v>
      </c>
    </row>
    <row r="136" spans="1:19" ht="15">
      <c r="A136" s="5" t="s">
        <v>1190</v>
      </c>
      <c r="C136" s="6" t="s">
        <v>9621</v>
      </c>
      <c r="E136" s="2" t="s">
        <v>1192</v>
      </c>
      <c r="F136" s="5" t="s">
        <v>1311</v>
      </c>
      <c r="G136" s="5" t="s">
        <v>1474</v>
      </c>
      <c r="H136" s="10" t="s">
        <v>6583</v>
      </c>
      <c r="I136" s="5" t="s">
        <v>1474</v>
      </c>
      <c r="J136" s="13" t="str">
        <f t="shared" si="10"/>
        <v>IC.AC.140124</v>
      </c>
      <c r="K136" s="6" t="s">
        <v>1192</v>
      </c>
      <c r="L136" t="str">
        <f t="shared" si="11"/>
        <v>PICC Team</v>
      </c>
      <c r="M136" s="14" t="str">
        <f t="shared" si="12"/>
        <v>PI.IC.AC.140124.01</v>
      </c>
      <c r="N136" s="14"/>
      <c r="O136" s="14" t="str">
        <f t="shared" si="13"/>
        <v>PH.IC.AC.140124.01</v>
      </c>
      <c r="P136" s="5"/>
      <c r="Q136" s="14" t="str">
        <f t="shared" si="14"/>
        <v>CL.IC.AC.140124.01</v>
      </c>
      <c r="R136" s="5" t="s">
        <v>1141</v>
      </c>
      <c r="S136" s="5">
        <v>491</v>
      </c>
    </row>
    <row r="137" spans="1:19" ht="15">
      <c r="A137" s="5" t="s">
        <v>1190</v>
      </c>
      <c r="C137" s="6" t="s">
        <v>9621</v>
      </c>
      <c r="E137" s="2" t="s">
        <v>1192</v>
      </c>
      <c r="F137" s="5" t="s">
        <v>1311</v>
      </c>
      <c r="G137" s="5" t="s">
        <v>1475</v>
      </c>
      <c r="H137" s="10" t="s">
        <v>7711</v>
      </c>
      <c r="I137" s="5" t="s">
        <v>1475</v>
      </c>
      <c r="J137" s="13" t="str">
        <f t="shared" si="10"/>
        <v>IC.AC.140125</v>
      </c>
      <c r="K137" s="6" t="s">
        <v>1192</v>
      </c>
      <c r="L137" t="str">
        <f t="shared" si="11"/>
        <v>Privacy Officer</v>
      </c>
      <c r="M137" s="14" t="str">
        <f t="shared" si="12"/>
        <v>PI.IC.AC.140125.01</v>
      </c>
      <c r="N137" s="14"/>
      <c r="O137" s="14" t="str">
        <f t="shared" si="13"/>
        <v>PH.IC.AC.140125.01</v>
      </c>
      <c r="P137" s="5"/>
      <c r="Q137" s="14" t="str">
        <f t="shared" si="14"/>
        <v>CL.IC.AC.140125.01</v>
      </c>
      <c r="R137" s="5" t="s">
        <v>1141</v>
      </c>
      <c r="S137" s="5">
        <v>491</v>
      </c>
    </row>
    <row r="138" spans="1:19" ht="15">
      <c r="A138" s="5" t="s">
        <v>1190</v>
      </c>
      <c r="C138" s="6" t="s">
        <v>9621</v>
      </c>
      <c r="E138" s="2" t="s">
        <v>11324</v>
      </c>
      <c r="F138" s="5" t="s">
        <v>1311</v>
      </c>
      <c r="G138" s="5" t="s">
        <v>1476</v>
      </c>
      <c r="H138" s="10" t="s">
        <v>9453</v>
      </c>
      <c r="I138" s="5" t="s">
        <v>1476</v>
      </c>
      <c r="J138" s="13" t="str">
        <f t="shared" si="10"/>
        <v>IC.AC.140126</v>
      </c>
      <c r="K138" s="6" t="s">
        <v>11324</v>
      </c>
      <c r="L138" t="str">
        <f t="shared" si="11"/>
        <v>Mental Health</v>
      </c>
      <c r="M138" s="14" t="str">
        <f t="shared" si="12"/>
        <v>PI.IC.AC.140126.01</v>
      </c>
      <c r="N138" s="14"/>
      <c r="O138" s="14" t="str">
        <f t="shared" si="13"/>
        <v>PH.IC.AC.140126.01</v>
      </c>
      <c r="P138" s="5"/>
      <c r="Q138" s="14" t="str">
        <f t="shared" si="14"/>
        <v>CL.IC.AC.140126.01</v>
      </c>
      <c r="R138" s="5" t="s">
        <v>1141</v>
      </c>
      <c r="S138" s="5">
        <v>491</v>
      </c>
    </row>
    <row r="139" spans="1:19" ht="15">
      <c r="A139" s="5" t="s">
        <v>1190</v>
      </c>
      <c r="C139" s="6" t="s">
        <v>9621</v>
      </c>
      <c r="E139" s="2" t="s">
        <v>11324</v>
      </c>
      <c r="F139" s="5" t="s">
        <v>1311</v>
      </c>
      <c r="G139" s="5" t="s">
        <v>1477</v>
      </c>
      <c r="H139" s="10" t="s">
        <v>5889</v>
      </c>
      <c r="I139" s="5" t="s">
        <v>1477</v>
      </c>
      <c r="J139" s="13" t="str">
        <f t="shared" si="10"/>
        <v>IC.AC.140127</v>
      </c>
      <c r="K139" s="6" t="s">
        <v>11324</v>
      </c>
      <c r="L139" t="str">
        <f t="shared" si="11"/>
        <v>Renal Service</v>
      </c>
      <c r="M139" s="14" t="str">
        <f t="shared" si="12"/>
        <v>PI.IC.AC.140127.01</v>
      </c>
      <c r="N139" s="14"/>
      <c r="O139" s="14" t="str">
        <f t="shared" si="13"/>
        <v>PH.IC.AC.140127.01</v>
      </c>
      <c r="P139" s="5"/>
      <c r="Q139" s="14" t="str">
        <f t="shared" si="14"/>
        <v>CL.IC.AC.140127.01</v>
      </c>
      <c r="R139" s="5" t="s">
        <v>1141</v>
      </c>
      <c r="S139" s="5">
        <v>491</v>
      </c>
    </row>
    <row r="140" spans="1:19" ht="15">
      <c r="A140" s="5" t="s">
        <v>1190</v>
      </c>
      <c r="C140" s="6" t="s">
        <v>9621</v>
      </c>
      <c r="E140" s="2" t="s">
        <v>11324</v>
      </c>
      <c r="F140" s="5" t="s">
        <v>1311</v>
      </c>
      <c r="G140" s="5" t="s">
        <v>1478</v>
      </c>
      <c r="H140" s="10" t="s">
        <v>5892</v>
      </c>
      <c r="I140" s="5" t="s">
        <v>1478</v>
      </c>
      <c r="J140" s="13" t="str">
        <f t="shared" si="10"/>
        <v>IC.AC.140128</v>
      </c>
      <c r="K140" s="6" t="s">
        <v>11324</v>
      </c>
      <c r="L140" t="str">
        <f t="shared" si="11"/>
        <v>Rheumatology</v>
      </c>
      <c r="M140" s="14" t="str">
        <f t="shared" si="12"/>
        <v>PI.IC.AC.140128.01</v>
      </c>
      <c r="N140" s="14"/>
      <c r="O140" s="14" t="str">
        <f t="shared" si="13"/>
        <v>PH.IC.AC.140128.01</v>
      </c>
      <c r="P140" s="5"/>
      <c r="Q140" s="14" t="str">
        <f t="shared" si="14"/>
        <v>CL.IC.AC.140128.01</v>
      </c>
      <c r="R140" s="5" t="s">
        <v>1141</v>
      </c>
      <c r="S140" s="5">
        <v>491</v>
      </c>
    </row>
    <row r="141" spans="1:19" ht="15">
      <c r="A141" s="5" t="s">
        <v>1190</v>
      </c>
      <c r="C141" s="6" t="s">
        <v>9621</v>
      </c>
      <c r="E141" s="2" t="s">
        <v>11324</v>
      </c>
      <c r="F141" s="5" t="s">
        <v>1311</v>
      </c>
      <c r="G141" s="5" t="s">
        <v>1479</v>
      </c>
      <c r="H141" s="10" t="s">
        <v>5896</v>
      </c>
      <c r="I141" s="5" t="s">
        <v>1479</v>
      </c>
      <c r="J141" s="13" t="str">
        <f t="shared" si="10"/>
        <v>IC.AC.140129</v>
      </c>
      <c r="K141" s="6" t="s">
        <v>11324</v>
      </c>
      <c r="L141" t="str">
        <f t="shared" si="11"/>
        <v>Social Work Service</v>
      </c>
      <c r="M141" s="14" t="str">
        <f t="shared" si="12"/>
        <v>PI.IC.AC.140129.01</v>
      </c>
      <c r="N141" s="14"/>
      <c r="O141" s="14" t="str">
        <f t="shared" si="13"/>
        <v>PH.IC.AC.140129.01</v>
      </c>
      <c r="P141" s="5"/>
      <c r="Q141" s="14" t="str">
        <f t="shared" si="14"/>
        <v>CL.IC.AC.140129.01</v>
      </c>
      <c r="R141" s="5" t="s">
        <v>1141</v>
      </c>
      <c r="S141" s="5">
        <v>491</v>
      </c>
    </row>
    <row r="142" spans="1:19" ht="15">
      <c r="A142" s="5" t="s">
        <v>1190</v>
      </c>
      <c r="C142" s="6" t="s">
        <v>9621</v>
      </c>
      <c r="E142" s="2" t="s">
        <v>11324</v>
      </c>
      <c r="F142" s="5" t="s">
        <v>1311</v>
      </c>
      <c r="G142" s="5" t="s">
        <v>1480</v>
      </c>
      <c r="H142" s="10" t="s">
        <v>5899</v>
      </c>
      <c r="I142" s="5" t="s">
        <v>1480</v>
      </c>
      <c r="J142" s="13" t="str">
        <f t="shared" si="10"/>
        <v>IC.AC.140130</v>
      </c>
      <c r="K142" s="6" t="s">
        <v>11324</v>
      </c>
      <c r="L142" t="str">
        <f t="shared" si="11"/>
        <v xml:space="preserve">Speech Therapy </v>
      </c>
      <c r="M142" s="14" t="str">
        <f t="shared" si="12"/>
        <v>PI.IC.AC.140130.01</v>
      </c>
      <c r="N142" s="14"/>
      <c r="O142" s="14" t="str">
        <f t="shared" si="13"/>
        <v>PH.IC.AC.140130.01</v>
      </c>
      <c r="P142" s="5"/>
      <c r="Q142" s="14" t="str">
        <f t="shared" si="14"/>
        <v>CL.IC.AC.140130.01</v>
      </c>
      <c r="R142" s="5" t="s">
        <v>1141</v>
      </c>
      <c r="S142" s="5">
        <v>491</v>
      </c>
    </row>
    <row r="143" spans="1:19" ht="15">
      <c r="A143" s="5" t="s">
        <v>1190</v>
      </c>
      <c r="C143" s="6" t="s">
        <v>9621</v>
      </c>
      <c r="E143" s="2" t="s">
        <v>11324</v>
      </c>
      <c r="F143" s="5" t="s">
        <v>1311</v>
      </c>
      <c r="G143" s="5" t="s">
        <v>1481</v>
      </c>
      <c r="H143" s="10" t="s">
        <v>6074</v>
      </c>
      <c r="I143" s="5" t="s">
        <v>1481</v>
      </c>
      <c r="J143" s="13" t="str">
        <f t="shared" si="10"/>
        <v>IC.AC.140131</v>
      </c>
      <c r="K143" s="6" t="s">
        <v>11324</v>
      </c>
      <c r="L143" t="str">
        <f t="shared" si="11"/>
        <v>Urology</v>
      </c>
      <c r="M143" s="14" t="str">
        <f t="shared" si="12"/>
        <v>PI.IC.AC.140131.01</v>
      </c>
      <c r="N143" s="14"/>
      <c r="O143" s="14" t="str">
        <f t="shared" si="13"/>
        <v>PH.IC.AC.140131.01</v>
      </c>
      <c r="P143" s="5"/>
      <c r="Q143" s="14" t="str">
        <f t="shared" si="14"/>
        <v>CL.IC.AC.140131.01</v>
      </c>
      <c r="R143" s="5" t="s">
        <v>1141</v>
      </c>
      <c r="S143" s="5">
        <v>491</v>
      </c>
    </row>
    <row r="144" spans="1:19" ht="15">
      <c r="A144" s="5" t="s">
        <v>1190</v>
      </c>
      <c r="C144" s="6" t="s">
        <v>9621</v>
      </c>
      <c r="E144" s="2" t="s">
        <v>11324</v>
      </c>
      <c r="F144" s="5" t="s">
        <v>1311</v>
      </c>
      <c r="G144" s="5" t="s">
        <v>1482</v>
      </c>
      <c r="H144" s="10" t="s">
        <v>6077</v>
      </c>
      <c r="I144" s="5" t="s">
        <v>1482</v>
      </c>
      <c r="J144" s="13" t="str">
        <f t="shared" si="10"/>
        <v>IC.AC.140132</v>
      </c>
      <c r="K144" s="6" t="s">
        <v>11324</v>
      </c>
      <c r="L144" t="str">
        <f t="shared" si="11"/>
        <v>Vascular Surgery</v>
      </c>
      <c r="M144" s="14" t="str">
        <f t="shared" si="12"/>
        <v>PI.IC.AC.140132.01</v>
      </c>
      <c r="N144" s="14"/>
      <c r="O144" s="14" t="str">
        <f t="shared" si="13"/>
        <v>PH.IC.AC.140132.01</v>
      </c>
      <c r="P144" s="5"/>
      <c r="Q144" s="14" t="str">
        <f t="shared" si="14"/>
        <v>CL.IC.AC.140132.01</v>
      </c>
      <c r="R144" s="5" t="s">
        <v>1141</v>
      </c>
      <c r="S144" s="5">
        <v>491</v>
      </c>
    </row>
    <row r="145" spans="1:27" ht="15">
      <c r="A145" s="5" t="s">
        <v>1190</v>
      </c>
      <c r="C145" s="6" t="s">
        <v>9621</v>
      </c>
      <c r="E145" s="2" t="s">
        <v>11324</v>
      </c>
      <c r="F145" s="5" t="s">
        <v>1311</v>
      </c>
      <c r="G145" s="5" t="s">
        <v>1371</v>
      </c>
      <c r="H145" s="10" t="s">
        <v>6690</v>
      </c>
      <c r="I145" s="5" t="s">
        <v>1371</v>
      </c>
      <c r="J145" s="13" t="str">
        <f t="shared" si="10"/>
        <v>IC.AC.140133</v>
      </c>
      <c r="K145" s="6" t="s">
        <v>11324</v>
      </c>
      <c r="L145" t="str">
        <f t="shared" si="11"/>
        <v>Wound Care nurse</v>
      </c>
      <c r="M145" s="14" t="str">
        <f t="shared" si="12"/>
        <v>PI.IC.AC.140133.01</v>
      </c>
      <c r="N145" s="14"/>
      <c r="O145" s="14" t="str">
        <f t="shared" si="13"/>
        <v>PH.IC.AC.140133.01</v>
      </c>
      <c r="P145" s="5"/>
      <c r="Q145" s="14" t="str">
        <f t="shared" si="14"/>
        <v>CL.IC.AC.140133.01</v>
      </c>
      <c r="R145" s="5" t="s">
        <v>1141</v>
      </c>
      <c r="S145" s="5">
        <v>491</v>
      </c>
    </row>
    <row r="146" spans="1:27" ht="15">
      <c r="A146" s="5" t="s">
        <v>1190</v>
      </c>
      <c r="B146" t="s">
        <v>355</v>
      </c>
      <c r="C146" s="6" t="s">
        <v>647</v>
      </c>
      <c r="D146" t="s">
        <v>323</v>
      </c>
      <c r="E146" s="2" t="s">
        <v>11383</v>
      </c>
      <c r="F146" t="s">
        <v>324</v>
      </c>
      <c r="G146" t="s">
        <v>444</v>
      </c>
      <c r="H146" s="10" t="s">
        <v>11383</v>
      </c>
      <c r="J146" s="13" t="str">
        <f t="shared" ref="J146:J156" si="15">CONCATENATE("IC.AC.",C146,E146,H146)</f>
        <v>IC.AC.150101</v>
      </c>
      <c r="K146" s="6" t="s">
        <v>11383</v>
      </c>
      <c r="L146" t="str">
        <f t="shared" ref="L146:L156" si="16">G146</f>
        <v>Bedrest</v>
      </c>
      <c r="M146" s="14" t="str">
        <f t="shared" ref="M146:M156" si="17">CONCATENATE("PI.",J146,".",K146)</f>
        <v>PI.IC.AC.150101.01</v>
      </c>
      <c r="N146" s="14"/>
      <c r="O146" s="14" t="str">
        <f t="shared" ref="O146:O156" si="18">CONCATENATE("PH.",J146,".",K146)</f>
        <v>PH.IC.AC.150101.01</v>
      </c>
      <c r="P146" s="5"/>
      <c r="Q146" s="14" t="str">
        <f t="shared" ref="Q146:Q156" si="19">CONCATENATE("CL.",J146,".",K146)</f>
        <v>CL.IC.AC.150101.01</v>
      </c>
      <c r="X146" t="s">
        <v>356</v>
      </c>
      <c r="Y146">
        <v>1129</v>
      </c>
    </row>
    <row r="147" spans="1:27" ht="15">
      <c r="A147" s="5" t="s">
        <v>1190</v>
      </c>
      <c r="C147" s="6" t="s">
        <v>647</v>
      </c>
      <c r="D147" t="s">
        <v>323</v>
      </c>
      <c r="E147" s="2" t="s">
        <v>11383</v>
      </c>
      <c r="F147" t="s">
        <v>325</v>
      </c>
      <c r="G147" t="s">
        <v>445</v>
      </c>
      <c r="H147" s="10" t="s">
        <v>819</v>
      </c>
      <c r="J147" s="13" t="str">
        <f t="shared" si="15"/>
        <v>IC.AC.150102</v>
      </c>
      <c r="K147" s="6" t="s">
        <v>11383</v>
      </c>
      <c r="L147" t="str">
        <f t="shared" si="16"/>
        <v>Bed Mobility</v>
      </c>
      <c r="M147" s="14" t="str">
        <f t="shared" si="17"/>
        <v>PI.IC.AC.150102.01</v>
      </c>
      <c r="N147" s="14"/>
      <c r="O147" s="14" t="str">
        <f t="shared" si="18"/>
        <v>PH.IC.AC.150102.01</v>
      </c>
      <c r="P147" s="5"/>
      <c r="Q147" s="14" t="str">
        <f t="shared" si="19"/>
        <v>CL.IC.AC.150102.01</v>
      </c>
      <c r="X147" t="s">
        <v>356</v>
      </c>
      <c r="Y147">
        <v>1129</v>
      </c>
    </row>
    <row r="148" spans="1:27" ht="15">
      <c r="A148" s="5" t="s">
        <v>1190</v>
      </c>
      <c r="C148" s="6" t="s">
        <v>647</v>
      </c>
      <c r="D148" t="s">
        <v>323</v>
      </c>
      <c r="E148" s="2" t="s">
        <v>11383</v>
      </c>
      <c r="F148" t="s">
        <v>311</v>
      </c>
      <c r="G148" t="s">
        <v>446</v>
      </c>
      <c r="H148" s="10" t="s">
        <v>981</v>
      </c>
      <c r="J148" s="13" t="str">
        <f t="shared" si="15"/>
        <v>IC.AC.150103</v>
      </c>
      <c r="K148" s="6" t="s">
        <v>11383</v>
      </c>
      <c r="L148" t="str">
        <f t="shared" si="16"/>
        <v>Bed to Chair</v>
      </c>
      <c r="M148" s="14" t="str">
        <f t="shared" si="17"/>
        <v>PI.IC.AC.150103.01</v>
      </c>
      <c r="N148" s="14"/>
      <c r="O148" s="14" t="str">
        <f t="shared" si="18"/>
        <v>PH.IC.AC.150103.01</v>
      </c>
      <c r="P148" s="5"/>
      <c r="Q148" s="14" t="str">
        <f t="shared" si="19"/>
        <v>CL.IC.AC.150103.01</v>
      </c>
      <c r="X148" t="s">
        <v>356</v>
      </c>
      <c r="Y148">
        <v>1129</v>
      </c>
    </row>
    <row r="149" spans="1:27" ht="15">
      <c r="A149" s="5" t="s">
        <v>1190</v>
      </c>
      <c r="C149" s="6" t="s">
        <v>647</v>
      </c>
      <c r="D149" t="s">
        <v>323</v>
      </c>
      <c r="E149" s="2" t="s">
        <v>11383</v>
      </c>
      <c r="F149" t="s">
        <v>312</v>
      </c>
      <c r="G149" t="s">
        <v>447</v>
      </c>
      <c r="H149" s="10" t="s">
        <v>673</v>
      </c>
      <c r="J149" s="13" t="str">
        <f t="shared" si="15"/>
        <v>IC.AC.150104</v>
      </c>
      <c r="K149" s="6" t="s">
        <v>11383</v>
      </c>
      <c r="L149" t="str">
        <f t="shared" si="16"/>
        <v>Stand  Pivot 1 assist</v>
      </c>
      <c r="M149" s="14" t="str">
        <f t="shared" si="17"/>
        <v>PI.IC.AC.150104.01</v>
      </c>
      <c r="N149" s="14"/>
      <c r="O149" s="14" t="str">
        <f t="shared" si="18"/>
        <v>PH.IC.AC.150104.01</v>
      </c>
      <c r="P149" s="5"/>
      <c r="Q149" s="14" t="str">
        <f t="shared" si="19"/>
        <v>CL.IC.AC.150104.01</v>
      </c>
      <c r="X149" t="s">
        <v>356</v>
      </c>
      <c r="Y149">
        <v>1129</v>
      </c>
    </row>
    <row r="150" spans="1:27" ht="15">
      <c r="A150" s="5" t="s">
        <v>1190</v>
      </c>
      <c r="C150" s="6" t="s">
        <v>647</v>
      </c>
      <c r="D150" t="s">
        <v>323</v>
      </c>
      <c r="E150" s="2" t="s">
        <v>11383</v>
      </c>
      <c r="F150" t="s">
        <v>313</v>
      </c>
      <c r="G150" t="s">
        <v>448</v>
      </c>
      <c r="H150" s="10" t="s">
        <v>676</v>
      </c>
      <c r="J150" s="13" t="str">
        <f t="shared" si="15"/>
        <v>IC.AC.150105</v>
      </c>
      <c r="K150" s="6" t="s">
        <v>11383</v>
      </c>
      <c r="L150" t="str">
        <f t="shared" si="16"/>
        <v>Stand  Pivot 2 assist</v>
      </c>
      <c r="M150" s="14" t="str">
        <f t="shared" si="17"/>
        <v>PI.IC.AC.150105.01</v>
      </c>
      <c r="N150" s="14"/>
      <c r="O150" s="14" t="str">
        <f t="shared" si="18"/>
        <v>PH.IC.AC.150105.01</v>
      </c>
      <c r="P150" s="5"/>
      <c r="Q150" s="14" t="str">
        <f t="shared" si="19"/>
        <v>CL.IC.AC.150105.01</v>
      </c>
      <c r="X150" t="s">
        <v>356</v>
      </c>
      <c r="Y150">
        <v>1129</v>
      </c>
    </row>
    <row r="151" spans="1:27" ht="15">
      <c r="A151" s="5" t="s">
        <v>1190</v>
      </c>
      <c r="C151" s="6" t="s">
        <v>647</v>
      </c>
      <c r="D151" t="s">
        <v>323</v>
      </c>
      <c r="E151" s="2" t="s">
        <v>11383</v>
      </c>
      <c r="F151" t="s">
        <v>314</v>
      </c>
      <c r="G151" t="s">
        <v>449</v>
      </c>
      <c r="H151" s="10" t="s">
        <v>643</v>
      </c>
      <c r="J151" s="13" t="str">
        <f t="shared" si="15"/>
        <v>IC.AC.150106</v>
      </c>
      <c r="K151" s="6" t="s">
        <v>11383</v>
      </c>
      <c r="L151" t="str">
        <f t="shared" si="16"/>
        <v>Ceiling Lift</v>
      </c>
      <c r="M151" s="14" t="str">
        <f t="shared" si="17"/>
        <v>PI.IC.AC.150106.01</v>
      </c>
      <c r="N151" s="14"/>
      <c r="O151" s="14" t="str">
        <f t="shared" si="18"/>
        <v>PH.IC.AC.150106.01</v>
      </c>
      <c r="P151" s="5"/>
      <c r="Q151" s="14" t="str">
        <f t="shared" si="19"/>
        <v>CL.IC.AC.150106.01</v>
      </c>
      <c r="X151" t="s">
        <v>356</v>
      </c>
      <c r="Y151">
        <v>1129</v>
      </c>
    </row>
    <row r="152" spans="1:27" ht="15">
      <c r="A152" s="5" t="s">
        <v>1190</v>
      </c>
      <c r="C152" s="6" t="s">
        <v>647</v>
      </c>
      <c r="D152" t="s">
        <v>323</v>
      </c>
      <c r="E152" s="2" t="s">
        <v>11383</v>
      </c>
      <c r="F152" t="s">
        <v>315</v>
      </c>
      <c r="G152" t="s">
        <v>450</v>
      </c>
      <c r="H152" s="10" t="s">
        <v>11367</v>
      </c>
      <c r="J152" s="13" t="str">
        <f t="shared" si="15"/>
        <v>IC.AC.150107</v>
      </c>
      <c r="K152" s="6" t="s">
        <v>11383</v>
      </c>
      <c r="L152" t="str">
        <f t="shared" si="16"/>
        <v>Sit-to-stand lift</v>
      </c>
      <c r="M152" s="14" t="str">
        <f t="shared" si="17"/>
        <v>PI.IC.AC.150107.01</v>
      </c>
      <c r="N152" s="14"/>
      <c r="O152" s="14" t="str">
        <f t="shared" si="18"/>
        <v>PH.IC.AC.150107.01</v>
      </c>
      <c r="P152" s="5"/>
      <c r="Q152" s="14" t="str">
        <f t="shared" si="19"/>
        <v>CL.IC.AC.150107.01</v>
      </c>
      <c r="X152" t="s">
        <v>356</v>
      </c>
      <c r="Y152">
        <v>1129</v>
      </c>
    </row>
    <row r="153" spans="1:27" ht="15">
      <c r="A153" s="5" t="s">
        <v>1190</v>
      </c>
      <c r="C153" s="6" t="s">
        <v>647</v>
      </c>
      <c r="D153" t="s">
        <v>323</v>
      </c>
      <c r="E153" s="2" t="s">
        <v>11383</v>
      </c>
      <c r="F153" t="s">
        <v>441</v>
      </c>
      <c r="G153" t="s">
        <v>451</v>
      </c>
      <c r="H153" s="10" t="s">
        <v>11369</v>
      </c>
      <c r="J153" s="13" t="str">
        <f t="shared" si="15"/>
        <v>IC.AC.150108</v>
      </c>
      <c r="K153" s="6" t="s">
        <v>11383</v>
      </c>
      <c r="L153" t="str">
        <f t="shared" si="16"/>
        <v>Ambulation</v>
      </c>
      <c r="M153" s="14" t="str">
        <f t="shared" si="17"/>
        <v>PI.IC.AC.150108.01</v>
      </c>
      <c r="N153" s="14"/>
      <c r="O153" s="14" t="str">
        <f t="shared" si="18"/>
        <v>PH.IC.AC.150108.01</v>
      </c>
      <c r="P153" s="5"/>
      <c r="Q153" s="14" t="str">
        <f t="shared" si="19"/>
        <v>CL.IC.AC.150108.01</v>
      </c>
      <c r="X153" t="s">
        <v>356</v>
      </c>
      <c r="Y153">
        <v>1129</v>
      </c>
    </row>
    <row r="154" spans="1:27" ht="15">
      <c r="A154" s="5" t="s">
        <v>1190</v>
      </c>
      <c r="C154" s="6" t="s">
        <v>647</v>
      </c>
      <c r="D154" t="s">
        <v>323</v>
      </c>
      <c r="E154" s="2" t="s">
        <v>11383</v>
      </c>
      <c r="F154" t="s">
        <v>442</v>
      </c>
      <c r="G154" t="s">
        <v>452</v>
      </c>
      <c r="H154" s="10" t="s">
        <v>11789</v>
      </c>
      <c r="J154" s="13" t="str">
        <f t="shared" si="15"/>
        <v>IC.AC.150109</v>
      </c>
      <c r="K154" s="6" t="s">
        <v>11383</v>
      </c>
      <c r="L154" t="str">
        <f t="shared" si="16"/>
        <v>Assisted ambulation with walker</v>
      </c>
      <c r="M154" s="14" t="str">
        <f t="shared" si="17"/>
        <v>PI.IC.AC.150109.01</v>
      </c>
      <c r="N154" s="14"/>
      <c r="O154" s="14" t="str">
        <f t="shared" si="18"/>
        <v>PH.IC.AC.150109.01</v>
      </c>
      <c r="P154" s="5"/>
      <c r="Q154" s="14" t="str">
        <f t="shared" si="19"/>
        <v>CL.IC.AC.150109.01</v>
      </c>
      <c r="X154" t="s">
        <v>356</v>
      </c>
      <c r="Y154">
        <v>1129</v>
      </c>
    </row>
    <row r="155" spans="1:27" ht="15">
      <c r="A155" s="5" t="s">
        <v>1190</v>
      </c>
      <c r="C155" s="6" t="s">
        <v>647</v>
      </c>
      <c r="D155" t="s">
        <v>323</v>
      </c>
      <c r="E155" s="2" t="s">
        <v>11383</v>
      </c>
      <c r="F155" t="s">
        <v>319</v>
      </c>
      <c r="G155" t="s">
        <v>453</v>
      </c>
      <c r="H155" s="10" t="s">
        <v>11790</v>
      </c>
      <c r="J155" s="13" t="str">
        <f t="shared" si="15"/>
        <v>IC.AC.150110</v>
      </c>
      <c r="K155" s="6" t="s">
        <v>11383</v>
      </c>
      <c r="L155" t="str">
        <f t="shared" si="16"/>
        <v>Assisted ambulation without walker</v>
      </c>
      <c r="M155" s="14" t="str">
        <f t="shared" si="17"/>
        <v>PI.IC.AC.150110.01</v>
      </c>
      <c r="N155" s="14"/>
      <c r="O155" s="14" t="str">
        <f t="shared" si="18"/>
        <v>PH.IC.AC.150110.01</v>
      </c>
      <c r="P155" s="5"/>
      <c r="Q155" s="14" t="str">
        <f t="shared" si="19"/>
        <v>CL.IC.AC.150110.01</v>
      </c>
      <c r="X155" t="s">
        <v>356</v>
      </c>
      <c r="Y155">
        <v>1129</v>
      </c>
    </row>
    <row r="156" spans="1:27" ht="15">
      <c r="A156" s="5" t="s">
        <v>1190</v>
      </c>
      <c r="C156" s="6" t="s">
        <v>647</v>
      </c>
      <c r="D156" t="s">
        <v>323</v>
      </c>
      <c r="E156" s="2" t="s">
        <v>11383</v>
      </c>
      <c r="F156" t="s">
        <v>443</v>
      </c>
      <c r="G156" t="s">
        <v>354</v>
      </c>
      <c r="H156" s="10" t="s">
        <v>11791</v>
      </c>
      <c r="J156" s="13" t="str">
        <f t="shared" si="15"/>
        <v>IC.AC.150111</v>
      </c>
      <c r="K156" s="6" t="s">
        <v>11383</v>
      </c>
      <c r="L156" t="str">
        <f t="shared" si="16"/>
        <v>Independent ambulation</v>
      </c>
      <c r="M156" s="14" t="str">
        <f t="shared" si="17"/>
        <v>PI.IC.AC.150111.01</v>
      </c>
      <c r="N156" s="14"/>
      <c r="O156" s="14" t="str">
        <f t="shared" si="18"/>
        <v>PH.IC.AC.150111.01</v>
      </c>
      <c r="P156" s="5"/>
      <c r="Q156" s="14" t="str">
        <f t="shared" si="19"/>
        <v>CL.IC.AC.150111.01</v>
      </c>
      <c r="X156" t="s">
        <v>356</v>
      </c>
      <c r="Y156">
        <v>1129</v>
      </c>
    </row>
    <row r="157" spans="1:27" ht="15">
      <c r="A157" s="5" t="s">
        <v>1190</v>
      </c>
      <c r="B157" t="s">
        <v>12226</v>
      </c>
      <c r="C157" s="6" t="s">
        <v>11986</v>
      </c>
      <c r="D157" t="s">
        <v>12227</v>
      </c>
      <c r="E157" s="68" t="s">
        <v>295</v>
      </c>
      <c r="F157" t="s">
        <v>12224</v>
      </c>
      <c r="G157" t="s">
        <v>12225</v>
      </c>
      <c r="H157" s="10" t="s">
        <v>11741</v>
      </c>
      <c r="J157" s="13" t="str">
        <f t="shared" ref="J157" si="20">CONCATENATE("IC.AC.",C157,E157,H157)</f>
        <v>IC.AC.160101</v>
      </c>
      <c r="K157" s="6" t="s">
        <v>295</v>
      </c>
      <c r="L157" t="str">
        <f t="shared" ref="L157" si="21">G157</f>
        <v>Patient turned every 2 hours</v>
      </c>
      <c r="M157" s="14" t="str">
        <f t="shared" ref="M157" si="22">CONCATENATE("PI.",J157,".",K157)</f>
        <v>PI.IC.AC.160101.01</v>
      </c>
      <c r="N157" s="14"/>
      <c r="O157" s="14" t="str">
        <f t="shared" ref="O157" si="23">CONCATENATE("PH.",J157,".",K157)</f>
        <v>PH.IC.AC.160101.01</v>
      </c>
      <c r="P157" s="5"/>
      <c r="Q157" s="14" t="str">
        <f t="shared" ref="Q157" si="24">CONCATENATE("CL.",J157,".",K157)</f>
        <v>CL.IC.AC.160101.01</v>
      </c>
      <c r="Z157" t="s">
        <v>12228</v>
      </c>
      <c r="AA157">
        <v>1147</v>
      </c>
    </row>
    <row r="158" spans="1:27" ht="15">
      <c r="A158" s="5" t="s">
        <v>1190</v>
      </c>
      <c r="B158" t="s">
        <v>12226</v>
      </c>
      <c r="C158" s="6" t="s">
        <v>11986</v>
      </c>
      <c r="D158" t="s">
        <v>12227</v>
      </c>
      <c r="E158" s="68" t="s">
        <v>295</v>
      </c>
      <c r="F158" t="s">
        <v>12224</v>
      </c>
      <c r="G158" t="s">
        <v>12229</v>
      </c>
      <c r="H158" s="10" t="s">
        <v>11742</v>
      </c>
      <c r="J158" s="13" t="str">
        <f t="shared" ref="J158" si="25">CONCATENATE("IC.AC.",C158,E158,H158)</f>
        <v>IC.AC.160102</v>
      </c>
      <c r="K158" s="6" t="s">
        <v>295</v>
      </c>
      <c r="L158" t="str">
        <f t="shared" ref="L158" si="26">G158</f>
        <v>Patient turned on left side</v>
      </c>
      <c r="M158" s="14" t="str">
        <f t="shared" ref="M158" si="27">CONCATENATE("PI.",J158,".",K158)</f>
        <v>PI.IC.AC.160102.01</v>
      </c>
      <c r="N158" s="14"/>
      <c r="O158" s="14" t="str">
        <f t="shared" ref="O158" si="28">CONCATENATE("PH.",J158,".",K158)</f>
        <v>PH.IC.AC.160102.01</v>
      </c>
      <c r="P158" s="5"/>
      <c r="Q158" s="14" t="str">
        <f t="shared" ref="Q158" si="29">CONCATENATE("CL.",J158,".",K158)</f>
        <v>CL.IC.AC.160102.01</v>
      </c>
      <c r="Z158" t="s">
        <v>12228</v>
      </c>
      <c r="AA158">
        <v>1147</v>
      </c>
    </row>
    <row r="159" spans="1:27" ht="15">
      <c r="A159" s="5" t="s">
        <v>1190</v>
      </c>
      <c r="B159" t="s">
        <v>12226</v>
      </c>
      <c r="C159" s="6" t="s">
        <v>11986</v>
      </c>
      <c r="D159" t="s">
        <v>12227</v>
      </c>
      <c r="E159" s="68" t="s">
        <v>295</v>
      </c>
      <c r="F159" t="s">
        <v>12224</v>
      </c>
      <c r="G159" t="s">
        <v>12231</v>
      </c>
      <c r="H159" s="10" t="s">
        <v>12230</v>
      </c>
      <c r="J159" s="13" t="str">
        <f t="shared" ref="J159" si="30">CONCATENATE("IC.AC.",C159,E159,H159)</f>
        <v>IC.AC.160103</v>
      </c>
      <c r="K159" s="6" t="s">
        <v>295</v>
      </c>
      <c r="L159" t="str">
        <f t="shared" ref="L159" si="31">G159</f>
        <v>Patient turned on right side</v>
      </c>
      <c r="M159" s="14" t="str">
        <f t="shared" ref="M159" si="32">CONCATENATE("PI.",J159,".",K159)</f>
        <v>PI.IC.AC.160103.01</v>
      </c>
      <c r="N159" s="14"/>
      <c r="O159" s="14" t="str">
        <f t="shared" ref="O159" si="33">CONCATENATE("PH.",J159,".",K159)</f>
        <v>PH.IC.AC.160103.01</v>
      </c>
      <c r="P159" s="5"/>
      <c r="Q159" s="14" t="str">
        <f t="shared" ref="Q159" si="34">CONCATENATE("CL.",J159,".",K159)</f>
        <v>CL.IC.AC.160103.01</v>
      </c>
      <c r="Z159" t="s">
        <v>12228</v>
      </c>
      <c r="AA159">
        <v>1147</v>
      </c>
    </row>
    <row r="160" spans="1:27" ht="15">
      <c r="A160" s="5" t="s">
        <v>1190</v>
      </c>
      <c r="B160" t="s">
        <v>12226</v>
      </c>
      <c r="C160" s="6" t="s">
        <v>11986</v>
      </c>
      <c r="D160" t="s">
        <v>12227</v>
      </c>
      <c r="E160" s="68" t="s">
        <v>295</v>
      </c>
      <c r="F160" t="s">
        <v>12224</v>
      </c>
      <c r="G160" t="s">
        <v>12232</v>
      </c>
      <c r="H160" s="10" t="s">
        <v>12233</v>
      </c>
      <c r="J160" s="13" t="str">
        <f t="shared" ref="J160:J161" si="35">CONCATENATE("IC.AC.",C160,E160,H160)</f>
        <v>IC.AC.160104</v>
      </c>
      <c r="K160" s="6" t="s">
        <v>295</v>
      </c>
      <c r="L160" t="str">
        <f t="shared" ref="L160:L161" si="36">G160</f>
        <v>Patient turned on back</v>
      </c>
      <c r="M160" s="14" t="str">
        <f t="shared" ref="M160:M161" si="37">CONCATENATE("PI.",J160,".",K160)</f>
        <v>PI.IC.AC.160104.01</v>
      </c>
      <c r="N160" s="14"/>
      <c r="O160" s="14" t="str">
        <f t="shared" ref="O160:O161" si="38">CONCATENATE("PH.",J160,".",K160)</f>
        <v>PH.IC.AC.160104.01</v>
      </c>
      <c r="P160" s="5"/>
      <c r="Q160" s="14" t="str">
        <f t="shared" ref="Q160:Q161" si="39">CONCATENATE("CL.",J160,".",K160)</f>
        <v>CL.IC.AC.160104.01</v>
      </c>
      <c r="Z160" t="s">
        <v>12228</v>
      </c>
      <c r="AA160">
        <v>1147</v>
      </c>
    </row>
    <row r="161" spans="1:27" ht="15">
      <c r="A161" s="5" t="s">
        <v>1190</v>
      </c>
      <c r="B161" t="s">
        <v>12226</v>
      </c>
      <c r="C161" s="6" t="s">
        <v>11986</v>
      </c>
      <c r="D161" t="s">
        <v>12227</v>
      </c>
      <c r="E161" s="68" t="s">
        <v>295</v>
      </c>
      <c r="F161" t="s">
        <v>12224</v>
      </c>
      <c r="G161" t="s">
        <v>12234</v>
      </c>
      <c r="H161" s="10" t="s">
        <v>12235</v>
      </c>
      <c r="J161" s="13" t="str">
        <f t="shared" si="35"/>
        <v>IC.AC.160105</v>
      </c>
      <c r="K161" s="6" t="s">
        <v>295</v>
      </c>
      <c r="L161" t="str">
        <f t="shared" si="36"/>
        <v>Turning contraindicated for patient</v>
      </c>
      <c r="M161" s="14" t="str">
        <f t="shared" si="37"/>
        <v>PI.IC.AC.160105.01</v>
      </c>
      <c r="N161" s="14"/>
      <c r="O161" s="14" t="str">
        <f t="shared" si="38"/>
        <v>PH.IC.AC.160105.01</v>
      </c>
      <c r="P161" s="5"/>
      <c r="Q161" s="14" t="str">
        <f t="shared" si="39"/>
        <v>CL.IC.AC.160105.01</v>
      </c>
      <c r="Z161" t="s">
        <v>12228</v>
      </c>
      <c r="AA161">
        <v>1147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dimension ref="A1:Y15"/>
  <sheetViews>
    <sheetView tabSelected="1" workbookViewId="0">
      <selection activeCell="J1" sqref="J1:J1048576"/>
    </sheetView>
  </sheetViews>
  <sheetFormatPr defaultColWidth="11" defaultRowHeight="12.75"/>
  <cols>
    <col min="4" max="4" width="19.75" customWidth="1"/>
    <col min="5" max="5" width="6.375" style="57" customWidth="1"/>
    <col min="6" max="6" width="43.875" customWidth="1"/>
    <col min="7" max="7" width="20.375" customWidth="1"/>
    <col min="8" max="8" width="10.75" style="57"/>
    <col min="12" max="12" width="19.25" customWidth="1"/>
  </cols>
  <sheetData>
    <row r="1" spans="1:25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56" t="s">
        <v>951</v>
      </c>
      <c r="F1" s="1" t="s">
        <v>1018</v>
      </c>
      <c r="G1" s="1" t="s">
        <v>1019</v>
      </c>
      <c r="H1" s="56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11556</v>
      </c>
      <c r="Y1" s="1" t="s">
        <v>11626</v>
      </c>
    </row>
    <row r="2" spans="1:25" ht="15">
      <c r="A2" t="s">
        <v>11628</v>
      </c>
      <c r="B2" t="s">
        <v>11629</v>
      </c>
      <c r="C2" s="2" t="s">
        <v>919</v>
      </c>
      <c r="D2" s="54" t="s">
        <v>11630</v>
      </c>
      <c r="E2" s="57" t="s">
        <v>919</v>
      </c>
      <c r="F2" s="54" t="s">
        <v>11630</v>
      </c>
      <c r="G2" s="55" t="s">
        <v>11631</v>
      </c>
      <c r="H2" s="57" t="s">
        <v>919</v>
      </c>
      <c r="J2" s="11" t="str">
        <f>CONCATENATE("IC.TE.",C2,E2,H2)</f>
        <v>IC.TE.010101</v>
      </c>
      <c r="K2" s="2" t="s">
        <v>919</v>
      </c>
      <c r="L2" t="str">
        <f>G2</f>
        <v>Whole shift, define shift:</v>
      </c>
      <c r="M2" s="12" t="str">
        <f>CONCATENATE("PI.",J2,".",K2)</f>
        <v>PI.IC.TE.010101.01</v>
      </c>
      <c r="N2" s="12"/>
      <c r="O2" s="12" t="str">
        <f>CONCATENATE("PH.",J2,".",K2)</f>
        <v>PH.IC.TE.010101.01</v>
      </c>
      <c r="Q2" s="12" t="str">
        <f>CONCATENATE("CL.",J2,".",K2)</f>
        <v>CL.IC.TE.010101.01</v>
      </c>
      <c r="X2" t="s">
        <v>937</v>
      </c>
      <c r="Y2">
        <v>1066</v>
      </c>
    </row>
    <row r="3" spans="1:25" ht="15">
      <c r="A3" t="s">
        <v>11628</v>
      </c>
      <c r="C3" s="2" t="s">
        <v>919</v>
      </c>
      <c r="E3" s="57" t="s">
        <v>919</v>
      </c>
      <c r="F3" s="54" t="s">
        <v>11630</v>
      </c>
      <c r="G3" s="55" t="s">
        <v>11632</v>
      </c>
      <c r="H3" s="57" t="s">
        <v>918</v>
      </c>
      <c r="J3" s="11" t="str">
        <f t="shared" ref="J3:J15" si="0">CONCATENATE("IC.TE.",C3,E3,H3)</f>
        <v>IC.TE.010102</v>
      </c>
      <c r="K3" s="2" t="s">
        <v>919</v>
      </c>
      <c r="L3" t="str">
        <f t="shared" ref="L3:L15" si="1">G3</f>
        <v>Partial Shift, enter hours of coverage:</v>
      </c>
      <c r="M3" s="12" t="str">
        <f t="shared" ref="M3:M15" si="2">CONCATENATE("PI.",J3,".",K3)</f>
        <v>PI.IC.TE.010102.01</v>
      </c>
      <c r="N3" s="12"/>
      <c r="O3" s="12" t="str">
        <f t="shared" ref="O3:O15" si="3">CONCATENATE("PH.",J3,".",K3)</f>
        <v>PH.IC.TE.010102.01</v>
      </c>
      <c r="Q3" s="12" t="str">
        <f t="shared" ref="Q3:Q15" si="4">CONCATENATE("CL.",J3,".",K3)</f>
        <v>CL.IC.TE.010102.01</v>
      </c>
      <c r="X3" t="s">
        <v>937</v>
      </c>
      <c r="Y3">
        <v>1066</v>
      </c>
    </row>
    <row r="4" spans="1:25" ht="15">
      <c r="A4" t="s">
        <v>11628</v>
      </c>
      <c r="C4" s="2" t="s">
        <v>919</v>
      </c>
      <c r="D4" s="54" t="s">
        <v>11633</v>
      </c>
      <c r="E4" s="57" t="s">
        <v>918</v>
      </c>
      <c r="F4" s="54" t="s">
        <v>11633</v>
      </c>
      <c r="G4" s="55" t="s">
        <v>11631</v>
      </c>
      <c r="H4" s="57" t="s">
        <v>919</v>
      </c>
      <c r="J4" s="11" t="str">
        <f t="shared" si="0"/>
        <v>IC.TE.010201</v>
      </c>
      <c r="K4" s="2" t="s">
        <v>919</v>
      </c>
      <c r="L4" t="str">
        <f t="shared" si="1"/>
        <v>Whole shift, define shift:</v>
      </c>
      <c r="M4" s="12" t="str">
        <f t="shared" si="2"/>
        <v>PI.IC.TE.010201.01</v>
      </c>
      <c r="N4" s="12"/>
      <c r="O4" s="12" t="str">
        <f t="shared" si="3"/>
        <v>PH.IC.TE.010201.01</v>
      </c>
      <c r="Q4" s="12" t="str">
        <f t="shared" si="4"/>
        <v>CL.IC.TE.010201.01</v>
      </c>
      <c r="X4" t="s">
        <v>937</v>
      </c>
      <c r="Y4">
        <v>1066</v>
      </c>
    </row>
    <row r="5" spans="1:25" ht="15">
      <c r="A5" t="s">
        <v>11628</v>
      </c>
      <c r="C5" s="2" t="s">
        <v>919</v>
      </c>
      <c r="E5" s="57" t="s">
        <v>918</v>
      </c>
      <c r="F5" s="54" t="s">
        <v>11633</v>
      </c>
      <c r="G5" s="55" t="s">
        <v>11632</v>
      </c>
      <c r="H5" s="57" t="s">
        <v>918</v>
      </c>
      <c r="J5" s="11" t="str">
        <f t="shared" si="0"/>
        <v>IC.TE.010202</v>
      </c>
      <c r="K5" s="2" t="s">
        <v>919</v>
      </c>
      <c r="L5" t="str">
        <f t="shared" si="1"/>
        <v>Partial Shift, enter hours of coverage:</v>
      </c>
      <c r="M5" s="12" t="str">
        <f t="shared" si="2"/>
        <v>PI.IC.TE.010202.01</v>
      </c>
      <c r="N5" s="12"/>
      <c r="O5" s="12" t="str">
        <f t="shared" si="3"/>
        <v>PH.IC.TE.010202.01</v>
      </c>
      <c r="Q5" s="12" t="str">
        <f t="shared" si="4"/>
        <v>CL.IC.TE.010202.01</v>
      </c>
      <c r="X5" t="s">
        <v>937</v>
      </c>
      <c r="Y5">
        <v>1066</v>
      </c>
    </row>
    <row r="6" spans="1:25" ht="15">
      <c r="A6" t="s">
        <v>11628</v>
      </c>
      <c r="C6" s="2" t="s">
        <v>919</v>
      </c>
      <c r="D6" s="54" t="s">
        <v>11662</v>
      </c>
      <c r="E6" s="57" t="s">
        <v>925</v>
      </c>
      <c r="F6" s="54" t="s">
        <v>11662</v>
      </c>
      <c r="G6" s="55" t="s">
        <v>11787</v>
      </c>
      <c r="H6" s="57" t="s">
        <v>11531</v>
      </c>
      <c r="J6" s="11" t="str">
        <f t="shared" si="0"/>
        <v>IC.TE.010301</v>
      </c>
      <c r="K6" s="2" t="s">
        <v>919</v>
      </c>
      <c r="L6" t="str">
        <f t="shared" si="1"/>
        <v>Writes all orders (full TeleICU remote physician coverage)</v>
      </c>
      <c r="M6" s="12" t="str">
        <f t="shared" si="2"/>
        <v>PI.IC.TE.010301.01</v>
      </c>
      <c r="N6" s="12"/>
      <c r="O6" s="12" t="str">
        <f t="shared" si="3"/>
        <v>PH.IC.TE.010301.01</v>
      </c>
      <c r="Q6" s="12" t="str">
        <f t="shared" si="4"/>
        <v>CL.IC.TE.010301.01</v>
      </c>
      <c r="X6" t="s">
        <v>937</v>
      </c>
      <c r="Y6">
        <v>1066</v>
      </c>
    </row>
    <row r="7" spans="1:25" ht="15">
      <c r="A7" t="s">
        <v>11628</v>
      </c>
      <c r="C7" s="2" t="s">
        <v>919</v>
      </c>
      <c r="E7" s="57" t="s">
        <v>925</v>
      </c>
      <c r="F7" s="54" t="s">
        <v>11662</v>
      </c>
      <c r="G7" s="55" t="s">
        <v>11788</v>
      </c>
      <c r="H7" s="57" t="s">
        <v>918</v>
      </c>
      <c r="J7" s="11" t="str">
        <f t="shared" si="0"/>
        <v>IC.TE.010302</v>
      </c>
      <c r="K7" s="2" t="s">
        <v>919</v>
      </c>
      <c r="L7" t="str">
        <f t="shared" si="1"/>
        <v>Writes orders, covers only emergency &amp; imminent code care situations</v>
      </c>
      <c r="M7" s="12" t="str">
        <f t="shared" si="2"/>
        <v>PI.IC.TE.010302.01</v>
      </c>
      <c r="N7" s="12"/>
      <c r="O7" s="12" t="str">
        <f t="shared" si="3"/>
        <v>PH.IC.TE.010302.01</v>
      </c>
      <c r="Q7" s="12" t="str">
        <f t="shared" si="4"/>
        <v>CL.IC.TE.010302.01</v>
      </c>
      <c r="X7" t="s">
        <v>937</v>
      </c>
      <c r="Y7">
        <v>1066</v>
      </c>
    </row>
    <row r="8" spans="1:25" ht="15">
      <c r="A8" t="s">
        <v>11628</v>
      </c>
      <c r="C8" s="2" t="s">
        <v>919</v>
      </c>
      <c r="E8" s="57" t="s">
        <v>925</v>
      </c>
      <c r="F8" s="54" t="s">
        <v>11662</v>
      </c>
      <c r="G8" s="55" t="s">
        <v>11639</v>
      </c>
      <c r="H8" s="57" t="s">
        <v>11532</v>
      </c>
      <c r="J8" s="11" t="str">
        <f t="shared" si="0"/>
        <v>IC.TE.010303</v>
      </c>
      <c r="K8" s="2" t="s">
        <v>919</v>
      </c>
      <c r="L8" t="str">
        <f t="shared" si="1"/>
        <v>TeleICU remote physician coverage advises and may consult</v>
      </c>
      <c r="M8" s="12" t="str">
        <f t="shared" si="2"/>
        <v>PI.IC.TE.010303.01</v>
      </c>
      <c r="N8" s="12"/>
      <c r="O8" s="12" t="str">
        <f t="shared" si="3"/>
        <v>PH.IC.TE.010303.01</v>
      </c>
      <c r="Q8" s="12" t="str">
        <f t="shared" si="4"/>
        <v>CL.IC.TE.010303.01</v>
      </c>
      <c r="X8" t="s">
        <v>937</v>
      </c>
      <c r="Y8">
        <v>1066</v>
      </c>
    </row>
    <row r="9" spans="1:25" ht="15">
      <c r="A9" t="s">
        <v>11628</v>
      </c>
      <c r="C9" s="2" t="s">
        <v>919</v>
      </c>
      <c r="E9" s="57" t="s">
        <v>925</v>
      </c>
      <c r="F9" s="54" t="s">
        <v>11662</v>
      </c>
      <c r="G9" s="55" t="s">
        <v>11640</v>
      </c>
      <c r="H9" s="57" t="s">
        <v>929</v>
      </c>
      <c r="J9" s="11" t="str">
        <f t="shared" si="0"/>
        <v>IC.TE.010304</v>
      </c>
      <c r="K9" s="2" t="s">
        <v>919</v>
      </c>
      <c r="L9" t="str">
        <f t="shared" si="1"/>
        <v>TeleICU remote physician coverage monitors patient only</v>
      </c>
      <c r="M9" s="12" t="str">
        <f t="shared" si="2"/>
        <v>PI.IC.TE.010304.01</v>
      </c>
      <c r="N9" s="12"/>
      <c r="O9" s="12" t="str">
        <f t="shared" si="3"/>
        <v>PH.IC.TE.010304.01</v>
      </c>
      <c r="Q9" s="12" t="str">
        <f t="shared" si="4"/>
        <v>CL.IC.TE.010304.01</v>
      </c>
      <c r="X9" t="s">
        <v>937</v>
      </c>
      <c r="Y9">
        <v>1066</v>
      </c>
    </row>
    <row r="10" spans="1:25" ht="15">
      <c r="A10" t="s">
        <v>11628</v>
      </c>
      <c r="C10" s="2" t="s">
        <v>919</v>
      </c>
      <c r="D10" s="54" t="s">
        <v>11641</v>
      </c>
      <c r="E10" s="57" t="s">
        <v>929</v>
      </c>
      <c r="F10" s="54" t="s">
        <v>11641</v>
      </c>
      <c r="G10" s="55" t="s">
        <v>11642</v>
      </c>
      <c r="H10" s="57" t="s">
        <v>919</v>
      </c>
      <c r="J10" s="11" t="str">
        <f t="shared" si="0"/>
        <v>IC.TE.010401</v>
      </c>
      <c r="K10" s="2" t="s">
        <v>919</v>
      </c>
      <c r="L10" t="str">
        <f t="shared" si="1"/>
        <v>TeleICU remote physician coverage action interchange initiated, Time:</v>
      </c>
      <c r="M10" s="12" t="str">
        <f t="shared" si="2"/>
        <v>PI.IC.TE.010401.01</v>
      </c>
      <c r="N10" s="12"/>
      <c r="O10" s="12" t="str">
        <f t="shared" si="3"/>
        <v>PH.IC.TE.010401.01</v>
      </c>
      <c r="Q10" s="12" t="str">
        <f t="shared" si="4"/>
        <v>CL.IC.TE.010401.01</v>
      </c>
      <c r="X10" t="s">
        <v>937</v>
      </c>
      <c r="Y10">
        <v>1066</v>
      </c>
    </row>
    <row r="11" spans="1:25" ht="15">
      <c r="A11" t="s">
        <v>11628</v>
      </c>
      <c r="C11" s="2" t="s">
        <v>919</v>
      </c>
      <c r="E11" s="57" t="s">
        <v>929</v>
      </c>
      <c r="F11" s="54" t="s">
        <v>11641</v>
      </c>
      <c r="G11" s="55" t="s">
        <v>11643</v>
      </c>
      <c r="H11" s="57" t="s">
        <v>918</v>
      </c>
      <c r="J11" s="11" t="str">
        <f t="shared" si="0"/>
        <v>IC.TE.010402</v>
      </c>
      <c r="K11" s="2" t="s">
        <v>919</v>
      </c>
      <c r="L11" t="str">
        <f t="shared" si="1"/>
        <v>1st contact between ICU provider &amp; remote TeleICU physician, Time:</v>
      </c>
      <c r="M11" s="12" t="str">
        <f t="shared" si="2"/>
        <v>PI.IC.TE.010402.01</v>
      </c>
      <c r="N11" s="12"/>
      <c r="O11" s="12" t="str">
        <f t="shared" si="3"/>
        <v>PH.IC.TE.010402.01</v>
      </c>
      <c r="Q11" s="12" t="str">
        <f t="shared" si="4"/>
        <v>CL.IC.TE.010402.01</v>
      </c>
      <c r="X11" t="s">
        <v>937</v>
      </c>
      <c r="Y11">
        <v>1066</v>
      </c>
    </row>
    <row r="12" spans="1:25" ht="15">
      <c r="A12" t="s">
        <v>11628</v>
      </c>
      <c r="C12" s="2" t="s">
        <v>919</v>
      </c>
      <c r="E12" s="57" t="s">
        <v>929</v>
      </c>
      <c r="F12" s="54" t="s">
        <v>11641</v>
      </c>
      <c r="G12" s="55" t="s">
        <v>105</v>
      </c>
      <c r="H12" s="57" t="s">
        <v>11533</v>
      </c>
      <c r="J12" s="11" t="str">
        <f t="shared" si="0"/>
        <v>IC.TE.010403</v>
      </c>
      <c r="K12" s="2" t="s">
        <v>919</v>
      </c>
      <c r="L12" t="str">
        <f t="shared" si="1"/>
        <v>Contact completed with remote TeleICU physician provider, Time:</v>
      </c>
      <c r="M12" s="12" t="str">
        <f t="shared" si="2"/>
        <v>PI.IC.TE.010403.01</v>
      </c>
      <c r="N12" s="12"/>
      <c r="O12" s="12" t="str">
        <f t="shared" si="3"/>
        <v>PH.IC.TE.010403.01</v>
      </c>
      <c r="Q12" s="12" t="str">
        <f t="shared" si="4"/>
        <v>CL.IC.TE.010403.01</v>
      </c>
      <c r="X12" t="s">
        <v>937</v>
      </c>
      <c r="Y12">
        <v>1066</v>
      </c>
    </row>
    <row r="13" spans="1:25" ht="15">
      <c r="A13" t="s">
        <v>11628</v>
      </c>
      <c r="C13" s="2" t="s">
        <v>919</v>
      </c>
      <c r="E13" s="57" t="s">
        <v>929</v>
      </c>
      <c r="F13" s="54" t="s">
        <v>11641</v>
      </c>
      <c r="G13" s="55" t="s">
        <v>11644</v>
      </c>
      <c r="H13" s="57" t="s">
        <v>11654</v>
      </c>
      <c r="J13" s="11" t="str">
        <f t="shared" si="0"/>
        <v>IC.TE.010404</v>
      </c>
      <c r="K13" s="2" t="s">
        <v>919</v>
      </c>
      <c r="L13" t="str">
        <f t="shared" si="1"/>
        <v xml:space="preserve">Orders received from TeleICU physician provider completed, Time: </v>
      </c>
      <c r="M13" s="12" t="str">
        <f t="shared" si="2"/>
        <v>PI.IC.TE.010404.01</v>
      </c>
      <c r="N13" s="12"/>
      <c r="O13" s="12" t="str">
        <f t="shared" si="3"/>
        <v>PH.IC.TE.010404.01</v>
      </c>
      <c r="Q13" s="12" t="str">
        <f t="shared" si="4"/>
        <v>CL.IC.TE.010404.01</v>
      </c>
      <c r="X13" t="s">
        <v>937</v>
      </c>
      <c r="Y13">
        <v>1066</v>
      </c>
    </row>
    <row r="14" spans="1:25" ht="15">
      <c r="A14" s="59" t="s">
        <v>11530</v>
      </c>
      <c r="C14" s="2" t="s">
        <v>919</v>
      </c>
      <c r="D14" s="54" t="s">
        <v>11645</v>
      </c>
      <c r="E14" s="57" t="s">
        <v>935</v>
      </c>
      <c r="F14" s="58" t="s">
        <v>11645</v>
      </c>
      <c r="G14" s="55" t="s">
        <v>11646</v>
      </c>
      <c r="H14" s="57" t="s">
        <v>11655</v>
      </c>
      <c r="J14" s="11" t="str">
        <f t="shared" si="0"/>
        <v>IC.TE.010501</v>
      </c>
      <c r="K14" s="2" t="s">
        <v>919</v>
      </c>
      <c r="L14" t="str">
        <f t="shared" si="1"/>
        <v xml:space="preserve">Simple patient monitoring alarms initiate contact, enter time:  </v>
      </c>
      <c r="M14" s="12" t="str">
        <f t="shared" si="2"/>
        <v>PI.IC.TE.010501.01</v>
      </c>
      <c r="N14" s="12"/>
      <c r="O14" s="12" t="str">
        <f t="shared" si="3"/>
        <v>PH.IC.TE.010501.01</v>
      </c>
      <c r="Q14" s="12" t="str">
        <f t="shared" si="4"/>
        <v>CL.IC.TE.010501.01</v>
      </c>
      <c r="X14" t="s">
        <v>937</v>
      </c>
      <c r="Y14">
        <v>1066</v>
      </c>
    </row>
    <row r="15" spans="1:25" ht="15">
      <c r="A15" s="59" t="s">
        <v>11530</v>
      </c>
      <c r="C15" s="2" t="s">
        <v>919</v>
      </c>
      <c r="E15" s="57" t="s">
        <v>11529</v>
      </c>
      <c r="F15" s="58" t="s">
        <v>11645</v>
      </c>
      <c r="G15" s="55" t="s">
        <v>11647</v>
      </c>
      <c r="H15" s="57" t="s">
        <v>918</v>
      </c>
      <c r="J15" s="11" t="str">
        <f t="shared" si="0"/>
        <v>IC.TE.010502</v>
      </c>
      <c r="K15" s="2" t="s">
        <v>919</v>
      </c>
      <c r="L15" t="str">
        <f t="shared" si="1"/>
        <v xml:space="preserve">Complex patient monitoring alarms initiate contact, enter time:  </v>
      </c>
      <c r="M15" s="12" t="str">
        <f t="shared" si="2"/>
        <v>PI.IC.TE.010502.01</v>
      </c>
      <c r="N15" s="12"/>
      <c r="O15" s="12" t="str">
        <f t="shared" si="3"/>
        <v>PH.IC.TE.010502.01</v>
      </c>
      <c r="Q15" s="12" t="str">
        <f t="shared" si="4"/>
        <v>CL.IC.TE.010502.01</v>
      </c>
      <c r="X15" t="s">
        <v>937</v>
      </c>
      <c r="Y15">
        <v>1066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dimension ref="A1:AA1144"/>
  <sheetViews>
    <sheetView topLeftCell="A141" zoomScale="125" workbookViewId="0">
      <pane ySplit="1095" topLeftCell="A1125"/>
      <selection activeCell="J141" sqref="J1:J1048576"/>
      <selection pane="bottomLeft" activeCell="C193" sqref="C193"/>
    </sheetView>
  </sheetViews>
  <sheetFormatPr defaultColWidth="11" defaultRowHeight="12.75"/>
  <cols>
    <col min="3" max="3" width="3.875" customWidth="1"/>
    <col min="4" max="4" width="20.75" customWidth="1"/>
    <col min="5" max="5" width="4" customWidth="1"/>
    <col min="6" max="6" width="34.125" customWidth="1"/>
    <col min="7" max="7" width="29" customWidth="1"/>
    <col min="11" max="11" width="3.6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773</v>
      </c>
      <c r="Y1" s="1" t="s">
        <v>774</v>
      </c>
      <c r="Z1" s="56" t="s">
        <v>12170</v>
      </c>
      <c r="AA1" s="56" t="s">
        <v>12178</v>
      </c>
    </row>
    <row r="2" spans="1:27" ht="15">
      <c r="A2" t="s">
        <v>9776</v>
      </c>
      <c r="B2" t="s">
        <v>9777</v>
      </c>
      <c r="C2" s="2" t="s">
        <v>11324</v>
      </c>
      <c r="D2" t="s">
        <v>9778</v>
      </c>
      <c r="E2" s="2" t="s">
        <v>11324</v>
      </c>
      <c r="F2" t="s">
        <v>9633</v>
      </c>
      <c r="G2" t="s">
        <v>2702</v>
      </c>
      <c r="H2" s="2" t="s">
        <v>11324</v>
      </c>
      <c r="I2" t="s">
        <v>2703</v>
      </c>
      <c r="J2" s="11" t="str">
        <f>CONCATENATE("IC.TU.",C2,E2,H2)</f>
        <v>IC.TU.010101</v>
      </c>
      <c r="K2" s="2" t="s">
        <v>1192</v>
      </c>
      <c r="L2" t="str">
        <f t="shared" ref="L2:L66" si="0">G2</f>
        <v xml:space="preserve">     Brown</v>
      </c>
      <c r="M2" s="12" t="str">
        <f>CONCATENATE("PI.",J2,".",K2)</f>
        <v>PI.IC.TU.010101.01</v>
      </c>
      <c r="N2" s="12"/>
      <c r="O2" s="12" t="str">
        <f>CONCATENATE("PH.",J2,".",K2)</f>
        <v>PH.IC.TU.010101.01</v>
      </c>
      <c r="Q2" s="12" t="str">
        <f>CONCATENATE("CL.",J2,".",K2)</f>
        <v>CL.IC.TU.010101.01</v>
      </c>
    </row>
    <row r="3" spans="1:27" ht="15">
      <c r="A3" t="s">
        <v>9776</v>
      </c>
      <c r="C3" s="2" t="s">
        <v>1192</v>
      </c>
      <c r="E3" s="2" t="s">
        <v>1192</v>
      </c>
      <c r="F3" t="s">
        <v>9633</v>
      </c>
      <c r="G3" t="s">
        <v>1433</v>
      </c>
      <c r="H3" s="2" t="s">
        <v>923</v>
      </c>
      <c r="I3" t="s">
        <v>1434</v>
      </c>
      <c r="J3" s="11" t="str">
        <f t="shared" ref="J3:J68" si="1">CONCATENATE("IC.TU.",C3,E3,H3)</f>
        <v>IC.TU.010102</v>
      </c>
      <c r="K3" s="2" t="s">
        <v>11324</v>
      </c>
      <c r="L3" t="str">
        <f t="shared" si="0"/>
        <v xml:space="preserve">     Green</v>
      </c>
      <c r="M3" s="12" t="str">
        <f t="shared" ref="M3:M68" si="2">CONCATENATE("PI.",J3,".",K3)</f>
        <v>PI.IC.TU.010102.01</v>
      </c>
      <c r="N3" s="12"/>
      <c r="O3" s="12" t="str">
        <f t="shared" ref="O3:O68" si="3">CONCATENATE("PH.",J3,".",K3)</f>
        <v>PH.IC.TU.010102.01</v>
      </c>
      <c r="Q3" s="12" t="str">
        <f t="shared" ref="Q3:Q68" si="4">CONCATENATE("CL.",J3,".",K3)</f>
        <v>CL.IC.TU.010102.01</v>
      </c>
    </row>
    <row r="4" spans="1:27" ht="15">
      <c r="A4" t="s">
        <v>9776</v>
      </c>
      <c r="C4" s="2" t="s">
        <v>11324</v>
      </c>
      <c r="E4" s="2" t="s">
        <v>11324</v>
      </c>
      <c r="F4" t="s">
        <v>9633</v>
      </c>
      <c r="G4" t="s">
        <v>1435</v>
      </c>
      <c r="H4" s="2" t="s">
        <v>9640</v>
      </c>
      <c r="I4" t="s">
        <v>1436</v>
      </c>
      <c r="J4" s="11" t="str">
        <f t="shared" si="1"/>
        <v>IC.TU.010103</v>
      </c>
      <c r="K4" s="2" t="s">
        <v>1192</v>
      </c>
      <c r="L4" t="str">
        <f t="shared" si="0"/>
        <v xml:space="preserve">     Tan</v>
      </c>
      <c r="M4" s="12" t="str">
        <f t="shared" si="2"/>
        <v>PI.IC.TU.010103.01</v>
      </c>
      <c r="N4" s="12"/>
      <c r="O4" s="12" t="str">
        <f t="shared" si="3"/>
        <v>PH.IC.TU.010103.01</v>
      </c>
      <c r="Q4" s="12" t="str">
        <f t="shared" si="4"/>
        <v>CL.IC.TU.010103.01</v>
      </c>
    </row>
    <row r="5" spans="1:27" ht="15">
      <c r="A5" t="s">
        <v>9776</v>
      </c>
      <c r="C5" s="2" t="s">
        <v>11324</v>
      </c>
      <c r="E5" s="2" t="s">
        <v>11324</v>
      </c>
      <c r="F5" t="s">
        <v>9633</v>
      </c>
      <c r="G5" t="s">
        <v>2102</v>
      </c>
      <c r="H5" s="2" t="s">
        <v>7070</v>
      </c>
      <c r="I5" t="s">
        <v>2103</v>
      </c>
      <c r="J5" s="11" t="str">
        <f t="shared" si="1"/>
        <v>IC.TU.010104</v>
      </c>
      <c r="K5" s="2" t="s">
        <v>1192</v>
      </c>
      <c r="L5" t="str">
        <f t="shared" si="0"/>
        <v xml:space="preserve">     Yellow</v>
      </c>
      <c r="M5" s="12" t="str">
        <f t="shared" si="2"/>
        <v>PI.IC.TU.010104.01</v>
      </c>
      <c r="N5" s="12"/>
      <c r="O5" s="12" t="str">
        <f t="shared" si="3"/>
        <v>PH.IC.TU.010104.01</v>
      </c>
      <c r="Q5" s="12" t="str">
        <f t="shared" si="4"/>
        <v>CL.IC.TU.010104.01</v>
      </c>
    </row>
    <row r="6" spans="1:27" ht="15">
      <c r="A6" t="s">
        <v>9776</v>
      </c>
      <c r="C6" s="2" t="s">
        <v>1192</v>
      </c>
      <c r="E6" s="2" t="s">
        <v>1192</v>
      </c>
      <c r="F6" t="s">
        <v>9633</v>
      </c>
      <c r="G6" t="s">
        <v>1431</v>
      </c>
      <c r="H6" s="2" t="s">
        <v>7071</v>
      </c>
      <c r="I6" t="s">
        <v>1432</v>
      </c>
      <c r="J6" s="11" t="str">
        <f t="shared" si="1"/>
        <v>IC.TU.010105</v>
      </c>
      <c r="K6" s="2" t="s">
        <v>1192</v>
      </c>
      <c r="L6" t="str">
        <f t="shared" si="0"/>
        <v xml:space="preserve">     Amber</v>
      </c>
      <c r="M6" s="12" t="str">
        <f t="shared" si="2"/>
        <v>PI.IC.TU.010105.01</v>
      </c>
      <c r="N6" s="12"/>
      <c r="O6" s="12" t="str">
        <f t="shared" si="3"/>
        <v>PH.IC.TU.010105.01</v>
      </c>
      <c r="Q6" s="12" t="str">
        <f t="shared" si="4"/>
        <v>CL.IC.TU.010105.01</v>
      </c>
    </row>
    <row r="7" spans="1:27" ht="15">
      <c r="A7" t="s">
        <v>9776</v>
      </c>
      <c r="C7" s="2" t="s">
        <v>1192</v>
      </c>
      <c r="E7" s="2" t="s">
        <v>1192</v>
      </c>
      <c r="F7" t="s">
        <v>9633</v>
      </c>
      <c r="G7" t="s">
        <v>2704</v>
      </c>
      <c r="H7" s="2" t="s">
        <v>6888</v>
      </c>
      <c r="I7" t="s">
        <v>2618</v>
      </c>
      <c r="J7" s="11" t="str">
        <f t="shared" si="1"/>
        <v>IC.TU.010106</v>
      </c>
      <c r="K7" s="2" t="s">
        <v>1192</v>
      </c>
      <c r="L7" t="str">
        <f t="shared" si="0"/>
        <v xml:space="preserve">     Black</v>
      </c>
      <c r="M7" s="12" t="str">
        <f t="shared" si="2"/>
        <v>PI.IC.TU.010106.01</v>
      </c>
      <c r="N7" s="12"/>
      <c r="O7" s="12" t="str">
        <f t="shared" si="3"/>
        <v>PH.IC.TU.010106.01</v>
      </c>
      <c r="Q7" s="12" t="str">
        <f t="shared" si="4"/>
        <v>CL.IC.TU.010106.01</v>
      </c>
    </row>
    <row r="8" spans="1:27" ht="15">
      <c r="A8" t="s">
        <v>9776</v>
      </c>
      <c r="C8" s="2" t="s">
        <v>1192</v>
      </c>
      <c r="E8" s="2" t="s">
        <v>1192</v>
      </c>
      <c r="F8" t="s">
        <v>9633</v>
      </c>
      <c r="G8" t="s">
        <v>2095</v>
      </c>
      <c r="H8" s="2" t="s">
        <v>7284</v>
      </c>
      <c r="I8" t="s">
        <v>1935</v>
      </c>
      <c r="J8" s="11" t="str">
        <f t="shared" si="1"/>
        <v>IC.TU.010107</v>
      </c>
      <c r="K8" s="2" t="s">
        <v>9634</v>
      </c>
      <c r="L8" t="str">
        <f t="shared" si="0"/>
        <v xml:space="preserve">     Colorless</v>
      </c>
      <c r="M8" s="12" t="str">
        <f t="shared" si="2"/>
        <v>PI.IC.TU.010107.01</v>
      </c>
      <c r="N8" s="12"/>
      <c r="O8" s="12" t="str">
        <f t="shared" si="3"/>
        <v>PH.IC.TU.010107.01</v>
      </c>
      <c r="Q8" s="12" t="str">
        <f t="shared" si="4"/>
        <v>CL.IC.TU.010107.01</v>
      </c>
    </row>
    <row r="9" spans="1:27" ht="15">
      <c r="A9" t="s">
        <v>9776</v>
      </c>
      <c r="C9" s="2" t="s">
        <v>9635</v>
      </c>
      <c r="E9" s="2" t="s">
        <v>9635</v>
      </c>
      <c r="F9" t="s">
        <v>9633</v>
      </c>
      <c r="G9" t="s">
        <v>2100</v>
      </c>
      <c r="H9" s="2" t="s">
        <v>9636</v>
      </c>
      <c r="I9" t="s">
        <v>2101</v>
      </c>
      <c r="J9" s="11" t="str">
        <f t="shared" si="1"/>
        <v>IC.TU.010108</v>
      </c>
      <c r="K9" s="2" t="s">
        <v>11324</v>
      </c>
      <c r="L9" t="str">
        <f t="shared" si="0"/>
        <v xml:space="preserve">     Maroon</v>
      </c>
      <c r="M9" s="12" t="str">
        <f t="shared" si="2"/>
        <v>PI.IC.TU.010108.01</v>
      </c>
      <c r="N9" s="12"/>
      <c r="O9" s="12" t="str">
        <f t="shared" si="3"/>
        <v>PH.IC.TU.010108.01</v>
      </c>
      <c r="Q9" s="12" t="str">
        <f t="shared" si="4"/>
        <v>CL.IC.TU.010108.01</v>
      </c>
    </row>
    <row r="10" spans="1:27" ht="15">
      <c r="A10" t="s">
        <v>9776</v>
      </c>
      <c r="C10" s="2" t="s">
        <v>1192</v>
      </c>
      <c r="E10" s="2" t="s">
        <v>1192</v>
      </c>
      <c r="F10" t="s">
        <v>9633</v>
      </c>
      <c r="G10" t="s">
        <v>2099</v>
      </c>
      <c r="H10" s="2" t="s">
        <v>10095</v>
      </c>
      <c r="I10" t="s">
        <v>1560</v>
      </c>
      <c r="J10" s="11" t="str">
        <f t="shared" si="1"/>
        <v>IC.TU.010109</v>
      </c>
      <c r="K10" s="2" t="s">
        <v>1192</v>
      </c>
      <c r="L10" t="str">
        <f t="shared" si="0"/>
        <v xml:space="preserve">     Red</v>
      </c>
      <c r="M10" s="12" t="str">
        <f t="shared" si="2"/>
        <v>PI.IC.TU.010109.01</v>
      </c>
      <c r="N10" s="12"/>
      <c r="O10" s="12" t="str">
        <f t="shared" si="3"/>
        <v>PH.IC.TU.010109.01</v>
      </c>
      <c r="Q10" s="12" t="str">
        <f t="shared" si="4"/>
        <v>CL.IC.TU.010109.01</v>
      </c>
    </row>
    <row r="11" spans="1:27" ht="15">
      <c r="A11" t="s">
        <v>9776</v>
      </c>
      <c r="C11" s="2" t="s">
        <v>11324</v>
      </c>
      <c r="E11" s="2" t="s">
        <v>11324</v>
      </c>
      <c r="F11" t="s">
        <v>9633</v>
      </c>
      <c r="G11" t="s">
        <v>1936</v>
      </c>
      <c r="H11" s="2" t="s">
        <v>10905</v>
      </c>
      <c r="I11" t="s">
        <v>1937</v>
      </c>
      <c r="J11" s="11" t="str">
        <f t="shared" si="1"/>
        <v>IC.TU.010110</v>
      </c>
      <c r="K11" s="2" t="s">
        <v>1192</v>
      </c>
      <c r="L11" t="str">
        <f t="shared" si="0"/>
        <v xml:space="preserve">     Pink</v>
      </c>
      <c r="M11" s="12" t="str">
        <f t="shared" si="2"/>
        <v>PI.IC.TU.010110.01</v>
      </c>
      <c r="N11" s="12"/>
      <c r="O11" s="12" t="str">
        <f t="shared" si="3"/>
        <v>PH.IC.TU.010110.01</v>
      </c>
      <c r="Q11" s="12" t="str">
        <f t="shared" si="4"/>
        <v>CL.IC.TU.010110.01</v>
      </c>
    </row>
    <row r="12" spans="1:27" ht="15">
      <c r="A12" t="s">
        <v>9776</v>
      </c>
      <c r="C12" s="2" t="s">
        <v>1192</v>
      </c>
      <c r="D12" t="s">
        <v>6400</v>
      </c>
      <c r="E12" s="2" t="s">
        <v>923</v>
      </c>
      <c r="F12" t="s">
        <v>9633</v>
      </c>
      <c r="G12" t="s">
        <v>1437</v>
      </c>
      <c r="H12" s="2" t="s">
        <v>11324</v>
      </c>
      <c r="I12" t="s">
        <v>1438</v>
      </c>
      <c r="J12" s="11" t="str">
        <f t="shared" si="1"/>
        <v>IC.TU.010201</v>
      </c>
      <c r="K12" s="2" t="s">
        <v>1192</v>
      </c>
      <c r="L12" t="str">
        <f t="shared" si="0"/>
        <v xml:space="preserve">     Bloody</v>
      </c>
      <c r="M12" s="12" t="str">
        <f t="shared" si="2"/>
        <v>PI.IC.TU.010201.01</v>
      </c>
      <c r="N12" s="12"/>
      <c r="O12" s="12" t="str">
        <f t="shared" si="3"/>
        <v>PH.IC.TU.010201.01</v>
      </c>
      <c r="Q12" s="12" t="str">
        <f t="shared" si="4"/>
        <v>CL.IC.TU.010201.01</v>
      </c>
    </row>
    <row r="13" spans="1:27" ht="15">
      <c r="A13" t="s">
        <v>9776</v>
      </c>
      <c r="C13" s="2" t="s">
        <v>1192</v>
      </c>
      <c r="E13" s="2" t="s">
        <v>923</v>
      </c>
      <c r="F13" t="s">
        <v>9633</v>
      </c>
      <c r="G13" t="s">
        <v>1439</v>
      </c>
      <c r="H13" s="2" t="s">
        <v>923</v>
      </c>
      <c r="I13" t="s">
        <v>1635</v>
      </c>
      <c r="J13" s="11" t="str">
        <f t="shared" si="1"/>
        <v>IC.TU.010202</v>
      </c>
      <c r="K13" s="2" t="s">
        <v>1192</v>
      </c>
      <c r="L13" t="str">
        <f t="shared" si="0"/>
        <v xml:space="preserve">     Serosanguinous</v>
      </c>
      <c r="M13" s="12" t="str">
        <f t="shared" si="2"/>
        <v>PI.IC.TU.010202.01</v>
      </c>
      <c r="N13" s="12"/>
      <c r="O13" s="12" t="str">
        <f t="shared" si="3"/>
        <v>PH.IC.TU.010202.01</v>
      </c>
      <c r="Q13" s="12" t="str">
        <f t="shared" si="4"/>
        <v>CL.IC.TU.010202.01</v>
      </c>
    </row>
    <row r="14" spans="1:27" ht="15">
      <c r="A14" t="s">
        <v>9776</v>
      </c>
      <c r="C14" s="2" t="s">
        <v>1192</v>
      </c>
      <c r="E14" s="2" t="s">
        <v>923</v>
      </c>
      <c r="F14" t="s">
        <v>9633</v>
      </c>
      <c r="G14" t="s">
        <v>1636</v>
      </c>
      <c r="H14" s="2" t="s">
        <v>1202</v>
      </c>
      <c r="I14" t="s">
        <v>1637</v>
      </c>
      <c r="J14" s="11" t="str">
        <f t="shared" si="1"/>
        <v>IC.TU.010203</v>
      </c>
      <c r="K14" s="2" t="s">
        <v>1192</v>
      </c>
      <c r="L14" t="str">
        <f t="shared" si="0"/>
        <v xml:space="preserve">     Serous</v>
      </c>
      <c r="M14" s="12" t="str">
        <f t="shared" si="2"/>
        <v>PI.IC.TU.010203.01</v>
      </c>
      <c r="N14" s="12"/>
      <c r="O14" s="12" t="str">
        <f t="shared" si="3"/>
        <v>PH.IC.TU.010203.01</v>
      </c>
      <c r="Q14" s="12" t="str">
        <f t="shared" si="4"/>
        <v>CL.IC.TU.010203.01</v>
      </c>
    </row>
    <row r="15" spans="1:27" ht="15">
      <c r="A15" t="s">
        <v>9776</v>
      </c>
      <c r="C15" s="2" t="s">
        <v>1192</v>
      </c>
      <c r="E15" s="2" t="s">
        <v>923</v>
      </c>
      <c r="F15" t="s">
        <v>9633</v>
      </c>
      <c r="G15" t="s">
        <v>1640</v>
      </c>
      <c r="H15" s="2" t="s">
        <v>7070</v>
      </c>
      <c r="I15" t="s">
        <v>1641</v>
      </c>
      <c r="J15" s="11" t="str">
        <f t="shared" si="1"/>
        <v>IC.TU.010204</v>
      </c>
      <c r="K15" s="2" t="s">
        <v>1192</v>
      </c>
      <c r="L15" t="str">
        <f t="shared" si="0"/>
        <v xml:space="preserve">     Cloudy</v>
      </c>
      <c r="M15" s="12" t="str">
        <f t="shared" si="2"/>
        <v>PI.IC.TU.010204.01</v>
      </c>
      <c r="N15" s="12"/>
      <c r="O15" s="12" t="str">
        <f t="shared" si="3"/>
        <v>PH.IC.TU.010204.01</v>
      </c>
      <c r="Q15" s="12" t="str">
        <f t="shared" si="4"/>
        <v>CL.IC.TU.010204.01</v>
      </c>
    </row>
    <row r="16" spans="1:27" ht="15">
      <c r="A16" t="s">
        <v>9776</v>
      </c>
      <c r="C16" s="2" t="s">
        <v>1192</v>
      </c>
      <c r="E16" s="2" t="s">
        <v>923</v>
      </c>
      <c r="F16" t="s">
        <v>9633</v>
      </c>
      <c r="G16" t="s">
        <v>1642</v>
      </c>
      <c r="H16" s="2" t="s">
        <v>7071</v>
      </c>
      <c r="I16" t="s">
        <v>1643</v>
      </c>
      <c r="J16" s="11" t="str">
        <f t="shared" si="1"/>
        <v>IC.TU.010205</v>
      </c>
      <c r="K16" s="2" t="s">
        <v>1192</v>
      </c>
      <c r="L16" t="str">
        <f t="shared" si="0"/>
        <v xml:space="preserve">     Purulent</v>
      </c>
      <c r="M16" s="12" t="str">
        <f t="shared" si="2"/>
        <v>PI.IC.TU.010205.01</v>
      </c>
      <c r="N16" s="12"/>
      <c r="O16" s="12" t="str">
        <f t="shared" si="3"/>
        <v>PH.IC.TU.010205.01</v>
      </c>
      <c r="Q16" s="12" t="str">
        <f t="shared" si="4"/>
        <v>CL.IC.TU.010205.01</v>
      </c>
    </row>
    <row r="17" spans="1:17" ht="15">
      <c r="A17" t="s">
        <v>9776</v>
      </c>
      <c r="C17" s="2" t="s">
        <v>1192</v>
      </c>
      <c r="E17" s="2" t="s">
        <v>923</v>
      </c>
      <c r="F17" t="s">
        <v>9633</v>
      </c>
      <c r="G17" t="s">
        <v>4061</v>
      </c>
      <c r="H17" s="2" t="s">
        <v>6888</v>
      </c>
      <c r="I17" t="s">
        <v>1645</v>
      </c>
      <c r="J17" s="11" t="str">
        <f t="shared" si="1"/>
        <v>IC.TU.010206</v>
      </c>
      <c r="K17" s="2" t="s">
        <v>1192</v>
      </c>
      <c r="L17" t="str">
        <f t="shared" si="0"/>
        <v xml:space="preserve">      Viscous</v>
      </c>
      <c r="M17" s="12" t="str">
        <f t="shared" si="2"/>
        <v>PI.IC.TU.010206.01</v>
      </c>
      <c r="N17" s="12"/>
      <c r="O17" s="12" t="str">
        <f t="shared" si="3"/>
        <v>PH.IC.TU.010206.01</v>
      </c>
      <c r="Q17" s="12" t="str">
        <f t="shared" si="4"/>
        <v>CL.IC.TU.010206.01</v>
      </c>
    </row>
    <row r="18" spans="1:17" ht="15">
      <c r="A18" t="s">
        <v>9776</v>
      </c>
      <c r="C18" s="2" t="s">
        <v>1192</v>
      </c>
      <c r="D18" t="s">
        <v>5727</v>
      </c>
      <c r="E18" s="2" t="s">
        <v>1202</v>
      </c>
      <c r="F18" t="s">
        <v>9637</v>
      </c>
      <c r="G18" t="s">
        <v>4245</v>
      </c>
      <c r="H18" s="22" t="s">
        <v>1396</v>
      </c>
      <c r="I18" t="s">
        <v>1825</v>
      </c>
      <c r="J18" s="11" t="str">
        <f t="shared" si="1"/>
        <v>IC.TU.010301</v>
      </c>
      <c r="K18" s="2" t="s">
        <v>1192</v>
      </c>
      <c r="L18" t="str">
        <f t="shared" si="0"/>
        <v xml:space="preserve">      Gauze</v>
      </c>
      <c r="M18" s="12" t="str">
        <f t="shared" si="2"/>
        <v>PI.IC.TU.010301.01</v>
      </c>
      <c r="N18" s="12"/>
      <c r="O18" s="12" t="str">
        <f t="shared" si="3"/>
        <v>PH.IC.TU.010301.01</v>
      </c>
      <c r="Q18" s="12" t="str">
        <f t="shared" si="4"/>
        <v>CL.IC.TU.010301.01</v>
      </c>
    </row>
    <row r="19" spans="1:17" ht="15">
      <c r="A19" t="s">
        <v>9776</v>
      </c>
      <c r="C19" s="2" t="s">
        <v>1192</v>
      </c>
      <c r="E19" s="2" t="s">
        <v>1202</v>
      </c>
      <c r="F19" t="s">
        <v>9637</v>
      </c>
      <c r="G19" t="s">
        <v>9638</v>
      </c>
      <c r="H19" s="22" t="s">
        <v>1398</v>
      </c>
      <c r="I19" t="s">
        <v>1998</v>
      </c>
      <c r="J19" s="11" t="str">
        <f t="shared" si="1"/>
        <v>IC.TU.010302</v>
      </c>
      <c r="K19" s="2" t="s">
        <v>1192</v>
      </c>
      <c r="L19" t="str">
        <f t="shared" si="0"/>
        <v xml:space="preserve">      Transparent</v>
      </c>
      <c r="M19" s="12" t="str">
        <f t="shared" si="2"/>
        <v>PI.IC.TU.010302.01</v>
      </c>
      <c r="N19" s="12"/>
      <c r="O19" s="12" t="str">
        <f t="shared" si="3"/>
        <v>PH.IC.TU.010302.01</v>
      </c>
      <c r="Q19" s="12" t="str">
        <f t="shared" si="4"/>
        <v>CL.IC.TU.010302.01</v>
      </c>
    </row>
    <row r="20" spans="1:17" ht="15">
      <c r="A20" t="s">
        <v>9776</v>
      </c>
      <c r="C20" s="2" t="s">
        <v>1192</v>
      </c>
      <c r="E20" s="2" t="s">
        <v>1202</v>
      </c>
      <c r="F20" t="s">
        <v>9637</v>
      </c>
      <c r="G20" t="s">
        <v>3923</v>
      </c>
      <c r="H20" s="22" t="s">
        <v>1400</v>
      </c>
      <c r="I20" t="s">
        <v>1001</v>
      </c>
      <c r="J20" s="11" t="str">
        <f t="shared" si="1"/>
        <v>IC.TU.010303</v>
      </c>
      <c r="K20" s="2" t="s">
        <v>9639</v>
      </c>
      <c r="L20" t="str">
        <f t="shared" si="0"/>
        <v xml:space="preserve">      None</v>
      </c>
      <c r="M20" s="12" t="str">
        <f t="shared" si="2"/>
        <v>PI.IC.TU.010303.01</v>
      </c>
      <c r="N20" s="12"/>
      <c r="O20" s="12" t="str">
        <f t="shared" si="3"/>
        <v>PH.IC.TU.010303.01</v>
      </c>
      <c r="Q20" s="12" t="str">
        <f t="shared" si="4"/>
        <v>CL.IC.TU.010303.01</v>
      </c>
    </row>
    <row r="21" spans="1:17" ht="15">
      <c r="A21" t="s">
        <v>9776</v>
      </c>
      <c r="C21" s="2" t="s">
        <v>11324</v>
      </c>
      <c r="E21" s="2" t="s">
        <v>9640</v>
      </c>
      <c r="F21" t="s">
        <v>9637</v>
      </c>
      <c r="G21" t="s">
        <v>3841</v>
      </c>
      <c r="H21" s="22" t="s">
        <v>1402</v>
      </c>
      <c r="I21" t="s">
        <v>2971</v>
      </c>
      <c r="J21" s="11" t="str">
        <f t="shared" si="1"/>
        <v>IC.TU.010304</v>
      </c>
      <c r="K21" s="2" t="s">
        <v>11324</v>
      </c>
      <c r="L21" t="str">
        <f t="shared" si="0"/>
        <v xml:space="preserve">      Other: specify</v>
      </c>
      <c r="M21" s="12" t="str">
        <f t="shared" si="2"/>
        <v>PI.IC.TU.010304.01</v>
      </c>
      <c r="N21" s="12"/>
      <c r="O21" s="12" t="str">
        <f t="shared" si="3"/>
        <v>PH.IC.TU.010304.01</v>
      </c>
      <c r="Q21" s="12" t="str">
        <f t="shared" si="4"/>
        <v>CL.IC.TU.010304.01</v>
      </c>
    </row>
    <row r="22" spans="1:17" ht="15">
      <c r="A22" t="s">
        <v>9776</v>
      </c>
      <c r="C22" s="2" t="s">
        <v>1192</v>
      </c>
      <c r="D22" t="s">
        <v>9792</v>
      </c>
      <c r="E22" s="2" t="s">
        <v>9793</v>
      </c>
      <c r="F22" t="s">
        <v>9637</v>
      </c>
      <c r="G22" t="s">
        <v>3843</v>
      </c>
      <c r="H22" s="22" t="s">
        <v>1396</v>
      </c>
      <c r="I22" t="s">
        <v>1833</v>
      </c>
      <c r="J22" s="11" t="str">
        <f t="shared" si="1"/>
        <v>IC.TU.010401</v>
      </c>
      <c r="K22" s="2" t="s">
        <v>1192</v>
      </c>
      <c r="L22" t="str">
        <f t="shared" si="0"/>
        <v xml:space="preserve">      Clean, dry and intact</v>
      </c>
      <c r="M22" s="12" t="str">
        <f t="shared" si="2"/>
        <v>PI.IC.TU.010401.01</v>
      </c>
      <c r="N22" s="12"/>
      <c r="O22" s="12" t="str">
        <f t="shared" si="3"/>
        <v>PH.IC.TU.010401.01</v>
      </c>
      <c r="Q22" s="12" t="str">
        <f t="shared" si="4"/>
        <v>CL.IC.TU.010401.01</v>
      </c>
    </row>
    <row r="23" spans="1:17" ht="15">
      <c r="A23" t="s">
        <v>9776</v>
      </c>
      <c r="C23" s="2" t="s">
        <v>11324</v>
      </c>
      <c r="E23" s="2" t="s">
        <v>9794</v>
      </c>
      <c r="F23" t="s">
        <v>9637</v>
      </c>
      <c r="G23" t="s">
        <v>9795</v>
      </c>
      <c r="H23" s="22" t="s">
        <v>1398</v>
      </c>
      <c r="I23" t="s">
        <v>1811</v>
      </c>
      <c r="J23" s="11" t="str">
        <f t="shared" si="1"/>
        <v>IC.TU.010402</v>
      </c>
      <c r="K23" s="2" t="s">
        <v>11324</v>
      </c>
      <c r="L23" t="str">
        <f t="shared" si="0"/>
        <v xml:space="preserve">      Changed</v>
      </c>
      <c r="M23" s="12" t="str">
        <f t="shared" si="2"/>
        <v>PI.IC.TU.010402.01</v>
      </c>
      <c r="N23" s="12"/>
      <c r="O23" s="12" t="str">
        <f t="shared" si="3"/>
        <v>PH.IC.TU.010402.01</v>
      </c>
      <c r="Q23" s="12" t="str">
        <f t="shared" si="4"/>
        <v>CL.IC.TU.010402.01</v>
      </c>
    </row>
    <row r="24" spans="1:17" ht="15">
      <c r="A24" t="s">
        <v>9776</v>
      </c>
      <c r="C24" s="2" t="s">
        <v>1192</v>
      </c>
      <c r="E24" s="2" t="s">
        <v>7070</v>
      </c>
      <c r="F24" t="s">
        <v>9637</v>
      </c>
      <c r="G24" t="s">
        <v>4000</v>
      </c>
      <c r="H24" s="22" t="s">
        <v>1400</v>
      </c>
      <c r="I24" t="s">
        <v>2010</v>
      </c>
      <c r="J24" s="11" t="str">
        <f t="shared" si="1"/>
        <v>IC.TU.010403</v>
      </c>
      <c r="K24" s="2" t="s">
        <v>1192</v>
      </c>
      <c r="L24" t="str">
        <f t="shared" si="0"/>
        <v xml:space="preserve">      Reinforced:  specify date/time</v>
      </c>
      <c r="M24" s="12" t="str">
        <f t="shared" si="2"/>
        <v>PI.IC.TU.010403.01</v>
      </c>
      <c r="N24" s="12"/>
      <c r="O24" s="12" t="str">
        <f t="shared" si="3"/>
        <v>PH.IC.TU.010403.01</v>
      </c>
      <c r="Q24" s="12" t="str">
        <f t="shared" si="4"/>
        <v>CL.IC.TU.010403.01</v>
      </c>
    </row>
    <row r="25" spans="1:17" ht="15">
      <c r="A25" t="s">
        <v>9776</v>
      </c>
      <c r="C25" s="2" t="s">
        <v>1192</v>
      </c>
      <c r="D25" t="s">
        <v>4869</v>
      </c>
      <c r="E25" s="2" t="s">
        <v>7071</v>
      </c>
      <c r="F25" t="s">
        <v>9637</v>
      </c>
      <c r="G25" t="s">
        <v>9479</v>
      </c>
      <c r="H25" s="22" t="s">
        <v>1396</v>
      </c>
      <c r="I25" t="s">
        <v>9480</v>
      </c>
      <c r="J25" s="11" t="str">
        <f t="shared" si="1"/>
        <v>IC.TU.010501</v>
      </c>
      <c r="K25" s="2" t="s">
        <v>1192</v>
      </c>
      <c r="L25" t="str">
        <f t="shared" si="0"/>
        <v xml:space="preserve">      Drsg Drainage None</v>
      </c>
      <c r="M25" s="12" t="str">
        <f t="shared" si="2"/>
        <v>PI.IC.TU.010501.01</v>
      </c>
      <c r="N25" s="12"/>
      <c r="O25" s="12" t="str">
        <f t="shared" si="3"/>
        <v>PH.IC.TU.010501.01</v>
      </c>
      <c r="Q25" s="12" t="str">
        <f t="shared" si="4"/>
        <v>CL.IC.TU.010501.01</v>
      </c>
    </row>
    <row r="26" spans="1:17" ht="15">
      <c r="A26" t="s">
        <v>9776</v>
      </c>
      <c r="C26" s="2" t="s">
        <v>11324</v>
      </c>
      <c r="E26" s="2" t="s">
        <v>9481</v>
      </c>
      <c r="F26" t="s">
        <v>9637</v>
      </c>
      <c r="G26" t="s">
        <v>9641</v>
      </c>
      <c r="H26" s="22" t="s">
        <v>1398</v>
      </c>
      <c r="I26" t="s">
        <v>1649</v>
      </c>
      <c r="J26" s="11" t="str">
        <f t="shared" si="1"/>
        <v>IC.TU.010502</v>
      </c>
      <c r="K26" s="2" t="s">
        <v>1192</v>
      </c>
      <c r="L26" t="str">
        <f t="shared" si="0"/>
        <v xml:space="preserve">      Drsg Scant amount drainage</v>
      </c>
      <c r="M26" s="12" t="str">
        <f t="shared" si="2"/>
        <v>PI.IC.TU.010502.01</v>
      </c>
      <c r="N26" s="12"/>
      <c r="O26" s="12" t="str">
        <f t="shared" si="3"/>
        <v>PH.IC.TU.010502.01</v>
      </c>
      <c r="Q26" s="12" t="str">
        <f t="shared" si="4"/>
        <v>CL.IC.TU.010502.01</v>
      </c>
    </row>
    <row r="27" spans="1:17" ht="15">
      <c r="A27" t="s">
        <v>9776</v>
      </c>
      <c r="C27" s="2" t="s">
        <v>1192</v>
      </c>
      <c r="E27" s="2" t="s">
        <v>7071</v>
      </c>
      <c r="F27" t="s">
        <v>9637</v>
      </c>
      <c r="G27" t="s">
        <v>9642</v>
      </c>
      <c r="H27" s="22" t="s">
        <v>1400</v>
      </c>
      <c r="I27" t="s">
        <v>1651</v>
      </c>
      <c r="J27" s="11" t="str">
        <f t="shared" si="1"/>
        <v>IC.TU.010503</v>
      </c>
      <c r="K27" s="2" t="s">
        <v>1192</v>
      </c>
      <c r="L27" t="str">
        <f t="shared" si="0"/>
        <v xml:space="preserve">      Drsg Small amount drainage</v>
      </c>
      <c r="M27" s="12" t="str">
        <f t="shared" si="2"/>
        <v>PI.IC.TU.010503.01</v>
      </c>
      <c r="N27" s="12"/>
      <c r="O27" s="12" t="str">
        <f t="shared" si="3"/>
        <v>PH.IC.TU.010503.01</v>
      </c>
      <c r="Q27" s="12" t="str">
        <f t="shared" si="4"/>
        <v>CL.IC.TU.010503.01</v>
      </c>
    </row>
    <row r="28" spans="1:17" ht="15">
      <c r="A28" t="s">
        <v>9776</v>
      </c>
      <c r="C28" s="2" t="s">
        <v>1192</v>
      </c>
      <c r="E28" s="2" t="s">
        <v>7071</v>
      </c>
      <c r="F28" t="s">
        <v>9637</v>
      </c>
      <c r="G28" t="s">
        <v>9483</v>
      </c>
      <c r="H28" s="22" t="s">
        <v>1402</v>
      </c>
      <c r="I28" t="s">
        <v>1653</v>
      </c>
      <c r="J28" s="11" t="str">
        <f t="shared" si="1"/>
        <v>IC.TU.010504</v>
      </c>
      <c r="K28" s="2" t="s">
        <v>1192</v>
      </c>
      <c r="L28" t="str">
        <f t="shared" si="0"/>
        <v xml:space="preserve">      Drsg Moderate amount drainage</v>
      </c>
      <c r="M28" s="12" t="str">
        <f t="shared" si="2"/>
        <v>PI.IC.TU.010504.01</v>
      </c>
      <c r="N28" s="12"/>
      <c r="O28" s="12" t="str">
        <f t="shared" si="3"/>
        <v>PH.IC.TU.010504.01</v>
      </c>
      <c r="Q28" s="12" t="str">
        <f t="shared" si="4"/>
        <v>CL.IC.TU.010504.01</v>
      </c>
    </row>
    <row r="29" spans="1:17" ht="15">
      <c r="A29" t="s">
        <v>9776</v>
      </c>
      <c r="C29" s="2" t="s">
        <v>11324</v>
      </c>
      <c r="E29" s="2" t="s">
        <v>7071</v>
      </c>
      <c r="F29" t="s">
        <v>9637</v>
      </c>
      <c r="G29" t="s">
        <v>9484</v>
      </c>
      <c r="H29" s="22" t="s">
        <v>1404</v>
      </c>
      <c r="I29" t="s">
        <v>1743</v>
      </c>
      <c r="J29" s="11" t="str">
        <f t="shared" si="1"/>
        <v>IC.TU.010505</v>
      </c>
      <c r="K29" s="2" t="s">
        <v>1192</v>
      </c>
      <c r="L29" t="str">
        <f t="shared" si="0"/>
        <v xml:space="preserve">      Drsg Heavy amount drainage</v>
      </c>
      <c r="M29" s="12" t="str">
        <f t="shared" si="2"/>
        <v>PI.IC.TU.010505.01</v>
      </c>
      <c r="N29" s="12"/>
      <c r="O29" s="12" t="str">
        <f t="shared" si="3"/>
        <v>PH.IC.TU.010505.01</v>
      </c>
      <c r="Q29" s="12" t="str">
        <f t="shared" si="4"/>
        <v>CL.IC.TU.010505.01</v>
      </c>
    </row>
    <row r="30" spans="1:17" ht="15">
      <c r="A30" t="s">
        <v>9776</v>
      </c>
      <c r="C30" s="2" t="s">
        <v>1192</v>
      </c>
      <c r="E30" s="2" t="s">
        <v>7071</v>
      </c>
      <c r="F30" t="s">
        <v>9637</v>
      </c>
      <c r="G30" t="s">
        <v>9485</v>
      </c>
      <c r="H30" s="22" t="s">
        <v>1406</v>
      </c>
      <c r="I30" t="s">
        <v>1655</v>
      </c>
      <c r="J30" s="11" t="str">
        <f t="shared" si="1"/>
        <v>IC.TU.010506</v>
      </c>
      <c r="K30" s="2" t="s">
        <v>1192</v>
      </c>
      <c r="L30" t="str">
        <f t="shared" si="0"/>
        <v xml:space="preserve">      Drsg Large amount drainage</v>
      </c>
      <c r="M30" s="12" t="str">
        <f t="shared" si="2"/>
        <v>PI.IC.TU.010506.01</v>
      </c>
      <c r="N30" s="12"/>
      <c r="O30" s="12" t="str">
        <f t="shared" si="3"/>
        <v>PH.IC.TU.010506.01</v>
      </c>
      <c r="Q30" s="12" t="str">
        <f t="shared" si="4"/>
        <v>CL.IC.TU.010506.01</v>
      </c>
    </row>
    <row r="31" spans="1:17" ht="15">
      <c r="A31" t="s">
        <v>9776</v>
      </c>
      <c r="C31" s="2" t="s">
        <v>1192</v>
      </c>
      <c r="E31" s="2" t="s">
        <v>7071</v>
      </c>
      <c r="F31" t="s">
        <v>9637</v>
      </c>
      <c r="G31" t="s">
        <v>9486</v>
      </c>
      <c r="H31" s="22" t="s">
        <v>1419</v>
      </c>
      <c r="I31" t="s">
        <v>1488</v>
      </c>
      <c r="J31" s="11" t="str">
        <f t="shared" si="1"/>
        <v>IC.TU.010507</v>
      </c>
      <c r="K31" s="2" t="s">
        <v>11324</v>
      </c>
      <c r="L31" t="str">
        <f t="shared" si="0"/>
        <v xml:space="preserve">      Drsg copious amount discharge</v>
      </c>
      <c r="M31" s="12" t="str">
        <f t="shared" si="2"/>
        <v>PI.IC.TU.010507.01</v>
      </c>
      <c r="N31" s="12"/>
      <c r="O31" s="12" t="str">
        <f t="shared" si="3"/>
        <v>PH.IC.TU.010507.01</v>
      </c>
      <c r="Q31" s="12" t="str">
        <f t="shared" si="4"/>
        <v>CL.IC.TU.010507.01</v>
      </c>
    </row>
    <row r="32" spans="1:17" ht="15">
      <c r="A32" t="s">
        <v>9776</v>
      </c>
      <c r="C32" s="2" t="s">
        <v>1192</v>
      </c>
      <c r="E32" s="2" t="s">
        <v>7071</v>
      </c>
      <c r="F32" t="s">
        <v>9637</v>
      </c>
      <c r="G32" t="s">
        <v>9646</v>
      </c>
      <c r="H32" s="22" t="s">
        <v>1550</v>
      </c>
      <c r="I32" t="s">
        <v>1674</v>
      </c>
      <c r="J32" s="11" t="str">
        <f t="shared" si="1"/>
        <v>IC.TU.010508</v>
      </c>
      <c r="K32" s="2" t="s">
        <v>1192</v>
      </c>
      <c r="L32" t="str">
        <f t="shared" si="0"/>
        <v xml:space="preserve">      Drsg Drainage Unchanged</v>
      </c>
      <c r="M32" s="12" t="str">
        <f t="shared" si="2"/>
        <v>PI.IC.TU.010508.01</v>
      </c>
      <c r="N32" s="12"/>
      <c r="O32" s="12" t="str">
        <f t="shared" si="3"/>
        <v>PH.IC.TU.010508.01</v>
      </c>
      <c r="Q32" s="12" t="str">
        <f t="shared" si="4"/>
        <v>CL.IC.TU.010508.01</v>
      </c>
    </row>
    <row r="33" spans="1:19" ht="15">
      <c r="A33" t="s">
        <v>9776</v>
      </c>
      <c r="C33" s="2" t="s">
        <v>1192</v>
      </c>
      <c r="E33" s="2" t="s">
        <v>7071</v>
      </c>
      <c r="F33" t="s">
        <v>9637</v>
      </c>
      <c r="G33" t="s">
        <v>4138</v>
      </c>
      <c r="H33" s="22" t="s">
        <v>1551</v>
      </c>
      <c r="I33" t="s">
        <v>1673</v>
      </c>
      <c r="J33" s="11" t="str">
        <f t="shared" si="1"/>
        <v>IC.TU.010509</v>
      </c>
      <c r="K33" s="2" t="s">
        <v>1192</v>
      </c>
      <c r="L33" t="str">
        <f t="shared" si="0"/>
        <v xml:space="preserve">      Drsg discharge decreasing</v>
      </c>
      <c r="M33" s="12" t="str">
        <f t="shared" si="2"/>
        <v>PI.IC.TU.010509.01</v>
      </c>
      <c r="N33" s="12"/>
      <c r="O33" s="12" t="str">
        <f t="shared" si="3"/>
        <v>PH.IC.TU.010509.01</v>
      </c>
      <c r="Q33" s="12" t="str">
        <f t="shared" si="4"/>
        <v>CL.IC.TU.010509.01</v>
      </c>
    </row>
    <row r="34" spans="1:19" ht="15">
      <c r="A34" t="s">
        <v>9776</v>
      </c>
      <c r="C34" s="2" t="s">
        <v>1192</v>
      </c>
      <c r="E34" s="2" t="s">
        <v>7071</v>
      </c>
      <c r="F34" t="s">
        <v>9637</v>
      </c>
      <c r="G34" t="s">
        <v>9647</v>
      </c>
      <c r="H34" s="22" t="s">
        <v>1571</v>
      </c>
      <c r="I34" t="s">
        <v>1841</v>
      </c>
      <c r="J34" s="11" t="str">
        <f t="shared" si="1"/>
        <v>IC.TU.010510</v>
      </c>
      <c r="K34" s="2" t="s">
        <v>11324</v>
      </c>
      <c r="L34" t="str">
        <f t="shared" si="0"/>
        <v xml:space="preserve">      Drsg Drainage Increasing</v>
      </c>
      <c r="M34" s="12" t="str">
        <f t="shared" si="2"/>
        <v>PI.IC.TU.010510.01</v>
      </c>
      <c r="N34" s="12"/>
      <c r="O34" s="12" t="str">
        <f t="shared" si="3"/>
        <v>PH.IC.TU.010510.01</v>
      </c>
      <c r="Q34" s="12" t="str">
        <f t="shared" si="4"/>
        <v>CL.IC.TU.010510.01</v>
      </c>
    </row>
    <row r="35" spans="1:19" ht="15">
      <c r="A35" t="s">
        <v>9776</v>
      </c>
      <c r="C35" s="2" t="s">
        <v>1192</v>
      </c>
      <c r="D35" t="s">
        <v>4864</v>
      </c>
      <c r="E35" s="2" t="s">
        <v>6888</v>
      </c>
      <c r="F35" t="s">
        <v>9648</v>
      </c>
      <c r="G35" t="s">
        <v>9649</v>
      </c>
      <c r="H35" s="22" t="s">
        <v>1396</v>
      </c>
      <c r="I35" t="s">
        <v>1820</v>
      </c>
      <c r="J35" s="11" t="str">
        <f t="shared" si="1"/>
        <v>IC.TU.010601</v>
      </c>
      <c r="K35" s="2" t="s">
        <v>1192</v>
      </c>
      <c r="L35" t="str">
        <f t="shared" si="0"/>
        <v xml:space="preserve">      Right</v>
      </c>
      <c r="M35" s="12" t="str">
        <f t="shared" si="2"/>
        <v>PI.IC.TU.010601.01</v>
      </c>
      <c r="N35" s="12"/>
      <c r="O35" s="12" t="str">
        <f t="shared" si="3"/>
        <v>PH.IC.TU.010601.01</v>
      </c>
      <c r="Q35" s="12" t="str">
        <f t="shared" si="4"/>
        <v>CL.IC.TU.010601.01</v>
      </c>
    </row>
    <row r="36" spans="1:19" ht="15">
      <c r="A36" t="s">
        <v>9776</v>
      </c>
      <c r="C36" s="2" t="s">
        <v>1192</v>
      </c>
      <c r="E36" s="2" t="s">
        <v>6888</v>
      </c>
      <c r="F36" t="s">
        <v>9648</v>
      </c>
      <c r="G36" t="s">
        <v>9650</v>
      </c>
      <c r="H36" s="22" t="s">
        <v>1398</v>
      </c>
      <c r="I36" t="s">
        <v>1821</v>
      </c>
      <c r="J36" s="11" t="str">
        <f t="shared" si="1"/>
        <v>IC.TU.010602</v>
      </c>
      <c r="K36" s="2" t="s">
        <v>1192</v>
      </c>
      <c r="L36" t="str">
        <f t="shared" si="0"/>
        <v xml:space="preserve">      Left</v>
      </c>
      <c r="M36" s="12" t="str">
        <f t="shared" si="2"/>
        <v>PI.IC.TU.010602.01</v>
      </c>
      <c r="N36" s="12"/>
      <c r="O36" s="12" t="str">
        <f t="shared" si="3"/>
        <v>PH.IC.TU.010602.01</v>
      </c>
      <c r="Q36" s="12" t="str">
        <f t="shared" si="4"/>
        <v>CL.IC.TU.010602.01</v>
      </c>
    </row>
    <row r="37" spans="1:19" ht="15">
      <c r="A37" t="s">
        <v>9776</v>
      </c>
      <c r="C37" s="2" t="s">
        <v>1192</v>
      </c>
      <c r="E37" s="2" t="s">
        <v>6888</v>
      </c>
      <c r="F37" t="s">
        <v>9648</v>
      </c>
      <c r="G37" t="s">
        <v>4430</v>
      </c>
      <c r="H37" s="22" t="s">
        <v>1202</v>
      </c>
      <c r="I37" t="s">
        <v>4430</v>
      </c>
      <c r="J37" s="11" t="str">
        <f t="shared" si="1"/>
        <v>IC.TU.010603</v>
      </c>
      <c r="K37" s="2" t="s">
        <v>1192</v>
      </c>
      <c r="L37" t="str">
        <f t="shared" si="0"/>
        <v>Midline</v>
      </c>
      <c r="M37" s="12" t="str">
        <f t="shared" si="2"/>
        <v>PI.IC.TU.010603.01</v>
      </c>
      <c r="N37" s="12"/>
      <c r="O37" s="12" t="str">
        <f t="shared" si="3"/>
        <v>PH.IC.TU.010603.01</v>
      </c>
      <c r="Q37" s="12" t="str">
        <f t="shared" si="4"/>
        <v>CL.IC.TU.010603.01</v>
      </c>
      <c r="R37" t="s">
        <v>1141</v>
      </c>
      <c r="S37">
        <v>330</v>
      </c>
    </row>
    <row r="38" spans="1:19" ht="15">
      <c r="A38" t="s">
        <v>9776</v>
      </c>
      <c r="C38" s="2" t="s">
        <v>1192</v>
      </c>
      <c r="D38" t="s">
        <v>9808</v>
      </c>
      <c r="E38" s="2" t="s">
        <v>7284</v>
      </c>
      <c r="F38" t="s">
        <v>9648</v>
      </c>
      <c r="G38" t="s">
        <v>9809</v>
      </c>
      <c r="H38" s="22" t="s">
        <v>1396</v>
      </c>
      <c r="I38" t="s">
        <v>4141</v>
      </c>
      <c r="J38" s="11" t="str">
        <f t="shared" si="1"/>
        <v>IC.TU.010701</v>
      </c>
      <c r="K38" s="2" t="s">
        <v>1192</v>
      </c>
      <c r="L38" t="str">
        <f t="shared" si="0"/>
        <v xml:space="preserve">      Lateral</v>
      </c>
      <c r="M38" s="12" t="str">
        <f t="shared" si="2"/>
        <v>PI.IC.TU.010701.01</v>
      </c>
      <c r="N38" s="12"/>
      <c r="O38" s="12" t="str">
        <f t="shared" si="3"/>
        <v>PH.IC.TU.010701.01</v>
      </c>
      <c r="Q38" s="12" t="str">
        <f t="shared" si="4"/>
        <v>CL.IC.TU.010701.01</v>
      </c>
    </row>
    <row r="39" spans="1:19" ht="15">
      <c r="A39" t="s">
        <v>9776</v>
      </c>
      <c r="C39" s="2" t="s">
        <v>1192</v>
      </c>
      <c r="E39" s="2" t="s">
        <v>7284</v>
      </c>
      <c r="F39" t="s">
        <v>9648</v>
      </c>
      <c r="G39" t="s">
        <v>10112</v>
      </c>
      <c r="H39" s="22" t="s">
        <v>1398</v>
      </c>
      <c r="I39" t="s">
        <v>4142</v>
      </c>
      <c r="J39" s="11" t="str">
        <f t="shared" si="1"/>
        <v>IC.TU.010702</v>
      </c>
      <c r="K39" s="2" t="s">
        <v>1192</v>
      </c>
      <c r="L39" t="str">
        <f t="shared" si="0"/>
        <v xml:space="preserve">      Medial</v>
      </c>
      <c r="M39" s="12" t="str">
        <f t="shared" si="2"/>
        <v>PI.IC.TU.010702.01</v>
      </c>
      <c r="N39" s="12"/>
      <c r="O39" s="12" t="str">
        <f t="shared" si="3"/>
        <v>PH.IC.TU.010702.01</v>
      </c>
      <c r="Q39" s="12" t="str">
        <f t="shared" si="4"/>
        <v>CL.IC.TU.010702.01</v>
      </c>
    </row>
    <row r="40" spans="1:19" ht="15">
      <c r="A40" t="s">
        <v>9776</v>
      </c>
      <c r="C40" s="2" t="s">
        <v>1192</v>
      </c>
      <c r="E40" s="2" t="s">
        <v>7284</v>
      </c>
      <c r="F40" t="s">
        <v>9648</v>
      </c>
      <c r="G40" t="s">
        <v>10113</v>
      </c>
      <c r="H40" s="22" t="s">
        <v>1400</v>
      </c>
      <c r="I40" t="s">
        <v>4143</v>
      </c>
      <c r="J40" s="11" t="str">
        <f t="shared" si="1"/>
        <v>IC.TU.010703</v>
      </c>
      <c r="K40" s="2" t="s">
        <v>1192</v>
      </c>
      <c r="L40" t="str">
        <f t="shared" si="0"/>
        <v xml:space="preserve">      Anterior</v>
      </c>
      <c r="M40" s="12" t="str">
        <f t="shared" si="2"/>
        <v>PI.IC.TU.010703.01</v>
      </c>
      <c r="N40" s="12"/>
      <c r="O40" s="12" t="str">
        <f t="shared" si="3"/>
        <v>PH.IC.TU.010703.01</v>
      </c>
      <c r="Q40" s="12" t="str">
        <f t="shared" si="4"/>
        <v>CL.IC.TU.010703.01</v>
      </c>
    </row>
    <row r="41" spans="1:19" ht="15">
      <c r="A41" t="s">
        <v>9776</v>
      </c>
      <c r="C41" s="2" t="s">
        <v>1192</v>
      </c>
      <c r="E41" s="2" t="s">
        <v>7284</v>
      </c>
      <c r="F41" t="s">
        <v>9648</v>
      </c>
      <c r="G41" t="s">
        <v>10114</v>
      </c>
      <c r="H41" s="22" t="s">
        <v>1402</v>
      </c>
      <c r="I41" t="s">
        <v>4144</v>
      </c>
      <c r="J41" s="11" t="str">
        <f t="shared" si="1"/>
        <v>IC.TU.010704</v>
      </c>
      <c r="K41" s="2" t="s">
        <v>1192</v>
      </c>
      <c r="L41" t="str">
        <f t="shared" si="0"/>
        <v xml:space="preserve">      Posterior</v>
      </c>
      <c r="M41" s="12" t="str">
        <f t="shared" si="2"/>
        <v>PI.IC.TU.010704.01</v>
      </c>
      <c r="N41" s="12"/>
      <c r="O41" s="12" t="str">
        <f t="shared" si="3"/>
        <v>PH.IC.TU.010704.01</v>
      </c>
      <c r="Q41" s="12" t="str">
        <f t="shared" si="4"/>
        <v>CL.IC.TU.010704.01</v>
      </c>
    </row>
    <row r="42" spans="1:19" ht="15">
      <c r="A42" t="s">
        <v>9776</v>
      </c>
      <c r="C42" s="2" t="s">
        <v>11324</v>
      </c>
      <c r="E42" s="2" t="s">
        <v>10115</v>
      </c>
      <c r="F42" t="s">
        <v>9648</v>
      </c>
      <c r="G42" t="s">
        <v>10116</v>
      </c>
      <c r="H42" s="22" t="s">
        <v>1404</v>
      </c>
      <c r="I42" t="s">
        <v>4286</v>
      </c>
      <c r="J42" s="11" t="str">
        <f t="shared" si="1"/>
        <v>IC.TU.010705</v>
      </c>
      <c r="K42" s="2" t="s">
        <v>1192</v>
      </c>
      <c r="L42" t="str">
        <f t="shared" si="0"/>
        <v xml:space="preserve">      Proximal</v>
      </c>
      <c r="M42" s="12" t="str">
        <f t="shared" si="2"/>
        <v>PI.IC.TU.010705.01</v>
      </c>
      <c r="N42" s="12"/>
      <c r="O42" s="12" t="str">
        <f t="shared" si="3"/>
        <v>PH.IC.TU.010705.01</v>
      </c>
      <c r="Q42" s="12" t="str">
        <f t="shared" si="4"/>
        <v>CL.IC.TU.010705.01</v>
      </c>
    </row>
    <row r="43" spans="1:19" ht="15">
      <c r="A43" t="s">
        <v>9776</v>
      </c>
      <c r="C43" s="2" t="s">
        <v>1192</v>
      </c>
      <c r="E43" s="2" t="s">
        <v>7284</v>
      </c>
      <c r="F43" t="s">
        <v>9648</v>
      </c>
      <c r="G43" t="s">
        <v>9980</v>
      </c>
      <c r="H43" s="22" t="s">
        <v>1406</v>
      </c>
      <c r="I43" t="s">
        <v>4287</v>
      </c>
      <c r="J43" s="11" t="str">
        <f t="shared" si="1"/>
        <v>IC.TU.010706</v>
      </c>
      <c r="K43" s="2" t="s">
        <v>1192</v>
      </c>
      <c r="L43" t="str">
        <f t="shared" si="0"/>
        <v xml:space="preserve">      Distal</v>
      </c>
      <c r="M43" s="12" t="str">
        <f t="shared" si="2"/>
        <v>PI.IC.TU.010706.01</v>
      </c>
      <c r="N43" s="12"/>
      <c r="O43" s="12" t="str">
        <f t="shared" si="3"/>
        <v>PH.IC.TU.010706.01</v>
      </c>
      <c r="Q43" s="12" t="str">
        <f t="shared" si="4"/>
        <v>CL.IC.TU.010706.01</v>
      </c>
    </row>
    <row r="44" spans="1:19" ht="15">
      <c r="A44" t="s">
        <v>9776</v>
      </c>
      <c r="C44" s="2" t="s">
        <v>1192</v>
      </c>
      <c r="D44" t="s">
        <v>5981</v>
      </c>
      <c r="E44" s="2" t="s">
        <v>10093</v>
      </c>
      <c r="F44" t="s">
        <v>9981</v>
      </c>
      <c r="G44" t="s">
        <v>9982</v>
      </c>
      <c r="H44" s="22" t="s">
        <v>1396</v>
      </c>
      <c r="I44" t="s">
        <v>4364</v>
      </c>
      <c r="J44" s="11" t="str">
        <f t="shared" si="1"/>
        <v>IC.TU.010801</v>
      </c>
      <c r="K44" s="2" t="s">
        <v>1192</v>
      </c>
      <c r="L44" t="str">
        <f t="shared" si="0"/>
        <v>Head/Neck area:  add protocol</v>
      </c>
      <c r="M44" s="12" t="str">
        <f t="shared" si="2"/>
        <v>PI.IC.TU.010801.01</v>
      </c>
      <c r="N44" s="12"/>
      <c r="O44" s="12" t="str">
        <f t="shared" si="3"/>
        <v>PH.IC.TU.010801.01</v>
      </c>
      <c r="Q44" s="12" t="str">
        <f t="shared" si="4"/>
        <v>CL.IC.TU.010801.01</v>
      </c>
    </row>
    <row r="45" spans="1:19" ht="15">
      <c r="A45" t="s">
        <v>9776</v>
      </c>
      <c r="C45" s="2" t="s">
        <v>11324</v>
      </c>
      <c r="E45" s="2" t="s">
        <v>10093</v>
      </c>
      <c r="F45" t="s">
        <v>9981</v>
      </c>
      <c r="G45" t="s">
        <v>9836</v>
      </c>
      <c r="H45" s="22" t="s">
        <v>1398</v>
      </c>
      <c r="I45" t="s">
        <v>9837</v>
      </c>
      <c r="J45" s="11" t="str">
        <f t="shared" si="1"/>
        <v>IC.TU.010802</v>
      </c>
      <c r="K45" s="2" t="s">
        <v>11324</v>
      </c>
      <c r="L45" t="str">
        <f t="shared" si="0"/>
        <v>Thoracic area:  add protocol</v>
      </c>
      <c r="M45" s="12" t="str">
        <f t="shared" si="2"/>
        <v>PI.IC.TU.010802.01</v>
      </c>
      <c r="N45" s="12"/>
      <c r="O45" s="12" t="str">
        <f t="shared" si="3"/>
        <v>PH.IC.TU.010802.01</v>
      </c>
      <c r="Q45" s="12" t="str">
        <f t="shared" si="4"/>
        <v>CL.IC.TU.010802.01</v>
      </c>
    </row>
    <row r="46" spans="1:19" ht="15">
      <c r="A46" t="s">
        <v>9776</v>
      </c>
      <c r="C46" s="2" t="s">
        <v>1192</v>
      </c>
      <c r="E46" s="2" t="s">
        <v>10093</v>
      </c>
      <c r="F46" t="s">
        <v>9981</v>
      </c>
      <c r="G46" t="s">
        <v>9838</v>
      </c>
      <c r="H46" s="22" t="s">
        <v>1400</v>
      </c>
      <c r="I46" t="s">
        <v>5197</v>
      </c>
      <c r="J46" s="11" t="str">
        <f t="shared" si="1"/>
        <v>IC.TU.010803</v>
      </c>
      <c r="K46" s="2" t="s">
        <v>1192</v>
      </c>
      <c r="L46" t="str">
        <f t="shared" si="0"/>
        <v>Abdominal area:  add protocol</v>
      </c>
      <c r="M46" s="12" t="str">
        <f t="shared" si="2"/>
        <v>PI.IC.TU.010803.01</v>
      </c>
      <c r="N46" s="12"/>
      <c r="O46" s="12" t="str">
        <f t="shared" si="3"/>
        <v>PH.IC.TU.010803.01</v>
      </c>
      <c r="Q46" s="12" t="str">
        <f t="shared" si="4"/>
        <v>CL.IC.TU.010803.01</v>
      </c>
    </row>
    <row r="47" spans="1:19" ht="15">
      <c r="A47" t="s">
        <v>9776</v>
      </c>
      <c r="C47" s="2" t="s">
        <v>9596</v>
      </c>
      <c r="E47" s="2" t="s">
        <v>9839</v>
      </c>
      <c r="F47" t="s">
        <v>9981</v>
      </c>
      <c r="G47" t="s">
        <v>9985</v>
      </c>
      <c r="H47" s="22" t="s">
        <v>1402</v>
      </c>
      <c r="I47" t="s">
        <v>5692</v>
      </c>
      <c r="J47" s="11" t="str">
        <f t="shared" si="1"/>
        <v>IC.TU.010804</v>
      </c>
      <c r="K47" s="2" t="s">
        <v>9596</v>
      </c>
      <c r="L47" t="str">
        <f t="shared" si="0"/>
        <v>Pelvic area:  add protocol</v>
      </c>
      <c r="M47" s="12" t="str">
        <f t="shared" si="2"/>
        <v>PI.IC.TU.010804.01</v>
      </c>
      <c r="N47" s="12"/>
      <c r="O47" s="12" t="str">
        <f t="shared" si="3"/>
        <v>PH.IC.TU.010804.01</v>
      </c>
      <c r="Q47" s="12" t="str">
        <f t="shared" si="4"/>
        <v>CL.IC.TU.010804.01</v>
      </c>
    </row>
    <row r="48" spans="1:19" ht="15">
      <c r="A48" t="s">
        <v>9776</v>
      </c>
      <c r="C48" s="68" t="s">
        <v>295</v>
      </c>
      <c r="E48" s="68" t="s">
        <v>353</v>
      </c>
      <c r="F48" t="s">
        <v>9981</v>
      </c>
      <c r="G48" t="s">
        <v>9841</v>
      </c>
      <c r="H48" s="61" t="s">
        <v>1404</v>
      </c>
      <c r="I48" t="s">
        <v>9842</v>
      </c>
      <c r="J48" s="11" t="str">
        <f t="shared" ref="J48" si="5">CONCATENATE("IC.TU.",C48,E48,H48)</f>
        <v>IC.TU.010805</v>
      </c>
      <c r="K48" s="68" t="s">
        <v>295</v>
      </c>
      <c r="L48" t="str">
        <f t="shared" ref="L48" si="6">G48</f>
        <v>Extremity area:  add protocol</v>
      </c>
      <c r="M48" s="12" t="str">
        <f t="shared" ref="M48" si="7">CONCATENATE("PI.",J48,".",K48)</f>
        <v>PI.IC.TU.010805.01</v>
      </c>
      <c r="N48" s="12"/>
      <c r="O48" s="12" t="str">
        <f t="shared" ref="O48" si="8">CONCATENATE("PH.",J48,".",K48)</f>
        <v>PH.IC.TU.010805.01</v>
      </c>
      <c r="Q48" s="12" t="str">
        <f t="shared" ref="Q48" si="9">CONCATENATE("CL.",J48,".",K48)</f>
        <v>CL.IC.TU.010805.01</v>
      </c>
    </row>
    <row r="49" spans="1:27" ht="15">
      <c r="A49" t="s">
        <v>9776</v>
      </c>
      <c r="C49" s="2" t="s">
        <v>1192</v>
      </c>
      <c r="E49" s="2" t="s">
        <v>10093</v>
      </c>
      <c r="F49" t="s">
        <v>9981</v>
      </c>
      <c r="G49" t="s">
        <v>12174</v>
      </c>
      <c r="H49" s="61" t="s">
        <v>12175</v>
      </c>
      <c r="I49" t="s">
        <v>12176</v>
      </c>
      <c r="J49" s="11" t="str">
        <f t="shared" si="1"/>
        <v>IC.TU.010806</v>
      </c>
      <c r="K49" s="2" t="s">
        <v>1192</v>
      </c>
      <c r="L49" t="str">
        <f t="shared" si="0"/>
        <v>Shoulder</v>
      </c>
      <c r="M49" s="12" t="str">
        <f t="shared" si="2"/>
        <v>PI.IC.TU.010806.01</v>
      </c>
      <c r="N49" s="12"/>
      <c r="O49" s="12" t="str">
        <f t="shared" si="3"/>
        <v>PH.IC.TU.010806.01</v>
      </c>
      <c r="Q49" s="12" t="str">
        <f t="shared" si="4"/>
        <v>CL.IC.TU.010806.01</v>
      </c>
      <c r="Z49" t="s">
        <v>12177</v>
      </c>
      <c r="AA49">
        <v>1143</v>
      </c>
    </row>
    <row r="50" spans="1:27" ht="15">
      <c r="A50" t="s">
        <v>9776</v>
      </c>
      <c r="C50" s="2" t="s">
        <v>1192</v>
      </c>
      <c r="D50" t="s">
        <v>4867</v>
      </c>
      <c r="E50" s="2" t="s">
        <v>10095</v>
      </c>
      <c r="F50" t="s">
        <v>9843</v>
      </c>
      <c r="G50" t="s">
        <v>5197</v>
      </c>
      <c r="H50" s="22" t="s">
        <v>1396</v>
      </c>
      <c r="I50" t="s">
        <v>5197</v>
      </c>
      <c r="J50" s="11" t="str">
        <f t="shared" si="1"/>
        <v>IC.TU.010901</v>
      </c>
      <c r="K50" s="2" t="s">
        <v>1192</v>
      </c>
      <c r="L50" t="str">
        <f t="shared" si="0"/>
        <v>Abdomen</v>
      </c>
      <c r="M50" s="12" t="str">
        <f t="shared" si="2"/>
        <v>PI.IC.TU.010901.01</v>
      </c>
      <c r="N50" s="12"/>
      <c r="O50" s="12" t="str">
        <f t="shared" si="3"/>
        <v>PH.IC.TU.010901.01</v>
      </c>
      <c r="Q50" s="12" t="str">
        <f t="shared" si="4"/>
        <v>CL.IC.TU.010901.01</v>
      </c>
    </row>
    <row r="51" spans="1:27" ht="15">
      <c r="A51" t="s">
        <v>9776</v>
      </c>
      <c r="C51" s="2" t="s">
        <v>1192</v>
      </c>
      <c r="E51" s="2" t="s">
        <v>10095</v>
      </c>
      <c r="F51" t="s">
        <v>9843</v>
      </c>
      <c r="G51" t="s">
        <v>5198</v>
      </c>
      <c r="H51" s="22" t="s">
        <v>1398</v>
      </c>
      <c r="I51" t="s">
        <v>5198</v>
      </c>
      <c r="J51" s="11" t="str">
        <f t="shared" si="1"/>
        <v>IC.TU.010902</v>
      </c>
      <c r="K51" s="2" t="s">
        <v>1192</v>
      </c>
      <c r="L51" t="str">
        <f t="shared" si="0"/>
        <v>Flank</v>
      </c>
      <c r="M51" s="12" t="str">
        <f t="shared" si="2"/>
        <v>PI.IC.TU.010902.01</v>
      </c>
      <c r="N51" s="12"/>
      <c r="O51" s="12" t="str">
        <f t="shared" si="3"/>
        <v>PH.IC.TU.010902.01</v>
      </c>
      <c r="Q51" s="12" t="str">
        <f t="shared" si="4"/>
        <v>CL.IC.TU.010902.01</v>
      </c>
    </row>
    <row r="52" spans="1:27" ht="15">
      <c r="A52" t="s">
        <v>9776</v>
      </c>
      <c r="C52" s="2" t="s">
        <v>1192</v>
      </c>
      <c r="D52" t="s">
        <v>5195</v>
      </c>
      <c r="E52" s="2" t="s">
        <v>10905</v>
      </c>
      <c r="F52" t="s">
        <v>9843</v>
      </c>
      <c r="G52" t="s">
        <v>9844</v>
      </c>
      <c r="H52" s="22" t="s">
        <v>1396</v>
      </c>
      <c r="I52" t="s">
        <v>3009</v>
      </c>
      <c r="J52" s="11" t="str">
        <f t="shared" si="1"/>
        <v>IC.TU.011001</v>
      </c>
      <c r="K52" s="2" t="s">
        <v>1192</v>
      </c>
      <c r="L52" t="str">
        <f t="shared" si="0"/>
        <v xml:space="preserve">      RUQ</v>
      </c>
      <c r="M52" s="12" t="str">
        <f t="shared" si="2"/>
        <v>PI.IC.TU.011001.01</v>
      </c>
      <c r="N52" s="12"/>
      <c r="O52" s="12" t="str">
        <f t="shared" si="3"/>
        <v>PH.IC.TU.011001.01</v>
      </c>
      <c r="Q52" s="12" t="str">
        <f t="shared" si="4"/>
        <v>CL.IC.TU.011001.01</v>
      </c>
    </row>
    <row r="53" spans="1:27" ht="15">
      <c r="A53" t="s">
        <v>9776</v>
      </c>
      <c r="C53" s="2" t="s">
        <v>1192</v>
      </c>
      <c r="E53" s="2" t="s">
        <v>10905</v>
      </c>
      <c r="F53" t="s">
        <v>9843</v>
      </c>
      <c r="G53" t="s">
        <v>9845</v>
      </c>
      <c r="H53" s="22" t="s">
        <v>1398</v>
      </c>
      <c r="I53" t="s">
        <v>3011</v>
      </c>
      <c r="J53" s="11" t="str">
        <f t="shared" si="1"/>
        <v>IC.TU.011002</v>
      </c>
      <c r="K53" s="2" t="s">
        <v>1192</v>
      </c>
      <c r="L53" t="str">
        <f t="shared" si="0"/>
        <v xml:space="preserve">      RLQ</v>
      </c>
      <c r="M53" s="12" t="str">
        <f t="shared" si="2"/>
        <v>PI.IC.TU.011002.01</v>
      </c>
      <c r="N53" s="12"/>
      <c r="O53" s="12" t="str">
        <f t="shared" si="3"/>
        <v>PH.IC.TU.011002.01</v>
      </c>
      <c r="Q53" s="12" t="str">
        <f t="shared" si="4"/>
        <v>CL.IC.TU.011002.01</v>
      </c>
    </row>
    <row r="54" spans="1:27" ht="15">
      <c r="A54" t="s">
        <v>9776</v>
      </c>
      <c r="C54" s="2" t="s">
        <v>1192</v>
      </c>
      <c r="E54" s="2" t="s">
        <v>10905</v>
      </c>
      <c r="F54" t="s">
        <v>9843</v>
      </c>
      <c r="G54" t="s">
        <v>9846</v>
      </c>
      <c r="H54" s="22" t="s">
        <v>1400</v>
      </c>
      <c r="I54" t="s">
        <v>3013</v>
      </c>
      <c r="J54" s="11" t="str">
        <f t="shared" si="1"/>
        <v>IC.TU.011003</v>
      </c>
      <c r="K54" s="2" t="s">
        <v>1192</v>
      </c>
      <c r="L54" t="str">
        <f t="shared" si="0"/>
        <v xml:space="preserve">      LUQ</v>
      </c>
      <c r="M54" s="12" t="str">
        <f t="shared" si="2"/>
        <v>PI.IC.TU.011003.01</v>
      </c>
      <c r="N54" s="12"/>
      <c r="O54" s="12" t="str">
        <f t="shared" si="3"/>
        <v>PH.IC.TU.011003.01</v>
      </c>
      <c r="Q54" s="12" t="str">
        <f t="shared" si="4"/>
        <v>CL.IC.TU.011003.01</v>
      </c>
    </row>
    <row r="55" spans="1:27" ht="15">
      <c r="A55" t="s">
        <v>9776</v>
      </c>
      <c r="C55" s="2" t="s">
        <v>1192</v>
      </c>
      <c r="E55" s="2" t="s">
        <v>10905</v>
      </c>
      <c r="F55" t="s">
        <v>9843</v>
      </c>
      <c r="G55" t="s">
        <v>9847</v>
      </c>
      <c r="H55" s="22" t="s">
        <v>1402</v>
      </c>
      <c r="I55" t="s">
        <v>3015</v>
      </c>
      <c r="J55" s="11" t="str">
        <f t="shared" si="1"/>
        <v>IC.TU.011004</v>
      </c>
      <c r="K55" s="2" t="s">
        <v>1192</v>
      </c>
      <c r="L55" t="str">
        <f t="shared" si="0"/>
        <v xml:space="preserve">      LLQ</v>
      </c>
      <c r="M55" s="12" t="str">
        <f t="shared" si="2"/>
        <v>PI.IC.TU.011004.01</v>
      </c>
      <c r="N55" s="12"/>
      <c r="O55" s="12" t="str">
        <f t="shared" si="3"/>
        <v>PH.IC.TU.011004.01</v>
      </c>
      <c r="Q55" s="12" t="str">
        <f t="shared" si="4"/>
        <v>CL.IC.TU.011004.01</v>
      </c>
    </row>
    <row r="56" spans="1:27" ht="15">
      <c r="A56" t="s">
        <v>9776</v>
      </c>
      <c r="C56" s="2" t="s">
        <v>1192</v>
      </c>
      <c r="D56" t="s">
        <v>5196</v>
      </c>
      <c r="E56" s="2" t="s">
        <v>8048</v>
      </c>
      <c r="F56" t="s">
        <v>9710</v>
      </c>
      <c r="G56" t="s">
        <v>4546</v>
      </c>
      <c r="H56" s="22" t="s">
        <v>1396</v>
      </c>
      <c r="I56" t="s">
        <v>4546</v>
      </c>
      <c r="J56" s="11" t="str">
        <f t="shared" si="1"/>
        <v>IC.TU.011101</v>
      </c>
      <c r="K56" s="2" t="s">
        <v>1192</v>
      </c>
      <c r="L56" t="str">
        <f t="shared" si="0"/>
        <v>Arm</v>
      </c>
      <c r="M56" s="12" t="str">
        <f t="shared" si="2"/>
        <v>PI.IC.TU.011101.01</v>
      </c>
      <c r="N56" s="12"/>
      <c r="O56" s="12" t="str">
        <f t="shared" si="3"/>
        <v>PH.IC.TU.011101.01</v>
      </c>
      <c r="Q56" s="12" t="str">
        <f t="shared" si="4"/>
        <v>CL.IC.TU.011101.01</v>
      </c>
    </row>
    <row r="57" spans="1:27" ht="15">
      <c r="A57" t="s">
        <v>9776</v>
      </c>
      <c r="C57" s="2" t="s">
        <v>1192</v>
      </c>
      <c r="E57" s="2" t="s">
        <v>8048</v>
      </c>
      <c r="F57" t="s">
        <v>9710</v>
      </c>
      <c r="G57" t="s">
        <v>4675</v>
      </c>
      <c r="H57" s="22" t="s">
        <v>1398</v>
      </c>
      <c r="I57" t="s">
        <v>4675</v>
      </c>
      <c r="J57" s="11" t="str">
        <f t="shared" si="1"/>
        <v>IC.TU.011102</v>
      </c>
      <c r="K57" s="2" t="s">
        <v>1192</v>
      </c>
      <c r="L57" t="str">
        <f t="shared" si="0"/>
        <v>Wrist</v>
      </c>
      <c r="M57" s="12" t="str">
        <f t="shared" si="2"/>
        <v>PI.IC.TU.011102.01</v>
      </c>
      <c r="N57" s="12"/>
      <c r="O57" s="12" t="str">
        <f t="shared" si="3"/>
        <v>PH.IC.TU.011102.01</v>
      </c>
      <c r="Q57" s="12" t="str">
        <f t="shared" si="4"/>
        <v>CL.IC.TU.011102.01</v>
      </c>
    </row>
    <row r="58" spans="1:27" ht="15">
      <c r="A58" t="s">
        <v>9776</v>
      </c>
      <c r="C58" s="2" t="s">
        <v>1192</v>
      </c>
      <c r="E58" s="2" t="s">
        <v>8048</v>
      </c>
      <c r="F58" t="s">
        <v>9710</v>
      </c>
      <c r="G58" t="s">
        <v>1667</v>
      </c>
      <c r="H58" s="22" t="s">
        <v>1400</v>
      </c>
      <c r="I58" t="s">
        <v>1667</v>
      </c>
      <c r="J58" s="11" t="str">
        <f t="shared" si="1"/>
        <v>IC.TU.011103</v>
      </c>
      <c r="K58" s="2" t="s">
        <v>11324</v>
      </c>
      <c r="L58" t="str">
        <f t="shared" si="0"/>
        <v>Hand</v>
      </c>
      <c r="M58" s="12" t="str">
        <f t="shared" si="2"/>
        <v>PI.IC.TU.011103.01</v>
      </c>
      <c r="N58" s="12"/>
      <c r="O58" s="12" t="str">
        <f t="shared" si="3"/>
        <v>PH.IC.TU.011103.01</v>
      </c>
      <c r="Q58" s="12" t="str">
        <f t="shared" si="4"/>
        <v>CL.IC.TU.011103.01</v>
      </c>
    </row>
    <row r="59" spans="1:27" ht="15">
      <c r="A59" t="s">
        <v>9776</v>
      </c>
      <c r="C59" s="2" t="s">
        <v>1192</v>
      </c>
      <c r="E59" s="2" t="s">
        <v>8048</v>
      </c>
      <c r="F59" t="s">
        <v>9710</v>
      </c>
      <c r="G59" t="s">
        <v>4676</v>
      </c>
      <c r="H59" s="22" t="s">
        <v>1402</v>
      </c>
      <c r="I59" t="s">
        <v>4677</v>
      </c>
      <c r="J59" s="11" t="str">
        <f t="shared" si="1"/>
        <v>IC.TU.011104</v>
      </c>
      <c r="K59" s="2" t="s">
        <v>1192</v>
      </c>
      <c r="L59" t="str">
        <f t="shared" si="0"/>
        <v>Finger(s): specify</v>
      </c>
      <c r="M59" s="12" t="str">
        <f t="shared" si="2"/>
        <v>PI.IC.TU.011104.01</v>
      </c>
      <c r="N59" s="12"/>
      <c r="O59" s="12" t="str">
        <f t="shared" si="3"/>
        <v>PH.IC.TU.011104.01</v>
      </c>
      <c r="Q59" s="12" t="str">
        <f t="shared" si="4"/>
        <v>CL.IC.TU.011104.01</v>
      </c>
    </row>
    <row r="60" spans="1:27" ht="15">
      <c r="A60" t="s">
        <v>9776</v>
      </c>
      <c r="C60" s="2" t="s">
        <v>1192</v>
      </c>
      <c r="E60" s="2" t="s">
        <v>8048</v>
      </c>
      <c r="F60" t="s">
        <v>9710</v>
      </c>
      <c r="G60" t="s">
        <v>7223</v>
      </c>
      <c r="H60" s="22" t="s">
        <v>1404</v>
      </c>
      <c r="I60" t="s">
        <v>7223</v>
      </c>
      <c r="J60" s="11" t="str">
        <f t="shared" si="1"/>
        <v>IC.TU.011105</v>
      </c>
      <c r="K60" s="2" t="s">
        <v>11324</v>
      </c>
      <c r="L60" t="str">
        <f t="shared" si="0"/>
        <v>Leg</v>
      </c>
      <c r="M60" s="12" t="str">
        <f t="shared" si="2"/>
        <v>PI.IC.TU.011105.01</v>
      </c>
      <c r="N60" s="12"/>
      <c r="O60" s="12" t="str">
        <f t="shared" si="3"/>
        <v>PH.IC.TU.011105.01</v>
      </c>
      <c r="Q60" s="12" t="str">
        <f t="shared" si="4"/>
        <v>CL.IC.TU.011105.01</v>
      </c>
    </row>
    <row r="61" spans="1:27" ht="15">
      <c r="A61" t="s">
        <v>9776</v>
      </c>
      <c r="C61" s="2" t="s">
        <v>1192</v>
      </c>
      <c r="E61" s="2" t="s">
        <v>8048</v>
      </c>
      <c r="F61" t="s">
        <v>9710</v>
      </c>
      <c r="G61" t="s">
        <v>1661</v>
      </c>
      <c r="H61" s="22" t="s">
        <v>1406</v>
      </c>
      <c r="I61" t="s">
        <v>1661</v>
      </c>
      <c r="J61" s="11" t="str">
        <f t="shared" si="1"/>
        <v>IC.TU.011106</v>
      </c>
      <c r="K61" s="2" t="s">
        <v>1192</v>
      </c>
      <c r="L61" t="str">
        <f t="shared" si="0"/>
        <v>Knee</v>
      </c>
      <c r="M61" s="12" t="str">
        <f t="shared" si="2"/>
        <v>PI.IC.TU.011106.01</v>
      </c>
      <c r="N61" s="12"/>
      <c r="O61" s="12" t="str">
        <f t="shared" si="3"/>
        <v>PH.IC.TU.011106.01</v>
      </c>
      <c r="Q61" s="12" t="str">
        <f t="shared" si="4"/>
        <v>CL.IC.TU.011106.01</v>
      </c>
    </row>
    <row r="62" spans="1:27" ht="15">
      <c r="A62" t="s">
        <v>9776</v>
      </c>
      <c r="C62" s="2" t="s">
        <v>1192</v>
      </c>
      <c r="E62" s="2" t="s">
        <v>8048</v>
      </c>
      <c r="F62" t="s">
        <v>9710</v>
      </c>
      <c r="G62" t="s">
        <v>1659</v>
      </c>
      <c r="H62" s="22" t="s">
        <v>1419</v>
      </c>
      <c r="I62" t="s">
        <v>1659</v>
      </c>
      <c r="J62" s="11" t="str">
        <f t="shared" si="1"/>
        <v>IC.TU.011107</v>
      </c>
      <c r="K62" s="2" t="s">
        <v>1192</v>
      </c>
      <c r="L62" t="str">
        <f t="shared" si="0"/>
        <v>Ankle</v>
      </c>
      <c r="M62" s="12" t="str">
        <f t="shared" si="2"/>
        <v>PI.IC.TU.011107.01</v>
      </c>
      <c r="N62" s="12"/>
      <c r="O62" s="12" t="str">
        <f t="shared" si="3"/>
        <v>PH.IC.TU.011107.01</v>
      </c>
      <c r="Q62" s="12" t="str">
        <f t="shared" si="4"/>
        <v>CL.IC.TU.011107.01</v>
      </c>
    </row>
    <row r="63" spans="1:27" ht="15">
      <c r="A63" t="s">
        <v>9776</v>
      </c>
      <c r="C63" s="2" t="s">
        <v>1192</v>
      </c>
      <c r="E63" s="2" t="s">
        <v>8048</v>
      </c>
      <c r="F63" t="s">
        <v>9710</v>
      </c>
      <c r="G63" t="s">
        <v>1658</v>
      </c>
      <c r="H63" s="22" t="s">
        <v>1550</v>
      </c>
      <c r="I63" t="s">
        <v>1658</v>
      </c>
      <c r="J63" s="11" t="str">
        <f t="shared" si="1"/>
        <v>IC.TU.011108</v>
      </c>
      <c r="K63" s="2" t="s">
        <v>1192</v>
      </c>
      <c r="L63" t="str">
        <f t="shared" si="0"/>
        <v>Foot</v>
      </c>
      <c r="M63" s="12" t="str">
        <f t="shared" si="2"/>
        <v>PI.IC.TU.011108.01</v>
      </c>
      <c r="N63" s="12"/>
      <c r="O63" s="12" t="str">
        <f t="shared" si="3"/>
        <v>PH.IC.TU.011108.01</v>
      </c>
      <c r="Q63" s="12" t="str">
        <f t="shared" si="4"/>
        <v>CL.IC.TU.011108.01</v>
      </c>
    </row>
    <row r="64" spans="1:27" ht="15">
      <c r="A64" t="s">
        <v>9776</v>
      </c>
      <c r="C64" s="2" t="s">
        <v>1192</v>
      </c>
      <c r="E64" s="2" t="s">
        <v>8048</v>
      </c>
      <c r="F64" t="s">
        <v>9710</v>
      </c>
      <c r="G64" t="s">
        <v>4806</v>
      </c>
      <c r="H64" s="22" t="s">
        <v>1551</v>
      </c>
      <c r="I64" t="s">
        <v>4807</v>
      </c>
      <c r="J64" s="11" t="str">
        <f t="shared" si="1"/>
        <v>IC.TU.011109</v>
      </c>
      <c r="K64" s="2" t="s">
        <v>11324</v>
      </c>
      <c r="L64" t="str">
        <f t="shared" si="0"/>
        <v>Toe(s): specify</v>
      </c>
      <c r="M64" s="12" t="str">
        <f t="shared" si="2"/>
        <v>PI.IC.TU.011109.01</v>
      </c>
      <c r="N64" s="12"/>
      <c r="O64" s="12" t="str">
        <f t="shared" si="3"/>
        <v>PH.IC.TU.011109.01</v>
      </c>
      <c r="Q64" s="12" t="str">
        <f t="shared" si="4"/>
        <v>CL.IC.TU.011109.01</v>
      </c>
    </row>
    <row r="65" spans="1:17" ht="15">
      <c r="A65" t="s">
        <v>9776</v>
      </c>
      <c r="C65" s="2" t="s">
        <v>11324</v>
      </c>
      <c r="D65" t="s">
        <v>9711</v>
      </c>
      <c r="E65" s="2" t="s">
        <v>11023</v>
      </c>
      <c r="F65" t="s">
        <v>9712</v>
      </c>
      <c r="G65" t="s">
        <v>4326</v>
      </c>
      <c r="H65" s="22" t="s">
        <v>1396</v>
      </c>
      <c r="I65" t="s">
        <v>4326</v>
      </c>
      <c r="J65" s="11" t="str">
        <f t="shared" si="1"/>
        <v>IC.TU.011201</v>
      </c>
      <c r="K65" s="2" t="s">
        <v>1192</v>
      </c>
      <c r="L65" t="str">
        <f t="shared" si="0"/>
        <v>Forehead</v>
      </c>
      <c r="M65" s="12" t="str">
        <f t="shared" si="2"/>
        <v>PI.IC.TU.011201.01</v>
      </c>
      <c r="N65" s="12"/>
      <c r="O65" s="12" t="str">
        <f t="shared" si="3"/>
        <v>PH.IC.TU.011201.01</v>
      </c>
      <c r="Q65" s="12" t="str">
        <f t="shared" si="4"/>
        <v>CL.IC.TU.011201.01</v>
      </c>
    </row>
    <row r="66" spans="1:17" ht="15">
      <c r="A66" t="s">
        <v>9776</v>
      </c>
      <c r="C66" s="2" t="s">
        <v>1192</v>
      </c>
      <c r="E66" s="2" t="s">
        <v>11023</v>
      </c>
      <c r="F66" t="s">
        <v>9712</v>
      </c>
      <c r="G66" t="s">
        <v>4556</v>
      </c>
      <c r="H66" s="22" t="s">
        <v>1398</v>
      </c>
      <c r="I66" t="s">
        <v>4556</v>
      </c>
      <c r="J66" s="11" t="str">
        <f t="shared" si="1"/>
        <v>IC.TU.011202</v>
      </c>
      <c r="K66" s="2" t="s">
        <v>1192</v>
      </c>
      <c r="L66" t="str">
        <f t="shared" si="0"/>
        <v>Temporal</v>
      </c>
      <c r="M66" s="12" t="str">
        <f t="shared" si="2"/>
        <v>PI.IC.TU.011202.01</v>
      </c>
      <c r="N66" s="12"/>
      <c r="O66" s="12" t="str">
        <f t="shared" si="3"/>
        <v>PH.IC.TU.011202.01</v>
      </c>
      <c r="Q66" s="12" t="str">
        <f t="shared" si="4"/>
        <v>CL.IC.TU.011202.01</v>
      </c>
    </row>
    <row r="67" spans="1:17" ht="15">
      <c r="A67" t="s">
        <v>9776</v>
      </c>
      <c r="C67" s="2" t="s">
        <v>1192</v>
      </c>
      <c r="E67" s="2" t="s">
        <v>11023</v>
      </c>
      <c r="F67" t="s">
        <v>9712</v>
      </c>
      <c r="G67" t="s">
        <v>4557</v>
      </c>
      <c r="H67" s="22" t="s">
        <v>1400</v>
      </c>
      <c r="I67" t="s">
        <v>4557</v>
      </c>
      <c r="J67" s="11" t="str">
        <f t="shared" si="1"/>
        <v>IC.TU.011203</v>
      </c>
      <c r="K67" s="2" t="s">
        <v>1192</v>
      </c>
      <c r="L67" t="str">
        <f t="shared" ref="L67:L133" si="10">G67</f>
        <v>Parietal</v>
      </c>
      <c r="M67" s="12" t="str">
        <f t="shared" si="2"/>
        <v>PI.IC.TU.011203.01</v>
      </c>
      <c r="N67" s="12"/>
      <c r="O67" s="12" t="str">
        <f t="shared" si="3"/>
        <v>PH.IC.TU.011203.01</v>
      </c>
      <c r="Q67" s="12" t="str">
        <f t="shared" si="4"/>
        <v>CL.IC.TU.011203.01</v>
      </c>
    </row>
    <row r="68" spans="1:17" ht="15">
      <c r="A68" t="s">
        <v>9776</v>
      </c>
      <c r="C68" s="2" t="s">
        <v>1192</v>
      </c>
      <c r="E68" s="2" t="s">
        <v>11023</v>
      </c>
      <c r="F68" t="s">
        <v>9712</v>
      </c>
      <c r="G68" t="s">
        <v>7574</v>
      </c>
      <c r="H68" s="22" t="s">
        <v>1402</v>
      </c>
      <c r="I68" t="s">
        <v>7574</v>
      </c>
      <c r="J68" s="11" t="str">
        <f t="shared" si="1"/>
        <v>IC.TU.011204</v>
      </c>
      <c r="K68" s="2" t="s">
        <v>1192</v>
      </c>
      <c r="L68" t="str">
        <f t="shared" si="10"/>
        <v>Occipital</v>
      </c>
      <c r="M68" s="12" t="str">
        <f t="shared" si="2"/>
        <v>PI.IC.TU.011204.01</v>
      </c>
      <c r="N68" s="12"/>
      <c r="O68" s="12" t="str">
        <f t="shared" si="3"/>
        <v>PH.IC.TU.011204.01</v>
      </c>
      <c r="Q68" s="12" t="str">
        <f t="shared" si="4"/>
        <v>CL.IC.TU.011204.01</v>
      </c>
    </row>
    <row r="69" spans="1:17" ht="15">
      <c r="A69" t="s">
        <v>9776</v>
      </c>
      <c r="C69" s="2" t="s">
        <v>1192</v>
      </c>
      <c r="E69" s="2" t="s">
        <v>11023</v>
      </c>
      <c r="F69" t="s">
        <v>9712</v>
      </c>
      <c r="G69" t="s">
        <v>4558</v>
      </c>
      <c r="H69" s="22" t="s">
        <v>1404</v>
      </c>
      <c r="I69" t="s">
        <v>4822</v>
      </c>
      <c r="J69" s="11" t="str">
        <f t="shared" ref="J69:J146" si="11">CONCATENATE("IC.TU.",C69,E69,H69)</f>
        <v>IC.TU.011205</v>
      </c>
      <c r="K69" s="2" t="s">
        <v>9972</v>
      </c>
      <c r="L69" t="str">
        <f t="shared" si="10"/>
        <v>Eye(s)</v>
      </c>
      <c r="M69" s="12" t="str">
        <f t="shared" ref="M69:M146" si="12">CONCATENATE("PI.",J69,".",K69)</f>
        <v>PI.IC.TU.011205.01</v>
      </c>
      <c r="N69" s="12"/>
      <c r="O69" s="12" t="str">
        <f t="shared" ref="O69:O146" si="13">CONCATENATE("PH.",J69,".",K69)</f>
        <v>PH.IC.TU.011205.01</v>
      </c>
      <c r="Q69" s="12" t="str">
        <f t="shared" ref="Q69:Q146" si="14">CONCATENATE("CL.",J69,".",K69)</f>
        <v>CL.IC.TU.011205.01</v>
      </c>
    </row>
    <row r="70" spans="1:17" ht="15">
      <c r="A70" t="s">
        <v>9776</v>
      </c>
      <c r="C70" s="2" t="s">
        <v>9972</v>
      </c>
      <c r="E70" s="2" t="s">
        <v>9713</v>
      </c>
      <c r="F70" t="s">
        <v>9712</v>
      </c>
      <c r="G70" t="s">
        <v>9714</v>
      </c>
      <c r="H70" s="22" t="s">
        <v>1406</v>
      </c>
      <c r="I70" t="s">
        <v>4824</v>
      </c>
      <c r="J70" s="11" t="str">
        <f t="shared" si="11"/>
        <v>IC.TU.011206</v>
      </c>
      <c r="K70" s="2" t="s">
        <v>1192</v>
      </c>
      <c r="L70" t="str">
        <f t="shared" si="10"/>
        <v xml:space="preserve">Ear(s) </v>
      </c>
      <c r="M70" s="12" t="str">
        <f t="shared" si="12"/>
        <v>PI.IC.TU.011206.01</v>
      </c>
      <c r="N70" s="12"/>
      <c r="O70" s="12" t="str">
        <f t="shared" si="13"/>
        <v>PH.IC.TU.011206.01</v>
      </c>
      <c r="Q70" s="12" t="str">
        <f t="shared" si="14"/>
        <v>CL.IC.TU.011206.01</v>
      </c>
    </row>
    <row r="71" spans="1:17" ht="15">
      <c r="A71" t="s">
        <v>9776</v>
      </c>
      <c r="C71" s="2" t="s">
        <v>1192</v>
      </c>
      <c r="E71" s="2" t="s">
        <v>11023</v>
      </c>
      <c r="F71" t="s">
        <v>9712</v>
      </c>
      <c r="G71" t="s">
        <v>4064</v>
      </c>
      <c r="H71" s="22" t="s">
        <v>1419</v>
      </c>
      <c r="I71" t="s">
        <v>4064</v>
      </c>
      <c r="J71" s="11" t="str">
        <f t="shared" si="11"/>
        <v>IC.TU.011207</v>
      </c>
      <c r="K71" s="2" t="s">
        <v>1192</v>
      </c>
      <c r="L71" t="str">
        <f t="shared" si="10"/>
        <v>Nose</v>
      </c>
      <c r="M71" s="12" t="str">
        <f t="shared" si="12"/>
        <v>PI.IC.TU.011207.01</v>
      </c>
      <c r="N71" s="12"/>
      <c r="O71" s="12" t="str">
        <f t="shared" si="13"/>
        <v>PH.IC.TU.011207.01</v>
      </c>
      <c r="Q71" s="12" t="str">
        <f t="shared" si="14"/>
        <v>CL.IC.TU.011207.01</v>
      </c>
    </row>
    <row r="72" spans="1:17" ht="15">
      <c r="A72" t="s">
        <v>9776</v>
      </c>
      <c r="C72" s="2" t="s">
        <v>1192</v>
      </c>
      <c r="E72" s="2" t="s">
        <v>11023</v>
      </c>
      <c r="F72" t="s">
        <v>9712</v>
      </c>
      <c r="G72" t="s">
        <v>4825</v>
      </c>
      <c r="H72" s="22" t="s">
        <v>1550</v>
      </c>
      <c r="I72" t="s">
        <v>4825</v>
      </c>
      <c r="J72" s="11" t="str">
        <f t="shared" si="11"/>
        <v>IC.TU.011208</v>
      </c>
      <c r="K72" s="2" t="s">
        <v>9715</v>
      </c>
      <c r="L72" t="str">
        <f t="shared" si="10"/>
        <v>Cheek</v>
      </c>
      <c r="M72" s="12" t="str">
        <f t="shared" si="12"/>
        <v>PI.IC.TU.011208.01</v>
      </c>
      <c r="N72" s="12"/>
      <c r="O72" s="12" t="str">
        <f t="shared" si="13"/>
        <v>PH.IC.TU.011208.01</v>
      </c>
      <c r="Q72" s="12" t="str">
        <f t="shared" si="14"/>
        <v>CL.IC.TU.011208.01</v>
      </c>
    </row>
    <row r="73" spans="1:17" ht="15">
      <c r="A73" t="s">
        <v>9776</v>
      </c>
      <c r="C73" s="2" t="s">
        <v>1192</v>
      </c>
      <c r="E73" s="2" t="s">
        <v>11023</v>
      </c>
      <c r="F73" t="s">
        <v>9712</v>
      </c>
      <c r="G73" t="s">
        <v>4251</v>
      </c>
      <c r="H73" s="22" t="s">
        <v>1551</v>
      </c>
      <c r="I73" t="s">
        <v>4252</v>
      </c>
      <c r="J73" s="11" t="str">
        <f t="shared" si="11"/>
        <v>IC.TU.011209</v>
      </c>
      <c r="K73" s="2" t="s">
        <v>9716</v>
      </c>
      <c r="L73" t="str">
        <f t="shared" si="10"/>
        <v>Lip(s)</v>
      </c>
      <c r="M73" s="12" t="str">
        <f t="shared" si="12"/>
        <v>PI.IC.TU.011209.01</v>
      </c>
      <c r="N73" s="12"/>
      <c r="O73" s="12" t="str">
        <f t="shared" si="13"/>
        <v>PH.IC.TU.011209.01</v>
      </c>
      <c r="Q73" s="12" t="str">
        <f t="shared" si="14"/>
        <v>CL.IC.TU.011209.01</v>
      </c>
    </row>
    <row r="74" spans="1:17" ht="15">
      <c r="A74" t="s">
        <v>9776</v>
      </c>
      <c r="C74" s="2" t="s">
        <v>1192</v>
      </c>
      <c r="E74" s="2" t="s">
        <v>11023</v>
      </c>
      <c r="F74" t="s">
        <v>9712</v>
      </c>
      <c r="G74" t="s">
        <v>4830</v>
      </c>
      <c r="H74" s="22" t="s">
        <v>1571</v>
      </c>
      <c r="I74" t="s">
        <v>4830</v>
      </c>
      <c r="J74" s="11" t="str">
        <f t="shared" si="11"/>
        <v>IC.TU.011210</v>
      </c>
      <c r="K74" s="2" t="s">
        <v>1192</v>
      </c>
      <c r="L74" t="str">
        <f t="shared" si="10"/>
        <v>Jaw</v>
      </c>
      <c r="M74" s="12" t="str">
        <f t="shared" si="12"/>
        <v>PI.IC.TU.011210.01</v>
      </c>
      <c r="N74" s="12"/>
      <c r="O74" s="12" t="str">
        <f t="shared" si="13"/>
        <v>PH.IC.TU.011210.01</v>
      </c>
      <c r="Q74" s="12" t="str">
        <f t="shared" si="14"/>
        <v>CL.IC.TU.011210.01</v>
      </c>
    </row>
    <row r="75" spans="1:17" ht="15">
      <c r="A75" t="s">
        <v>9776</v>
      </c>
      <c r="C75" s="2" t="s">
        <v>1192</v>
      </c>
      <c r="E75" s="2" t="s">
        <v>11023</v>
      </c>
      <c r="F75" t="s">
        <v>9712</v>
      </c>
      <c r="G75" t="s">
        <v>4113</v>
      </c>
      <c r="H75" s="22" t="s">
        <v>1298</v>
      </c>
      <c r="I75" t="s">
        <v>4113</v>
      </c>
      <c r="J75" s="11" t="str">
        <f t="shared" si="11"/>
        <v>IC.TU.011211</v>
      </c>
      <c r="K75" s="2" t="s">
        <v>9717</v>
      </c>
      <c r="L75" t="str">
        <f t="shared" si="10"/>
        <v>Neck</v>
      </c>
      <c r="M75" s="12" t="str">
        <f t="shared" si="12"/>
        <v>PI.IC.TU.011211.01</v>
      </c>
      <c r="N75" s="12"/>
      <c r="O75" s="12" t="str">
        <f t="shared" si="13"/>
        <v>PH.IC.TU.011211.01</v>
      </c>
      <c r="Q75" s="12" t="str">
        <f t="shared" si="14"/>
        <v>CL.IC.TU.011211.01</v>
      </c>
    </row>
    <row r="76" spans="1:17" ht="15">
      <c r="A76" t="s">
        <v>9776</v>
      </c>
      <c r="C76" s="2" t="s">
        <v>1192</v>
      </c>
      <c r="D76" t="s">
        <v>4650</v>
      </c>
      <c r="E76" s="2" t="s">
        <v>8201</v>
      </c>
      <c r="F76" t="s">
        <v>9718</v>
      </c>
      <c r="G76" t="s">
        <v>4692</v>
      </c>
      <c r="H76" s="22" t="s">
        <v>1299</v>
      </c>
      <c r="I76" t="s">
        <v>4692</v>
      </c>
      <c r="J76" s="11" t="str">
        <f t="shared" si="11"/>
        <v>IC.TU.011312</v>
      </c>
      <c r="K76" s="2" t="s">
        <v>1192</v>
      </c>
      <c r="L76" t="str">
        <f t="shared" si="10"/>
        <v>Hip</v>
      </c>
      <c r="M76" s="12" t="str">
        <f t="shared" si="12"/>
        <v>PI.IC.TU.011312.01</v>
      </c>
      <c r="N76" s="12"/>
      <c r="O76" s="12" t="str">
        <f t="shared" si="13"/>
        <v>PH.IC.TU.011312.01</v>
      </c>
      <c r="Q76" s="12" t="str">
        <f t="shared" si="14"/>
        <v>CL.IC.TU.011312.01</v>
      </c>
    </row>
    <row r="77" spans="1:17" ht="15">
      <c r="A77" t="s">
        <v>9776</v>
      </c>
      <c r="C77" s="2" t="s">
        <v>1192</v>
      </c>
      <c r="E77" s="2" t="s">
        <v>8201</v>
      </c>
      <c r="F77" t="s">
        <v>9718</v>
      </c>
      <c r="G77" t="s">
        <v>4369</v>
      </c>
      <c r="H77" s="22" t="s">
        <v>1300</v>
      </c>
      <c r="I77" t="s">
        <v>4369</v>
      </c>
      <c r="J77" s="11" t="str">
        <f t="shared" si="11"/>
        <v>IC.TU.011313</v>
      </c>
      <c r="K77" s="2" t="s">
        <v>11324</v>
      </c>
      <c r="L77" t="str">
        <f t="shared" si="10"/>
        <v>Genitalia</v>
      </c>
      <c r="M77" s="12" t="str">
        <f t="shared" si="12"/>
        <v>PI.IC.TU.011313.01</v>
      </c>
      <c r="N77" s="12"/>
      <c r="O77" s="12" t="str">
        <f t="shared" si="13"/>
        <v>PH.IC.TU.011313.01</v>
      </c>
      <c r="Q77" s="12" t="str">
        <f t="shared" si="14"/>
        <v>CL.IC.TU.011313.01</v>
      </c>
    </row>
    <row r="78" spans="1:17" ht="15">
      <c r="A78" t="s">
        <v>9776</v>
      </c>
      <c r="C78" s="2" t="s">
        <v>1192</v>
      </c>
      <c r="E78" s="2" t="s">
        <v>8201</v>
      </c>
      <c r="F78" t="s">
        <v>9718</v>
      </c>
      <c r="G78" t="s">
        <v>4696</v>
      </c>
      <c r="H78" s="22" t="s">
        <v>1301</v>
      </c>
      <c r="I78" t="s">
        <v>4696</v>
      </c>
      <c r="J78" s="11" t="str">
        <f t="shared" si="11"/>
        <v>IC.TU.011314</v>
      </c>
      <c r="K78" s="2" t="s">
        <v>1192</v>
      </c>
      <c r="L78" t="str">
        <f t="shared" si="10"/>
        <v>Buttocks</v>
      </c>
      <c r="M78" s="12" t="str">
        <f t="shared" si="12"/>
        <v>PI.IC.TU.011314.01</v>
      </c>
      <c r="N78" s="12"/>
      <c r="O78" s="12" t="str">
        <f t="shared" si="13"/>
        <v>PH.IC.TU.011314.01</v>
      </c>
      <c r="Q78" s="12" t="str">
        <f t="shared" si="14"/>
        <v>CL.IC.TU.011314.01</v>
      </c>
    </row>
    <row r="79" spans="1:17" ht="15">
      <c r="A79" t="s">
        <v>9776</v>
      </c>
      <c r="C79" s="2" t="s">
        <v>1192</v>
      </c>
      <c r="E79" s="2" t="s">
        <v>8201</v>
      </c>
      <c r="F79" t="s">
        <v>9718</v>
      </c>
      <c r="G79" t="s">
        <v>5692</v>
      </c>
      <c r="H79" s="22" t="s">
        <v>1468</v>
      </c>
      <c r="I79" t="s">
        <v>5692</v>
      </c>
      <c r="J79" s="11" t="str">
        <f t="shared" si="11"/>
        <v>IC.TU.011315</v>
      </c>
      <c r="K79" s="2" t="s">
        <v>11324</v>
      </c>
      <c r="L79" t="str">
        <f t="shared" si="10"/>
        <v>Pelvic</v>
      </c>
      <c r="M79" s="12" t="str">
        <f t="shared" si="12"/>
        <v>PI.IC.TU.011315.01</v>
      </c>
      <c r="N79" s="12"/>
      <c r="O79" s="12" t="str">
        <f t="shared" si="13"/>
        <v>PH.IC.TU.011315.01</v>
      </c>
      <c r="Q79" s="12" t="str">
        <f t="shared" si="14"/>
        <v>CL.IC.TU.011315.01</v>
      </c>
    </row>
    <row r="80" spans="1:17" ht="15">
      <c r="A80" t="s">
        <v>9776</v>
      </c>
      <c r="C80" s="2" t="s">
        <v>1192</v>
      </c>
      <c r="E80" s="2" t="s">
        <v>8201</v>
      </c>
      <c r="F80" t="s">
        <v>9718</v>
      </c>
      <c r="G80" t="s">
        <v>4134</v>
      </c>
      <c r="H80" s="22" t="s">
        <v>1469</v>
      </c>
      <c r="I80" t="s">
        <v>4134</v>
      </c>
      <c r="J80" s="11" t="str">
        <f t="shared" si="11"/>
        <v>IC.TU.011316</v>
      </c>
      <c r="K80" s="2" t="s">
        <v>1192</v>
      </c>
      <c r="L80" t="str">
        <f t="shared" si="10"/>
        <v>Rectum</v>
      </c>
      <c r="M80" s="12" t="str">
        <f t="shared" si="12"/>
        <v>PI.IC.TU.011316.01</v>
      </c>
      <c r="N80" s="12"/>
      <c r="O80" s="12" t="str">
        <f t="shared" si="13"/>
        <v>PH.IC.TU.011316.01</v>
      </c>
      <c r="Q80" s="12" t="str">
        <f t="shared" si="14"/>
        <v>CL.IC.TU.011316.01</v>
      </c>
    </row>
    <row r="81" spans="1:17" ht="15">
      <c r="A81" t="s">
        <v>9776</v>
      </c>
      <c r="C81" s="2" t="s">
        <v>1192</v>
      </c>
      <c r="E81" s="2" t="s">
        <v>8201</v>
      </c>
      <c r="F81" t="s">
        <v>9718</v>
      </c>
      <c r="G81" t="s">
        <v>4693</v>
      </c>
      <c r="H81" s="22" t="s">
        <v>1470</v>
      </c>
      <c r="I81" t="s">
        <v>4693</v>
      </c>
      <c r="J81" s="11" t="str">
        <f t="shared" si="11"/>
        <v>IC.TU.011317</v>
      </c>
      <c r="K81" s="2" t="s">
        <v>1192</v>
      </c>
      <c r="L81" t="str">
        <f t="shared" si="10"/>
        <v>Groin</v>
      </c>
      <c r="M81" s="12" t="str">
        <f t="shared" si="12"/>
        <v>PI.IC.TU.011317.01</v>
      </c>
      <c r="N81" s="12"/>
      <c r="O81" s="12" t="str">
        <f t="shared" si="13"/>
        <v>PH.IC.TU.011317.01</v>
      </c>
      <c r="Q81" s="12" t="str">
        <f t="shared" si="14"/>
        <v>CL.IC.TU.011317.01</v>
      </c>
    </row>
    <row r="82" spans="1:17" ht="15">
      <c r="A82" t="s">
        <v>9776</v>
      </c>
      <c r="C82" s="2" t="s">
        <v>1192</v>
      </c>
      <c r="E82" s="2" t="s">
        <v>8201</v>
      </c>
      <c r="F82" t="s">
        <v>9718</v>
      </c>
      <c r="G82" t="s">
        <v>4135</v>
      </c>
      <c r="H82" s="22" t="s">
        <v>1251</v>
      </c>
      <c r="I82" t="s">
        <v>4135</v>
      </c>
      <c r="J82" s="11" t="str">
        <f t="shared" si="11"/>
        <v>IC.TU.011318</v>
      </c>
      <c r="K82" s="2" t="s">
        <v>1192</v>
      </c>
      <c r="L82" t="str">
        <f t="shared" si="10"/>
        <v>Sacrum</v>
      </c>
      <c r="M82" s="12" t="str">
        <f t="shared" si="12"/>
        <v>PI.IC.TU.011318.01</v>
      </c>
      <c r="N82" s="12"/>
      <c r="O82" s="12" t="str">
        <f t="shared" si="13"/>
        <v>PH.IC.TU.011318.01</v>
      </c>
      <c r="Q82" s="12" t="str">
        <f t="shared" si="14"/>
        <v>CL.IC.TU.011318.01</v>
      </c>
    </row>
    <row r="83" spans="1:17" ht="15">
      <c r="A83" t="s">
        <v>9776</v>
      </c>
      <c r="C83" s="2" t="s">
        <v>1192</v>
      </c>
      <c r="E83" s="2" t="s">
        <v>8201</v>
      </c>
      <c r="F83" t="s">
        <v>9718</v>
      </c>
      <c r="G83" t="s">
        <v>4137</v>
      </c>
      <c r="H83" s="22" t="s">
        <v>1100</v>
      </c>
      <c r="I83" t="s">
        <v>4137</v>
      </c>
      <c r="J83" s="11" t="str">
        <f t="shared" si="11"/>
        <v>IC.TU.011319</v>
      </c>
      <c r="K83" s="2" t="s">
        <v>1192</v>
      </c>
      <c r="L83" t="str">
        <f t="shared" si="10"/>
        <v>Scrotum</v>
      </c>
      <c r="M83" s="12" t="str">
        <f t="shared" si="12"/>
        <v>PI.IC.TU.011319.01</v>
      </c>
      <c r="N83" s="12"/>
      <c r="O83" s="12" t="str">
        <f t="shared" si="13"/>
        <v>PH.IC.TU.011319.01</v>
      </c>
      <c r="Q83" s="12" t="str">
        <f t="shared" si="14"/>
        <v>CL.IC.TU.011319.01</v>
      </c>
    </row>
    <row r="84" spans="1:17" ht="15">
      <c r="A84" t="s">
        <v>9776</v>
      </c>
      <c r="C84" s="2" t="s">
        <v>1192</v>
      </c>
      <c r="D84" t="s">
        <v>4652</v>
      </c>
      <c r="E84" s="2" t="s">
        <v>9621</v>
      </c>
      <c r="F84" t="s">
        <v>9858</v>
      </c>
      <c r="G84" t="s">
        <v>4800</v>
      </c>
      <c r="H84" s="22" t="s">
        <v>1396</v>
      </c>
      <c r="I84" t="s">
        <v>4800</v>
      </c>
      <c r="J84" s="11" t="str">
        <f t="shared" si="11"/>
        <v>IC.TU.011401</v>
      </c>
      <c r="K84" s="2" t="s">
        <v>1192</v>
      </c>
      <c r="L84" t="str">
        <f t="shared" si="10"/>
        <v>Breast</v>
      </c>
      <c r="M84" s="12" t="str">
        <f t="shared" si="12"/>
        <v>PI.IC.TU.011401.01</v>
      </c>
      <c r="N84" s="12"/>
      <c r="O84" s="12" t="str">
        <f t="shared" si="13"/>
        <v>PH.IC.TU.011401.01</v>
      </c>
      <c r="Q84" s="12" t="str">
        <f t="shared" si="14"/>
        <v>CL.IC.TU.011401.01</v>
      </c>
    </row>
    <row r="85" spans="1:17" ht="15">
      <c r="A85" t="s">
        <v>9776</v>
      </c>
      <c r="C85" s="2" t="s">
        <v>1192</v>
      </c>
      <c r="E85" s="2" t="s">
        <v>9621</v>
      </c>
      <c r="F85" t="s">
        <v>9858</v>
      </c>
      <c r="G85" t="s">
        <v>3988</v>
      </c>
      <c r="H85" s="22" t="s">
        <v>1398</v>
      </c>
      <c r="I85" t="s">
        <v>3988</v>
      </c>
      <c r="J85" s="11" t="str">
        <f t="shared" si="11"/>
        <v>IC.TU.011402</v>
      </c>
      <c r="K85" s="2" t="s">
        <v>1192</v>
      </c>
      <c r="L85" t="str">
        <f t="shared" si="10"/>
        <v>Sternum</v>
      </c>
      <c r="M85" s="12" t="str">
        <f t="shared" si="12"/>
        <v>PI.IC.TU.011402.01</v>
      </c>
      <c r="N85" s="12"/>
      <c r="O85" s="12" t="str">
        <f t="shared" si="13"/>
        <v>PH.IC.TU.011402.01</v>
      </c>
      <c r="Q85" s="12" t="str">
        <f t="shared" si="14"/>
        <v>CL.IC.TU.011402.01</v>
      </c>
    </row>
    <row r="86" spans="1:17" ht="15">
      <c r="A86" t="s">
        <v>9776</v>
      </c>
      <c r="C86" s="2" t="s">
        <v>1192</v>
      </c>
      <c r="E86" s="2" t="s">
        <v>9621</v>
      </c>
      <c r="F86" t="s">
        <v>9858</v>
      </c>
      <c r="G86" t="s">
        <v>4386</v>
      </c>
      <c r="H86" s="22" t="s">
        <v>1400</v>
      </c>
      <c r="I86" t="s">
        <v>4386</v>
      </c>
      <c r="J86" s="11" t="str">
        <f t="shared" si="11"/>
        <v>IC.TU.011403</v>
      </c>
      <c r="K86" s="2" t="s">
        <v>1192</v>
      </c>
      <c r="L86" t="str">
        <f t="shared" si="10"/>
        <v>Chest</v>
      </c>
      <c r="M86" s="12" t="str">
        <f t="shared" si="12"/>
        <v>PI.IC.TU.011403.01</v>
      </c>
      <c r="N86" s="12"/>
      <c r="O86" s="12" t="str">
        <f t="shared" si="13"/>
        <v>PH.IC.TU.011403.01</v>
      </c>
      <c r="Q86" s="12" t="str">
        <f t="shared" si="14"/>
        <v>CL.IC.TU.011403.01</v>
      </c>
    </row>
    <row r="87" spans="1:17" ht="15">
      <c r="A87" t="s">
        <v>9776</v>
      </c>
      <c r="C87" s="2" t="s">
        <v>11324</v>
      </c>
      <c r="E87" s="2" t="s">
        <v>9859</v>
      </c>
      <c r="F87" t="s">
        <v>9858</v>
      </c>
      <c r="G87" t="s">
        <v>4801</v>
      </c>
      <c r="H87" s="22" t="s">
        <v>1402</v>
      </c>
      <c r="I87" t="s">
        <v>9860</v>
      </c>
      <c r="J87" s="11" t="str">
        <f t="shared" si="11"/>
        <v>IC.TU.011404</v>
      </c>
      <c r="K87" s="2" t="s">
        <v>11324</v>
      </c>
      <c r="L87" t="str">
        <f t="shared" si="10"/>
        <v>Mediastinal</v>
      </c>
      <c r="M87" s="12" t="str">
        <f t="shared" si="12"/>
        <v>PI.IC.TU.011404.01</v>
      </c>
      <c r="N87" s="12"/>
      <c r="O87" s="12" t="str">
        <f t="shared" si="13"/>
        <v>PH.IC.TU.011404.01</v>
      </c>
      <c r="Q87" s="12" t="str">
        <f t="shared" si="14"/>
        <v>CL.IC.TU.011404.01</v>
      </c>
    </row>
    <row r="88" spans="1:17" ht="15">
      <c r="A88" t="s">
        <v>9776</v>
      </c>
      <c r="C88" s="2" t="s">
        <v>1192</v>
      </c>
      <c r="E88" s="2" t="s">
        <v>9621</v>
      </c>
      <c r="F88" t="s">
        <v>9858</v>
      </c>
      <c r="G88" t="s">
        <v>9720</v>
      </c>
      <c r="H88" s="22" t="s">
        <v>1404</v>
      </c>
      <c r="I88" t="s">
        <v>9720</v>
      </c>
      <c r="J88" s="11" t="str">
        <f t="shared" si="11"/>
        <v>IC.TU.011405</v>
      </c>
      <c r="K88" s="2" t="s">
        <v>1192</v>
      </c>
      <c r="L88" t="str">
        <f t="shared" si="10"/>
        <v>Pericardial</v>
      </c>
      <c r="M88" s="12" t="str">
        <f t="shared" si="12"/>
        <v>PI.IC.TU.011405.01</v>
      </c>
      <c r="N88" s="12"/>
      <c r="O88" s="12" t="str">
        <f t="shared" si="13"/>
        <v>PH.IC.TU.011405.01</v>
      </c>
      <c r="Q88" s="12" t="str">
        <f t="shared" si="14"/>
        <v>CL.IC.TU.011405.01</v>
      </c>
    </row>
    <row r="89" spans="1:17" ht="15">
      <c r="A89" t="s">
        <v>9776</v>
      </c>
      <c r="C89" s="2" t="s">
        <v>1192</v>
      </c>
      <c r="E89" s="2" t="s">
        <v>9621</v>
      </c>
      <c r="F89" t="s">
        <v>9858</v>
      </c>
      <c r="G89" t="s">
        <v>1234</v>
      </c>
      <c r="H89" s="22" t="s">
        <v>1406</v>
      </c>
      <c r="I89" t="s">
        <v>1234</v>
      </c>
      <c r="J89" s="11" t="str">
        <f t="shared" si="11"/>
        <v>IC.TU.011406</v>
      </c>
      <c r="K89" s="2" t="s">
        <v>1192</v>
      </c>
      <c r="L89" t="str">
        <f t="shared" si="10"/>
        <v>Back</v>
      </c>
      <c r="M89" s="12" t="str">
        <f t="shared" si="12"/>
        <v>PI.IC.TU.011406.01</v>
      </c>
      <c r="N89" s="12"/>
      <c r="O89" s="12" t="str">
        <f t="shared" si="13"/>
        <v>PH.IC.TU.011406.01</v>
      </c>
      <c r="Q89" s="12" t="str">
        <f t="shared" si="14"/>
        <v>CL.IC.TU.011406.01</v>
      </c>
    </row>
    <row r="90" spans="1:17" ht="15">
      <c r="A90" t="s">
        <v>9776</v>
      </c>
      <c r="C90" s="2" t="s">
        <v>1192</v>
      </c>
      <c r="D90" t="s">
        <v>5578</v>
      </c>
      <c r="E90" s="2" t="s">
        <v>6135</v>
      </c>
      <c r="F90" t="s">
        <v>9721</v>
      </c>
      <c r="G90" t="s">
        <v>9722</v>
      </c>
      <c r="H90" s="22" t="s">
        <v>1396</v>
      </c>
      <c r="I90" t="s">
        <v>1001</v>
      </c>
      <c r="J90" s="11" t="str">
        <f t="shared" si="11"/>
        <v>IC.TU.011501</v>
      </c>
      <c r="K90" s="2" t="s">
        <v>1192</v>
      </c>
      <c r="L90" t="str">
        <f t="shared" si="10"/>
        <v xml:space="preserve">      Stabilization None</v>
      </c>
      <c r="M90" s="12" t="str">
        <f t="shared" si="12"/>
        <v>PI.IC.TU.011501.01</v>
      </c>
      <c r="N90" s="12"/>
      <c r="O90" s="12" t="str">
        <f t="shared" si="13"/>
        <v>PH.IC.TU.011501.01</v>
      </c>
      <c r="Q90" s="12" t="str">
        <f t="shared" si="14"/>
        <v>CL.IC.TU.011501.01</v>
      </c>
    </row>
    <row r="91" spans="1:17" ht="15">
      <c r="A91" t="s">
        <v>9776</v>
      </c>
      <c r="C91" s="2" t="s">
        <v>1192</v>
      </c>
      <c r="E91" s="2" t="s">
        <v>6135</v>
      </c>
      <c r="F91" t="s">
        <v>9721</v>
      </c>
      <c r="G91" t="s">
        <v>9723</v>
      </c>
      <c r="H91" s="22" t="s">
        <v>1398</v>
      </c>
      <c r="I91" t="s">
        <v>3200</v>
      </c>
      <c r="J91" s="11" t="str">
        <f t="shared" si="11"/>
        <v>IC.TU.011502</v>
      </c>
      <c r="K91" s="2" t="s">
        <v>1192</v>
      </c>
      <c r="L91" t="str">
        <f t="shared" si="10"/>
        <v xml:space="preserve">      Stabilization Tape</v>
      </c>
      <c r="M91" s="12" t="str">
        <f t="shared" si="12"/>
        <v>PI.IC.TU.011502.01</v>
      </c>
      <c r="N91" s="12"/>
      <c r="O91" s="12" t="str">
        <f t="shared" si="13"/>
        <v>PH.IC.TU.011502.01</v>
      </c>
      <c r="Q91" s="12" t="str">
        <f t="shared" si="14"/>
        <v>CL.IC.TU.011502.01</v>
      </c>
    </row>
    <row r="92" spans="1:17" ht="15">
      <c r="A92" t="s">
        <v>9776</v>
      </c>
      <c r="C92" s="2" t="s">
        <v>1192</v>
      </c>
      <c r="E92" s="2" t="s">
        <v>6135</v>
      </c>
      <c r="F92" t="s">
        <v>9721</v>
      </c>
      <c r="G92" t="s">
        <v>9724</v>
      </c>
      <c r="H92" s="22" t="s">
        <v>1400</v>
      </c>
      <c r="I92" t="s">
        <v>2928</v>
      </c>
      <c r="J92" s="11" t="str">
        <f t="shared" si="11"/>
        <v>IC.TU.011503</v>
      </c>
      <c r="K92" s="2" t="s">
        <v>1192</v>
      </c>
      <c r="L92" t="str">
        <f t="shared" si="10"/>
        <v xml:space="preserve">      Stabilization Sutures</v>
      </c>
      <c r="M92" s="12" t="str">
        <f t="shared" si="12"/>
        <v>PI.IC.TU.011503.01</v>
      </c>
      <c r="N92" s="12"/>
      <c r="O92" s="12" t="str">
        <f t="shared" si="13"/>
        <v>PH.IC.TU.011503.01</v>
      </c>
      <c r="Q92" s="12" t="str">
        <f t="shared" si="14"/>
        <v>CL.IC.TU.011503.01</v>
      </c>
    </row>
    <row r="93" spans="1:17" ht="15">
      <c r="A93" t="s">
        <v>9776</v>
      </c>
      <c r="C93" s="2" t="s">
        <v>1192</v>
      </c>
      <c r="E93" s="2" t="s">
        <v>6135</v>
      </c>
      <c r="F93" t="s">
        <v>9721</v>
      </c>
      <c r="G93" t="s">
        <v>9575</v>
      </c>
      <c r="H93" s="22" t="s">
        <v>1402</v>
      </c>
      <c r="I93" t="s">
        <v>1772</v>
      </c>
      <c r="J93" s="11" t="str">
        <f t="shared" si="11"/>
        <v>IC.TU.011504</v>
      </c>
      <c r="K93" s="2" t="s">
        <v>1192</v>
      </c>
      <c r="L93" t="str">
        <f t="shared" si="10"/>
        <v xml:space="preserve">      Stabilization commercial device</v>
      </c>
      <c r="M93" s="12" t="str">
        <f t="shared" si="12"/>
        <v>PI.IC.TU.011504.01</v>
      </c>
      <c r="N93" s="12"/>
      <c r="O93" s="12" t="str">
        <f t="shared" si="13"/>
        <v>PH.IC.TU.011504.01</v>
      </c>
      <c r="Q93" s="12" t="str">
        <f t="shared" si="14"/>
        <v>CL.IC.TU.011504.01</v>
      </c>
    </row>
    <row r="94" spans="1:17" ht="15">
      <c r="A94" t="s">
        <v>9776</v>
      </c>
      <c r="C94" s="2" t="s">
        <v>1192</v>
      </c>
      <c r="D94" t="s">
        <v>5457</v>
      </c>
      <c r="E94" s="2" t="s">
        <v>5740</v>
      </c>
      <c r="F94" t="s">
        <v>9721</v>
      </c>
      <c r="G94" t="s">
        <v>9576</v>
      </c>
      <c r="H94" s="22" t="s">
        <v>1396</v>
      </c>
      <c r="I94" t="s">
        <v>2687</v>
      </c>
      <c r="J94" s="11" t="str">
        <f t="shared" si="11"/>
        <v>IC.TU.011601</v>
      </c>
      <c r="K94" s="2" t="s">
        <v>1192</v>
      </c>
      <c r="L94" t="str">
        <f t="shared" si="10"/>
        <v xml:space="preserve">      Site Within Normal Limits</v>
      </c>
      <c r="M94" s="12" t="str">
        <f t="shared" si="12"/>
        <v>PI.IC.TU.011601.01</v>
      </c>
      <c r="N94" s="12"/>
      <c r="O94" s="12" t="str">
        <f t="shared" si="13"/>
        <v>PH.IC.TU.011601.01</v>
      </c>
      <c r="Q94" s="12" t="str">
        <f t="shared" si="14"/>
        <v>CL.IC.TU.011601.01</v>
      </c>
    </row>
    <row r="95" spans="1:17" ht="15">
      <c r="A95" t="s">
        <v>9776</v>
      </c>
      <c r="C95" s="2" t="s">
        <v>1192</v>
      </c>
      <c r="E95" s="2" t="s">
        <v>5740</v>
      </c>
      <c r="F95" t="s">
        <v>9721</v>
      </c>
      <c r="G95" t="s">
        <v>9577</v>
      </c>
      <c r="H95" s="22" t="s">
        <v>1398</v>
      </c>
      <c r="I95" t="s">
        <v>1531</v>
      </c>
      <c r="J95" s="11" t="str">
        <f t="shared" si="11"/>
        <v>IC.TU.011602</v>
      </c>
      <c r="K95" s="2" t="s">
        <v>1192</v>
      </c>
      <c r="L95" t="str">
        <f t="shared" si="10"/>
        <v xml:space="preserve">      Site Erythema</v>
      </c>
      <c r="M95" s="12" t="str">
        <f t="shared" si="12"/>
        <v>PI.IC.TU.011602.01</v>
      </c>
      <c r="N95" s="12"/>
      <c r="O95" s="12" t="str">
        <f t="shared" si="13"/>
        <v>PH.IC.TU.011602.01</v>
      </c>
      <c r="Q95" s="12" t="str">
        <f t="shared" si="14"/>
        <v>CL.IC.TU.011602.01</v>
      </c>
    </row>
    <row r="96" spans="1:17" ht="15">
      <c r="A96" t="s">
        <v>9776</v>
      </c>
      <c r="C96" s="2" t="s">
        <v>1192</v>
      </c>
      <c r="E96" s="2" t="s">
        <v>5740</v>
      </c>
      <c r="F96" t="s">
        <v>9721</v>
      </c>
      <c r="G96" t="s">
        <v>9578</v>
      </c>
      <c r="H96" s="22" t="s">
        <v>1400</v>
      </c>
      <c r="I96" t="s">
        <v>1541</v>
      </c>
      <c r="J96" s="11" t="str">
        <f t="shared" si="11"/>
        <v>IC.TU.011603</v>
      </c>
      <c r="K96" s="2" t="s">
        <v>1192</v>
      </c>
      <c r="L96" t="str">
        <f t="shared" si="10"/>
        <v xml:space="preserve">      Site Swelling</v>
      </c>
      <c r="M96" s="12" t="str">
        <f t="shared" si="12"/>
        <v>PI.IC.TU.011603.01</v>
      </c>
      <c r="N96" s="12"/>
      <c r="O96" s="12" t="str">
        <f t="shared" si="13"/>
        <v>PH.IC.TU.011603.01</v>
      </c>
      <c r="Q96" s="12" t="str">
        <f t="shared" si="14"/>
        <v>CL.IC.TU.011603.01</v>
      </c>
    </row>
    <row r="97" spans="1:19" ht="15">
      <c r="A97" t="s">
        <v>9776</v>
      </c>
      <c r="C97" s="2" t="s">
        <v>1192</v>
      </c>
      <c r="E97" s="2" t="s">
        <v>5740</v>
      </c>
      <c r="F97" t="s">
        <v>9721</v>
      </c>
      <c r="G97" t="s">
        <v>9727</v>
      </c>
      <c r="H97" s="22" t="s">
        <v>1402</v>
      </c>
      <c r="I97" t="s">
        <v>1533</v>
      </c>
      <c r="J97" s="11" t="str">
        <f t="shared" si="11"/>
        <v>IC.TU.011604</v>
      </c>
      <c r="K97" s="2" t="s">
        <v>1192</v>
      </c>
      <c r="L97" t="str">
        <f t="shared" si="10"/>
        <v xml:space="preserve">      Site Hematoma</v>
      </c>
      <c r="M97" s="12" t="str">
        <f t="shared" si="12"/>
        <v>PI.IC.TU.011604.01</v>
      </c>
      <c r="N97" s="12"/>
      <c r="O97" s="12" t="str">
        <f t="shared" si="13"/>
        <v>PH.IC.TU.011604.01</v>
      </c>
      <c r="Q97" s="12" t="str">
        <f t="shared" si="14"/>
        <v>CL.IC.TU.011604.01</v>
      </c>
    </row>
    <row r="98" spans="1:19" ht="15">
      <c r="A98" t="s">
        <v>9776</v>
      </c>
      <c r="C98" s="2" t="s">
        <v>1192</v>
      </c>
      <c r="E98" s="2" t="s">
        <v>5740</v>
      </c>
      <c r="F98" t="s">
        <v>9721</v>
      </c>
      <c r="G98" t="s">
        <v>9728</v>
      </c>
      <c r="H98" s="22" t="s">
        <v>1404</v>
      </c>
      <c r="I98" t="s">
        <v>2693</v>
      </c>
      <c r="J98" s="11" t="str">
        <f t="shared" si="11"/>
        <v>IC.TU.011605</v>
      </c>
      <c r="K98" s="2" t="s">
        <v>1192</v>
      </c>
      <c r="L98" t="str">
        <f t="shared" si="10"/>
        <v xml:space="preserve">      Site bruising</v>
      </c>
      <c r="M98" s="12" t="str">
        <f t="shared" si="12"/>
        <v>PI.IC.TU.011605.01</v>
      </c>
      <c r="N98" s="12"/>
      <c r="O98" s="12" t="str">
        <f t="shared" si="13"/>
        <v>PH.IC.TU.011605.01</v>
      </c>
      <c r="Q98" s="12" t="str">
        <f t="shared" si="14"/>
        <v>CL.IC.TU.011605.01</v>
      </c>
    </row>
    <row r="99" spans="1:19" ht="15">
      <c r="A99" t="s">
        <v>9776</v>
      </c>
      <c r="C99" s="2" t="s">
        <v>9717</v>
      </c>
      <c r="E99" s="2" t="s">
        <v>9729</v>
      </c>
      <c r="F99" t="s">
        <v>9721</v>
      </c>
      <c r="G99" t="s">
        <v>9730</v>
      </c>
      <c r="H99" s="22" t="s">
        <v>1406</v>
      </c>
      <c r="I99" t="s">
        <v>1224</v>
      </c>
      <c r="J99" s="11" t="str">
        <f t="shared" si="11"/>
        <v>IC.TU.011606</v>
      </c>
      <c r="K99" s="2" t="s">
        <v>9717</v>
      </c>
      <c r="L99" t="str">
        <f t="shared" si="10"/>
        <v xml:space="preserve">      Site Unable to assess due to dressing</v>
      </c>
      <c r="M99" s="12" t="str">
        <f t="shared" si="12"/>
        <v>PI.IC.TU.011606.01</v>
      </c>
      <c r="N99" s="12"/>
      <c r="O99" s="12" t="str">
        <f t="shared" si="13"/>
        <v>PH.IC.TU.011606.01</v>
      </c>
      <c r="Q99" s="12" t="str">
        <f t="shared" si="14"/>
        <v>CL.IC.TU.011606.01</v>
      </c>
    </row>
    <row r="100" spans="1:19" ht="15">
      <c r="A100" t="s">
        <v>9776</v>
      </c>
      <c r="C100" s="2" t="s">
        <v>9717</v>
      </c>
      <c r="E100" s="2" t="s">
        <v>9729</v>
      </c>
      <c r="F100" t="s">
        <v>9721</v>
      </c>
      <c r="G100" t="s">
        <v>9731</v>
      </c>
      <c r="H100" s="22" t="s">
        <v>1419</v>
      </c>
      <c r="I100" t="s">
        <v>2971</v>
      </c>
      <c r="J100" s="11" t="str">
        <f t="shared" si="11"/>
        <v>IC.TU.011607</v>
      </c>
      <c r="K100" s="2" t="s">
        <v>1192</v>
      </c>
      <c r="L100" t="str">
        <f t="shared" si="10"/>
        <v xml:space="preserve">      Site Other: specify</v>
      </c>
      <c r="M100" s="12" t="str">
        <f t="shared" si="12"/>
        <v>PI.IC.TU.011607.01</v>
      </c>
      <c r="N100" s="12"/>
      <c r="O100" s="12" t="str">
        <f t="shared" si="13"/>
        <v>PH.IC.TU.011607.01</v>
      </c>
      <c r="Q100" s="12" t="str">
        <f t="shared" si="14"/>
        <v>CL.IC.TU.011607.01</v>
      </c>
    </row>
    <row r="101" spans="1:19" ht="15">
      <c r="A101" t="s">
        <v>9776</v>
      </c>
      <c r="C101" s="2" t="s">
        <v>1192</v>
      </c>
      <c r="E101" s="2" t="s">
        <v>5740</v>
      </c>
      <c r="F101" t="s">
        <v>9721</v>
      </c>
      <c r="G101" t="s">
        <v>9732</v>
      </c>
      <c r="H101" s="22" t="s">
        <v>10093</v>
      </c>
      <c r="I101" t="s">
        <v>9732</v>
      </c>
      <c r="J101" s="11" t="str">
        <f t="shared" si="11"/>
        <v>IC.TU.011608</v>
      </c>
      <c r="K101" s="2" t="s">
        <v>1192</v>
      </c>
      <c r="L101" t="str">
        <f t="shared" si="10"/>
        <v>Oozing</v>
      </c>
      <c r="M101" s="12" t="str">
        <f t="shared" si="12"/>
        <v>PI.IC.TU.011608.01</v>
      </c>
      <c r="N101" s="12"/>
      <c r="O101" s="12" t="str">
        <f t="shared" si="13"/>
        <v>PH.IC.TU.011608.01</v>
      </c>
      <c r="Q101" s="12" t="str">
        <f t="shared" si="14"/>
        <v>CL.IC.TU.011608.01</v>
      </c>
      <c r="R101" t="s">
        <v>1141</v>
      </c>
      <c r="S101">
        <v>500</v>
      </c>
    </row>
    <row r="102" spans="1:19" ht="15">
      <c r="A102" t="s">
        <v>9776</v>
      </c>
      <c r="C102" s="2" t="s">
        <v>1192</v>
      </c>
      <c r="E102" s="2" t="s">
        <v>5740</v>
      </c>
      <c r="F102" t="s">
        <v>9721</v>
      </c>
      <c r="G102" t="s">
        <v>9873</v>
      </c>
      <c r="H102" s="22" t="s">
        <v>10095</v>
      </c>
      <c r="I102" t="s">
        <v>9873</v>
      </c>
      <c r="J102" s="11" t="str">
        <f t="shared" si="11"/>
        <v>IC.TU.011609</v>
      </c>
      <c r="K102" s="2" t="s">
        <v>1192</v>
      </c>
      <c r="L102" t="str">
        <f t="shared" si="10"/>
        <v>Bleeding</v>
      </c>
      <c r="M102" s="12" t="str">
        <f t="shared" si="12"/>
        <v>PI.IC.TU.011609.01</v>
      </c>
      <c r="N102" s="12"/>
      <c r="O102" s="12" t="str">
        <f t="shared" si="13"/>
        <v>PH.IC.TU.011609.01</v>
      </c>
      <c r="Q102" s="12" t="str">
        <f t="shared" si="14"/>
        <v>CL.IC.TU.011609.01</v>
      </c>
      <c r="R102" t="s">
        <v>1141</v>
      </c>
      <c r="S102">
        <v>500</v>
      </c>
    </row>
    <row r="103" spans="1:19" ht="15">
      <c r="A103" t="s">
        <v>9776</v>
      </c>
      <c r="C103" s="2" t="s">
        <v>1192</v>
      </c>
      <c r="E103" s="2" t="s">
        <v>5740</v>
      </c>
      <c r="F103" t="s">
        <v>9721</v>
      </c>
      <c r="G103" t="s">
        <v>9874</v>
      </c>
      <c r="H103" s="22" t="s">
        <v>10905</v>
      </c>
      <c r="I103" t="s">
        <v>9874</v>
      </c>
      <c r="J103" s="11" t="str">
        <f t="shared" si="11"/>
        <v>IC.TU.011610</v>
      </c>
      <c r="K103" s="2" t="s">
        <v>1192</v>
      </c>
      <c r="L103" t="str">
        <f t="shared" si="10"/>
        <v>Reddened</v>
      </c>
      <c r="M103" s="12" t="str">
        <f t="shared" si="12"/>
        <v>PI.IC.TU.011610.01</v>
      </c>
      <c r="N103" s="12"/>
      <c r="O103" s="12" t="str">
        <f t="shared" si="13"/>
        <v>PH.IC.TU.011610.01</v>
      </c>
      <c r="Q103" s="12" t="str">
        <f t="shared" si="14"/>
        <v>CL.IC.TU.011610.01</v>
      </c>
      <c r="R103" t="s">
        <v>1141</v>
      </c>
      <c r="S103">
        <v>500</v>
      </c>
    </row>
    <row r="104" spans="1:19" ht="15">
      <c r="A104" t="s">
        <v>9776</v>
      </c>
      <c r="C104" s="2" t="s">
        <v>1192</v>
      </c>
      <c r="E104" s="2" t="s">
        <v>5740</v>
      </c>
      <c r="F104" t="s">
        <v>9721</v>
      </c>
      <c r="G104" t="s">
        <v>9875</v>
      </c>
      <c r="H104" s="22" t="s">
        <v>8048</v>
      </c>
      <c r="I104" t="s">
        <v>9875</v>
      </c>
      <c r="J104" s="11" t="str">
        <f t="shared" si="11"/>
        <v>IC.TU.011611</v>
      </c>
      <c r="K104" s="2" t="s">
        <v>1192</v>
      </c>
      <c r="L104" t="str">
        <f t="shared" si="10"/>
        <v>Exudate</v>
      </c>
      <c r="M104" s="12" t="str">
        <f t="shared" si="12"/>
        <v>PI.IC.TU.011611.01</v>
      </c>
      <c r="N104" s="12"/>
      <c r="O104" s="12" t="str">
        <f t="shared" si="13"/>
        <v>PH.IC.TU.011611.01</v>
      </c>
      <c r="Q104" s="12" t="str">
        <f t="shared" si="14"/>
        <v>CL.IC.TU.011611.01</v>
      </c>
      <c r="R104" t="s">
        <v>1141</v>
      </c>
      <c r="S104">
        <v>500</v>
      </c>
    </row>
    <row r="105" spans="1:19" ht="15">
      <c r="A105" t="s">
        <v>9776</v>
      </c>
      <c r="C105" s="2" t="s">
        <v>1192</v>
      </c>
      <c r="E105" s="2" t="s">
        <v>5740</v>
      </c>
      <c r="F105" t="s">
        <v>9721</v>
      </c>
      <c r="G105" t="s">
        <v>9876</v>
      </c>
      <c r="H105" s="22" t="s">
        <v>11023</v>
      </c>
      <c r="I105" t="s">
        <v>9876</v>
      </c>
      <c r="J105" s="11" t="str">
        <f t="shared" si="11"/>
        <v>IC.TU.011612</v>
      </c>
      <c r="K105" s="2" t="s">
        <v>1192</v>
      </c>
      <c r="L105" t="str">
        <f t="shared" si="10"/>
        <v>Tender</v>
      </c>
      <c r="M105" s="12" t="str">
        <f t="shared" si="12"/>
        <v>PI.IC.TU.011612.01</v>
      </c>
      <c r="N105" s="12"/>
      <c r="O105" s="12" t="str">
        <f t="shared" si="13"/>
        <v>PH.IC.TU.011612.01</v>
      </c>
      <c r="Q105" s="12" t="str">
        <f t="shared" si="14"/>
        <v>CL.IC.TU.011612.01</v>
      </c>
      <c r="R105" t="s">
        <v>1141</v>
      </c>
      <c r="S105">
        <v>500</v>
      </c>
    </row>
    <row r="106" spans="1:19" ht="15">
      <c r="A106" t="s">
        <v>9776</v>
      </c>
      <c r="C106" s="2" t="s">
        <v>1192</v>
      </c>
      <c r="D106" t="s">
        <v>10023</v>
      </c>
      <c r="E106" s="2" t="s">
        <v>1138</v>
      </c>
      <c r="F106" t="s">
        <v>9721</v>
      </c>
      <c r="G106" t="s">
        <v>10024</v>
      </c>
      <c r="H106" s="22" t="s">
        <v>1396</v>
      </c>
      <c r="I106" t="s">
        <v>1674</v>
      </c>
      <c r="J106" s="11" t="str">
        <f t="shared" si="11"/>
        <v>IC.TU.011701</v>
      </c>
      <c r="K106" s="2" t="s">
        <v>1192</v>
      </c>
      <c r="L106" t="str">
        <f t="shared" si="10"/>
        <v xml:space="preserve">      Status Unchanged</v>
      </c>
      <c r="M106" s="12" t="str">
        <f t="shared" si="12"/>
        <v>PI.IC.TU.011701.01</v>
      </c>
      <c r="N106" s="12"/>
      <c r="O106" s="12" t="str">
        <f t="shared" si="13"/>
        <v>PH.IC.TU.011701.01</v>
      </c>
      <c r="Q106" s="12" t="str">
        <f t="shared" si="14"/>
        <v>CL.IC.TU.011701.01</v>
      </c>
    </row>
    <row r="107" spans="1:19" ht="15">
      <c r="A107" t="s">
        <v>9776</v>
      </c>
      <c r="C107" s="2" t="s">
        <v>1192</v>
      </c>
      <c r="E107" s="2" t="s">
        <v>1138</v>
      </c>
      <c r="F107" t="s">
        <v>9721</v>
      </c>
      <c r="G107" t="s">
        <v>10025</v>
      </c>
      <c r="H107" s="22" t="s">
        <v>1398</v>
      </c>
      <c r="I107" t="s">
        <v>1673</v>
      </c>
      <c r="J107" s="11" t="str">
        <f t="shared" si="11"/>
        <v>IC.TU.011702</v>
      </c>
      <c r="K107" s="2" t="s">
        <v>1192</v>
      </c>
      <c r="L107" t="str">
        <f t="shared" si="10"/>
        <v xml:space="preserve">      Status Decreasing</v>
      </c>
      <c r="M107" s="12" t="str">
        <f t="shared" si="12"/>
        <v>PI.IC.TU.011702.01</v>
      </c>
      <c r="N107" s="12"/>
      <c r="O107" s="12" t="str">
        <f t="shared" si="13"/>
        <v>PH.IC.TU.011702.01</v>
      </c>
      <c r="Q107" s="12" t="str">
        <f t="shared" si="14"/>
        <v>CL.IC.TU.011702.01</v>
      </c>
    </row>
    <row r="108" spans="1:19" ht="15">
      <c r="A108" t="s">
        <v>9776</v>
      </c>
      <c r="C108" s="2" t="s">
        <v>1192</v>
      </c>
      <c r="E108" s="2" t="s">
        <v>1138</v>
      </c>
      <c r="F108" t="s">
        <v>9721</v>
      </c>
      <c r="G108" t="s">
        <v>10026</v>
      </c>
      <c r="H108" s="22" t="s">
        <v>1400</v>
      </c>
      <c r="I108" t="s">
        <v>1841</v>
      </c>
      <c r="J108" s="11" t="str">
        <f t="shared" si="11"/>
        <v>IC.TU.011703</v>
      </c>
      <c r="K108" s="2" t="s">
        <v>1192</v>
      </c>
      <c r="L108" t="str">
        <f t="shared" si="10"/>
        <v xml:space="preserve">      Status Increasing</v>
      </c>
      <c r="M108" s="12" t="str">
        <f t="shared" si="12"/>
        <v>PI.IC.TU.011703.01</v>
      </c>
      <c r="N108" s="12"/>
      <c r="O108" s="12" t="str">
        <f t="shared" si="13"/>
        <v>PH.IC.TU.011703.01</v>
      </c>
      <c r="Q108" s="12" t="str">
        <f t="shared" si="14"/>
        <v>CL.IC.TU.011703.01</v>
      </c>
    </row>
    <row r="109" spans="1:19" ht="15">
      <c r="A109" t="s">
        <v>9776</v>
      </c>
      <c r="C109" s="2" t="s">
        <v>1192</v>
      </c>
      <c r="D109" t="s">
        <v>4438</v>
      </c>
      <c r="E109" s="2" t="s">
        <v>965</v>
      </c>
      <c r="F109" t="s">
        <v>9721</v>
      </c>
      <c r="G109" t="s">
        <v>9886</v>
      </c>
      <c r="H109" s="22" t="s">
        <v>1396</v>
      </c>
      <c r="I109" t="s">
        <v>1557</v>
      </c>
      <c r="J109" s="11" t="str">
        <f t="shared" si="11"/>
        <v>IC.TU.011801</v>
      </c>
      <c r="K109" s="2" t="s">
        <v>1192</v>
      </c>
      <c r="L109" t="str">
        <f t="shared" si="10"/>
        <v xml:space="preserve">      Site consistent with Body Temperature</v>
      </c>
      <c r="M109" s="12" t="str">
        <f t="shared" si="12"/>
        <v>PI.IC.TU.011801.01</v>
      </c>
      <c r="N109" s="12"/>
      <c r="O109" s="12" t="str">
        <f t="shared" si="13"/>
        <v>PH.IC.TU.011801.01</v>
      </c>
      <c r="Q109" s="12" t="str">
        <f t="shared" si="14"/>
        <v>CL.IC.TU.011801.01</v>
      </c>
    </row>
    <row r="110" spans="1:19" ht="15">
      <c r="A110" t="s">
        <v>9776</v>
      </c>
      <c r="C110" s="2" t="s">
        <v>1192</v>
      </c>
      <c r="E110" s="2" t="s">
        <v>965</v>
      </c>
      <c r="F110" t="s">
        <v>9721</v>
      </c>
      <c r="G110" t="s">
        <v>9747</v>
      </c>
      <c r="H110" s="22" t="s">
        <v>1398</v>
      </c>
      <c r="I110" t="s">
        <v>2116</v>
      </c>
      <c r="J110" s="11" t="str">
        <f t="shared" si="11"/>
        <v>IC.TU.011802</v>
      </c>
      <c r="K110" s="2" t="s">
        <v>1192</v>
      </c>
      <c r="L110" t="str">
        <f t="shared" si="10"/>
        <v xml:space="preserve">      Site Warmer than Body Temperature</v>
      </c>
      <c r="M110" s="12" t="str">
        <f t="shared" si="12"/>
        <v>PI.IC.TU.011802.01</v>
      </c>
      <c r="N110" s="12"/>
      <c r="O110" s="12" t="str">
        <f t="shared" si="13"/>
        <v>PH.IC.TU.011802.01</v>
      </c>
      <c r="Q110" s="12" t="str">
        <f t="shared" si="14"/>
        <v>CL.IC.TU.011802.01</v>
      </c>
    </row>
    <row r="111" spans="1:19" ht="15">
      <c r="A111" t="s">
        <v>9776</v>
      </c>
      <c r="C111" s="2" t="s">
        <v>1192</v>
      </c>
      <c r="E111" s="2" t="s">
        <v>965</v>
      </c>
      <c r="F111" t="s">
        <v>9721</v>
      </c>
      <c r="G111" t="s">
        <v>10027</v>
      </c>
      <c r="H111" s="22" t="s">
        <v>1400</v>
      </c>
      <c r="I111" t="s">
        <v>2118</v>
      </c>
      <c r="J111" s="11" t="str">
        <f t="shared" si="11"/>
        <v>IC.TU.011803</v>
      </c>
      <c r="K111" s="2" t="s">
        <v>1192</v>
      </c>
      <c r="L111" t="str">
        <f t="shared" si="10"/>
        <v xml:space="preserve">      Site Warmer than Opposite Body Part</v>
      </c>
      <c r="M111" s="12" t="str">
        <f t="shared" si="12"/>
        <v>PI.IC.TU.011803.01</v>
      </c>
      <c r="N111" s="12"/>
      <c r="O111" s="12" t="str">
        <f t="shared" si="13"/>
        <v>PH.IC.TU.011803.01</v>
      </c>
      <c r="Q111" s="12" t="str">
        <f t="shared" si="14"/>
        <v>CL.IC.TU.011803.01</v>
      </c>
    </row>
    <row r="112" spans="1:19" ht="15">
      <c r="A112" t="s">
        <v>9776</v>
      </c>
      <c r="C112" s="2" t="s">
        <v>9716</v>
      </c>
      <c r="E112" s="2" t="s">
        <v>10028</v>
      </c>
      <c r="F112" t="s">
        <v>9721</v>
      </c>
      <c r="G112" t="s">
        <v>10171</v>
      </c>
      <c r="H112" s="22" t="s">
        <v>1402</v>
      </c>
      <c r="I112" t="s">
        <v>2120</v>
      </c>
      <c r="J112" s="11" t="str">
        <f t="shared" si="11"/>
        <v>IC.TU.011804</v>
      </c>
      <c r="K112" s="2" t="s">
        <v>9716</v>
      </c>
      <c r="L112" t="str">
        <f t="shared" si="10"/>
        <v xml:space="preserve">      Site Cooler than Body Temperature</v>
      </c>
      <c r="M112" s="12" t="str">
        <f t="shared" si="12"/>
        <v>PI.IC.TU.011804.01</v>
      </c>
      <c r="N112" s="12"/>
      <c r="O112" s="12" t="str">
        <f t="shared" si="13"/>
        <v>PH.IC.TU.011804.01</v>
      </c>
      <c r="Q112" s="12" t="str">
        <f t="shared" si="14"/>
        <v>CL.IC.TU.011804.01</v>
      </c>
    </row>
    <row r="113" spans="1:25" ht="15">
      <c r="A113" t="s">
        <v>9776</v>
      </c>
      <c r="C113" s="2" t="s">
        <v>1192</v>
      </c>
      <c r="E113" s="2" t="s">
        <v>965</v>
      </c>
      <c r="F113" t="s">
        <v>9721</v>
      </c>
      <c r="G113" t="s">
        <v>10172</v>
      </c>
      <c r="H113" s="22" t="s">
        <v>1404</v>
      </c>
      <c r="I113" t="s">
        <v>2122</v>
      </c>
      <c r="J113" s="11" t="str">
        <f t="shared" si="11"/>
        <v>IC.TU.011805</v>
      </c>
      <c r="K113" s="2" t="s">
        <v>1192</v>
      </c>
      <c r="L113" t="str">
        <f t="shared" si="10"/>
        <v xml:space="preserve">      Site Cooler than Opposite Body Part</v>
      </c>
      <c r="M113" s="12" t="str">
        <f t="shared" si="12"/>
        <v>PI.IC.TU.011805.01</v>
      </c>
      <c r="N113" s="12"/>
      <c r="O113" s="12" t="str">
        <f t="shared" si="13"/>
        <v>PH.IC.TU.011805.01</v>
      </c>
      <c r="Q113" s="12" t="str">
        <f t="shared" si="14"/>
        <v>CL.IC.TU.011805.01</v>
      </c>
    </row>
    <row r="114" spans="1:25" ht="15">
      <c r="A114" t="s">
        <v>9776</v>
      </c>
      <c r="C114" s="2" t="s">
        <v>1192</v>
      </c>
      <c r="D114" t="s">
        <v>5358</v>
      </c>
      <c r="E114" s="2" t="s">
        <v>967</v>
      </c>
      <c r="F114" t="s">
        <v>10173</v>
      </c>
      <c r="G114" t="s">
        <v>2772</v>
      </c>
      <c r="H114" s="22" t="s">
        <v>1396</v>
      </c>
      <c r="I114" t="s">
        <v>2772</v>
      </c>
      <c r="J114" s="11" t="str">
        <f t="shared" si="11"/>
        <v>IC.TU.011901</v>
      </c>
      <c r="K114" s="2" t="s">
        <v>1192</v>
      </c>
      <c r="L114" t="str">
        <f t="shared" si="10"/>
        <v>Patent</v>
      </c>
      <c r="M114" s="12" t="str">
        <f t="shared" si="12"/>
        <v>PI.IC.TU.011901.01</v>
      </c>
      <c r="N114" s="12"/>
      <c r="O114" s="12" t="str">
        <f t="shared" si="13"/>
        <v>PH.IC.TU.011901.01</v>
      </c>
      <c r="Q114" s="12" t="str">
        <f t="shared" si="14"/>
        <v>CL.IC.TU.011901.01</v>
      </c>
    </row>
    <row r="115" spans="1:25" ht="15">
      <c r="A115" t="s">
        <v>9776</v>
      </c>
      <c r="C115" s="2" t="s">
        <v>1192</v>
      </c>
      <c r="E115" s="2" t="s">
        <v>967</v>
      </c>
      <c r="F115" t="s">
        <v>10173</v>
      </c>
      <c r="G115" t="s">
        <v>3107</v>
      </c>
      <c r="H115" s="22" t="s">
        <v>1398</v>
      </c>
      <c r="I115" t="s">
        <v>3107</v>
      </c>
      <c r="J115" s="11" t="str">
        <f t="shared" si="11"/>
        <v>IC.TU.011902</v>
      </c>
      <c r="K115" s="2" t="s">
        <v>1192</v>
      </c>
      <c r="L115" t="str">
        <f t="shared" si="10"/>
        <v>Irrigated</v>
      </c>
      <c r="M115" s="12" t="str">
        <f t="shared" si="12"/>
        <v>PI.IC.TU.011902.01</v>
      </c>
      <c r="N115" s="12"/>
      <c r="O115" s="12" t="str">
        <f t="shared" si="13"/>
        <v>PH.IC.TU.011902.01</v>
      </c>
      <c r="Q115" s="12" t="str">
        <f t="shared" si="14"/>
        <v>CL.IC.TU.011902.01</v>
      </c>
    </row>
    <row r="116" spans="1:25" ht="15">
      <c r="A116" t="s">
        <v>9776</v>
      </c>
      <c r="C116" s="2" t="s">
        <v>9715</v>
      </c>
      <c r="E116" s="2" t="s">
        <v>10174</v>
      </c>
      <c r="F116" t="s">
        <v>10173</v>
      </c>
      <c r="G116" t="s">
        <v>2956</v>
      </c>
      <c r="H116" s="22" t="s">
        <v>1400</v>
      </c>
      <c r="I116" t="s">
        <v>2956</v>
      </c>
      <c r="J116" s="11" t="str">
        <f t="shared" si="11"/>
        <v>IC.TU.011903</v>
      </c>
      <c r="K116" s="2" t="s">
        <v>9715</v>
      </c>
      <c r="L116" t="str">
        <f t="shared" si="10"/>
        <v>Clamped</v>
      </c>
      <c r="M116" s="12" t="str">
        <f t="shared" si="12"/>
        <v>PI.IC.TU.011903.01</v>
      </c>
      <c r="N116" s="12"/>
      <c r="O116" s="12" t="str">
        <f t="shared" si="13"/>
        <v>PH.IC.TU.011903.01</v>
      </c>
      <c r="Q116" s="12" t="str">
        <f t="shared" si="14"/>
        <v>CL.IC.TU.011903.01</v>
      </c>
    </row>
    <row r="117" spans="1:25" ht="15">
      <c r="A117" t="s">
        <v>9776</v>
      </c>
      <c r="C117" s="2" t="s">
        <v>1192</v>
      </c>
      <c r="E117" s="2" t="s">
        <v>967</v>
      </c>
      <c r="F117" t="s">
        <v>10173</v>
      </c>
      <c r="G117" t="s">
        <v>10175</v>
      </c>
      <c r="H117" s="22" t="s">
        <v>1402</v>
      </c>
      <c r="I117" t="s">
        <v>10032</v>
      </c>
      <c r="J117" s="11" t="str">
        <f t="shared" si="11"/>
        <v>IC.TU.011904</v>
      </c>
      <c r="K117" s="2" t="s">
        <v>1192</v>
      </c>
      <c r="L117" t="str">
        <f t="shared" si="10"/>
        <v>Non-patent/Clogged</v>
      </c>
      <c r="M117" s="12" t="str">
        <f t="shared" si="12"/>
        <v>PI.IC.TU.011904.01</v>
      </c>
      <c r="N117" s="12"/>
      <c r="O117" s="12" t="str">
        <f t="shared" si="13"/>
        <v>PH.IC.TU.011904.01</v>
      </c>
      <c r="Q117" s="12" t="str">
        <f t="shared" si="14"/>
        <v>CL.IC.TU.011904.01</v>
      </c>
    </row>
    <row r="118" spans="1:25" ht="15">
      <c r="A118" t="s">
        <v>9776</v>
      </c>
      <c r="C118" s="2" t="s">
        <v>9972</v>
      </c>
      <c r="E118" s="2" t="s">
        <v>10174</v>
      </c>
      <c r="F118" t="s">
        <v>10173</v>
      </c>
      <c r="G118" t="s">
        <v>9908</v>
      </c>
      <c r="H118" s="22" t="s">
        <v>1404</v>
      </c>
      <c r="I118" t="s">
        <v>9909</v>
      </c>
      <c r="J118" s="11" t="str">
        <f t="shared" si="11"/>
        <v>IC.TU.011905</v>
      </c>
      <c r="K118" s="2" t="s">
        <v>9972</v>
      </c>
      <c r="L118" t="str">
        <f t="shared" si="10"/>
        <v>Stripped/Milked</v>
      </c>
      <c r="M118" s="12" t="str">
        <f t="shared" si="12"/>
        <v>PI.IC.TU.011905.01</v>
      </c>
      <c r="N118" s="12"/>
      <c r="O118" s="12" t="str">
        <f t="shared" si="13"/>
        <v>PH.IC.TU.011905.01</v>
      </c>
      <c r="Q118" s="12" t="str">
        <f t="shared" si="14"/>
        <v>CL.IC.TU.011905.01</v>
      </c>
    </row>
    <row r="119" spans="1:25" ht="15">
      <c r="A119" t="s">
        <v>9776</v>
      </c>
      <c r="C119" s="2" t="s">
        <v>1192</v>
      </c>
      <c r="E119" s="2" t="s">
        <v>967</v>
      </c>
      <c r="F119" t="s">
        <v>10173</v>
      </c>
      <c r="G119" t="s">
        <v>9910</v>
      </c>
      <c r="H119" s="22" t="s">
        <v>1406</v>
      </c>
      <c r="I119" t="s">
        <v>3187</v>
      </c>
      <c r="J119" s="11" t="str">
        <f t="shared" si="11"/>
        <v>IC.TU.011906</v>
      </c>
      <c r="K119" s="2" t="s">
        <v>1192</v>
      </c>
      <c r="L119" t="str">
        <f t="shared" si="10"/>
        <v>Gravity Drainage</v>
      </c>
      <c r="M119" s="12" t="str">
        <f t="shared" si="12"/>
        <v>PI.IC.TU.011906.01</v>
      </c>
      <c r="N119" s="12"/>
      <c r="O119" s="12" t="str">
        <f t="shared" si="13"/>
        <v>PH.IC.TU.011906.01</v>
      </c>
      <c r="Q119" s="12" t="str">
        <f t="shared" si="14"/>
        <v>CL.IC.TU.011906.01</v>
      </c>
    </row>
    <row r="120" spans="1:25" ht="15">
      <c r="A120" t="s">
        <v>9776</v>
      </c>
      <c r="C120" s="2" t="s">
        <v>1192</v>
      </c>
      <c r="E120" s="2" t="s">
        <v>967</v>
      </c>
      <c r="F120" t="s">
        <v>10173</v>
      </c>
      <c r="G120" t="s">
        <v>3102</v>
      </c>
      <c r="H120" s="22" t="s">
        <v>1419</v>
      </c>
      <c r="I120" t="s">
        <v>1583</v>
      </c>
      <c r="J120" s="11" t="str">
        <f t="shared" si="11"/>
        <v>IC.TU.011907</v>
      </c>
      <c r="K120" s="2" t="s">
        <v>1192</v>
      </c>
      <c r="L120" t="str">
        <f t="shared" si="10"/>
        <v>Discontinued</v>
      </c>
      <c r="M120" s="12" t="str">
        <f t="shared" si="12"/>
        <v>PI.IC.TU.011907.01</v>
      </c>
      <c r="N120" s="12"/>
      <c r="O120" s="12" t="str">
        <f t="shared" si="13"/>
        <v>PH.IC.TU.011907.01</v>
      </c>
      <c r="Q120" s="12" t="str">
        <f t="shared" si="14"/>
        <v>CL.IC.TU.011907.01</v>
      </c>
    </row>
    <row r="121" spans="1:25" ht="15">
      <c r="A121" t="s">
        <v>9776</v>
      </c>
      <c r="C121" s="2" t="s">
        <v>11683</v>
      </c>
      <c r="E121" s="2" t="s">
        <v>967</v>
      </c>
      <c r="F121" t="s">
        <v>10173</v>
      </c>
      <c r="G121" t="s">
        <v>2971</v>
      </c>
      <c r="H121" s="22" t="s">
        <v>1550</v>
      </c>
      <c r="I121" t="s">
        <v>2971</v>
      </c>
      <c r="J121" s="11" t="str">
        <f t="shared" ref="J121" si="15">CONCATENATE("IC.TU.",C121,E121,H121)</f>
        <v>IC.TU.011908</v>
      </c>
      <c r="K121" s="2" t="s">
        <v>11683</v>
      </c>
      <c r="L121" t="str">
        <f t="shared" ref="L121" si="16">G121</f>
        <v>Other: specify</v>
      </c>
      <c r="M121" s="12" t="str">
        <f t="shared" ref="M121" si="17">CONCATENATE("PI.",J121,".",K121)</f>
        <v>PI.IC.TU.011908.01</v>
      </c>
      <c r="N121" s="12"/>
      <c r="O121" s="12" t="str">
        <f t="shared" ref="O121" si="18">CONCATENATE("PH.",J121,".",K121)</f>
        <v>PH.IC.TU.011908.01</v>
      </c>
      <c r="Q121" s="12" t="str">
        <f t="shared" ref="Q121" si="19">CONCATENATE("CL.",J121,".",K121)</f>
        <v>CL.IC.TU.011908.01</v>
      </c>
    </row>
    <row r="122" spans="1:25" ht="15">
      <c r="A122" t="s">
        <v>9776</v>
      </c>
      <c r="C122" s="2" t="s">
        <v>1192</v>
      </c>
      <c r="E122" s="2" t="s">
        <v>967</v>
      </c>
      <c r="F122" t="s">
        <v>10173</v>
      </c>
      <c r="G122" t="s">
        <v>556</v>
      </c>
      <c r="H122" s="22" t="s">
        <v>644</v>
      </c>
      <c r="J122" s="11" t="str">
        <f t="shared" si="11"/>
        <v>IC.TU.011909</v>
      </c>
      <c r="K122" s="2" t="s">
        <v>1192</v>
      </c>
      <c r="L122" t="str">
        <f t="shared" si="10"/>
        <v>Self Discontinued</v>
      </c>
      <c r="M122" s="12" t="str">
        <f t="shared" si="12"/>
        <v>PI.IC.TU.011909.01</v>
      </c>
      <c r="N122" s="12"/>
      <c r="O122" s="12" t="str">
        <f t="shared" si="13"/>
        <v>PH.IC.TU.011909.01</v>
      </c>
      <c r="Q122" s="12" t="str">
        <f t="shared" si="14"/>
        <v>CL.IC.TU.011909.01</v>
      </c>
      <c r="X122" t="s">
        <v>864</v>
      </c>
      <c r="Y122">
        <v>1124</v>
      </c>
    </row>
    <row r="123" spans="1:25" ht="15">
      <c r="A123" t="s">
        <v>9776</v>
      </c>
      <c r="C123" s="2" t="s">
        <v>1192</v>
      </c>
      <c r="D123" t="s">
        <v>3103</v>
      </c>
      <c r="E123" s="2" t="s">
        <v>6396</v>
      </c>
      <c r="F123" t="s">
        <v>9911</v>
      </c>
      <c r="G123" t="s">
        <v>3923</v>
      </c>
      <c r="H123" s="22" t="s">
        <v>1396</v>
      </c>
      <c r="I123" t="s">
        <v>1001</v>
      </c>
      <c r="J123" s="11" t="str">
        <f t="shared" si="11"/>
        <v>IC.TU.012001</v>
      </c>
      <c r="K123" s="2" t="s">
        <v>1192</v>
      </c>
      <c r="L123" t="str">
        <f t="shared" si="10"/>
        <v xml:space="preserve">      None</v>
      </c>
      <c r="M123" s="12" t="str">
        <f t="shared" si="12"/>
        <v>PI.IC.TU.012001.01</v>
      </c>
      <c r="N123" s="12"/>
      <c r="O123" s="12" t="str">
        <f t="shared" si="13"/>
        <v>PH.IC.TU.012001.01</v>
      </c>
      <c r="Q123" s="12" t="str">
        <f t="shared" si="14"/>
        <v>CL.IC.TU.012001.01</v>
      </c>
    </row>
    <row r="124" spans="1:25" ht="15">
      <c r="A124" t="s">
        <v>9776</v>
      </c>
      <c r="C124" s="2" t="s">
        <v>1192</v>
      </c>
      <c r="E124" s="2" t="s">
        <v>6396</v>
      </c>
      <c r="F124" t="s">
        <v>9911</v>
      </c>
      <c r="G124" t="s">
        <v>4743</v>
      </c>
      <c r="H124" s="22" t="s">
        <v>1398</v>
      </c>
      <c r="I124" t="s">
        <v>2407</v>
      </c>
      <c r="J124" s="11" t="str">
        <f t="shared" si="11"/>
        <v>IC.TU.012002</v>
      </c>
      <c r="K124" s="2" t="s">
        <v>1192</v>
      </c>
      <c r="L124" t="str">
        <f t="shared" si="10"/>
        <v xml:space="preserve">     Intermittent</v>
      </c>
      <c r="M124" s="12" t="str">
        <f t="shared" si="12"/>
        <v>PI.IC.TU.012002.01</v>
      </c>
      <c r="N124" s="12"/>
      <c r="O124" s="12" t="str">
        <f t="shared" si="13"/>
        <v>PH.IC.TU.012002.01</v>
      </c>
      <c r="Q124" s="12" t="str">
        <f t="shared" si="14"/>
        <v>CL.IC.TU.012002.01</v>
      </c>
    </row>
    <row r="125" spans="1:25" ht="15">
      <c r="A125" t="s">
        <v>9776</v>
      </c>
      <c r="C125" s="2" t="s">
        <v>1192</v>
      </c>
      <c r="E125" s="2" t="s">
        <v>1116</v>
      </c>
      <c r="F125" t="s">
        <v>9911</v>
      </c>
      <c r="G125" t="s">
        <v>106</v>
      </c>
      <c r="H125" s="22" t="s">
        <v>1400</v>
      </c>
      <c r="I125" t="s">
        <v>4742</v>
      </c>
      <c r="J125" s="11" t="str">
        <f t="shared" ref="J125" si="20">CONCATENATE("IC.TU.",C125,E125,H125)</f>
        <v>IC.TU.012003</v>
      </c>
      <c r="K125" s="2" t="s">
        <v>1192</v>
      </c>
      <c r="L125" t="str">
        <f t="shared" ref="L125" si="21">G125</f>
        <v xml:space="preserve">     Continuous</v>
      </c>
      <c r="M125" s="12" t="str">
        <f t="shared" ref="M125" si="22">CONCATENATE("PI.",J125,".",K125)</f>
        <v>PI.IC.TU.012003.01</v>
      </c>
      <c r="N125" s="12"/>
      <c r="O125" s="12" t="str">
        <f t="shared" ref="O125" si="23">CONCATENATE("PH.",J125,".",K125)</f>
        <v>PH.IC.TU.012003.01</v>
      </c>
      <c r="Q125" s="12" t="str">
        <f t="shared" ref="Q125" si="24">CONCATENATE("CL.",J125,".",K125)</f>
        <v>CL.IC.TU.012003.01</v>
      </c>
    </row>
    <row r="126" spans="1:25" ht="15">
      <c r="A126" t="s">
        <v>9776</v>
      </c>
      <c r="C126" s="2" t="s">
        <v>1192</v>
      </c>
      <c r="E126" s="2" t="s">
        <v>6396</v>
      </c>
      <c r="F126" t="s">
        <v>9911</v>
      </c>
      <c r="G126" t="s">
        <v>11465</v>
      </c>
      <c r="H126" s="22" t="s">
        <v>11463</v>
      </c>
      <c r="I126" t="s">
        <v>11466</v>
      </c>
      <c r="J126" s="11" t="str">
        <f t="shared" si="11"/>
        <v>IC.TU.012004</v>
      </c>
      <c r="K126" s="2" t="s">
        <v>1192</v>
      </c>
      <c r="L126" t="str">
        <f t="shared" si="10"/>
        <v xml:space="preserve">     Bulb</v>
      </c>
      <c r="M126" s="12" t="str">
        <f t="shared" si="12"/>
        <v>PI.IC.TU.012004.01</v>
      </c>
      <c r="N126" s="12"/>
      <c r="O126" s="12" t="str">
        <f t="shared" si="13"/>
        <v>PH.IC.TU.012004.01</v>
      </c>
      <c r="Q126" s="12" t="str">
        <f t="shared" si="14"/>
        <v>CL.IC.TU.012004.01</v>
      </c>
      <c r="V126" t="s">
        <v>11097</v>
      </c>
      <c r="W126">
        <v>1048</v>
      </c>
    </row>
    <row r="127" spans="1:25" ht="15">
      <c r="A127" t="s">
        <v>9776</v>
      </c>
      <c r="C127" s="2" t="s">
        <v>1192</v>
      </c>
      <c r="D127" t="s">
        <v>3005</v>
      </c>
      <c r="E127" s="2" t="s">
        <v>5577</v>
      </c>
      <c r="F127" t="s">
        <v>9911</v>
      </c>
      <c r="G127" t="s">
        <v>11606</v>
      </c>
      <c r="H127" s="22" t="s">
        <v>1396</v>
      </c>
      <c r="I127" t="s">
        <v>4832</v>
      </c>
      <c r="J127" s="11" t="str">
        <f t="shared" si="11"/>
        <v>IC.TU.012101</v>
      </c>
      <c r="K127" s="2" t="s">
        <v>1192</v>
      </c>
      <c r="L127" t="str">
        <f t="shared" si="10"/>
        <v xml:space="preserve">       None</v>
      </c>
      <c r="M127" s="12" t="str">
        <f t="shared" si="12"/>
        <v>PI.IC.TU.012101.01</v>
      </c>
      <c r="N127" s="12"/>
      <c r="O127" s="12" t="str">
        <f t="shared" si="13"/>
        <v>PH.IC.TU.012101.01</v>
      </c>
      <c r="Q127" s="12" t="str">
        <f t="shared" si="14"/>
        <v>CL.IC.TU.012101.01</v>
      </c>
    </row>
    <row r="128" spans="1:25" ht="15">
      <c r="A128" t="s">
        <v>9776</v>
      </c>
      <c r="C128" s="2" t="s">
        <v>1192</v>
      </c>
      <c r="E128" s="2" t="s">
        <v>5577</v>
      </c>
      <c r="F128" t="s">
        <v>9911</v>
      </c>
      <c r="G128" t="s">
        <v>9914</v>
      </c>
      <c r="H128" s="22" t="s">
        <v>1398</v>
      </c>
      <c r="I128" t="s">
        <v>2854</v>
      </c>
      <c r="J128" s="11" t="str">
        <f t="shared" si="11"/>
        <v>IC.TU.012102</v>
      </c>
      <c r="K128" s="2" t="s">
        <v>1192</v>
      </c>
      <c r="L128" t="str">
        <f t="shared" si="10"/>
        <v xml:space="preserve">      Low </v>
      </c>
      <c r="M128" s="12" t="str">
        <f t="shared" si="12"/>
        <v>PI.IC.TU.012102.01</v>
      </c>
      <c r="N128" s="12"/>
      <c r="O128" s="12" t="str">
        <f t="shared" si="13"/>
        <v>PH.IC.TU.012102.01</v>
      </c>
      <c r="Q128" s="12" t="str">
        <f t="shared" si="14"/>
        <v>CL.IC.TU.012102.01</v>
      </c>
    </row>
    <row r="129" spans="1:23" ht="15">
      <c r="A129" t="s">
        <v>9776</v>
      </c>
      <c r="C129" s="2" t="s">
        <v>1192</v>
      </c>
      <c r="E129" s="2" t="s">
        <v>5577</v>
      </c>
      <c r="F129" t="s">
        <v>9911</v>
      </c>
      <c r="G129" t="s">
        <v>9326</v>
      </c>
      <c r="H129" s="22" t="s">
        <v>1400</v>
      </c>
      <c r="I129" t="s">
        <v>2855</v>
      </c>
      <c r="J129" s="11" t="str">
        <f t="shared" si="11"/>
        <v>IC.TU.012103</v>
      </c>
      <c r="K129" s="2" t="s">
        <v>1192</v>
      </c>
      <c r="L129" t="str">
        <f t="shared" si="10"/>
        <v xml:space="preserve">     Medium</v>
      </c>
      <c r="M129" s="12" t="str">
        <f t="shared" si="12"/>
        <v>PI.IC.TU.012103.01</v>
      </c>
      <c r="N129" s="12"/>
      <c r="O129" s="12" t="str">
        <f t="shared" si="13"/>
        <v>PH.IC.TU.012103.01</v>
      </c>
      <c r="Q129" s="12" t="str">
        <f t="shared" si="14"/>
        <v>CL.IC.TU.012103.01</v>
      </c>
    </row>
    <row r="130" spans="1:23" ht="15">
      <c r="A130" t="s">
        <v>9776</v>
      </c>
      <c r="C130" s="2" t="s">
        <v>1192</v>
      </c>
      <c r="E130" s="2" t="s">
        <v>5577</v>
      </c>
      <c r="F130" t="s">
        <v>9911</v>
      </c>
      <c r="G130" t="s">
        <v>9915</v>
      </c>
      <c r="H130" s="22" t="s">
        <v>1402</v>
      </c>
      <c r="I130" t="s">
        <v>2856</v>
      </c>
      <c r="J130" s="11" t="str">
        <f t="shared" si="11"/>
        <v>IC.TU.012104</v>
      </c>
      <c r="K130" s="2" t="s">
        <v>1192</v>
      </c>
      <c r="L130" t="str">
        <f t="shared" si="10"/>
        <v xml:space="preserve">     High</v>
      </c>
      <c r="M130" s="12" t="str">
        <f t="shared" si="12"/>
        <v>PI.IC.TU.012104.01</v>
      </c>
      <c r="N130" s="12"/>
      <c r="O130" s="12" t="str">
        <f t="shared" si="13"/>
        <v>PH.IC.TU.012104.01</v>
      </c>
      <c r="Q130" s="12" t="str">
        <f t="shared" si="14"/>
        <v>CL.IC.TU.012104.01</v>
      </c>
    </row>
    <row r="131" spans="1:23" ht="15">
      <c r="A131" t="s">
        <v>9776</v>
      </c>
      <c r="C131" s="2" t="s">
        <v>1192</v>
      </c>
      <c r="E131" s="2" t="s">
        <v>1119</v>
      </c>
      <c r="F131" t="s">
        <v>9911</v>
      </c>
      <c r="G131" t="s">
        <v>8977</v>
      </c>
      <c r="H131" s="22" t="s">
        <v>7071</v>
      </c>
      <c r="I131" t="s">
        <v>9916</v>
      </c>
      <c r="J131" s="11" t="str">
        <f t="shared" ref="J131" si="25">CONCATENATE("IC.TU.",C131,E131,H131)</f>
        <v>IC.TU.012105</v>
      </c>
      <c r="K131" s="2" t="s">
        <v>1192</v>
      </c>
      <c r="L131" t="str">
        <f t="shared" ref="L131" si="26">G131</f>
        <v>Number: specify</v>
      </c>
      <c r="M131" s="12" t="str">
        <f t="shared" ref="M131" si="27">CONCATENATE("PI.",J131,".",K131)</f>
        <v>PI.IC.TU.012105.01</v>
      </c>
      <c r="N131" s="12"/>
      <c r="O131" s="12" t="str">
        <f t="shared" ref="O131" si="28">CONCATENATE("PH.",J131,".",K131)</f>
        <v>PH.IC.TU.012105.01</v>
      </c>
      <c r="Q131" s="12" t="str">
        <f t="shared" ref="Q131" si="29">CONCATENATE("CL.",J131,".",K131)</f>
        <v>CL.IC.TU.012105.01</v>
      </c>
      <c r="R131" t="s">
        <v>1112</v>
      </c>
      <c r="S131">
        <v>331</v>
      </c>
    </row>
    <row r="132" spans="1:23" ht="15">
      <c r="A132" t="s">
        <v>9776</v>
      </c>
      <c r="C132" s="2" t="s">
        <v>1192</v>
      </c>
      <c r="E132" s="2" t="s">
        <v>5577</v>
      </c>
      <c r="F132" t="s">
        <v>9911</v>
      </c>
      <c r="G132" t="s">
        <v>11467</v>
      </c>
      <c r="H132" s="22" t="s">
        <v>11234</v>
      </c>
      <c r="I132" t="s">
        <v>11468</v>
      </c>
      <c r="J132" s="11" t="str">
        <f t="shared" si="11"/>
        <v>IC.TU.012106</v>
      </c>
      <c r="K132" s="2" t="s">
        <v>1192</v>
      </c>
      <c r="L132" t="str">
        <f t="shared" si="10"/>
        <v>Bulb</v>
      </c>
      <c r="M132" s="12" t="str">
        <f t="shared" si="12"/>
        <v>PI.IC.TU.012106.01</v>
      </c>
      <c r="N132" s="12"/>
      <c r="O132" s="12" t="str">
        <f t="shared" si="13"/>
        <v>PH.IC.TU.012106.01</v>
      </c>
      <c r="Q132" s="12" t="str">
        <f t="shared" si="14"/>
        <v>CL.IC.TU.012106.01</v>
      </c>
      <c r="R132" t="s">
        <v>1197</v>
      </c>
      <c r="S132" t="s">
        <v>11372</v>
      </c>
      <c r="V132" t="s">
        <v>11373</v>
      </c>
      <c r="W132">
        <v>1048</v>
      </c>
    </row>
    <row r="133" spans="1:23" ht="15">
      <c r="A133" t="s">
        <v>9776</v>
      </c>
      <c r="C133" s="2" t="s">
        <v>1192</v>
      </c>
      <c r="D133" t="s">
        <v>5363</v>
      </c>
      <c r="E133" s="2" t="s">
        <v>5751</v>
      </c>
      <c r="F133" t="s">
        <v>9917</v>
      </c>
      <c r="G133" t="s">
        <v>6195</v>
      </c>
      <c r="H133" s="22" t="s">
        <v>1396</v>
      </c>
      <c r="I133" t="s">
        <v>6195</v>
      </c>
      <c r="J133" s="11" t="str">
        <f t="shared" si="11"/>
        <v>IC.TU.012201</v>
      </c>
      <c r="K133" s="2" t="s">
        <v>1192</v>
      </c>
      <c r="L133" t="str">
        <f t="shared" si="10"/>
        <v>Bulb</v>
      </c>
      <c r="M133" s="12" t="str">
        <f t="shared" si="12"/>
        <v>PI.IC.TU.012201.01</v>
      </c>
      <c r="N133" s="12"/>
      <c r="O133" s="12" t="str">
        <f t="shared" si="13"/>
        <v>PH.IC.TU.012201.01</v>
      </c>
      <c r="Q133" s="12" t="str">
        <f t="shared" si="14"/>
        <v>CL.IC.TU.012201.01</v>
      </c>
    </row>
    <row r="134" spans="1:23" ht="15">
      <c r="A134" t="s">
        <v>9776</v>
      </c>
      <c r="C134" s="2" t="s">
        <v>1192</v>
      </c>
      <c r="E134" s="2" t="s">
        <v>5751</v>
      </c>
      <c r="F134" t="s">
        <v>9917</v>
      </c>
      <c r="G134" t="s">
        <v>9918</v>
      </c>
      <c r="H134" s="22" t="s">
        <v>1398</v>
      </c>
      <c r="I134" t="s">
        <v>9918</v>
      </c>
      <c r="J134" s="11" t="str">
        <f t="shared" si="11"/>
        <v>IC.TU.012202</v>
      </c>
      <c r="K134" s="2" t="s">
        <v>1192</v>
      </c>
      <c r="L134" t="str">
        <f t="shared" ref="L134:L199" si="30">G134</f>
        <v>Hemovac</v>
      </c>
      <c r="M134" s="12" t="str">
        <f t="shared" si="12"/>
        <v>PI.IC.TU.012202.01</v>
      </c>
      <c r="N134" s="12"/>
      <c r="O134" s="12" t="str">
        <f t="shared" si="13"/>
        <v>PH.IC.TU.012202.01</v>
      </c>
      <c r="Q134" s="12" t="str">
        <f t="shared" si="14"/>
        <v>CL.IC.TU.012202.01</v>
      </c>
    </row>
    <row r="135" spans="1:23" ht="15">
      <c r="A135" t="s">
        <v>9776</v>
      </c>
      <c r="C135" s="2" t="s">
        <v>1192</v>
      </c>
      <c r="E135" s="2" t="s">
        <v>5751</v>
      </c>
      <c r="F135" t="s">
        <v>9917</v>
      </c>
      <c r="G135" t="s">
        <v>9919</v>
      </c>
      <c r="H135" s="22" t="s">
        <v>1400</v>
      </c>
      <c r="I135" t="s">
        <v>9920</v>
      </c>
      <c r="J135" s="11" t="str">
        <f t="shared" si="11"/>
        <v>IC.TU.012203</v>
      </c>
      <c r="K135" s="2" t="s">
        <v>1192</v>
      </c>
      <c r="L135" t="str">
        <f t="shared" si="30"/>
        <v>Jackson Pratt</v>
      </c>
      <c r="M135" s="12" t="str">
        <f t="shared" si="12"/>
        <v>PI.IC.TU.012203.01</v>
      </c>
      <c r="N135" s="12"/>
      <c r="O135" s="12" t="str">
        <f t="shared" si="13"/>
        <v>PH.IC.TU.012203.01</v>
      </c>
      <c r="Q135" s="12" t="str">
        <f t="shared" si="14"/>
        <v>CL.IC.TU.012203.01</v>
      </c>
    </row>
    <row r="136" spans="1:23" ht="15">
      <c r="A136" t="s">
        <v>9776</v>
      </c>
      <c r="C136" s="2" t="s">
        <v>1192</v>
      </c>
      <c r="E136" s="2" t="s">
        <v>5751</v>
      </c>
      <c r="F136" t="s">
        <v>9917</v>
      </c>
      <c r="G136" t="s">
        <v>9921</v>
      </c>
      <c r="H136" s="22" t="s">
        <v>1402</v>
      </c>
      <c r="I136" t="s">
        <v>9921</v>
      </c>
      <c r="J136" s="11" t="str">
        <f t="shared" si="11"/>
        <v>IC.TU.012204</v>
      </c>
      <c r="K136" s="2" t="s">
        <v>1192</v>
      </c>
      <c r="L136" t="str">
        <f t="shared" si="30"/>
        <v>Penrose</v>
      </c>
      <c r="M136" s="12" t="str">
        <f t="shared" si="12"/>
        <v>PI.IC.TU.012204.01</v>
      </c>
      <c r="N136" s="12"/>
      <c r="O136" s="12" t="str">
        <f t="shared" si="13"/>
        <v>PH.IC.TU.012204.01</v>
      </c>
      <c r="Q136" s="12" t="str">
        <f t="shared" si="14"/>
        <v>CL.IC.TU.012204.01</v>
      </c>
    </row>
    <row r="137" spans="1:23" ht="15">
      <c r="A137" t="s">
        <v>9776</v>
      </c>
      <c r="C137" s="2" t="s">
        <v>9972</v>
      </c>
      <c r="E137" s="2" t="s">
        <v>9922</v>
      </c>
      <c r="F137" t="s">
        <v>9917</v>
      </c>
      <c r="G137" t="s">
        <v>9779</v>
      </c>
      <c r="H137" s="22" t="s">
        <v>1404</v>
      </c>
      <c r="I137" t="s">
        <v>9780</v>
      </c>
      <c r="J137" s="11" t="str">
        <f t="shared" si="11"/>
        <v>IC.TU.012205</v>
      </c>
      <c r="K137" s="2" t="s">
        <v>9972</v>
      </c>
      <c r="L137" t="str">
        <f t="shared" si="30"/>
        <v>Red rubber catheter</v>
      </c>
      <c r="M137" s="12" t="str">
        <f t="shared" si="12"/>
        <v>PI.IC.TU.012205.01</v>
      </c>
      <c r="N137" s="12"/>
      <c r="O137" s="12" t="str">
        <f t="shared" si="13"/>
        <v>PH.IC.TU.012205.01</v>
      </c>
      <c r="Q137" s="12" t="str">
        <f t="shared" si="14"/>
        <v>CL.IC.TU.012205.01</v>
      </c>
    </row>
    <row r="138" spans="1:23" ht="15">
      <c r="A138" t="s">
        <v>9776</v>
      </c>
      <c r="C138" s="2" t="s">
        <v>1192</v>
      </c>
      <c r="E138" s="2" t="s">
        <v>5751</v>
      </c>
      <c r="F138" t="s">
        <v>9917</v>
      </c>
      <c r="G138" t="s">
        <v>9781</v>
      </c>
      <c r="H138" s="22" t="s">
        <v>1406</v>
      </c>
      <c r="I138" t="s">
        <v>9782</v>
      </c>
      <c r="J138" s="11" t="str">
        <f t="shared" si="11"/>
        <v>IC.TU.012206</v>
      </c>
      <c r="K138" s="2" t="s">
        <v>1192</v>
      </c>
      <c r="L138" t="str">
        <f t="shared" si="30"/>
        <v>T-Tube</v>
      </c>
      <c r="M138" s="12" t="str">
        <f t="shared" si="12"/>
        <v>PI.IC.TU.012206.01</v>
      </c>
      <c r="N138" s="12"/>
      <c r="O138" s="12" t="str">
        <f t="shared" si="13"/>
        <v>PH.IC.TU.012206.01</v>
      </c>
      <c r="Q138" s="12" t="str">
        <f t="shared" si="14"/>
        <v>CL.IC.TU.012206.01</v>
      </c>
    </row>
    <row r="139" spans="1:23" ht="15">
      <c r="A139" t="s">
        <v>9776</v>
      </c>
      <c r="C139" s="2" t="s">
        <v>9972</v>
      </c>
      <c r="E139" s="2" t="s">
        <v>9922</v>
      </c>
      <c r="F139" t="s">
        <v>9917</v>
      </c>
      <c r="G139" t="s">
        <v>2734</v>
      </c>
      <c r="H139" s="22" t="s">
        <v>1419</v>
      </c>
      <c r="I139" t="s">
        <v>930</v>
      </c>
      <c r="J139" s="11" t="str">
        <f t="shared" si="11"/>
        <v>IC.TU.012207</v>
      </c>
      <c r="K139" s="2" t="s">
        <v>9972</v>
      </c>
      <c r="L139" t="str">
        <f t="shared" si="30"/>
        <v>Other:  specify</v>
      </c>
      <c r="M139" s="12" t="str">
        <f t="shared" si="12"/>
        <v>PI.IC.TU.012207.01</v>
      </c>
      <c r="N139" s="12"/>
      <c r="O139" s="12" t="str">
        <f t="shared" si="13"/>
        <v>PH.IC.TU.012207.01</v>
      </c>
      <c r="Q139" s="12" t="str">
        <f t="shared" si="14"/>
        <v>CL.IC.TU.012207.01</v>
      </c>
    </row>
    <row r="140" spans="1:23" ht="15">
      <c r="A140" t="s">
        <v>9776</v>
      </c>
      <c r="C140" s="2" t="s">
        <v>1192</v>
      </c>
      <c r="E140" s="2" t="s">
        <v>5751</v>
      </c>
      <c r="F140" t="s">
        <v>9917</v>
      </c>
      <c r="G140" t="s">
        <v>9783</v>
      </c>
      <c r="H140" s="22" t="s">
        <v>10093</v>
      </c>
      <c r="I140" t="s">
        <v>9783</v>
      </c>
      <c r="J140" s="11" t="str">
        <f t="shared" si="11"/>
        <v>IC.TU.012208</v>
      </c>
      <c r="K140" s="2" t="s">
        <v>1192</v>
      </c>
      <c r="L140" t="str">
        <f t="shared" si="30"/>
        <v>Blakemore</v>
      </c>
      <c r="M140" s="12" t="str">
        <f t="shared" si="12"/>
        <v>PI.IC.TU.012208.01</v>
      </c>
      <c r="N140" s="12"/>
      <c r="O140" s="12" t="str">
        <f t="shared" si="13"/>
        <v>PH.IC.TU.012208.01</v>
      </c>
      <c r="Q140" s="12" t="str">
        <f t="shared" si="14"/>
        <v>CL.IC.TU.012208.01</v>
      </c>
      <c r="R140" t="s">
        <v>1141</v>
      </c>
      <c r="S140">
        <v>499</v>
      </c>
    </row>
    <row r="141" spans="1:23" ht="15">
      <c r="A141" t="s">
        <v>9776</v>
      </c>
      <c r="C141" s="2" t="s">
        <v>1192</v>
      </c>
      <c r="E141" s="2" t="s">
        <v>5751</v>
      </c>
      <c r="F141" t="s">
        <v>9917</v>
      </c>
      <c r="G141" t="s">
        <v>9784</v>
      </c>
      <c r="H141" s="22" t="s">
        <v>10095</v>
      </c>
      <c r="I141" t="s">
        <v>9784</v>
      </c>
      <c r="J141" s="11" t="str">
        <f t="shared" si="11"/>
        <v>IC.TU.012209</v>
      </c>
      <c r="K141" s="2" t="s">
        <v>1192</v>
      </c>
      <c r="L141" t="str">
        <f t="shared" si="30"/>
        <v>Esophagogastric</v>
      </c>
      <c r="M141" s="12" t="str">
        <f t="shared" si="12"/>
        <v>PI.IC.TU.012209.01</v>
      </c>
      <c r="N141" s="12"/>
      <c r="O141" s="12" t="str">
        <f t="shared" si="13"/>
        <v>PH.IC.TU.012209.01</v>
      </c>
      <c r="Q141" s="12" t="str">
        <f t="shared" si="14"/>
        <v>CL.IC.TU.012209.01</v>
      </c>
      <c r="R141" t="s">
        <v>1141</v>
      </c>
      <c r="S141">
        <v>499</v>
      </c>
    </row>
    <row r="142" spans="1:23" ht="15">
      <c r="A142" t="s">
        <v>9776</v>
      </c>
      <c r="C142" s="2" t="s">
        <v>11324</v>
      </c>
      <c r="E142" s="2" t="s">
        <v>5751</v>
      </c>
      <c r="F142" t="s">
        <v>9917</v>
      </c>
      <c r="G142" t="s">
        <v>9785</v>
      </c>
      <c r="H142" s="22" t="s">
        <v>10905</v>
      </c>
      <c r="I142" t="s">
        <v>9785</v>
      </c>
      <c r="J142" s="11" t="str">
        <f t="shared" si="11"/>
        <v>IC.TU.012210</v>
      </c>
      <c r="K142" s="2" t="s">
        <v>11324</v>
      </c>
      <c r="L142" t="str">
        <f t="shared" si="30"/>
        <v>Naso Gastric Tube</v>
      </c>
      <c r="M142" s="12" t="str">
        <f t="shared" si="12"/>
        <v>PI.IC.TU.012210.01</v>
      </c>
      <c r="N142" s="12"/>
      <c r="O142" s="12" t="str">
        <f t="shared" si="13"/>
        <v>PH.IC.TU.012210.01</v>
      </c>
      <c r="Q142" s="12" t="str">
        <f t="shared" si="14"/>
        <v>CL.IC.TU.012210.01</v>
      </c>
      <c r="R142" t="s">
        <v>1141</v>
      </c>
      <c r="S142">
        <v>499</v>
      </c>
    </row>
    <row r="143" spans="1:23" ht="15">
      <c r="A143" t="s">
        <v>9776</v>
      </c>
      <c r="C143" s="2" t="s">
        <v>1192</v>
      </c>
      <c r="E143" s="2" t="s">
        <v>5751</v>
      </c>
      <c r="F143" t="s">
        <v>9917</v>
      </c>
      <c r="G143" t="s">
        <v>9786</v>
      </c>
      <c r="H143" s="22" t="s">
        <v>8048</v>
      </c>
      <c r="I143" t="s">
        <v>9786</v>
      </c>
      <c r="J143" s="11" t="str">
        <f t="shared" ref="J143" si="31">CONCATENATE("IC.TU.",C143,E143,H143)</f>
        <v>IC.TU.012211</v>
      </c>
      <c r="K143" s="2" t="s">
        <v>1192</v>
      </c>
      <c r="L143" t="str">
        <f t="shared" ref="L143" si="32">G143</f>
        <v>Oral Gastric Tube</v>
      </c>
      <c r="M143" s="12" t="str">
        <f t="shared" ref="M143" si="33">CONCATENATE("PI.",J143,".",K143)</f>
        <v>PI.IC.TU.012211.01</v>
      </c>
      <c r="N143" s="12"/>
      <c r="O143" s="12" t="str">
        <f t="shared" ref="O143" si="34">CONCATENATE("PH.",J143,".",K143)</f>
        <v>PH.IC.TU.012211.01</v>
      </c>
      <c r="Q143" s="12" t="str">
        <f t="shared" ref="Q143" si="35">CONCATENATE("CL.",J143,".",K143)</f>
        <v>CL.IC.TU.012211.01</v>
      </c>
      <c r="R143" t="s">
        <v>1112</v>
      </c>
      <c r="S143">
        <v>499</v>
      </c>
    </row>
    <row r="144" spans="1:23" ht="15">
      <c r="A144" t="s">
        <v>9776</v>
      </c>
      <c r="C144" s="2" t="s">
        <v>11324</v>
      </c>
      <c r="D144" t="s">
        <v>11151</v>
      </c>
      <c r="E144" s="2" t="s">
        <v>11152</v>
      </c>
      <c r="F144" t="s">
        <v>11150</v>
      </c>
      <c r="G144" t="s">
        <v>11153</v>
      </c>
      <c r="H144" s="22" t="s">
        <v>11104</v>
      </c>
      <c r="I144" t="s">
        <v>11154</v>
      </c>
      <c r="J144" s="11" t="str">
        <f t="shared" si="11"/>
        <v>IC.TU.012301</v>
      </c>
      <c r="K144" s="2" t="s">
        <v>11324</v>
      </c>
      <c r="L144" t="str">
        <f t="shared" si="30"/>
        <v>Date Insertion, specify:</v>
      </c>
      <c r="M144" s="12" t="str">
        <f t="shared" si="12"/>
        <v>PI.IC.TU.012301.01</v>
      </c>
      <c r="N144" s="12"/>
      <c r="O144" s="12" t="str">
        <f t="shared" si="13"/>
        <v>PH.IC.TU.012301.01</v>
      </c>
      <c r="Q144" s="12" t="str">
        <f t="shared" si="14"/>
        <v>CL.IC.TU.012301.01</v>
      </c>
      <c r="R144" t="s">
        <v>1141</v>
      </c>
      <c r="S144">
        <v>499</v>
      </c>
      <c r="V144" t="s">
        <v>11097</v>
      </c>
      <c r="W144">
        <v>1068</v>
      </c>
    </row>
    <row r="145" spans="1:17" ht="15">
      <c r="A145" t="s">
        <v>9776</v>
      </c>
      <c r="B145" t="s">
        <v>9787</v>
      </c>
      <c r="C145" s="2" t="s">
        <v>1199</v>
      </c>
      <c r="D145" t="s">
        <v>9778</v>
      </c>
      <c r="E145" s="2" t="s">
        <v>11324</v>
      </c>
      <c r="F145" t="s">
        <v>9788</v>
      </c>
      <c r="G145" t="s">
        <v>2702</v>
      </c>
      <c r="H145" s="2" t="s">
        <v>11324</v>
      </c>
      <c r="I145" t="s">
        <v>2703</v>
      </c>
      <c r="J145" s="11" t="str">
        <f t="shared" si="11"/>
        <v>IC.TU.020101</v>
      </c>
      <c r="K145" s="2" t="s">
        <v>11324</v>
      </c>
      <c r="L145" t="str">
        <f t="shared" si="30"/>
        <v xml:space="preserve">     Brown</v>
      </c>
      <c r="M145" s="12" t="str">
        <f t="shared" si="12"/>
        <v>PI.IC.TU.020101.01</v>
      </c>
      <c r="N145" s="12"/>
      <c r="O145" s="12" t="str">
        <f t="shared" si="13"/>
        <v>PH.IC.TU.020101.01</v>
      </c>
      <c r="Q145" s="12" t="str">
        <f t="shared" si="14"/>
        <v>CL.IC.TU.020101.01</v>
      </c>
    </row>
    <row r="146" spans="1:17" ht="15">
      <c r="A146" t="s">
        <v>9776</v>
      </c>
      <c r="C146" s="2" t="s">
        <v>923</v>
      </c>
      <c r="E146" s="2" t="s">
        <v>1192</v>
      </c>
      <c r="F146" t="s">
        <v>9788</v>
      </c>
      <c r="G146" t="s">
        <v>1433</v>
      </c>
      <c r="H146" s="2" t="s">
        <v>923</v>
      </c>
      <c r="I146" t="s">
        <v>1434</v>
      </c>
      <c r="J146" s="11" t="str">
        <f t="shared" si="11"/>
        <v>IC.TU.020102</v>
      </c>
      <c r="K146" s="2" t="s">
        <v>1192</v>
      </c>
      <c r="L146" t="str">
        <f t="shared" si="30"/>
        <v xml:space="preserve">     Green</v>
      </c>
      <c r="M146" s="12" t="str">
        <f t="shared" si="12"/>
        <v>PI.IC.TU.020102.01</v>
      </c>
      <c r="N146" s="12"/>
      <c r="O146" s="12" t="str">
        <f t="shared" si="13"/>
        <v>PH.IC.TU.020102.01</v>
      </c>
      <c r="Q146" s="12" t="str">
        <f t="shared" si="14"/>
        <v>CL.IC.TU.020102.01</v>
      </c>
    </row>
    <row r="147" spans="1:17" ht="15">
      <c r="A147" t="s">
        <v>9776</v>
      </c>
      <c r="C147" s="2" t="s">
        <v>923</v>
      </c>
      <c r="E147" s="2" t="s">
        <v>1192</v>
      </c>
      <c r="F147" t="s">
        <v>9788</v>
      </c>
      <c r="G147" t="s">
        <v>1435</v>
      </c>
      <c r="H147" s="2" t="s">
        <v>1202</v>
      </c>
      <c r="I147" t="s">
        <v>1436</v>
      </c>
      <c r="J147" s="11" t="str">
        <f t="shared" ref="J147:J212" si="36">CONCATENATE("IC.TU.",C147,E147,H147)</f>
        <v>IC.TU.020103</v>
      </c>
      <c r="K147" s="2" t="s">
        <v>1192</v>
      </c>
      <c r="L147" t="str">
        <f t="shared" si="30"/>
        <v xml:space="preserve">     Tan</v>
      </c>
      <c r="M147" s="12" t="str">
        <f t="shared" ref="M147:M212" si="37">CONCATENATE("PI.",J147,".",K147)</f>
        <v>PI.IC.TU.020103.01</v>
      </c>
      <c r="N147" s="12"/>
      <c r="O147" s="12" t="str">
        <f t="shared" ref="O147:O212" si="38">CONCATENATE("PH.",J147,".",K147)</f>
        <v>PH.IC.TU.020103.01</v>
      </c>
      <c r="Q147" s="12" t="str">
        <f t="shared" ref="Q147:Q212" si="39">CONCATENATE("CL.",J147,".",K147)</f>
        <v>CL.IC.TU.020103.01</v>
      </c>
    </row>
    <row r="148" spans="1:17" ht="15">
      <c r="A148" t="s">
        <v>9776</v>
      </c>
      <c r="C148" s="2" t="s">
        <v>923</v>
      </c>
      <c r="E148" s="2" t="s">
        <v>1192</v>
      </c>
      <c r="F148" t="s">
        <v>9788</v>
      </c>
      <c r="G148" t="s">
        <v>2102</v>
      </c>
      <c r="H148" s="2" t="s">
        <v>7070</v>
      </c>
      <c r="I148" t="s">
        <v>2103</v>
      </c>
      <c r="J148" s="11" t="str">
        <f t="shared" si="36"/>
        <v>IC.TU.020104</v>
      </c>
      <c r="K148" s="2" t="s">
        <v>1192</v>
      </c>
      <c r="L148" t="str">
        <f t="shared" si="30"/>
        <v xml:space="preserve">     Yellow</v>
      </c>
      <c r="M148" s="12" t="str">
        <f t="shared" si="37"/>
        <v>PI.IC.TU.020104.01</v>
      </c>
      <c r="N148" s="12"/>
      <c r="O148" s="12" t="str">
        <f t="shared" si="38"/>
        <v>PH.IC.TU.020104.01</v>
      </c>
      <c r="Q148" s="12" t="str">
        <f t="shared" si="39"/>
        <v>CL.IC.TU.020104.01</v>
      </c>
    </row>
    <row r="149" spans="1:17" ht="15">
      <c r="A149" t="s">
        <v>9776</v>
      </c>
      <c r="C149" s="2" t="s">
        <v>923</v>
      </c>
      <c r="E149" s="2" t="s">
        <v>1192</v>
      </c>
      <c r="F149" t="s">
        <v>9788</v>
      </c>
      <c r="G149" t="s">
        <v>1431</v>
      </c>
      <c r="H149" s="2" t="s">
        <v>7071</v>
      </c>
      <c r="I149" t="s">
        <v>1432</v>
      </c>
      <c r="J149" s="11" t="str">
        <f t="shared" si="36"/>
        <v>IC.TU.020105</v>
      </c>
      <c r="K149" s="2" t="s">
        <v>1192</v>
      </c>
      <c r="L149" t="str">
        <f t="shared" si="30"/>
        <v xml:space="preserve">     Amber</v>
      </c>
      <c r="M149" s="12" t="str">
        <f t="shared" si="37"/>
        <v>PI.IC.TU.020105.01</v>
      </c>
      <c r="N149" s="12"/>
      <c r="O149" s="12" t="str">
        <f t="shared" si="38"/>
        <v>PH.IC.TU.020105.01</v>
      </c>
      <c r="Q149" s="12" t="str">
        <f t="shared" si="39"/>
        <v>CL.IC.TU.020105.01</v>
      </c>
    </row>
    <row r="150" spans="1:17" ht="15">
      <c r="A150" t="s">
        <v>9776</v>
      </c>
      <c r="C150" s="2" t="s">
        <v>923</v>
      </c>
      <c r="E150" s="2" t="s">
        <v>1192</v>
      </c>
      <c r="F150" t="s">
        <v>9788</v>
      </c>
      <c r="G150" t="s">
        <v>2704</v>
      </c>
      <c r="H150" s="2" t="s">
        <v>6888</v>
      </c>
      <c r="I150" t="s">
        <v>2618</v>
      </c>
      <c r="J150" s="11" t="str">
        <f t="shared" si="36"/>
        <v>IC.TU.020106</v>
      </c>
      <c r="K150" s="2" t="s">
        <v>1192</v>
      </c>
      <c r="L150" t="str">
        <f t="shared" si="30"/>
        <v xml:space="preserve">     Black</v>
      </c>
      <c r="M150" s="12" t="str">
        <f t="shared" si="37"/>
        <v>PI.IC.TU.020106.01</v>
      </c>
      <c r="N150" s="12"/>
      <c r="O150" s="12" t="str">
        <f t="shared" si="38"/>
        <v>PH.IC.TU.020106.01</v>
      </c>
      <c r="Q150" s="12" t="str">
        <f t="shared" si="39"/>
        <v>CL.IC.TU.020106.01</v>
      </c>
    </row>
    <row r="151" spans="1:17" ht="15">
      <c r="A151" t="s">
        <v>9776</v>
      </c>
      <c r="C151" s="2" t="s">
        <v>923</v>
      </c>
      <c r="E151" s="2" t="s">
        <v>1192</v>
      </c>
      <c r="F151" t="s">
        <v>9788</v>
      </c>
      <c r="G151" t="s">
        <v>2095</v>
      </c>
      <c r="H151" s="2" t="s">
        <v>7284</v>
      </c>
      <c r="I151" t="s">
        <v>1935</v>
      </c>
      <c r="J151" s="11" t="str">
        <f t="shared" si="36"/>
        <v>IC.TU.020107</v>
      </c>
      <c r="K151" s="2" t="s">
        <v>1192</v>
      </c>
      <c r="L151" t="str">
        <f t="shared" si="30"/>
        <v xml:space="preserve">     Colorless</v>
      </c>
      <c r="M151" s="12" t="str">
        <f t="shared" si="37"/>
        <v>PI.IC.TU.020107.01</v>
      </c>
      <c r="N151" s="12"/>
      <c r="O151" s="12" t="str">
        <f t="shared" si="38"/>
        <v>PH.IC.TU.020107.01</v>
      </c>
      <c r="Q151" s="12" t="str">
        <f t="shared" si="39"/>
        <v>CL.IC.TU.020107.01</v>
      </c>
    </row>
    <row r="152" spans="1:17" ht="15">
      <c r="A152" t="s">
        <v>9776</v>
      </c>
      <c r="C152" s="2" t="s">
        <v>9835</v>
      </c>
      <c r="E152" s="2" t="s">
        <v>9972</v>
      </c>
      <c r="F152" t="s">
        <v>9788</v>
      </c>
      <c r="G152" t="s">
        <v>2100</v>
      </c>
      <c r="H152" s="2" t="s">
        <v>9789</v>
      </c>
      <c r="I152" t="s">
        <v>2101</v>
      </c>
      <c r="J152" s="11" t="str">
        <f t="shared" si="36"/>
        <v>IC.TU.020108</v>
      </c>
      <c r="K152" s="2" t="s">
        <v>9972</v>
      </c>
      <c r="L152" t="str">
        <f t="shared" si="30"/>
        <v xml:space="preserve">     Maroon</v>
      </c>
      <c r="M152" s="12" t="str">
        <f t="shared" si="37"/>
        <v>PI.IC.TU.020108.01</v>
      </c>
      <c r="N152" s="12"/>
      <c r="O152" s="12" t="str">
        <f t="shared" si="38"/>
        <v>PH.IC.TU.020108.01</v>
      </c>
      <c r="Q152" s="12" t="str">
        <f t="shared" si="39"/>
        <v>CL.IC.TU.020108.01</v>
      </c>
    </row>
    <row r="153" spans="1:17" ht="15">
      <c r="A153" t="s">
        <v>9776</v>
      </c>
      <c r="C153" s="2" t="s">
        <v>923</v>
      </c>
      <c r="E153" s="2" t="s">
        <v>1192</v>
      </c>
      <c r="F153" t="s">
        <v>9788</v>
      </c>
      <c r="G153" t="s">
        <v>2099</v>
      </c>
      <c r="H153" s="2" t="s">
        <v>10095</v>
      </c>
      <c r="I153" t="s">
        <v>1560</v>
      </c>
      <c r="J153" s="11" t="str">
        <f t="shared" si="36"/>
        <v>IC.TU.020109</v>
      </c>
      <c r="K153" s="2" t="s">
        <v>1192</v>
      </c>
      <c r="L153" t="str">
        <f t="shared" si="30"/>
        <v xml:space="preserve">     Red</v>
      </c>
      <c r="M153" s="12" t="str">
        <f t="shared" si="37"/>
        <v>PI.IC.TU.020109.01</v>
      </c>
      <c r="N153" s="12"/>
      <c r="O153" s="12" t="str">
        <f t="shared" si="38"/>
        <v>PH.IC.TU.020109.01</v>
      </c>
      <c r="Q153" s="12" t="str">
        <f t="shared" si="39"/>
        <v>CL.IC.TU.020109.01</v>
      </c>
    </row>
    <row r="154" spans="1:17" ht="15">
      <c r="A154" t="s">
        <v>9776</v>
      </c>
      <c r="C154" s="2" t="s">
        <v>923</v>
      </c>
      <c r="E154" s="2" t="s">
        <v>1192</v>
      </c>
      <c r="F154" t="s">
        <v>9788</v>
      </c>
      <c r="G154" t="s">
        <v>1936</v>
      </c>
      <c r="H154" s="2" t="s">
        <v>10905</v>
      </c>
      <c r="I154" t="s">
        <v>1937</v>
      </c>
      <c r="J154" s="11" t="str">
        <f t="shared" si="36"/>
        <v>IC.TU.020110</v>
      </c>
      <c r="K154" s="2" t="s">
        <v>1192</v>
      </c>
      <c r="L154" t="str">
        <f t="shared" si="30"/>
        <v xml:space="preserve">     Pink</v>
      </c>
      <c r="M154" s="12" t="str">
        <f t="shared" si="37"/>
        <v>PI.IC.TU.020110.01</v>
      </c>
      <c r="N154" s="12"/>
      <c r="O154" s="12" t="str">
        <f t="shared" si="38"/>
        <v>PH.IC.TU.020110.01</v>
      </c>
      <c r="Q154" s="12" t="str">
        <f t="shared" si="39"/>
        <v>CL.IC.TU.020110.01</v>
      </c>
    </row>
    <row r="155" spans="1:17" ht="15">
      <c r="A155" t="s">
        <v>9776</v>
      </c>
      <c r="C155" s="2" t="s">
        <v>923</v>
      </c>
      <c r="D155" t="s">
        <v>6400</v>
      </c>
      <c r="E155" s="2" t="s">
        <v>923</v>
      </c>
      <c r="F155" t="s">
        <v>9788</v>
      </c>
      <c r="G155" t="s">
        <v>1437</v>
      </c>
      <c r="H155" s="2" t="s">
        <v>1192</v>
      </c>
      <c r="I155" t="s">
        <v>1438</v>
      </c>
      <c r="J155" s="11" t="str">
        <f t="shared" si="36"/>
        <v>IC.TU.020201</v>
      </c>
      <c r="K155" s="2" t="s">
        <v>1192</v>
      </c>
      <c r="L155" t="str">
        <f t="shared" si="30"/>
        <v xml:space="preserve">     Bloody</v>
      </c>
      <c r="M155" s="12" t="str">
        <f t="shared" si="37"/>
        <v>PI.IC.TU.020201.01</v>
      </c>
      <c r="N155" s="12"/>
      <c r="O155" s="12" t="str">
        <f t="shared" si="38"/>
        <v>PH.IC.TU.020201.01</v>
      </c>
      <c r="Q155" s="12" t="str">
        <f t="shared" si="39"/>
        <v>CL.IC.TU.020201.01</v>
      </c>
    </row>
    <row r="156" spans="1:17" ht="15">
      <c r="A156" t="s">
        <v>9776</v>
      </c>
      <c r="C156" s="2" t="s">
        <v>923</v>
      </c>
      <c r="E156" s="2" t="s">
        <v>923</v>
      </c>
      <c r="F156" t="s">
        <v>9788</v>
      </c>
      <c r="G156" t="s">
        <v>1439</v>
      </c>
      <c r="H156" s="2" t="s">
        <v>923</v>
      </c>
      <c r="I156" t="s">
        <v>1635</v>
      </c>
      <c r="J156" s="11" t="str">
        <f t="shared" si="36"/>
        <v>IC.TU.020202</v>
      </c>
      <c r="K156" s="2" t="s">
        <v>1192</v>
      </c>
      <c r="L156" t="str">
        <f t="shared" si="30"/>
        <v xml:space="preserve">     Serosanguinous</v>
      </c>
      <c r="M156" s="12" t="str">
        <f t="shared" si="37"/>
        <v>PI.IC.TU.020202.01</v>
      </c>
      <c r="N156" s="12"/>
      <c r="O156" s="12" t="str">
        <f t="shared" si="38"/>
        <v>PH.IC.TU.020202.01</v>
      </c>
      <c r="Q156" s="12" t="str">
        <f t="shared" si="39"/>
        <v>CL.IC.TU.020202.01</v>
      </c>
    </row>
    <row r="157" spans="1:17" ht="15">
      <c r="A157" t="s">
        <v>9776</v>
      </c>
      <c r="C157" s="2" t="s">
        <v>9391</v>
      </c>
      <c r="E157" s="2" t="s">
        <v>9391</v>
      </c>
      <c r="F157" t="s">
        <v>9788</v>
      </c>
      <c r="G157" t="s">
        <v>1636</v>
      </c>
      <c r="H157" s="2" t="s">
        <v>9640</v>
      </c>
      <c r="I157" t="s">
        <v>1637</v>
      </c>
      <c r="J157" s="11" t="str">
        <f t="shared" si="36"/>
        <v>IC.TU.020203</v>
      </c>
      <c r="K157" s="2" t="s">
        <v>11324</v>
      </c>
      <c r="L157" t="str">
        <f t="shared" si="30"/>
        <v xml:space="preserve">     Serous</v>
      </c>
      <c r="M157" s="12" t="str">
        <f t="shared" si="37"/>
        <v>PI.IC.TU.020203.01</v>
      </c>
      <c r="N157" s="12"/>
      <c r="O157" s="12" t="str">
        <f t="shared" si="38"/>
        <v>PH.IC.TU.020203.01</v>
      </c>
      <c r="Q157" s="12" t="str">
        <f t="shared" si="39"/>
        <v>CL.IC.TU.020203.01</v>
      </c>
    </row>
    <row r="158" spans="1:17" ht="15">
      <c r="A158" t="s">
        <v>9776</v>
      </c>
      <c r="C158" s="2" t="s">
        <v>9391</v>
      </c>
      <c r="E158" s="2" t="s">
        <v>9391</v>
      </c>
      <c r="F158" t="s">
        <v>9788</v>
      </c>
      <c r="G158" t="s">
        <v>1640</v>
      </c>
      <c r="H158" s="2" t="s">
        <v>7070</v>
      </c>
      <c r="I158" t="s">
        <v>1641</v>
      </c>
      <c r="J158" s="11" t="str">
        <f t="shared" si="36"/>
        <v>IC.TU.020204</v>
      </c>
      <c r="K158" s="2" t="s">
        <v>11324</v>
      </c>
      <c r="L158" t="str">
        <f t="shared" si="30"/>
        <v xml:space="preserve">     Cloudy</v>
      </c>
      <c r="M158" s="12" t="str">
        <f t="shared" si="37"/>
        <v>PI.IC.TU.020204.01</v>
      </c>
      <c r="N158" s="12"/>
      <c r="O158" s="12" t="str">
        <f t="shared" si="38"/>
        <v>PH.IC.TU.020204.01</v>
      </c>
      <c r="Q158" s="12" t="str">
        <f t="shared" si="39"/>
        <v>CL.IC.TU.020204.01</v>
      </c>
    </row>
    <row r="159" spans="1:17" ht="15">
      <c r="A159" t="s">
        <v>9776</v>
      </c>
      <c r="C159" s="2" t="s">
        <v>923</v>
      </c>
      <c r="E159" s="2" t="s">
        <v>923</v>
      </c>
      <c r="F159" t="s">
        <v>9788</v>
      </c>
      <c r="G159" t="s">
        <v>1642</v>
      </c>
      <c r="H159" s="2" t="s">
        <v>7071</v>
      </c>
      <c r="I159" t="s">
        <v>1643</v>
      </c>
      <c r="J159" s="11" t="str">
        <f t="shared" si="36"/>
        <v>IC.TU.020205</v>
      </c>
      <c r="K159" s="2" t="s">
        <v>1192</v>
      </c>
      <c r="L159" t="str">
        <f t="shared" si="30"/>
        <v xml:space="preserve">     Purulent</v>
      </c>
      <c r="M159" s="12" t="str">
        <f t="shared" si="37"/>
        <v>PI.IC.TU.020205.01</v>
      </c>
      <c r="N159" s="12"/>
      <c r="O159" s="12" t="str">
        <f t="shared" si="38"/>
        <v>PH.IC.TU.020205.01</v>
      </c>
      <c r="Q159" s="12" t="str">
        <f t="shared" si="39"/>
        <v>CL.IC.TU.020205.01</v>
      </c>
    </row>
    <row r="160" spans="1:17" ht="15">
      <c r="A160" t="s">
        <v>9776</v>
      </c>
      <c r="C160" s="2" t="s">
        <v>9391</v>
      </c>
      <c r="E160" s="2" t="s">
        <v>9391</v>
      </c>
      <c r="F160" t="s">
        <v>9788</v>
      </c>
      <c r="G160" t="s">
        <v>4061</v>
      </c>
      <c r="H160" s="2" t="s">
        <v>6888</v>
      </c>
      <c r="I160" t="s">
        <v>1645</v>
      </c>
      <c r="J160" s="11" t="str">
        <f t="shared" si="36"/>
        <v>IC.TU.020206</v>
      </c>
      <c r="K160" s="2" t="s">
        <v>11324</v>
      </c>
      <c r="L160" t="str">
        <f t="shared" si="30"/>
        <v xml:space="preserve">      Viscous</v>
      </c>
      <c r="M160" s="12" t="str">
        <f t="shared" si="37"/>
        <v>PI.IC.TU.020206.01</v>
      </c>
      <c r="N160" s="12"/>
      <c r="O160" s="12" t="str">
        <f t="shared" si="38"/>
        <v>PH.IC.TU.020206.01</v>
      </c>
      <c r="Q160" s="12" t="str">
        <f t="shared" si="39"/>
        <v>CL.IC.TU.020206.01</v>
      </c>
    </row>
    <row r="161" spans="1:17" ht="15">
      <c r="A161" t="s">
        <v>9776</v>
      </c>
      <c r="C161" s="2" t="s">
        <v>923</v>
      </c>
      <c r="D161" t="s">
        <v>5727</v>
      </c>
      <c r="E161" s="2" t="s">
        <v>1202</v>
      </c>
      <c r="F161" t="s">
        <v>9790</v>
      </c>
      <c r="G161" t="s">
        <v>4245</v>
      </c>
      <c r="H161" s="22" t="s">
        <v>1396</v>
      </c>
      <c r="I161" t="s">
        <v>1825</v>
      </c>
      <c r="J161" s="11" t="str">
        <f t="shared" si="36"/>
        <v>IC.TU.020301</v>
      </c>
      <c r="K161" s="2" t="s">
        <v>1192</v>
      </c>
      <c r="L161" t="str">
        <f t="shared" si="30"/>
        <v xml:space="preserve">      Gauze</v>
      </c>
      <c r="M161" s="12" t="str">
        <f t="shared" si="37"/>
        <v>PI.IC.TU.020301.01</v>
      </c>
      <c r="N161" s="12"/>
      <c r="O161" s="12" t="str">
        <f t="shared" si="38"/>
        <v>PH.IC.TU.020301.01</v>
      </c>
      <c r="Q161" s="12" t="str">
        <f t="shared" si="39"/>
        <v>CL.IC.TU.020301.01</v>
      </c>
    </row>
    <row r="162" spans="1:17" ht="15">
      <c r="A162" t="s">
        <v>9776</v>
      </c>
      <c r="C162" s="2" t="s">
        <v>9391</v>
      </c>
      <c r="E162" s="2" t="s">
        <v>9640</v>
      </c>
      <c r="F162" t="s">
        <v>9790</v>
      </c>
      <c r="G162" t="s">
        <v>9638</v>
      </c>
      <c r="H162" s="22" t="s">
        <v>1398</v>
      </c>
      <c r="I162" t="s">
        <v>1998</v>
      </c>
      <c r="J162" s="11" t="str">
        <f t="shared" si="36"/>
        <v>IC.TU.020302</v>
      </c>
      <c r="K162" s="2" t="s">
        <v>11324</v>
      </c>
      <c r="L162" t="str">
        <f t="shared" si="30"/>
        <v xml:space="preserve">      Transparent</v>
      </c>
      <c r="M162" s="12" t="str">
        <f t="shared" si="37"/>
        <v>PI.IC.TU.020302.01</v>
      </c>
      <c r="N162" s="12"/>
      <c r="O162" s="12" t="str">
        <f t="shared" si="38"/>
        <v>PH.IC.TU.020302.01</v>
      </c>
      <c r="Q162" s="12" t="str">
        <f t="shared" si="39"/>
        <v>CL.IC.TU.020302.01</v>
      </c>
    </row>
    <row r="163" spans="1:17" ht="15">
      <c r="A163" t="s">
        <v>9776</v>
      </c>
      <c r="C163" s="2" t="s">
        <v>923</v>
      </c>
      <c r="E163" s="2" t="s">
        <v>1202</v>
      </c>
      <c r="F163" t="s">
        <v>9790</v>
      </c>
      <c r="G163" t="s">
        <v>3923</v>
      </c>
      <c r="H163" s="22" t="s">
        <v>1400</v>
      </c>
      <c r="I163" t="s">
        <v>1001</v>
      </c>
      <c r="J163" s="11" t="str">
        <f t="shared" si="36"/>
        <v>IC.TU.020303</v>
      </c>
      <c r="K163" s="2" t="s">
        <v>1192</v>
      </c>
      <c r="L163" t="str">
        <f t="shared" si="30"/>
        <v xml:space="preserve">      None</v>
      </c>
      <c r="M163" s="12" t="str">
        <f t="shared" si="37"/>
        <v>PI.IC.TU.020303.01</v>
      </c>
      <c r="N163" s="12"/>
      <c r="O163" s="12" t="str">
        <f t="shared" si="38"/>
        <v>PH.IC.TU.020303.01</v>
      </c>
      <c r="Q163" s="12" t="str">
        <f t="shared" si="39"/>
        <v>CL.IC.TU.020303.01</v>
      </c>
    </row>
    <row r="164" spans="1:17" ht="15">
      <c r="A164" t="s">
        <v>9776</v>
      </c>
      <c r="C164" s="2" t="s">
        <v>9391</v>
      </c>
      <c r="E164" s="2" t="s">
        <v>9640</v>
      </c>
      <c r="F164" t="s">
        <v>9790</v>
      </c>
      <c r="G164" t="s">
        <v>3841</v>
      </c>
      <c r="H164" s="22" t="s">
        <v>1402</v>
      </c>
      <c r="I164" t="s">
        <v>2971</v>
      </c>
      <c r="J164" s="11" t="str">
        <f t="shared" si="36"/>
        <v>IC.TU.020304</v>
      </c>
      <c r="K164" s="2" t="s">
        <v>11324</v>
      </c>
      <c r="L164" t="str">
        <f t="shared" si="30"/>
        <v xml:space="preserve">      Other: specify</v>
      </c>
      <c r="M164" s="12" t="str">
        <f t="shared" si="37"/>
        <v>PI.IC.TU.020304.01</v>
      </c>
      <c r="N164" s="12"/>
      <c r="O164" s="12" t="str">
        <f t="shared" si="38"/>
        <v>PH.IC.TU.020304.01</v>
      </c>
      <c r="Q164" s="12" t="str">
        <f t="shared" si="39"/>
        <v>CL.IC.TU.020304.01</v>
      </c>
    </row>
    <row r="165" spans="1:17" ht="15">
      <c r="A165" t="s">
        <v>9776</v>
      </c>
      <c r="C165" s="2" t="s">
        <v>9391</v>
      </c>
      <c r="D165" t="s">
        <v>9791</v>
      </c>
      <c r="E165" s="2" t="s">
        <v>7070</v>
      </c>
      <c r="F165" t="s">
        <v>9790</v>
      </c>
      <c r="G165" t="s">
        <v>3843</v>
      </c>
      <c r="H165" s="22" t="s">
        <v>1396</v>
      </c>
      <c r="I165" t="s">
        <v>1833</v>
      </c>
      <c r="J165" s="11" t="str">
        <f t="shared" si="36"/>
        <v>IC.TU.020401</v>
      </c>
      <c r="K165" s="2" t="s">
        <v>11324</v>
      </c>
      <c r="L165" t="str">
        <f t="shared" si="30"/>
        <v xml:space="preserve">      Clean, dry and intact</v>
      </c>
      <c r="M165" s="12" t="str">
        <f t="shared" si="37"/>
        <v>PI.IC.TU.020401.01</v>
      </c>
      <c r="N165" s="12"/>
      <c r="O165" s="12" t="str">
        <f t="shared" si="38"/>
        <v>PH.IC.TU.020401.01</v>
      </c>
      <c r="Q165" s="12" t="str">
        <f t="shared" si="39"/>
        <v>CL.IC.TU.020401.01</v>
      </c>
    </row>
    <row r="166" spans="1:17" ht="15">
      <c r="A166" t="s">
        <v>9776</v>
      </c>
      <c r="C166" s="2" t="s">
        <v>923</v>
      </c>
      <c r="E166" s="2" t="s">
        <v>7070</v>
      </c>
      <c r="F166" t="s">
        <v>9790</v>
      </c>
      <c r="G166" t="s">
        <v>9795</v>
      </c>
      <c r="H166" s="22" t="s">
        <v>1398</v>
      </c>
      <c r="I166" t="s">
        <v>1811</v>
      </c>
      <c r="J166" s="11" t="str">
        <f t="shared" si="36"/>
        <v>IC.TU.020402</v>
      </c>
      <c r="K166" s="2" t="s">
        <v>1192</v>
      </c>
      <c r="L166" t="str">
        <f t="shared" si="30"/>
        <v xml:space="preserve">      Changed</v>
      </c>
      <c r="M166" s="12" t="str">
        <f t="shared" si="37"/>
        <v>PI.IC.TU.020402.01</v>
      </c>
      <c r="N166" s="12"/>
      <c r="O166" s="12" t="str">
        <f t="shared" si="38"/>
        <v>PH.IC.TU.020402.01</v>
      </c>
      <c r="Q166" s="12" t="str">
        <f t="shared" si="39"/>
        <v>CL.IC.TU.020402.01</v>
      </c>
    </row>
    <row r="167" spans="1:17" ht="15">
      <c r="A167" t="s">
        <v>9776</v>
      </c>
      <c r="C167" s="2" t="s">
        <v>9391</v>
      </c>
      <c r="E167" s="2" t="s">
        <v>7070</v>
      </c>
      <c r="F167" t="s">
        <v>9790</v>
      </c>
      <c r="G167" t="s">
        <v>4000</v>
      </c>
      <c r="H167" s="22" t="s">
        <v>1400</v>
      </c>
      <c r="I167" t="s">
        <v>2010</v>
      </c>
      <c r="J167" s="11" t="str">
        <f t="shared" si="36"/>
        <v>IC.TU.020403</v>
      </c>
      <c r="K167" s="2" t="s">
        <v>11324</v>
      </c>
      <c r="L167" t="str">
        <f t="shared" si="30"/>
        <v xml:space="preserve">      Reinforced:  specify date/time</v>
      </c>
      <c r="M167" s="12" t="str">
        <f t="shared" si="37"/>
        <v>PI.IC.TU.020403.01</v>
      </c>
      <c r="N167" s="12"/>
      <c r="O167" s="12" t="str">
        <f t="shared" si="38"/>
        <v>PH.IC.TU.020403.01</v>
      </c>
      <c r="Q167" s="12" t="str">
        <f t="shared" si="39"/>
        <v>CL.IC.TU.020403.01</v>
      </c>
    </row>
    <row r="168" spans="1:17" ht="15">
      <c r="A168" t="s">
        <v>9776</v>
      </c>
      <c r="C168" s="2" t="s">
        <v>923</v>
      </c>
      <c r="D168" t="s">
        <v>4869</v>
      </c>
      <c r="E168" s="2" t="s">
        <v>7071</v>
      </c>
      <c r="F168" t="s">
        <v>9790</v>
      </c>
      <c r="G168" t="s">
        <v>9479</v>
      </c>
      <c r="H168" s="22" t="s">
        <v>1396</v>
      </c>
      <c r="I168" t="s">
        <v>9480</v>
      </c>
      <c r="J168" s="11" t="str">
        <f t="shared" si="36"/>
        <v>IC.TU.020501</v>
      </c>
      <c r="K168" s="2" t="s">
        <v>1192</v>
      </c>
      <c r="L168" t="str">
        <f t="shared" si="30"/>
        <v xml:space="preserve">      Drsg Drainage None</v>
      </c>
      <c r="M168" s="12" t="str">
        <f t="shared" si="37"/>
        <v>PI.IC.TU.020501.01</v>
      </c>
      <c r="N168" s="12"/>
      <c r="O168" s="12" t="str">
        <f t="shared" si="38"/>
        <v>PH.IC.TU.020501.01</v>
      </c>
      <c r="Q168" s="12" t="str">
        <f t="shared" si="39"/>
        <v>CL.IC.TU.020501.01</v>
      </c>
    </row>
    <row r="169" spans="1:17" ht="15">
      <c r="A169" t="s">
        <v>9776</v>
      </c>
      <c r="C169" s="2" t="s">
        <v>923</v>
      </c>
      <c r="E169" s="2" t="s">
        <v>7071</v>
      </c>
      <c r="F169" t="s">
        <v>9790</v>
      </c>
      <c r="G169" t="s">
        <v>9641</v>
      </c>
      <c r="H169" s="22" t="s">
        <v>1398</v>
      </c>
      <c r="I169" t="s">
        <v>1649</v>
      </c>
      <c r="J169" s="11" t="str">
        <f t="shared" si="36"/>
        <v>IC.TU.020502</v>
      </c>
      <c r="K169" s="2" t="s">
        <v>1192</v>
      </c>
      <c r="L169" t="str">
        <f t="shared" si="30"/>
        <v xml:space="preserve">      Drsg Scant amount drainage</v>
      </c>
      <c r="M169" s="12" t="str">
        <f t="shared" si="37"/>
        <v>PI.IC.TU.020502.01</v>
      </c>
      <c r="N169" s="12"/>
      <c r="O169" s="12" t="str">
        <f t="shared" si="38"/>
        <v>PH.IC.TU.020502.01</v>
      </c>
      <c r="Q169" s="12" t="str">
        <f t="shared" si="39"/>
        <v>CL.IC.TU.020502.01</v>
      </c>
    </row>
    <row r="170" spans="1:17" ht="15">
      <c r="A170" t="s">
        <v>9776</v>
      </c>
      <c r="C170" s="2" t="s">
        <v>923</v>
      </c>
      <c r="E170" s="2" t="s">
        <v>7071</v>
      </c>
      <c r="F170" t="s">
        <v>9790</v>
      </c>
      <c r="G170" t="s">
        <v>9642</v>
      </c>
      <c r="H170" s="22" t="s">
        <v>1400</v>
      </c>
      <c r="I170" t="s">
        <v>1651</v>
      </c>
      <c r="J170" s="11" t="str">
        <f t="shared" si="36"/>
        <v>IC.TU.020503</v>
      </c>
      <c r="K170" s="2" t="s">
        <v>1192</v>
      </c>
      <c r="L170" t="str">
        <f t="shared" si="30"/>
        <v xml:space="preserve">      Drsg Small amount drainage</v>
      </c>
      <c r="M170" s="12" t="str">
        <f t="shared" si="37"/>
        <v>PI.IC.TU.020503.01</v>
      </c>
      <c r="N170" s="12"/>
      <c r="O170" s="12" t="str">
        <f t="shared" si="38"/>
        <v>PH.IC.TU.020503.01</v>
      </c>
      <c r="Q170" s="12" t="str">
        <f t="shared" si="39"/>
        <v>CL.IC.TU.020503.01</v>
      </c>
    </row>
    <row r="171" spans="1:17" ht="15">
      <c r="A171" t="s">
        <v>9776</v>
      </c>
      <c r="C171" s="2" t="s">
        <v>923</v>
      </c>
      <c r="E171" s="2" t="s">
        <v>7071</v>
      </c>
      <c r="F171" t="s">
        <v>9790</v>
      </c>
      <c r="G171" t="s">
        <v>9483</v>
      </c>
      <c r="H171" s="22" t="s">
        <v>1402</v>
      </c>
      <c r="I171" t="s">
        <v>1653</v>
      </c>
      <c r="J171" s="11" t="str">
        <f t="shared" si="36"/>
        <v>IC.TU.020504</v>
      </c>
      <c r="K171" s="2" t="s">
        <v>1192</v>
      </c>
      <c r="L171" t="str">
        <f t="shared" si="30"/>
        <v xml:space="preserve">      Drsg Moderate amount drainage</v>
      </c>
      <c r="M171" s="12" t="str">
        <f t="shared" si="37"/>
        <v>PI.IC.TU.020504.01</v>
      </c>
      <c r="N171" s="12"/>
      <c r="O171" s="12" t="str">
        <f t="shared" si="38"/>
        <v>PH.IC.TU.020504.01</v>
      </c>
      <c r="Q171" s="12" t="str">
        <f t="shared" si="39"/>
        <v>CL.IC.TU.020504.01</v>
      </c>
    </row>
    <row r="172" spans="1:17" ht="15">
      <c r="A172" t="s">
        <v>9776</v>
      </c>
      <c r="C172" s="2" t="s">
        <v>923</v>
      </c>
      <c r="E172" s="2" t="s">
        <v>7071</v>
      </c>
      <c r="F172" t="s">
        <v>9790</v>
      </c>
      <c r="G172" t="s">
        <v>9484</v>
      </c>
      <c r="H172" s="22" t="s">
        <v>1404</v>
      </c>
      <c r="I172" t="s">
        <v>1743</v>
      </c>
      <c r="J172" s="11" t="str">
        <f t="shared" si="36"/>
        <v>IC.TU.020505</v>
      </c>
      <c r="K172" s="2" t="s">
        <v>1192</v>
      </c>
      <c r="L172" t="str">
        <f t="shared" si="30"/>
        <v xml:space="preserve">      Drsg Heavy amount drainage</v>
      </c>
      <c r="M172" s="12" t="str">
        <f t="shared" si="37"/>
        <v>PI.IC.TU.020505.01</v>
      </c>
      <c r="N172" s="12"/>
      <c r="O172" s="12" t="str">
        <f t="shared" si="38"/>
        <v>PH.IC.TU.020505.01</v>
      </c>
      <c r="Q172" s="12" t="str">
        <f t="shared" si="39"/>
        <v>CL.IC.TU.020505.01</v>
      </c>
    </row>
    <row r="173" spans="1:17" ht="15">
      <c r="A173" t="s">
        <v>9776</v>
      </c>
      <c r="C173" s="2" t="s">
        <v>923</v>
      </c>
      <c r="E173" s="2" t="s">
        <v>7071</v>
      </c>
      <c r="F173" t="s">
        <v>9790</v>
      </c>
      <c r="G173" t="s">
        <v>9485</v>
      </c>
      <c r="H173" s="22" t="s">
        <v>1406</v>
      </c>
      <c r="I173" t="s">
        <v>1655</v>
      </c>
      <c r="J173" s="11" t="str">
        <f t="shared" si="36"/>
        <v>IC.TU.020506</v>
      </c>
      <c r="K173" s="2" t="s">
        <v>1192</v>
      </c>
      <c r="L173" t="str">
        <f t="shared" si="30"/>
        <v xml:space="preserve">      Drsg Large amount drainage</v>
      </c>
      <c r="M173" s="12" t="str">
        <f t="shared" si="37"/>
        <v>PI.IC.TU.020506.01</v>
      </c>
      <c r="N173" s="12"/>
      <c r="O173" s="12" t="str">
        <f t="shared" si="38"/>
        <v>PH.IC.TU.020506.01</v>
      </c>
      <c r="Q173" s="12" t="str">
        <f t="shared" si="39"/>
        <v>CL.IC.TU.020506.01</v>
      </c>
    </row>
    <row r="174" spans="1:17" ht="15">
      <c r="A174" t="s">
        <v>9776</v>
      </c>
      <c r="C174" s="2" t="s">
        <v>923</v>
      </c>
      <c r="E174" s="2" t="s">
        <v>7071</v>
      </c>
      <c r="F174" t="s">
        <v>9790</v>
      </c>
      <c r="G174" t="s">
        <v>9486</v>
      </c>
      <c r="H174" s="22" t="s">
        <v>1419</v>
      </c>
      <c r="I174" t="s">
        <v>1488</v>
      </c>
      <c r="J174" s="11" t="str">
        <f t="shared" si="36"/>
        <v>IC.TU.020507</v>
      </c>
      <c r="K174" s="2" t="s">
        <v>1192</v>
      </c>
      <c r="L174" t="str">
        <f t="shared" si="30"/>
        <v xml:space="preserve">      Drsg copious amount discharge</v>
      </c>
      <c r="M174" s="12" t="str">
        <f t="shared" si="37"/>
        <v>PI.IC.TU.020507.01</v>
      </c>
      <c r="N174" s="12"/>
      <c r="O174" s="12" t="str">
        <f t="shared" si="38"/>
        <v>PH.IC.TU.020507.01</v>
      </c>
      <c r="Q174" s="12" t="str">
        <f t="shared" si="39"/>
        <v>CL.IC.TU.020507.01</v>
      </c>
    </row>
    <row r="175" spans="1:17" ht="15">
      <c r="A175" t="s">
        <v>9776</v>
      </c>
      <c r="C175" s="2" t="s">
        <v>923</v>
      </c>
      <c r="E175" s="2" t="s">
        <v>7071</v>
      </c>
      <c r="F175" t="s">
        <v>9790</v>
      </c>
      <c r="G175" t="s">
        <v>9646</v>
      </c>
      <c r="H175" s="22" t="s">
        <v>1550</v>
      </c>
      <c r="I175" t="s">
        <v>1674</v>
      </c>
      <c r="J175" s="11" t="str">
        <f t="shared" si="36"/>
        <v>IC.TU.020508</v>
      </c>
      <c r="K175" s="2" t="s">
        <v>1192</v>
      </c>
      <c r="L175" t="str">
        <f t="shared" si="30"/>
        <v xml:space="preserve">      Drsg Drainage Unchanged</v>
      </c>
      <c r="M175" s="12" t="str">
        <f t="shared" si="37"/>
        <v>PI.IC.TU.020508.01</v>
      </c>
      <c r="N175" s="12"/>
      <c r="O175" s="12" t="str">
        <f t="shared" si="38"/>
        <v>PH.IC.TU.020508.01</v>
      </c>
      <c r="Q175" s="12" t="str">
        <f t="shared" si="39"/>
        <v>CL.IC.TU.020508.01</v>
      </c>
    </row>
    <row r="176" spans="1:17" ht="15">
      <c r="A176" t="s">
        <v>9776</v>
      </c>
      <c r="C176" s="2" t="s">
        <v>923</v>
      </c>
      <c r="E176" s="2" t="s">
        <v>7071</v>
      </c>
      <c r="F176" t="s">
        <v>9790</v>
      </c>
      <c r="G176" t="s">
        <v>4138</v>
      </c>
      <c r="H176" s="22" t="s">
        <v>1551</v>
      </c>
      <c r="I176" t="s">
        <v>1673</v>
      </c>
      <c r="J176" s="11" t="str">
        <f t="shared" si="36"/>
        <v>IC.TU.020509</v>
      </c>
      <c r="K176" s="2" t="s">
        <v>1192</v>
      </c>
      <c r="L176" t="str">
        <f t="shared" si="30"/>
        <v xml:space="preserve">      Drsg discharge decreasing</v>
      </c>
      <c r="M176" s="12" t="str">
        <f t="shared" si="37"/>
        <v>PI.IC.TU.020509.01</v>
      </c>
      <c r="N176" s="12"/>
      <c r="O176" s="12" t="str">
        <f t="shared" si="38"/>
        <v>PH.IC.TU.020509.01</v>
      </c>
      <c r="Q176" s="12" t="str">
        <f t="shared" si="39"/>
        <v>CL.IC.TU.020509.01</v>
      </c>
    </row>
    <row r="177" spans="1:27" ht="15">
      <c r="A177" t="s">
        <v>9776</v>
      </c>
      <c r="C177" s="2" t="s">
        <v>923</v>
      </c>
      <c r="E177" s="2" t="s">
        <v>7071</v>
      </c>
      <c r="F177" t="s">
        <v>9790</v>
      </c>
      <c r="G177" t="s">
        <v>9647</v>
      </c>
      <c r="H177" s="22" t="s">
        <v>1571</v>
      </c>
      <c r="I177" t="s">
        <v>1841</v>
      </c>
      <c r="J177" s="11" t="str">
        <f t="shared" si="36"/>
        <v>IC.TU.020510</v>
      </c>
      <c r="K177" s="2" t="s">
        <v>1192</v>
      </c>
      <c r="L177" t="str">
        <f t="shared" si="30"/>
        <v xml:space="preserve">      Drsg Drainage Increasing</v>
      </c>
      <c r="M177" s="12" t="str">
        <f t="shared" si="37"/>
        <v>PI.IC.TU.020510.01</v>
      </c>
      <c r="N177" s="12"/>
      <c r="O177" s="12" t="str">
        <f t="shared" si="38"/>
        <v>PH.IC.TU.020510.01</v>
      </c>
      <c r="Q177" s="12" t="str">
        <f t="shared" si="39"/>
        <v>CL.IC.TU.020510.01</v>
      </c>
    </row>
    <row r="178" spans="1:27" ht="15">
      <c r="A178" t="s">
        <v>9776</v>
      </c>
      <c r="C178" s="2" t="s">
        <v>923</v>
      </c>
      <c r="D178" t="s">
        <v>4864</v>
      </c>
      <c r="E178" s="2" t="s">
        <v>6888</v>
      </c>
      <c r="F178" t="s">
        <v>9934</v>
      </c>
      <c r="G178" t="s">
        <v>9649</v>
      </c>
      <c r="H178" s="22" t="s">
        <v>1396</v>
      </c>
      <c r="I178" t="s">
        <v>1820</v>
      </c>
      <c r="J178" s="11" t="str">
        <f t="shared" si="36"/>
        <v>IC.TU.020601</v>
      </c>
      <c r="K178" s="2" t="s">
        <v>1192</v>
      </c>
      <c r="L178" t="str">
        <f t="shared" si="30"/>
        <v xml:space="preserve">      Right</v>
      </c>
      <c r="M178" s="12" t="str">
        <f t="shared" si="37"/>
        <v>PI.IC.TU.020601.01</v>
      </c>
      <c r="N178" s="12"/>
      <c r="O178" s="12" t="str">
        <f t="shared" si="38"/>
        <v>PH.IC.TU.020601.01</v>
      </c>
      <c r="Q178" s="12" t="str">
        <f t="shared" si="39"/>
        <v>CL.IC.TU.020601.01</v>
      </c>
    </row>
    <row r="179" spans="1:27" ht="15">
      <c r="A179" t="s">
        <v>9776</v>
      </c>
      <c r="C179" s="2" t="s">
        <v>923</v>
      </c>
      <c r="E179" s="2" t="s">
        <v>6888</v>
      </c>
      <c r="F179" t="s">
        <v>9934</v>
      </c>
      <c r="G179" t="s">
        <v>9650</v>
      </c>
      <c r="H179" s="22" t="s">
        <v>1398</v>
      </c>
      <c r="I179" t="s">
        <v>1821</v>
      </c>
      <c r="J179" s="11" t="str">
        <f t="shared" si="36"/>
        <v>IC.TU.020602</v>
      </c>
      <c r="K179" s="2" t="s">
        <v>1192</v>
      </c>
      <c r="L179" t="str">
        <f t="shared" si="30"/>
        <v xml:space="preserve">      Left</v>
      </c>
      <c r="M179" s="12" t="str">
        <f t="shared" si="37"/>
        <v>PI.IC.TU.020602.01</v>
      </c>
      <c r="N179" s="12"/>
      <c r="O179" s="12" t="str">
        <f t="shared" si="38"/>
        <v>PH.IC.TU.020602.01</v>
      </c>
      <c r="Q179" s="12" t="str">
        <f t="shared" si="39"/>
        <v>CL.IC.TU.020602.01</v>
      </c>
    </row>
    <row r="180" spans="1:27" ht="15">
      <c r="A180" t="s">
        <v>9776</v>
      </c>
      <c r="C180" s="2" t="s">
        <v>923</v>
      </c>
      <c r="E180" s="2" t="s">
        <v>6888</v>
      </c>
      <c r="F180" t="s">
        <v>9934</v>
      </c>
      <c r="G180" t="s">
        <v>4430</v>
      </c>
      <c r="H180" s="22" t="s">
        <v>1202</v>
      </c>
      <c r="I180" t="s">
        <v>4430</v>
      </c>
      <c r="J180" s="11" t="str">
        <f t="shared" si="36"/>
        <v>IC.TU.020603</v>
      </c>
      <c r="K180" s="2" t="s">
        <v>1192</v>
      </c>
      <c r="L180" t="str">
        <f t="shared" si="30"/>
        <v>Midline</v>
      </c>
      <c r="M180" s="12" t="str">
        <f t="shared" si="37"/>
        <v>PI.IC.TU.020603.01</v>
      </c>
      <c r="N180" s="12"/>
      <c r="O180" s="12" t="str">
        <f t="shared" si="38"/>
        <v>PH.IC.TU.020603.01</v>
      </c>
      <c r="Q180" s="12" t="str">
        <f t="shared" si="39"/>
        <v>CL.IC.TU.020603.01</v>
      </c>
      <c r="R180" t="s">
        <v>9277</v>
      </c>
      <c r="S180">
        <v>330</v>
      </c>
    </row>
    <row r="181" spans="1:27" ht="15">
      <c r="A181" t="s">
        <v>9776</v>
      </c>
      <c r="C181" s="2" t="s">
        <v>923</v>
      </c>
      <c r="D181" t="s">
        <v>4866</v>
      </c>
      <c r="E181" s="2" t="s">
        <v>7284</v>
      </c>
      <c r="F181" t="s">
        <v>9934</v>
      </c>
      <c r="G181" t="s">
        <v>9809</v>
      </c>
      <c r="H181" s="22" t="s">
        <v>1396</v>
      </c>
      <c r="I181" t="s">
        <v>4141</v>
      </c>
      <c r="J181" s="11" t="str">
        <f t="shared" si="36"/>
        <v>IC.TU.020701</v>
      </c>
      <c r="K181" s="2" t="s">
        <v>1192</v>
      </c>
      <c r="L181" t="str">
        <f t="shared" si="30"/>
        <v xml:space="preserve">      Lateral</v>
      </c>
      <c r="M181" s="12" t="str">
        <f t="shared" si="37"/>
        <v>PI.IC.TU.020701.01</v>
      </c>
      <c r="N181" s="12"/>
      <c r="O181" s="12" t="str">
        <f t="shared" si="38"/>
        <v>PH.IC.TU.020701.01</v>
      </c>
      <c r="Q181" s="12" t="str">
        <f t="shared" si="39"/>
        <v>CL.IC.TU.020701.01</v>
      </c>
    </row>
    <row r="182" spans="1:27" ht="15">
      <c r="A182" t="s">
        <v>9776</v>
      </c>
      <c r="C182" s="2" t="s">
        <v>9391</v>
      </c>
      <c r="E182" s="2" t="s">
        <v>7284</v>
      </c>
      <c r="F182" t="s">
        <v>9934</v>
      </c>
      <c r="G182" t="s">
        <v>10112</v>
      </c>
      <c r="H182" s="22" t="s">
        <v>1398</v>
      </c>
      <c r="I182" t="s">
        <v>4142</v>
      </c>
      <c r="J182" s="11" t="str">
        <f t="shared" si="36"/>
        <v>IC.TU.020702</v>
      </c>
      <c r="K182" s="2" t="s">
        <v>11324</v>
      </c>
      <c r="L182" t="str">
        <f t="shared" si="30"/>
        <v xml:space="preserve">      Medial</v>
      </c>
      <c r="M182" s="12" t="str">
        <f t="shared" si="37"/>
        <v>PI.IC.TU.020702.01</v>
      </c>
      <c r="N182" s="12"/>
      <c r="O182" s="12" t="str">
        <f t="shared" si="38"/>
        <v>PH.IC.TU.020702.01</v>
      </c>
      <c r="Q182" s="12" t="str">
        <f t="shared" si="39"/>
        <v>CL.IC.TU.020702.01</v>
      </c>
    </row>
    <row r="183" spans="1:27" ht="15">
      <c r="A183" t="s">
        <v>9776</v>
      </c>
      <c r="C183" s="2" t="s">
        <v>923</v>
      </c>
      <c r="E183" s="2" t="s">
        <v>7284</v>
      </c>
      <c r="F183" t="s">
        <v>9934</v>
      </c>
      <c r="G183" t="s">
        <v>10113</v>
      </c>
      <c r="H183" s="22" t="s">
        <v>1400</v>
      </c>
      <c r="I183" t="s">
        <v>4143</v>
      </c>
      <c r="J183" s="11" t="str">
        <f t="shared" si="36"/>
        <v>IC.TU.020703</v>
      </c>
      <c r="K183" s="2" t="s">
        <v>1192</v>
      </c>
      <c r="L183" t="str">
        <f t="shared" si="30"/>
        <v xml:space="preserve">      Anterior</v>
      </c>
      <c r="M183" s="12" t="str">
        <f t="shared" si="37"/>
        <v>PI.IC.TU.020703.01</v>
      </c>
      <c r="N183" s="12"/>
      <c r="O183" s="12" t="str">
        <f t="shared" si="38"/>
        <v>PH.IC.TU.020703.01</v>
      </c>
      <c r="Q183" s="12" t="str">
        <f t="shared" si="39"/>
        <v>CL.IC.TU.020703.01</v>
      </c>
    </row>
    <row r="184" spans="1:27" ht="15">
      <c r="A184" t="s">
        <v>9776</v>
      </c>
      <c r="C184" s="2" t="s">
        <v>923</v>
      </c>
      <c r="E184" s="2" t="s">
        <v>7284</v>
      </c>
      <c r="F184" t="s">
        <v>9934</v>
      </c>
      <c r="G184" t="s">
        <v>10114</v>
      </c>
      <c r="H184" s="22" t="s">
        <v>1402</v>
      </c>
      <c r="I184" t="s">
        <v>4144</v>
      </c>
      <c r="J184" s="11" t="str">
        <f t="shared" si="36"/>
        <v>IC.TU.020704</v>
      </c>
      <c r="K184" s="2" t="s">
        <v>1192</v>
      </c>
      <c r="L184" t="str">
        <f t="shared" si="30"/>
        <v xml:space="preserve">      Posterior</v>
      </c>
      <c r="M184" s="12" t="str">
        <f t="shared" si="37"/>
        <v>PI.IC.TU.020704.01</v>
      </c>
      <c r="N184" s="12"/>
      <c r="O184" s="12" t="str">
        <f t="shared" si="38"/>
        <v>PH.IC.TU.020704.01</v>
      </c>
      <c r="Q184" s="12" t="str">
        <f t="shared" si="39"/>
        <v>CL.IC.TU.020704.01</v>
      </c>
    </row>
    <row r="185" spans="1:27" ht="15">
      <c r="A185" t="s">
        <v>9776</v>
      </c>
      <c r="C185" s="2" t="s">
        <v>923</v>
      </c>
      <c r="E185" s="2" t="s">
        <v>7284</v>
      </c>
      <c r="F185" t="s">
        <v>9934</v>
      </c>
      <c r="G185" t="s">
        <v>10116</v>
      </c>
      <c r="H185" s="22" t="s">
        <v>1404</v>
      </c>
      <c r="I185" t="s">
        <v>4286</v>
      </c>
      <c r="J185" s="11" t="str">
        <f t="shared" si="36"/>
        <v>IC.TU.020705</v>
      </c>
      <c r="K185" s="2" t="s">
        <v>1192</v>
      </c>
      <c r="L185" t="str">
        <f t="shared" si="30"/>
        <v xml:space="preserve">      Proximal</v>
      </c>
      <c r="M185" s="12" t="str">
        <f t="shared" si="37"/>
        <v>PI.IC.TU.020705.01</v>
      </c>
      <c r="N185" s="12"/>
      <c r="O185" s="12" t="str">
        <f t="shared" si="38"/>
        <v>PH.IC.TU.020705.01</v>
      </c>
      <c r="Q185" s="12" t="str">
        <f t="shared" si="39"/>
        <v>CL.IC.TU.020705.01</v>
      </c>
    </row>
    <row r="186" spans="1:27" ht="15">
      <c r="A186" t="s">
        <v>9776</v>
      </c>
      <c r="C186" s="2" t="s">
        <v>923</v>
      </c>
      <c r="E186" s="2" t="s">
        <v>7284</v>
      </c>
      <c r="F186" t="s">
        <v>9934</v>
      </c>
      <c r="G186" t="s">
        <v>9980</v>
      </c>
      <c r="H186" s="22" t="s">
        <v>1406</v>
      </c>
      <c r="I186" t="s">
        <v>4287</v>
      </c>
      <c r="J186" s="11" t="str">
        <f t="shared" si="36"/>
        <v>IC.TU.020706</v>
      </c>
      <c r="K186" s="2" t="s">
        <v>1192</v>
      </c>
      <c r="L186" t="str">
        <f t="shared" si="30"/>
        <v xml:space="preserve">      Distal</v>
      </c>
      <c r="M186" s="12" t="str">
        <f t="shared" si="37"/>
        <v>PI.IC.TU.020706.01</v>
      </c>
      <c r="N186" s="12"/>
      <c r="O186" s="12" t="str">
        <f t="shared" si="38"/>
        <v>PH.IC.TU.020706.01</v>
      </c>
      <c r="Q186" s="12" t="str">
        <f t="shared" si="39"/>
        <v>CL.IC.TU.020706.01</v>
      </c>
    </row>
    <row r="187" spans="1:27" ht="15">
      <c r="A187" t="s">
        <v>9776</v>
      </c>
      <c r="C187" s="2" t="s">
        <v>923</v>
      </c>
      <c r="D187" t="s">
        <v>5981</v>
      </c>
      <c r="E187" s="2" t="s">
        <v>10093</v>
      </c>
      <c r="F187" t="s">
        <v>9796</v>
      </c>
      <c r="G187" t="s">
        <v>9982</v>
      </c>
      <c r="H187" s="22" t="s">
        <v>1396</v>
      </c>
      <c r="I187" t="s">
        <v>4364</v>
      </c>
      <c r="J187" s="11" t="str">
        <f t="shared" si="36"/>
        <v>IC.TU.020801</v>
      </c>
      <c r="K187" s="2" t="s">
        <v>1192</v>
      </c>
      <c r="L187" t="str">
        <f t="shared" si="30"/>
        <v>Head/Neck area:  add protocol</v>
      </c>
      <c r="M187" s="12" t="str">
        <f t="shared" si="37"/>
        <v>PI.IC.TU.020801.01</v>
      </c>
      <c r="N187" s="12"/>
      <c r="O187" s="12" t="str">
        <f t="shared" si="38"/>
        <v>PH.IC.TU.020801.01</v>
      </c>
      <c r="Q187" s="12" t="str">
        <f t="shared" si="39"/>
        <v>CL.IC.TU.020801.01</v>
      </c>
    </row>
    <row r="188" spans="1:27" ht="15">
      <c r="A188" t="s">
        <v>9776</v>
      </c>
      <c r="C188" s="2" t="s">
        <v>923</v>
      </c>
      <c r="E188" s="2" t="s">
        <v>10093</v>
      </c>
      <c r="F188" t="s">
        <v>9796</v>
      </c>
      <c r="G188" t="s">
        <v>9836</v>
      </c>
      <c r="H188" s="22" t="s">
        <v>1398</v>
      </c>
      <c r="I188" t="s">
        <v>9837</v>
      </c>
      <c r="J188" s="11" t="str">
        <f t="shared" si="36"/>
        <v>IC.TU.020802</v>
      </c>
      <c r="K188" s="2" t="s">
        <v>1192</v>
      </c>
      <c r="L188" t="str">
        <f t="shared" si="30"/>
        <v>Thoracic area:  add protocol</v>
      </c>
      <c r="M188" s="12" t="str">
        <f t="shared" si="37"/>
        <v>PI.IC.TU.020802.01</v>
      </c>
      <c r="N188" s="12"/>
      <c r="O188" s="12" t="str">
        <f t="shared" si="38"/>
        <v>PH.IC.TU.020802.01</v>
      </c>
      <c r="Q188" s="12" t="str">
        <f t="shared" si="39"/>
        <v>CL.IC.TU.020802.01</v>
      </c>
    </row>
    <row r="189" spans="1:27" ht="15">
      <c r="A189" t="s">
        <v>9776</v>
      </c>
      <c r="C189" s="2" t="s">
        <v>9797</v>
      </c>
      <c r="E189" s="2" t="s">
        <v>9798</v>
      </c>
      <c r="F189" t="s">
        <v>9796</v>
      </c>
      <c r="G189" t="s">
        <v>9838</v>
      </c>
      <c r="H189" s="22" t="s">
        <v>1400</v>
      </c>
      <c r="I189" t="s">
        <v>5197</v>
      </c>
      <c r="J189" s="11" t="str">
        <f t="shared" si="36"/>
        <v>IC.TU.020803</v>
      </c>
      <c r="K189" s="2" t="s">
        <v>11324</v>
      </c>
      <c r="L189" t="str">
        <f t="shared" si="30"/>
        <v>Abdominal area:  add protocol</v>
      </c>
      <c r="M189" s="12" t="str">
        <f t="shared" si="37"/>
        <v>PI.IC.TU.020803.01</v>
      </c>
      <c r="N189" s="12"/>
      <c r="O189" s="12" t="str">
        <f t="shared" si="38"/>
        <v>PH.IC.TU.020803.01</v>
      </c>
      <c r="Q189" s="12" t="str">
        <f t="shared" si="39"/>
        <v>CL.IC.TU.020803.01</v>
      </c>
    </row>
    <row r="190" spans="1:27" ht="15">
      <c r="A190" t="s">
        <v>9776</v>
      </c>
      <c r="C190" s="2" t="s">
        <v>9391</v>
      </c>
      <c r="E190" s="2" t="s">
        <v>10093</v>
      </c>
      <c r="F190" t="s">
        <v>9796</v>
      </c>
      <c r="G190" t="s">
        <v>9985</v>
      </c>
      <c r="H190" s="22" t="s">
        <v>1402</v>
      </c>
      <c r="I190" t="s">
        <v>5692</v>
      </c>
      <c r="J190" s="11" t="str">
        <f t="shared" si="36"/>
        <v>IC.TU.020804</v>
      </c>
      <c r="K190" s="2" t="s">
        <v>11324</v>
      </c>
      <c r="L190" t="str">
        <f t="shared" si="30"/>
        <v>Pelvic area:  add protocol</v>
      </c>
      <c r="M190" s="12" t="str">
        <f t="shared" si="37"/>
        <v>PI.IC.TU.020804.01</v>
      </c>
      <c r="N190" s="12"/>
      <c r="O190" s="12" t="str">
        <f t="shared" si="38"/>
        <v>PH.IC.TU.020804.01</v>
      </c>
      <c r="Q190" s="12" t="str">
        <f t="shared" si="39"/>
        <v>CL.IC.TU.020804.01</v>
      </c>
    </row>
    <row r="191" spans="1:27" ht="15">
      <c r="A191" t="s">
        <v>9776</v>
      </c>
      <c r="C191" s="2" t="s">
        <v>923</v>
      </c>
      <c r="E191" s="2" t="s">
        <v>10093</v>
      </c>
      <c r="F191" t="s">
        <v>9796</v>
      </c>
      <c r="G191" t="s">
        <v>9841</v>
      </c>
      <c r="H191" s="22" t="s">
        <v>1404</v>
      </c>
      <c r="I191" t="s">
        <v>9842</v>
      </c>
      <c r="J191" s="11" t="str">
        <f t="shared" si="36"/>
        <v>IC.TU.020805</v>
      </c>
      <c r="K191" s="2" t="s">
        <v>1192</v>
      </c>
      <c r="L191" t="str">
        <f t="shared" si="30"/>
        <v>Extremity area:  add protocol</v>
      </c>
      <c r="M191" s="12" t="str">
        <f t="shared" si="37"/>
        <v>PI.IC.TU.020805.01</v>
      </c>
      <c r="N191" s="12"/>
      <c r="O191" s="12" t="str">
        <f t="shared" si="38"/>
        <v>PH.IC.TU.020805.01</v>
      </c>
      <c r="Q191" s="12" t="str">
        <f t="shared" si="39"/>
        <v>CL.IC.TU.020805.01</v>
      </c>
    </row>
    <row r="192" spans="1:27" ht="15">
      <c r="A192" t="s">
        <v>9776</v>
      </c>
      <c r="C192" s="68" t="s">
        <v>11746</v>
      </c>
      <c r="E192" s="68" t="s">
        <v>353</v>
      </c>
      <c r="F192" t="s">
        <v>12179</v>
      </c>
      <c r="G192" t="s">
        <v>12174</v>
      </c>
      <c r="H192" s="61" t="s">
        <v>12175</v>
      </c>
      <c r="I192" t="s">
        <v>12176</v>
      </c>
      <c r="J192" s="11" t="str">
        <f t="shared" si="36"/>
        <v>IC.TU.020806</v>
      </c>
      <c r="K192" s="68" t="s">
        <v>295</v>
      </c>
      <c r="L192" t="str">
        <f t="shared" si="30"/>
        <v>Shoulder</v>
      </c>
      <c r="M192" s="12" t="str">
        <f t="shared" si="37"/>
        <v>PI.IC.TU.020806.01</v>
      </c>
      <c r="N192" s="12"/>
      <c r="O192" s="12" t="str">
        <f t="shared" si="38"/>
        <v>PH.IC.TU.020806.01</v>
      </c>
      <c r="Q192" s="12" t="str">
        <f t="shared" si="39"/>
        <v>CL.IC.TU.020806.01</v>
      </c>
      <c r="Z192" t="s">
        <v>12177</v>
      </c>
      <c r="AA192">
        <v>1143</v>
      </c>
    </row>
    <row r="193" spans="1:17" ht="15">
      <c r="A193" t="s">
        <v>9776</v>
      </c>
      <c r="C193" s="2" t="s">
        <v>923</v>
      </c>
      <c r="D193" t="s">
        <v>4867</v>
      </c>
      <c r="E193" s="2" t="s">
        <v>10095</v>
      </c>
      <c r="F193" t="s">
        <v>9799</v>
      </c>
      <c r="G193" t="s">
        <v>5197</v>
      </c>
      <c r="H193" s="22" t="s">
        <v>1396</v>
      </c>
      <c r="I193" t="s">
        <v>5197</v>
      </c>
      <c r="J193" s="11" t="str">
        <f t="shared" si="36"/>
        <v>IC.TU.020901</v>
      </c>
      <c r="K193" s="2" t="s">
        <v>1192</v>
      </c>
      <c r="L193" t="str">
        <f t="shared" si="30"/>
        <v>Abdomen</v>
      </c>
      <c r="M193" s="12" t="str">
        <f t="shared" si="37"/>
        <v>PI.IC.TU.020901.01</v>
      </c>
      <c r="N193" s="12"/>
      <c r="O193" s="12" t="str">
        <f t="shared" si="38"/>
        <v>PH.IC.TU.020901.01</v>
      </c>
      <c r="Q193" s="12" t="str">
        <f t="shared" si="39"/>
        <v>CL.IC.TU.020901.01</v>
      </c>
    </row>
    <row r="194" spans="1:17" ht="15">
      <c r="A194" t="s">
        <v>9776</v>
      </c>
      <c r="C194" s="2" t="s">
        <v>923</v>
      </c>
      <c r="E194" s="2" t="s">
        <v>10095</v>
      </c>
      <c r="F194" t="s">
        <v>9799</v>
      </c>
      <c r="G194" t="s">
        <v>5198</v>
      </c>
      <c r="H194" s="22" t="s">
        <v>1398</v>
      </c>
      <c r="I194" t="s">
        <v>5198</v>
      </c>
      <c r="J194" s="11" t="str">
        <f t="shared" si="36"/>
        <v>IC.TU.020902</v>
      </c>
      <c r="K194" s="2" t="s">
        <v>1192</v>
      </c>
      <c r="L194" t="str">
        <f t="shared" si="30"/>
        <v>Flank</v>
      </c>
      <c r="M194" s="12" t="str">
        <f t="shared" si="37"/>
        <v>PI.IC.TU.020902.01</v>
      </c>
      <c r="N194" s="12"/>
      <c r="O194" s="12" t="str">
        <f t="shared" si="38"/>
        <v>PH.IC.TU.020902.01</v>
      </c>
      <c r="Q194" s="12" t="str">
        <f t="shared" si="39"/>
        <v>CL.IC.TU.020902.01</v>
      </c>
    </row>
    <row r="195" spans="1:17" ht="15">
      <c r="A195" t="s">
        <v>9776</v>
      </c>
      <c r="C195" s="2" t="s">
        <v>923</v>
      </c>
      <c r="D195" t="s">
        <v>5195</v>
      </c>
      <c r="E195" s="2" t="s">
        <v>10905</v>
      </c>
      <c r="F195" t="s">
        <v>9799</v>
      </c>
      <c r="G195" t="s">
        <v>9844</v>
      </c>
      <c r="H195" s="22" t="s">
        <v>1396</v>
      </c>
      <c r="I195" t="s">
        <v>3009</v>
      </c>
      <c r="J195" s="11" t="str">
        <f t="shared" si="36"/>
        <v>IC.TU.021001</v>
      </c>
      <c r="K195" s="2" t="s">
        <v>1192</v>
      </c>
      <c r="L195" t="str">
        <f t="shared" si="30"/>
        <v xml:space="preserve">      RUQ</v>
      </c>
      <c r="M195" s="12" t="str">
        <f t="shared" si="37"/>
        <v>PI.IC.TU.021001.01</v>
      </c>
      <c r="N195" s="12"/>
      <c r="O195" s="12" t="str">
        <f t="shared" si="38"/>
        <v>PH.IC.TU.021001.01</v>
      </c>
      <c r="Q195" s="12" t="str">
        <f t="shared" si="39"/>
        <v>CL.IC.TU.021001.01</v>
      </c>
    </row>
    <row r="196" spans="1:17" ht="15">
      <c r="A196" t="s">
        <v>9776</v>
      </c>
      <c r="C196" s="2" t="s">
        <v>923</v>
      </c>
      <c r="E196" s="2" t="s">
        <v>10905</v>
      </c>
      <c r="F196" t="s">
        <v>9799</v>
      </c>
      <c r="G196" t="s">
        <v>9845</v>
      </c>
      <c r="H196" s="22" t="s">
        <v>1398</v>
      </c>
      <c r="I196" t="s">
        <v>3011</v>
      </c>
      <c r="J196" s="11" t="str">
        <f t="shared" si="36"/>
        <v>IC.TU.021002</v>
      </c>
      <c r="K196" s="2" t="s">
        <v>1192</v>
      </c>
      <c r="L196" t="str">
        <f t="shared" si="30"/>
        <v xml:space="preserve">      RLQ</v>
      </c>
      <c r="M196" s="12" t="str">
        <f t="shared" si="37"/>
        <v>PI.IC.TU.021002.01</v>
      </c>
      <c r="N196" s="12"/>
      <c r="O196" s="12" t="str">
        <f t="shared" si="38"/>
        <v>PH.IC.TU.021002.01</v>
      </c>
      <c r="Q196" s="12" t="str">
        <f t="shared" si="39"/>
        <v>CL.IC.TU.021002.01</v>
      </c>
    </row>
    <row r="197" spans="1:17" ht="15">
      <c r="A197" t="s">
        <v>9776</v>
      </c>
      <c r="C197" s="2" t="s">
        <v>923</v>
      </c>
      <c r="E197" s="2" t="s">
        <v>10905</v>
      </c>
      <c r="F197" t="s">
        <v>9799</v>
      </c>
      <c r="G197" t="s">
        <v>9846</v>
      </c>
      <c r="H197" s="22" t="s">
        <v>1400</v>
      </c>
      <c r="I197" t="s">
        <v>3013</v>
      </c>
      <c r="J197" s="11" t="str">
        <f t="shared" si="36"/>
        <v>IC.TU.021003</v>
      </c>
      <c r="K197" s="2" t="s">
        <v>1192</v>
      </c>
      <c r="L197" t="str">
        <f t="shared" si="30"/>
        <v xml:space="preserve">      LUQ</v>
      </c>
      <c r="M197" s="12" t="str">
        <f t="shared" si="37"/>
        <v>PI.IC.TU.021003.01</v>
      </c>
      <c r="N197" s="12"/>
      <c r="O197" s="12" t="str">
        <f t="shared" si="38"/>
        <v>PH.IC.TU.021003.01</v>
      </c>
      <c r="Q197" s="12" t="str">
        <f t="shared" si="39"/>
        <v>CL.IC.TU.021003.01</v>
      </c>
    </row>
    <row r="198" spans="1:17" ht="15">
      <c r="A198" t="s">
        <v>9776</v>
      </c>
      <c r="C198" s="2" t="s">
        <v>923</v>
      </c>
      <c r="E198" s="2" t="s">
        <v>10905</v>
      </c>
      <c r="F198" t="s">
        <v>9799</v>
      </c>
      <c r="G198" t="s">
        <v>9847</v>
      </c>
      <c r="H198" s="22" t="s">
        <v>1402</v>
      </c>
      <c r="I198" t="s">
        <v>3015</v>
      </c>
      <c r="J198" s="11" t="str">
        <f t="shared" si="36"/>
        <v>IC.TU.021004</v>
      </c>
      <c r="K198" s="2" t="s">
        <v>1192</v>
      </c>
      <c r="L198" t="str">
        <f t="shared" si="30"/>
        <v xml:space="preserve">      LLQ</v>
      </c>
      <c r="M198" s="12" t="str">
        <f t="shared" si="37"/>
        <v>PI.IC.TU.021004.01</v>
      </c>
      <c r="N198" s="12"/>
      <c r="O198" s="12" t="str">
        <f t="shared" si="38"/>
        <v>PH.IC.TU.021004.01</v>
      </c>
      <c r="Q198" s="12" t="str">
        <f t="shared" si="39"/>
        <v>CL.IC.TU.021004.01</v>
      </c>
    </row>
    <row r="199" spans="1:17" ht="15">
      <c r="A199" t="s">
        <v>9776</v>
      </c>
      <c r="C199" s="2" t="s">
        <v>923</v>
      </c>
      <c r="D199" t="s">
        <v>5196</v>
      </c>
      <c r="E199" s="2" t="s">
        <v>8048</v>
      </c>
      <c r="F199" t="s">
        <v>9643</v>
      </c>
      <c r="G199" t="s">
        <v>4546</v>
      </c>
      <c r="H199" s="22" t="s">
        <v>1396</v>
      </c>
      <c r="I199" t="s">
        <v>4546</v>
      </c>
      <c r="J199" s="11" t="str">
        <f t="shared" si="36"/>
        <v>IC.TU.021101</v>
      </c>
      <c r="K199" s="2" t="s">
        <v>1192</v>
      </c>
      <c r="L199" t="str">
        <f t="shared" si="30"/>
        <v>Arm</v>
      </c>
      <c r="M199" s="12" t="str">
        <f t="shared" si="37"/>
        <v>PI.IC.TU.021101.01</v>
      </c>
      <c r="N199" s="12"/>
      <c r="O199" s="12" t="str">
        <f t="shared" si="38"/>
        <v>PH.IC.TU.021101.01</v>
      </c>
      <c r="Q199" s="12" t="str">
        <f t="shared" si="39"/>
        <v>CL.IC.TU.021101.01</v>
      </c>
    </row>
    <row r="200" spans="1:17" ht="15">
      <c r="A200" t="s">
        <v>9776</v>
      </c>
      <c r="C200" s="2" t="s">
        <v>923</v>
      </c>
      <c r="E200" s="2" t="s">
        <v>8048</v>
      </c>
      <c r="F200" t="s">
        <v>9643</v>
      </c>
      <c r="G200" t="s">
        <v>4675</v>
      </c>
      <c r="H200" s="22" t="s">
        <v>1398</v>
      </c>
      <c r="I200" t="s">
        <v>4675</v>
      </c>
      <c r="J200" s="11" t="str">
        <f t="shared" si="36"/>
        <v>IC.TU.021102</v>
      </c>
      <c r="K200" s="2" t="s">
        <v>1192</v>
      </c>
      <c r="L200" t="str">
        <f t="shared" ref="L200:L263" si="40">G200</f>
        <v>Wrist</v>
      </c>
      <c r="M200" s="12" t="str">
        <f t="shared" si="37"/>
        <v>PI.IC.TU.021102.01</v>
      </c>
      <c r="N200" s="12"/>
      <c r="O200" s="12" t="str">
        <f t="shared" si="38"/>
        <v>PH.IC.TU.021102.01</v>
      </c>
      <c r="Q200" s="12" t="str">
        <f t="shared" si="39"/>
        <v>CL.IC.TU.021102.01</v>
      </c>
    </row>
    <row r="201" spans="1:17" ht="15">
      <c r="A201" t="s">
        <v>9776</v>
      </c>
      <c r="C201" s="2" t="s">
        <v>923</v>
      </c>
      <c r="E201" s="2" t="s">
        <v>8048</v>
      </c>
      <c r="F201" t="s">
        <v>9643</v>
      </c>
      <c r="G201" t="s">
        <v>1667</v>
      </c>
      <c r="H201" s="22" t="s">
        <v>1400</v>
      </c>
      <c r="I201" t="s">
        <v>1667</v>
      </c>
      <c r="J201" s="11" t="str">
        <f t="shared" si="36"/>
        <v>IC.TU.021103</v>
      </c>
      <c r="K201" s="2" t="s">
        <v>1192</v>
      </c>
      <c r="L201" t="str">
        <f t="shared" si="40"/>
        <v>Hand</v>
      </c>
      <c r="M201" s="12" t="str">
        <f t="shared" si="37"/>
        <v>PI.IC.TU.021103.01</v>
      </c>
      <c r="N201" s="12"/>
      <c r="O201" s="12" t="str">
        <f t="shared" si="38"/>
        <v>PH.IC.TU.021103.01</v>
      </c>
      <c r="Q201" s="12" t="str">
        <f t="shared" si="39"/>
        <v>CL.IC.TU.021103.01</v>
      </c>
    </row>
    <row r="202" spans="1:17" ht="15">
      <c r="A202" t="s">
        <v>9776</v>
      </c>
      <c r="C202" s="2" t="s">
        <v>923</v>
      </c>
      <c r="E202" s="2" t="s">
        <v>8048</v>
      </c>
      <c r="F202" t="s">
        <v>9643</v>
      </c>
      <c r="G202" t="s">
        <v>4676</v>
      </c>
      <c r="H202" s="22" t="s">
        <v>1402</v>
      </c>
      <c r="I202" t="s">
        <v>4677</v>
      </c>
      <c r="J202" s="11" t="str">
        <f t="shared" si="36"/>
        <v>IC.TU.021104</v>
      </c>
      <c r="K202" s="2" t="s">
        <v>1192</v>
      </c>
      <c r="L202" t="str">
        <f t="shared" si="40"/>
        <v>Finger(s): specify</v>
      </c>
      <c r="M202" s="12" t="str">
        <f t="shared" si="37"/>
        <v>PI.IC.TU.021104.01</v>
      </c>
      <c r="N202" s="12"/>
      <c r="O202" s="12" t="str">
        <f t="shared" si="38"/>
        <v>PH.IC.TU.021104.01</v>
      </c>
      <c r="Q202" s="12" t="str">
        <f t="shared" si="39"/>
        <v>CL.IC.TU.021104.01</v>
      </c>
    </row>
    <row r="203" spans="1:17" ht="15">
      <c r="A203" t="s">
        <v>9776</v>
      </c>
      <c r="C203" s="2" t="s">
        <v>923</v>
      </c>
      <c r="E203" s="2" t="s">
        <v>8048</v>
      </c>
      <c r="F203" t="s">
        <v>9643</v>
      </c>
      <c r="G203" t="s">
        <v>7223</v>
      </c>
      <c r="H203" s="22" t="s">
        <v>1404</v>
      </c>
      <c r="I203" t="s">
        <v>7223</v>
      </c>
      <c r="J203" s="11" t="str">
        <f t="shared" si="36"/>
        <v>IC.TU.021105</v>
      </c>
      <c r="K203" s="2" t="s">
        <v>1192</v>
      </c>
      <c r="L203" t="str">
        <f t="shared" si="40"/>
        <v>Leg</v>
      </c>
      <c r="M203" s="12" t="str">
        <f t="shared" si="37"/>
        <v>PI.IC.TU.021105.01</v>
      </c>
      <c r="N203" s="12"/>
      <c r="O203" s="12" t="str">
        <f t="shared" si="38"/>
        <v>PH.IC.TU.021105.01</v>
      </c>
      <c r="Q203" s="12" t="str">
        <f t="shared" si="39"/>
        <v>CL.IC.TU.021105.01</v>
      </c>
    </row>
    <row r="204" spans="1:17" ht="15">
      <c r="A204" t="s">
        <v>9776</v>
      </c>
      <c r="C204" s="2" t="s">
        <v>923</v>
      </c>
      <c r="E204" s="2" t="s">
        <v>8048</v>
      </c>
      <c r="F204" t="s">
        <v>9643</v>
      </c>
      <c r="G204" t="s">
        <v>1661</v>
      </c>
      <c r="H204" s="22" t="s">
        <v>1406</v>
      </c>
      <c r="I204" t="s">
        <v>1661</v>
      </c>
      <c r="J204" s="11" t="str">
        <f t="shared" si="36"/>
        <v>IC.TU.021106</v>
      </c>
      <c r="K204" s="2" t="s">
        <v>1192</v>
      </c>
      <c r="L204" t="str">
        <f t="shared" si="40"/>
        <v>Knee</v>
      </c>
      <c r="M204" s="12" t="str">
        <f t="shared" si="37"/>
        <v>PI.IC.TU.021106.01</v>
      </c>
      <c r="N204" s="12"/>
      <c r="O204" s="12" t="str">
        <f t="shared" si="38"/>
        <v>PH.IC.TU.021106.01</v>
      </c>
      <c r="Q204" s="12" t="str">
        <f t="shared" si="39"/>
        <v>CL.IC.TU.021106.01</v>
      </c>
    </row>
    <row r="205" spans="1:17" ht="15">
      <c r="A205" t="s">
        <v>9776</v>
      </c>
      <c r="C205" s="2" t="s">
        <v>923</v>
      </c>
      <c r="E205" s="2" t="s">
        <v>8048</v>
      </c>
      <c r="F205" t="s">
        <v>9643</v>
      </c>
      <c r="G205" t="s">
        <v>1659</v>
      </c>
      <c r="H205" s="22" t="s">
        <v>1419</v>
      </c>
      <c r="I205" t="s">
        <v>1659</v>
      </c>
      <c r="J205" s="11" t="str">
        <f t="shared" si="36"/>
        <v>IC.TU.021107</v>
      </c>
      <c r="K205" s="2" t="s">
        <v>1192</v>
      </c>
      <c r="L205" t="str">
        <f t="shared" si="40"/>
        <v>Ankle</v>
      </c>
      <c r="M205" s="12" t="str">
        <f t="shared" si="37"/>
        <v>PI.IC.TU.021107.01</v>
      </c>
      <c r="N205" s="12"/>
      <c r="O205" s="12" t="str">
        <f t="shared" si="38"/>
        <v>PH.IC.TU.021107.01</v>
      </c>
      <c r="Q205" s="12" t="str">
        <f t="shared" si="39"/>
        <v>CL.IC.TU.021107.01</v>
      </c>
    </row>
    <row r="206" spans="1:17" ht="15">
      <c r="A206" t="s">
        <v>9776</v>
      </c>
      <c r="C206" s="2" t="s">
        <v>923</v>
      </c>
      <c r="E206" s="2" t="s">
        <v>8048</v>
      </c>
      <c r="F206" t="s">
        <v>9643</v>
      </c>
      <c r="G206" t="s">
        <v>1658</v>
      </c>
      <c r="H206" s="22" t="s">
        <v>1550</v>
      </c>
      <c r="I206" t="s">
        <v>1658</v>
      </c>
      <c r="J206" s="11" t="str">
        <f t="shared" si="36"/>
        <v>IC.TU.021108</v>
      </c>
      <c r="K206" s="2" t="s">
        <v>1192</v>
      </c>
      <c r="L206" t="str">
        <f t="shared" si="40"/>
        <v>Foot</v>
      </c>
      <c r="M206" s="12" t="str">
        <f t="shared" si="37"/>
        <v>PI.IC.TU.021108.01</v>
      </c>
      <c r="N206" s="12"/>
      <c r="O206" s="12" t="str">
        <f t="shared" si="38"/>
        <v>PH.IC.TU.021108.01</v>
      </c>
      <c r="Q206" s="12" t="str">
        <f t="shared" si="39"/>
        <v>CL.IC.TU.021108.01</v>
      </c>
    </row>
    <row r="207" spans="1:17" ht="15">
      <c r="A207" t="s">
        <v>9776</v>
      </c>
      <c r="C207" s="2" t="s">
        <v>923</v>
      </c>
      <c r="E207" s="2" t="s">
        <v>8048</v>
      </c>
      <c r="F207" t="s">
        <v>9643</v>
      </c>
      <c r="G207" t="s">
        <v>4806</v>
      </c>
      <c r="H207" s="22" t="s">
        <v>1551</v>
      </c>
      <c r="I207" t="s">
        <v>4807</v>
      </c>
      <c r="J207" s="11" t="str">
        <f t="shared" si="36"/>
        <v>IC.TU.021109</v>
      </c>
      <c r="K207" s="2" t="s">
        <v>1192</v>
      </c>
      <c r="L207" t="str">
        <f t="shared" si="40"/>
        <v>Toe(s): specify</v>
      </c>
      <c r="M207" s="12" t="str">
        <f t="shared" si="37"/>
        <v>PI.IC.TU.021109.01</v>
      </c>
      <c r="N207" s="12"/>
      <c r="O207" s="12" t="str">
        <f t="shared" si="38"/>
        <v>PH.IC.TU.021109.01</v>
      </c>
      <c r="Q207" s="12" t="str">
        <f t="shared" si="39"/>
        <v>CL.IC.TU.021109.01</v>
      </c>
    </row>
    <row r="208" spans="1:17" ht="15">
      <c r="A208" t="s">
        <v>9776</v>
      </c>
      <c r="C208" s="2" t="s">
        <v>923</v>
      </c>
      <c r="D208" t="s">
        <v>4648</v>
      </c>
      <c r="E208" s="2" t="s">
        <v>11023</v>
      </c>
      <c r="F208" t="s">
        <v>9644</v>
      </c>
      <c r="G208" t="s">
        <v>4326</v>
      </c>
      <c r="H208" s="22" t="s">
        <v>1396</v>
      </c>
      <c r="I208" t="s">
        <v>4326</v>
      </c>
      <c r="J208" s="11" t="str">
        <f t="shared" si="36"/>
        <v>IC.TU.021201</v>
      </c>
      <c r="K208" s="2" t="s">
        <v>1192</v>
      </c>
      <c r="L208" t="str">
        <f t="shared" si="40"/>
        <v>Forehead</v>
      </c>
      <c r="M208" s="12" t="str">
        <f t="shared" si="37"/>
        <v>PI.IC.TU.021201.01</v>
      </c>
      <c r="N208" s="12"/>
      <c r="O208" s="12" t="str">
        <f t="shared" si="38"/>
        <v>PH.IC.TU.021201.01</v>
      </c>
      <c r="Q208" s="12" t="str">
        <f t="shared" si="39"/>
        <v>CL.IC.TU.021201.01</v>
      </c>
    </row>
    <row r="209" spans="1:17" ht="15">
      <c r="A209" t="s">
        <v>9776</v>
      </c>
      <c r="C209" s="2" t="s">
        <v>923</v>
      </c>
      <c r="E209" s="2" t="s">
        <v>11023</v>
      </c>
      <c r="F209" t="s">
        <v>9644</v>
      </c>
      <c r="G209" t="s">
        <v>4556</v>
      </c>
      <c r="H209" s="22" t="s">
        <v>1398</v>
      </c>
      <c r="I209" t="s">
        <v>4556</v>
      </c>
      <c r="J209" s="11" t="str">
        <f t="shared" si="36"/>
        <v>IC.TU.021202</v>
      </c>
      <c r="K209" s="2" t="s">
        <v>1192</v>
      </c>
      <c r="L209" t="str">
        <f t="shared" si="40"/>
        <v>Temporal</v>
      </c>
      <c r="M209" s="12" t="str">
        <f t="shared" si="37"/>
        <v>PI.IC.TU.021202.01</v>
      </c>
      <c r="N209" s="12"/>
      <c r="O209" s="12" t="str">
        <f t="shared" si="38"/>
        <v>PH.IC.TU.021202.01</v>
      </c>
      <c r="Q209" s="12" t="str">
        <f t="shared" si="39"/>
        <v>CL.IC.TU.021202.01</v>
      </c>
    </row>
    <row r="210" spans="1:17" ht="15">
      <c r="A210" t="s">
        <v>9776</v>
      </c>
      <c r="C210" s="2" t="s">
        <v>923</v>
      </c>
      <c r="E210" s="2" t="s">
        <v>11023</v>
      </c>
      <c r="F210" t="s">
        <v>9644</v>
      </c>
      <c r="G210" t="s">
        <v>4557</v>
      </c>
      <c r="H210" s="22" t="s">
        <v>1400</v>
      </c>
      <c r="I210" t="s">
        <v>4557</v>
      </c>
      <c r="J210" s="11" t="str">
        <f t="shared" si="36"/>
        <v>IC.TU.021203</v>
      </c>
      <c r="K210" s="2" t="s">
        <v>1192</v>
      </c>
      <c r="L210" t="str">
        <f t="shared" si="40"/>
        <v>Parietal</v>
      </c>
      <c r="M210" s="12" t="str">
        <f t="shared" si="37"/>
        <v>PI.IC.TU.021203.01</v>
      </c>
      <c r="N210" s="12"/>
      <c r="O210" s="12" t="str">
        <f t="shared" si="38"/>
        <v>PH.IC.TU.021203.01</v>
      </c>
      <c r="Q210" s="12" t="str">
        <f t="shared" si="39"/>
        <v>CL.IC.TU.021203.01</v>
      </c>
    </row>
    <row r="211" spans="1:17" ht="15">
      <c r="A211" t="s">
        <v>9776</v>
      </c>
      <c r="C211" s="2" t="s">
        <v>923</v>
      </c>
      <c r="E211" s="2" t="s">
        <v>11023</v>
      </c>
      <c r="F211" t="s">
        <v>9644</v>
      </c>
      <c r="G211" t="s">
        <v>7574</v>
      </c>
      <c r="H211" s="22" t="s">
        <v>1402</v>
      </c>
      <c r="I211" t="s">
        <v>7574</v>
      </c>
      <c r="J211" s="11" t="str">
        <f t="shared" si="36"/>
        <v>IC.TU.021204</v>
      </c>
      <c r="K211" s="2" t="s">
        <v>1192</v>
      </c>
      <c r="L211" t="str">
        <f t="shared" si="40"/>
        <v>Occipital</v>
      </c>
      <c r="M211" s="12" t="str">
        <f t="shared" si="37"/>
        <v>PI.IC.TU.021204.01</v>
      </c>
      <c r="N211" s="12"/>
      <c r="O211" s="12" t="str">
        <f t="shared" si="38"/>
        <v>PH.IC.TU.021204.01</v>
      </c>
      <c r="Q211" s="12" t="str">
        <f t="shared" si="39"/>
        <v>CL.IC.TU.021204.01</v>
      </c>
    </row>
    <row r="212" spans="1:17" ht="15">
      <c r="A212" t="s">
        <v>9776</v>
      </c>
      <c r="C212" s="2" t="s">
        <v>923</v>
      </c>
      <c r="E212" s="2" t="s">
        <v>11023</v>
      </c>
      <c r="F212" t="s">
        <v>9644</v>
      </c>
      <c r="G212" t="s">
        <v>4558</v>
      </c>
      <c r="H212" s="22" t="s">
        <v>1404</v>
      </c>
      <c r="I212" t="s">
        <v>4822</v>
      </c>
      <c r="J212" s="11" t="str">
        <f t="shared" si="36"/>
        <v>IC.TU.021205</v>
      </c>
      <c r="K212" s="2" t="s">
        <v>1192</v>
      </c>
      <c r="L212" t="str">
        <f t="shared" si="40"/>
        <v>Eye(s)</v>
      </c>
      <c r="M212" s="12" t="str">
        <f t="shared" si="37"/>
        <v>PI.IC.TU.021205.01</v>
      </c>
      <c r="N212" s="12"/>
      <c r="O212" s="12" t="str">
        <f t="shared" si="38"/>
        <v>PH.IC.TU.021205.01</v>
      </c>
      <c r="Q212" s="12" t="str">
        <f t="shared" si="39"/>
        <v>CL.IC.TU.021205.01</v>
      </c>
    </row>
    <row r="213" spans="1:17" ht="15">
      <c r="A213" t="s">
        <v>9776</v>
      </c>
      <c r="C213" s="2" t="s">
        <v>923</v>
      </c>
      <c r="E213" s="2" t="s">
        <v>11023</v>
      </c>
      <c r="F213" t="s">
        <v>9644</v>
      </c>
      <c r="G213" t="s">
        <v>9714</v>
      </c>
      <c r="H213" s="22" t="s">
        <v>1406</v>
      </c>
      <c r="I213" t="s">
        <v>4824</v>
      </c>
      <c r="J213" s="11" t="str">
        <f t="shared" ref="J213:J290" si="41">CONCATENATE("IC.TU.",C213,E213,H213)</f>
        <v>IC.TU.021206</v>
      </c>
      <c r="K213" s="2" t="s">
        <v>1192</v>
      </c>
      <c r="L213" t="str">
        <f t="shared" si="40"/>
        <v xml:space="preserve">Ear(s) </v>
      </c>
      <c r="M213" s="12" t="str">
        <f t="shared" ref="M213:M290" si="42">CONCATENATE("PI.",J213,".",K213)</f>
        <v>PI.IC.TU.021206.01</v>
      </c>
      <c r="N213" s="12"/>
      <c r="O213" s="12" t="str">
        <f t="shared" ref="O213:O290" si="43">CONCATENATE("PH.",J213,".",K213)</f>
        <v>PH.IC.TU.021206.01</v>
      </c>
      <c r="Q213" s="12" t="str">
        <f t="shared" ref="Q213:Q290" si="44">CONCATENATE("CL.",J213,".",K213)</f>
        <v>CL.IC.TU.021206.01</v>
      </c>
    </row>
    <row r="214" spans="1:17" ht="15">
      <c r="A214" t="s">
        <v>9776</v>
      </c>
      <c r="C214" s="2" t="s">
        <v>923</v>
      </c>
      <c r="E214" s="2" t="s">
        <v>11023</v>
      </c>
      <c r="F214" t="s">
        <v>9644</v>
      </c>
      <c r="G214" t="s">
        <v>4064</v>
      </c>
      <c r="H214" s="22" t="s">
        <v>1419</v>
      </c>
      <c r="I214" t="s">
        <v>4064</v>
      </c>
      <c r="J214" s="11" t="str">
        <f t="shared" si="41"/>
        <v>IC.TU.021207</v>
      </c>
      <c r="K214" s="2" t="s">
        <v>1192</v>
      </c>
      <c r="L214" t="str">
        <f t="shared" si="40"/>
        <v>Nose</v>
      </c>
      <c r="M214" s="12" t="str">
        <f t="shared" si="42"/>
        <v>PI.IC.TU.021207.01</v>
      </c>
      <c r="N214" s="12"/>
      <c r="O214" s="12" t="str">
        <f t="shared" si="43"/>
        <v>PH.IC.TU.021207.01</v>
      </c>
      <c r="Q214" s="12" t="str">
        <f t="shared" si="44"/>
        <v>CL.IC.TU.021207.01</v>
      </c>
    </row>
    <row r="215" spans="1:17" ht="15">
      <c r="A215" t="s">
        <v>9776</v>
      </c>
      <c r="C215" s="2" t="s">
        <v>923</v>
      </c>
      <c r="E215" s="2" t="s">
        <v>11023</v>
      </c>
      <c r="F215" t="s">
        <v>9644</v>
      </c>
      <c r="G215" t="s">
        <v>4825</v>
      </c>
      <c r="H215" s="22" t="s">
        <v>1550</v>
      </c>
      <c r="I215" t="s">
        <v>4825</v>
      </c>
      <c r="J215" s="11" t="str">
        <f t="shared" si="41"/>
        <v>IC.TU.021208</v>
      </c>
      <c r="K215" s="2" t="s">
        <v>1192</v>
      </c>
      <c r="L215" t="str">
        <f t="shared" si="40"/>
        <v>Cheek</v>
      </c>
      <c r="M215" s="12" t="str">
        <f t="shared" si="42"/>
        <v>PI.IC.TU.021208.01</v>
      </c>
      <c r="N215" s="12"/>
      <c r="O215" s="12" t="str">
        <f t="shared" si="43"/>
        <v>PH.IC.TU.021208.01</v>
      </c>
      <c r="Q215" s="12" t="str">
        <f t="shared" si="44"/>
        <v>CL.IC.TU.021208.01</v>
      </c>
    </row>
    <row r="216" spans="1:17" ht="15">
      <c r="A216" t="s">
        <v>9776</v>
      </c>
      <c r="C216" s="2" t="s">
        <v>923</v>
      </c>
      <c r="E216" s="2" t="s">
        <v>11023</v>
      </c>
      <c r="F216" t="s">
        <v>9644</v>
      </c>
      <c r="G216" t="s">
        <v>4251</v>
      </c>
      <c r="H216" s="22" t="s">
        <v>1551</v>
      </c>
      <c r="I216" t="s">
        <v>4252</v>
      </c>
      <c r="J216" s="11" t="str">
        <f t="shared" si="41"/>
        <v>IC.TU.021209</v>
      </c>
      <c r="K216" s="2" t="s">
        <v>1192</v>
      </c>
      <c r="L216" t="str">
        <f t="shared" si="40"/>
        <v>Lip(s)</v>
      </c>
      <c r="M216" s="12" t="str">
        <f t="shared" si="42"/>
        <v>PI.IC.TU.021209.01</v>
      </c>
      <c r="N216" s="12"/>
      <c r="O216" s="12" t="str">
        <f t="shared" si="43"/>
        <v>PH.IC.TU.021209.01</v>
      </c>
      <c r="Q216" s="12" t="str">
        <f t="shared" si="44"/>
        <v>CL.IC.TU.021209.01</v>
      </c>
    </row>
    <row r="217" spans="1:17" ht="15">
      <c r="A217" t="s">
        <v>9776</v>
      </c>
      <c r="C217" s="2" t="s">
        <v>923</v>
      </c>
      <c r="E217" s="2" t="s">
        <v>11023</v>
      </c>
      <c r="F217" t="s">
        <v>9644</v>
      </c>
      <c r="G217" t="s">
        <v>4830</v>
      </c>
      <c r="H217" s="22" t="s">
        <v>1571</v>
      </c>
      <c r="I217" t="s">
        <v>4830</v>
      </c>
      <c r="J217" s="11" t="str">
        <f t="shared" si="41"/>
        <v>IC.TU.021210</v>
      </c>
      <c r="K217" s="2" t="s">
        <v>1192</v>
      </c>
      <c r="L217" t="str">
        <f t="shared" si="40"/>
        <v>Jaw</v>
      </c>
      <c r="M217" s="12" t="str">
        <f t="shared" si="42"/>
        <v>PI.IC.TU.021210.01</v>
      </c>
      <c r="N217" s="12"/>
      <c r="O217" s="12" t="str">
        <f t="shared" si="43"/>
        <v>PH.IC.TU.021210.01</v>
      </c>
      <c r="Q217" s="12" t="str">
        <f t="shared" si="44"/>
        <v>CL.IC.TU.021210.01</v>
      </c>
    </row>
    <row r="218" spans="1:17" ht="15">
      <c r="A218" t="s">
        <v>9776</v>
      </c>
      <c r="C218" s="2" t="s">
        <v>923</v>
      </c>
      <c r="E218" s="2" t="s">
        <v>11023</v>
      </c>
      <c r="F218" t="s">
        <v>9644</v>
      </c>
      <c r="G218" t="s">
        <v>4113</v>
      </c>
      <c r="H218" s="22" t="s">
        <v>1298</v>
      </c>
      <c r="I218" t="s">
        <v>4113</v>
      </c>
      <c r="J218" s="11" t="str">
        <f t="shared" si="41"/>
        <v>IC.TU.021211</v>
      </c>
      <c r="K218" s="2" t="s">
        <v>1192</v>
      </c>
      <c r="L218" t="str">
        <f t="shared" si="40"/>
        <v>Neck</v>
      </c>
      <c r="M218" s="12" t="str">
        <f t="shared" si="42"/>
        <v>PI.IC.TU.021211.01</v>
      </c>
      <c r="N218" s="12"/>
      <c r="O218" s="12" t="str">
        <f t="shared" si="43"/>
        <v>PH.IC.TU.021211.01</v>
      </c>
      <c r="Q218" s="12" t="str">
        <f t="shared" si="44"/>
        <v>CL.IC.TU.021211.01</v>
      </c>
    </row>
    <row r="219" spans="1:17" ht="15">
      <c r="A219" t="s">
        <v>9776</v>
      </c>
      <c r="C219" s="2" t="s">
        <v>923</v>
      </c>
      <c r="D219" t="s">
        <v>4650</v>
      </c>
      <c r="E219" s="2" t="s">
        <v>8201</v>
      </c>
      <c r="F219" t="s">
        <v>9645</v>
      </c>
      <c r="G219" t="s">
        <v>4692</v>
      </c>
      <c r="H219" s="22" t="s">
        <v>1299</v>
      </c>
      <c r="I219" t="s">
        <v>4692</v>
      </c>
      <c r="J219" s="11" t="str">
        <f t="shared" si="41"/>
        <v>IC.TU.021312</v>
      </c>
      <c r="K219" s="2" t="s">
        <v>1192</v>
      </c>
      <c r="L219" t="str">
        <f t="shared" si="40"/>
        <v>Hip</v>
      </c>
      <c r="M219" s="12" t="str">
        <f t="shared" si="42"/>
        <v>PI.IC.TU.021312.01</v>
      </c>
      <c r="N219" s="12"/>
      <c r="O219" s="12" t="str">
        <f t="shared" si="43"/>
        <v>PH.IC.TU.021312.01</v>
      </c>
      <c r="Q219" s="12" t="str">
        <f t="shared" si="44"/>
        <v>CL.IC.TU.021312.01</v>
      </c>
    </row>
    <row r="220" spans="1:17" ht="15">
      <c r="A220" t="s">
        <v>9776</v>
      </c>
      <c r="C220" s="2" t="s">
        <v>923</v>
      </c>
      <c r="E220" s="2" t="s">
        <v>8201</v>
      </c>
      <c r="F220" t="s">
        <v>9645</v>
      </c>
      <c r="G220" t="s">
        <v>4369</v>
      </c>
      <c r="H220" s="22" t="s">
        <v>1300</v>
      </c>
      <c r="I220" t="s">
        <v>4369</v>
      </c>
      <c r="J220" s="11" t="str">
        <f t="shared" si="41"/>
        <v>IC.TU.021313</v>
      </c>
      <c r="K220" s="2" t="s">
        <v>1192</v>
      </c>
      <c r="L220" t="str">
        <f t="shared" si="40"/>
        <v>Genitalia</v>
      </c>
      <c r="M220" s="12" t="str">
        <f t="shared" si="42"/>
        <v>PI.IC.TU.021313.01</v>
      </c>
      <c r="N220" s="12"/>
      <c r="O220" s="12" t="str">
        <f t="shared" si="43"/>
        <v>PH.IC.TU.021313.01</v>
      </c>
      <c r="Q220" s="12" t="str">
        <f t="shared" si="44"/>
        <v>CL.IC.TU.021313.01</v>
      </c>
    </row>
    <row r="221" spans="1:17" ht="15">
      <c r="A221" t="s">
        <v>9776</v>
      </c>
      <c r="C221" s="2" t="s">
        <v>923</v>
      </c>
      <c r="E221" s="2" t="s">
        <v>8201</v>
      </c>
      <c r="F221" t="s">
        <v>9645</v>
      </c>
      <c r="G221" t="s">
        <v>4696</v>
      </c>
      <c r="H221" s="22" t="s">
        <v>1301</v>
      </c>
      <c r="I221" t="s">
        <v>4696</v>
      </c>
      <c r="J221" s="11" t="str">
        <f t="shared" si="41"/>
        <v>IC.TU.021314</v>
      </c>
      <c r="K221" s="2" t="s">
        <v>1192</v>
      </c>
      <c r="L221" t="str">
        <f t="shared" si="40"/>
        <v>Buttocks</v>
      </c>
      <c r="M221" s="12" t="str">
        <f t="shared" si="42"/>
        <v>PI.IC.TU.021314.01</v>
      </c>
      <c r="N221" s="12"/>
      <c r="O221" s="12" t="str">
        <f t="shared" si="43"/>
        <v>PH.IC.TU.021314.01</v>
      </c>
      <c r="Q221" s="12" t="str">
        <f t="shared" si="44"/>
        <v>CL.IC.TU.021314.01</v>
      </c>
    </row>
    <row r="222" spans="1:17" ht="15">
      <c r="A222" t="s">
        <v>9776</v>
      </c>
      <c r="C222" s="2" t="s">
        <v>923</v>
      </c>
      <c r="E222" s="2" t="s">
        <v>8201</v>
      </c>
      <c r="F222" t="s">
        <v>9645</v>
      </c>
      <c r="G222" t="s">
        <v>5692</v>
      </c>
      <c r="H222" s="22" t="s">
        <v>1468</v>
      </c>
      <c r="I222" t="s">
        <v>5692</v>
      </c>
      <c r="J222" s="11" t="str">
        <f t="shared" si="41"/>
        <v>IC.TU.021315</v>
      </c>
      <c r="K222" s="2" t="s">
        <v>1192</v>
      </c>
      <c r="L222" t="str">
        <f t="shared" si="40"/>
        <v>Pelvic</v>
      </c>
      <c r="M222" s="12" t="str">
        <f t="shared" si="42"/>
        <v>PI.IC.TU.021315.01</v>
      </c>
      <c r="N222" s="12"/>
      <c r="O222" s="12" t="str">
        <f t="shared" si="43"/>
        <v>PH.IC.TU.021315.01</v>
      </c>
      <c r="Q222" s="12" t="str">
        <f t="shared" si="44"/>
        <v>CL.IC.TU.021315.01</v>
      </c>
    </row>
    <row r="223" spans="1:17" ht="15">
      <c r="A223" t="s">
        <v>9776</v>
      </c>
      <c r="C223" s="2" t="s">
        <v>923</v>
      </c>
      <c r="E223" s="2" t="s">
        <v>8201</v>
      </c>
      <c r="F223" t="s">
        <v>9645</v>
      </c>
      <c r="G223" t="s">
        <v>4134</v>
      </c>
      <c r="H223" s="22" t="s">
        <v>1469</v>
      </c>
      <c r="I223" t="s">
        <v>4134</v>
      </c>
      <c r="J223" s="11" t="str">
        <f t="shared" si="41"/>
        <v>IC.TU.021316</v>
      </c>
      <c r="K223" s="2" t="s">
        <v>1192</v>
      </c>
      <c r="L223" t="str">
        <f t="shared" si="40"/>
        <v>Rectum</v>
      </c>
      <c r="M223" s="12" t="str">
        <f t="shared" si="42"/>
        <v>PI.IC.TU.021316.01</v>
      </c>
      <c r="N223" s="12"/>
      <c r="O223" s="12" t="str">
        <f t="shared" si="43"/>
        <v>PH.IC.TU.021316.01</v>
      </c>
      <c r="Q223" s="12" t="str">
        <f t="shared" si="44"/>
        <v>CL.IC.TU.021316.01</v>
      </c>
    </row>
    <row r="224" spans="1:17" ht="15">
      <c r="A224" t="s">
        <v>9776</v>
      </c>
      <c r="C224" s="2" t="s">
        <v>923</v>
      </c>
      <c r="E224" s="2" t="s">
        <v>8201</v>
      </c>
      <c r="F224" t="s">
        <v>9645</v>
      </c>
      <c r="G224" t="s">
        <v>4693</v>
      </c>
      <c r="H224" s="22" t="s">
        <v>1470</v>
      </c>
      <c r="I224" t="s">
        <v>4693</v>
      </c>
      <c r="J224" s="11" t="str">
        <f t="shared" si="41"/>
        <v>IC.TU.021317</v>
      </c>
      <c r="K224" s="2" t="s">
        <v>1192</v>
      </c>
      <c r="L224" t="str">
        <f t="shared" si="40"/>
        <v>Groin</v>
      </c>
      <c r="M224" s="12" t="str">
        <f t="shared" si="42"/>
        <v>PI.IC.TU.021317.01</v>
      </c>
      <c r="N224" s="12"/>
      <c r="O224" s="12" t="str">
        <f t="shared" si="43"/>
        <v>PH.IC.TU.021317.01</v>
      </c>
      <c r="Q224" s="12" t="str">
        <f t="shared" si="44"/>
        <v>CL.IC.TU.021317.01</v>
      </c>
    </row>
    <row r="225" spans="1:17" ht="15">
      <c r="A225" t="s">
        <v>9776</v>
      </c>
      <c r="C225" s="2" t="s">
        <v>923</v>
      </c>
      <c r="E225" s="2" t="s">
        <v>8201</v>
      </c>
      <c r="F225" t="s">
        <v>9645</v>
      </c>
      <c r="G225" t="s">
        <v>4135</v>
      </c>
      <c r="H225" s="22" t="s">
        <v>1251</v>
      </c>
      <c r="I225" t="s">
        <v>4135</v>
      </c>
      <c r="J225" s="11" t="str">
        <f t="shared" si="41"/>
        <v>IC.TU.021318</v>
      </c>
      <c r="K225" s="2" t="s">
        <v>1192</v>
      </c>
      <c r="L225" t="str">
        <f t="shared" si="40"/>
        <v>Sacrum</v>
      </c>
      <c r="M225" s="12" t="str">
        <f t="shared" si="42"/>
        <v>PI.IC.TU.021318.01</v>
      </c>
      <c r="N225" s="12"/>
      <c r="O225" s="12" t="str">
        <f t="shared" si="43"/>
        <v>PH.IC.TU.021318.01</v>
      </c>
      <c r="Q225" s="12" t="str">
        <f t="shared" si="44"/>
        <v>CL.IC.TU.021318.01</v>
      </c>
    </row>
    <row r="226" spans="1:17" ht="15">
      <c r="A226" t="s">
        <v>9776</v>
      </c>
      <c r="C226" s="2" t="s">
        <v>923</v>
      </c>
      <c r="E226" s="2" t="s">
        <v>8201</v>
      </c>
      <c r="F226" t="s">
        <v>9645</v>
      </c>
      <c r="G226" t="s">
        <v>4137</v>
      </c>
      <c r="H226" s="22" t="s">
        <v>1100</v>
      </c>
      <c r="I226" t="s">
        <v>4137</v>
      </c>
      <c r="J226" s="11" t="str">
        <f t="shared" si="41"/>
        <v>IC.TU.021319</v>
      </c>
      <c r="K226" s="2" t="s">
        <v>1192</v>
      </c>
      <c r="L226" t="str">
        <f t="shared" si="40"/>
        <v>Scrotum</v>
      </c>
      <c r="M226" s="12" t="str">
        <f t="shared" si="42"/>
        <v>PI.IC.TU.021319.01</v>
      </c>
      <c r="N226" s="12"/>
      <c r="O226" s="12" t="str">
        <f t="shared" si="43"/>
        <v>PH.IC.TU.021319.01</v>
      </c>
      <c r="Q226" s="12" t="str">
        <f t="shared" si="44"/>
        <v>CL.IC.TU.021319.01</v>
      </c>
    </row>
    <row r="227" spans="1:17" ht="15">
      <c r="A227" t="s">
        <v>9776</v>
      </c>
      <c r="C227" s="2" t="s">
        <v>923</v>
      </c>
      <c r="D227" t="s">
        <v>4652</v>
      </c>
      <c r="E227" s="2" t="s">
        <v>9621</v>
      </c>
      <c r="F227" t="s">
        <v>9803</v>
      </c>
      <c r="G227" t="s">
        <v>4800</v>
      </c>
      <c r="H227" s="22" t="s">
        <v>1396</v>
      </c>
      <c r="I227" t="s">
        <v>4800</v>
      </c>
      <c r="J227" s="11" t="str">
        <f t="shared" si="41"/>
        <v>IC.TU.021401</v>
      </c>
      <c r="K227" s="2" t="s">
        <v>1192</v>
      </c>
      <c r="L227" t="str">
        <f t="shared" si="40"/>
        <v>Breast</v>
      </c>
      <c r="M227" s="12" t="str">
        <f t="shared" si="42"/>
        <v>PI.IC.TU.021401.01</v>
      </c>
      <c r="N227" s="12"/>
      <c r="O227" s="12" t="str">
        <f t="shared" si="43"/>
        <v>PH.IC.TU.021401.01</v>
      </c>
      <c r="Q227" s="12" t="str">
        <f t="shared" si="44"/>
        <v>CL.IC.TU.021401.01</v>
      </c>
    </row>
    <row r="228" spans="1:17" ht="15">
      <c r="A228" t="s">
        <v>9776</v>
      </c>
      <c r="C228" s="2" t="s">
        <v>923</v>
      </c>
      <c r="E228" s="2" t="s">
        <v>9621</v>
      </c>
      <c r="F228" t="s">
        <v>9803</v>
      </c>
      <c r="G228" t="s">
        <v>3988</v>
      </c>
      <c r="H228" s="22" t="s">
        <v>1398</v>
      </c>
      <c r="I228" t="s">
        <v>3988</v>
      </c>
      <c r="J228" s="11" t="str">
        <f t="shared" si="41"/>
        <v>IC.TU.021402</v>
      </c>
      <c r="K228" s="2" t="s">
        <v>1192</v>
      </c>
      <c r="L228" t="str">
        <f t="shared" si="40"/>
        <v>Sternum</v>
      </c>
      <c r="M228" s="12" t="str">
        <f t="shared" si="42"/>
        <v>PI.IC.TU.021402.01</v>
      </c>
      <c r="N228" s="12"/>
      <c r="O228" s="12" t="str">
        <f t="shared" si="43"/>
        <v>PH.IC.TU.021402.01</v>
      </c>
      <c r="Q228" s="12" t="str">
        <f t="shared" si="44"/>
        <v>CL.IC.TU.021402.01</v>
      </c>
    </row>
    <row r="229" spans="1:17" ht="15">
      <c r="A229" t="s">
        <v>9776</v>
      </c>
      <c r="C229" s="2" t="s">
        <v>923</v>
      </c>
      <c r="E229" s="2" t="s">
        <v>9621</v>
      </c>
      <c r="F229" t="s">
        <v>9803</v>
      </c>
      <c r="G229" t="s">
        <v>4386</v>
      </c>
      <c r="H229" s="22" t="s">
        <v>1400</v>
      </c>
      <c r="I229" t="s">
        <v>4386</v>
      </c>
      <c r="J229" s="11" t="str">
        <f t="shared" si="41"/>
        <v>IC.TU.021403</v>
      </c>
      <c r="K229" s="2" t="s">
        <v>1192</v>
      </c>
      <c r="L229" t="str">
        <f t="shared" si="40"/>
        <v>Chest</v>
      </c>
      <c r="M229" s="12" t="str">
        <f t="shared" si="42"/>
        <v>PI.IC.TU.021403.01</v>
      </c>
      <c r="N229" s="12"/>
      <c r="O229" s="12" t="str">
        <f t="shared" si="43"/>
        <v>PH.IC.TU.021403.01</v>
      </c>
      <c r="Q229" s="12" t="str">
        <f t="shared" si="44"/>
        <v>CL.IC.TU.021403.01</v>
      </c>
    </row>
    <row r="230" spans="1:17" ht="15">
      <c r="A230" t="s">
        <v>9776</v>
      </c>
      <c r="C230" s="2" t="s">
        <v>923</v>
      </c>
      <c r="E230" s="2" t="s">
        <v>9621</v>
      </c>
      <c r="F230" t="s">
        <v>9803</v>
      </c>
      <c r="G230" t="s">
        <v>4801</v>
      </c>
      <c r="H230" s="22" t="s">
        <v>1402</v>
      </c>
      <c r="I230" t="s">
        <v>9860</v>
      </c>
      <c r="J230" s="11" t="str">
        <f t="shared" si="41"/>
        <v>IC.TU.021404</v>
      </c>
      <c r="K230" s="2" t="s">
        <v>1192</v>
      </c>
      <c r="L230" t="str">
        <f t="shared" si="40"/>
        <v>Mediastinal</v>
      </c>
      <c r="M230" s="12" t="str">
        <f t="shared" si="42"/>
        <v>PI.IC.TU.021404.01</v>
      </c>
      <c r="N230" s="12"/>
      <c r="O230" s="12" t="str">
        <f t="shared" si="43"/>
        <v>PH.IC.TU.021404.01</v>
      </c>
      <c r="Q230" s="12" t="str">
        <f t="shared" si="44"/>
        <v>CL.IC.TU.021404.01</v>
      </c>
    </row>
    <row r="231" spans="1:17" ht="15">
      <c r="A231" t="s">
        <v>9776</v>
      </c>
      <c r="C231" s="2" t="s">
        <v>923</v>
      </c>
      <c r="E231" s="2" t="s">
        <v>9621</v>
      </c>
      <c r="F231" t="s">
        <v>9803</v>
      </c>
      <c r="G231" t="s">
        <v>9720</v>
      </c>
      <c r="H231" s="22" t="s">
        <v>1404</v>
      </c>
      <c r="I231" t="s">
        <v>9720</v>
      </c>
      <c r="J231" s="11" t="str">
        <f t="shared" si="41"/>
        <v>IC.TU.021405</v>
      </c>
      <c r="K231" s="2" t="s">
        <v>1192</v>
      </c>
      <c r="L231" t="str">
        <f t="shared" si="40"/>
        <v>Pericardial</v>
      </c>
      <c r="M231" s="12" t="str">
        <f t="shared" si="42"/>
        <v>PI.IC.TU.021405.01</v>
      </c>
      <c r="N231" s="12"/>
      <c r="O231" s="12" t="str">
        <f t="shared" si="43"/>
        <v>PH.IC.TU.021405.01</v>
      </c>
      <c r="Q231" s="12" t="str">
        <f t="shared" si="44"/>
        <v>CL.IC.TU.021405.01</v>
      </c>
    </row>
    <row r="232" spans="1:17" ht="15">
      <c r="A232" t="s">
        <v>9776</v>
      </c>
      <c r="C232" s="2" t="s">
        <v>923</v>
      </c>
      <c r="E232" s="2" t="s">
        <v>9621</v>
      </c>
      <c r="F232" t="s">
        <v>9803</v>
      </c>
      <c r="G232" t="s">
        <v>1234</v>
      </c>
      <c r="H232" s="22" t="s">
        <v>1406</v>
      </c>
      <c r="I232" t="s">
        <v>1234</v>
      </c>
      <c r="J232" s="11" t="str">
        <f t="shared" si="41"/>
        <v>IC.TU.021406</v>
      </c>
      <c r="K232" s="2" t="s">
        <v>1192</v>
      </c>
      <c r="L232" t="str">
        <f t="shared" si="40"/>
        <v>Back</v>
      </c>
      <c r="M232" s="12" t="str">
        <f t="shared" si="42"/>
        <v>PI.IC.TU.021406.01</v>
      </c>
      <c r="N232" s="12"/>
      <c r="O232" s="12" t="str">
        <f t="shared" si="43"/>
        <v>PH.IC.TU.021406.01</v>
      </c>
      <c r="Q232" s="12" t="str">
        <f t="shared" si="44"/>
        <v>CL.IC.TU.021406.01</v>
      </c>
    </row>
    <row r="233" spans="1:17" ht="15">
      <c r="A233" t="s">
        <v>9776</v>
      </c>
      <c r="C233" s="2" t="s">
        <v>923</v>
      </c>
      <c r="D233" t="s">
        <v>5578</v>
      </c>
      <c r="E233" s="2" t="s">
        <v>6135</v>
      </c>
      <c r="F233" t="s">
        <v>9804</v>
      </c>
      <c r="G233" t="s">
        <v>9722</v>
      </c>
      <c r="H233" s="22" t="s">
        <v>1396</v>
      </c>
      <c r="I233" t="s">
        <v>1001</v>
      </c>
      <c r="J233" s="11" t="str">
        <f t="shared" si="41"/>
        <v>IC.TU.021501</v>
      </c>
      <c r="K233" s="2" t="s">
        <v>1192</v>
      </c>
      <c r="L233" t="str">
        <f t="shared" si="40"/>
        <v xml:space="preserve">      Stabilization None</v>
      </c>
      <c r="M233" s="12" t="str">
        <f t="shared" si="42"/>
        <v>PI.IC.TU.021501.01</v>
      </c>
      <c r="N233" s="12"/>
      <c r="O233" s="12" t="str">
        <f t="shared" si="43"/>
        <v>PH.IC.TU.021501.01</v>
      </c>
      <c r="Q233" s="12" t="str">
        <f t="shared" si="44"/>
        <v>CL.IC.TU.021501.01</v>
      </c>
    </row>
    <row r="234" spans="1:17" ht="15">
      <c r="A234" t="s">
        <v>9776</v>
      </c>
      <c r="C234" s="2" t="s">
        <v>923</v>
      </c>
      <c r="E234" s="2" t="s">
        <v>6135</v>
      </c>
      <c r="F234" t="s">
        <v>9804</v>
      </c>
      <c r="G234" t="s">
        <v>9723</v>
      </c>
      <c r="H234" s="22" t="s">
        <v>1398</v>
      </c>
      <c r="I234" t="s">
        <v>3200</v>
      </c>
      <c r="J234" s="11" t="str">
        <f t="shared" si="41"/>
        <v>IC.TU.021502</v>
      </c>
      <c r="K234" s="2" t="s">
        <v>1192</v>
      </c>
      <c r="L234" t="str">
        <f t="shared" si="40"/>
        <v xml:space="preserve">      Stabilization Tape</v>
      </c>
      <c r="M234" s="12" t="str">
        <f t="shared" si="42"/>
        <v>PI.IC.TU.021502.01</v>
      </c>
      <c r="N234" s="12"/>
      <c r="O234" s="12" t="str">
        <f t="shared" si="43"/>
        <v>PH.IC.TU.021502.01</v>
      </c>
      <c r="Q234" s="12" t="str">
        <f t="shared" si="44"/>
        <v>CL.IC.TU.021502.01</v>
      </c>
    </row>
    <row r="235" spans="1:17" ht="15">
      <c r="A235" t="s">
        <v>9776</v>
      </c>
      <c r="C235" s="2" t="s">
        <v>923</v>
      </c>
      <c r="E235" s="2" t="s">
        <v>6135</v>
      </c>
      <c r="F235" t="s">
        <v>9804</v>
      </c>
      <c r="G235" t="s">
        <v>9724</v>
      </c>
      <c r="H235" s="22" t="s">
        <v>1400</v>
      </c>
      <c r="I235" t="s">
        <v>2928</v>
      </c>
      <c r="J235" s="11" t="str">
        <f t="shared" si="41"/>
        <v>IC.TU.021503</v>
      </c>
      <c r="K235" s="2" t="s">
        <v>1192</v>
      </c>
      <c r="L235" t="str">
        <f t="shared" si="40"/>
        <v xml:space="preserve">      Stabilization Sutures</v>
      </c>
      <c r="M235" s="12" t="str">
        <f t="shared" si="42"/>
        <v>PI.IC.TU.021503.01</v>
      </c>
      <c r="N235" s="12"/>
      <c r="O235" s="12" t="str">
        <f t="shared" si="43"/>
        <v>PH.IC.TU.021503.01</v>
      </c>
      <c r="Q235" s="12" t="str">
        <f t="shared" si="44"/>
        <v>CL.IC.TU.021503.01</v>
      </c>
    </row>
    <row r="236" spans="1:17" ht="15">
      <c r="A236" t="s">
        <v>9776</v>
      </c>
      <c r="C236" s="2" t="s">
        <v>923</v>
      </c>
      <c r="E236" s="2" t="s">
        <v>6135</v>
      </c>
      <c r="F236" t="s">
        <v>9804</v>
      </c>
      <c r="G236" t="s">
        <v>9575</v>
      </c>
      <c r="H236" s="22" t="s">
        <v>1402</v>
      </c>
      <c r="I236" t="s">
        <v>1772</v>
      </c>
      <c r="J236" s="11" t="str">
        <f t="shared" si="41"/>
        <v>IC.TU.021504</v>
      </c>
      <c r="K236" s="2" t="s">
        <v>1192</v>
      </c>
      <c r="L236" t="str">
        <f t="shared" si="40"/>
        <v xml:space="preserve">      Stabilization commercial device</v>
      </c>
      <c r="M236" s="12" t="str">
        <f t="shared" si="42"/>
        <v>PI.IC.TU.021504.01</v>
      </c>
      <c r="N236" s="12"/>
      <c r="O236" s="12" t="str">
        <f t="shared" si="43"/>
        <v>PH.IC.TU.021504.01</v>
      </c>
      <c r="Q236" s="12" t="str">
        <f t="shared" si="44"/>
        <v>CL.IC.TU.021504.01</v>
      </c>
    </row>
    <row r="237" spans="1:17" ht="15">
      <c r="A237" t="s">
        <v>9776</v>
      </c>
      <c r="C237" s="2" t="s">
        <v>923</v>
      </c>
      <c r="D237" t="s">
        <v>5457</v>
      </c>
      <c r="E237" s="2" t="s">
        <v>5740</v>
      </c>
      <c r="F237" t="s">
        <v>9804</v>
      </c>
      <c r="G237" t="s">
        <v>9576</v>
      </c>
      <c r="H237" s="22" t="s">
        <v>1396</v>
      </c>
      <c r="I237" t="s">
        <v>2687</v>
      </c>
      <c r="J237" s="11" t="str">
        <f t="shared" si="41"/>
        <v>IC.TU.021601</v>
      </c>
      <c r="K237" s="2" t="s">
        <v>1192</v>
      </c>
      <c r="L237" t="str">
        <f t="shared" si="40"/>
        <v xml:space="preserve">      Site Within Normal Limits</v>
      </c>
      <c r="M237" s="12" t="str">
        <f t="shared" si="42"/>
        <v>PI.IC.TU.021601.01</v>
      </c>
      <c r="N237" s="12"/>
      <c r="O237" s="12" t="str">
        <f t="shared" si="43"/>
        <v>PH.IC.TU.021601.01</v>
      </c>
      <c r="Q237" s="12" t="str">
        <f t="shared" si="44"/>
        <v>CL.IC.TU.021601.01</v>
      </c>
    </row>
    <row r="238" spans="1:17" ht="15">
      <c r="A238" t="s">
        <v>9776</v>
      </c>
      <c r="C238" s="2" t="s">
        <v>923</v>
      </c>
      <c r="E238" s="2" t="s">
        <v>5740</v>
      </c>
      <c r="F238" t="s">
        <v>9804</v>
      </c>
      <c r="G238" t="s">
        <v>9577</v>
      </c>
      <c r="H238" s="22" t="s">
        <v>1398</v>
      </c>
      <c r="I238" t="s">
        <v>1531</v>
      </c>
      <c r="J238" s="11" t="str">
        <f t="shared" si="41"/>
        <v>IC.TU.021602</v>
      </c>
      <c r="K238" s="2" t="s">
        <v>1192</v>
      </c>
      <c r="L238" t="str">
        <f t="shared" si="40"/>
        <v xml:space="preserve">      Site Erythema</v>
      </c>
      <c r="M238" s="12" t="str">
        <f t="shared" si="42"/>
        <v>PI.IC.TU.021602.01</v>
      </c>
      <c r="N238" s="12"/>
      <c r="O238" s="12" t="str">
        <f t="shared" si="43"/>
        <v>PH.IC.TU.021602.01</v>
      </c>
      <c r="Q238" s="12" t="str">
        <f t="shared" si="44"/>
        <v>CL.IC.TU.021602.01</v>
      </c>
    </row>
    <row r="239" spans="1:17" ht="15">
      <c r="A239" t="s">
        <v>9776</v>
      </c>
      <c r="C239" s="2" t="s">
        <v>923</v>
      </c>
      <c r="E239" s="2" t="s">
        <v>5740</v>
      </c>
      <c r="F239" t="s">
        <v>9804</v>
      </c>
      <c r="G239" t="s">
        <v>9578</v>
      </c>
      <c r="H239" s="22" t="s">
        <v>1400</v>
      </c>
      <c r="I239" t="s">
        <v>1541</v>
      </c>
      <c r="J239" s="11" t="str">
        <f t="shared" si="41"/>
        <v>IC.TU.021603</v>
      </c>
      <c r="K239" s="2" t="s">
        <v>1192</v>
      </c>
      <c r="L239" t="str">
        <f t="shared" si="40"/>
        <v xml:space="preserve">      Site Swelling</v>
      </c>
      <c r="M239" s="12" t="str">
        <f t="shared" si="42"/>
        <v>PI.IC.TU.021603.01</v>
      </c>
      <c r="N239" s="12"/>
      <c r="O239" s="12" t="str">
        <f t="shared" si="43"/>
        <v>PH.IC.TU.021603.01</v>
      </c>
      <c r="Q239" s="12" t="str">
        <f t="shared" si="44"/>
        <v>CL.IC.TU.021603.01</v>
      </c>
    </row>
    <row r="240" spans="1:17" ht="15">
      <c r="A240" t="s">
        <v>9776</v>
      </c>
      <c r="C240" s="2" t="s">
        <v>923</v>
      </c>
      <c r="E240" s="2" t="s">
        <v>5740</v>
      </c>
      <c r="F240" t="s">
        <v>9804</v>
      </c>
      <c r="G240" t="s">
        <v>9727</v>
      </c>
      <c r="H240" s="22" t="s">
        <v>1402</v>
      </c>
      <c r="I240" t="s">
        <v>1533</v>
      </c>
      <c r="J240" s="11" t="str">
        <f t="shared" si="41"/>
        <v>IC.TU.021604</v>
      </c>
      <c r="K240" s="2" t="s">
        <v>1192</v>
      </c>
      <c r="L240" t="str">
        <f t="shared" si="40"/>
        <v xml:space="preserve">      Site Hematoma</v>
      </c>
      <c r="M240" s="12" t="str">
        <f t="shared" si="42"/>
        <v>PI.IC.TU.021604.01</v>
      </c>
      <c r="N240" s="12"/>
      <c r="O240" s="12" t="str">
        <f t="shared" si="43"/>
        <v>PH.IC.TU.021604.01</v>
      </c>
      <c r="Q240" s="12" t="str">
        <f t="shared" si="44"/>
        <v>CL.IC.TU.021604.01</v>
      </c>
    </row>
    <row r="241" spans="1:19" ht="15">
      <c r="A241" t="s">
        <v>9776</v>
      </c>
      <c r="C241" s="2" t="s">
        <v>923</v>
      </c>
      <c r="E241" s="2" t="s">
        <v>5740</v>
      </c>
      <c r="F241" t="s">
        <v>9804</v>
      </c>
      <c r="G241" t="s">
        <v>9728</v>
      </c>
      <c r="H241" s="22" t="s">
        <v>1404</v>
      </c>
      <c r="I241" t="s">
        <v>2693</v>
      </c>
      <c r="J241" s="11" t="str">
        <f t="shared" si="41"/>
        <v>IC.TU.021605</v>
      </c>
      <c r="K241" s="2" t="s">
        <v>1192</v>
      </c>
      <c r="L241" t="str">
        <f t="shared" si="40"/>
        <v xml:space="preserve">      Site bruising</v>
      </c>
      <c r="M241" s="12" t="str">
        <f t="shared" si="42"/>
        <v>PI.IC.TU.021605.01</v>
      </c>
      <c r="N241" s="12"/>
      <c r="O241" s="12" t="str">
        <f t="shared" si="43"/>
        <v>PH.IC.TU.021605.01</v>
      </c>
      <c r="Q241" s="12" t="str">
        <f t="shared" si="44"/>
        <v>CL.IC.TU.021605.01</v>
      </c>
    </row>
    <row r="242" spans="1:19" ht="15">
      <c r="A242" t="s">
        <v>9776</v>
      </c>
      <c r="C242" s="2" t="s">
        <v>923</v>
      </c>
      <c r="E242" s="2" t="s">
        <v>5740</v>
      </c>
      <c r="F242" t="s">
        <v>9804</v>
      </c>
      <c r="G242" t="s">
        <v>9730</v>
      </c>
      <c r="H242" s="22" t="s">
        <v>1406</v>
      </c>
      <c r="I242" t="s">
        <v>1224</v>
      </c>
      <c r="J242" s="11" t="str">
        <f t="shared" si="41"/>
        <v>IC.TU.021606</v>
      </c>
      <c r="K242" s="2" t="s">
        <v>1192</v>
      </c>
      <c r="L242" t="str">
        <f t="shared" si="40"/>
        <v xml:space="preserve">      Site Unable to assess due to dressing</v>
      </c>
      <c r="M242" s="12" t="str">
        <f t="shared" si="42"/>
        <v>PI.IC.TU.021606.01</v>
      </c>
      <c r="N242" s="12"/>
      <c r="O242" s="12" t="str">
        <f t="shared" si="43"/>
        <v>PH.IC.TU.021606.01</v>
      </c>
      <c r="Q242" s="12" t="str">
        <f t="shared" si="44"/>
        <v>CL.IC.TU.021606.01</v>
      </c>
    </row>
    <row r="243" spans="1:19" ht="15">
      <c r="A243" t="s">
        <v>9776</v>
      </c>
      <c r="C243" s="2" t="s">
        <v>923</v>
      </c>
      <c r="E243" s="2" t="s">
        <v>5740</v>
      </c>
      <c r="F243" t="s">
        <v>9804</v>
      </c>
      <c r="G243" t="s">
        <v>9731</v>
      </c>
      <c r="H243" s="22" t="s">
        <v>1419</v>
      </c>
      <c r="I243" t="s">
        <v>2971</v>
      </c>
      <c r="J243" s="11" t="str">
        <f t="shared" si="41"/>
        <v>IC.TU.021607</v>
      </c>
      <c r="K243" s="2" t="s">
        <v>1192</v>
      </c>
      <c r="L243" t="str">
        <f t="shared" si="40"/>
        <v xml:space="preserve">      Site Other: specify</v>
      </c>
      <c r="M243" s="12" t="str">
        <f t="shared" si="42"/>
        <v>PI.IC.TU.021607.01</v>
      </c>
      <c r="N243" s="12"/>
      <c r="O243" s="12" t="str">
        <f t="shared" si="43"/>
        <v>PH.IC.TU.021607.01</v>
      </c>
      <c r="Q243" s="12" t="str">
        <f t="shared" si="44"/>
        <v>CL.IC.TU.021607.01</v>
      </c>
    </row>
    <row r="244" spans="1:19" ht="15">
      <c r="A244" t="s">
        <v>9776</v>
      </c>
      <c r="C244" s="2" t="s">
        <v>923</v>
      </c>
      <c r="E244" s="2" t="s">
        <v>5740</v>
      </c>
      <c r="F244" t="s">
        <v>9804</v>
      </c>
      <c r="G244" t="s">
        <v>9732</v>
      </c>
      <c r="H244" s="22" t="s">
        <v>10093</v>
      </c>
      <c r="I244" t="s">
        <v>9732</v>
      </c>
      <c r="J244" s="11" t="str">
        <f t="shared" si="41"/>
        <v>IC.TU.021608</v>
      </c>
      <c r="K244" s="2" t="s">
        <v>1192</v>
      </c>
      <c r="L244" t="str">
        <f t="shared" si="40"/>
        <v>Oozing</v>
      </c>
      <c r="M244" s="12" t="str">
        <f t="shared" si="42"/>
        <v>PI.IC.TU.021608.01</v>
      </c>
      <c r="N244" s="12"/>
      <c r="O244" s="12" t="str">
        <f t="shared" si="43"/>
        <v>PH.IC.TU.021608.01</v>
      </c>
      <c r="Q244" s="12" t="str">
        <f t="shared" si="44"/>
        <v>CL.IC.TU.021608.01</v>
      </c>
      <c r="R244" t="s">
        <v>1141</v>
      </c>
      <c r="S244">
        <v>500</v>
      </c>
    </row>
    <row r="245" spans="1:19" ht="15">
      <c r="A245" t="s">
        <v>9776</v>
      </c>
      <c r="C245" s="2" t="s">
        <v>923</v>
      </c>
      <c r="E245" s="2" t="s">
        <v>5740</v>
      </c>
      <c r="F245" t="s">
        <v>9804</v>
      </c>
      <c r="G245" t="s">
        <v>3957</v>
      </c>
      <c r="H245" s="22" t="s">
        <v>10095</v>
      </c>
      <c r="I245" t="s">
        <v>3957</v>
      </c>
      <c r="J245" s="11" t="str">
        <f t="shared" si="41"/>
        <v>IC.TU.021609</v>
      </c>
      <c r="K245" s="2" t="s">
        <v>1192</v>
      </c>
      <c r="L245" t="str">
        <f t="shared" si="40"/>
        <v>Bleeding</v>
      </c>
      <c r="M245" s="12" t="str">
        <f t="shared" si="42"/>
        <v>PI.IC.TU.021609.01</v>
      </c>
      <c r="N245" s="12"/>
      <c r="O245" s="12" t="str">
        <f t="shared" si="43"/>
        <v>PH.IC.TU.021609.01</v>
      </c>
      <c r="Q245" s="12" t="str">
        <f t="shared" si="44"/>
        <v>CL.IC.TU.021609.01</v>
      </c>
      <c r="R245" t="s">
        <v>1141</v>
      </c>
      <c r="S245">
        <v>500</v>
      </c>
    </row>
    <row r="246" spans="1:19" ht="15">
      <c r="A246" t="s">
        <v>9776</v>
      </c>
      <c r="C246" s="2" t="s">
        <v>923</v>
      </c>
      <c r="E246" s="2" t="s">
        <v>5740</v>
      </c>
      <c r="F246" t="s">
        <v>9804</v>
      </c>
      <c r="G246" t="s">
        <v>9805</v>
      </c>
      <c r="H246" s="22" t="s">
        <v>10905</v>
      </c>
      <c r="I246" t="s">
        <v>9805</v>
      </c>
      <c r="J246" s="11" t="str">
        <f t="shared" si="41"/>
        <v>IC.TU.021610</v>
      </c>
      <c r="K246" s="2" t="s">
        <v>1192</v>
      </c>
      <c r="L246" t="str">
        <f t="shared" si="40"/>
        <v>Reddened</v>
      </c>
      <c r="M246" s="12" t="str">
        <f t="shared" si="42"/>
        <v>PI.IC.TU.021610.01</v>
      </c>
      <c r="N246" s="12"/>
      <c r="O246" s="12" t="str">
        <f t="shared" si="43"/>
        <v>PH.IC.TU.021610.01</v>
      </c>
      <c r="Q246" s="12" t="str">
        <f t="shared" si="44"/>
        <v>CL.IC.TU.021610.01</v>
      </c>
      <c r="R246" t="s">
        <v>1141</v>
      </c>
      <c r="S246">
        <v>500</v>
      </c>
    </row>
    <row r="247" spans="1:19" ht="15">
      <c r="A247" t="s">
        <v>9776</v>
      </c>
      <c r="C247" s="2" t="s">
        <v>923</v>
      </c>
      <c r="E247" s="2" t="s">
        <v>5740</v>
      </c>
      <c r="F247" t="s">
        <v>9804</v>
      </c>
      <c r="G247" t="s">
        <v>3958</v>
      </c>
      <c r="H247" s="22" t="s">
        <v>8048</v>
      </c>
      <c r="I247" t="s">
        <v>3958</v>
      </c>
      <c r="J247" s="11" t="str">
        <f t="shared" si="41"/>
        <v>IC.TU.021611</v>
      </c>
      <c r="K247" s="2" t="s">
        <v>1192</v>
      </c>
      <c r="L247" t="str">
        <f t="shared" si="40"/>
        <v>Exudate</v>
      </c>
      <c r="M247" s="12" t="str">
        <f t="shared" si="42"/>
        <v>PI.IC.TU.021611.01</v>
      </c>
      <c r="N247" s="12"/>
      <c r="O247" s="12" t="str">
        <f t="shared" si="43"/>
        <v>PH.IC.TU.021611.01</v>
      </c>
      <c r="Q247" s="12" t="str">
        <f t="shared" si="44"/>
        <v>CL.IC.TU.021611.01</v>
      </c>
      <c r="R247" t="s">
        <v>1141</v>
      </c>
      <c r="S247">
        <v>500</v>
      </c>
    </row>
    <row r="248" spans="1:19" ht="15">
      <c r="A248" t="s">
        <v>9776</v>
      </c>
      <c r="C248" s="2" t="s">
        <v>923</v>
      </c>
      <c r="E248" s="2" t="s">
        <v>5740</v>
      </c>
      <c r="F248" t="s">
        <v>9804</v>
      </c>
      <c r="G248" t="s">
        <v>3674</v>
      </c>
      <c r="H248" s="22" t="s">
        <v>11023</v>
      </c>
      <c r="I248" t="s">
        <v>3674</v>
      </c>
      <c r="J248" s="11" t="str">
        <f t="shared" si="41"/>
        <v>IC.TU.021612</v>
      </c>
      <c r="K248" s="2" t="s">
        <v>1192</v>
      </c>
      <c r="L248" t="str">
        <f t="shared" si="40"/>
        <v>Tender</v>
      </c>
      <c r="M248" s="12" t="str">
        <f t="shared" si="42"/>
        <v>PI.IC.TU.021612.01</v>
      </c>
      <c r="N248" s="12"/>
      <c r="O248" s="12" t="str">
        <f t="shared" si="43"/>
        <v>PH.IC.TU.021612.01</v>
      </c>
      <c r="Q248" s="12" t="str">
        <f t="shared" si="44"/>
        <v>CL.IC.TU.021612.01</v>
      </c>
      <c r="R248" t="s">
        <v>1141</v>
      </c>
      <c r="S248">
        <v>500</v>
      </c>
    </row>
    <row r="249" spans="1:19" ht="15">
      <c r="A249" t="s">
        <v>9776</v>
      </c>
      <c r="C249" s="2" t="s">
        <v>923</v>
      </c>
      <c r="D249" t="s">
        <v>10023</v>
      </c>
      <c r="E249" s="2" t="s">
        <v>1138</v>
      </c>
      <c r="F249" t="s">
        <v>9804</v>
      </c>
      <c r="G249" t="s">
        <v>10024</v>
      </c>
      <c r="H249" s="22" t="s">
        <v>1396</v>
      </c>
      <c r="I249" t="s">
        <v>1674</v>
      </c>
      <c r="J249" s="11" t="str">
        <f t="shared" si="41"/>
        <v>IC.TU.021701</v>
      </c>
      <c r="K249" s="2" t="s">
        <v>1192</v>
      </c>
      <c r="L249" t="str">
        <f t="shared" si="40"/>
        <v xml:space="preserve">      Status Unchanged</v>
      </c>
      <c r="M249" s="12" t="str">
        <f t="shared" si="42"/>
        <v>PI.IC.TU.021701.01</v>
      </c>
      <c r="N249" s="12"/>
      <c r="O249" s="12" t="str">
        <f t="shared" si="43"/>
        <v>PH.IC.TU.021701.01</v>
      </c>
      <c r="Q249" s="12" t="str">
        <f t="shared" si="44"/>
        <v>CL.IC.TU.021701.01</v>
      </c>
    </row>
    <row r="250" spans="1:19" ht="15">
      <c r="A250" t="s">
        <v>9776</v>
      </c>
      <c r="C250" s="2" t="s">
        <v>923</v>
      </c>
      <c r="E250" s="2" t="s">
        <v>1138</v>
      </c>
      <c r="F250" t="s">
        <v>9804</v>
      </c>
      <c r="G250" t="s">
        <v>10025</v>
      </c>
      <c r="H250" s="22" t="s">
        <v>1398</v>
      </c>
      <c r="I250" t="s">
        <v>1673</v>
      </c>
      <c r="J250" s="11" t="str">
        <f t="shared" si="41"/>
        <v>IC.TU.021702</v>
      </c>
      <c r="K250" s="2" t="s">
        <v>1192</v>
      </c>
      <c r="L250" t="str">
        <f t="shared" si="40"/>
        <v xml:space="preserve">      Status Decreasing</v>
      </c>
      <c r="M250" s="12" t="str">
        <f t="shared" si="42"/>
        <v>PI.IC.TU.021702.01</v>
      </c>
      <c r="N250" s="12"/>
      <c r="O250" s="12" t="str">
        <f t="shared" si="43"/>
        <v>PH.IC.TU.021702.01</v>
      </c>
      <c r="Q250" s="12" t="str">
        <f t="shared" si="44"/>
        <v>CL.IC.TU.021702.01</v>
      </c>
    </row>
    <row r="251" spans="1:19" ht="15">
      <c r="A251" t="s">
        <v>9776</v>
      </c>
      <c r="C251" s="2" t="s">
        <v>923</v>
      </c>
      <c r="E251" s="2" t="s">
        <v>1138</v>
      </c>
      <c r="F251" t="s">
        <v>9804</v>
      </c>
      <c r="G251" t="s">
        <v>10026</v>
      </c>
      <c r="H251" s="22" t="s">
        <v>1400</v>
      </c>
      <c r="I251" t="s">
        <v>1841</v>
      </c>
      <c r="J251" s="11" t="str">
        <f t="shared" si="41"/>
        <v>IC.TU.021703</v>
      </c>
      <c r="K251" s="2" t="s">
        <v>1192</v>
      </c>
      <c r="L251" t="str">
        <f t="shared" si="40"/>
        <v xml:space="preserve">      Status Increasing</v>
      </c>
      <c r="M251" s="12" t="str">
        <f t="shared" si="42"/>
        <v>PI.IC.TU.021703.01</v>
      </c>
      <c r="N251" s="12"/>
      <c r="O251" s="12" t="str">
        <f t="shared" si="43"/>
        <v>PH.IC.TU.021703.01</v>
      </c>
      <c r="Q251" s="12" t="str">
        <f t="shared" si="44"/>
        <v>CL.IC.TU.021703.01</v>
      </c>
    </row>
    <row r="252" spans="1:19" ht="15">
      <c r="A252" t="s">
        <v>9776</v>
      </c>
      <c r="C252" s="2" t="s">
        <v>923</v>
      </c>
      <c r="D252" t="s">
        <v>4438</v>
      </c>
      <c r="E252" s="2" t="s">
        <v>965</v>
      </c>
      <c r="F252" t="s">
        <v>9804</v>
      </c>
      <c r="G252" t="s">
        <v>9886</v>
      </c>
      <c r="H252" s="22" t="s">
        <v>1396</v>
      </c>
      <c r="I252" t="s">
        <v>1557</v>
      </c>
      <c r="J252" s="11" t="str">
        <f t="shared" si="41"/>
        <v>IC.TU.021801</v>
      </c>
      <c r="K252" s="2" t="s">
        <v>1192</v>
      </c>
      <c r="L252" t="str">
        <f t="shared" si="40"/>
        <v xml:space="preserve">      Site consistent with Body Temperature</v>
      </c>
      <c r="M252" s="12" t="str">
        <f t="shared" si="42"/>
        <v>PI.IC.TU.021801.01</v>
      </c>
      <c r="N252" s="12"/>
      <c r="O252" s="12" t="str">
        <f t="shared" si="43"/>
        <v>PH.IC.TU.021801.01</v>
      </c>
      <c r="Q252" s="12" t="str">
        <f t="shared" si="44"/>
        <v>CL.IC.TU.021801.01</v>
      </c>
    </row>
    <row r="253" spans="1:19" ht="15">
      <c r="A253" t="s">
        <v>9776</v>
      </c>
      <c r="C253" s="2" t="s">
        <v>923</v>
      </c>
      <c r="E253" s="2" t="s">
        <v>965</v>
      </c>
      <c r="F253" t="s">
        <v>9804</v>
      </c>
      <c r="G253" t="s">
        <v>9747</v>
      </c>
      <c r="H253" s="22" t="s">
        <v>1398</v>
      </c>
      <c r="I253" t="s">
        <v>2116</v>
      </c>
      <c r="J253" s="11" t="str">
        <f t="shared" si="41"/>
        <v>IC.TU.021802</v>
      </c>
      <c r="K253" s="2" t="s">
        <v>1192</v>
      </c>
      <c r="L253" t="str">
        <f t="shared" si="40"/>
        <v xml:space="preserve">      Site Warmer than Body Temperature</v>
      </c>
      <c r="M253" s="12" t="str">
        <f t="shared" si="42"/>
        <v>PI.IC.TU.021802.01</v>
      </c>
      <c r="N253" s="12"/>
      <c r="O253" s="12" t="str">
        <f t="shared" si="43"/>
        <v>PH.IC.TU.021802.01</v>
      </c>
      <c r="Q253" s="12" t="str">
        <f t="shared" si="44"/>
        <v>CL.IC.TU.021802.01</v>
      </c>
    </row>
    <row r="254" spans="1:19" ht="15">
      <c r="A254" t="s">
        <v>9776</v>
      </c>
      <c r="C254" s="2" t="s">
        <v>923</v>
      </c>
      <c r="E254" s="2" t="s">
        <v>965</v>
      </c>
      <c r="F254" t="s">
        <v>9804</v>
      </c>
      <c r="G254" t="s">
        <v>10027</v>
      </c>
      <c r="H254" s="22" t="s">
        <v>1400</v>
      </c>
      <c r="I254" t="s">
        <v>2118</v>
      </c>
      <c r="J254" s="11" t="str">
        <f t="shared" si="41"/>
        <v>IC.TU.021803</v>
      </c>
      <c r="K254" s="2" t="s">
        <v>1192</v>
      </c>
      <c r="L254" t="str">
        <f t="shared" si="40"/>
        <v xml:space="preserve">      Site Warmer than Opposite Body Part</v>
      </c>
      <c r="M254" s="12" t="str">
        <f t="shared" si="42"/>
        <v>PI.IC.TU.021803.01</v>
      </c>
      <c r="N254" s="12"/>
      <c r="O254" s="12" t="str">
        <f t="shared" si="43"/>
        <v>PH.IC.TU.021803.01</v>
      </c>
      <c r="Q254" s="12" t="str">
        <f t="shared" si="44"/>
        <v>CL.IC.TU.021803.01</v>
      </c>
    </row>
    <row r="255" spans="1:19" ht="15">
      <c r="A255" t="s">
        <v>9776</v>
      </c>
      <c r="C255" s="2" t="s">
        <v>923</v>
      </c>
      <c r="E255" s="2" t="s">
        <v>965</v>
      </c>
      <c r="F255" t="s">
        <v>9804</v>
      </c>
      <c r="G255" t="s">
        <v>10171</v>
      </c>
      <c r="H255" s="22" t="s">
        <v>1402</v>
      </c>
      <c r="I255" t="s">
        <v>2120</v>
      </c>
      <c r="J255" s="11" t="str">
        <f t="shared" si="41"/>
        <v>IC.TU.021804</v>
      </c>
      <c r="K255" s="2" t="s">
        <v>1192</v>
      </c>
      <c r="L255" t="str">
        <f t="shared" si="40"/>
        <v xml:space="preserve">      Site Cooler than Body Temperature</v>
      </c>
      <c r="M255" s="12" t="str">
        <f t="shared" si="42"/>
        <v>PI.IC.TU.021804.01</v>
      </c>
      <c r="N255" s="12"/>
      <c r="O255" s="12" t="str">
        <f t="shared" si="43"/>
        <v>PH.IC.TU.021804.01</v>
      </c>
      <c r="Q255" s="12" t="str">
        <f t="shared" si="44"/>
        <v>CL.IC.TU.021804.01</v>
      </c>
    </row>
    <row r="256" spans="1:19" ht="15">
      <c r="A256" t="s">
        <v>9776</v>
      </c>
      <c r="C256" s="2" t="s">
        <v>923</v>
      </c>
      <c r="E256" s="2" t="s">
        <v>965</v>
      </c>
      <c r="F256" t="s">
        <v>9804</v>
      </c>
      <c r="G256" t="s">
        <v>10172</v>
      </c>
      <c r="H256" s="22" t="s">
        <v>1404</v>
      </c>
      <c r="I256" t="s">
        <v>2122</v>
      </c>
      <c r="J256" s="11" t="str">
        <f t="shared" si="41"/>
        <v>IC.TU.021805</v>
      </c>
      <c r="K256" s="2" t="s">
        <v>1192</v>
      </c>
      <c r="L256" t="str">
        <f t="shared" si="40"/>
        <v xml:space="preserve">      Site Cooler than Opposite Body Part</v>
      </c>
      <c r="M256" s="12" t="str">
        <f t="shared" si="42"/>
        <v>PI.IC.TU.021805.01</v>
      </c>
      <c r="N256" s="12"/>
      <c r="O256" s="12" t="str">
        <f t="shared" si="43"/>
        <v>PH.IC.TU.021805.01</v>
      </c>
      <c r="Q256" s="12" t="str">
        <f t="shared" si="44"/>
        <v>CL.IC.TU.021805.01</v>
      </c>
    </row>
    <row r="257" spans="1:25" ht="15">
      <c r="A257" t="s">
        <v>9776</v>
      </c>
      <c r="C257" s="2" t="s">
        <v>923</v>
      </c>
      <c r="D257" t="s">
        <v>5358</v>
      </c>
      <c r="E257" s="2" t="s">
        <v>967</v>
      </c>
      <c r="F257" t="s">
        <v>9806</v>
      </c>
      <c r="G257" t="s">
        <v>2772</v>
      </c>
      <c r="H257" s="22" t="s">
        <v>1396</v>
      </c>
      <c r="I257" t="s">
        <v>2772</v>
      </c>
      <c r="J257" s="11" t="str">
        <f t="shared" si="41"/>
        <v>IC.TU.021901</v>
      </c>
      <c r="K257" s="2" t="s">
        <v>1192</v>
      </c>
      <c r="L257" t="str">
        <f t="shared" si="40"/>
        <v>Patent</v>
      </c>
      <c r="M257" s="12" t="str">
        <f t="shared" si="42"/>
        <v>PI.IC.TU.021901.01</v>
      </c>
      <c r="N257" s="12"/>
      <c r="O257" s="12" t="str">
        <f t="shared" si="43"/>
        <v>PH.IC.TU.021901.01</v>
      </c>
      <c r="Q257" s="12" t="str">
        <f t="shared" si="44"/>
        <v>CL.IC.TU.021901.01</v>
      </c>
    </row>
    <row r="258" spans="1:25" ht="15">
      <c r="A258" t="s">
        <v>9776</v>
      </c>
      <c r="C258" s="2" t="s">
        <v>923</v>
      </c>
      <c r="E258" s="2" t="s">
        <v>967</v>
      </c>
      <c r="F258" t="s">
        <v>9806</v>
      </c>
      <c r="G258" t="s">
        <v>3107</v>
      </c>
      <c r="H258" s="22" t="s">
        <v>1398</v>
      </c>
      <c r="I258" t="s">
        <v>3107</v>
      </c>
      <c r="J258" s="11" t="str">
        <f t="shared" si="41"/>
        <v>IC.TU.021902</v>
      </c>
      <c r="K258" s="2" t="s">
        <v>1192</v>
      </c>
      <c r="L258" t="str">
        <f t="shared" si="40"/>
        <v>Irrigated</v>
      </c>
      <c r="M258" s="12" t="str">
        <f t="shared" si="42"/>
        <v>PI.IC.TU.021902.01</v>
      </c>
      <c r="N258" s="12"/>
      <c r="O258" s="12" t="str">
        <f t="shared" si="43"/>
        <v>PH.IC.TU.021902.01</v>
      </c>
      <c r="Q258" s="12" t="str">
        <f t="shared" si="44"/>
        <v>CL.IC.TU.021902.01</v>
      </c>
    </row>
    <row r="259" spans="1:25" ht="15">
      <c r="A259" t="s">
        <v>9776</v>
      </c>
      <c r="C259" s="2" t="s">
        <v>923</v>
      </c>
      <c r="E259" s="2" t="s">
        <v>967</v>
      </c>
      <c r="F259" t="s">
        <v>9806</v>
      </c>
      <c r="G259" t="s">
        <v>2956</v>
      </c>
      <c r="H259" s="22" t="s">
        <v>1400</v>
      </c>
      <c r="I259" t="s">
        <v>2956</v>
      </c>
      <c r="J259" s="11" t="str">
        <f t="shared" si="41"/>
        <v>IC.TU.021903</v>
      </c>
      <c r="K259" s="2" t="s">
        <v>1192</v>
      </c>
      <c r="L259" t="str">
        <f t="shared" si="40"/>
        <v>Clamped</v>
      </c>
      <c r="M259" s="12" t="str">
        <f t="shared" si="42"/>
        <v>PI.IC.TU.021903.01</v>
      </c>
      <c r="N259" s="12"/>
      <c r="O259" s="12" t="str">
        <f t="shared" si="43"/>
        <v>PH.IC.TU.021903.01</v>
      </c>
      <c r="Q259" s="12" t="str">
        <f t="shared" si="44"/>
        <v>CL.IC.TU.021903.01</v>
      </c>
    </row>
    <row r="260" spans="1:25" ht="15">
      <c r="A260" t="s">
        <v>9776</v>
      </c>
      <c r="C260" s="2" t="s">
        <v>923</v>
      </c>
      <c r="E260" s="2" t="s">
        <v>967</v>
      </c>
      <c r="F260" t="s">
        <v>9806</v>
      </c>
      <c r="G260" t="s">
        <v>10175</v>
      </c>
      <c r="H260" s="22" t="s">
        <v>1402</v>
      </c>
      <c r="I260" t="s">
        <v>10032</v>
      </c>
      <c r="J260" s="11" t="str">
        <f t="shared" si="41"/>
        <v>IC.TU.021904</v>
      </c>
      <c r="K260" s="2" t="s">
        <v>1192</v>
      </c>
      <c r="L260" t="str">
        <f t="shared" si="40"/>
        <v>Non-patent/Clogged</v>
      </c>
      <c r="M260" s="12" t="str">
        <f t="shared" si="42"/>
        <v>PI.IC.TU.021904.01</v>
      </c>
      <c r="N260" s="12"/>
      <c r="O260" s="12" t="str">
        <f t="shared" si="43"/>
        <v>PH.IC.TU.021904.01</v>
      </c>
      <c r="Q260" s="12" t="str">
        <f t="shared" si="44"/>
        <v>CL.IC.TU.021904.01</v>
      </c>
    </row>
    <row r="261" spans="1:25" ht="15">
      <c r="A261" t="s">
        <v>9776</v>
      </c>
      <c r="C261" s="2" t="s">
        <v>923</v>
      </c>
      <c r="E261" s="2" t="s">
        <v>967</v>
      </c>
      <c r="F261" t="s">
        <v>9806</v>
      </c>
      <c r="G261" t="s">
        <v>9908</v>
      </c>
      <c r="H261" s="22" t="s">
        <v>1404</v>
      </c>
      <c r="I261" t="s">
        <v>9909</v>
      </c>
      <c r="J261" s="11" t="str">
        <f t="shared" si="41"/>
        <v>IC.TU.021905</v>
      </c>
      <c r="K261" s="2" t="s">
        <v>1192</v>
      </c>
      <c r="L261" t="str">
        <f t="shared" si="40"/>
        <v>Stripped/Milked</v>
      </c>
      <c r="M261" s="12" t="str">
        <f t="shared" si="42"/>
        <v>PI.IC.TU.021905.01</v>
      </c>
      <c r="N261" s="12"/>
      <c r="O261" s="12" t="str">
        <f t="shared" si="43"/>
        <v>PH.IC.TU.021905.01</v>
      </c>
      <c r="Q261" s="12" t="str">
        <f t="shared" si="44"/>
        <v>CL.IC.TU.021905.01</v>
      </c>
    </row>
    <row r="262" spans="1:25" ht="15">
      <c r="A262" t="s">
        <v>9776</v>
      </c>
      <c r="C262" s="2" t="s">
        <v>923</v>
      </c>
      <c r="E262" s="2" t="s">
        <v>967</v>
      </c>
      <c r="F262" t="s">
        <v>9806</v>
      </c>
      <c r="G262" t="s">
        <v>9910</v>
      </c>
      <c r="H262" s="22" t="s">
        <v>1406</v>
      </c>
      <c r="I262" t="s">
        <v>3187</v>
      </c>
      <c r="J262" s="11" t="str">
        <f t="shared" si="41"/>
        <v>IC.TU.021906</v>
      </c>
      <c r="K262" s="2" t="s">
        <v>1192</v>
      </c>
      <c r="L262" t="str">
        <f t="shared" si="40"/>
        <v>Gravity Drainage</v>
      </c>
      <c r="M262" s="12" t="str">
        <f t="shared" si="42"/>
        <v>PI.IC.TU.021906.01</v>
      </c>
      <c r="N262" s="12"/>
      <c r="O262" s="12" t="str">
        <f t="shared" si="43"/>
        <v>PH.IC.TU.021906.01</v>
      </c>
      <c r="Q262" s="12" t="str">
        <f t="shared" si="44"/>
        <v>CL.IC.TU.021906.01</v>
      </c>
    </row>
    <row r="263" spans="1:25" ht="15">
      <c r="A263" t="s">
        <v>9776</v>
      </c>
      <c r="C263" s="2" t="s">
        <v>923</v>
      </c>
      <c r="E263" s="2" t="s">
        <v>967</v>
      </c>
      <c r="F263" t="s">
        <v>9806</v>
      </c>
      <c r="G263" t="s">
        <v>3102</v>
      </c>
      <c r="H263" s="22" t="s">
        <v>1419</v>
      </c>
      <c r="I263" t="s">
        <v>1583</v>
      </c>
      <c r="J263" s="11" t="str">
        <f t="shared" si="41"/>
        <v>IC.TU.021907</v>
      </c>
      <c r="K263" s="2" t="s">
        <v>1192</v>
      </c>
      <c r="L263" t="str">
        <f t="shared" si="40"/>
        <v>Discontinued</v>
      </c>
      <c r="M263" s="12" t="str">
        <f t="shared" si="42"/>
        <v>PI.IC.TU.021907.01</v>
      </c>
      <c r="N263" s="12"/>
      <c r="O263" s="12" t="str">
        <f t="shared" si="43"/>
        <v>PH.IC.TU.021907.01</v>
      </c>
      <c r="Q263" s="12" t="str">
        <f t="shared" si="44"/>
        <v>CL.IC.TU.021907.01</v>
      </c>
    </row>
    <row r="264" spans="1:25" ht="15">
      <c r="A264" t="s">
        <v>9776</v>
      </c>
      <c r="C264" s="2" t="s">
        <v>923</v>
      </c>
      <c r="E264" s="2" t="s">
        <v>967</v>
      </c>
      <c r="F264" t="s">
        <v>9806</v>
      </c>
      <c r="G264" t="s">
        <v>2971</v>
      </c>
      <c r="H264" s="22" t="s">
        <v>1550</v>
      </c>
      <c r="I264" t="s">
        <v>2971</v>
      </c>
      <c r="J264" s="11" t="str">
        <f t="shared" si="41"/>
        <v>IC.TU.021908</v>
      </c>
      <c r="K264" s="2" t="s">
        <v>1192</v>
      </c>
      <c r="L264" t="str">
        <f t="shared" ref="L264:L331" si="45">G264</f>
        <v>Other: specify</v>
      </c>
      <c r="M264" s="12" t="str">
        <f t="shared" si="42"/>
        <v>PI.IC.TU.021908.01</v>
      </c>
      <c r="N264" s="12"/>
      <c r="O264" s="12" t="str">
        <f t="shared" si="43"/>
        <v>PH.IC.TU.021908.01</v>
      </c>
      <c r="Q264" s="12" t="str">
        <f t="shared" si="44"/>
        <v>CL.IC.TU.021908.01</v>
      </c>
    </row>
    <row r="265" spans="1:25" ht="15">
      <c r="A265" t="s">
        <v>9776</v>
      </c>
      <c r="C265" s="2" t="s">
        <v>819</v>
      </c>
      <c r="E265" s="2" t="s">
        <v>967</v>
      </c>
      <c r="F265" t="s">
        <v>557</v>
      </c>
      <c r="G265" t="s">
        <v>556</v>
      </c>
      <c r="H265" s="22" t="s">
        <v>644</v>
      </c>
      <c r="J265" s="11" t="str">
        <f t="shared" si="41"/>
        <v>IC.TU.021909</v>
      </c>
      <c r="K265" s="2" t="s">
        <v>11683</v>
      </c>
      <c r="L265" t="str">
        <f t="shared" si="45"/>
        <v>Self Discontinued</v>
      </c>
      <c r="M265" s="12" t="str">
        <f t="shared" si="42"/>
        <v>PI.IC.TU.021909.01</v>
      </c>
      <c r="N265" s="12"/>
      <c r="O265" s="12" t="str">
        <f t="shared" si="43"/>
        <v>PH.IC.TU.021909.01</v>
      </c>
      <c r="Q265" s="12" t="str">
        <f t="shared" si="44"/>
        <v>CL.IC.TU.021909.01</v>
      </c>
      <c r="X265" t="s">
        <v>864</v>
      </c>
      <c r="Y265">
        <v>1124</v>
      </c>
    </row>
    <row r="266" spans="1:25" ht="15">
      <c r="A266" t="s">
        <v>9776</v>
      </c>
      <c r="C266" s="2" t="s">
        <v>923</v>
      </c>
      <c r="D266" t="s">
        <v>3103</v>
      </c>
      <c r="E266" s="2" t="s">
        <v>6396</v>
      </c>
      <c r="F266" t="s">
        <v>9807</v>
      </c>
      <c r="G266" t="s">
        <v>3923</v>
      </c>
      <c r="H266" s="22" t="s">
        <v>1396</v>
      </c>
      <c r="I266" t="s">
        <v>1001</v>
      </c>
      <c r="J266" s="11" t="str">
        <f t="shared" si="41"/>
        <v>IC.TU.022001</v>
      </c>
      <c r="K266" s="2" t="s">
        <v>1192</v>
      </c>
      <c r="L266" t="str">
        <f t="shared" si="45"/>
        <v xml:space="preserve">      None</v>
      </c>
      <c r="M266" s="12" t="str">
        <f t="shared" si="42"/>
        <v>PI.IC.TU.022001.01</v>
      </c>
      <c r="N266" s="12"/>
      <c r="O266" s="12" t="str">
        <f t="shared" si="43"/>
        <v>PH.IC.TU.022001.01</v>
      </c>
      <c r="Q266" s="12" t="str">
        <f t="shared" si="44"/>
        <v>CL.IC.TU.022001.01</v>
      </c>
    </row>
    <row r="267" spans="1:25" ht="15">
      <c r="A267" t="s">
        <v>9776</v>
      </c>
      <c r="C267" s="2" t="s">
        <v>923</v>
      </c>
      <c r="E267" s="2" t="s">
        <v>6396</v>
      </c>
      <c r="F267" t="s">
        <v>9807</v>
      </c>
      <c r="G267" t="s">
        <v>4743</v>
      </c>
      <c r="H267" s="22" t="s">
        <v>1398</v>
      </c>
      <c r="I267" t="s">
        <v>2407</v>
      </c>
      <c r="J267" s="11" t="str">
        <f t="shared" si="41"/>
        <v>IC.TU.022002</v>
      </c>
      <c r="K267" s="2" t="s">
        <v>1192</v>
      </c>
      <c r="L267" t="str">
        <f t="shared" si="45"/>
        <v xml:space="preserve">     Intermittent</v>
      </c>
      <c r="M267" s="12" t="str">
        <f t="shared" si="42"/>
        <v>PI.IC.TU.022002.01</v>
      </c>
      <c r="N267" s="12"/>
      <c r="O267" s="12" t="str">
        <f t="shared" si="43"/>
        <v>PH.IC.TU.022002.01</v>
      </c>
      <c r="Q267" s="12" t="str">
        <f t="shared" si="44"/>
        <v>CL.IC.TU.022002.01</v>
      </c>
    </row>
    <row r="268" spans="1:25" ht="15">
      <c r="A268" t="s">
        <v>9776</v>
      </c>
      <c r="C268" s="2" t="s">
        <v>923</v>
      </c>
      <c r="E268" s="2" t="s">
        <v>6396</v>
      </c>
      <c r="F268" t="s">
        <v>9807</v>
      </c>
      <c r="G268" t="s">
        <v>107</v>
      </c>
      <c r="H268" s="22" t="s">
        <v>1400</v>
      </c>
      <c r="I268" t="s">
        <v>4742</v>
      </c>
      <c r="J268" s="11" t="str">
        <f t="shared" si="41"/>
        <v>IC.TU.022003</v>
      </c>
      <c r="K268" s="2" t="s">
        <v>1192</v>
      </c>
      <c r="L268" t="str">
        <f t="shared" si="45"/>
        <v xml:space="preserve">     Continuous</v>
      </c>
      <c r="M268" s="12" t="str">
        <f t="shared" si="42"/>
        <v>PI.IC.TU.022003.01</v>
      </c>
      <c r="N268" s="12"/>
      <c r="O268" s="12" t="str">
        <f t="shared" si="43"/>
        <v>PH.IC.TU.022003.01</v>
      </c>
      <c r="Q268" s="12" t="str">
        <f t="shared" si="44"/>
        <v>CL.IC.TU.022003.01</v>
      </c>
    </row>
    <row r="269" spans="1:25" ht="15">
      <c r="A269" t="s">
        <v>9776</v>
      </c>
      <c r="C269" s="2" t="s">
        <v>11320</v>
      </c>
      <c r="E269" s="2" t="s">
        <v>1116</v>
      </c>
      <c r="F269" t="s">
        <v>11607</v>
      </c>
      <c r="G269" t="s">
        <v>11465</v>
      </c>
      <c r="H269" s="22" t="s">
        <v>11463</v>
      </c>
      <c r="I269" t="s">
        <v>11466</v>
      </c>
      <c r="J269" s="11" t="str">
        <f t="shared" si="41"/>
        <v>IC.TU.022004</v>
      </c>
      <c r="K269" s="2" t="s">
        <v>1192</v>
      </c>
      <c r="L269" t="str">
        <f t="shared" si="45"/>
        <v xml:space="preserve">     Bulb</v>
      </c>
      <c r="M269" s="12" t="str">
        <f t="shared" si="42"/>
        <v>PI.IC.TU.022004.01</v>
      </c>
      <c r="N269" s="12"/>
      <c r="O269" s="12" t="str">
        <f t="shared" si="43"/>
        <v>PH.IC.TU.022004.01</v>
      </c>
      <c r="Q269" s="12" t="str">
        <f t="shared" si="44"/>
        <v>CL.IC.TU.022004.01</v>
      </c>
      <c r="V269" t="s">
        <v>11097</v>
      </c>
      <c r="W269">
        <v>1048</v>
      </c>
    </row>
    <row r="270" spans="1:25" ht="15">
      <c r="A270" t="s">
        <v>9776</v>
      </c>
      <c r="C270" s="2" t="s">
        <v>923</v>
      </c>
      <c r="D270" t="s">
        <v>3005</v>
      </c>
      <c r="E270" s="2" t="s">
        <v>5577</v>
      </c>
      <c r="F270" t="s">
        <v>9807</v>
      </c>
      <c r="G270" t="s">
        <v>10051</v>
      </c>
      <c r="H270" s="22" t="s">
        <v>1396</v>
      </c>
      <c r="I270" t="s">
        <v>4832</v>
      </c>
      <c r="J270" s="11" t="str">
        <f t="shared" si="41"/>
        <v>IC.TU.022101</v>
      </c>
      <c r="K270" s="2" t="s">
        <v>1192</v>
      </c>
      <c r="L270" t="str">
        <f t="shared" si="45"/>
        <v xml:space="preserve">       None</v>
      </c>
      <c r="M270" s="12" t="str">
        <f t="shared" si="42"/>
        <v>PI.IC.TU.022101.01</v>
      </c>
      <c r="N270" s="12"/>
      <c r="O270" s="12" t="str">
        <f t="shared" si="43"/>
        <v>PH.IC.TU.022101.01</v>
      </c>
      <c r="Q270" s="12" t="str">
        <f t="shared" si="44"/>
        <v>CL.IC.TU.022101.01</v>
      </c>
    </row>
    <row r="271" spans="1:25" ht="15">
      <c r="A271" t="s">
        <v>9776</v>
      </c>
      <c r="C271" s="2" t="s">
        <v>923</v>
      </c>
      <c r="E271" s="2" t="s">
        <v>5577</v>
      </c>
      <c r="F271" t="s">
        <v>9807</v>
      </c>
      <c r="G271" t="s">
        <v>9914</v>
      </c>
      <c r="H271" s="22" t="s">
        <v>1398</v>
      </c>
      <c r="I271" t="s">
        <v>2854</v>
      </c>
      <c r="J271" s="11" t="str">
        <f t="shared" si="41"/>
        <v>IC.TU.022102</v>
      </c>
      <c r="K271" s="2" t="s">
        <v>1192</v>
      </c>
      <c r="L271" t="str">
        <f t="shared" si="45"/>
        <v xml:space="preserve">      Low </v>
      </c>
      <c r="M271" s="12" t="str">
        <f t="shared" si="42"/>
        <v>PI.IC.TU.022102.01</v>
      </c>
      <c r="N271" s="12"/>
      <c r="O271" s="12" t="str">
        <f t="shared" si="43"/>
        <v>PH.IC.TU.022102.01</v>
      </c>
      <c r="Q271" s="12" t="str">
        <f t="shared" si="44"/>
        <v>CL.IC.TU.022102.01</v>
      </c>
    </row>
    <row r="272" spans="1:25" ht="15">
      <c r="A272" t="s">
        <v>9776</v>
      </c>
      <c r="C272" s="2" t="s">
        <v>923</v>
      </c>
      <c r="E272" s="2" t="s">
        <v>5577</v>
      </c>
      <c r="F272" t="s">
        <v>9807</v>
      </c>
      <c r="G272" t="s">
        <v>9326</v>
      </c>
      <c r="H272" s="22" t="s">
        <v>1400</v>
      </c>
      <c r="I272" t="s">
        <v>2855</v>
      </c>
      <c r="J272" s="11" t="str">
        <f t="shared" si="41"/>
        <v>IC.TU.022103</v>
      </c>
      <c r="K272" s="2" t="s">
        <v>1192</v>
      </c>
      <c r="L272" t="str">
        <f t="shared" si="45"/>
        <v xml:space="preserve">     Medium</v>
      </c>
      <c r="M272" s="12" t="str">
        <f t="shared" si="42"/>
        <v>PI.IC.TU.022103.01</v>
      </c>
      <c r="N272" s="12"/>
      <c r="O272" s="12" t="str">
        <f t="shared" si="43"/>
        <v>PH.IC.TU.022103.01</v>
      </c>
      <c r="Q272" s="12" t="str">
        <f t="shared" si="44"/>
        <v>CL.IC.TU.022103.01</v>
      </c>
    </row>
    <row r="273" spans="1:23" ht="15">
      <c r="A273" t="s">
        <v>9776</v>
      </c>
      <c r="C273" s="2" t="s">
        <v>923</v>
      </c>
      <c r="E273" s="2" t="s">
        <v>5577</v>
      </c>
      <c r="F273" t="s">
        <v>9807</v>
      </c>
      <c r="G273" t="s">
        <v>9915</v>
      </c>
      <c r="H273" s="22" t="s">
        <v>1402</v>
      </c>
      <c r="I273" t="s">
        <v>2856</v>
      </c>
      <c r="J273" s="11" t="str">
        <f t="shared" si="41"/>
        <v>IC.TU.022104</v>
      </c>
      <c r="K273" s="2" t="s">
        <v>1192</v>
      </c>
      <c r="L273" t="str">
        <f t="shared" si="45"/>
        <v xml:space="preserve">     High</v>
      </c>
      <c r="M273" s="12" t="str">
        <f t="shared" si="42"/>
        <v>PI.IC.TU.022104.01</v>
      </c>
      <c r="N273" s="12"/>
      <c r="O273" s="12" t="str">
        <f t="shared" si="43"/>
        <v>PH.IC.TU.022104.01</v>
      </c>
      <c r="Q273" s="12" t="str">
        <f t="shared" si="44"/>
        <v>CL.IC.TU.022104.01</v>
      </c>
    </row>
    <row r="274" spans="1:23" ht="15">
      <c r="A274" t="s">
        <v>9776</v>
      </c>
      <c r="C274" s="2" t="s">
        <v>923</v>
      </c>
      <c r="E274" s="2" t="s">
        <v>5577</v>
      </c>
      <c r="F274" t="s">
        <v>9807</v>
      </c>
      <c r="G274" t="s">
        <v>8977</v>
      </c>
      <c r="H274" s="22" t="s">
        <v>7071</v>
      </c>
      <c r="I274" t="s">
        <v>9916</v>
      </c>
      <c r="J274" s="11" t="str">
        <f t="shared" si="41"/>
        <v>IC.TU.022105</v>
      </c>
      <c r="K274" s="2" t="s">
        <v>1192</v>
      </c>
      <c r="L274" t="str">
        <f t="shared" si="45"/>
        <v>Number: specify</v>
      </c>
      <c r="M274" s="12" t="str">
        <f t="shared" si="42"/>
        <v>PI.IC.TU.022105.01</v>
      </c>
      <c r="N274" s="12"/>
      <c r="O274" s="12" t="str">
        <f t="shared" si="43"/>
        <v>PH.IC.TU.022105.01</v>
      </c>
      <c r="Q274" s="12" t="str">
        <f t="shared" si="44"/>
        <v>CL.IC.TU.022105.01</v>
      </c>
      <c r="R274" t="s">
        <v>1141</v>
      </c>
      <c r="S274">
        <v>331</v>
      </c>
    </row>
    <row r="275" spans="1:23" ht="15">
      <c r="A275" t="s">
        <v>9776</v>
      </c>
      <c r="C275" s="2" t="s">
        <v>11320</v>
      </c>
      <c r="E275" s="2" t="s">
        <v>1119</v>
      </c>
      <c r="F275" t="s">
        <v>11607</v>
      </c>
      <c r="G275" t="s">
        <v>11467</v>
      </c>
      <c r="H275" s="22" t="s">
        <v>11234</v>
      </c>
      <c r="I275" t="s">
        <v>11468</v>
      </c>
      <c r="J275" s="11" t="str">
        <f t="shared" si="41"/>
        <v>IC.TU.022106</v>
      </c>
      <c r="K275" s="2" t="s">
        <v>1192</v>
      </c>
      <c r="L275" t="str">
        <f t="shared" si="45"/>
        <v>Bulb</v>
      </c>
      <c r="M275" s="12" t="str">
        <f t="shared" si="42"/>
        <v>PI.IC.TU.022106.01</v>
      </c>
      <c r="N275" s="12"/>
      <c r="O275" s="12" t="str">
        <f t="shared" si="43"/>
        <v>PH.IC.TU.022106.01</v>
      </c>
      <c r="Q275" s="12" t="str">
        <f t="shared" si="44"/>
        <v>CL.IC.TU.022106.01</v>
      </c>
      <c r="R275" t="s">
        <v>1197</v>
      </c>
      <c r="S275" t="s">
        <v>11372</v>
      </c>
      <c r="V275" t="s">
        <v>11373</v>
      </c>
      <c r="W275">
        <v>1048</v>
      </c>
    </row>
    <row r="276" spans="1:23" ht="15">
      <c r="A276" t="s">
        <v>9776</v>
      </c>
      <c r="C276" s="2" t="s">
        <v>923</v>
      </c>
      <c r="D276" t="s">
        <v>5363</v>
      </c>
      <c r="E276" s="2" t="s">
        <v>5751</v>
      </c>
      <c r="F276" t="s">
        <v>9951</v>
      </c>
      <c r="G276" t="s">
        <v>6195</v>
      </c>
      <c r="H276" s="22" t="s">
        <v>1396</v>
      </c>
      <c r="I276" t="s">
        <v>6195</v>
      </c>
      <c r="J276" s="11" t="str">
        <f t="shared" si="41"/>
        <v>IC.TU.022201</v>
      </c>
      <c r="K276" s="2" t="s">
        <v>1192</v>
      </c>
      <c r="L276" t="str">
        <f t="shared" si="45"/>
        <v>Bulb</v>
      </c>
      <c r="M276" s="12" t="str">
        <f t="shared" si="42"/>
        <v>PI.IC.TU.022201.01</v>
      </c>
      <c r="N276" s="12"/>
      <c r="O276" s="12" t="str">
        <f t="shared" si="43"/>
        <v>PH.IC.TU.022201.01</v>
      </c>
      <c r="Q276" s="12" t="str">
        <f t="shared" si="44"/>
        <v>CL.IC.TU.022201.01</v>
      </c>
    </row>
    <row r="277" spans="1:23" ht="15">
      <c r="A277" t="s">
        <v>9776</v>
      </c>
      <c r="C277" s="2" t="s">
        <v>923</v>
      </c>
      <c r="E277" s="2" t="s">
        <v>5751</v>
      </c>
      <c r="F277" t="s">
        <v>9951</v>
      </c>
      <c r="G277" t="s">
        <v>9918</v>
      </c>
      <c r="H277" s="22" t="s">
        <v>1398</v>
      </c>
      <c r="I277" t="s">
        <v>9918</v>
      </c>
      <c r="J277" s="11" t="str">
        <f t="shared" si="41"/>
        <v>IC.TU.022202</v>
      </c>
      <c r="K277" s="2" t="s">
        <v>1192</v>
      </c>
      <c r="L277" t="str">
        <f t="shared" si="45"/>
        <v>Hemovac</v>
      </c>
      <c r="M277" s="12" t="str">
        <f t="shared" si="42"/>
        <v>PI.IC.TU.022202.01</v>
      </c>
      <c r="N277" s="12"/>
      <c r="O277" s="12" t="str">
        <f t="shared" si="43"/>
        <v>PH.IC.TU.022202.01</v>
      </c>
      <c r="Q277" s="12" t="str">
        <f t="shared" si="44"/>
        <v>CL.IC.TU.022202.01</v>
      </c>
    </row>
    <row r="278" spans="1:23" ht="15">
      <c r="A278" t="s">
        <v>9776</v>
      </c>
      <c r="C278" s="2" t="s">
        <v>923</v>
      </c>
      <c r="E278" s="2" t="s">
        <v>5751</v>
      </c>
      <c r="F278" t="s">
        <v>9951</v>
      </c>
      <c r="G278" t="s">
        <v>9919</v>
      </c>
      <c r="H278" s="22" t="s">
        <v>1400</v>
      </c>
      <c r="I278" t="s">
        <v>9920</v>
      </c>
      <c r="J278" s="11" t="str">
        <f t="shared" si="41"/>
        <v>IC.TU.022203</v>
      </c>
      <c r="K278" s="2" t="s">
        <v>1192</v>
      </c>
      <c r="L278" t="str">
        <f t="shared" si="45"/>
        <v>Jackson Pratt</v>
      </c>
      <c r="M278" s="12" t="str">
        <f t="shared" si="42"/>
        <v>PI.IC.TU.022203.01</v>
      </c>
      <c r="N278" s="12"/>
      <c r="O278" s="12" t="str">
        <f t="shared" si="43"/>
        <v>PH.IC.TU.022203.01</v>
      </c>
      <c r="Q278" s="12" t="str">
        <f t="shared" si="44"/>
        <v>CL.IC.TU.022203.01</v>
      </c>
    </row>
    <row r="279" spans="1:23" ht="15">
      <c r="A279" t="s">
        <v>9776</v>
      </c>
      <c r="C279" s="2" t="s">
        <v>923</v>
      </c>
      <c r="E279" s="2" t="s">
        <v>5751</v>
      </c>
      <c r="F279" t="s">
        <v>9951</v>
      </c>
      <c r="G279" t="s">
        <v>9921</v>
      </c>
      <c r="H279" s="22" t="s">
        <v>1402</v>
      </c>
      <c r="I279" t="s">
        <v>9921</v>
      </c>
      <c r="J279" s="11" t="str">
        <f t="shared" si="41"/>
        <v>IC.TU.022204</v>
      </c>
      <c r="K279" s="2" t="s">
        <v>1192</v>
      </c>
      <c r="L279" t="str">
        <f t="shared" si="45"/>
        <v>Penrose</v>
      </c>
      <c r="M279" s="12" t="str">
        <f t="shared" si="42"/>
        <v>PI.IC.TU.022204.01</v>
      </c>
      <c r="N279" s="12"/>
      <c r="O279" s="12" t="str">
        <f t="shared" si="43"/>
        <v>PH.IC.TU.022204.01</v>
      </c>
      <c r="Q279" s="12" t="str">
        <f t="shared" si="44"/>
        <v>CL.IC.TU.022204.01</v>
      </c>
    </row>
    <row r="280" spans="1:23" ht="15">
      <c r="A280" t="s">
        <v>9776</v>
      </c>
      <c r="C280" s="2" t="s">
        <v>923</v>
      </c>
      <c r="E280" s="2" t="s">
        <v>5751</v>
      </c>
      <c r="F280" t="s">
        <v>9951</v>
      </c>
      <c r="G280" t="s">
        <v>9779</v>
      </c>
      <c r="H280" s="22" t="s">
        <v>1404</v>
      </c>
      <c r="I280" t="s">
        <v>9780</v>
      </c>
      <c r="J280" s="11" t="str">
        <f t="shared" si="41"/>
        <v>IC.TU.022205</v>
      </c>
      <c r="K280" s="2" t="s">
        <v>1192</v>
      </c>
      <c r="L280" t="str">
        <f t="shared" si="45"/>
        <v>Red rubber catheter</v>
      </c>
      <c r="M280" s="12" t="str">
        <f t="shared" si="42"/>
        <v>PI.IC.TU.022205.01</v>
      </c>
      <c r="N280" s="12"/>
      <c r="O280" s="12" t="str">
        <f t="shared" si="43"/>
        <v>PH.IC.TU.022205.01</v>
      </c>
      <c r="Q280" s="12" t="str">
        <f t="shared" si="44"/>
        <v>CL.IC.TU.022205.01</v>
      </c>
    </row>
    <row r="281" spans="1:23" ht="15">
      <c r="A281" t="s">
        <v>9776</v>
      </c>
      <c r="C281" s="2" t="s">
        <v>923</v>
      </c>
      <c r="E281" s="2" t="s">
        <v>5751</v>
      </c>
      <c r="F281" t="s">
        <v>9951</v>
      </c>
      <c r="G281" t="s">
        <v>9781</v>
      </c>
      <c r="H281" s="22" t="s">
        <v>1406</v>
      </c>
      <c r="I281" t="s">
        <v>9782</v>
      </c>
      <c r="J281" s="11" t="str">
        <f t="shared" si="41"/>
        <v>IC.TU.022206</v>
      </c>
      <c r="K281" s="2" t="s">
        <v>1192</v>
      </c>
      <c r="L281" t="str">
        <f t="shared" si="45"/>
        <v>T-Tube</v>
      </c>
      <c r="M281" s="12" t="str">
        <f t="shared" si="42"/>
        <v>PI.IC.TU.022206.01</v>
      </c>
      <c r="N281" s="12"/>
      <c r="O281" s="12" t="str">
        <f t="shared" si="43"/>
        <v>PH.IC.TU.022206.01</v>
      </c>
      <c r="Q281" s="12" t="str">
        <f t="shared" si="44"/>
        <v>CL.IC.TU.022206.01</v>
      </c>
    </row>
    <row r="282" spans="1:23" ht="15">
      <c r="A282" t="s">
        <v>9776</v>
      </c>
      <c r="C282" s="2" t="s">
        <v>923</v>
      </c>
      <c r="E282" s="2" t="s">
        <v>5751</v>
      </c>
      <c r="F282" t="s">
        <v>9951</v>
      </c>
      <c r="G282" t="s">
        <v>2734</v>
      </c>
      <c r="H282" s="22" t="s">
        <v>1419</v>
      </c>
      <c r="I282" t="s">
        <v>930</v>
      </c>
      <c r="J282" s="11" t="str">
        <f t="shared" si="41"/>
        <v>IC.TU.022207</v>
      </c>
      <c r="K282" s="2" t="s">
        <v>1192</v>
      </c>
      <c r="L282" t="str">
        <f t="shared" si="45"/>
        <v>Other:  specify</v>
      </c>
      <c r="M282" s="12" t="str">
        <f t="shared" si="42"/>
        <v>PI.IC.TU.022207.01</v>
      </c>
      <c r="N282" s="12"/>
      <c r="O282" s="12" t="str">
        <f t="shared" si="43"/>
        <v>PH.IC.TU.022207.01</v>
      </c>
      <c r="Q282" s="12" t="str">
        <f t="shared" si="44"/>
        <v>CL.IC.TU.022207.01</v>
      </c>
    </row>
    <row r="283" spans="1:23" ht="15">
      <c r="A283" t="s">
        <v>9776</v>
      </c>
      <c r="C283" s="2" t="s">
        <v>923</v>
      </c>
      <c r="E283" s="2" t="s">
        <v>5751</v>
      </c>
      <c r="F283" t="s">
        <v>9951</v>
      </c>
      <c r="G283" t="s">
        <v>9783</v>
      </c>
      <c r="H283" s="22" t="s">
        <v>10093</v>
      </c>
      <c r="I283" t="s">
        <v>9783</v>
      </c>
      <c r="J283" s="11" t="str">
        <f t="shared" si="41"/>
        <v>IC.TU.022208</v>
      </c>
      <c r="K283" s="2" t="s">
        <v>1192</v>
      </c>
      <c r="L283" t="str">
        <f t="shared" si="45"/>
        <v>Blakemore</v>
      </c>
      <c r="M283" s="12" t="str">
        <f t="shared" si="42"/>
        <v>PI.IC.TU.022208.01</v>
      </c>
      <c r="N283" s="12"/>
      <c r="O283" s="12" t="str">
        <f t="shared" si="43"/>
        <v>PH.IC.TU.022208.01</v>
      </c>
      <c r="Q283" s="12" t="str">
        <f t="shared" si="44"/>
        <v>CL.IC.TU.022208.01</v>
      </c>
      <c r="R283" t="s">
        <v>1141</v>
      </c>
      <c r="S283">
        <v>499</v>
      </c>
    </row>
    <row r="284" spans="1:23" ht="15">
      <c r="A284" t="s">
        <v>9776</v>
      </c>
      <c r="C284" s="2" t="s">
        <v>923</v>
      </c>
      <c r="E284" s="2" t="s">
        <v>5751</v>
      </c>
      <c r="F284" t="s">
        <v>9951</v>
      </c>
      <c r="G284" t="s">
        <v>9784</v>
      </c>
      <c r="H284" s="22" t="s">
        <v>10095</v>
      </c>
      <c r="I284" t="s">
        <v>9784</v>
      </c>
      <c r="J284" s="11" t="str">
        <f t="shared" si="41"/>
        <v>IC.TU.022209</v>
      </c>
      <c r="K284" s="2" t="s">
        <v>1192</v>
      </c>
      <c r="L284" t="str">
        <f t="shared" si="45"/>
        <v>Esophagogastric</v>
      </c>
      <c r="M284" s="12" t="str">
        <f t="shared" si="42"/>
        <v>PI.IC.TU.022209.01</v>
      </c>
      <c r="N284" s="12"/>
      <c r="O284" s="12" t="str">
        <f t="shared" si="43"/>
        <v>PH.IC.TU.022209.01</v>
      </c>
      <c r="Q284" s="12" t="str">
        <f t="shared" si="44"/>
        <v>CL.IC.TU.022209.01</v>
      </c>
      <c r="R284" t="s">
        <v>1141</v>
      </c>
      <c r="S284">
        <v>499</v>
      </c>
    </row>
    <row r="285" spans="1:23" ht="15">
      <c r="A285" t="s">
        <v>9776</v>
      </c>
      <c r="C285" s="2" t="s">
        <v>923</v>
      </c>
      <c r="E285" s="2" t="s">
        <v>5751</v>
      </c>
      <c r="F285" t="s">
        <v>9951</v>
      </c>
      <c r="G285" t="s">
        <v>9952</v>
      </c>
      <c r="H285" s="22" t="s">
        <v>10905</v>
      </c>
      <c r="I285" t="s">
        <v>9785</v>
      </c>
      <c r="J285" s="11" t="str">
        <f t="shared" si="41"/>
        <v>IC.TU.022210</v>
      </c>
      <c r="K285" s="2" t="s">
        <v>11324</v>
      </c>
      <c r="L285" t="str">
        <f t="shared" si="45"/>
        <v>Naso Gastric Tube</v>
      </c>
      <c r="M285" s="12" t="str">
        <f t="shared" si="42"/>
        <v>PI.IC.TU.022210.01</v>
      </c>
      <c r="N285" s="12"/>
      <c r="O285" s="12" t="str">
        <f t="shared" si="43"/>
        <v>PH.IC.TU.022210.01</v>
      </c>
      <c r="Q285" s="12" t="str">
        <f t="shared" si="44"/>
        <v>CL.IC.TU.022210.01</v>
      </c>
      <c r="R285" t="s">
        <v>1141</v>
      </c>
      <c r="S285">
        <v>499</v>
      </c>
    </row>
    <row r="286" spans="1:23" ht="15">
      <c r="A286" t="s">
        <v>9776</v>
      </c>
      <c r="C286" s="2" t="s">
        <v>1199</v>
      </c>
      <c r="E286" s="2" t="s">
        <v>5751</v>
      </c>
      <c r="F286" t="s">
        <v>9951</v>
      </c>
      <c r="G286" t="s">
        <v>9786</v>
      </c>
      <c r="H286" s="22" t="s">
        <v>8048</v>
      </c>
      <c r="I286" t="s">
        <v>9786</v>
      </c>
      <c r="J286" s="11" t="str">
        <f t="shared" si="41"/>
        <v>IC.TU.022211</v>
      </c>
      <c r="K286" s="2" t="s">
        <v>11324</v>
      </c>
      <c r="L286" t="str">
        <f t="shared" si="45"/>
        <v>Oral Gastric Tube</v>
      </c>
      <c r="M286" s="12" t="str">
        <f t="shared" si="42"/>
        <v>PI.IC.TU.022211.01</v>
      </c>
      <c r="N286" s="12"/>
      <c r="O286" s="12" t="str">
        <f t="shared" si="43"/>
        <v>PH.IC.TU.022211.01</v>
      </c>
      <c r="Q286" s="12" t="str">
        <f t="shared" si="44"/>
        <v>CL.IC.TU.022211.01</v>
      </c>
      <c r="R286" t="s">
        <v>1141</v>
      </c>
      <c r="S286">
        <v>499</v>
      </c>
    </row>
    <row r="287" spans="1:23" ht="15">
      <c r="A287" t="s">
        <v>9776</v>
      </c>
      <c r="C287" s="2" t="s">
        <v>1199</v>
      </c>
      <c r="D287" t="s">
        <v>11151</v>
      </c>
      <c r="E287" s="2" t="s">
        <v>11152</v>
      </c>
      <c r="F287" t="s">
        <v>11155</v>
      </c>
      <c r="G287" t="s">
        <v>11153</v>
      </c>
      <c r="H287" s="22" t="s">
        <v>11104</v>
      </c>
      <c r="I287" t="s">
        <v>11154</v>
      </c>
      <c r="J287" s="11" t="str">
        <f t="shared" si="41"/>
        <v>IC.TU.022301</v>
      </c>
      <c r="K287" s="2" t="s">
        <v>1192</v>
      </c>
      <c r="L287" t="str">
        <f t="shared" si="45"/>
        <v>Date Insertion, specify:</v>
      </c>
      <c r="M287" s="12" t="str">
        <f t="shared" si="42"/>
        <v>PI.IC.TU.022301.01</v>
      </c>
      <c r="N287" s="12"/>
      <c r="O287" s="12" t="str">
        <f t="shared" si="43"/>
        <v>PH.IC.TU.022301.01</v>
      </c>
      <c r="Q287" s="12" t="str">
        <f t="shared" si="44"/>
        <v>CL.IC.TU.022301.01</v>
      </c>
      <c r="R287" t="s">
        <v>1112</v>
      </c>
      <c r="S287">
        <v>499</v>
      </c>
      <c r="V287" t="s">
        <v>11097</v>
      </c>
      <c r="W287">
        <v>1068</v>
      </c>
    </row>
    <row r="288" spans="1:23" ht="15">
      <c r="A288" s="25" t="s">
        <v>9776</v>
      </c>
      <c r="B288" s="25" t="s">
        <v>9953</v>
      </c>
      <c r="C288" s="22" t="s">
        <v>946</v>
      </c>
      <c r="D288" s="25" t="s">
        <v>3093</v>
      </c>
      <c r="E288" s="2" t="s">
        <v>11324</v>
      </c>
      <c r="F288" s="25" t="s">
        <v>9954</v>
      </c>
      <c r="G288" s="25" t="s">
        <v>2702</v>
      </c>
      <c r="H288" s="2" t="s">
        <v>11324</v>
      </c>
      <c r="I288" s="25" t="s">
        <v>2703</v>
      </c>
      <c r="J288" s="11" t="str">
        <f t="shared" si="41"/>
        <v>IC.TU.030101</v>
      </c>
      <c r="K288" s="2" t="s">
        <v>11324</v>
      </c>
      <c r="L288" t="str">
        <f t="shared" si="45"/>
        <v xml:space="preserve">     Brown</v>
      </c>
      <c r="M288" s="12" t="str">
        <f t="shared" si="42"/>
        <v>PI.IC.TU.030101.01</v>
      </c>
      <c r="N288" s="12"/>
      <c r="O288" s="12" t="str">
        <f t="shared" si="43"/>
        <v>PH.IC.TU.030101.01</v>
      </c>
      <c r="Q288" s="12" t="str">
        <f t="shared" si="44"/>
        <v>CL.IC.TU.030101.01</v>
      </c>
    </row>
    <row r="289" spans="1:17" ht="15">
      <c r="A289" s="25" t="s">
        <v>9776</v>
      </c>
      <c r="B289" s="25"/>
      <c r="C289" s="22" t="s">
        <v>1202</v>
      </c>
      <c r="D289" s="25"/>
      <c r="E289" s="2" t="s">
        <v>1192</v>
      </c>
      <c r="F289" s="25" t="s">
        <v>9954</v>
      </c>
      <c r="G289" s="25" t="s">
        <v>1433</v>
      </c>
      <c r="H289" s="2" t="s">
        <v>923</v>
      </c>
      <c r="I289" s="25" t="s">
        <v>1434</v>
      </c>
      <c r="J289" s="11" t="str">
        <f t="shared" si="41"/>
        <v>IC.TU.030102</v>
      </c>
      <c r="K289" s="2" t="s">
        <v>1192</v>
      </c>
      <c r="L289" t="str">
        <f t="shared" si="45"/>
        <v xml:space="preserve">     Green</v>
      </c>
      <c r="M289" s="12" t="str">
        <f t="shared" si="42"/>
        <v>PI.IC.TU.030102.01</v>
      </c>
      <c r="N289" s="12"/>
      <c r="O289" s="12" t="str">
        <f t="shared" si="43"/>
        <v>PH.IC.TU.030102.01</v>
      </c>
      <c r="Q289" s="12" t="str">
        <f t="shared" si="44"/>
        <v>CL.IC.TU.030102.01</v>
      </c>
    </row>
    <row r="290" spans="1:17" ht="15">
      <c r="A290" s="25" t="s">
        <v>9776</v>
      </c>
      <c r="B290" s="25"/>
      <c r="C290" s="22" t="s">
        <v>1202</v>
      </c>
      <c r="D290" s="25"/>
      <c r="E290" s="2" t="s">
        <v>1192</v>
      </c>
      <c r="F290" s="25" t="s">
        <v>9954</v>
      </c>
      <c r="G290" s="25" t="s">
        <v>1435</v>
      </c>
      <c r="H290" s="2" t="s">
        <v>1202</v>
      </c>
      <c r="I290" s="25" t="s">
        <v>1436</v>
      </c>
      <c r="J290" s="11" t="str">
        <f t="shared" si="41"/>
        <v>IC.TU.030103</v>
      </c>
      <c r="K290" s="2" t="s">
        <v>1192</v>
      </c>
      <c r="L290" t="str">
        <f t="shared" si="45"/>
        <v xml:space="preserve">     Tan</v>
      </c>
      <c r="M290" s="12" t="str">
        <f t="shared" si="42"/>
        <v>PI.IC.TU.030103.01</v>
      </c>
      <c r="N290" s="12"/>
      <c r="O290" s="12" t="str">
        <f t="shared" si="43"/>
        <v>PH.IC.TU.030103.01</v>
      </c>
      <c r="Q290" s="12" t="str">
        <f t="shared" si="44"/>
        <v>CL.IC.TU.030103.01</v>
      </c>
    </row>
    <row r="291" spans="1:17" ht="15">
      <c r="A291" s="25" t="s">
        <v>9776</v>
      </c>
      <c r="B291" s="25"/>
      <c r="C291" s="22" t="s">
        <v>1202</v>
      </c>
      <c r="D291" s="25"/>
      <c r="E291" s="2" t="s">
        <v>1192</v>
      </c>
      <c r="F291" s="25" t="s">
        <v>9954</v>
      </c>
      <c r="G291" s="25" t="s">
        <v>2102</v>
      </c>
      <c r="H291" s="2" t="s">
        <v>7070</v>
      </c>
      <c r="I291" s="25" t="s">
        <v>2103</v>
      </c>
      <c r="J291" s="11" t="str">
        <f t="shared" ref="J291:J356" si="46">CONCATENATE("IC.TU.",C291,E291,H291)</f>
        <v>IC.TU.030104</v>
      </c>
      <c r="K291" s="2" t="s">
        <v>1192</v>
      </c>
      <c r="L291" t="str">
        <f t="shared" si="45"/>
        <v xml:space="preserve">     Yellow</v>
      </c>
      <c r="M291" s="12" t="str">
        <f t="shared" ref="M291:M356" si="47">CONCATENATE("PI.",J291,".",K291)</f>
        <v>PI.IC.TU.030104.01</v>
      </c>
      <c r="N291" s="12"/>
      <c r="O291" s="12" t="str">
        <f t="shared" ref="O291:O356" si="48">CONCATENATE("PH.",J291,".",K291)</f>
        <v>PH.IC.TU.030104.01</v>
      </c>
      <c r="Q291" s="12" t="str">
        <f t="shared" ref="Q291:Q356" si="49">CONCATENATE("CL.",J291,".",K291)</f>
        <v>CL.IC.TU.030104.01</v>
      </c>
    </row>
    <row r="292" spans="1:17" ht="15">
      <c r="A292" s="25" t="s">
        <v>9776</v>
      </c>
      <c r="B292" s="25"/>
      <c r="C292" s="22" t="s">
        <v>1202</v>
      </c>
      <c r="D292" s="25"/>
      <c r="E292" s="2" t="s">
        <v>1192</v>
      </c>
      <c r="F292" s="25" t="s">
        <v>9954</v>
      </c>
      <c r="G292" s="25" t="s">
        <v>1431</v>
      </c>
      <c r="H292" s="2" t="s">
        <v>7071</v>
      </c>
      <c r="I292" s="25" t="s">
        <v>1432</v>
      </c>
      <c r="J292" s="11" t="str">
        <f t="shared" si="46"/>
        <v>IC.TU.030105</v>
      </c>
      <c r="K292" s="2" t="s">
        <v>1192</v>
      </c>
      <c r="L292" t="str">
        <f t="shared" si="45"/>
        <v xml:space="preserve">     Amber</v>
      </c>
      <c r="M292" s="12" t="str">
        <f t="shared" si="47"/>
        <v>PI.IC.TU.030105.01</v>
      </c>
      <c r="N292" s="12"/>
      <c r="O292" s="12" t="str">
        <f t="shared" si="48"/>
        <v>PH.IC.TU.030105.01</v>
      </c>
      <c r="Q292" s="12" t="str">
        <f t="shared" si="49"/>
        <v>CL.IC.TU.030105.01</v>
      </c>
    </row>
    <row r="293" spans="1:17" ht="15">
      <c r="A293" s="25" t="s">
        <v>9776</v>
      </c>
      <c r="B293" s="25"/>
      <c r="C293" s="22" t="s">
        <v>1202</v>
      </c>
      <c r="D293" s="25"/>
      <c r="E293" s="2" t="s">
        <v>1192</v>
      </c>
      <c r="F293" s="25" t="s">
        <v>9954</v>
      </c>
      <c r="G293" s="25" t="s">
        <v>2704</v>
      </c>
      <c r="H293" s="2" t="s">
        <v>6888</v>
      </c>
      <c r="I293" s="25" t="s">
        <v>2618</v>
      </c>
      <c r="J293" s="11" t="str">
        <f t="shared" si="46"/>
        <v>IC.TU.030106</v>
      </c>
      <c r="K293" s="2" t="s">
        <v>1192</v>
      </c>
      <c r="L293" t="str">
        <f t="shared" si="45"/>
        <v xml:space="preserve">     Black</v>
      </c>
      <c r="M293" s="12" t="str">
        <f t="shared" si="47"/>
        <v>PI.IC.TU.030106.01</v>
      </c>
      <c r="N293" s="12"/>
      <c r="O293" s="12" t="str">
        <f t="shared" si="48"/>
        <v>PH.IC.TU.030106.01</v>
      </c>
      <c r="Q293" s="12" t="str">
        <f t="shared" si="49"/>
        <v>CL.IC.TU.030106.01</v>
      </c>
    </row>
    <row r="294" spans="1:17" ht="15">
      <c r="A294" s="25" t="s">
        <v>9776</v>
      </c>
      <c r="B294" s="25"/>
      <c r="C294" s="22" t="s">
        <v>1202</v>
      </c>
      <c r="D294" s="25"/>
      <c r="E294" s="2" t="s">
        <v>1192</v>
      </c>
      <c r="F294" s="25" t="s">
        <v>9954</v>
      </c>
      <c r="G294" s="25" t="s">
        <v>2095</v>
      </c>
      <c r="H294" s="2" t="s">
        <v>7284</v>
      </c>
      <c r="I294" s="25" t="s">
        <v>1935</v>
      </c>
      <c r="J294" s="11" t="str">
        <f t="shared" si="46"/>
        <v>IC.TU.030107</v>
      </c>
      <c r="K294" s="2" t="s">
        <v>1192</v>
      </c>
      <c r="L294" t="str">
        <f t="shared" si="45"/>
        <v xml:space="preserve">     Colorless</v>
      </c>
      <c r="M294" s="12" t="str">
        <f t="shared" si="47"/>
        <v>PI.IC.TU.030107.01</v>
      </c>
      <c r="N294" s="12"/>
      <c r="O294" s="12" t="str">
        <f t="shared" si="48"/>
        <v>PH.IC.TU.030107.01</v>
      </c>
      <c r="Q294" s="12" t="str">
        <f t="shared" si="49"/>
        <v>CL.IC.TU.030107.01</v>
      </c>
    </row>
    <row r="295" spans="1:17" ht="15">
      <c r="A295" s="25" t="s">
        <v>9776</v>
      </c>
      <c r="B295" s="25"/>
      <c r="C295" s="22" t="s">
        <v>1202</v>
      </c>
      <c r="D295" s="25"/>
      <c r="E295" s="2" t="s">
        <v>1192</v>
      </c>
      <c r="F295" s="25" t="s">
        <v>9954</v>
      </c>
      <c r="G295" s="25" t="s">
        <v>2100</v>
      </c>
      <c r="H295" s="2" t="s">
        <v>10093</v>
      </c>
      <c r="I295" s="25" t="s">
        <v>2101</v>
      </c>
      <c r="J295" s="11" t="str">
        <f t="shared" si="46"/>
        <v>IC.TU.030108</v>
      </c>
      <c r="K295" s="2" t="s">
        <v>1192</v>
      </c>
      <c r="L295" t="str">
        <f t="shared" si="45"/>
        <v xml:space="preserve">     Maroon</v>
      </c>
      <c r="M295" s="12" t="str">
        <f t="shared" si="47"/>
        <v>PI.IC.TU.030108.01</v>
      </c>
      <c r="N295" s="12"/>
      <c r="O295" s="12" t="str">
        <f t="shared" si="48"/>
        <v>PH.IC.TU.030108.01</v>
      </c>
      <c r="Q295" s="12" t="str">
        <f t="shared" si="49"/>
        <v>CL.IC.TU.030108.01</v>
      </c>
    </row>
    <row r="296" spans="1:17" ht="15">
      <c r="A296" s="25" t="s">
        <v>9776</v>
      </c>
      <c r="B296" s="25"/>
      <c r="C296" s="22" t="s">
        <v>1202</v>
      </c>
      <c r="D296" s="25"/>
      <c r="E296" s="2" t="s">
        <v>1192</v>
      </c>
      <c r="F296" s="25" t="s">
        <v>9954</v>
      </c>
      <c r="G296" s="25" t="s">
        <v>2099</v>
      </c>
      <c r="H296" s="2" t="s">
        <v>10095</v>
      </c>
      <c r="I296" s="25" t="s">
        <v>1560</v>
      </c>
      <c r="J296" s="11" t="str">
        <f t="shared" si="46"/>
        <v>IC.TU.030109</v>
      </c>
      <c r="K296" s="2" t="s">
        <v>1192</v>
      </c>
      <c r="L296" t="str">
        <f t="shared" si="45"/>
        <v xml:space="preserve">     Red</v>
      </c>
      <c r="M296" s="12" t="str">
        <f t="shared" si="47"/>
        <v>PI.IC.TU.030109.01</v>
      </c>
      <c r="N296" s="12"/>
      <c r="O296" s="12" t="str">
        <f t="shared" si="48"/>
        <v>PH.IC.TU.030109.01</v>
      </c>
      <c r="Q296" s="12" t="str">
        <f t="shared" si="49"/>
        <v>CL.IC.TU.030109.01</v>
      </c>
    </row>
    <row r="297" spans="1:17" ht="15">
      <c r="A297" s="25" t="s">
        <v>9776</v>
      </c>
      <c r="B297" s="25"/>
      <c r="C297" s="22" t="s">
        <v>1202</v>
      </c>
      <c r="D297" s="25"/>
      <c r="E297" s="2" t="s">
        <v>1192</v>
      </c>
      <c r="F297" s="25" t="s">
        <v>9954</v>
      </c>
      <c r="G297" s="25" t="s">
        <v>1936</v>
      </c>
      <c r="H297" s="2" t="s">
        <v>10905</v>
      </c>
      <c r="I297" s="25" t="s">
        <v>1937</v>
      </c>
      <c r="J297" s="11" t="str">
        <f t="shared" si="46"/>
        <v>IC.TU.030110</v>
      </c>
      <c r="K297" s="2" t="s">
        <v>1192</v>
      </c>
      <c r="L297" t="str">
        <f t="shared" si="45"/>
        <v xml:space="preserve">     Pink</v>
      </c>
      <c r="M297" s="12" t="str">
        <f t="shared" si="47"/>
        <v>PI.IC.TU.030110.01</v>
      </c>
      <c r="N297" s="12"/>
      <c r="O297" s="12" t="str">
        <f t="shared" si="48"/>
        <v>PH.IC.TU.030110.01</v>
      </c>
      <c r="Q297" s="12" t="str">
        <f t="shared" si="49"/>
        <v>CL.IC.TU.030110.01</v>
      </c>
    </row>
    <row r="298" spans="1:17" ht="15">
      <c r="A298" s="25" t="s">
        <v>9776</v>
      </c>
      <c r="B298" s="25"/>
      <c r="C298" s="22" t="s">
        <v>1202</v>
      </c>
      <c r="D298" s="25" t="s">
        <v>9955</v>
      </c>
      <c r="E298" s="2" t="s">
        <v>923</v>
      </c>
      <c r="F298" s="25" t="s">
        <v>9954</v>
      </c>
      <c r="G298" s="25" t="s">
        <v>1437</v>
      </c>
      <c r="H298" s="2" t="s">
        <v>1192</v>
      </c>
      <c r="I298" s="25" t="s">
        <v>1438</v>
      </c>
      <c r="J298" s="11" t="str">
        <f t="shared" si="46"/>
        <v>IC.TU.030201</v>
      </c>
      <c r="K298" s="2" t="s">
        <v>1192</v>
      </c>
      <c r="L298" t="str">
        <f t="shared" si="45"/>
        <v xml:space="preserve">     Bloody</v>
      </c>
      <c r="M298" s="12" t="str">
        <f t="shared" si="47"/>
        <v>PI.IC.TU.030201.01</v>
      </c>
      <c r="N298" s="12"/>
      <c r="O298" s="12" t="str">
        <f t="shared" si="48"/>
        <v>PH.IC.TU.030201.01</v>
      </c>
      <c r="Q298" s="12" t="str">
        <f t="shared" si="49"/>
        <v>CL.IC.TU.030201.01</v>
      </c>
    </row>
    <row r="299" spans="1:17" ht="15">
      <c r="A299" s="25" t="s">
        <v>9776</v>
      </c>
      <c r="B299" s="25"/>
      <c r="C299" s="22" t="s">
        <v>1202</v>
      </c>
      <c r="D299" s="25"/>
      <c r="E299" s="2" t="s">
        <v>923</v>
      </c>
      <c r="F299" s="25" t="s">
        <v>9954</v>
      </c>
      <c r="G299" s="25" t="s">
        <v>1439</v>
      </c>
      <c r="H299" s="2" t="s">
        <v>923</v>
      </c>
      <c r="I299" s="25" t="s">
        <v>1635</v>
      </c>
      <c r="J299" s="11" t="str">
        <f t="shared" si="46"/>
        <v>IC.TU.030202</v>
      </c>
      <c r="K299" s="2" t="s">
        <v>1192</v>
      </c>
      <c r="L299" t="str">
        <f t="shared" si="45"/>
        <v xml:space="preserve">     Serosanguinous</v>
      </c>
      <c r="M299" s="12" t="str">
        <f t="shared" si="47"/>
        <v>PI.IC.TU.030202.01</v>
      </c>
      <c r="N299" s="12"/>
      <c r="O299" s="12" t="str">
        <f t="shared" si="48"/>
        <v>PH.IC.TU.030202.01</v>
      </c>
      <c r="Q299" s="12" t="str">
        <f t="shared" si="49"/>
        <v>CL.IC.TU.030202.01</v>
      </c>
    </row>
    <row r="300" spans="1:17" ht="15">
      <c r="A300" s="25" t="s">
        <v>9776</v>
      </c>
      <c r="B300" s="25"/>
      <c r="C300" s="22" t="s">
        <v>1202</v>
      </c>
      <c r="D300" s="25"/>
      <c r="E300" s="2" t="s">
        <v>923</v>
      </c>
      <c r="F300" s="25" t="s">
        <v>9954</v>
      </c>
      <c r="G300" s="25" t="s">
        <v>1636</v>
      </c>
      <c r="H300" s="2" t="s">
        <v>1202</v>
      </c>
      <c r="I300" s="25" t="s">
        <v>1637</v>
      </c>
      <c r="J300" s="11" t="str">
        <f t="shared" si="46"/>
        <v>IC.TU.030203</v>
      </c>
      <c r="K300" s="2" t="s">
        <v>1192</v>
      </c>
      <c r="L300" t="str">
        <f t="shared" si="45"/>
        <v xml:space="preserve">     Serous</v>
      </c>
      <c r="M300" s="12" t="str">
        <f t="shared" si="47"/>
        <v>PI.IC.TU.030203.01</v>
      </c>
      <c r="N300" s="12"/>
      <c r="O300" s="12" t="str">
        <f t="shared" si="48"/>
        <v>PH.IC.TU.030203.01</v>
      </c>
      <c r="Q300" s="12" t="str">
        <f t="shared" si="49"/>
        <v>CL.IC.TU.030203.01</v>
      </c>
    </row>
    <row r="301" spans="1:17" ht="15">
      <c r="A301" s="25" t="s">
        <v>9776</v>
      </c>
      <c r="B301" s="25"/>
      <c r="C301" s="22" t="s">
        <v>1202</v>
      </c>
      <c r="D301" s="25"/>
      <c r="E301" s="2" t="s">
        <v>923</v>
      </c>
      <c r="F301" s="25" t="s">
        <v>9954</v>
      </c>
      <c r="G301" s="25" t="s">
        <v>1640</v>
      </c>
      <c r="H301" s="2" t="s">
        <v>7070</v>
      </c>
      <c r="I301" s="25" t="s">
        <v>1641</v>
      </c>
      <c r="J301" s="11" t="str">
        <f t="shared" si="46"/>
        <v>IC.TU.030204</v>
      </c>
      <c r="K301" s="2" t="s">
        <v>1192</v>
      </c>
      <c r="L301" t="str">
        <f t="shared" si="45"/>
        <v xml:space="preserve">     Cloudy</v>
      </c>
      <c r="M301" s="12" t="str">
        <f t="shared" si="47"/>
        <v>PI.IC.TU.030204.01</v>
      </c>
      <c r="N301" s="12"/>
      <c r="O301" s="12" t="str">
        <f t="shared" si="48"/>
        <v>PH.IC.TU.030204.01</v>
      </c>
      <c r="Q301" s="12" t="str">
        <f t="shared" si="49"/>
        <v>CL.IC.TU.030204.01</v>
      </c>
    </row>
    <row r="302" spans="1:17" ht="15">
      <c r="A302" s="25" t="s">
        <v>9776</v>
      </c>
      <c r="B302" s="25"/>
      <c r="C302" s="22" t="s">
        <v>1202</v>
      </c>
      <c r="D302" s="25"/>
      <c r="E302" s="2" t="s">
        <v>923</v>
      </c>
      <c r="F302" s="25" t="s">
        <v>9954</v>
      </c>
      <c r="G302" s="25" t="s">
        <v>1642</v>
      </c>
      <c r="H302" s="2" t="s">
        <v>7071</v>
      </c>
      <c r="I302" s="25" t="s">
        <v>1643</v>
      </c>
      <c r="J302" s="11" t="str">
        <f t="shared" si="46"/>
        <v>IC.TU.030205</v>
      </c>
      <c r="K302" s="2" t="s">
        <v>1192</v>
      </c>
      <c r="L302" t="str">
        <f t="shared" si="45"/>
        <v xml:space="preserve">     Purulent</v>
      </c>
      <c r="M302" s="12" t="str">
        <f t="shared" si="47"/>
        <v>PI.IC.TU.030205.01</v>
      </c>
      <c r="N302" s="12"/>
      <c r="O302" s="12" t="str">
        <f t="shared" si="48"/>
        <v>PH.IC.TU.030205.01</v>
      </c>
      <c r="Q302" s="12" t="str">
        <f t="shared" si="49"/>
        <v>CL.IC.TU.030205.01</v>
      </c>
    </row>
    <row r="303" spans="1:17" ht="15">
      <c r="A303" s="25" t="s">
        <v>9776</v>
      </c>
      <c r="B303" s="25"/>
      <c r="C303" s="22" t="s">
        <v>1202</v>
      </c>
      <c r="D303" s="25"/>
      <c r="E303" s="2" t="s">
        <v>923</v>
      </c>
      <c r="F303" s="25" t="s">
        <v>9954</v>
      </c>
      <c r="G303" s="25" t="s">
        <v>4061</v>
      </c>
      <c r="H303" s="2" t="s">
        <v>6888</v>
      </c>
      <c r="I303" s="25" t="s">
        <v>1645</v>
      </c>
      <c r="J303" s="11" t="str">
        <f t="shared" si="46"/>
        <v>IC.TU.030206</v>
      </c>
      <c r="K303" s="2" t="s">
        <v>1192</v>
      </c>
      <c r="L303" t="str">
        <f t="shared" si="45"/>
        <v xml:space="preserve">      Viscous</v>
      </c>
      <c r="M303" s="12" t="str">
        <f t="shared" si="47"/>
        <v>PI.IC.TU.030206.01</v>
      </c>
      <c r="N303" s="12"/>
      <c r="O303" s="12" t="str">
        <f t="shared" si="48"/>
        <v>PH.IC.TU.030206.01</v>
      </c>
      <c r="Q303" s="12" t="str">
        <f t="shared" si="49"/>
        <v>CL.IC.TU.030206.01</v>
      </c>
    </row>
    <row r="304" spans="1:17" ht="15">
      <c r="A304" s="25" t="s">
        <v>9776</v>
      </c>
      <c r="B304" s="25"/>
      <c r="C304" s="22" t="s">
        <v>1202</v>
      </c>
      <c r="D304" s="25" t="s">
        <v>2935</v>
      </c>
      <c r="E304" s="2" t="s">
        <v>1202</v>
      </c>
      <c r="F304" s="25" t="s">
        <v>10101</v>
      </c>
      <c r="G304" s="25" t="s">
        <v>4245</v>
      </c>
      <c r="H304" s="22" t="s">
        <v>1396</v>
      </c>
      <c r="I304" s="25" t="s">
        <v>1825</v>
      </c>
      <c r="J304" s="11" t="str">
        <f t="shared" si="46"/>
        <v>IC.TU.030301</v>
      </c>
      <c r="K304" s="2" t="s">
        <v>1192</v>
      </c>
      <c r="L304" t="str">
        <f t="shared" si="45"/>
        <v xml:space="preserve">      Gauze</v>
      </c>
      <c r="M304" s="12" t="str">
        <f t="shared" si="47"/>
        <v>PI.IC.TU.030301.01</v>
      </c>
      <c r="N304" s="12"/>
      <c r="O304" s="12" t="str">
        <f t="shared" si="48"/>
        <v>PH.IC.TU.030301.01</v>
      </c>
      <c r="Q304" s="12" t="str">
        <f t="shared" si="49"/>
        <v>CL.IC.TU.030301.01</v>
      </c>
    </row>
    <row r="305" spans="1:17" ht="15">
      <c r="A305" s="25" t="s">
        <v>9776</v>
      </c>
      <c r="B305" s="25"/>
      <c r="C305" s="22" t="s">
        <v>1202</v>
      </c>
      <c r="D305" s="25"/>
      <c r="E305" s="2" t="s">
        <v>1202</v>
      </c>
      <c r="F305" s="25" t="s">
        <v>10101</v>
      </c>
      <c r="G305" s="25" t="s">
        <v>9638</v>
      </c>
      <c r="H305" s="22" t="s">
        <v>1398</v>
      </c>
      <c r="I305" s="25" t="s">
        <v>1998</v>
      </c>
      <c r="J305" s="11" t="str">
        <f t="shared" si="46"/>
        <v>IC.TU.030302</v>
      </c>
      <c r="K305" s="2" t="s">
        <v>1192</v>
      </c>
      <c r="L305" t="str">
        <f t="shared" si="45"/>
        <v xml:space="preserve">      Transparent</v>
      </c>
      <c r="M305" s="12" t="str">
        <f t="shared" si="47"/>
        <v>PI.IC.TU.030302.01</v>
      </c>
      <c r="N305" s="12"/>
      <c r="O305" s="12" t="str">
        <f t="shared" si="48"/>
        <v>PH.IC.TU.030302.01</v>
      </c>
      <c r="Q305" s="12" t="str">
        <f t="shared" si="49"/>
        <v>CL.IC.TU.030302.01</v>
      </c>
    </row>
    <row r="306" spans="1:17" ht="15">
      <c r="A306" s="25" t="s">
        <v>9776</v>
      </c>
      <c r="B306" s="25"/>
      <c r="C306" s="22" t="s">
        <v>1202</v>
      </c>
      <c r="D306" s="25"/>
      <c r="E306" s="2" t="s">
        <v>1202</v>
      </c>
      <c r="F306" s="25" t="s">
        <v>10101</v>
      </c>
      <c r="G306" s="25" t="s">
        <v>3923</v>
      </c>
      <c r="H306" s="22" t="s">
        <v>1400</v>
      </c>
      <c r="I306" s="25" t="s">
        <v>1001</v>
      </c>
      <c r="J306" s="11" t="str">
        <f t="shared" si="46"/>
        <v>IC.TU.030303</v>
      </c>
      <c r="K306" s="2" t="s">
        <v>1192</v>
      </c>
      <c r="L306" t="str">
        <f t="shared" si="45"/>
        <v xml:space="preserve">      None</v>
      </c>
      <c r="M306" s="12" t="str">
        <f t="shared" si="47"/>
        <v>PI.IC.TU.030303.01</v>
      </c>
      <c r="N306" s="12"/>
      <c r="O306" s="12" t="str">
        <f t="shared" si="48"/>
        <v>PH.IC.TU.030303.01</v>
      </c>
      <c r="Q306" s="12" t="str">
        <f t="shared" si="49"/>
        <v>CL.IC.TU.030303.01</v>
      </c>
    </row>
    <row r="307" spans="1:17" ht="15">
      <c r="A307" s="25" t="s">
        <v>9776</v>
      </c>
      <c r="B307" s="25"/>
      <c r="C307" s="22" t="s">
        <v>1202</v>
      </c>
      <c r="D307" s="25"/>
      <c r="E307" s="2" t="s">
        <v>1202</v>
      </c>
      <c r="F307" s="25" t="s">
        <v>10101</v>
      </c>
      <c r="G307" s="25" t="s">
        <v>3841</v>
      </c>
      <c r="H307" s="22" t="s">
        <v>1402</v>
      </c>
      <c r="I307" s="25" t="s">
        <v>2971</v>
      </c>
      <c r="J307" s="11" t="str">
        <f t="shared" si="46"/>
        <v>IC.TU.030304</v>
      </c>
      <c r="K307" s="2" t="s">
        <v>1192</v>
      </c>
      <c r="L307" t="str">
        <f t="shared" si="45"/>
        <v xml:space="preserve">      Other: specify</v>
      </c>
      <c r="M307" s="12" t="str">
        <f t="shared" si="47"/>
        <v>PI.IC.TU.030304.01</v>
      </c>
      <c r="N307" s="12"/>
      <c r="O307" s="12" t="str">
        <f t="shared" si="48"/>
        <v>PH.IC.TU.030304.01</v>
      </c>
      <c r="Q307" s="12" t="str">
        <f t="shared" si="49"/>
        <v>CL.IC.TU.030304.01</v>
      </c>
    </row>
    <row r="308" spans="1:17" ht="15">
      <c r="A308" s="25" t="s">
        <v>9776</v>
      </c>
      <c r="B308" s="25"/>
      <c r="C308" s="22" t="s">
        <v>1202</v>
      </c>
      <c r="D308" s="25" t="s">
        <v>2937</v>
      </c>
      <c r="E308" s="2" t="s">
        <v>7070</v>
      </c>
      <c r="F308" s="25" t="s">
        <v>10101</v>
      </c>
      <c r="G308" s="25" t="s">
        <v>3843</v>
      </c>
      <c r="H308" s="22" t="s">
        <v>1396</v>
      </c>
      <c r="I308" s="25" t="s">
        <v>1833</v>
      </c>
      <c r="J308" s="11" t="str">
        <f t="shared" si="46"/>
        <v>IC.TU.030401</v>
      </c>
      <c r="K308" s="2" t="s">
        <v>1192</v>
      </c>
      <c r="L308" t="str">
        <f t="shared" si="45"/>
        <v xml:space="preserve">      Clean, dry and intact</v>
      </c>
      <c r="M308" s="12" t="str">
        <f t="shared" si="47"/>
        <v>PI.IC.TU.030401.01</v>
      </c>
      <c r="N308" s="12"/>
      <c r="O308" s="12" t="str">
        <f t="shared" si="48"/>
        <v>PH.IC.TU.030401.01</v>
      </c>
      <c r="Q308" s="12" t="str">
        <f t="shared" si="49"/>
        <v>CL.IC.TU.030401.01</v>
      </c>
    </row>
    <row r="309" spans="1:17" ht="15">
      <c r="A309" s="25" t="s">
        <v>9776</v>
      </c>
      <c r="B309" s="25"/>
      <c r="C309" s="22" t="s">
        <v>1202</v>
      </c>
      <c r="D309" s="25"/>
      <c r="E309" s="2" t="s">
        <v>7070</v>
      </c>
      <c r="F309" s="25" t="s">
        <v>10101</v>
      </c>
      <c r="G309" s="25" t="s">
        <v>9795</v>
      </c>
      <c r="H309" s="22" t="s">
        <v>1398</v>
      </c>
      <c r="I309" s="25" t="s">
        <v>1811</v>
      </c>
      <c r="J309" s="11" t="str">
        <f t="shared" si="46"/>
        <v>IC.TU.030402</v>
      </c>
      <c r="K309" s="2" t="s">
        <v>1192</v>
      </c>
      <c r="L309" t="str">
        <f t="shared" si="45"/>
        <v xml:space="preserve">      Changed</v>
      </c>
      <c r="M309" s="12" t="str">
        <f t="shared" si="47"/>
        <v>PI.IC.TU.030402.01</v>
      </c>
      <c r="N309" s="12"/>
      <c r="O309" s="12" t="str">
        <f t="shared" si="48"/>
        <v>PH.IC.TU.030402.01</v>
      </c>
      <c r="Q309" s="12" t="str">
        <f t="shared" si="49"/>
        <v>CL.IC.TU.030402.01</v>
      </c>
    </row>
    <row r="310" spans="1:17" ht="15">
      <c r="A310" s="25" t="s">
        <v>9776</v>
      </c>
      <c r="B310" s="25"/>
      <c r="C310" s="22" t="s">
        <v>1202</v>
      </c>
      <c r="D310" s="25"/>
      <c r="E310" s="2" t="s">
        <v>7070</v>
      </c>
      <c r="F310" s="25" t="s">
        <v>10101</v>
      </c>
      <c r="G310" s="25" t="s">
        <v>4000</v>
      </c>
      <c r="H310" s="22" t="s">
        <v>1400</v>
      </c>
      <c r="I310" s="25" t="s">
        <v>2010</v>
      </c>
      <c r="J310" s="11" t="str">
        <f t="shared" si="46"/>
        <v>IC.TU.030403</v>
      </c>
      <c r="K310" s="2" t="s">
        <v>1192</v>
      </c>
      <c r="L310" t="str">
        <f t="shared" si="45"/>
        <v xml:space="preserve">      Reinforced:  specify date/time</v>
      </c>
      <c r="M310" s="12" t="str">
        <f t="shared" si="47"/>
        <v>PI.IC.TU.030403.01</v>
      </c>
      <c r="N310" s="12"/>
      <c r="O310" s="12" t="str">
        <f t="shared" si="48"/>
        <v>PH.IC.TU.030403.01</v>
      </c>
      <c r="Q310" s="12" t="str">
        <f t="shared" si="49"/>
        <v>CL.IC.TU.030403.01</v>
      </c>
    </row>
    <row r="311" spans="1:17" ht="15">
      <c r="A311" s="25" t="s">
        <v>9776</v>
      </c>
      <c r="B311" s="25"/>
      <c r="C311" s="22" t="s">
        <v>1202</v>
      </c>
      <c r="D311" s="25" t="s">
        <v>4940</v>
      </c>
      <c r="E311" s="2" t="s">
        <v>7071</v>
      </c>
      <c r="F311" s="25" t="s">
        <v>10101</v>
      </c>
      <c r="G311" s="25" t="s">
        <v>9479</v>
      </c>
      <c r="H311" s="22" t="s">
        <v>1396</v>
      </c>
      <c r="I311" s="25" t="s">
        <v>9480</v>
      </c>
      <c r="J311" s="11" t="str">
        <f t="shared" si="46"/>
        <v>IC.TU.030501</v>
      </c>
      <c r="K311" s="2" t="s">
        <v>1192</v>
      </c>
      <c r="L311" t="str">
        <f t="shared" si="45"/>
        <v xml:space="preserve">      Drsg Drainage None</v>
      </c>
      <c r="M311" s="12" t="str">
        <f t="shared" si="47"/>
        <v>PI.IC.TU.030501.01</v>
      </c>
      <c r="N311" s="12"/>
      <c r="O311" s="12" t="str">
        <f t="shared" si="48"/>
        <v>PH.IC.TU.030501.01</v>
      </c>
      <c r="Q311" s="12" t="str">
        <f t="shared" si="49"/>
        <v>CL.IC.TU.030501.01</v>
      </c>
    </row>
    <row r="312" spans="1:17" ht="15">
      <c r="A312" s="25" t="s">
        <v>9776</v>
      </c>
      <c r="B312" s="25"/>
      <c r="C312" s="22" t="s">
        <v>1202</v>
      </c>
      <c r="D312" s="25"/>
      <c r="E312" s="2" t="s">
        <v>7071</v>
      </c>
      <c r="F312" s="25" t="s">
        <v>10101</v>
      </c>
      <c r="G312" s="25" t="s">
        <v>9641</v>
      </c>
      <c r="H312" s="22" t="s">
        <v>1398</v>
      </c>
      <c r="I312" s="25" t="s">
        <v>1649</v>
      </c>
      <c r="J312" s="11" t="str">
        <f t="shared" si="46"/>
        <v>IC.TU.030502</v>
      </c>
      <c r="K312" s="2" t="s">
        <v>1192</v>
      </c>
      <c r="L312" t="str">
        <f t="shared" si="45"/>
        <v xml:space="preserve">      Drsg Scant amount drainage</v>
      </c>
      <c r="M312" s="12" t="str">
        <f t="shared" si="47"/>
        <v>PI.IC.TU.030502.01</v>
      </c>
      <c r="N312" s="12"/>
      <c r="O312" s="12" t="str">
        <f t="shared" si="48"/>
        <v>PH.IC.TU.030502.01</v>
      </c>
      <c r="Q312" s="12" t="str">
        <f t="shared" si="49"/>
        <v>CL.IC.TU.030502.01</v>
      </c>
    </row>
    <row r="313" spans="1:17" ht="15">
      <c r="A313" s="25" t="s">
        <v>9776</v>
      </c>
      <c r="B313" s="25"/>
      <c r="C313" s="22" t="s">
        <v>1202</v>
      </c>
      <c r="D313" s="25"/>
      <c r="E313" s="2" t="s">
        <v>7071</v>
      </c>
      <c r="F313" s="25" t="s">
        <v>10101</v>
      </c>
      <c r="G313" s="25" t="s">
        <v>9642</v>
      </c>
      <c r="H313" s="22" t="s">
        <v>1400</v>
      </c>
      <c r="I313" s="25" t="s">
        <v>1651</v>
      </c>
      <c r="J313" s="11" t="str">
        <f t="shared" si="46"/>
        <v>IC.TU.030503</v>
      </c>
      <c r="K313" s="2" t="s">
        <v>1192</v>
      </c>
      <c r="L313" t="str">
        <f t="shared" si="45"/>
        <v xml:space="preserve">      Drsg Small amount drainage</v>
      </c>
      <c r="M313" s="12" t="str">
        <f t="shared" si="47"/>
        <v>PI.IC.TU.030503.01</v>
      </c>
      <c r="N313" s="12"/>
      <c r="O313" s="12" t="str">
        <f t="shared" si="48"/>
        <v>PH.IC.TU.030503.01</v>
      </c>
      <c r="Q313" s="12" t="str">
        <f t="shared" si="49"/>
        <v>CL.IC.TU.030503.01</v>
      </c>
    </row>
    <row r="314" spans="1:17" ht="15">
      <c r="A314" s="25" t="s">
        <v>9776</v>
      </c>
      <c r="B314" s="25"/>
      <c r="C314" s="22" t="s">
        <v>1202</v>
      </c>
      <c r="D314" s="25"/>
      <c r="E314" s="2" t="s">
        <v>7071</v>
      </c>
      <c r="F314" s="25" t="s">
        <v>10101</v>
      </c>
      <c r="G314" s="25" t="s">
        <v>9483</v>
      </c>
      <c r="H314" s="22" t="s">
        <v>1402</v>
      </c>
      <c r="I314" s="25" t="s">
        <v>1653</v>
      </c>
      <c r="J314" s="11" t="str">
        <f t="shared" si="46"/>
        <v>IC.TU.030504</v>
      </c>
      <c r="K314" s="2" t="s">
        <v>1192</v>
      </c>
      <c r="L314" t="str">
        <f t="shared" si="45"/>
        <v xml:space="preserve">      Drsg Moderate amount drainage</v>
      </c>
      <c r="M314" s="12" t="str">
        <f t="shared" si="47"/>
        <v>PI.IC.TU.030504.01</v>
      </c>
      <c r="N314" s="12"/>
      <c r="O314" s="12" t="str">
        <f t="shared" si="48"/>
        <v>PH.IC.TU.030504.01</v>
      </c>
      <c r="Q314" s="12" t="str">
        <f t="shared" si="49"/>
        <v>CL.IC.TU.030504.01</v>
      </c>
    </row>
    <row r="315" spans="1:17" ht="15">
      <c r="A315" s="25" t="s">
        <v>9776</v>
      </c>
      <c r="B315" s="25"/>
      <c r="C315" s="22" t="s">
        <v>1202</v>
      </c>
      <c r="D315" s="25"/>
      <c r="E315" s="2" t="s">
        <v>7071</v>
      </c>
      <c r="F315" s="25" t="s">
        <v>10101</v>
      </c>
      <c r="G315" s="25" t="s">
        <v>9484</v>
      </c>
      <c r="H315" s="22" t="s">
        <v>1404</v>
      </c>
      <c r="I315" s="25" t="s">
        <v>1743</v>
      </c>
      <c r="J315" s="11" t="str">
        <f t="shared" si="46"/>
        <v>IC.TU.030505</v>
      </c>
      <c r="K315" s="2" t="s">
        <v>1192</v>
      </c>
      <c r="L315" t="str">
        <f t="shared" si="45"/>
        <v xml:space="preserve">      Drsg Heavy amount drainage</v>
      </c>
      <c r="M315" s="12" t="str">
        <f t="shared" si="47"/>
        <v>PI.IC.TU.030505.01</v>
      </c>
      <c r="N315" s="12"/>
      <c r="O315" s="12" t="str">
        <f t="shared" si="48"/>
        <v>PH.IC.TU.030505.01</v>
      </c>
      <c r="Q315" s="12" t="str">
        <f t="shared" si="49"/>
        <v>CL.IC.TU.030505.01</v>
      </c>
    </row>
    <row r="316" spans="1:17" ht="15">
      <c r="A316" s="25" t="s">
        <v>9776</v>
      </c>
      <c r="B316" s="25"/>
      <c r="C316" s="22" t="s">
        <v>1202</v>
      </c>
      <c r="D316" s="25"/>
      <c r="E316" s="2" t="s">
        <v>7071</v>
      </c>
      <c r="F316" s="25" t="s">
        <v>10101</v>
      </c>
      <c r="G316" s="25" t="s">
        <v>9485</v>
      </c>
      <c r="H316" s="22" t="s">
        <v>1406</v>
      </c>
      <c r="I316" s="25" t="s">
        <v>1655</v>
      </c>
      <c r="J316" s="11" t="str">
        <f t="shared" si="46"/>
        <v>IC.TU.030506</v>
      </c>
      <c r="K316" s="2" t="s">
        <v>1192</v>
      </c>
      <c r="L316" t="str">
        <f t="shared" si="45"/>
        <v xml:space="preserve">      Drsg Large amount drainage</v>
      </c>
      <c r="M316" s="12" t="str">
        <f t="shared" si="47"/>
        <v>PI.IC.TU.030506.01</v>
      </c>
      <c r="N316" s="12"/>
      <c r="O316" s="12" t="str">
        <f t="shared" si="48"/>
        <v>PH.IC.TU.030506.01</v>
      </c>
      <c r="Q316" s="12" t="str">
        <f t="shared" si="49"/>
        <v>CL.IC.TU.030506.01</v>
      </c>
    </row>
    <row r="317" spans="1:17" ht="15">
      <c r="A317" s="25" t="s">
        <v>9776</v>
      </c>
      <c r="B317" s="25"/>
      <c r="C317" s="22" t="s">
        <v>1202</v>
      </c>
      <c r="D317" s="25"/>
      <c r="E317" s="2" t="s">
        <v>7071</v>
      </c>
      <c r="F317" s="25" t="s">
        <v>10101</v>
      </c>
      <c r="G317" s="25" t="s">
        <v>9486</v>
      </c>
      <c r="H317" s="22" t="s">
        <v>1419</v>
      </c>
      <c r="I317" s="25" t="s">
        <v>1488</v>
      </c>
      <c r="J317" s="11" t="str">
        <f t="shared" si="46"/>
        <v>IC.TU.030507</v>
      </c>
      <c r="K317" s="2" t="s">
        <v>1192</v>
      </c>
      <c r="L317" t="str">
        <f t="shared" si="45"/>
        <v xml:space="preserve">      Drsg copious amount discharge</v>
      </c>
      <c r="M317" s="12" t="str">
        <f t="shared" si="47"/>
        <v>PI.IC.TU.030507.01</v>
      </c>
      <c r="N317" s="12"/>
      <c r="O317" s="12" t="str">
        <f t="shared" si="48"/>
        <v>PH.IC.TU.030507.01</v>
      </c>
      <c r="Q317" s="12" t="str">
        <f t="shared" si="49"/>
        <v>CL.IC.TU.030507.01</v>
      </c>
    </row>
    <row r="318" spans="1:17" ht="15">
      <c r="A318" s="25" t="s">
        <v>9776</v>
      </c>
      <c r="B318" s="25"/>
      <c r="C318" s="22" t="s">
        <v>1202</v>
      </c>
      <c r="D318" s="25"/>
      <c r="E318" s="2" t="s">
        <v>7071</v>
      </c>
      <c r="F318" s="25" t="s">
        <v>10101</v>
      </c>
      <c r="G318" s="25" t="s">
        <v>9646</v>
      </c>
      <c r="H318" s="22" t="s">
        <v>1550</v>
      </c>
      <c r="I318" s="25" t="s">
        <v>1674</v>
      </c>
      <c r="J318" s="11" t="str">
        <f t="shared" si="46"/>
        <v>IC.TU.030508</v>
      </c>
      <c r="K318" s="2" t="s">
        <v>1192</v>
      </c>
      <c r="L318" t="str">
        <f t="shared" si="45"/>
        <v xml:space="preserve">      Drsg Drainage Unchanged</v>
      </c>
      <c r="M318" s="12" t="str">
        <f t="shared" si="47"/>
        <v>PI.IC.TU.030508.01</v>
      </c>
      <c r="N318" s="12"/>
      <c r="O318" s="12" t="str">
        <f t="shared" si="48"/>
        <v>PH.IC.TU.030508.01</v>
      </c>
      <c r="Q318" s="12" t="str">
        <f t="shared" si="49"/>
        <v>CL.IC.TU.030508.01</v>
      </c>
    </row>
    <row r="319" spans="1:17" ht="15">
      <c r="A319" s="25" t="s">
        <v>9776</v>
      </c>
      <c r="B319" s="25"/>
      <c r="C319" s="22" t="s">
        <v>1202</v>
      </c>
      <c r="D319" s="25"/>
      <c r="E319" s="2" t="s">
        <v>7071</v>
      </c>
      <c r="F319" s="25" t="s">
        <v>10101</v>
      </c>
      <c r="G319" s="25" t="s">
        <v>4138</v>
      </c>
      <c r="H319" s="22" t="s">
        <v>1551</v>
      </c>
      <c r="I319" s="25" t="s">
        <v>1673</v>
      </c>
      <c r="J319" s="11" t="str">
        <f t="shared" si="46"/>
        <v>IC.TU.030509</v>
      </c>
      <c r="K319" s="2" t="s">
        <v>1192</v>
      </c>
      <c r="L319" t="str">
        <f t="shared" si="45"/>
        <v xml:space="preserve">      Drsg discharge decreasing</v>
      </c>
      <c r="M319" s="12" t="str">
        <f t="shared" si="47"/>
        <v>PI.IC.TU.030509.01</v>
      </c>
      <c r="N319" s="12"/>
      <c r="O319" s="12" t="str">
        <f t="shared" si="48"/>
        <v>PH.IC.TU.030509.01</v>
      </c>
      <c r="Q319" s="12" t="str">
        <f t="shared" si="49"/>
        <v>CL.IC.TU.030509.01</v>
      </c>
    </row>
    <row r="320" spans="1:17" ht="15">
      <c r="A320" s="25" t="s">
        <v>9776</v>
      </c>
      <c r="B320" s="25"/>
      <c r="C320" s="22" t="s">
        <v>1202</v>
      </c>
      <c r="D320" s="25"/>
      <c r="E320" s="2" t="s">
        <v>7071</v>
      </c>
      <c r="F320" s="25" t="s">
        <v>10101</v>
      </c>
      <c r="G320" s="25" t="s">
        <v>9647</v>
      </c>
      <c r="H320" s="22" t="s">
        <v>1571</v>
      </c>
      <c r="I320" s="25" t="s">
        <v>1841</v>
      </c>
      <c r="J320" s="11" t="str">
        <f t="shared" si="46"/>
        <v>IC.TU.030510</v>
      </c>
      <c r="K320" s="2" t="s">
        <v>1192</v>
      </c>
      <c r="L320" t="str">
        <f t="shared" si="45"/>
        <v xml:space="preserve">      Drsg Drainage Increasing</v>
      </c>
      <c r="M320" s="12" t="str">
        <f t="shared" si="47"/>
        <v>PI.IC.TU.030510.01</v>
      </c>
      <c r="N320" s="12"/>
      <c r="O320" s="12" t="str">
        <f t="shared" si="48"/>
        <v>PH.IC.TU.030510.01</v>
      </c>
      <c r="Q320" s="12" t="str">
        <f t="shared" si="49"/>
        <v>CL.IC.TU.030510.01</v>
      </c>
    </row>
    <row r="321" spans="1:27" ht="15">
      <c r="A321" s="25" t="s">
        <v>9776</v>
      </c>
      <c r="B321" s="25"/>
      <c r="C321" s="22" t="s">
        <v>1202</v>
      </c>
      <c r="D321" s="25" t="s">
        <v>1544</v>
      </c>
      <c r="E321" s="2" t="s">
        <v>6888</v>
      </c>
      <c r="F321" s="25" t="s">
        <v>10102</v>
      </c>
      <c r="G321" s="25" t="s">
        <v>9649</v>
      </c>
      <c r="H321" s="22" t="s">
        <v>1396</v>
      </c>
      <c r="I321" s="25" t="s">
        <v>1820</v>
      </c>
      <c r="J321" s="11" t="str">
        <f t="shared" si="46"/>
        <v>IC.TU.030601</v>
      </c>
      <c r="K321" s="2" t="s">
        <v>1192</v>
      </c>
      <c r="L321" t="str">
        <f t="shared" si="45"/>
        <v xml:space="preserve">      Right</v>
      </c>
      <c r="M321" s="12" t="str">
        <f t="shared" si="47"/>
        <v>PI.IC.TU.030601.01</v>
      </c>
      <c r="N321" s="12"/>
      <c r="O321" s="12" t="str">
        <f t="shared" si="48"/>
        <v>PH.IC.TU.030601.01</v>
      </c>
      <c r="Q321" s="12" t="str">
        <f t="shared" si="49"/>
        <v>CL.IC.TU.030601.01</v>
      </c>
    </row>
    <row r="322" spans="1:27" ht="15">
      <c r="A322" s="25" t="s">
        <v>9776</v>
      </c>
      <c r="B322" s="25"/>
      <c r="C322" s="22" t="s">
        <v>1202</v>
      </c>
      <c r="D322" s="25"/>
      <c r="E322" s="2" t="s">
        <v>6888</v>
      </c>
      <c r="F322" s="25" t="s">
        <v>10102</v>
      </c>
      <c r="G322" s="25" t="s">
        <v>9650</v>
      </c>
      <c r="H322" s="22" t="s">
        <v>1398</v>
      </c>
      <c r="I322" s="25" t="s">
        <v>1821</v>
      </c>
      <c r="J322" s="11" t="str">
        <f t="shared" si="46"/>
        <v>IC.TU.030602</v>
      </c>
      <c r="K322" s="2" t="s">
        <v>1192</v>
      </c>
      <c r="L322" t="str">
        <f t="shared" si="45"/>
        <v xml:space="preserve">      Left</v>
      </c>
      <c r="M322" s="12" t="str">
        <f t="shared" si="47"/>
        <v>PI.IC.TU.030602.01</v>
      </c>
      <c r="N322" s="12"/>
      <c r="O322" s="12" t="str">
        <f t="shared" si="48"/>
        <v>PH.IC.TU.030602.01</v>
      </c>
      <c r="Q322" s="12" t="str">
        <f t="shared" si="49"/>
        <v>CL.IC.TU.030602.01</v>
      </c>
    </row>
    <row r="323" spans="1:27" ht="15">
      <c r="A323" t="s">
        <v>9776</v>
      </c>
      <c r="C323" s="22" t="s">
        <v>1202</v>
      </c>
      <c r="D323" s="25"/>
      <c r="E323" s="2" t="s">
        <v>6888</v>
      </c>
      <c r="F323" s="25" t="s">
        <v>10102</v>
      </c>
      <c r="G323" t="s">
        <v>4430</v>
      </c>
      <c r="H323" s="22" t="s">
        <v>1202</v>
      </c>
      <c r="I323" t="s">
        <v>4430</v>
      </c>
      <c r="J323" s="11" t="str">
        <f t="shared" si="46"/>
        <v>IC.TU.030603</v>
      </c>
      <c r="K323" s="2" t="s">
        <v>1192</v>
      </c>
      <c r="L323" t="str">
        <f t="shared" si="45"/>
        <v>Midline</v>
      </c>
      <c r="M323" s="12" t="str">
        <f t="shared" si="47"/>
        <v>PI.IC.TU.030603.01</v>
      </c>
      <c r="N323" s="12"/>
      <c r="O323" s="12" t="str">
        <f t="shared" si="48"/>
        <v>PH.IC.TU.030603.01</v>
      </c>
      <c r="Q323" s="12" t="str">
        <f t="shared" si="49"/>
        <v>CL.IC.TU.030603.01</v>
      </c>
      <c r="R323" t="s">
        <v>1141</v>
      </c>
      <c r="S323">
        <v>330</v>
      </c>
    </row>
    <row r="324" spans="1:27" ht="15">
      <c r="A324" s="25" t="s">
        <v>9776</v>
      </c>
      <c r="B324" s="25"/>
      <c r="C324" s="22" t="s">
        <v>1202</v>
      </c>
      <c r="D324" s="25" t="s">
        <v>5099</v>
      </c>
      <c r="E324" s="2" t="s">
        <v>7284</v>
      </c>
      <c r="F324" s="25" t="s">
        <v>10102</v>
      </c>
      <c r="G324" s="25" t="s">
        <v>9809</v>
      </c>
      <c r="H324" s="22" t="s">
        <v>1396</v>
      </c>
      <c r="I324" s="25" t="s">
        <v>4141</v>
      </c>
      <c r="J324" s="11" t="str">
        <f t="shared" si="46"/>
        <v>IC.TU.030701</v>
      </c>
      <c r="K324" s="2" t="s">
        <v>1192</v>
      </c>
      <c r="L324" t="str">
        <f t="shared" si="45"/>
        <v xml:space="preserve">      Lateral</v>
      </c>
      <c r="M324" s="12" t="str">
        <f t="shared" si="47"/>
        <v>PI.IC.TU.030701.01</v>
      </c>
      <c r="N324" s="12"/>
      <c r="O324" s="12" t="str">
        <f t="shared" si="48"/>
        <v>PH.IC.TU.030701.01</v>
      </c>
      <c r="Q324" s="12" t="str">
        <f t="shared" si="49"/>
        <v>CL.IC.TU.030701.01</v>
      </c>
    </row>
    <row r="325" spans="1:27" ht="15">
      <c r="A325" s="25" t="s">
        <v>9776</v>
      </c>
      <c r="B325" s="25"/>
      <c r="C325" s="22" t="s">
        <v>1202</v>
      </c>
      <c r="D325" s="25"/>
      <c r="E325" s="2" t="s">
        <v>7284</v>
      </c>
      <c r="F325" s="25" t="s">
        <v>10102</v>
      </c>
      <c r="G325" s="25" t="s">
        <v>10112</v>
      </c>
      <c r="H325" s="22" t="s">
        <v>1398</v>
      </c>
      <c r="I325" s="25" t="s">
        <v>4142</v>
      </c>
      <c r="J325" s="11" t="str">
        <f t="shared" si="46"/>
        <v>IC.TU.030702</v>
      </c>
      <c r="K325" s="2" t="s">
        <v>1192</v>
      </c>
      <c r="L325" t="str">
        <f t="shared" si="45"/>
        <v xml:space="preserve">      Medial</v>
      </c>
      <c r="M325" s="12" t="str">
        <f t="shared" si="47"/>
        <v>PI.IC.TU.030702.01</v>
      </c>
      <c r="N325" s="12"/>
      <c r="O325" s="12" t="str">
        <f t="shared" si="48"/>
        <v>PH.IC.TU.030702.01</v>
      </c>
      <c r="Q325" s="12" t="str">
        <f t="shared" si="49"/>
        <v>CL.IC.TU.030702.01</v>
      </c>
    </row>
    <row r="326" spans="1:27" ht="15">
      <c r="A326" s="25" t="s">
        <v>9776</v>
      </c>
      <c r="B326" s="25"/>
      <c r="C326" s="22" t="s">
        <v>1202</v>
      </c>
      <c r="D326" s="25"/>
      <c r="E326" s="2" t="s">
        <v>7284</v>
      </c>
      <c r="F326" s="25" t="s">
        <v>10102</v>
      </c>
      <c r="G326" s="25" t="s">
        <v>10113</v>
      </c>
      <c r="H326" s="22" t="s">
        <v>1400</v>
      </c>
      <c r="I326" s="25" t="s">
        <v>4143</v>
      </c>
      <c r="J326" s="11" t="str">
        <f t="shared" si="46"/>
        <v>IC.TU.030703</v>
      </c>
      <c r="K326" s="2" t="s">
        <v>1192</v>
      </c>
      <c r="L326" t="str">
        <f t="shared" si="45"/>
        <v xml:space="preserve">      Anterior</v>
      </c>
      <c r="M326" s="12" t="str">
        <f t="shared" si="47"/>
        <v>PI.IC.TU.030703.01</v>
      </c>
      <c r="N326" s="12"/>
      <c r="O326" s="12" t="str">
        <f t="shared" si="48"/>
        <v>PH.IC.TU.030703.01</v>
      </c>
      <c r="Q326" s="12" t="str">
        <f t="shared" si="49"/>
        <v>CL.IC.TU.030703.01</v>
      </c>
    </row>
    <row r="327" spans="1:27" ht="15">
      <c r="A327" s="25" t="s">
        <v>9776</v>
      </c>
      <c r="B327" s="25"/>
      <c r="C327" s="22" t="s">
        <v>1202</v>
      </c>
      <c r="D327" s="25"/>
      <c r="E327" s="2" t="s">
        <v>7284</v>
      </c>
      <c r="F327" s="25" t="s">
        <v>10102</v>
      </c>
      <c r="G327" s="25" t="s">
        <v>10114</v>
      </c>
      <c r="H327" s="22" t="s">
        <v>1402</v>
      </c>
      <c r="I327" s="25" t="s">
        <v>4144</v>
      </c>
      <c r="J327" s="11" t="str">
        <f t="shared" si="46"/>
        <v>IC.TU.030704</v>
      </c>
      <c r="K327" s="2" t="s">
        <v>1192</v>
      </c>
      <c r="L327" t="str">
        <f t="shared" si="45"/>
        <v xml:space="preserve">      Posterior</v>
      </c>
      <c r="M327" s="12" t="str">
        <f t="shared" si="47"/>
        <v>PI.IC.TU.030704.01</v>
      </c>
      <c r="N327" s="12"/>
      <c r="O327" s="12" t="str">
        <f t="shared" si="48"/>
        <v>PH.IC.TU.030704.01</v>
      </c>
      <c r="Q327" s="12" t="str">
        <f t="shared" si="49"/>
        <v>CL.IC.TU.030704.01</v>
      </c>
    </row>
    <row r="328" spans="1:27" ht="15">
      <c r="A328" s="25" t="s">
        <v>9776</v>
      </c>
      <c r="B328" s="25"/>
      <c r="C328" s="22" t="s">
        <v>1202</v>
      </c>
      <c r="D328" s="25"/>
      <c r="E328" s="2" t="s">
        <v>7284</v>
      </c>
      <c r="F328" s="25" t="s">
        <v>10102</v>
      </c>
      <c r="G328" s="25" t="s">
        <v>10116</v>
      </c>
      <c r="H328" s="22" t="s">
        <v>1404</v>
      </c>
      <c r="I328" s="25" t="s">
        <v>4286</v>
      </c>
      <c r="J328" s="11" t="str">
        <f t="shared" si="46"/>
        <v>IC.TU.030705</v>
      </c>
      <c r="K328" s="2" t="s">
        <v>1192</v>
      </c>
      <c r="L328" t="str">
        <f t="shared" si="45"/>
        <v xml:space="preserve">      Proximal</v>
      </c>
      <c r="M328" s="12" t="str">
        <f t="shared" si="47"/>
        <v>PI.IC.TU.030705.01</v>
      </c>
      <c r="N328" s="12"/>
      <c r="O328" s="12" t="str">
        <f t="shared" si="48"/>
        <v>PH.IC.TU.030705.01</v>
      </c>
      <c r="Q328" s="12" t="str">
        <f t="shared" si="49"/>
        <v>CL.IC.TU.030705.01</v>
      </c>
    </row>
    <row r="329" spans="1:27" ht="15">
      <c r="A329" s="25" t="s">
        <v>9776</v>
      </c>
      <c r="B329" s="25"/>
      <c r="C329" s="22" t="s">
        <v>1202</v>
      </c>
      <c r="D329" s="25"/>
      <c r="E329" s="2" t="s">
        <v>7284</v>
      </c>
      <c r="F329" s="25" t="s">
        <v>10102</v>
      </c>
      <c r="G329" s="25" t="s">
        <v>9980</v>
      </c>
      <c r="H329" s="22" t="s">
        <v>1406</v>
      </c>
      <c r="I329" s="25" t="s">
        <v>4287</v>
      </c>
      <c r="J329" s="11" t="str">
        <f t="shared" si="46"/>
        <v>IC.TU.030706</v>
      </c>
      <c r="K329" s="2" t="s">
        <v>1192</v>
      </c>
      <c r="L329" t="str">
        <f t="shared" si="45"/>
        <v xml:space="preserve">      Distal</v>
      </c>
      <c r="M329" s="12" t="str">
        <f t="shared" si="47"/>
        <v>PI.IC.TU.030706.01</v>
      </c>
      <c r="N329" s="12"/>
      <c r="O329" s="12" t="str">
        <f t="shared" si="48"/>
        <v>PH.IC.TU.030706.01</v>
      </c>
      <c r="Q329" s="12" t="str">
        <f t="shared" si="49"/>
        <v>CL.IC.TU.030706.01</v>
      </c>
    </row>
    <row r="330" spans="1:27" ht="15">
      <c r="A330" s="25" t="s">
        <v>9776</v>
      </c>
      <c r="B330" s="25"/>
      <c r="C330" s="22" t="s">
        <v>1202</v>
      </c>
      <c r="D330" s="25" t="s">
        <v>1364</v>
      </c>
      <c r="E330" s="2" t="s">
        <v>10093</v>
      </c>
      <c r="F330" s="25" t="s">
        <v>9961</v>
      </c>
      <c r="G330" s="25" t="s">
        <v>9982</v>
      </c>
      <c r="H330" s="22" t="s">
        <v>1396</v>
      </c>
      <c r="I330" s="25" t="s">
        <v>4364</v>
      </c>
      <c r="J330" s="11" t="str">
        <f t="shared" si="46"/>
        <v>IC.TU.030801</v>
      </c>
      <c r="K330" s="2" t="s">
        <v>1192</v>
      </c>
      <c r="L330" t="str">
        <f t="shared" si="45"/>
        <v>Head/Neck area:  add protocol</v>
      </c>
      <c r="M330" s="12" t="str">
        <f t="shared" si="47"/>
        <v>PI.IC.TU.030801.01</v>
      </c>
      <c r="N330" s="12"/>
      <c r="O330" s="12" t="str">
        <f t="shared" si="48"/>
        <v>PH.IC.TU.030801.01</v>
      </c>
      <c r="Q330" s="12" t="str">
        <f t="shared" si="49"/>
        <v>CL.IC.TU.030801.01</v>
      </c>
    </row>
    <row r="331" spans="1:27" ht="15">
      <c r="A331" s="25" t="s">
        <v>9776</v>
      </c>
      <c r="B331" s="25"/>
      <c r="C331" s="22" t="s">
        <v>1202</v>
      </c>
      <c r="D331" s="25"/>
      <c r="E331" s="2" t="s">
        <v>10093</v>
      </c>
      <c r="F331" s="25" t="s">
        <v>9961</v>
      </c>
      <c r="G331" s="25" t="s">
        <v>9836</v>
      </c>
      <c r="H331" s="22" t="s">
        <v>1398</v>
      </c>
      <c r="I331" s="25" t="s">
        <v>9837</v>
      </c>
      <c r="J331" s="11" t="str">
        <f t="shared" si="46"/>
        <v>IC.TU.030802</v>
      </c>
      <c r="K331" s="2" t="s">
        <v>1192</v>
      </c>
      <c r="L331" t="str">
        <f t="shared" si="45"/>
        <v>Thoracic area:  add protocol</v>
      </c>
      <c r="M331" s="12" t="str">
        <f t="shared" si="47"/>
        <v>PI.IC.TU.030802.01</v>
      </c>
      <c r="N331" s="12"/>
      <c r="O331" s="12" t="str">
        <f t="shared" si="48"/>
        <v>PH.IC.TU.030802.01</v>
      </c>
      <c r="Q331" s="12" t="str">
        <f t="shared" si="49"/>
        <v>CL.IC.TU.030802.01</v>
      </c>
    </row>
    <row r="332" spans="1:27" ht="15">
      <c r="A332" s="25" t="s">
        <v>9776</v>
      </c>
      <c r="B332" s="25"/>
      <c r="C332" s="22" t="s">
        <v>1202</v>
      </c>
      <c r="D332" s="25"/>
      <c r="E332" s="2" t="s">
        <v>10093</v>
      </c>
      <c r="F332" s="25" t="s">
        <v>9961</v>
      </c>
      <c r="G332" s="25" t="s">
        <v>9838</v>
      </c>
      <c r="H332" s="22" t="s">
        <v>1400</v>
      </c>
      <c r="I332" s="25" t="s">
        <v>5197</v>
      </c>
      <c r="J332" s="11" t="str">
        <f t="shared" si="46"/>
        <v>IC.TU.030803</v>
      </c>
      <c r="K332" s="2" t="s">
        <v>1192</v>
      </c>
      <c r="L332" t="str">
        <f t="shared" ref="L332:L396" si="50">G332</f>
        <v>Abdominal area:  add protocol</v>
      </c>
      <c r="M332" s="12" t="str">
        <f t="shared" si="47"/>
        <v>PI.IC.TU.030803.01</v>
      </c>
      <c r="N332" s="12"/>
      <c r="O332" s="12" t="str">
        <f t="shared" si="48"/>
        <v>PH.IC.TU.030803.01</v>
      </c>
      <c r="Q332" s="12" t="str">
        <f t="shared" si="49"/>
        <v>CL.IC.TU.030803.01</v>
      </c>
    </row>
    <row r="333" spans="1:27" ht="15">
      <c r="A333" s="25" t="s">
        <v>9776</v>
      </c>
      <c r="B333" s="25"/>
      <c r="C333" s="22" t="s">
        <v>1202</v>
      </c>
      <c r="D333" s="25"/>
      <c r="E333" s="2" t="s">
        <v>10093</v>
      </c>
      <c r="F333" s="25" t="s">
        <v>9961</v>
      </c>
      <c r="G333" s="25" t="s">
        <v>9985</v>
      </c>
      <c r="H333" s="22" t="s">
        <v>1402</v>
      </c>
      <c r="I333" s="25" t="s">
        <v>5692</v>
      </c>
      <c r="J333" s="11" t="str">
        <f t="shared" si="46"/>
        <v>IC.TU.030804</v>
      </c>
      <c r="K333" s="2" t="s">
        <v>1192</v>
      </c>
      <c r="L333" t="str">
        <f t="shared" si="50"/>
        <v>Pelvic area:  add protocol</v>
      </c>
      <c r="M333" s="12" t="str">
        <f t="shared" si="47"/>
        <v>PI.IC.TU.030804.01</v>
      </c>
      <c r="N333" s="12"/>
      <c r="O333" s="12" t="str">
        <f t="shared" si="48"/>
        <v>PH.IC.TU.030804.01</v>
      </c>
      <c r="Q333" s="12" t="str">
        <f t="shared" si="49"/>
        <v>CL.IC.TU.030804.01</v>
      </c>
    </row>
    <row r="334" spans="1:27" ht="15">
      <c r="A334" s="25" t="s">
        <v>9776</v>
      </c>
      <c r="B334" s="25"/>
      <c r="C334" s="22" t="s">
        <v>1202</v>
      </c>
      <c r="D334" s="25"/>
      <c r="E334" s="2" t="s">
        <v>10093</v>
      </c>
      <c r="F334" s="25" t="s">
        <v>9961</v>
      </c>
      <c r="G334" s="25" t="s">
        <v>9841</v>
      </c>
      <c r="H334" s="22" t="s">
        <v>1404</v>
      </c>
      <c r="I334" s="25" t="s">
        <v>9842</v>
      </c>
      <c r="J334" s="11" t="str">
        <f t="shared" si="46"/>
        <v>IC.TU.030805</v>
      </c>
      <c r="K334" s="2" t="s">
        <v>1192</v>
      </c>
      <c r="L334" t="str">
        <f t="shared" si="50"/>
        <v>Extremity area:  add protocol</v>
      </c>
      <c r="M334" s="12" t="str">
        <f t="shared" si="47"/>
        <v>PI.IC.TU.030805.01</v>
      </c>
      <c r="N334" s="12"/>
      <c r="O334" s="12" t="str">
        <f t="shared" si="48"/>
        <v>PH.IC.TU.030805.01</v>
      </c>
      <c r="Q334" s="12" t="str">
        <f t="shared" si="49"/>
        <v>CL.IC.TU.030805.01</v>
      </c>
    </row>
    <row r="335" spans="1:27" ht="15">
      <c r="A335" t="s">
        <v>9776</v>
      </c>
      <c r="C335" s="68" t="s">
        <v>11992</v>
      </c>
      <c r="E335" s="68" t="s">
        <v>353</v>
      </c>
      <c r="F335" t="s">
        <v>12180</v>
      </c>
      <c r="G335" t="s">
        <v>12174</v>
      </c>
      <c r="H335" s="61" t="s">
        <v>12175</v>
      </c>
      <c r="I335" t="s">
        <v>12176</v>
      </c>
      <c r="J335" s="11" t="str">
        <f t="shared" si="46"/>
        <v>IC.TU.030806</v>
      </c>
      <c r="K335" s="68" t="s">
        <v>295</v>
      </c>
      <c r="L335" t="str">
        <f t="shared" si="50"/>
        <v>Shoulder</v>
      </c>
      <c r="M335" s="12" t="str">
        <f t="shared" si="47"/>
        <v>PI.IC.TU.030806.01</v>
      </c>
      <c r="N335" s="12"/>
      <c r="O335" s="12" t="str">
        <f t="shared" si="48"/>
        <v>PH.IC.TU.030806.01</v>
      </c>
      <c r="Q335" s="12" t="str">
        <f t="shared" si="49"/>
        <v>CL.IC.TU.030806.01</v>
      </c>
      <c r="Z335" t="s">
        <v>12177</v>
      </c>
      <c r="AA335">
        <v>1143</v>
      </c>
    </row>
    <row r="336" spans="1:27" ht="15">
      <c r="A336" s="25" t="s">
        <v>9776</v>
      </c>
      <c r="B336" s="25"/>
      <c r="C336" s="22" t="s">
        <v>1202</v>
      </c>
      <c r="D336" s="25" t="s">
        <v>5050</v>
      </c>
      <c r="E336" s="2" t="s">
        <v>10095</v>
      </c>
      <c r="F336" s="25" t="s">
        <v>10103</v>
      </c>
      <c r="G336" s="25" t="s">
        <v>5197</v>
      </c>
      <c r="H336" s="22" t="s">
        <v>1396</v>
      </c>
      <c r="I336" s="25" t="s">
        <v>5197</v>
      </c>
      <c r="J336" s="11" t="str">
        <f t="shared" si="46"/>
        <v>IC.TU.030901</v>
      </c>
      <c r="K336" s="2" t="s">
        <v>1192</v>
      </c>
      <c r="L336" t="str">
        <f t="shared" si="50"/>
        <v>Abdomen</v>
      </c>
      <c r="M336" s="12" t="str">
        <f t="shared" si="47"/>
        <v>PI.IC.TU.030901.01</v>
      </c>
      <c r="N336" s="12"/>
      <c r="O336" s="12" t="str">
        <f t="shared" si="48"/>
        <v>PH.IC.TU.030901.01</v>
      </c>
      <c r="Q336" s="12" t="str">
        <f t="shared" si="49"/>
        <v>CL.IC.TU.030901.01</v>
      </c>
    </row>
    <row r="337" spans="1:17" ht="15">
      <c r="A337" s="25" t="s">
        <v>9776</v>
      </c>
      <c r="B337" s="25"/>
      <c r="C337" s="22" t="s">
        <v>1202</v>
      </c>
      <c r="D337" s="25"/>
      <c r="E337" s="2" t="s">
        <v>10095</v>
      </c>
      <c r="F337" s="25" t="s">
        <v>10103</v>
      </c>
      <c r="G337" s="25" t="s">
        <v>5198</v>
      </c>
      <c r="H337" s="22" t="s">
        <v>1398</v>
      </c>
      <c r="I337" s="25" t="s">
        <v>5198</v>
      </c>
      <c r="J337" s="11" t="str">
        <f t="shared" si="46"/>
        <v>IC.TU.030902</v>
      </c>
      <c r="K337" s="2" t="s">
        <v>1192</v>
      </c>
      <c r="L337" t="str">
        <f t="shared" si="50"/>
        <v>Flank</v>
      </c>
      <c r="M337" s="12" t="str">
        <f t="shared" si="47"/>
        <v>PI.IC.TU.030902.01</v>
      </c>
      <c r="N337" s="12"/>
      <c r="O337" s="12" t="str">
        <f t="shared" si="48"/>
        <v>PH.IC.TU.030902.01</v>
      </c>
      <c r="Q337" s="12" t="str">
        <f t="shared" si="49"/>
        <v>CL.IC.TU.030902.01</v>
      </c>
    </row>
    <row r="338" spans="1:17" ht="15">
      <c r="A338" s="25" t="s">
        <v>9776</v>
      </c>
      <c r="B338" s="25"/>
      <c r="C338" s="22" t="s">
        <v>1202</v>
      </c>
      <c r="D338" s="25" t="s">
        <v>4908</v>
      </c>
      <c r="E338" s="2" t="s">
        <v>10905</v>
      </c>
      <c r="F338" s="25" t="s">
        <v>10103</v>
      </c>
      <c r="G338" s="25" t="s">
        <v>9844</v>
      </c>
      <c r="H338" s="22" t="s">
        <v>1396</v>
      </c>
      <c r="I338" s="25" t="s">
        <v>3009</v>
      </c>
      <c r="J338" s="11" t="str">
        <f t="shared" si="46"/>
        <v>IC.TU.031001</v>
      </c>
      <c r="K338" s="2" t="s">
        <v>1192</v>
      </c>
      <c r="L338" t="str">
        <f t="shared" si="50"/>
        <v xml:space="preserve">      RUQ</v>
      </c>
      <c r="M338" s="12" t="str">
        <f t="shared" si="47"/>
        <v>PI.IC.TU.031001.01</v>
      </c>
      <c r="N338" s="12"/>
      <c r="O338" s="12" t="str">
        <f t="shared" si="48"/>
        <v>PH.IC.TU.031001.01</v>
      </c>
      <c r="Q338" s="12" t="str">
        <f t="shared" si="49"/>
        <v>CL.IC.TU.031001.01</v>
      </c>
    </row>
    <row r="339" spans="1:17" ht="15">
      <c r="A339" s="25" t="s">
        <v>9776</v>
      </c>
      <c r="B339" s="25"/>
      <c r="C339" s="22" t="s">
        <v>1202</v>
      </c>
      <c r="D339" s="25"/>
      <c r="E339" s="2" t="s">
        <v>10905</v>
      </c>
      <c r="F339" s="25" t="s">
        <v>10103</v>
      </c>
      <c r="G339" s="25" t="s">
        <v>9845</v>
      </c>
      <c r="H339" s="22" t="s">
        <v>1398</v>
      </c>
      <c r="I339" s="25" t="s">
        <v>3011</v>
      </c>
      <c r="J339" s="11" t="str">
        <f t="shared" si="46"/>
        <v>IC.TU.031002</v>
      </c>
      <c r="K339" s="2" t="s">
        <v>1192</v>
      </c>
      <c r="L339" t="str">
        <f t="shared" si="50"/>
        <v xml:space="preserve">      RLQ</v>
      </c>
      <c r="M339" s="12" t="str">
        <f t="shared" si="47"/>
        <v>PI.IC.TU.031002.01</v>
      </c>
      <c r="N339" s="12"/>
      <c r="O339" s="12" t="str">
        <f t="shared" si="48"/>
        <v>PH.IC.TU.031002.01</v>
      </c>
      <c r="Q339" s="12" t="str">
        <f t="shared" si="49"/>
        <v>CL.IC.TU.031002.01</v>
      </c>
    </row>
    <row r="340" spans="1:17" ht="15">
      <c r="A340" s="25" t="s">
        <v>9776</v>
      </c>
      <c r="B340" s="25"/>
      <c r="C340" s="22" t="s">
        <v>1202</v>
      </c>
      <c r="D340" s="25"/>
      <c r="E340" s="2" t="s">
        <v>10905</v>
      </c>
      <c r="F340" s="25" t="s">
        <v>10103</v>
      </c>
      <c r="G340" s="25" t="s">
        <v>9846</v>
      </c>
      <c r="H340" s="22" t="s">
        <v>1400</v>
      </c>
      <c r="I340" s="25" t="s">
        <v>3013</v>
      </c>
      <c r="J340" s="11" t="str">
        <f t="shared" si="46"/>
        <v>IC.TU.031003</v>
      </c>
      <c r="K340" s="2" t="s">
        <v>1192</v>
      </c>
      <c r="L340" t="str">
        <f t="shared" si="50"/>
        <v xml:space="preserve">      LUQ</v>
      </c>
      <c r="M340" s="12" t="str">
        <f t="shared" si="47"/>
        <v>PI.IC.TU.031003.01</v>
      </c>
      <c r="N340" s="12"/>
      <c r="O340" s="12" t="str">
        <f t="shared" si="48"/>
        <v>PH.IC.TU.031003.01</v>
      </c>
      <c r="Q340" s="12" t="str">
        <f t="shared" si="49"/>
        <v>CL.IC.TU.031003.01</v>
      </c>
    </row>
    <row r="341" spans="1:17" ht="15">
      <c r="A341" s="25" t="s">
        <v>9776</v>
      </c>
      <c r="B341" s="25"/>
      <c r="C341" s="22" t="s">
        <v>1202</v>
      </c>
      <c r="D341" s="25"/>
      <c r="E341" s="2" t="s">
        <v>10905</v>
      </c>
      <c r="F341" s="25" t="s">
        <v>10103</v>
      </c>
      <c r="G341" s="25" t="s">
        <v>9847</v>
      </c>
      <c r="H341" s="22" t="s">
        <v>1402</v>
      </c>
      <c r="I341" s="25" t="s">
        <v>3015</v>
      </c>
      <c r="J341" s="11" t="str">
        <f t="shared" si="46"/>
        <v>IC.TU.031004</v>
      </c>
      <c r="K341" s="2" t="s">
        <v>1192</v>
      </c>
      <c r="L341" t="str">
        <f t="shared" si="50"/>
        <v xml:space="preserve">      LLQ</v>
      </c>
      <c r="M341" s="12" t="str">
        <f t="shared" si="47"/>
        <v>PI.IC.TU.031004.01</v>
      </c>
      <c r="N341" s="12"/>
      <c r="O341" s="12" t="str">
        <f t="shared" si="48"/>
        <v>PH.IC.TU.031004.01</v>
      </c>
      <c r="Q341" s="12" t="str">
        <f t="shared" si="49"/>
        <v>CL.IC.TU.031004.01</v>
      </c>
    </row>
    <row r="342" spans="1:17" ht="15">
      <c r="A342" s="25" t="s">
        <v>9776</v>
      </c>
      <c r="B342" s="25"/>
      <c r="C342" s="22" t="s">
        <v>1202</v>
      </c>
      <c r="D342" s="25" t="s">
        <v>4909</v>
      </c>
      <c r="E342" s="2" t="s">
        <v>8048</v>
      </c>
      <c r="F342" s="25" t="s">
        <v>10228</v>
      </c>
      <c r="G342" s="25" t="s">
        <v>4546</v>
      </c>
      <c r="H342" s="22" t="s">
        <v>1396</v>
      </c>
      <c r="I342" s="25" t="s">
        <v>4546</v>
      </c>
      <c r="J342" s="11" t="str">
        <f t="shared" si="46"/>
        <v>IC.TU.031101</v>
      </c>
      <c r="K342" s="2" t="s">
        <v>1192</v>
      </c>
      <c r="L342" t="str">
        <f t="shared" si="50"/>
        <v>Arm</v>
      </c>
      <c r="M342" s="12" t="str">
        <f t="shared" si="47"/>
        <v>PI.IC.TU.031101.01</v>
      </c>
      <c r="N342" s="12"/>
      <c r="O342" s="12" t="str">
        <f t="shared" si="48"/>
        <v>PH.IC.TU.031101.01</v>
      </c>
      <c r="Q342" s="12" t="str">
        <f t="shared" si="49"/>
        <v>CL.IC.TU.031101.01</v>
      </c>
    </row>
    <row r="343" spans="1:17" ht="15">
      <c r="A343" s="25" t="s">
        <v>9776</v>
      </c>
      <c r="B343" s="25"/>
      <c r="C343" s="22" t="s">
        <v>1202</v>
      </c>
      <c r="D343" s="25"/>
      <c r="E343" s="2" t="s">
        <v>8048</v>
      </c>
      <c r="F343" s="25" t="s">
        <v>10228</v>
      </c>
      <c r="G343" s="25" t="s">
        <v>4675</v>
      </c>
      <c r="H343" s="22" t="s">
        <v>1398</v>
      </c>
      <c r="I343" s="25" t="s">
        <v>4675</v>
      </c>
      <c r="J343" s="11" t="str">
        <f t="shared" si="46"/>
        <v>IC.TU.031102</v>
      </c>
      <c r="K343" s="2" t="s">
        <v>1192</v>
      </c>
      <c r="L343" t="str">
        <f t="shared" si="50"/>
        <v>Wrist</v>
      </c>
      <c r="M343" s="12" t="str">
        <f t="shared" si="47"/>
        <v>PI.IC.TU.031102.01</v>
      </c>
      <c r="N343" s="12"/>
      <c r="O343" s="12" t="str">
        <f t="shared" si="48"/>
        <v>PH.IC.TU.031102.01</v>
      </c>
      <c r="Q343" s="12" t="str">
        <f t="shared" si="49"/>
        <v>CL.IC.TU.031102.01</v>
      </c>
    </row>
    <row r="344" spans="1:17" ht="15">
      <c r="A344" s="25" t="s">
        <v>9776</v>
      </c>
      <c r="B344" s="25"/>
      <c r="C344" s="22" t="s">
        <v>1202</v>
      </c>
      <c r="D344" s="25"/>
      <c r="E344" s="2" t="s">
        <v>8048</v>
      </c>
      <c r="F344" s="25" t="s">
        <v>10228</v>
      </c>
      <c r="G344" s="25" t="s">
        <v>1667</v>
      </c>
      <c r="H344" s="22" t="s">
        <v>1400</v>
      </c>
      <c r="I344" s="25" t="s">
        <v>1667</v>
      </c>
      <c r="J344" s="11" t="str">
        <f t="shared" si="46"/>
        <v>IC.TU.031103</v>
      </c>
      <c r="K344" s="2" t="s">
        <v>1192</v>
      </c>
      <c r="L344" t="str">
        <f t="shared" si="50"/>
        <v>Hand</v>
      </c>
      <c r="M344" s="12" t="str">
        <f t="shared" si="47"/>
        <v>PI.IC.TU.031103.01</v>
      </c>
      <c r="N344" s="12"/>
      <c r="O344" s="12" t="str">
        <f t="shared" si="48"/>
        <v>PH.IC.TU.031103.01</v>
      </c>
      <c r="Q344" s="12" t="str">
        <f t="shared" si="49"/>
        <v>CL.IC.TU.031103.01</v>
      </c>
    </row>
    <row r="345" spans="1:17" ht="15">
      <c r="A345" s="25" t="s">
        <v>9776</v>
      </c>
      <c r="B345" s="25"/>
      <c r="C345" s="22" t="s">
        <v>1202</v>
      </c>
      <c r="D345" s="25"/>
      <c r="E345" s="2" t="s">
        <v>8048</v>
      </c>
      <c r="F345" s="25" t="s">
        <v>10228</v>
      </c>
      <c r="G345" s="25" t="s">
        <v>4676</v>
      </c>
      <c r="H345" s="22" t="s">
        <v>1402</v>
      </c>
      <c r="I345" s="25" t="s">
        <v>4677</v>
      </c>
      <c r="J345" s="11" t="str">
        <f t="shared" si="46"/>
        <v>IC.TU.031104</v>
      </c>
      <c r="K345" s="2" t="s">
        <v>1192</v>
      </c>
      <c r="L345" t="str">
        <f t="shared" si="50"/>
        <v>Finger(s): specify</v>
      </c>
      <c r="M345" s="12" t="str">
        <f t="shared" si="47"/>
        <v>PI.IC.TU.031104.01</v>
      </c>
      <c r="N345" s="12"/>
      <c r="O345" s="12" t="str">
        <f t="shared" si="48"/>
        <v>PH.IC.TU.031104.01</v>
      </c>
      <c r="Q345" s="12" t="str">
        <f t="shared" si="49"/>
        <v>CL.IC.TU.031104.01</v>
      </c>
    </row>
    <row r="346" spans="1:17" ht="15">
      <c r="A346" s="25" t="s">
        <v>9776</v>
      </c>
      <c r="B346" s="25"/>
      <c r="C346" s="22" t="s">
        <v>1202</v>
      </c>
      <c r="D346" s="25"/>
      <c r="E346" s="2" t="s">
        <v>8048</v>
      </c>
      <c r="F346" s="25" t="s">
        <v>10228</v>
      </c>
      <c r="G346" s="25" t="s">
        <v>7223</v>
      </c>
      <c r="H346" s="22" t="s">
        <v>1404</v>
      </c>
      <c r="I346" s="25" t="s">
        <v>7223</v>
      </c>
      <c r="J346" s="11" t="str">
        <f t="shared" si="46"/>
        <v>IC.TU.031105</v>
      </c>
      <c r="K346" s="2" t="s">
        <v>1192</v>
      </c>
      <c r="L346" t="str">
        <f t="shared" si="50"/>
        <v>Leg</v>
      </c>
      <c r="M346" s="12" t="str">
        <f t="shared" si="47"/>
        <v>PI.IC.TU.031105.01</v>
      </c>
      <c r="N346" s="12"/>
      <c r="O346" s="12" t="str">
        <f t="shared" si="48"/>
        <v>PH.IC.TU.031105.01</v>
      </c>
      <c r="Q346" s="12" t="str">
        <f t="shared" si="49"/>
        <v>CL.IC.TU.031105.01</v>
      </c>
    </row>
    <row r="347" spans="1:17" ht="15">
      <c r="A347" s="25" t="s">
        <v>9776</v>
      </c>
      <c r="B347" s="25"/>
      <c r="C347" s="22" t="s">
        <v>1202</v>
      </c>
      <c r="D347" s="25"/>
      <c r="E347" s="2" t="s">
        <v>8048</v>
      </c>
      <c r="F347" s="25" t="s">
        <v>10228</v>
      </c>
      <c r="G347" s="25" t="s">
        <v>1661</v>
      </c>
      <c r="H347" s="22" t="s">
        <v>1406</v>
      </c>
      <c r="I347" s="25" t="s">
        <v>1661</v>
      </c>
      <c r="J347" s="11" t="str">
        <f t="shared" si="46"/>
        <v>IC.TU.031106</v>
      </c>
      <c r="K347" s="2" t="s">
        <v>1192</v>
      </c>
      <c r="L347" t="str">
        <f t="shared" si="50"/>
        <v>Knee</v>
      </c>
      <c r="M347" s="12" t="str">
        <f t="shared" si="47"/>
        <v>PI.IC.TU.031106.01</v>
      </c>
      <c r="N347" s="12"/>
      <c r="O347" s="12" t="str">
        <f t="shared" si="48"/>
        <v>PH.IC.TU.031106.01</v>
      </c>
      <c r="Q347" s="12" t="str">
        <f t="shared" si="49"/>
        <v>CL.IC.TU.031106.01</v>
      </c>
    </row>
    <row r="348" spans="1:17" ht="15">
      <c r="A348" s="25" t="s">
        <v>9776</v>
      </c>
      <c r="B348" s="25"/>
      <c r="C348" s="22" t="s">
        <v>1202</v>
      </c>
      <c r="D348" s="25"/>
      <c r="E348" s="2" t="s">
        <v>8048</v>
      </c>
      <c r="F348" s="25" t="s">
        <v>10228</v>
      </c>
      <c r="G348" s="25" t="s">
        <v>1659</v>
      </c>
      <c r="H348" s="22" t="s">
        <v>1419</v>
      </c>
      <c r="I348" s="25" t="s">
        <v>1659</v>
      </c>
      <c r="J348" s="11" t="str">
        <f t="shared" si="46"/>
        <v>IC.TU.031107</v>
      </c>
      <c r="K348" s="2" t="s">
        <v>1192</v>
      </c>
      <c r="L348" t="str">
        <f t="shared" si="50"/>
        <v>Ankle</v>
      </c>
      <c r="M348" s="12" t="str">
        <f t="shared" si="47"/>
        <v>PI.IC.TU.031107.01</v>
      </c>
      <c r="N348" s="12"/>
      <c r="O348" s="12" t="str">
        <f t="shared" si="48"/>
        <v>PH.IC.TU.031107.01</v>
      </c>
      <c r="Q348" s="12" t="str">
        <f t="shared" si="49"/>
        <v>CL.IC.TU.031107.01</v>
      </c>
    </row>
    <row r="349" spans="1:17" ht="15">
      <c r="A349" s="25" t="s">
        <v>9776</v>
      </c>
      <c r="B349" s="25"/>
      <c r="C349" s="22" t="s">
        <v>1202</v>
      </c>
      <c r="D349" s="25"/>
      <c r="E349" s="2" t="s">
        <v>8048</v>
      </c>
      <c r="F349" s="25" t="s">
        <v>10228</v>
      </c>
      <c r="G349" s="25" t="s">
        <v>1658</v>
      </c>
      <c r="H349" s="22" t="s">
        <v>1550</v>
      </c>
      <c r="I349" s="25" t="s">
        <v>1658</v>
      </c>
      <c r="J349" s="11" t="str">
        <f t="shared" si="46"/>
        <v>IC.TU.031108</v>
      </c>
      <c r="K349" s="2" t="s">
        <v>1192</v>
      </c>
      <c r="L349" t="str">
        <f t="shared" si="50"/>
        <v>Foot</v>
      </c>
      <c r="M349" s="12" t="str">
        <f t="shared" si="47"/>
        <v>PI.IC.TU.031108.01</v>
      </c>
      <c r="N349" s="12"/>
      <c r="O349" s="12" t="str">
        <f t="shared" si="48"/>
        <v>PH.IC.TU.031108.01</v>
      </c>
      <c r="Q349" s="12" t="str">
        <f t="shared" si="49"/>
        <v>CL.IC.TU.031108.01</v>
      </c>
    </row>
    <row r="350" spans="1:17" ht="15">
      <c r="A350" s="25" t="s">
        <v>9776</v>
      </c>
      <c r="B350" s="25"/>
      <c r="C350" s="22" t="s">
        <v>1202</v>
      </c>
      <c r="D350" s="25"/>
      <c r="E350" s="2" t="s">
        <v>8048</v>
      </c>
      <c r="F350" s="25" t="s">
        <v>10228</v>
      </c>
      <c r="G350" s="25" t="s">
        <v>4806</v>
      </c>
      <c r="H350" s="22" t="s">
        <v>1551</v>
      </c>
      <c r="I350" s="25" t="s">
        <v>4807</v>
      </c>
      <c r="J350" s="11" t="str">
        <f t="shared" si="46"/>
        <v>IC.TU.031109</v>
      </c>
      <c r="K350" s="2" t="s">
        <v>1192</v>
      </c>
      <c r="L350" t="str">
        <f t="shared" si="50"/>
        <v>Toe(s): specify</v>
      </c>
      <c r="M350" s="12" t="str">
        <f t="shared" si="47"/>
        <v>PI.IC.TU.031109.01</v>
      </c>
      <c r="N350" s="12"/>
      <c r="O350" s="12" t="str">
        <f t="shared" si="48"/>
        <v>PH.IC.TU.031109.01</v>
      </c>
      <c r="Q350" s="12" t="str">
        <f t="shared" si="49"/>
        <v>CL.IC.TU.031109.01</v>
      </c>
    </row>
    <row r="351" spans="1:17" ht="15">
      <c r="A351" s="25" t="s">
        <v>9776</v>
      </c>
      <c r="B351" s="25"/>
      <c r="C351" s="22" t="s">
        <v>1202</v>
      </c>
      <c r="D351" s="25" t="s">
        <v>4911</v>
      </c>
      <c r="E351" s="2" t="s">
        <v>11023</v>
      </c>
      <c r="F351" s="25" t="s">
        <v>10231</v>
      </c>
      <c r="G351" s="25" t="s">
        <v>4326</v>
      </c>
      <c r="H351" s="22" t="s">
        <v>1396</v>
      </c>
      <c r="I351" s="25" t="s">
        <v>4326</v>
      </c>
      <c r="J351" s="11" t="str">
        <f t="shared" si="46"/>
        <v>IC.TU.031201</v>
      </c>
      <c r="K351" s="2" t="s">
        <v>1192</v>
      </c>
      <c r="L351" t="str">
        <f t="shared" si="50"/>
        <v>Forehead</v>
      </c>
      <c r="M351" s="12" t="str">
        <f t="shared" si="47"/>
        <v>PI.IC.TU.031201.01</v>
      </c>
      <c r="N351" s="12"/>
      <c r="O351" s="12" t="str">
        <f t="shared" si="48"/>
        <v>PH.IC.TU.031201.01</v>
      </c>
      <c r="Q351" s="12" t="str">
        <f t="shared" si="49"/>
        <v>CL.IC.TU.031201.01</v>
      </c>
    </row>
    <row r="352" spans="1:17" ht="15">
      <c r="A352" s="25" t="s">
        <v>9776</v>
      </c>
      <c r="B352" s="25"/>
      <c r="C352" s="22" t="s">
        <v>1202</v>
      </c>
      <c r="D352" s="25"/>
      <c r="E352" s="2" t="s">
        <v>11023</v>
      </c>
      <c r="F352" s="25" t="s">
        <v>10231</v>
      </c>
      <c r="G352" s="25" t="s">
        <v>4556</v>
      </c>
      <c r="H352" s="22" t="s">
        <v>1398</v>
      </c>
      <c r="I352" s="25" t="s">
        <v>4556</v>
      </c>
      <c r="J352" s="11" t="str">
        <f t="shared" si="46"/>
        <v>IC.TU.031202</v>
      </c>
      <c r="K352" s="2" t="s">
        <v>1192</v>
      </c>
      <c r="L352" t="str">
        <f t="shared" si="50"/>
        <v>Temporal</v>
      </c>
      <c r="M352" s="12" t="str">
        <f t="shared" si="47"/>
        <v>PI.IC.TU.031202.01</v>
      </c>
      <c r="N352" s="12"/>
      <c r="O352" s="12" t="str">
        <f t="shared" si="48"/>
        <v>PH.IC.TU.031202.01</v>
      </c>
      <c r="Q352" s="12" t="str">
        <f t="shared" si="49"/>
        <v>CL.IC.TU.031202.01</v>
      </c>
    </row>
    <row r="353" spans="1:17" ht="15">
      <c r="A353" s="25" t="s">
        <v>9776</v>
      </c>
      <c r="B353" s="25"/>
      <c r="C353" s="22" t="s">
        <v>1202</v>
      </c>
      <c r="D353" s="25"/>
      <c r="E353" s="2" t="s">
        <v>11023</v>
      </c>
      <c r="F353" s="25" t="s">
        <v>10231</v>
      </c>
      <c r="G353" s="25" t="s">
        <v>4557</v>
      </c>
      <c r="H353" s="22" t="s">
        <v>1400</v>
      </c>
      <c r="I353" s="25" t="s">
        <v>4557</v>
      </c>
      <c r="J353" s="11" t="str">
        <f t="shared" si="46"/>
        <v>IC.TU.031203</v>
      </c>
      <c r="K353" s="2" t="s">
        <v>1192</v>
      </c>
      <c r="L353" t="str">
        <f t="shared" si="50"/>
        <v>Parietal</v>
      </c>
      <c r="M353" s="12" t="str">
        <f t="shared" si="47"/>
        <v>PI.IC.TU.031203.01</v>
      </c>
      <c r="N353" s="12"/>
      <c r="O353" s="12" t="str">
        <f t="shared" si="48"/>
        <v>PH.IC.TU.031203.01</v>
      </c>
      <c r="Q353" s="12" t="str">
        <f t="shared" si="49"/>
        <v>CL.IC.TU.031203.01</v>
      </c>
    </row>
    <row r="354" spans="1:17" ht="15">
      <c r="A354" s="25" t="s">
        <v>9776</v>
      </c>
      <c r="B354" s="25"/>
      <c r="C354" s="22" t="s">
        <v>1202</v>
      </c>
      <c r="D354" s="25"/>
      <c r="E354" s="2" t="s">
        <v>11023</v>
      </c>
      <c r="F354" s="25" t="s">
        <v>10231</v>
      </c>
      <c r="G354" s="25" t="s">
        <v>7574</v>
      </c>
      <c r="H354" s="22" t="s">
        <v>1402</v>
      </c>
      <c r="I354" s="25" t="s">
        <v>7574</v>
      </c>
      <c r="J354" s="11" t="str">
        <f t="shared" si="46"/>
        <v>IC.TU.031204</v>
      </c>
      <c r="K354" s="2" t="s">
        <v>1192</v>
      </c>
      <c r="L354" t="str">
        <f t="shared" si="50"/>
        <v>Occipital</v>
      </c>
      <c r="M354" s="12" t="str">
        <f t="shared" si="47"/>
        <v>PI.IC.TU.031204.01</v>
      </c>
      <c r="N354" s="12"/>
      <c r="O354" s="12" t="str">
        <f t="shared" si="48"/>
        <v>PH.IC.TU.031204.01</v>
      </c>
      <c r="Q354" s="12" t="str">
        <f t="shared" si="49"/>
        <v>CL.IC.TU.031204.01</v>
      </c>
    </row>
    <row r="355" spans="1:17" ht="15">
      <c r="A355" s="25" t="s">
        <v>9776</v>
      </c>
      <c r="B355" s="25"/>
      <c r="C355" s="22" t="s">
        <v>1202</v>
      </c>
      <c r="D355" s="25"/>
      <c r="E355" s="2" t="s">
        <v>11023</v>
      </c>
      <c r="F355" s="25" t="s">
        <v>10231</v>
      </c>
      <c r="G355" s="25" t="s">
        <v>4558</v>
      </c>
      <c r="H355" s="22" t="s">
        <v>1404</v>
      </c>
      <c r="I355" s="25" t="s">
        <v>4822</v>
      </c>
      <c r="J355" s="11" t="str">
        <f t="shared" si="46"/>
        <v>IC.TU.031205</v>
      </c>
      <c r="K355" s="2" t="s">
        <v>1192</v>
      </c>
      <c r="L355" t="str">
        <f t="shared" si="50"/>
        <v>Eye(s)</v>
      </c>
      <c r="M355" s="12" t="str">
        <f t="shared" si="47"/>
        <v>PI.IC.TU.031205.01</v>
      </c>
      <c r="N355" s="12"/>
      <c r="O355" s="12" t="str">
        <f t="shared" si="48"/>
        <v>PH.IC.TU.031205.01</v>
      </c>
      <c r="Q355" s="12" t="str">
        <f t="shared" si="49"/>
        <v>CL.IC.TU.031205.01</v>
      </c>
    </row>
    <row r="356" spans="1:17" ht="15">
      <c r="A356" s="25" t="s">
        <v>9776</v>
      </c>
      <c r="B356" s="25"/>
      <c r="C356" s="22" t="s">
        <v>1202</v>
      </c>
      <c r="D356" s="25"/>
      <c r="E356" s="2" t="s">
        <v>11023</v>
      </c>
      <c r="F356" s="25" t="s">
        <v>10231</v>
      </c>
      <c r="G356" s="25" t="s">
        <v>4823</v>
      </c>
      <c r="H356" s="22" t="s">
        <v>1406</v>
      </c>
      <c r="I356" s="25" t="s">
        <v>4824</v>
      </c>
      <c r="J356" s="11" t="str">
        <f t="shared" si="46"/>
        <v>IC.TU.031206</v>
      </c>
      <c r="K356" s="2" t="s">
        <v>1192</v>
      </c>
      <c r="L356" t="str">
        <f t="shared" si="50"/>
        <v>Ear(s)</v>
      </c>
      <c r="M356" s="12" t="str">
        <f t="shared" si="47"/>
        <v>PI.IC.TU.031206.01</v>
      </c>
      <c r="N356" s="12"/>
      <c r="O356" s="12" t="str">
        <f t="shared" si="48"/>
        <v>PH.IC.TU.031206.01</v>
      </c>
      <c r="Q356" s="12" t="str">
        <f t="shared" si="49"/>
        <v>CL.IC.TU.031206.01</v>
      </c>
    </row>
    <row r="357" spans="1:17" ht="15">
      <c r="A357" s="25" t="s">
        <v>9776</v>
      </c>
      <c r="B357" s="25"/>
      <c r="C357" s="22" t="s">
        <v>1202</v>
      </c>
      <c r="D357" s="25"/>
      <c r="E357" s="2" t="s">
        <v>11023</v>
      </c>
      <c r="F357" s="25" t="s">
        <v>10231</v>
      </c>
      <c r="G357" s="25" t="s">
        <v>4064</v>
      </c>
      <c r="H357" s="22" t="s">
        <v>1419</v>
      </c>
      <c r="I357" s="25" t="s">
        <v>4064</v>
      </c>
      <c r="J357" s="11" t="str">
        <f t="shared" ref="J357:J434" si="51">CONCATENATE("IC.TU.",C357,E357,H357)</f>
        <v>IC.TU.031207</v>
      </c>
      <c r="K357" s="2" t="s">
        <v>1192</v>
      </c>
      <c r="L357" t="str">
        <f t="shared" si="50"/>
        <v>Nose</v>
      </c>
      <c r="M357" s="12" t="str">
        <f t="shared" ref="M357:M434" si="52">CONCATENATE("PI.",J357,".",K357)</f>
        <v>PI.IC.TU.031207.01</v>
      </c>
      <c r="N357" s="12"/>
      <c r="O357" s="12" t="str">
        <f t="shared" ref="O357:O434" si="53">CONCATENATE("PH.",J357,".",K357)</f>
        <v>PH.IC.TU.031207.01</v>
      </c>
      <c r="Q357" s="12" t="str">
        <f t="shared" ref="Q357:Q434" si="54">CONCATENATE("CL.",J357,".",K357)</f>
        <v>CL.IC.TU.031207.01</v>
      </c>
    </row>
    <row r="358" spans="1:17" ht="15">
      <c r="A358" s="25" t="s">
        <v>9776</v>
      </c>
      <c r="B358" s="25"/>
      <c r="C358" s="22" t="s">
        <v>1202</v>
      </c>
      <c r="D358" s="25"/>
      <c r="E358" s="2" t="s">
        <v>11023</v>
      </c>
      <c r="F358" s="25" t="s">
        <v>10231</v>
      </c>
      <c r="G358" s="25" t="s">
        <v>4825</v>
      </c>
      <c r="H358" s="22" t="s">
        <v>1550</v>
      </c>
      <c r="I358" s="25" t="s">
        <v>4825</v>
      </c>
      <c r="J358" s="11" t="str">
        <f t="shared" si="51"/>
        <v>IC.TU.031208</v>
      </c>
      <c r="K358" s="2" t="s">
        <v>1192</v>
      </c>
      <c r="L358" t="str">
        <f t="shared" si="50"/>
        <v>Cheek</v>
      </c>
      <c r="M358" s="12" t="str">
        <f t="shared" si="52"/>
        <v>PI.IC.TU.031208.01</v>
      </c>
      <c r="N358" s="12"/>
      <c r="O358" s="12" t="str">
        <f t="shared" si="53"/>
        <v>PH.IC.TU.031208.01</v>
      </c>
      <c r="Q358" s="12" t="str">
        <f t="shared" si="54"/>
        <v>CL.IC.TU.031208.01</v>
      </c>
    </row>
    <row r="359" spans="1:17" ht="15">
      <c r="A359" s="25" t="s">
        <v>9776</v>
      </c>
      <c r="B359" s="25"/>
      <c r="C359" s="22" t="s">
        <v>1202</v>
      </c>
      <c r="D359" s="25"/>
      <c r="E359" s="2" t="s">
        <v>11023</v>
      </c>
      <c r="F359" s="25" t="s">
        <v>10231</v>
      </c>
      <c r="G359" s="25" t="s">
        <v>4251</v>
      </c>
      <c r="H359" s="22" t="s">
        <v>1551</v>
      </c>
      <c r="I359" s="25" t="s">
        <v>4252</v>
      </c>
      <c r="J359" s="11" t="str">
        <f t="shared" si="51"/>
        <v>IC.TU.031209</v>
      </c>
      <c r="K359" s="2" t="s">
        <v>1192</v>
      </c>
      <c r="L359" t="str">
        <f t="shared" si="50"/>
        <v>Lip(s)</v>
      </c>
      <c r="M359" s="12" t="str">
        <f t="shared" si="52"/>
        <v>PI.IC.TU.031209.01</v>
      </c>
      <c r="N359" s="12"/>
      <c r="O359" s="12" t="str">
        <f t="shared" si="53"/>
        <v>PH.IC.TU.031209.01</v>
      </c>
      <c r="Q359" s="12" t="str">
        <f t="shared" si="54"/>
        <v>CL.IC.TU.031209.01</v>
      </c>
    </row>
    <row r="360" spans="1:17" ht="15">
      <c r="A360" s="25" t="s">
        <v>9776</v>
      </c>
      <c r="B360" s="25"/>
      <c r="C360" s="22" t="s">
        <v>1202</v>
      </c>
      <c r="D360" s="25"/>
      <c r="E360" s="2" t="s">
        <v>11023</v>
      </c>
      <c r="F360" s="25" t="s">
        <v>10231</v>
      </c>
      <c r="G360" s="25" t="s">
        <v>4830</v>
      </c>
      <c r="H360" s="22" t="s">
        <v>1571</v>
      </c>
      <c r="I360" s="25" t="s">
        <v>4830</v>
      </c>
      <c r="J360" s="11" t="str">
        <f t="shared" si="51"/>
        <v>IC.TU.031210</v>
      </c>
      <c r="K360" s="2" t="s">
        <v>1192</v>
      </c>
      <c r="L360" t="str">
        <f t="shared" si="50"/>
        <v>Jaw</v>
      </c>
      <c r="M360" s="12" t="str">
        <f t="shared" si="52"/>
        <v>PI.IC.TU.031210.01</v>
      </c>
      <c r="N360" s="12"/>
      <c r="O360" s="12" t="str">
        <f t="shared" si="53"/>
        <v>PH.IC.TU.031210.01</v>
      </c>
      <c r="Q360" s="12" t="str">
        <f t="shared" si="54"/>
        <v>CL.IC.TU.031210.01</v>
      </c>
    </row>
    <row r="361" spans="1:17" ht="15">
      <c r="A361" s="25" t="s">
        <v>9776</v>
      </c>
      <c r="B361" s="25"/>
      <c r="C361" s="22" t="s">
        <v>1202</v>
      </c>
      <c r="D361" s="25"/>
      <c r="E361" s="2" t="s">
        <v>11023</v>
      </c>
      <c r="F361" s="25" t="s">
        <v>10231</v>
      </c>
      <c r="G361" s="25" t="s">
        <v>4113</v>
      </c>
      <c r="H361" s="22" t="s">
        <v>1298</v>
      </c>
      <c r="I361" s="25" t="s">
        <v>4113</v>
      </c>
      <c r="J361" s="11" t="str">
        <f t="shared" si="51"/>
        <v>IC.TU.031211</v>
      </c>
      <c r="K361" s="2" t="s">
        <v>1192</v>
      </c>
      <c r="L361" t="str">
        <f t="shared" si="50"/>
        <v>Neck</v>
      </c>
      <c r="M361" s="12" t="str">
        <f t="shared" si="52"/>
        <v>PI.IC.TU.031211.01</v>
      </c>
      <c r="N361" s="12"/>
      <c r="O361" s="12" t="str">
        <f t="shared" si="53"/>
        <v>PH.IC.TU.031211.01</v>
      </c>
      <c r="Q361" s="12" t="str">
        <f t="shared" si="54"/>
        <v>CL.IC.TU.031211.01</v>
      </c>
    </row>
    <row r="362" spans="1:17" ht="15">
      <c r="A362" s="25" t="s">
        <v>9776</v>
      </c>
      <c r="B362" s="25"/>
      <c r="C362" s="22" t="s">
        <v>1202</v>
      </c>
      <c r="D362" s="25" t="s">
        <v>4913</v>
      </c>
      <c r="E362" s="2" t="s">
        <v>8201</v>
      </c>
      <c r="F362" s="25" t="s">
        <v>10232</v>
      </c>
      <c r="G362" s="25" t="s">
        <v>4692</v>
      </c>
      <c r="H362" s="22" t="s">
        <v>1299</v>
      </c>
      <c r="I362" s="25" t="s">
        <v>4692</v>
      </c>
      <c r="J362" s="11" t="str">
        <f t="shared" si="51"/>
        <v>IC.TU.031312</v>
      </c>
      <c r="K362" s="2" t="s">
        <v>1192</v>
      </c>
      <c r="L362" t="str">
        <f t="shared" si="50"/>
        <v>Hip</v>
      </c>
      <c r="M362" s="12" t="str">
        <f t="shared" si="52"/>
        <v>PI.IC.TU.031312.01</v>
      </c>
      <c r="N362" s="12"/>
      <c r="O362" s="12" t="str">
        <f t="shared" si="53"/>
        <v>PH.IC.TU.031312.01</v>
      </c>
      <c r="Q362" s="12" t="str">
        <f t="shared" si="54"/>
        <v>CL.IC.TU.031312.01</v>
      </c>
    </row>
    <row r="363" spans="1:17" ht="15">
      <c r="A363" s="25" t="s">
        <v>9776</v>
      </c>
      <c r="B363" s="25"/>
      <c r="C363" s="22" t="s">
        <v>1202</v>
      </c>
      <c r="D363" s="25"/>
      <c r="E363" s="2" t="s">
        <v>8201</v>
      </c>
      <c r="F363" s="25" t="s">
        <v>10232</v>
      </c>
      <c r="G363" s="25" t="s">
        <v>4369</v>
      </c>
      <c r="H363" s="22" t="s">
        <v>1300</v>
      </c>
      <c r="I363" s="25" t="s">
        <v>4369</v>
      </c>
      <c r="J363" s="11" t="str">
        <f t="shared" si="51"/>
        <v>IC.TU.031313</v>
      </c>
      <c r="K363" s="2" t="s">
        <v>1192</v>
      </c>
      <c r="L363" t="str">
        <f t="shared" si="50"/>
        <v>Genitalia</v>
      </c>
      <c r="M363" s="12" t="str">
        <f t="shared" si="52"/>
        <v>PI.IC.TU.031313.01</v>
      </c>
      <c r="N363" s="12"/>
      <c r="O363" s="12" t="str">
        <f t="shared" si="53"/>
        <v>PH.IC.TU.031313.01</v>
      </c>
      <c r="Q363" s="12" t="str">
        <f t="shared" si="54"/>
        <v>CL.IC.TU.031313.01</v>
      </c>
    </row>
    <row r="364" spans="1:17" ht="15">
      <c r="A364" s="25" t="s">
        <v>9776</v>
      </c>
      <c r="B364" s="25"/>
      <c r="C364" s="22" t="s">
        <v>1202</v>
      </c>
      <c r="D364" s="25"/>
      <c r="E364" s="2" t="s">
        <v>8201</v>
      </c>
      <c r="F364" s="25" t="s">
        <v>10232</v>
      </c>
      <c r="G364" s="25" t="s">
        <v>4696</v>
      </c>
      <c r="H364" s="22" t="s">
        <v>1301</v>
      </c>
      <c r="I364" s="25" t="s">
        <v>4696</v>
      </c>
      <c r="J364" s="11" t="str">
        <f t="shared" si="51"/>
        <v>IC.TU.031314</v>
      </c>
      <c r="K364" s="2" t="s">
        <v>1192</v>
      </c>
      <c r="L364" t="str">
        <f t="shared" si="50"/>
        <v>Buttocks</v>
      </c>
      <c r="M364" s="12" t="str">
        <f t="shared" si="52"/>
        <v>PI.IC.TU.031314.01</v>
      </c>
      <c r="N364" s="12"/>
      <c r="O364" s="12" t="str">
        <f t="shared" si="53"/>
        <v>PH.IC.TU.031314.01</v>
      </c>
      <c r="Q364" s="12" t="str">
        <f t="shared" si="54"/>
        <v>CL.IC.TU.031314.01</v>
      </c>
    </row>
    <row r="365" spans="1:17" ht="15">
      <c r="A365" s="25" t="s">
        <v>9776</v>
      </c>
      <c r="B365" s="25"/>
      <c r="C365" s="22" t="s">
        <v>1202</v>
      </c>
      <c r="D365" s="25"/>
      <c r="E365" s="2" t="s">
        <v>8201</v>
      </c>
      <c r="F365" s="25" t="s">
        <v>10232</v>
      </c>
      <c r="G365" s="25" t="s">
        <v>5692</v>
      </c>
      <c r="H365" s="22" t="s">
        <v>1468</v>
      </c>
      <c r="I365" s="25" t="s">
        <v>5692</v>
      </c>
      <c r="J365" s="11" t="str">
        <f t="shared" si="51"/>
        <v>IC.TU.031315</v>
      </c>
      <c r="K365" s="2" t="s">
        <v>1192</v>
      </c>
      <c r="L365" t="str">
        <f t="shared" si="50"/>
        <v>Pelvic</v>
      </c>
      <c r="M365" s="12" t="str">
        <f t="shared" si="52"/>
        <v>PI.IC.TU.031315.01</v>
      </c>
      <c r="N365" s="12"/>
      <c r="O365" s="12" t="str">
        <f t="shared" si="53"/>
        <v>PH.IC.TU.031315.01</v>
      </c>
      <c r="Q365" s="12" t="str">
        <f t="shared" si="54"/>
        <v>CL.IC.TU.031315.01</v>
      </c>
    </row>
    <row r="366" spans="1:17" ht="15">
      <c r="A366" s="25" t="s">
        <v>9776</v>
      </c>
      <c r="B366" s="25"/>
      <c r="C366" s="22" t="s">
        <v>1202</v>
      </c>
      <c r="D366" s="25"/>
      <c r="E366" s="2" t="s">
        <v>8201</v>
      </c>
      <c r="F366" s="25" t="s">
        <v>10232</v>
      </c>
      <c r="G366" s="25" t="s">
        <v>4134</v>
      </c>
      <c r="H366" s="22" t="s">
        <v>1469</v>
      </c>
      <c r="I366" s="25" t="s">
        <v>4134</v>
      </c>
      <c r="J366" s="11" t="str">
        <f t="shared" si="51"/>
        <v>IC.TU.031316</v>
      </c>
      <c r="K366" s="2" t="s">
        <v>1192</v>
      </c>
      <c r="L366" t="str">
        <f t="shared" si="50"/>
        <v>Rectum</v>
      </c>
      <c r="M366" s="12" t="str">
        <f t="shared" si="52"/>
        <v>PI.IC.TU.031316.01</v>
      </c>
      <c r="N366" s="12"/>
      <c r="O366" s="12" t="str">
        <f t="shared" si="53"/>
        <v>PH.IC.TU.031316.01</v>
      </c>
      <c r="Q366" s="12" t="str">
        <f t="shared" si="54"/>
        <v>CL.IC.TU.031316.01</v>
      </c>
    </row>
    <row r="367" spans="1:17" ht="15">
      <c r="A367" s="25" t="s">
        <v>9776</v>
      </c>
      <c r="B367" s="25"/>
      <c r="C367" s="22" t="s">
        <v>1202</v>
      </c>
      <c r="D367" s="25"/>
      <c r="E367" s="2" t="s">
        <v>8201</v>
      </c>
      <c r="F367" s="25" t="s">
        <v>10232</v>
      </c>
      <c r="G367" s="25" t="s">
        <v>4693</v>
      </c>
      <c r="H367" s="22" t="s">
        <v>1470</v>
      </c>
      <c r="I367" s="25" t="s">
        <v>4693</v>
      </c>
      <c r="J367" s="11" t="str">
        <f t="shared" si="51"/>
        <v>IC.TU.031317</v>
      </c>
      <c r="K367" s="2" t="s">
        <v>1192</v>
      </c>
      <c r="L367" t="str">
        <f t="shared" si="50"/>
        <v>Groin</v>
      </c>
      <c r="M367" s="12" t="str">
        <f t="shared" si="52"/>
        <v>PI.IC.TU.031317.01</v>
      </c>
      <c r="N367" s="12"/>
      <c r="O367" s="12" t="str">
        <f t="shared" si="53"/>
        <v>PH.IC.TU.031317.01</v>
      </c>
      <c r="Q367" s="12" t="str">
        <f t="shared" si="54"/>
        <v>CL.IC.TU.031317.01</v>
      </c>
    </row>
    <row r="368" spans="1:17" ht="15">
      <c r="A368" s="25" t="s">
        <v>9776</v>
      </c>
      <c r="B368" s="25"/>
      <c r="C368" s="22" t="s">
        <v>1202</v>
      </c>
      <c r="D368" s="25"/>
      <c r="E368" s="2" t="s">
        <v>8201</v>
      </c>
      <c r="F368" s="25" t="s">
        <v>10232</v>
      </c>
      <c r="G368" s="25" t="s">
        <v>4135</v>
      </c>
      <c r="H368" s="22" t="s">
        <v>1251</v>
      </c>
      <c r="I368" s="25" t="s">
        <v>4135</v>
      </c>
      <c r="J368" s="11" t="str">
        <f t="shared" si="51"/>
        <v>IC.TU.031318</v>
      </c>
      <c r="K368" s="2" t="s">
        <v>1192</v>
      </c>
      <c r="L368" t="str">
        <f t="shared" si="50"/>
        <v>Sacrum</v>
      </c>
      <c r="M368" s="12" t="str">
        <f t="shared" si="52"/>
        <v>PI.IC.TU.031318.01</v>
      </c>
      <c r="N368" s="12"/>
      <c r="O368" s="12" t="str">
        <f t="shared" si="53"/>
        <v>PH.IC.TU.031318.01</v>
      </c>
      <c r="Q368" s="12" t="str">
        <f t="shared" si="54"/>
        <v>CL.IC.TU.031318.01</v>
      </c>
    </row>
    <row r="369" spans="1:17" ht="15">
      <c r="A369" s="25" t="s">
        <v>9776</v>
      </c>
      <c r="B369" s="25"/>
      <c r="C369" s="22" t="s">
        <v>1202</v>
      </c>
      <c r="D369" s="25"/>
      <c r="E369" s="2" t="s">
        <v>8201</v>
      </c>
      <c r="F369" s="25" t="s">
        <v>10232</v>
      </c>
      <c r="G369" s="25" t="s">
        <v>4137</v>
      </c>
      <c r="H369" s="22" t="s">
        <v>1100</v>
      </c>
      <c r="I369" s="25" t="s">
        <v>4137</v>
      </c>
      <c r="J369" s="11" t="str">
        <f t="shared" si="51"/>
        <v>IC.TU.031319</v>
      </c>
      <c r="K369" s="2" t="s">
        <v>1192</v>
      </c>
      <c r="L369" t="str">
        <f t="shared" si="50"/>
        <v>Scrotum</v>
      </c>
      <c r="M369" s="12" t="str">
        <f t="shared" si="52"/>
        <v>PI.IC.TU.031319.01</v>
      </c>
      <c r="N369" s="12"/>
      <c r="O369" s="12" t="str">
        <f t="shared" si="53"/>
        <v>PH.IC.TU.031319.01</v>
      </c>
      <c r="Q369" s="12" t="str">
        <f t="shared" si="54"/>
        <v>CL.IC.TU.031319.01</v>
      </c>
    </row>
    <row r="370" spans="1:17" ht="15">
      <c r="A370" s="25" t="s">
        <v>9776</v>
      </c>
      <c r="B370" s="25"/>
      <c r="C370" s="22" t="s">
        <v>1202</v>
      </c>
      <c r="D370" s="25" t="s">
        <v>4957</v>
      </c>
      <c r="E370" s="2" t="s">
        <v>9621</v>
      </c>
      <c r="F370" s="25" t="s">
        <v>10233</v>
      </c>
      <c r="G370" s="25" t="s">
        <v>4800</v>
      </c>
      <c r="H370" s="22" t="s">
        <v>1396</v>
      </c>
      <c r="I370" s="25" t="s">
        <v>4800</v>
      </c>
      <c r="J370" s="11" t="str">
        <f t="shared" si="51"/>
        <v>IC.TU.031401</v>
      </c>
      <c r="K370" s="2" t="s">
        <v>1192</v>
      </c>
      <c r="L370" t="str">
        <f t="shared" si="50"/>
        <v>Breast</v>
      </c>
      <c r="M370" s="12" t="str">
        <f t="shared" si="52"/>
        <v>PI.IC.TU.031401.01</v>
      </c>
      <c r="N370" s="12"/>
      <c r="O370" s="12" t="str">
        <f t="shared" si="53"/>
        <v>PH.IC.TU.031401.01</v>
      </c>
      <c r="Q370" s="12" t="str">
        <f t="shared" si="54"/>
        <v>CL.IC.TU.031401.01</v>
      </c>
    </row>
    <row r="371" spans="1:17" ht="15">
      <c r="A371" s="25" t="s">
        <v>9776</v>
      </c>
      <c r="B371" s="25"/>
      <c r="C371" s="22" t="s">
        <v>1202</v>
      </c>
      <c r="D371" s="25"/>
      <c r="E371" s="2" t="s">
        <v>9621</v>
      </c>
      <c r="F371" s="25" t="s">
        <v>10233</v>
      </c>
      <c r="G371" s="25" t="s">
        <v>3988</v>
      </c>
      <c r="H371" s="22" t="s">
        <v>1398</v>
      </c>
      <c r="I371" s="25" t="s">
        <v>3988</v>
      </c>
      <c r="J371" s="11" t="str">
        <f t="shared" si="51"/>
        <v>IC.TU.031402</v>
      </c>
      <c r="K371" s="2" t="s">
        <v>1192</v>
      </c>
      <c r="L371" t="str">
        <f t="shared" si="50"/>
        <v>Sternum</v>
      </c>
      <c r="M371" s="12" t="str">
        <f t="shared" si="52"/>
        <v>PI.IC.TU.031402.01</v>
      </c>
      <c r="N371" s="12"/>
      <c r="O371" s="12" t="str">
        <f t="shared" si="53"/>
        <v>PH.IC.TU.031402.01</v>
      </c>
      <c r="Q371" s="12" t="str">
        <f t="shared" si="54"/>
        <v>CL.IC.TU.031402.01</v>
      </c>
    </row>
    <row r="372" spans="1:17" ht="15">
      <c r="A372" s="25" t="s">
        <v>9776</v>
      </c>
      <c r="B372" s="25"/>
      <c r="C372" s="22" t="s">
        <v>1202</v>
      </c>
      <c r="D372" s="25"/>
      <c r="E372" s="2" t="s">
        <v>9621</v>
      </c>
      <c r="F372" s="25" t="s">
        <v>10233</v>
      </c>
      <c r="G372" s="25" t="s">
        <v>4386</v>
      </c>
      <c r="H372" s="22" t="s">
        <v>1400</v>
      </c>
      <c r="I372" s="25" t="s">
        <v>4386</v>
      </c>
      <c r="J372" s="11" t="str">
        <f t="shared" si="51"/>
        <v>IC.TU.031403</v>
      </c>
      <c r="K372" s="2" t="s">
        <v>1192</v>
      </c>
      <c r="L372" t="str">
        <f t="shared" si="50"/>
        <v>Chest</v>
      </c>
      <c r="M372" s="12" t="str">
        <f t="shared" si="52"/>
        <v>PI.IC.TU.031403.01</v>
      </c>
      <c r="N372" s="12"/>
      <c r="O372" s="12" t="str">
        <f t="shared" si="53"/>
        <v>PH.IC.TU.031403.01</v>
      </c>
      <c r="Q372" s="12" t="str">
        <f t="shared" si="54"/>
        <v>CL.IC.TU.031403.01</v>
      </c>
    </row>
    <row r="373" spans="1:17" ht="15">
      <c r="A373" s="25" t="s">
        <v>9776</v>
      </c>
      <c r="B373" s="25"/>
      <c r="C373" s="22" t="s">
        <v>1202</v>
      </c>
      <c r="D373" s="25"/>
      <c r="E373" s="2" t="s">
        <v>9621</v>
      </c>
      <c r="F373" s="25" t="s">
        <v>10233</v>
      </c>
      <c r="G373" s="25" t="s">
        <v>4801</v>
      </c>
      <c r="H373" s="22" t="s">
        <v>1402</v>
      </c>
      <c r="I373" s="25" t="s">
        <v>9860</v>
      </c>
      <c r="J373" s="11" t="str">
        <f t="shared" si="51"/>
        <v>IC.TU.031404</v>
      </c>
      <c r="K373" s="2" t="s">
        <v>1192</v>
      </c>
      <c r="L373" t="str">
        <f t="shared" si="50"/>
        <v>Mediastinal</v>
      </c>
      <c r="M373" s="12" t="str">
        <f t="shared" si="52"/>
        <v>PI.IC.TU.031404.01</v>
      </c>
      <c r="N373" s="12"/>
      <c r="O373" s="12" t="str">
        <f t="shared" si="53"/>
        <v>PH.IC.TU.031404.01</v>
      </c>
      <c r="Q373" s="12" t="str">
        <f t="shared" si="54"/>
        <v>CL.IC.TU.031404.01</v>
      </c>
    </row>
    <row r="374" spans="1:17" ht="15">
      <c r="A374" s="25" t="s">
        <v>9776</v>
      </c>
      <c r="B374" s="25"/>
      <c r="C374" s="22" t="s">
        <v>1202</v>
      </c>
      <c r="D374" s="25"/>
      <c r="E374" s="2" t="s">
        <v>9621</v>
      </c>
      <c r="F374" s="25" t="s">
        <v>10233</v>
      </c>
      <c r="G374" s="25" t="s">
        <v>9720</v>
      </c>
      <c r="H374" s="22" t="s">
        <v>1404</v>
      </c>
      <c r="I374" s="25" t="s">
        <v>9720</v>
      </c>
      <c r="J374" s="11" t="str">
        <f t="shared" si="51"/>
        <v>IC.TU.031405</v>
      </c>
      <c r="K374" s="2" t="s">
        <v>1192</v>
      </c>
      <c r="L374" t="str">
        <f t="shared" si="50"/>
        <v>Pericardial</v>
      </c>
      <c r="M374" s="12" t="str">
        <f t="shared" si="52"/>
        <v>PI.IC.TU.031405.01</v>
      </c>
      <c r="N374" s="12"/>
      <c r="O374" s="12" t="str">
        <f t="shared" si="53"/>
        <v>PH.IC.TU.031405.01</v>
      </c>
      <c r="Q374" s="12" t="str">
        <f t="shared" si="54"/>
        <v>CL.IC.TU.031405.01</v>
      </c>
    </row>
    <row r="375" spans="1:17" ht="15">
      <c r="A375" s="25" t="s">
        <v>9776</v>
      </c>
      <c r="B375" s="25"/>
      <c r="C375" s="22" t="s">
        <v>1202</v>
      </c>
      <c r="D375" s="25"/>
      <c r="E375" s="2" t="s">
        <v>9621</v>
      </c>
      <c r="F375" s="25" t="s">
        <v>10233</v>
      </c>
      <c r="G375" s="25" t="s">
        <v>1234</v>
      </c>
      <c r="H375" s="22" t="s">
        <v>1406</v>
      </c>
      <c r="I375" s="25" t="s">
        <v>1234</v>
      </c>
      <c r="J375" s="11" t="str">
        <f t="shared" si="51"/>
        <v>IC.TU.031406</v>
      </c>
      <c r="K375" s="2" t="s">
        <v>1192</v>
      </c>
      <c r="L375" t="str">
        <f t="shared" si="50"/>
        <v>Back</v>
      </c>
      <c r="M375" s="12" t="str">
        <f t="shared" si="52"/>
        <v>PI.IC.TU.031406.01</v>
      </c>
      <c r="N375" s="12"/>
      <c r="O375" s="12" t="str">
        <f t="shared" si="53"/>
        <v>PH.IC.TU.031406.01</v>
      </c>
      <c r="Q375" s="12" t="str">
        <f t="shared" si="54"/>
        <v>CL.IC.TU.031406.01</v>
      </c>
    </row>
    <row r="376" spans="1:17" ht="15">
      <c r="A376" s="25" t="s">
        <v>9776</v>
      </c>
      <c r="B376" s="25"/>
      <c r="C376" s="22" t="s">
        <v>1202</v>
      </c>
      <c r="D376" s="25" t="s">
        <v>3097</v>
      </c>
      <c r="E376" s="2" t="s">
        <v>6135</v>
      </c>
      <c r="F376" s="25" t="s">
        <v>10234</v>
      </c>
      <c r="G376" s="25" t="s">
        <v>9722</v>
      </c>
      <c r="H376" s="22" t="s">
        <v>1396</v>
      </c>
      <c r="I376" s="25" t="s">
        <v>1001</v>
      </c>
      <c r="J376" s="11" t="str">
        <f t="shared" si="51"/>
        <v>IC.TU.031501</v>
      </c>
      <c r="K376" s="2" t="s">
        <v>1192</v>
      </c>
      <c r="L376" t="str">
        <f t="shared" si="50"/>
        <v xml:space="preserve">      Stabilization None</v>
      </c>
      <c r="M376" s="12" t="str">
        <f t="shared" si="52"/>
        <v>PI.IC.TU.031501.01</v>
      </c>
      <c r="N376" s="12"/>
      <c r="O376" s="12" t="str">
        <f t="shared" si="53"/>
        <v>PH.IC.TU.031501.01</v>
      </c>
      <c r="Q376" s="12" t="str">
        <f t="shared" si="54"/>
        <v>CL.IC.TU.031501.01</v>
      </c>
    </row>
    <row r="377" spans="1:17" ht="15">
      <c r="A377" s="25" t="s">
        <v>9776</v>
      </c>
      <c r="B377" s="25"/>
      <c r="C377" s="22" t="s">
        <v>1202</v>
      </c>
      <c r="D377" s="25"/>
      <c r="E377" s="2" t="s">
        <v>6135</v>
      </c>
      <c r="F377" s="25" t="s">
        <v>10234</v>
      </c>
      <c r="G377" s="25" t="s">
        <v>9723</v>
      </c>
      <c r="H377" s="22" t="s">
        <v>1398</v>
      </c>
      <c r="I377" s="25" t="s">
        <v>3200</v>
      </c>
      <c r="J377" s="11" t="str">
        <f t="shared" si="51"/>
        <v>IC.TU.031502</v>
      </c>
      <c r="K377" s="2" t="s">
        <v>1192</v>
      </c>
      <c r="L377" t="str">
        <f t="shared" si="50"/>
        <v xml:space="preserve">      Stabilization Tape</v>
      </c>
      <c r="M377" s="12" t="str">
        <f t="shared" si="52"/>
        <v>PI.IC.TU.031502.01</v>
      </c>
      <c r="N377" s="12"/>
      <c r="O377" s="12" t="str">
        <f t="shared" si="53"/>
        <v>PH.IC.TU.031502.01</v>
      </c>
      <c r="Q377" s="12" t="str">
        <f t="shared" si="54"/>
        <v>CL.IC.TU.031502.01</v>
      </c>
    </row>
    <row r="378" spans="1:17" ht="15">
      <c r="A378" s="25" t="s">
        <v>9776</v>
      </c>
      <c r="B378" s="25"/>
      <c r="C378" s="22" t="s">
        <v>1202</v>
      </c>
      <c r="D378" s="25"/>
      <c r="E378" s="2" t="s">
        <v>6135</v>
      </c>
      <c r="F378" s="25" t="s">
        <v>10234</v>
      </c>
      <c r="G378" s="25" t="s">
        <v>9724</v>
      </c>
      <c r="H378" s="22" t="s">
        <v>1400</v>
      </c>
      <c r="I378" s="25" t="s">
        <v>2928</v>
      </c>
      <c r="J378" s="11" t="str">
        <f t="shared" si="51"/>
        <v>IC.TU.031503</v>
      </c>
      <c r="K378" s="2" t="s">
        <v>1192</v>
      </c>
      <c r="L378" t="str">
        <f t="shared" si="50"/>
        <v xml:space="preserve">      Stabilization Sutures</v>
      </c>
      <c r="M378" s="12" t="str">
        <f t="shared" si="52"/>
        <v>PI.IC.TU.031503.01</v>
      </c>
      <c r="N378" s="12"/>
      <c r="O378" s="12" t="str">
        <f t="shared" si="53"/>
        <v>PH.IC.TU.031503.01</v>
      </c>
      <c r="Q378" s="12" t="str">
        <f t="shared" si="54"/>
        <v>CL.IC.TU.031503.01</v>
      </c>
    </row>
    <row r="379" spans="1:17" ht="15">
      <c r="A379" s="25" t="s">
        <v>9776</v>
      </c>
      <c r="B379" s="25"/>
      <c r="C379" s="22" t="s">
        <v>1202</v>
      </c>
      <c r="D379" s="25"/>
      <c r="E379" s="2" t="s">
        <v>6135</v>
      </c>
      <c r="F379" s="25" t="s">
        <v>10234</v>
      </c>
      <c r="G379" s="25" t="s">
        <v>9575</v>
      </c>
      <c r="H379" s="22" t="s">
        <v>1402</v>
      </c>
      <c r="I379" s="25" t="s">
        <v>1772</v>
      </c>
      <c r="J379" s="11" t="str">
        <f t="shared" si="51"/>
        <v>IC.TU.031504</v>
      </c>
      <c r="K379" s="2" t="s">
        <v>1192</v>
      </c>
      <c r="L379" t="str">
        <f t="shared" si="50"/>
        <v xml:space="preserve">      Stabilization commercial device</v>
      </c>
      <c r="M379" s="12" t="str">
        <f t="shared" si="52"/>
        <v>PI.IC.TU.031504.01</v>
      </c>
      <c r="N379" s="12"/>
      <c r="O379" s="12" t="str">
        <f t="shared" si="53"/>
        <v>PH.IC.TU.031504.01</v>
      </c>
      <c r="Q379" s="12" t="str">
        <f t="shared" si="54"/>
        <v>CL.IC.TU.031504.01</v>
      </c>
    </row>
    <row r="380" spans="1:17" ht="15">
      <c r="A380" s="25" t="s">
        <v>9776</v>
      </c>
      <c r="B380" s="25"/>
      <c r="C380" s="22" t="s">
        <v>1202</v>
      </c>
      <c r="D380" s="25" t="s">
        <v>3256</v>
      </c>
      <c r="E380" s="2" t="s">
        <v>5740</v>
      </c>
      <c r="F380" s="25" t="s">
        <v>10234</v>
      </c>
      <c r="G380" s="25" t="s">
        <v>9576</v>
      </c>
      <c r="H380" s="22" t="s">
        <v>1396</v>
      </c>
      <c r="I380" s="25" t="s">
        <v>2687</v>
      </c>
      <c r="J380" s="11" t="str">
        <f t="shared" si="51"/>
        <v>IC.TU.031601</v>
      </c>
      <c r="K380" s="2" t="s">
        <v>1192</v>
      </c>
      <c r="L380" t="str">
        <f t="shared" si="50"/>
        <v xml:space="preserve">      Site Within Normal Limits</v>
      </c>
      <c r="M380" s="12" t="str">
        <f t="shared" si="52"/>
        <v>PI.IC.TU.031601.01</v>
      </c>
      <c r="N380" s="12"/>
      <c r="O380" s="12" t="str">
        <f t="shared" si="53"/>
        <v>PH.IC.TU.031601.01</v>
      </c>
      <c r="Q380" s="12" t="str">
        <f t="shared" si="54"/>
        <v>CL.IC.TU.031601.01</v>
      </c>
    </row>
    <row r="381" spans="1:17" ht="15">
      <c r="A381" s="25" t="s">
        <v>9776</v>
      </c>
      <c r="B381" s="25"/>
      <c r="C381" s="22" t="s">
        <v>1202</v>
      </c>
      <c r="D381" s="25"/>
      <c r="E381" s="2" t="s">
        <v>5740</v>
      </c>
      <c r="F381" s="25" t="s">
        <v>10234</v>
      </c>
      <c r="G381" s="25" t="s">
        <v>9577</v>
      </c>
      <c r="H381" s="22" t="s">
        <v>1398</v>
      </c>
      <c r="I381" s="25" t="s">
        <v>1531</v>
      </c>
      <c r="J381" s="11" t="str">
        <f t="shared" si="51"/>
        <v>IC.TU.031602</v>
      </c>
      <c r="K381" s="2" t="s">
        <v>1192</v>
      </c>
      <c r="L381" t="str">
        <f t="shared" si="50"/>
        <v xml:space="preserve">      Site Erythema</v>
      </c>
      <c r="M381" s="12" t="str">
        <f t="shared" si="52"/>
        <v>PI.IC.TU.031602.01</v>
      </c>
      <c r="N381" s="12"/>
      <c r="O381" s="12" t="str">
        <f t="shared" si="53"/>
        <v>PH.IC.TU.031602.01</v>
      </c>
      <c r="Q381" s="12" t="str">
        <f t="shared" si="54"/>
        <v>CL.IC.TU.031602.01</v>
      </c>
    </row>
    <row r="382" spans="1:17" ht="15">
      <c r="A382" s="25" t="s">
        <v>9776</v>
      </c>
      <c r="B382" s="25"/>
      <c r="C382" s="22" t="s">
        <v>1202</v>
      </c>
      <c r="D382" s="25"/>
      <c r="E382" s="2" t="s">
        <v>5740</v>
      </c>
      <c r="F382" s="25" t="s">
        <v>10234</v>
      </c>
      <c r="G382" s="25" t="s">
        <v>9578</v>
      </c>
      <c r="H382" s="22" t="s">
        <v>1400</v>
      </c>
      <c r="I382" s="25" t="s">
        <v>1541</v>
      </c>
      <c r="J382" s="11" t="str">
        <f t="shared" si="51"/>
        <v>IC.TU.031603</v>
      </c>
      <c r="K382" s="2" t="s">
        <v>1192</v>
      </c>
      <c r="L382" t="str">
        <f t="shared" si="50"/>
        <v xml:space="preserve">      Site Swelling</v>
      </c>
      <c r="M382" s="12" t="str">
        <f t="shared" si="52"/>
        <v>PI.IC.TU.031603.01</v>
      </c>
      <c r="N382" s="12"/>
      <c r="O382" s="12" t="str">
        <f t="shared" si="53"/>
        <v>PH.IC.TU.031603.01</v>
      </c>
      <c r="Q382" s="12" t="str">
        <f t="shared" si="54"/>
        <v>CL.IC.TU.031603.01</v>
      </c>
    </row>
    <row r="383" spans="1:17" ht="15">
      <c r="A383" s="25" t="s">
        <v>9776</v>
      </c>
      <c r="B383" s="25"/>
      <c r="C383" s="22" t="s">
        <v>1202</v>
      </c>
      <c r="D383" s="25"/>
      <c r="E383" s="2" t="s">
        <v>5740</v>
      </c>
      <c r="F383" s="25" t="s">
        <v>10234</v>
      </c>
      <c r="G383" s="25" t="s">
        <v>9727</v>
      </c>
      <c r="H383" s="22" t="s">
        <v>1402</v>
      </c>
      <c r="I383" s="25" t="s">
        <v>1533</v>
      </c>
      <c r="J383" s="11" t="str">
        <f t="shared" si="51"/>
        <v>IC.TU.031604</v>
      </c>
      <c r="K383" s="2" t="s">
        <v>1192</v>
      </c>
      <c r="L383" t="str">
        <f t="shared" si="50"/>
        <v xml:space="preserve">      Site Hematoma</v>
      </c>
      <c r="M383" s="12" t="str">
        <f t="shared" si="52"/>
        <v>PI.IC.TU.031604.01</v>
      </c>
      <c r="N383" s="12"/>
      <c r="O383" s="12" t="str">
        <f t="shared" si="53"/>
        <v>PH.IC.TU.031604.01</v>
      </c>
      <c r="Q383" s="12" t="str">
        <f t="shared" si="54"/>
        <v>CL.IC.TU.031604.01</v>
      </c>
    </row>
    <row r="384" spans="1:17" ht="15">
      <c r="A384" s="25" t="s">
        <v>9776</v>
      </c>
      <c r="B384" s="25"/>
      <c r="C384" s="22" t="s">
        <v>1202</v>
      </c>
      <c r="D384" s="25"/>
      <c r="E384" s="2" t="s">
        <v>5740</v>
      </c>
      <c r="F384" s="25" t="s">
        <v>10234</v>
      </c>
      <c r="G384" s="25" t="s">
        <v>9728</v>
      </c>
      <c r="H384" s="22" t="s">
        <v>1404</v>
      </c>
      <c r="I384" s="25" t="s">
        <v>2693</v>
      </c>
      <c r="J384" s="11" t="str">
        <f t="shared" si="51"/>
        <v>IC.TU.031605</v>
      </c>
      <c r="K384" s="2" t="s">
        <v>1192</v>
      </c>
      <c r="L384" t="str">
        <f t="shared" si="50"/>
        <v xml:space="preserve">      Site bruising</v>
      </c>
      <c r="M384" s="12" t="str">
        <f t="shared" si="52"/>
        <v>PI.IC.TU.031605.01</v>
      </c>
      <c r="N384" s="12"/>
      <c r="O384" s="12" t="str">
        <f t="shared" si="53"/>
        <v>PH.IC.TU.031605.01</v>
      </c>
      <c r="Q384" s="12" t="str">
        <f t="shared" si="54"/>
        <v>CL.IC.TU.031605.01</v>
      </c>
    </row>
    <row r="385" spans="1:19" ht="15">
      <c r="A385" s="25" t="s">
        <v>9776</v>
      </c>
      <c r="B385" s="25"/>
      <c r="C385" s="22" t="s">
        <v>1202</v>
      </c>
      <c r="D385" s="25"/>
      <c r="E385" s="2" t="s">
        <v>5740</v>
      </c>
      <c r="F385" s="25" t="s">
        <v>10234</v>
      </c>
      <c r="G385" s="25" t="s">
        <v>9730</v>
      </c>
      <c r="H385" s="22" t="s">
        <v>1406</v>
      </c>
      <c r="I385" s="25" t="s">
        <v>1224</v>
      </c>
      <c r="J385" s="11" t="str">
        <f t="shared" si="51"/>
        <v>IC.TU.031606</v>
      </c>
      <c r="K385" s="2" t="s">
        <v>1192</v>
      </c>
      <c r="L385" t="str">
        <f t="shared" si="50"/>
        <v xml:space="preserve">      Site Unable to assess due to dressing</v>
      </c>
      <c r="M385" s="12" t="str">
        <f t="shared" si="52"/>
        <v>PI.IC.TU.031606.01</v>
      </c>
      <c r="N385" s="12"/>
      <c r="O385" s="12" t="str">
        <f t="shared" si="53"/>
        <v>PH.IC.TU.031606.01</v>
      </c>
      <c r="Q385" s="12" t="str">
        <f t="shared" si="54"/>
        <v>CL.IC.TU.031606.01</v>
      </c>
    </row>
    <row r="386" spans="1:19" ht="15">
      <c r="A386" s="25" t="s">
        <v>9776</v>
      </c>
      <c r="B386" s="25"/>
      <c r="C386" s="22" t="s">
        <v>1202</v>
      </c>
      <c r="D386" s="25"/>
      <c r="E386" s="2" t="s">
        <v>5740</v>
      </c>
      <c r="F386" s="25" t="s">
        <v>10234</v>
      </c>
      <c r="G386" s="25" t="s">
        <v>9731</v>
      </c>
      <c r="H386" s="22" t="s">
        <v>1419</v>
      </c>
      <c r="I386" s="25" t="s">
        <v>2971</v>
      </c>
      <c r="J386" s="11" t="str">
        <f t="shared" si="51"/>
        <v>IC.TU.031607</v>
      </c>
      <c r="K386" s="2" t="s">
        <v>1192</v>
      </c>
      <c r="L386" t="str">
        <f t="shared" si="50"/>
        <v xml:space="preserve">      Site Other: specify</v>
      </c>
      <c r="M386" s="12" t="str">
        <f t="shared" si="52"/>
        <v>PI.IC.TU.031607.01</v>
      </c>
      <c r="N386" s="12"/>
      <c r="O386" s="12" t="str">
        <f t="shared" si="53"/>
        <v>PH.IC.TU.031607.01</v>
      </c>
      <c r="Q386" s="12" t="str">
        <f t="shared" si="54"/>
        <v>CL.IC.TU.031607.01</v>
      </c>
    </row>
    <row r="387" spans="1:19" ht="15">
      <c r="A387" t="s">
        <v>9776</v>
      </c>
      <c r="C387" s="22" t="s">
        <v>1202</v>
      </c>
      <c r="D387" s="25"/>
      <c r="E387" s="2" t="s">
        <v>5740</v>
      </c>
      <c r="F387" s="25" t="s">
        <v>10234</v>
      </c>
      <c r="G387" t="s">
        <v>9732</v>
      </c>
      <c r="H387" s="22" t="s">
        <v>10093</v>
      </c>
      <c r="I387" t="s">
        <v>9732</v>
      </c>
      <c r="J387" s="11" t="str">
        <f t="shared" si="51"/>
        <v>IC.TU.031608</v>
      </c>
      <c r="K387" s="2" t="s">
        <v>1192</v>
      </c>
      <c r="L387" t="str">
        <f t="shared" si="50"/>
        <v>Oozing</v>
      </c>
      <c r="M387" s="12" t="str">
        <f t="shared" si="52"/>
        <v>PI.IC.TU.031608.01</v>
      </c>
      <c r="N387" s="12"/>
      <c r="O387" s="12" t="str">
        <f t="shared" si="53"/>
        <v>PH.IC.TU.031608.01</v>
      </c>
      <c r="Q387" s="12" t="str">
        <f t="shared" si="54"/>
        <v>CL.IC.TU.031608.01</v>
      </c>
      <c r="R387" t="s">
        <v>1141</v>
      </c>
      <c r="S387">
        <v>500</v>
      </c>
    </row>
    <row r="388" spans="1:19" ht="15">
      <c r="A388" t="s">
        <v>9776</v>
      </c>
      <c r="C388" s="22" t="s">
        <v>1202</v>
      </c>
      <c r="D388" s="25"/>
      <c r="E388" s="2" t="s">
        <v>5740</v>
      </c>
      <c r="F388" s="25" t="s">
        <v>10234</v>
      </c>
      <c r="G388" t="s">
        <v>3957</v>
      </c>
      <c r="H388" s="22" t="s">
        <v>10095</v>
      </c>
      <c r="I388" t="s">
        <v>3957</v>
      </c>
      <c r="J388" s="11" t="str">
        <f t="shared" si="51"/>
        <v>IC.TU.031609</v>
      </c>
      <c r="K388" s="2" t="s">
        <v>1192</v>
      </c>
      <c r="L388" t="str">
        <f t="shared" si="50"/>
        <v>Bleeding</v>
      </c>
      <c r="M388" s="12" t="str">
        <f t="shared" si="52"/>
        <v>PI.IC.TU.031609.01</v>
      </c>
      <c r="N388" s="12"/>
      <c r="O388" s="12" t="str">
        <f t="shared" si="53"/>
        <v>PH.IC.TU.031609.01</v>
      </c>
      <c r="Q388" s="12" t="str">
        <f t="shared" si="54"/>
        <v>CL.IC.TU.031609.01</v>
      </c>
      <c r="R388" t="s">
        <v>1141</v>
      </c>
      <c r="S388">
        <v>500</v>
      </c>
    </row>
    <row r="389" spans="1:19" ht="15">
      <c r="A389" t="s">
        <v>9776</v>
      </c>
      <c r="C389" s="22" t="s">
        <v>1202</v>
      </c>
      <c r="D389" s="25"/>
      <c r="E389" s="2" t="s">
        <v>5740</v>
      </c>
      <c r="F389" s="25" t="s">
        <v>10234</v>
      </c>
      <c r="G389" t="s">
        <v>9805</v>
      </c>
      <c r="H389" s="22" t="s">
        <v>10905</v>
      </c>
      <c r="I389" t="s">
        <v>9805</v>
      </c>
      <c r="J389" s="11" t="str">
        <f t="shared" si="51"/>
        <v>IC.TU.031610</v>
      </c>
      <c r="K389" s="2" t="s">
        <v>1192</v>
      </c>
      <c r="L389" t="str">
        <f t="shared" si="50"/>
        <v>Reddened</v>
      </c>
      <c r="M389" s="12" t="str">
        <f t="shared" si="52"/>
        <v>PI.IC.TU.031610.01</v>
      </c>
      <c r="N389" s="12"/>
      <c r="O389" s="12" t="str">
        <f t="shared" si="53"/>
        <v>PH.IC.TU.031610.01</v>
      </c>
      <c r="Q389" s="12" t="str">
        <f t="shared" si="54"/>
        <v>CL.IC.TU.031610.01</v>
      </c>
      <c r="R389" t="s">
        <v>1141</v>
      </c>
      <c r="S389">
        <v>500</v>
      </c>
    </row>
    <row r="390" spans="1:19" ht="15">
      <c r="A390" t="s">
        <v>9776</v>
      </c>
      <c r="C390" s="22" t="s">
        <v>1202</v>
      </c>
      <c r="D390" s="25"/>
      <c r="E390" s="2" t="s">
        <v>5740</v>
      </c>
      <c r="F390" s="25" t="s">
        <v>10234</v>
      </c>
      <c r="G390" t="s">
        <v>3958</v>
      </c>
      <c r="H390" s="22" t="s">
        <v>8048</v>
      </c>
      <c r="I390" t="s">
        <v>3958</v>
      </c>
      <c r="J390" s="11" t="str">
        <f t="shared" si="51"/>
        <v>IC.TU.031611</v>
      </c>
      <c r="K390" s="2" t="s">
        <v>1192</v>
      </c>
      <c r="L390" t="str">
        <f t="shared" si="50"/>
        <v>Exudate</v>
      </c>
      <c r="M390" s="12" t="str">
        <f t="shared" si="52"/>
        <v>PI.IC.TU.031611.01</v>
      </c>
      <c r="N390" s="12"/>
      <c r="O390" s="12" t="str">
        <f t="shared" si="53"/>
        <v>PH.IC.TU.031611.01</v>
      </c>
      <c r="Q390" s="12" t="str">
        <f t="shared" si="54"/>
        <v>CL.IC.TU.031611.01</v>
      </c>
      <c r="R390" t="s">
        <v>1141</v>
      </c>
      <c r="S390">
        <v>500</v>
      </c>
    </row>
    <row r="391" spans="1:19" ht="15">
      <c r="A391" t="s">
        <v>9776</v>
      </c>
      <c r="C391" s="22" t="s">
        <v>1202</v>
      </c>
      <c r="D391" s="25"/>
      <c r="E391" s="2" t="s">
        <v>5740</v>
      </c>
      <c r="F391" s="25" t="s">
        <v>10234</v>
      </c>
      <c r="G391" t="s">
        <v>3674</v>
      </c>
      <c r="H391" s="22" t="s">
        <v>11023</v>
      </c>
      <c r="I391" t="s">
        <v>3674</v>
      </c>
      <c r="J391" s="11" t="str">
        <f t="shared" si="51"/>
        <v>IC.TU.031612</v>
      </c>
      <c r="K391" s="2" t="s">
        <v>1192</v>
      </c>
      <c r="L391" t="str">
        <f t="shared" si="50"/>
        <v>Tender</v>
      </c>
      <c r="M391" s="12" t="str">
        <f t="shared" si="52"/>
        <v>PI.IC.TU.031612.01</v>
      </c>
      <c r="N391" s="12"/>
      <c r="O391" s="12" t="str">
        <f t="shared" si="53"/>
        <v>PH.IC.TU.031612.01</v>
      </c>
      <c r="Q391" s="12" t="str">
        <f t="shared" si="54"/>
        <v>CL.IC.TU.031612.01</v>
      </c>
      <c r="R391" t="s">
        <v>1141</v>
      </c>
      <c r="S391">
        <v>500</v>
      </c>
    </row>
    <row r="392" spans="1:19" ht="15">
      <c r="A392" s="25" t="s">
        <v>9776</v>
      </c>
      <c r="B392" s="25"/>
      <c r="C392" s="22" t="s">
        <v>1202</v>
      </c>
      <c r="D392" s="25" t="s">
        <v>3257</v>
      </c>
      <c r="E392" s="2" t="s">
        <v>6865</v>
      </c>
      <c r="F392" s="25" t="s">
        <v>10234</v>
      </c>
      <c r="G392" s="25" t="s">
        <v>10024</v>
      </c>
      <c r="H392" s="22" t="s">
        <v>1396</v>
      </c>
      <c r="I392" s="25" t="s">
        <v>1674</v>
      </c>
      <c r="J392" s="11" t="str">
        <f t="shared" si="51"/>
        <v>IC.TU.031701</v>
      </c>
      <c r="K392" s="2" t="s">
        <v>1192</v>
      </c>
      <c r="L392" t="str">
        <f t="shared" si="50"/>
        <v xml:space="preserve">      Status Unchanged</v>
      </c>
      <c r="M392" s="12" t="str">
        <f t="shared" si="52"/>
        <v>PI.IC.TU.031701.01</v>
      </c>
      <c r="N392" s="12"/>
      <c r="O392" s="12" t="str">
        <f t="shared" si="53"/>
        <v>PH.IC.TU.031701.01</v>
      </c>
      <c r="Q392" s="12" t="str">
        <f t="shared" si="54"/>
        <v>CL.IC.TU.031701.01</v>
      </c>
    </row>
    <row r="393" spans="1:19" ht="15">
      <c r="A393" s="25" t="s">
        <v>9776</v>
      </c>
      <c r="B393" s="25"/>
      <c r="C393" s="22" t="s">
        <v>1202</v>
      </c>
      <c r="D393" s="25"/>
      <c r="E393" s="2" t="s">
        <v>1138</v>
      </c>
      <c r="F393" s="25" t="s">
        <v>10234</v>
      </c>
      <c r="G393" s="25" t="s">
        <v>10025</v>
      </c>
      <c r="H393" s="22" t="s">
        <v>1398</v>
      </c>
      <c r="I393" s="25" t="s">
        <v>1673</v>
      </c>
      <c r="J393" s="11" t="str">
        <f t="shared" si="51"/>
        <v>IC.TU.031702</v>
      </c>
      <c r="K393" s="2" t="s">
        <v>1192</v>
      </c>
      <c r="L393" t="str">
        <f t="shared" si="50"/>
        <v xml:space="preserve">      Status Decreasing</v>
      </c>
      <c r="M393" s="12" t="str">
        <f t="shared" si="52"/>
        <v>PI.IC.TU.031702.01</v>
      </c>
      <c r="N393" s="12"/>
      <c r="O393" s="12" t="str">
        <f t="shared" si="53"/>
        <v>PH.IC.TU.031702.01</v>
      </c>
      <c r="Q393" s="12" t="str">
        <f t="shared" si="54"/>
        <v>CL.IC.TU.031702.01</v>
      </c>
    </row>
    <row r="394" spans="1:19" ht="15">
      <c r="A394" s="25" t="s">
        <v>9776</v>
      </c>
      <c r="B394" s="25"/>
      <c r="C394" s="22" t="s">
        <v>1202</v>
      </c>
      <c r="D394" s="25"/>
      <c r="E394" s="2" t="s">
        <v>1138</v>
      </c>
      <c r="F394" s="25" t="s">
        <v>10234</v>
      </c>
      <c r="G394" s="25" t="s">
        <v>10026</v>
      </c>
      <c r="H394" s="22" t="s">
        <v>1400</v>
      </c>
      <c r="I394" s="25" t="s">
        <v>1841</v>
      </c>
      <c r="J394" s="11" t="str">
        <f t="shared" si="51"/>
        <v>IC.TU.031703</v>
      </c>
      <c r="K394" s="2" t="s">
        <v>1192</v>
      </c>
      <c r="L394" t="str">
        <f t="shared" si="50"/>
        <v xml:space="preserve">      Status Increasing</v>
      </c>
      <c r="M394" s="12" t="str">
        <f t="shared" si="52"/>
        <v>PI.IC.TU.031703.01</v>
      </c>
      <c r="N394" s="12"/>
      <c r="O394" s="12" t="str">
        <f t="shared" si="53"/>
        <v>PH.IC.TU.031703.01</v>
      </c>
      <c r="Q394" s="12" t="str">
        <f t="shared" si="54"/>
        <v>CL.IC.TU.031703.01</v>
      </c>
    </row>
    <row r="395" spans="1:19" ht="15">
      <c r="A395" s="25" t="s">
        <v>9776</v>
      </c>
      <c r="B395" s="25"/>
      <c r="C395" s="22" t="s">
        <v>1202</v>
      </c>
      <c r="D395" s="25" t="s">
        <v>3258</v>
      </c>
      <c r="E395" s="2" t="s">
        <v>965</v>
      </c>
      <c r="F395" s="25" t="s">
        <v>10234</v>
      </c>
      <c r="G395" s="25" t="s">
        <v>9886</v>
      </c>
      <c r="H395" s="22" t="s">
        <v>1396</v>
      </c>
      <c r="I395" s="25" t="s">
        <v>1557</v>
      </c>
      <c r="J395" s="11" t="str">
        <f t="shared" si="51"/>
        <v>IC.TU.031801</v>
      </c>
      <c r="K395" s="2" t="s">
        <v>1192</v>
      </c>
      <c r="L395" t="str">
        <f t="shared" si="50"/>
        <v xml:space="preserve">      Site consistent with Body Temperature</v>
      </c>
      <c r="M395" s="12" t="str">
        <f t="shared" si="52"/>
        <v>PI.IC.TU.031801.01</v>
      </c>
      <c r="N395" s="12"/>
      <c r="O395" s="12" t="str">
        <f t="shared" si="53"/>
        <v>PH.IC.TU.031801.01</v>
      </c>
      <c r="Q395" s="12" t="str">
        <f t="shared" si="54"/>
        <v>CL.IC.TU.031801.01</v>
      </c>
    </row>
    <row r="396" spans="1:19" ht="15">
      <c r="A396" s="25" t="s">
        <v>9776</v>
      </c>
      <c r="B396" s="25"/>
      <c r="C396" s="22" t="s">
        <v>1202</v>
      </c>
      <c r="D396" s="25"/>
      <c r="E396" s="2" t="s">
        <v>965</v>
      </c>
      <c r="F396" s="25" t="s">
        <v>10234</v>
      </c>
      <c r="G396" s="25" t="s">
        <v>9747</v>
      </c>
      <c r="H396" s="22" t="s">
        <v>1398</v>
      </c>
      <c r="I396" s="25" t="s">
        <v>2116</v>
      </c>
      <c r="J396" s="11" t="str">
        <f t="shared" si="51"/>
        <v>IC.TU.031802</v>
      </c>
      <c r="K396" s="2" t="s">
        <v>1192</v>
      </c>
      <c r="L396" t="str">
        <f t="shared" si="50"/>
        <v xml:space="preserve">      Site Warmer than Body Temperature</v>
      </c>
      <c r="M396" s="12" t="str">
        <f t="shared" si="52"/>
        <v>PI.IC.TU.031802.01</v>
      </c>
      <c r="N396" s="12"/>
      <c r="O396" s="12" t="str">
        <f t="shared" si="53"/>
        <v>PH.IC.TU.031802.01</v>
      </c>
      <c r="Q396" s="12" t="str">
        <f t="shared" si="54"/>
        <v>CL.IC.TU.031802.01</v>
      </c>
    </row>
    <row r="397" spans="1:19" ht="15">
      <c r="A397" s="25" t="s">
        <v>9776</v>
      </c>
      <c r="B397" s="25"/>
      <c r="C397" s="22" t="s">
        <v>1202</v>
      </c>
      <c r="D397" s="25"/>
      <c r="E397" s="2" t="s">
        <v>965</v>
      </c>
      <c r="F397" s="25" t="s">
        <v>10234</v>
      </c>
      <c r="G397" s="25" t="s">
        <v>10027</v>
      </c>
      <c r="H397" s="22" t="s">
        <v>1400</v>
      </c>
      <c r="I397" s="25" t="s">
        <v>2118</v>
      </c>
      <c r="J397" s="11" t="str">
        <f t="shared" si="51"/>
        <v>IC.TU.031803</v>
      </c>
      <c r="K397" s="2" t="s">
        <v>1192</v>
      </c>
      <c r="L397" t="str">
        <f t="shared" ref="L397:L464" si="55">G397</f>
        <v xml:space="preserve">      Site Warmer than Opposite Body Part</v>
      </c>
      <c r="M397" s="12" t="str">
        <f t="shared" si="52"/>
        <v>PI.IC.TU.031803.01</v>
      </c>
      <c r="N397" s="12"/>
      <c r="O397" s="12" t="str">
        <f t="shared" si="53"/>
        <v>PH.IC.TU.031803.01</v>
      </c>
      <c r="Q397" s="12" t="str">
        <f t="shared" si="54"/>
        <v>CL.IC.TU.031803.01</v>
      </c>
    </row>
    <row r="398" spans="1:19" ht="15">
      <c r="A398" s="25" t="s">
        <v>9776</v>
      </c>
      <c r="B398" s="25"/>
      <c r="C398" s="22" t="s">
        <v>1202</v>
      </c>
      <c r="D398" s="25"/>
      <c r="E398" s="2" t="s">
        <v>965</v>
      </c>
      <c r="F398" s="25" t="s">
        <v>10234</v>
      </c>
      <c r="G398" s="25" t="s">
        <v>10171</v>
      </c>
      <c r="H398" s="22" t="s">
        <v>1402</v>
      </c>
      <c r="I398" s="25" t="s">
        <v>2120</v>
      </c>
      <c r="J398" s="11" t="str">
        <f t="shared" si="51"/>
        <v>IC.TU.031804</v>
      </c>
      <c r="K398" s="2" t="s">
        <v>1192</v>
      </c>
      <c r="L398" t="str">
        <f t="shared" si="55"/>
        <v xml:space="preserve">      Site Cooler than Body Temperature</v>
      </c>
      <c r="M398" s="12" t="str">
        <f t="shared" si="52"/>
        <v>PI.IC.TU.031804.01</v>
      </c>
      <c r="N398" s="12"/>
      <c r="O398" s="12" t="str">
        <f t="shared" si="53"/>
        <v>PH.IC.TU.031804.01</v>
      </c>
      <c r="Q398" s="12" t="str">
        <f t="shared" si="54"/>
        <v>CL.IC.TU.031804.01</v>
      </c>
    </row>
    <row r="399" spans="1:19" ht="15">
      <c r="A399" s="25" t="s">
        <v>9776</v>
      </c>
      <c r="B399" s="25"/>
      <c r="C399" s="22" t="s">
        <v>1202</v>
      </c>
      <c r="D399" s="25"/>
      <c r="E399" s="2" t="s">
        <v>965</v>
      </c>
      <c r="F399" s="25" t="s">
        <v>10234</v>
      </c>
      <c r="G399" s="25" t="s">
        <v>10172</v>
      </c>
      <c r="H399" s="22" t="s">
        <v>1404</v>
      </c>
      <c r="I399" s="25" t="s">
        <v>2122</v>
      </c>
      <c r="J399" s="11" t="str">
        <f t="shared" si="51"/>
        <v>IC.TU.031805</v>
      </c>
      <c r="K399" s="2" t="s">
        <v>1192</v>
      </c>
      <c r="L399" t="str">
        <f t="shared" si="55"/>
        <v xml:space="preserve">      Site Cooler than Opposite Body Part</v>
      </c>
      <c r="M399" s="12" t="str">
        <f t="shared" si="52"/>
        <v>PI.IC.TU.031805.01</v>
      </c>
      <c r="N399" s="12"/>
      <c r="O399" s="12" t="str">
        <f t="shared" si="53"/>
        <v>PH.IC.TU.031805.01</v>
      </c>
      <c r="Q399" s="12" t="str">
        <f t="shared" si="54"/>
        <v>CL.IC.TU.031805.01</v>
      </c>
    </row>
    <row r="400" spans="1:19" ht="15">
      <c r="A400" s="25" t="s">
        <v>9776</v>
      </c>
      <c r="B400" s="25"/>
      <c r="C400" s="22" t="s">
        <v>1202</v>
      </c>
      <c r="D400" s="25" t="s">
        <v>3259</v>
      </c>
      <c r="E400" s="2" t="s">
        <v>967</v>
      </c>
      <c r="F400" s="25" t="s">
        <v>10235</v>
      </c>
      <c r="G400" s="25" t="s">
        <v>2772</v>
      </c>
      <c r="H400" s="22" t="s">
        <v>1396</v>
      </c>
      <c r="I400" s="25" t="s">
        <v>2772</v>
      </c>
      <c r="J400" s="11" t="str">
        <f t="shared" si="51"/>
        <v>IC.TU.031901</v>
      </c>
      <c r="K400" s="2" t="s">
        <v>1192</v>
      </c>
      <c r="L400" t="str">
        <f t="shared" si="55"/>
        <v>Patent</v>
      </c>
      <c r="M400" s="12" t="str">
        <f t="shared" si="52"/>
        <v>PI.IC.TU.031901.01</v>
      </c>
      <c r="N400" s="12"/>
      <c r="O400" s="12" t="str">
        <f t="shared" si="53"/>
        <v>PH.IC.TU.031901.01</v>
      </c>
      <c r="Q400" s="12" t="str">
        <f t="shared" si="54"/>
        <v>CL.IC.TU.031901.01</v>
      </c>
    </row>
    <row r="401" spans="1:25" ht="15">
      <c r="A401" s="25" t="s">
        <v>9776</v>
      </c>
      <c r="B401" s="25"/>
      <c r="C401" s="22" t="s">
        <v>1202</v>
      </c>
      <c r="D401" s="25"/>
      <c r="E401" s="2" t="s">
        <v>967</v>
      </c>
      <c r="F401" s="25" t="s">
        <v>10235</v>
      </c>
      <c r="G401" s="25" t="s">
        <v>3107</v>
      </c>
      <c r="H401" s="22" t="s">
        <v>1398</v>
      </c>
      <c r="I401" s="25" t="s">
        <v>3107</v>
      </c>
      <c r="J401" s="11" t="str">
        <f t="shared" si="51"/>
        <v>IC.TU.031902</v>
      </c>
      <c r="K401" s="2" t="s">
        <v>1192</v>
      </c>
      <c r="L401" t="str">
        <f t="shared" si="55"/>
        <v>Irrigated</v>
      </c>
      <c r="M401" s="12" t="str">
        <f t="shared" si="52"/>
        <v>PI.IC.TU.031902.01</v>
      </c>
      <c r="N401" s="12"/>
      <c r="O401" s="12" t="str">
        <f t="shared" si="53"/>
        <v>PH.IC.TU.031902.01</v>
      </c>
      <c r="Q401" s="12" t="str">
        <f t="shared" si="54"/>
        <v>CL.IC.TU.031902.01</v>
      </c>
    </row>
    <row r="402" spans="1:25" ht="15">
      <c r="A402" s="25" t="s">
        <v>9776</v>
      </c>
      <c r="B402" s="25"/>
      <c r="C402" s="22" t="s">
        <v>1202</v>
      </c>
      <c r="D402" s="25"/>
      <c r="E402" s="2" t="s">
        <v>967</v>
      </c>
      <c r="F402" s="25" t="s">
        <v>10235</v>
      </c>
      <c r="G402" s="25" t="s">
        <v>2956</v>
      </c>
      <c r="H402" s="22" t="s">
        <v>1400</v>
      </c>
      <c r="I402" s="25" t="s">
        <v>2956</v>
      </c>
      <c r="J402" s="11" t="str">
        <f t="shared" si="51"/>
        <v>IC.TU.031903</v>
      </c>
      <c r="K402" s="2" t="s">
        <v>1192</v>
      </c>
      <c r="L402" t="str">
        <f t="shared" si="55"/>
        <v>Clamped</v>
      </c>
      <c r="M402" s="12" t="str">
        <f t="shared" si="52"/>
        <v>PI.IC.TU.031903.01</v>
      </c>
      <c r="N402" s="12"/>
      <c r="O402" s="12" t="str">
        <f t="shared" si="53"/>
        <v>PH.IC.TU.031903.01</v>
      </c>
      <c r="Q402" s="12" t="str">
        <f t="shared" si="54"/>
        <v>CL.IC.TU.031903.01</v>
      </c>
    </row>
    <row r="403" spans="1:25" ht="15">
      <c r="A403" s="25" t="s">
        <v>9776</v>
      </c>
      <c r="B403" s="25"/>
      <c r="C403" s="22" t="s">
        <v>1202</v>
      </c>
      <c r="D403" s="25"/>
      <c r="E403" s="2" t="s">
        <v>967</v>
      </c>
      <c r="F403" s="25" t="s">
        <v>10235</v>
      </c>
      <c r="G403" s="25" t="s">
        <v>10175</v>
      </c>
      <c r="H403" s="22" t="s">
        <v>1402</v>
      </c>
      <c r="I403" s="25" t="s">
        <v>10032</v>
      </c>
      <c r="J403" s="11" t="str">
        <f t="shared" si="51"/>
        <v>IC.TU.031904</v>
      </c>
      <c r="K403" s="2" t="s">
        <v>1192</v>
      </c>
      <c r="L403" t="str">
        <f t="shared" si="55"/>
        <v>Non-patent/Clogged</v>
      </c>
      <c r="M403" s="12" t="str">
        <f t="shared" si="52"/>
        <v>PI.IC.TU.031904.01</v>
      </c>
      <c r="N403" s="12"/>
      <c r="O403" s="12" t="str">
        <f t="shared" si="53"/>
        <v>PH.IC.TU.031904.01</v>
      </c>
      <c r="Q403" s="12" t="str">
        <f t="shared" si="54"/>
        <v>CL.IC.TU.031904.01</v>
      </c>
    </row>
    <row r="404" spans="1:25" ht="15">
      <c r="A404" s="25" t="s">
        <v>9776</v>
      </c>
      <c r="B404" s="25"/>
      <c r="C404" s="22" t="s">
        <v>1202</v>
      </c>
      <c r="D404" s="25"/>
      <c r="E404" s="2" t="s">
        <v>967</v>
      </c>
      <c r="F404" s="25" t="s">
        <v>10235</v>
      </c>
      <c r="G404" s="25" t="s">
        <v>9908</v>
      </c>
      <c r="H404" s="22" t="s">
        <v>1404</v>
      </c>
      <c r="I404" s="25" t="s">
        <v>9909</v>
      </c>
      <c r="J404" s="11" t="str">
        <f t="shared" si="51"/>
        <v>IC.TU.031905</v>
      </c>
      <c r="K404" s="2" t="s">
        <v>1192</v>
      </c>
      <c r="L404" t="str">
        <f t="shared" si="55"/>
        <v>Stripped/Milked</v>
      </c>
      <c r="M404" s="12" t="str">
        <f t="shared" si="52"/>
        <v>PI.IC.TU.031905.01</v>
      </c>
      <c r="N404" s="12"/>
      <c r="O404" s="12" t="str">
        <f t="shared" si="53"/>
        <v>PH.IC.TU.031905.01</v>
      </c>
      <c r="Q404" s="12" t="str">
        <f t="shared" si="54"/>
        <v>CL.IC.TU.031905.01</v>
      </c>
    </row>
    <row r="405" spans="1:25" ht="15">
      <c r="A405" s="25" t="s">
        <v>9776</v>
      </c>
      <c r="B405" s="25"/>
      <c r="C405" s="22" t="s">
        <v>1202</v>
      </c>
      <c r="D405" s="25"/>
      <c r="E405" s="2" t="s">
        <v>967</v>
      </c>
      <c r="F405" s="25" t="s">
        <v>10235</v>
      </c>
      <c r="G405" s="25" t="s">
        <v>9910</v>
      </c>
      <c r="H405" s="22" t="s">
        <v>1406</v>
      </c>
      <c r="I405" s="25" t="s">
        <v>3187</v>
      </c>
      <c r="J405" s="11" t="str">
        <f t="shared" si="51"/>
        <v>IC.TU.031906</v>
      </c>
      <c r="K405" s="2" t="s">
        <v>1192</v>
      </c>
      <c r="L405" t="str">
        <f t="shared" si="55"/>
        <v>Gravity Drainage</v>
      </c>
      <c r="M405" s="12" t="str">
        <f t="shared" si="52"/>
        <v>PI.IC.TU.031906.01</v>
      </c>
      <c r="N405" s="12"/>
      <c r="O405" s="12" t="str">
        <f t="shared" si="53"/>
        <v>PH.IC.TU.031906.01</v>
      </c>
      <c r="Q405" s="12" t="str">
        <f t="shared" si="54"/>
        <v>CL.IC.TU.031906.01</v>
      </c>
    </row>
    <row r="406" spans="1:25" ht="15">
      <c r="A406" s="25" t="s">
        <v>9776</v>
      </c>
      <c r="B406" s="25"/>
      <c r="C406" s="22" t="s">
        <v>1202</v>
      </c>
      <c r="D406" s="25"/>
      <c r="E406" s="2" t="s">
        <v>967</v>
      </c>
      <c r="F406" s="25" t="s">
        <v>10235</v>
      </c>
      <c r="G406" s="25" t="s">
        <v>3102</v>
      </c>
      <c r="H406" s="22" t="s">
        <v>1419</v>
      </c>
      <c r="I406" s="25" t="s">
        <v>1583</v>
      </c>
      <c r="J406" s="11" t="str">
        <f t="shared" si="51"/>
        <v>IC.TU.031907</v>
      </c>
      <c r="K406" s="2" t="s">
        <v>1192</v>
      </c>
      <c r="L406" t="str">
        <f t="shared" si="55"/>
        <v>Discontinued</v>
      </c>
      <c r="M406" s="12" t="str">
        <f t="shared" si="52"/>
        <v>PI.IC.TU.031907.01</v>
      </c>
      <c r="N406" s="12"/>
      <c r="O406" s="12" t="str">
        <f t="shared" si="53"/>
        <v>PH.IC.TU.031907.01</v>
      </c>
      <c r="Q406" s="12" t="str">
        <f t="shared" si="54"/>
        <v>CL.IC.TU.031907.01</v>
      </c>
    </row>
    <row r="407" spans="1:25" ht="15">
      <c r="A407" s="25" t="s">
        <v>9776</v>
      </c>
      <c r="B407" s="25"/>
      <c r="C407" s="22" t="s">
        <v>1202</v>
      </c>
      <c r="D407" s="25"/>
      <c r="E407" s="2" t="s">
        <v>967</v>
      </c>
      <c r="F407" s="25" t="s">
        <v>10235</v>
      </c>
      <c r="G407" s="25" t="s">
        <v>2971</v>
      </c>
      <c r="H407" s="22" t="s">
        <v>1550</v>
      </c>
      <c r="I407" s="25" t="s">
        <v>2971</v>
      </c>
      <c r="J407" s="11" t="str">
        <f t="shared" si="51"/>
        <v>IC.TU.031908</v>
      </c>
      <c r="K407" s="2" t="s">
        <v>1192</v>
      </c>
      <c r="L407" t="str">
        <f t="shared" si="55"/>
        <v>Other: specify</v>
      </c>
      <c r="M407" s="12" t="str">
        <f t="shared" si="52"/>
        <v>PI.IC.TU.031908.01</v>
      </c>
      <c r="N407" s="12"/>
      <c r="O407" s="12" t="str">
        <f t="shared" si="53"/>
        <v>PH.IC.TU.031908.01</v>
      </c>
      <c r="Q407" s="12" t="str">
        <f t="shared" si="54"/>
        <v>CL.IC.TU.031908.01</v>
      </c>
    </row>
    <row r="408" spans="1:25" ht="15">
      <c r="A408" t="s">
        <v>9776</v>
      </c>
      <c r="C408" s="2" t="s">
        <v>558</v>
      </c>
      <c r="E408" s="2" t="s">
        <v>967</v>
      </c>
      <c r="F408" t="s">
        <v>422</v>
      </c>
      <c r="G408" t="s">
        <v>556</v>
      </c>
      <c r="H408" s="22" t="s">
        <v>644</v>
      </c>
      <c r="J408" s="11" t="str">
        <f t="shared" si="51"/>
        <v>IC.TU.031909</v>
      </c>
      <c r="K408" s="2" t="s">
        <v>11683</v>
      </c>
      <c r="L408" t="str">
        <f t="shared" si="55"/>
        <v>Self Discontinued</v>
      </c>
      <c r="M408" s="12" t="str">
        <f t="shared" si="52"/>
        <v>PI.IC.TU.031909.01</v>
      </c>
      <c r="N408" s="12"/>
      <c r="O408" s="12" t="str">
        <f t="shared" si="53"/>
        <v>PH.IC.TU.031909.01</v>
      </c>
      <c r="Q408" s="12" t="str">
        <f t="shared" si="54"/>
        <v>CL.IC.TU.031909.01</v>
      </c>
      <c r="X408" t="s">
        <v>864</v>
      </c>
      <c r="Y408">
        <v>1124</v>
      </c>
    </row>
    <row r="409" spans="1:25" ht="15">
      <c r="A409" s="25" t="s">
        <v>9776</v>
      </c>
      <c r="B409" s="25"/>
      <c r="C409" s="22" t="s">
        <v>1202</v>
      </c>
      <c r="D409" s="25" t="s">
        <v>3438</v>
      </c>
      <c r="E409" s="2" t="s">
        <v>6396</v>
      </c>
      <c r="F409" s="25" t="s">
        <v>10236</v>
      </c>
      <c r="G409" s="25" t="s">
        <v>3923</v>
      </c>
      <c r="H409" s="22" t="s">
        <v>1396</v>
      </c>
      <c r="I409" s="25" t="s">
        <v>1001</v>
      </c>
      <c r="J409" s="11" t="str">
        <f t="shared" si="51"/>
        <v>IC.TU.032001</v>
      </c>
      <c r="K409" s="2" t="s">
        <v>1192</v>
      </c>
      <c r="L409" t="str">
        <f t="shared" si="55"/>
        <v xml:space="preserve">      None</v>
      </c>
      <c r="M409" s="12" t="str">
        <f t="shared" si="52"/>
        <v>PI.IC.TU.032001.01</v>
      </c>
      <c r="N409" s="12"/>
      <c r="O409" s="12" t="str">
        <f t="shared" si="53"/>
        <v>PH.IC.TU.032001.01</v>
      </c>
      <c r="Q409" s="12" t="str">
        <f t="shared" si="54"/>
        <v>CL.IC.TU.032001.01</v>
      </c>
    </row>
    <row r="410" spans="1:25" ht="15">
      <c r="A410" s="25" t="s">
        <v>9776</v>
      </c>
      <c r="B410" s="25"/>
      <c r="C410" s="22" t="s">
        <v>1202</v>
      </c>
      <c r="D410" s="25"/>
      <c r="E410" s="2" t="s">
        <v>6396</v>
      </c>
      <c r="F410" s="25" t="s">
        <v>10236</v>
      </c>
      <c r="G410" s="25" t="s">
        <v>4743</v>
      </c>
      <c r="H410" s="22" t="s">
        <v>1398</v>
      </c>
      <c r="I410" s="25" t="s">
        <v>2407</v>
      </c>
      <c r="J410" s="11" t="str">
        <f t="shared" si="51"/>
        <v>IC.TU.032002</v>
      </c>
      <c r="K410" s="2" t="s">
        <v>1192</v>
      </c>
      <c r="L410" t="str">
        <f t="shared" si="55"/>
        <v xml:space="preserve">     Intermittent</v>
      </c>
      <c r="M410" s="12" t="str">
        <f t="shared" si="52"/>
        <v>PI.IC.TU.032002.01</v>
      </c>
      <c r="N410" s="12"/>
      <c r="O410" s="12" t="str">
        <f t="shared" si="53"/>
        <v>PH.IC.TU.032002.01</v>
      </c>
      <c r="Q410" s="12" t="str">
        <f t="shared" si="54"/>
        <v>CL.IC.TU.032002.01</v>
      </c>
    </row>
    <row r="411" spans="1:25" ht="15">
      <c r="A411" s="25" t="s">
        <v>9776</v>
      </c>
      <c r="B411" s="25"/>
      <c r="C411" s="22" t="s">
        <v>1202</v>
      </c>
      <c r="D411" s="25"/>
      <c r="E411" s="2" t="s">
        <v>6396</v>
      </c>
      <c r="F411" s="25" t="s">
        <v>10236</v>
      </c>
      <c r="G411" s="25" t="s">
        <v>3261</v>
      </c>
      <c r="H411" s="22" t="s">
        <v>1400</v>
      </c>
      <c r="I411" s="25" t="s">
        <v>4742</v>
      </c>
      <c r="J411" s="11" t="str">
        <f t="shared" si="51"/>
        <v>IC.TU.032003</v>
      </c>
      <c r="K411" s="2" t="s">
        <v>1192</v>
      </c>
      <c r="L411" t="str">
        <f t="shared" si="55"/>
        <v>Continuous</v>
      </c>
      <c r="M411" s="12" t="str">
        <f t="shared" si="52"/>
        <v>PI.IC.TU.032003.01</v>
      </c>
      <c r="N411" s="12"/>
      <c r="O411" s="12" t="str">
        <f t="shared" si="53"/>
        <v>PH.IC.TU.032003.01</v>
      </c>
      <c r="Q411" s="12" t="str">
        <f t="shared" si="54"/>
        <v>CL.IC.TU.032003.01</v>
      </c>
    </row>
    <row r="412" spans="1:25" ht="15">
      <c r="A412" t="s">
        <v>9776</v>
      </c>
      <c r="C412" s="2" t="s">
        <v>11471</v>
      </c>
      <c r="E412" s="2" t="s">
        <v>1116</v>
      </c>
      <c r="F412" t="s">
        <v>11472</v>
      </c>
      <c r="G412" t="s">
        <v>11465</v>
      </c>
      <c r="H412" s="22" t="s">
        <v>11463</v>
      </c>
      <c r="I412" t="s">
        <v>11466</v>
      </c>
      <c r="J412" s="11" t="str">
        <f t="shared" si="51"/>
        <v>IC.TU.032004</v>
      </c>
      <c r="K412" s="2" t="s">
        <v>1192</v>
      </c>
      <c r="L412" t="str">
        <f t="shared" si="55"/>
        <v xml:space="preserve">     Bulb</v>
      </c>
      <c r="M412" s="12" t="str">
        <f t="shared" si="52"/>
        <v>PI.IC.TU.032004.01</v>
      </c>
      <c r="N412" s="12"/>
      <c r="O412" s="12" t="str">
        <f t="shared" si="53"/>
        <v>PH.IC.TU.032004.01</v>
      </c>
      <c r="Q412" s="12" t="str">
        <f t="shared" si="54"/>
        <v>CL.IC.TU.032004.01</v>
      </c>
      <c r="V412" t="s">
        <v>11097</v>
      </c>
      <c r="W412">
        <v>1048</v>
      </c>
    </row>
    <row r="413" spans="1:25" ht="15">
      <c r="A413" s="25" t="s">
        <v>9776</v>
      </c>
      <c r="B413" s="25"/>
      <c r="C413" s="22" t="s">
        <v>1202</v>
      </c>
      <c r="D413" s="25" t="s">
        <v>2941</v>
      </c>
      <c r="E413" s="2" t="s">
        <v>5577</v>
      </c>
      <c r="F413" s="25" t="s">
        <v>10236</v>
      </c>
      <c r="G413" s="25" t="s">
        <v>10051</v>
      </c>
      <c r="H413" s="22" t="s">
        <v>1396</v>
      </c>
      <c r="I413" s="25" t="s">
        <v>4832</v>
      </c>
      <c r="J413" s="11" t="str">
        <f t="shared" si="51"/>
        <v>IC.TU.032101</v>
      </c>
      <c r="K413" s="2" t="s">
        <v>1192</v>
      </c>
      <c r="L413" t="str">
        <f t="shared" si="55"/>
        <v xml:space="preserve">       None</v>
      </c>
      <c r="M413" s="12" t="str">
        <f t="shared" si="52"/>
        <v>PI.IC.TU.032101.01</v>
      </c>
      <c r="N413" s="12"/>
      <c r="O413" s="12" t="str">
        <f t="shared" si="53"/>
        <v>PH.IC.TU.032101.01</v>
      </c>
      <c r="Q413" s="12" t="str">
        <f t="shared" si="54"/>
        <v>CL.IC.TU.032101.01</v>
      </c>
    </row>
    <row r="414" spans="1:25" ht="15">
      <c r="A414" s="25" t="s">
        <v>9776</v>
      </c>
      <c r="B414" s="25"/>
      <c r="C414" s="22" t="s">
        <v>1202</v>
      </c>
      <c r="D414" s="25"/>
      <c r="E414" s="2" t="s">
        <v>5577</v>
      </c>
      <c r="F414" s="25" t="s">
        <v>10236</v>
      </c>
      <c r="G414" s="25" t="s">
        <v>10108</v>
      </c>
      <c r="H414" s="22" t="s">
        <v>1398</v>
      </c>
      <c r="I414" s="25" t="s">
        <v>2854</v>
      </c>
      <c r="J414" s="11" t="str">
        <f t="shared" si="51"/>
        <v>IC.TU.032102</v>
      </c>
      <c r="K414" s="2" t="s">
        <v>1192</v>
      </c>
      <c r="L414" t="str">
        <f t="shared" si="55"/>
        <v xml:space="preserve">      Low</v>
      </c>
      <c r="M414" s="12" t="str">
        <f t="shared" si="52"/>
        <v>PI.IC.TU.032102.01</v>
      </c>
      <c r="N414" s="12"/>
      <c r="O414" s="12" t="str">
        <f t="shared" si="53"/>
        <v>PH.IC.TU.032102.01</v>
      </c>
      <c r="Q414" s="12" t="str">
        <f t="shared" si="54"/>
        <v>CL.IC.TU.032102.01</v>
      </c>
    </row>
    <row r="415" spans="1:25" ht="15">
      <c r="A415" s="25" t="s">
        <v>9776</v>
      </c>
      <c r="B415" s="25"/>
      <c r="C415" s="22" t="s">
        <v>1202</v>
      </c>
      <c r="D415" s="25"/>
      <c r="E415" s="2" t="s">
        <v>5577</v>
      </c>
      <c r="F415" s="25" t="s">
        <v>10236</v>
      </c>
      <c r="G415" s="25" t="s">
        <v>9326</v>
      </c>
      <c r="H415" s="22" t="s">
        <v>1400</v>
      </c>
      <c r="I415" s="25" t="s">
        <v>2855</v>
      </c>
      <c r="J415" s="11" t="str">
        <f t="shared" si="51"/>
        <v>IC.TU.032103</v>
      </c>
      <c r="K415" s="2" t="s">
        <v>1192</v>
      </c>
      <c r="L415" t="str">
        <f t="shared" si="55"/>
        <v xml:space="preserve">     Medium</v>
      </c>
      <c r="M415" s="12" t="str">
        <f t="shared" si="52"/>
        <v>PI.IC.TU.032103.01</v>
      </c>
      <c r="N415" s="12"/>
      <c r="O415" s="12" t="str">
        <f t="shared" si="53"/>
        <v>PH.IC.TU.032103.01</v>
      </c>
      <c r="Q415" s="12" t="str">
        <f t="shared" si="54"/>
        <v>CL.IC.TU.032103.01</v>
      </c>
    </row>
    <row r="416" spans="1:25" ht="15">
      <c r="A416" s="25" t="s">
        <v>9776</v>
      </c>
      <c r="B416" s="25"/>
      <c r="C416" s="22" t="s">
        <v>1202</v>
      </c>
      <c r="D416" s="25"/>
      <c r="E416" s="2" t="s">
        <v>5577</v>
      </c>
      <c r="F416" s="25" t="s">
        <v>10236</v>
      </c>
      <c r="G416" s="25" t="s">
        <v>9915</v>
      </c>
      <c r="H416" s="22" t="s">
        <v>1402</v>
      </c>
      <c r="I416" s="25" t="s">
        <v>2856</v>
      </c>
      <c r="J416" s="11" t="str">
        <f t="shared" si="51"/>
        <v>IC.TU.032104</v>
      </c>
      <c r="K416" s="2" t="s">
        <v>1192</v>
      </c>
      <c r="L416" t="str">
        <f t="shared" si="55"/>
        <v xml:space="preserve">     High</v>
      </c>
      <c r="M416" s="12" t="str">
        <f t="shared" si="52"/>
        <v>PI.IC.TU.032104.01</v>
      </c>
      <c r="N416" s="12"/>
      <c r="O416" s="12" t="str">
        <f t="shared" si="53"/>
        <v>PH.IC.TU.032104.01</v>
      </c>
      <c r="Q416" s="12" t="str">
        <f t="shared" si="54"/>
        <v>CL.IC.TU.032104.01</v>
      </c>
    </row>
    <row r="417" spans="1:23" ht="15">
      <c r="A417" t="s">
        <v>9776</v>
      </c>
      <c r="C417" s="22" t="s">
        <v>1202</v>
      </c>
      <c r="D417" s="25"/>
      <c r="E417" s="2" t="s">
        <v>5577</v>
      </c>
      <c r="F417" s="25" t="s">
        <v>10236</v>
      </c>
      <c r="G417" t="s">
        <v>8977</v>
      </c>
      <c r="H417" s="22" t="s">
        <v>7071</v>
      </c>
      <c r="I417" t="s">
        <v>9916</v>
      </c>
      <c r="J417" s="11" t="str">
        <f t="shared" si="51"/>
        <v>IC.TU.032105</v>
      </c>
      <c r="K417" s="2" t="s">
        <v>1192</v>
      </c>
      <c r="L417" t="str">
        <f t="shared" si="55"/>
        <v>Number: specify</v>
      </c>
      <c r="M417" s="12" t="str">
        <f t="shared" si="52"/>
        <v>PI.IC.TU.032105.01</v>
      </c>
      <c r="N417" s="12"/>
      <c r="O417" s="12" t="str">
        <f t="shared" si="53"/>
        <v>PH.IC.TU.032105.01</v>
      </c>
      <c r="Q417" s="12" t="str">
        <f t="shared" si="54"/>
        <v>CL.IC.TU.032105.01</v>
      </c>
      <c r="R417" t="s">
        <v>1141</v>
      </c>
      <c r="S417">
        <v>331</v>
      </c>
    </row>
    <row r="418" spans="1:23" ht="15">
      <c r="A418" t="s">
        <v>9776</v>
      </c>
      <c r="C418" s="2" t="s">
        <v>11471</v>
      </c>
      <c r="E418" s="2" t="s">
        <v>1119</v>
      </c>
      <c r="F418" t="s">
        <v>11472</v>
      </c>
      <c r="G418" t="s">
        <v>11467</v>
      </c>
      <c r="H418" s="22" t="s">
        <v>11234</v>
      </c>
      <c r="I418" t="s">
        <v>11468</v>
      </c>
      <c r="J418" s="11" t="str">
        <f t="shared" si="51"/>
        <v>IC.TU.032106</v>
      </c>
      <c r="K418" s="2" t="s">
        <v>1192</v>
      </c>
      <c r="L418" t="str">
        <f t="shared" si="55"/>
        <v>Bulb</v>
      </c>
      <c r="M418" s="12" t="str">
        <f t="shared" si="52"/>
        <v>PI.IC.TU.032106.01</v>
      </c>
      <c r="N418" s="12"/>
      <c r="O418" s="12" t="str">
        <f t="shared" si="53"/>
        <v>PH.IC.TU.032106.01</v>
      </c>
      <c r="Q418" s="12" t="str">
        <f t="shared" si="54"/>
        <v>CL.IC.TU.032106.01</v>
      </c>
      <c r="R418" t="s">
        <v>1197</v>
      </c>
      <c r="S418" t="s">
        <v>11372</v>
      </c>
      <c r="V418" t="s">
        <v>11373</v>
      </c>
      <c r="W418">
        <v>1048</v>
      </c>
    </row>
    <row r="419" spans="1:23" ht="15">
      <c r="A419" s="25" t="s">
        <v>9776</v>
      </c>
      <c r="B419" s="25"/>
      <c r="C419" s="22" t="s">
        <v>1202</v>
      </c>
      <c r="D419" s="25" t="s">
        <v>3290</v>
      </c>
      <c r="E419" s="2" t="s">
        <v>5751</v>
      </c>
      <c r="F419" s="25" t="s">
        <v>10109</v>
      </c>
      <c r="G419" s="25" t="s">
        <v>6195</v>
      </c>
      <c r="H419" s="22" t="s">
        <v>1396</v>
      </c>
      <c r="I419" s="25" t="s">
        <v>6195</v>
      </c>
      <c r="J419" s="11" t="str">
        <f t="shared" si="51"/>
        <v>IC.TU.032201</v>
      </c>
      <c r="K419" s="2" t="s">
        <v>1192</v>
      </c>
      <c r="L419" t="str">
        <f t="shared" si="55"/>
        <v>Bulb</v>
      </c>
      <c r="M419" s="12" t="str">
        <f t="shared" si="52"/>
        <v>PI.IC.TU.032201.01</v>
      </c>
      <c r="N419" s="12"/>
      <c r="O419" s="12" t="str">
        <f t="shared" si="53"/>
        <v>PH.IC.TU.032201.01</v>
      </c>
      <c r="Q419" s="12" t="str">
        <f t="shared" si="54"/>
        <v>CL.IC.TU.032201.01</v>
      </c>
    </row>
    <row r="420" spans="1:23" ht="15">
      <c r="A420" s="25" t="s">
        <v>9776</v>
      </c>
      <c r="B420" s="25"/>
      <c r="C420" s="22" t="s">
        <v>1202</v>
      </c>
      <c r="D420" s="25"/>
      <c r="E420" s="2" t="s">
        <v>5751</v>
      </c>
      <c r="F420" s="25" t="s">
        <v>10109</v>
      </c>
      <c r="G420" s="25" t="s">
        <v>9918</v>
      </c>
      <c r="H420" s="22" t="s">
        <v>1398</v>
      </c>
      <c r="I420" s="25" t="s">
        <v>9918</v>
      </c>
      <c r="J420" s="11" t="str">
        <f t="shared" si="51"/>
        <v>IC.TU.032202</v>
      </c>
      <c r="K420" s="2" t="s">
        <v>1192</v>
      </c>
      <c r="L420" t="str">
        <f t="shared" si="55"/>
        <v>Hemovac</v>
      </c>
      <c r="M420" s="12" t="str">
        <f t="shared" si="52"/>
        <v>PI.IC.TU.032202.01</v>
      </c>
      <c r="N420" s="12"/>
      <c r="O420" s="12" t="str">
        <f t="shared" si="53"/>
        <v>PH.IC.TU.032202.01</v>
      </c>
      <c r="Q420" s="12" t="str">
        <f t="shared" si="54"/>
        <v>CL.IC.TU.032202.01</v>
      </c>
    </row>
    <row r="421" spans="1:23" ht="15">
      <c r="A421" s="25" t="s">
        <v>9776</v>
      </c>
      <c r="B421" s="25"/>
      <c r="C421" s="22" t="s">
        <v>1202</v>
      </c>
      <c r="D421" s="25"/>
      <c r="E421" s="2" t="s">
        <v>5751</v>
      </c>
      <c r="F421" s="25" t="s">
        <v>10109</v>
      </c>
      <c r="G421" s="25" t="s">
        <v>9919</v>
      </c>
      <c r="H421" s="22" t="s">
        <v>1400</v>
      </c>
      <c r="I421" s="25" t="s">
        <v>9920</v>
      </c>
      <c r="J421" s="11" t="str">
        <f t="shared" si="51"/>
        <v>IC.TU.032203</v>
      </c>
      <c r="K421" s="2" t="s">
        <v>1192</v>
      </c>
      <c r="L421" t="str">
        <f t="shared" si="55"/>
        <v>Jackson Pratt</v>
      </c>
      <c r="M421" s="12" t="str">
        <f t="shared" si="52"/>
        <v>PI.IC.TU.032203.01</v>
      </c>
      <c r="N421" s="12"/>
      <c r="O421" s="12" t="str">
        <f t="shared" si="53"/>
        <v>PH.IC.TU.032203.01</v>
      </c>
      <c r="Q421" s="12" t="str">
        <f t="shared" si="54"/>
        <v>CL.IC.TU.032203.01</v>
      </c>
    </row>
    <row r="422" spans="1:23" ht="15">
      <c r="A422" s="25" t="s">
        <v>9776</v>
      </c>
      <c r="B422" s="25"/>
      <c r="C422" s="22" t="s">
        <v>1202</v>
      </c>
      <c r="D422" s="25"/>
      <c r="E422" s="2" t="s">
        <v>5751</v>
      </c>
      <c r="F422" s="25" t="s">
        <v>10109</v>
      </c>
      <c r="G422" s="25" t="s">
        <v>9921</v>
      </c>
      <c r="H422" s="22" t="s">
        <v>1402</v>
      </c>
      <c r="I422" s="25" t="s">
        <v>9921</v>
      </c>
      <c r="J422" s="11" t="str">
        <f t="shared" si="51"/>
        <v>IC.TU.032204</v>
      </c>
      <c r="K422" s="2" t="s">
        <v>1192</v>
      </c>
      <c r="L422" t="str">
        <f t="shared" si="55"/>
        <v>Penrose</v>
      </c>
      <c r="M422" s="12" t="str">
        <f t="shared" si="52"/>
        <v>PI.IC.TU.032204.01</v>
      </c>
      <c r="N422" s="12"/>
      <c r="O422" s="12" t="str">
        <f t="shared" si="53"/>
        <v>PH.IC.TU.032204.01</v>
      </c>
      <c r="Q422" s="12" t="str">
        <f t="shared" si="54"/>
        <v>CL.IC.TU.032204.01</v>
      </c>
    </row>
    <row r="423" spans="1:23" ht="15">
      <c r="A423" s="25" t="s">
        <v>9776</v>
      </c>
      <c r="B423" s="25"/>
      <c r="C423" s="22" t="s">
        <v>1202</v>
      </c>
      <c r="D423" s="25"/>
      <c r="E423" s="2" t="s">
        <v>5751</v>
      </c>
      <c r="F423" s="25" t="s">
        <v>10109</v>
      </c>
      <c r="G423" s="25" t="s">
        <v>9779</v>
      </c>
      <c r="H423" s="22" t="s">
        <v>1404</v>
      </c>
      <c r="I423" s="25" t="s">
        <v>9780</v>
      </c>
      <c r="J423" s="11" t="str">
        <f t="shared" si="51"/>
        <v>IC.TU.032205</v>
      </c>
      <c r="K423" s="2" t="s">
        <v>1192</v>
      </c>
      <c r="L423" t="str">
        <f t="shared" si="55"/>
        <v>Red rubber catheter</v>
      </c>
      <c r="M423" s="12" t="str">
        <f t="shared" si="52"/>
        <v>PI.IC.TU.032205.01</v>
      </c>
      <c r="N423" s="12"/>
      <c r="O423" s="12" t="str">
        <f t="shared" si="53"/>
        <v>PH.IC.TU.032205.01</v>
      </c>
      <c r="Q423" s="12" t="str">
        <f t="shared" si="54"/>
        <v>CL.IC.TU.032205.01</v>
      </c>
    </row>
    <row r="424" spans="1:23" ht="15">
      <c r="A424" s="25" t="s">
        <v>9776</v>
      </c>
      <c r="B424" s="25"/>
      <c r="C424" s="22" t="s">
        <v>1202</v>
      </c>
      <c r="D424" s="25"/>
      <c r="E424" s="2" t="s">
        <v>5751</v>
      </c>
      <c r="F424" s="25" t="s">
        <v>10109</v>
      </c>
      <c r="G424" s="25" t="s">
        <v>9781</v>
      </c>
      <c r="H424" s="22" t="s">
        <v>1406</v>
      </c>
      <c r="I424" s="25" t="s">
        <v>9782</v>
      </c>
      <c r="J424" s="11" t="str">
        <f t="shared" si="51"/>
        <v>IC.TU.032206</v>
      </c>
      <c r="K424" s="2" t="s">
        <v>1192</v>
      </c>
      <c r="L424" t="str">
        <f t="shared" si="55"/>
        <v>T-Tube</v>
      </c>
      <c r="M424" s="12" t="str">
        <f t="shared" si="52"/>
        <v>PI.IC.TU.032206.01</v>
      </c>
      <c r="N424" s="12"/>
      <c r="O424" s="12" t="str">
        <f t="shared" si="53"/>
        <v>PH.IC.TU.032206.01</v>
      </c>
      <c r="Q424" s="12" t="str">
        <f t="shared" si="54"/>
        <v>CL.IC.TU.032206.01</v>
      </c>
    </row>
    <row r="425" spans="1:23" ht="15">
      <c r="A425" s="25" t="s">
        <v>9776</v>
      </c>
      <c r="B425" s="25"/>
      <c r="C425" s="22" t="s">
        <v>1202</v>
      </c>
      <c r="D425" s="25"/>
      <c r="E425" s="2" t="s">
        <v>5751</v>
      </c>
      <c r="F425" s="25" t="s">
        <v>10109</v>
      </c>
      <c r="G425" s="25" t="s">
        <v>2734</v>
      </c>
      <c r="H425" s="22" t="s">
        <v>1419</v>
      </c>
      <c r="I425" s="25" t="s">
        <v>930</v>
      </c>
      <c r="J425" s="11" t="str">
        <f t="shared" si="51"/>
        <v>IC.TU.032207</v>
      </c>
      <c r="K425" s="2" t="s">
        <v>1192</v>
      </c>
      <c r="L425" t="str">
        <f t="shared" si="55"/>
        <v>Other:  specify</v>
      </c>
      <c r="M425" s="12" t="str">
        <f t="shared" si="52"/>
        <v>PI.IC.TU.032207.01</v>
      </c>
      <c r="N425" s="12"/>
      <c r="O425" s="12" t="str">
        <f t="shared" si="53"/>
        <v>PH.IC.TU.032207.01</v>
      </c>
      <c r="Q425" s="12" t="str">
        <f t="shared" si="54"/>
        <v>CL.IC.TU.032207.01</v>
      </c>
    </row>
    <row r="426" spans="1:23" ht="15">
      <c r="A426" t="s">
        <v>9776</v>
      </c>
      <c r="C426" s="22" t="s">
        <v>1202</v>
      </c>
      <c r="D426" s="25"/>
      <c r="E426" s="2" t="s">
        <v>5751</v>
      </c>
      <c r="F426" s="25" t="s">
        <v>10109</v>
      </c>
      <c r="G426" t="s">
        <v>9783</v>
      </c>
      <c r="H426" s="22" t="s">
        <v>10093</v>
      </c>
      <c r="I426" t="s">
        <v>9783</v>
      </c>
      <c r="J426" s="11" t="str">
        <f t="shared" si="51"/>
        <v>IC.TU.032208</v>
      </c>
      <c r="K426" s="2" t="s">
        <v>1192</v>
      </c>
      <c r="L426" t="str">
        <f t="shared" si="55"/>
        <v>Blakemore</v>
      </c>
      <c r="M426" s="12" t="str">
        <f t="shared" si="52"/>
        <v>PI.IC.TU.032208.01</v>
      </c>
      <c r="N426" s="12"/>
      <c r="O426" s="12" t="str">
        <f t="shared" si="53"/>
        <v>PH.IC.TU.032208.01</v>
      </c>
      <c r="Q426" s="12" t="str">
        <f t="shared" si="54"/>
        <v>CL.IC.TU.032208.01</v>
      </c>
      <c r="R426" t="s">
        <v>1141</v>
      </c>
      <c r="S426">
        <v>499</v>
      </c>
    </row>
    <row r="427" spans="1:23" ht="15">
      <c r="A427" t="s">
        <v>9776</v>
      </c>
      <c r="C427" s="22" t="s">
        <v>1202</v>
      </c>
      <c r="D427" s="25"/>
      <c r="E427" s="2" t="s">
        <v>5751</v>
      </c>
      <c r="F427" s="25" t="s">
        <v>10109</v>
      </c>
      <c r="G427" t="s">
        <v>9784</v>
      </c>
      <c r="H427" s="22" t="s">
        <v>10095</v>
      </c>
      <c r="I427" t="s">
        <v>9784</v>
      </c>
      <c r="J427" s="11" t="str">
        <f t="shared" si="51"/>
        <v>IC.TU.032209</v>
      </c>
      <c r="K427" s="2" t="s">
        <v>1192</v>
      </c>
      <c r="L427" t="str">
        <f t="shared" si="55"/>
        <v>Esophagogastric</v>
      </c>
      <c r="M427" s="12" t="str">
        <f t="shared" si="52"/>
        <v>PI.IC.TU.032209.01</v>
      </c>
      <c r="N427" s="12"/>
      <c r="O427" s="12" t="str">
        <f t="shared" si="53"/>
        <v>PH.IC.TU.032209.01</v>
      </c>
      <c r="Q427" s="12" t="str">
        <f t="shared" si="54"/>
        <v>CL.IC.TU.032209.01</v>
      </c>
      <c r="R427" t="s">
        <v>1141</v>
      </c>
      <c r="S427">
        <v>499</v>
      </c>
    </row>
    <row r="428" spans="1:23" ht="15">
      <c r="A428" t="s">
        <v>9776</v>
      </c>
      <c r="C428" s="22" t="s">
        <v>1202</v>
      </c>
      <c r="D428" s="25"/>
      <c r="E428" s="2" t="s">
        <v>5751</v>
      </c>
      <c r="F428" s="25" t="s">
        <v>10109</v>
      </c>
      <c r="G428" t="s">
        <v>9952</v>
      </c>
      <c r="H428" s="22" t="s">
        <v>10905</v>
      </c>
      <c r="I428" t="s">
        <v>9785</v>
      </c>
      <c r="J428" s="11" t="str">
        <f t="shared" si="51"/>
        <v>IC.TU.032210</v>
      </c>
      <c r="K428" s="2" t="s">
        <v>11324</v>
      </c>
      <c r="L428" t="str">
        <f t="shared" si="55"/>
        <v>Naso Gastric Tube</v>
      </c>
      <c r="M428" s="12" t="str">
        <f t="shared" si="52"/>
        <v>PI.IC.TU.032210.01</v>
      </c>
      <c r="N428" s="12"/>
      <c r="O428" s="12" t="str">
        <f t="shared" si="53"/>
        <v>PH.IC.TU.032210.01</v>
      </c>
      <c r="Q428" s="12" t="str">
        <f t="shared" si="54"/>
        <v>CL.IC.TU.032210.01</v>
      </c>
      <c r="R428" t="s">
        <v>1141</v>
      </c>
      <c r="S428">
        <v>499</v>
      </c>
    </row>
    <row r="429" spans="1:23" ht="15">
      <c r="A429" t="s">
        <v>9776</v>
      </c>
      <c r="C429" s="22" t="s">
        <v>946</v>
      </c>
      <c r="D429" s="25"/>
      <c r="E429" s="2" t="s">
        <v>5751</v>
      </c>
      <c r="F429" s="25" t="s">
        <v>10109</v>
      </c>
      <c r="G429" t="s">
        <v>9786</v>
      </c>
      <c r="H429" s="22" t="s">
        <v>8048</v>
      </c>
      <c r="I429" t="s">
        <v>9786</v>
      </c>
      <c r="J429" s="11" t="str">
        <f t="shared" si="51"/>
        <v>IC.TU.032211</v>
      </c>
      <c r="K429" s="2" t="s">
        <v>11324</v>
      </c>
      <c r="L429" t="str">
        <f t="shared" si="55"/>
        <v>Oral Gastric Tube</v>
      </c>
      <c r="M429" s="12" t="str">
        <f t="shared" si="52"/>
        <v>PI.IC.TU.032211.01</v>
      </c>
      <c r="N429" s="12"/>
      <c r="O429" s="12" t="str">
        <f t="shared" si="53"/>
        <v>PH.IC.TU.032211.01</v>
      </c>
      <c r="Q429" s="12" t="str">
        <f t="shared" si="54"/>
        <v>CL.IC.TU.032211.01</v>
      </c>
      <c r="R429" t="s">
        <v>1141</v>
      </c>
      <c r="S429">
        <v>499</v>
      </c>
    </row>
    <row r="430" spans="1:23" ht="15">
      <c r="A430" t="s">
        <v>9776</v>
      </c>
      <c r="C430" s="2" t="s">
        <v>11471</v>
      </c>
      <c r="D430" t="s">
        <v>11151</v>
      </c>
      <c r="E430" s="2" t="s">
        <v>11152</v>
      </c>
      <c r="F430" t="s">
        <v>11287</v>
      </c>
      <c r="G430" t="s">
        <v>11153</v>
      </c>
      <c r="H430" s="22" t="s">
        <v>11104</v>
      </c>
      <c r="I430" t="s">
        <v>11154</v>
      </c>
      <c r="J430" s="11" t="str">
        <f t="shared" si="51"/>
        <v>IC.TU.032301</v>
      </c>
      <c r="K430" s="2" t="s">
        <v>1192</v>
      </c>
      <c r="L430" t="str">
        <f t="shared" si="55"/>
        <v>Date Insertion, specify:</v>
      </c>
      <c r="M430" s="12" t="str">
        <f t="shared" si="52"/>
        <v>PI.IC.TU.032301.01</v>
      </c>
      <c r="N430" s="12"/>
      <c r="O430" s="12" t="str">
        <f t="shared" si="53"/>
        <v>PH.IC.TU.032301.01</v>
      </c>
      <c r="Q430" s="12" t="str">
        <f t="shared" si="54"/>
        <v>CL.IC.TU.032301.01</v>
      </c>
      <c r="R430" t="s">
        <v>1112</v>
      </c>
      <c r="S430">
        <v>499</v>
      </c>
      <c r="V430" t="s">
        <v>11097</v>
      </c>
      <c r="W430">
        <v>1068</v>
      </c>
    </row>
    <row r="431" spans="1:23" ht="15">
      <c r="A431" s="25" t="s">
        <v>9776</v>
      </c>
      <c r="B431" s="25" t="s">
        <v>10110</v>
      </c>
      <c r="C431" s="22" t="s">
        <v>948</v>
      </c>
      <c r="D431" s="25" t="s">
        <v>3093</v>
      </c>
      <c r="E431" s="2" t="s">
        <v>11324</v>
      </c>
      <c r="F431" s="25" t="s">
        <v>10111</v>
      </c>
      <c r="G431" s="25" t="s">
        <v>2702</v>
      </c>
      <c r="H431" s="2" t="s">
        <v>11324</v>
      </c>
      <c r="I431" s="25" t="s">
        <v>2703</v>
      </c>
      <c r="J431" s="11" t="str">
        <f t="shared" si="51"/>
        <v>IC.TU.040101</v>
      </c>
      <c r="K431" s="2" t="s">
        <v>11324</v>
      </c>
      <c r="L431" t="str">
        <f t="shared" si="55"/>
        <v xml:space="preserve">     Brown</v>
      </c>
      <c r="M431" s="12" t="str">
        <f t="shared" si="52"/>
        <v>PI.IC.TU.040101.01</v>
      </c>
      <c r="N431" s="12"/>
      <c r="O431" s="12" t="str">
        <f t="shared" si="53"/>
        <v>PH.IC.TU.040101.01</v>
      </c>
      <c r="Q431" s="12" t="str">
        <f t="shared" si="54"/>
        <v>CL.IC.TU.040101.01</v>
      </c>
    </row>
    <row r="432" spans="1:23" ht="15">
      <c r="A432" s="25" t="s">
        <v>9776</v>
      </c>
      <c r="B432" s="25"/>
      <c r="C432" s="22" t="s">
        <v>7070</v>
      </c>
      <c r="D432" s="25"/>
      <c r="E432" s="2" t="s">
        <v>1192</v>
      </c>
      <c r="F432" s="25" t="s">
        <v>10111</v>
      </c>
      <c r="G432" s="25" t="s">
        <v>1433</v>
      </c>
      <c r="H432" s="2" t="s">
        <v>923</v>
      </c>
      <c r="I432" s="25" t="s">
        <v>1434</v>
      </c>
      <c r="J432" s="11" t="str">
        <f t="shared" si="51"/>
        <v>IC.TU.040102</v>
      </c>
      <c r="K432" s="2" t="s">
        <v>1192</v>
      </c>
      <c r="L432" t="str">
        <f t="shared" si="55"/>
        <v xml:space="preserve">     Green</v>
      </c>
      <c r="M432" s="12" t="str">
        <f t="shared" si="52"/>
        <v>PI.IC.TU.040102.01</v>
      </c>
      <c r="N432" s="12"/>
      <c r="O432" s="12" t="str">
        <f t="shared" si="53"/>
        <v>PH.IC.TU.040102.01</v>
      </c>
      <c r="Q432" s="12" t="str">
        <f t="shared" si="54"/>
        <v>CL.IC.TU.040102.01</v>
      </c>
    </row>
    <row r="433" spans="1:17" ht="15">
      <c r="A433" s="25" t="s">
        <v>9776</v>
      </c>
      <c r="B433" s="25"/>
      <c r="C433" s="22" t="s">
        <v>7070</v>
      </c>
      <c r="D433" s="25"/>
      <c r="E433" s="2" t="s">
        <v>1192</v>
      </c>
      <c r="F433" s="25" t="s">
        <v>10111</v>
      </c>
      <c r="G433" s="25" t="s">
        <v>1435</v>
      </c>
      <c r="H433" s="2" t="s">
        <v>1202</v>
      </c>
      <c r="I433" s="25" t="s">
        <v>1436</v>
      </c>
      <c r="J433" s="11" t="str">
        <f t="shared" si="51"/>
        <v>IC.TU.040103</v>
      </c>
      <c r="K433" s="2" t="s">
        <v>1192</v>
      </c>
      <c r="L433" t="str">
        <f t="shared" si="55"/>
        <v xml:space="preserve">     Tan</v>
      </c>
      <c r="M433" s="12" t="str">
        <f t="shared" si="52"/>
        <v>PI.IC.TU.040103.01</v>
      </c>
      <c r="N433" s="12"/>
      <c r="O433" s="12" t="str">
        <f t="shared" si="53"/>
        <v>PH.IC.TU.040103.01</v>
      </c>
      <c r="Q433" s="12" t="str">
        <f t="shared" si="54"/>
        <v>CL.IC.TU.040103.01</v>
      </c>
    </row>
    <row r="434" spans="1:17" ht="15">
      <c r="A434" s="25" t="s">
        <v>9776</v>
      </c>
      <c r="B434" s="25"/>
      <c r="C434" s="22" t="s">
        <v>7070</v>
      </c>
      <c r="D434" s="25"/>
      <c r="E434" s="2" t="s">
        <v>1192</v>
      </c>
      <c r="F434" s="25" t="s">
        <v>10111</v>
      </c>
      <c r="G434" s="25" t="s">
        <v>2102</v>
      </c>
      <c r="H434" s="2" t="s">
        <v>7070</v>
      </c>
      <c r="I434" s="25" t="s">
        <v>2103</v>
      </c>
      <c r="J434" s="11" t="str">
        <f t="shared" si="51"/>
        <v>IC.TU.040104</v>
      </c>
      <c r="K434" s="2" t="s">
        <v>1192</v>
      </c>
      <c r="L434" t="str">
        <f t="shared" si="55"/>
        <v xml:space="preserve">     Yellow</v>
      </c>
      <c r="M434" s="12" t="str">
        <f t="shared" si="52"/>
        <v>PI.IC.TU.040104.01</v>
      </c>
      <c r="N434" s="12"/>
      <c r="O434" s="12" t="str">
        <f t="shared" si="53"/>
        <v>PH.IC.TU.040104.01</v>
      </c>
      <c r="Q434" s="12" t="str">
        <f t="shared" si="54"/>
        <v>CL.IC.TU.040104.01</v>
      </c>
    </row>
    <row r="435" spans="1:17" ht="15">
      <c r="A435" s="25" t="s">
        <v>9776</v>
      </c>
      <c r="B435" s="25"/>
      <c r="C435" s="22" t="s">
        <v>7070</v>
      </c>
      <c r="D435" s="25"/>
      <c r="E435" s="2" t="s">
        <v>1192</v>
      </c>
      <c r="F435" s="25" t="s">
        <v>10111</v>
      </c>
      <c r="G435" s="25" t="s">
        <v>1431</v>
      </c>
      <c r="H435" s="2" t="s">
        <v>7071</v>
      </c>
      <c r="I435" s="25" t="s">
        <v>1432</v>
      </c>
      <c r="J435" s="11" t="str">
        <f t="shared" ref="J435:J500" si="56">CONCATENATE("IC.TU.",C435,E435,H435)</f>
        <v>IC.TU.040105</v>
      </c>
      <c r="K435" s="2" t="s">
        <v>1192</v>
      </c>
      <c r="L435" t="str">
        <f t="shared" si="55"/>
        <v xml:space="preserve">     Amber</v>
      </c>
      <c r="M435" s="12" t="str">
        <f t="shared" ref="M435:M500" si="57">CONCATENATE("PI.",J435,".",K435)</f>
        <v>PI.IC.TU.040105.01</v>
      </c>
      <c r="N435" s="12"/>
      <c r="O435" s="12" t="str">
        <f t="shared" ref="O435:O500" si="58">CONCATENATE("PH.",J435,".",K435)</f>
        <v>PH.IC.TU.040105.01</v>
      </c>
      <c r="Q435" s="12" t="str">
        <f t="shared" ref="Q435:Q500" si="59">CONCATENATE("CL.",J435,".",K435)</f>
        <v>CL.IC.TU.040105.01</v>
      </c>
    </row>
    <row r="436" spans="1:17" ht="15">
      <c r="A436" s="25" t="s">
        <v>9776</v>
      </c>
      <c r="B436" s="25"/>
      <c r="C436" s="22" t="s">
        <v>7070</v>
      </c>
      <c r="D436" s="25"/>
      <c r="E436" s="2" t="s">
        <v>1192</v>
      </c>
      <c r="F436" s="25" t="s">
        <v>10111</v>
      </c>
      <c r="G436" s="25" t="s">
        <v>2704</v>
      </c>
      <c r="H436" s="2" t="s">
        <v>6888</v>
      </c>
      <c r="I436" s="25" t="s">
        <v>2618</v>
      </c>
      <c r="J436" s="11" t="str">
        <f t="shared" si="56"/>
        <v>IC.TU.040106</v>
      </c>
      <c r="K436" s="2" t="s">
        <v>1192</v>
      </c>
      <c r="L436" t="str">
        <f t="shared" si="55"/>
        <v xml:space="preserve">     Black</v>
      </c>
      <c r="M436" s="12" t="str">
        <f t="shared" si="57"/>
        <v>PI.IC.TU.040106.01</v>
      </c>
      <c r="N436" s="12"/>
      <c r="O436" s="12" t="str">
        <f t="shared" si="58"/>
        <v>PH.IC.TU.040106.01</v>
      </c>
      <c r="Q436" s="12" t="str">
        <f t="shared" si="59"/>
        <v>CL.IC.TU.040106.01</v>
      </c>
    </row>
    <row r="437" spans="1:17" ht="15">
      <c r="A437" s="25" t="s">
        <v>9776</v>
      </c>
      <c r="B437" s="25"/>
      <c r="C437" s="22" t="s">
        <v>7070</v>
      </c>
      <c r="D437" s="25"/>
      <c r="E437" s="2" t="s">
        <v>1192</v>
      </c>
      <c r="F437" s="25" t="s">
        <v>10111</v>
      </c>
      <c r="G437" s="25" t="s">
        <v>2095</v>
      </c>
      <c r="H437" s="2" t="s">
        <v>7284</v>
      </c>
      <c r="I437" s="25" t="s">
        <v>1935</v>
      </c>
      <c r="J437" s="11" t="str">
        <f t="shared" si="56"/>
        <v>IC.TU.040107</v>
      </c>
      <c r="K437" s="2" t="s">
        <v>1192</v>
      </c>
      <c r="L437" t="str">
        <f t="shared" si="55"/>
        <v xml:space="preserve">     Colorless</v>
      </c>
      <c r="M437" s="12" t="str">
        <f t="shared" si="57"/>
        <v>PI.IC.TU.040107.01</v>
      </c>
      <c r="N437" s="12"/>
      <c r="O437" s="12" t="str">
        <f t="shared" si="58"/>
        <v>PH.IC.TU.040107.01</v>
      </c>
      <c r="Q437" s="12" t="str">
        <f t="shared" si="59"/>
        <v>CL.IC.TU.040107.01</v>
      </c>
    </row>
    <row r="438" spans="1:17" ht="15">
      <c r="A438" s="25" t="s">
        <v>9776</v>
      </c>
      <c r="B438" s="25"/>
      <c r="C438" s="22" t="s">
        <v>7070</v>
      </c>
      <c r="D438" s="25"/>
      <c r="E438" s="2" t="s">
        <v>1192</v>
      </c>
      <c r="F438" s="25" t="s">
        <v>10111</v>
      </c>
      <c r="G438" s="25" t="s">
        <v>2100</v>
      </c>
      <c r="H438" s="2" t="s">
        <v>10093</v>
      </c>
      <c r="I438" s="25" t="s">
        <v>2101</v>
      </c>
      <c r="J438" s="11" t="str">
        <f t="shared" si="56"/>
        <v>IC.TU.040108</v>
      </c>
      <c r="K438" s="2" t="s">
        <v>1192</v>
      </c>
      <c r="L438" t="str">
        <f t="shared" si="55"/>
        <v xml:space="preserve">     Maroon</v>
      </c>
      <c r="M438" s="12" t="str">
        <f t="shared" si="57"/>
        <v>PI.IC.TU.040108.01</v>
      </c>
      <c r="N438" s="12"/>
      <c r="O438" s="12" t="str">
        <f t="shared" si="58"/>
        <v>PH.IC.TU.040108.01</v>
      </c>
      <c r="Q438" s="12" t="str">
        <f t="shared" si="59"/>
        <v>CL.IC.TU.040108.01</v>
      </c>
    </row>
    <row r="439" spans="1:17" ht="15">
      <c r="A439" s="25" t="s">
        <v>9776</v>
      </c>
      <c r="B439" s="25"/>
      <c r="C439" s="22" t="s">
        <v>7070</v>
      </c>
      <c r="D439" s="25"/>
      <c r="E439" s="2" t="s">
        <v>1192</v>
      </c>
      <c r="F439" s="25" t="s">
        <v>10111</v>
      </c>
      <c r="G439" s="25" t="s">
        <v>2099</v>
      </c>
      <c r="H439" s="2" t="s">
        <v>10095</v>
      </c>
      <c r="I439" s="25" t="s">
        <v>1560</v>
      </c>
      <c r="J439" s="11" t="str">
        <f t="shared" si="56"/>
        <v>IC.TU.040109</v>
      </c>
      <c r="K439" s="2" t="s">
        <v>1192</v>
      </c>
      <c r="L439" t="str">
        <f t="shared" si="55"/>
        <v xml:space="preserve">     Red</v>
      </c>
      <c r="M439" s="12" t="str">
        <f t="shared" si="57"/>
        <v>PI.IC.TU.040109.01</v>
      </c>
      <c r="N439" s="12"/>
      <c r="O439" s="12" t="str">
        <f t="shared" si="58"/>
        <v>PH.IC.TU.040109.01</v>
      </c>
      <c r="Q439" s="12" t="str">
        <f t="shared" si="59"/>
        <v>CL.IC.TU.040109.01</v>
      </c>
    </row>
    <row r="440" spans="1:17" ht="15">
      <c r="A440" s="25" t="s">
        <v>9776</v>
      </c>
      <c r="B440" s="25"/>
      <c r="C440" s="22" t="s">
        <v>7070</v>
      </c>
      <c r="D440" s="25"/>
      <c r="E440" s="2" t="s">
        <v>1192</v>
      </c>
      <c r="F440" s="25" t="s">
        <v>10111</v>
      </c>
      <c r="G440" s="25" t="s">
        <v>1936</v>
      </c>
      <c r="H440" s="2" t="s">
        <v>10905</v>
      </c>
      <c r="I440" s="25" t="s">
        <v>1937</v>
      </c>
      <c r="J440" s="11" t="str">
        <f t="shared" si="56"/>
        <v>IC.TU.040110</v>
      </c>
      <c r="K440" s="2" t="s">
        <v>1192</v>
      </c>
      <c r="L440" t="str">
        <f t="shared" si="55"/>
        <v xml:space="preserve">     Pink</v>
      </c>
      <c r="M440" s="12" t="str">
        <f t="shared" si="57"/>
        <v>PI.IC.TU.040110.01</v>
      </c>
      <c r="N440" s="12"/>
      <c r="O440" s="12" t="str">
        <f t="shared" si="58"/>
        <v>PH.IC.TU.040110.01</v>
      </c>
      <c r="Q440" s="12" t="str">
        <f t="shared" si="59"/>
        <v>CL.IC.TU.040110.01</v>
      </c>
    </row>
    <row r="441" spans="1:17" ht="15">
      <c r="A441" s="25" t="s">
        <v>9776</v>
      </c>
      <c r="B441" s="25"/>
      <c r="C441" s="22" t="s">
        <v>7070</v>
      </c>
      <c r="D441" s="25" t="s">
        <v>9955</v>
      </c>
      <c r="E441" s="2" t="s">
        <v>923</v>
      </c>
      <c r="F441" s="25" t="s">
        <v>10111</v>
      </c>
      <c r="G441" s="25" t="s">
        <v>1437</v>
      </c>
      <c r="H441" s="2" t="s">
        <v>1192</v>
      </c>
      <c r="I441" s="25" t="s">
        <v>1438</v>
      </c>
      <c r="J441" s="11" t="str">
        <f t="shared" si="56"/>
        <v>IC.TU.040201</v>
      </c>
      <c r="K441" s="2" t="s">
        <v>1192</v>
      </c>
      <c r="L441" t="str">
        <f t="shared" si="55"/>
        <v xml:space="preserve">     Bloody</v>
      </c>
      <c r="M441" s="12" t="str">
        <f t="shared" si="57"/>
        <v>PI.IC.TU.040201.01</v>
      </c>
      <c r="N441" s="12"/>
      <c r="O441" s="12" t="str">
        <f t="shared" si="58"/>
        <v>PH.IC.TU.040201.01</v>
      </c>
      <c r="Q441" s="12" t="str">
        <f t="shared" si="59"/>
        <v>CL.IC.TU.040201.01</v>
      </c>
    </row>
    <row r="442" spans="1:17" ht="15">
      <c r="A442" s="25" t="s">
        <v>9776</v>
      </c>
      <c r="B442" s="25"/>
      <c r="C442" s="22" t="s">
        <v>7070</v>
      </c>
      <c r="D442" s="25"/>
      <c r="E442" s="2" t="s">
        <v>923</v>
      </c>
      <c r="F442" s="25" t="s">
        <v>10111</v>
      </c>
      <c r="G442" s="25" t="s">
        <v>1439</v>
      </c>
      <c r="H442" s="2" t="s">
        <v>923</v>
      </c>
      <c r="I442" s="25" t="s">
        <v>1635</v>
      </c>
      <c r="J442" s="11" t="str">
        <f t="shared" si="56"/>
        <v>IC.TU.040202</v>
      </c>
      <c r="K442" s="2" t="s">
        <v>1192</v>
      </c>
      <c r="L442" t="str">
        <f t="shared" si="55"/>
        <v xml:space="preserve">     Serosanguinous</v>
      </c>
      <c r="M442" s="12" t="str">
        <f t="shared" si="57"/>
        <v>PI.IC.TU.040202.01</v>
      </c>
      <c r="N442" s="12"/>
      <c r="O442" s="12" t="str">
        <f t="shared" si="58"/>
        <v>PH.IC.TU.040202.01</v>
      </c>
      <c r="Q442" s="12" t="str">
        <f t="shared" si="59"/>
        <v>CL.IC.TU.040202.01</v>
      </c>
    </row>
    <row r="443" spans="1:17" ht="15">
      <c r="A443" s="25" t="s">
        <v>9776</v>
      </c>
      <c r="B443" s="25"/>
      <c r="C443" s="22" t="s">
        <v>7070</v>
      </c>
      <c r="D443" s="25"/>
      <c r="E443" s="2" t="s">
        <v>923</v>
      </c>
      <c r="F443" s="25" t="s">
        <v>10111</v>
      </c>
      <c r="G443" s="25" t="s">
        <v>1636</v>
      </c>
      <c r="H443" s="2" t="s">
        <v>1202</v>
      </c>
      <c r="I443" s="25" t="s">
        <v>1637</v>
      </c>
      <c r="J443" s="11" t="str">
        <f t="shared" si="56"/>
        <v>IC.TU.040203</v>
      </c>
      <c r="K443" s="2" t="s">
        <v>1192</v>
      </c>
      <c r="L443" t="str">
        <f t="shared" si="55"/>
        <v xml:space="preserve">     Serous</v>
      </c>
      <c r="M443" s="12" t="str">
        <f t="shared" si="57"/>
        <v>PI.IC.TU.040203.01</v>
      </c>
      <c r="N443" s="12"/>
      <c r="O443" s="12" t="str">
        <f t="shared" si="58"/>
        <v>PH.IC.TU.040203.01</v>
      </c>
      <c r="Q443" s="12" t="str">
        <f t="shared" si="59"/>
        <v>CL.IC.TU.040203.01</v>
      </c>
    </row>
    <row r="444" spans="1:17" ht="15">
      <c r="A444" s="25" t="s">
        <v>9776</v>
      </c>
      <c r="B444" s="25"/>
      <c r="C444" s="22" t="s">
        <v>7070</v>
      </c>
      <c r="D444" s="25"/>
      <c r="E444" s="2" t="s">
        <v>923</v>
      </c>
      <c r="F444" s="25" t="s">
        <v>10111</v>
      </c>
      <c r="G444" s="25" t="s">
        <v>1640</v>
      </c>
      <c r="H444" s="2" t="s">
        <v>7070</v>
      </c>
      <c r="I444" s="25" t="s">
        <v>1641</v>
      </c>
      <c r="J444" s="11" t="str">
        <f t="shared" si="56"/>
        <v>IC.TU.040204</v>
      </c>
      <c r="K444" s="2" t="s">
        <v>1192</v>
      </c>
      <c r="L444" t="str">
        <f t="shared" si="55"/>
        <v xml:space="preserve">     Cloudy</v>
      </c>
      <c r="M444" s="12" t="str">
        <f t="shared" si="57"/>
        <v>PI.IC.TU.040204.01</v>
      </c>
      <c r="N444" s="12"/>
      <c r="O444" s="12" t="str">
        <f t="shared" si="58"/>
        <v>PH.IC.TU.040204.01</v>
      </c>
      <c r="Q444" s="12" t="str">
        <f t="shared" si="59"/>
        <v>CL.IC.TU.040204.01</v>
      </c>
    </row>
    <row r="445" spans="1:17" ht="15">
      <c r="A445" s="25" t="s">
        <v>9776</v>
      </c>
      <c r="B445" s="25"/>
      <c r="C445" s="22" t="s">
        <v>7070</v>
      </c>
      <c r="D445" s="25"/>
      <c r="E445" s="2" t="s">
        <v>923</v>
      </c>
      <c r="F445" s="25" t="s">
        <v>10111</v>
      </c>
      <c r="G445" s="25" t="s">
        <v>1642</v>
      </c>
      <c r="H445" s="2" t="s">
        <v>7071</v>
      </c>
      <c r="I445" s="25" t="s">
        <v>1643</v>
      </c>
      <c r="J445" s="11" t="str">
        <f t="shared" si="56"/>
        <v>IC.TU.040205</v>
      </c>
      <c r="K445" s="2" t="s">
        <v>1192</v>
      </c>
      <c r="L445" t="str">
        <f t="shared" si="55"/>
        <v xml:space="preserve">     Purulent</v>
      </c>
      <c r="M445" s="12" t="str">
        <f t="shared" si="57"/>
        <v>PI.IC.TU.040205.01</v>
      </c>
      <c r="N445" s="12"/>
      <c r="O445" s="12" t="str">
        <f t="shared" si="58"/>
        <v>PH.IC.TU.040205.01</v>
      </c>
      <c r="Q445" s="12" t="str">
        <f t="shared" si="59"/>
        <v>CL.IC.TU.040205.01</v>
      </c>
    </row>
    <row r="446" spans="1:17" ht="15">
      <c r="A446" s="25" t="s">
        <v>9776</v>
      </c>
      <c r="B446" s="25"/>
      <c r="C446" s="22" t="s">
        <v>7070</v>
      </c>
      <c r="D446" s="25"/>
      <c r="E446" s="2" t="s">
        <v>923</v>
      </c>
      <c r="F446" s="25" t="s">
        <v>10111</v>
      </c>
      <c r="G446" s="25" t="s">
        <v>4061</v>
      </c>
      <c r="H446" s="2" t="s">
        <v>6888</v>
      </c>
      <c r="I446" s="25" t="s">
        <v>1645</v>
      </c>
      <c r="J446" s="11" t="str">
        <f t="shared" si="56"/>
        <v>IC.TU.040206</v>
      </c>
      <c r="K446" s="2" t="s">
        <v>1192</v>
      </c>
      <c r="L446" t="str">
        <f t="shared" si="55"/>
        <v xml:space="preserve">      Viscous</v>
      </c>
      <c r="M446" s="12" t="str">
        <f t="shared" si="57"/>
        <v>PI.IC.TU.040206.01</v>
      </c>
      <c r="N446" s="12"/>
      <c r="O446" s="12" t="str">
        <f t="shared" si="58"/>
        <v>PH.IC.TU.040206.01</v>
      </c>
      <c r="Q446" s="12" t="str">
        <f t="shared" si="59"/>
        <v>CL.IC.TU.040206.01</v>
      </c>
    </row>
    <row r="447" spans="1:17" ht="15">
      <c r="A447" s="25" t="s">
        <v>9776</v>
      </c>
      <c r="B447" s="25"/>
      <c r="C447" s="22" t="s">
        <v>7070</v>
      </c>
      <c r="D447" s="25" t="s">
        <v>2935</v>
      </c>
      <c r="E447" s="2" t="s">
        <v>1202</v>
      </c>
      <c r="F447" s="25" t="s">
        <v>9983</v>
      </c>
      <c r="G447" s="25" t="s">
        <v>4245</v>
      </c>
      <c r="H447" s="22" t="s">
        <v>1396</v>
      </c>
      <c r="I447" s="25" t="s">
        <v>1825</v>
      </c>
      <c r="J447" s="11" t="str">
        <f t="shared" si="56"/>
        <v>IC.TU.040301</v>
      </c>
      <c r="K447" s="2" t="s">
        <v>1192</v>
      </c>
      <c r="L447" t="str">
        <f t="shared" si="55"/>
        <v xml:space="preserve">      Gauze</v>
      </c>
      <c r="M447" s="12" t="str">
        <f t="shared" si="57"/>
        <v>PI.IC.TU.040301.01</v>
      </c>
      <c r="N447" s="12"/>
      <c r="O447" s="12" t="str">
        <f t="shared" si="58"/>
        <v>PH.IC.TU.040301.01</v>
      </c>
      <c r="Q447" s="12" t="str">
        <f t="shared" si="59"/>
        <v>CL.IC.TU.040301.01</v>
      </c>
    </row>
    <row r="448" spans="1:17" ht="15">
      <c r="A448" s="25" t="s">
        <v>9776</v>
      </c>
      <c r="B448" s="25"/>
      <c r="C448" s="22" t="s">
        <v>7070</v>
      </c>
      <c r="D448" s="25"/>
      <c r="E448" s="2" t="s">
        <v>1202</v>
      </c>
      <c r="F448" s="25" t="s">
        <v>9983</v>
      </c>
      <c r="G448" s="25" t="s">
        <v>9638</v>
      </c>
      <c r="H448" s="22" t="s">
        <v>1398</v>
      </c>
      <c r="I448" s="25" t="s">
        <v>1998</v>
      </c>
      <c r="J448" s="11" t="str">
        <f t="shared" si="56"/>
        <v>IC.TU.040302</v>
      </c>
      <c r="K448" s="2" t="s">
        <v>1192</v>
      </c>
      <c r="L448" t="str">
        <f t="shared" si="55"/>
        <v xml:space="preserve">      Transparent</v>
      </c>
      <c r="M448" s="12" t="str">
        <f t="shared" si="57"/>
        <v>PI.IC.TU.040302.01</v>
      </c>
      <c r="N448" s="12"/>
      <c r="O448" s="12" t="str">
        <f t="shared" si="58"/>
        <v>PH.IC.TU.040302.01</v>
      </c>
      <c r="Q448" s="12" t="str">
        <f t="shared" si="59"/>
        <v>CL.IC.TU.040302.01</v>
      </c>
    </row>
    <row r="449" spans="1:17" ht="15">
      <c r="A449" s="25" t="s">
        <v>9776</v>
      </c>
      <c r="B449" s="25"/>
      <c r="C449" s="22" t="s">
        <v>7070</v>
      </c>
      <c r="D449" s="25"/>
      <c r="E449" s="2" t="s">
        <v>1202</v>
      </c>
      <c r="F449" s="25" t="s">
        <v>9983</v>
      </c>
      <c r="G449" s="25" t="s">
        <v>3923</v>
      </c>
      <c r="H449" s="22" t="s">
        <v>1400</v>
      </c>
      <c r="I449" s="25" t="s">
        <v>1001</v>
      </c>
      <c r="J449" s="11" t="str">
        <f t="shared" si="56"/>
        <v>IC.TU.040303</v>
      </c>
      <c r="K449" s="2" t="s">
        <v>1192</v>
      </c>
      <c r="L449" t="str">
        <f t="shared" si="55"/>
        <v xml:space="preserve">      None</v>
      </c>
      <c r="M449" s="12" t="str">
        <f t="shared" si="57"/>
        <v>PI.IC.TU.040303.01</v>
      </c>
      <c r="N449" s="12"/>
      <c r="O449" s="12" t="str">
        <f t="shared" si="58"/>
        <v>PH.IC.TU.040303.01</v>
      </c>
      <c r="Q449" s="12" t="str">
        <f t="shared" si="59"/>
        <v>CL.IC.TU.040303.01</v>
      </c>
    </row>
    <row r="450" spans="1:17" ht="15">
      <c r="A450" s="25" t="s">
        <v>9776</v>
      </c>
      <c r="B450" s="25"/>
      <c r="C450" s="22" t="s">
        <v>7070</v>
      </c>
      <c r="D450" s="25"/>
      <c r="E450" s="2" t="s">
        <v>1202</v>
      </c>
      <c r="F450" s="25" t="s">
        <v>9983</v>
      </c>
      <c r="G450" s="25" t="s">
        <v>3841</v>
      </c>
      <c r="H450" s="22" t="s">
        <v>1402</v>
      </c>
      <c r="I450" s="25" t="s">
        <v>2971</v>
      </c>
      <c r="J450" s="11" t="str">
        <f t="shared" si="56"/>
        <v>IC.TU.040304</v>
      </c>
      <c r="K450" s="2" t="s">
        <v>1192</v>
      </c>
      <c r="L450" t="str">
        <f t="shared" si="55"/>
        <v xml:space="preserve">      Other: specify</v>
      </c>
      <c r="M450" s="12" t="str">
        <f t="shared" si="57"/>
        <v>PI.IC.TU.040304.01</v>
      </c>
      <c r="N450" s="12"/>
      <c r="O450" s="12" t="str">
        <f t="shared" si="58"/>
        <v>PH.IC.TU.040304.01</v>
      </c>
      <c r="Q450" s="12" t="str">
        <f t="shared" si="59"/>
        <v>CL.IC.TU.040304.01</v>
      </c>
    </row>
    <row r="451" spans="1:17" ht="15">
      <c r="A451" s="25" t="s">
        <v>9776</v>
      </c>
      <c r="B451" s="25"/>
      <c r="C451" s="22" t="s">
        <v>7070</v>
      </c>
      <c r="D451" s="25" t="s">
        <v>2937</v>
      </c>
      <c r="E451" s="2" t="s">
        <v>7070</v>
      </c>
      <c r="F451" s="25" t="s">
        <v>9983</v>
      </c>
      <c r="G451" s="25" t="s">
        <v>3843</v>
      </c>
      <c r="H451" s="22" t="s">
        <v>1396</v>
      </c>
      <c r="I451" s="25" t="s">
        <v>1833</v>
      </c>
      <c r="J451" s="11" t="str">
        <f t="shared" si="56"/>
        <v>IC.TU.040401</v>
      </c>
      <c r="K451" s="2" t="s">
        <v>1192</v>
      </c>
      <c r="L451" t="str">
        <f t="shared" si="55"/>
        <v xml:space="preserve">      Clean, dry and intact</v>
      </c>
      <c r="M451" s="12" t="str">
        <f t="shared" si="57"/>
        <v>PI.IC.TU.040401.01</v>
      </c>
      <c r="N451" s="12"/>
      <c r="O451" s="12" t="str">
        <f t="shared" si="58"/>
        <v>PH.IC.TU.040401.01</v>
      </c>
      <c r="Q451" s="12" t="str">
        <f t="shared" si="59"/>
        <v>CL.IC.TU.040401.01</v>
      </c>
    </row>
    <row r="452" spans="1:17" ht="15">
      <c r="A452" s="25" t="s">
        <v>9776</v>
      </c>
      <c r="B452" s="25"/>
      <c r="C452" s="22" t="s">
        <v>7070</v>
      </c>
      <c r="D452" s="25"/>
      <c r="E452" s="2" t="s">
        <v>7070</v>
      </c>
      <c r="F452" s="25" t="s">
        <v>9983</v>
      </c>
      <c r="G452" s="25" t="s">
        <v>9795</v>
      </c>
      <c r="H452" s="22" t="s">
        <v>1398</v>
      </c>
      <c r="I452" s="25" t="s">
        <v>1811</v>
      </c>
      <c r="J452" s="11" t="str">
        <f t="shared" si="56"/>
        <v>IC.TU.040402</v>
      </c>
      <c r="K452" s="2" t="s">
        <v>1192</v>
      </c>
      <c r="L452" t="str">
        <f t="shared" si="55"/>
        <v xml:space="preserve">      Changed</v>
      </c>
      <c r="M452" s="12" t="str">
        <f t="shared" si="57"/>
        <v>PI.IC.TU.040402.01</v>
      </c>
      <c r="N452" s="12"/>
      <c r="O452" s="12" t="str">
        <f t="shared" si="58"/>
        <v>PH.IC.TU.040402.01</v>
      </c>
      <c r="Q452" s="12" t="str">
        <f t="shared" si="59"/>
        <v>CL.IC.TU.040402.01</v>
      </c>
    </row>
    <row r="453" spans="1:17" ht="15">
      <c r="A453" s="25" t="s">
        <v>9776</v>
      </c>
      <c r="B453" s="25"/>
      <c r="C453" s="22" t="s">
        <v>7070</v>
      </c>
      <c r="D453" s="25"/>
      <c r="E453" s="2" t="s">
        <v>7070</v>
      </c>
      <c r="F453" s="25" t="s">
        <v>9983</v>
      </c>
      <c r="G453" s="25" t="s">
        <v>4000</v>
      </c>
      <c r="H453" s="22" t="s">
        <v>1400</v>
      </c>
      <c r="I453" s="25" t="s">
        <v>2010</v>
      </c>
      <c r="J453" s="11" t="str">
        <f t="shared" si="56"/>
        <v>IC.TU.040403</v>
      </c>
      <c r="K453" s="2" t="s">
        <v>1192</v>
      </c>
      <c r="L453" t="str">
        <f t="shared" si="55"/>
        <v xml:space="preserve">      Reinforced:  specify date/time</v>
      </c>
      <c r="M453" s="12" t="str">
        <f t="shared" si="57"/>
        <v>PI.IC.TU.040403.01</v>
      </c>
      <c r="N453" s="12"/>
      <c r="O453" s="12" t="str">
        <f t="shared" si="58"/>
        <v>PH.IC.TU.040403.01</v>
      </c>
      <c r="Q453" s="12" t="str">
        <f t="shared" si="59"/>
        <v>CL.IC.TU.040403.01</v>
      </c>
    </row>
    <row r="454" spans="1:17" ht="15">
      <c r="A454" s="25" t="s">
        <v>9776</v>
      </c>
      <c r="B454" s="25"/>
      <c r="C454" s="22" t="s">
        <v>7070</v>
      </c>
      <c r="D454" s="25" t="s">
        <v>4940</v>
      </c>
      <c r="E454" s="2" t="s">
        <v>7071</v>
      </c>
      <c r="F454" s="25" t="s">
        <v>9983</v>
      </c>
      <c r="G454" s="25" t="s">
        <v>9479</v>
      </c>
      <c r="H454" s="22" t="s">
        <v>1396</v>
      </c>
      <c r="I454" s="25" t="s">
        <v>9480</v>
      </c>
      <c r="J454" s="11" t="str">
        <f t="shared" si="56"/>
        <v>IC.TU.040501</v>
      </c>
      <c r="K454" s="2" t="s">
        <v>1192</v>
      </c>
      <c r="L454" t="str">
        <f t="shared" si="55"/>
        <v xml:space="preserve">      Drsg Drainage None</v>
      </c>
      <c r="M454" s="12" t="str">
        <f t="shared" si="57"/>
        <v>PI.IC.TU.040501.01</v>
      </c>
      <c r="N454" s="12"/>
      <c r="O454" s="12" t="str">
        <f t="shared" si="58"/>
        <v>PH.IC.TU.040501.01</v>
      </c>
      <c r="Q454" s="12" t="str">
        <f t="shared" si="59"/>
        <v>CL.IC.TU.040501.01</v>
      </c>
    </row>
    <row r="455" spans="1:17" ht="15">
      <c r="A455" s="25" t="s">
        <v>9776</v>
      </c>
      <c r="B455" s="25"/>
      <c r="C455" s="22" t="s">
        <v>7070</v>
      </c>
      <c r="D455" s="25"/>
      <c r="E455" s="2" t="s">
        <v>7071</v>
      </c>
      <c r="F455" s="25" t="s">
        <v>9983</v>
      </c>
      <c r="G455" s="25" t="s">
        <v>9641</v>
      </c>
      <c r="H455" s="22" t="s">
        <v>1398</v>
      </c>
      <c r="I455" s="25" t="s">
        <v>1649</v>
      </c>
      <c r="J455" s="11" t="str">
        <f t="shared" si="56"/>
        <v>IC.TU.040502</v>
      </c>
      <c r="K455" s="2" t="s">
        <v>1192</v>
      </c>
      <c r="L455" t="str">
        <f t="shared" si="55"/>
        <v xml:space="preserve">      Drsg Scant amount drainage</v>
      </c>
      <c r="M455" s="12" t="str">
        <f t="shared" si="57"/>
        <v>PI.IC.TU.040502.01</v>
      </c>
      <c r="N455" s="12"/>
      <c r="O455" s="12" t="str">
        <f t="shared" si="58"/>
        <v>PH.IC.TU.040502.01</v>
      </c>
      <c r="Q455" s="12" t="str">
        <f t="shared" si="59"/>
        <v>CL.IC.TU.040502.01</v>
      </c>
    </row>
    <row r="456" spans="1:17" ht="15">
      <c r="A456" s="25" t="s">
        <v>9776</v>
      </c>
      <c r="B456" s="25"/>
      <c r="C456" s="22" t="s">
        <v>7070</v>
      </c>
      <c r="D456" s="25"/>
      <c r="E456" s="2" t="s">
        <v>7071</v>
      </c>
      <c r="F456" s="25" t="s">
        <v>9983</v>
      </c>
      <c r="G456" s="25" t="s">
        <v>9642</v>
      </c>
      <c r="H456" s="22" t="s">
        <v>1400</v>
      </c>
      <c r="I456" s="25" t="s">
        <v>1651</v>
      </c>
      <c r="J456" s="11" t="str">
        <f t="shared" si="56"/>
        <v>IC.TU.040503</v>
      </c>
      <c r="K456" s="2" t="s">
        <v>1192</v>
      </c>
      <c r="L456" t="str">
        <f t="shared" si="55"/>
        <v xml:space="preserve">      Drsg Small amount drainage</v>
      </c>
      <c r="M456" s="12" t="str">
        <f t="shared" si="57"/>
        <v>PI.IC.TU.040503.01</v>
      </c>
      <c r="N456" s="12"/>
      <c r="O456" s="12" t="str">
        <f t="shared" si="58"/>
        <v>PH.IC.TU.040503.01</v>
      </c>
      <c r="Q456" s="12" t="str">
        <f t="shared" si="59"/>
        <v>CL.IC.TU.040503.01</v>
      </c>
    </row>
    <row r="457" spans="1:17" ht="15">
      <c r="A457" s="25" t="s">
        <v>9776</v>
      </c>
      <c r="B457" s="25"/>
      <c r="C457" s="22" t="s">
        <v>7070</v>
      </c>
      <c r="D457" s="25"/>
      <c r="E457" s="2" t="s">
        <v>7071</v>
      </c>
      <c r="F457" s="25" t="s">
        <v>9983</v>
      </c>
      <c r="G457" s="25" t="s">
        <v>9483</v>
      </c>
      <c r="H457" s="22" t="s">
        <v>1402</v>
      </c>
      <c r="I457" s="25" t="s">
        <v>1653</v>
      </c>
      <c r="J457" s="11" t="str">
        <f t="shared" si="56"/>
        <v>IC.TU.040504</v>
      </c>
      <c r="K457" s="2" t="s">
        <v>1192</v>
      </c>
      <c r="L457" t="str">
        <f t="shared" si="55"/>
        <v xml:space="preserve">      Drsg Moderate amount drainage</v>
      </c>
      <c r="M457" s="12" t="str">
        <f t="shared" si="57"/>
        <v>PI.IC.TU.040504.01</v>
      </c>
      <c r="N457" s="12"/>
      <c r="O457" s="12" t="str">
        <f t="shared" si="58"/>
        <v>PH.IC.TU.040504.01</v>
      </c>
      <c r="Q457" s="12" t="str">
        <f t="shared" si="59"/>
        <v>CL.IC.TU.040504.01</v>
      </c>
    </row>
    <row r="458" spans="1:17" ht="15">
      <c r="A458" s="25" t="s">
        <v>9776</v>
      </c>
      <c r="B458" s="25"/>
      <c r="C458" s="22" t="s">
        <v>7070</v>
      </c>
      <c r="D458" s="25"/>
      <c r="E458" s="2" t="s">
        <v>7071</v>
      </c>
      <c r="F458" s="25" t="s">
        <v>9983</v>
      </c>
      <c r="G458" s="25" t="s">
        <v>9484</v>
      </c>
      <c r="H458" s="22" t="s">
        <v>1404</v>
      </c>
      <c r="I458" s="25" t="s">
        <v>1743</v>
      </c>
      <c r="J458" s="11" t="str">
        <f t="shared" si="56"/>
        <v>IC.TU.040505</v>
      </c>
      <c r="K458" s="2" t="s">
        <v>1192</v>
      </c>
      <c r="L458" t="str">
        <f t="shared" si="55"/>
        <v xml:space="preserve">      Drsg Heavy amount drainage</v>
      </c>
      <c r="M458" s="12" t="str">
        <f t="shared" si="57"/>
        <v>PI.IC.TU.040505.01</v>
      </c>
      <c r="N458" s="12"/>
      <c r="O458" s="12" t="str">
        <f t="shared" si="58"/>
        <v>PH.IC.TU.040505.01</v>
      </c>
      <c r="Q458" s="12" t="str">
        <f t="shared" si="59"/>
        <v>CL.IC.TU.040505.01</v>
      </c>
    </row>
    <row r="459" spans="1:17" ht="15">
      <c r="A459" s="25" t="s">
        <v>9776</v>
      </c>
      <c r="B459" s="25"/>
      <c r="C459" s="22" t="s">
        <v>7070</v>
      </c>
      <c r="D459" s="25"/>
      <c r="E459" s="2" t="s">
        <v>7071</v>
      </c>
      <c r="F459" s="25" t="s">
        <v>9983</v>
      </c>
      <c r="G459" s="25" t="s">
        <v>9485</v>
      </c>
      <c r="H459" s="22" t="s">
        <v>1406</v>
      </c>
      <c r="I459" s="25" t="s">
        <v>1655</v>
      </c>
      <c r="J459" s="11" t="str">
        <f t="shared" si="56"/>
        <v>IC.TU.040506</v>
      </c>
      <c r="K459" s="2" t="s">
        <v>1192</v>
      </c>
      <c r="L459" t="str">
        <f t="shared" si="55"/>
        <v xml:space="preserve">      Drsg Large amount drainage</v>
      </c>
      <c r="M459" s="12" t="str">
        <f t="shared" si="57"/>
        <v>PI.IC.TU.040506.01</v>
      </c>
      <c r="N459" s="12"/>
      <c r="O459" s="12" t="str">
        <f t="shared" si="58"/>
        <v>PH.IC.TU.040506.01</v>
      </c>
      <c r="Q459" s="12" t="str">
        <f t="shared" si="59"/>
        <v>CL.IC.TU.040506.01</v>
      </c>
    </row>
    <row r="460" spans="1:17" ht="15">
      <c r="A460" s="25" t="s">
        <v>9776</v>
      </c>
      <c r="B460" s="25"/>
      <c r="C460" s="22" t="s">
        <v>7070</v>
      </c>
      <c r="D460" s="25"/>
      <c r="E460" s="2" t="s">
        <v>7071</v>
      </c>
      <c r="F460" s="25" t="s">
        <v>9983</v>
      </c>
      <c r="G460" s="25" t="s">
        <v>9486</v>
      </c>
      <c r="H460" s="22" t="s">
        <v>1419</v>
      </c>
      <c r="I460" s="25" t="s">
        <v>1488</v>
      </c>
      <c r="J460" s="11" t="str">
        <f t="shared" si="56"/>
        <v>IC.TU.040507</v>
      </c>
      <c r="K460" s="2" t="s">
        <v>1192</v>
      </c>
      <c r="L460" t="str">
        <f t="shared" si="55"/>
        <v xml:space="preserve">      Drsg copious amount discharge</v>
      </c>
      <c r="M460" s="12" t="str">
        <f t="shared" si="57"/>
        <v>PI.IC.TU.040507.01</v>
      </c>
      <c r="N460" s="12"/>
      <c r="O460" s="12" t="str">
        <f t="shared" si="58"/>
        <v>PH.IC.TU.040507.01</v>
      </c>
      <c r="Q460" s="12" t="str">
        <f t="shared" si="59"/>
        <v>CL.IC.TU.040507.01</v>
      </c>
    </row>
    <row r="461" spans="1:17" ht="15">
      <c r="A461" s="25" t="s">
        <v>9776</v>
      </c>
      <c r="B461" s="25"/>
      <c r="C461" s="22" t="s">
        <v>7070</v>
      </c>
      <c r="D461" s="25"/>
      <c r="E461" s="2" t="s">
        <v>7071</v>
      </c>
      <c r="F461" s="25" t="s">
        <v>9983</v>
      </c>
      <c r="G461" s="25" t="s">
        <v>9646</v>
      </c>
      <c r="H461" s="22" t="s">
        <v>1550</v>
      </c>
      <c r="I461" s="25" t="s">
        <v>1674</v>
      </c>
      <c r="J461" s="11" t="str">
        <f t="shared" si="56"/>
        <v>IC.TU.040508</v>
      </c>
      <c r="K461" s="2" t="s">
        <v>1192</v>
      </c>
      <c r="L461" t="str">
        <f t="shared" si="55"/>
        <v xml:space="preserve">      Drsg Drainage Unchanged</v>
      </c>
      <c r="M461" s="12" t="str">
        <f t="shared" si="57"/>
        <v>PI.IC.TU.040508.01</v>
      </c>
      <c r="N461" s="12"/>
      <c r="O461" s="12" t="str">
        <f t="shared" si="58"/>
        <v>PH.IC.TU.040508.01</v>
      </c>
      <c r="Q461" s="12" t="str">
        <f t="shared" si="59"/>
        <v>CL.IC.TU.040508.01</v>
      </c>
    </row>
    <row r="462" spans="1:17" ht="15">
      <c r="A462" s="25" t="s">
        <v>9776</v>
      </c>
      <c r="B462" s="25"/>
      <c r="C462" s="22" t="s">
        <v>7070</v>
      </c>
      <c r="D462" s="25"/>
      <c r="E462" s="2" t="s">
        <v>7071</v>
      </c>
      <c r="F462" s="25" t="s">
        <v>9983</v>
      </c>
      <c r="G462" s="25" t="s">
        <v>4138</v>
      </c>
      <c r="H462" s="22" t="s">
        <v>1551</v>
      </c>
      <c r="I462" s="25" t="s">
        <v>1673</v>
      </c>
      <c r="J462" s="11" t="str">
        <f t="shared" si="56"/>
        <v>IC.TU.040509</v>
      </c>
      <c r="K462" s="2" t="s">
        <v>1192</v>
      </c>
      <c r="L462" t="str">
        <f t="shared" si="55"/>
        <v xml:space="preserve">      Drsg discharge decreasing</v>
      </c>
      <c r="M462" s="12" t="str">
        <f t="shared" si="57"/>
        <v>PI.IC.TU.040509.01</v>
      </c>
      <c r="N462" s="12"/>
      <c r="O462" s="12" t="str">
        <f t="shared" si="58"/>
        <v>PH.IC.TU.040509.01</v>
      </c>
      <c r="Q462" s="12" t="str">
        <f t="shared" si="59"/>
        <v>CL.IC.TU.040509.01</v>
      </c>
    </row>
    <row r="463" spans="1:17" ht="15">
      <c r="A463" s="25" t="s">
        <v>9776</v>
      </c>
      <c r="B463" s="25"/>
      <c r="C463" s="22" t="s">
        <v>7070</v>
      </c>
      <c r="D463" s="25"/>
      <c r="E463" s="2" t="s">
        <v>7071</v>
      </c>
      <c r="F463" s="25" t="s">
        <v>9983</v>
      </c>
      <c r="G463" s="25" t="s">
        <v>9647</v>
      </c>
      <c r="H463" s="22" t="s">
        <v>1571</v>
      </c>
      <c r="I463" s="25" t="s">
        <v>1841</v>
      </c>
      <c r="J463" s="11" t="str">
        <f t="shared" si="56"/>
        <v>IC.TU.040510</v>
      </c>
      <c r="K463" s="2" t="s">
        <v>1192</v>
      </c>
      <c r="L463" t="str">
        <f t="shared" si="55"/>
        <v xml:space="preserve">      Drsg Drainage Increasing</v>
      </c>
      <c r="M463" s="12" t="str">
        <f t="shared" si="57"/>
        <v>PI.IC.TU.040510.01</v>
      </c>
      <c r="N463" s="12"/>
      <c r="O463" s="12" t="str">
        <f t="shared" si="58"/>
        <v>PH.IC.TU.040510.01</v>
      </c>
      <c r="Q463" s="12" t="str">
        <f t="shared" si="59"/>
        <v>CL.IC.TU.040510.01</v>
      </c>
    </row>
    <row r="464" spans="1:17" ht="15">
      <c r="A464" s="25" t="s">
        <v>9776</v>
      </c>
      <c r="B464" s="25"/>
      <c r="C464" s="22" t="s">
        <v>7070</v>
      </c>
      <c r="D464" s="25" t="s">
        <v>1544</v>
      </c>
      <c r="E464" s="2" t="s">
        <v>6888</v>
      </c>
      <c r="F464" s="25" t="s">
        <v>9984</v>
      </c>
      <c r="G464" s="25" t="s">
        <v>9649</v>
      </c>
      <c r="H464" s="22" t="s">
        <v>1396</v>
      </c>
      <c r="I464" s="25" t="s">
        <v>1820</v>
      </c>
      <c r="J464" s="11" t="str">
        <f t="shared" si="56"/>
        <v>IC.TU.040601</v>
      </c>
      <c r="K464" s="2" t="s">
        <v>1192</v>
      </c>
      <c r="L464" t="str">
        <f t="shared" si="55"/>
        <v xml:space="preserve">      Right</v>
      </c>
      <c r="M464" s="12" t="str">
        <f t="shared" si="57"/>
        <v>PI.IC.TU.040601.01</v>
      </c>
      <c r="N464" s="12"/>
      <c r="O464" s="12" t="str">
        <f t="shared" si="58"/>
        <v>PH.IC.TU.040601.01</v>
      </c>
      <c r="Q464" s="12" t="str">
        <f t="shared" si="59"/>
        <v>CL.IC.TU.040601.01</v>
      </c>
    </row>
    <row r="465" spans="1:27" ht="15">
      <c r="A465" s="25" t="s">
        <v>9776</v>
      </c>
      <c r="B465" s="25"/>
      <c r="C465" s="22" t="s">
        <v>7070</v>
      </c>
      <c r="D465" s="25"/>
      <c r="E465" s="2" t="s">
        <v>6888</v>
      </c>
      <c r="F465" s="25" t="s">
        <v>9984</v>
      </c>
      <c r="G465" s="25" t="s">
        <v>9650</v>
      </c>
      <c r="H465" s="22" t="s">
        <v>1398</v>
      </c>
      <c r="I465" s="25" t="s">
        <v>1821</v>
      </c>
      <c r="J465" s="11" t="str">
        <f t="shared" si="56"/>
        <v>IC.TU.040602</v>
      </c>
      <c r="K465" s="2" t="s">
        <v>1192</v>
      </c>
      <c r="L465" t="str">
        <f t="shared" ref="L465:L529" si="60">G465</f>
        <v xml:space="preserve">      Left</v>
      </c>
      <c r="M465" s="12" t="str">
        <f t="shared" si="57"/>
        <v>PI.IC.TU.040602.01</v>
      </c>
      <c r="N465" s="12"/>
      <c r="O465" s="12" t="str">
        <f t="shared" si="58"/>
        <v>PH.IC.TU.040602.01</v>
      </c>
      <c r="Q465" s="12" t="str">
        <f t="shared" si="59"/>
        <v>CL.IC.TU.040602.01</v>
      </c>
    </row>
    <row r="466" spans="1:27" ht="15">
      <c r="A466" t="s">
        <v>9776</v>
      </c>
      <c r="C466" s="22" t="s">
        <v>7070</v>
      </c>
      <c r="D466" s="25"/>
      <c r="E466" s="2" t="s">
        <v>6888</v>
      </c>
      <c r="F466" s="25" t="s">
        <v>9984</v>
      </c>
      <c r="G466" t="s">
        <v>4430</v>
      </c>
      <c r="H466" s="22" t="s">
        <v>1202</v>
      </c>
      <c r="I466" t="s">
        <v>4430</v>
      </c>
      <c r="J466" s="11" t="str">
        <f t="shared" si="56"/>
        <v>IC.TU.040603</v>
      </c>
      <c r="K466" s="2" t="s">
        <v>1192</v>
      </c>
      <c r="L466" t="str">
        <f t="shared" si="60"/>
        <v>Midline</v>
      </c>
      <c r="M466" s="12" t="str">
        <f t="shared" si="57"/>
        <v>PI.IC.TU.040603.01</v>
      </c>
      <c r="N466" s="12"/>
      <c r="O466" s="12" t="str">
        <f t="shared" si="58"/>
        <v>PH.IC.TU.040603.01</v>
      </c>
      <c r="Q466" s="12" t="str">
        <f t="shared" si="59"/>
        <v>CL.IC.TU.040603.01</v>
      </c>
      <c r="R466" t="s">
        <v>1141</v>
      </c>
      <c r="S466">
        <v>330</v>
      </c>
    </row>
    <row r="467" spans="1:27" ht="15">
      <c r="A467" s="25" t="s">
        <v>9776</v>
      </c>
      <c r="B467" s="25"/>
      <c r="C467" s="22" t="s">
        <v>7070</v>
      </c>
      <c r="D467" s="25" t="s">
        <v>5099</v>
      </c>
      <c r="E467" s="2" t="s">
        <v>7284</v>
      </c>
      <c r="F467" s="25" t="s">
        <v>9984</v>
      </c>
      <c r="G467" s="25" t="s">
        <v>9809</v>
      </c>
      <c r="H467" s="22" t="s">
        <v>1396</v>
      </c>
      <c r="I467" s="25" t="s">
        <v>4141</v>
      </c>
      <c r="J467" s="11" t="str">
        <f t="shared" si="56"/>
        <v>IC.TU.040701</v>
      </c>
      <c r="K467" s="2" t="s">
        <v>1192</v>
      </c>
      <c r="L467" t="str">
        <f t="shared" si="60"/>
        <v xml:space="preserve">      Lateral</v>
      </c>
      <c r="M467" s="12" t="str">
        <f t="shared" si="57"/>
        <v>PI.IC.TU.040701.01</v>
      </c>
      <c r="N467" s="12"/>
      <c r="O467" s="12" t="str">
        <f t="shared" si="58"/>
        <v>PH.IC.TU.040701.01</v>
      </c>
      <c r="Q467" s="12" t="str">
        <f t="shared" si="59"/>
        <v>CL.IC.TU.040701.01</v>
      </c>
    </row>
    <row r="468" spans="1:27" ht="15">
      <c r="A468" s="25" t="s">
        <v>9776</v>
      </c>
      <c r="B468" s="25"/>
      <c r="C468" s="22" t="s">
        <v>7070</v>
      </c>
      <c r="D468" s="25"/>
      <c r="E468" s="2" t="s">
        <v>7284</v>
      </c>
      <c r="F468" s="25" t="s">
        <v>9984</v>
      </c>
      <c r="G468" s="25" t="s">
        <v>10112</v>
      </c>
      <c r="H468" s="22" t="s">
        <v>1398</v>
      </c>
      <c r="I468" s="25" t="s">
        <v>4142</v>
      </c>
      <c r="J468" s="11" t="str">
        <f t="shared" si="56"/>
        <v>IC.TU.040702</v>
      </c>
      <c r="K468" s="2" t="s">
        <v>1192</v>
      </c>
      <c r="L468" t="str">
        <f t="shared" si="60"/>
        <v xml:space="preserve">      Medial</v>
      </c>
      <c r="M468" s="12" t="str">
        <f t="shared" si="57"/>
        <v>PI.IC.TU.040702.01</v>
      </c>
      <c r="N468" s="12"/>
      <c r="O468" s="12" t="str">
        <f t="shared" si="58"/>
        <v>PH.IC.TU.040702.01</v>
      </c>
      <c r="Q468" s="12" t="str">
        <f t="shared" si="59"/>
        <v>CL.IC.TU.040702.01</v>
      </c>
    </row>
    <row r="469" spans="1:27" ht="15">
      <c r="A469" s="25" t="s">
        <v>9776</v>
      </c>
      <c r="B469" s="25"/>
      <c r="C469" s="22" t="s">
        <v>7070</v>
      </c>
      <c r="D469" s="25"/>
      <c r="E469" s="2" t="s">
        <v>7284</v>
      </c>
      <c r="F469" s="25" t="s">
        <v>9984</v>
      </c>
      <c r="G469" s="25" t="s">
        <v>10113</v>
      </c>
      <c r="H469" s="22" t="s">
        <v>1400</v>
      </c>
      <c r="I469" s="25" t="s">
        <v>4143</v>
      </c>
      <c r="J469" s="11" t="str">
        <f t="shared" si="56"/>
        <v>IC.TU.040703</v>
      </c>
      <c r="K469" s="2" t="s">
        <v>1192</v>
      </c>
      <c r="L469" t="str">
        <f t="shared" si="60"/>
        <v xml:space="preserve">      Anterior</v>
      </c>
      <c r="M469" s="12" t="str">
        <f t="shared" si="57"/>
        <v>PI.IC.TU.040703.01</v>
      </c>
      <c r="N469" s="12"/>
      <c r="O469" s="12" t="str">
        <f t="shared" si="58"/>
        <v>PH.IC.TU.040703.01</v>
      </c>
      <c r="Q469" s="12" t="str">
        <f t="shared" si="59"/>
        <v>CL.IC.TU.040703.01</v>
      </c>
    </row>
    <row r="470" spans="1:27" ht="15">
      <c r="A470" s="25" t="s">
        <v>9776</v>
      </c>
      <c r="B470" s="25"/>
      <c r="C470" s="22" t="s">
        <v>7070</v>
      </c>
      <c r="D470" s="25"/>
      <c r="E470" s="2" t="s">
        <v>7284</v>
      </c>
      <c r="F470" s="25" t="s">
        <v>9984</v>
      </c>
      <c r="G470" s="25" t="s">
        <v>10114</v>
      </c>
      <c r="H470" s="22" t="s">
        <v>1402</v>
      </c>
      <c r="I470" s="25" t="s">
        <v>4144</v>
      </c>
      <c r="J470" s="11" t="str">
        <f t="shared" si="56"/>
        <v>IC.TU.040704</v>
      </c>
      <c r="K470" s="2" t="s">
        <v>1192</v>
      </c>
      <c r="L470" t="str">
        <f t="shared" si="60"/>
        <v xml:space="preserve">      Posterior</v>
      </c>
      <c r="M470" s="12" t="str">
        <f t="shared" si="57"/>
        <v>PI.IC.TU.040704.01</v>
      </c>
      <c r="N470" s="12"/>
      <c r="O470" s="12" t="str">
        <f t="shared" si="58"/>
        <v>PH.IC.TU.040704.01</v>
      </c>
      <c r="Q470" s="12" t="str">
        <f t="shared" si="59"/>
        <v>CL.IC.TU.040704.01</v>
      </c>
    </row>
    <row r="471" spans="1:27" ht="15">
      <c r="A471" s="25" t="s">
        <v>9776</v>
      </c>
      <c r="B471" s="25"/>
      <c r="C471" s="22" t="s">
        <v>7070</v>
      </c>
      <c r="D471" s="25"/>
      <c r="E471" s="2" t="s">
        <v>7284</v>
      </c>
      <c r="F471" s="25" t="s">
        <v>9984</v>
      </c>
      <c r="G471" s="25" t="s">
        <v>10116</v>
      </c>
      <c r="H471" s="22" t="s">
        <v>1404</v>
      </c>
      <c r="I471" s="25" t="s">
        <v>4286</v>
      </c>
      <c r="J471" s="11" t="str">
        <f t="shared" si="56"/>
        <v>IC.TU.040705</v>
      </c>
      <c r="K471" s="2" t="s">
        <v>1192</v>
      </c>
      <c r="L471" t="str">
        <f t="shared" si="60"/>
        <v xml:space="preserve">      Proximal</v>
      </c>
      <c r="M471" s="12" t="str">
        <f t="shared" si="57"/>
        <v>PI.IC.TU.040705.01</v>
      </c>
      <c r="N471" s="12"/>
      <c r="O471" s="12" t="str">
        <f t="shared" si="58"/>
        <v>PH.IC.TU.040705.01</v>
      </c>
      <c r="Q471" s="12" t="str">
        <f t="shared" si="59"/>
        <v>CL.IC.TU.040705.01</v>
      </c>
    </row>
    <row r="472" spans="1:27" ht="15">
      <c r="A472" s="25" t="s">
        <v>9776</v>
      </c>
      <c r="B472" s="25"/>
      <c r="C472" s="22" t="s">
        <v>7070</v>
      </c>
      <c r="D472" s="25"/>
      <c r="E472" s="2" t="s">
        <v>7284</v>
      </c>
      <c r="F472" s="25" t="s">
        <v>9984</v>
      </c>
      <c r="G472" s="25" t="s">
        <v>9980</v>
      </c>
      <c r="H472" s="22" t="s">
        <v>1406</v>
      </c>
      <c r="I472" s="25" t="s">
        <v>4287</v>
      </c>
      <c r="J472" s="11" t="str">
        <f t="shared" si="56"/>
        <v>IC.TU.040706</v>
      </c>
      <c r="K472" s="2" t="s">
        <v>1192</v>
      </c>
      <c r="L472" t="str">
        <f t="shared" si="60"/>
        <v xml:space="preserve">      Distal</v>
      </c>
      <c r="M472" s="12" t="str">
        <f t="shared" si="57"/>
        <v>PI.IC.TU.040706.01</v>
      </c>
      <c r="N472" s="12"/>
      <c r="O472" s="12" t="str">
        <f t="shared" si="58"/>
        <v>PH.IC.TU.040706.01</v>
      </c>
      <c r="Q472" s="12" t="str">
        <f t="shared" si="59"/>
        <v>CL.IC.TU.040706.01</v>
      </c>
    </row>
    <row r="473" spans="1:27" ht="15">
      <c r="A473" s="25" t="s">
        <v>9776</v>
      </c>
      <c r="B473" s="25"/>
      <c r="C473" s="22" t="s">
        <v>7070</v>
      </c>
      <c r="D473" s="25" t="s">
        <v>1364</v>
      </c>
      <c r="E473" s="2" t="s">
        <v>10093</v>
      </c>
      <c r="F473" s="25" t="s">
        <v>10125</v>
      </c>
      <c r="G473" s="25" t="s">
        <v>9982</v>
      </c>
      <c r="H473" s="22" t="s">
        <v>1396</v>
      </c>
      <c r="I473" s="25" t="s">
        <v>4364</v>
      </c>
      <c r="J473" s="11" t="str">
        <f t="shared" si="56"/>
        <v>IC.TU.040801</v>
      </c>
      <c r="K473" s="2" t="s">
        <v>1192</v>
      </c>
      <c r="L473" t="str">
        <f t="shared" si="60"/>
        <v>Head/Neck area:  add protocol</v>
      </c>
      <c r="M473" s="12" t="str">
        <f t="shared" si="57"/>
        <v>PI.IC.TU.040801.01</v>
      </c>
      <c r="N473" s="12"/>
      <c r="O473" s="12" t="str">
        <f t="shared" si="58"/>
        <v>PH.IC.TU.040801.01</v>
      </c>
      <c r="Q473" s="12" t="str">
        <f t="shared" si="59"/>
        <v>CL.IC.TU.040801.01</v>
      </c>
    </row>
    <row r="474" spans="1:27" ht="15">
      <c r="A474" s="25" t="s">
        <v>9776</v>
      </c>
      <c r="B474" s="25"/>
      <c r="C474" s="22" t="s">
        <v>7070</v>
      </c>
      <c r="D474" s="25"/>
      <c r="E474" s="2" t="s">
        <v>10093</v>
      </c>
      <c r="F474" s="25" t="s">
        <v>10125</v>
      </c>
      <c r="G474" s="25" t="s">
        <v>9836</v>
      </c>
      <c r="H474" s="22" t="s">
        <v>1398</v>
      </c>
      <c r="I474" s="25" t="s">
        <v>9837</v>
      </c>
      <c r="J474" s="11" t="str">
        <f t="shared" si="56"/>
        <v>IC.TU.040802</v>
      </c>
      <c r="K474" s="2" t="s">
        <v>1192</v>
      </c>
      <c r="L474" t="str">
        <f t="shared" si="60"/>
        <v>Thoracic area:  add protocol</v>
      </c>
      <c r="M474" s="12" t="str">
        <f t="shared" si="57"/>
        <v>PI.IC.TU.040802.01</v>
      </c>
      <c r="N474" s="12"/>
      <c r="O474" s="12" t="str">
        <f t="shared" si="58"/>
        <v>PH.IC.TU.040802.01</v>
      </c>
      <c r="Q474" s="12" t="str">
        <f t="shared" si="59"/>
        <v>CL.IC.TU.040802.01</v>
      </c>
    </row>
    <row r="475" spans="1:27" ht="15">
      <c r="A475" s="25" t="s">
        <v>9776</v>
      </c>
      <c r="B475" s="25"/>
      <c r="C475" s="22" t="s">
        <v>7070</v>
      </c>
      <c r="D475" s="25"/>
      <c r="E475" s="2" t="s">
        <v>10093</v>
      </c>
      <c r="F475" s="25" t="s">
        <v>10125</v>
      </c>
      <c r="G475" s="25" t="s">
        <v>9838</v>
      </c>
      <c r="H475" s="22" t="s">
        <v>1400</v>
      </c>
      <c r="I475" s="25" t="s">
        <v>5197</v>
      </c>
      <c r="J475" s="11" t="str">
        <f t="shared" si="56"/>
        <v>IC.TU.040803</v>
      </c>
      <c r="K475" s="2" t="s">
        <v>1192</v>
      </c>
      <c r="L475" t="str">
        <f t="shared" si="60"/>
        <v>Abdominal area:  add protocol</v>
      </c>
      <c r="M475" s="12" t="str">
        <f t="shared" si="57"/>
        <v>PI.IC.TU.040803.01</v>
      </c>
      <c r="N475" s="12"/>
      <c r="O475" s="12" t="str">
        <f t="shared" si="58"/>
        <v>PH.IC.TU.040803.01</v>
      </c>
      <c r="Q475" s="12" t="str">
        <f t="shared" si="59"/>
        <v>CL.IC.TU.040803.01</v>
      </c>
    </row>
    <row r="476" spans="1:27" ht="15">
      <c r="A476" s="25" t="s">
        <v>9776</v>
      </c>
      <c r="B476" s="25"/>
      <c r="C476" s="22" t="s">
        <v>7070</v>
      </c>
      <c r="D476" s="25"/>
      <c r="E476" s="2" t="s">
        <v>10093</v>
      </c>
      <c r="F476" s="25" t="s">
        <v>10125</v>
      </c>
      <c r="G476" s="25" t="s">
        <v>9985</v>
      </c>
      <c r="H476" s="22" t="s">
        <v>1402</v>
      </c>
      <c r="I476" s="25" t="s">
        <v>5692</v>
      </c>
      <c r="J476" s="11" t="str">
        <f t="shared" si="56"/>
        <v>IC.TU.040804</v>
      </c>
      <c r="K476" s="2" t="s">
        <v>1192</v>
      </c>
      <c r="L476" t="str">
        <f t="shared" si="60"/>
        <v>Pelvic area:  add protocol</v>
      </c>
      <c r="M476" s="12" t="str">
        <f t="shared" si="57"/>
        <v>PI.IC.TU.040804.01</v>
      </c>
      <c r="N476" s="12"/>
      <c r="O476" s="12" t="str">
        <f t="shared" si="58"/>
        <v>PH.IC.TU.040804.01</v>
      </c>
      <c r="Q476" s="12" t="str">
        <f t="shared" si="59"/>
        <v>CL.IC.TU.040804.01</v>
      </c>
    </row>
    <row r="477" spans="1:27" ht="15">
      <c r="A477" s="25" t="s">
        <v>9776</v>
      </c>
      <c r="B477" s="25"/>
      <c r="C477" s="22" t="s">
        <v>7070</v>
      </c>
      <c r="D477" s="25"/>
      <c r="E477" s="2" t="s">
        <v>10093</v>
      </c>
      <c r="F477" s="25" t="s">
        <v>10125</v>
      </c>
      <c r="G477" s="25" t="s">
        <v>9841</v>
      </c>
      <c r="H477" s="22" t="s">
        <v>1404</v>
      </c>
      <c r="I477" s="25" t="s">
        <v>9842</v>
      </c>
      <c r="J477" s="11" t="str">
        <f t="shared" si="56"/>
        <v>IC.TU.040805</v>
      </c>
      <c r="K477" s="2" t="s">
        <v>1192</v>
      </c>
      <c r="L477" t="str">
        <f t="shared" si="60"/>
        <v>Extremity area:  add protocol</v>
      </c>
      <c r="M477" s="12" t="str">
        <f t="shared" si="57"/>
        <v>PI.IC.TU.040805.01</v>
      </c>
      <c r="N477" s="12"/>
      <c r="O477" s="12" t="str">
        <f t="shared" si="58"/>
        <v>PH.IC.TU.040805.01</v>
      </c>
      <c r="Q477" s="12" t="str">
        <f t="shared" si="59"/>
        <v>CL.IC.TU.040805.01</v>
      </c>
    </row>
    <row r="478" spans="1:27" ht="15">
      <c r="A478" t="s">
        <v>9776</v>
      </c>
      <c r="C478" s="68" t="s">
        <v>11750</v>
      </c>
      <c r="E478" s="68" t="s">
        <v>353</v>
      </c>
      <c r="F478" t="s">
        <v>12181</v>
      </c>
      <c r="G478" t="s">
        <v>12174</v>
      </c>
      <c r="H478" s="61" t="s">
        <v>12175</v>
      </c>
      <c r="I478" t="s">
        <v>12176</v>
      </c>
      <c r="J478" s="11" t="str">
        <f t="shared" si="56"/>
        <v>IC.TU.040806</v>
      </c>
      <c r="K478" s="68" t="s">
        <v>295</v>
      </c>
      <c r="L478" t="str">
        <f t="shared" si="60"/>
        <v>Shoulder</v>
      </c>
      <c r="M478" s="12" t="str">
        <f t="shared" si="57"/>
        <v>PI.IC.TU.040806.01</v>
      </c>
      <c r="N478" s="12"/>
      <c r="O478" s="12" t="str">
        <f t="shared" si="58"/>
        <v>PH.IC.TU.040806.01</v>
      </c>
      <c r="Q478" s="12" t="str">
        <f t="shared" si="59"/>
        <v>CL.IC.TU.040806.01</v>
      </c>
      <c r="Z478" t="s">
        <v>12177</v>
      </c>
      <c r="AA478">
        <v>1143</v>
      </c>
    </row>
    <row r="479" spans="1:27" ht="15">
      <c r="A479" s="25" t="s">
        <v>9776</v>
      </c>
      <c r="B479" s="25"/>
      <c r="C479" s="22" t="s">
        <v>7070</v>
      </c>
      <c r="D479" s="25" t="s">
        <v>5050</v>
      </c>
      <c r="E479" s="2" t="s">
        <v>10095</v>
      </c>
      <c r="F479" s="25" t="s">
        <v>9986</v>
      </c>
      <c r="G479" s="25" t="s">
        <v>5197</v>
      </c>
      <c r="H479" s="22" t="s">
        <v>1396</v>
      </c>
      <c r="I479" s="25" t="s">
        <v>5197</v>
      </c>
      <c r="J479" s="11" t="str">
        <f t="shared" si="56"/>
        <v>IC.TU.040901</v>
      </c>
      <c r="K479" s="2" t="s">
        <v>1192</v>
      </c>
      <c r="L479" t="str">
        <f t="shared" si="60"/>
        <v>Abdomen</v>
      </c>
      <c r="M479" s="12" t="str">
        <f t="shared" si="57"/>
        <v>PI.IC.TU.040901.01</v>
      </c>
      <c r="N479" s="12"/>
      <c r="O479" s="12" t="str">
        <f t="shared" si="58"/>
        <v>PH.IC.TU.040901.01</v>
      </c>
      <c r="Q479" s="12" t="str">
        <f t="shared" si="59"/>
        <v>CL.IC.TU.040901.01</v>
      </c>
    </row>
    <row r="480" spans="1:27" ht="15">
      <c r="A480" s="25" t="s">
        <v>9776</v>
      </c>
      <c r="B480" s="25"/>
      <c r="C480" s="22" t="s">
        <v>7070</v>
      </c>
      <c r="D480" s="25"/>
      <c r="E480" s="2" t="s">
        <v>10095</v>
      </c>
      <c r="F480" s="25" t="s">
        <v>9986</v>
      </c>
      <c r="G480" s="25" t="s">
        <v>5198</v>
      </c>
      <c r="H480" s="22" t="s">
        <v>1398</v>
      </c>
      <c r="I480" s="25" t="s">
        <v>5198</v>
      </c>
      <c r="J480" s="11" t="str">
        <f t="shared" si="56"/>
        <v>IC.TU.040902</v>
      </c>
      <c r="K480" s="2" t="s">
        <v>1192</v>
      </c>
      <c r="L480" t="str">
        <f t="shared" si="60"/>
        <v>Flank</v>
      </c>
      <c r="M480" s="12" t="str">
        <f t="shared" si="57"/>
        <v>PI.IC.TU.040902.01</v>
      </c>
      <c r="N480" s="12"/>
      <c r="O480" s="12" t="str">
        <f t="shared" si="58"/>
        <v>PH.IC.TU.040902.01</v>
      </c>
      <c r="Q480" s="12" t="str">
        <f t="shared" si="59"/>
        <v>CL.IC.TU.040902.01</v>
      </c>
    </row>
    <row r="481" spans="1:17" ht="15">
      <c r="A481" s="25" t="s">
        <v>9776</v>
      </c>
      <c r="B481" s="25"/>
      <c r="C481" s="22" t="s">
        <v>7070</v>
      </c>
      <c r="D481" s="25" t="s">
        <v>4908</v>
      </c>
      <c r="E481" s="2" t="s">
        <v>10905</v>
      </c>
      <c r="F481" s="25" t="s">
        <v>9986</v>
      </c>
      <c r="G481" s="25" t="s">
        <v>9844</v>
      </c>
      <c r="H481" s="22" t="s">
        <v>1396</v>
      </c>
      <c r="I481" s="25" t="s">
        <v>3009</v>
      </c>
      <c r="J481" s="11" t="str">
        <f t="shared" si="56"/>
        <v>IC.TU.041001</v>
      </c>
      <c r="K481" s="2" t="s">
        <v>1192</v>
      </c>
      <c r="L481" t="str">
        <f t="shared" si="60"/>
        <v xml:space="preserve">      RUQ</v>
      </c>
      <c r="M481" s="12" t="str">
        <f t="shared" si="57"/>
        <v>PI.IC.TU.041001.01</v>
      </c>
      <c r="N481" s="12"/>
      <c r="O481" s="12" t="str">
        <f t="shared" si="58"/>
        <v>PH.IC.TU.041001.01</v>
      </c>
      <c r="Q481" s="12" t="str">
        <f t="shared" si="59"/>
        <v>CL.IC.TU.041001.01</v>
      </c>
    </row>
    <row r="482" spans="1:17" ht="15">
      <c r="A482" s="25" t="s">
        <v>9776</v>
      </c>
      <c r="B482" s="25"/>
      <c r="C482" s="22" t="s">
        <v>7070</v>
      </c>
      <c r="D482" s="25"/>
      <c r="E482" s="2" t="s">
        <v>10905</v>
      </c>
      <c r="F482" s="25" t="s">
        <v>9986</v>
      </c>
      <c r="G482" s="25" t="s">
        <v>9845</v>
      </c>
      <c r="H482" s="22" t="s">
        <v>1398</v>
      </c>
      <c r="I482" s="25" t="s">
        <v>3011</v>
      </c>
      <c r="J482" s="11" t="str">
        <f t="shared" si="56"/>
        <v>IC.TU.041002</v>
      </c>
      <c r="K482" s="2" t="s">
        <v>1192</v>
      </c>
      <c r="L482" t="str">
        <f t="shared" si="60"/>
        <v xml:space="preserve">      RLQ</v>
      </c>
      <c r="M482" s="12" t="str">
        <f t="shared" si="57"/>
        <v>PI.IC.TU.041002.01</v>
      </c>
      <c r="N482" s="12"/>
      <c r="O482" s="12" t="str">
        <f t="shared" si="58"/>
        <v>PH.IC.TU.041002.01</v>
      </c>
      <c r="Q482" s="12" t="str">
        <f t="shared" si="59"/>
        <v>CL.IC.TU.041002.01</v>
      </c>
    </row>
    <row r="483" spans="1:17" ht="15">
      <c r="A483" s="25" t="s">
        <v>9776</v>
      </c>
      <c r="B483" s="25"/>
      <c r="C483" s="22" t="s">
        <v>7070</v>
      </c>
      <c r="D483" s="25"/>
      <c r="E483" s="2" t="s">
        <v>10905</v>
      </c>
      <c r="F483" s="25" t="s">
        <v>9986</v>
      </c>
      <c r="G483" s="25" t="s">
        <v>9846</v>
      </c>
      <c r="H483" s="22" t="s">
        <v>1400</v>
      </c>
      <c r="I483" s="25" t="s">
        <v>3013</v>
      </c>
      <c r="J483" s="11" t="str">
        <f t="shared" si="56"/>
        <v>IC.TU.041003</v>
      </c>
      <c r="K483" s="2" t="s">
        <v>1192</v>
      </c>
      <c r="L483" t="str">
        <f t="shared" si="60"/>
        <v xml:space="preserve">      LUQ</v>
      </c>
      <c r="M483" s="12" t="str">
        <f t="shared" si="57"/>
        <v>PI.IC.TU.041003.01</v>
      </c>
      <c r="N483" s="12"/>
      <c r="O483" s="12" t="str">
        <f t="shared" si="58"/>
        <v>PH.IC.TU.041003.01</v>
      </c>
      <c r="Q483" s="12" t="str">
        <f t="shared" si="59"/>
        <v>CL.IC.TU.041003.01</v>
      </c>
    </row>
    <row r="484" spans="1:17" ht="15">
      <c r="A484" s="25" t="s">
        <v>9776</v>
      </c>
      <c r="B484" s="25"/>
      <c r="C484" s="22" t="s">
        <v>7070</v>
      </c>
      <c r="D484" s="25"/>
      <c r="E484" s="2" t="s">
        <v>10905</v>
      </c>
      <c r="F484" s="25" t="s">
        <v>9986</v>
      </c>
      <c r="G484" s="25" t="s">
        <v>9847</v>
      </c>
      <c r="H484" s="22" t="s">
        <v>1402</v>
      </c>
      <c r="I484" s="25" t="s">
        <v>3015</v>
      </c>
      <c r="J484" s="11" t="str">
        <f t="shared" si="56"/>
        <v>IC.TU.041004</v>
      </c>
      <c r="K484" s="2" t="s">
        <v>1192</v>
      </c>
      <c r="L484" t="str">
        <f t="shared" si="60"/>
        <v xml:space="preserve">      LLQ</v>
      </c>
      <c r="M484" s="12" t="str">
        <f t="shared" si="57"/>
        <v>PI.IC.TU.041004.01</v>
      </c>
      <c r="N484" s="12"/>
      <c r="O484" s="12" t="str">
        <f t="shared" si="58"/>
        <v>PH.IC.TU.041004.01</v>
      </c>
      <c r="Q484" s="12" t="str">
        <f t="shared" si="59"/>
        <v>CL.IC.TU.041004.01</v>
      </c>
    </row>
    <row r="485" spans="1:17" ht="15">
      <c r="A485" s="25" t="s">
        <v>9776</v>
      </c>
      <c r="B485" s="25"/>
      <c r="C485" s="22" t="s">
        <v>7070</v>
      </c>
      <c r="D485" s="25" t="s">
        <v>4909</v>
      </c>
      <c r="E485" s="2" t="s">
        <v>8048</v>
      </c>
      <c r="F485" s="25" t="s">
        <v>9987</v>
      </c>
      <c r="G485" s="25" t="s">
        <v>4546</v>
      </c>
      <c r="H485" s="22" t="s">
        <v>1396</v>
      </c>
      <c r="I485" s="25" t="s">
        <v>4546</v>
      </c>
      <c r="J485" s="11" t="str">
        <f t="shared" si="56"/>
        <v>IC.TU.041101</v>
      </c>
      <c r="K485" s="2" t="s">
        <v>1192</v>
      </c>
      <c r="L485" t="str">
        <f t="shared" si="60"/>
        <v>Arm</v>
      </c>
      <c r="M485" s="12" t="str">
        <f t="shared" si="57"/>
        <v>PI.IC.TU.041101.01</v>
      </c>
      <c r="N485" s="12"/>
      <c r="O485" s="12" t="str">
        <f t="shared" si="58"/>
        <v>PH.IC.TU.041101.01</v>
      </c>
      <c r="Q485" s="12" t="str">
        <f t="shared" si="59"/>
        <v>CL.IC.TU.041101.01</v>
      </c>
    </row>
    <row r="486" spans="1:17" ht="15">
      <c r="A486" s="25" t="s">
        <v>9776</v>
      </c>
      <c r="B486" s="25"/>
      <c r="C486" s="22" t="s">
        <v>7070</v>
      </c>
      <c r="D486" s="25"/>
      <c r="E486" s="2" t="s">
        <v>8048</v>
      </c>
      <c r="F486" s="25" t="s">
        <v>9987</v>
      </c>
      <c r="G486" s="25" t="s">
        <v>4675</v>
      </c>
      <c r="H486" s="22" t="s">
        <v>1398</v>
      </c>
      <c r="I486" s="25" t="s">
        <v>4675</v>
      </c>
      <c r="J486" s="11" t="str">
        <f t="shared" si="56"/>
        <v>IC.TU.041102</v>
      </c>
      <c r="K486" s="2" t="s">
        <v>1192</v>
      </c>
      <c r="L486" t="str">
        <f t="shared" si="60"/>
        <v>Wrist</v>
      </c>
      <c r="M486" s="12" t="str">
        <f t="shared" si="57"/>
        <v>PI.IC.TU.041102.01</v>
      </c>
      <c r="N486" s="12"/>
      <c r="O486" s="12" t="str">
        <f t="shared" si="58"/>
        <v>PH.IC.TU.041102.01</v>
      </c>
      <c r="Q486" s="12" t="str">
        <f t="shared" si="59"/>
        <v>CL.IC.TU.041102.01</v>
      </c>
    </row>
    <row r="487" spans="1:17" ht="15">
      <c r="A487" s="25" t="s">
        <v>9776</v>
      </c>
      <c r="B487" s="25"/>
      <c r="C487" s="22" t="s">
        <v>7070</v>
      </c>
      <c r="D487" s="25"/>
      <c r="E487" s="2" t="s">
        <v>8048</v>
      </c>
      <c r="F487" s="25" t="s">
        <v>9987</v>
      </c>
      <c r="G487" s="25" t="s">
        <v>1667</v>
      </c>
      <c r="H487" s="22" t="s">
        <v>1400</v>
      </c>
      <c r="I487" s="25" t="s">
        <v>1667</v>
      </c>
      <c r="J487" s="11" t="str">
        <f t="shared" si="56"/>
        <v>IC.TU.041103</v>
      </c>
      <c r="K487" s="2" t="s">
        <v>1192</v>
      </c>
      <c r="L487" t="str">
        <f t="shared" si="60"/>
        <v>Hand</v>
      </c>
      <c r="M487" s="12" t="str">
        <f t="shared" si="57"/>
        <v>PI.IC.TU.041103.01</v>
      </c>
      <c r="N487" s="12"/>
      <c r="O487" s="12" t="str">
        <f t="shared" si="58"/>
        <v>PH.IC.TU.041103.01</v>
      </c>
      <c r="Q487" s="12" t="str">
        <f t="shared" si="59"/>
        <v>CL.IC.TU.041103.01</v>
      </c>
    </row>
    <row r="488" spans="1:17" ht="15">
      <c r="A488" s="25" t="s">
        <v>9776</v>
      </c>
      <c r="B488" s="25"/>
      <c r="C488" s="22" t="s">
        <v>7070</v>
      </c>
      <c r="D488" s="25"/>
      <c r="E488" s="2" t="s">
        <v>8048</v>
      </c>
      <c r="F488" s="25" t="s">
        <v>9987</v>
      </c>
      <c r="G488" s="25" t="s">
        <v>4676</v>
      </c>
      <c r="H488" s="22" t="s">
        <v>1402</v>
      </c>
      <c r="I488" s="25" t="s">
        <v>4677</v>
      </c>
      <c r="J488" s="11" t="str">
        <f t="shared" si="56"/>
        <v>IC.TU.041104</v>
      </c>
      <c r="K488" s="2" t="s">
        <v>1192</v>
      </c>
      <c r="L488" t="str">
        <f t="shared" si="60"/>
        <v>Finger(s): specify</v>
      </c>
      <c r="M488" s="12" t="str">
        <f t="shared" si="57"/>
        <v>PI.IC.TU.041104.01</v>
      </c>
      <c r="N488" s="12"/>
      <c r="O488" s="12" t="str">
        <f t="shared" si="58"/>
        <v>PH.IC.TU.041104.01</v>
      </c>
      <c r="Q488" s="12" t="str">
        <f t="shared" si="59"/>
        <v>CL.IC.TU.041104.01</v>
      </c>
    </row>
    <row r="489" spans="1:17" ht="15">
      <c r="A489" s="25" t="s">
        <v>9776</v>
      </c>
      <c r="B489" s="25"/>
      <c r="C489" s="22" t="s">
        <v>7070</v>
      </c>
      <c r="D489" s="25"/>
      <c r="E489" s="2" t="s">
        <v>8048</v>
      </c>
      <c r="F489" s="25" t="s">
        <v>9987</v>
      </c>
      <c r="G489" s="25" t="s">
        <v>7223</v>
      </c>
      <c r="H489" s="22" t="s">
        <v>1404</v>
      </c>
      <c r="I489" s="25" t="s">
        <v>7223</v>
      </c>
      <c r="J489" s="11" t="str">
        <f t="shared" si="56"/>
        <v>IC.TU.041105</v>
      </c>
      <c r="K489" s="2" t="s">
        <v>1192</v>
      </c>
      <c r="L489" t="str">
        <f t="shared" si="60"/>
        <v>Leg</v>
      </c>
      <c r="M489" s="12" t="str">
        <f t="shared" si="57"/>
        <v>PI.IC.TU.041105.01</v>
      </c>
      <c r="N489" s="12"/>
      <c r="O489" s="12" t="str">
        <f t="shared" si="58"/>
        <v>PH.IC.TU.041105.01</v>
      </c>
      <c r="Q489" s="12" t="str">
        <f t="shared" si="59"/>
        <v>CL.IC.TU.041105.01</v>
      </c>
    </row>
    <row r="490" spans="1:17" ht="15">
      <c r="A490" s="25" t="s">
        <v>9776</v>
      </c>
      <c r="B490" s="25"/>
      <c r="C490" s="22" t="s">
        <v>7070</v>
      </c>
      <c r="D490" s="25"/>
      <c r="E490" s="2" t="s">
        <v>8048</v>
      </c>
      <c r="F490" s="25" t="s">
        <v>9987</v>
      </c>
      <c r="G490" s="25" t="s">
        <v>1661</v>
      </c>
      <c r="H490" s="22" t="s">
        <v>1406</v>
      </c>
      <c r="I490" s="25" t="s">
        <v>1661</v>
      </c>
      <c r="J490" s="11" t="str">
        <f t="shared" si="56"/>
        <v>IC.TU.041106</v>
      </c>
      <c r="K490" s="2" t="s">
        <v>1192</v>
      </c>
      <c r="L490" t="str">
        <f t="shared" si="60"/>
        <v>Knee</v>
      </c>
      <c r="M490" s="12" t="str">
        <f t="shared" si="57"/>
        <v>PI.IC.TU.041106.01</v>
      </c>
      <c r="N490" s="12"/>
      <c r="O490" s="12" t="str">
        <f t="shared" si="58"/>
        <v>PH.IC.TU.041106.01</v>
      </c>
      <c r="Q490" s="12" t="str">
        <f t="shared" si="59"/>
        <v>CL.IC.TU.041106.01</v>
      </c>
    </row>
    <row r="491" spans="1:17" ht="15">
      <c r="A491" s="25" t="s">
        <v>9776</v>
      </c>
      <c r="B491" s="25"/>
      <c r="C491" s="22" t="s">
        <v>7070</v>
      </c>
      <c r="D491" s="25"/>
      <c r="E491" s="2" t="s">
        <v>8048</v>
      </c>
      <c r="F491" s="25" t="s">
        <v>9987</v>
      </c>
      <c r="G491" s="25" t="s">
        <v>1659</v>
      </c>
      <c r="H491" s="22" t="s">
        <v>1419</v>
      </c>
      <c r="I491" s="25" t="s">
        <v>1659</v>
      </c>
      <c r="J491" s="11" t="str">
        <f t="shared" si="56"/>
        <v>IC.TU.041107</v>
      </c>
      <c r="K491" s="2" t="s">
        <v>1192</v>
      </c>
      <c r="L491" t="str">
        <f t="shared" si="60"/>
        <v>Ankle</v>
      </c>
      <c r="M491" s="12" t="str">
        <f t="shared" si="57"/>
        <v>PI.IC.TU.041107.01</v>
      </c>
      <c r="N491" s="12"/>
      <c r="O491" s="12" t="str">
        <f t="shared" si="58"/>
        <v>PH.IC.TU.041107.01</v>
      </c>
      <c r="Q491" s="12" t="str">
        <f t="shared" si="59"/>
        <v>CL.IC.TU.041107.01</v>
      </c>
    </row>
    <row r="492" spans="1:17" ht="15">
      <c r="A492" s="25" t="s">
        <v>9776</v>
      </c>
      <c r="B492" s="25"/>
      <c r="C492" s="22" t="s">
        <v>7070</v>
      </c>
      <c r="D492" s="25"/>
      <c r="E492" s="2" t="s">
        <v>8048</v>
      </c>
      <c r="F492" s="25" t="s">
        <v>9987</v>
      </c>
      <c r="G492" s="25" t="s">
        <v>1658</v>
      </c>
      <c r="H492" s="22" t="s">
        <v>1550</v>
      </c>
      <c r="I492" s="25" t="s">
        <v>1658</v>
      </c>
      <c r="J492" s="11" t="str">
        <f t="shared" si="56"/>
        <v>IC.TU.041108</v>
      </c>
      <c r="K492" s="2" t="s">
        <v>1192</v>
      </c>
      <c r="L492" t="str">
        <f t="shared" si="60"/>
        <v>Foot</v>
      </c>
      <c r="M492" s="12" t="str">
        <f t="shared" si="57"/>
        <v>PI.IC.TU.041108.01</v>
      </c>
      <c r="N492" s="12"/>
      <c r="O492" s="12" t="str">
        <f t="shared" si="58"/>
        <v>PH.IC.TU.041108.01</v>
      </c>
      <c r="Q492" s="12" t="str">
        <f t="shared" si="59"/>
        <v>CL.IC.TU.041108.01</v>
      </c>
    </row>
    <row r="493" spans="1:17" ht="15">
      <c r="A493" s="25" t="s">
        <v>9776</v>
      </c>
      <c r="B493" s="25"/>
      <c r="C493" s="22" t="s">
        <v>7070</v>
      </c>
      <c r="D493" s="25"/>
      <c r="E493" s="2" t="s">
        <v>8048</v>
      </c>
      <c r="F493" s="25" t="s">
        <v>9987</v>
      </c>
      <c r="G493" s="25" t="s">
        <v>4806</v>
      </c>
      <c r="H493" s="22" t="s">
        <v>1551</v>
      </c>
      <c r="I493" s="25" t="s">
        <v>4807</v>
      </c>
      <c r="J493" s="11" t="str">
        <f t="shared" si="56"/>
        <v>IC.TU.041109</v>
      </c>
      <c r="K493" s="2" t="s">
        <v>1192</v>
      </c>
      <c r="L493" t="str">
        <f t="shared" si="60"/>
        <v>Toe(s): specify</v>
      </c>
      <c r="M493" s="12" t="str">
        <f t="shared" si="57"/>
        <v>PI.IC.TU.041109.01</v>
      </c>
      <c r="N493" s="12"/>
      <c r="O493" s="12" t="str">
        <f t="shared" si="58"/>
        <v>PH.IC.TU.041109.01</v>
      </c>
      <c r="Q493" s="12" t="str">
        <f t="shared" si="59"/>
        <v>CL.IC.TU.041109.01</v>
      </c>
    </row>
    <row r="494" spans="1:17" ht="15">
      <c r="A494" s="25" t="s">
        <v>9776</v>
      </c>
      <c r="B494" s="25"/>
      <c r="C494" s="22" t="s">
        <v>7070</v>
      </c>
      <c r="D494" s="25" t="s">
        <v>4911</v>
      </c>
      <c r="E494" s="2" t="s">
        <v>11023</v>
      </c>
      <c r="F494" s="25" t="s">
        <v>9988</v>
      </c>
      <c r="G494" s="25" t="s">
        <v>4326</v>
      </c>
      <c r="H494" s="22" t="s">
        <v>1396</v>
      </c>
      <c r="I494" s="25" t="s">
        <v>4326</v>
      </c>
      <c r="J494" s="11" t="str">
        <f t="shared" si="56"/>
        <v>IC.TU.041201</v>
      </c>
      <c r="K494" s="2" t="s">
        <v>1192</v>
      </c>
      <c r="L494" t="str">
        <f t="shared" si="60"/>
        <v>Forehead</v>
      </c>
      <c r="M494" s="12" t="str">
        <f t="shared" si="57"/>
        <v>PI.IC.TU.041201.01</v>
      </c>
      <c r="N494" s="12"/>
      <c r="O494" s="12" t="str">
        <f t="shared" si="58"/>
        <v>PH.IC.TU.041201.01</v>
      </c>
      <c r="Q494" s="12" t="str">
        <f t="shared" si="59"/>
        <v>CL.IC.TU.041201.01</v>
      </c>
    </row>
    <row r="495" spans="1:17" ht="15">
      <c r="A495" s="25" t="s">
        <v>9776</v>
      </c>
      <c r="B495" s="25"/>
      <c r="C495" s="22" t="s">
        <v>7070</v>
      </c>
      <c r="D495" s="25"/>
      <c r="E495" s="2" t="s">
        <v>11023</v>
      </c>
      <c r="F495" s="25" t="s">
        <v>9988</v>
      </c>
      <c r="G495" s="25" t="s">
        <v>4556</v>
      </c>
      <c r="H495" s="22" t="s">
        <v>1398</v>
      </c>
      <c r="I495" s="25" t="s">
        <v>4556</v>
      </c>
      <c r="J495" s="11" t="str">
        <f t="shared" si="56"/>
        <v>IC.TU.041202</v>
      </c>
      <c r="K495" s="2" t="s">
        <v>1192</v>
      </c>
      <c r="L495" t="str">
        <f t="shared" si="60"/>
        <v>Temporal</v>
      </c>
      <c r="M495" s="12" t="str">
        <f t="shared" si="57"/>
        <v>PI.IC.TU.041202.01</v>
      </c>
      <c r="N495" s="12"/>
      <c r="O495" s="12" t="str">
        <f t="shared" si="58"/>
        <v>PH.IC.TU.041202.01</v>
      </c>
      <c r="Q495" s="12" t="str">
        <f t="shared" si="59"/>
        <v>CL.IC.TU.041202.01</v>
      </c>
    </row>
    <row r="496" spans="1:17" ht="15">
      <c r="A496" s="25" t="s">
        <v>9776</v>
      </c>
      <c r="B496" s="25"/>
      <c r="C496" s="22" t="s">
        <v>7070</v>
      </c>
      <c r="D496" s="25"/>
      <c r="E496" s="2" t="s">
        <v>11023</v>
      </c>
      <c r="F496" s="25" t="s">
        <v>9988</v>
      </c>
      <c r="G496" s="25" t="s">
        <v>4557</v>
      </c>
      <c r="H496" s="22" t="s">
        <v>1400</v>
      </c>
      <c r="I496" s="25" t="s">
        <v>4557</v>
      </c>
      <c r="J496" s="11" t="str">
        <f t="shared" si="56"/>
        <v>IC.TU.041203</v>
      </c>
      <c r="K496" s="2" t="s">
        <v>1192</v>
      </c>
      <c r="L496" t="str">
        <f t="shared" si="60"/>
        <v>Parietal</v>
      </c>
      <c r="M496" s="12" t="str">
        <f t="shared" si="57"/>
        <v>PI.IC.TU.041203.01</v>
      </c>
      <c r="N496" s="12"/>
      <c r="O496" s="12" t="str">
        <f t="shared" si="58"/>
        <v>PH.IC.TU.041203.01</v>
      </c>
      <c r="Q496" s="12" t="str">
        <f t="shared" si="59"/>
        <v>CL.IC.TU.041203.01</v>
      </c>
    </row>
    <row r="497" spans="1:17" ht="15">
      <c r="A497" s="25" t="s">
        <v>9776</v>
      </c>
      <c r="B497" s="25"/>
      <c r="C497" s="22" t="s">
        <v>7070</v>
      </c>
      <c r="D497" s="25"/>
      <c r="E497" s="2" t="s">
        <v>11023</v>
      </c>
      <c r="F497" s="25" t="s">
        <v>9988</v>
      </c>
      <c r="G497" s="25" t="s">
        <v>7574</v>
      </c>
      <c r="H497" s="22" t="s">
        <v>1402</v>
      </c>
      <c r="I497" s="25" t="s">
        <v>7574</v>
      </c>
      <c r="J497" s="11" t="str">
        <f t="shared" si="56"/>
        <v>IC.TU.041204</v>
      </c>
      <c r="K497" s="2" t="s">
        <v>1192</v>
      </c>
      <c r="L497" t="str">
        <f t="shared" si="60"/>
        <v>Occipital</v>
      </c>
      <c r="M497" s="12" t="str">
        <f t="shared" si="57"/>
        <v>PI.IC.TU.041204.01</v>
      </c>
      <c r="N497" s="12"/>
      <c r="O497" s="12" t="str">
        <f t="shared" si="58"/>
        <v>PH.IC.TU.041204.01</v>
      </c>
      <c r="Q497" s="12" t="str">
        <f t="shared" si="59"/>
        <v>CL.IC.TU.041204.01</v>
      </c>
    </row>
    <row r="498" spans="1:17" ht="15">
      <c r="A498" s="25" t="s">
        <v>9776</v>
      </c>
      <c r="B498" s="25"/>
      <c r="C498" s="22" t="s">
        <v>7070</v>
      </c>
      <c r="D498" s="25"/>
      <c r="E498" s="2" t="s">
        <v>11023</v>
      </c>
      <c r="F498" s="25" t="s">
        <v>9988</v>
      </c>
      <c r="G498" s="25" t="s">
        <v>4558</v>
      </c>
      <c r="H498" s="22" t="s">
        <v>1404</v>
      </c>
      <c r="I498" s="25" t="s">
        <v>4822</v>
      </c>
      <c r="J498" s="11" t="str">
        <f t="shared" si="56"/>
        <v>IC.TU.041205</v>
      </c>
      <c r="K498" s="2" t="s">
        <v>1192</v>
      </c>
      <c r="L498" t="str">
        <f t="shared" si="60"/>
        <v>Eye(s)</v>
      </c>
      <c r="M498" s="12" t="str">
        <f t="shared" si="57"/>
        <v>PI.IC.TU.041205.01</v>
      </c>
      <c r="N498" s="12"/>
      <c r="O498" s="12" t="str">
        <f t="shared" si="58"/>
        <v>PH.IC.TU.041205.01</v>
      </c>
      <c r="Q498" s="12" t="str">
        <f t="shared" si="59"/>
        <v>CL.IC.TU.041205.01</v>
      </c>
    </row>
    <row r="499" spans="1:17" ht="15">
      <c r="A499" s="25" t="s">
        <v>9776</v>
      </c>
      <c r="B499" s="25"/>
      <c r="C499" s="22" t="s">
        <v>7070</v>
      </c>
      <c r="D499" s="25"/>
      <c r="E499" s="2" t="s">
        <v>11023</v>
      </c>
      <c r="F499" s="25" t="s">
        <v>9988</v>
      </c>
      <c r="G499" s="25" t="s">
        <v>4823</v>
      </c>
      <c r="H499" s="22" t="s">
        <v>1406</v>
      </c>
      <c r="I499" s="25" t="s">
        <v>4824</v>
      </c>
      <c r="J499" s="11" t="str">
        <f t="shared" si="56"/>
        <v>IC.TU.041206</v>
      </c>
      <c r="K499" s="2" t="s">
        <v>1192</v>
      </c>
      <c r="L499" t="str">
        <f t="shared" si="60"/>
        <v>Ear(s)</v>
      </c>
      <c r="M499" s="12" t="str">
        <f t="shared" si="57"/>
        <v>PI.IC.TU.041206.01</v>
      </c>
      <c r="N499" s="12"/>
      <c r="O499" s="12" t="str">
        <f t="shared" si="58"/>
        <v>PH.IC.TU.041206.01</v>
      </c>
      <c r="Q499" s="12" t="str">
        <f t="shared" si="59"/>
        <v>CL.IC.TU.041206.01</v>
      </c>
    </row>
    <row r="500" spans="1:17" ht="15">
      <c r="A500" s="25" t="s">
        <v>9776</v>
      </c>
      <c r="B500" s="25"/>
      <c r="C500" s="22" t="s">
        <v>7070</v>
      </c>
      <c r="D500" s="25"/>
      <c r="E500" s="2" t="s">
        <v>11023</v>
      </c>
      <c r="F500" s="25" t="s">
        <v>9988</v>
      </c>
      <c r="G500" s="25" t="s">
        <v>4064</v>
      </c>
      <c r="H500" s="22" t="s">
        <v>1419</v>
      </c>
      <c r="I500" s="25" t="s">
        <v>4064</v>
      </c>
      <c r="J500" s="11" t="str">
        <f t="shared" si="56"/>
        <v>IC.TU.041207</v>
      </c>
      <c r="K500" s="2" t="s">
        <v>1192</v>
      </c>
      <c r="L500" t="str">
        <f t="shared" si="60"/>
        <v>Nose</v>
      </c>
      <c r="M500" s="12" t="str">
        <f t="shared" si="57"/>
        <v>PI.IC.TU.041207.01</v>
      </c>
      <c r="N500" s="12"/>
      <c r="O500" s="12" t="str">
        <f t="shared" si="58"/>
        <v>PH.IC.TU.041207.01</v>
      </c>
      <c r="Q500" s="12" t="str">
        <f t="shared" si="59"/>
        <v>CL.IC.TU.041207.01</v>
      </c>
    </row>
    <row r="501" spans="1:17" ht="15">
      <c r="A501" s="25" t="s">
        <v>9776</v>
      </c>
      <c r="B501" s="25"/>
      <c r="C501" s="22" t="s">
        <v>7070</v>
      </c>
      <c r="D501" s="25"/>
      <c r="E501" s="2" t="s">
        <v>11023</v>
      </c>
      <c r="F501" s="25" t="s">
        <v>9988</v>
      </c>
      <c r="G501" s="25" t="s">
        <v>4825</v>
      </c>
      <c r="H501" s="22" t="s">
        <v>1550</v>
      </c>
      <c r="I501" s="25" t="s">
        <v>4825</v>
      </c>
      <c r="J501" s="11" t="str">
        <f t="shared" ref="J501:J578" si="61">CONCATENATE("IC.TU.",C501,E501,H501)</f>
        <v>IC.TU.041208</v>
      </c>
      <c r="K501" s="2" t="s">
        <v>1192</v>
      </c>
      <c r="L501" t="str">
        <f t="shared" si="60"/>
        <v>Cheek</v>
      </c>
      <c r="M501" s="12" t="str">
        <f t="shared" ref="M501:M578" si="62">CONCATENATE("PI.",J501,".",K501)</f>
        <v>PI.IC.TU.041208.01</v>
      </c>
      <c r="N501" s="12"/>
      <c r="O501" s="12" t="str">
        <f t="shared" ref="O501:O578" si="63">CONCATENATE("PH.",J501,".",K501)</f>
        <v>PH.IC.TU.041208.01</v>
      </c>
      <c r="Q501" s="12" t="str">
        <f t="shared" ref="Q501:Q578" si="64">CONCATENATE("CL.",J501,".",K501)</f>
        <v>CL.IC.TU.041208.01</v>
      </c>
    </row>
    <row r="502" spans="1:17" ht="15">
      <c r="A502" s="25" t="s">
        <v>9776</v>
      </c>
      <c r="B502" s="25"/>
      <c r="C502" s="22" t="s">
        <v>7070</v>
      </c>
      <c r="D502" s="25"/>
      <c r="E502" s="2" t="s">
        <v>11023</v>
      </c>
      <c r="F502" s="25" t="s">
        <v>9988</v>
      </c>
      <c r="G502" s="25" t="s">
        <v>4251</v>
      </c>
      <c r="H502" s="22" t="s">
        <v>1551</v>
      </c>
      <c r="I502" s="25" t="s">
        <v>4252</v>
      </c>
      <c r="J502" s="11" t="str">
        <f t="shared" si="61"/>
        <v>IC.TU.041209</v>
      </c>
      <c r="K502" s="2" t="s">
        <v>1192</v>
      </c>
      <c r="L502" t="str">
        <f t="shared" si="60"/>
        <v>Lip(s)</v>
      </c>
      <c r="M502" s="12" t="str">
        <f t="shared" si="62"/>
        <v>PI.IC.TU.041209.01</v>
      </c>
      <c r="N502" s="12"/>
      <c r="O502" s="12" t="str">
        <f t="shared" si="63"/>
        <v>PH.IC.TU.041209.01</v>
      </c>
      <c r="Q502" s="12" t="str">
        <f t="shared" si="64"/>
        <v>CL.IC.TU.041209.01</v>
      </c>
    </row>
    <row r="503" spans="1:17" ht="15">
      <c r="A503" s="25" t="s">
        <v>9776</v>
      </c>
      <c r="B503" s="25"/>
      <c r="C503" s="22" t="s">
        <v>7070</v>
      </c>
      <c r="D503" s="25"/>
      <c r="E503" s="2" t="s">
        <v>11023</v>
      </c>
      <c r="F503" s="25" t="s">
        <v>9988</v>
      </c>
      <c r="G503" s="25" t="s">
        <v>4830</v>
      </c>
      <c r="H503" s="22" t="s">
        <v>1571</v>
      </c>
      <c r="I503" s="25" t="s">
        <v>4830</v>
      </c>
      <c r="J503" s="11" t="str">
        <f t="shared" si="61"/>
        <v>IC.TU.041210</v>
      </c>
      <c r="K503" s="2" t="s">
        <v>1192</v>
      </c>
      <c r="L503" t="str">
        <f t="shared" si="60"/>
        <v>Jaw</v>
      </c>
      <c r="M503" s="12" t="str">
        <f t="shared" si="62"/>
        <v>PI.IC.TU.041210.01</v>
      </c>
      <c r="N503" s="12"/>
      <c r="O503" s="12" t="str">
        <f t="shared" si="63"/>
        <v>PH.IC.TU.041210.01</v>
      </c>
      <c r="Q503" s="12" t="str">
        <f t="shared" si="64"/>
        <v>CL.IC.TU.041210.01</v>
      </c>
    </row>
    <row r="504" spans="1:17" ht="15">
      <c r="A504" s="25" t="s">
        <v>9776</v>
      </c>
      <c r="B504" s="25"/>
      <c r="C504" s="22" t="s">
        <v>7070</v>
      </c>
      <c r="D504" s="25"/>
      <c r="E504" s="2" t="s">
        <v>11023</v>
      </c>
      <c r="F504" s="25" t="s">
        <v>9988</v>
      </c>
      <c r="G504" s="25" t="s">
        <v>4113</v>
      </c>
      <c r="H504" s="22" t="s">
        <v>1298</v>
      </c>
      <c r="I504" s="25" t="s">
        <v>4113</v>
      </c>
      <c r="J504" s="11" t="str">
        <f t="shared" si="61"/>
        <v>IC.TU.041211</v>
      </c>
      <c r="K504" s="2" t="s">
        <v>1192</v>
      </c>
      <c r="L504" t="str">
        <f t="shared" si="60"/>
        <v>Neck</v>
      </c>
      <c r="M504" s="12" t="str">
        <f t="shared" si="62"/>
        <v>PI.IC.TU.041211.01</v>
      </c>
      <c r="N504" s="12"/>
      <c r="O504" s="12" t="str">
        <f t="shared" si="63"/>
        <v>PH.IC.TU.041211.01</v>
      </c>
      <c r="Q504" s="12" t="str">
        <f t="shared" si="64"/>
        <v>CL.IC.TU.041211.01</v>
      </c>
    </row>
    <row r="505" spans="1:17" ht="15">
      <c r="A505" s="25" t="s">
        <v>9776</v>
      </c>
      <c r="B505" s="25"/>
      <c r="C505" s="22" t="s">
        <v>7070</v>
      </c>
      <c r="D505" s="25" t="s">
        <v>4913</v>
      </c>
      <c r="E505" s="2" t="s">
        <v>8201</v>
      </c>
      <c r="F505" s="25" t="s">
        <v>9848</v>
      </c>
      <c r="G505" s="25" t="s">
        <v>4692</v>
      </c>
      <c r="H505" s="22" t="s">
        <v>1299</v>
      </c>
      <c r="I505" s="25" t="s">
        <v>4692</v>
      </c>
      <c r="J505" s="11" t="str">
        <f t="shared" si="61"/>
        <v>IC.TU.041312</v>
      </c>
      <c r="K505" s="2" t="s">
        <v>1192</v>
      </c>
      <c r="L505" t="str">
        <f t="shared" si="60"/>
        <v>Hip</v>
      </c>
      <c r="M505" s="12" t="str">
        <f t="shared" si="62"/>
        <v>PI.IC.TU.041312.01</v>
      </c>
      <c r="N505" s="12"/>
      <c r="O505" s="12" t="str">
        <f t="shared" si="63"/>
        <v>PH.IC.TU.041312.01</v>
      </c>
      <c r="Q505" s="12" t="str">
        <f t="shared" si="64"/>
        <v>CL.IC.TU.041312.01</v>
      </c>
    </row>
    <row r="506" spans="1:17" ht="15">
      <c r="A506" s="25" t="s">
        <v>9776</v>
      </c>
      <c r="B506" s="25"/>
      <c r="C506" s="22" t="s">
        <v>7070</v>
      </c>
      <c r="D506" s="25"/>
      <c r="E506" s="2" t="s">
        <v>8201</v>
      </c>
      <c r="F506" s="25" t="s">
        <v>9848</v>
      </c>
      <c r="G506" s="25" t="s">
        <v>4369</v>
      </c>
      <c r="H506" s="22" t="s">
        <v>1300</v>
      </c>
      <c r="I506" s="25" t="s">
        <v>4369</v>
      </c>
      <c r="J506" s="11" t="str">
        <f t="shared" si="61"/>
        <v>IC.TU.041313</v>
      </c>
      <c r="K506" s="2" t="s">
        <v>1192</v>
      </c>
      <c r="L506" t="str">
        <f t="shared" si="60"/>
        <v>Genitalia</v>
      </c>
      <c r="M506" s="12" t="str">
        <f t="shared" si="62"/>
        <v>PI.IC.TU.041313.01</v>
      </c>
      <c r="N506" s="12"/>
      <c r="O506" s="12" t="str">
        <f t="shared" si="63"/>
        <v>PH.IC.TU.041313.01</v>
      </c>
      <c r="Q506" s="12" t="str">
        <f t="shared" si="64"/>
        <v>CL.IC.TU.041313.01</v>
      </c>
    </row>
    <row r="507" spans="1:17" ht="15">
      <c r="A507" s="25" t="s">
        <v>9776</v>
      </c>
      <c r="B507" s="25"/>
      <c r="C507" s="22" t="s">
        <v>7070</v>
      </c>
      <c r="D507" s="25"/>
      <c r="E507" s="2" t="s">
        <v>8201</v>
      </c>
      <c r="F507" s="25" t="s">
        <v>9848</v>
      </c>
      <c r="G507" s="25" t="s">
        <v>4696</v>
      </c>
      <c r="H507" s="22" t="s">
        <v>1301</v>
      </c>
      <c r="I507" s="25" t="s">
        <v>4696</v>
      </c>
      <c r="J507" s="11" t="str">
        <f t="shared" si="61"/>
        <v>IC.TU.041314</v>
      </c>
      <c r="K507" s="2" t="s">
        <v>1192</v>
      </c>
      <c r="L507" t="str">
        <f t="shared" si="60"/>
        <v>Buttocks</v>
      </c>
      <c r="M507" s="12" t="str">
        <f t="shared" si="62"/>
        <v>PI.IC.TU.041314.01</v>
      </c>
      <c r="N507" s="12"/>
      <c r="O507" s="12" t="str">
        <f t="shared" si="63"/>
        <v>PH.IC.TU.041314.01</v>
      </c>
      <c r="Q507" s="12" t="str">
        <f t="shared" si="64"/>
        <v>CL.IC.TU.041314.01</v>
      </c>
    </row>
    <row r="508" spans="1:17" ht="15">
      <c r="A508" s="25" t="s">
        <v>9776</v>
      </c>
      <c r="B508" s="25"/>
      <c r="C508" s="22" t="s">
        <v>7070</v>
      </c>
      <c r="D508" s="25"/>
      <c r="E508" s="2" t="s">
        <v>8201</v>
      </c>
      <c r="F508" s="25" t="s">
        <v>9848</v>
      </c>
      <c r="G508" s="25" t="s">
        <v>5692</v>
      </c>
      <c r="H508" s="22" t="s">
        <v>1468</v>
      </c>
      <c r="I508" s="25" t="s">
        <v>5692</v>
      </c>
      <c r="J508" s="11" t="str">
        <f t="shared" si="61"/>
        <v>IC.TU.041315</v>
      </c>
      <c r="K508" s="2" t="s">
        <v>1192</v>
      </c>
      <c r="L508" t="str">
        <f t="shared" si="60"/>
        <v>Pelvic</v>
      </c>
      <c r="M508" s="12" t="str">
        <f t="shared" si="62"/>
        <v>PI.IC.TU.041315.01</v>
      </c>
      <c r="N508" s="12"/>
      <c r="O508" s="12" t="str">
        <f t="shared" si="63"/>
        <v>PH.IC.TU.041315.01</v>
      </c>
      <c r="Q508" s="12" t="str">
        <f t="shared" si="64"/>
        <v>CL.IC.TU.041315.01</v>
      </c>
    </row>
    <row r="509" spans="1:17" ht="15">
      <c r="A509" s="25" t="s">
        <v>9776</v>
      </c>
      <c r="B509" s="25"/>
      <c r="C509" s="22" t="s">
        <v>7070</v>
      </c>
      <c r="D509" s="25"/>
      <c r="E509" s="2" t="s">
        <v>8201</v>
      </c>
      <c r="F509" s="25" t="s">
        <v>9848</v>
      </c>
      <c r="G509" s="25" t="s">
        <v>4134</v>
      </c>
      <c r="H509" s="22" t="s">
        <v>1469</v>
      </c>
      <c r="I509" s="25" t="s">
        <v>4134</v>
      </c>
      <c r="J509" s="11" t="str">
        <f t="shared" si="61"/>
        <v>IC.TU.041316</v>
      </c>
      <c r="K509" s="2" t="s">
        <v>1192</v>
      </c>
      <c r="L509" t="str">
        <f t="shared" si="60"/>
        <v>Rectum</v>
      </c>
      <c r="M509" s="12" t="str">
        <f t="shared" si="62"/>
        <v>PI.IC.TU.041316.01</v>
      </c>
      <c r="N509" s="12"/>
      <c r="O509" s="12" t="str">
        <f t="shared" si="63"/>
        <v>PH.IC.TU.041316.01</v>
      </c>
      <c r="Q509" s="12" t="str">
        <f t="shared" si="64"/>
        <v>CL.IC.TU.041316.01</v>
      </c>
    </row>
    <row r="510" spans="1:17" ht="15">
      <c r="A510" s="25" t="s">
        <v>9776</v>
      </c>
      <c r="B510" s="25"/>
      <c r="C510" s="22" t="s">
        <v>7070</v>
      </c>
      <c r="D510" s="25"/>
      <c r="E510" s="2" t="s">
        <v>8201</v>
      </c>
      <c r="F510" s="25" t="s">
        <v>9848</v>
      </c>
      <c r="G510" s="25" t="s">
        <v>4693</v>
      </c>
      <c r="H510" s="22" t="s">
        <v>1470</v>
      </c>
      <c r="I510" s="25" t="s">
        <v>4693</v>
      </c>
      <c r="J510" s="11" t="str">
        <f t="shared" si="61"/>
        <v>IC.TU.041317</v>
      </c>
      <c r="K510" s="2" t="s">
        <v>1192</v>
      </c>
      <c r="L510" t="str">
        <f t="shared" si="60"/>
        <v>Groin</v>
      </c>
      <c r="M510" s="12" t="str">
        <f t="shared" si="62"/>
        <v>PI.IC.TU.041317.01</v>
      </c>
      <c r="N510" s="12"/>
      <c r="O510" s="12" t="str">
        <f t="shared" si="63"/>
        <v>PH.IC.TU.041317.01</v>
      </c>
      <c r="Q510" s="12" t="str">
        <f t="shared" si="64"/>
        <v>CL.IC.TU.041317.01</v>
      </c>
    </row>
    <row r="511" spans="1:17" ht="15">
      <c r="A511" s="25" t="s">
        <v>9776</v>
      </c>
      <c r="B511" s="25"/>
      <c r="C511" s="22" t="s">
        <v>7070</v>
      </c>
      <c r="D511" s="25"/>
      <c r="E511" s="2" t="s">
        <v>8201</v>
      </c>
      <c r="F511" s="25" t="s">
        <v>9848</v>
      </c>
      <c r="G511" s="25" t="s">
        <v>4135</v>
      </c>
      <c r="H511" s="22" t="s">
        <v>1251</v>
      </c>
      <c r="I511" s="25" t="s">
        <v>4135</v>
      </c>
      <c r="J511" s="11" t="str">
        <f t="shared" si="61"/>
        <v>IC.TU.041318</v>
      </c>
      <c r="K511" s="2" t="s">
        <v>1192</v>
      </c>
      <c r="L511" t="str">
        <f t="shared" si="60"/>
        <v>Sacrum</v>
      </c>
      <c r="M511" s="12" t="str">
        <f t="shared" si="62"/>
        <v>PI.IC.TU.041318.01</v>
      </c>
      <c r="N511" s="12"/>
      <c r="O511" s="12" t="str">
        <f t="shared" si="63"/>
        <v>PH.IC.TU.041318.01</v>
      </c>
      <c r="Q511" s="12" t="str">
        <f t="shared" si="64"/>
        <v>CL.IC.TU.041318.01</v>
      </c>
    </row>
    <row r="512" spans="1:17" ht="15">
      <c r="A512" s="25" t="s">
        <v>9776</v>
      </c>
      <c r="B512" s="25"/>
      <c r="C512" s="22" t="s">
        <v>7070</v>
      </c>
      <c r="D512" s="25"/>
      <c r="E512" s="2" t="s">
        <v>8201</v>
      </c>
      <c r="F512" s="25" t="s">
        <v>9848</v>
      </c>
      <c r="G512" s="25" t="s">
        <v>4137</v>
      </c>
      <c r="H512" s="22" t="s">
        <v>1100</v>
      </c>
      <c r="I512" s="25" t="s">
        <v>4137</v>
      </c>
      <c r="J512" s="11" t="str">
        <f t="shared" si="61"/>
        <v>IC.TU.041319</v>
      </c>
      <c r="K512" s="2" t="s">
        <v>1192</v>
      </c>
      <c r="L512" t="str">
        <f t="shared" si="60"/>
        <v>Scrotum</v>
      </c>
      <c r="M512" s="12" t="str">
        <f t="shared" si="62"/>
        <v>PI.IC.TU.041319.01</v>
      </c>
      <c r="N512" s="12"/>
      <c r="O512" s="12" t="str">
        <f t="shared" si="63"/>
        <v>PH.IC.TU.041319.01</v>
      </c>
      <c r="Q512" s="12" t="str">
        <f t="shared" si="64"/>
        <v>CL.IC.TU.041319.01</v>
      </c>
    </row>
    <row r="513" spans="1:17" ht="15">
      <c r="A513" s="25" t="s">
        <v>9776</v>
      </c>
      <c r="B513" s="25"/>
      <c r="C513" s="22" t="s">
        <v>7070</v>
      </c>
      <c r="D513" s="25" t="s">
        <v>4957</v>
      </c>
      <c r="E513" s="2" t="s">
        <v>9621</v>
      </c>
      <c r="F513" s="25" t="s">
        <v>9849</v>
      </c>
      <c r="G513" s="25" t="s">
        <v>4800</v>
      </c>
      <c r="H513" s="22" t="s">
        <v>1396</v>
      </c>
      <c r="I513" s="25" t="s">
        <v>4800</v>
      </c>
      <c r="J513" s="11" t="str">
        <f t="shared" si="61"/>
        <v>IC.TU.041401</v>
      </c>
      <c r="K513" s="2" t="s">
        <v>1192</v>
      </c>
      <c r="L513" t="str">
        <f t="shared" si="60"/>
        <v>Breast</v>
      </c>
      <c r="M513" s="12" t="str">
        <f t="shared" si="62"/>
        <v>PI.IC.TU.041401.01</v>
      </c>
      <c r="N513" s="12"/>
      <c r="O513" s="12" t="str">
        <f t="shared" si="63"/>
        <v>PH.IC.TU.041401.01</v>
      </c>
      <c r="Q513" s="12" t="str">
        <f t="shared" si="64"/>
        <v>CL.IC.TU.041401.01</v>
      </c>
    </row>
    <row r="514" spans="1:17" ht="15">
      <c r="A514" s="25" t="s">
        <v>9776</v>
      </c>
      <c r="B514" s="25"/>
      <c r="C514" s="22" t="s">
        <v>7070</v>
      </c>
      <c r="D514" s="25"/>
      <c r="E514" s="2" t="s">
        <v>9621</v>
      </c>
      <c r="F514" s="25" t="s">
        <v>9849</v>
      </c>
      <c r="G514" s="25" t="s">
        <v>3988</v>
      </c>
      <c r="H514" s="22" t="s">
        <v>1398</v>
      </c>
      <c r="I514" s="25" t="s">
        <v>3988</v>
      </c>
      <c r="J514" s="11" t="str">
        <f t="shared" si="61"/>
        <v>IC.TU.041402</v>
      </c>
      <c r="K514" s="2" t="s">
        <v>1192</v>
      </c>
      <c r="L514" t="str">
        <f t="shared" si="60"/>
        <v>Sternum</v>
      </c>
      <c r="M514" s="12" t="str">
        <f t="shared" si="62"/>
        <v>PI.IC.TU.041402.01</v>
      </c>
      <c r="N514" s="12"/>
      <c r="O514" s="12" t="str">
        <f t="shared" si="63"/>
        <v>PH.IC.TU.041402.01</v>
      </c>
      <c r="Q514" s="12" t="str">
        <f t="shared" si="64"/>
        <v>CL.IC.TU.041402.01</v>
      </c>
    </row>
    <row r="515" spans="1:17" ht="15">
      <c r="A515" s="25" t="s">
        <v>9776</v>
      </c>
      <c r="B515" s="25"/>
      <c r="C515" s="22" t="s">
        <v>7070</v>
      </c>
      <c r="D515" s="25"/>
      <c r="E515" s="2" t="s">
        <v>9621</v>
      </c>
      <c r="F515" s="25" t="s">
        <v>9849</v>
      </c>
      <c r="G515" s="25" t="s">
        <v>4386</v>
      </c>
      <c r="H515" s="22" t="s">
        <v>1400</v>
      </c>
      <c r="I515" s="25" t="s">
        <v>4386</v>
      </c>
      <c r="J515" s="11" t="str">
        <f t="shared" si="61"/>
        <v>IC.TU.041403</v>
      </c>
      <c r="K515" s="2" t="s">
        <v>1192</v>
      </c>
      <c r="L515" t="str">
        <f t="shared" si="60"/>
        <v>Chest</v>
      </c>
      <c r="M515" s="12" t="str">
        <f t="shared" si="62"/>
        <v>PI.IC.TU.041403.01</v>
      </c>
      <c r="N515" s="12"/>
      <c r="O515" s="12" t="str">
        <f t="shared" si="63"/>
        <v>PH.IC.TU.041403.01</v>
      </c>
      <c r="Q515" s="12" t="str">
        <f t="shared" si="64"/>
        <v>CL.IC.TU.041403.01</v>
      </c>
    </row>
    <row r="516" spans="1:17" ht="15">
      <c r="A516" s="25" t="s">
        <v>9776</v>
      </c>
      <c r="B516" s="25"/>
      <c r="C516" s="22" t="s">
        <v>7070</v>
      </c>
      <c r="D516" s="25"/>
      <c r="E516" s="2" t="s">
        <v>9621</v>
      </c>
      <c r="F516" s="25" t="s">
        <v>9849</v>
      </c>
      <c r="G516" s="25" t="s">
        <v>4801</v>
      </c>
      <c r="H516" s="22" t="s">
        <v>1402</v>
      </c>
      <c r="I516" s="25" t="s">
        <v>9860</v>
      </c>
      <c r="J516" s="11" t="str">
        <f t="shared" si="61"/>
        <v>IC.TU.041404</v>
      </c>
      <c r="K516" s="2" t="s">
        <v>1192</v>
      </c>
      <c r="L516" t="str">
        <f t="shared" si="60"/>
        <v>Mediastinal</v>
      </c>
      <c r="M516" s="12" t="str">
        <f t="shared" si="62"/>
        <v>PI.IC.TU.041404.01</v>
      </c>
      <c r="N516" s="12"/>
      <c r="O516" s="12" t="str">
        <f t="shared" si="63"/>
        <v>PH.IC.TU.041404.01</v>
      </c>
      <c r="Q516" s="12" t="str">
        <f t="shared" si="64"/>
        <v>CL.IC.TU.041404.01</v>
      </c>
    </row>
    <row r="517" spans="1:17" ht="15">
      <c r="A517" s="25" t="s">
        <v>9776</v>
      </c>
      <c r="B517" s="25"/>
      <c r="C517" s="22" t="s">
        <v>7070</v>
      </c>
      <c r="D517" s="25"/>
      <c r="E517" s="2" t="s">
        <v>9621</v>
      </c>
      <c r="F517" s="25" t="s">
        <v>9849</v>
      </c>
      <c r="G517" s="25" t="s">
        <v>9720</v>
      </c>
      <c r="H517" s="22" t="s">
        <v>1404</v>
      </c>
      <c r="I517" s="25" t="s">
        <v>9720</v>
      </c>
      <c r="J517" s="11" t="str">
        <f t="shared" si="61"/>
        <v>IC.TU.041405</v>
      </c>
      <c r="K517" s="2" t="s">
        <v>1192</v>
      </c>
      <c r="L517" t="str">
        <f t="shared" si="60"/>
        <v>Pericardial</v>
      </c>
      <c r="M517" s="12" t="str">
        <f t="shared" si="62"/>
        <v>PI.IC.TU.041405.01</v>
      </c>
      <c r="N517" s="12"/>
      <c r="O517" s="12" t="str">
        <f t="shared" si="63"/>
        <v>PH.IC.TU.041405.01</v>
      </c>
      <c r="Q517" s="12" t="str">
        <f t="shared" si="64"/>
        <v>CL.IC.TU.041405.01</v>
      </c>
    </row>
    <row r="518" spans="1:17" ht="15">
      <c r="A518" s="25" t="s">
        <v>9776</v>
      </c>
      <c r="B518" s="25"/>
      <c r="C518" s="22" t="s">
        <v>7070</v>
      </c>
      <c r="D518" s="25"/>
      <c r="E518" s="2" t="s">
        <v>9621</v>
      </c>
      <c r="F518" s="25" t="s">
        <v>9849</v>
      </c>
      <c r="G518" s="25" t="s">
        <v>1234</v>
      </c>
      <c r="H518" s="22" t="s">
        <v>1406</v>
      </c>
      <c r="I518" s="25" t="s">
        <v>1234</v>
      </c>
      <c r="J518" s="11" t="str">
        <f t="shared" si="61"/>
        <v>IC.TU.041406</v>
      </c>
      <c r="K518" s="2" t="s">
        <v>1192</v>
      </c>
      <c r="L518" t="str">
        <f t="shared" si="60"/>
        <v>Back</v>
      </c>
      <c r="M518" s="12" t="str">
        <f t="shared" si="62"/>
        <v>PI.IC.TU.041406.01</v>
      </c>
      <c r="N518" s="12"/>
      <c r="O518" s="12" t="str">
        <f t="shared" si="63"/>
        <v>PH.IC.TU.041406.01</v>
      </c>
      <c r="Q518" s="12" t="str">
        <f t="shared" si="64"/>
        <v>CL.IC.TU.041406.01</v>
      </c>
    </row>
    <row r="519" spans="1:17" ht="15">
      <c r="A519" s="25" t="s">
        <v>9776</v>
      </c>
      <c r="B519" s="25"/>
      <c r="C519" s="22" t="s">
        <v>7070</v>
      </c>
      <c r="D519" s="25" t="s">
        <v>3097</v>
      </c>
      <c r="E519" s="2" t="s">
        <v>6135</v>
      </c>
      <c r="F519" s="25" t="s">
        <v>9850</v>
      </c>
      <c r="G519" s="25" t="s">
        <v>9722</v>
      </c>
      <c r="H519" s="22" t="s">
        <v>1396</v>
      </c>
      <c r="I519" s="25" t="s">
        <v>1001</v>
      </c>
      <c r="J519" s="11" t="str">
        <f t="shared" si="61"/>
        <v>IC.TU.041501</v>
      </c>
      <c r="K519" s="2" t="s">
        <v>1192</v>
      </c>
      <c r="L519" t="str">
        <f t="shared" si="60"/>
        <v xml:space="preserve">      Stabilization None</v>
      </c>
      <c r="M519" s="12" t="str">
        <f t="shared" si="62"/>
        <v>PI.IC.TU.041501.01</v>
      </c>
      <c r="N519" s="12"/>
      <c r="O519" s="12" t="str">
        <f t="shared" si="63"/>
        <v>PH.IC.TU.041501.01</v>
      </c>
      <c r="Q519" s="12" t="str">
        <f t="shared" si="64"/>
        <v>CL.IC.TU.041501.01</v>
      </c>
    </row>
    <row r="520" spans="1:17" ht="15">
      <c r="A520" s="25" t="s">
        <v>9776</v>
      </c>
      <c r="B520" s="25"/>
      <c r="C520" s="22" t="s">
        <v>7070</v>
      </c>
      <c r="D520" s="25"/>
      <c r="E520" s="2" t="s">
        <v>6135</v>
      </c>
      <c r="F520" s="25" t="s">
        <v>9850</v>
      </c>
      <c r="G520" s="25" t="s">
        <v>9723</v>
      </c>
      <c r="H520" s="22" t="s">
        <v>1398</v>
      </c>
      <c r="I520" s="25" t="s">
        <v>3200</v>
      </c>
      <c r="J520" s="11" t="str">
        <f t="shared" si="61"/>
        <v>IC.TU.041502</v>
      </c>
      <c r="K520" s="2" t="s">
        <v>1192</v>
      </c>
      <c r="L520" t="str">
        <f t="shared" si="60"/>
        <v xml:space="preserve">      Stabilization Tape</v>
      </c>
      <c r="M520" s="12" t="str">
        <f t="shared" si="62"/>
        <v>PI.IC.TU.041502.01</v>
      </c>
      <c r="N520" s="12"/>
      <c r="O520" s="12" t="str">
        <f t="shared" si="63"/>
        <v>PH.IC.TU.041502.01</v>
      </c>
      <c r="Q520" s="12" t="str">
        <f t="shared" si="64"/>
        <v>CL.IC.TU.041502.01</v>
      </c>
    </row>
    <row r="521" spans="1:17" ht="15">
      <c r="A521" s="25" t="s">
        <v>9776</v>
      </c>
      <c r="B521" s="25"/>
      <c r="C521" s="22" t="s">
        <v>7070</v>
      </c>
      <c r="D521" s="25"/>
      <c r="E521" s="2" t="s">
        <v>6135</v>
      </c>
      <c r="F521" s="25" t="s">
        <v>9850</v>
      </c>
      <c r="G521" s="25" t="s">
        <v>9724</v>
      </c>
      <c r="H521" s="22" t="s">
        <v>1400</v>
      </c>
      <c r="I521" s="25" t="s">
        <v>2928</v>
      </c>
      <c r="J521" s="11" t="str">
        <f t="shared" si="61"/>
        <v>IC.TU.041503</v>
      </c>
      <c r="K521" s="2" t="s">
        <v>1192</v>
      </c>
      <c r="L521" t="str">
        <f t="shared" si="60"/>
        <v xml:space="preserve">      Stabilization Sutures</v>
      </c>
      <c r="M521" s="12" t="str">
        <f t="shared" si="62"/>
        <v>PI.IC.TU.041503.01</v>
      </c>
      <c r="N521" s="12"/>
      <c r="O521" s="12" t="str">
        <f t="shared" si="63"/>
        <v>PH.IC.TU.041503.01</v>
      </c>
      <c r="Q521" s="12" t="str">
        <f t="shared" si="64"/>
        <v>CL.IC.TU.041503.01</v>
      </c>
    </row>
    <row r="522" spans="1:17" ht="15">
      <c r="A522" s="25" t="s">
        <v>9776</v>
      </c>
      <c r="B522" s="25"/>
      <c r="C522" s="22" t="s">
        <v>7070</v>
      </c>
      <c r="D522" s="25"/>
      <c r="E522" s="2" t="s">
        <v>6135</v>
      </c>
      <c r="F522" s="25" t="s">
        <v>9850</v>
      </c>
      <c r="G522" s="25" t="s">
        <v>9575</v>
      </c>
      <c r="H522" s="22" t="s">
        <v>1402</v>
      </c>
      <c r="I522" s="25" t="s">
        <v>1772</v>
      </c>
      <c r="J522" s="11" t="str">
        <f t="shared" si="61"/>
        <v>IC.TU.041504</v>
      </c>
      <c r="K522" s="2" t="s">
        <v>1192</v>
      </c>
      <c r="L522" t="str">
        <f t="shared" si="60"/>
        <v xml:space="preserve">      Stabilization commercial device</v>
      </c>
      <c r="M522" s="12" t="str">
        <f t="shared" si="62"/>
        <v>PI.IC.TU.041504.01</v>
      </c>
      <c r="N522" s="12"/>
      <c r="O522" s="12" t="str">
        <f t="shared" si="63"/>
        <v>PH.IC.TU.041504.01</v>
      </c>
      <c r="Q522" s="12" t="str">
        <f t="shared" si="64"/>
        <v>CL.IC.TU.041504.01</v>
      </c>
    </row>
    <row r="523" spans="1:17" ht="15">
      <c r="A523" s="25" t="s">
        <v>9776</v>
      </c>
      <c r="B523" s="25"/>
      <c r="C523" s="22" t="s">
        <v>7070</v>
      </c>
      <c r="D523" s="25" t="s">
        <v>3256</v>
      </c>
      <c r="E523" s="2" t="s">
        <v>5740</v>
      </c>
      <c r="F523" s="25" t="s">
        <v>9850</v>
      </c>
      <c r="G523" s="25" t="s">
        <v>9576</v>
      </c>
      <c r="H523" s="22" t="s">
        <v>1396</v>
      </c>
      <c r="I523" s="25" t="s">
        <v>2687</v>
      </c>
      <c r="J523" s="11" t="str">
        <f t="shared" si="61"/>
        <v>IC.TU.041601</v>
      </c>
      <c r="K523" s="2" t="s">
        <v>1192</v>
      </c>
      <c r="L523" t="str">
        <f t="shared" si="60"/>
        <v xml:space="preserve">      Site Within Normal Limits</v>
      </c>
      <c r="M523" s="12" t="str">
        <f t="shared" si="62"/>
        <v>PI.IC.TU.041601.01</v>
      </c>
      <c r="N523" s="12"/>
      <c r="O523" s="12" t="str">
        <f t="shared" si="63"/>
        <v>PH.IC.TU.041601.01</v>
      </c>
      <c r="Q523" s="12" t="str">
        <f t="shared" si="64"/>
        <v>CL.IC.TU.041601.01</v>
      </c>
    </row>
    <row r="524" spans="1:17" ht="15">
      <c r="A524" s="25" t="s">
        <v>9776</v>
      </c>
      <c r="B524" s="25"/>
      <c r="C524" s="22" t="s">
        <v>7070</v>
      </c>
      <c r="D524" s="25"/>
      <c r="E524" s="2" t="s">
        <v>5740</v>
      </c>
      <c r="F524" s="25" t="s">
        <v>9850</v>
      </c>
      <c r="G524" s="25" t="s">
        <v>9577</v>
      </c>
      <c r="H524" s="22" t="s">
        <v>1398</v>
      </c>
      <c r="I524" s="25" t="s">
        <v>1531</v>
      </c>
      <c r="J524" s="11" t="str">
        <f t="shared" si="61"/>
        <v>IC.TU.041602</v>
      </c>
      <c r="K524" s="2" t="s">
        <v>1192</v>
      </c>
      <c r="L524" t="str">
        <f t="shared" si="60"/>
        <v xml:space="preserve">      Site Erythema</v>
      </c>
      <c r="M524" s="12" t="str">
        <f t="shared" si="62"/>
        <v>PI.IC.TU.041602.01</v>
      </c>
      <c r="N524" s="12"/>
      <c r="O524" s="12" t="str">
        <f t="shared" si="63"/>
        <v>PH.IC.TU.041602.01</v>
      </c>
      <c r="Q524" s="12" t="str">
        <f t="shared" si="64"/>
        <v>CL.IC.TU.041602.01</v>
      </c>
    </row>
    <row r="525" spans="1:17" ht="15">
      <c r="A525" s="25" t="s">
        <v>9776</v>
      </c>
      <c r="B525" s="25"/>
      <c r="C525" s="22" t="s">
        <v>7070</v>
      </c>
      <c r="D525" s="25"/>
      <c r="E525" s="2" t="s">
        <v>5740</v>
      </c>
      <c r="F525" s="25" t="s">
        <v>9850</v>
      </c>
      <c r="G525" s="25" t="s">
        <v>9578</v>
      </c>
      <c r="H525" s="22" t="s">
        <v>1400</v>
      </c>
      <c r="I525" s="25" t="s">
        <v>1541</v>
      </c>
      <c r="J525" s="11" t="str">
        <f t="shared" si="61"/>
        <v>IC.TU.041603</v>
      </c>
      <c r="K525" s="2" t="s">
        <v>1192</v>
      </c>
      <c r="L525" t="str">
        <f t="shared" si="60"/>
        <v xml:space="preserve">      Site Swelling</v>
      </c>
      <c r="M525" s="12" t="str">
        <f t="shared" si="62"/>
        <v>PI.IC.TU.041603.01</v>
      </c>
      <c r="N525" s="12"/>
      <c r="O525" s="12" t="str">
        <f t="shared" si="63"/>
        <v>PH.IC.TU.041603.01</v>
      </c>
      <c r="Q525" s="12" t="str">
        <f t="shared" si="64"/>
        <v>CL.IC.TU.041603.01</v>
      </c>
    </row>
    <row r="526" spans="1:17" ht="15">
      <c r="A526" s="25" t="s">
        <v>9776</v>
      </c>
      <c r="B526" s="25"/>
      <c r="C526" s="22" t="s">
        <v>7070</v>
      </c>
      <c r="D526" s="25"/>
      <c r="E526" s="2" t="s">
        <v>5740</v>
      </c>
      <c r="F526" s="25" t="s">
        <v>9850</v>
      </c>
      <c r="G526" s="25" t="s">
        <v>9727</v>
      </c>
      <c r="H526" s="22" t="s">
        <v>1402</v>
      </c>
      <c r="I526" s="25" t="s">
        <v>1533</v>
      </c>
      <c r="J526" s="11" t="str">
        <f t="shared" si="61"/>
        <v>IC.TU.041604</v>
      </c>
      <c r="K526" s="2" t="s">
        <v>1192</v>
      </c>
      <c r="L526" t="str">
        <f t="shared" si="60"/>
        <v xml:space="preserve">      Site Hematoma</v>
      </c>
      <c r="M526" s="12" t="str">
        <f t="shared" si="62"/>
        <v>PI.IC.TU.041604.01</v>
      </c>
      <c r="N526" s="12"/>
      <c r="O526" s="12" t="str">
        <f t="shared" si="63"/>
        <v>PH.IC.TU.041604.01</v>
      </c>
      <c r="Q526" s="12" t="str">
        <f t="shared" si="64"/>
        <v>CL.IC.TU.041604.01</v>
      </c>
    </row>
    <row r="527" spans="1:17" ht="15">
      <c r="A527" s="25" t="s">
        <v>9776</v>
      </c>
      <c r="B527" s="25"/>
      <c r="C527" s="22" t="s">
        <v>7070</v>
      </c>
      <c r="D527" s="25"/>
      <c r="E527" s="2" t="s">
        <v>5740</v>
      </c>
      <c r="F527" s="25" t="s">
        <v>9850</v>
      </c>
      <c r="G527" s="25" t="s">
        <v>9728</v>
      </c>
      <c r="H527" s="22" t="s">
        <v>1404</v>
      </c>
      <c r="I527" s="25" t="s">
        <v>2693</v>
      </c>
      <c r="J527" s="11" t="str">
        <f t="shared" si="61"/>
        <v>IC.TU.041605</v>
      </c>
      <c r="K527" s="2" t="s">
        <v>1192</v>
      </c>
      <c r="L527" t="str">
        <f t="shared" si="60"/>
        <v xml:space="preserve">      Site bruising</v>
      </c>
      <c r="M527" s="12" t="str">
        <f t="shared" si="62"/>
        <v>PI.IC.TU.041605.01</v>
      </c>
      <c r="N527" s="12"/>
      <c r="O527" s="12" t="str">
        <f t="shared" si="63"/>
        <v>PH.IC.TU.041605.01</v>
      </c>
      <c r="Q527" s="12" t="str">
        <f t="shared" si="64"/>
        <v>CL.IC.TU.041605.01</v>
      </c>
    </row>
    <row r="528" spans="1:17" ht="15">
      <c r="A528" s="25" t="s">
        <v>9776</v>
      </c>
      <c r="B528" s="25"/>
      <c r="C528" s="22" t="s">
        <v>7070</v>
      </c>
      <c r="D528" s="25"/>
      <c r="E528" s="2" t="s">
        <v>5740</v>
      </c>
      <c r="F528" s="25" t="s">
        <v>9850</v>
      </c>
      <c r="G528" s="25" t="s">
        <v>9730</v>
      </c>
      <c r="H528" s="22" t="s">
        <v>1406</v>
      </c>
      <c r="I528" s="25" t="s">
        <v>1224</v>
      </c>
      <c r="J528" s="11" t="str">
        <f t="shared" si="61"/>
        <v>IC.TU.041606</v>
      </c>
      <c r="K528" s="2" t="s">
        <v>1192</v>
      </c>
      <c r="L528" t="str">
        <f t="shared" si="60"/>
        <v xml:space="preserve">      Site Unable to assess due to dressing</v>
      </c>
      <c r="M528" s="12" t="str">
        <f t="shared" si="62"/>
        <v>PI.IC.TU.041606.01</v>
      </c>
      <c r="N528" s="12"/>
      <c r="O528" s="12" t="str">
        <f t="shared" si="63"/>
        <v>PH.IC.TU.041606.01</v>
      </c>
      <c r="Q528" s="12" t="str">
        <f t="shared" si="64"/>
        <v>CL.IC.TU.041606.01</v>
      </c>
    </row>
    <row r="529" spans="1:19" ht="15">
      <c r="A529" s="25" t="s">
        <v>9776</v>
      </c>
      <c r="B529" s="25"/>
      <c r="C529" s="22" t="s">
        <v>7070</v>
      </c>
      <c r="D529" s="25"/>
      <c r="E529" s="2" t="s">
        <v>5740</v>
      </c>
      <c r="F529" s="25" t="s">
        <v>9850</v>
      </c>
      <c r="G529" s="25" t="s">
        <v>9731</v>
      </c>
      <c r="H529" s="22" t="s">
        <v>1419</v>
      </c>
      <c r="I529" s="25" t="s">
        <v>2971</v>
      </c>
      <c r="J529" s="11" t="str">
        <f t="shared" si="61"/>
        <v>IC.TU.041607</v>
      </c>
      <c r="K529" s="2" t="s">
        <v>1192</v>
      </c>
      <c r="L529" t="str">
        <f t="shared" si="60"/>
        <v xml:space="preserve">      Site Other: specify</v>
      </c>
      <c r="M529" s="12" t="str">
        <f t="shared" si="62"/>
        <v>PI.IC.TU.041607.01</v>
      </c>
      <c r="N529" s="12"/>
      <c r="O529" s="12" t="str">
        <f t="shared" si="63"/>
        <v>PH.IC.TU.041607.01</v>
      </c>
      <c r="Q529" s="12" t="str">
        <f t="shared" si="64"/>
        <v>CL.IC.TU.041607.01</v>
      </c>
    </row>
    <row r="530" spans="1:19" ht="15">
      <c r="A530" t="s">
        <v>9776</v>
      </c>
      <c r="C530" s="22" t="s">
        <v>7070</v>
      </c>
      <c r="D530" s="25"/>
      <c r="E530" s="2" t="s">
        <v>5740</v>
      </c>
      <c r="F530" s="25" t="s">
        <v>9850</v>
      </c>
      <c r="G530" t="s">
        <v>9732</v>
      </c>
      <c r="H530" s="22" t="s">
        <v>10093</v>
      </c>
      <c r="I530" t="s">
        <v>9732</v>
      </c>
      <c r="J530" s="11" t="str">
        <f t="shared" si="61"/>
        <v>IC.TU.041608</v>
      </c>
      <c r="K530" s="2" t="s">
        <v>1192</v>
      </c>
      <c r="L530" t="str">
        <f t="shared" ref="L530:L597" si="65">G530</f>
        <v>Oozing</v>
      </c>
      <c r="M530" s="12" t="str">
        <f t="shared" si="62"/>
        <v>PI.IC.TU.041608.01</v>
      </c>
      <c r="N530" s="12"/>
      <c r="O530" s="12" t="str">
        <f t="shared" si="63"/>
        <v>PH.IC.TU.041608.01</v>
      </c>
      <c r="Q530" s="12" t="str">
        <f t="shared" si="64"/>
        <v>CL.IC.TU.041608.01</v>
      </c>
      <c r="R530" t="s">
        <v>1141</v>
      </c>
      <c r="S530">
        <v>500</v>
      </c>
    </row>
    <row r="531" spans="1:19" ht="15">
      <c r="A531" t="s">
        <v>9776</v>
      </c>
      <c r="C531" s="22" t="s">
        <v>7070</v>
      </c>
      <c r="D531" s="25"/>
      <c r="E531" s="2" t="s">
        <v>5740</v>
      </c>
      <c r="F531" s="25" t="s">
        <v>9850</v>
      </c>
      <c r="G531" t="s">
        <v>3957</v>
      </c>
      <c r="H531" s="22" t="s">
        <v>10095</v>
      </c>
      <c r="I531" t="s">
        <v>3957</v>
      </c>
      <c r="J531" s="11" t="str">
        <f t="shared" si="61"/>
        <v>IC.TU.041609</v>
      </c>
      <c r="K531" s="2" t="s">
        <v>1192</v>
      </c>
      <c r="L531" t="str">
        <f t="shared" si="65"/>
        <v>Bleeding</v>
      </c>
      <c r="M531" s="12" t="str">
        <f t="shared" si="62"/>
        <v>PI.IC.TU.041609.01</v>
      </c>
      <c r="N531" s="12"/>
      <c r="O531" s="12" t="str">
        <f t="shared" si="63"/>
        <v>PH.IC.TU.041609.01</v>
      </c>
      <c r="Q531" s="12" t="str">
        <f t="shared" si="64"/>
        <v>CL.IC.TU.041609.01</v>
      </c>
      <c r="R531" t="s">
        <v>1141</v>
      </c>
      <c r="S531">
        <v>500</v>
      </c>
    </row>
    <row r="532" spans="1:19" ht="15">
      <c r="A532" t="s">
        <v>9776</v>
      </c>
      <c r="C532" s="22" t="s">
        <v>7070</v>
      </c>
      <c r="D532" s="25"/>
      <c r="E532" s="2" t="s">
        <v>5740</v>
      </c>
      <c r="F532" s="25" t="s">
        <v>9850</v>
      </c>
      <c r="G532" t="s">
        <v>9805</v>
      </c>
      <c r="H532" s="22" t="s">
        <v>10905</v>
      </c>
      <c r="I532" t="s">
        <v>9805</v>
      </c>
      <c r="J532" s="11" t="str">
        <f t="shared" si="61"/>
        <v>IC.TU.041610</v>
      </c>
      <c r="K532" s="2" t="s">
        <v>1192</v>
      </c>
      <c r="L532" t="str">
        <f t="shared" si="65"/>
        <v>Reddened</v>
      </c>
      <c r="M532" s="12" t="str">
        <f t="shared" si="62"/>
        <v>PI.IC.TU.041610.01</v>
      </c>
      <c r="N532" s="12"/>
      <c r="O532" s="12" t="str">
        <f t="shared" si="63"/>
        <v>PH.IC.TU.041610.01</v>
      </c>
      <c r="Q532" s="12" t="str">
        <f t="shared" si="64"/>
        <v>CL.IC.TU.041610.01</v>
      </c>
      <c r="R532" t="s">
        <v>1141</v>
      </c>
      <c r="S532">
        <v>500</v>
      </c>
    </row>
    <row r="533" spans="1:19" ht="15">
      <c r="A533" t="s">
        <v>9776</v>
      </c>
      <c r="C533" s="22" t="s">
        <v>7070</v>
      </c>
      <c r="D533" s="25"/>
      <c r="E533" s="2" t="s">
        <v>5740</v>
      </c>
      <c r="F533" s="25" t="s">
        <v>9850</v>
      </c>
      <c r="G533" t="s">
        <v>3958</v>
      </c>
      <c r="H533" s="22" t="s">
        <v>8048</v>
      </c>
      <c r="I533" t="s">
        <v>3958</v>
      </c>
      <c r="J533" s="11" t="str">
        <f t="shared" si="61"/>
        <v>IC.TU.041611</v>
      </c>
      <c r="K533" s="2" t="s">
        <v>1192</v>
      </c>
      <c r="L533" t="str">
        <f t="shared" si="65"/>
        <v>Exudate</v>
      </c>
      <c r="M533" s="12" t="str">
        <f t="shared" si="62"/>
        <v>PI.IC.TU.041611.01</v>
      </c>
      <c r="N533" s="12"/>
      <c r="O533" s="12" t="str">
        <f t="shared" si="63"/>
        <v>PH.IC.TU.041611.01</v>
      </c>
      <c r="Q533" s="12" t="str">
        <f t="shared" si="64"/>
        <v>CL.IC.TU.041611.01</v>
      </c>
      <c r="R533" t="s">
        <v>1141</v>
      </c>
      <c r="S533">
        <v>500</v>
      </c>
    </row>
    <row r="534" spans="1:19" ht="15">
      <c r="A534" t="s">
        <v>9776</v>
      </c>
      <c r="C534" s="22" t="s">
        <v>7070</v>
      </c>
      <c r="D534" s="25"/>
      <c r="E534" s="2" t="s">
        <v>5740</v>
      </c>
      <c r="F534" s="25" t="s">
        <v>9850</v>
      </c>
      <c r="G534" t="s">
        <v>3674</v>
      </c>
      <c r="H534" s="22" t="s">
        <v>11023</v>
      </c>
      <c r="I534" t="s">
        <v>3674</v>
      </c>
      <c r="J534" s="11" t="str">
        <f t="shared" si="61"/>
        <v>IC.TU.041612</v>
      </c>
      <c r="K534" s="2" t="s">
        <v>1192</v>
      </c>
      <c r="L534" t="str">
        <f t="shared" si="65"/>
        <v>Tender</v>
      </c>
      <c r="M534" s="12" t="str">
        <f t="shared" si="62"/>
        <v>PI.IC.TU.041612.01</v>
      </c>
      <c r="N534" s="12"/>
      <c r="O534" s="12" t="str">
        <f t="shared" si="63"/>
        <v>PH.IC.TU.041612.01</v>
      </c>
      <c r="Q534" s="12" t="str">
        <f t="shared" si="64"/>
        <v>CL.IC.TU.041612.01</v>
      </c>
      <c r="R534" t="s">
        <v>1141</v>
      </c>
      <c r="S534">
        <v>500</v>
      </c>
    </row>
    <row r="535" spans="1:19" ht="15">
      <c r="A535" s="25" t="s">
        <v>9776</v>
      </c>
      <c r="B535" s="25"/>
      <c r="C535" s="22" t="s">
        <v>7070</v>
      </c>
      <c r="D535" s="25" t="s">
        <v>3257</v>
      </c>
      <c r="E535" s="2" t="s">
        <v>6865</v>
      </c>
      <c r="F535" s="25" t="s">
        <v>9850</v>
      </c>
      <c r="G535" s="25" t="s">
        <v>10024</v>
      </c>
      <c r="H535" s="22" t="s">
        <v>1396</v>
      </c>
      <c r="I535" s="25" t="s">
        <v>1674</v>
      </c>
      <c r="J535" s="11" t="str">
        <f t="shared" si="61"/>
        <v>IC.TU.041701</v>
      </c>
      <c r="K535" s="2" t="s">
        <v>1192</v>
      </c>
      <c r="L535" t="str">
        <f t="shared" si="65"/>
        <v xml:space="preserve">      Status Unchanged</v>
      </c>
      <c r="M535" s="12" t="str">
        <f t="shared" si="62"/>
        <v>PI.IC.TU.041701.01</v>
      </c>
      <c r="N535" s="12"/>
      <c r="O535" s="12" t="str">
        <f t="shared" si="63"/>
        <v>PH.IC.TU.041701.01</v>
      </c>
      <c r="Q535" s="12" t="str">
        <f t="shared" si="64"/>
        <v>CL.IC.TU.041701.01</v>
      </c>
    </row>
    <row r="536" spans="1:19" ht="15">
      <c r="A536" s="25" t="s">
        <v>9776</v>
      </c>
      <c r="B536" s="25"/>
      <c r="C536" s="22" t="s">
        <v>7070</v>
      </c>
      <c r="D536" s="25"/>
      <c r="E536" s="2" t="s">
        <v>1138</v>
      </c>
      <c r="F536" s="25" t="s">
        <v>9850</v>
      </c>
      <c r="G536" s="25" t="s">
        <v>10025</v>
      </c>
      <c r="H536" s="22" t="s">
        <v>1398</v>
      </c>
      <c r="I536" s="25" t="s">
        <v>1673</v>
      </c>
      <c r="J536" s="11" t="str">
        <f t="shared" si="61"/>
        <v>IC.TU.041702</v>
      </c>
      <c r="K536" s="2" t="s">
        <v>1192</v>
      </c>
      <c r="L536" t="str">
        <f t="shared" si="65"/>
        <v xml:space="preserve">      Status Decreasing</v>
      </c>
      <c r="M536" s="12" t="str">
        <f t="shared" si="62"/>
        <v>PI.IC.TU.041702.01</v>
      </c>
      <c r="N536" s="12"/>
      <c r="O536" s="12" t="str">
        <f t="shared" si="63"/>
        <v>PH.IC.TU.041702.01</v>
      </c>
      <c r="Q536" s="12" t="str">
        <f t="shared" si="64"/>
        <v>CL.IC.TU.041702.01</v>
      </c>
    </row>
    <row r="537" spans="1:19" ht="15">
      <c r="A537" s="25" t="s">
        <v>9776</v>
      </c>
      <c r="B537" s="25"/>
      <c r="C537" s="22" t="s">
        <v>7070</v>
      </c>
      <c r="D537" s="25"/>
      <c r="E537" s="2" t="s">
        <v>1138</v>
      </c>
      <c r="F537" s="25" t="s">
        <v>9850</v>
      </c>
      <c r="G537" s="25" t="s">
        <v>10026</v>
      </c>
      <c r="H537" s="22" t="s">
        <v>1400</v>
      </c>
      <c r="I537" s="25" t="s">
        <v>1841</v>
      </c>
      <c r="J537" s="11" t="str">
        <f t="shared" si="61"/>
        <v>IC.TU.041703</v>
      </c>
      <c r="K537" s="2" t="s">
        <v>1192</v>
      </c>
      <c r="L537" t="str">
        <f t="shared" si="65"/>
        <v xml:space="preserve">      Status Increasing</v>
      </c>
      <c r="M537" s="12" t="str">
        <f t="shared" si="62"/>
        <v>PI.IC.TU.041703.01</v>
      </c>
      <c r="N537" s="12"/>
      <c r="O537" s="12" t="str">
        <f t="shared" si="63"/>
        <v>PH.IC.TU.041703.01</v>
      </c>
      <c r="Q537" s="12" t="str">
        <f t="shared" si="64"/>
        <v>CL.IC.TU.041703.01</v>
      </c>
    </row>
    <row r="538" spans="1:19" ht="15">
      <c r="A538" s="25" t="s">
        <v>9776</v>
      </c>
      <c r="B538" s="25"/>
      <c r="C538" s="22" t="s">
        <v>7070</v>
      </c>
      <c r="D538" s="25" t="s">
        <v>3258</v>
      </c>
      <c r="E538" s="2" t="s">
        <v>965</v>
      </c>
      <c r="F538" s="25" t="s">
        <v>9850</v>
      </c>
      <c r="G538" s="25" t="s">
        <v>9886</v>
      </c>
      <c r="H538" s="22" t="s">
        <v>1396</v>
      </c>
      <c r="I538" s="25" t="s">
        <v>1557</v>
      </c>
      <c r="J538" s="11" t="str">
        <f t="shared" si="61"/>
        <v>IC.TU.041801</v>
      </c>
      <c r="K538" s="2" t="s">
        <v>1192</v>
      </c>
      <c r="L538" t="str">
        <f t="shared" si="65"/>
        <v xml:space="preserve">      Site consistent with Body Temperature</v>
      </c>
      <c r="M538" s="12" t="str">
        <f t="shared" si="62"/>
        <v>PI.IC.TU.041801.01</v>
      </c>
      <c r="N538" s="12"/>
      <c r="O538" s="12" t="str">
        <f t="shared" si="63"/>
        <v>PH.IC.TU.041801.01</v>
      </c>
      <c r="Q538" s="12" t="str">
        <f t="shared" si="64"/>
        <v>CL.IC.TU.041801.01</v>
      </c>
    </row>
    <row r="539" spans="1:19" ht="15">
      <c r="A539" s="25" t="s">
        <v>9776</v>
      </c>
      <c r="B539" s="25"/>
      <c r="C539" s="22" t="s">
        <v>7070</v>
      </c>
      <c r="D539" s="25"/>
      <c r="E539" s="2" t="s">
        <v>965</v>
      </c>
      <c r="F539" s="25" t="s">
        <v>9850</v>
      </c>
      <c r="G539" s="25" t="s">
        <v>9747</v>
      </c>
      <c r="H539" s="22" t="s">
        <v>1398</v>
      </c>
      <c r="I539" s="25" t="s">
        <v>2116</v>
      </c>
      <c r="J539" s="11" t="str">
        <f t="shared" si="61"/>
        <v>IC.TU.041802</v>
      </c>
      <c r="K539" s="2" t="s">
        <v>1192</v>
      </c>
      <c r="L539" t="str">
        <f t="shared" si="65"/>
        <v xml:space="preserve">      Site Warmer than Body Temperature</v>
      </c>
      <c r="M539" s="12" t="str">
        <f t="shared" si="62"/>
        <v>PI.IC.TU.041802.01</v>
      </c>
      <c r="N539" s="12"/>
      <c r="O539" s="12" t="str">
        <f t="shared" si="63"/>
        <v>PH.IC.TU.041802.01</v>
      </c>
      <c r="Q539" s="12" t="str">
        <f t="shared" si="64"/>
        <v>CL.IC.TU.041802.01</v>
      </c>
    </row>
    <row r="540" spans="1:19" ht="15">
      <c r="A540" s="25" t="s">
        <v>9776</v>
      </c>
      <c r="B540" s="25"/>
      <c r="C540" s="22" t="s">
        <v>7070</v>
      </c>
      <c r="D540" s="25"/>
      <c r="E540" s="2" t="s">
        <v>965</v>
      </c>
      <c r="F540" s="25" t="s">
        <v>9850</v>
      </c>
      <c r="G540" s="25" t="s">
        <v>10027</v>
      </c>
      <c r="H540" s="22" t="s">
        <v>1400</v>
      </c>
      <c r="I540" s="25" t="s">
        <v>2118</v>
      </c>
      <c r="J540" s="11" t="str">
        <f t="shared" si="61"/>
        <v>IC.TU.041803</v>
      </c>
      <c r="K540" s="2" t="s">
        <v>1192</v>
      </c>
      <c r="L540" t="str">
        <f t="shared" si="65"/>
        <v xml:space="preserve">      Site Warmer than Opposite Body Part</v>
      </c>
      <c r="M540" s="12" t="str">
        <f t="shared" si="62"/>
        <v>PI.IC.TU.041803.01</v>
      </c>
      <c r="N540" s="12"/>
      <c r="O540" s="12" t="str">
        <f t="shared" si="63"/>
        <v>PH.IC.TU.041803.01</v>
      </c>
      <c r="Q540" s="12" t="str">
        <f t="shared" si="64"/>
        <v>CL.IC.TU.041803.01</v>
      </c>
    </row>
    <row r="541" spans="1:19" ht="15">
      <c r="A541" s="25" t="s">
        <v>9776</v>
      </c>
      <c r="B541" s="25"/>
      <c r="C541" s="22" t="s">
        <v>7070</v>
      </c>
      <c r="D541" s="25"/>
      <c r="E541" s="2" t="s">
        <v>965</v>
      </c>
      <c r="F541" s="25" t="s">
        <v>9850</v>
      </c>
      <c r="G541" s="25" t="s">
        <v>10171</v>
      </c>
      <c r="H541" s="22" t="s">
        <v>1402</v>
      </c>
      <c r="I541" s="25" t="s">
        <v>2120</v>
      </c>
      <c r="J541" s="11" t="str">
        <f t="shared" si="61"/>
        <v>IC.TU.041804</v>
      </c>
      <c r="K541" s="2" t="s">
        <v>1192</v>
      </c>
      <c r="L541" t="str">
        <f t="shared" si="65"/>
        <v xml:space="preserve">      Site Cooler than Body Temperature</v>
      </c>
      <c r="M541" s="12" t="str">
        <f t="shared" si="62"/>
        <v>PI.IC.TU.041804.01</v>
      </c>
      <c r="N541" s="12"/>
      <c r="O541" s="12" t="str">
        <f t="shared" si="63"/>
        <v>PH.IC.TU.041804.01</v>
      </c>
      <c r="Q541" s="12" t="str">
        <f t="shared" si="64"/>
        <v>CL.IC.TU.041804.01</v>
      </c>
    </row>
    <row r="542" spans="1:19" ht="15">
      <c r="A542" s="25" t="s">
        <v>9776</v>
      </c>
      <c r="B542" s="25"/>
      <c r="C542" s="22" t="s">
        <v>7070</v>
      </c>
      <c r="D542" s="25"/>
      <c r="E542" s="2" t="s">
        <v>965</v>
      </c>
      <c r="F542" s="25" t="s">
        <v>9850</v>
      </c>
      <c r="G542" s="25" t="s">
        <v>10172</v>
      </c>
      <c r="H542" s="22" t="s">
        <v>1404</v>
      </c>
      <c r="I542" s="25" t="s">
        <v>2122</v>
      </c>
      <c r="J542" s="11" t="str">
        <f t="shared" si="61"/>
        <v>IC.TU.041805</v>
      </c>
      <c r="K542" s="2" t="s">
        <v>1192</v>
      </c>
      <c r="L542" t="str">
        <f t="shared" si="65"/>
        <v xml:space="preserve">      Site Cooler than Opposite Body Part</v>
      </c>
      <c r="M542" s="12" t="str">
        <f t="shared" si="62"/>
        <v>PI.IC.TU.041805.01</v>
      </c>
      <c r="N542" s="12"/>
      <c r="O542" s="12" t="str">
        <f t="shared" si="63"/>
        <v>PH.IC.TU.041805.01</v>
      </c>
      <c r="Q542" s="12" t="str">
        <f t="shared" si="64"/>
        <v>CL.IC.TU.041805.01</v>
      </c>
    </row>
    <row r="543" spans="1:19" ht="15">
      <c r="A543" s="25" t="s">
        <v>9776</v>
      </c>
      <c r="B543" s="25"/>
      <c r="C543" s="22" t="s">
        <v>7070</v>
      </c>
      <c r="D543" s="25" t="s">
        <v>3259</v>
      </c>
      <c r="E543" s="2" t="s">
        <v>967</v>
      </c>
      <c r="F543" s="25" t="s">
        <v>9851</v>
      </c>
      <c r="G543" s="25" t="s">
        <v>2772</v>
      </c>
      <c r="H543" s="22" t="s">
        <v>1396</v>
      </c>
      <c r="I543" s="25" t="s">
        <v>2772</v>
      </c>
      <c r="J543" s="11" t="str">
        <f t="shared" si="61"/>
        <v>IC.TU.041901</v>
      </c>
      <c r="K543" s="2" t="s">
        <v>1192</v>
      </c>
      <c r="L543" t="str">
        <f t="shared" si="65"/>
        <v>Patent</v>
      </c>
      <c r="M543" s="12" t="str">
        <f t="shared" si="62"/>
        <v>PI.IC.TU.041901.01</v>
      </c>
      <c r="N543" s="12"/>
      <c r="O543" s="12" t="str">
        <f t="shared" si="63"/>
        <v>PH.IC.TU.041901.01</v>
      </c>
      <c r="Q543" s="12" t="str">
        <f t="shared" si="64"/>
        <v>CL.IC.TU.041901.01</v>
      </c>
    </row>
    <row r="544" spans="1:19" ht="15">
      <c r="A544" s="25" t="s">
        <v>9776</v>
      </c>
      <c r="B544" s="25"/>
      <c r="C544" s="22" t="s">
        <v>7070</v>
      </c>
      <c r="D544" s="25"/>
      <c r="E544" s="2" t="s">
        <v>967</v>
      </c>
      <c r="F544" s="25" t="s">
        <v>9851</v>
      </c>
      <c r="G544" s="25" t="s">
        <v>3107</v>
      </c>
      <c r="H544" s="22" t="s">
        <v>1398</v>
      </c>
      <c r="I544" s="25" t="s">
        <v>3107</v>
      </c>
      <c r="J544" s="11" t="str">
        <f t="shared" si="61"/>
        <v>IC.TU.041902</v>
      </c>
      <c r="K544" s="2" t="s">
        <v>1192</v>
      </c>
      <c r="L544" t="str">
        <f t="shared" si="65"/>
        <v>Irrigated</v>
      </c>
      <c r="M544" s="12" t="str">
        <f t="shared" si="62"/>
        <v>PI.IC.TU.041902.01</v>
      </c>
      <c r="N544" s="12"/>
      <c r="O544" s="12" t="str">
        <f t="shared" si="63"/>
        <v>PH.IC.TU.041902.01</v>
      </c>
      <c r="Q544" s="12" t="str">
        <f t="shared" si="64"/>
        <v>CL.IC.TU.041902.01</v>
      </c>
    </row>
    <row r="545" spans="1:25" ht="15">
      <c r="A545" s="25" t="s">
        <v>9776</v>
      </c>
      <c r="B545" s="25"/>
      <c r="C545" s="22" t="s">
        <v>7070</v>
      </c>
      <c r="D545" s="25"/>
      <c r="E545" s="2" t="s">
        <v>967</v>
      </c>
      <c r="F545" s="25" t="s">
        <v>9851</v>
      </c>
      <c r="G545" s="25" t="s">
        <v>2956</v>
      </c>
      <c r="H545" s="22" t="s">
        <v>1400</v>
      </c>
      <c r="I545" s="25" t="s">
        <v>2956</v>
      </c>
      <c r="J545" s="11" t="str">
        <f t="shared" si="61"/>
        <v>IC.TU.041903</v>
      </c>
      <c r="K545" s="2" t="s">
        <v>1192</v>
      </c>
      <c r="L545" t="str">
        <f t="shared" si="65"/>
        <v>Clamped</v>
      </c>
      <c r="M545" s="12" t="str">
        <f t="shared" si="62"/>
        <v>PI.IC.TU.041903.01</v>
      </c>
      <c r="N545" s="12"/>
      <c r="O545" s="12" t="str">
        <f t="shared" si="63"/>
        <v>PH.IC.TU.041903.01</v>
      </c>
      <c r="Q545" s="12" t="str">
        <f t="shared" si="64"/>
        <v>CL.IC.TU.041903.01</v>
      </c>
    </row>
    <row r="546" spans="1:25" ht="15">
      <c r="A546" s="25" t="s">
        <v>9776</v>
      </c>
      <c r="B546" s="25"/>
      <c r="C546" s="22" t="s">
        <v>7070</v>
      </c>
      <c r="D546" s="25"/>
      <c r="E546" s="2" t="s">
        <v>967</v>
      </c>
      <c r="F546" s="25" t="s">
        <v>9851</v>
      </c>
      <c r="G546" s="25" t="s">
        <v>10175</v>
      </c>
      <c r="H546" s="22" t="s">
        <v>1402</v>
      </c>
      <c r="I546" s="25" t="s">
        <v>10032</v>
      </c>
      <c r="J546" s="11" t="str">
        <f t="shared" si="61"/>
        <v>IC.TU.041904</v>
      </c>
      <c r="K546" s="2" t="s">
        <v>1192</v>
      </c>
      <c r="L546" t="str">
        <f t="shared" si="65"/>
        <v>Non-patent/Clogged</v>
      </c>
      <c r="M546" s="12" t="str">
        <f t="shared" si="62"/>
        <v>PI.IC.TU.041904.01</v>
      </c>
      <c r="N546" s="12"/>
      <c r="O546" s="12" t="str">
        <f t="shared" si="63"/>
        <v>PH.IC.TU.041904.01</v>
      </c>
      <c r="Q546" s="12" t="str">
        <f t="shared" si="64"/>
        <v>CL.IC.TU.041904.01</v>
      </c>
    </row>
    <row r="547" spans="1:25" ht="15">
      <c r="A547" s="25" t="s">
        <v>9776</v>
      </c>
      <c r="B547" s="25"/>
      <c r="C547" s="22" t="s">
        <v>7070</v>
      </c>
      <c r="D547" s="25"/>
      <c r="E547" s="2" t="s">
        <v>967</v>
      </c>
      <c r="F547" s="25" t="s">
        <v>9851</v>
      </c>
      <c r="G547" s="25" t="s">
        <v>9908</v>
      </c>
      <c r="H547" s="22" t="s">
        <v>1404</v>
      </c>
      <c r="I547" s="25" t="s">
        <v>9909</v>
      </c>
      <c r="J547" s="11" t="str">
        <f t="shared" si="61"/>
        <v>IC.TU.041905</v>
      </c>
      <c r="K547" s="2" t="s">
        <v>1192</v>
      </c>
      <c r="L547" t="str">
        <f t="shared" si="65"/>
        <v>Stripped/Milked</v>
      </c>
      <c r="M547" s="12" t="str">
        <f t="shared" si="62"/>
        <v>PI.IC.TU.041905.01</v>
      </c>
      <c r="N547" s="12"/>
      <c r="O547" s="12" t="str">
        <f t="shared" si="63"/>
        <v>PH.IC.TU.041905.01</v>
      </c>
      <c r="Q547" s="12" t="str">
        <f t="shared" si="64"/>
        <v>CL.IC.TU.041905.01</v>
      </c>
    </row>
    <row r="548" spans="1:25" ht="15">
      <c r="A548" s="25" t="s">
        <v>9776</v>
      </c>
      <c r="B548" s="25"/>
      <c r="C548" s="22" t="s">
        <v>7070</v>
      </c>
      <c r="D548" s="25"/>
      <c r="E548" s="2" t="s">
        <v>967</v>
      </c>
      <c r="F548" s="25" t="s">
        <v>9851</v>
      </c>
      <c r="G548" s="25" t="s">
        <v>9910</v>
      </c>
      <c r="H548" s="22" t="s">
        <v>1406</v>
      </c>
      <c r="I548" s="25" t="s">
        <v>3187</v>
      </c>
      <c r="J548" s="11" t="str">
        <f t="shared" si="61"/>
        <v>IC.TU.041906</v>
      </c>
      <c r="K548" s="2" t="s">
        <v>1192</v>
      </c>
      <c r="L548" t="str">
        <f t="shared" si="65"/>
        <v>Gravity Drainage</v>
      </c>
      <c r="M548" s="12" t="str">
        <f t="shared" si="62"/>
        <v>PI.IC.TU.041906.01</v>
      </c>
      <c r="N548" s="12"/>
      <c r="O548" s="12" t="str">
        <f t="shared" si="63"/>
        <v>PH.IC.TU.041906.01</v>
      </c>
      <c r="Q548" s="12" t="str">
        <f t="shared" si="64"/>
        <v>CL.IC.TU.041906.01</v>
      </c>
    </row>
    <row r="549" spans="1:25" ht="15">
      <c r="A549" s="25" t="s">
        <v>9776</v>
      </c>
      <c r="B549" s="25"/>
      <c r="C549" s="22" t="s">
        <v>7070</v>
      </c>
      <c r="D549" s="25"/>
      <c r="E549" s="2" t="s">
        <v>967</v>
      </c>
      <c r="F549" s="25" t="s">
        <v>9851</v>
      </c>
      <c r="G549" s="25" t="s">
        <v>3102</v>
      </c>
      <c r="H549" s="22" t="s">
        <v>1419</v>
      </c>
      <c r="I549" s="25" t="s">
        <v>1583</v>
      </c>
      <c r="J549" s="11" t="str">
        <f t="shared" si="61"/>
        <v>IC.TU.041907</v>
      </c>
      <c r="K549" s="2" t="s">
        <v>1192</v>
      </c>
      <c r="L549" t="str">
        <f t="shared" si="65"/>
        <v>Discontinued</v>
      </c>
      <c r="M549" s="12" t="str">
        <f t="shared" si="62"/>
        <v>PI.IC.TU.041907.01</v>
      </c>
      <c r="N549" s="12"/>
      <c r="O549" s="12" t="str">
        <f t="shared" si="63"/>
        <v>PH.IC.TU.041907.01</v>
      </c>
      <c r="Q549" s="12" t="str">
        <f t="shared" si="64"/>
        <v>CL.IC.TU.041907.01</v>
      </c>
    </row>
    <row r="550" spans="1:25" ht="15">
      <c r="A550" s="25" t="s">
        <v>9776</v>
      </c>
      <c r="B550" s="25"/>
      <c r="C550" s="22" t="s">
        <v>7070</v>
      </c>
      <c r="D550" s="25"/>
      <c r="E550" s="2" t="s">
        <v>967</v>
      </c>
      <c r="F550" s="25" t="s">
        <v>9851</v>
      </c>
      <c r="G550" s="25" t="s">
        <v>2971</v>
      </c>
      <c r="H550" s="22" t="s">
        <v>1550</v>
      </c>
      <c r="I550" s="25" t="s">
        <v>2971</v>
      </c>
      <c r="J550" s="11" t="str">
        <f t="shared" si="61"/>
        <v>IC.TU.041908</v>
      </c>
      <c r="K550" s="2" t="s">
        <v>1192</v>
      </c>
      <c r="L550" t="str">
        <f t="shared" si="65"/>
        <v>Other: specify</v>
      </c>
      <c r="M550" s="12" t="str">
        <f t="shared" si="62"/>
        <v>PI.IC.TU.041908.01</v>
      </c>
      <c r="N550" s="12"/>
      <c r="O550" s="12" t="str">
        <f t="shared" si="63"/>
        <v>PH.IC.TU.041908.01</v>
      </c>
      <c r="Q550" s="12" t="str">
        <f t="shared" si="64"/>
        <v>CL.IC.TU.041908.01</v>
      </c>
    </row>
    <row r="551" spans="1:25" ht="15">
      <c r="A551" t="s">
        <v>9776</v>
      </c>
      <c r="C551" s="2" t="s">
        <v>1130</v>
      </c>
      <c r="E551" s="2" t="s">
        <v>967</v>
      </c>
      <c r="F551" t="s">
        <v>423</v>
      </c>
      <c r="G551" t="s">
        <v>556</v>
      </c>
      <c r="H551" s="22" t="s">
        <v>644</v>
      </c>
      <c r="J551" s="11" t="str">
        <f t="shared" si="61"/>
        <v>IC.TU.041909</v>
      </c>
      <c r="K551" s="2" t="s">
        <v>11683</v>
      </c>
      <c r="L551" t="str">
        <f t="shared" si="65"/>
        <v>Self Discontinued</v>
      </c>
      <c r="M551" s="12" t="str">
        <f t="shared" si="62"/>
        <v>PI.IC.TU.041909.01</v>
      </c>
      <c r="N551" s="12"/>
      <c r="O551" s="12" t="str">
        <f t="shared" si="63"/>
        <v>PH.IC.TU.041909.01</v>
      </c>
      <c r="Q551" s="12" t="str">
        <f t="shared" si="64"/>
        <v>CL.IC.TU.041909.01</v>
      </c>
      <c r="X551" t="s">
        <v>864</v>
      </c>
      <c r="Y551">
        <v>1124</v>
      </c>
    </row>
    <row r="552" spans="1:25" ht="15">
      <c r="A552" s="25" t="s">
        <v>9776</v>
      </c>
      <c r="B552" s="25"/>
      <c r="C552" s="22" t="s">
        <v>7070</v>
      </c>
      <c r="D552" s="25" t="s">
        <v>3438</v>
      </c>
      <c r="E552" s="2" t="s">
        <v>6396</v>
      </c>
      <c r="F552" s="25" t="s">
        <v>9852</v>
      </c>
      <c r="G552" s="25" t="s">
        <v>3923</v>
      </c>
      <c r="H552" s="22" t="s">
        <v>1396</v>
      </c>
      <c r="I552" s="25" t="s">
        <v>1001</v>
      </c>
      <c r="J552" s="11" t="str">
        <f t="shared" si="61"/>
        <v>IC.TU.042001</v>
      </c>
      <c r="K552" s="2" t="s">
        <v>1192</v>
      </c>
      <c r="L552" t="str">
        <f t="shared" si="65"/>
        <v xml:space="preserve">      None</v>
      </c>
      <c r="M552" s="12" t="str">
        <f t="shared" si="62"/>
        <v>PI.IC.TU.042001.01</v>
      </c>
      <c r="N552" s="12"/>
      <c r="O552" s="12" t="str">
        <f t="shared" si="63"/>
        <v>PH.IC.TU.042001.01</v>
      </c>
      <c r="Q552" s="12" t="str">
        <f t="shared" si="64"/>
        <v>CL.IC.TU.042001.01</v>
      </c>
    </row>
    <row r="553" spans="1:25" ht="15">
      <c r="A553" s="25" t="s">
        <v>9776</v>
      </c>
      <c r="B553" s="25"/>
      <c r="C553" s="22" t="s">
        <v>7070</v>
      </c>
      <c r="D553" s="25"/>
      <c r="E553" s="2" t="s">
        <v>6396</v>
      </c>
      <c r="F553" s="25" t="s">
        <v>9852</v>
      </c>
      <c r="G553" s="25" t="s">
        <v>4743</v>
      </c>
      <c r="H553" s="22" t="s">
        <v>1398</v>
      </c>
      <c r="I553" s="25" t="s">
        <v>2407</v>
      </c>
      <c r="J553" s="11" t="str">
        <f t="shared" si="61"/>
        <v>IC.TU.042002</v>
      </c>
      <c r="K553" s="2" t="s">
        <v>1192</v>
      </c>
      <c r="L553" t="str">
        <f t="shared" si="65"/>
        <v xml:space="preserve">     Intermittent</v>
      </c>
      <c r="M553" s="12" t="str">
        <f t="shared" si="62"/>
        <v>PI.IC.TU.042002.01</v>
      </c>
      <c r="N553" s="12"/>
      <c r="O553" s="12" t="str">
        <f t="shared" si="63"/>
        <v>PH.IC.TU.042002.01</v>
      </c>
      <c r="Q553" s="12" t="str">
        <f t="shared" si="64"/>
        <v>CL.IC.TU.042002.01</v>
      </c>
    </row>
    <row r="554" spans="1:25" ht="15">
      <c r="A554" s="25" t="s">
        <v>9776</v>
      </c>
      <c r="B554" s="25"/>
      <c r="C554" s="22" t="s">
        <v>7070</v>
      </c>
      <c r="D554" s="25"/>
      <c r="E554" s="2" t="s">
        <v>6396</v>
      </c>
      <c r="F554" s="25" t="s">
        <v>9852</v>
      </c>
      <c r="G554" s="25" t="s">
        <v>3261</v>
      </c>
      <c r="H554" s="22" t="s">
        <v>1400</v>
      </c>
      <c r="I554" s="25" t="s">
        <v>4742</v>
      </c>
      <c r="J554" s="11" t="str">
        <f t="shared" si="61"/>
        <v>IC.TU.042003</v>
      </c>
      <c r="K554" s="2" t="s">
        <v>1192</v>
      </c>
      <c r="L554" t="str">
        <f t="shared" si="65"/>
        <v>Continuous</v>
      </c>
      <c r="M554" s="12" t="str">
        <f t="shared" si="62"/>
        <v>PI.IC.TU.042003.01</v>
      </c>
      <c r="N554" s="12"/>
      <c r="O554" s="12" t="str">
        <f t="shared" si="63"/>
        <v>PH.IC.TU.042003.01</v>
      </c>
      <c r="Q554" s="12" t="str">
        <f t="shared" si="64"/>
        <v>CL.IC.TU.042003.01</v>
      </c>
    </row>
    <row r="555" spans="1:25" ht="15">
      <c r="A555" t="s">
        <v>9776</v>
      </c>
      <c r="C555" s="2" t="s">
        <v>11473</v>
      </c>
      <c r="E555" s="2" t="s">
        <v>1116</v>
      </c>
      <c r="F555" t="s">
        <v>11474</v>
      </c>
      <c r="G555" t="s">
        <v>11465</v>
      </c>
      <c r="H555" s="22" t="s">
        <v>11463</v>
      </c>
      <c r="I555" t="s">
        <v>11466</v>
      </c>
      <c r="J555" s="11" t="str">
        <f t="shared" si="61"/>
        <v>IC.TU.042004</v>
      </c>
      <c r="K555" s="2" t="s">
        <v>1192</v>
      </c>
      <c r="L555" t="str">
        <f t="shared" si="65"/>
        <v xml:space="preserve">     Bulb</v>
      </c>
      <c r="M555" s="12" t="str">
        <f t="shared" si="62"/>
        <v>PI.IC.TU.042004.01</v>
      </c>
      <c r="N555" s="12"/>
      <c r="O555" s="12" t="str">
        <f t="shared" si="63"/>
        <v>PH.IC.TU.042004.01</v>
      </c>
      <c r="Q555" s="12" t="str">
        <f t="shared" si="64"/>
        <v>CL.IC.TU.042004.01</v>
      </c>
      <c r="V555" t="s">
        <v>11097</v>
      </c>
      <c r="W555">
        <v>1048</v>
      </c>
    </row>
    <row r="556" spans="1:25" ht="15">
      <c r="A556" s="25" t="s">
        <v>9776</v>
      </c>
      <c r="B556" s="25"/>
      <c r="C556" s="22" t="s">
        <v>7070</v>
      </c>
      <c r="D556" s="25" t="s">
        <v>2941</v>
      </c>
      <c r="E556" s="2" t="s">
        <v>5577</v>
      </c>
      <c r="F556" s="25" t="s">
        <v>9852</v>
      </c>
      <c r="G556" s="25" t="s">
        <v>10051</v>
      </c>
      <c r="H556" s="22" t="s">
        <v>1396</v>
      </c>
      <c r="I556" s="25" t="s">
        <v>4832</v>
      </c>
      <c r="J556" s="11" t="str">
        <f t="shared" si="61"/>
        <v>IC.TU.042101</v>
      </c>
      <c r="K556" s="2" t="s">
        <v>1192</v>
      </c>
      <c r="L556" t="str">
        <f t="shared" si="65"/>
        <v xml:space="preserve">       None</v>
      </c>
      <c r="M556" s="12" t="str">
        <f t="shared" si="62"/>
        <v>PI.IC.TU.042101.01</v>
      </c>
      <c r="N556" s="12"/>
      <c r="O556" s="12" t="str">
        <f t="shared" si="63"/>
        <v>PH.IC.TU.042101.01</v>
      </c>
      <c r="Q556" s="12" t="str">
        <f t="shared" si="64"/>
        <v>CL.IC.TU.042101.01</v>
      </c>
    </row>
    <row r="557" spans="1:25" ht="15">
      <c r="A557" s="25" t="s">
        <v>9776</v>
      </c>
      <c r="B557" s="25"/>
      <c r="C557" s="22" t="s">
        <v>7070</v>
      </c>
      <c r="D557" s="25"/>
      <c r="E557" s="2" t="s">
        <v>5577</v>
      </c>
      <c r="F557" s="25" t="s">
        <v>9852</v>
      </c>
      <c r="G557" s="25" t="s">
        <v>10108</v>
      </c>
      <c r="H557" s="22" t="s">
        <v>1398</v>
      </c>
      <c r="I557" s="25" t="s">
        <v>2854</v>
      </c>
      <c r="J557" s="11" t="str">
        <f t="shared" si="61"/>
        <v>IC.TU.042102</v>
      </c>
      <c r="K557" s="2" t="s">
        <v>1192</v>
      </c>
      <c r="L557" t="str">
        <f t="shared" si="65"/>
        <v xml:space="preserve">      Low</v>
      </c>
      <c r="M557" s="12" t="str">
        <f t="shared" si="62"/>
        <v>PI.IC.TU.042102.01</v>
      </c>
      <c r="N557" s="12"/>
      <c r="O557" s="12" t="str">
        <f t="shared" si="63"/>
        <v>PH.IC.TU.042102.01</v>
      </c>
      <c r="Q557" s="12" t="str">
        <f t="shared" si="64"/>
        <v>CL.IC.TU.042102.01</v>
      </c>
    </row>
    <row r="558" spans="1:25" ht="15">
      <c r="A558" s="25" t="s">
        <v>9776</v>
      </c>
      <c r="B558" s="25"/>
      <c r="C558" s="22" t="s">
        <v>7070</v>
      </c>
      <c r="D558" s="25"/>
      <c r="E558" s="2" t="s">
        <v>5577</v>
      </c>
      <c r="F558" s="25" t="s">
        <v>9852</v>
      </c>
      <c r="G558" s="25" t="s">
        <v>9326</v>
      </c>
      <c r="H558" s="22" t="s">
        <v>1400</v>
      </c>
      <c r="I558" s="25" t="s">
        <v>2855</v>
      </c>
      <c r="J558" s="11" t="str">
        <f t="shared" si="61"/>
        <v>IC.TU.042103</v>
      </c>
      <c r="K558" s="2" t="s">
        <v>1192</v>
      </c>
      <c r="L558" t="str">
        <f t="shared" si="65"/>
        <v xml:space="preserve">     Medium</v>
      </c>
      <c r="M558" s="12" t="str">
        <f t="shared" si="62"/>
        <v>PI.IC.TU.042103.01</v>
      </c>
      <c r="N558" s="12"/>
      <c r="O558" s="12" t="str">
        <f t="shared" si="63"/>
        <v>PH.IC.TU.042103.01</v>
      </c>
      <c r="Q558" s="12" t="str">
        <f t="shared" si="64"/>
        <v>CL.IC.TU.042103.01</v>
      </c>
    </row>
    <row r="559" spans="1:25" ht="15">
      <c r="A559" s="25" t="s">
        <v>9776</v>
      </c>
      <c r="B559" s="25"/>
      <c r="C559" s="22" t="s">
        <v>7070</v>
      </c>
      <c r="D559" s="25"/>
      <c r="E559" s="2" t="s">
        <v>5577</v>
      </c>
      <c r="F559" s="25" t="s">
        <v>9852</v>
      </c>
      <c r="G559" s="25" t="s">
        <v>9915</v>
      </c>
      <c r="H559" s="22" t="s">
        <v>1402</v>
      </c>
      <c r="I559" s="25" t="s">
        <v>2856</v>
      </c>
      <c r="J559" s="11" t="str">
        <f t="shared" si="61"/>
        <v>IC.TU.042104</v>
      </c>
      <c r="K559" s="2" t="s">
        <v>1192</v>
      </c>
      <c r="L559" t="str">
        <f t="shared" si="65"/>
        <v xml:space="preserve">     High</v>
      </c>
      <c r="M559" s="12" t="str">
        <f t="shared" si="62"/>
        <v>PI.IC.TU.042104.01</v>
      </c>
      <c r="N559" s="12"/>
      <c r="O559" s="12" t="str">
        <f t="shared" si="63"/>
        <v>PH.IC.TU.042104.01</v>
      </c>
      <c r="Q559" s="12" t="str">
        <f t="shared" si="64"/>
        <v>CL.IC.TU.042104.01</v>
      </c>
    </row>
    <row r="560" spans="1:25" ht="15">
      <c r="A560" t="s">
        <v>9776</v>
      </c>
      <c r="C560" s="22" t="s">
        <v>7070</v>
      </c>
      <c r="D560" s="25"/>
      <c r="E560" s="2" t="s">
        <v>5577</v>
      </c>
      <c r="F560" s="25" t="s">
        <v>9852</v>
      </c>
      <c r="G560" t="s">
        <v>8977</v>
      </c>
      <c r="H560" s="22" t="s">
        <v>7071</v>
      </c>
      <c r="I560" t="s">
        <v>9916</v>
      </c>
      <c r="J560" s="11" t="str">
        <f t="shared" si="61"/>
        <v>IC.TU.042105</v>
      </c>
      <c r="K560" s="2" t="s">
        <v>1192</v>
      </c>
      <c r="L560" t="str">
        <f t="shared" si="65"/>
        <v>Number: specify</v>
      </c>
      <c r="M560" s="12" t="str">
        <f t="shared" si="62"/>
        <v>PI.IC.TU.042105.01</v>
      </c>
      <c r="N560" s="12"/>
      <c r="O560" s="12" t="str">
        <f t="shared" si="63"/>
        <v>PH.IC.TU.042105.01</v>
      </c>
      <c r="Q560" s="12" t="str">
        <f t="shared" si="64"/>
        <v>CL.IC.TU.042105.01</v>
      </c>
      <c r="R560" t="s">
        <v>1141</v>
      </c>
      <c r="S560">
        <v>331</v>
      </c>
    </row>
    <row r="561" spans="1:23" ht="15">
      <c r="A561" t="s">
        <v>9776</v>
      </c>
      <c r="C561" s="2" t="s">
        <v>11473</v>
      </c>
      <c r="E561" s="2" t="s">
        <v>1119</v>
      </c>
      <c r="F561" t="s">
        <v>11202</v>
      </c>
      <c r="G561" t="s">
        <v>11467</v>
      </c>
      <c r="H561" s="22" t="s">
        <v>11234</v>
      </c>
      <c r="I561" t="s">
        <v>11468</v>
      </c>
      <c r="J561" s="11" t="str">
        <f t="shared" si="61"/>
        <v>IC.TU.042106</v>
      </c>
      <c r="K561" s="2" t="s">
        <v>1192</v>
      </c>
      <c r="L561" t="str">
        <f t="shared" si="65"/>
        <v>Bulb</v>
      </c>
      <c r="M561" s="12" t="str">
        <f t="shared" si="62"/>
        <v>PI.IC.TU.042106.01</v>
      </c>
      <c r="N561" s="12"/>
      <c r="O561" s="12" t="str">
        <f t="shared" si="63"/>
        <v>PH.IC.TU.042106.01</v>
      </c>
      <c r="Q561" s="12" t="str">
        <f t="shared" si="64"/>
        <v>CL.IC.TU.042106.01</v>
      </c>
      <c r="R561" t="s">
        <v>1197</v>
      </c>
      <c r="S561" t="s">
        <v>11372</v>
      </c>
      <c r="V561" t="s">
        <v>11373</v>
      </c>
      <c r="W561">
        <v>1048</v>
      </c>
    </row>
    <row r="562" spans="1:23" ht="15">
      <c r="A562" s="25" t="s">
        <v>9776</v>
      </c>
      <c r="B562" s="25"/>
      <c r="C562" s="22" t="s">
        <v>7070</v>
      </c>
      <c r="D562" s="25" t="s">
        <v>3290</v>
      </c>
      <c r="E562" s="2" t="s">
        <v>5751</v>
      </c>
      <c r="F562" s="25" t="s">
        <v>9853</v>
      </c>
      <c r="G562" s="25" t="s">
        <v>6195</v>
      </c>
      <c r="H562" s="22" t="s">
        <v>1396</v>
      </c>
      <c r="I562" s="25" t="s">
        <v>6195</v>
      </c>
      <c r="J562" s="11" t="str">
        <f t="shared" si="61"/>
        <v>IC.TU.042201</v>
      </c>
      <c r="K562" s="2" t="s">
        <v>1192</v>
      </c>
      <c r="L562" t="str">
        <f t="shared" si="65"/>
        <v>Bulb</v>
      </c>
      <c r="M562" s="12" t="str">
        <f t="shared" si="62"/>
        <v>PI.IC.TU.042201.01</v>
      </c>
      <c r="N562" s="12"/>
      <c r="O562" s="12" t="str">
        <f t="shared" si="63"/>
        <v>PH.IC.TU.042201.01</v>
      </c>
      <c r="Q562" s="12" t="str">
        <f t="shared" si="64"/>
        <v>CL.IC.TU.042201.01</v>
      </c>
    </row>
    <row r="563" spans="1:23" ht="15">
      <c r="A563" s="25" t="s">
        <v>9776</v>
      </c>
      <c r="B563" s="25"/>
      <c r="C563" s="22" t="s">
        <v>7070</v>
      </c>
      <c r="D563" s="25"/>
      <c r="E563" s="2" t="s">
        <v>5751</v>
      </c>
      <c r="F563" s="25" t="s">
        <v>9853</v>
      </c>
      <c r="G563" s="25" t="s">
        <v>9918</v>
      </c>
      <c r="H563" s="22" t="s">
        <v>1398</v>
      </c>
      <c r="I563" s="25" t="s">
        <v>9918</v>
      </c>
      <c r="J563" s="11" t="str">
        <f t="shared" si="61"/>
        <v>IC.TU.042202</v>
      </c>
      <c r="K563" s="2" t="s">
        <v>1192</v>
      </c>
      <c r="L563" t="str">
        <f t="shared" si="65"/>
        <v>Hemovac</v>
      </c>
      <c r="M563" s="12" t="str">
        <f t="shared" si="62"/>
        <v>PI.IC.TU.042202.01</v>
      </c>
      <c r="N563" s="12"/>
      <c r="O563" s="12" t="str">
        <f t="shared" si="63"/>
        <v>PH.IC.TU.042202.01</v>
      </c>
      <c r="Q563" s="12" t="str">
        <f t="shared" si="64"/>
        <v>CL.IC.TU.042202.01</v>
      </c>
    </row>
    <row r="564" spans="1:23" ht="15">
      <c r="A564" s="25" t="s">
        <v>9776</v>
      </c>
      <c r="B564" s="25"/>
      <c r="C564" s="22" t="s">
        <v>7070</v>
      </c>
      <c r="D564" s="25"/>
      <c r="E564" s="2" t="s">
        <v>5751</v>
      </c>
      <c r="F564" s="25" t="s">
        <v>9853</v>
      </c>
      <c r="G564" s="25" t="s">
        <v>9919</v>
      </c>
      <c r="H564" s="22" t="s">
        <v>1400</v>
      </c>
      <c r="I564" s="25" t="s">
        <v>9920</v>
      </c>
      <c r="J564" s="11" t="str">
        <f t="shared" si="61"/>
        <v>IC.TU.042203</v>
      </c>
      <c r="K564" s="2" t="s">
        <v>1192</v>
      </c>
      <c r="L564" t="str">
        <f t="shared" si="65"/>
        <v>Jackson Pratt</v>
      </c>
      <c r="M564" s="12" t="str">
        <f t="shared" si="62"/>
        <v>PI.IC.TU.042203.01</v>
      </c>
      <c r="N564" s="12"/>
      <c r="O564" s="12" t="str">
        <f t="shared" si="63"/>
        <v>PH.IC.TU.042203.01</v>
      </c>
      <c r="Q564" s="12" t="str">
        <f t="shared" si="64"/>
        <v>CL.IC.TU.042203.01</v>
      </c>
    </row>
    <row r="565" spans="1:23" ht="15">
      <c r="A565" s="25" t="s">
        <v>9776</v>
      </c>
      <c r="B565" s="25"/>
      <c r="C565" s="22" t="s">
        <v>7070</v>
      </c>
      <c r="D565" s="25"/>
      <c r="E565" s="2" t="s">
        <v>5751</v>
      </c>
      <c r="F565" s="25" t="s">
        <v>9853</v>
      </c>
      <c r="G565" s="25" t="s">
        <v>9921</v>
      </c>
      <c r="H565" s="22" t="s">
        <v>1402</v>
      </c>
      <c r="I565" s="25" t="s">
        <v>9921</v>
      </c>
      <c r="J565" s="11" t="str">
        <f t="shared" si="61"/>
        <v>IC.TU.042204</v>
      </c>
      <c r="K565" s="2" t="s">
        <v>1192</v>
      </c>
      <c r="L565" t="str">
        <f t="shared" si="65"/>
        <v>Penrose</v>
      </c>
      <c r="M565" s="12" t="str">
        <f t="shared" si="62"/>
        <v>PI.IC.TU.042204.01</v>
      </c>
      <c r="N565" s="12"/>
      <c r="O565" s="12" t="str">
        <f t="shared" si="63"/>
        <v>PH.IC.TU.042204.01</v>
      </c>
      <c r="Q565" s="12" t="str">
        <f t="shared" si="64"/>
        <v>CL.IC.TU.042204.01</v>
      </c>
    </row>
    <row r="566" spans="1:23" ht="15">
      <c r="A566" s="25" t="s">
        <v>9776</v>
      </c>
      <c r="B566" s="25"/>
      <c r="C566" s="22" t="s">
        <v>7070</v>
      </c>
      <c r="D566" s="25"/>
      <c r="E566" s="2" t="s">
        <v>5751</v>
      </c>
      <c r="F566" s="25" t="s">
        <v>9853</v>
      </c>
      <c r="G566" s="25" t="s">
        <v>9779</v>
      </c>
      <c r="H566" s="22" t="s">
        <v>1404</v>
      </c>
      <c r="I566" s="25" t="s">
        <v>9780</v>
      </c>
      <c r="J566" s="11" t="str">
        <f t="shared" si="61"/>
        <v>IC.TU.042205</v>
      </c>
      <c r="K566" s="2" t="s">
        <v>1192</v>
      </c>
      <c r="L566" t="str">
        <f t="shared" si="65"/>
        <v>Red rubber catheter</v>
      </c>
      <c r="M566" s="12" t="str">
        <f t="shared" si="62"/>
        <v>PI.IC.TU.042205.01</v>
      </c>
      <c r="N566" s="12"/>
      <c r="O566" s="12" t="str">
        <f t="shared" si="63"/>
        <v>PH.IC.TU.042205.01</v>
      </c>
      <c r="Q566" s="12" t="str">
        <f t="shared" si="64"/>
        <v>CL.IC.TU.042205.01</v>
      </c>
    </row>
    <row r="567" spans="1:23" ht="15">
      <c r="A567" s="25" t="s">
        <v>9776</v>
      </c>
      <c r="B567" s="25"/>
      <c r="C567" s="22" t="s">
        <v>7070</v>
      </c>
      <c r="D567" s="25"/>
      <c r="E567" s="2" t="s">
        <v>5751</v>
      </c>
      <c r="F567" s="25" t="s">
        <v>9853</v>
      </c>
      <c r="G567" s="25" t="s">
        <v>9781</v>
      </c>
      <c r="H567" s="22" t="s">
        <v>1406</v>
      </c>
      <c r="I567" s="25" t="s">
        <v>9782</v>
      </c>
      <c r="J567" s="11" t="str">
        <f t="shared" si="61"/>
        <v>IC.TU.042206</v>
      </c>
      <c r="K567" s="2" t="s">
        <v>1192</v>
      </c>
      <c r="L567" t="str">
        <f t="shared" si="65"/>
        <v>T-Tube</v>
      </c>
      <c r="M567" s="12" t="str">
        <f t="shared" si="62"/>
        <v>PI.IC.TU.042206.01</v>
      </c>
      <c r="N567" s="12"/>
      <c r="O567" s="12" t="str">
        <f t="shared" si="63"/>
        <v>PH.IC.TU.042206.01</v>
      </c>
      <c r="Q567" s="12" t="str">
        <f t="shared" si="64"/>
        <v>CL.IC.TU.042206.01</v>
      </c>
    </row>
    <row r="568" spans="1:23" ht="15">
      <c r="A568" s="25" t="s">
        <v>9776</v>
      </c>
      <c r="B568" s="25"/>
      <c r="C568" s="22" t="s">
        <v>7070</v>
      </c>
      <c r="D568" s="25"/>
      <c r="E568" s="2" t="s">
        <v>5751</v>
      </c>
      <c r="F568" s="25" t="s">
        <v>9853</v>
      </c>
      <c r="G568" s="25" t="s">
        <v>2734</v>
      </c>
      <c r="H568" s="22" t="s">
        <v>1419</v>
      </c>
      <c r="I568" s="25" t="s">
        <v>930</v>
      </c>
      <c r="J568" s="11" t="str">
        <f t="shared" si="61"/>
        <v>IC.TU.042207</v>
      </c>
      <c r="K568" s="2" t="s">
        <v>1192</v>
      </c>
      <c r="L568" t="str">
        <f t="shared" si="65"/>
        <v>Other:  specify</v>
      </c>
      <c r="M568" s="12" t="str">
        <f t="shared" si="62"/>
        <v>PI.IC.TU.042207.01</v>
      </c>
      <c r="N568" s="12"/>
      <c r="O568" s="12" t="str">
        <f t="shared" si="63"/>
        <v>PH.IC.TU.042207.01</v>
      </c>
      <c r="Q568" s="12" t="str">
        <f t="shared" si="64"/>
        <v>CL.IC.TU.042207.01</v>
      </c>
    </row>
    <row r="569" spans="1:23" ht="15">
      <c r="A569" t="s">
        <v>9776</v>
      </c>
      <c r="C569" s="22" t="s">
        <v>7070</v>
      </c>
      <c r="D569" s="25"/>
      <c r="E569" s="2" t="s">
        <v>5751</v>
      </c>
      <c r="F569" s="25" t="s">
        <v>9853</v>
      </c>
      <c r="G569" t="s">
        <v>9783</v>
      </c>
      <c r="H569" s="22" t="s">
        <v>10093</v>
      </c>
      <c r="I569" t="s">
        <v>9783</v>
      </c>
      <c r="J569" s="11" t="str">
        <f t="shared" si="61"/>
        <v>IC.TU.042208</v>
      </c>
      <c r="K569" s="2" t="s">
        <v>1192</v>
      </c>
      <c r="L569" t="str">
        <f t="shared" si="65"/>
        <v>Blakemore</v>
      </c>
      <c r="M569" s="12" t="str">
        <f t="shared" si="62"/>
        <v>PI.IC.TU.042208.01</v>
      </c>
      <c r="N569" s="12"/>
      <c r="O569" s="12" t="str">
        <f t="shared" si="63"/>
        <v>PH.IC.TU.042208.01</v>
      </c>
      <c r="Q569" s="12" t="str">
        <f t="shared" si="64"/>
        <v>CL.IC.TU.042208.01</v>
      </c>
      <c r="R569" t="s">
        <v>1141</v>
      </c>
      <c r="S569">
        <v>499</v>
      </c>
    </row>
    <row r="570" spans="1:23" ht="15">
      <c r="A570" t="s">
        <v>9776</v>
      </c>
      <c r="C570" s="22" t="s">
        <v>7070</v>
      </c>
      <c r="D570" s="25"/>
      <c r="E570" s="2" t="s">
        <v>5751</v>
      </c>
      <c r="F570" s="25" t="s">
        <v>9853</v>
      </c>
      <c r="G570" t="s">
        <v>9784</v>
      </c>
      <c r="H570" s="22" t="s">
        <v>10095</v>
      </c>
      <c r="I570" t="s">
        <v>9784</v>
      </c>
      <c r="J570" s="11" t="str">
        <f t="shared" si="61"/>
        <v>IC.TU.042209</v>
      </c>
      <c r="K570" s="2" t="s">
        <v>1192</v>
      </c>
      <c r="L570" t="str">
        <f t="shared" si="65"/>
        <v>Esophagogastric</v>
      </c>
      <c r="M570" s="12" t="str">
        <f t="shared" si="62"/>
        <v>PI.IC.TU.042209.01</v>
      </c>
      <c r="N570" s="12"/>
      <c r="O570" s="12" t="str">
        <f t="shared" si="63"/>
        <v>PH.IC.TU.042209.01</v>
      </c>
      <c r="Q570" s="12" t="str">
        <f t="shared" si="64"/>
        <v>CL.IC.TU.042209.01</v>
      </c>
      <c r="R570" t="s">
        <v>1141</v>
      </c>
      <c r="S570">
        <v>499</v>
      </c>
    </row>
    <row r="571" spans="1:23" ht="15">
      <c r="A571" t="s">
        <v>9776</v>
      </c>
      <c r="C571" s="22" t="s">
        <v>7070</v>
      </c>
      <c r="D571" s="25"/>
      <c r="E571" s="2" t="s">
        <v>5751</v>
      </c>
      <c r="F571" s="25" t="s">
        <v>9853</v>
      </c>
      <c r="G571" t="s">
        <v>9952</v>
      </c>
      <c r="H571" s="22" t="s">
        <v>10905</v>
      </c>
      <c r="I571" t="s">
        <v>9785</v>
      </c>
      <c r="J571" s="11" t="str">
        <f t="shared" si="61"/>
        <v>IC.TU.042210</v>
      </c>
      <c r="K571" s="2" t="s">
        <v>11324</v>
      </c>
      <c r="L571" t="str">
        <f t="shared" si="65"/>
        <v>Naso Gastric Tube</v>
      </c>
      <c r="M571" s="12" t="str">
        <f t="shared" si="62"/>
        <v>PI.IC.TU.042210.01</v>
      </c>
      <c r="N571" s="12"/>
      <c r="O571" s="12" t="str">
        <f t="shared" si="63"/>
        <v>PH.IC.TU.042210.01</v>
      </c>
      <c r="Q571" s="12" t="str">
        <f t="shared" si="64"/>
        <v>CL.IC.TU.042210.01</v>
      </c>
      <c r="R571" t="s">
        <v>1141</v>
      </c>
      <c r="S571">
        <v>499</v>
      </c>
    </row>
    <row r="572" spans="1:23" ht="15">
      <c r="A572" t="s">
        <v>9776</v>
      </c>
      <c r="C572" s="22" t="s">
        <v>948</v>
      </c>
      <c r="D572" s="25"/>
      <c r="E572" s="2" t="s">
        <v>5751</v>
      </c>
      <c r="F572" s="25" t="s">
        <v>9853</v>
      </c>
      <c r="G572" t="s">
        <v>9786</v>
      </c>
      <c r="H572" s="22" t="s">
        <v>8048</v>
      </c>
      <c r="I572" t="s">
        <v>9786</v>
      </c>
      <c r="J572" s="11" t="str">
        <f t="shared" si="61"/>
        <v>IC.TU.042211</v>
      </c>
      <c r="K572" s="2" t="s">
        <v>11324</v>
      </c>
      <c r="L572" t="str">
        <f t="shared" si="65"/>
        <v>Oral Gastric Tube</v>
      </c>
      <c r="M572" s="12" t="str">
        <f t="shared" si="62"/>
        <v>PI.IC.TU.042211.01</v>
      </c>
      <c r="N572" s="12"/>
      <c r="O572" s="12" t="str">
        <f t="shared" si="63"/>
        <v>PH.IC.TU.042211.01</v>
      </c>
      <c r="Q572" s="12" t="str">
        <f t="shared" si="64"/>
        <v>CL.IC.TU.042211.01</v>
      </c>
      <c r="R572" t="s">
        <v>1141</v>
      </c>
      <c r="S572">
        <v>499</v>
      </c>
    </row>
    <row r="573" spans="1:23" ht="15">
      <c r="A573" t="s">
        <v>9776</v>
      </c>
      <c r="C573" s="2" t="s">
        <v>11473</v>
      </c>
      <c r="D573" t="s">
        <v>11151</v>
      </c>
      <c r="E573" s="2" t="s">
        <v>11152</v>
      </c>
      <c r="F573" t="s">
        <v>11288</v>
      </c>
      <c r="G573" t="s">
        <v>11153</v>
      </c>
      <c r="H573" s="22" t="s">
        <v>11104</v>
      </c>
      <c r="I573" t="s">
        <v>11154</v>
      </c>
      <c r="J573" s="11" t="str">
        <f t="shared" si="61"/>
        <v>IC.TU.042301</v>
      </c>
      <c r="K573" s="2" t="s">
        <v>1192</v>
      </c>
      <c r="L573" t="str">
        <f t="shared" si="65"/>
        <v>Date Insertion, specify:</v>
      </c>
      <c r="M573" s="12" t="str">
        <f t="shared" si="62"/>
        <v>PI.IC.TU.042301.01</v>
      </c>
      <c r="N573" s="12"/>
      <c r="O573" s="12" t="str">
        <f t="shared" si="63"/>
        <v>PH.IC.TU.042301.01</v>
      </c>
      <c r="Q573" s="12" t="str">
        <f t="shared" si="64"/>
        <v>CL.IC.TU.042301.01</v>
      </c>
      <c r="R573" t="s">
        <v>1112</v>
      </c>
      <c r="S573">
        <v>499</v>
      </c>
      <c r="V573" t="s">
        <v>11097</v>
      </c>
      <c r="W573">
        <v>1068</v>
      </c>
    </row>
    <row r="574" spans="1:23" ht="15">
      <c r="A574" s="25" t="s">
        <v>9776</v>
      </c>
      <c r="B574" s="25" t="s">
        <v>9854</v>
      </c>
      <c r="C574" s="22" t="s">
        <v>7071</v>
      </c>
      <c r="D574" s="25" t="s">
        <v>3093</v>
      </c>
      <c r="E574" s="2" t="s">
        <v>11324</v>
      </c>
      <c r="F574" s="25" t="s">
        <v>9855</v>
      </c>
      <c r="G574" s="25" t="s">
        <v>2702</v>
      </c>
      <c r="H574" s="2" t="s">
        <v>11324</v>
      </c>
      <c r="I574" s="25" t="s">
        <v>2703</v>
      </c>
      <c r="J574" s="11" t="str">
        <f t="shared" si="61"/>
        <v>IC.TU.050101</v>
      </c>
      <c r="K574" s="2" t="s">
        <v>11324</v>
      </c>
      <c r="L574" t="str">
        <f t="shared" si="65"/>
        <v xml:space="preserve">     Brown</v>
      </c>
      <c r="M574" s="12" t="str">
        <f t="shared" si="62"/>
        <v>PI.IC.TU.050101.01</v>
      </c>
      <c r="N574" s="12"/>
      <c r="O574" s="12" t="str">
        <f t="shared" si="63"/>
        <v>PH.IC.TU.050101.01</v>
      </c>
      <c r="Q574" s="12" t="str">
        <f t="shared" si="64"/>
        <v>CL.IC.TU.050101.01</v>
      </c>
    </row>
    <row r="575" spans="1:23" ht="15">
      <c r="A575" s="25" t="s">
        <v>9776</v>
      </c>
      <c r="B575" s="25"/>
      <c r="C575" s="22" t="s">
        <v>7071</v>
      </c>
      <c r="D575" s="25"/>
      <c r="E575" s="2" t="s">
        <v>1192</v>
      </c>
      <c r="F575" s="25" t="s">
        <v>9855</v>
      </c>
      <c r="G575" s="25" t="s">
        <v>1433</v>
      </c>
      <c r="H575" s="2" t="s">
        <v>923</v>
      </c>
      <c r="I575" s="25" t="s">
        <v>1434</v>
      </c>
      <c r="J575" s="11" t="str">
        <f t="shared" si="61"/>
        <v>IC.TU.050102</v>
      </c>
      <c r="K575" s="2" t="s">
        <v>1192</v>
      </c>
      <c r="L575" t="str">
        <f t="shared" si="65"/>
        <v xml:space="preserve">     Green</v>
      </c>
      <c r="M575" s="12" t="str">
        <f t="shared" si="62"/>
        <v>PI.IC.TU.050102.01</v>
      </c>
      <c r="N575" s="12"/>
      <c r="O575" s="12" t="str">
        <f t="shared" si="63"/>
        <v>PH.IC.TU.050102.01</v>
      </c>
      <c r="Q575" s="12" t="str">
        <f t="shared" si="64"/>
        <v>CL.IC.TU.050102.01</v>
      </c>
    </row>
    <row r="576" spans="1:23" ht="15">
      <c r="A576" s="25" t="s">
        <v>9776</v>
      </c>
      <c r="B576" s="25"/>
      <c r="C576" s="22" t="s">
        <v>7071</v>
      </c>
      <c r="D576" s="25"/>
      <c r="E576" s="2" t="s">
        <v>1192</v>
      </c>
      <c r="F576" s="25" t="s">
        <v>9855</v>
      </c>
      <c r="G576" s="25" t="s">
        <v>1435</v>
      </c>
      <c r="H576" s="2" t="s">
        <v>1202</v>
      </c>
      <c r="I576" s="25" t="s">
        <v>1436</v>
      </c>
      <c r="J576" s="11" t="str">
        <f t="shared" si="61"/>
        <v>IC.TU.050103</v>
      </c>
      <c r="K576" s="2" t="s">
        <v>1192</v>
      </c>
      <c r="L576" t="str">
        <f t="shared" si="65"/>
        <v xml:space="preserve">     Tan</v>
      </c>
      <c r="M576" s="12" t="str">
        <f t="shared" si="62"/>
        <v>PI.IC.TU.050103.01</v>
      </c>
      <c r="N576" s="12"/>
      <c r="O576" s="12" t="str">
        <f t="shared" si="63"/>
        <v>PH.IC.TU.050103.01</v>
      </c>
      <c r="Q576" s="12" t="str">
        <f t="shared" si="64"/>
        <v>CL.IC.TU.050103.01</v>
      </c>
    </row>
    <row r="577" spans="1:17" ht="15">
      <c r="A577" s="25" t="s">
        <v>9776</v>
      </c>
      <c r="B577" s="25"/>
      <c r="C577" s="22" t="s">
        <v>7071</v>
      </c>
      <c r="D577" s="25"/>
      <c r="E577" s="2" t="s">
        <v>1192</v>
      </c>
      <c r="F577" s="25" t="s">
        <v>9855</v>
      </c>
      <c r="G577" s="25" t="s">
        <v>2102</v>
      </c>
      <c r="H577" s="2" t="s">
        <v>7070</v>
      </c>
      <c r="I577" s="25" t="s">
        <v>2103</v>
      </c>
      <c r="J577" s="11" t="str">
        <f t="shared" si="61"/>
        <v>IC.TU.050104</v>
      </c>
      <c r="K577" s="2" t="s">
        <v>1192</v>
      </c>
      <c r="L577" t="str">
        <f t="shared" si="65"/>
        <v xml:space="preserve">     Yellow</v>
      </c>
      <c r="M577" s="12" t="str">
        <f t="shared" si="62"/>
        <v>PI.IC.TU.050104.01</v>
      </c>
      <c r="N577" s="12"/>
      <c r="O577" s="12" t="str">
        <f t="shared" si="63"/>
        <v>PH.IC.TU.050104.01</v>
      </c>
      <c r="Q577" s="12" t="str">
        <f t="shared" si="64"/>
        <v>CL.IC.TU.050104.01</v>
      </c>
    </row>
    <row r="578" spans="1:17" ht="15">
      <c r="A578" s="25" t="s">
        <v>9776</v>
      </c>
      <c r="B578" s="25"/>
      <c r="C578" s="22" t="s">
        <v>7071</v>
      </c>
      <c r="D578" s="25"/>
      <c r="E578" s="2" t="s">
        <v>1192</v>
      </c>
      <c r="F578" s="25" t="s">
        <v>9855</v>
      </c>
      <c r="G578" s="25" t="s">
        <v>1431</v>
      </c>
      <c r="H578" s="2" t="s">
        <v>7071</v>
      </c>
      <c r="I578" s="25" t="s">
        <v>1432</v>
      </c>
      <c r="J578" s="11" t="str">
        <f t="shared" si="61"/>
        <v>IC.TU.050105</v>
      </c>
      <c r="K578" s="2" t="s">
        <v>1192</v>
      </c>
      <c r="L578" t="str">
        <f t="shared" si="65"/>
        <v xml:space="preserve">     Amber</v>
      </c>
      <c r="M578" s="12" t="str">
        <f t="shared" si="62"/>
        <v>PI.IC.TU.050105.01</v>
      </c>
      <c r="N578" s="12"/>
      <c r="O578" s="12" t="str">
        <f t="shared" si="63"/>
        <v>PH.IC.TU.050105.01</v>
      </c>
      <c r="Q578" s="12" t="str">
        <f t="shared" si="64"/>
        <v>CL.IC.TU.050105.01</v>
      </c>
    </row>
    <row r="579" spans="1:17" ht="15">
      <c r="A579" s="25" t="s">
        <v>9776</v>
      </c>
      <c r="B579" s="25"/>
      <c r="C579" s="22" t="s">
        <v>7071</v>
      </c>
      <c r="D579" s="25"/>
      <c r="E579" s="2" t="s">
        <v>1192</v>
      </c>
      <c r="F579" s="25" t="s">
        <v>9855</v>
      </c>
      <c r="G579" s="25" t="s">
        <v>2704</v>
      </c>
      <c r="H579" s="2" t="s">
        <v>6888</v>
      </c>
      <c r="I579" s="25" t="s">
        <v>2618</v>
      </c>
      <c r="J579" s="11" t="str">
        <f t="shared" ref="J579:J644" si="66">CONCATENATE("IC.TU.",C579,E579,H579)</f>
        <v>IC.TU.050106</v>
      </c>
      <c r="K579" s="2" t="s">
        <v>1192</v>
      </c>
      <c r="L579" t="str">
        <f t="shared" si="65"/>
        <v xml:space="preserve">     Black</v>
      </c>
      <c r="M579" s="12" t="str">
        <f t="shared" ref="M579:M644" si="67">CONCATENATE("PI.",J579,".",K579)</f>
        <v>PI.IC.TU.050106.01</v>
      </c>
      <c r="N579" s="12"/>
      <c r="O579" s="12" t="str">
        <f t="shared" ref="O579:O644" si="68">CONCATENATE("PH.",J579,".",K579)</f>
        <v>PH.IC.TU.050106.01</v>
      </c>
      <c r="Q579" s="12" t="str">
        <f t="shared" ref="Q579:Q644" si="69">CONCATENATE("CL.",J579,".",K579)</f>
        <v>CL.IC.TU.050106.01</v>
      </c>
    </row>
    <row r="580" spans="1:17" ht="15">
      <c r="A580" s="25" t="s">
        <v>9776</v>
      </c>
      <c r="B580" s="25"/>
      <c r="C580" s="22" t="s">
        <v>7071</v>
      </c>
      <c r="D580" s="25"/>
      <c r="E580" s="2" t="s">
        <v>1192</v>
      </c>
      <c r="F580" s="25" t="s">
        <v>9855</v>
      </c>
      <c r="G580" s="25" t="s">
        <v>2095</v>
      </c>
      <c r="H580" s="2" t="s">
        <v>7284</v>
      </c>
      <c r="I580" s="25" t="s">
        <v>1935</v>
      </c>
      <c r="J580" s="11" t="str">
        <f t="shared" si="66"/>
        <v>IC.TU.050107</v>
      </c>
      <c r="K580" s="2" t="s">
        <v>1192</v>
      </c>
      <c r="L580" t="str">
        <f t="shared" si="65"/>
        <v xml:space="preserve">     Colorless</v>
      </c>
      <c r="M580" s="12" t="str">
        <f t="shared" si="67"/>
        <v>PI.IC.TU.050107.01</v>
      </c>
      <c r="N580" s="12"/>
      <c r="O580" s="12" t="str">
        <f t="shared" si="68"/>
        <v>PH.IC.TU.050107.01</v>
      </c>
      <c r="Q580" s="12" t="str">
        <f t="shared" si="69"/>
        <v>CL.IC.TU.050107.01</v>
      </c>
    </row>
    <row r="581" spans="1:17" ht="15">
      <c r="A581" s="25" t="s">
        <v>9776</v>
      </c>
      <c r="B581" s="25"/>
      <c r="C581" s="22" t="s">
        <v>7071</v>
      </c>
      <c r="D581" s="25"/>
      <c r="E581" s="2" t="s">
        <v>1192</v>
      </c>
      <c r="F581" s="25" t="s">
        <v>9855</v>
      </c>
      <c r="G581" s="25" t="s">
        <v>2100</v>
      </c>
      <c r="H581" s="2" t="s">
        <v>10093</v>
      </c>
      <c r="I581" s="25" t="s">
        <v>2101</v>
      </c>
      <c r="J581" s="11" t="str">
        <f t="shared" si="66"/>
        <v>IC.TU.050108</v>
      </c>
      <c r="K581" s="2" t="s">
        <v>1192</v>
      </c>
      <c r="L581" t="str">
        <f t="shared" si="65"/>
        <v xml:space="preserve">     Maroon</v>
      </c>
      <c r="M581" s="12" t="str">
        <f t="shared" si="67"/>
        <v>PI.IC.TU.050108.01</v>
      </c>
      <c r="N581" s="12"/>
      <c r="O581" s="12" t="str">
        <f t="shared" si="68"/>
        <v>PH.IC.TU.050108.01</v>
      </c>
      <c r="Q581" s="12" t="str">
        <f t="shared" si="69"/>
        <v>CL.IC.TU.050108.01</v>
      </c>
    </row>
    <row r="582" spans="1:17" ht="15">
      <c r="A582" s="25" t="s">
        <v>9776</v>
      </c>
      <c r="B582" s="25"/>
      <c r="C582" s="22" t="s">
        <v>7071</v>
      </c>
      <c r="D582" s="25"/>
      <c r="E582" s="2" t="s">
        <v>1192</v>
      </c>
      <c r="F582" s="25" t="s">
        <v>9855</v>
      </c>
      <c r="G582" s="25" t="s">
        <v>2099</v>
      </c>
      <c r="H582" s="2" t="s">
        <v>10095</v>
      </c>
      <c r="I582" s="25" t="s">
        <v>1560</v>
      </c>
      <c r="J582" s="11" t="str">
        <f t="shared" si="66"/>
        <v>IC.TU.050109</v>
      </c>
      <c r="K582" s="2" t="s">
        <v>1192</v>
      </c>
      <c r="L582" t="str">
        <f t="shared" si="65"/>
        <v xml:space="preserve">     Red</v>
      </c>
      <c r="M582" s="12" t="str">
        <f t="shared" si="67"/>
        <v>PI.IC.TU.050109.01</v>
      </c>
      <c r="N582" s="12"/>
      <c r="O582" s="12" t="str">
        <f t="shared" si="68"/>
        <v>PH.IC.TU.050109.01</v>
      </c>
      <c r="Q582" s="12" t="str">
        <f t="shared" si="69"/>
        <v>CL.IC.TU.050109.01</v>
      </c>
    </row>
    <row r="583" spans="1:17" ht="15">
      <c r="A583" s="25" t="s">
        <v>9776</v>
      </c>
      <c r="B583" s="25"/>
      <c r="C583" s="22" t="s">
        <v>7071</v>
      </c>
      <c r="D583" s="25"/>
      <c r="E583" s="2" t="s">
        <v>1192</v>
      </c>
      <c r="F583" s="25" t="s">
        <v>9855</v>
      </c>
      <c r="G583" s="25" t="s">
        <v>1936</v>
      </c>
      <c r="H583" s="2" t="s">
        <v>10905</v>
      </c>
      <c r="I583" s="25" t="s">
        <v>1937</v>
      </c>
      <c r="J583" s="11" t="str">
        <f t="shared" si="66"/>
        <v>IC.TU.050110</v>
      </c>
      <c r="K583" s="2" t="s">
        <v>1192</v>
      </c>
      <c r="L583" t="str">
        <f t="shared" si="65"/>
        <v xml:space="preserve">     Pink</v>
      </c>
      <c r="M583" s="12" t="str">
        <f t="shared" si="67"/>
        <v>PI.IC.TU.050110.01</v>
      </c>
      <c r="N583" s="12"/>
      <c r="O583" s="12" t="str">
        <f t="shared" si="68"/>
        <v>PH.IC.TU.050110.01</v>
      </c>
      <c r="Q583" s="12" t="str">
        <f t="shared" si="69"/>
        <v>CL.IC.TU.050110.01</v>
      </c>
    </row>
    <row r="584" spans="1:17" ht="15">
      <c r="A584" s="25" t="s">
        <v>9776</v>
      </c>
      <c r="B584" s="25"/>
      <c r="C584" s="22" t="s">
        <v>7071</v>
      </c>
      <c r="D584" s="25" t="s">
        <v>9955</v>
      </c>
      <c r="E584" s="2" t="s">
        <v>923</v>
      </c>
      <c r="F584" s="25" t="s">
        <v>9855</v>
      </c>
      <c r="G584" s="25" t="s">
        <v>1437</v>
      </c>
      <c r="H584" s="2" t="s">
        <v>1192</v>
      </c>
      <c r="I584" s="25" t="s">
        <v>1438</v>
      </c>
      <c r="J584" s="11" t="str">
        <f t="shared" si="66"/>
        <v>IC.TU.050201</v>
      </c>
      <c r="K584" s="2" t="s">
        <v>1192</v>
      </c>
      <c r="L584" t="str">
        <f t="shared" si="65"/>
        <v xml:space="preserve">     Bloody</v>
      </c>
      <c r="M584" s="12" t="str">
        <f t="shared" si="67"/>
        <v>PI.IC.TU.050201.01</v>
      </c>
      <c r="N584" s="12"/>
      <c r="O584" s="12" t="str">
        <f t="shared" si="68"/>
        <v>PH.IC.TU.050201.01</v>
      </c>
      <c r="Q584" s="12" t="str">
        <f t="shared" si="69"/>
        <v>CL.IC.TU.050201.01</v>
      </c>
    </row>
    <row r="585" spans="1:17" ht="15">
      <c r="A585" s="25" t="s">
        <v>9776</v>
      </c>
      <c r="B585" s="25"/>
      <c r="C585" s="22" t="s">
        <v>7071</v>
      </c>
      <c r="D585" s="25"/>
      <c r="E585" s="2" t="s">
        <v>923</v>
      </c>
      <c r="F585" s="25" t="s">
        <v>9855</v>
      </c>
      <c r="G585" s="25" t="s">
        <v>1439</v>
      </c>
      <c r="H585" s="2" t="s">
        <v>923</v>
      </c>
      <c r="I585" s="25" t="s">
        <v>1635</v>
      </c>
      <c r="J585" s="11" t="str">
        <f t="shared" si="66"/>
        <v>IC.TU.050202</v>
      </c>
      <c r="K585" s="2" t="s">
        <v>1192</v>
      </c>
      <c r="L585" t="str">
        <f t="shared" si="65"/>
        <v xml:space="preserve">     Serosanguinous</v>
      </c>
      <c r="M585" s="12" t="str">
        <f t="shared" si="67"/>
        <v>PI.IC.TU.050202.01</v>
      </c>
      <c r="N585" s="12"/>
      <c r="O585" s="12" t="str">
        <f t="shared" si="68"/>
        <v>PH.IC.TU.050202.01</v>
      </c>
      <c r="Q585" s="12" t="str">
        <f t="shared" si="69"/>
        <v>CL.IC.TU.050202.01</v>
      </c>
    </row>
    <row r="586" spans="1:17" ht="15">
      <c r="A586" s="25" t="s">
        <v>9776</v>
      </c>
      <c r="B586" s="25"/>
      <c r="C586" s="22" t="s">
        <v>7071</v>
      </c>
      <c r="D586" s="25"/>
      <c r="E586" s="2" t="s">
        <v>923</v>
      </c>
      <c r="F586" s="25" t="s">
        <v>9855</v>
      </c>
      <c r="G586" s="25" t="s">
        <v>1636</v>
      </c>
      <c r="H586" s="2" t="s">
        <v>1202</v>
      </c>
      <c r="I586" s="25" t="s">
        <v>1637</v>
      </c>
      <c r="J586" s="11" t="str">
        <f t="shared" si="66"/>
        <v>IC.TU.050203</v>
      </c>
      <c r="K586" s="2" t="s">
        <v>1192</v>
      </c>
      <c r="L586" t="str">
        <f t="shared" si="65"/>
        <v xml:space="preserve">     Serous</v>
      </c>
      <c r="M586" s="12" t="str">
        <f t="shared" si="67"/>
        <v>PI.IC.TU.050203.01</v>
      </c>
      <c r="N586" s="12"/>
      <c r="O586" s="12" t="str">
        <f t="shared" si="68"/>
        <v>PH.IC.TU.050203.01</v>
      </c>
      <c r="Q586" s="12" t="str">
        <f t="shared" si="69"/>
        <v>CL.IC.TU.050203.01</v>
      </c>
    </row>
    <row r="587" spans="1:17" ht="15">
      <c r="A587" s="25" t="s">
        <v>9776</v>
      </c>
      <c r="B587" s="25"/>
      <c r="C587" s="22" t="s">
        <v>7071</v>
      </c>
      <c r="D587" s="25"/>
      <c r="E587" s="2" t="s">
        <v>923</v>
      </c>
      <c r="F587" s="25" t="s">
        <v>9855</v>
      </c>
      <c r="G587" s="25" t="s">
        <v>1640</v>
      </c>
      <c r="H587" s="2" t="s">
        <v>7070</v>
      </c>
      <c r="I587" s="25" t="s">
        <v>1641</v>
      </c>
      <c r="J587" s="11" t="str">
        <f t="shared" si="66"/>
        <v>IC.TU.050204</v>
      </c>
      <c r="K587" s="2" t="s">
        <v>1192</v>
      </c>
      <c r="L587" t="str">
        <f t="shared" si="65"/>
        <v xml:space="preserve">     Cloudy</v>
      </c>
      <c r="M587" s="12" t="str">
        <f t="shared" si="67"/>
        <v>PI.IC.TU.050204.01</v>
      </c>
      <c r="N587" s="12"/>
      <c r="O587" s="12" t="str">
        <f t="shared" si="68"/>
        <v>PH.IC.TU.050204.01</v>
      </c>
      <c r="Q587" s="12" t="str">
        <f t="shared" si="69"/>
        <v>CL.IC.TU.050204.01</v>
      </c>
    </row>
    <row r="588" spans="1:17" ht="15">
      <c r="A588" s="25" t="s">
        <v>9776</v>
      </c>
      <c r="B588" s="25"/>
      <c r="C588" s="22" t="s">
        <v>7071</v>
      </c>
      <c r="D588" s="25"/>
      <c r="E588" s="2" t="s">
        <v>923</v>
      </c>
      <c r="F588" s="25" t="s">
        <v>9855</v>
      </c>
      <c r="G588" s="25" t="s">
        <v>1642</v>
      </c>
      <c r="H588" s="2" t="s">
        <v>7071</v>
      </c>
      <c r="I588" s="25" t="s">
        <v>1643</v>
      </c>
      <c r="J588" s="11" t="str">
        <f t="shared" si="66"/>
        <v>IC.TU.050205</v>
      </c>
      <c r="K588" s="2" t="s">
        <v>1192</v>
      </c>
      <c r="L588" t="str">
        <f t="shared" si="65"/>
        <v xml:space="preserve">     Purulent</v>
      </c>
      <c r="M588" s="12" t="str">
        <f t="shared" si="67"/>
        <v>PI.IC.TU.050205.01</v>
      </c>
      <c r="N588" s="12"/>
      <c r="O588" s="12" t="str">
        <f t="shared" si="68"/>
        <v>PH.IC.TU.050205.01</v>
      </c>
      <c r="Q588" s="12" t="str">
        <f t="shared" si="69"/>
        <v>CL.IC.TU.050205.01</v>
      </c>
    </row>
    <row r="589" spans="1:17" ht="15">
      <c r="A589" s="25" t="s">
        <v>9776</v>
      </c>
      <c r="B589" s="25"/>
      <c r="C589" s="22" t="s">
        <v>7071</v>
      </c>
      <c r="D589" s="25"/>
      <c r="E589" s="2" t="s">
        <v>923</v>
      </c>
      <c r="F589" s="25" t="s">
        <v>9855</v>
      </c>
      <c r="G589" s="25" t="s">
        <v>4061</v>
      </c>
      <c r="H589" s="2" t="s">
        <v>6888</v>
      </c>
      <c r="I589" s="25" t="s">
        <v>1645</v>
      </c>
      <c r="J589" s="11" t="str">
        <f t="shared" si="66"/>
        <v>IC.TU.050206</v>
      </c>
      <c r="K589" s="2" t="s">
        <v>1192</v>
      </c>
      <c r="L589" t="str">
        <f t="shared" si="65"/>
        <v xml:space="preserve">      Viscous</v>
      </c>
      <c r="M589" s="12" t="str">
        <f t="shared" si="67"/>
        <v>PI.IC.TU.050206.01</v>
      </c>
      <c r="N589" s="12"/>
      <c r="O589" s="12" t="str">
        <f t="shared" si="68"/>
        <v>PH.IC.TU.050206.01</v>
      </c>
      <c r="Q589" s="12" t="str">
        <f t="shared" si="69"/>
        <v>CL.IC.TU.050206.01</v>
      </c>
    </row>
    <row r="590" spans="1:17" ht="15">
      <c r="A590" s="25" t="s">
        <v>9776</v>
      </c>
      <c r="B590" s="25"/>
      <c r="C590" s="22" t="s">
        <v>7071</v>
      </c>
      <c r="D590" s="25" t="s">
        <v>2935</v>
      </c>
      <c r="E590" s="2" t="s">
        <v>1202</v>
      </c>
      <c r="F590" s="25" t="s">
        <v>9856</v>
      </c>
      <c r="G590" s="25" t="s">
        <v>4245</v>
      </c>
      <c r="H590" s="22" t="s">
        <v>1396</v>
      </c>
      <c r="I590" s="25" t="s">
        <v>1825</v>
      </c>
      <c r="J590" s="11" t="str">
        <f t="shared" si="66"/>
        <v>IC.TU.050301</v>
      </c>
      <c r="K590" s="2" t="s">
        <v>1192</v>
      </c>
      <c r="L590" t="str">
        <f t="shared" si="65"/>
        <v xml:space="preserve">      Gauze</v>
      </c>
      <c r="M590" s="12" t="str">
        <f t="shared" si="67"/>
        <v>PI.IC.TU.050301.01</v>
      </c>
      <c r="N590" s="12"/>
      <c r="O590" s="12" t="str">
        <f t="shared" si="68"/>
        <v>PH.IC.TU.050301.01</v>
      </c>
      <c r="Q590" s="12" t="str">
        <f t="shared" si="69"/>
        <v>CL.IC.TU.050301.01</v>
      </c>
    </row>
    <row r="591" spans="1:17" ht="15">
      <c r="A591" s="25" t="s">
        <v>9776</v>
      </c>
      <c r="B591" s="25"/>
      <c r="C591" s="22" t="s">
        <v>7071</v>
      </c>
      <c r="D591" s="25"/>
      <c r="E591" s="2" t="s">
        <v>1202</v>
      </c>
      <c r="F591" s="25" t="s">
        <v>9856</v>
      </c>
      <c r="G591" s="25" t="s">
        <v>9638</v>
      </c>
      <c r="H591" s="22" t="s">
        <v>1398</v>
      </c>
      <c r="I591" s="25" t="s">
        <v>1998</v>
      </c>
      <c r="J591" s="11" t="str">
        <f t="shared" si="66"/>
        <v>IC.TU.050302</v>
      </c>
      <c r="K591" s="2" t="s">
        <v>1192</v>
      </c>
      <c r="L591" t="str">
        <f t="shared" si="65"/>
        <v xml:space="preserve">      Transparent</v>
      </c>
      <c r="M591" s="12" t="str">
        <f t="shared" si="67"/>
        <v>PI.IC.TU.050302.01</v>
      </c>
      <c r="N591" s="12"/>
      <c r="O591" s="12" t="str">
        <f t="shared" si="68"/>
        <v>PH.IC.TU.050302.01</v>
      </c>
      <c r="Q591" s="12" t="str">
        <f t="shared" si="69"/>
        <v>CL.IC.TU.050302.01</v>
      </c>
    </row>
    <row r="592" spans="1:17" ht="15">
      <c r="A592" s="25" t="s">
        <v>9776</v>
      </c>
      <c r="B592" s="25"/>
      <c r="C592" s="22" t="s">
        <v>7071</v>
      </c>
      <c r="D592" s="25"/>
      <c r="E592" s="2" t="s">
        <v>1202</v>
      </c>
      <c r="F592" s="25" t="s">
        <v>9856</v>
      </c>
      <c r="G592" s="25" t="s">
        <v>3923</v>
      </c>
      <c r="H592" s="22" t="s">
        <v>1400</v>
      </c>
      <c r="I592" s="25" t="s">
        <v>1001</v>
      </c>
      <c r="J592" s="11" t="str">
        <f t="shared" si="66"/>
        <v>IC.TU.050303</v>
      </c>
      <c r="K592" s="2" t="s">
        <v>1192</v>
      </c>
      <c r="L592" t="str">
        <f t="shared" si="65"/>
        <v xml:space="preserve">      None</v>
      </c>
      <c r="M592" s="12" t="str">
        <f t="shared" si="67"/>
        <v>PI.IC.TU.050303.01</v>
      </c>
      <c r="N592" s="12"/>
      <c r="O592" s="12" t="str">
        <f t="shared" si="68"/>
        <v>PH.IC.TU.050303.01</v>
      </c>
      <c r="Q592" s="12" t="str">
        <f t="shared" si="69"/>
        <v>CL.IC.TU.050303.01</v>
      </c>
    </row>
    <row r="593" spans="1:17" ht="15">
      <c r="A593" s="25" t="s">
        <v>9776</v>
      </c>
      <c r="B593" s="25"/>
      <c r="C593" s="22" t="s">
        <v>7071</v>
      </c>
      <c r="D593" s="25"/>
      <c r="E593" s="2" t="s">
        <v>1202</v>
      </c>
      <c r="F593" s="25" t="s">
        <v>9856</v>
      </c>
      <c r="G593" s="25" t="s">
        <v>3841</v>
      </c>
      <c r="H593" s="22" t="s">
        <v>1402</v>
      </c>
      <c r="I593" s="25" t="s">
        <v>2971</v>
      </c>
      <c r="J593" s="11" t="str">
        <f t="shared" si="66"/>
        <v>IC.TU.050304</v>
      </c>
      <c r="K593" s="2" t="s">
        <v>1192</v>
      </c>
      <c r="L593" t="str">
        <f t="shared" si="65"/>
        <v xml:space="preserve">      Other: specify</v>
      </c>
      <c r="M593" s="12" t="str">
        <f t="shared" si="67"/>
        <v>PI.IC.TU.050304.01</v>
      </c>
      <c r="N593" s="12"/>
      <c r="O593" s="12" t="str">
        <f t="shared" si="68"/>
        <v>PH.IC.TU.050304.01</v>
      </c>
      <c r="Q593" s="12" t="str">
        <f t="shared" si="69"/>
        <v>CL.IC.TU.050304.01</v>
      </c>
    </row>
    <row r="594" spans="1:17" ht="15">
      <c r="A594" s="25" t="s">
        <v>9776</v>
      </c>
      <c r="B594" s="25"/>
      <c r="C594" s="22" t="s">
        <v>7071</v>
      </c>
      <c r="D594" s="25" t="s">
        <v>2937</v>
      </c>
      <c r="E594" s="2" t="s">
        <v>7070</v>
      </c>
      <c r="F594" s="25" t="s">
        <v>9856</v>
      </c>
      <c r="G594" s="25" t="s">
        <v>3843</v>
      </c>
      <c r="H594" s="22" t="s">
        <v>1396</v>
      </c>
      <c r="I594" s="25" t="s">
        <v>1833</v>
      </c>
      <c r="J594" s="11" t="str">
        <f t="shared" si="66"/>
        <v>IC.TU.050401</v>
      </c>
      <c r="K594" s="2" t="s">
        <v>1192</v>
      </c>
      <c r="L594" t="str">
        <f t="shared" si="65"/>
        <v xml:space="preserve">      Clean, dry and intact</v>
      </c>
      <c r="M594" s="12" t="str">
        <f t="shared" si="67"/>
        <v>PI.IC.TU.050401.01</v>
      </c>
      <c r="N594" s="12"/>
      <c r="O594" s="12" t="str">
        <f t="shared" si="68"/>
        <v>PH.IC.TU.050401.01</v>
      </c>
      <c r="Q594" s="12" t="str">
        <f t="shared" si="69"/>
        <v>CL.IC.TU.050401.01</v>
      </c>
    </row>
    <row r="595" spans="1:17" ht="15">
      <c r="A595" s="25" t="s">
        <v>9776</v>
      </c>
      <c r="B595" s="25"/>
      <c r="C595" s="22" t="s">
        <v>7071</v>
      </c>
      <c r="D595" s="25"/>
      <c r="E595" s="2" t="s">
        <v>7070</v>
      </c>
      <c r="F595" s="25" t="s">
        <v>9856</v>
      </c>
      <c r="G595" s="25" t="s">
        <v>9795</v>
      </c>
      <c r="H595" s="22" t="s">
        <v>1398</v>
      </c>
      <c r="I595" s="25" t="s">
        <v>1811</v>
      </c>
      <c r="J595" s="11" t="str">
        <f t="shared" si="66"/>
        <v>IC.TU.050402</v>
      </c>
      <c r="K595" s="2" t="s">
        <v>1192</v>
      </c>
      <c r="L595" t="str">
        <f t="shared" si="65"/>
        <v xml:space="preserve">      Changed</v>
      </c>
      <c r="M595" s="12" t="str">
        <f t="shared" si="67"/>
        <v>PI.IC.TU.050402.01</v>
      </c>
      <c r="N595" s="12"/>
      <c r="O595" s="12" t="str">
        <f t="shared" si="68"/>
        <v>PH.IC.TU.050402.01</v>
      </c>
      <c r="Q595" s="12" t="str">
        <f t="shared" si="69"/>
        <v>CL.IC.TU.050402.01</v>
      </c>
    </row>
    <row r="596" spans="1:17" ht="15">
      <c r="A596" s="25" t="s">
        <v>9776</v>
      </c>
      <c r="B596" s="25"/>
      <c r="C596" s="22" t="s">
        <v>7071</v>
      </c>
      <c r="D596" s="25"/>
      <c r="E596" s="2" t="s">
        <v>7070</v>
      </c>
      <c r="F596" s="25" t="s">
        <v>9856</v>
      </c>
      <c r="G596" s="25" t="s">
        <v>4000</v>
      </c>
      <c r="H596" s="22" t="s">
        <v>1400</v>
      </c>
      <c r="I596" s="25" t="s">
        <v>2010</v>
      </c>
      <c r="J596" s="11" t="str">
        <f t="shared" si="66"/>
        <v>IC.TU.050403</v>
      </c>
      <c r="K596" s="2" t="s">
        <v>1192</v>
      </c>
      <c r="L596" t="str">
        <f t="shared" si="65"/>
        <v xml:space="preserve">      Reinforced:  specify date/time</v>
      </c>
      <c r="M596" s="12" t="str">
        <f t="shared" si="67"/>
        <v>PI.IC.TU.050403.01</v>
      </c>
      <c r="N596" s="12"/>
      <c r="O596" s="12" t="str">
        <f t="shared" si="68"/>
        <v>PH.IC.TU.050403.01</v>
      </c>
      <c r="Q596" s="12" t="str">
        <f t="shared" si="69"/>
        <v>CL.IC.TU.050403.01</v>
      </c>
    </row>
    <row r="597" spans="1:17" ht="15">
      <c r="A597" s="25" t="s">
        <v>9776</v>
      </c>
      <c r="B597" s="25"/>
      <c r="C597" s="22" t="s">
        <v>7071</v>
      </c>
      <c r="D597" s="25" t="s">
        <v>4940</v>
      </c>
      <c r="E597" s="2" t="s">
        <v>7071</v>
      </c>
      <c r="F597" s="25" t="s">
        <v>9856</v>
      </c>
      <c r="G597" s="25" t="s">
        <v>9479</v>
      </c>
      <c r="H597" s="22" t="s">
        <v>1396</v>
      </c>
      <c r="I597" s="25" t="s">
        <v>9480</v>
      </c>
      <c r="J597" s="11" t="str">
        <f t="shared" si="66"/>
        <v>IC.TU.050501</v>
      </c>
      <c r="K597" s="2" t="s">
        <v>1192</v>
      </c>
      <c r="L597" t="str">
        <f t="shared" si="65"/>
        <v xml:space="preserve">      Drsg Drainage None</v>
      </c>
      <c r="M597" s="12" t="str">
        <f t="shared" si="67"/>
        <v>PI.IC.TU.050501.01</v>
      </c>
      <c r="N597" s="12"/>
      <c r="O597" s="12" t="str">
        <f t="shared" si="68"/>
        <v>PH.IC.TU.050501.01</v>
      </c>
      <c r="Q597" s="12" t="str">
        <f t="shared" si="69"/>
        <v>CL.IC.TU.050501.01</v>
      </c>
    </row>
    <row r="598" spans="1:17" ht="15">
      <c r="A598" s="25" t="s">
        <v>9776</v>
      </c>
      <c r="B598" s="25"/>
      <c r="C598" s="22" t="s">
        <v>7071</v>
      </c>
      <c r="D598" s="25"/>
      <c r="E598" s="2" t="s">
        <v>7071</v>
      </c>
      <c r="F598" s="25" t="s">
        <v>9856</v>
      </c>
      <c r="G598" s="25" t="s">
        <v>9641</v>
      </c>
      <c r="H598" s="22" t="s">
        <v>1398</v>
      </c>
      <c r="I598" s="25" t="s">
        <v>1649</v>
      </c>
      <c r="J598" s="11" t="str">
        <f t="shared" si="66"/>
        <v>IC.TU.050502</v>
      </c>
      <c r="K598" s="2" t="s">
        <v>1192</v>
      </c>
      <c r="L598" t="str">
        <f t="shared" ref="L598:L662" si="70">G598</f>
        <v xml:space="preserve">      Drsg Scant amount drainage</v>
      </c>
      <c r="M598" s="12" t="str">
        <f t="shared" si="67"/>
        <v>PI.IC.TU.050502.01</v>
      </c>
      <c r="N598" s="12"/>
      <c r="O598" s="12" t="str">
        <f t="shared" si="68"/>
        <v>PH.IC.TU.050502.01</v>
      </c>
      <c r="Q598" s="12" t="str">
        <f t="shared" si="69"/>
        <v>CL.IC.TU.050502.01</v>
      </c>
    </row>
    <row r="599" spans="1:17" ht="15">
      <c r="A599" s="25" t="s">
        <v>9776</v>
      </c>
      <c r="B599" s="25"/>
      <c r="C599" s="22" t="s">
        <v>7071</v>
      </c>
      <c r="D599" s="25"/>
      <c r="E599" s="2" t="s">
        <v>7071</v>
      </c>
      <c r="F599" s="25" t="s">
        <v>9856</v>
      </c>
      <c r="G599" s="25" t="s">
        <v>9642</v>
      </c>
      <c r="H599" s="22" t="s">
        <v>1400</v>
      </c>
      <c r="I599" s="25" t="s">
        <v>1651</v>
      </c>
      <c r="J599" s="11" t="str">
        <f t="shared" si="66"/>
        <v>IC.TU.050503</v>
      </c>
      <c r="K599" s="2" t="s">
        <v>1192</v>
      </c>
      <c r="L599" t="str">
        <f t="shared" si="70"/>
        <v xml:space="preserve">      Drsg Small amount drainage</v>
      </c>
      <c r="M599" s="12" t="str">
        <f t="shared" si="67"/>
        <v>PI.IC.TU.050503.01</v>
      </c>
      <c r="N599" s="12"/>
      <c r="O599" s="12" t="str">
        <f t="shared" si="68"/>
        <v>PH.IC.TU.050503.01</v>
      </c>
      <c r="Q599" s="12" t="str">
        <f t="shared" si="69"/>
        <v>CL.IC.TU.050503.01</v>
      </c>
    </row>
    <row r="600" spans="1:17" ht="15">
      <c r="A600" s="25" t="s">
        <v>9776</v>
      </c>
      <c r="B600" s="25"/>
      <c r="C600" s="22" t="s">
        <v>7071</v>
      </c>
      <c r="D600" s="25"/>
      <c r="E600" s="2" t="s">
        <v>7071</v>
      </c>
      <c r="F600" s="25" t="s">
        <v>9856</v>
      </c>
      <c r="G600" s="25" t="s">
        <v>9483</v>
      </c>
      <c r="H600" s="22" t="s">
        <v>1402</v>
      </c>
      <c r="I600" s="25" t="s">
        <v>1653</v>
      </c>
      <c r="J600" s="11" t="str">
        <f t="shared" si="66"/>
        <v>IC.TU.050504</v>
      </c>
      <c r="K600" s="2" t="s">
        <v>1192</v>
      </c>
      <c r="L600" t="str">
        <f t="shared" si="70"/>
        <v xml:space="preserve">      Drsg Moderate amount drainage</v>
      </c>
      <c r="M600" s="12" t="str">
        <f t="shared" si="67"/>
        <v>PI.IC.TU.050504.01</v>
      </c>
      <c r="N600" s="12"/>
      <c r="O600" s="12" t="str">
        <f t="shared" si="68"/>
        <v>PH.IC.TU.050504.01</v>
      </c>
      <c r="Q600" s="12" t="str">
        <f t="shared" si="69"/>
        <v>CL.IC.TU.050504.01</v>
      </c>
    </row>
    <row r="601" spans="1:17" ht="15">
      <c r="A601" s="25" t="s">
        <v>9776</v>
      </c>
      <c r="B601" s="25"/>
      <c r="C601" s="22" t="s">
        <v>7071</v>
      </c>
      <c r="D601" s="25"/>
      <c r="E601" s="2" t="s">
        <v>7071</v>
      </c>
      <c r="F601" s="25" t="s">
        <v>9856</v>
      </c>
      <c r="G601" s="25" t="s">
        <v>9484</v>
      </c>
      <c r="H601" s="22" t="s">
        <v>1404</v>
      </c>
      <c r="I601" s="25" t="s">
        <v>1743</v>
      </c>
      <c r="J601" s="11" t="str">
        <f t="shared" si="66"/>
        <v>IC.TU.050505</v>
      </c>
      <c r="K601" s="2" t="s">
        <v>1192</v>
      </c>
      <c r="L601" t="str">
        <f t="shared" si="70"/>
        <v xml:space="preserve">      Drsg Heavy amount drainage</v>
      </c>
      <c r="M601" s="12" t="str">
        <f t="shared" si="67"/>
        <v>PI.IC.TU.050505.01</v>
      </c>
      <c r="N601" s="12"/>
      <c r="O601" s="12" t="str">
        <f t="shared" si="68"/>
        <v>PH.IC.TU.050505.01</v>
      </c>
      <c r="Q601" s="12" t="str">
        <f t="shared" si="69"/>
        <v>CL.IC.TU.050505.01</v>
      </c>
    </row>
    <row r="602" spans="1:17" ht="15">
      <c r="A602" s="25" t="s">
        <v>9776</v>
      </c>
      <c r="B602" s="25"/>
      <c r="C602" s="22" t="s">
        <v>7071</v>
      </c>
      <c r="D602" s="25"/>
      <c r="E602" s="2" t="s">
        <v>7071</v>
      </c>
      <c r="F602" s="25" t="s">
        <v>9856</v>
      </c>
      <c r="G602" s="25" t="s">
        <v>9485</v>
      </c>
      <c r="H602" s="22" t="s">
        <v>1406</v>
      </c>
      <c r="I602" s="25" t="s">
        <v>1655</v>
      </c>
      <c r="J602" s="11" t="str">
        <f t="shared" si="66"/>
        <v>IC.TU.050506</v>
      </c>
      <c r="K602" s="2" t="s">
        <v>1192</v>
      </c>
      <c r="L602" t="str">
        <f t="shared" si="70"/>
        <v xml:space="preserve">      Drsg Large amount drainage</v>
      </c>
      <c r="M602" s="12" t="str">
        <f t="shared" si="67"/>
        <v>PI.IC.TU.050506.01</v>
      </c>
      <c r="N602" s="12"/>
      <c r="O602" s="12" t="str">
        <f t="shared" si="68"/>
        <v>PH.IC.TU.050506.01</v>
      </c>
      <c r="Q602" s="12" t="str">
        <f t="shared" si="69"/>
        <v>CL.IC.TU.050506.01</v>
      </c>
    </row>
    <row r="603" spans="1:17" ht="15">
      <c r="A603" s="25" t="s">
        <v>9776</v>
      </c>
      <c r="B603" s="25"/>
      <c r="C603" s="22" t="s">
        <v>7071</v>
      </c>
      <c r="D603" s="25"/>
      <c r="E603" s="2" t="s">
        <v>7071</v>
      </c>
      <c r="F603" s="25" t="s">
        <v>9856</v>
      </c>
      <c r="G603" s="25" t="s">
        <v>9486</v>
      </c>
      <c r="H603" s="22" t="s">
        <v>1419</v>
      </c>
      <c r="I603" s="25" t="s">
        <v>1488</v>
      </c>
      <c r="J603" s="11" t="str">
        <f t="shared" si="66"/>
        <v>IC.TU.050507</v>
      </c>
      <c r="K603" s="2" t="s">
        <v>1192</v>
      </c>
      <c r="L603" t="str">
        <f t="shared" si="70"/>
        <v xml:space="preserve">      Drsg copious amount discharge</v>
      </c>
      <c r="M603" s="12" t="str">
        <f t="shared" si="67"/>
        <v>PI.IC.TU.050507.01</v>
      </c>
      <c r="N603" s="12"/>
      <c r="O603" s="12" t="str">
        <f t="shared" si="68"/>
        <v>PH.IC.TU.050507.01</v>
      </c>
      <c r="Q603" s="12" t="str">
        <f t="shared" si="69"/>
        <v>CL.IC.TU.050507.01</v>
      </c>
    </row>
    <row r="604" spans="1:17" ht="15">
      <c r="A604" s="25" t="s">
        <v>9776</v>
      </c>
      <c r="B604" s="25"/>
      <c r="C604" s="22" t="s">
        <v>7071</v>
      </c>
      <c r="D604" s="25"/>
      <c r="E604" s="2" t="s">
        <v>7071</v>
      </c>
      <c r="F604" s="25" t="s">
        <v>9856</v>
      </c>
      <c r="G604" s="25" t="s">
        <v>9646</v>
      </c>
      <c r="H604" s="22" t="s">
        <v>1550</v>
      </c>
      <c r="I604" s="25" t="s">
        <v>1674</v>
      </c>
      <c r="J604" s="11" t="str">
        <f t="shared" si="66"/>
        <v>IC.TU.050508</v>
      </c>
      <c r="K604" s="2" t="s">
        <v>1192</v>
      </c>
      <c r="L604" t="str">
        <f t="shared" si="70"/>
        <v xml:space="preserve">      Drsg Drainage Unchanged</v>
      </c>
      <c r="M604" s="12" t="str">
        <f t="shared" si="67"/>
        <v>PI.IC.TU.050508.01</v>
      </c>
      <c r="N604" s="12"/>
      <c r="O604" s="12" t="str">
        <f t="shared" si="68"/>
        <v>PH.IC.TU.050508.01</v>
      </c>
      <c r="Q604" s="12" t="str">
        <f t="shared" si="69"/>
        <v>CL.IC.TU.050508.01</v>
      </c>
    </row>
    <row r="605" spans="1:17" ht="15">
      <c r="A605" s="25" t="s">
        <v>9776</v>
      </c>
      <c r="B605" s="25"/>
      <c r="C605" s="22" t="s">
        <v>7071</v>
      </c>
      <c r="D605" s="25"/>
      <c r="E605" s="2" t="s">
        <v>7071</v>
      </c>
      <c r="F605" s="25" t="s">
        <v>9856</v>
      </c>
      <c r="G605" s="25" t="s">
        <v>4138</v>
      </c>
      <c r="H605" s="22" t="s">
        <v>1551</v>
      </c>
      <c r="I605" s="25" t="s">
        <v>1673</v>
      </c>
      <c r="J605" s="11" t="str">
        <f t="shared" si="66"/>
        <v>IC.TU.050509</v>
      </c>
      <c r="K605" s="2" t="s">
        <v>1192</v>
      </c>
      <c r="L605" t="str">
        <f t="shared" si="70"/>
        <v xml:space="preserve">      Drsg discharge decreasing</v>
      </c>
      <c r="M605" s="12" t="str">
        <f t="shared" si="67"/>
        <v>PI.IC.TU.050509.01</v>
      </c>
      <c r="N605" s="12"/>
      <c r="O605" s="12" t="str">
        <f t="shared" si="68"/>
        <v>PH.IC.TU.050509.01</v>
      </c>
      <c r="Q605" s="12" t="str">
        <f t="shared" si="69"/>
        <v>CL.IC.TU.050509.01</v>
      </c>
    </row>
    <row r="606" spans="1:17" ht="15">
      <c r="A606" s="25" t="s">
        <v>9776</v>
      </c>
      <c r="B606" s="25"/>
      <c r="C606" s="22" t="s">
        <v>7071</v>
      </c>
      <c r="D606" s="25"/>
      <c r="E606" s="2" t="s">
        <v>7071</v>
      </c>
      <c r="F606" s="25" t="s">
        <v>9856</v>
      </c>
      <c r="G606" s="25" t="s">
        <v>9647</v>
      </c>
      <c r="H606" s="22" t="s">
        <v>1571</v>
      </c>
      <c r="I606" s="25" t="s">
        <v>1841</v>
      </c>
      <c r="J606" s="11" t="str">
        <f t="shared" si="66"/>
        <v>IC.TU.050510</v>
      </c>
      <c r="K606" s="2" t="s">
        <v>1192</v>
      </c>
      <c r="L606" t="str">
        <f t="shared" si="70"/>
        <v xml:space="preserve">      Drsg Drainage Increasing</v>
      </c>
      <c r="M606" s="12" t="str">
        <f t="shared" si="67"/>
        <v>PI.IC.TU.050510.01</v>
      </c>
      <c r="N606" s="12"/>
      <c r="O606" s="12" t="str">
        <f t="shared" si="68"/>
        <v>PH.IC.TU.050510.01</v>
      </c>
      <c r="Q606" s="12" t="str">
        <f t="shared" si="69"/>
        <v>CL.IC.TU.050510.01</v>
      </c>
    </row>
    <row r="607" spans="1:17" ht="15">
      <c r="A607" s="25" t="s">
        <v>9776</v>
      </c>
      <c r="B607" s="25"/>
      <c r="C607" s="22" t="s">
        <v>7071</v>
      </c>
      <c r="D607" s="25" t="s">
        <v>1544</v>
      </c>
      <c r="E607" s="2" t="s">
        <v>6888</v>
      </c>
      <c r="F607" s="25" t="s">
        <v>9857</v>
      </c>
      <c r="G607" s="25" t="s">
        <v>9649</v>
      </c>
      <c r="H607" s="22" t="s">
        <v>1396</v>
      </c>
      <c r="I607" s="25" t="s">
        <v>1820</v>
      </c>
      <c r="J607" s="11" t="str">
        <f t="shared" si="66"/>
        <v>IC.TU.050601</v>
      </c>
      <c r="K607" s="2" t="s">
        <v>1192</v>
      </c>
      <c r="L607" t="str">
        <f t="shared" si="70"/>
        <v xml:space="preserve">      Right</v>
      </c>
      <c r="M607" s="12" t="str">
        <f t="shared" si="67"/>
        <v>PI.IC.TU.050601.01</v>
      </c>
      <c r="N607" s="12"/>
      <c r="O607" s="12" t="str">
        <f t="shared" si="68"/>
        <v>PH.IC.TU.050601.01</v>
      </c>
      <c r="Q607" s="12" t="str">
        <f t="shared" si="69"/>
        <v>CL.IC.TU.050601.01</v>
      </c>
    </row>
    <row r="608" spans="1:17" ht="15">
      <c r="A608" s="25" t="s">
        <v>9776</v>
      </c>
      <c r="B608" s="25"/>
      <c r="C608" s="22" t="s">
        <v>7071</v>
      </c>
      <c r="D608" s="25"/>
      <c r="E608" s="2" t="s">
        <v>6888</v>
      </c>
      <c r="F608" s="25" t="s">
        <v>9857</v>
      </c>
      <c r="G608" s="25" t="s">
        <v>9650</v>
      </c>
      <c r="H608" s="22" t="s">
        <v>1398</v>
      </c>
      <c r="I608" s="25" t="s">
        <v>1821</v>
      </c>
      <c r="J608" s="11" t="str">
        <f t="shared" si="66"/>
        <v>IC.TU.050602</v>
      </c>
      <c r="K608" s="2" t="s">
        <v>1192</v>
      </c>
      <c r="L608" t="str">
        <f t="shared" si="70"/>
        <v xml:space="preserve">      Left</v>
      </c>
      <c r="M608" s="12" t="str">
        <f t="shared" si="67"/>
        <v>PI.IC.TU.050602.01</v>
      </c>
      <c r="N608" s="12"/>
      <c r="O608" s="12" t="str">
        <f t="shared" si="68"/>
        <v>PH.IC.TU.050602.01</v>
      </c>
      <c r="Q608" s="12" t="str">
        <f t="shared" si="69"/>
        <v>CL.IC.TU.050602.01</v>
      </c>
    </row>
    <row r="609" spans="1:27" ht="15">
      <c r="A609" t="s">
        <v>9776</v>
      </c>
      <c r="C609" s="22" t="s">
        <v>7071</v>
      </c>
      <c r="D609" s="25"/>
      <c r="E609" s="2" t="s">
        <v>6888</v>
      </c>
      <c r="F609" s="25" t="s">
        <v>9857</v>
      </c>
      <c r="G609" t="s">
        <v>4430</v>
      </c>
      <c r="H609" s="22" t="s">
        <v>1202</v>
      </c>
      <c r="I609" t="s">
        <v>4430</v>
      </c>
      <c r="J609" s="11" t="str">
        <f t="shared" si="66"/>
        <v>IC.TU.050603</v>
      </c>
      <c r="K609" s="2" t="s">
        <v>1192</v>
      </c>
      <c r="L609" t="str">
        <f t="shared" si="70"/>
        <v>Midline</v>
      </c>
      <c r="M609" s="12" t="str">
        <f t="shared" si="67"/>
        <v>PI.IC.TU.050603.01</v>
      </c>
      <c r="N609" s="12"/>
      <c r="O609" s="12" t="str">
        <f t="shared" si="68"/>
        <v>PH.IC.TU.050603.01</v>
      </c>
      <c r="Q609" s="12" t="str">
        <f t="shared" si="69"/>
        <v>CL.IC.TU.050603.01</v>
      </c>
      <c r="R609" t="s">
        <v>1141</v>
      </c>
      <c r="S609">
        <v>330</v>
      </c>
    </row>
    <row r="610" spans="1:27" ht="15">
      <c r="A610" s="25" t="s">
        <v>9776</v>
      </c>
      <c r="B610" s="25"/>
      <c r="C610" s="22" t="s">
        <v>7071</v>
      </c>
      <c r="D610" s="25" t="s">
        <v>5099</v>
      </c>
      <c r="E610" s="2" t="s">
        <v>7284</v>
      </c>
      <c r="F610" s="25" t="s">
        <v>9857</v>
      </c>
      <c r="G610" s="25" t="s">
        <v>9809</v>
      </c>
      <c r="H610" s="22" t="s">
        <v>1396</v>
      </c>
      <c r="I610" s="25" t="s">
        <v>4141</v>
      </c>
      <c r="J610" s="11" t="str">
        <f t="shared" si="66"/>
        <v>IC.TU.050701</v>
      </c>
      <c r="K610" s="2" t="s">
        <v>1192</v>
      </c>
      <c r="L610" t="str">
        <f t="shared" si="70"/>
        <v xml:space="preserve">      Lateral</v>
      </c>
      <c r="M610" s="12" t="str">
        <f t="shared" si="67"/>
        <v>PI.IC.TU.050701.01</v>
      </c>
      <c r="N610" s="12"/>
      <c r="O610" s="12" t="str">
        <f t="shared" si="68"/>
        <v>PH.IC.TU.050701.01</v>
      </c>
      <c r="Q610" s="12" t="str">
        <f t="shared" si="69"/>
        <v>CL.IC.TU.050701.01</v>
      </c>
    </row>
    <row r="611" spans="1:27" ht="15">
      <c r="A611" s="25" t="s">
        <v>9776</v>
      </c>
      <c r="B611" s="25"/>
      <c r="C611" s="22" t="s">
        <v>7071</v>
      </c>
      <c r="D611" s="25"/>
      <c r="E611" s="2" t="s">
        <v>7284</v>
      </c>
      <c r="F611" s="25" t="s">
        <v>9857</v>
      </c>
      <c r="G611" s="25" t="s">
        <v>10112</v>
      </c>
      <c r="H611" s="22" t="s">
        <v>1398</v>
      </c>
      <c r="I611" s="25" t="s">
        <v>4142</v>
      </c>
      <c r="J611" s="11" t="str">
        <f t="shared" si="66"/>
        <v>IC.TU.050702</v>
      </c>
      <c r="K611" s="2" t="s">
        <v>1192</v>
      </c>
      <c r="L611" t="str">
        <f t="shared" si="70"/>
        <v xml:space="preserve">      Medial</v>
      </c>
      <c r="M611" s="12" t="str">
        <f t="shared" si="67"/>
        <v>PI.IC.TU.050702.01</v>
      </c>
      <c r="N611" s="12"/>
      <c r="O611" s="12" t="str">
        <f t="shared" si="68"/>
        <v>PH.IC.TU.050702.01</v>
      </c>
      <c r="Q611" s="12" t="str">
        <f t="shared" si="69"/>
        <v>CL.IC.TU.050702.01</v>
      </c>
    </row>
    <row r="612" spans="1:27" ht="15">
      <c r="A612" s="25" t="s">
        <v>9776</v>
      </c>
      <c r="B612" s="25"/>
      <c r="C612" s="22" t="s">
        <v>7071</v>
      </c>
      <c r="D612" s="25"/>
      <c r="E612" s="2" t="s">
        <v>7284</v>
      </c>
      <c r="F612" s="25" t="s">
        <v>9857</v>
      </c>
      <c r="G612" s="25" t="s">
        <v>10113</v>
      </c>
      <c r="H612" s="22" t="s">
        <v>1400</v>
      </c>
      <c r="I612" s="25" t="s">
        <v>4143</v>
      </c>
      <c r="J612" s="11" t="str">
        <f t="shared" si="66"/>
        <v>IC.TU.050703</v>
      </c>
      <c r="K612" s="2" t="s">
        <v>1192</v>
      </c>
      <c r="L612" t="str">
        <f t="shared" si="70"/>
        <v xml:space="preserve">      Anterior</v>
      </c>
      <c r="M612" s="12" t="str">
        <f t="shared" si="67"/>
        <v>PI.IC.TU.050703.01</v>
      </c>
      <c r="N612" s="12"/>
      <c r="O612" s="12" t="str">
        <f t="shared" si="68"/>
        <v>PH.IC.TU.050703.01</v>
      </c>
      <c r="Q612" s="12" t="str">
        <f t="shared" si="69"/>
        <v>CL.IC.TU.050703.01</v>
      </c>
    </row>
    <row r="613" spans="1:27" ht="15">
      <c r="A613" s="25" t="s">
        <v>9776</v>
      </c>
      <c r="B613" s="25"/>
      <c r="C613" s="22" t="s">
        <v>7071</v>
      </c>
      <c r="D613" s="25"/>
      <c r="E613" s="2" t="s">
        <v>7284</v>
      </c>
      <c r="F613" s="25" t="s">
        <v>9857</v>
      </c>
      <c r="G613" s="25" t="s">
        <v>10114</v>
      </c>
      <c r="H613" s="22" t="s">
        <v>1402</v>
      </c>
      <c r="I613" s="25" t="s">
        <v>4144</v>
      </c>
      <c r="J613" s="11" t="str">
        <f t="shared" si="66"/>
        <v>IC.TU.050704</v>
      </c>
      <c r="K613" s="2" t="s">
        <v>1192</v>
      </c>
      <c r="L613" t="str">
        <f t="shared" si="70"/>
        <v xml:space="preserve">      Posterior</v>
      </c>
      <c r="M613" s="12" t="str">
        <f t="shared" si="67"/>
        <v>PI.IC.TU.050704.01</v>
      </c>
      <c r="N613" s="12"/>
      <c r="O613" s="12" t="str">
        <f t="shared" si="68"/>
        <v>PH.IC.TU.050704.01</v>
      </c>
      <c r="Q613" s="12" t="str">
        <f t="shared" si="69"/>
        <v>CL.IC.TU.050704.01</v>
      </c>
    </row>
    <row r="614" spans="1:27" ht="15">
      <c r="A614" s="25" t="s">
        <v>9776</v>
      </c>
      <c r="B614" s="25"/>
      <c r="C614" s="22" t="s">
        <v>7071</v>
      </c>
      <c r="D614" s="25"/>
      <c r="E614" s="2" t="s">
        <v>7284</v>
      </c>
      <c r="F614" s="25" t="s">
        <v>9857</v>
      </c>
      <c r="G614" s="25" t="s">
        <v>10116</v>
      </c>
      <c r="H614" s="22" t="s">
        <v>1404</v>
      </c>
      <c r="I614" s="25" t="s">
        <v>4286</v>
      </c>
      <c r="J614" s="11" t="str">
        <f t="shared" si="66"/>
        <v>IC.TU.050705</v>
      </c>
      <c r="K614" s="2" t="s">
        <v>1192</v>
      </c>
      <c r="L614" t="str">
        <f t="shared" si="70"/>
        <v xml:space="preserve">      Proximal</v>
      </c>
      <c r="M614" s="12" t="str">
        <f t="shared" si="67"/>
        <v>PI.IC.TU.050705.01</v>
      </c>
      <c r="N614" s="12"/>
      <c r="O614" s="12" t="str">
        <f t="shared" si="68"/>
        <v>PH.IC.TU.050705.01</v>
      </c>
      <c r="Q614" s="12" t="str">
        <f t="shared" si="69"/>
        <v>CL.IC.TU.050705.01</v>
      </c>
    </row>
    <row r="615" spans="1:27" ht="15">
      <c r="A615" s="25" t="s">
        <v>9776</v>
      </c>
      <c r="B615" s="25"/>
      <c r="C615" s="22" t="s">
        <v>7071</v>
      </c>
      <c r="D615" s="25"/>
      <c r="E615" s="2" t="s">
        <v>7284</v>
      </c>
      <c r="F615" s="25" t="s">
        <v>9857</v>
      </c>
      <c r="G615" s="25" t="s">
        <v>9980</v>
      </c>
      <c r="H615" s="22" t="s">
        <v>1406</v>
      </c>
      <c r="I615" s="25" t="s">
        <v>4287</v>
      </c>
      <c r="J615" s="11" t="str">
        <f t="shared" si="66"/>
        <v>IC.TU.050706</v>
      </c>
      <c r="K615" s="2" t="s">
        <v>1192</v>
      </c>
      <c r="L615" t="str">
        <f t="shared" si="70"/>
        <v xml:space="preserve">      Distal</v>
      </c>
      <c r="M615" s="12" t="str">
        <f t="shared" si="67"/>
        <v>PI.IC.TU.050706.01</v>
      </c>
      <c r="N615" s="12"/>
      <c r="O615" s="12" t="str">
        <f t="shared" si="68"/>
        <v>PH.IC.TU.050706.01</v>
      </c>
      <c r="Q615" s="12" t="str">
        <f t="shared" si="69"/>
        <v>CL.IC.TU.050706.01</v>
      </c>
    </row>
    <row r="616" spans="1:27" ht="15">
      <c r="A616" s="25" t="s">
        <v>9776</v>
      </c>
      <c r="B616" s="25"/>
      <c r="C616" s="22" t="s">
        <v>7071</v>
      </c>
      <c r="D616" s="25" t="s">
        <v>1364</v>
      </c>
      <c r="E616" s="2" t="s">
        <v>10093</v>
      </c>
      <c r="F616" s="25" t="s">
        <v>10002</v>
      </c>
      <c r="G616" s="25" t="s">
        <v>9982</v>
      </c>
      <c r="H616" s="22" t="s">
        <v>1396</v>
      </c>
      <c r="I616" s="25" t="s">
        <v>4364</v>
      </c>
      <c r="J616" s="11" t="str">
        <f t="shared" si="66"/>
        <v>IC.TU.050801</v>
      </c>
      <c r="K616" s="2" t="s">
        <v>1192</v>
      </c>
      <c r="L616" t="str">
        <f t="shared" si="70"/>
        <v>Head/Neck area:  add protocol</v>
      </c>
      <c r="M616" s="12" t="str">
        <f t="shared" si="67"/>
        <v>PI.IC.TU.050801.01</v>
      </c>
      <c r="N616" s="12"/>
      <c r="O616" s="12" t="str">
        <f t="shared" si="68"/>
        <v>PH.IC.TU.050801.01</v>
      </c>
      <c r="Q616" s="12" t="str">
        <f t="shared" si="69"/>
        <v>CL.IC.TU.050801.01</v>
      </c>
    </row>
    <row r="617" spans="1:27" ht="15">
      <c r="A617" s="25" t="s">
        <v>9776</v>
      </c>
      <c r="B617" s="25"/>
      <c r="C617" s="22" t="s">
        <v>7071</v>
      </c>
      <c r="D617" s="25"/>
      <c r="E617" s="2" t="s">
        <v>10093</v>
      </c>
      <c r="F617" s="25" t="s">
        <v>10002</v>
      </c>
      <c r="G617" s="25" t="s">
        <v>9836</v>
      </c>
      <c r="H617" s="22" t="s">
        <v>1398</v>
      </c>
      <c r="I617" s="25" t="s">
        <v>9837</v>
      </c>
      <c r="J617" s="11" t="str">
        <f t="shared" si="66"/>
        <v>IC.TU.050802</v>
      </c>
      <c r="K617" s="2" t="s">
        <v>1192</v>
      </c>
      <c r="L617" t="str">
        <f t="shared" si="70"/>
        <v>Thoracic area:  add protocol</v>
      </c>
      <c r="M617" s="12" t="str">
        <f t="shared" si="67"/>
        <v>PI.IC.TU.050802.01</v>
      </c>
      <c r="N617" s="12"/>
      <c r="O617" s="12" t="str">
        <f t="shared" si="68"/>
        <v>PH.IC.TU.050802.01</v>
      </c>
      <c r="Q617" s="12" t="str">
        <f t="shared" si="69"/>
        <v>CL.IC.TU.050802.01</v>
      </c>
    </row>
    <row r="618" spans="1:27" ht="15">
      <c r="A618" s="25" t="s">
        <v>9776</v>
      </c>
      <c r="B618" s="25"/>
      <c r="C618" s="22" t="s">
        <v>7071</v>
      </c>
      <c r="D618" s="25"/>
      <c r="E618" s="2" t="s">
        <v>10093</v>
      </c>
      <c r="F618" s="25" t="s">
        <v>10002</v>
      </c>
      <c r="G618" s="25" t="s">
        <v>9838</v>
      </c>
      <c r="H618" s="22" t="s">
        <v>1400</v>
      </c>
      <c r="I618" s="25" t="s">
        <v>5197</v>
      </c>
      <c r="J618" s="11" t="str">
        <f t="shared" si="66"/>
        <v>IC.TU.050803</v>
      </c>
      <c r="K618" s="2" t="s">
        <v>1192</v>
      </c>
      <c r="L618" t="str">
        <f t="shared" si="70"/>
        <v>Abdominal area:  add protocol</v>
      </c>
      <c r="M618" s="12" t="str">
        <f t="shared" si="67"/>
        <v>PI.IC.TU.050803.01</v>
      </c>
      <c r="N618" s="12"/>
      <c r="O618" s="12" t="str">
        <f t="shared" si="68"/>
        <v>PH.IC.TU.050803.01</v>
      </c>
      <c r="Q618" s="12" t="str">
        <f t="shared" si="69"/>
        <v>CL.IC.TU.050803.01</v>
      </c>
    </row>
    <row r="619" spans="1:27" ht="15">
      <c r="A619" s="25" t="s">
        <v>9776</v>
      </c>
      <c r="B619" s="25"/>
      <c r="C619" s="22" t="s">
        <v>7071</v>
      </c>
      <c r="D619" s="25"/>
      <c r="E619" s="2" t="s">
        <v>10093</v>
      </c>
      <c r="F619" s="25" t="s">
        <v>10002</v>
      </c>
      <c r="G619" s="25" t="s">
        <v>9985</v>
      </c>
      <c r="H619" s="22" t="s">
        <v>1402</v>
      </c>
      <c r="I619" s="25" t="s">
        <v>5692</v>
      </c>
      <c r="J619" s="11" t="str">
        <f t="shared" si="66"/>
        <v>IC.TU.050804</v>
      </c>
      <c r="K619" s="2" t="s">
        <v>1192</v>
      </c>
      <c r="L619" t="str">
        <f t="shared" si="70"/>
        <v>Pelvic area:  add protocol</v>
      </c>
      <c r="M619" s="12" t="str">
        <f t="shared" si="67"/>
        <v>PI.IC.TU.050804.01</v>
      </c>
      <c r="N619" s="12"/>
      <c r="O619" s="12" t="str">
        <f t="shared" si="68"/>
        <v>PH.IC.TU.050804.01</v>
      </c>
      <c r="Q619" s="12" t="str">
        <f t="shared" si="69"/>
        <v>CL.IC.TU.050804.01</v>
      </c>
    </row>
    <row r="620" spans="1:27" ht="15">
      <c r="A620" s="25" t="s">
        <v>9776</v>
      </c>
      <c r="B620" s="25"/>
      <c r="C620" s="22" t="s">
        <v>7071</v>
      </c>
      <c r="D620" s="25"/>
      <c r="E620" s="2" t="s">
        <v>10093</v>
      </c>
      <c r="F620" s="25" t="s">
        <v>10002</v>
      </c>
      <c r="G620" s="25" t="s">
        <v>9841</v>
      </c>
      <c r="H620" s="22" t="s">
        <v>1404</v>
      </c>
      <c r="I620" s="25" t="s">
        <v>9842</v>
      </c>
      <c r="J620" s="11" t="str">
        <f t="shared" si="66"/>
        <v>IC.TU.050805</v>
      </c>
      <c r="K620" s="2" t="s">
        <v>1192</v>
      </c>
      <c r="L620" t="str">
        <f t="shared" si="70"/>
        <v>Extremity area:  add protocol</v>
      </c>
      <c r="M620" s="12" t="str">
        <f t="shared" si="67"/>
        <v>PI.IC.TU.050805.01</v>
      </c>
      <c r="N620" s="12"/>
      <c r="O620" s="12" t="str">
        <f t="shared" si="68"/>
        <v>PH.IC.TU.050805.01</v>
      </c>
      <c r="Q620" s="12" t="str">
        <f t="shared" si="69"/>
        <v>CL.IC.TU.050805.01</v>
      </c>
    </row>
    <row r="621" spans="1:27" ht="15">
      <c r="A621" t="s">
        <v>9776</v>
      </c>
      <c r="C621" s="68" t="s">
        <v>12190</v>
      </c>
      <c r="E621" s="68" t="s">
        <v>353</v>
      </c>
      <c r="F621" t="s">
        <v>12182</v>
      </c>
      <c r="G621" t="s">
        <v>12174</v>
      </c>
      <c r="H621" s="61" t="s">
        <v>12175</v>
      </c>
      <c r="I621" t="s">
        <v>12176</v>
      </c>
      <c r="J621" s="11" t="str">
        <f t="shared" si="66"/>
        <v>IC.TU.050806</v>
      </c>
      <c r="K621" s="68" t="s">
        <v>295</v>
      </c>
      <c r="L621" t="str">
        <f t="shared" si="70"/>
        <v>Shoulder</v>
      </c>
      <c r="M621" s="12" t="str">
        <f t="shared" si="67"/>
        <v>PI.IC.TU.050806.01</v>
      </c>
      <c r="N621" s="12"/>
      <c r="O621" s="12" t="str">
        <f t="shared" si="68"/>
        <v>PH.IC.TU.050806.01</v>
      </c>
      <c r="Q621" s="12" t="str">
        <f t="shared" si="69"/>
        <v>CL.IC.TU.050806.01</v>
      </c>
      <c r="Z621" t="s">
        <v>12177</v>
      </c>
      <c r="AA621">
        <v>1143</v>
      </c>
    </row>
    <row r="622" spans="1:27" ht="15">
      <c r="A622" s="25" t="s">
        <v>9776</v>
      </c>
      <c r="B622" s="25"/>
      <c r="C622" s="22" t="s">
        <v>7071</v>
      </c>
      <c r="D622" s="25" t="s">
        <v>5050</v>
      </c>
      <c r="E622" s="2" t="s">
        <v>10095</v>
      </c>
      <c r="F622" s="25" t="s">
        <v>9861</v>
      </c>
      <c r="G622" s="25" t="s">
        <v>5197</v>
      </c>
      <c r="H622" s="22" t="s">
        <v>1396</v>
      </c>
      <c r="I622" s="25" t="s">
        <v>5197</v>
      </c>
      <c r="J622" s="11" t="str">
        <f t="shared" si="66"/>
        <v>IC.TU.050901</v>
      </c>
      <c r="K622" s="2" t="s">
        <v>1192</v>
      </c>
      <c r="L622" t="str">
        <f t="shared" si="70"/>
        <v>Abdomen</v>
      </c>
      <c r="M622" s="12" t="str">
        <f t="shared" si="67"/>
        <v>PI.IC.TU.050901.01</v>
      </c>
      <c r="N622" s="12"/>
      <c r="O622" s="12" t="str">
        <f t="shared" si="68"/>
        <v>PH.IC.TU.050901.01</v>
      </c>
      <c r="Q622" s="12" t="str">
        <f t="shared" si="69"/>
        <v>CL.IC.TU.050901.01</v>
      </c>
    </row>
    <row r="623" spans="1:27" ht="15">
      <c r="A623" s="25" t="s">
        <v>9776</v>
      </c>
      <c r="B623" s="25"/>
      <c r="C623" s="22" t="s">
        <v>7071</v>
      </c>
      <c r="D623" s="25"/>
      <c r="E623" s="2" t="s">
        <v>10095</v>
      </c>
      <c r="F623" s="25" t="s">
        <v>9861</v>
      </c>
      <c r="G623" s="25" t="s">
        <v>5198</v>
      </c>
      <c r="H623" s="22" t="s">
        <v>1398</v>
      </c>
      <c r="I623" s="25" t="s">
        <v>5198</v>
      </c>
      <c r="J623" s="11" t="str">
        <f t="shared" si="66"/>
        <v>IC.TU.050902</v>
      </c>
      <c r="K623" s="2" t="s">
        <v>1192</v>
      </c>
      <c r="L623" t="str">
        <f t="shared" si="70"/>
        <v>Flank</v>
      </c>
      <c r="M623" s="12" t="str">
        <f t="shared" si="67"/>
        <v>PI.IC.TU.050902.01</v>
      </c>
      <c r="N623" s="12"/>
      <c r="O623" s="12" t="str">
        <f t="shared" si="68"/>
        <v>PH.IC.TU.050902.01</v>
      </c>
      <c r="Q623" s="12" t="str">
        <f t="shared" si="69"/>
        <v>CL.IC.TU.050902.01</v>
      </c>
    </row>
    <row r="624" spans="1:27" ht="15">
      <c r="A624" s="25" t="s">
        <v>9776</v>
      </c>
      <c r="B624" s="25"/>
      <c r="C624" s="22" t="s">
        <v>7071</v>
      </c>
      <c r="D624" s="25" t="s">
        <v>4908</v>
      </c>
      <c r="E624" s="2" t="s">
        <v>10905</v>
      </c>
      <c r="F624" s="25" t="s">
        <v>9861</v>
      </c>
      <c r="G624" s="25" t="s">
        <v>9844</v>
      </c>
      <c r="H624" s="22" t="s">
        <v>1396</v>
      </c>
      <c r="I624" s="25" t="s">
        <v>3009</v>
      </c>
      <c r="J624" s="11" t="str">
        <f t="shared" si="66"/>
        <v>IC.TU.051001</v>
      </c>
      <c r="K624" s="2" t="s">
        <v>1192</v>
      </c>
      <c r="L624" t="str">
        <f t="shared" si="70"/>
        <v xml:space="preserve">      RUQ</v>
      </c>
      <c r="M624" s="12" t="str">
        <f t="shared" si="67"/>
        <v>PI.IC.TU.051001.01</v>
      </c>
      <c r="N624" s="12"/>
      <c r="O624" s="12" t="str">
        <f t="shared" si="68"/>
        <v>PH.IC.TU.051001.01</v>
      </c>
      <c r="Q624" s="12" t="str">
        <f t="shared" si="69"/>
        <v>CL.IC.TU.051001.01</v>
      </c>
    </row>
    <row r="625" spans="1:17" ht="15">
      <c r="A625" s="25" t="s">
        <v>9776</v>
      </c>
      <c r="B625" s="25"/>
      <c r="C625" s="22" t="s">
        <v>7071</v>
      </c>
      <c r="D625" s="25"/>
      <c r="E625" s="2" t="s">
        <v>10905</v>
      </c>
      <c r="F625" s="25" t="s">
        <v>9861</v>
      </c>
      <c r="G625" s="25" t="s">
        <v>9845</v>
      </c>
      <c r="H625" s="22" t="s">
        <v>1398</v>
      </c>
      <c r="I625" s="25" t="s">
        <v>3011</v>
      </c>
      <c r="J625" s="11" t="str">
        <f t="shared" si="66"/>
        <v>IC.TU.051002</v>
      </c>
      <c r="K625" s="2" t="s">
        <v>1192</v>
      </c>
      <c r="L625" t="str">
        <f t="shared" si="70"/>
        <v xml:space="preserve">      RLQ</v>
      </c>
      <c r="M625" s="12" t="str">
        <f t="shared" si="67"/>
        <v>PI.IC.TU.051002.01</v>
      </c>
      <c r="N625" s="12"/>
      <c r="O625" s="12" t="str">
        <f t="shared" si="68"/>
        <v>PH.IC.TU.051002.01</v>
      </c>
      <c r="Q625" s="12" t="str">
        <f t="shared" si="69"/>
        <v>CL.IC.TU.051002.01</v>
      </c>
    </row>
    <row r="626" spans="1:17" ht="15">
      <c r="A626" s="25" t="s">
        <v>9776</v>
      </c>
      <c r="B626" s="25"/>
      <c r="C626" s="22" t="s">
        <v>7071</v>
      </c>
      <c r="D626" s="25"/>
      <c r="E626" s="2" t="s">
        <v>10905</v>
      </c>
      <c r="F626" s="25" t="s">
        <v>9861</v>
      </c>
      <c r="G626" s="25" t="s">
        <v>9846</v>
      </c>
      <c r="H626" s="22" t="s">
        <v>1400</v>
      </c>
      <c r="I626" s="25" t="s">
        <v>3013</v>
      </c>
      <c r="J626" s="11" t="str">
        <f t="shared" si="66"/>
        <v>IC.TU.051003</v>
      </c>
      <c r="K626" s="2" t="s">
        <v>1192</v>
      </c>
      <c r="L626" t="str">
        <f t="shared" si="70"/>
        <v xml:space="preserve">      LUQ</v>
      </c>
      <c r="M626" s="12" t="str">
        <f t="shared" si="67"/>
        <v>PI.IC.TU.051003.01</v>
      </c>
      <c r="N626" s="12"/>
      <c r="O626" s="12" t="str">
        <f t="shared" si="68"/>
        <v>PH.IC.TU.051003.01</v>
      </c>
      <c r="Q626" s="12" t="str">
        <f t="shared" si="69"/>
        <v>CL.IC.TU.051003.01</v>
      </c>
    </row>
    <row r="627" spans="1:17" ht="15">
      <c r="A627" s="25" t="s">
        <v>9776</v>
      </c>
      <c r="B627" s="25"/>
      <c r="C627" s="22" t="s">
        <v>7071</v>
      </c>
      <c r="D627" s="25"/>
      <c r="E627" s="2" t="s">
        <v>10905</v>
      </c>
      <c r="F627" s="25" t="s">
        <v>9861</v>
      </c>
      <c r="G627" s="25" t="s">
        <v>9847</v>
      </c>
      <c r="H627" s="22" t="s">
        <v>1402</v>
      </c>
      <c r="I627" s="25" t="s">
        <v>3015</v>
      </c>
      <c r="J627" s="11" t="str">
        <f t="shared" si="66"/>
        <v>IC.TU.051004</v>
      </c>
      <c r="K627" s="2" t="s">
        <v>1192</v>
      </c>
      <c r="L627" t="str">
        <f t="shared" si="70"/>
        <v xml:space="preserve">      LLQ</v>
      </c>
      <c r="M627" s="12" t="str">
        <f t="shared" si="67"/>
        <v>PI.IC.TU.051004.01</v>
      </c>
      <c r="N627" s="12"/>
      <c r="O627" s="12" t="str">
        <f t="shared" si="68"/>
        <v>PH.IC.TU.051004.01</v>
      </c>
      <c r="Q627" s="12" t="str">
        <f t="shared" si="69"/>
        <v>CL.IC.TU.051004.01</v>
      </c>
    </row>
    <row r="628" spans="1:17" ht="15">
      <c r="A628" s="25" t="s">
        <v>9776</v>
      </c>
      <c r="B628" s="25"/>
      <c r="C628" s="22" t="s">
        <v>7071</v>
      </c>
      <c r="D628" s="25" t="s">
        <v>4909</v>
      </c>
      <c r="E628" s="2" t="s">
        <v>8048</v>
      </c>
      <c r="F628" s="25" t="s">
        <v>9862</v>
      </c>
      <c r="G628" s="25" t="s">
        <v>4546</v>
      </c>
      <c r="H628" s="22" t="s">
        <v>1396</v>
      </c>
      <c r="I628" s="25" t="s">
        <v>4546</v>
      </c>
      <c r="J628" s="11" t="str">
        <f t="shared" si="66"/>
        <v>IC.TU.051101</v>
      </c>
      <c r="K628" s="2" t="s">
        <v>1192</v>
      </c>
      <c r="L628" t="str">
        <f t="shared" si="70"/>
        <v>Arm</v>
      </c>
      <c r="M628" s="12" t="str">
        <f t="shared" si="67"/>
        <v>PI.IC.TU.051101.01</v>
      </c>
      <c r="N628" s="12"/>
      <c r="O628" s="12" t="str">
        <f t="shared" si="68"/>
        <v>PH.IC.TU.051101.01</v>
      </c>
      <c r="Q628" s="12" t="str">
        <f t="shared" si="69"/>
        <v>CL.IC.TU.051101.01</v>
      </c>
    </row>
    <row r="629" spans="1:17" ht="15">
      <c r="A629" s="25" t="s">
        <v>9776</v>
      </c>
      <c r="B629" s="25"/>
      <c r="C629" s="22" t="s">
        <v>7071</v>
      </c>
      <c r="D629" s="25"/>
      <c r="E629" s="2" t="s">
        <v>8048</v>
      </c>
      <c r="F629" s="25" t="s">
        <v>9862</v>
      </c>
      <c r="G629" s="25" t="s">
        <v>4675</v>
      </c>
      <c r="H629" s="22" t="s">
        <v>1398</v>
      </c>
      <c r="I629" s="25" t="s">
        <v>4675</v>
      </c>
      <c r="J629" s="11" t="str">
        <f t="shared" si="66"/>
        <v>IC.TU.051102</v>
      </c>
      <c r="K629" s="2" t="s">
        <v>1192</v>
      </c>
      <c r="L629" t="str">
        <f t="shared" si="70"/>
        <v>Wrist</v>
      </c>
      <c r="M629" s="12" t="str">
        <f t="shared" si="67"/>
        <v>PI.IC.TU.051102.01</v>
      </c>
      <c r="N629" s="12"/>
      <c r="O629" s="12" t="str">
        <f t="shared" si="68"/>
        <v>PH.IC.TU.051102.01</v>
      </c>
      <c r="Q629" s="12" t="str">
        <f t="shared" si="69"/>
        <v>CL.IC.TU.051102.01</v>
      </c>
    </row>
    <row r="630" spans="1:17" ht="15">
      <c r="A630" s="25" t="s">
        <v>9776</v>
      </c>
      <c r="B630" s="25"/>
      <c r="C630" s="22" t="s">
        <v>7071</v>
      </c>
      <c r="D630" s="25"/>
      <c r="E630" s="2" t="s">
        <v>8048</v>
      </c>
      <c r="F630" s="25" t="s">
        <v>9862</v>
      </c>
      <c r="G630" s="25" t="s">
        <v>1667</v>
      </c>
      <c r="H630" s="22" t="s">
        <v>1400</v>
      </c>
      <c r="I630" s="25" t="s">
        <v>1667</v>
      </c>
      <c r="J630" s="11" t="str">
        <f t="shared" si="66"/>
        <v>IC.TU.051103</v>
      </c>
      <c r="K630" s="2" t="s">
        <v>1192</v>
      </c>
      <c r="L630" t="str">
        <f t="shared" si="70"/>
        <v>Hand</v>
      </c>
      <c r="M630" s="12" t="str">
        <f t="shared" si="67"/>
        <v>PI.IC.TU.051103.01</v>
      </c>
      <c r="N630" s="12"/>
      <c r="O630" s="12" t="str">
        <f t="shared" si="68"/>
        <v>PH.IC.TU.051103.01</v>
      </c>
      <c r="Q630" s="12" t="str">
        <f t="shared" si="69"/>
        <v>CL.IC.TU.051103.01</v>
      </c>
    </row>
    <row r="631" spans="1:17" ht="15">
      <c r="A631" s="25" t="s">
        <v>9776</v>
      </c>
      <c r="B631" s="25"/>
      <c r="C631" s="22" t="s">
        <v>7071</v>
      </c>
      <c r="D631" s="25"/>
      <c r="E631" s="2" t="s">
        <v>8048</v>
      </c>
      <c r="F631" s="25" t="s">
        <v>9862</v>
      </c>
      <c r="G631" s="25" t="s">
        <v>4676</v>
      </c>
      <c r="H631" s="22" t="s">
        <v>1402</v>
      </c>
      <c r="I631" s="25" t="s">
        <v>4677</v>
      </c>
      <c r="J631" s="11" t="str">
        <f t="shared" si="66"/>
        <v>IC.TU.051104</v>
      </c>
      <c r="K631" s="2" t="s">
        <v>1192</v>
      </c>
      <c r="L631" t="str">
        <f t="shared" si="70"/>
        <v>Finger(s): specify</v>
      </c>
      <c r="M631" s="12" t="str">
        <f t="shared" si="67"/>
        <v>PI.IC.TU.051104.01</v>
      </c>
      <c r="N631" s="12"/>
      <c r="O631" s="12" t="str">
        <f t="shared" si="68"/>
        <v>PH.IC.TU.051104.01</v>
      </c>
      <c r="Q631" s="12" t="str">
        <f t="shared" si="69"/>
        <v>CL.IC.TU.051104.01</v>
      </c>
    </row>
    <row r="632" spans="1:17" ht="15">
      <c r="A632" s="25" t="s">
        <v>9776</v>
      </c>
      <c r="B632" s="25"/>
      <c r="C632" s="22" t="s">
        <v>7071</v>
      </c>
      <c r="D632" s="25"/>
      <c r="E632" s="2" t="s">
        <v>8048</v>
      </c>
      <c r="F632" s="25" t="s">
        <v>9862</v>
      </c>
      <c r="G632" s="25" t="s">
        <v>7223</v>
      </c>
      <c r="H632" s="22" t="s">
        <v>1404</v>
      </c>
      <c r="I632" s="25" t="s">
        <v>7223</v>
      </c>
      <c r="J632" s="11" t="str">
        <f t="shared" si="66"/>
        <v>IC.TU.051105</v>
      </c>
      <c r="K632" s="2" t="s">
        <v>1192</v>
      </c>
      <c r="L632" t="str">
        <f t="shared" si="70"/>
        <v>Leg</v>
      </c>
      <c r="M632" s="12" t="str">
        <f t="shared" si="67"/>
        <v>PI.IC.TU.051105.01</v>
      </c>
      <c r="N632" s="12"/>
      <c r="O632" s="12" t="str">
        <f t="shared" si="68"/>
        <v>PH.IC.TU.051105.01</v>
      </c>
      <c r="Q632" s="12" t="str">
        <f t="shared" si="69"/>
        <v>CL.IC.TU.051105.01</v>
      </c>
    </row>
    <row r="633" spans="1:17" ht="15">
      <c r="A633" s="25" t="s">
        <v>9776</v>
      </c>
      <c r="B633" s="25"/>
      <c r="C633" s="22" t="s">
        <v>7071</v>
      </c>
      <c r="D633" s="25"/>
      <c r="E633" s="2" t="s">
        <v>8048</v>
      </c>
      <c r="F633" s="25" t="s">
        <v>9862</v>
      </c>
      <c r="G633" s="25" t="s">
        <v>1661</v>
      </c>
      <c r="H633" s="22" t="s">
        <v>1406</v>
      </c>
      <c r="I633" s="25" t="s">
        <v>1661</v>
      </c>
      <c r="J633" s="11" t="str">
        <f t="shared" si="66"/>
        <v>IC.TU.051106</v>
      </c>
      <c r="K633" s="2" t="s">
        <v>1192</v>
      </c>
      <c r="L633" t="str">
        <f t="shared" si="70"/>
        <v>Knee</v>
      </c>
      <c r="M633" s="12" t="str">
        <f t="shared" si="67"/>
        <v>PI.IC.TU.051106.01</v>
      </c>
      <c r="N633" s="12"/>
      <c r="O633" s="12" t="str">
        <f t="shared" si="68"/>
        <v>PH.IC.TU.051106.01</v>
      </c>
      <c r="Q633" s="12" t="str">
        <f t="shared" si="69"/>
        <v>CL.IC.TU.051106.01</v>
      </c>
    </row>
    <row r="634" spans="1:17" ht="15">
      <c r="A634" s="25" t="s">
        <v>9776</v>
      </c>
      <c r="B634" s="25"/>
      <c r="C634" s="22" t="s">
        <v>7071</v>
      </c>
      <c r="D634" s="25"/>
      <c r="E634" s="2" t="s">
        <v>8048</v>
      </c>
      <c r="F634" s="25" t="s">
        <v>9862</v>
      </c>
      <c r="G634" s="25" t="s">
        <v>1659</v>
      </c>
      <c r="H634" s="22" t="s">
        <v>1419</v>
      </c>
      <c r="I634" s="25" t="s">
        <v>1659</v>
      </c>
      <c r="J634" s="11" t="str">
        <f t="shared" si="66"/>
        <v>IC.TU.051107</v>
      </c>
      <c r="K634" s="2" t="s">
        <v>1192</v>
      </c>
      <c r="L634" t="str">
        <f t="shared" si="70"/>
        <v>Ankle</v>
      </c>
      <c r="M634" s="12" t="str">
        <f t="shared" si="67"/>
        <v>PI.IC.TU.051107.01</v>
      </c>
      <c r="N634" s="12"/>
      <c r="O634" s="12" t="str">
        <f t="shared" si="68"/>
        <v>PH.IC.TU.051107.01</v>
      </c>
      <c r="Q634" s="12" t="str">
        <f t="shared" si="69"/>
        <v>CL.IC.TU.051107.01</v>
      </c>
    </row>
    <row r="635" spans="1:17" ht="15">
      <c r="A635" s="25" t="s">
        <v>9776</v>
      </c>
      <c r="B635" s="25"/>
      <c r="C635" s="22" t="s">
        <v>7071</v>
      </c>
      <c r="D635" s="25"/>
      <c r="E635" s="2" t="s">
        <v>8048</v>
      </c>
      <c r="F635" s="25" t="s">
        <v>9862</v>
      </c>
      <c r="G635" s="25" t="s">
        <v>1658</v>
      </c>
      <c r="H635" s="22" t="s">
        <v>1550</v>
      </c>
      <c r="I635" s="25" t="s">
        <v>1658</v>
      </c>
      <c r="J635" s="11" t="str">
        <f t="shared" si="66"/>
        <v>IC.TU.051108</v>
      </c>
      <c r="K635" s="2" t="s">
        <v>1192</v>
      </c>
      <c r="L635" t="str">
        <f t="shared" si="70"/>
        <v>Foot</v>
      </c>
      <c r="M635" s="12" t="str">
        <f t="shared" si="67"/>
        <v>PI.IC.TU.051108.01</v>
      </c>
      <c r="N635" s="12"/>
      <c r="O635" s="12" t="str">
        <f t="shared" si="68"/>
        <v>PH.IC.TU.051108.01</v>
      </c>
      <c r="Q635" s="12" t="str">
        <f t="shared" si="69"/>
        <v>CL.IC.TU.051108.01</v>
      </c>
    </row>
    <row r="636" spans="1:17" ht="15">
      <c r="A636" s="25" t="s">
        <v>9776</v>
      </c>
      <c r="B636" s="25"/>
      <c r="C636" s="22" t="s">
        <v>7071</v>
      </c>
      <c r="D636" s="25"/>
      <c r="E636" s="2" t="s">
        <v>8048</v>
      </c>
      <c r="F636" s="25" t="s">
        <v>9862</v>
      </c>
      <c r="G636" s="25" t="s">
        <v>4806</v>
      </c>
      <c r="H636" s="22" t="s">
        <v>1551</v>
      </c>
      <c r="I636" s="25" t="s">
        <v>4807</v>
      </c>
      <c r="J636" s="11" t="str">
        <f t="shared" si="66"/>
        <v>IC.TU.051109</v>
      </c>
      <c r="K636" s="2" t="s">
        <v>1192</v>
      </c>
      <c r="L636" t="str">
        <f t="shared" si="70"/>
        <v>Toe(s): specify</v>
      </c>
      <c r="M636" s="12" t="str">
        <f t="shared" si="67"/>
        <v>PI.IC.TU.051109.01</v>
      </c>
      <c r="N636" s="12"/>
      <c r="O636" s="12" t="str">
        <f t="shared" si="68"/>
        <v>PH.IC.TU.051109.01</v>
      </c>
      <c r="Q636" s="12" t="str">
        <f t="shared" si="69"/>
        <v>CL.IC.TU.051109.01</v>
      </c>
    </row>
    <row r="637" spans="1:17" ht="15">
      <c r="A637" s="25" t="s">
        <v>9776</v>
      </c>
      <c r="B637" s="25"/>
      <c r="C637" s="22" t="s">
        <v>7071</v>
      </c>
      <c r="D637" s="25" t="s">
        <v>4911</v>
      </c>
      <c r="E637" s="2" t="s">
        <v>11023</v>
      </c>
      <c r="F637" s="25" t="s">
        <v>9725</v>
      </c>
      <c r="G637" s="25" t="s">
        <v>4326</v>
      </c>
      <c r="H637" s="22" t="s">
        <v>1396</v>
      </c>
      <c r="I637" s="25" t="s">
        <v>4326</v>
      </c>
      <c r="J637" s="11" t="str">
        <f t="shared" si="66"/>
        <v>IC.TU.051201</v>
      </c>
      <c r="K637" s="2" t="s">
        <v>1192</v>
      </c>
      <c r="L637" t="str">
        <f t="shared" si="70"/>
        <v>Forehead</v>
      </c>
      <c r="M637" s="12" t="str">
        <f t="shared" si="67"/>
        <v>PI.IC.TU.051201.01</v>
      </c>
      <c r="N637" s="12"/>
      <c r="O637" s="12" t="str">
        <f t="shared" si="68"/>
        <v>PH.IC.TU.051201.01</v>
      </c>
      <c r="Q637" s="12" t="str">
        <f t="shared" si="69"/>
        <v>CL.IC.TU.051201.01</v>
      </c>
    </row>
    <row r="638" spans="1:17" ht="15">
      <c r="A638" s="25" t="s">
        <v>9776</v>
      </c>
      <c r="B638" s="25"/>
      <c r="C638" s="22" t="s">
        <v>7071</v>
      </c>
      <c r="D638" s="25"/>
      <c r="E638" s="2" t="s">
        <v>11023</v>
      </c>
      <c r="F638" s="25" t="s">
        <v>9725</v>
      </c>
      <c r="G638" s="25" t="s">
        <v>4556</v>
      </c>
      <c r="H638" s="22" t="s">
        <v>1398</v>
      </c>
      <c r="I638" s="25" t="s">
        <v>4556</v>
      </c>
      <c r="J638" s="11" t="str">
        <f t="shared" si="66"/>
        <v>IC.TU.051202</v>
      </c>
      <c r="K638" s="2" t="s">
        <v>1192</v>
      </c>
      <c r="L638" t="str">
        <f t="shared" si="70"/>
        <v>Temporal</v>
      </c>
      <c r="M638" s="12" t="str">
        <f t="shared" si="67"/>
        <v>PI.IC.TU.051202.01</v>
      </c>
      <c r="N638" s="12"/>
      <c r="O638" s="12" t="str">
        <f t="shared" si="68"/>
        <v>PH.IC.TU.051202.01</v>
      </c>
      <c r="Q638" s="12" t="str">
        <f t="shared" si="69"/>
        <v>CL.IC.TU.051202.01</v>
      </c>
    </row>
    <row r="639" spans="1:17" ht="15">
      <c r="A639" s="25" t="s">
        <v>9776</v>
      </c>
      <c r="B639" s="25"/>
      <c r="C639" s="22" t="s">
        <v>7071</v>
      </c>
      <c r="D639" s="25"/>
      <c r="E639" s="2" t="s">
        <v>11023</v>
      </c>
      <c r="F639" s="25" t="s">
        <v>9725</v>
      </c>
      <c r="G639" s="25" t="s">
        <v>4557</v>
      </c>
      <c r="H639" s="22" t="s">
        <v>1400</v>
      </c>
      <c r="I639" s="25" t="s">
        <v>4557</v>
      </c>
      <c r="J639" s="11" t="str">
        <f t="shared" si="66"/>
        <v>IC.TU.051203</v>
      </c>
      <c r="K639" s="2" t="s">
        <v>1192</v>
      </c>
      <c r="L639" t="str">
        <f t="shared" si="70"/>
        <v>Parietal</v>
      </c>
      <c r="M639" s="12" t="str">
        <f t="shared" si="67"/>
        <v>PI.IC.TU.051203.01</v>
      </c>
      <c r="N639" s="12"/>
      <c r="O639" s="12" t="str">
        <f t="shared" si="68"/>
        <v>PH.IC.TU.051203.01</v>
      </c>
      <c r="Q639" s="12" t="str">
        <f t="shared" si="69"/>
        <v>CL.IC.TU.051203.01</v>
      </c>
    </row>
    <row r="640" spans="1:17" ht="15">
      <c r="A640" s="25" t="s">
        <v>9776</v>
      </c>
      <c r="B640" s="25"/>
      <c r="C640" s="22" t="s">
        <v>7071</v>
      </c>
      <c r="D640" s="25"/>
      <c r="E640" s="2" t="s">
        <v>11023</v>
      </c>
      <c r="F640" s="25" t="s">
        <v>9725</v>
      </c>
      <c r="G640" s="25" t="s">
        <v>7574</v>
      </c>
      <c r="H640" s="22" t="s">
        <v>1402</v>
      </c>
      <c r="I640" s="25" t="s">
        <v>7574</v>
      </c>
      <c r="J640" s="11" t="str">
        <f t="shared" si="66"/>
        <v>IC.TU.051204</v>
      </c>
      <c r="K640" s="2" t="s">
        <v>1192</v>
      </c>
      <c r="L640" t="str">
        <f t="shared" si="70"/>
        <v>Occipital</v>
      </c>
      <c r="M640" s="12" t="str">
        <f t="shared" si="67"/>
        <v>PI.IC.TU.051204.01</v>
      </c>
      <c r="N640" s="12"/>
      <c r="O640" s="12" t="str">
        <f t="shared" si="68"/>
        <v>PH.IC.TU.051204.01</v>
      </c>
      <c r="Q640" s="12" t="str">
        <f t="shared" si="69"/>
        <v>CL.IC.TU.051204.01</v>
      </c>
    </row>
    <row r="641" spans="1:17" ht="15">
      <c r="A641" s="25" t="s">
        <v>9776</v>
      </c>
      <c r="B641" s="25"/>
      <c r="C641" s="22" t="s">
        <v>7071</v>
      </c>
      <c r="D641" s="25"/>
      <c r="E641" s="2" t="s">
        <v>11023</v>
      </c>
      <c r="F641" s="25" t="s">
        <v>9725</v>
      </c>
      <c r="G641" s="25" t="s">
        <v>4558</v>
      </c>
      <c r="H641" s="22" t="s">
        <v>1404</v>
      </c>
      <c r="I641" s="25" t="s">
        <v>4822</v>
      </c>
      <c r="J641" s="11" t="str">
        <f t="shared" si="66"/>
        <v>IC.TU.051205</v>
      </c>
      <c r="K641" s="2" t="s">
        <v>1192</v>
      </c>
      <c r="L641" t="str">
        <f t="shared" si="70"/>
        <v>Eye(s)</v>
      </c>
      <c r="M641" s="12" t="str">
        <f t="shared" si="67"/>
        <v>PI.IC.TU.051205.01</v>
      </c>
      <c r="N641" s="12"/>
      <c r="O641" s="12" t="str">
        <f t="shared" si="68"/>
        <v>PH.IC.TU.051205.01</v>
      </c>
      <c r="Q641" s="12" t="str">
        <f t="shared" si="69"/>
        <v>CL.IC.TU.051205.01</v>
      </c>
    </row>
    <row r="642" spans="1:17" ht="15">
      <c r="A642" s="25" t="s">
        <v>9776</v>
      </c>
      <c r="B642" s="25"/>
      <c r="C642" s="22" t="s">
        <v>7071</v>
      </c>
      <c r="D642" s="25"/>
      <c r="E642" s="2" t="s">
        <v>11023</v>
      </c>
      <c r="F642" s="25" t="s">
        <v>9725</v>
      </c>
      <c r="G642" s="25" t="s">
        <v>4823</v>
      </c>
      <c r="H642" s="22" t="s">
        <v>1406</v>
      </c>
      <c r="I642" s="25" t="s">
        <v>4824</v>
      </c>
      <c r="J642" s="11" t="str">
        <f t="shared" si="66"/>
        <v>IC.TU.051206</v>
      </c>
      <c r="K642" s="2" t="s">
        <v>1192</v>
      </c>
      <c r="L642" t="str">
        <f t="shared" si="70"/>
        <v>Ear(s)</v>
      </c>
      <c r="M642" s="12" t="str">
        <f t="shared" si="67"/>
        <v>PI.IC.TU.051206.01</v>
      </c>
      <c r="N642" s="12"/>
      <c r="O642" s="12" t="str">
        <f t="shared" si="68"/>
        <v>PH.IC.TU.051206.01</v>
      </c>
      <c r="Q642" s="12" t="str">
        <f t="shared" si="69"/>
        <v>CL.IC.TU.051206.01</v>
      </c>
    </row>
    <row r="643" spans="1:17" ht="15">
      <c r="A643" s="25" t="s">
        <v>9776</v>
      </c>
      <c r="B643" s="25"/>
      <c r="C643" s="22" t="s">
        <v>7071</v>
      </c>
      <c r="D643" s="25"/>
      <c r="E643" s="2" t="s">
        <v>11023</v>
      </c>
      <c r="F643" s="25" t="s">
        <v>9725</v>
      </c>
      <c r="G643" s="25" t="s">
        <v>4064</v>
      </c>
      <c r="H643" s="22" t="s">
        <v>1419</v>
      </c>
      <c r="I643" s="25" t="s">
        <v>4064</v>
      </c>
      <c r="J643" s="11" t="str">
        <f t="shared" si="66"/>
        <v>IC.TU.051207</v>
      </c>
      <c r="K643" s="2" t="s">
        <v>1192</v>
      </c>
      <c r="L643" t="str">
        <f t="shared" si="70"/>
        <v>Nose</v>
      </c>
      <c r="M643" s="12" t="str">
        <f t="shared" si="67"/>
        <v>PI.IC.TU.051207.01</v>
      </c>
      <c r="N643" s="12"/>
      <c r="O643" s="12" t="str">
        <f t="shared" si="68"/>
        <v>PH.IC.TU.051207.01</v>
      </c>
      <c r="Q643" s="12" t="str">
        <f t="shared" si="69"/>
        <v>CL.IC.TU.051207.01</v>
      </c>
    </row>
    <row r="644" spans="1:17" ht="15">
      <c r="A644" s="25" t="s">
        <v>9776</v>
      </c>
      <c r="B644" s="25"/>
      <c r="C644" s="22" t="s">
        <v>7071</v>
      </c>
      <c r="D644" s="25"/>
      <c r="E644" s="2" t="s">
        <v>11023</v>
      </c>
      <c r="F644" s="25" t="s">
        <v>9725</v>
      </c>
      <c r="G644" s="25" t="s">
        <v>4825</v>
      </c>
      <c r="H644" s="22" t="s">
        <v>1550</v>
      </c>
      <c r="I644" s="25" t="s">
        <v>4825</v>
      </c>
      <c r="J644" s="11" t="str">
        <f t="shared" si="66"/>
        <v>IC.TU.051208</v>
      </c>
      <c r="K644" s="2" t="s">
        <v>1192</v>
      </c>
      <c r="L644" t="str">
        <f t="shared" si="70"/>
        <v>Cheek</v>
      </c>
      <c r="M644" s="12" t="str">
        <f t="shared" si="67"/>
        <v>PI.IC.TU.051208.01</v>
      </c>
      <c r="N644" s="12"/>
      <c r="O644" s="12" t="str">
        <f t="shared" si="68"/>
        <v>PH.IC.TU.051208.01</v>
      </c>
      <c r="Q644" s="12" t="str">
        <f t="shared" si="69"/>
        <v>CL.IC.TU.051208.01</v>
      </c>
    </row>
    <row r="645" spans="1:17" ht="15">
      <c r="A645" s="25" t="s">
        <v>9776</v>
      </c>
      <c r="B645" s="25"/>
      <c r="C645" s="22" t="s">
        <v>7071</v>
      </c>
      <c r="D645" s="25"/>
      <c r="E645" s="2" t="s">
        <v>11023</v>
      </c>
      <c r="F645" s="25" t="s">
        <v>9725</v>
      </c>
      <c r="G645" s="25" t="s">
        <v>4251</v>
      </c>
      <c r="H645" s="22" t="s">
        <v>1551</v>
      </c>
      <c r="I645" s="25" t="s">
        <v>4252</v>
      </c>
      <c r="J645" s="11" t="str">
        <f t="shared" ref="J645:J722" si="71">CONCATENATE("IC.TU.",C645,E645,H645)</f>
        <v>IC.TU.051209</v>
      </c>
      <c r="K645" s="2" t="s">
        <v>1192</v>
      </c>
      <c r="L645" t="str">
        <f t="shared" si="70"/>
        <v>Lip(s)</v>
      </c>
      <c r="M645" s="12" t="str">
        <f t="shared" ref="M645:M722" si="72">CONCATENATE("PI.",J645,".",K645)</f>
        <v>PI.IC.TU.051209.01</v>
      </c>
      <c r="N645" s="12"/>
      <c r="O645" s="12" t="str">
        <f t="shared" ref="O645:O722" si="73">CONCATENATE("PH.",J645,".",K645)</f>
        <v>PH.IC.TU.051209.01</v>
      </c>
      <c r="Q645" s="12" t="str">
        <f t="shared" ref="Q645:Q722" si="74">CONCATENATE("CL.",J645,".",K645)</f>
        <v>CL.IC.TU.051209.01</v>
      </c>
    </row>
    <row r="646" spans="1:17" ht="15">
      <c r="A646" s="25" t="s">
        <v>9776</v>
      </c>
      <c r="B646" s="25"/>
      <c r="C646" s="22" t="s">
        <v>7071</v>
      </c>
      <c r="D646" s="25"/>
      <c r="E646" s="2" t="s">
        <v>11023</v>
      </c>
      <c r="F646" s="25" t="s">
        <v>9725</v>
      </c>
      <c r="G646" s="25" t="s">
        <v>4830</v>
      </c>
      <c r="H646" s="22" t="s">
        <v>1571</v>
      </c>
      <c r="I646" s="25" t="s">
        <v>4830</v>
      </c>
      <c r="J646" s="11" t="str">
        <f t="shared" si="71"/>
        <v>IC.TU.051210</v>
      </c>
      <c r="K646" s="2" t="s">
        <v>1192</v>
      </c>
      <c r="L646" t="str">
        <f t="shared" si="70"/>
        <v>Jaw</v>
      </c>
      <c r="M646" s="12" t="str">
        <f t="shared" si="72"/>
        <v>PI.IC.TU.051210.01</v>
      </c>
      <c r="N646" s="12"/>
      <c r="O646" s="12" t="str">
        <f t="shared" si="73"/>
        <v>PH.IC.TU.051210.01</v>
      </c>
      <c r="Q646" s="12" t="str">
        <f t="shared" si="74"/>
        <v>CL.IC.TU.051210.01</v>
      </c>
    </row>
    <row r="647" spans="1:17" ht="15">
      <c r="A647" s="25" t="s">
        <v>9776</v>
      </c>
      <c r="B647" s="25"/>
      <c r="C647" s="22" t="s">
        <v>7071</v>
      </c>
      <c r="D647" s="25"/>
      <c r="E647" s="2" t="s">
        <v>11023</v>
      </c>
      <c r="F647" s="25" t="s">
        <v>9725</v>
      </c>
      <c r="G647" s="25" t="s">
        <v>4113</v>
      </c>
      <c r="H647" s="22" t="s">
        <v>1298</v>
      </c>
      <c r="I647" s="25" t="s">
        <v>4113</v>
      </c>
      <c r="J647" s="11" t="str">
        <f t="shared" si="71"/>
        <v>IC.TU.051211</v>
      </c>
      <c r="K647" s="2" t="s">
        <v>1192</v>
      </c>
      <c r="L647" t="str">
        <f t="shared" si="70"/>
        <v>Neck</v>
      </c>
      <c r="M647" s="12" t="str">
        <f t="shared" si="72"/>
        <v>PI.IC.TU.051211.01</v>
      </c>
      <c r="N647" s="12"/>
      <c r="O647" s="12" t="str">
        <f t="shared" si="73"/>
        <v>PH.IC.TU.051211.01</v>
      </c>
      <c r="Q647" s="12" t="str">
        <f t="shared" si="74"/>
        <v>CL.IC.TU.051211.01</v>
      </c>
    </row>
    <row r="648" spans="1:17" ht="15">
      <c r="A648" s="25" t="s">
        <v>9776</v>
      </c>
      <c r="B648" s="25"/>
      <c r="C648" s="22" t="s">
        <v>7071</v>
      </c>
      <c r="D648" s="25" t="s">
        <v>4913</v>
      </c>
      <c r="E648" s="2" t="s">
        <v>8201</v>
      </c>
      <c r="F648" s="25" t="s">
        <v>9726</v>
      </c>
      <c r="G648" s="25" t="s">
        <v>4692</v>
      </c>
      <c r="H648" s="22" t="s">
        <v>1299</v>
      </c>
      <c r="I648" s="25" t="s">
        <v>4692</v>
      </c>
      <c r="J648" s="11" t="str">
        <f t="shared" si="71"/>
        <v>IC.TU.051312</v>
      </c>
      <c r="K648" s="2" t="s">
        <v>1192</v>
      </c>
      <c r="L648" t="str">
        <f t="shared" si="70"/>
        <v>Hip</v>
      </c>
      <c r="M648" s="12" t="str">
        <f t="shared" si="72"/>
        <v>PI.IC.TU.051312.01</v>
      </c>
      <c r="N648" s="12"/>
      <c r="O648" s="12" t="str">
        <f t="shared" si="73"/>
        <v>PH.IC.TU.051312.01</v>
      </c>
      <c r="Q648" s="12" t="str">
        <f t="shared" si="74"/>
        <v>CL.IC.TU.051312.01</v>
      </c>
    </row>
    <row r="649" spans="1:17" ht="15">
      <c r="A649" s="25" t="s">
        <v>9776</v>
      </c>
      <c r="B649" s="25"/>
      <c r="C649" s="22" t="s">
        <v>7071</v>
      </c>
      <c r="D649" s="25"/>
      <c r="E649" s="2" t="s">
        <v>8201</v>
      </c>
      <c r="F649" s="25" t="s">
        <v>9726</v>
      </c>
      <c r="G649" s="25" t="s">
        <v>4369</v>
      </c>
      <c r="H649" s="22" t="s">
        <v>1300</v>
      </c>
      <c r="I649" s="25" t="s">
        <v>4369</v>
      </c>
      <c r="J649" s="11" t="str">
        <f t="shared" si="71"/>
        <v>IC.TU.051313</v>
      </c>
      <c r="K649" s="2" t="s">
        <v>1192</v>
      </c>
      <c r="L649" t="str">
        <f t="shared" si="70"/>
        <v>Genitalia</v>
      </c>
      <c r="M649" s="12" t="str">
        <f t="shared" si="72"/>
        <v>PI.IC.TU.051313.01</v>
      </c>
      <c r="N649" s="12"/>
      <c r="O649" s="12" t="str">
        <f t="shared" si="73"/>
        <v>PH.IC.TU.051313.01</v>
      </c>
      <c r="Q649" s="12" t="str">
        <f t="shared" si="74"/>
        <v>CL.IC.TU.051313.01</v>
      </c>
    </row>
    <row r="650" spans="1:17" ht="15">
      <c r="A650" s="25" t="s">
        <v>9776</v>
      </c>
      <c r="B650" s="25"/>
      <c r="C650" s="22" t="s">
        <v>7071</v>
      </c>
      <c r="D650" s="25"/>
      <c r="E650" s="2" t="s">
        <v>8201</v>
      </c>
      <c r="F650" s="25" t="s">
        <v>9726</v>
      </c>
      <c r="G650" s="25" t="s">
        <v>4696</v>
      </c>
      <c r="H650" s="22" t="s">
        <v>1301</v>
      </c>
      <c r="I650" s="25" t="s">
        <v>4696</v>
      </c>
      <c r="J650" s="11" t="str">
        <f t="shared" si="71"/>
        <v>IC.TU.051314</v>
      </c>
      <c r="K650" s="2" t="s">
        <v>1192</v>
      </c>
      <c r="L650" t="str">
        <f t="shared" si="70"/>
        <v>Buttocks</v>
      </c>
      <c r="M650" s="12" t="str">
        <f t="shared" si="72"/>
        <v>PI.IC.TU.051314.01</v>
      </c>
      <c r="N650" s="12"/>
      <c r="O650" s="12" t="str">
        <f t="shared" si="73"/>
        <v>PH.IC.TU.051314.01</v>
      </c>
      <c r="Q650" s="12" t="str">
        <f t="shared" si="74"/>
        <v>CL.IC.TU.051314.01</v>
      </c>
    </row>
    <row r="651" spans="1:17" ht="15">
      <c r="A651" s="25" t="s">
        <v>9776</v>
      </c>
      <c r="B651" s="25"/>
      <c r="C651" s="22" t="s">
        <v>7071</v>
      </c>
      <c r="D651" s="25"/>
      <c r="E651" s="2" t="s">
        <v>8201</v>
      </c>
      <c r="F651" s="25" t="s">
        <v>9726</v>
      </c>
      <c r="G651" s="25" t="s">
        <v>5692</v>
      </c>
      <c r="H651" s="22" t="s">
        <v>1468</v>
      </c>
      <c r="I651" s="25" t="s">
        <v>5692</v>
      </c>
      <c r="J651" s="11" t="str">
        <f t="shared" si="71"/>
        <v>IC.TU.051315</v>
      </c>
      <c r="K651" s="2" t="s">
        <v>1192</v>
      </c>
      <c r="L651" t="str">
        <f t="shared" si="70"/>
        <v>Pelvic</v>
      </c>
      <c r="M651" s="12" t="str">
        <f t="shared" si="72"/>
        <v>PI.IC.TU.051315.01</v>
      </c>
      <c r="N651" s="12"/>
      <c r="O651" s="12" t="str">
        <f t="shared" si="73"/>
        <v>PH.IC.TU.051315.01</v>
      </c>
      <c r="Q651" s="12" t="str">
        <f t="shared" si="74"/>
        <v>CL.IC.TU.051315.01</v>
      </c>
    </row>
    <row r="652" spans="1:17" ht="15">
      <c r="A652" s="25" t="s">
        <v>9776</v>
      </c>
      <c r="B652" s="25"/>
      <c r="C652" s="22" t="s">
        <v>7071</v>
      </c>
      <c r="D652" s="25"/>
      <c r="E652" s="2" t="s">
        <v>8201</v>
      </c>
      <c r="F652" s="25" t="s">
        <v>9726</v>
      </c>
      <c r="G652" s="25" t="s">
        <v>4134</v>
      </c>
      <c r="H652" s="22" t="s">
        <v>1469</v>
      </c>
      <c r="I652" s="25" t="s">
        <v>4134</v>
      </c>
      <c r="J652" s="11" t="str">
        <f t="shared" si="71"/>
        <v>IC.TU.051316</v>
      </c>
      <c r="K652" s="2" t="s">
        <v>1192</v>
      </c>
      <c r="L652" t="str">
        <f t="shared" si="70"/>
        <v>Rectum</v>
      </c>
      <c r="M652" s="12" t="str">
        <f t="shared" si="72"/>
        <v>PI.IC.TU.051316.01</v>
      </c>
      <c r="N652" s="12"/>
      <c r="O652" s="12" t="str">
        <f t="shared" si="73"/>
        <v>PH.IC.TU.051316.01</v>
      </c>
      <c r="Q652" s="12" t="str">
        <f t="shared" si="74"/>
        <v>CL.IC.TU.051316.01</v>
      </c>
    </row>
    <row r="653" spans="1:17" ht="15">
      <c r="A653" s="25" t="s">
        <v>9776</v>
      </c>
      <c r="B653" s="25"/>
      <c r="C653" s="22" t="s">
        <v>7071</v>
      </c>
      <c r="D653" s="25"/>
      <c r="E653" s="2" t="s">
        <v>8201</v>
      </c>
      <c r="F653" s="25" t="s">
        <v>9726</v>
      </c>
      <c r="G653" s="25" t="s">
        <v>4693</v>
      </c>
      <c r="H653" s="22" t="s">
        <v>1470</v>
      </c>
      <c r="I653" s="25" t="s">
        <v>4693</v>
      </c>
      <c r="J653" s="11" t="str">
        <f t="shared" si="71"/>
        <v>IC.TU.051317</v>
      </c>
      <c r="K653" s="2" t="s">
        <v>1192</v>
      </c>
      <c r="L653" t="str">
        <f t="shared" si="70"/>
        <v>Groin</v>
      </c>
      <c r="M653" s="12" t="str">
        <f t="shared" si="72"/>
        <v>PI.IC.TU.051317.01</v>
      </c>
      <c r="N653" s="12"/>
      <c r="O653" s="12" t="str">
        <f t="shared" si="73"/>
        <v>PH.IC.TU.051317.01</v>
      </c>
      <c r="Q653" s="12" t="str">
        <f t="shared" si="74"/>
        <v>CL.IC.TU.051317.01</v>
      </c>
    </row>
    <row r="654" spans="1:17" ht="15">
      <c r="A654" s="25" t="s">
        <v>9776</v>
      </c>
      <c r="B654" s="25"/>
      <c r="C654" s="22" t="s">
        <v>7071</v>
      </c>
      <c r="D654" s="25"/>
      <c r="E654" s="2" t="s">
        <v>8201</v>
      </c>
      <c r="F654" s="25" t="s">
        <v>9726</v>
      </c>
      <c r="G654" s="25" t="s">
        <v>4135</v>
      </c>
      <c r="H654" s="22" t="s">
        <v>1251</v>
      </c>
      <c r="I654" s="25" t="s">
        <v>4135</v>
      </c>
      <c r="J654" s="11" t="str">
        <f t="shared" si="71"/>
        <v>IC.TU.051318</v>
      </c>
      <c r="K654" s="2" t="s">
        <v>1192</v>
      </c>
      <c r="L654" t="str">
        <f t="shared" si="70"/>
        <v>Sacrum</v>
      </c>
      <c r="M654" s="12" t="str">
        <f t="shared" si="72"/>
        <v>PI.IC.TU.051318.01</v>
      </c>
      <c r="N654" s="12"/>
      <c r="O654" s="12" t="str">
        <f t="shared" si="73"/>
        <v>PH.IC.TU.051318.01</v>
      </c>
      <c r="Q654" s="12" t="str">
        <f t="shared" si="74"/>
        <v>CL.IC.TU.051318.01</v>
      </c>
    </row>
    <row r="655" spans="1:17" ht="15">
      <c r="A655" s="25" t="s">
        <v>9776</v>
      </c>
      <c r="B655" s="25"/>
      <c r="C655" s="22" t="s">
        <v>7071</v>
      </c>
      <c r="D655" s="25"/>
      <c r="E655" s="2" t="s">
        <v>8201</v>
      </c>
      <c r="F655" s="25" t="s">
        <v>9726</v>
      </c>
      <c r="G655" s="25" t="s">
        <v>4137</v>
      </c>
      <c r="H655" s="22" t="s">
        <v>1100</v>
      </c>
      <c r="I655" s="25" t="s">
        <v>4137</v>
      </c>
      <c r="J655" s="11" t="str">
        <f t="shared" si="71"/>
        <v>IC.TU.051319</v>
      </c>
      <c r="K655" s="2" t="s">
        <v>1192</v>
      </c>
      <c r="L655" t="str">
        <f t="shared" si="70"/>
        <v>Scrotum</v>
      </c>
      <c r="M655" s="12" t="str">
        <f t="shared" si="72"/>
        <v>PI.IC.TU.051319.01</v>
      </c>
      <c r="N655" s="12"/>
      <c r="O655" s="12" t="str">
        <f t="shared" si="73"/>
        <v>PH.IC.TU.051319.01</v>
      </c>
      <c r="Q655" s="12" t="str">
        <f t="shared" si="74"/>
        <v>CL.IC.TU.051319.01</v>
      </c>
    </row>
    <row r="656" spans="1:17" ht="15">
      <c r="A656" s="25" t="s">
        <v>9776</v>
      </c>
      <c r="B656" s="25"/>
      <c r="C656" s="22" t="s">
        <v>7071</v>
      </c>
      <c r="D656" s="25" t="s">
        <v>4957</v>
      </c>
      <c r="E656" s="2" t="s">
        <v>9621</v>
      </c>
      <c r="F656" s="25" t="s">
        <v>9868</v>
      </c>
      <c r="G656" s="25" t="s">
        <v>4800</v>
      </c>
      <c r="H656" s="22" t="s">
        <v>1396</v>
      </c>
      <c r="I656" s="25" t="s">
        <v>4800</v>
      </c>
      <c r="J656" s="11" t="str">
        <f t="shared" si="71"/>
        <v>IC.TU.051401</v>
      </c>
      <c r="K656" s="2" t="s">
        <v>1192</v>
      </c>
      <c r="L656" t="str">
        <f t="shared" si="70"/>
        <v>Breast</v>
      </c>
      <c r="M656" s="12" t="str">
        <f t="shared" si="72"/>
        <v>PI.IC.TU.051401.01</v>
      </c>
      <c r="N656" s="12"/>
      <c r="O656" s="12" t="str">
        <f t="shared" si="73"/>
        <v>PH.IC.TU.051401.01</v>
      </c>
      <c r="Q656" s="12" t="str">
        <f t="shared" si="74"/>
        <v>CL.IC.TU.051401.01</v>
      </c>
    </row>
    <row r="657" spans="1:17" ht="15">
      <c r="A657" s="25" t="s">
        <v>9776</v>
      </c>
      <c r="B657" s="25"/>
      <c r="C657" s="22" t="s">
        <v>7071</v>
      </c>
      <c r="D657" s="25"/>
      <c r="E657" s="2" t="s">
        <v>9621</v>
      </c>
      <c r="F657" s="25" t="s">
        <v>9868</v>
      </c>
      <c r="G657" s="25" t="s">
        <v>3988</v>
      </c>
      <c r="H657" s="22" t="s">
        <v>1398</v>
      </c>
      <c r="I657" s="25" t="s">
        <v>3988</v>
      </c>
      <c r="J657" s="11" t="str">
        <f t="shared" si="71"/>
        <v>IC.TU.051402</v>
      </c>
      <c r="K657" s="2" t="s">
        <v>1192</v>
      </c>
      <c r="L657" t="str">
        <f t="shared" si="70"/>
        <v>Sternum</v>
      </c>
      <c r="M657" s="12" t="str">
        <f t="shared" si="72"/>
        <v>PI.IC.TU.051402.01</v>
      </c>
      <c r="N657" s="12"/>
      <c r="O657" s="12" t="str">
        <f t="shared" si="73"/>
        <v>PH.IC.TU.051402.01</v>
      </c>
      <c r="Q657" s="12" t="str">
        <f t="shared" si="74"/>
        <v>CL.IC.TU.051402.01</v>
      </c>
    </row>
    <row r="658" spans="1:17" ht="15">
      <c r="A658" s="25" t="s">
        <v>9776</v>
      </c>
      <c r="B658" s="25"/>
      <c r="C658" s="22" t="s">
        <v>7071</v>
      </c>
      <c r="D658" s="25"/>
      <c r="E658" s="2" t="s">
        <v>9621</v>
      </c>
      <c r="F658" s="25" t="s">
        <v>9868</v>
      </c>
      <c r="G658" s="25" t="s">
        <v>4386</v>
      </c>
      <c r="H658" s="22" t="s">
        <v>1400</v>
      </c>
      <c r="I658" s="25" t="s">
        <v>4386</v>
      </c>
      <c r="J658" s="11" t="str">
        <f t="shared" si="71"/>
        <v>IC.TU.051403</v>
      </c>
      <c r="K658" s="2" t="s">
        <v>1192</v>
      </c>
      <c r="L658" t="str">
        <f t="shared" si="70"/>
        <v>Chest</v>
      </c>
      <c r="M658" s="12" t="str">
        <f t="shared" si="72"/>
        <v>PI.IC.TU.051403.01</v>
      </c>
      <c r="N658" s="12"/>
      <c r="O658" s="12" t="str">
        <f t="shared" si="73"/>
        <v>PH.IC.TU.051403.01</v>
      </c>
      <c r="Q658" s="12" t="str">
        <f t="shared" si="74"/>
        <v>CL.IC.TU.051403.01</v>
      </c>
    </row>
    <row r="659" spans="1:17" ht="15">
      <c r="A659" s="25" t="s">
        <v>9776</v>
      </c>
      <c r="B659" s="25"/>
      <c r="C659" s="22" t="s">
        <v>7071</v>
      </c>
      <c r="D659" s="25"/>
      <c r="E659" s="2" t="s">
        <v>9621</v>
      </c>
      <c r="F659" s="25" t="s">
        <v>9868</v>
      </c>
      <c r="G659" s="25" t="s">
        <v>4801</v>
      </c>
      <c r="H659" s="22" t="s">
        <v>1402</v>
      </c>
      <c r="I659" s="25" t="s">
        <v>9860</v>
      </c>
      <c r="J659" s="11" t="str">
        <f t="shared" si="71"/>
        <v>IC.TU.051404</v>
      </c>
      <c r="K659" s="2" t="s">
        <v>1192</v>
      </c>
      <c r="L659" t="str">
        <f t="shared" si="70"/>
        <v>Mediastinal</v>
      </c>
      <c r="M659" s="12" t="str">
        <f t="shared" si="72"/>
        <v>PI.IC.TU.051404.01</v>
      </c>
      <c r="N659" s="12"/>
      <c r="O659" s="12" t="str">
        <f t="shared" si="73"/>
        <v>PH.IC.TU.051404.01</v>
      </c>
      <c r="Q659" s="12" t="str">
        <f t="shared" si="74"/>
        <v>CL.IC.TU.051404.01</v>
      </c>
    </row>
    <row r="660" spans="1:17" ht="15">
      <c r="A660" s="25" t="s">
        <v>9776</v>
      </c>
      <c r="B660" s="25"/>
      <c r="C660" s="22" t="s">
        <v>7071</v>
      </c>
      <c r="D660" s="25"/>
      <c r="E660" s="2" t="s">
        <v>9621</v>
      </c>
      <c r="F660" s="25" t="s">
        <v>9868</v>
      </c>
      <c r="G660" s="25" t="s">
        <v>9720</v>
      </c>
      <c r="H660" s="22" t="s">
        <v>1404</v>
      </c>
      <c r="I660" s="25" t="s">
        <v>9720</v>
      </c>
      <c r="J660" s="11" t="str">
        <f t="shared" si="71"/>
        <v>IC.TU.051405</v>
      </c>
      <c r="K660" s="2" t="s">
        <v>1192</v>
      </c>
      <c r="L660" t="str">
        <f t="shared" si="70"/>
        <v>Pericardial</v>
      </c>
      <c r="M660" s="12" t="str">
        <f t="shared" si="72"/>
        <v>PI.IC.TU.051405.01</v>
      </c>
      <c r="N660" s="12"/>
      <c r="O660" s="12" t="str">
        <f t="shared" si="73"/>
        <v>PH.IC.TU.051405.01</v>
      </c>
      <c r="Q660" s="12" t="str">
        <f t="shared" si="74"/>
        <v>CL.IC.TU.051405.01</v>
      </c>
    </row>
    <row r="661" spans="1:17" ht="15">
      <c r="A661" s="25" t="s">
        <v>9776</v>
      </c>
      <c r="B661" s="25"/>
      <c r="C661" s="22" t="s">
        <v>7071</v>
      </c>
      <c r="D661" s="25"/>
      <c r="E661" s="2" t="s">
        <v>9621</v>
      </c>
      <c r="F661" s="25" t="s">
        <v>9868</v>
      </c>
      <c r="G661" s="25" t="s">
        <v>1234</v>
      </c>
      <c r="H661" s="22" t="s">
        <v>1406</v>
      </c>
      <c r="I661" s="25" t="s">
        <v>1234</v>
      </c>
      <c r="J661" s="11" t="str">
        <f t="shared" si="71"/>
        <v>IC.TU.051406</v>
      </c>
      <c r="K661" s="2" t="s">
        <v>1192</v>
      </c>
      <c r="L661" t="str">
        <f t="shared" si="70"/>
        <v>Back</v>
      </c>
      <c r="M661" s="12" t="str">
        <f t="shared" si="72"/>
        <v>PI.IC.TU.051406.01</v>
      </c>
      <c r="N661" s="12"/>
      <c r="O661" s="12" t="str">
        <f t="shared" si="73"/>
        <v>PH.IC.TU.051406.01</v>
      </c>
      <c r="Q661" s="12" t="str">
        <f t="shared" si="74"/>
        <v>CL.IC.TU.051406.01</v>
      </c>
    </row>
    <row r="662" spans="1:17" ht="15">
      <c r="A662" s="25" t="s">
        <v>9776</v>
      </c>
      <c r="B662" s="25"/>
      <c r="C662" s="22" t="s">
        <v>7071</v>
      </c>
      <c r="D662" s="25" t="s">
        <v>3097</v>
      </c>
      <c r="E662" s="2" t="s">
        <v>6135</v>
      </c>
      <c r="F662" s="25" t="s">
        <v>9869</v>
      </c>
      <c r="G662" s="25" t="s">
        <v>9722</v>
      </c>
      <c r="H662" s="22" t="s">
        <v>1396</v>
      </c>
      <c r="I662" s="25" t="s">
        <v>1001</v>
      </c>
      <c r="J662" s="11" t="str">
        <f t="shared" si="71"/>
        <v>IC.TU.051501</v>
      </c>
      <c r="K662" s="2" t="s">
        <v>1192</v>
      </c>
      <c r="L662" t="str">
        <f t="shared" si="70"/>
        <v xml:space="preserve">      Stabilization None</v>
      </c>
      <c r="M662" s="12" t="str">
        <f t="shared" si="72"/>
        <v>PI.IC.TU.051501.01</v>
      </c>
      <c r="N662" s="12"/>
      <c r="O662" s="12" t="str">
        <f t="shared" si="73"/>
        <v>PH.IC.TU.051501.01</v>
      </c>
      <c r="Q662" s="12" t="str">
        <f t="shared" si="74"/>
        <v>CL.IC.TU.051501.01</v>
      </c>
    </row>
    <row r="663" spans="1:17" ht="15">
      <c r="A663" s="25" t="s">
        <v>9776</v>
      </c>
      <c r="B663" s="25"/>
      <c r="C663" s="22" t="s">
        <v>7071</v>
      </c>
      <c r="D663" s="25"/>
      <c r="E663" s="2" t="s">
        <v>6135</v>
      </c>
      <c r="F663" s="25" t="s">
        <v>9869</v>
      </c>
      <c r="G663" s="25" t="s">
        <v>9723</v>
      </c>
      <c r="H663" s="22" t="s">
        <v>1398</v>
      </c>
      <c r="I663" s="25" t="s">
        <v>3200</v>
      </c>
      <c r="J663" s="11" t="str">
        <f t="shared" si="71"/>
        <v>IC.TU.051502</v>
      </c>
      <c r="K663" s="2" t="s">
        <v>1192</v>
      </c>
      <c r="L663" t="str">
        <f t="shared" ref="L663:L730" si="75">G663</f>
        <v xml:space="preserve">      Stabilization Tape</v>
      </c>
      <c r="M663" s="12" t="str">
        <f t="shared" si="72"/>
        <v>PI.IC.TU.051502.01</v>
      </c>
      <c r="N663" s="12"/>
      <c r="O663" s="12" t="str">
        <f t="shared" si="73"/>
        <v>PH.IC.TU.051502.01</v>
      </c>
      <c r="Q663" s="12" t="str">
        <f t="shared" si="74"/>
        <v>CL.IC.TU.051502.01</v>
      </c>
    </row>
    <row r="664" spans="1:17" ht="15">
      <c r="A664" s="25" t="s">
        <v>9776</v>
      </c>
      <c r="B664" s="25"/>
      <c r="C664" s="22" t="s">
        <v>7071</v>
      </c>
      <c r="D664" s="25"/>
      <c r="E664" s="2" t="s">
        <v>6135</v>
      </c>
      <c r="F664" s="25" t="s">
        <v>9869</v>
      </c>
      <c r="G664" s="25" t="s">
        <v>9724</v>
      </c>
      <c r="H664" s="22" t="s">
        <v>1400</v>
      </c>
      <c r="I664" s="25" t="s">
        <v>2928</v>
      </c>
      <c r="J664" s="11" t="str">
        <f t="shared" si="71"/>
        <v>IC.TU.051503</v>
      </c>
      <c r="K664" s="2" t="s">
        <v>1192</v>
      </c>
      <c r="L664" t="str">
        <f t="shared" si="75"/>
        <v xml:space="preserve">      Stabilization Sutures</v>
      </c>
      <c r="M664" s="12" t="str">
        <f t="shared" si="72"/>
        <v>PI.IC.TU.051503.01</v>
      </c>
      <c r="N664" s="12"/>
      <c r="O664" s="12" t="str">
        <f t="shared" si="73"/>
        <v>PH.IC.TU.051503.01</v>
      </c>
      <c r="Q664" s="12" t="str">
        <f t="shared" si="74"/>
        <v>CL.IC.TU.051503.01</v>
      </c>
    </row>
    <row r="665" spans="1:17" ht="15">
      <c r="A665" s="25" t="s">
        <v>9776</v>
      </c>
      <c r="B665" s="25"/>
      <c r="C665" s="22" t="s">
        <v>7071</v>
      </c>
      <c r="D665" s="25"/>
      <c r="E665" s="2" t="s">
        <v>6135</v>
      </c>
      <c r="F665" s="25" t="s">
        <v>9869</v>
      </c>
      <c r="G665" s="25" t="s">
        <v>9575</v>
      </c>
      <c r="H665" s="22" t="s">
        <v>1402</v>
      </c>
      <c r="I665" s="25" t="s">
        <v>1772</v>
      </c>
      <c r="J665" s="11" t="str">
        <f t="shared" si="71"/>
        <v>IC.TU.051504</v>
      </c>
      <c r="K665" s="2" t="s">
        <v>1192</v>
      </c>
      <c r="L665" t="str">
        <f t="shared" si="75"/>
        <v xml:space="preserve">      Stabilization commercial device</v>
      </c>
      <c r="M665" s="12" t="str">
        <f t="shared" si="72"/>
        <v>PI.IC.TU.051504.01</v>
      </c>
      <c r="N665" s="12"/>
      <c r="O665" s="12" t="str">
        <f t="shared" si="73"/>
        <v>PH.IC.TU.051504.01</v>
      </c>
      <c r="Q665" s="12" t="str">
        <f t="shared" si="74"/>
        <v>CL.IC.TU.051504.01</v>
      </c>
    </row>
    <row r="666" spans="1:17" ht="15">
      <c r="A666" s="25" t="s">
        <v>9776</v>
      </c>
      <c r="B666" s="25"/>
      <c r="C666" s="22" t="s">
        <v>7071</v>
      </c>
      <c r="D666" s="25" t="s">
        <v>3256</v>
      </c>
      <c r="E666" s="2" t="s">
        <v>5740</v>
      </c>
      <c r="F666" s="25" t="s">
        <v>9869</v>
      </c>
      <c r="G666" s="25" t="s">
        <v>9576</v>
      </c>
      <c r="H666" s="22" t="s">
        <v>1396</v>
      </c>
      <c r="I666" s="25" t="s">
        <v>2687</v>
      </c>
      <c r="J666" s="11" t="str">
        <f t="shared" si="71"/>
        <v>IC.TU.051601</v>
      </c>
      <c r="K666" s="2" t="s">
        <v>1192</v>
      </c>
      <c r="L666" t="str">
        <f t="shared" si="75"/>
        <v xml:space="preserve">      Site Within Normal Limits</v>
      </c>
      <c r="M666" s="12" t="str">
        <f t="shared" si="72"/>
        <v>PI.IC.TU.051601.01</v>
      </c>
      <c r="N666" s="12"/>
      <c r="O666" s="12" t="str">
        <f t="shared" si="73"/>
        <v>PH.IC.TU.051601.01</v>
      </c>
      <c r="Q666" s="12" t="str">
        <f t="shared" si="74"/>
        <v>CL.IC.TU.051601.01</v>
      </c>
    </row>
    <row r="667" spans="1:17" ht="15">
      <c r="A667" s="25" t="s">
        <v>9776</v>
      </c>
      <c r="B667" s="25"/>
      <c r="C667" s="22" t="s">
        <v>7071</v>
      </c>
      <c r="D667" s="25"/>
      <c r="E667" s="2" t="s">
        <v>5740</v>
      </c>
      <c r="F667" s="25" t="s">
        <v>9869</v>
      </c>
      <c r="G667" s="25" t="s">
        <v>9577</v>
      </c>
      <c r="H667" s="22" t="s">
        <v>1398</v>
      </c>
      <c r="I667" s="25" t="s">
        <v>1531</v>
      </c>
      <c r="J667" s="11" t="str">
        <f t="shared" si="71"/>
        <v>IC.TU.051602</v>
      </c>
      <c r="K667" s="2" t="s">
        <v>1192</v>
      </c>
      <c r="L667" t="str">
        <f t="shared" si="75"/>
        <v xml:space="preserve">      Site Erythema</v>
      </c>
      <c r="M667" s="12" t="str">
        <f t="shared" si="72"/>
        <v>PI.IC.TU.051602.01</v>
      </c>
      <c r="N667" s="12"/>
      <c r="O667" s="12" t="str">
        <f t="shared" si="73"/>
        <v>PH.IC.TU.051602.01</v>
      </c>
      <c r="Q667" s="12" t="str">
        <f t="shared" si="74"/>
        <v>CL.IC.TU.051602.01</v>
      </c>
    </row>
    <row r="668" spans="1:17" ht="15">
      <c r="A668" s="25" t="s">
        <v>9776</v>
      </c>
      <c r="B668" s="25"/>
      <c r="C668" s="22" t="s">
        <v>7071</v>
      </c>
      <c r="D668" s="25"/>
      <c r="E668" s="2" t="s">
        <v>5740</v>
      </c>
      <c r="F668" s="25" t="s">
        <v>9869</v>
      </c>
      <c r="G668" s="25" t="s">
        <v>9578</v>
      </c>
      <c r="H668" s="22" t="s">
        <v>1400</v>
      </c>
      <c r="I668" s="25" t="s">
        <v>1541</v>
      </c>
      <c r="J668" s="11" t="str">
        <f t="shared" si="71"/>
        <v>IC.TU.051603</v>
      </c>
      <c r="K668" s="2" t="s">
        <v>1192</v>
      </c>
      <c r="L668" t="str">
        <f t="shared" si="75"/>
        <v xml:space="preserve">      Site Swelling</v>
      </c>
      <c r="M668" s="12" t="str">
        <f t="shared" si="72"/>
        <v>PI.IC.TU.051603.01</v>
      </c>
      <c r="N668" s="12"/>
      <c r="O668" s="12" t="str">
        <f t="shared" si="73"/>
        <v>PH.IC.TU.051603.01</v>
      </c>
      <c r="Q668" s="12" t="str">
        <f t="shared" si="74"/>
        <v>CL.IC.TU.051603.01</v>
      </c>
    </row>
    <row r="669" spans="1:17" ht="15">
      <c r="A669" s="25" t="s">
        <v>9776</v>
      </c>
      <c r="B669" s="25"/>
      <c r="C669" s="22" t="s">
        <v>7071</v>
      </c>
      <c r="D669" s="25"/>
      <c r="E669" s="2" t="s">
        <v>5740</v>
      </c>
      <c r="F669" s="25" t="s">
        <v>9869</v>
      </c>
      <c r="G669" s="25" t="s">
        <v>9727</v>
      </c>
      <c r="H669" s="22" t="s">
        <v>1402</v>
      </c>
      <c r="I669" s="25" t="s">
        <v>1533</v>
      </c>
      <c r="J669" s="11" t="str">
        <f t="shared" si="71"/>
        <v>IC.TU.051604</v>
      </c>
      <c r="K669" s="2" t="s">
        <v>1192</v>
      </c>
      <c r="L669" t="str">
        <f t="shared" si="75"/>
        <v xml:space="preserve">      Site Hematoma</v>
      </c>
      <c r="M669" s="12" t="str">
        <f t="shared" si="72"/>
        <v>PI.IC.TU.051604.01</v>
      </c>
      <c r="N669" s="12"/>
      <c r="O669" s="12" t="str">
        <f t="shared" si="73"/>
        <v>PH.IC.TU.051604.01</v>
      </c>
      <c r="Q669" s="12" t="str">
        <f t="shared" si="74"/>
        <v>CL.IC.TU.051604.01</v>
      </c>
    </row>
    <row r="670" spans="1:17" ht="15">
      <c r="A670" s="25" t="s">
        <v>9776</v>
      </c>
      <c r="B670" s="25"/>
      <c r="C670" s="22" t="s">
        <v>7071</v>
      </c>
      <c r="D670" s="25"/>
      <c r="E670" s="2" t="s">
        <v>5740</v>
      </c>
      <c r="F670" s="25" t="s">
        <v>9869</v>
      </c>
      <c r="G670" s="25" t="s">
        <v>9728</v>
      </c>
      <c r="H670" s="22" t="s">
        <v>1404</v>
      </c>
      <c r="I670" s="25" t="s">
        <v>2693</v>
      </c>
      <c r="J670" s="11" t="str">
        <f t="shared" si="71"/>
        <v>IC.TU.051605</v>
      </c>
      <c r="K670" s="2" t="s">
        <v>1192</v>
      </c>
      <c r="L670" t="str">
        <f t="shared" si="75"/>
        <v xml:space="preserve">      Site bruising</v>
      </c>
      <c r="M670" s="12" t="str">
        <f t="shared" si="72"/>
        <v>PI.IC.TU.051605.01</v>
      </c>
      <c r="N670" s="12"/>
      <c r="O670" s="12" t="str">
        <f t="shared" si="73"/>
        <v>PH.IC.TU.051605.01</v>
      </c>
      <c r="Q670" s="12" t="str">
        <f t="shared" si="74"/>
        <v>CL.IC.TU.051605.01</v>
      </c>
    </row>
    <row r="671" spans="1:17" ht="15">
      <c r="A671" s="25" t="s">
        <v>9776</v>
      </c>
      <c r="B671" s="25"/>
      <c r="C671" s="22" t="s">
        <v>7071</v>
      </c>
      <c r="D671" s="25"/>
      <c r="E671" s="2" t="s">
        <v>5740</v>
      </c>
      <c r="F671" s="25" t="s">
        <v>9869</v>
      </c>
      <c r="G671" s="25" t="s">
        <v>9730</v>
      </c>
      <c r="H671" s="22" t="s">
        <v>1406</v>
      </c>
      <c r="I671" s="25" t="s">
        <v>1224</v>
      </c>
      <c r="J671" s="11" t="str">
        <f t="shared" si="71"/>
        <v>IC.TU.051606</v>
      </c>
      <c r="K671" s="2" t="s">
        <v>1192</v>
      </c>
      <c r="L671" t="str">
        <f t="shared" si="75"/>
        <v xml:space="preserve">      Site Unable to assess due to dressing</v>
      </c>
      <c r="M671" s="12" t="str">
        <f t="shared" si="72"/>
        <v>PI.IC.TU.051606.01</v>
      </c>
      <c r="N671" s="12"/>
      <c r="O671" s="12" t="str">
        <f t="shared" si="73"/>
        <v>PH.IC.TU.051606.01</v>
      </c>
      <c r="Q671" s="12" t="str">
        <f t="shared" si="74"/>
        <v>CL.IC.TU.051606.01</v>
      </c>
    </row>
    <row r="672" spans="1:17" ht="15">
      <c r="A672" s="25" t="s">
        <v>9776</v>
      </c>
      <c r="B672" s="25"/>
      <c r="C672" s="22" t="s">
        <v>7071</v>
      </c>
      <c r="D672" s="25"/>
      <c r="E672" s="2" t="s">
        <v>5740</v>
      </c>
      <c r="F672" s="25" t="s">
        <v>9869</v>
      </c>
      <c r="G672" s="25" t="s">
        <v>9731</v>
      </c>
      <c r="H672" s="22" t="s">
        <v>1419</v>
      </c>
      <c r="I672" s="25" t="s">
        <v>2971</v>
      </c>
      <c r="J672" s="11" t="str">
        <f t="shared" si="71"/>
        <v>IC.TU.051607</v>
      </c>
      <c r="K672" s="2" t="s">
        <v>1192</v>
      </c>
      <c r="L672" t="str">
        <f t="shared" si="75"/>
        <v xml:space="preserve">      Site Other: specify</v>
      </c>
      <c r="M672" s="12" t="str">
        <f t="shared" si="72"/>
        <v>PI.IC.TU.051607.01</v>
      </c>
      <c r="N672" s="12"/>
      <c r="O672" s="12" t="str">
        <f t="shared" si="73"/>
        <v>PH.IC.TU.051607.01</v>
      </c>
      <c r="Q672" s="12" t="str">
        <f t="shared" si="74"/>
        <v>CL.IC.TU.051607.01</v>
      </c>
    </row>
    <row r="673" spans="1:19" ht="15">
      <c r="A673" t="s">
        <v>9776</v>
      </c>
      <c r="C673" s="22" t="s">
        <v>7071</v>
      </c>
      <c r="D673" s="25"/>
      <c r="E673" s="2" t="s">
        <v>5740</v>
      </c>
      <c r="F673" s="25" t="s">
        <v>9869</v>
      </c>
      <c r="G673" t="s">
        <v>9732</v>
      </c>
      <c r="H673" s="22" t="s">
        <v>10093</v>
      </c>
      <c r="I673" t="s">
        <v>9732</v>
      </c>
      <c r="J673" s="11" t="str">
        <f t="shared" si="71"/>
        <v>IC.TU.051608</v>
      </c>
      <c r="K673" s="2" t="s">
        <v>1192</v>
      </c>
      <c r="L673" t="str">
        <f t="shared" si="75"/>
        <v>Oozing</v>
      </c>
      <c r="M673" s="12" t="str">
        <f t="shared" si="72"/>
        <v>PI.IC.TU.051608.01</v>
      </c>
      <c r="N673" s="12"/>
      <c r="O673" s="12" t="str">
        <f t="shared" si="73"/>
        <v>PH.IC.TU.051608.01</v>
      </c>
      <c r="Q673" s="12" t="str">
        <f t="shared" si="74"/>
        <v>CL.IC.TU.051608.01</v>
      </c>
      <c r="R673" t="s">
        <v>1141</v>
      </c>
      <c r="S673">
        <v>500</v>
      </c>
    </row>
    <row r="674" spans="1:19" ht="15">
      <c r="A674" t="s">
        <v>9776</v>
      </c>
      <c r="C674" s="22" t="s">
        <v>7071</v>
      </c>
      <c r="D674" s="25"/>
      <c r="E674" s="2" t="s">
        <v>5740</v>
      </c>
      <c r="F674" s="25" t="s">
        <v>9869</v>
      </c>
      <c r="G674" t="s">
        <v>3957</v>
      </c>
      <c r="H674" s="22" t="s">
        <v>10095</v>
      </c>
      <c r="I674" t="s">
        <v>3957</v>
      </c>
      <c r="J674" s="11" t="str">
        <f t="shared" si="71"/>
        <v>IC.TU.051609</v>
      </c>
      <c r="K674" s="2" t="s">
        <v>1192</v>
      </c>
      <c r="L674" t="str">
        <f t="shared" si="75"/>
        <v>Bleeding</v>
      </c>
      <c r="M674" s="12" t="str">
        <f t="shared" si="72"/>
        <v>PI.IC.TU.051609.01</v>
      </c>
      <c r="N674" s="12"/>
      <c r="O674" s="12" t="str">
        <f t="shared" si="73"/>
        <v>PH.IC.TU.051609.01</v>
      </c>
      <c r="Q674" s="12" t="str">
        <f t="shared" si="74"/>
        <v>CL.IC.TU.051609.01</v>
      </c>
      <c r="R674" t="s">
        <v>1141</v>
      </c>
      <c r="S674">
        <v>500</v>
      </c>
    </row>
    <row r="675" spans="1:19" ht="15">
      <c r="A675" t="s">
        <v>9776</v>
      </c>
      <c r="C675" s="22" t="s">
        <v>7071</v>
      </c>
      <c r="D675" s="25"/>
      <c r="E675" s="2" t="s">
        <v>5740</v>
      </c>
      <c r="F675" s="25" t="s">
        <v>9869</v>
      </c>
      <c r="G675" t="s">
        <v>9805</v>
      </c>
      <c r="H675" s="22" t="s">
        <v>10905</v>
      </c>
      <c r="I675" t="s">
        <v>9805</v>
      </c>
      <c r="J675" s="11" t="str">
        <f t="shared" si="71"/>
        <v>IC.TU.051610</v>
      </c>
      <c r="K675" s="2" t="s">
        <v>1192</v>
      </c>
      <c r="L675" t="str">
        <f t="shared" si="75"/>
        <v>Reddened</v>
      </c>
      <c r="M675" s="12" t="str">
        <f t="shared" si="72"/>
        <v>PI.IC.TU.051610.01</v>
      </c>
      <c r="N675" s="12"/>
      <c r="O675" s="12" t="str">
        <f t="shared" si="73"/>
        <v>PH.IC.TU.051610.01</v>
      </c>
      <c r="Q675" s="12" t="str">
        <f t="shared" si="74"/>
        <v>CL.IC.TU.051610.01</v>
      </c>
      <c r="R675" t="s">
        <v>1141</v>
      </c>
      <c r="S675">
        <v>500</v>
      </c>
    </row>
    <row r="676" spans="1:19" ht="15">
      <c r="A676" t="s">
        <v>9776</v>
      </c>
      <c r="C676" s="22" t="s">
        <v>7071</v>
      </c>
      <c r="D676" s="25"/>
      <c r="E676" s="2" t="s">
        <v>5740</v>
      </c>
      <c r="F676" s="25" t="s">
        <v>9869</v>
      </c>
      <c r="G676" t="s">
        <v>3958</v>
      </c>
      <c r="H676" s="22" t="s">
        <v>8048</v>
      </c>
      <c r="I676" t="s">
        <v>3958</v>
      </c>
      <c r="J676" s="11" t="str">
        <f t="shared" si="71"/>
        <v>IC.TU.051611</v>
      </c>
      <c r="K676" s="2" t="s">
        <v>1192</v>
      </c>
      <c r="L676" t="str">
        <f t="shared" si="75"/>
        <v>Exudate</v>
      </c>
      <c r="M676" s="12" t="str">
        <f t="shared" si="72"/>
        <v>PI.IC.TU.051611.01</v>
      </c>
      <c r="N676" s="12"/>
      <c r="O676" s="12" t="str">
        <f t="shared" si="73"/>
        <v>PH.IC.TU.051611.01</v>
      </c>
      <c r="Q676" s="12" t="str">
        <f t="shared" si="74"/>
        <v>CL.IC.TU.051611.01</v>
      </c>
      <c r="R676" t="s">
        <v>1141</v>
      </c>
      <c r="S676">
        <v>500</v>
      </c>
    </row>
    <row r="677" spans="1:19" ht="15">
      <c r="A677" t="s">
        <v>9776</v>
      </c>
      <c r="C677" s="22" t="s">
        <v>7071</v>
      </c>
      <c r="D677" s="25"/>
      <c r="E677" s="2" t="s">
        <v>5740</v>
      </c>
      <c r="F677" s="25" t="s">
        <v>9869</v>
      </c>
      <c r="G677" t="s">
        <v>3674</v>
      </c>
      <c r="H677" s="22" t="s">
        <v>11023</v>
      </c>
      <c r="I677" t="s">
        <v>3674</v>
      </c>
      <c r="J677" s="11" t="str">
        <f t="shared" si="71"/>
        <v>IC.TU.051612</v>
      </c>
      <c r="K677" s="2" t="s">
        <v>1192</v>
      </c>
      <c r="L677" t="str">
        <f t="shared" si="75"/>
        <v>Tender</v>
      </c>
      <c r="M677" s="12" t="str">
        <f t="shared" si="72"/>
        <v>PI.IC.TU.051612.01</v>
      </c>
      <c r="N677" s="12"/>
      <c r="O677" s="12" t="str">
        <f t="shared" si="73"/>
        <v>PH.IC.TU.051612.01</v>
      </c>
      <c r="Q677" s="12" t="str">
        <f t="shared" si="74"/>
        <v>CL.IC.TU.051612.01</v>
      </c>
      <c r="R677" t="s">
        <v>1141</v>
      </c>
      <c r="S677">
        <v>500</v>
      </c>
    </row>
    <row r="678" spans="1:19" ht="15">
      <c r="A678" s="25" t="s">
        <v>9776</v>
      </c>
      <c r="B678" s="25"/>
      <c r="C678" s="22" t="s">
        <v>7071</v>
      </c>
      <c r="D678" s="25" t="s">
        <v>3257</v>
      </c>
      <c r="E678" s="2" t="s">
        <v>6865</v>
      </c>
      <c r="F678" s="25" t="s">
        <v>9869</v>
      </c>
      <c r="G678" s="25" t="s">
        <v>10024</v>
      </c>
      <c r="H678" s="22" t="s">
        <v>1396</v>
      </c>
      <c r="I678" s="25" t="s">
        <v>1674</v>
      </c>
      <c r="J678" s="11" t="str">
        <f t="shared" si="71"/>
        <v>IC.TU.051701</v>
      </c>
      <c r="K678" s="2" t="s">
        <v>1192</v>
      </c>
      <c r="L678" t="str">
        <f t="shared" si="75"/>
        <v xml:space="preserve">      Status Unchanged</v>
      </c>
      <c r="M678" s="12" t="str">
        <f t="shared" si="72"/>
        <v>PI.IC.TU.051701.01</v>
      </c>
      <c r="N678" s="12"/>
      <c r="O678" s="12" t="str">
        <f t="shared" si="73"/>
        <v>PH.IC.TU.051701.01</v>
      </c>
      <c r="Q678" s="12" t="str">
        <f t="shared" si="74"/>
        <v>CL.IC.TU.051701.01</v>
      </c>
    </row>
    <row r="679" spans="1:19" ht="15">
      <c r="A679" s="25" t="s">
        <v>9776</v>
      </c>
      <c r="B679" s="25"/>
      <c r="C679" s="22" t="s">
        <v>7071</v>
      </c>
      <c r="D679" s="25"/>
      <c r="E679" s="2" t="s">
        <v>1138</v>
      </c>
      <c r="F679" s="25" t="s">
        <v>9869</v>
      </c>
      <c r="G679" s="25" t="s">
        <v>10025</v>
      </c>
      <c r="H679" s="22" t="s">
        <v>1398</v>
      </c>
      <c r="I679" s="25" t="s">
        <v>1673</v>
      </c>
      <c r="J679" s="11" t="str">
        <f t="shared" si="71"/>
        <v>IC.TU.051702</v>
      </c>
      <c r="K679" s="2" t="s">
        <v>1192</v>
      </c>
      <c r="L679" t="str">
        <f t="shared" si="75"/>
        <v xml:space="preserve">      Status Decreasing</v>
      </c>
      <c r="M679" s="12" t="str">
        <f t="shared" si="72"/>
        <v>PI.IC.TU.051702.01</v>
      </c>
      <c r="N679" s="12"/>
      <c r="O679" s="12" t="str">
        <f t="shared" si="73"/>
        <v>PH.IC.TU.051702.01</v>
      </c>
      <c r="Q679" s="12" t="str">
        <f t="shared" si="74"/>
        <v>CL.IC.TU.051702.01</v>
      </c>
    </row>
    <row r="680" spans="1:19" ht="15">
      <c r="A680" s="25" t="s">
        <v>9776</v>
      </c>
      <c r="B680" s="25"/>
      <c r="C680" s="22" t="s">
        <v>7071</v>
      </c>
      <c r="D680" s="25"/>
      <c r="E680" s="2" t="s">
        <v>1138</v>
      </c>
      <c r="F680" s="25" t="s">
        <v>9869</v>
      </c>
      <c r="G680" s="25" t="s">
        <v>10026</v>
      </c>
      <c r="H680" s="22" t="s">
        <v>1400</v>
      </c>
      <c r="I680" s="25" t="s">
        <v>1841</v>
      </c>
      <c r="J680" s="11" t="str">
        <f t="shared" si="71"/>
        <v>IC.TU.051703</v>
      </c>
      <c r="K680" s="2" t="s">
        <v>1192</v>
      </c>
      <c r="L680" t="str">
        <f t="shared" si="75"/>
        <v xml:space="preserve">      Status Increasing</v>
      </c>
      <c r="M680" s="12" t="str">
        <f t="shared" si="72"/>
        <v>PI.IC.TU.051703.01</v>
      </c>
      <c r="N680" s="12"/>
      <c r="O680" s="12" t="str">
        <f t="shared" si="73"/>
        <v>PH.IC.TU.051703.01</v>
      </c>
      <c r="Q680" s="12" t="str">
        <f t="shared" si="74"/>
        <v>CL.IC.TU.051703.01</v>
      </c>
    </row>
    <row r="681" spans="1:19" ht="15">
      <c r="A681" s="25" t="s">
        <v>9776</v>
      </c>
      <c r="B681" s="25"/>
      <c r="C681" s="22" t="s">
        <v>7071</v>
      </c>
      <c r="D681" s="25" t="s">
        <v>3258</v>
      </c>
      <c r="E681" s="2" t="s">
        <v>965</v>
      </c>
      <c r="F681" s="25" t="s">
        <v>9869</v>
      </c>
      <c r="G681" s="25" t="s">
        <v>9886</v>
      </c>
      <c r="H681" s="22" t="s">
        <v>1396</v>
      </c>
      <c r="I681" s="25" t="s">
        <v>1557</v>
      </c>
      <c r="J681" s="11" t="str">
        <f t="shared" si="71"/>
        <v>IC.TU.051801</v>
      </c>
      <c r="K681" s="2" t="s">
        <v>1192</v>
      </c>
      <c r="L681" t="str">
        <f t="shared" si="75"/>
        <v xml:space="preserve">      Site consistent with Body Temperature</v>
      </c>
      <c r="M681" s="12" t="str">
        <f t="shared" si="72"/>
        <v>PI.IC.TU.051801.01</v>
      </c>
      <c r="N681" s="12"/>
      <c r="O681" s="12" t="str">
        <f t="shared" si="73"/>
        <v>PH.IC.TU.051801.01</v>
      </c>
      <c r="Q681" s="12" t="str">
        <f t="shared" si="74"/>
        <v>CL.IC.TU.051801.01</v>
      </c>
    </row>
    <row r="682" spans="1:19" ht="15">
      <c r="A682" s="25" t="s">
        <v>9776</v>
      </c>
      <c r="B682" s="25"/>
      <c r="C682" s="22" t="s">
        <v>7071</v>
      </c>
      <c r="D682" s="25"/>
      <c r="E682" s="2" t="s">
        <v>965</v>
      </c>
      <c r="F682" s="25" t="s">
        <v>9869</v>
      </c>
      <c r="G682" s="25" t="s">
        <v>9747</v>
      </c>
      <c r="H682" s="22" t="s">
        <v>1398</v>
      </c>
      <c r="I682" s="25" t="s">
        <v>2116</v>
      </c>
      <c r="J682" s="11" t="str">
        <f t="shared" si="71"/>
        <v>IC.TU.051802</v>
      </c>
      <c r="K682" s="2" t="s">
        <v>1192</v>
      </c>
      <c r="L682" t="str">
        <f t="shared" si="75"/>
        <v xml:space="preserve">      Site Warmer than Body Temperature</v>
      </c>
      <c r="M682" s="12" t="str">
        <f t="shared" si="72"/>
        <v>PI.IC.TU.051802.01</v>
      </c>
      <c r="N682" s="12"/>
      <c r="O682" s="12" t="str">
        <f t="shared" si="73"/>
        <v>PH.IC.TU.051802.01</v>
      </c>
      <c r="Q682" s="12" t="str">
        <f t="shared" si="74"/>
        <v>CL.IC.TU.051802.01</v>
      </c>
    </row>
    <row r="683" spans="1:19" ht="15">
      <c r="A683" s="25" t="s">
        <v>9776</v>
      </c>
      <c r="B683" s="25"/>
      <c r="C683" s="22" t="s">
        <v>7071</v>
      </c>
      <c r="D683" s="25"/>
      <c r="E683" s="2" t="s">
        <v>965</v>
      </c>
      <c r="F683" s="25" t="s">
        <v>9869</v>
      </c>
      <c r="G683" s="25" t="s">
        <v>10027</v>
      </c>
      <c r="H683" s="22" t="s">
        <v>1400</v>
      </c>
      <c r="I683" s="25" t="s">
        <v>2118</v>
      </c>
      <c r="J683" s="11" t="str">
        <f t="shared" si="71"/>
        <v>IC.TU.051803</v>
      </c>
      <c r="K683" s="2" t="s">
        <v>1192</v>
      </c>
      <c r="L683" t="str">
        <f t="shared" si="75"/>
        <v xml:space="preserve">      Site Warmer than Opposite Body Part</v>
      </c>
      <c r="M683" s="12" t="str">
        <f t="shared" si="72"/>
        <v>PI.IC.TU.051803.01</v>
      </c>
      <c r="N683" s="12"/>
      <c r="O683" s="12" t="str">
        <f t="shared" si="73"/>
        <v>PH.IC.TU.051803.01</v>
      </c>
      <c r="Q683" s="12" t="str">
        <f t="shared" si="74"/>
        <v>CL.IC.TU.051803.01</v>
      </c>
    </row>
    <row r="684" spans="1:19" ht="15">
      <c r="A684" s="25" t="s">
        <v>9776</v>
      </c>
      <c r="B684" s="25"/>
      <c r="C684" s="22" t="s">
        <v>7071</v>
      </c>
      <c r="D684" s="25"/>
      <c r="E684" s="2" t="s">
        <v>965</v>
      </c>
      <c r="F684" s="25" t="s">
        <v>9869</v>
      </c>
      <c r="G684" s="25" t="s">
        <v>10171</v>
      </c>
      <c r="H684" s="22" t="s">
        <v>1402</v>
      </c>
      <c r="I684" s="25" t="s">
        <v>2120</v>
      </c>
      <c r="J684" s="11" t="str">
        <f t="shared" si="71"/>
        <v>IC.TU.051804</v>
      </c>
      <c r="K684" s="2" t="s">
        <v>1192</v>
      </c>
      <c r="L684" t="str">
        <f t="shared" si="75"/>
        <v xml:space="preserve">      Site Cooler than Body Temperature</v>
      </c>
      <c r="M684" s="12" t="str">
        <f t="shared" si="72"/>
        <v>PI.IC.TU.051804.01</v>
      </c>
      <c r="N684" s="12"/>
      <c r="O684" s="12" t="str">
        <f t="shared" si="73"/>
        <v>PH.IC.TU.051804.01</v>
      </c>
      <c r="Q684" s="12" t="str">
        <f t="shared" si="74"/>
        <v>CL.IC.TU.051804.01</v>
      </c>
    </row>
    <row r="685" spans="1:19" ht="15">
      <c r="A685" s="25" t="s">
        <v>9776</v>
      </c>
      <c r="B685" s="25"/>
      <c r="C685" s="22" t="s">
        <v>7071</v>
      </c>
      <c r="D685" s="25"/>
      <c r="E685" s="2" t="s">
        <v>965</v>
      </c>
      <c r="F685" s="25" t="s">
        <v>9869</v>
      </c>
      <c r="G685" s="25" t="s">
        <v>10172</v>
      </c>
      <c r="H685" s="22" t="s">
        <v>1404</v>
      </c>
      <c r="I685" s="25" t="s">
        <v>2122</v>
      </c>
      <c r="J685" s="11" t="str">
        <f t="shared" si="71"/>
        <v>IC.TU.051805</v>
      </c>
      <c r="K685" s="2" t="s">
        <v>1192</v>
      </c>
      <c r="L685" t="str">
        <f t="shared" si="75"/>
        <v xml:space="preserve">      Site Cooler than Opposite Body Part</v>
      </c>
      <c r="M685" s="12" t="str">
        <f t="shared" si="72"/>
        <v>PI.IC.TU.051805.01</v>
      </c>
      <c r="N685" s="12"/>
      <c r="O685" s="12" t="str">
        <f t="shared" si="73"/>
        <v>PH.IC.TU.051805.01</v>
      </c>
      <c r="Q685" s="12" t="str">
        <f t="shared" si="74"/>
        <v>CL.IC.TU.051805.01</v>
      </c>
    </row>
    <row r="686" spans="1:19" ht="15">
      <c r="A686" s="25" t="s">
        <v>9776</v>
      </c>
      <c r="B686" s="25"/>
      <c r="C686" s="22" t="s">
        <v>7071</v>
      </c>
      <c r="D686" s="25" t="s">
        <v>3259</v>
      </c>
      <c r="E686" s="2" t="s">
        <v>967</v>
      </c>
      <c r="F686" s="25" t="s">
        <v>9870</v>
      </c>
      <c r="G686" s="25" t="s">
        <v>2772</v>
      </c>
      <c r="H686" s="22" t="s">
        <v>1396</v>
      </c>
      <c r="I686" s="25" t="s">
        <v>2772</v>
      </c>
      <c r="J686" s="11" t="str">
        <f t="shared" si="71"/>
        <v>IC.TU.051901</v>
      </c>
      <c r="K686" s="2" t="s">
        <v>1192</v>
      </c>
      <c r="L686" t="str">
        <f t="shared" si="75"/>
        <v>Patent</v>
      </c>
      <c r="M686" s="12" t="str">
        <f t="shared" si="72"/>
        <v>PI.IC.TU.051901.01</v>
      </c>
      <c r="N686" s="12"/>
      <c r="O686" s="12" t="str">
        <f t="shared" si="73"/>
        <v>PH.IC.TU.051901.01</v>
      </c>
      <c r="Q686" s="12" t="str">
        <f t="shared" si="74"/>
        <v>CL.IC.TU.051901.01</v>
      </c>
    </row>
    <row r="687" spans="1:19" ht="15">
      <c r="A687" s="25" t="s">
        <v>9776</v>
      </c>
      <c r="B687" s="25"/>
      <c r="C687" s="22" t="s">
        <v>7071</v>
      </c>
      <c r="D687" s="25"/>
      <c r="E687" s="2" t="s">
        <v>967</v>
      </c>
      <c r="F687" s="25" t="s">
        <v>9870</v>
      </c>
      <c r="G687" s="25" t="s">
        <v>3107</v>
      </c>
      <c r="H687" s="22" t="s">
        <v>1398</v>
      </c>
      <c r="I687" s="25" t="s">
        <v>3107</v>
      </c>
      <c r="J687" s="11" t="str">
        <f t="shared" si="71"/>
        <v>IC.TU.051902</v>
      </c>
      <c r="K687" s="2" t="s">
        <v>1192</v>
      </c>
      <c r="L687" t="str">
        <f t="shared" si="75"/>
        <v>Irrigated</v>
      </c>
      <c r="M687" s="12" t="str">
        <f t="shared" si="72"/>
        <v>PI.IC.TU.051902.01</v>
      </c>
      <c r="N687" s="12"/>
      <c r="O687" s="12" t="str">
        <f t="shared" si="73"/>
        <v>PH.IC.TU.051902.01</v>
      </c>
      <c r="Q687" s="12" t="str">
        <f t="shared" si="74"/>
        <v>CL.IC.TU.051902.01</v>
      </c>
    </row>
    <row r="688" spans="1:19" ht="15">
      <c r="A688" s="25" t="s">
        <v>9776</v>
      </c>
      <c r="B688" s="25"/>
      <c r="C688" s="22" t="s">
        <v>7071</v>
      </c>
      <c r="D688" s="25"/>
      <c r="E688" s="2" t="s">
        <v>967</v>
      </c>
      <c r="F688" s="25" t="s">
        <v>9870</v>
      </c>
      <c r="G688" s="25" t="s">
        <v>2956</v>
      </c>
      <c r="H688" s="22" t="s">
        <v>1400</v>
      </c>
      <c r="I688" s="25" t="s">
        <v>2956</v>
      </c>
      <c r="J688" s="11" t="str">
        <f t="shared" si="71"/>
        <v>IC.TU.051903</v>
      </c>
      <c r="K688" s="2" t="s">
        <v>1192</v>
      </c>
      <c r="L688" t="str">
        <f t="shared" si="75"/>
        <v>Clamped</v>
      </c>
      <c r="M688" s="12" t="str">
        <f t="shared" si="72"/>
        <v>PI.IC.TU.051903.01</v>
      </c>
      <c r="N688" s="12"/>
      <c r="O688" s="12" t="str">
        <f t="shared" si="73"/>
        <v>PH.IC.TU.051903.01</v>
      </c>
      <c r="Q688" s="12" t="str">
        <f t="shared" si="74"/>
        <v>CL.IC.TU.051903.01</v>
      </c>
    </row>
    <row r="689" spans="1:25" ht="15">
      <c r="A689" s="25" t="s">
        <v>9776</v>
      </c>
      <c r="B689" s="25"/>
      <c r="C689" s="22" t="s">
        <v>7071</v>
      </c>
      <c r="D689" s="25"/>
      <c r="E689" s="2" t="s">
        <v>967</v>
      </c>
      <c r="F689" s="25" t="s">
        <v>9870</v>
      </c>
      <c r="G689" s="25" t="s">
        <v>10175</v>
      </c>
      <c r="H689" s="22" t="s">
        <v>1402</v>
      </c>
      <c r="I689" s="25" t="s">
        <v>10032</v>
      </c>
      <c r="J689" s="11" t="str">
        <f t="shared" si="71"/>
        <v>IC.TU.051904</v>
      </c>
      <c r="K689" s="2" t="s">
        <v>1192</v>
      </c>
      <c r="L689" t="str">
        <f t="shared" si="75"/>
        <v>Non-patent/Clogged</v>
      </c>
      <c r="M689" s="12" t="str">
        <f t="shared" si="72"/>
        <v>PI.IC.TU.051904.01</v>
      </c>
      <c r="N689" s="12"/>
      <c r="O689" s="12" t="str">
        <f t="shared" si="73"/>
        <v>PH.IC.TU.051904.01</v>
      </c>
      <c r="Q689" s="12" t="str">
        <f t="shared" si="74"/>
        <v>CL.IC.TU.051904.01</v>
      </c>
    </row>
    <row r="690" spans="1:25" ht="15">
      <c r="A690" s="25" t="s">
        <v>9776</v>
      </c>
      <c r="B690" s="25"/>
      <c r="C690" s="22" t="s">
        <v>7071</v>
      </c>
      <c r="D690" s="25"/>
      <c r="E690" s="2" t="s">
        <v>967</v>
      </c>
      <c r="F690" s="25" t="s">
        <v>9870</v>
      </c>
      <c r="G690" s="25" t="s">
        <v>9908</v>
      </c>
      <c r="H690" s="22" t="s">
        <v>1404</v>
      </c>
      <c r="I690" s="25" t="s">
        <v>9909</v>
      </c>
      <c r="J690" s="11" t="str">
        <f t="shared" si="71"/>
        <v>IC.TU.051905</v>
      </c>
      <c r="K690" s="2" t="s">
        <v>1192</v>
      </c>
      <c r="L690" t="str">
        <f t="shared" si="75"/>
        <v>Stripped/Milked</v>
      </c>
      <c r="M690" s="12" t="str">
        <f t="shared" si="72"/>
        <v>PI.IC.TU.051905.01</v>
      </c>
      <c r="N690" s="12"/>
      <c r="O690" s="12" t="str">
        <f t="shared" si="73"/>
        <v>PH.IC.TU.051905.01</v>
      </c>
      <c r="Q690" s="12" t="str">
        <f t="shared" si="74"/>
        <v>CL.IC.TU.051905.01</v>
      </c>
    </row>
    <row r="691" spans="1:25" ht="15">
      <c r="A691" s="25" t="s">
        <v>9776</v>
      </c>
      <c r="B691" s="25"/>
      <c r="C691" s="22" t="s">
        <v>7071</v>
      </c>
      <c r="D691" s="25"/>
      <c r="E691" s="2" t="s">
        <v>967</v>
      </c>
      <c r="F691" s="25" t="s">
        <v>9870</v>
      </c>
      <c r="G691" s="25" t="s">
        <v>9910</v>
      </c>
      <c r="H691" s="22" t="s">
        <v>1406</v>
      </c>
      <c r="I691" s="25" t="s">
        <v>3187</v>
      </c>
      <c r="J691" s="11" t="str">
        <f t="shared" si="71"/>
        <v>IC.TU.051906</v>
      </c>
      <c r="K691" s="2" t="s">
        <v>1192</v>
      </c>
      <c r="L691" t="str">
        <f t="shared" si="75"/>
        <v>Gravity Drainage</v>
      </c>
      <c r="M691" s="12" t="str">
        <f t="shared" si="72"/>
        <v>PI.IC.TU.051906.01</v>
      </c>
      <c r="N691" s="12"/>
      <c r="O691" s="12" t="str">
        <f t="shared" si="73"/>
        <v>PH.IC.TU.051906.01</v>
      </c>
      <c r="Q691" s="12" t="str">
        <f t="shared" si="74"/>
        <v>CL.IC.TU.051906.01</v>
      </c>
    </row>
    <row r="692" spans="1:25" ht="15">
      <c r="A692" s="25" t="s">
        <v>9776</v>
      </c>
      <c r="B692" s="25"/>
      <c r="C692" s="22" t="s">
        <v>7071</v>
      </c>
      <c r="D692" s="25"/>
      <c r="E692" s="2" t="s">
        <v>967</v>
      </c>
      <c r="F692" s="25" t="s">
        <v>9870</v>
      </c>
      <c r="G692" s="25" t="s">
        <v>3102</v>
      </c>
      <c r="H692" s="22" t="s">
        <v>1419</v>
      </c>
      <c r="I692" s="25" t="s">
        <v>1583</v>
      </c>
      <c r="J692" s="11" t="str">
        <f t="shared" si="71"/>
        <v>IC.TU.051907</v>
      </c>
      <c r="K692" s="2" t="s">
        <v>1192</v>
      </c>
      <c r="L692" t="str">
        <f t="shared" si="75"/>
        <v>Discontinued</v>
      </c>
      <c r="M692" s="12" t="str">
        <f t="shared" si="72"/>
        <v>PI.IC.TU.051907.01</v>
      </c>
      <c r="N692" s="12"/>
      <c r="O692" s="12" t="str">
        <f t="shared" si="73"/>
        <v>PH.IC.TU.051907.01</v>
      </c>
      <c r="Q692" s="12" t="str">
        <f t="shared" si="74"/>
        <v>CL.IC.TU.051907.01</v>
      </c>
    </row>
    <row r="693" spans="1:25" ht="15">
      <c r="A693" s="25" t="s">
        <v>9776</v>
      </c>
      <c r="B693" s="25"/>
      <c r="C693" s="22" t="s">
        <v>7071</v>
      </c>
      <c r="D693" s="25"/>
      <c r="E693" s="2" t="s">
        <v>967</v>
      </c>
      <c r="F693" s="25" t="s">
        <v>9870</v>
      </c>
      <c r="G693" s="25" t="s">
        <v>2971</v>
      </c>
      <c r="H693" s="22" t="s">
        <v>1550</v>
      </c>
      <c r="I693" s="25" t="s">
        <v>2971</v>
      </c>
      <c r="J693" s="11" t="str">
        <f t="shared" si="71"/>
        <v>IC.TU.051908</v>
      </c>
      <c r="K693" s="2" t="s">
        <v>1192</v>
      </c>
      <c r="L693" t="str">
        <f t="shared" si="75"/>
        <v>Other: specify</v>
      </c>
      <c r="M693" s="12" t="str">
        <f t="shared" si="72"/>
        <v>PI.IC.TU.051908.01</v>
      </c>
      <c r="N693" s="12"/>
      <c r="O693" s="12" t="str">
        <f t="shared" si="73"/>
        <v>PH.IC.TU.051908.01</v>
      </c>
      <c r="Q693" s="12" t="str">
        <f t="shared" si="74"/>
        <v>CL.IC.TU.051908.01</v>
      </c>
    </row>
    <row r="694" spans="1:25" ht="15">
      <c r="A694" t="s">
        <v>9776</v>
      </c>
      <c r="C694" s="2" t="s">
        <v>424</v>
      </c>
      <c r="E694" s="2" t="s">
        <v>967</v>
      </c>
      <c r="F694" t="s">
        <v>425</v>
      </c>
      <c r="G694" t="s">
        <v>556</v>
      </c>
      <c r="H694" s="22" t="s">
        <v>644</v>
      </c>
      <c r="J694" s="11" t="str">
        <f t="shared" si="71"/>
        <v>IC.TU.051909</v>
      </c>
      <c r="K694" s="2" t="s">
        <v>11683</v>
      </c>
      <c r="L694" t="str">
        <f t="shared" si="75"/>
        <v>Self Discontinued</v>
      </c>
      <c r="M694" s="12" t="str">
        <f t="shared" si="72"/>
        <v>PI.IC.TU.051909.01</v>
      </c>
      <c r="N694" s="12"/>
      <c r="O694" s="12" t="str">
        <f t="shared" si="73"/>
        <v>PH.IC.TU.051909.01</v>
      </c>
      <c r="Q694" s="12" t="str">
        <f t="shared" si="74"/>
        <v>CL.IC.TU.051909.01</v>
      </c>
      <c r="X694" t="s">
        <v>864</v>
      </c>
      <c r="Y694">
        <v>1124</v>
      </c>
    </row>
    <row r="695" spans="1:25" ht="15">
      <c r="A695" s="25" t="s">
        <v>9776</v>
      </c>
      <c r="B695" s="25"/>
      <c r="C695" s="22" t="s">
        <v>7071</v>
      </c>
      <c r="D695" s="25" t="s">
        <v>3438</v>
      </c>
      <c r="E695" s="2" t="s">
        <v>6396</v>
      </c>
      <c r="F695" s="25" t="s">
        <v>9871</v>
      </c>
      <c r="G695" s="25" t="s">
        <v>3923</v>
      </c>
      <c r="H695" s="22" t="s">
        <v>1396</v>
      </c>
      <c r="I695" s="25" t="s">
        <v>1001</v>
      </c>
      <c r="J695" s="11" t="str">
        <f t="shared" si="71"/>
        <v>IC.TU.052001</v>
      </c>
      <c r="K695" s="2" t="s">
        <v>1192</v>
      </c>
      <c r="L695" t="str">
        <f t="shared" si="75"/>
        <v xml:space="preserve">      None</v>
      </c>
      <c r="M695" s="12" t="str">
        <f t="shared" si="72"/>
        <v>PI.IC.TU.052001.01</v>
      </c>
      <c r="N695" s="12"/>
      <c r="O695" s="12" t="str">
        <f t="shared" si="73"/>
        <v>PH.IC.TU.052001.01</v>
      </c>
      <c r="Q695" s="12" t="str">
        <f t="shared" si="74"/>
        <v>CL.IC.TU.052001.01</v>
      </c>
    </row>
    <row r="696" spans="1:25" ht="15">
      <c r="A696" s="25" t="s">
        <v>9776</v>
      </c>
      <c r="B696" s="25"/>
      <c r="C696" s="22" t="s">
        <v>7071</v>
      </c>
      <c r="D696" s="25"/>
      <c r="E696" s="2" t="s">
        <v>6396</v>
      </c>
      <c r="F696" s="25" t="s">
        <v>9871</v>
      </c>
      <c r="G696" s="25" t="s">
        <v>4743</v>
      </c>
      <c r="H696" s="22" t="s">
        <v>1398</v>
      </c>
      <c r="I696" s="25" t="s">
        <v>2407</v>
      </c>
      <c r="J696" s="11" t="str">
        <f t="shared" si="71"/>
        <v>IC.TU.052002</v>
      </c>
      <c r="K696" s="2" t="s">
        <v>1192</v>
      </c>
      <c r="L696" t="str">
        <f t="shared" si="75"/>
        <v xml:space="preserve">     Intermittent</v>
      </c>
      <c r="M696" s="12" t="str">
        <f t="shared" si="72"/>
        <v>PI.IC.TU.052002.01</v>
      </c>
      <c r="N696" s="12"/>
      <c r="O696" s="12" t="str">
        <f t="shared" si="73"/>
        <v>PH.IC.TU.052002.01</v>
      </c>
      <c r="Q696" s="12" t="str">
        <f t="shared" si="74"/>
        <v>CL.IC.TU.052002.01</v>
      </c>
    </row>
    <row r="697" spans="1:25" ht="15">
      <c r="A697" s="25" t="s">
        <v>9776</v>
      </c>
      <c r="B697" s="25"/>
      <c r="C697" s="22" t="s">
        <v>7071</v>
      </c>
      <c r="D697" s="25"/>
      <c r="E697" s="2" t="s">
        <v>6396</v>
      </c>
      <c r="F697" s="25" t="s">
        <v>9871</v>
      </c>
      <c r="G697" s="25" t="s">
        <v>3261</v>
      </c>
      <c r="H697" s="22" t="s">
        <v>1400</v>
      </c>
      <c r="I697" s="25" t="s">
        <v>4742</v>
      </c>
      <c r="J697" s="11" t="str">
        <f t="shared" si="71"/>
        <v>IC.TU.052003</v>
      </c>
      <c r="K697" s="2" t="s">
        <v>1192</v>
      </c>
      <c r="L697" t="str">
        <f t="shared" si="75"/>
        <v>Continuous</v>
      </c>
      <c r="M697" s="12" t="str">
        <f t="shared" si="72"/>
        <v>PI.IC.TU.052003.01</v>
      </c>
      <c r="N697" s="12"/>
      <c r="O697" s="12" t="str">
        <f t="shared" si="73"/>
        <v>PH.IC.TU.052003.01</v>
      </c>
      <c r="Q697" s="12" t="str">
        <f t="shared" si="74"/>
        <v>CL.IC.TU.052003.01</v>
      </c>
    </row>
    <row r="698" spans="1:25" ht="15">
      <c r="A698" t="s">
        <v>9776</v>
      </c>
      <c r="C698" s="2" t="s">
        <v>11194</v>
      </c>
      <c r="E698" s="2" t="s">
        <v>1116</v>
      </c>
      <c r="F698" t="s">
        <v>11195</v>
      </c>
      <c r="G698" t="s">
        <v>11465</v>
      </c>
      <c r="H698" s="22" t="s">
        <v>11463</v>
      </c>
      <c r="I698" t="s">
        <v>11466</v>
      </c>
      <c r="J698" s="11" t="str">
        <f t="shared" si="71"/>
        <v>IC.TU.052004</v>
      </c>
      <c r="K698" s="2" t="s">
        <v>1192</v>
      </c>
      <c r="L698" t="str">
        <f t="shared" si="75"/>
        <v xml:space="preserve">     Bulb</v>
      </c>
      <c r="M698" s="12" t="str">
        <f t="shared" si="72"/>
        <v>PI.IC.TU.052004.01</v>
      </c>
      <c r="N698" s="12"/>
      <c r="O698" s="12" t="str">
        <f t="shared" si="73"/>
        <v>PH.IC.TU.052004.01</v>
      </c>
      <c r="Q698" s="12" t="str">
        <f t="shared" si="74"/>
        <v>CL.IC.TU.052004.01</v>
      </c>
      <c r="V698" t="s">
        <v>11097</v>
      </c>
      <c r="W698">
        <v>1048</v>
      </c>
    </row>
    <row r="699" spans="1:25" ht="15">
      <c r="A699" s="25" t="s">
        <v>9776</v>
      </c>
      <c r="B699" s="25"/>
      <c r="C699" s="22" t="s">
        <v>7071</v>
      </c>
      <c r="D699" s="25" t="s">
        <v>2941</v>
      </c>
      <c r="E699" s="2" t="s">
        <v>5577</v>
      </c>
      <c r="F699" s="25" t="s">
        <v>9871</v>
      </c>
      <c r="G699" s="25" t="s">
        <v>10051</v>
      </c>
      <c r="H699" s="22" t="s">
        <v>1396</v>
      </c>
      <c r="I699" s="25" t="s">
        <v>4832</v>
      </c>
      <c r="J699" s="11" t="str">
        <f t="shared" si="71"/>
        <v>IC.TU.052101</v>
      </c>
      <c r="K699" s="2" t="s">
        <v>1192</v>
      </c>
      <c r="L699" t="str">
        <f t="shared" si="75"/>
        <v xml:space="preserve">       None</v>
      </c>
      <c r="M699" s="12" t="str">
        <f t="shared" si="72"/>
        <v>PI.IC.TU.052101.01</v>
      </c>
      <c r="N699" s="12"/>
      <c r="O699" s="12" t="str">
        <f t="shared" si="73"/>
        <v>PH.IC.TU.052101.01</v>
      </c>
      <c r="Q699" s="12" t="str">
        <f t="shared" si="74"/>
        <v>CL.IC.TU.052101.01</v>
      </c>
    </row>
    <row r="700" spans="1:25" ht="15">
      <c r="A700" s="25" t="s">
        <v>9776</v>
      </c>
      <c r="B700" s="25"/>
      <c r="C700" s="22" t="s">
        <v>7071</v>
      </c>
      <c r="D700" s="25"/>
      <c r="E700" s="2" t="s">
        <v>5577</v>
      </c>
      <c r="F700" s="25" t="s">
        <v>9871</v>
      </c>
      <c r="G700" s="25" t="s">
        <v>10108</v>
      </c>
      <c r="H700" s="22" t="s">
        <v>1398</v>
      </c>
      <c r="I700" s="25" t="s">
        <v>2854</v>
      </c>
      <c r="J700" s="11" t="str">
        <f t="shared" si="71"/>
        <v>IC.TU.052102</v>
      </c>
      <c r="K700" s="2" t="s">
        <v>1192</v>
      </c>
      <c r="L700" t="str">
        <f t="shared" si="75"/>
        <v xml:space="preserve">      Low</v>
      </c>
      <c r="M700" s="12" t="str">
        <f t="shared" si="72"/>
        <v>PI.IC.TU.052102.01</v>
      </c>
      <c r="N700" s="12"/>
      <c r="O700" s="12" t="str">
        <f t="shared" si="73"/>
        <v>PH.IC.TU.052102.01</v>
      </c>
      <c r="Q700" s="12" t="str">
        <f t="shared" si="74"/>
        <v>CL.IC.TU.052102.01</v>
      </c>
    </row>
    <row r="701" spans="1:25" ht="15">
      <c r="A701" s="25" t="s">
        <v>9776</v>
      </c>
      <c r="B701" s="25"/>
      <c r="C701" s="22" t="s">
        <v>7071</v>
      </c>
      <c r="D701" s="25"/>
      <c r="E701" s="2" t="s">
        <v>5577</v>
      </c>
      <c r="F701" s="25" t="s">
        <v>9871</v>
      </c>
      <c r="G701" s="25" t="s">
        <v>9326</v>
      </c>
      <c r="H701" s="22" t="s">
        <v>1400</v>
      </c>
      <c r="I701" s="25" t="s">
        <v>2855</v>
      </c>
      <c r="J701" s="11" t="str">
        <f t="shared" si="71"/>
        <v>IC.TU.052103</v>
      </c>
      <c r="K701" s="2" t="s">
        <v>1192</v>
      </c>
      <c r="L701" t="str">
        <f t="shared" si="75"/>
        <v xml:space="preserve">     Medium</v>
      </c>
      <c r="M701" s="12" t="str">
        <f t="shared" si="72"/>
        <v>PI.IC.TU.052103.01</v>
      </c>
      <c r="N701" s="12"/>
      <c r="O701" s="12" t="str">
        <f t="shared" si="73"/>
        <v>PH.IC.TU.052103.01</v>
      </c>
      <c r="Q701" s="12" t="str">
        <f t="shared" si="74"/>
        <v>CL.IC.TU.052103.01</v>
      </c>
    </row>
    <row r="702" spans="1:25" ht="15">
      <c r="A702" s="25" t="s">
        <v>9776</v>
      </c>
      <c r="B702" s="25"/>
      <c r="C702" s="22" t="s">
        <v>7071</v>
      </c>
      <c r="D702" s="25"/>
      <c r="E702" s="2" t="s">
        <v>5577</v>
      </c>
      <c r="F702" s="25" t="s">
        <v>9871</v>
      </c>
      <c r="G702" s="25" t="s">
        <v>9915</v>
      </c>
      <c r="H702" s="22" t="s">
        <v>1402</v>
      </c>
      <c r="I702" s="25" t="s">
        <v>2856</v>
      </c>
      <c r="J702" s="11" t="str">
        <f t="shared" si="71"/>
        <v>IC.TU.052104</v>
      </c>
      <c r="K702" s="2" t="s">
        <v>1192</v>
      </c>
      <c r="L702" t="str">
        <f t="shared" si="75"/>
        <v xml:space="preserve">     High</v>
      </c>
      <c r="M702" s="12" t="str">
        <f t="shared" si="72"/>
        <v>PI.IC.TU.052104.01</v>
      </c>
      <c r="N702" s="12"/>
      <c r="O702" s="12" t="str">
        <f t="shared" si="73"/>
        <v>PH.IC.TU.052104.01</v>
      </c>
      <c r="Q702" s="12" t="str">
        <f t="shared" si="74"/>
        <v>CL.IC.TU.052104.01</v>
      </c>
    </row>
    <row r="703" spans="1:25" ht="15">
      <c r="A703" t="s">
        <v>9776</v>
      </c>
      <c r="C703" s="22" t="s">
        <v>7071</v>
      </c>
      <c r="D703" s="25"/>
      <c r="E703" s="2" t="s">
        <v>5577</v>
      </c>
      <c r="F703" s="25" t="s">
        <v>9871</v>
      </c>
      <c r="G703" t="s">
        <v>8977</v>
      </c>
      <c r="H703" s="22" t="s">
        <v>7071</v>
      </c>
      <c r="I703" t="s">
        <v>9916</v>
      </c>
      <c r="J703" s="11" t="str">
        <f t="shared" si="71"/>
        <v>IC.TU.052105</v>
      </c>
      <c r="K703" s="2" t="s">
        <v>1192</v>
      </c>
      <c r="L703" t="str">
        <f t="shared" si="75"/>
        <v>Number: specify</v>
      </c>
      <c r="M703" s="12" t="str">
        <f t="shared" si="72"/>
        <v>PI.IC.TU.052105.01</v>
      </c>
      <c r="N703" s="12"/>
      <c r="O703" s="12" t="str">
        <f t="shared" si="73"/>
        <v>PH.IC.TU.052105.01</v>
      </c>
      <c r="Q703" s="12" t="str">
        <f t="shared" si="74"/>
        <v>CL.IC.TU.052105.01</v>
      </c>
      <c r="R703" t="s">
        <v>1141</v>
      </c>
      <c r="S703">
        <v>331</v>
      </c>
    </row>
    <row r="704" spans="1:25" ht="15">
      <c r="A704" t="s">
        <v>9776</v>
      </c>
      <c r="C704" s="2" t="s">
        <v>11194</v>
      </c>
      <c r="E704" s="2" t="s">
        <v>1119</v>
      </c>
      <c r="F704" t="s">
        <v>11195</v>
      </c>
      <c r="G704" t="s">
        <v>11467</v>
      </c>
      <c r="H704" s="22" t="s">
        <v>11234</v>
      </c>
      <c r="I704" t="s">
        <v>11468</v>
      </c>
      <c r="J704" s="11" t="str">
        <f t="shared" si="71"/>
        <v>IC.TU.052106</v>
      </c>
      <c r="K704" s="2" t="s">
        <v>1192</v>
      </c>
      <c r="L704" t="str">
        <f t="shared" si="75"/>
        <v>Bulb</v>
      </c>
      <c r="M704" s="12" t="str">
        <f t="shared" si="72"/>
        <v>PI.IC.TU.052106.01</v>
      </c>
      <c r="N704" s="12"/>
      <c r="O704" s="12" t="str">
        <f t="shared" si="73"/>
        <v>PH.IC.TU.052106.01</v>
      </c>
      <c r="Q704" s="12" t="str">
        <f t="shared" si="74"/>
        <v>CL.IC.TU.052106.01</v>
      </c>
      <c r="R704" t="s">
        <v>1197</v>
      </c>
      <c r="S704" t="s">
        <v>11372</v>
      </c>
      <c r="V704" t="s">
        <v>11373</v>
      </c>
      <c r="W704">
        <v>1048</v>
      </c>
    </row>
    <row r="705" spans="1:23" ht="15">
      <c r="A705" s="25" t="s">
        <v>9776</v>
      </c>
      <c r="B705" s="25"/>
      <c r="C705" s="22" t="s">
        <v>7071</v>
      </c>
      <c r="D705" s="25" t="s">
        <v>3290</v>
      </c>
      <c r="E705" s="2" t="s">
        <v>5751</v>
      </c>
      <c r="F705" s="25" t="s">
        <v>9872</v>
      </c>
      <c r="G705" s="25" t="s">
        <v>6195</v>
      </c>
      <c r="H705" s="22" t="s">
        <v>1396</v>
      </c>
      <c r="I705" s="25" t="s">
        <v>6195</v>
      </c>
      <c r="J705" s="11" t="str">
        <f t="shared" si="71"/>
        <v>IC.TU.052201</v>
      </c>
      <c r="K705" s="2" t="s">
        <v>1192</v>
      </c>
      <c r="L705" t="str">
        <f t="shared" si="75"/>
        <v>Bulb</v>
      </c>
      <c r="M705" s="12" t="str">
        <f t="shared" si="72"/>
        <v>PI.IC.TU.052201.01</v>
      </c>
      <c r="N705" s="12"/>
      <c r="O705" s="12" t="str">
        <f t="shared" si="73"/>
        <v>PH.IC.TU.052201.01</v>
      </c>
      <c r="Q705" s="12" t="str">
        <f t="shared" si="74"/>
        <v>CL.IC.TU.052201.01</v>
      </c>
    </row>
    <row r="706" spans="1:23" ht="15">
      <c r="A706" s="25" t="s">
        <v>9776</v>
      </c>
      <c r="B706" s="25"/>
      <c r="C706" s="22" t="s">
        <v>7071</v>
      </c>
      <c r="D706" s="25"/>
      <c r="E706" s="2" t="s">
        <v>5751</v>
      </c>
      <c r="F706" s="25" t="s">
        <v>9872</v>
      </c>
      <c r="G706" s="25" t="s">
        <v>9918</v>
      </c>
      <c r="H706" s="22" t="s">
        <v>1398</v>
      </c>
      <c r="I706" s="25" t="s">
        <v>9918</v>
      </c>
      <c r="J706" s="11" t="str">
        <f t="shared" si="71"/>
        <v>IC.TU.052202</v>
      </c>
      <c r="K706" s="2" t="s">
        <v>1192</v>
      </c>
      <c r="L706" t="str">
        <f t="shared" si="75"/>
        <v>Hemovac</v>
      </c>
      <c r="M706" s="12" t="str">
        <f t="shared" si="72"/>
        <v>PI.IC.TU.052202.01</v>
      </c>
      <c r="N706" s="12"/>
      <c r="O706" s="12" t="str">
        <f t="shared" si="73"/>
        <v>PH.IC.TU.052202.01</v>
      </c>
      <c r="Q706" s="12" t="str">
        <f t="shared" si="74"/>
        <v>CL.IC.TU.052202.01</v>
      </c>
    </row>
    <row r="707" spans="1:23" ht="15">
      <c r="A707" s="25" t="s">
        <v>9776</v>
      </c>
      <c r="B707" s="25"/>
      <c r="C707" s="22" t="s">
        <v>7071</v>
      </c>
      <c r="D707" s="25"/>
      <c r="E707" s="2" t="s">
        <v>5751</v>
      </c>
      <c r="F707" s="25" t="s">
        <v>9872</v>
      </c>
      <c r="G707" s="25" t="s">
        <v>9919</v>
      </c>
      <c r="H707" s="22" t="s">
        <v>1400</v>
      </c>
      <c r="I707" s="25" t="s">
        <v>9920</v>
      </c>
      <c r="J707" s="11" t="str">
        <f t="shared" si="71"/>
        <v>IC.TU.052203</v>
      </c>
      <c r="K707" s="2" t="s">
        <v>1192</v>
      </c>
      <c r="L707" t="str">
        <f t="shared" si="75"/>
        <v>Jackson Pratt</v>
      </c>
      <c r="M707" s="12" t="str">
        <f t="shared" si="72"/>
        <v>PI.IC.TU.052203.01</v>
      </c>
      <c r="N707" s="12"/>
      <c r="O707" s="12" t="str">
        <f t="shared" si="73"/>
        <v>PH.IC.TU.052203.01</v>
      </c>
      <c r="Q707" s="12" t="str">
        <f t="shared" si="74"/>
        <v>CL.IC.TU.052203.01</v>
      </c>
    </row>
    <row r="708" spans="1:23" ht="15">
      <c r="A708" s="25" t="s">
        <v>9776</v>
      </c>
      <c r="B708" s="25"/>
      <c r="C708" s="22" t="s">
        <v>7071</v>
      </c>
      <c r="D708" s="25"/>
      <c r="E708" s="2" t="s">
        <v>5751</v>
      </c>
      <c r="F708" s="25" t="s">
        <v>9872</v>
      </c>
      <c r="G708" s="25" t="s">
        <v>9921</v>
      </c>
      <c r="H708" s="22" t="s">
        <v>1402</v>
      </c>
      <c r="I708" s="25" t="s">
        <v>9921</v>
      </c>
      <c r="J708" s="11" t="str">
        <f t="shared" si="71"/>
        <v>IC.TU.052204</v>
      </c>
      <c r="K708" s="2" t="s">
        <v>1192</v>
      </c>
      <c r="L708" t="str">
        <f t="shared" si="75"/>
        <v>Penrose</v>
      </c>
      <c r="M708" s="12" t="str">
        <f t="shared" si="72"/>
        <v>PI.IC.TU.052204.01</v>
      </c>
      <c r="N708" s="12"/>
      <c r="O708" s="12" t="str">
        <f t="shared" si="73"/>
        <v>PH.IC.TU.052204.01</v>
      </c>
      <c r="Q708" s="12" t="str">
        <f t="shared" si="74"/>
        <v>CL.IC.TU.052204.01</v>
      </c>
    </row>
    <row r="709" spans="1:23" ht="15">
      <c r="A709" s="25" t="s">
        <v>9776</v>
      </c>
      <c r="B709" s="25"/>
      <c r="C709" s="22" t="s">
        <v>7071</v>
      </c>
      <c r="D709" s="25"/>
      <c r="E709" s="2" t="s">
        <v>5751</v>
      </c>
      <c r="F709" s="25" t="s">
        <v>9872</v>
      </c>
      <c r="G709" s="25" t="s">
        <v>9779</v>
      </c>
      <c r="H709" s="22" t="s">
        <v>1404</v>
      </c>
      <c r="I709" s="25" t="s">
        <v>9780</v>
      </c>
      <c r="J709" s="11" t="str">
        <f t="shared" si="71"/>
        <v>IC.TU.052205</v>
      </c>
      <c r="K709" s="2" t="s">
        <v>1192</v>
      </c>
      <c r="L709" t="str">
        <f t="shared" si="75"/>
        <v>Red rubber catheter</v>
      </c>
      <c r="M709" s="12" t="str">
        <f t="shared" si="72"/>
        <v>PI.IC.TU.052205.01</v>
      </c>
      <c r="N709" s="12"/>
      <c r="O709" s="12" t="str">
        <f t="shared" si="73"/>
        <v>PH.IC.TU.052205.01</v>
      </c>
      <c r="Q709" s="12" t="str">
        <f t="shared" si="74"/>
        <v>CL.IC.TU.052205.01</v>
      </c>
    </row>
    <row r="710" spans="1:23" ht="15">
      <c r="A710" s="25" t="s">
        <v>9776</v>
      </c>
      <c r="B710" s="25"/>
      <c r="C710" s="22" t="s">
        <v>7071</v>
      </c>
      <c r="D710" s="25"/>
      <c r="E710" s="2" t="s">
        <v>5751</v>
      </c>
      <c r="F710" s="25" t="s">
        <v>9872</v>
      </c>
      <c r="G710" s="25" t="s">
        <v>9781</v>
      </c>
      <c r="H710" s="22" t="s">
        <v>1406</v>
      </c>
      <c r="I710" s="25" t="s">
        <v>9782</v>
      </c>
      <c r="J710" s="11" t="str">
        <f t="shared" si="71"/>
        <v>IC.TU.052206</v>
      </c>
      <c r="K710" s="2" t="s">
        <v>1192</v>
      </c>
      <c r="L710" t="str">
        <f t="shared" si="75"/>
        <v>T-Tube</v>
      </c>
      <c r="M710" s="12" t="str">
        <f t="shared" si="72"/>
        <v>PI.IC.TU.052206.01</v>
      </c>
      <c r="N710" s="12"/>
      <c r="O710" s="12" t="str">
        <f t="shared" si="73"/>
        <v>PH.IC.TU.052206.01</v>
      </c>
      <c r="Q710" s="12" t="str">
        <f t="shared" si="74"/>
        <v>CL.IC.TU.052206.01</v>
      </c>
    </row>
    <row r="711" spans="1:23" ht="15">
      <c r="A711" s="25" t="s">
        <v>9776</v>
      </c>
      <c r="B711" s="25"/>
      <c r="C711" s="22" t="s">
        <v>7071</v>
      </c>
      <c r="D711" s="25"/>
      <c r="E711" s="2" t="s">
        <v>5751</v>
      </c>
      <c r="F711" s="25" t="s">
        <v>9872</v>
      </c>
      <c r="G711" s="25" t="s">
        <v>2734</v>
      </c>
      <c r="H711" s="22" t="s">
        <v>1419</v>
      </c>
      <c r="I711" s="25" t="s">
        <v>930</v>
      </c>
      <c r="J711" s="11" t="str">
        <f t="shared" si="71"/>
        <v>IC.TU.052207</v>
      </c>
      <c r="K711" s="2" t="s">
        <v>1192</v>
      </c>
      <c r="L711" t="str">
        <f t="shared" si="75"/>
        <v>Other:  specify</v>
      </c>
      <c r="M711" s="12" t="str">
        <f t="shared" si="72"/>
        <v>PI.IC.TU.052207.01</v>
      </c>
      <c r="N711" s="12"/>
      <c r="O711" s="12" t="str">
        <f t="shared" si="73"/>
        <v>PH.IC.TU.052207.01</v>
      </c>
      <c r="Q711" s="12" t="str">
        <f t="shared" si="74"/>
        <v>CL.IC.TU.052207.01</v>
      </c>
    </row>
    <row r="712" spans="1:23" ht="15">
      <c r="A712" t="s">
        <v>9776</v>
      </c>
      <c r="C712" s="22" t="s">
        <v>7071</v>
      </c>
      <c r="D712" s="25"/>
      <c r="E712" s="2" t="s">
        <v>5751</v>
      </c>
      <c r="F712" s="25" t="s">
        <v>9872</v>
      </c>
      <c r="G712" t="s">
        <v>9783</v>
      </c>
      <c r="H712" s="22" t="s">
        <v>10093</v>
      </c>
      <c r="I712" t="s">
        <v>9783</v>
      </c>
      <c r="J712" s="11" t="str">
        <f t="shared" si="71"/>
        <v>IC.TU.052208</v>
      </c>
      <c r="K712" s="2" t="s">
        <v>1192</v>
      </c>
      <c r="L712" t="str">
        <f t="shared" si="75"/>
        <v>Blakemore</v>
      </c>
      <c r="M712" s="12" t="str">
        <f t="shared" si="72"/>
        <v>PI.IC.TU.052208.01</v>
      </c>
      <c r="N712" s="12"/>
      <c r="O712" s="12" t="str">
        <f t="shared" si="73"/>
        <v>PH.IC.TU.052208.01</v>
      </c>
      <c r="Q712" s="12" t="str">
        <f t="shared" si="74"/>
        <v>CL.IC.TU.052208.01</v>
      </c>
      <c r="R712" t="s">
        <v>1141</v>
      </c>
      <c r="S712">
        <v>499</v>
      </c>
    </row>
    <row r="713" spans="1:23" ht="15">
      <c r="A713" t="s">
        <v>9776</v>
      </c>
      <c r="C713" s="22" t="s">
        <v>7071</v>
      </c>
      <c r="D713" s="25"/>
      <c r="E713" s="2" t="s">
        <v>5751</v>
      </c>
      <c r="F713" s="25" t="s">
        <v>9872</v>
      </c>
      <c r="G713" t="s">
        <v>9784</v>
      </c>
      <c r="H713" s="22" t="s">
        <v>10095</v>
      </c>
      <c r="I713" t="s">
        <v>9784</v>
      </c>
      <c r="J713" s="11" t="str">
        <f t="shared" si="71"/>
        <v>IC.TU.052209</v>
      </c>
      <c r="K713" s="2" t="s">
        <v>1192</v>
      </c>
      <c r="L713" t="str">
        <f t="shared" si="75"/>
        <v>Esophagogastric</v>
      </c>
      <c r="M713" s="12" t="str">
        <f t="shared" si="72"/>
        <v>PI.IC.TU.052209.01</v>
      </c>
      <c r="N713" s="12"/>
      <c r="O713" s="12" t="str">
        <f t="shared" si="73"/>
        <v>PH.IC.TU.052209.01</v>
      </c>
      <c r="Q713" s="12" t="str">
        <f t="shared" si="74"/>
        <v>CL.IC.TU.052209.01</v>
      </c>
      <c r="R713" t="s">
        <v>1141</v>
      </c>
      <c r="S713">
        <v>499</v>
      </c>
    </row>
    <row r="714" spans="1:23" ht="15">
      <c r="A714" t="s">
        <v>9776</v>
      </c>
      <c r="C714" s="22" t="s">
        <v>7071</v>
      </c>
      <c r="D714" s="25"/>
      <c r="E714" s="2" t="s">
        <v>5751</v>
      </c>
      <c r="F714" s="25" t="s">
        <v>9872</v>
      </c>
      <c r="G714" t="s">
        <v>9952</v>
      </c>
      <c r="H714" s="22" t="s">
        <v>10905</v>
      </c>
      <c r="I714" t="s">
        <v>9785</v>
      </c>
      <c r="J714" s="11" t="str">
        <f t="shared" si="71"/>
        <v>IC.TU.052210</v>
      </c>
      <c r="K714" s="2" t="s">
        <v>11324</v>
      </c>
      <c r="L714" t="str">
        <f t="shared" si="75"/>
        <v>Naso Gastric Tube</v>
      </c>
      <c r="M714" s="12" t="str">
        <f t="shared" si="72"/>
        <v>PI.IC.TU.052210.01</v>
      </c>
      <c r="N714" s="12"/>
      <c r="O714" s="12" t="str">
        <f t="shared" si="73"/>
        <v>PH.IC.TU.052210.01</v>
      </c>
      <c r="Q714" s="12" t="str">
        <f t="shared" si="74"/>
        <v>CL.IC.TU.052210.01</v>
      </c>
      <c r="R714" t="s">
        <v>1141</v>
      </c>
      <c r="S714">
        <v>499</v>
      </c>
    </row>
    <row r="715" spans="1:23" ht="15">
      <c r="A715" t="s">
        <v>9776</v>
      </c>
      <c r="C715" s="22" t="s">
        <v>7071</v>
      </c>
      <c r="D715" s="25"/>
      <c r="E715" s="2" t="s">
        <v>5751</v>
      </c>
      <c r="F715" s="25" t="s">
        <v>9872</v>
      </c>
      <c r="G715" t="s">
        <v>9786</v>
      </c>
      <c r="H715" s="22" t="s">
        <v>8048</v>
      </c>
      <c r="I715" t="s">
        <v>9786</v>
      </c>
      <c r="J715" s="11" t="str">
        <f t="shared" si="71"/>
        <v>IC.TU.052211</v>
      </c>
      <c r="K715" s="2" t="s">
        <v>11324</v>
      </c>
      <c r="L715" t="str">
        <f t="shared" si="75"/>
        <v>Oral Gastric Tube</v>
      </c>
      <c r="M715" s="12" t="str">
        <f t="shared" si="72"/>
        <v>PI.IC.TU.052211.01</v>
      </c>
      <c r="N715" s="12"/>
      <c r="O715" s="12" t="str">
        <f t="shared" si="73"/>
        <v>PH.IC.TU.052211.01</v>
      </c>
      <c r="Q715" s="12" t="str">
        <f t="shared" si="74"/>
        <v>CL.IC.TU.052211.01</v>
      </c>
      <c r="R715" t="s">
        <v>1141</v>
      </c>
      <c r="S715">
        <v>499</v>
      </c>
    </row>
    <row r="716" spans="1:23" ht="15">
      <c r="A716" t="s">
        <v>9776</v>
      </c>
      <c r="C716" s="2" t="s">
        <v>11194</v>
      </c>
      <c r="D716" t="s">
        <v>11151</v>
      </c>
      <c r="E716" s="2" t="s">
        <v>11152</v>
      </c>
      <c r="F716" t="s">
        <v>11217</v>
      </c>
      <c r="G716" t="s">
        <v>11153</v>
      </c>
      <c r="H716" s="22" t="s">
        <v>11104</v>
      </c>
      <c r="I716" t="s">
        <v>11154</v>
      </c>
      <c r="J716" s="11" t="str">
        <f t="shared" si="71"/>
        <v>IC.TU.052301</v>
      </c>
      <c r="K716" s="2" t="s">
        <v>1192</v>
      </c>
      <c r="L716" t="str">
        <f t="shared" si="75"/>
        <v>Date Insertion, specify:</v>
      </c>
      <c r="M716" s="12" t="str">
        <f t="shared" si="72"/>
        <v>PI.IC.TU.052301.01</v>
      </c>
      <c r="N716" s="12"/>
      <c r="O716" s="12" t="str">
        <f t="shared" si="73"/>
        <v>PH.IC.TU.052301.01</v>
      </c>
      <c r="Q716" s="12" t="str">
        <f t="shared" si="74"/>
        <v>CL.IC.TU.052301.01</v>
      </c>
      <c r="R716" t="s">
        <v>1112</v>
      </c>
      <c r="S716">
        <v>499</v>
      </c>
      <c r="V716" t="s">
        <v>11097</v>
      </c>
      <c r="W716">
        <v>1068</v>
      </c>
    </row>
    <row r="717" spans="1:23" ht="15">
      <c r="A717" s="25" t="s">
        <v>9776</v>
      </c>
      <c r="B717" s="25" t="s">
        <v>10018</v>
      </c>
      <c r="C717" s="22" t="s">
        <v>6888</v>
      </c>
      <c r="D717" s="25" t="s">
        <v>3093</v>
      </c>
      <c r="E717" s="2" t="s">
        <v>11324</v>
      </c>
      <c r="F717" s="25" t="s">
        <v>10019</v>
      </c>
      <c r="G717" s="25" t="s">
        <v>2702</v>
      </c>
      <c r="H717" s="2" t="s">
        <v>11324</v>
      </c>
      <c r="I717" s="25" t="s">
        <v>2703</v>
      </c>
      <c r="J717" s="11" t="str">
        <f t="shared" si="71"/>
        <v>IC.TU.060101</v>
      </c>
      <c r="K717" s="2" t="s">
        <v>11324</v>
      </c>
      <c r="L717" t="str">
        <f t="shared" si="75"/>
        <v xml:space="preserve">     Brown</v>
      </c>
      <c r="M717" s="12" t="str">
        <f t="shared" si="72"/>
        <v>PI.IC.TU.060101.01</v>
      </c>
      <c r="N717" s="12"/>
      <c r="O717" s="12" t="str">
        <f t="shared" si="73"/>
        <v>PH.IC.TU.060101.01</v>
      </c>
      <c r="Q717" s="12" t="str">
        <f t="shared" si="74"/>
        <v>CL.IC.TU.060101.01</v>
      </c>
    </row>
    <row r="718" spans="1:23" ht="15">
      <c r="A718" s="25" t="s">
        <v>9776</v>
      </c>
      <c r="B718" s="25"/>
      <c r="C718" s="22" t="s">
        <v>6888</v>
      </c>
      <c r="D718" s="25"/>
      <c r="E718" s="2" t="s">
        <v>1192</v>
      </c>
      <c r="F718" s="25" t="s">
        <v>10019</v>
      </c>
      <c r="G718" s="25" t="s">
        <v>1433</v>
      </c>
      <c r="H718" s="2" t="s">
        <v>923</v>
      </c>
      <c r="I718" s="25" t="s">
        <v>1434</v>
      </c>
      <c r="J718" s="11" t="str">
        <f t="shared" si="71"/>
        <v>IC.TU.060102</v>
      </c>
      <c r="K718" s="2" t="s">
        <v>1192</v>
      </c>
      <c r="L718" t="str">
        <f t="shared" si="75"/>
        <v xml:space="preserve">     Green</v>
      </c>
      <c r="M718" s="12" t="str">
        <f t="shared" si="72"/>
        <v>PI.IC.TU.060102.01</v>
      </c>
      <c r="N718" s="12"/>
      <c r="O718" s="12" t="str">
        <f t="shared" si="73"/>
        <v>PH.IC.TU.060102.01</v>
      </c>
      <c r="Q718" s="12" t="str">
        <f t="shared" si="74"/>
        <v>CL.IC.TU.060102.01</v>
      </c>
    </row>
    <row r="719" spans="1:23" ht="15">
      <c r="A719" s="25" t="s">
        <v>9776</v>
      </c>
      <c r="B719" s="25"/>
      <c r="C719" s="22" t="s">
        <v>6888</v>
      </c>
      <c r="D719" s="25"/>
      <c r="E719" s="2" t="s">
        <v>1192</v>
      </c>
      <c r="F719" s="25" t="s">
        <v>10019</v>
      </c>
      <c r="G719" s="25" t="s">
        <v>1435</v>
      </c>
      <c r="H719" s="2" t="s">
        <v>1202</v>
      </c>
      <c r="I719" s="25" t="s">
        <v>1436</v>
      </c>
      <c r="J719" s="11" t="str">
        <f t="shared" si="71"/>
        <v>IC.TU.060103</v>
      </c>
      <c r="K719" s="2" t="s">
        <v>1192</v>
      </c>
      <c r="L719" t="str">
        <f t="shared" si="75"/>
        <v xml:space="preserve">     Tan</v>
      </c>
      <c r="M719" s="12" t="str">
        <f t="shared" si="72"/>
        <v>PI.IC.TU.060103.01</v>
      </c>
      <c r="N719" s="12"/>
      <c r="O719" s="12" t="str">
        <f t="shared" si="73"/>
        <v>PH.IC.TU.060103.01</v>
      </c>
      <c r="Q719" s="12" t="str">
        <f t="shared" si="74"/>
        <v>CL.IC.TU.060103.01</v>
      </c>
    </row>
    <row r="720" spans="1:23" ht="15">
      <c r="A720" s="25" t="s">
        <v>9776</v>
      </c>
      <c r="B720" s="25"/>
      <c r="C720" s="22" t="s">
        <v>6888</v>
      </c>
      <c r="D720" s="25"/>
      <c r="E720" s="2" t="s">
        <v>1192</v>
      </c>
      <c r="F720" s="25" t="s">
        <v>10019</v>
      </c>
      <c r="G720" s="25" t="s">
        <v>2102</v>
      </c>
      <c r="H720" s="2" t="s">
        <v>7070</v>
      </c>
      <c r="I720" s="25" t="s">
        <v>2103</v>
      </c>
      <c r="J720" s="11" t="str">
        <f t="shared" si="71"/>
        <v>IC.TU.060104</v>
      </c>
      <c r="K720" s="2" t="s">
        <v>1192</v>
      </c>
      <c r="L720" t="str">
        <f t="shared" si="75"/>
        <v xml:space="preserve">     Yellow</v>
      </c>
      <c r="M720" s="12" t="str">
        <f t="shared" si="72"/>
        <v>PI.IC.TU.060104.01</v>
      </c>
      <c r="N720" s="12"/>
      <c r="O720" s="12" t="str">
        <f t="shared" si="73"/>
        <v>PH.IC.TU.060104.01</v>
      </c>
      <c r="Q720" s="12" t="str">
        <f t="shared" si="74"/>
        <v>CL.IC.TU.060104.01</v>
      </c>
    </row>
    <row r="721" spans="1:17" ht="15">
      <c r="A721" s="25" t="s">
        <v>9776</v>
      </c>
      <c r="B721" s="25"/>
      <c r="C721" s="22" t="s">
        <v>6888</v>
      </c>
      <c r="D721" s="25"/>
      <c r="E721" s="2" t="s">
        <v>1192</v>
      </c>
      <c r="F721" s="25" t="s">
        <v>10019</v>
      </c>
      <c r="G721" s="25" t="s">
        <v>1431</v>
      </c>
      <c r="H721" s="2" t="s">
        <v>7071</v>
      </c>
      <c r="I721" s="25" t="s">
        <v>1432</v>
      </c>
      <c r="J721" s="11" t="str">
        <f t="shared" si="71"/>
        <v>IC.TU.060105</v>
      </c>
      <c r="K721" s="2" t="s">
        <v>1192</v>
      </c>
      <c r="L721" t="str">
        <f t="shared" si="75"/>
        <v xml:space="preserve">     Amber</v>
      </c>
      <c r="M721" s="12" t="str">
        <f t="shared" si="72"/>
        <v>PI.IC.TU.060105.01</v>
      </c>
      <c r="N721" s="12"/>
      <c r="O721" s="12" t="str">
        <f t="shared" si="73"/>
        <v>PH.IC.TU.060105.01</v>
      </c>
      <c r="Q721" s="12" t="str">
        <f t="shared" si="74"/>
        <v>CL.IC.TU.060105.01</v>
      </c>
    </row>
    <row r="722" spans="1:17" ht="15">
      <c r="A722" s="25" t="s">
        <v>9776</v>
      </c>
      <c r="B722" s="25"/>
      <c r="C722" s="22" t="s">
        <v>6888</v>
      </c>
      <c r="D722" s="25"/>
      <c r="E722" s="2" t="s">
        <v>1192</v>
      </c>
      <c r="F722" s="25" t="s">
        <v>10019</v>
      </c>
      <c r="G722" s="25" t="s">
        <v>2704</v>
      </c>
      <c r="H722" s="2" t="s">
        <v>6888</v>
      </c>
      <c r="I722" s="25" t="s">
        <v>2618</v>
      </c>
      <c r="J722" s="11" t="str">
        <f t="shared" si="71"/>
        <v>IC.TU.060106</v>
      </c>
      <c r="K722" s="2" t="s">
        <v>1192</v>
      </c>
      <c r="L722" t="str">
        <f t="shared" si="75"/>
        <v xml:space="preserve">     Black</v>
      </c>
      <c r="M722" s="12" t="str">
        <f t="shared" si="72"/>
        <v>PI.IC.TU.060106.01</v>
      </c>
      <c r="N722" s="12"/>
      <c r="O722" s="12" t="str">
        <f t="shared" si="73"/>
        <v>PH.IC.TU.060106.01</v>
      </c>
      <c r="Q722" s="12" t="str">
        <f t="shared" si="74"/>
        <v>CL.IC.TU.060106.01</v>
      </c>
    </row>
    <row r="723" spans="1:17" ht="15">
      <c r="A723" s="25" t="s">
        <v>9776</v>
      </c>
      <c r="B723" s="25"/>
      <c r="C723" s="22" t="s">
        <v>6888</v>
      </c>
      <c r="D723" s="25"/>
      <c r="E723" s="2" t="s">
        <v>1192</v>
      </c>
      <c r="F723" s="25" t="s">
        <v>10019</v>
      </c>
      <c r="G723" s="25" t="s">
        <v>2095</v>
      </c>
      <c r="H723" s="2" t="s">
        <v>7284</v>
      </c>
      <c r="I723" s="25" t="s">
        <v>1935</v>
      </c>
      <c r="J723" s="11" t="str">
        <f t="shared" ref="J723:J788" si="76">CONCATENATE("IC.TU.",C723,E723,H723)</f>
        <v>IC.TU.060107</v>
      </c>
      <c r="K723" s="2" t="s">
        <v>1192</v>
      </c>
      <c r="L723" t="str">
        <f t="shared" si="75"/>
        <v xml:space="preserve">     Colorless</v>
      </c>
      <c r="M723" s="12" t="str">
        <f t="shared" ref="M723:M788" si="77">CONCATENATE("PI.",J723,".",K723)</f>
        <v>PI.IC.TU.060107.01</v>
      </c>
      <c r="N723" s="12"/>
      <c r="O723" s="12" t="str">
        <f t="shared" ref="O723:O788" si="78">CONCATENATE("PH.",J723,".",K723)</f>
        <v>PH.IC.TU.060107.01</v>
      </c>
      <c r="Q723" s="12" t="str">
        <f t="shared" ref="Q723:Q788" si="79">CONCATENATE("CL.",J723,".",K723)</f>
        <v>CL.IC.TU.060107.01</v>
      </c>
    </row>
    <row r="724" spans="1:17" ht="15">
      <c r="A724" s="25" t="s">
        <v>9776</v>
      </c>
      <c r="B724" s="25"/>
      <c r="C724" s="22" t="s">
        <v>6888</v>
      </c>
      <c r="D724" s="25"/>
      <c r="E724" s="2" t="s">
        <v>1192</v>
      </c>
      <c r="F724" s="25" t="s">
        <v>10019</v>
      </c>
      <c r="G724" s="25" t="s">
        <v>2100</v>
      </c>
      <c r="H724" s="2" t="s">
        <v>10093</v>
      </c>
      <c r="I724" s="25" t="s">
        <v>2101</v>
      </c>
      <c r="J724" s="11" t="str">
        <f t="shared" si="76"/>
        <v>IC.TU.060108</v>
      </c>
      <c r="K724" s="2" t="s">
        <v>1192</v>
      </c>
      <c r="L724" t="str">
        <f t="shared" si="75"/>
        <v xml:space="preserve">     Maroon</v>
      </c>
      <c r="M724" s="12" t="str">
        <f t="shared" si="77"/>
        <v>PI.IC.TU.060108.01</v>
      </c>
      <c r="N724" s="12"/>
      <c r="O724" s="12" t="str">
        <f t="shared" si="78"/>
        <v>PH.IC.TU.060108.01</v>
      </c>
      <c r="Q724" s="12" t="str">
        <f t="shared" si="79"/>
        <v>CL.IC.TU.060108.01</v>
      </c>
    </row>
    <row r="725" spans="1:17" ht="15">
      <c r="A725" s="25" t="s">
        <v>9776</v>
      </c>
      <c r="B725" s="25"/>
      <c r="C725" s="22" t="s">
        <v>6888</v>
      </c>
      <c r="D725" s="25"/>
      <c r="E725" s="2" t="s">
        <v>1192</v>
      </c>
      <c r="F725" s="25" t="s">
        <v>10019</v>
      </c>
      <c r="G725" s="25" t="s">
        <v>2099</v>
      </c>
      <c r="H725" s="2" t="s">
        <v>10095</v>
      </c>
      <c r="I725" s="25" t="s">
        <v>1560</v>
      </c>
      <c r="J725" s="11" t="str">
        <f t="shared" si="76"/>
        <v>IC.TU.060109</v>
      </c>
      <c r="K725" s="2" t="s">
        <v>1192</v>
      </c>
      <c r="L725" t="str">
        <f t="shared" si="75"/>
        <v xml:space="preserve">     Red</v>
      </c>
      <c r="M725" s="12" t="str">
        <f t="shared" si="77"/>
        <v>PI.IC.TU.060109.01</v>
      </c>
      <c r="N725" s="12"/>
      <c r="O725" s="12" t="str">
        <f t="shared" si="78"/>
        <v>PH.IC.TU.060109.01</v>
      </c>
      <c r="Q725" s="12" t="str">
        <f t="shared" si="79"/>
        <v>CL.IC.TU.060109.01</v>
      </c>
    </row>
    <row r="726" spans="1:17" ht="15">
      <c r="A726" s="25" t="s">
        <v>9776</v>
      </c>
      <c r="B726" s="25"/>
      <c r="C726" s="22" t="s">
        <v>6888</v>
      </c>
      <c r="D726" s="25"/>
      <c r="E726" s="2" t="s">
        <v>1192</v>
      </c>
      <c r="F726" s="25" t="s">
        <v>10019</v>
      </c>
      <c r="G726" s="25" t="s">
        <v>1936</v>
      </c>
      <c r="H726" s="2" t="s">
        <v>10905</v>
      </c>
      <c r="I726" s="25" t="s">
        <v>1937</v>
      </c>
      <c r="J726" s="11" t="str">
        <f t="shared" si="76"/>
        <v>IC.TU.060110</v>
      </c>
      <c r="K726" s="2" t="s">
        <v>1192</v>
      </c>
      <c r="L726" t="str">
        <f t="shared" si="75"/>
        <v xml:space="preserve">     Pink</v>
      </c>
      <c r="M726" s="12" t="str">
        <f t="shared" si="77"/>
        <v>PI.IC.TU.060110.01</v>
      </c>
      <c r="N726" s="12"/>
      <c r="O726" s="12" t="str">
        <f t="shared" si="78"/>
        <v>PH.IC.TU.060110.01</v>
      </c>
      <c r="Q726" s="12" t="str">
        <f t="shared" si="79"/>
        <v>CL.IC.TU.060110.01</v>
      </c>
    </row>
    <row r="727" spans="1:17" ht="15">
      <c r="A727" s="25" t="s">
        <v>9776</v>
      </c>
      <c r="B727" s="25"/>
      <c r="C727" s="22" t="s">
        <v>6888</v>
      </c>
      <c r="D727" s="25" t="s">
        <v>9955</v>
      </c>
      <c r="E727" s="2" t="s">
        <v>923</v>
      </c>
      <c r="F727" s="25" t="s">
        <v>10019</v>
      </c>
      <c r="G727" s="25" t="s">
        <v>1437</v>
      </c>
      <c r="H727" s="2" t="s">
        <v>1192</v>
      </c>
      <c r="I727" s="25" t="s">
        <v>1438</v>
      </c>
      <c r="J727" s="11" t="str">
        <f t="shared" si="76"/>
        <v>IC.TU.060201</v>
      </c>
      <c r="K727" s="2" t="s">
        <v>1192</v>
      </c>
      <c r="L727" t="str">
        <f t="shared" si="75"/>
        <v xml:space="preserve">     Bloody</v>
      </c>
      <c r="M727" s="12" t="str">
        <f t="shared" si="77"/>
        <v>PI.IC.TU.060201.01</v>
      </c>
      <c r="N727" s="12"/>
      <c r="O727" s="12" t="str">
        <f t="shared" si="78"/>
        <v>PH.IC.TU.060201.01</v>
      </c>
      <c r="Q727" s="12" t="str">
        <f t="shared" si="79"/>
        <v>CL.IC.TU.060201.01</v>
      </c>
    </row>
    <row r="728" spans="1:17" ht="15">
      <c r="A728" s="25" t="s">
        <v>9776</v>
      </c>
      <c r="B728" s="25"/>
      <c r="C728" s="22" t="s">
        <v>6888</v>
      </c>
      <c r="D728" s="25"/>
      <c r="E728" s="2" t="s">
        <v>923</v>
      </c>
      <c r="F728" s="25" t="s">
        <v>10019</v>
      </c>
      <c r="G728" s="25" t="s">
        <v>1439</v>
      </c>
      <c r="H728" s="2" t="s">
        <v>923</v>
      </c>
      <c r="I728" s="25" t="s">
        <v>1635</v>
      </c>
      <c r="J728" s="11" t="str">
        <f t="shared" si="76"/>
        <v>IC.TU.060202</v>
      </c>
      <c r="K728" s="2" t="s">
        <v>1192</v>
      </c>
      <c r="L728" t="str">
        <f t="shared" si="75"/>
        <v xml:space="preserve">     Serosanguinous</v>
      </c>
      <c r="M728" s="12" t="str">
        <f t="shared" si="77"/>
        <v>PI.IC.TU.060202.01</v>
      </c>
      <c r="N728" s="12"/>
      <c r="O728" s="12" t="str">
        <f t="shared" si="78"/>
        <v>PH.IC.TU.060202.01</v>
      </c>
      <c r="Q728" s="12" t="str">
        <f t="shared" si="79"/>
        <v>CL.IC.TU.060202.01</v>
      </c>
    </row>
    <row r="729" spans="1:17" ht="15">
      <c r="A729" s="25" t="s">
        <v>9776</v>
      </c>
      <c r="B729" s="25"/>
      <c r="C729" s="22" t="s">
        <v>6888</v>
      </c>
      <c r="D729" s="25"/>
      <c r="E729" s="2" t="s">
        <v>923</v>
      </c>
      <c r="F729" s="25" t="s">
        <v>10019</v>
      </c>
      <c r="G729" s="25" t="s">
        <v>1636</v>
      </c>
      <c r="H729" s="2" t="s">
        <v>1202</v>
      </c>
      <c r="I729" s="25" t="s">
        <v>1637</v>
      </c>
      <c r="J729" s="11" t="str">
        <f t="shared" si="76"/>
        <v>IC.TU.060203</v>
      </c>
      <c r="K729" s="2" t="s">
        <v>1192</v>
      </c>
      <c r="L729" t="str">
        <f t="shared" si="75"/>
        <v xml:space="preserve">     Serous</v>
      </c>
      <c r="M729" s="12" t="str">
        <f t="shared" si="77"/>
        <v>PI.IC.TU.060203.01</v>
      </c>
      <c r="N729" s="12"/>
      <c r="O729" s="12" t="str">
        <f t="shared" si="78"/>
        <v>PH.IC.TU.060203.01</v>
      </c>
      <c r="Q729" s="12" t="str">
        <f t="shared" si="79"/>
        <v>CL.IC.TU.060203.01</v>
      </c>
    </row>
    <row r="730" spans="1:17" ht="15">
      <c r="A730" s="25" t="s">
        <v>9776</v>
      </c>
      <c r="B730" s="25"/>
      <c r="C730" s="22" t="s">
        <v>6888</v>
      </c>
      <c r="D730" s="25"/>
      <c r="E730" s="2" t="s">
        <v>923</v>
      </c>
      <c r="F730" s="25" t="s">
        <v>10019</v>
      </c>
      <c r="G730" s="25" t="s">
        <v>1640</v>
      </c>
      <c r="H730" s="2" t="s">
        <v>7070</v>
      </c>
      <c r="I730" s="25" t="s">
        <v>1641</v>
      </c>
      <c r="J730" s="11" t="str">
        <f t="shared" si="76"/>
        <v>IC.TU.060204</v>
      </c>
      <c r="K730" s="2" t="s">
        <v>1192</v>
      </c>
      <c r="L730" t="str">
        <f t="shared" si="75"/>
        <v xml:space="preserve">     Cloudy</v>
      </c>
      <c r="M730" s="12" t="str">
        <f t="shared" si="77"/>
        <v>PI.IC.TU.060204.01</v>
      </c>
      <c r="N730" s="12"/>
      <c r="O730" s="12" t="str">
        <f t="shared" si="78"/>
        <v>PH.IC.TU.060204.01</v>
      </c>
      <c r="Q730" s="12" t="str">
        <f t="shared" si="79"/>
        <v>CL.IC.TU.060204.01</v>
      </c>
    </row>
    <row r="731" spans="1:17" ht="15">
      <c r="A731" s="25" t="s">
        <v>9776</v>
      </c>
      <c r="B731" s="25"/>
      <c r="C731" s="22" t="s">
        <v>6888</v>
      </c>
      <c r="D731" s="25"/>
      <c r="E731" s="2" t="s">
        <v>923</v>
      </c>
      <c r="F731" s="25" t="s">
        <v>10019</v>
      </c>
      <c r="G731" s="25" t="s">
        <v>1642</v>
      </c>
      <c r="H731" s="2" t="s">
        <v>7071</v>
      </c>
      <c r="I731" s="25" t="s">
        <v>1643</v>
      </c>
      <c r="J731" s="11" t="str">
        <f t="shared" si="76"/>
        <v>IC.TU.060205</v>
      </c>
      <c r="K731" s="2" t="s">
        <v>1192</v>
      </c>
      <c r="L731" t="str">
        <f t="shared" ref="L731:L795" si="80">G731</f>
        <v xml:space="preserve">     Purulent</v>
      </c>
      <c r="M731" s="12" t="str">
        <f t="shared" si="77"/>
        <v>PI.IC.TU.060205.01</v>
      </c>
      <c r="N731" s="12"/>
      <c r="O731" s="12" t="str">
        <f t="shared" si="78"/>
        <v>PH.IC.TU.060205.01</v>
      </c>
      <c r="Q731" s="12" t="str">
        <f t="shared" si="79"/>
        <v>CL.IC.TU.060205.01</v>
      </c>
    </row>
    <row r="732" spans="1:17" ht="15">
      <c r="A732" s="25" t="s">
        <v>9776</v>
      </c>
      <c r="B732" s="25"/>
      <c r="C732" s="22" t="s">
        <v>6888</v>
      </c>
      <c r="D732" s="25"/>
      <c r="E732" s="2" t="s">
        <v>923</v>
      </c>
      <c r="F732" s="25" t="s">
        <v>10019</v>
      </c>
      <c r="G732" s="25" t="s">
        <v>4061</v>
      </c>
      <c r="H732" s="2" t="s">
        <v>6888</v>
      </c>
      <c r="I732" s="25" t="s">
        <v>1645</v>
      </c>
      <c r="J732" s="11" t="str">
        <f t="shared" si="76"/>
        <v>IC.TU.060206</v>
      </c>
      <c r="K732" s="2" t="s">
        <v>1192</v>
      </c>
      <c r="L732" t="str">
        <f t="shared" si="80"/>
        <v xml:space="preserve">      Viscous</v>
      </c>
      <c r="M732" s="12" t="str">
        <f t="shared" si="77"/>
        <v>PI.IC.TU.060206.01</v>
      </c>
      <c r="N732" s="12"/>
      <c r="O732" s="12" t="str">
        <f t="shared" si="78"/>
        <v>PH.IC.TU.060206.01</v>
      </c>
      <c r="Q732" s="12" t="str">
        <f t="shared" si="79"/>
        <v>CL.IC.TU.060206.01</v>
      </c>
    </row>
    <row r="733" spans="1:17" ht="15">
      <c r="A733" s="25" t="s">
        <v>9776</v>
      </c>
      <c r="B733" s="25"/>
      <c r="C733" s="22" t="s">
        <v>6888</v>
      </c>
      <c r="D733" s="25" t="s">
        <v>2935</v>
      </c>
      <c r="E733" s="2" t="s">
        <v>1202</v>
      </c>
      <c r="F733" s="25" t="s">
        <v>10020</v>
      </c>
      <c r="G733" s="25" t="s">
        <v>4245</v>
      </c>
      <c r="H733" s="22" t="s">
        <v>1396</v>
      </c>
      <c r="I733" s="25" t="s">
        <v>1825</v>
      </c>
      <c r="J733" s="11" t="str">
        <f t="shared" si="76"/>
        <v>IC.TU.060301</v>
      </c>
      <c r="K733" s="2" t="s">
        <v>1192</v>
      </c>
      <c r="L733" t="str">
        <f t="shared" si="80"/>
        <v xml:space="preserve">      Gauze</v>
      </c>
      <c r="M733" s="12" t="str">
        <f t="shared" si="77"/>
        <v>PI.IC.TU.060301.01</v>
      </c>
      <c r="N733" s="12"/>
      <c r="O733" s="12" t="str">
        <f t="shared" si="78"/>
        <v>PH.IC.TU.060301.01</v>
      </c>
      <c r="Q733" s="12" t="str">
        <f t="shared" si="79"/>
        <v>CL.IC.TU.060301.01</v>
      </c>
    </row>
    <row r="734" spans="1:17" ht="15">
      <c r="A734" s="25" t="s">
        <v>9776</v>
      </c>
      <c r="B734" s="25"/>
      <c r="C734" s="22" t="s">
        <v>6888</v>
      </c>
      <c r="D734" s="25"/>
      <c r="E734" s="2" t="s">
        <v>1202</v>
      </c>
      <c r="F734" s="25" t="s">
        <v>10020</v>
      </c>
      <c r="G734" s="25" t="s">
        <v>9638</v>
      </c>
      <c r="H734" s="22" t="s">
        <v>1398</v>
      </c>
      <c r="I734" s="25" t="s">
        <v>1998</v>
      </c>
      <c r="J734" s="11" t="str">
        <f t="shared" si="76"/>
        <v>IC.TU.060302</v>
      </c>
      <c r="K734" s="2" t="s">
        <v>1192</v>
      </c>
      <c r="L734" t="str">
        <f t="shared" si="80"/>
        <v xml:space="preserve">      Transparent</v>
      </c>
      <c r="M734" s="12" t="str">
        <f t="shared" si="77"/>
        <v>PI.IC.TU.060302.01</v>
      </c>
      <c r="N734" s="12"/>
      <c r="O734" s="12" t="str">
        <f t="shared" si="78"/>
        <v>PH.IC.TU.060302.01</v>
      </c>
      <c r="Q734" s="12" t="str">
        <f t="shared" si="79"/>
        <v>CL.IC.TU.060302.01</v>
      </c>
    </row>
    <row r="735" spans="1:17" ht="15">
      <c r="A735" s="25" t="s">
        <v>9776</v>
      </c>
      <c r="B735" s="25"/>
      <c r="C735" s="22" t="s">
        <v>6888</v>
      </c>
      <c r="D735" s="25"/>
      <c r="E735" s="2" t="s">
        <v>1202</v>
      </c>
      <c r="F735" s="25" t="s">
        <v>10020</v>
      </c>
      <c r="G735" s="25" t="s">
        <v>3923</v>
      </c>
      <c r="H735" s="22" t="s">
        <v>1400</v>
      </c>
      <c r="I735" s="25" t="s">
        <v>1001</v>
      </c>
      <c r="J735" s="11" t="str">
        <f t="shared" si="76"/>
        <v>IC.TU.060303</v>
      </c>
      <c r="K735" s="2" t="s">
        <v>1192</v>
      </c>
      <c r="L735" t="str">
        <f t="shared" si="80"/>
        <v xml:space="preserve">      None</v>
      </c>
      <c r="M735" s="12" t="str">
        <f t="shared" si="77"/>
        <v>PI.IC.TU.060303.01</v>
      </c>
      <c r="N735" s="12"/>
      <c r="O735" s="12" t="str">
        <f t="shared" si="78"/>
        <v>PH.IC.TU.060303.01</v>
      </c>
      <c r="Q735" s="12" t="str">
        <f t="shared" si="79"/>
        <v>CL.IC.TU.060303.01</v>
      </c>
    </row>
    <row r="736" spans="1:17" ht="15">
      <c r="A736" s="25" t="s">
        <v>9776</v>
      </c>
      <c r="B736" s="25"/>
      <c r="C736" s="22" t="s">
        <v>6888</v>
      </c>
      <c r="D736" s="25"/>
      <c r="E736" s="2" t="s">
        <v>1202</v>
      </c>
      <c r="F736" s="25" t="s">
        <v>10020</v>
      </c>
      <c r="G736" s="25" t="s">
        <v>3841</v>
      </c>
      <c r="H736" s="22" t="s">
        <v>1402</v>
      </c>
      <c r="I736" s="25" t="s">
        <v>2971</v>
      </c>
      <c r="J736" s="11" t="str">
        <f t="shared" si="76"/>
        <v>IC.TU.060304</v>
      </c>
      <c r="K736" s="2" t="s">
        <v>1192</v>
      </c>
      <c r="L736" t="str">
        <f t="shared" si="80"/>
        <v xml:space="preserve">      Other: specify</v>
      </c>
      <c r="M736" s="12" t="str">
        <f t="shared" si="77"/>
        <v>PI.IC.TU.060304.01</v>
      </c>
      <c r="N736" s="12"/>
      <c r="O736" s="12" t="str">
        <f t="shared" si="78"/>
        <v>PH.IC.TU.060304.01</v>
      </c>
      <c r="Q736" s="12" t="str">
        <f t="shared" si="79"/>
        <v>CL.IC.TU.060304.01</v>
      </c>
    </row>
    <row r="737" spans="1:19" ht="15">
      <c r="A737" s="25" t="s">
        <v>9776</v>
      </c>
      <c r="B737" s="25"/>
      <c r="C737" s="22" t="s">
        <v>6888</v>
      </c>
      <c r="D737" s="25" t="s">
        <v>2937</v>
      </c>
      <c r="E737" s="2" t="s">
        <v>7070</v>
      </c>
      <c r="F737" s="25" t="s">
        <v>10020</v>
      </c>
      <c r="G737" s="25" t="s">
        <v>3843</v>
      </c>
      <c r="H737" s="22" t="s">
        <v>1396</v>
      </c>
      <c r="I737" s="25" t="s">
        <v>1833</v>
      </c>
      <c r="J737" s="11" t="str">
        <f t="shared" si="76"/>
        <v>IC.TU.060401</v>
      </c>
      <c r="K737" s="2" t="s">
        <v>1192</v>
      </c>
      <c r="L737" t="str">
        <f t="shared" si="80"/>
        <v xml:space="preserve">      Clean, dry and intact</v>
      </c>
      <c r="M737" s="12" t="str">
        <f t="shared" si="77"/>
        <v>PI.IC.TU.060401.01</v>
      </c>
      <c r="N737" s="12"/>
      <c r="O737" s="12" t="str">
        <f t="shared" si="78"/>
        <v>PH.IC.TU.060401.01</v>
      </c>
      <c r="Q737" s="12" t="str">
        <f t="shared" si="79"/>
        <v>CL.IC.TU.060401.01</v>
      </c>
    </row>
    <row r="738" spans="1:19" ht="15">
      <c r="A738" s="25" t="s">
        <v>9776</v>
      </c>
      <c r="B738" s="25"/>
      <c r="C738" s="22" t="s">
        <v>6888</v>
      </c>
      <c r="D738" s="25"/>
      <c r="E738" s="2" t="s">
        <v>7070</v>
      </c>
      <c r="F738" s="25" t="s">
        <v>10020</v>
      </c>
      <c r="G738" s="25" t="s">
        <v>9795</v>
      </c>
      <c r="H738" s="22" t="s">
        <v>1398</v>
      </c>
      <c r="I738" s="25" t="s">
        <v>1811</v>
      </c>
      <c r="J738" s="11" t="str">
        <f t="shared" si="76"/>
        <v>IC.TU.060402</v>
      </c>
      <c r="K738" s="2" t="s">
        <v>1192</v>
      </c>
      <c r="L738" t="str">
        <f t="shared" si="80"/>
        <v xml:space="preserve">      Changed</v>
      </c>
      <c r="M738" s="12" t="str">
        <f t="shared" si="77"/>
        <v>PI.IC.TU.060402.01</v>
      </c>
      <c r="N738" s="12"/>
      <c r="O738" s="12" t="str">
        <f t="shared" si="78"/>
        <v>PH.IC.TU.060402.01</v>
      </c>
      <c r="Q738" s="12" t="str">
        <f t="shared" si="79"/>
        <v>CL.IC.TU.060402.01</v>
      </c>
    </row>
    <row r="739" spans="1:19" ht="15">
      <c r="A739" s="25" t="s">
        <v>9776</v>
      </c>
      <c r="B739" s="25"/>
      <c r="C739" s="22" t="s">
        <v>6888</v>
      </c>
      <c r="D739" s="25"/>
      <c r="E739" s="2" t="s">
        <v>7070</v>
      </c>
      <c r="F739" s="25" t="s">
        <v>10020</v>
      </c>
      <c r="G739" s="25" t="s">
        <v>4000</v>
      </c>
      <c r="H739" s="22" t="s">
        <v>1400</v>
      </c>
      <c r="I739" s="25" t="s">
        <v>2010</v>
      </c>
      <c r="J739" s="11" t="str">
        <f t="shared" si="76"/>
        <v>IC.TU.060403</v>
      </c>
      <c r="K739" s="2" t="s">
        <v>1192</v>
      </c>
      <c r="L739" t="str">
        <f t="shared" si="80"/>
        <v xml:space="preserve">      Reinforced:  specify date/time</v>
      </c>
      <c r="M739" s="12" t="str">
        <f t="shared" si="77"/>
        <v>PI.IC.TU.060403.01</v>
      </c>
      <c r="N739" s="12"/>
      <c r="O739" s="12" t="str">
        <f t="shared" si="78"/>
        <v>PH.IC.TU.060403.01</v>
      </c>
      <c r="Q739" s="12" t="str">
        <f t="shared" si="79"/>
        <v>CL.IC.TU.060403.01</v>
      </c>
    </row>
    <row r="740" spans="1:19" ht="15">
      <c r="A740" s="25" t="s">
        <v>9776</v>
      </c>
      <c r="B740" s="25"/>
      <c r="C740" s="22" t="s">
        <v>6888</v>
      </c>
      <c r="D740" s="25" t="s">
        <v>4940</v>
      </c>
      <c r="E740" s="2" t="s">
        <v>7071</v>
      </c>
      <c r="F740" s="25" t="s">
        <v>10020</v>
      </c>
      <c r="G740" s="25" t="s">
        <v>9479</v>
      </c>
      <c r="H740" s="22" t="s">
        <v>1396</v>
      </c>
      <c r="I740" s="25" t="s">
        <v>9480</v>
      </c>
      <c r="J740" s="11" t="str">
        <f t="shared" si="76"/>
        <v>IC.TU.060501</v>
      </c>
      <c r="K740" s="2" t="s">
        <v>1192</v>
      </c>
      <c r="L740" t="str">
        <f t="shared" si="80"/>
        <v xml:space="preserve">      Drsg Drainage None</v>
      </c>
      <c r="M740" s="12" t="str">
        <f t="shared" si="77"/>
        <v>PI.IC.TU.060501.01</v>
      </c>
      <c r="N740" s="12"/>
      <c r="O740" s="12" t="str">
        <f t="shared" si="78"/>
        <v>PH.IC.TU.060501.01</v>
      </c>
      <c r="Q740" s="12" t="str">
        <f t="shared" si="79"/>
        <v>CL.IC.TU.060501.01</v>
      </c>
    </row>
    <row r="741" spans="1:19" ht="15">
      <c r="A741" s="25" t="s">
        <v>9776</v>
      </c>
      <c r="B741" s="25"/>
      <c r="C741" s="22" t="s">
        <v>6888</v>
      </c>
      <c r="D741" s="25"/>
      <c r="E741" s="2" t="s">
        <v>7071</v>
      </c>
      <c r="F741" s="25" t="s">
        <v>10020</v>
      </c>
      <c r="G741" s="25" t="s">
        <v>9641</v>
      </c>
      <c r="H741" s="22" t="s">
        <v>1398</v>
      </c>
      <c r="I741" s="25" t="s">
        <v>1649</v>
      </c>
      <c r="J741" s="11" t="str">
        <f t="shared" si="76"/>
        <v>IC.TU.060502</v>
      </c>
      <c r="K741" s="2" t="s">
        <v>1192</v>
      </c>
      <c r="L741" t="str">
        <f t="shared" si="80"/>
        <v xml:space="preserve">      Drsg Scant amount drainage</v>
      </c>
      <c r="M741" s="12" t="str">
        <f t="shared" si="77"/>
        <v>PI.IC.TU.060502.01</v>
      </c>
      <c r="N741" s="12"/>
      <c r="O741" s="12" t="str">
        <f t="shared" si="78"/>
        <v>PH.IC.TU.060502.01</v>
      </c>
      <c r="Q741" s="12" t="str">
        <f t="shared" si="79"/>
        <v>CL.IC.TU.060502.01</v>
      </c>
    </row>
    <row r="742" spans="1:19" ht="15">
      <c r="A742" s="25" t="s">
        <v>9776</v>
      </c>
      <c r="B742" s="25"/>
      <c r="C742" s="22" t="s">
        <v>6888</v>
      </c>
      <c r="D742" s="25"/>
      <c r="E742" s="2" t="s">
        <v>7071</v>
      </c>
      <c r="F742" s="25" t="s">
        <v>10020</v>
      </c>
      <c r="G742" s="25" t="s">
        <v>9642</v>
      </c>
      <c r="H742" s="22" t="s">
        <v>1400</v>
      </c>
      <c r="I742" s="25" t="s">
        <v>1651</v>
      </c>
      <c r="J742" s="11" t="str">
        <f t="shared" si="76"/>
        <v>IC.TU.060503</v>
      </c>
      <c r="K742" s="2" t="s">
        <v>1192</v>
      </c>
      <c r="L742" t="str">
        <f t="shared" si="80"/>
        <v xml:space="preserve">      Drsg Small amount drainage</v>
      </c>
      <c r="M742" s="12" t="str">
        <f t="shared" si="77"/>
        <v>PI.IC.TU.060503.01</v>
      </c>
      <c r="N742" s="12"/>
      <c r="O742" s="12" t="str">
        <f t="shared" si="78"/>
        <v>PH.IC.TU.060503.01</v>
      </c>
      <c r="Q742" s="12" t="str">
        <f t="shared" si="79"/>
        <v>CL.IC.TU.060503.01</v>
      </c>
    </row>
    <row r="743" spans="1:19" ht="15">
      <c r="A743" s="25" t="s">
        <v>9776</v>
      </c>
      <c r="B743" s="25"/>
      <c r="C743" s="22" t="s">
        <v>6888</v>
      </c>
      <c r="D743" s="25"/>
      <c r="E743" s="2" t="s">
        <v>7071</v>
      </c>
      <c r="F743" s="25" t="s">
        <v>10020</v>
      </c>
      <c r="G743" s="25" t="s">
        <v>9483</v>
      </c>
      <c r="H743" s="22" t="s">
        <v>1402</v>
      </c>
      <c r="I743" s="25" t="s">
        <v>1653</v>
      </c>
      <c r="J743" s="11" t="str">
        <f t="shared" si="76"/>
        <v>IC.TU.060504</v>
      </c>
      <c r="K743" s="2" t="s">
        <v>1192</v>
      </c>
      <c r="L743" t="str">
        <f t="shared" si="80"/>
        <v xml:space="preserve">      Drsg Moderate amount drainage</v>
      </c>
      <c r="M743" s="12" t="str">
        <f t="shared" si="77"/>
        <v>PI.IC.TU.060504.01</v>
      </c>
      <c r="N743" s="12"/>
      <c r="O743" s="12" t="str">
        <f t="shared" si="78"/>
        <v>PH.IC.TU.060504.01</v>
      </c>
      <c r="Q743" s="12" t="str">
        <f t="shared" si="79"/>
        <v>CL.IC.TU.060504.01</v>
      </c>
    </row>
    <row r="744" spans="1:19" ht="15">
      <c r="A744" s="25" t="s">
        <v>9776</v>
      </c>
      <c r="B744" s="25"/>
      <c r="C744" s="22" t="s">
        <v>6888</v>
      </c>
      <c r="D744" s="25"/>
      <c r="E744" s="2" t="s">
        <v>7071</v>
      </c>
      <c r="F744" s="25" t="s">
        <v>10020</v>
      </c>
      <c r="G744" s="25" t="s">
        <v>9484</v>
      </c>
      <c r="H744" s="22" t="s">
        <v>1404</v>
      </c>
      <c r="I744" s="25" t="s">
        <v>1743</v>
      </c>
      <c r="J744" s="11" t="str">
        <f t="shared" si="76"/>
        <v>IC.TU.060505</v>
      </c>
      <c r="K744" s="2" t="s">
        <v>1192</v>
      </c>
      <c r="L744" t="str">
        <f t="shared" si="80"/>
        <v xml:space="preserve">      Drsg Heavy amount drainage</v>
      </c>
      <c r="M744" s="12" t="str">
        <f t="shared" si="77"/>
        <v>PI.IC.TU.060505.01</v>
      </c>
      <c r="N744" s="12"/>
      <c r="O744" s="12" t="str">
        <f t="shared" si="78"/>
        <v>PH.IC.TU.060505.01</v>
      </c>
      <c r="Q744" s="12" t="str">
        <f t="shared" si="79"/>
        <v>CL.IC.TU.060505.01</v>
      </c>
    </row>
    <row r="745" spans="1:19" ht="15">
      <c r="A745" s="25" t="s">
        <v>9776</v>
      </c>
      <c r="B745" s="25"/>
      <c r="C745" s="22" t="s">
        <v>6888</v>
      </c>
      <c r="D745" s="25"/>
      <c r="E745" s="2" t="s">
        <v>7071</v>
      </c>
      <c r="F745" s="25" t="s">
        <v>10020</v>
      </c>
      <c r="G745" s="25" t="s">
        <v>9485</v>
      </c>
      <c r="H745" s="22" t="s">
        <v>1406</v>
      </c>
      <c r="I745" s="25" t="s">
        <v>1655</v>
      </c>
      <c r="J745" s="11" t="str">
        <f t="shared" si="76"/>
        <v>IC.TU.060506</v>
      </c>
      <c r="K745" s="2" t="s">
        <v>1192</v>
      </c>
      <c r="L745" t="str">
        <f t="shared" si="80"/>
        <v xml:space="preserve">      Drsg Large amount drainage</v>
      </c>
      <c r="M745" s="12" t="str">
        <f t="shared" si="77"/>
        <v>PI.IC.TU.060506.01</v>
      </c>
      <c r="N745" s="12"/>
      <c r="O745" s="12" t="str">
        <f t="shared" si="78"/>
        <v>PH.IC.TU.060506.01</v>
      </c>
      <c r="Q745" s="12" t="str">
        <f t="shared" si="79"/>
        <v>CL.IC.TU.060506.01</v>
      </c>
    </row>
    <row r="746" spans="1:19" ht="15">
      <c r="A746" s="25" t="s">
        <v>9776</v>
      </c>
      <c r="B746" s="25"/>
      <c r="C746" s="22" t="s">
        <v>6888</v>
      </c>
      <c r="D746" s="25"/>
      <c r="E746" s="2" t="s">
        <v>7071</v>
      </c>
      <c r="F746" s="25" t="s">
        <v>10020</v>
      </c>
      <c r="G746" s="25" t="s">
        <v>9486</v>
      </c>
      <c r="H746" s="22" t="s">
        <v>1419</v>
      </c>
      <c r="I746" s="25" t="s">
        <v>1488</v>
      </c>
      <c r="J746" s="11" t="str">
        <f t="shared" si="76"/>
        <v>IC.TU.060507</v>
      </c>
      <c r="K746" s="2" t="s">
        <v>1192</v>
      </c>
      <c r="L746" t="str">
        <f t="shared" si="80"/>
        <v xml:space="preserve">      Drsg copious amount discharge</v>
      </c>
      <c r="M746" s="12" t="str">
        <f t="shared" si="77"/>
        <v>PI.IC.TU.060507.01</v>
      </c>
      <c r="N746" s="12"/>
      <c r="O746" s="12" t="str">
        <f t="shared" si="78"/>
        <v>PH.IC.TU.060507.01</v>
      </c>
      <c r="Q746" s="12" t="str">
        <f t="shared" si="79"/>
        <v>CL.IC.TU.060507.01</v>
      </c>
    </row>
    <row r="747" spans="1:19" ht="15">
      <c r="A747" s="25" t="s">
        <v>9776</v>
      </c>
      <c r="B747" s="25"/>
      <c r="C747" s="22" t="s">
        <v>6888</v>
      </c>
      <c r="D747" s="25"/>
      <c r="E747" s="2" t="s">
        <v>7071</v>
      </c>
      <c r="F747" s="25" t="s">
        <v>10020</v>
      </c>
      <c r="G747" s="25" t="s">
        <v>9646</v>
      </c>
      <c r="H747" s="22" t="s">
        <v>1550</v>
      </c>
      <c r="I747" s="25" t="s">
        <v>1674</v>
      </c>
      <c r="J747" s="11" t="str">
        <f t="shared" si="76"/>
        <v>IC.TU.060508</v>
      </c>
      <c r="K747" s="2" t="s">
        <v>1192</v>
      </c>
      <c r="L747" t="str">
        <f t="shared" si="80"/>
        <v xml:space="preserve">      Drsg Drainage Unchanged</v>
      </c>
      <c r="M747" s="12" t="str">
        <f t="shared" si="77"/>
        <v>PI.IC.TU.060508.01</v>
      </c>
      <c r="N747" s="12"/>
      <c r="O747" s="12" t="str">
        <f t="shared" si="78"/>
        <v>PH.IC.TU.060508.01</v>
      </c>
      <c r="Q747" s="12" t="str">
        <f t="shared" si="79"/>
        <v>CL.IC.TU.060508.01</v>
      </c>
    </row>
    <row r="748" spans="1:19" ht="15">
      <c r="A748" s="25" t="s">
        <v>9776</v>
      </c>
      <c r="B748" s="25"/>
      <c r="C748" s="22" t="s">
        <v>6888</v>
      </c>
      <c r="D748" s="25"/>
      <c r="E748" s="2" t="s">
        <v>7071</v>
      </c>
      <c r="F748" s="25" t="s">
        <v>10020</v>
      </c>
      <c r="G748" s="25" t="s">
        <v>4138</v>
      </c>
      <c r="H748" s="22" t="s">
        <v>1551</v>
      </c>
      <c r="I748" s="25" t="s">
        <v>1673</v>
      </c>
      <c r="J748" s="11" t="str">
        <f t="shared" si="76"/>
        <v>IC.TU.060509</v>
      </c>
      <c r="K748" s="2" t="s">
        <v>1192</v>
      </c>
      <c r="L748" t="str">
        <f t="shared" si="80"/>
        <v xml:space="preserve">      Drsg discharge decreasing</v>
      </c>
      <c r="M748" s="12" t="str">
        <f t="shared" si="77"/>
        <v>PI.IC.TU.060509.01</v>
      </c>
      <c r="N748" s="12"/>
      <c r="O748" s="12" t="str">
        <f t="shared" si="78"/>
        <v>PH.IC.TU.060509.01</v>
      </c>
      <c r="Q748" s="12" t="str">
        <f t="shared" si="79"/>
        <v>CL.IC.TU.060509.01</v>
      </c>
    </row>
    <row r="749" spans="1:19" ht="15">
      <c r="A749" s="25" t="s">
        <v>9776</v>
      </c>
      <c r="B749" s="25"/>
      <c r="C749" s="22" t="s">
        <v>6888</v>
      </c>
      <c r="D749" s="25"/>
      <c r="E749" s="2" t="s">
        <v>7071</v>
      </c>
      <c r="F749" s="25" t="s">
        <v>10020</v>
      </c>
      <c r="G749" s="25" t="s">
        <v>9647</v>
      </c>
      <c r="H749" s="22" t="s">
        <v>1571</v>
      </c>
      <c r="I749" s="25" t="s">
        <v>1841</v>
      </c>
      <c r="J749" s="11" t="str">
        <f t="shared" si="76"/>
        <v>IC.TU.060510</v>
      </c>
      <c r="K749" s="2" t="s">
        <v>1192</v>
      </c>
      <c r="L749" t="str">
        <f t="shared" si="80"/>
        <v xml:space="preserve">      Drsg Drainage Increasing</v>
      </c>
      <c r="M749" s="12" t="str">
        <f t="shared" si="77"/>
        <v>PI.IC.TU.060510.01</v>
      </c>
      <c r="N749" s="12"/>
      <c r="O749" s="12" t="str">
        <f t="shared" si="78"/>
        <v>PH.IC.TU.060510.01</v>
      </c>
      <c r="Q749" s="12" t="str">
        <f t="shared" si="79"/>
        <v>CL.IC.TU.060510.01</v>
      </c>
    </row>
    <row r="750" spans="1:19" ht="15">
      <c r="A750" s="25" t="s">
        <v>9776</v>
      </c>
      <c r="B750" s="25"/>
      <c r="C750" s="22" t="s">
        <v>6888</v>
      </c>
      <c r="D750" s="25" t="s">
        <v>1544</v>
      </c>
      <c r="E750" s="2" t="s">
        <v>6888</v>
      </c>
      <c r="F750" s="25" t="s">
        <v>10021</v>
      </c>
      <c r="G750" s="25" t="s">
        <v>9649</v>
      </c>
      <c r="H750" s="22" t="s">
        <v>1396</v>
      </c>
      <c r="I750" s="25" t="s">
        <v>1820</v>
      </c>
      <c r="J750" s="11" t="str">
        <f t="shared" si="76"/>
        <v>IC.TU.060601</v>
      </c>
      <c r="K750" s="2" t="s">
        <v>1192</v>
      </c>
      <c r="L750" t="str">
        <f t="shared" si="80"/>
        <v xml:space="preserve">      Right</v>
      </c>
      <c r="M750" s="12" t="str">
        <f t="shared" si="77"/>
        <v>PI.IC.TU.060601.01</v>
      </c>
      <c r="N750" s="12"/>
      <c r="O750" s="12" t="str">
        <f t="shared" si="78"/>
        <v>PH.IC.TU.060601.01</v>
      </c>
      <c r="Q750" s="12" t="str">
        <f t="shared" si="79"/>
        <v>CL.IC.TU.060601.01</v>
      </c>
    </row>
    <row r="751" spans="1:19" ht="15">
      <c r="A751" s="25" t="s">
        <v>9776</v>
      </c>
      <c r="B751" s="25"/>
      <c r="C751" s="22" t="s">
        <v>6888</v>
      </c>
      <c r="D751" s="25"/>
      <c r="E751" s="2" t="s">
        <v>6888</v>
      </c>
      <c r="F751" s="25" t="s">
        <v>10021</v>
      </c>
      <c r="G751" s="25" t="s">
        <v>9650</v>
      </c>
      <c r="H751" s="22" t="s">
        <v>1398</v>
      </c>
      <c r="I751" s="25" t="s">
        <v>1821</v>
      </c>
      <c r="J751" s="11" t="str">
        <f t="shared" si="76"/>
        <v>IC.TU.060602</v>
      </c>
      <c r="K751" s="2" t="s">
        <v>1192</v>
      </c>
      <c r="L751" t="str">
        <f t="shared" si="80"/>
        <v xml:space="preserve">      Left</v>
      </c>
      <c r="M751" s="12" t="str">
        <f t="shared" si="77"/>
        <v>PI.IC.TU.060602.01</v>
      </c>
      <c r="N751" s="12"/>
      <c r="O751" s="12" t="str">
        <f t="shared" si="78"/>
        <v>PH.IC.TU.060602.01</v>
      </c>
      <c r="Q751" s="12" t="str">
        <f t="shared" si="79"/>
        <v>CL.IC.TU.060602.01</v>
      </c>
    </row>
    <row r="752" spans="1:19" ht="15">
      <c r="A752" t="s">
        <v>9776</v>
      </c>
      <c r="C752" s="22" t="s">
        <v>6888</v>
      </c>
      <c r="D752" s="25"/>
      <c r="E752" s="2" t="s">
        <v>6888</v>
      </c>
      <c r="F752" s="25" t="s">
        <v>10021</v>
      </c>
      <c r="G752" t="s">
        <v>4430</v>
      </c>
      <c r="H752" s="22" t="s">
        <v>1202</v>
      </c>
      <c r="I752" t="s">
        <v>4430</v>
      </c>
      <c r="J752" s="11" t="str">
        <f t="shared" si="76"/>
        <v>IC.TU.060603</v>
      </c>
      <c r="K752" s="2" t="s">
        <v>1192</v>
      </c>
      <c r="L752" t="str">
        <f t="shared" si="80"/>
        <v>Midline</v>
      </c>
      <c r="M752" s="12" t="str">
        <f t="shared" si="77"/>
        <v>PI.IC.TU.060603.01</v>
      </c>
      <c r="N752" s="12"/>
      <c r="O752" s="12" t="str">
        <f t="shared" si="78"/>
        <v>PH.IC.TU.060603.01</v>
      </c>
      <c r="Q752" s="12" t="str">
        <f t="shared" si="79"/>
        <v>CL.IC.TU.060603.01</v>
      </c>
      <c r="R752" t="s">
        <v>1141</v>
      </c>
      <c r="S752">
        <v>330</v>
      </c>
    </row>
    <row r="753" spans="1:27" ht="15">
      <c r="A753" s="25" t="s">
        <v>9776</v>
      </c>
      <c r="B753" s="25"/>
      <c r="C753" s="22" t="s">
        <v>6888</v>
      </c>
      <c r="D753" s="25" t="s">
        <v>5099</v>
      </c>
      <c r="E753" s="2" t="s">
        <v>7284</v>
      </c>
      <c r="F753" s="25" t="s">
        <v>10021</v>
      </c>
      <c r="G753" s="25" t="s">
        <v>9809</v>
      </c>
      <c r="H753" s="22" t="s">
        <v>1396</v>
      </c>
      <c r="I753" s="25" t="s">
        <v>4141</v>
      </c>
      <c r="J753" s="11" t="str">
        <f t="shared" si="76"/>
        <v>IC.TU.060701</v>
      </c>
      <c r="K753" s="2" t="s">
        <v>1192</v>
      </c>
      <c r="L753" t="str">
        <f t="shared" si="80"/>
        <v xml:space="preserve">      Lateral</v>
      </c>
      <c r="M753" s="12" t="str">
        <f t="shared" si="77"/>
        <v>PI.IC.TU.060701.01</v>
      </c>
      <c r="N753" s="12"/>
      <c r="O753" s="12" t="str">
        <f t="shared" si="78"/>
        <v>PH.IC.TU.060701.01</v>
      </c>
      <c r="Q753" s="12" t="str">
        <f t="shared" si="79"/>
        <v>CL.IC.TU.060701.01</v>
      </c>
    </row>
    <row r="754" spans="1:27" ht="15">
      <c r="A754" s="25" t="s">
        <v>9776</v>
      </c>
      <c r="B754" s="25"/>
      <c r="C754" s="22" t="s">
        <v>6888</v>
      </c>
      <c r="D754" s="25"/>
      <c r="E754" s="2" t="s">
        <v>7284</v>
      </c>
      <c r="F754" s="25" t="s">
        <v>10021</v>
      </c>
      <c r="G754" s="25" t="s">
        <v>10112</v>
      </c>
      <c r="H754" s="22" t="s">
        <v>1398</v>
      </c>
      <c r="I754" s="25" t="s">
        <v>4142</v>
      </c>
      <c r="J754" s="11" t="str">
        <f t="shared" si="76"/>
        <v>IC.TU.060702</v>
      </c>
      <c r="K754" s="2" t="s">
        <v>1192</v>
      </c>
      <c r="L754" t="str">
        <f t="shared" si="80"/>
        <v xml:space="preserve">      Medial</v>
      </c>
      <c r="M754" s="12" t="str">
        <f t="shared" si="77"/>
        <v>PI.IC.TU.060702.01</v>
      </c>
      <c r="N754" s="12"/>
      <c r="O754" s="12" t="str">
        <f t="shared" si="78"/>
        <v>PH.IC.TU.060702.01</v>
      </c>
      <c r="Q754" s="12" t="str">
        <f t="shared" si="79"/>
        <v>CL.IC.TU.060702.01</v>
      </c>
    </row>
    <row r="755" spans="1:27" ht="15">
      <c r="A755" s="25" t="s">
        <v>9776</v>
      </c>
      <c r="B755" s="25"/>
      <c r="C755" s="22" t="s">
        <v>6888</v>
      </c>
      <c r="D755" s="25"/>
      <c r="E755" s="2" t="s">
        <v>7284</v>
      </c>
      <c r="F755" s="25" t="s">
        <v>10021</v>
      </c>
      <c r="G755" s="25" t="s">
        <v>10113</v>
      </c>
      <c r="H755" s="22" t="s">
        <v>1400</v>
      </c>
      <c r="I755" s="25" t="s">
        <v>4143</v>
      </c>
      <c r="J755" s="11" t="str">
        <f t="shared" si="76"/>
        <v>IC.TU.060703</v>
      </c>
      <c r="K755" s="2" t="s">
        <v>1192</v>
      </c>
      <c r="L755" t="str">
        <f t="shared" si="80"/>
        <v xml:space="preserve">      Anterior</v>
      </c>
      <c r="M755" s="12" t="str">
        <f t="shared" si="77"/>
        <v>PI.IC.TU.060703.01</v>
      </c>
      <c r="N755" s="12"/>
      <c r="O755" s="12" t="str">
        <f t="shared" si="78"/>
        <v>PH.IC.TU.060703.01</v>
      </c>
      <c r="Q755" s="12" t="str">
        <f t="shared" si="79"/>
        <v>CL.IC.TU.060703.01</v>
      </c>
    </row>
    <row r="756" spans="1:27" ht="15">
      <c r="A756" s="25" t="s">
        <v>9776</v>
      </c>
      <c r="B756" s="25"/>
      <c r="C756" s="22" t="s">
        <v>6888</v>
      </c>
      <c r="D756" s="25"/>
      <c r="E756" s="2" t="s">
        <v>7284</v>
      </c>
      <c r="F756" s="25" t="s">
        <v>10021</v>
      </c>
      <c r="G756" s="25" t="s">
        <v>10114</v>
      </c>
      <c r="H756" s="22" t="s">
        <v>1402</v>
      </c>
      <c r="I756" s="25" t="s">
        <v>4144</v>
      </c>
      <c r="J756" s="11" t="str">
        <f t="shared" si="76"/>
        <v>IC.TU.060704</v>
      </c>
      <c r="K756" s="2" t="s">
        <v>1192</v>
      </c>
      <c r="L756" t="str">
        <f t="shared" si="80"/>
        <v xml:space="preserve">      Posterior</v>
      </c>
      <c r="M756" s="12" t="str">
        <f t="shared" si="77"/>
        <v>PI.IC.TU.060704.01</v>
      </c>
      <c r="N756" s="12"/>
      <c r="O756" s="12" t="str">
        <f t="shared" si="78"/>
        <v>PH.IC.TU.060704.01</v>
      </c>
      <c r="Q756" s="12" t="str">
        <f t="shared" si="79"/>
        <v>CL.IC.TU.060704.01</v>
      </c>
    </row>
    <row r="757" spans="1:27" ht="15">
      <c r="A757" s="25" t="s">
        <v>9776</v>
      </c>
      <c r="B757" s="25"/>
      <c r="C757" s="22" t="s">
        <v>6888</v>
      </c>
      <c r="D757" s="25"/>
      <c r="E757" s="2" t="s">
        <v>7284</v>
      </c>
      <c r="F757" s="25" t="s">
        <v>10021</v>
      </c>
      <c r="G757" s="25" t="s">
        <v>10116</v>
      </c>
      <c r="H757" s="22" t="s">
        <v>1404</v>
      </c>
      <c r="I757" s="25" t="s">
        <v>4286</v>
      </c>
      <c r="J757" s="11" t="str">
        <f t="shared" si="76"/>
        <v>IC.TU.060705</v>
      </c>
      <c r="K757" s="2" t="s">
        <v>1192</v>
      </c>
      <c r="L757" t="str">
        <f t="shared" si="80"/>
        <v xml:space="preserve">      Proximal</v>
      </c>
      <c r="M757" s="12" t="str">
        <f t="shared" si="77"/>
        <v>PI.IC.TU.060705.01</v>
      </c>
      <c r="N757" s="12"/>
      <c r="O757" s="12" t="str">
        <f t="shared" si="78"/>
        <v>PH.IC.TU.060705.01</v>
      </c>
      <c r="Q757" s="12" t="str">
        <f t="shared" si="79"/>
        <v>CL.IC.TU.060705.01</v>
      </c>
    </row>
    <row r="758" spans="1:27" ht="15">
      <c r="A758" s="25" t="s">
        <v>9776</v>
      </c>
      <c r="B758" s="25"/>
      <c r="C758" s="22" t="s">
        <v>6888</v>
      </c>
      <c r="D758" s="25"/>
      <c r="E758" s="2" t="s">
        <v>7284</v>
      </c>
      <c r="F758" s="25" t="s">
        <v>10021</v>
      </c>
      <c r="G758" s="25" t="s">
        <v>9980</v>
      </c>
      <c r="H758" s="22" t="s">
        <v>1406</v>
      </c>
      <c r="I758" s="25" t="s">
        <v>4287</v>
      </c>
      <c r="J758" s="11" t="str">
        <f t="shared" si="76"/>
        <v>IC.TU.060706</v>
      </c>
      <c r="K758" s="2" t="s">
        <v>1192</v>
      </c>
      <c r="L758" t="str">
        <f t="shared" si="80"/>
        <v xml:space="preserve">      Distal</v>
      </c>
      <c r="M758" s="12" t="str">
        <f t="shared" si="77"/>
        <v>PI.IC.TU.060706.01</v>
      </c>
      <c r="N758" s="12"/>
      <c r="O758" s="12" t="str">
        <f t="shared" si="78"/>
        <v>PH.IC.TU.060706.01</v>
      </c>
      <c r="Q758" s="12" t="str">
        <f t="shared" si="79"/>
        <v>CL.IC.TU.060706.01</v>
      </c>
    </row>
    <row r="759" spans="1:27" ht="15">
      <c r="A759" s="25" t="s">
        <v>9776</v>
      </c>
      <c r="B759" s="25"/>
      <c r="C759" s="22" t="s">
        <v>6888</v>
      </c>
      <c r="D759" s="25" t="s">
        <v>1364</v>
      </c>
      <c r="E759" s="2" t="s">
        <v>10093</v>
      </c>
      <c r="F759" s="25" t="s">
        <v>10022</v>
      </c>
      <c r="G759" s="25" t="s">
        <v>9982</v>
      </c>
      <c r="H759" s="22" t="s">
        <v>1396</v>
      </c>
      <c r="I759" s="25" t="s">
        <v>4364</v>
      </c>
      <c r="J759" s="11" t="str">
        <f t="shared" si="76"/>
        <v>IC.TU.060801</v>
      </c>
      <c r="K759" s="2" t="s">
        <v>1192</v>
      </c>
      <c r="L759" t="str">
        <f t="shared" si="80"/>
        <v>Head/Neck area:  add protocol</v>
      </c>
      <c r="M759" s="12" t="str">
        <f t="shared" si="77"/>
        <v>PI.IC.TU.060801.01</v>
      </c>
      <c r="N759" s="12"/>
      <c r="O759" s="12" t="str">
        <f t="shared" si="78"/>
        <v>PH.IC.TU.060801.01</v>
      </c>
      <c r="Q759" s="12" t="str">
        <f t="shared" si="79"/>
        <v>CL.IC.TU.060801.01</v>
      </c>
    </row>
    <row r="760" spans="1:27" ht="15">
      <c r="A760" s="25" t="s">
        <v>9776</v>
      </c>
      <c r="B760" s="25"/>
      <c r="C760" s="22" t="s">
        <v>6888</v>
      </c>
      <c r="D760" s="25"/>
      <c r="E760" s="2" t="s">
        <v>10093</v>
      </c>
      <c r="F760" s="25" t="s">
        <v>10022</v>
      </c>
      <c r="G760" s="25" t="s">
        <v>9836</v>
      </c>
      <c r="H760" s="22" t="s">
        <v>1398</v>
      </c>
      <c r="I760" s="25" t="s">
        <v>9837</v>
      </c>
      <c r="J760" s="11" t="str">
        <f t="shared" si="76"/>
        <v>IC.TU.060802</v>
      </c>
      <c r="K760" s="2" t="s">
        <v>1192</v>
      </c>
      <c r="L760" t="str">
        <f t="shared" si="80"/>
        <v>Thoracic area:  add protocol</v>
      </c>
      <c r="M760" s="12" t="str">
        <f t="shared" si="77"/>
        <v>PI.IC.TU.060802.01</v>
      </c>
      <c r="N760" s="12"/>
      <c r="O760" s="12" t="str">
        <f t="shared" si="78"/>
        <v>PH.IC.TU.060802.01</v>
      </c>
      <c r="Q760" s="12" t="str">
        <f t="shared" si="79"/>
        <v>CL.IC.TU.060802.01</v>
      </c>
    </row>
    <row r="761" spans="1:27" ht="15">
      <c r="A761" s="25" t="s">
        <v>9776</v>
      </c>
      <c r="B761" s="25"/>
      <c r="C761" s="22" t="s">
        <v>6888</v>
      </c>
      <c r="D761" s="25"/>
      <c r="E761" s="2" t="s">
        <v>10093</v>
      </c>
      <c r="F761" s="25" t="s">
        <v>10022</v>
      </c>
      <c r="G761" s="25" t="s">
        <v>9838</v>
      </c>
      <c r="H761" s="22" t="s">
        <v>1400</v>
      </c>
      <c r="I761" s="25" t="s">
        <v>5197</v>
      </c>
      <c r="J761" s="11" t="str">
        <f t="shared" si="76"/>
        <v>IC.TU.060803</v>
      </c>
      <c r="K761" s="2" t="s">
        <v>1192</v>
      </c>
      <c r="L761" t="str">
        <f t="shared" si="80"/>
        <v>Abdominal area:  add protocol</v>
      </c>
      <c r="M761" s="12" t="str">
        <f t="shared" si="77"/>
        <v>PI.IC.TU.060803.01</v>
      </c>
      <c r="N761" s="12"/>
      <c r="O761" s="12" t="str">
        <f t="shared" si="78"/>
        <v>PH.IC.TU.060803.01</v>
      </c>
      <c r="Q761" s="12" t="str">
        <f t="shared" si="79"/>
        <v>CL.IC.TU.060803.01</v>
      </c>
    </row>
    <row r="762" spans="1:27" ht="15">
      <c r="A762" s="25" t="s">
        <v>9776</v>
      </c>
      <c r="B762" s="25"/>
      <c r="C762" s="22" t="s">
        <v>6888</v>
      </c>
      <c r="D762" s="25"/>
      <c r="E762" s="2" t="s">
        <v>10093</v>
      </c>
      <c r="F762" s="25" t="s">
        <v>10022</v>
      </c>
      <c r="G762" s="25" t="s">
        <v>9985</v>
      </c>
      <c r="H762" s="22" t="s">
        <v>1402</v>
      </c>
      <c r="I762" s="25" t="s">
        <v>5692</v>
      </c>
      <c r="J762" s="11" t="str">
        <f t="shared" si="76"/>
        <v>IC.TU.060804</v>
      </c>
      <c r="K762" s="2" t="s">
        <v>1192</v>
      </c>
      <c r="L762" t="str">
        <f t="shared" si="80"/>
        <v>Pelvic area:  add protocol</v>
      </c>
      <c r="M762" s="12" t="str">
        <f t="shared" si="77"/>
        <v>PI.IC.TU.060804.01</v>
      </c>
      <c r="N762" s="12"/>
      <c r="O762" s="12" t="str">
        <f t="shared" si="78"/>
        <v>PH.IC.TU.060804.01</v>
      </c>
      <c r="Q762" s="12" t="str">
        <f t="shared" si="79"/>
        <v>CL.IC.TU.060804.01</v>
      </c>
    </row>
    <row r="763" spans="1:27" ht="15">
      <c r="A763" s="25" t="s">
        <v>9776</v>
      </c>
      <c r="B763" s="25"/>
      <c r="C763" s="22" t="s">
        <v>6888</v>
      </c>
      <c r="D763" s="25"/>
      <c r="E763" s="2" t="s">
        <v>10093</v>
      </c>
      <c r="F763" s="25" t="s">
        <v>10022</v>
      </c>
      <c r="G763" s="25" t="s">
        <v>9841</v>
      </c>
      <c r="H763" s="22" t="s">
        <v>1404</v>
      </c>
      <c r="I763" s="25" t="s">
        <v>9842</v>
      </c>
      <c r="J763" s="11" t="str">
        <f t="shared" si="76"/>
        <v>IC.TU.060805</v>
      </c>
      <c r="K763" s="2" t="s">
        <v>1192</v>
      </c>
      <c r="L763" t="str">
        <f t="shared" si="80"/>
        <v>Extremity area:  add protocol</v>
      </c>
      <c r="M763" s="12" t="str">
        <f t="shared" si="77"/>
        <v>PI.IC.TU.060805.01</v>
      </c>
      <c r="N763" s="12"/>
      <c r="O763" s="12" t="str">
        <f t="shared" si="78"/>
        <v>PH.IC.TU.060805.01</v>
      </c>
      <c r="Q763" s="12" t="str">
        <f t="shared" si="79"/>
        <v>CL.IC.TU.060805.01</v>
      </c>
    </row>
    <row r="764" spans="1:27" ht="15">
      <c r="A764" t="s">
        <v>9776</v>
      </c>
      <c r="C764" s="68" t="s">
        <v>12189</v>
      </c>
      <c r="E764" s="68" t="s">
        <v>353</v>
      </c>
      <c r="F764" t="s">
        <v>12183</v>
      </c>
      <c r="G764" t="s">
        <v>12174</v>
      </c>
      <c r="H764" s="61" t="s">
        <v>12175</v>
      </c>
      <c r="I764" t="s">
        <v>12176</v>
      </c>
      <c r="J764" s="11" t="str">
        <f t="shared" si="76"/>
        <v>IC.TU.060806</v>
      </c>
      <c r="K764" s="68" t="s">
        <v>295</v>
      </c>
      <c r="L764" t="str">
        <f t="shared" si="80"/>
        <v>Shoulder</v>
      </c>
      <c r="M764" s="12" t="str">
        <f t="shared" si="77"/>
        <v>PI.IC.TU.060806.01</v>
      </c>
      <c r="N764" s="12"/>
      <c r="O764" s="12" t="str">
        <f t="shared" si="78"/>
        <v>PH.IC.TU.060806.01</v>
      </c>
      <c r="Q764" s="12" t="str">
        <f t="shared" si="79"/>
        <v>CL.IC.TU.060806.01</v>
      </c>
      <c r="Z764" t="s">
        <v>12177</v>
      </c>
      <c r="AA764">
        <v>1143</v>
      </c>
    </row>
    <row r="765" spans="1:27" ht="15">
      <c r="A765" s="25" t="s">
        <v>9776</v>
      </c>
      <c r="B765" s="25"/>
      <c r="C765" s="22" t="s">
        <v>6888</v>
      </c>
      <c r="D765" s="25" t="s">
        <v>5050</v>
      </c>
      <c r="E765" s="2" t="s">
        <v>10095</v>
      </c>
      <c r="F765" s="25" t="s">
        <v>10169</v>
      </c>
      <c r="G765" s="25" t="s">
        <v>5197</v>
      </c>
      <c r="H765" s="22" t="s">
        <v>1396</v>
      </c>
      <c r="I765" s="25" t="s">
        <v>5197</v>
      </c>
      <c r="J765" s="11" t="str">
        <f t="shared" si="76"/>
        <v>IC.TU.060901</v>
      </c>
      <c r="K765" s="2" t="s">
        <v>1192</v>
      </c>
      <c r="L765" t="str">
        <f t="shared" si="80"/>
        <v>Abdomen</v>
      </c>
      <c r="M765" s="12" t="str">
        <f t="shared" si="77"/>
        <v>PI.IC.TU.060901.01</v>
      </c>
      <c r="N765" s="12"/>
      <c r="O765" s="12" t="str">
        <f t="shared" si="78"/>
        <v>PH.IC.TU.060901.01</v>
      </c>
      <c r="Q765" s="12" t="str">
        <f t="shared" si="79"/>
        <v>CL.IC.TU.060901.01</v>
      </c>
    </row>
    <row r="766" spans="1:27" ht="15">
      <c r="A766" s="25" t="s">
        <v>9776</v>
      </c>
      <c r="B766" s="25"/>
      <c r="C766" s="22" t="s">
        <v>6888</v>
      </c>
      <c r="D766" s="25"/>
      <c r="E766" s="2" t="s">
        <v>10095</v>
      </c>
      <c r="F766" s="25" t="s">
        <v>10169</v>
      </c>
      <c r="G766" s="25" t="s">
        <v>5198</v>
      </c>
      <c r="H766" s="22" t="s">
        <v>1398</v>
      </c>
      <c r="I766" s="25" t="s">
        <v>5198</v>
      </c>
      <c r="J766" s="11" t="str">
        <f t="shared" si="76"/>
        <v>IC.TU.060902</v>
      </c>
      <c r="K766" s="2" t="s">
        <v>1192</v>
      </c>
      <c r="L766" t="str">
        <f t="shared" si="80"/>
        <v>Flank</v>
      </c>
      <c r="M766" s="12" t="str">
        <f t="shared" si="77"/>
        <v>PI.IC.TU.060902.01</v>
      </c>
      <c r="N766" s="12"/>
      <c r="O766" s="12" t="str">
        <f t="shared" si="78"/>
        <v>PH.IC.TU.060902.01</v>
      </c>
      <c r="Q766" s="12" t="str">
        <f t="shared" si="79"/>
        <v>CL.IC.TU.060902.01</v>
      </c>
    </row>
    <row r="767" spans="1:27" ht="15">
      <c r="A767" s="25" t="s">
        <v>9776</v>
      </c>
      <c r="B767" s="25"/>
      <c r="C767" s="22" t="s">
        <v>6888</v>
      </c>
      <c r="D767" s="25" t="s">
        <v>4908</v>
      </c>
      <c r="E767" s="2" t="s">
        <v>10905</v>
      </c>
      <c r="F767" s="25" t="s">
        <v>10169</v>
      </c>
      <c r="G767" s="25" t="s">
        <v>9844</v>
      </c>
      <c r="H767" s="22" t="s">
        <v>1396</v>
      </c>
      <c r="I767" s="25" t="s">
        <v>3009</v>
      </c>
      <c r="J767" s="11" t="str">
        <f t="shared" si="76"/>
        <v>IC.TU.061001</v>
      </c>
      <c r="K767" s="2" t="s">
        <v>1192</v>
      </c>
      <c r="L767" t="str">
        <f t="shared" si="80"/>
        <v xml:space="preserve">      RUQ</v>
      </c>
      <c r="M767" s="12" t="str">
        <f t="shared" si="77"/>
        <v>PI.IC.TU.061001.01</v>
      </c>
      <c r="N767" s="12"/>
      <c r="O767" s="12" t="str">
        <f t="shared" si="78"/>
        <v>PH.IC.TU.061001.01</v>
      </c>
      <c r="Q767" s="12" t="str">
        <f t="shared" si="79"/>
        <v>CL.IC.TU.061001.01</v>
      </c>
    </row>
    <row r="768" spans="1:27" ht="15">
      <c r="A768" s="25" t="s">
        <v>9776</v>
      </c>
      <c r="B768" s="25"/>
      <c r="C768" s="22" t="s">
        <v>6888</v>
      </c>
      <c r="D768" s="25"/>
      <c r="E768" s="2" t="s">
        <v>10905</v>
      </c>
      <c r="F768" s="25" t="s">
        <v>10169</v>
      </c>
      <c r="G768" s="25" t="s">
        <v>9845</v>
      </c>
      <c r="H768" s="22" t="s">
        <v>1398</v>
      </c>
      <c r="I768" s="25" t="s">
        <v>3011</v>
      </c>
      <c r="J768" s="11" t="str">
        <f t="shared" si="76"/>
        <v>IC.TU.061002</v>
      </c>
      <c r="K768" s="2" t="s">
        <v>1192</v>
      </c>
      <c r="L768" t="str">
        <f t="shared" si="80"/>
        <v xml:space="preserve">      RLQ</v>
      </c>
      <c r="M768" s="12" t="str">
        <f t="shared" si="77"/>
        <v>PI.IC.TU.061002.01</v>
      </c>
      <c r="N768" s="12"/>
      <c r="O768" s="12" t="str">
        <f t="shared" si="78"/>
        <v>PH.IC.TU.061002.01</v>
      </c>
      <c r="Q768" s="12" t="str">
        <f t="shared" si="79"/>
        <v>CL.IC.TU.061002.01</v>
      </c>
    </row>
    <row r="769" spans="1:17" ht="15">
      <c r="A769" s="25" t="s">
        <v>9776</v>
      </c>
      <c r="B769" s="25"/>
      <c r="C769" s="22" t="s">
        <v>6888</v>
      </c>
      <c r="D769" s="25"/>
      <c r="E769" s="2" t="s">
        <v>10905</v>
      </c>
      <c r="F769" s="25" t="s">
        <v>10169</v>
      </c>
      <c r="G769" s="25" t="s">
        <v>9846</v>
      </c>
      <c r="H769" s="22" t="s">
        <v>1400</v>
      </c>
      <c r="I769" s="25" t="s">
        <v>3013</v>
      </c>
      <c r="J769" s="11" t="str">
        <f t="shared" si="76"/>
        <v>IC.TU.061003</v>
      </c>
      <c r="K769" s="2" t="s">
        <v>1192</v>
      </c>
      <c r="L769" t="str">
        <f t="shared" si="80"/>
        <v xml:space="preserve">      LUQ</v>
      </c>
      <c r="M769" s="12" t="str">
        <f t="shared" si="77"/>
        <v>PI.IC.TU.061003.01</v>
      </c>
      <c r="N769" s="12"/>
      <c r="O769" s="12" t="str">
        <f t="shared" si="78"/>
        <v>PH.IC.TU.061003.01</v>
      </c>
      <c r="Q769" s="12" t="str">
        <f t="shared" si="79"/>
        <v>CL.IC.TU.061003.01</v>
      </c>
    </row>
    <row r="770" spans="1:17" ht="15">
      <c r="A770" s="25" t="s">
        <v>9776</v>
      </c>
      <c r="B770" s="25"/>
      <c r="C770" s="22" t="s">
        <v>6888</v>
      </c>
      <c r="D770" s="25"/>
      <c r="E770" s="2" t="s">
        <v>10905</v>
      </c>
      <c r="F770" s="25" t="s">
        <v>10169</v>
      </c>
      <c r="G770" s="25" t="s">
        <v>9847</v>
      </c>
      <c r="H770" s="22" t="s">
        <v>1402</v>
      </c>
      <c r="I770" s="25" t="s">
        <v>3015</v>
      </c>
      <c r="J770" s="11" t="str">
        <f t="shared" si="76"/>
        <v>IC.TU.061004</v>
      </c>
      <c r="K770" s="2" t="s">
        <v>1192</v>
      </c>
      <c r="L770" t="str">
        <f t="shared" si="80"/>
        <v xml:space="preserve">      LLQ</v>
      </c>
      <c r="M770" s="12" t="str">
        <f t="shared" si="77"/>
        <v>PI.IC.TU.061004.01</v>
      </c>
      <c r="N770" s="12"/>
      <c r="O770" s="12" t="str">
        <f t="shared" si="78"/>
        <v>PH.IC.TU.061004.01</v>
      </c>
      <c r="Q770" s="12" t="str">
        <f t="shared" si="79"/>
        <v>CL.IC.TU.061004.01</v>
      </c>
    </row>
    <row r="771" spans="1:17" ht="15">
      <c r="A771" s="25" t="s">
        <v>9776</v>
      </c>
      <c r="B771" s="25"/>
      <c r="C771" s="22" t="s">
        <v>6888</v>
      </c>
      <c r="D771" s="25" t="s">
        <v>4909</v>
      </c>
      <c r="E771" s="2" t="s">
        <v>8048</v>
      </c>
      <c r="F771" s="25" t="s">
        <v>10170</v>
      </c>
      <c r="G771" s="25" t="s">
        <v>4546</v>
      </c>
      <c r="H771" s="22" t="s">
        <v>1396</v>
      </c>
      <c r="I771" s="25" t="s">
        <v>4546</v>
      </c>
      <c r="J771" s="11" t="str">
        <f t="shared" si="76"/>
        <v>IC.TU.061101</v>
      </c>
      <c r="K771" s="2" t="s">
        <v>1192</v>
      </c>
      <c r="L771" t="str">
        <f t="shared" si="80"/>
        <v>Arm</v>
      </c>
      <c r="M771" s="12" t="str">
        <f t="shared" si="77"/>
        <v>PI.IC.TU.061101.01</v>
      </c>
      <c r="N771" s="12"/>
      <c r="O771" s="12" t="str">
        <f t="shared" si="78"/>
        <v>PH.IC.TU.061101.01</v>
      </c>
      <c r="Q771" s="12" t="str">
        <f t="shared" si="79"/>
        <v>CL.IC.TU.061101.01</v>
      </c>
    </row>
    <row r="772" spans="1:17" ht="15">
      <c r="A772" s="25" t="s">
        <v>9776</v>
      </c>
      <c r="B772" s="25"/>
      <c r="C772" s="22" t="s">
        <v>6888</v>
      </c>
      <c r="D772" s="25"/>
      <c r="E772" s="2" t="s">
        <v>8048</v>
      </c>
      <c r="F772" s="25" t="s">
        <v>10170</v>
      </c>
      <c r="G772" s="25" t="s">
        <v>4675</v>
      </c>
      <c r="H772" s="22" t="s">
        <v>1398</v>
      </c>
      <c r="I772" s="25" t="s">
        <v>4675</v>
      </c>
      <c r="J772" s="11" t="str">
        <f t="shared" si="76"/>
        <v>IC.TU.061102</v>
      </c>
      <c r="K772" s="2" t="s">
        <v>1192</v>
      </c>
      <c r="L772" t="str">
        <f t="shared" si="80"/>
        <v>Wrist</v>
      </c>
      <c r="M772" s="12" t="str">
        <f t="shared" si="77"/>
        <v>PI.IC.TU.061102.01</v>
      </c>
      <c r="N772" s="12"/>
      <c r="O772" s="12" t="str">
        <f t="shared" si="78"/>
        <v>PH.IC.TU.061102.01</v>
      </c>
      <c r="Q772" s="12" t="str">
        <f t="shared" si="79"/>
        <v>CL.IC.TU.061102.01</v>
      </c>
    </row>
    <row r="773" spans="1:17" ht="15">
      <c r="A773" s="25" t="s">
        <v>9776</v>
      </c>
      <c r="B773" s="25"/>
      <c r="C773" s="22" t="s">
        <v>6888</v>
      </c>
      <c r="D773" s="25"/>
      <c r="E773" s="2" t="s">
        <v>8048</v>
      </c>
      <c r="F773" s="25" t="s">
        <v>10170</v>
      </c>
      <c r="G773" s="25" t="s">
        <v>1667</v>
      </c>
      <c r="H773" s="22" t="s">
        <v>1400</v>
      </c>
      <c r="I773" s="25" t="s">
        <v>1667</v>
      </c>
      <c r="J773" s="11" t="str">
        <f t="shared" si="76"/>
        <v>IC.TU.061103</v>
      </c>
      <c r="K773" s="2" t="s">
        <v>1192</v>
      </c>
      <c r="L773" t="str">
        <f t="shared" si="80"/>
        <v>Hand</v>
      </c>
      <c r="M773" s="12" t="str">
        <f t="shared" si="77"/>
        <v>PI.IC.TU.061103.01</v>
      </c>
      <c r="N773" s="12"/>
      <c r="O773" s="12" t="str">
        <f t="shared" si="78"/>
        <v>PH.IC.TU.061103.01</v>
      </c>
      <c r="Q773" s="12" t="str">
        <f t="shared" si="79"/>
        <v>CL.IC.TU.061103.01</v>
      </c>
    </row>
    <row r="774" spans="1:17" ht="15">
      <c r="A774" s="25" t="s">
        <v>9776</v>
      </c>
      <c r="B774" s="25"/>
      <c r="C774" s="22" t="s">
        <v>6888</v>
      </c>
      <c r="D774" s="25"/>
      <c r="E774" s="2" t="s">
        <v>8048</v>
      </c>
      <c r="F774" s="25" t="s">
        <v>10170</v>
      </c>
      <c r="G774" s="25" t="s">
        <v>4676</v>
      </c>
      <c r="H774" s="22" t="s">
        <v>1402</v>
      </c>
      <c r="I774" s="25" t="s">
        <v>4677</v>
      </c>
      <c r="J774" s="11" t="str">
        <f t="shared" si="76"/>
        <v>IC.TU.061104</v>
      </c>
      <c r="K774" s="2" t="s">
        <v>1192</v>
      </c>
      <c r="L774" t="str">
        <f t="shared" si="80"/>
        <v>Finger(s): specify</v>
      </c>
      <c r="M774" s="12" t="str">
        <f t="shared" si="77"/>
        <v>PI.IC.TU.061104.01</v>
      </c>
      <c r="N774" s="12"/>
      <c r="O774" s="12" t="str">
        <f t="shared" si="78"/>
        <v>PH.IC.TU.061104.01</v>
      </c>
      <c r="Q774" s="12" t="str">
        <f t="shared" si="79"/>
        <v>CL.IC.TU.061104.01</v>
      </c>
    </row>
    <row r="775" spans="1:17" ht="15">
      <c r="A775" s="25" t="s">
        <v>9776</v>
      </c>
      <c r="B775" s="25"/>
      <c r="C775" s="22" t="s">
        <v>6888</v>
      </c>
      <c r="D775" s="25"/>
      <c r="E775" s="2" t="s">
        <v>8048</v>
      </c>
      <c r="F775" s="25" t="s">
        <v>10170</v>
      </c>
      <c r="G775" s="25" t="s">
        <v>7223</v>
      </c>
      <c r="H775" s="22" t="s">
        <v>1404</v>
      </c>
      <c r="I775" s="25" t="s">
        <v>7223</v>
      </c>
      <c r="J775" s="11" t="str">
        <f t="shared" si="76"/>
        <v>IC.TU.061105</v>
      </c>
      <c r="K775" s="2" t="s">
        <v>1192</v>
      </c>
      <c r="L775" t="str">
        <f t="shared" si="80"/>
        <v>Leg</v>
      </c>
      <c r="M775" s="12" t="str">
        <f t="shared" si="77"/>
        <v>PI.IC.TU.061105.01</v>
      </c>
      <c r="N775" s="12"/>
      <c r="O775" s="12" t="str">
        <f t="shared" si="78"/>
        <v>PH.IC.TU.061105.01</v>
      </c>
      <c r="Q775" s="12" t="str">
        <f t="shared" si="79"/>
        <v>CL.IC.TU.061105.01</v>
      </c>
    </row>
    <row r="776" spans="1:17" ht="15">
      <c r="A776" s="25" t="s">
        <v>9776</v>
      </c>
      <c r="B776" s="25"/>
      <c r="C776" s="22" t="s">
        <v>6888</v>
      </c>
      <c r="D776" s="25"/>
      <c r="E776" s="2" t="s">
        <v>8048</v>
      </c>
      <c r="F776" s="25" t="s">
        <v>10170</v>
      </c>
      <c r="G776" s="25" t="s">
        <v>1661</v>
      </c>
      <c r="H776" s="22" t="s">
        <v>1406</v>
      </c>
      <c r="I776" s="25" t="s">
        <v>1661</v>
      </c>
      <c r="J776" s="11" t="str">
        <f t="shared" si="76"/>
        <v>IC.TU.061106</v>
      </c>
      <c r="K776" s="2" t="s">
        <v>1192</v>
      </c>
      <c r="L776" t="str">
        <f t="shared" si="80"/>
        <v>Knee</v>
      </c>
      <c r="M776" s="12" t="str">
        <f t="shared" si="77"/>
        <v>PI.IC.TU.061106.01</v>
      </c>
      <c r="N776" s="12"/>
      <c r="O776" s="12" t="str">
        <f t="shared" si="78"/>
        <v>PH.IC.TU.061106.01</v>
      </c>
      <c r="Q776" s="12" t="str">
        <f t="shared" si="79"/>
        <v>CL.IC.TU.061106.01</v>
      </c>
    </row>
    <row r="777" spans="1:17" ht="15">
      <c r="A777" s="25" t="s">
        <v>9776</v>
      </c>
      <c r="B777" s="25"/>
      <c r="C777" s="22" t="s">
        <v>6888</v>
      </c>
      <c r="D777" s="25"/>
      <c r="E777" s="2" t="s">
        <v>8048</v>
      </c>
      <c r="F777" s="25" t="s">
        <v>10170</v>
      </c>
      <c r="G777" s="25" t="s">
        <v>1659</v>
      </c>
      <c r="H777" s="22" t="s">
        <v>1419</v>
      </c>
      <c r="I777" s="25" t="s">
        <v>1659</v>
      </c>
      <c r="J777" s="11" t="str">
        <f t="shared" si="76"/>
        <v>IC.TU.061107</v>
      </c>
      <c r="K777" s="2" t="s">
        <v>1192</v>
      </c>
      <c r="L777" t="str">
        <f t="shared" si="80"/>
        <v>Ankle</v>
      </c>
      <c r="M777" s="12" t="str">
        <f t="shared" si="77"/>
        <v>PI.IC.TU.061107.01</v>
      </c>
      <c r="N777" s="12"/>
      <c r="O777" s="12" t="str">
        <f t="shared" si="78"/>
        <v>PH.IC.TU.061107.01</v>
      </c>
      <c r="Q777" s="12" t="str">
        <f t="shared" si="79"/>
        <v>CL.IC.TU.061107.01</v>
      </c>
    </row>
    <row r="778" spans="1:17" ht="15">
      <c r="A778" s="25" t="s">
        <v>9776</v>
      </c>
      <c r="B778" s="25"/>
      <c r="C778" s="22" t="s">
        <v>6888</v>
      </c>
      <c r="D778" s="25"/>
      <c r="E778" s="2" t="s">
        <v>8048</v>
      </c>
      <c r="F778" s="25" t="s">
        <v>10170</v>
      </c>
      <c r="G778" s="25" t="s">
        <v>1658</v>
      </c>
      <c r="H778" s="22" t="s">
        <v>1550</v>
      </c>
      <c r="I778" s="25" t="s">
        <v>1658</v>
      </c>
      <c r="J778" s="11" t="str">
        <f t="shared" si="76"/>
        <v>IC.TU.061108</v>
      </c>
      <c r="K778" s="2" t="s">
        <v>1192</v>
      </c>
      <c r="L778" t="str">
        <f t="shared" si="80"/>
        <v>Foot</v>
      </c>
      <c r="M778" s="12" t="str">
        <f t="shared" si="77"/>
        <v>PI.IC.TU.061108.01</v>
      </c>
      <c r="N778" s="12"/>
      <c r="O778" s="12" t="str">
        <f t="shared" si="78"/>
        <v>PH.IC.TU.061108.01</v>
      </c>
      <c r="Q778" s="12" t="str">
        <f t="shared" si="79"/>
        <v>CL.IC.TU.061108.01</v>
      </c>
    </row>
    <row r="779" spans="1:17" ht="15">
      <c r="A779" s="25" t="s">
        <v>9776</v>
      </c>
      <c r="B779" s="25"/>
      <c r="C779" s="22" t="s">
        <v>6888</v>
      </c>
      <c r="D779" s="25"/>
      <c r="E779" s="2" t="s">
        <v>8048</v>
      </c>
      <c r="F779" s="25" t="s">
        <v>10170</v>
      </c>
      <c r="G779" s="25" t="s">
        <v>4806</v>
      </c>
      <c r="H779" s="22" t="s">
        <v>1551</v>
      </c>
      <c r="I779" s="25" t="s">
        <v>4807</v>
      </c>
      <c r="J779" s="11" t="str">
        <f t="shared" si="76"/>
        <v>IC.TU.061109</v>
      </c>
      <c r="K779" s="2" t="s">
        <v>1192</v>
      </c>
      <c r="L779" t="str">
        <f t="shared" si="80"/>
        <v>Toe(s): specify</v>
      </c>
      <c r="M779" s="12" t="str">
        <f t="shared" si="77"/>
        <v>PI.IC.TU.061109.01</v>
      </c>
      <c r="N779" s="12"/>
      <c r="O779" s="12" t="str">
        <f t="shared" si="78"/>
        <v>PH.IC.TU.061109.01</v>
      </c>
      <c r="Q779" s="12" t="str">
        <f t="shared" si="79"/>
        <v>CL.IC.TU.061109.01</v>
      </c>
    </row>
    <row r="780" spans="1:17" ht="15">
      <c r="A780" s="25" t="s">
        <v>9776</v>
      </c>
      <c r="B780" s="25"/>
      <c r="C780" s="22" t="s">
        <v>6888</v>
      </c>
      <c r="D780" s="25" t="s">
        <v>4911</v>
      </c>
      <c r="E780" s="2" t="s">
        <v>11023</v>
      </c>
      <c r="F780" s="25" t="s">
        <v>10167</v>
      </c>
      <c r="G780" s="25" t="s">
        <v>4326</v>
      </c>
      <c r="H780" s="22" t="s">
        <v>1396</v>
      </c>
      <c r="I780" s="25" t="s">
        <v>4326</v>
      </c>
      <c r="J780" s="11" t="str">
        <f t="shared" si="76"/>
        <v>IC.TU.061201</v>
      </c>
      <c r="K780" s="2" t="s">
        <v>1192</v>
      </c>
      <c r="L780" t="str">
        <f t="shared" si="80"/>
        <v>Forehead</v>
      </c>
      <c r="M780" s="12" t="str">
        <f t="shared" si="77"/>
        <v>PI.IC.TU.061201.01</v>
      </c>
      <c r="N780" s="12"/>
      <c r="O780" s="12" t="str">
        <f t="shared" si="78"/>
        <v>PH.IC.TU.061201.01</v>
      </c>
      <c r="Q780" s="12" t="str">
        <f t="shared" si="79"/>
        <v>CL.IC.TU.061201.01</v>
      </c>
    </row>
    <row r="781" spans="1:17" ht="15">
      <c r="A781" s="25" t="s">
        <v>9776</v>
      </c>
      <c r="B781" s="25"/>
      <c r="C781" s="22" t="s">
        <v>6888</v>
      </c>
      <c r="D781" s="25"/>
      <c r="E781" s="2" t="s">
        <v>11023</v>
      </c>
      <c r="F781" s="25" t="s">
        <v>10167</v>
      </c>
      <c r="G781" s="25" t="s">
        <v>4556</v>
      </c>
      <c r="H781" s="22" t="s">
        <v>1398</v>
      </c>
      <c r="I781" s="25" t="s">
        <v>4556</v>
      </c>
      <c r="J781" s="11" t="str">
        <f t="shared" si="76"/>
        <v>IC.TU.061202</v>
      </c>
      <c r="K781" s="2" t="s">
        <v>1192</v>
      </c>
      <c r="L781" t="str">
        <f t="shared" si="80"/>
        <v>Temporal</v>
      </c>
      <c r="M781" s="12" t="str">
        <f t="shared" si="77"/>
        <v>PI.IC.TU.061202.01</v>
      </c>
      <c r="N781" s="12"/>
      <c r="O781" s="12" t="str">
        <f t="shared" si="78"/>
        <v>PH.IC.TU.061202.01</v>
      </c>
      <c r="Q781" s="12" t="str">
        <f t="shared" si="79"/>
        <v>CL.IC.TU.061202.01</v>
      </c>
    </row>
    <row r="782" spans="1:17" ht="15">
      <c r="A782" s="25" t="s">
        <v>9776</v>
      </c>
      <c r="B782" s="25"/>
      <c r="C782" s="22" t="s">
        <v>6888</v>
      </c>
      <c r="D782" s="25"/>
      <c r="E782" s="2" t="s">
        <v>11023</v>
      </c>
      <c r="F782" s="25" t="s">
        <v>10167</v>
      </c>
      <c r="G782" s="25" t="s">
        <v>4557</v>
      </c>
      <c r="H782" s="22" t="s">
        <v>1400</v>
      </c>
      <c r="I782" s="25" t="s">
        <v>4557</v>
      </c>
      <c r="J782" s="11" t="str">
        <f t="shared" si="76"/>
        <v>IC.TU.061203</v>
      </c>
      <c r="K782" s="2" t="s">
        <v>1192</v>
      </c>
      <c r="L782" t="str">
        <f t="shared" si="80"/>
        <v>Parietal</v>
      </c>
      <c r="M782" s="12" t="str">
        <f t="shared" si="77"/>
        <v>PI.IC.TU.061203.01</v>
      </c>
      <c r="N782" s="12"/>
      <c r="O782" s="12" t="str">
        <f t="shared" si="78"/>
        <v>PH.IC.TU.061203.01</v>
      </c>
      <c r="Q782" s="12" t="str">
        <f t="shared" si="79"/>
        <v>CL.IC.TU.061203.01</v>
      </c>
    </row>
    <row r="783" spans="1:17" ht="15">
      <c r="A783" s="25" t="s">
        <v>9776</v>
      </c>
      <c r="B783" s="25"/>
      <c r="C783" s="22" t="s">
        <v>6888</v>
      </c>
      <c r="D783" s="25"/>
      <c r="E783" s="2" t="s">
        <v>11023</v>
      </c>
      <c r="F783" s="25" t="s">
        <v>10167</v>
      </c>
      <c r="G783" s="25" t="s">
        <v>7574</v>
      </c>
      <c r="H783" s="22" t="s">
        <v>1402</v>
      </c>
      <c r="I783" s="25" t="s">
        <v>7574</v>
      </c>
      <c r="J783" s="11" t="str">
        <f t="shared" si="76"/>
        <v>IC.TU.061204</v>
      </c>
      <c r="K783" s="2" t="s">
        <v>1192</v>
      </c>
      <c r="L783" t="str">
        <f t="shared" si="80"/>
        <v>Occipital</v>
      </c>
      <c r="M783" s="12" t="str">
        <f t="shared" si="77"/>
        <v>PI.IC.TU.061204.01</v>
      </c>
      <c r="N783" s="12"/>
      <c r="O783" s="12" t="str">
        <f t="shared" si="78"/>
        <v>PH.IC.TU.061204.01</v>
      </c>
      <c r="Q783" s="12" t="str">
        <f t="shared" si="79"/>
        <v>CL.IC.TU.061204.01</v>
      </c>
    </row>
    <row r="784" spans="1:17" ht="15">
      <c r="A784" s="25" t="s">
        <v>9776</v>
      </c>
      <c r="B784" s="25"/>
      <c r="C784" s="22" t="s">
        <v>6888</v>
      </c>
      <c r="D784" s="25"/>
      <c r="E784" s="2" t="s">
        <v>11023</v>
      </c>
      <c r="F784" s="25" t="s">
        <v>10167</v>
      </c>
      <c r="G784" s="25" t="s">
        <v>4558</v>
      </c>
      <c r="H784" s="22" t="s">
        <v>1404</v>
      </c>
      <c r="I784" s="25" t="s">
        <v>4822</v>
      </c>
      <c r="J784" s="11" t="str">
        <f t="shared" si="76"/>
        <v>IC.TU.061205</v>
      </c>
      <c r="K784" s="2" t="s">
        <v>1192</v>
      </c>
      <c r="L784" t="str">
        <f t="shared" si="80"/>
        <v>Eye(s)</v>
      </c>
      <c r="M784" s="12" t="str">
        <f t="shared" si="77"/>
        <v>PI.IC.TU.061205.01</v>
      </c>
      <c r="N784" s="12"/>
      <c r="O784" s="12" t="str">
        <f t="shared" si="78"/>
        <v>PH.IC.TU.061205.01</v>
      </c>
      <c r="Q784" s="12" t="str">
        <f t="shared" si="79"/>
        <v>CL.IC.TU.061205.01</v>
      </c>
    </row>
    <row r="785" spans="1:17" ht="15">
      <c r="A785" s="25" t="s">
        <v>9776</v>
      </c>
      <c r="B785" s="25"/>
      <c r="C785" s="22" t="s">
        <v>6888</v>
      </c>
      <c r="D785" s="25"/>
      <c r="E785" s="2" t="s">
        <v>11023</v>
      </c>
      <c r="F785" s="25" t="s">
        <v>10167</v>
      </c>
      <c r="G785" s="25" t="s">
        <v>4823</v>
      </c>
      <c r="H785" s="22" t="s">
        <v>1406</v>
      </c>
      <c r="I785" s="25" t="s">
        <v>4824</v>
      </c>
      <c r="J785" s="11" t="str">
        <f t="shared" si="76"/>
        <v>IC.TU.061206</v>
      </c>
      <c r="K785" s="2" t="s">
        <v>1192</v>
      </c>
      <c r="L785" t="str">
        <f t="shared" si="80"/>
        <v>Ear(s)</v>
      </c>
      <c r="M785" s="12" t="str">
        <f t="shared" si="77"/>
        <v>PI.IC.TU.061206.01</v>
      </c>
      <c r="N785" s="12"/>
      <c r="O785" s="12" t="str">
        <f t="shared" si="78"/>
        <v>PH.IC.TU.061206.01</v>
      </c>
      <c r="Q785" s="12" t="str">
        <f t="shared" si="79"/>
        <v>CL.IC.TU.061206.01</v>
      </c>
    </row>
    <row r="786" spans="1:17" ht="15">
      <c r="A786" s="25" t="s">
        <v>9776</v>
      </c>
      <c r="B786" s="25"/>
      <c r="C786" s="22" t="s">
        <v>6888</v>
      </c>
      <c r="D786" s="25"/>
      <c r="E786" s="2" t="s">
        <v>11023</v>
      </c>
      <c r="F786" s="25" t="s">
        <v>10167</v>
      </c>
      <c r="G786" s="25" t="s">
        <v>4064</v>
      </c>
      <c r="H786" s="22" t="s">
        <v>1419</v>
      </c>
      <c r="I786" s="25" t="s">
        <v>4064</v>
      </c>
      <c r="J786" s="11" t="str">
        <f t="shared" si="76"/>
        <v>IC.TU.061207</v>
      </c>
      <c r="K786" s="2" t="s">
        <v>1192</v>
      </c>
      <c r="L786" t="str">
        <f t="shared" si="80"/>
        <v>Nose</v>
      </c>
      <c r="M786" s="12" t="str">
        <f t="shared" si="77"/>
        <v>PI.IC.TU.061207.01</v>
      </c>
      <c r="N786" s="12"/>
      <c r="O786" s="12" t="str">
        <f t="shared" si="78"/>
        <v>PH.IC.TU.061207.01</v>
      </c>
      <c r="Q786" s="12" t="str">
        <f t="shared" si="79"/>
        <v>CL.IC.TU.061207.01</v>
      </c>
    </row>
    <row r="787" spans="1:17" ht="15">
      <c r="A787" s="25" t="s">
        <v>9776</v>
      </c>
      <c r="B787" s="25"/>
      <c r="C787" s="22" t="s">
        <v>6888</v>
      </c>
      <c r="D787" s="25"/>
      <c r="E787" s="2" t="s">
        <v>11023</v>
      </c>
      <c r="F787" s="25" t="s">
        <v>10167</v>
      </c>
      <c r="G787" s="25" t="s">
        <v>4825</v>
      </c>
      <c r="H787" s="22" t="s">
        <v>1550</v>
      </c>
      <c r="I787" s="25" t="s">
        <v>4825</v>
      </c>
      <c r="J787" s="11" t="str">
        <f t="shared" si="76"/>
        <v>IC.TU.061208</v>
      </c>
      <c r="K787" s="2" t="s">
        <v>1192</v>
      </c>
      <c r="L787" t="str">
        <f t="shared" si="80"/>
        <v>Cheek</v>
      </c>
      <c r="M787" s="12" t="str">
        <f t="shared" si="77"/>
        <v>PI.IC.TU.061208.01</v>
      </c>
      <c r="N787" s="12"/>
      <c r="O787" s="12" t="str">
        <f t="shared" si="78"/>
        <v>PH.IC.TU.061208.01</v>
      </c>
      <c r="Q787" s="12" t="str">
        <f t="shared" si="79"/>
        <v>CL.IC.TU.061208.01</v>
      </c>
    </row>
    <row r="788" spans="1:17" ht="15">
      <c r="A788" s="25" t="s">
        <v>9776</v>
      </c>
      <c r="B788" s="25"/>
      <c r="C788" s="22" t="s">
        <v>6888</v>
      </c>
      <c r="D788" s="25"/>
      <c r="E788" s="2" t="s">
        <v>11023</v>
      </c>
      <c r="F788" s="25" t="s">
        <v>10167</v>
      </c>
      <c r="G788" s="25" t="s">
        <v>4251</v>
      </c>
      <c r="H788" s="22" t="s">
        <v>1551</v>
      </c>
      <c r="I788" s="25" t="s">
        <v>4252</v>
      </c>
      <c r="J788" s="11" t="str">
        <f t="shared" si="76"/>
        <v>IC.TU.061209</v>
      </c>
      <c r="K788" s="2" t="s">
        <v>1192</v>
      </c>
      <c r="L788" t="str">
        <f t="shared" si="80"/>
        <v>Lip(s)</v>
      </c>
      <c r="M788" s="12" t="str">
        <f t="shared" si="77"/>
        <v>PI.IC.TU.061209.01</v>
      </c>
      <c r="N788" s="12"/>
      <c r="O788" s="12" t="str">
        <f t="shared" si="78"/>
        <v>PH.IC.TU.061209.01</v>
      </c>
      <c r="Q788" s="12" t="str">
        <f t="shared" si="79"/>
        <v>CL.IC.TU.061209.01</v>
      </c>
    </row>
    <row r="789" spans="1:17" ht="15">
      <c r="A789" s="25" t="s">
        <v>9776</v>
      </c>
      <c r="B789" s="25"/>
      <c r="C789" s="22" t="s">
        <v>6888</v>
      </c>
      <c r="D789" s="25"/>
      <c r="E789" s="2" t="s">
        <v>11023</v>
      </c>
      <c r="F789" s="25" t="s">
        <v>10167</v>
      </c>
      <c r="G789" s="25" t="s">
        <v>4830</v>
      </c>
      <c r="H789" s="22" t="s">
        <v>1571</v>
      </c>
      <c r="I789" s="25" t="s">
        <v>4830</v>
      </c>
      <c r="J789" s="11" t="str">
        <f t="shared" ref="J789:J866" si="81">CONCATENATE("IC.TU.",C789,E789,H789)</f>
        <v>IC.TU.061210</v>
      </c>
      <c r="K789" s="2" t="s">
        <v>1192</v>
      </c>
      <c r="L789" t="str">
        <f t="shared" si="80"/>
        <v>Jaw</v>
      </c>
      <c r="M789" s="12" t="str">
        <f t="shared" ref="M789:M866" si="82">CONCATENATE("PI.",J789,".",K789)</f>
        <v>PI.IC.TU.061210.01</v>
      </c>
      <c r="N789" s="12"/>
      <c r="O789" s="12" t="str">
        <f t="shared" ref="O789:O866" si="83">CONCATENATE("PH.",J789,".",K789)</f>
        <v>PH.IC.TU.061210.01</v>
      </c>
      <c r="Q789" s="12" t="str">
        <f t="shared" ref="Q789:Q866" si="84">CONCATENATE("CL.",J789,".",K789)</f>
        <v>CL.IC.TU.061210.01</v>
      </c>
    </row>
    <row r="790" spans="1:17" ht="15">
      <c r="A790" s="25" t="s">
        <v>9776</v>
      </c>
      <c r="B790" s="25"/>
      <c r="C790" s="22" t="s">
        <v>6888</v>
      </c>
      <c r="D790" s="25"/>
      <c r="E790" s="2" t="s">
        <v>11023</v>
      </c>
      <c r="F790" s="25" t="s">
        <v>10167</v>
      </c>
      <c r="G790" s="25" t="s">
        <v>4113</v>
      </c>
      <c r="H790" s="22" t="s">
        <v>1298</v>
      </c>
      <c r="I790" s="25" t="s">
        <v>4113</v>
      </c>
      <c r="J790" s="11" t="str">
        <f t="shared" si="81"/>
        <v>IC.TU.061211</v>
      </c>
      <c r="K790" s="2" t="s">
        <v>1192</v>
      </c>
      <c r="L790" t="str">
        <f t="shared" si="80"/>
        <v>Neck</v>
      </c>
      <c r="M790" s="12" t="str">
        <f t="shared" si="82"/>
        <v>PI.IC.TU.061211.01</v>
      </c>
      <c r="N790" s="12"/>
      <c r="O790" s="12" t="str">
        <f t="shared" si="83"/>
        <v>PH.IC.TU.061211.01</v>
      </c>
      <c r="Q790" s="12" t="str">
        <f t="shared" si="84"/>
        <v>CL.IC.TU.061211.01</v>
      </c>
    </row>
    <row r="791" spans="1:17" ht="15">
      <c r="A791" s="25" t="s">
        <v>9776</v>
      </c>
      <c r="B791" s="25"/>
      <c r="C791" s="22" t="s">
        <v>6888</v>
      </c>
      <c r="D791" s="25" t="s">
        <v>4913</v>
      </c>
      <c r="E791" s="2" t="s">
        <v>8201</v>
      </c>
      <c r="F791" s="25" t="s">
        <v>10168</v>
      </c>
      <c r="G791" s="25" t="s">
        <v>4692</v>
      </c>
      <c r="H791" s="22" t="s">
        <v>1299</v>
      </c>
      <c r="I791" s="25" t="s">
        <v>4692</v>
      </c>
      <c r="J791" s="11" t="str">
        <f t="shared" si="81"/>
        <v>IC.TU.061312</v>
      </c>
      <c r="K791" s="2" t="s">
        <v>1192</v>
      </c>
      <c r="L791" t="str">
        <f t="shared" si="80"/>
        <v>Hip</v>
      </c>
      <c r="M791" s="12" t="str">
        <f t="shared" si="82"/>
        <v>PI.IC.TU.061312.01</v>
      </c>
      <c r="N791" s="12"/>
      <c r="O791" s="12" t="str">
        <f t="shared" si="83"/>
        <v>PH.IC.TU.061312.01</v>
      </c>
      <c r="Q791" s="12" t="str">
        <f t="shared" si="84"/>
        <v>CL.IC.TU.061312.01</v>
      </c>
    </row>
    <row r="792" spans="1:17" ht="15">
      <c r="A792" s="25" t="s">
        <v>9776</v>
      </c>
      <c r="B792" s="25"/>
      <c r="C792" s="22" t="s">
        <v>6888</v>
      </c>
      <c r="D792" s="25"/>
      <c r="E792" s="2" t="s">
        <v>8201</v>
      </c>
      <c r="F792" s="25" t="s">
        <v>10168</v>
      </c>
      <c r="G792" s="25" t="s">
        <v>4369</v>
      </c>
      <c r="H792" s="22" t="s">
        <v>1300</v>
      </c>
      <c r="I792" s="25" t="s">
        <v>4369</v>
      </c>
      <c r="J792" s="11" t="str">
        <f t="shared" si="81"/>
        <v>IC.TU.061313</v>
      </c>
      <c r="K792" s="2" t="s">
        <v>1192</v>
      </c>
      <c r="L792" t="str">
        <f t="shared" si="80"/>
        <v>Genitalia</v>
      </c>
      <c r="M792" s="12" t="str">
        <f t="shared" si="82"/>
        <v>PI.IC.TU.061313.01</v>
      </c>
      <c r="N792" s="12"/>
      <c r="O792" s="12" t="str">
        <f t="shared" si="83"/>
        <v>PH.IC.TU.061313.01</v>
      </c>
      <c r="Q792" s="12" t="str">
        <f t="shared" si="84"/>
        <v>CL.IC.TU.061313.01</v>
      </c>
    </row>
    <row r="793" spans="1:17" ht="15">
      <c r="A793" s="25" t="s">
        <v>9776</v>
      </c>
      <c r="B793" s="25"/>
      <c r="C793" s="22" t="s">
        <v>6888</v>
      </c>
      <c r="D793" s="25"/>
      <c r="E793" s="2" t="s">
        <v>8201</v>
      </c>
      <c r="F793" s="25" t="s">
        <v>10168</v>
      </c>
      <c r="G793" s="25" t="s">
        <v>4696</v>
      </c>
      <c r="H793" s="22" t="s">
        <v>1301</v>
      </c>
      <c r="I793" s="25" t="s">
        <v>4696</v>
      </c>
      <c r="J793" s="11" t="str">
        <f t="shared" si="81"/>
        <v>IC.TU.061314</v>
      </c>
      <c r="K793" s="2" t="s">
        <v>1192</v>
      </c>
      <c r="L793" t="str">
        <f t="shared" si="80"/>
        <v>Buttocks</v>
      </c>
      <c r="M793" s="12" t="str">
        <f t="shared" si="82"/>
        <v>PI.IC.TU.061314.01</v>
      </c>
      <c r="N793" s="12"/>
      <c r="O793" s="12" t="str">
        <f t="shared" si="83"/>
        <v>PH.IC.TU.061314.01</v>
      </c>
      <c r="Q793" s="12" t="str">
        <f t="shared" si="84"/>
        <v>CL.IC.TU.061314.01</v>
      </c>
    </row>
    <row r="794" spans="1:17" ht="15">
      <c r="A794" s="25" t="s">
        <v>9776</v>
      </c>
      <c r="B794" s="25"/>
      <c r="C794" s="22" t="s">
        <v>6888</v>
      </c>
      <c r="D794" s="25"/>
      <c r="E794" s="2" t="s">
        <v>8201</v>
      </c>
      <c r="F794" s="25" t="s">
        <v>10168</v>
      </c>
      <c r="G794" s="25" t="s">
        <v>5692</v>
      </c>
      <c r="H794" s="22" t="s">
        <v>1468</v>
      </c>
      <c r="I794" s="25" t="s">
        <v>5692</v>
      </c>
      <c r="J794" s="11" t="str">
        <f t="shared" si="81"/>
        <v>IC.TU.061315</v>
      </c>
      <c r="K794" s="2" t="s">
        <v>1192</v>
      </c>
      <c r="L794" t="str">
        <f t="shared" si="80"/>
        <v>Pelvic</v>
      </c>
      <c r="M794" s="12" t="str">
        <f t="shared" si="82"/>
        <v>PI.IC.TU.061315.01</v>
      </c>
      <c r="N794" s="12"/>
      <c r="O794" s="12" t="str">
        <f t="shared" si="83"/>
        <v>PH.IC.TU.061315.01</v>
      </c>
      <c r="Q794" s="12" t="str">
        <f t="shared" si="84"/>
        <v>CL.IC.TU.061315.01</v>
      </c>
    </row>
    <row r="795" spans="1:17" ht="15">
      <c r="A795" s="25" t="s">
        <v>9776</v>
      </c>
      <c r="B795" s="25"/>
      <c r="C795" s="22" t="s">
        <v>6888</v>
      </c>
      <c r="D795" s="25"/>
      <c r="E795" s="2" t="s">
        <v>8201</v>
      </c>
      <c r="F795" s="25" t="s">
        <v>10168</v>
      </c>
      <c r="G795" s="25" t="s">
        <v>4134</v>
      </c>
      <c r="H795" s="22" t="s">
        <v>1469</v>
      </c>
      <c r="I795" s="25" t="s">
        <v>4134</v>
      </c>
      <c r="J795" s="11" t="str">
        <f t="shared" si="81"/>
        <v>IC.TU.061316</v>
      </c>
      <c r="K795" s="2" t="s">
        <v>1192</v>
      </c>
      <c r="L795" t="str">
        <f t="shared" si="80"/>
        <v>Rectum</v>
      </c>
      <c r="M795" s="12" t="str">
        <f t="shared" si="82"/>
        <v>PI.IC.TU.061316.01</v>
      </c>
      <c r="N795" s="12"/>
      <c r="O795" s="12" t="str">
        <f t="shared" si="83"/>
        <v>PH.IC.TU.061316.01</v>
      </c>
      <c r="Q795" s="12" t="str">
        <f t="shared" si="84"/>
        <v>CL.IC.TU.061316.01</v>
      </c>
    </row>
    <row r="796" spans="1:17" ht="15">
      <c r="A796" s="25" t="s">
        <v>9776</v>
      </c>
      <c r="B796" s="25"/>
      <c r="C796" s="22" t="s">
        <v>6888</v>
      </c>
      <c r="D796" s="25"/>
      <c r="E796" s="2" t="s">
        <v>8201</v>
      </c>
      <c r="F796" s="25" t="s">
        <v>10168</v>
      </c>
      <c r="G796" s="25" t="s">
        <v>4693</v>
      </c>
      <c r="H796" s="22" t="s">
        <v>1470</v>
      </c>
      <c r="I796" s="25" t="s">
        <v>4693</v>
      </c>
      <c r="J796" s="11" t="str">
        <f t="shared" si="81"/>
        <v>IC.TU.061317</v>
      </c>
      <c r="K796" s="2" t="s">
        <v>1192</v>
      </c>
      <c r="L796" t="str">
        <f t="shared" ref="L796:L863" si="85">G796</f>
        <v>Groin</v>
      </c>
      <c r="M796" s="12" t="str">
        <f t="shared" si="82"/>
        <v>PI.IC.TU.061317.01</v>
      </c>
      <c r="N796" s="12"/>
      <c r="O796" s="12" t="str">
        <f t="shared" si="83"/>
        <v>PH.IC.TU.061317.01</v>
      </c>
      <c r="Q796" s="12" t="str">
        <f t="shared" si="84"/>
        <v>CL.IC.TU.061317.01</v>
      </c>
    </row>
    <row r="797" spans="1:17" ht="15">
      <c r="A797" s="25" t="s">
        <v>9776</v>
      </c>
      <c r="B797" s="25"/>
      <c r="C797" s="22" t="s">
        <v>6888</v>
      </c>
      <c r="D797" s="25"/>
      <c r="E797" s="2" t="s">
        <v>8201</v>
      </c>
      <c r="F797" s="25" t="s">
        <v>10168</v>
      </c>
      <c r="G797" s="25" t="s">
        <v>4135</v>
      </c>
      <c r="H797" s="22" t="s">
        <v>1251</v>
      </c>
      <c r="I797" s="25" t="s">
        <v>4135</v>
      </c>
      <c r="J797" s="11" t="str">
        <f t="shared" si="81"/>
        <v>IC.TU.061318</v>
      </c>
      <c r="K797" s="2" t="s">
        <v>1192</v>
      </c>
      <c r="L797" t="str">
        <f t="shared" si="85"/>
        <v>Sacrum</v>
      </c>
      <c r="M797" s="12" t="str">
        <f t="shared" si="82"/>
        <v>PI.IC.TU.061318.01</v>
      </c>
      <c r="N797" s="12"/>
      <c r="O797" s="12" t="str">
        <f t="shared" si="83"/>
        <v>PH.IC.TU.061318.01</v>
      </c>
      <c r="Q797" s="12" t="str">
        <f t="shared" si="84"/>
        <v>CL.IC.TU.061318.01</v>
      </c>
    </row>
    <row r="798" spans="1:17" ht="15">
      <c r="A798" s="25" t="s">
        <v>9776</v>
      </c>
      <c r="B798" s="25"/>
      <c r="C798" s="22" t="s">
        <v>6888</v>
      </c>
      <c r="D798" s="25"/>
      <c r="E798" s="2" t="s">
        <v>8201</v>
      </c>
      <c r="F798" s="25" t="s">
        <v>10168</v>
      </c>
      <c r="G798" s="25" t="s">
        <v>4137</v>
      </c>
      <c r="H798" s="22" t="s">
        <v>1100</v>
      </c>
      <c r="I798" s="25" t="s">
        <v>4137</v>
      </c>
      <c r="J798" s="11" t="str">
        <f t="shared" si="81"/>
        <v>IC.TU.061319</v>
      </c>
      <c r="K798" s="2" t="s">
        <v>1192</v>
      </c>
      <c r="L798" t="str">
        <f t="shared" si="85"/>
        <v>Scrotum</v>
      </c>
      <c r="M798" s="12" t="str">
        <f t="shared" si="82"/>
        <v>PI.IC.TU.061319.01</v>
      </c>
      <c r="N798" s="12"/>
      <c r="O798" s="12" t="str">
        <f t="shared" si="83"/>
        <v>PH.IC.TU.061319.01</v>
      </c>
      <c r="Q798" s="12" t="str">
        <f t="shared" si="84"/>
        <v>CL.IC.TU.061319.01</v>
      </c>
    </row>
    <row r="799" spans="1:17" ht="15">
      <c r="A799" s="25" t="s">
        <v>9776</v>
      </c>
      <c r="B799" s="25"/>
      <c r="C799" s="22" t="s">
        <v>6888</v>
      </c>
      <c r="D799" s="25" t="s">
        <v>4957</v>
      </c>
      <c r="E799" s="2" t="s">
        <v>9621</v>
      </c>
      <c r="F799" s="25" t="s">
        <v>10288</v>
      </c>
      <c r="G799" s="25" t="s">
        <v>4800</v>
      </c>
      <c r="H799" s="22" t="s">
        <v>1396</v>
      </c>
      <c r="I799" s="25" t="s">
        <v>4800</v>
      </c>
      <c r="J799" s="11" t="str">
        <f t="shared" si="81"/>
        <v>IC.TU.061401</v>
      </c>
      <c r="K799" s="2" t="s">
        <v>1192</v>
      </c>
      <c r="L799" t="str">
        <f t="shared" si="85"/>
        <v>Breast</v>
      </c>
      <c r="M799" s="12" t="str">
        <f t="shared" si="82"/>
        <v>PI.IC.TU.061401.01</v>
      </c>
      <c r="N799" s="12"/>
      <c r="O799" s="12" t="str">
        <f t="shared" si="83"/>
        <v>PH.IC.TU.061401.01</v>
      </c>
      <c r="Q799" s="12" t="str">
        <f t="shared" si="84"/>
        <v>CL.IC.TU.061401.01</v>
      </c>
    </row>
    <row r="800" spans="1:17" ht="15">
      <c r="A800" s="25" t="s">
        <v>9776</v>
      </c>
      <c r="B800" s="25"/>
      <c r="C800" s="22" t="s">
        <v>6888</v>
      </c>
      <c r="D800" s="25"/>
      <c r="E800" s="2" t="s">
        <v>9621</v>
      </c>
      <c r="F800" s="25" t="s">
        <v>10288</v>
      </c>
      <c r="G800" s="25" t="s">
        <v>3988</v>
      </c>
      <c r="H800" s="22" t="s">
        <v>1398</v>
      </c>
      <c r="I800" s="25" t="s">
        <v>3988</v>
      </c>
      <c r="J800" s="11" t="str">
        <f t="shared" si="81"/>
        <v>IC.TU.061402</v>
      </c>
      <c r="K800" s="2" t="s">
        <v>1192</v>
      </c>
      <c r="L800" t="str">
        <f t="shared" si="85"/>
        <v>Sternum</v>
      </c>
      <c r="M800" s="12" t="str">
        <f t="shared" si="82"/>
        <v>PI.IC.TU.061402.01</v>
      </c>
      <c r="N800" s="12"/>
      <c r="O800" s="12" t="str">
        <f t="shared" si="83"/>
        <v>PH.IC.TU.061402.01</v>
      </c>
      <c r="Q800" s="12" t="str">
        <f t="shared" si="84"/>
        <v>CL.IC.TU.061402.01</v>
      </c>
    </row>
    <row r="801" spans="1:19" ht="15">
      <c r="A801" s="25" t="s">
        <v>9776</v>
      </c>
      <c r="B801" s="25"/>
      <c r="C801" s="22" t="s">
        <v>6888</v>
      </c>
      <c r="D801" s="25"/>
      <c r="E801" s="2" t="s">
        <v>9621</v>
      </c>
      <c r="F801" s="25" t="s">
        <v>10288</v>
      </c>
      <c r="G801" s="25" t="s">
        <v>4386</v>
      </c>
      <c r="H801" s="22" t="s">
        <v>1400</v>
      </c>
      <c r="I801" s="25" t="s">
        <v>4386</v>
      </c>
      <c r="J801" s="11" t="str">
        <f t="shared" si="81"/>
        <v>IC.TU.061403</v>
      </c>
      <c r="K801" s="2" t="s">
        <v>1192</v>
      </c>
      <c r="L801" t="str">
        <f t="shared" si="85"/>
        <v>Chest</v>
      </c>
      <c r="M801" s="12" t="str">
        <f t="shared" si="82"/>
        <v>PI.IC.TU.061403.01</v>
      </c>
      <c r="N801" s="12"/>
      <c r="O801" s="12" t="str">
        <f t="shared" si="83"/>
        <v>PH.IC.TU.061403.01</v>
      </c>
      <c r="Q801" s="12" t="str">
        <f t="shared" si="84"/>
        <v>CL.IC.TU.061403.01</v>
      </c>
    </row>
    <row r="802" spans="1:19" ht="15">
      <c r="A802" s="25" t="s">
        <v>9776</v>
      </c>
      <c r="B802" s="25"/>
      <c r="C802" s="22" t="s">
        <v>6888</v>
      </c>
      <c r="D802" s="25"/>
      <c r="E802" s="2" t="s">
        <v>9621</v>
      </c>
      <c r="F802" s="25" t="s">
        <v>10288</v>
      </c>
      <c r="G802" s="25" t="s">
        <v>4801</v>
      </c>
      <c r="H802" s="22" t="s">
        <v>1402</v>
      </c>
      <c r="I802" s="25" t="s">
        <v>9860</v>
      </c>
      <c r="J802" s="11" t="str">
        <f t="shared" si="81"/>
        <v>IC.TU.061404</v>
      </c>
      <c r="K802" s="2" t="s">
        <v>1192</v>
      </c>
      <c r="L802" t="str">
        <f t="shared" si="85"/>
        <v>Mediastinal</v>
      </c>
      <c r="M802" s="12" t="str">
        <f t="shared" si="82"/>
        <v>PI.IC.TU.061404.01</v>
      </c>
      <c r="N802" s="12"/>
      <c r="O802" s="12" t="str">
        <f t="shared" si="83"/>
        <v>PH.IC.TU.061404.01</v>
      </c>
      <c r="Q802" s="12" t="str">
        <f t="shared" si="84"/>
        <v>CL.IC.TU.061404.01</v>
      </c>
    </row>
    <row r="803" spans="1:19" ht="15">
      <c r="A803" s="25" t="s">
        <v>9776</v>
      </c>
      <c r="B803" s="25"/>
      <c r="C803" s="22" t="s">
        <v>6888</v>
      </c>
      <c r="D803" s="25"/>
      <c r="E803" s="2" t="s">
        <v>9621</v>
      </c>
      <c r="F803" s="25" t="s">
        <v>10288</v>
      </c>
      <c r="G803" s="25" t="s">
        <v>9720</v>
      </c>
      <c r="H803" s="22" t="s">
        <v>1404</v>
      </c>
      <c r="I803" s="25" t="s">
        <v>9720</v>
      </c>
      <c r="J803" s="11" t="str">
        <f t="shared" si="81"/>
        <v>IC.TU.061405</v>
      </c>
      <c r="K803" s="2" t="s">
        <v>1192</v>
      </c>
      <c r="L803" t="str">
        <f t="shared" si="85"/>
        <v>Pericardial</v>
      </c>
      <c r="M803" s="12" t="str">
        <f t="shared" si="82"/>
        <v>PI.IC.TU.061405.01</v>
      </c>
      <c r="N803" s="12"/>
      <c r="O803" s="12" t="str">
        <f t="shared" si="83"/>
        <v>PH.IC.TU.061405.01</v>
      </c>
      <c r="Q803" s="12" t="str">
        <f t="shared" si="84"/>
        <v>CL.IC.TU.061405.01</v>
      </c>
    </row>
    <row r="804" spans="1:19" ht="15">
      <c r="A804" s="25" t="s">
        <v>9776</v>
      </c>
      <c r="B804" s="25"/>
      <c r="C804" s="22" t="s">
        <v>6888</v>
      </c>
      <c r="D804" s="25"/>
      <c r="E804" s="2" t="s">
        <v>9621</v>
      </c>
      <c r="F804" s="25" t="s">
        <v>10288</v>
      </c>
      <c r="G804" s="25" t="s">
        <v>1234</v>
      </c>
      <c r="H804" s="22" t="s">
        <v>1406</v>
      </c>
      <c r="I804" s="25" t="s">
        <v>1234</v>
      </c>
      <c r="J804" s="11" t="str">
        <f t="shared" si="81"/>
        <v>IC.TU.061406</v>
      </c>
      <c r="K804" s="2" t="s">
        <v>1192</v>
      </c>
      <c r="L804" t="str">
        <f t="shared" si="85"/>
        <v>Back</v>
      </c>
      <c r="M804" s="12" t="str">
        <f t="shared" si="82"/>
        <v>PI.IC.TU.061406.01</v>
      </c>
      <c r="N804" s="12"/>
      <c r="O804" s="12" t="str">
        <f t="shared" si="83"/>
        <v>PH.IC.TU.061406.01</v>
      </c>
      <c r="Q804" s="12" t="str">
        <f t="shared" si="84"/>
        <v>CL.IC.TU.061406.01</v>
      </c>
    </row>
    <row r="805" spans="1:19" ht="15">
      <c r="A805" s="25" t="s">
        <v>9776</v>
      </c>
      <c r="B805" s="25"/>
      <c r="C805" s="22" t="s">
        <v>6888</v>
      </c>
      <c r="D805" s="25" t="s">
        <v>3097</v>
      </c>
      <c r="E805" s="2" t="s">
        <v>6135</v>
      </c>
      <c r="F805" s="25" t="s">
        <v>10289</v>
      </c>
      <c r="G805" s="25" t="s">
        <v>9722</v>
      </c>
      <c r="H805" s="22" t="s">
        <v>1396</v>
      </c>
      <c r="I805" s="25" t="s">
        <v>1001</v>
      </c>
      <c r="J805" s="11" t="str">
        <f t="shared" si="81"/>
        <v>IC.TU.061501</v>
      </c>
      <c r="K805" s="2" t="s">
        <v>1192</v>
      </c>
      <c r="L805" t="str">
        <f t="shared" si="85"/>
        <v xml:space="preserve">      Stabilization None</v>
      </c>
      <c r="M805" s="12" t="str">
        <f t="shared" si="82"/>
        <v>PI.IC.TU.061501.01</v>
      </c>
      <c r="N805" s="12"/>
      <c r="O805" s="12" t="str">
        <f t="shared" si="83"/>
        <v>PH.IC.TU.061501.01</v>
      </c>
      <c r="Q805" s="12" t="str">
        <f t="shared" si="84"/>
        <v>CL.IC.TU.061501.01</v>
      </c>
    </row>
    <row r="806" spans="1:19" ht="15">
      <c r="A806" s="25" t="s">
        <v>9776</v>
      </c>
      <c r="B806" s="25"/>
      <c r="C806" s="22" t="s">
        <v>6888</v>
      </c>
      <c r="D806" s="25"/>
      <c r="E806" s="2" t="s">
        <v>6135</v>
      </c>
      <c r="F806" s="25" t="s">
        <v>10289</v>
      </c>
      <c r="G806" s="25" t="s">
        <v>9723</v>
      </c>
      <c r="H806" s="22" t="s">
        <v>1398</v>
      </c>
      <c r="I806" s="25" t="s">
        <v>3200</v>
      </c>
      <c r="J806" s="11" t="str">
        <f t="shared" si="81"/>
        <v>IC.TU.061502</v>
      </c>
      <c r="K806" s="2" t="s">
        <v>1192</v>
      </c>
      <c r="L806" t="str">
        <f t="shared" si="85"/>
        <v xml:space="preserve">      Stabilization Tape</v>
      </c>
      <c r="M806" s="12" t="str">
        <f t="shared" si="82"/>
        <v>PI.IC.TU.061502.01</v>
      </c>
      <c r="N806" s="12"/>
      <c r="O806" s="12" t="str">
        <f t="shared" si="83"/>
        <v>PH.IC.TU.061502.01</v>
      </c>
      <c r="Q806" s="12" t="str">
        <f t="shared" si="84"/>
        <v>CL.IC.TU.061502.01</v>
      </c>
    </row>
    <row r="807" spans="1:19" ht="15">
      <c r="A807" s="25" t="s">
        <v>9776</v>
      </c>
      <c r="B807" s="25"/>
      <c r="C807" s="22" t="s">
        <v>6888</v>
      </c>
      <c r="D807" s="25"/>
      <c r="E807" s="2" t="s">
        <v>6135</v>
      </c>
      <c r="F807" s="25" t="s">
        <v>10289</v>
      </c>
      <c r="G807" s="25" t="s">
        <v>9724</v>
      </c>
      <c r="H807" s="22" t="s">
        <v>1400</v>
      </c>
      <c r="I807" s="25" t="s">
        <v>2928</v>
      </c>
      <c r="J807" s="11" t="str">
        <f t="shared" si="81"/>
        <v>IC.TU.061503</v>
      </c>
      <c r="K807" s="2" t="s">
        <v>1192</v>
      </c>
      <c r="L807" t="str">
        <f t="shared" si="85"/>
        <v xml:space="preserve">      Stabilization Sutures</v>
      </c>
      <c r="M807" s="12" t="str">
        <f t="shared" si="82"/>
        <v>PI.IC.TU.061503.01</v>
      </c>
      <c r="N807" s="12"/>
      <c r="O807" s="12" t="str">
        <f t="shared" si="83"/>
        <v>PH.IC.TU.061503.01</v>
      </c>
      <c r="Q807" s="12" t="str">
        <f t="shared" si="84"/>
        <v>CL.IC.TU.061503.01</v>
      </c>
    </row>
    <row r="808" spans="1:19" ht="15">
      <c r="A808" s="25" t="s">
        <v>9776</v>
      </c>
      <c r="B808" s="25"/>
      <c r="C808" s="22" t="s">
        <v>6888</v>
      </c>
      <c r="D808" s="25"/>
      <c r="E808" s="2" t="s">
        <v>6135</v>
      </c>
      <c r="F808" s="25" t="s">
        <v>10289</v>
      </c>
      <c r="G808" s="25" t="s">
        <v>9575</v>
      </c>
      <c r="H808" s="22" t="s">
        <v>1402</v>
      </c>
      <c r="I808" s="25" t="s">
        <v>1772</v>
      </c>
      <c r="J808" s="11" t="str">
        <f t="shared" si="81"/>
        <v>IC.TU.061504</v>
      </c>
      <c r="K808" s="2" t="s">
        <v>1192</v>
      </c>
      <c r="L808" t="str">
        <f t="shared" si="85"/>
        <v xml:space="preserve">      Stabilization commercial device</v>
      </c>
      <c r="M808" s="12" t="str">
        <f t="shared" si="82"/>
        <v>PI.IC.TU.061504.01</v>
      </c>
      <c r="N808" s="12"/>
      <c r="O808" s="12" t="str">
        <f t="shared" si="83"/>
        <v>PH.IC.TU.061504.01</v>
      </c>
      <c r="Q808" s="12" t="str">
        <f t="shared" si="84"/>
        <v>CL.IC.TU.061504.01</v>
      </c>
    </row>
    <row r="809" spans="1:19" ht="15">
      <c r="A809" s="25" t="s">
        <v>9776</v>
      </c>
      <c r="B809" s="25"/>
      <c r="C809" s="22" t="s">
        <v>6888</v>
      </c>
      <c r="D809" s="25" t="s">
        <v>3256</v>
      </c>
      <c r="E809" s="2" t="s">
        <v>5740</v>
      </c>
      <c r="F809" s="25" t="s">
        <v>10289</v>
      </c>
      <c r="G809" s="25" t="s">
        <v>9576</v>
      </c>
      <c r="H809" s="22" t="s">
        <v>1396</v>
      </c>
      <c r="I809" s="25" t="s">
        <v>2687</v>
      </c>
      <c r="J809" s="11" t="str">
        <f t="shared" si="81"/>
        <v>IC.TU.061601</v>
      </c>
      <c r="K809" s="2" t="s">
        <v>1192</v>
      </c>
      <c r="L809" t="str">
        <f t="shared" si="85"/>
        <v xml:space="preserve">      Site Within Normal Limits</v>
      </c>
      <c r="M809" s="12" t="str">
        <f t="shared" si="82"/>
        <v>PI.IC.TU.061601.01</v>
      </c>
      <c r="N809" s="12"/>
      <c r="O809" s="12" t="str">
        <f t="shared" si="83"/>
        <v>PH.IC.TU.061601.01</v>
      </c>
      <c r="Q809" s="12" t="str">
        <f t="shared" si="84"/>
        <v>CL.IC.TU.061601.01</v>
      </c>
    </row>
    <row r="810" spans="1:19" ht="15">
      <c r="A810" s="25" t="s">
        <v>9776</v>
      </c>
      <c r="B810" s="25"/>
      <c r="C810" s="22" t="s">
        <v>6888</v>
      </c>
      <c r="D810" s="25"/>
      <c r="E810" s="2" t="s">
        <v>5740</v>
      </c>
      <c r="F810" s="25" t="s">
        <v>10289</v>
      </c>
      <c r="G810" s="25" t="s">
        <v>9577</v>
      </c>
      <c r="H810" s="22" t="s">
        <v>1398</v>
      </c>
      <c r="I810" s="25" t="s">
        <v>1531</v>
      </c>
      <c r="J810" s="11" t="str">
        <f t="shared" si="81"/>
        <v>IC.TU.061602</v>
      </c>
      <c r="K810" s="2" t="s">
        <v>1192</v>
      </c>
      <c r="L810" t="str">
        <f t="shared" si="85"/>
        <v xml:space="preserve">      Site Erythema</v>
      </c>
      <c r="M810" s="12" t="str">
        <f t="shared" si="82"/>
        <v>PI.IC.TU.061602.01</v>
      </c>
      <c r="N810" s="12"/>
      <c r="O810" s="12" t="str">
        <f t="shared" si="83"/>
        <v>PH.IC.TU.061602.01</v>
      </c>
      <c r="Q810" s="12" t="str">
        <f t="shared" si="84"/>
        <v>CL.IC.TU.061602.01</v>
      </c>
    </row>
    <row r="811" spans="1:19" ht="15">
      <c r="A811" s="25" t="s">
        <v>9776</v>
      </c>
      <c r="B811" s="25"/>
      <c r="C811" s="22" t="s">
        <v>6888</v>
      </c>
      <c r="D811" s="25"/>
      <c r="E811" s="2" t="s">
        <v>5740</v>
      </c>
      <c r="F811" s="25" t="s">
        <v>10289</v>
      </c>
      <c r="G811" s="25" t="s">
        <v>9578</v>
      </c>
      <c r="H811" s="22" t="s">
        <v>1400</v>
      </c>
      <c r="I811" s="25" t="s">
        <v>1541</v>
      </c>
      <c r="J811" s="11" t="str">
        <f t="shared" si="81"/>
        <v>IC.TU.061603</v>
      </c>
      <c r="K811" s="2" t="s">
        <v>1192</v>
      </c>
      <c r="L811" t="str">
        <f t="shared" si="85"/>
        <v xml:space="preserve">      Site Swelling</v>
      </c>
      <c r="M811" s="12" t="str">
        <f t="shared" si="82"/>
        <v>PI.IC.TU.061603.01</v>
      </c>
      <c r="N811" s="12"/>
      <c r="O811" s="12" t="str">
        <f t="shared" si="83"/>
        <v>PH.IC.TU.061603.01</v>
      </c>
      <c r="Q811" s="12" t="str">
        <f t="shared" si="84"/>
        <v>CL.IC.TU.061603.01</v>
      </c>
    </row>
    <row r="812" spans="1:19" ht="15">
      <c r="A812" s="25" t="s">
        <v>9776</v>
      </c>
      <c r="B812" s="25"/>
      <c r="C812" s="22" t="s">
        <v>6888</v>
      </c>
      <c r="D812" s="25"/>
      <c r="E812" s="2" t="s">
        <v>5740</v>
      </c>
      <c r="F812" s="25" t="s">
        <v>10289</v>
      </c>
      <c r="G812" s="25" t="s">
        <v>9727</v>
      </c>
      <c r="H812" s="22" t="s">
        <v>1402</v>
      </c>
      <c r="I812" s="25" t="s">
        <v>1533</v>
      </c>
      <c r="J812" s="11" t="str">
        <f t="shared" si="81"/>
        <v>IC.TU.061604</v>
      </c>
      <c r="K812" s="2" t="s">
        <v>1192</v>
      </c>
      <c r="L812" t="str">
        <f t="shared" si="85"/>
        <v xml:space="preserve">      Site Hematoma</v>
      </c>
      <c r="M812" s="12" t="str">
        <f t="shared" si="82"/>
        <v>PI.IC.TU.061604.01</v>
      </c>
      <c r="N812" s="12"/>
      <c r="O812" s="12" t="str">
        <f t="shared" si="83"/>
        <v>PH.IC.TU.061604.01</v>
      </c>
      <c r="Q812" s="12" t="str">
        <f t="shared" si="84"/>
        <v>CL.IC.TU.061604.01</v>
      </c>
    </row>
    <row r="813" spans="1:19" ht="15">
      <c r="A813" s="25" t="s">
        <v>9776</v>
      </c>
      <c r="B813" s="25"/>
      <c r="C813" s="22" t="s">
        <v>6888</v>
      </c>
      <c r="D813" s="25"/>
      <c r="E813" s="2" t="s">
        <v>5740</v>
      </c>
      <c r="F813" s="25" t="s">
        <v>10289</v>
      </c>
      <c r="G813" s="25" t="s">
        <v>9728</v>
      </c>
      <c r="H813" s="22" t="s">
        <v>1404</v>
      </c>
      <c r="I813" s="25" t="s">
        <v>2693</v>
      </c>
      <c r="J813" s="11" t="str">
        <f t="shared" si="81"/>
        <v>IC.TU.061605</v>
      </c>
      <c r="K813" s="2" t="s">
        <v>1192</v>
      </c>
      <c r="L813" t="str">
        <f t="shared" si="85"/>
        <v xml:space="preserve">      Site bruising</v>
      </c>
      <c r="M813" s="12" t="str">
        <f t="shared" si="82"/>
        <v>PI.IC.TU.061605.01</v>
      </c>
      <c r="N813" s="12"/>
      <c r="O813" s="12" t="str">
        <f t="shared" si="83"/>
        <v>PH.IC.TU.061605.01</v>
      </c>
      <c r="Q813" s="12" t="str">
        <f t="shared" si="84"/>
        <v>CL.IC.TU.061605.01</v>
      </c>
    </row>
    <row r="814" spans="1:19" ht="15">
      <c r="A814" s="25" t="s">
        <v>9776</v>
      </c>
      <c r="B814" s="25"/>
      <c r="C814" s="22" t="s">
        <v>6888</v>
      </c>
      <c r="D814" s="25"/>
      <c r="E814" s="2" t="s">
        <v>5740</v>
      </c>
      <c r="F814" s="25" t="s">
        <v>10289</v>
      </c>
      <c r="G814" s="25" t="s">
        <v>9730</v>
      </c>
      <c r="H814" s="22" t="s">
        <v>1406</v>
      </c>
      <c r="I814" s="25" t="s">
        <v>1224</v>
      </c>
      <c r="J814" s="11" t="str">
        <f t="shared" si="81"/>
        <v>IC.TU.061606</v>
      </c>
      <c r="K814" s="2" t="s">
        <v>1192</v>
      </c>
      <c r="L814" t="str">
        <f t="shared" si="85"/>
        <v xml:space="preserve">      Site Unable to assess due to dressing</v>
      </c>
      <c r="M814" s="12" t="str">
        <f t="shared" si="82"/>
        <v>PI.IC.TU.061606.01</v>
      </c>
      <c r="N814" s="12"/>
      <c r="O814" s="12" t="str">
        <f t="shared" si="83"/>
        <v>PH.IC.TU.061606.01</v>
      </c>
      <c r="Q814" s="12" t="str">
        <f t="shared" si="84"/>
        <v>CL.IC.TU.061606.01</v>
      </c>
    </row>
    <row r="815" spans="1:19" ht="15">
      <c r="A815" s="25" t="s">
        <v>9776</v>
      </c>
      <c r="B815" s="25"/>
      <c r="C815" s="22" t="s">
        <v>6888</v>
      </c>
      <c r="D815" s="25"/>
      <c r="E815" s="2" t="s">
        <v>5740</v>
      </c>
      <c r="F815" s="25" t="s">
        <v>10289</v>
      </c>
      <c r="G815" s="25" t="s">
        <v>9731</v>
      </c>
      <c r="H815" s="22" t="s">
        <v>1419</v>
      </c>
      <c r="I815" s="25" t="s">
        <v>2971</v>
      </c>
      <c r="J815" s="11" t="str">
        <f t="shared" si="81"/>
        <v>IC.TU.061607</v>
      </c>
      <c r="K815" s="2" t="s">
        <v>1192</v>
      </c>
      <c r="L815" t="str">
        <f t="shared" si="85"/>
        <v xml:space="preserve">      Site Other: specify</v>
      </c>
      <c r="M815" s="12" t="str">
        <f t="shared" si="82"/>
        <v>PI.IC.TU.061607.01</v>
      </c>
      <c r="N815" s="12"/>
      <c r="O815" s="12" t="str">
        <f t="shared" si="83"/>
        <v>PH.IC.TU.061607.01</v>
      </c>
      <c r="Q815" s="12" t="str">
        <f t="shared" si="84"/>
        <v>CL.IC.TU.061607.01</v>
      </c>
    </row>
    <row r="816" spans="1:19" ht="15">
      <c r="A816" t="s">
        <v>9776</v>
      </c>
      <c r="C816" s="22" t="s">
        <v>6888</v>
      </c>
      <c r="D816" s="25"/>
      <c r="E816" s="2" t="s">
        <v>5740</v>
      </c>
      <c r="F816" s="25" t="s">
        <v>10289</v>
      </c>
      <c r="G816" t="s">
        <v>9732</v>
      </c>
      <c r="H816" s="22" t="s">
        <v>10093</v>
      </c>
      <c r="I816" t="s">
        <v>9732</v>
      </c>
      <c r="J816" s="11" t="str">
        <f t="shared" si="81"/>
        <v>IC.TU.061608</v>
      </c>
      <c r="K816" s="2" t="s">
        <v>1192</v>
      </c>
      <c r="L816" t="str">
        <f t="shared" si="85"/>
        <v>Oozing</v>
      </c>
      <c r="M816" s="12" t="str">
        <f t="shared" si="82"/>
        <v>PI.IC.TU.061608.01</v>
      </c>
      <c r="N816" s="12"/>
      <c r="O816" s="12" t="str">
        <f t="shared" si="83"/>
        <v>PH.IC.TU.061608.01</v>
      </c>
      <c r="Q816" s="12" t="str">
        <f t="shared" si="84"/>
        <v>CL.IC.TU.061608.01</v>
      </c>
      <c r="R816" t="s">
        <v>1141</v>
      </c>
      <c r="S816">
        <v>500</v>
      </c>
    </row>
    <row r="817" spans="1:19" ht="15">
      <c r="A817" t="s">
        <v>9776</v>
      </c>
      <c r="C817" s="22" t="s">
        <v>6888</v>
      </c>
      <c r="D817" s="25"/>
      <c r="E817" s="2" t="s">
        <v>5740</v>
      </c>
      <c r="F817" s="25" t="s">
        <v>10289</v>
      </c>
      <c r="G817" t="s">
        <v>3957</v>
      </c>
      <c r="H817" s="22" t="s">
        <v>10095</v>
      </c>
      <c r="I817" t="s">
        <v>3957</v>
      </c>
      <c r="J817" s="11" t="str">
        <f t="shared" si="81"/>
        <v>IC.TU.061609</v>
      </c>
      <c r="K817" s="2" t="s">
        <v>1192</v>
      </c>
      <c r="L817" t="str">
        <f t="shared" si="85"/>
        <v>Bleeding</v>
      </c>
      <c r="M817" s="12" t="str">
        <f t="shared" si="82"/>
        <v>PI.IC.TU.061609.01</v>
      </c>
      <c r="N817" s="12"/>
      <c r="O817" s="12" t="str">
        <f t="shared" si="83"/>
        <v>PH.IC.TU.061609.01</v>
      </c>
      <c r="Q817" s="12" t="str">
        <f t="shared" si="84"/>
        <v>CL.IC.TU.061609.01</v>
      </c>
      <c r="R817" t="s">
        <v>1141</v>
      </c>
      <c r="S817">
        <v>500</v>
      </c>
    </row>
    <row r="818" spans="1:19" ht="15">
      <c r="A818" t="s">
        <v>9776</v>
      </c>
      <c r="C818" s="22" t="s">
        <v>6888</v>
      </c>
      <c r="D818" s="25"/>
      <c r="E818" s="2" t="s">
        <v>5740</v>
      </c>
      <c r="F818" s="25" t="s">
        <v>10289</v>
      </c>
      <c r="G818" t="s">
        <v>9805</v>
      </c>
      <c r="H818" s="22" t="s">
        <v>10905</v>
      </c>
      <c r="I818" t="s">
        <v>9805</v>
      </c>
      <c r="J818" s="11" t="str">
        <f t="shared" si="81"/>
        <v>IC.TU.061610</v>
      </c>
      <c r="K818" s="2" t="s">
        <v>1192</v>
      </c>
      <c r="L818" t="str">
        <f t="shared" si="85"/>
        <v>Reddened</v>
      </c>
      <c r="M818" s="12" t="str">
        <f t="shared" si="82"/>
        <v>PI.IC.TU.061610.01</v>
      </c>
      <c r="N818" s="12"/>
      <c r="O818" s="12" t="str">
        <f t="shared" si="83"/>
        <v>PH.IC.TU.061610.01</v>
      </c>
      <c r="Q818" s="12" t="str">
        <f t="shared" si="84"/>
        <v>CL.IC.TU.061610.01</v>
      </c>
      <c r="R818" t="s">
        <v>1141</v>
      </c>
      <c r="S818">
        <v>500</v>
      </c>
    </row>
    <row r="819" spans="1:19" ht="15">
      <c r="A819" t="s">
        <v>9776</v>
      </c>
      <c r="C819" s="22" t="s">
        <v>6888</v>
      </c>
      <c r="D819" s="25"/>
      <c r="E819" s="2" t="s">
        <v>5740</v>
      </c>
      <c r="F819" s="25" t="s">
        <v>10289</v>
      </c>
      <c r="G819" t="s">
        <v>3958</v>
      </c>
      <c r="H819" s="22" t="s">
        <v>8048</v>
      </c>
      <c r="I819" t="s">
        <v>3958</v>
      </c>
      <c r="J819" s="11" t="str">
        <f t="shared" si="81"/>
        <v>IC.TU.061611</v>
      </c>
      <c r="K819" s="2" t="s">
        <v>1192</v>
      </c>
      <c r="L819" t="str">
        <f t="shared" si="85"/>
        <v>Exudate</v>
      </c>
      <c r="M819" s="12" t="str">
        <f t="shared" si="82"/>
        <v>PI.IC.TU.061611.01</v>
      </c>
      <c r="N819" s="12"/>
      <c r="O819" s="12" t="str">
        <f t="shared" si="83"/>
        <v>PH.IC.TU.061611.01</v>
      </c>
      <c r="Q819" s="12" t="str">
        <f t="shared" si="84"/>
        <v>CL.IC.TU.061611.01</v>
      </c>
      <c r="R819" t="s">
        <v>1141</v>
      </c>
      <c r="S819">
        <v>500</v>
      </c>
    </row>
    <row r="820" spans="1:19" ht="15">
      <c r="A820" t="s">
        <v>9776</v>
      </c>
      <c r="C820" s="22" t="s">
        <v>6888</v>
      </c>
      <c r="D820" s="25"/>
      <c r="E820" s="2" t="s">
        <v>5740</v>
      </c>
      <c r="F820" s="25" t="s">
        <v>10289</v>
      </c>
      <c r="G820" t="s">
        <v>3674</v>
      </c>
      <c r="H820" s="22" t="s">
        <v>11023</v>
      </c>
      <c r="I820" t="s">
        <v>3674</v>
      </c>
      <c r="J820" s="11" t="str">
        <f t="shared" si="81"/>
        <v>IC.TU.061612</v>
      </c>
      <c r="K820" s="2" t="s">
        <v>1192</v>
      </c>
      <c r="L820" t="str">
        <f t="shared" si="85"/>
        <v>Tender</v>
      </c>
      <c r="M820" s="12" t="str">
        <f t="shared" si="82"/>
        <v>PI.IC.TU.061612.01</v>
      </c>
      <c r="N820" s="12"/>
      <c r="O820" s="12" t="str">
        <f t="shared" si="83"/>
        <v>PH.IC.TU.061612.01</v>
      </c>
      <c r="Q820" s="12" t="str">
        <f t="shared" si="84"/>
        <v>CL.IC.TU.061612.01</v>
      </c>
      <c r="R820" t="s">
        <v>1141</v>
      </c>
      <c r="S820">
        <v>500</v>
      </c>
    </row>
    <row r="821" spans="1:19" ht="15">
      <c r="A821" s="25" t="s">
        <v>9776</v>
      </c>
      <c r="B821" s="25"/>
      <c r="C821" s="22" t="s">
        <v>6888</v>
      </c>
      <c r="D821" s="25" t="s">
        <v>3257</v>
      </c>
      <c r="E821" s="2" t="s">
        <v>6865</v>
      </c>
      <c r="F821" s="25" t="s">
        <v>10289</v>
      </c>
      <c r="G821" s="25" t="s">
        <v>10024</v>
      </c>
      <c r="H821" s="22" t="s">
        <v>1396</v>
      </c>
      <c r="I821" s="25" t="s">
        <v>1674</v>
      </c>
      <c r="J821" s="11" t="str">
        <f t="shared" si="81"/>
        <v>IC.TU.061701</v>
      </c>
      <c r="K821" s="2" t="s">
        <v>1192</v>
      </c>
      <c r="L821" t="str">
        <f t="shared" si="85"/>
        <v xml:space="preserve">      Status Unchanged</v>
      </c>
      <c r="M821" s="12" t="str">
        <f t="shared" si="82"/>
        <v>PI.IC.TU.061701.01</v>
      </c>
      <c r="N821" s="12"/>
      <c r="O821" s="12" t="str">
        <f t="shared" si="83"/>
        <v>PH.IC.TU.061701.01</v>
      </c>
      <c r="Q821" s="12" t="str">
        <f t="shared" si="84"/>
        <v>CL.IC.TU.061701.01</v>
      </c>
    </row>
    <row r="822" spans="1:19" ht="15">
      <c r="A822" s="25" t="s">
        <v>9776</v>
      </c>
      <c r="B822" s="25"/>
      <c r="C822" s="22" t="s">
        <v>6888</v>
      </c>
      <c r="D822" s="25"/>
      <c r="E822" s="2" t="s">
        <v>1138</v>
      </c>
      <c r="F822" s="25" t="s">
        <v>10289</v>
      </c>
      <c r="G822" s="25" t="s">
        <v>10025</v>
      </c>
      <c r="H822" s="22" t="s">
        <v>1398</v>
      </c>
      <c r="I822" s="25" t="s">
        <v>1673</v>
      </c>
      <c r="J822" s="11" t="str">
        <f t="shared" si="81"/>
        <v>IC.TU.061702</v>
      </c>
      <c r="K822" s="2" t="s">
        <v>1192</v>
      </c>
      <c r="L822" t="str">
        <f t="shared" si="85"/>
        <v xml:space="preserve">      Status Decreasing</v>
      </c>
      <c r="M822" s="12" t="str">
        <f t="shared" si="82"/>
        <v>PI.IC.TU.061702.01</v>
      </c>
      <c r="N822" s="12"/>
      <c r="O822" s="12" t="str">
        <f t="shared" si="83"/>
        <v>PH.IC.TU.061702.01</v>
      </c>
      <c r="Q822" s="12" t="str">
        <f t="shared" si="84"/>
        <v>CL.IC.TU.061702.01</v>
      </c>
    </row>
    <row r="823" spans="1:19" ht="15">
      <c r="A823" s="25" t="s">
        <v>9776</v>
      </c>
      <c r="B823" s="25"/>
      <c r="C823" s="22" t="s">
        <v>6888</v>
      </c>
      <c r="D823" s="25"/>
      <c r="E823" s="2" t="s">
        <v>1138</v>
      </c>
      <c r="F823" s="25" t="s">
        <v>10289</v>
      </c>
      <c r="G823" s="25" t="s">
        <v>10026</v>
      </c>
      <c r="H823" s="22" t="s">
        <v>1400</v>
      </c>
      <c r="I823" s="25" t="s">
        <v>1841</v>
      </c>
      <c r="J823" s="11" t="str">
        <f t="shared" si="81"/>
        <v>IC.TU.061703</v>
      </c>
      <c r="K823" s="2" t="s">
        <v>1192</v>
      </c>
      <c r="L823" t="str">
        <f t="shared" si="85"/>
        <v xml:space="preserve">      Status Increasing</v>
      </c>
      <c r="M823" s="12" t="str">
        <f t="shared" si="82"/>
        <v>PI.IC.TU.061703.01</v>
      </c>
      <c r="N823" s="12"/>
      <c r="O823" s="12" t="str">
        <f t="shared" si="83"/>
        <v>PH.IC.TU.061703.01</v>
      </c>
      <c r="Q823" s="12" t="str">
        <f t="shared" si="84"/>
        <v>CL.IC.TU.061703.01</v>
      </c>
    </row>
    <row r="824" spans="1:19" ht="15">
      <c r="A824" s="25" t="s">
        <v>9776</v>
      </c>
      <c r="B824" s="25"/>
      <c r="C824" s="22" t="s">
        <v>6888</v>
      </c>
      <c r="D824" s="25" t="s">
        <v>3258</v>
      </c>
      <c r="E824" s="2" t="s">
        <v>965</v>
      </c>
      <c r="F824" s="25" t="s">
        <v>10289</v>
      </c>
      <c r="G824" s="25" t="s">
        <v>9886</v>
      </c>
      <c r="H824" s="22" t="s">
        <v>1396</v>
      </c>
      <c r="I824" s="25" t="s">
        <v>1557</v>
      </c>
      <c r="J824" s="11" t="str">
        <f t="shared" si="81"/>
        <v>IC.TU.061801</v>
      </c>
      <c r="K824" s="2" t="s">
        <v>1192</v>
      </c>
      <c r="L824" t="str">
        <f t="shared" si="85"/>
        <v xml:space="preserve">      Site consistent with Body Temperature</v>
      </c>
      <c r="M824" s="12" t="str">
        <f t="shared" si="82"/>
        <v>PI.IC.TU.061801.01</v>
      </c>
      <c r="N824" s="12"/>
      <c r="O824" s="12" t="str">
        <f t="shared" si="83"/>
        <v>PH.IC.TU.061801.01</v>
      </c>
      <c r="Q824" s="12" t="str">
        <f t="shared" si="84"/>
        <v>CL.IC.TU.061801.01</v>
      </c>
    </row>
    <row r="825" spans="1:19" ht="15">
      <c r="A825" s="25" t="s">
        <v>9776</v>
      </c>
      <c r="B825" s="25"/>
      <c r="C825" s="22" t="s">
        <v>6888</v>
      </c>
      <c r="D825" s="25"/>
      <c r="E825" s="2" t="s">
        <v>965</v>
      </c>
      <c r="F825" s="25" t="s">
        <v>10289</v>
      </c>
      <c r="G825" s="25" t="s">
        <v>9747</v>
      </c>
      <c r="H825" s="22" t="s">
        <v>1398</v>
      </c>
      <c r="I825" s="25" t="s">
        <v>2116</v>
      </c>
      <c r="J825" s="11" t="str">
        <f t="shared" si="81"/>
        <v>IC.TU.061802</v>
      </c>
      <c r="K825" s="2" t="s">
        <v>1192</v>
      </c>
      <c r="L825" t="str">
        <f t="shared" si="85"/>
        <v xml:space="preserve">      Site Warmer than Body Temperature</v>
      </c>
      <c r="M825" s="12" t="str">
        <f t="shared" si="82"/>
        <v>PI.IC.TU.061802.01</v>
      </c>
      <c r="N825" s="12"/>
      <c r="O825" s="12" t="str">
        <f t="shared" si="83"/>
        <v>PH.IC.TU.061802.01</v>
      </c>
      <c r="Q825" s="12" t="str">
        <f t="shared" si="84"/>
        <v>CL.IC.TU.061802.01</v>
      </c>
    </row>
    <row r="826" spans="1:19" ht="15">
      <c r="A826" s="25" t="s">
        <v>9776</v>
      </c>
      <c r="B826" s="25"/>
      <c r="C826" s="22" t="s">
        <v>6888</v>
      </c>
      <c r="D826" s="25"/>
      <c r="E826" s="2" t="s">
        <v>965</v>
      </c>
      <c r="F826" s="25" t="s">
        <v>10289</v>
      </c>
      <c r="G826" s="25" t="s">
        <v>10027</v>
      </c>
      <c r="H826" s="22" t="s">
        <v>1400</v>
      </c>
      <c r="I826" s="25" t="s">
        <v>2118</v>
      </c>
      <c r="J826" s="11" t="str">
        <f t="shared" si="81"/>
        <v>IC.TU.061803</v>
      </c>
      <c r="K826" s="2" t="s">
        <v>1192</v>
      </c>
      <c r="L826" t="str">
        <f t="shared" si="85"/>
        <v xml:space="preserve">      Site Warmer than Opposite Body Part</v>
      </c>
      <c r="M826" s="12" t="str">
        <f t="shared" si="82"/>
        <v>PI.IC.TU.061803.01</v>
      </c>
      <c r="N826" s="12"/>
      <c r="O826" s="12" t="str">
        <f t="shared" si="83"/>
        <v>PH.IC.TU.061803.01</v>
      </c>
      <c r="Q826" s="12" t="str">
        <f t="shared" si="84"/>
        <v>CL.IC.TU.061803.01</v>
      </c>
    </row>
    <row r="827" spans="1:19" ht="15">
      <c r="A827" s="25" t="s">
        <v>9776</v>
      </c>
      <c r="B827" s="25"/>
      <c r="C827" s="22" t="s">
        <v>6888</v>
      </c>
      <c r="D827" s="25"/>
      <c r="E827" s="2" t="s">
        <v>965</v>
      </c>
      <c r="F827" s="25" t="s">
        <v>10289</v>
      </c>
      <c r="G827" s="25" t="s">
        <v>10171</v>
      </c>
      <c r="H827" s="22" t="s">
        <v>1402</v>
      </c>
      <c r="I827" s="25" t="s">
        <v>2120</v>
      </c>
      <c r="J827" s="11" t="str">
        <f t="shared" si="81"/>
        <v>IC.TU.061804</v>
      </c>
      <c r="K827" s="2" t="s">
        <v>1192</v>
      </c>
      <c r="L827" t="str">
        <f t="shared" si="85"/>
        <v xml:space="preserve">      Site Cooler than Body Temperature</v>
      </c>
      <c r="M827" s="12" t="str">
        <f t="shared" si="82"/>
        <v>PI.IC.TU.061804.01</v>
      </c>
      <c r="N827" s="12"/>
      <c r="O827" s="12" t="str">
        <f t="shared" si="83"/>
        <v>PH.IC.TU.061804.01</v>
      </c>
      <c r="Q827" s="12" t="str">
        <f t="shared" si="84"/>
        <v>CL.IC.TU.061804.01</v>
      </c>
    </row>
    <row r="828" spans="1:19" ht="15">
      <c r="A828" s="25" t="s">
        <v>9776</v>
      </c>
      <c r="B828" s="25"/>
      <c r="C828" s="22" t="s">
        <v>6888</v>
      </c>
      <c r="D828" s="25"/>
      <c r="E828" s="2" t="s">
        <v>965</v>
      </c>
      <c r="F828" s="25" t="s">
        <v>10289</v>
      </c>
      <c r="G828" s="25" t="s">
        <v>10172</v>
      </c>
      <c r="H828" s="22" t="s">
        <v>1404</v>
      </c>
      <c r="I828" s="25" t="s">
        <v>2122</v>
      </c>
      <c r="J828" s="11" t="str">
        <f t="shared" si="81"/>
        <v>IC.TU.061805</v>
      </c>
      <c r="K828" s="2" t="s">
        <v>1192</v>
      </c>
      <c r="L828" t="str">
        <f t="shared" si="85"/>
        <v xml:space="preserve">      Site Cooler than Opposite Body Part</v>
      </c>
      <c r="M828" s="12" t="str">
        <f t="shared" si="82"/>
        <v>PI.IC.TU.061805.01</v>
      </c>
      <c r="N828" s="12"/>
      <c r="O828" s="12" t="str">
        <f t="shared" si="83"/>
        <v>PH.IC.TU.061805.01</v>
      </c>
      <c r="Q828" s="12" t="str">
        <f t="shared" si="84"/>
        <v>CL.IC.TU.061805.01</v>
      </c>
    </row>
    <row r="829" spans="1:19" ht="15">
      <c r="A829" s="25" t="s">
        <v>9776</v>
      </c>
      <c r="B829" s="25"/>
      <c r="C829" s="22" t="s">
        <v>6888</v>
      </c>
      <c r="D829" s="25" t="s">
        <v>3259</v>
      </c>
      <c r="E829" s="2" t="s">
        <v>967</v>
      </c>
      <c r="F829" s="25" t="s">
        <v>10290</v>
      </c>
      <c r="G829" s="25" t="s">
        <v>2772</v>
      </c>
      <c r="H829" s="22" t="s">
        <v>1396</v>
      </c>
      <c r="I829" s="25" t="s">
        <v>2772</v>
      </c>
      <c r="J829" s="11" t="str">
        <f t="shared" si="81"/>
        <v>IC.TU.061901</v>
      </c>
      <c r="K829" s="2" t="s">
        <v>1192</v>
      </c>
      <c r="L829" t="str">
        <f t="shared" si="85"/>
        <v>Patent</v>
      </c>
      <c r="M829" s="12" t="str">
        <f t="shared" si="82"/>
        <v>PI.IC.TU.061901.01</v>
      </c>
      <c r="N829" s="12"/>
      <c r="O829" s="12" t="str">
        <f t="shared" si="83"/>
        <v>PH.IC.TU.061901.01</v>
      </c>
      <c r="Q829" s="12" t="str">
        <f t="shared" si="84"/>
        <v>CL.IC.TU.061901.01</v>
      </c>
    </row>
    <row r="830" spans="1:19" ht="15">
      <c r="A830" s="25" t="s">
        <v>9776</v>
      </c>
      <c r="B830" s="25"/>
      <c r="C830" s="22" t="s">
        <v>6888</v>
      </c>
      <c r="D830" s="25"/>
      <c r="E830" s="2" t="s">
        <v>967</v>
      </c>
      <c r="F830" s="25" t="s">
        <v>10290</v>
      </c>
      <c r="G830" s="25" t="s">
        <v>3107</v>
      </c>
      <c r="H830" s="22" t="s">
        <v>1398</v>
      </c>
      <c r="I830" s="25" t="s">
        <v>3107</v>
      </c>
      <c r="J830" s="11" t="str">
        <f t="shared" si="81"/>
        <v>IC.TU.061902</v>
      </c>
      <c r="K830" s="2" t="s">
        <v>1192</v>
      </c>
      <c r="L830" t="str">
        <f t="shared" si="85"/>
        <v>Irrigated</v>
      </c>
      <c r="M830" s="12" t="str">
        <f t="shared" si="82"/>
        <v>PI.IC.TU.061902.01</v>
      </c>
      <c r="N830" s="12"/>
      <c r="O830" s="12" t="str">
        <f t="shared" si="83"/>
        <v>PH.IC.TU.061902.01</v>
      </c>
      <c r="Q830" s="12" t="str">
        <f t="shared" si="84"/>
        <v>CL.IC.TU.061902.01</v>
      </c>
    </row>
    <row r="831" spans="1:19" ht="15">
      <c r="A831" s="25" t="s">
        <v>9776</v>
      </c>
      <c r="B831" s="25"/>
      <c r="C831" s="22" t="s">
        <v>6888</v>
      </c>
      <c r="D831" s="25"/>
      <c r="E831" s="2" t="s">
        <v>967</v>
      </c>
      <c r="F831" s="25" t="s">
        <v>10290</v>
      </c>
      <c r="G831" s="25" t="s">
        <v>2956</v>
      </c>
      <c r="H831" s="22" t="s">
        <v>1400</v>
      </c>
      <c r="I831" s="25" t="s">
        <v>2956</v>
      </c>
      <c r="J831" s="11" t="str">
        <f t="shared" si="81"/>
        <v>IC.TU.061903</v>
      </c>
      <c r="K831" s="2" t="s">
        <v>1192</v>
      </c>
      <c r="L831" t="str">
        <f t="shared" si="85"/>
        <v>Clamped</v>
      </c>
      <c r="M831" s="12" t="str">
        <f t="shared" si="82"/>
        <v>PI.IC.TU.061903.01</v>
      </c>
      <c r="N831" s="12"/>
      <c r="O831" s="12" t="str">
        <f t="shared" si="83"/>
        <v>PH.IC.TU.061903.01</v>
      </c>
      <c r="Q831" s="12" t="str">
        <f t="shared" si="84"/>
        <v>CL.IC.TU.061903.01</v>
      </c>
    </row>
    <row r="832" spans="1:19" ht="15">
      <c r="A832" s="25" t="s">
        <v>9776</v>
      </c>
      <c r="B832" s="25"/>
      <c r="C832" s="22" t="s">
        <v>6888</v>
      </c>
      <c r="D832" s="25"/>
      <c r="E832" s="2" t="s">
        <v>967</v>
      </c>
      <c r="F832" s="25" t="s">
        <v>10290</v>
      </c>
      <c r="G832" s="25" t="s">
        <v>10175</v>
      </c>
      <c r="H832" s="22" t="s">
        <v>1402</v>
      </c>
      <c r="I832" s="25" t="s">
        <v>10032</v>
      </c>
      <c r="J832" s="11" t="str">
        <f t="shared" si="81"/>
        <v>IC.TU.061904</v>
      </c>
      <c r="K832" s="2" t="s">
        <v>1192</v>
      </c>
      <c r="L832" t="str">
        <f t="shared" si="85"/>
        <v>Non-patent/Clogged</v>
      </c>
      <c r="M832" s="12" t="str">
        <f t="shared" si="82"/>
        <v>PI.IC.TU.061904.01</v>
      </c>
      <c r="N832" s="12"/>
      <c r="O832" s="12" t="str">
        <f t="shared" si="83"/>
        <v>PH.IC.TU.061904.01</v>
      </c>
      <c r="Q832" s="12" t="str">
        <f t="shared" si="84"/>
        <v>CL.IC.TU.061904.01</v>
      </c>
    </row>
    <row r="833" spans="1:25" ht="15">
      <c r="A833" s="25" t="s">
        <v>9776</v>
      </c>
      <c r="B833" s="25"/>
      <c r="C833" s="22" t="s">
        <v>6888</v>
      </c>
      <c r="D833" s="25"/>
      <c r="E833" s="2" t="s">
        <v>967</v>
      </c>
      <c r="F833" s="25" t="s">
        <v>10290</v>
      </c>
      <c r="G833" s="25" t="s">
        <v>9908</v>
      </c>
      <c r="H833" s="22" t="s">
        <v>1404</v>
      </c>
      <c r="I833" s="25" t="s">
        <v>9909</v>
      </c>
      <c r="J833" s="11" t="str">
        <f t="shared" si="81"/>
        <v>IC.TU.061905</v>
      </c>
      <c r="K833" s="2" t="s">
        <v>1192</v>
      </c>
      <c r="L833" t="str">
        <f t="shared" si="85"/>
        <v>Stripped/Milked</v>
      </c>
      <c r="M833" s="12" t="str">
        <f t="shared" si="82"/>
        <v>PI.IC.TU.061905.01</v>
      </c>
      <c r="N833" s="12"/>
      <c r="O833" s="12" t="str">
        <f t="shared" si="83"/>
        <v>PH.IC.TU.061905.01</v>
      </c>
      <c r="Q833" s="12" t="str">
        <f t="shared" si="84"/>
        <v>CL.IC.TU.061905.01</v>
      </c>
    </row>
    <row r="834" spans="1:25" ht="15">
      <c r="A834" s="25" t="s">
        <v>9776</v>
      </c>
      <c r="B834" s="25"/>
      <c r="C834" s="22" t="s">
        <v>6888</v>
      </c>
      <c r="D834" s="25"/>
      <c r="E834" s="2" t="s">
        <v>967</v>
      </c>
      <c r="F834" s="25" t="s">
        <v>10290</v>
      </c>
      <c r="G834" s="25" t="s">
        <v>9910</v>
      </c>
      <c r="H834" s="22" t="s">
        <v>1406</v>
      </c>
      <c r="I834" s="25" t="s">
        <v>3187</v>
      </c>
      <c r="J834" s="11" t="str">
        <f t="shared" si="81"/>
        <v>IC.TU.061906</v>
      </c>
      <c r="K834" s="2" t="s">
        <v>1192</v>
      </c>
      <c r="L834" t="str">
        <f t="shared" si="85"/>
        <v>Gravity Drainage</v>
      </c>
      <c r="M834" s="12" t="str">
        <f t="shared" si="82"/>
        <v>PI.IC.TU.061906.01</v>
      </c>
      <c r="N834" s="12"/>
      <c r="O834" s="12" t="str">
        <f t="shared" si="83"/>
        <v>PH.IC.TU.061906.01</v>
      </c>
      <c r="Q834" s="12" t="str">
        <f t="shared" si="84"/>
        <v>CL.IC.TU.061906.01</v>
      </c>
    </row>
    <row r="835" spans="1:25" ht="15">
      <c r="A835" s="25" t="s">
        <v>9776</v>
      </c>
      <c r="B835" s="25"/>
      <c r="C835" s="22" t="s">
        <v>6888</v>
      </c>
      <c r="D835" s="25"/>
      <c r="E835" s="2" t="s">
        <v>967</v>
      </c>
      <c r="F835" s="25" t="s">
        <v>10290</v>
      </c>
      <c r="G835" s="25" t="s">
        <v>3102</v>
      </c>
      <c r="H835" s="22" t="s">
        <v>1419</v>
      </c>
      <c r="I835" s="25" t="s">
        <v>1583</v>
      </c>
      <c r="J835" s="11" t="str">
        <f t="shared" si="81"/>
        <v>IC.TU.061907</v>
      </c>
      <c r="K835" s="2" t="s">
        <v>1192</v>
      </c>
      <c r="L835" t="str">
        <f t="shared" si="85"/>
        <v>Discontinued</v>
      </c>
      <c r="M835" s="12" t="str">
        <f t="shared" si="82"/>
        <v>PI.IC.TU.061907.01</v>
      </c>
      <c r="N835" s="12"/>
      <c r="O835" s="12" t="str">
        <f t="shared" si="83"/>
        <v>PH.IC.TU.061907.01</v>
      </c>
      <c r="Q835" s="12" t="str">
        <f t="shared" si="84"/>
        <v>CL.IC.TU.061907.01</v>
      </c>
    </row>
    <row r="836" spans="1:25" ht="15">
      <c r="A836" s="25" t="s">
        <v>9776</v>
      </c>
      <c r="B836" s="25"/>
      <c r="C836" s="22" t="s">
        <v>6888</v>
      </c>
      <c r="D836" s="25"/>
      <c r="E836" s="2" t="s">
        <v>967</v>
      </c>
      <c r="F836" s="25" t="s">
        <v>10290</v>
      </c>
      <c r="G836" s="25" t="s">
        <v>2971</v>
      </c>
      <c r="H836" s="22" t="s">
        <v>1550</v>
      </c>
      <c r="I836" s="25" t="s">
        <v>2971</v>
      </c>
      <c r="J836" s="11" t="str">
        <f t="shared" si="81"/>
        <v>IC.TU.061908</v>
      </c>
      <c r="K836" s="2" t="s">
        <v>1192</v>
      </c>
      <c r="L836" t="str">
        <f t="shared" si="85"/>
        <v>Other: specify</v>
      </c>
      <c r="M836" s="12" t="str">
        <f t="shared" si="82"/>
        <v>PI.IC.TU.061908.01</v>
      </c>
      <c r="N836" s="12"/>
      <c r="O836" s="12" t="str">
        <f t="shared" si="83"/>
        <v>PH.IC.TU.061908.01</v>
      </c>
      <c r="Q836" s="12" t="str">
        <f t="shared" si="84"/>
        <v>CL.IC.TU.061908.01</v>
      </c>
    </row>
    <row r="837" spans="1:25" ht="15">
      <c r="A837" t="s">
        <v>9776</v>
      </c>
      <c r="C837" s="2" t="s">
        <v>426</v>
      </c>
      <c r="E837" s="2" t="s">
        <v>967</v>
      </c>
      <c r="F837" t="s">
        <v>427</v>
      </c>
      <c r="G837" t="s">
        <v>556</v>
      </c>
      <c r="H837" s="22" t="s">
        <v>644</v>
      </c>
      <c r="J837" s="11" t="str">
        <f t="shared" si="81"/>
        <v>IC.TU.061909</v>
      </c>
      <c r="K837" s="2" t="s">
        <v>11683</v>
      </c>
      <c r="L837" t="str">
        <f t="shared" si="85"/>
        <v>Self Discontinued</v>
      </c>
      <c r="M837" s="12" t="str">
        <f t="shared" si="82"/>
        <v>PI.IC.TU.061909.01</v>
      </c>
      <c r="N837" s="12"/>
      <c r="O837" s="12" t="str">
        <f t="shared" si="83"/>
        <v>PH.IC.TU.061909.01</v>
      </c>
      <c r="Q837" s="12" t="str">
        <f t="shared" si="84"/>
        <v>CL.IC.TU.061909.01</v>
      </c>
      <c r="X837" t="s">
        <v>864</v>
      </c>
      <c r="Y837">
        <v>1124</v>
      </c>
    </row>
    <row r="838" spans="1:25" ht="15">
      <c r="A838" s="25" t="s">
        <v>9776</v>
      </c>
      <c r="B838" s="25"/>
      <c r="C838" s="22" t="s">
        <v>6888</v>
      </c>
      <c r="D838" s="25" t="s">
        <v>3438</v>
      </c>
      <c r="E838" s="2" t="s">
        <v>6396</v>
      </c>
      <c r="F838" s="25" t="s">
        <v>10291</v>
      </c>
      <c r="G838" s="25" t="s">
        <v>3923</v>
      </c>
      <c r="H838" s="22" t="s">
        <v>1396</v>
      </c>
      <c r="I838" s="25" t="s">
        <v>1001</v>
      </c>
      <c r="J838" s="11" t="str">
        <f t="shared" si="81"/>
        <v>IC.TU.062001</v>
      </c>
      <c r="K838" s="2" t="s">
        <v>1192</v>
      </c>
      <c r="L838" t="str">
        <f t="shared" si="85"/>
        <v xml:space="preserve">      None</v>
      </c>
      <c r="M838" s="12" t="str">
        <f t="shared" si="82"/>
        <v>PI.IC.TU.062001.01</v>
      </c>
      <c r="N838" s="12"/>
      <c r="O838" s="12" t="str">
        <f t="shared" si="83"/>
        <v>PH.IC.TU.062001.01</v>
      </c>
      <c r="Q838" s="12" t="str">
        <f t="shared" si="84"/>
        <v>CL.IC.TU.062001.01</v>
      </c>
    </row>
    <row r="839" spans="1:25" ht="15">
      <c r="A839" s="25" t="s">
        <v>9776</v>
      </c>
      <c r="B839" s="25"/>
      <c r="C839" s="22" t="s">
        <v>6888</v>
      </c>
      <c r="D839" s="25"/>
      <c r="E839" s="2" t="s">
        <v>6396</v>
      </c>
      <c r="F839" s="25" t="s">
        <v>10291</v>
      </c>
      <c r="G839" s="25" t="s">
        <v>4743</v>
      </c>
      <c r="H839" s="22" t="s">
        <v>1398</v>
      </c>
      <c r="I839" s="25" t="s">
        <v>2407</v>
      </c>
      <c r="J839" s="11" t="str">
        <f t="shared" si="81"/>
        <v>IC.TU.062002</v>
      </c>
      <c r="K839" s="2" t="s">
        <v>1192</v>
      </c>
      <c r="L839" t="str">
        <f t="shared" si="85"/>
        <v xml:space="preserve">     Intermittent</v>
      </c>
      <c r="M839" s="12" t="str">
        <f t="shared" si="82"/>
        <v>PI.IC.TU.062002.01</v>
      </c>
      <c r="N839" s="12"/>
      <c r="O839" s="12" t="str">
        <f t="shared" si="83"/>
        <v>PH.IC.TU.062002.01</v>
      </c>
      <c r="Q839" s="12" t="str">
        <f t="shared" si="84"/>
        <v>CL.IC.TU.062002.01</v>
      </c>
    </row>
    <row r="840" spans="1:25" ht="15">
      <c r="A840" s="25" t="s">
        <v>9776</v>
      </c>
      <c r="B840" s="25"/>
      <c r="C840" s="22" t="s">
        <v>6888</v>
      </c>
      <c r="D840" s="25"/>
      <c r="E840" s="2" t="s">
        <v>6396</v>
      </c>
      <c r="F840" s="25" t="s">
        <v>10291</v>
      </c>
      <c r="G840" s="25" t="s">
        <v>3261</v>
      </c>
      <c r="H840" s="22" t="s">
        <v>1400</v>
      </c>
      <c r="I840" s="25" t="s">
        <v>4742</v>
      </c>
      <c r="J840" s="11" t="str">
        <f t="shared" si="81"/>
        <v>IC.TU.062003</v>
      </c>
      <c r="K840" s="2" t="s">
        <v>1192</v>
      </c>
      <c r="L840" t="str">
        <f t="shared" si="85"/>
        <v>Continuous</v>
      </c>
      <c r="M840" s="12" t="str">
        <f t="shared" si="82"/>
        <v>PI.IC.TU.062003.01</v>
      </c>
      <c r="N840" s="12"/>
      <c r="O840" s="12" t="str">
        <f t="shared" si="83"/>
        <v>PH.IC.TU.062003.01</v>
      </c>
      <c r="Q840" s="12" t="str">
        <f t="shared" si="84"/>
        <v>CL.IC.TU.062003.01</v>
      </c>
    </row>
    <row r="841" spans="1:25" ht="15">
      <c r="A841" t="s">
        <v>9776</v>
      </c>
      <c r="C841" s="2" t="s">
        <v>11196</v>
      </c>
      <c r="E841" s="2" t="s">
        <v>1116</v>
      </c>
      <c r="F841" t="s">
        <v>11197</v>
      </c>
      <c r="G841" t="s">
        <v>11465</v>
      </c>
      <c r="H841" s="22" t="s">
        <v>11463</v>
      </c>
      <c r="I841" t="s">
        <v>11466</v>
      </c>
      <c r="J841" s="11" t="str">
        <f t="shared" si="81"/>
        <v>IC.TU.062004</v>
      </c>
      <c r="K841" s="2" t="s">
        <v>1192</v>
      </c>
      <c r="L841" t="str">
        <f t="shared" si="85"/>
        <v xml:space="preserve">     Bulb</v>
      </c>
      <c r="M841" s="12" t="str">
        <f t="shared" si="82"/>
        <v>PI.IC.TU.062004.01</v>
      </c>
      <c r="N841" s="12"/>
      <c r="O841" s="12" t="str">
        <f t="shared" si="83"/>
        <v>PH.IC.TU.062004.01</v>
      </c>
      <c r="Q841" s="12" t="str">
        <f t="shared" si="84"/>
        <v>CL.IC.TU.062004.01</v>
      </c>
      <c r="V841" t="s">
        <v>11097</v>
      </c>
      <c r="W841">
        <v>1048</v>
      </c>
    </row>
    <row r="842" spans="1:25" ht="15">
      <c r="A842" s="25" t="s">
        <v>9776</v>
      </c>
      <c r="B842" s="25"/>
      <c r="C842" s="22" t="s">
        <v>6888</v>
      </c>
      <c r="D842" s="25" t="s">
        <v>2941</v>
      </c>
      <c r="E842" s="2" t="s">
        <v>5577</v>
      </c>
      <c r="F842" s="25" t="s">
        <v>10291</v>
      </c>
      <c r="G842" s="25" t="s">
        <v>10051</v>
      </c>
      <c r="H842" s="22" t="s">
        <v>1396</v>
      </c>
      <c r="I842" s="25" t="s">
        <v>4832</v>
      </c>
      <c r="J842" s="11" t="str">
        <f t="shared" si="81"/>
        <v>IC.TU.062101</v>
      </c>
      <c r="K842" s="2" t="s">
        <v>1192</v>
      </c>
      <c r="L842" t="str">
        <f t="shared" si="85"/>
        <v xml:space="preserve">       None</v>
      </c>
      <c r="M842" s="12" t="str">
        <f t="shared" si="82"/>
        <v>PI.IC.TU.062101.01</v>
      </c>
      <c r="N842" s="12"/>
      <c r="O842" s="12" t="str">
        <f t="shared" si="83"/>
        <v>PH.IC.TU.062101.01</v>
      </c>
      <c r="Q842" s="12" t="str">
        <f t="shared" si="84"/>
        <v>CL.IC.TU.062101.01</v>
      </c>
    </row>
    <row r="843" spans="1:25" ht="15">
      <c r="A843" s="25" t="s">
        <v>9776</v>
      </c>
      <c r="B843" s="25"/>
      <c r="C843" s="22" t="s">
        <v>6888</v>
      </c>
      <c r="D843" s="25"/>
      <c r="E843" s="2" t="s">
        <v>5577</v>
      </c>
      <c r="F843" s="25" t="s">
        <v>10291</v>
      </c>
      <c r="G843" s="25" t="s">
        <v>10108</v>
      </c>
      <c r="H843" s="22" t="s">
        <v>1398</v>
      </c>
      <c r="I843" s="25" t="s">
        <v>2854</v>
      </c>
      <c r="J843" s="11" t="str">
        <f t="shared" si="81"/>
        <v>IC.TU.062102</v>
      </c>
      <c r="K843" s="2" t="s">
        <v>1192</v>
      </c>
      <c r="L843" t="str">
        <f t="shared" si="85"/>
        <v xml:space="preserve">      Low</v>
      </c>
      <c r="M843" s="12" t="str">
        <f t="shared" si="82"/>
        <v>PI.IC.TU.062102.01</v>
      </c>
      <c r="N843" s="12"/>
      <c r="O843" s="12" t="str">
        <f t="shared" si="83"/>
        <v>PH.IC.TU.062102.01</v>
      </c>
      <c r="Q843" s="12" t="str">
        <f t="shared" si="84"/>
        <v>CL.IC.TU.062102.01</v>
      </c>
    </row>
    <row r="844" spans="1:25" ht="15">
      <c r="A844" s="25" t="s">
        <v>9776</v>
      </c>
      <c r="B844" s="25"/>
      <c r="C844" s="22" t="s">
        <v>6888</v>
      </c>
      <c r="D844" s="25"/>
      <c r="E844" s="2" t="s">
        <v>5577</v>
      </c>
      <c r="F844" s="25" t="s">
        <v>10291</v>
      </c>
      <c r="G844" s="25" t="s">
        <v>9326</v>
      </c>
      <c r="H844" s="22" t="s">
        <v>1400</v>
      </c>
      <c r="I844" s="25" t="s">
        <v>2855</v>
      </c>
      <c r="J844" s="11" t="str">
        <f t="shared" si="81"/>
        <v>IC.TU.062103</v>
      </c>
      <c r="K844" s="2" t="s">
        <v>1192</v>
      </c>
      <c r="L844" t="str">
        <f t="shared" si="85"/>
        <v xml:space="preserve">     Medium</v>
      </c>
      <c r="M844" s="12" t="str">
        <f t="shared" si="82"/>
        <v>PI.IC.TU.062103.01</v>
      </c>
      <c r="N844" s="12"/>
      <c r="O844" s="12" t="str">
        <f t="shared" si="83"/>
        <v>PH.IC.TU.062103.01</v>
      </c>
      <c r="Q844" s="12" t="str">
        <f t="shared" si="84"/>
        <v>CL.IC.TU.062103.01</v>
      </c>
    </row>
    <row r="845" spans="1:25" ht="15">
      <c r="A845" s="25" t="s">
        <v>9776</v>
      </c>
      <c r="B845" s="25"/>
      <c r="C845" s="22" t="s">
        <v>6888</v>
      </c>
      <c r="D845" s="25"/>
      <c r="E845" s="2" t="s">
        <v>5577</v>
      </c>
      <c r="F845" s="25" t="s">
        <v>10291</v>
      </c>
      <c r="G845" s="25" t="s">
        <v>9915</v>
      </c>
      <c r="H845" s="22" t="s">
        <v>1402</v>
      </c>
      <c r="I845" s="25" t="s">
        <v>2856</v>
      </c>
      <c r="J845" s="11" t="str">
        <f t="shared" si="81"/>
        <v>IC.TU.062104</v>
      </c>
      <c r="K845" s="2" t="s">
        <v>1192</v>
      </c>
      <c r="L845" t="str">
        <f t="shared" si="85"/>
        <v xml:space="preserve">     High</v>
      </c>
      <c r="M845" s="12" t="str">
        <f t="shared" si="82"/>
        <v>PI.IC.TU.062104.01</v>
      </c>
      <c r="N845" s="12"/>
      <c r="O845" s="12" t="str">
        <f t="shared" si="83"/>
        <v>PH.IC.TU.062104.01</v>
      </c>
      <c r="Q845" s="12" t="str">
        <f t="shared" si="84"/>
        <v>CL.IC.TU.062104.01</v>
      </c>
    </row>
    <row r="846" spans="1:25" ht="15">
      <c r="A846" t="s">
        <v>9776</v>
      </c>
      <c r="C846" s="22" t="s">
        <v>6888</v>
      </c>
      <c r="D846" s="25"/>
      <c r="E846" s="2" t="s">
        <v>5577</v>
      </c>
      <c r="F846" s="25" t="s">
        <v>10291</v>
      </c>
      <c r="G846" t="s">
        <v>8977</v>
      </c>
      <c r="H846" s="22" t="s">
        <v>7071</v>
      </c>
      <c r="I846" t="s">
        <v>9916</v>
      </c>
      <c r="J846" s="11" t="str">
        <f t="shared" si="81"/>
        <v>IC.TU.062105</v>
      </c>
      <c r="K846" s="2" t="s">
        <v>1192</v>
      </c>
      <c r="L846" t="str">
        <f t="shared" si="85"/>
        <v>Number: specify</v>
      </c>
      <c r="M846" s="12" t="str">
        <f t="shared" si="82"/>
        <v>PI.IC.TU.062105.01</v>
      </c>
      <c r="N846" s="12"/>
      <c r="O846" s="12" t="str">
        <f t="shared" si="83"/>
        <v>PH.IC.TU.062105.01</v>
      </c>
      <c r="Q846" s="12" t="str">
        <f t="shared" si="84"/>
        <v>CL.IC.TU.062105.01</v>
      </c>
      <c r="R846" t="s">
        <v>1141</v>
      </c>
      <c r="S846">
        <v>331</v>
      </c>
    </row>
    <row r="847" spans="1:25" ht="15">
      <c r="A847" t="s">
        <v>9776</v>
      </c>
      <c r="C847" s="2" t="s">
        <v>11196</v>
      </c>
      <c r="E847" s="2" t="s">
        <v>1119</v>
      </c>
      <c r="F847" t="s">
        <v>11203</v>
      </c>
      <c r="G847" t="s">
        <v>11467</v>
      </c>
      <c r="H847" s="22" t="s">
        <v>11234</v>
      </c>
      <c r="I847" t="s">
        <v>11468</v>
      </c>
      <c r="J847" s="11" t="str">
        <f t="shared" si="81"/>
        <v>IC.TU.062106</v>
      </c>
      <c r="K847" s="2" t="s">
        <v>1192</v>
      </c>
      <c r="L847" t="str">
        <f t="shared" si="85"/>
        <v>Bulb</v>
      </c>
      <c r="M847" s="12" t="str">
        <f t="shared" si="82"/>
        <v>PI.IC.TU.062106.01</v>
      </c>
      <c r="N847" s="12"/>
      <c r="O847" s="12" t="str">
        <f t="shared" si="83"/>
        <v>PH.IC.TU.062106.01</v>
      </c>
      <c r="Q847" s="12" t="str">
        <f t="shared" si="84"/>
        <v>CL.IC.TU.062106.01</v>
      </c>
      <c r="R847" t="s">
        <v>1197</v>
      </c>
      <c r="S847" t="s">
        <v>11372</v>
      </c>
      <c r="V847" t="s">
        <v>11373</v>
      </c>
      <c r="W847">
        <v>1048</v>
      </c>
    </row>
    <row r="848" spans="1:25" ht="15">
      <c r="A848" s="25" t="s">
        <v>9776</v>
      </c>
      <c r="B848" s="25"/>
      <c r="C848" s="22" t="s">
        <v>6888</v>
      </c>
      <c r="D848" s="25" t="s">
        <v>3290</v>
      </c>
      <c r="E848" s="2" t="s">
        <v>5751</v>
      </c>
      <c r="F848" s="25" t="s">
        <v>10292</v>
      </c>
      <c r="G848" s="25" t="s">
        <v>6195</v>
      </c>
      <c r="H848" s="22" t="s">
        <v>1396</v>
      </c>
      <c r="I848" s="25" t="s">
        <v>6195</v>
      </c>
      <c r="J848" s="11" t="str">
        <f t="shared" si="81"/>
        <v>IC.TU.062201</v>
      </c>
      <c r="K848" s="2" t="s">
        <v>1192</v>
      </c>
      <c r="L848" t="str">
        <f t="shared" si="85"/>
        <v>Bulb</v>
      </c>
      <c r="M848" s="12" t="str">
        <f t="shared" si="82"/>
        <v>PI.IC.TU.062201.01</v>
      </c>
      <c r="N848" s="12"/>
      <c r="O848" s="12" t="str">
        <f t="shared" si="83"/>
        <v>PH.IC.TU.062201.01</v>
      </c>
      <c r="Q848" s="12" t="str">
        <f t="shared" si="84"/>
        <v>CL.IC.TU.062201.01</v>
      </c>
    </row>
    <row r="849" spans="1:23" ht="15">
      <c r="A849" s="25" t="s">
        <v>9776</v>
      </c>
      <c r="B849" s="25"/>
      <c r="C849" s="22" t="s">
        <v>6888</v>
      </c>
      <c r="D849" s="25"/>
      <c r="E849" s="2" t="s">
        <v>5751</v>
      </c>
      <c r="F849" s="25" t="s">
        <v>10292</v>
      </c>
      <c r="G849" s="25" t="s">
        <v>9918</v>
      </c>
      <c r="H849" s="22" t="s">
        <v>1398</v>
      </c>
      <c r="I849" s="25" t="s">
        <v>9918</v>
      </c>
      <c r="J849" s="11" t="str">
        <f t="shared" si="81"/>
        <v>IC.TU.062202</v>
      </c>
      <c r="K849" s="2" t="s">
        <v>1192</v>
      </c>
      <c r="L849" t="str">
        <f t="shared" si="85"/>
        <v>Hemovac</v>
      </c>
      <c r="M849" s="12" t="str">
        <f t="shared" si="82"/>
        <v>PI.IC.TU.062202.01</v>
      </c>
      <c r="N849" s="12"/>
      <c r="O849" s="12" t="str">
        <f t="shared" si="83"/>
        <v>PH.IC.TU.062202.01</v>
      </c>
      <c r="Q849" s="12" t="str">
        <f t="shared" si="84"/>
        <v>CL.IC.TU.062202.01</v>
      </c>
    </row>
    <row r="850" spans="1:23" ht="15">
      <c r="A850" s="25" t="s">
        <v>9776</v>
      </c>
      <c r="B850" s="25"/>
      <c r="C850" s="22" t="s">
        <v>6888</v>
      </c>
      <c r="D850" s="25"/>
      <c r="E850" s="2" t="s">
        <v>5751</v>
      </c>
      <c r="F850" s="25" t="s">
        <v>10292</v>
      </c>
      <c r="G850" s="25" t="s">
        <v>9919</v>
      </c>
      <c r="H850" s="22" t="s">
        <v>1400</v>
      </c>
      <c r="I850" s="25" t="s">
        <v>9920</v>
      </c>
      <c r="J850" s="11" t="str">
        <f t="shared" si="81"/>
        <v>IC.TU.062203</v>
      </c>
      <c r="K850" s="2" t="s">
        <v>1192</v>
      </c>
      <c r="L850" t="str">
        <f t="shared" si="85"/>
        <v>Jackson Pratt</v>
      </c>
      <c r="M850" s="12" t="str">
        <f t="shared" si="82"/>
        <v>PI.IC.TU.062203.01</v>
      </c>
      <c r="N850" s="12"/>
      <c r="O850" s="12" t="str">
        <f t="shared" si="83"/>
        <v>PH.IC.TU.062203.01</v>
      </c>
      <c r="Q850" s="12" t="str">
        <f t="shared" si="84"/>
        <v>CL.IC.TU.062203.01</v>
      </c>
    </row>
    <row r="851" spans="1:23" ht="15">
      <c r="A851" s="25" t="s">
        <v>9776</v>
      </c>
      <c r="B851" s="25"/>
      <c r="C851" s="22" t="s">
        <v>6888</v>
      </c>
      <c r="D851" s="25"/>
      <c r="E851" s="2" t="s">
        <v>5751</v>
      </c>
      <c r="F851" s="25" t="s">
        <v>10292</v>
      </c>
      <c r="G851" s="25" t="s">
        <v>9921</v>
      </c>
      <c r="H851" s="22" t="s">
        <v>1402</v>
      </c>
      <c r="I851" s="25" t="s">
        <v>9921</v>
      </c>
      <c r="J851" s="11" t="str">
        <f t="shared" si="81"/>
        <v>IC.TU.062204</v>
      </c>
      <c r="K851" s="2" t="s">
        <v>1192</v>
      </c>
      <c r="L851" t="str">
        <f t="shared" si="85"/>
        <v>Penrose</v>
      </c>
      <c r="M851" s="12" t="str">
        <f t="shared" si="82"/>
        <v>PI.IC.TU.062204.01</v>
      </c>
      <c r="N851" s="12"/>
      <c r="O851" s="12" t="str">
        <f t="shared" si="83"/>
        <v>PH.IC.TU.062204.01</v>
      </c>
      <c r="Q851" s="12" t="str">
        <f t="shared" si="84"/>
        <v>CL.IC.TU.062204.01</v>
      </c>
    </row>
    <row r="852" spans="1:23" ht="15">
      <c r="A852" s="25" t="s">
        <v>9776</v>
      </c>
      <c r="B852" s="25"/>
      <c r="C852" s="22" t="s">
        <v>6888</v>
      </c>
      <c r="D852" s="25"/>
      <c r="E852" s="2" t="s">
        <v>5751</v>
      </c>
      <c r="F852" s="25" t="s">
        <v>10292</v>
      </c>
      <c r="G852" s="25" t="s">
        <v>9779</v>
      </c>
      <c r="H852" s="22" t="s">
        <v>1404</v>
      </c>
      <c r="I852" s="25" t="s">
        <v>9780</v>
      </c>
      <c r="J852" s="11" t="str">
        <f t="shared" si="81"/>
        <v>IC.TU.062205</v>
      </c>
      <c r="K852" s="2" t="s">
        <v>1192</v>
      </c>
      <c r="L852" t="str">
        <f t="shared" si="85"/>
        <v>Red rubber catheter</v>
      </c>
      <c r="M852" s="12" t="str">
        <f t="shared" si="82"/>
        <v>PI.IC.TU.062205.01</v>
      </c>
      <c r="N852" s="12"/>
      <c r="O852" s="12" t="str">
        <f t="shared" si="83"/>
        <v>PH.IC.TU.062205.01</v>
      </c>
      <c r="Q852" s="12" t="str">
        <f t="shared" si="84"/>
        <v>CL.IC.TU.062205.01</v>
      </c>
    </row>
    <row r="853" spans="1:23" ht="15">
      <c r="A853" s="25" t="s">
        <v>9776</v>
      </c>
      <c r="B853" s="25"/>
      <c r="C853" s="22" t="s">
        <v>6888</v>
      </c>
      <c r="D853" s="25"/>
      <c r="E853" s="2" t="s">
        <v>5751</v>
      </c>
      <c r="F853" s="25" t="s">
        <v>10292</v>
      </c>
      <c r="G853" s="25" t="s">
        <v>9781</v>
      </c>
      <c r="H853" s="22" t="s">
        <v>1406</v>
      </c>
      <c r="I853" s="25" t="s">
        <v>9782</v>
      </c>
      <c r="J853" s="11" t="str">
        <f t="shared" si="81"/>
        <v>IC.TU.062206</v>
      </c>
      <c r="K853" s="2" t="s">
        <v>1192</v>
      </c>
      <c r="L853" t="str">
        <f t="shared" si="85"/>
        <v>T-Tube</v>
      </c>
      <c r="M853" s="12" t="str">
        <f t="shared" si="82"/>
        <v>PI.IC.TU.062206.01</v>
      </c>
      <c r="N853" s="12"/>
      <c r="O853" s="12" t="str">
        <f t="shared" si="83"/>
        <v>PH.IC.TU.062206.01</v>
      </c>
      <c r="Q853" s="12" t="str">
        <f t="shared" si="84"/>
        <v>CL.IC.TU.062206.01</v>
      </c>
    </row>
    <row r="854" spans="1:23" ht="15">
      <c r="A854" s="25" t="s">
        <v>9776</v>
      </c>
      <c r="B854" s="25"/>
      <c r="C854" s="22" t="s">
        <v>6888</v>
      </c>
      <c r="D854" s="25"/>
      <c r="E854" s="2" t="s">
        <v>5751</v>
      </c>
      <c r="F854" s="25" t="s">
        <v>10292</v>
      </c>
      <c r="G854" s="25" t="s">
        <v>2734</v>
      </c>
      <c r="H854" s="22" t="s">
        <v>1419</v>
      </c>
      <c r="I854" s="25" t="s">
        <v>930</v>
      </c>
      <c r="J854" s="11" t="str">
        <f t="shared" si="81"/>
        <v>IC.TU.062207</v>
      </c>
      <c r="K854" s="2" t="s">
        <v>1192</v>
      </c>
      <c r="L854" t="str">
        <f t="shared" si="85"/>
        <v>Other:  specify</v>
      </c>
      <c r="M854" s="12" t="str">
        <f t="shared" si="82"/>
        <v>PI.IC.TU.062207.01</v>
      </c>
      <c r="N854" s="12"/>
      <c r="O854" s="12" t="str">
        <f t="shared" si="83"/>
        <v>PH.IC.TU.062207.01</v>
      </c>
      <c r="Q854" s="12" t="str">
        <f t="shared" si="84"/>
        <v>CL.IC.TU.062207.01</v>
      </c>
    </row>
    <row r="855" spans="1:23" ht="15">
      <c r="A855" t="s">
        <v>9776</v>
      </c>
      <c r="C855" s="22" t="s">
        <v>6888</v>
      </c>
      <c r="D855" s="25"/>
      <c r="E855" s="2" t="s">
        <v>5751</v>
      </c>
      <c r="F855" s="25" t="s">
        <v>10292</v>
      </c>
      <c r="G855" t="s">
        <v>9783</v>
      </c>
      <c r="H855" s="22" t="s">
        <v>10093</v>
      </c>
      <c r="I855" t="s">
        <v>9783</v>
      </c>
      <c r="J855" s="11" t="str">
        <f t="shared" si="81"/>
        <v>IC.TU.062208</v>
      </c>
      <c r="K855" s="2" t="s">
        <v>1192</v>
      </c>
      <c r="L855" t="str">
        <f t="shared" si="85"/>
        <v>Blakemore</v>
      </c>
      <c r="M855" s="12" t="str">
        <f t="shared" si="82"/>
        <v>PI.IC.TU.062208.01</v>
      </c>
      <c r="N855" s="12"/>
      <c r="O855" s="12" t="str">
        <f t="shared" si="83"/>
        <v>PH.IC.TU.062208.01</v>
      </c>
      <c r="Q855" s="12" t="str">
        <f t="shared" si="84"/>
        <v>CL.IC.TU.062208.01</v>
      </c>
      <c r="R855" t="s">
        <v>1141</v>
      </c>
      <c r="S855">
        <v>499</v>
      </c>
    </row>
    <row r="856" spans="1:23" ht="15">
      <c r="A856" t="s">
        <v>9776</v>
      </c>
      <c r="C856" s="22" t="s">
        <v>6888</v>
      </c>
      <c r="D856" s="25"/>
      <c r="E856" s="2" t="s">
        <v>5751</v>
      </c>
      <c r="F856" s="25" t="s">
        <v>10292</v>
      </c>
      <c r="G856" t="s">
        <v>9784</v>
      </c>
      <c r="H856" s="22" t="s">
        <v>10095</v>
      </c>
      <c r="I856" t="s">
        <v>9784</v>
      </c>
      <c r="J856" s="11" t="str">
        <f t="shared" si="81"/>
        <v>IC.TU.062209</v>
      </c>
      <c r="K856" s="2" t="s">
        <v>1192</v>
      </c>
      <c r="L856" t="str">
        <f t="shared" si="85"/>
        <v>Esophagogastric</v>
      </c>
      <c r="M856" s="12" t="str">
        <f t="shared" si="82"/>
        <v>PI.IC.TU.062209.01</v>
      </c>
      <c r="N856" s="12"/>
      <c r="O856" s="12" t="str">
        <f t="shared" si="83"/>
        <v>PH.IC.TU.062209.01</v>
      </c>
      <c r="Q856" s="12" t="str">
        <f t="shared" si="84"/>
        <v>CL.IC.TU.062209.01</v>
      </c>
      <c r="R856" t="s">
        <v>1141</v>
      </c>
      <c r="S856">
        <v>499</v>
      </c>
    </row>
    <row r="857" spans="1:23" ht="15">
      <c r="A857" t="s">
        <v>9776</v>
      </c>
      <c r="C857" s="22" t="s">
        <v>6888</v>
      </c>
      <c r="D857" s="25"/>
      <c r="E857" s="2" t="s">
        <v>5751</v>
      </c>
      <c r="F857" s="25" t="s">
        <v>10292</v>
      </c>
      <c r="G857" t="s">
        <v>9952</v>
      </c>
      <c r="H857" s="22" t="s">
        <v>10905</v>
      </c>
      <c r="I857" t="s">
        <v>9785</v>
      </c>
      <c r="J857" s="11" t="str">
        <f t="shared" si="81"/>
        <v>IC.TU.062210</v>
      </c>
      <c r="K857" s="2" t="s">
        <v>11324</v>
      </c>
      <c r="L857" t="str">
        <f t="shared" si="85"/>
        <v>Naso Gastric Tube</v>
      </c>
      <c r="M857" s="12" t="str">
        <f t="shared" si="82"/>
        <v>PI.IC.TU.062210.01</v>
      </c>
      <c r="N857" s="12"/>
      <c r="O857" s="12" t="str">
        <f t="shared" si="83"/>
        <v>PH.IC.TU.062210.01</v>
      </c>
      <c r="Q857" s="12" t="str">
        <f t="shared" si="84"/>
        <v>CL.IC.TU.062210.01</v>
      </c>
      <c r="R857" t="s">
        <v>1141</v>
      </c>
      <c r="S857">
        <v>499</v>
      </c>
    </row>
    <row r="858" spans="1:23" ht="15">
      <c r="A858" t="s">
        <v>9776</v>
      </c>
      <c r="C858" s="22" t="s">
        <v>6888</v>
      </c>
      <c r="D858" s="25"/>
      <c r="E858" s="2" t="s">
        <v>5751</v>
      </c>
      <c r="F858" s="25" t="s">
        <v>10292</v>
      </c>
      <c r="G858" t="s">
        <v>9786</v>
      </c>
      <c r="H858" s="22" t="s">
        <v>8048</v>
      </c>
      <c r="I858" t="s">
        <v>9786</v>
      </c>
      <c r="J858" s="11" t="str">
        <f t="shared" si="81"/>
        <v>IC.TU.062211</v>
      </c>
      <c r="K858" s="2" t="s">
        <v>11324</v>
      </c>
      <c r="L858" t="str">
        <f t="shared" si="85"/>
        <v>Oral Gastric Tube</v>
      </c>
      <c r="M858" s="12" t="str">
        <f t="shared" si="82"/>
        <v>PI.IC.TU.062211.01</v>
      </c>
      <c r="N858" s="12"/>
      <c r="O858" s="12" t="str">
        <f t="shared" si="83"/>
        <v>PH.IC.TU.062211.01</v>
      </c>
      <c r="Q858" s="12" t="str">
        <f t="shared" si="84"/>
        <v>CL.IC.TU.062211.01</v>
      </c>
      <c r="R858" t="s">
        <v>1141</v>
      </c>
      <c r="S858">
        <v>499</v>
      </c>
    </row>
    <row r="859" spans="1:23" ht="15">
      <c r="A859" t="s">
        <v>9776</v>
      </c>
      <c r="C859" s="2" t="s">
        <v>1208</v>
      </c>
      <c r="D859" t="s">
        <v>11151</v>
      </c>
      <c r="E859" s="2" t="s">
        <v>11152</v>
      </c>
      <c r="F859" t="s">
        <v>11355</v>
      </c>
      <c r="G859" t="s">
        <v>11153</v>
      </c>
      <c r="H859" s="22" t="s">
        <v>11104</v>
      </c>
      <c r="I859" t="s">
        <v>11154</v>
      </c>
      <c r="J859" s="11" t="str">
        <f t="shared" si="81"/>
        <v>IC.TU.062301</v>
      </c>
      <c r="K859" s="2" t="s">
        <v>1192</v>
      </c>
      <c r="L859" t="str">
        <f t="shared" si="85"/>
        <v>Date Insertion, specify:</v>
      </c>
      <c r="M859" s="12" t="str">
        <f t="shared" si="82"/>
        <v>PI.IC.TU.062301.01</v>
      </c>
      <c r="N859" s="12"/>
      <c r="O859" s="12" t="str">
        <f t="shared" si="83"/>
        <v>PH.IC.TU.062301.01</v>
      </c>
      <c r="Q859" s="12" t="str">
        <f t="shared" si="84"/>
        <v>CL.IC.TU.062301.01</v>
      </c>
      <c r="R859" t="s">
        <v>1112</v>
      </c>
      <c r="S859">
        <v>499</v>
      </c>
      <c r="V859" t="s">
        <v>11097</v>
      </c>
      <c r="W859">
        <v>1068</v>
      </c>
    </row>
    <row r="860" spans="1:23" ht="15">
      <c r="A860" s="25" t="s">
        <v>9776</v>
      </c>
      <c r="B860" s="25" t="s">
        <v>10293</v>
      </c>
      <c r="C860" s="22" t="s">
        <v>7284</v>
      </c>
      <c r="D860" s="25" t="s">
        <v>3093</v>
      </c>
      <c r="E860" s="2" t="s">
        <v>11324</v>
      </c>
      <c r="F860" s="25" t="s">
        <v>10294</v>
      </c>
      <c r="G860" s="25" t="s">
        <v>2702</v>
      </c>
      <c r="H860" s="2" t="s">
        <v>11324</v>
      </c>
      <c r="I860" s="25" t="s">
        <v>2703</v>
      </c>
      <c r="J860" s="11" t="str">
        <f t="shared" si="81"/>
        <v>IC.TU.070101</v>
      </c>
      <c r="K860" s="2" t="s">
        <v>11324</v>
      </c>
      <c r="L860" t="str">
        <f t="shared" si="85"/>
        <v xml:space="preserve">     Brown</v>
      </c>
      <c r="M860" s="12" t="str">
        <f t="shared" si="82"/>
        <v>PI.IC.TU.070101.01</v>
      </c>
      <c r="N860" s="12"/>
      <c r="O860" s="12" t="str">
        <f t="shared" si="83"/>
        <v>PH.IC.TU.070101.01</v>
      </c>
      <c r="Q860" s="12" t="str">
        <f t="shared" si="84"/>
        <v>CL.IC.TU.070101.01</v>
      </c>
    </row>
    <row r="861" spans="1:23" ht="15">
      <c r="A861" s="25" t="s">
        <v>9776</v>
      </c>
      <c r="B861" s="25"/>
      <c r="C861" s="22" t="s">
        <v>7284</v>
      </c>
      <c r="D861" s="25"/>
      <c r="E861" s="2" t="s">
        <v>1192</v>
      </c>
      <c r="F861" s="25" t="s">
        <v>10294</v>
      </c>
      <c r="G861" s="25" t="s">
        <v>1433</v>
      </c>
      <c r="H861" s="2" t="s">
        <v>923</v>
      </c>
      <c r="I861" s="25" t="s">
        <v>1434</v>
      </c>
      <c r="J861" s="11" t="str">
        <f t="shared" si="81"/>
        <v>IC.TU.070102</v>
      </c>
      <c r="K861" s="2" t="s">
        <v>1192</v>
      </c>
      <c r="L861" t="str">
        <f t="shared" si="85"/>
        <v xml:space="preserve">     Green</v>
      </c>
      <c r="M861" s="12" t="str">
        <f t="shared" si="82"/>
        <v>PI.IC.TU.070102.01</v>
      </c>
      <c r="N861" s="12"/>
      <c r="O861" s="12" t="str">
        <f t="shared" si="83"/>
        <v>PH.IC.TU.070102.01</v>
      </c>
      <c r="Q861" s="12" t="str">
        <f t="shared" si="84"/>
        <v>CL.IC.TU.070102.01</v>
      </c>
    </row>
    <row r="862" spans="1:23" ht="15">
      <c r="A862" s="25" t="s">
        <v>9776</v>
      </c>
      <c r="B862" s="25"/>
      <c r="C862" s="22" t="s">
        <v>7284</v>
      </c>
      <c r="D862" s="25"/>
      <c r="E862" s="2" t="s">
        <v>1192</v>
      </c>
      <c r="F862" s="25" t="s">
        <v>10294</v>
      </c>
      <c r="G862" s="25" t="s">
        <v>1435</v>
      </c>
      <c r="H862" s="2" t="s">
        <v>1202</v>
      </c>
      <c r="I862" s="25" t="s">
        <v>1436</v>
      </c>
      <c r="J862" s="11" t="str">
        <f t="shared" si="81"/>
        <v>IC.TU.070103</v>
      </c>
      <c r="K862" s="2" t="s">
        <v>1192</v>
      </c>
      <c r="L862" t="str">
        <f t="shared" si="85"/>
        <v xml:space="preserve">     Tan</v>
      </c>
      <c r="M862" s="12" t="str">
        <f t="shared" si="82"/>
        <v>PI.IC.TU.070103.01</v>
      </c>
      <c r="N862" s="12"/>
      <c r="O862" s="12" t="str">
        <f t="shared" si="83"/>
        <v>PH.IC.TU.070103.01</v>
      </c>
      <c r="Q862" s="12" t="str">
        <f t="shared" si="84"/>
        <v>CL.IC.TU.070103.01</v>
      </c>
    </row>
    <row r="863" spans="1:23" ht="15">
      <c r="A863" s="25" t="s">
        <v>9776</v>
      </c>
      <c r="B863" s="25"/>
      <c r="C863" s="22" t="s">
        <v>7284</v>
      </c>
      <c r="D863" s="25"/>
      <c r="E863" s="2" t="s">
        <v>1192</v>
      </c>
      <c r="F863" s="25" t="s">
        <v>10294</v>
      </c>
      <c r="G863" s="25" t="s">
        <v>2102</v>
      </c>
      <c r="H863" s="2" t="s">
        <v>7070</v>
      </c>
      <c r="I863" s="25" t="s">
        <v>2103</v>
      </c>
      <c r="J863" s="11" t="str">
        <f t="shared" si="81"/>
        <v>IC.TU.070104</v>
      </c>
      <c r="K863" s="2" t="s">
        <v>1192</v>
      </c>
      <c r="L863" t="str">
        <f t="shared" si="85"/>
        <v xml:space="preserve">     Yellow</v>
      </c>
      <c r="M863" s="12" t="str">
        <f t="shared" si="82"/>
        <v>PI.IC.TU.070104.01</v>
      </c>
      <c r="N863" s="12"/>
      <c r="O863" s="12" t="str">
        <f t="shared" si="83"/>
        <v>PH.IC.TU.070104.01</v>
      </c>
      <c r="Q863" s="12" t="str">
        <f t="shared" si="84"/>
        <v>CL.IC.TU.070104.01</v>
      </c>
    </row>
    <row r="864" spans="1:23" ht="15">
      <c r="A864" s="25" t="s">
        <v>9776</v>
      </c>
      <c r="B864" s="25"/>
      <c r="C864" s="22" t="s">
        <v>7284</v>
      </c>
      <c r="D864" s="25"/>
      <c r="E864" s="2" t="s">
        <v>1192</v>
      </c>
      <c r="F864" s="25" t="s">
        <v>10294</v>
      </c>
      <c r="G864" s="25" t="s">
        <v>1431</v>
      </c>
      <c r="H864" s="2" t="s">
        <v>7071</v>
      </c>
      <c r="I864" s="25" t="s">
        <v>1432</v>
      </c>
      <c r="J864" s="11" t="str">
        <f t="shared" si="81"/>
        <v>IC.TU.070105</v>
      </c>
      <c r="K864" s="2" t="s">
        <v>1192</v>
      </c>
      <c r="L864" t="str">
        <f t="shared" ref="L864:L928" si="86">G864</f>
        <v xml:space="preserve">     Amber</v>
      </c>
      <c r="M864" s="12" t="str">
        <f t="shared" si="82"/>
        <v>PI.IC.TU.070105.01</v>
      </c>
      <c r="N864" s="12"/>
      <c r="O864" s="12" t="str">
        <f t="shared" si="83"/>
        <v>PH.IC.TU.070105.01</v>
      </c>
      <c r="Q864" s="12" t="str">
        <f t="shared" si="84"/>
        <v>CL.IC.TU.070105.01</v>
      </c>
    </row>
    <row r="865" spans="1:17" ht="15">
      <c r="A865" s="25" t="s">
        <v>9776</v>
      </c>
      <c r="B865" s="25"/>
      <c r="C865" s="22" t="s">
        <v>7284</v>
      </c>
      <c r="D865" s="25"/>
      <c r="E865" s="2" t="s">
        <v>1192</v>
      </c>
      <c r="F865" s="25" t="s">
        <v>10294</v>
      </c>
      <c r="G865" s="25" t="s">
        <v>2704</v>
      </c>
      <c r="H865" s="2" t="s">
        <v>6888</v>
      </c>
      <c r="I865" s="25" t="s">
        <v>2618</v>
      </c>
      <c r="J865" s="11" t="str">
        <f t="shared" si="81"/>
        <v>IC.TU.070106</v>
      </c>
      <c r="K865" s="2" t="s">
        <v>1192</v>
      </c>
      <c r="L865" t="str">
        <f t="shared" si="86"/>
        <v xml:space="preserve">     Black</v>
      </c>
      <c r="M865" s="12" t="str">
        <f t="shared" si="82"/>
        <v>PI.IC.TU.070106.01</v>
      </c>
      <c r="N865" s="12"/>
      <c r="O865" s="12" t="str">
        <f t="shared" si="83"/>
        <v>PH.IC.TU.070106.01</v>
      </c>
      <c r="Q865" s="12" t="str">
        <f t="shared" si="84"/>
        <v>CL.IC.TU.070106.01</v>
      </c>
    </row>
    <row r="866" spans="1:17" ht="15">
      <c r="A866" s="25" t="s">
        <v>9776</v>
      </c>
      <c r="B866" s="25"/>
      <c r="C866" s="22" t="s">
        <v>7284</v>
      </c>
      <c r="D866" s="25"/>
      <c r="E866" s="2" t="s">
        <v>1192</v>
      </c>
      <c r="F866" s="25" t="s">
        <v>10294</v>
      </c>
      <c r="G866" s="25" t="s">
        <v>2095</v>
      </c>
      <c r="H866" s="2" t="s">
        <v>7284</v>
      </c>
      <c r="I866" s="25" t="s">
        <v>1935</v>
      </c>
      <c r="J866" s="11" t="str">
        <f t="shared" si="81"/>
        <v>IC.TU.070107</v>
      </c>
      <c r="K866" s="2" t="s">
        <v>1192</v>
      </c>
      <c r="L866" t="str">
        <f t="shared" si="86"/>
        <v xml:space="preserve">     Colorless</v>
      </c>
      <c r="M866" s="12" t="str">
        <f t="shared" si="82"/>
        <v>PI.IC.TU.070107.01</v>
      </c>
      <c r="N866" s="12"/>
      <c r="O866" s="12" t="str">
        <f t="shared" si="83"/>
        <v>PH.IC.TU.070107.01</v>
      </c>
      <c r="Q866" s="12" t="str">
        <f t="shared" si="84"/>
        <v>CL.IC.TU.070107.01</v>
      </c>
    </row>
    <row r="867" spans="1:17" ht="15">
      <c r="A867" s="25" t="s">
        <v>9776</v>
      </c>
      <c r="B867" s="25"/>
      <c r="C867" s="22" t="s">
        <v>7284</v>
      </c>
      <c r="D867" s="25"/>
      <c r="E867" s="2" t="s">
        <v>1192</v>
      </c>
      <c r="F867" s="25" t="s">
        <v>10294</v>
      </c>
      <c r="G867" s="25" t="s">
        <v>2100</v>
      </c>
      <c r="H867" s="2" t="s">
        <v>10093</v>
      </c>
      <c r="I867" s="25" t="s">
        <v>2101</v>
      </c>
      <c r="J867" s="11" t="str">
        <f t="shared" ref="J867:J932" si="87">CONCATENATE("IC.TU.",C867,E867,H867)</f>
        <v>IC.TU.070108</v>
      </c>
      <c r="K867" s="2" t="s">
        <v>1192</v>
      </c>
      <c r="L867" t="str">
        <f t="shared" si="86"/>
        <v xml:space="preserve">     Maroon</v>
      </c>
      <c r="M867" s="12" t="str">
        <f t="shared" ref="M867:M932" si="88">CONCATENATE("PI.",J867,".",K867)</f>
        <v>PI.IC.TU.070108.01</v>
      </c>
      <c r="N867" s="12"/>
      <c r="O867" s="12" t="str">
        <f t="shared" ref="O867:O932" si="89">CONCATENATE("PH.",J867,".",K867)</f>
        <v>PH.IC.TU.070108.01</v>
      </c>
      <c r="Q867" s="12" t="str">
        <f t="shared" ref="Q867:Q932" si="90">CONCATENATE("CL.",J867,".",K867)</f>
        <v>CL.IC.TU.070108.01</v>
      </c>
    </row>
    <row r="868" spans="1:17" ht="15">
      <c r="A868" s="25" t="s">
        <v>9776</v>
      </c>
      <c r="B868" s="25"/>
      <c r="C868" s="22" t="s">
        <v>7284</v>
      </c>
      <c r="D868" s="25"/>
      <c r="E868" s="2" t="s">
        <v>1192</v>
      </c>
      <c r="F868" s="25" t="s">
        <v>10294</v>
      </c>
      <c r="G868" s="25" t="s">
        <v>2099</v>
      </c>
      <c r="H868" s="2" t="s">
        <v>10095</v>
      </c>
      <c r="I868" s="25" t="s">
        <v>1560</v>
      </c>
      <c r="J868" s="11" t="str">
        <f t="shared" si="87"/>
        <v>IC.TU.070109</v>
      </c>
      <c r="K868" s="2" t="s">
        <v>1192</v>
      </c>
      <c r="L868" t="str">
        <f t="shared" si="86"/>
        <v xml:space="preserve">     Red</v>
      </c>
      <c r="M868" s="12" t="str">
        <f t="shared" si="88"/>
        <v>PI.IC.TU.070109.01</v>
      </c>
      <c r="N868" s="12"/>
      <c r="O868" s="12" t="str">
        <f t="shared" si="89"/>
        <v>PH.IC.TU.070109.01</v>
      </c>
      <c r="Q868" s="12" t="str">
        <f t="shared" si="90"/>
        <v>CL.IC.TU.070109.01</v>
      </c>
    </row>
    <row r="869" spans="1:17" ht="15">
      <c r="A869" s="25" t="s">
        <v>9776</v>
      </c>
      <c r="B869" s="25"/>
      <c r="C869" s="22" t="s">
        <v>7284</v>
      </c>
      <c r="D869" s="25"/>
      <c r="E869" s="2" t="s">
        <v>1192</v>
      </c>
      <c r="F869" s="25" t="s">
        <v>10294</v>
      </c>
      <c r="G869" s="25" t="s">
        <v>1936</v>
      </c>
      <c r="H869" s="2" t="s">
        <v>10905</v>
      </c>
      <c r="I869" s="25" t="s">
        <v>1937</v>
      </c>
      <c r="J869" s="11" t="str">
        <f t="shared" si="87"/>
        <v>IC.TU.070110</v>
      </c>
      <c r="K869" s="2" t="s">
        <v>1192</v>
      </c>
      <c r="L869" t="str">
        <f t="shared" si="86"/>
        <v xml:space="preserve">     Pink</v>
      </c>
      <c r="M869" s="12" t="str">
        <f t="shared" si="88"/>
        <v>PI.IC.TU.070110.01</v>
      </c>
      <c r="N869" s="12"/>
      <c r="O869" s="12" t="str">
        <f t="shared" si="89"/>
        <v>PH.IC.TU.070110.01</v>
      </c>
      <c r="Q869" s="12" t="str">
        <f t="shared" si="90"/>
        <v>CL.IC.TU.070110.01</v>
      </c>
    </row>
    <row r="870" spans="1:17" ht="15">
      <c r="A870" s="25" t="s">
        <v>9776</v>
      </c>
      <c r="B870" s="25"/>
      <c r="C870" s="22" t="s">
        <v>7284</v>
      </c>
      <c r="D870" s="25" t="s">
        <v>9955</v>
      </c>
      <c r="E870" s="2" t="s">
        <v>923</v>
      </c>
      <c r="F870" s="25" t="s">
        <v>10294</v>
      </c>
      <c r="G870" s="25" t="s">
        <v>1437</v>
      </c>
      <c r="H870" s="2" t="s">
        <v>1192</v>
      </c>
      <c r="I870" s="25" t="s">
        <v>1438</v>
      </c>
      <c r="J870" s="11" t="str">
        <f t="shared" si="87"/>
        <v>IC.TU.070201</v>
      </c>
      <c r="K870" s="2" t="s">
        <v>1192</v>
      </c>
      <c r="L870" t="str">
        <f t="shared" si="86"/>
        <v xml:space="preserve">     Bloody</v>
      </c>
      <c r="M870" s="12" t="str">
        <f t="shared" si="88"/>
        <v>PI.IC.TU.070201.01</v>
      </c>
      <c r="N870" s="12"/>
      <c r="O870" s="12" t="str">
        <f t="shared" si="89"/>
        <v>PH.IC.TU.070201.01</v>
      </c>
      <c r="Q870" s="12" t="str">
        <f t="shared" si="90"/>
        <v>CL.IC.TU.070201.01</v>
      </c>
    </row>
    <row r="871" spans="1:17" ht="15">
      <c r="A871" s="25" t="s">
        <v>9776</v>
      </c>
      <c r="B871" s="25"/>
      <c r="C871" s="22" t="s">
        <v>7284</v>
      </c>
      <c r="D871" s="25"/>
      <c r="E871" s="2" t="s">
        <v>923</v>
      </c>
      <c r="F871" s="25" t="s">
        <v>10294</v>
      </c>
      <c r="G871" s="25" t="s">
        <v>1439</v>
      </c>
      <c r="H871" s="2" t="s">
        <v>923</v>
      </c>
      <c r="I871" s="25" t="s">
        <v>1635</v>
      </c>
      <c r="J871" s="11" t="str">
        <f t="shared" si="87"/>
        <v>IC.TU.070202</v>
      </c>
      <c r="K871" s="2" t="s">
        <v>1192</v>
      </c>
      <c r="L871" t="str">
        <f t="shared" si="86"/>
        <v xml:space="preserve">     Serosanguinous</v>
      </c>
      <c r="M871" s="12" t="str">
        <f t="shared" si="88"/>
        <v>PI.IC.TU.070202.01</v>
      </c>
      <c r="N871" s="12"/>
      <c r="O871" s="12" t="str">
        <f t="shared" si="89"/>
        <v>PH.IC.TU.070202.01</v>
      </c>
      <c r="Q871" s="12" t="str">
        <f t="shared" si="90"/>
        <v>CL.IC.TU.070202.01</v>
      </c>
    </row>
    <row r="872" spans="1:17" ht="15">
      <c r="A872" s="25" t="s">
        <v>9776</v>
      </c>
      <c r="B872" s="25"/>
      <c r="C872" s="22" t="s">
        <v>7284</v>
      </c>
      <c r="D872" s="25"/>
      <c r="E872" s="2" t="s">
        <v>923</v>
      </c>
      <c r="F872" s="25" t="s">
        <v>10294</v>
      </c>
      <c r="G872" s="25" t="s">
        <v>1636</v>
      </c>
      <c r="H872" s="2" t="s">
        <v>1202</v>
      </c>
      <c r="I872" s="25" t="s">
        <v>1637</v>
      </c>
      <c r="J872" s="11" t="str">
        <f t="shared" si="87"/>
        <v>IC.TU.070203</v>
      </c>
      <c r="K872" s="2" t="s">
        <v>1192</v>
      </c>
      <c r="L872" t="str">
        <f t="shared" si="86"/>
        <v xml:space="preserve">     Serous</v>
      </c>
      <c r="M872" s="12" t="str">
        <f t="shared" si="88"/>
        <v>PI.IC.TU.070203.01</v>
      </c>
      <c r="N872" s="12"/>
      <c r="O872" s="12" t="str">
        <f t="shared" si="89"/>
        <v>PH.IC.TU.070203.01</v>
      </c>
      <c r="Q872" s="12" t="str">
        <f t="shared" si="90"/>
        <v>CL.IC.TU.070203.01</v>
      </c>
    </row>
    <row r="873" spans="1:17" ht="15">
      <c r="A873" s="25" t="s">
        <v>9776</v>
      </c>
      <c r="B873" s="25"/>
      <c r="C873" s="22" t="s">
        <v>7284</v>
      </c>
      <c r="D873" s="25"/>
      <c r="E873" s="2" t="s">
        <v>923</v>
      </c>
      <c r="F873" s="25" t="s">
        <v>10294</v>
      </c>
      <c r="G873" s="25" t="s">
        <v>1640</v>
      </c>
      <c r="H873" s="2" t="s">
        <v>7070</v>
      </c>
      <c r="I873" s="25" t="s">
        <v>1641</v>
      </c>
      <c r="J873" s="11" t="str">
        <f t="shared" si="87"/>
        <v>IC.TU.070204</v>
      </c>
      <c r="K873" s="2" t="s">
        <v>1192</v>
      </c>
      <c r="L873" t="str">
        <f t="shared" si="86"/>
        <v xml:space="preserve">     Cloudy</v>
      </c>
      <c r="M873" s="12" t="str">
        <f t="shared" si="88"/>
        <v>PI.IC.TU.070204.01</v>
      </c>
      <c r="N873" s="12"/>
      <c r="O873" s="12" t="str">
        <f t="shared" si="89"/>
        <v>PH.IC.TU.070204.01</v>
      </c>
      <c r="Q873" s="12" t="str">
        <f t="shared" si="90"/>
        <v>CL.IC.TU.070204.01</v>
      </c>
    </row>
    <row r="874" spans="1:17" ht="15">
      <c r="A874" s="25" t="s">
        <v>9776</v>
      </c>
      <c r="B874" s="25"/>
      <c r="C874" s="22" t="s">
        <v>7284</v>
      </c>
      <c r="D874" s="25"/>
      <c r="E874" s="2" t="s">
        <v>923</v>
      </c>
      <c r="F874" s="25" t="s">
        <v>10294</v>
      </c>
      <c r="G874" s="25" t="s">
        <v>1642</v>
      </c>
      <c r="H874" s="2" t="s">
        <v>7071</v>
      </c>
      <c r="I874" s="25" t="s">
        <v>1643</v>
      </c>
      <c r="J874" s="11" t="str">
        <f t="shared" si="87"/>
        <v>IC.TU.070205</v>
      </c>
      <c r="K874" s="2" t="s">
        <v>1192</v>
      </c>
      <c r="L874" t="str">
        <f t="shared" si="86"/>
        <v xml:space="preserve">     Purulent</v>
      </c>
      <c r="M874" s="12" t="str">
        <f t="shared" si="88"/>
        <v>PI.IC.TU.070205.01</v>
      </c>
      <c r="N874" s="12"/>
      <c r="O874" s="12" t="str">
        <f t="shared" si="89"/>
        <v>PH.IC.TU.070205.01</v>
      </c>
      <c r="Q874" s="12" t="str">
        <f t="shared" si="90"/>
        <v>CL.IC.TU.070205.01</v>
      </c>
    </row>
    <row r="875" spans="1:17" ht="15">
      <c r="A875" s="25" t="s">
        <v>9776</v>
      </c>
      <c r="B875" s="25"/>
      <c r="C875" s="22" t="s">
        <v>7284</v>
      </c>
      <c r="D875" s="25"/>
      <c r="E875" s="2" t="s">
        <v>923</v>
      </c>
      <c r="F875" s="25" t="s">
        <v>10294</v>
      </c>
      <c r="G875" s="25" t="s">
        <v>4061</v>
      </c>
      <c r="H875" s="2" t="s">
        <v>6888</v>
      </c>
      <c r="I875" s="25" t="s">
        <v>1645</v>
      </c>
      <c r="J875" s="11" t="str">
        <f t="shared" si="87"/>
        <v>IC.TU.070206</v>
      </c>
      <c r="K875" s="2" t="s">
        <v>1192</v>
      </c>
      <c r="L875" t="str">
        <f t="shared" si="86"/>
        <v xml:space="preserve">      Viscous</v>
      </c>
      <c r="M875" s="12" t="str">
        <f t="shared" si="88"/>
        <v>PI.IC.TU.070206.01</v>
      </c>
      <c r="N875" s="12"/>
      <c r="O875" s="12" t="str">
        <f t="shared" si="89"/>
        <v>PH.IC.TU.070206.01</v>
      </c>
      <c r="Q875" s="12" t="str">
        <f t="shared" si="90"/>
        <v>CL.IC.TU.070206.01</v>
      </c>
    </row>
    <row r="876" spans="1:17" ht="15">
      <c r="A876" s="25" t="s">
        <v>9776</v>
      </c>
      <c r="B876" s="25"/>
      <c r="C876" s="22" t="s">
        <v>7284</v>
      </c>
      <c r="D876" s="25" t="s">
        <v>2935</v>
      </c>
      <c r="E876" s="2" t="s">
        <v>1202</v>
      </c>
      <c r="F876" s="25" t="s">
        <v>10176</v>
      </c>
      <c r="G876" s="25" t="s">
        <v>4245</v>
      </c>
      <c r="H876" s="22" t="s">
        <v>1396</v>
      </c>
      <c r="I876" s="25" t="s">
        <v>1825</v>
      </c>
      <c r="J876" s="11" t="str">
        <f t="shared" si="87"/>
        <v>IC.TU.070301</v>
      </c>
      <c r="K876" s="2" t="s">
        <v>1192</v>
      </c>
      <c r="L876" t="str">
        <f t="shared" si="86"/>
        <v xml:space="preserve">      Gauze</v>
      </c>
      <c r="M876" s="12" t="str">
        <f t="shared" si="88"/>
        <v>PI.IC.TU.070301.01</v>
      </c>
      <c r="N876" s="12"/>
      <c r="O876" s="12" t="str">
        <f t="shared" si="89"/>
        <v>PH.IC.TU.070301.01</v>
      </c>
      <c r="Q876" s="12" t="str">
        <f t="shared" si="90"/>
        <v>CL.IC.TU.070301.01</v>
      </c>
    </row>
    <row r="877" spans="1:17" ht="15">
      <c r="A877" s="25" t="s">
        <v>9776</v>
      </c>
      <c r="B877" s="25"/>
      <c r="C877" s="22" t="s">
        <v>7284</v>
      </c>
      <c r="D877" s="25"/>
      <c r="E877" s="2" t="s">
        <v>1202</v>
      </c>
      <c r="F877" s="25" t="s">
        <v>10176</v>
      </c>
      <c r="G877" s="25" t="s">
        <v>9638</v>
      </c>
      <c r="H877" s="22" t="s">
        <v>1398</v>
      </c>
      <c r="I877" s="25" t="s">
        <v>1998</v>
      </c>
      <c r="J877" s="11" t="str">
        <f t="shared" si="87"/>
        <v>IC.TU.070302</v>
      </c>
      <c r="K877" s="2" t="s">
        <v>1192</v>
      </c>
      <c r="L877" t="str">
        <f t="shared" si="86"/>
        <v xml:space="preserve">      Transparent</v>
      </c>
      <c r="M877" s="12" t="str">
        <f t="shared" si="88"/>
        <v>PI.IC.TU.070302.01</v>
      </c>
      <c r="N877" s="12"/>
      <c r="O877" s="12" t="str">
        <f t="shared" si="89"/>
        <v>PH.IC.TU.070302.01</v>
      </c>
      <c r="Q877" s="12" t="str">
        <f t="shared" si="90"/>
        <v>CL.IC.TU.070302.01</v>
      </c>
    </row>
    <row r="878" spans="1:17" ht="15">
      <c r="A878" s="25" t="s">
        <v>9776</v>
      </c>
      <c r="B878" s="25"/>
      <c r="C878" s="22" t="s">
        <v>7284</v>
      </c>
      <c r="D878" s="25"/>
      <c r="E878" s="2" t="s">
        <v>1202</v>
      </c>
      <c r="F878" s="25" t="s">
        <v>10176</v>
      </c>
      <c r="G878" s="25" t="s">
        <v>3923</v>
      </c>
      <c r="H878" s="22" t="s">
        <v>1400</v>
      </c>
      <c r="I878" s="25" t="s">
        <v>1001</v>
      </c>
      <c r="J878" s="11" t="str">
        <f t="shared" si="87"/>
        <v>IC.TU.070303</v>
      </c>
      <c r="K878" s="2" t="s">
        <v>1192</v>
      </c>
      <c r="L878" t="str">
        <f t="shared" si="86"/>
        <v xml:space="preserve">      None</v>
      </c>
      <c r="M878" s="12" t="str">
        <f t="shared" si="88"/>
        <v>PI.IC.TU.070303.01</v>
      </c>
      <c r="N878" s="12"/>
      <c r="O878" s="12" t="str">
        <f t="shared" si="89"/>
        <v>PH.IC.TU.070303.01</v>
      </c>
      <c r="Q878" s="12" t="str">
        <f t="shared" si="90"/>
        <v>CL.IC.TU.070303.01</v>
      </c>
    </row>
    <row r="879" spans="1:17" ht="15">
      <c r="A879" s="25" t="s">
        <v>9776</v>
      </c>
      <c r="B879" s="25"/>
      <c r="C879" s="22" t="s">
        <v>7284</v>
      </c>
      <c r="D879" s="25"/>
      <c r="E879" s="2" t="s">
        <v>1202</v>
      </c>
      <c r="F879" s="25" t="s">
        <v>10176</v>
      </c>
      <c r="G879" s="25" t="s">
        <v>3841</v>
      </c>
      <c r="H879" s="22" t="s">
        <v>1402</v>
      </c>
      <c r="I879" s="25" t="s">
        <v>2971</v>
      </c>
      <c r="J879" s="11" t="str">
        <f t="shared" si="87"/>
        <v>IC.TU.070304</v>
      </c>
      <c r="K879" s="2" t="s">
        <v>1192</v>
      </c>
      <c r="L879" t="str">
        <f t="shared" si="86"/>
        <v xml:space="preserve">      Other: specify</v>
      </c>
      <c r="M879" s="12" t="str">
        <f t="shared" si="88"/>
        <v>PI.IC.TU.070304.01</v>
      </c>
      <c r="N879" s="12"/>
      <c r="O879" s="12" t="str">
        <f t="shared" si="89"/>
        <v>PH.IC.TU.070304.01</v>
      </c>
      <c r="Q879" s="12" t="str">
        <f t="shared" si="90"/>
        <v>CL.IC.TU.070304.01</v>
      </c>
    </row>
    <row r="880" spans="1:17" ht="15">
      <c r="A880" s="25" t="s">
        <v>9776</v>
      </c>
      <c r="B880" s="25"/>
      <c r="C880" s="22" t="s">
        <v>7284</v>
      </c>
      <c r="D880" s="25" t="s">
        <v>2937</v>
      </c>
      <c r="E880" s="2" t="s">
        <v>7070</v>
      </c>
      <c r="F880" s="25" t="s">
        <v>10176</v>
      </c>
      <c r="G880" s="25" t="s">
        <v>3843</v>
      </c>
      <c r="H880" s="22" t="s">
        <v>1396</v>
      </c>
      <c r="I880" s="25" t="s">
        <v>1833</v>
      </c>
      <c r="J880" s="11" t="str">
        <f t="shared" si="87"/>
        <v>IC.TU.070401</v>
      </c>
      <c r="K880" s="2" t="s">
        <v>1192</v>
      </c>
      <c r="L880" t="str">
        <f t="shared" si="86"/>
        <v xml:space="preserve">      Clean, dry and intact</v>
      </c>
      <c r="M880" s="12" t="str">
        <f t="shared" si="88"/>
        <v>PI.IC.TU.070401.01</v>
      </c>
      <c r="N880" s="12"/>
      <c r="O880" s="12" t="str">
        <f t="shared" si="89"/>
        <v>PH.IC.TU.070401.01</v>
      </c>
      <c r="Q880" s="12" t="str">
        <f t="shared" si="90"/>
        <v>CL.IC.TU.070401.01</v>
      </c>
    </row>
    <row r="881" spans="1:19" ht="15">
      <c r="A881" s="25" t="s">
        <v>9776</v>
      </c>
      <c r="B881" s="25"/>
      <c r="C881" s="22" t="s">
        <v>7284</v>
      </c>
      <c r="D881" s="25"/>
      <c r="E881" s="2" t="s">
        <v>7070</v>
      </c>
      <c r="F881" s="25" t="s">
        <v>10176</v>
      </c>
      <c r="G881" s="25" t="s">
        <v>9795</v>
      </c>
      <c r="H881" s="22" t="s">
        <v>1398</v>
      </c>
      <c r="I881" s="25" t="s">
        <v>1811</v>
      </c>
      <c r="J881" s="11" t="str">
        <f t="shared" si="87"/>
        <v>IC.TU.070402</v>
      </c>
      <c r="K881" s="2" t="s">
        <v>1192</v>
      </c>
      <c r="L881" t="str">
        <f t="shared" si="86"/>
        <v xml:space="preserve">      Changed</v>
      </c>
      <c r="M881" s="12" t="str">
        <f t="shared" si="88"/>
        <v>PI.IC.TU.070402.01</v>
      </c>
      <c r="N881" s="12"/>
      <c r="O881" s="12" t="str">
        <f t="shared" si="89"/>
        <v>PH.IC.TU.070402.01</v>
      </c>
      <c r="Q881" s="12" t="str">
        <f t="shared" si="90"/>
        <v>CL.IC.TU.070402.01</v>
      </c>
    </row>
    <row r="882" spans="1:19" ht="15">
      <c r="A882" s="25" t="s">
        <v>9776</v>
      </c>
      <c r="B882" s="25"/>
      <c r="C882" s="22" t="s">
        <v>7284</v>
      </c>
      <c r="D882" s="25"/>
      <c r="E882" s="2" t="s">
        <v>7070</v>
      </c>
      <c r="F882" s="25" t="s">
        <v>10176</v>
      </c>
      <c r="G882" s="25" t="s">
        <v>4000</v>
      </c>
      <c r="H882" s="22" t="s">
        <v>1400</v>
      </c>
      <c r="I882" s="25" t="s">
        <v>2010</v>
      </c>
      <c r="J882" s="11" t="str">
        <f t="shared" si="87"/>
        <v>IC.TU.070403</v>
      </c>
      <c r="K882" s="2" t="s">
        <v>1192</v>
      </c>
      <c r="L882" t="str">
        <f t="shared" si="86"/>
        <v xml:space="preserve">      Reinforced:  specify date/time</v>
      </c>
      <c r="M882" s="12" t="str">
        <f t="shared" si="88"/>
        <v>PI.IC.TU.070403.01</v>
      </c>
      <c r="N882" s="12"/>
      <c r="O882" s="12" t="str">
        <f t="shared" si="89"/>
        <v>PH.IC.TU.070403.01</v>
      </c>
      <c r="Q882" s="12" t="str">
        <f t="shared" si="90"/>
        <v>CL.IC.TU.070403.01</v>
      </c>
    </row>
    <row r="883" spans="1:19" ht="15">
      <c r="A883" s="25" t="s">
        <v>9776</v>
      </c>
      <c r="B883" s="25"/>
      <c r="C883" s="22" t="s">
        <v>7284</v>
      </c>
      <c r="D883" s="25" t="s">
        <v>4940</v>
      </c>
      <c r="E883" s="2" t="s">
        <v>7071</v>
      </c>
      <c r="F883" s="25" t="s">
        <v>10176</v>
      </c>
      <c r="G883" s="25" t="s">
        <v>9479</v>
      </c>
      <c r="H883" s="22" t="s">
        <v>1396</v>
      </c>
      <c r="I883" s="25" t="s">
        <v>9480</v>
      </c>
      <c r="J883" s="11" t="str">
        <f t="shared" si="87"/>
        <v>IC.TU.070501</v>
      </c>
      <c r="K883" s="2" t="s">
        <v>1192</v>
      </c>
      <c r="L883" t="str">
        <f t="shared" si="86"/>
        <v xml:space="preserve">      Drsg Drainage None</v>
      </c>
      <c r="M883" s="12" t="str">
        <f t="shared" si="88"/>
        <v>PI.IC.TU.070501.01</v>
      </c>
      <c r="N883" s="12"/>
      <c r="O883" s="12" t="str">
        <f t="shared" si="89"/>
        <v>PH.IC.TU.070501.01</v>
      </c>
      <c r="Q883" s="12" t="str">
        <f t="shared" si="90"/>
        <v>CL.IC.TU.070501.01</v>
      </c>
    </row>
    <row r="884" spans="1:19" ht="15">
      <c r="A884" s="25" t="s">
        <v>9776</v>
      </c>
      <c r="B884" s="25"/>
      <c r="C884" s="22" t="s">
        <v>7284</v>
      </c>
      <c r="D884" s="25"/>
      <c r="E884" s="2" t="s">
        <v>7071</v>
      </c>
      <c r="F884" s="25" t="s">
        <v>10176</v>
      </c>
      <c r="G884" s="25" t="s">
        <v>9641</v>
      </c>
      <c r="H884" s="22" t="s">
        <v>1398</v>
      </c>
      <c r="I884" s="25" t="s">
        <v>1649</v>
      </c>
      <c r="J884" s="11" t="str">
        <f t="shared" si="87"/>
        <v>IC.TU.070502</v>
      </c>
      <c r="K884" s="2" t="s">
        <v>1192</v>
      </c>
      <c r="L884" t="str">
        <f t="shared" si="86"/>
        <v xml:space="preserve">      Drsg Scant amount drainage</v>
      </c>
      <c r="M884" s="12" t="str">
        <f t="shared" si="88"/>
        <v>PI.IC.TU.070502.01</v>
      </c>
      <c r="N884" s="12"/>
      <c r="O884" s="12" t="str">
        <f t="shared" si="89"/>
        <v>PH.IC.TU.070502.01</v>
      </c>
      <c r="Q884" s="12" t="str">
        <f t="shared" si="90"/>
        <v>CL.IC.TU.070502.01</v>
      </c>
    </row>
    <row r="885" spans="1:19" ht="15">
      <c r="A885" s="25" t="s">
        <v>9776</v>
      </c>
      <c r="B885" s="25"/>
      <c r="C885" s="22" t="s">
        <v>7284</v>
      </c>
      <c r="D885" s="25"/>
      <c r="E885" s="2" t="s">
        <v>7071</v>
      </c>
      <c r="F885" s="25" t="s">
        <v>10176</v>
      </c>
      <c r="G885" s="25" t="s">
        <v>9642</v>
      </c>
      <c r="H885" s="22" t="s">
        <v>1400</v>
      </c>
      <c r="I885" s="25" t="s">
        <v>1651</v>
      </c>
      <c r="J885" s="11" t="str">
        <f t="shared" si="87"/>
        <v>IC.TU.070503</v>
      </c>
      <c r="K885" s="2" t="s">
        <v>1192</v>
      </c>
      <c r="L885" t="str">
        <f t="shared" si="86"/>
        <v xml:space="preserve">      Drsg Small amount drainage</v>
      </c>
      <c r="M885" s="12" t="str">
        <f t="shared" si="88"/>
        <v>PI.IC.TU.070503.01</v>
      </c>
      <c r="N885" s="12"/>
      <c r="O885" s="12" t="str">
        <f t="shared" si="89"/>
        <v>PH.IC.TU.070503.01</v>
      </c>
      <c r="Q885" s="12" t="str">
        <f t="shared" si="90"/>
        <v>CL.IC.TU.070503.01</v>
      </c>
    </row>
    <row r="886" spans="1:19" ht="15">
      <c r="A886" s="25" t="s">
        <v>9776</v>
      </c>
      <c r="B886" s="25"/>
      <c r="C886" s="22" t="s">
        <v>7284</v>
      </c>
      <c r="D886" s="25"/>
      <c r="E886" s="2" t="s">
        <v>7071</v>
      </c>
      <c r="F886" s="25" t="s">
        <v>10176</v>
      </c>
      <c r="G886" s="25" t="s">
        <v>9483</v>
      </c>
      <c r="H886" s="22" t="s">
        <v>1402</v>
      </c>
      <c r="I886" s="25" t="s">
        <v>1653</v>
      </c>
      <c r="J886" s="11" t="str">
        <f t="shared" si="87"/>
        <v>IC.TU.070504</v>
      </c>
      <c r="K886" s="2" t="s">
        <v>1192</v>
      </c>
      <c r="L886" t="str">
        <f t="shared" si="86"/>
        <v xml:space="preserve">      Drsg Moderate amount drainage</v>
      </c>
      <c r="M886" s="12" t="str">
        <f t="shared" si="88"/>
        <v>PI.IC.TU.070504.01</v>
      </c>
      <c r="N886" s="12"/>
      <c r="O886" s="12" t="str">
        <f t="shared" si="89"/>
        <v>PH.IC.TU.070504.01</v>
      </c>
      <c r="Q886" s="12" t="str">
        <f t="shared" si="90"/>
        <v>CL.IC.TU.070504.01</v>
      </c>
    </row>
    <row r="887" spans="1:19" ht="15">
      <c r="A887" s="25" t="s">
        <v>9776</v>
      </c>
      <c r="B887" s="25"/>
      <c r="C887" s="22" t="s">
        <v>7284</v>
      </c>
      <c r="D887" s="25"/>
      <c r="E887" s="2" t="s">
        <v>7071</v>
      </c>
      <c r="F887" s="25" t="s">
        <v>10176</v>
      </c>
      <c r="G887" s="25" t="s">
        <v>9484</v>
      </c>
      <c r="H887" s="22" t="s">
        <v>1404</v>
      </c>
      <c r="I887" s="25" t="s">
        <v>1743</v>
      </c>
      <c r="J887" s="11" t="str">
        <f t="shared" si="87"/>
        <v>IC.TU.070505</v>
      </c>
      <c r="K887" s="2" t="s">
        <v>1192</v>
      </c>
      <c r="L887" t="str">
        <f t="shared" si="86"/>
        <v xml:space="preserve">      Drsg Heavy amount drainage</v>
      </c>
      <c r="M887" s="12" t="str">
        <f t="shared" si="88"/>
        <v>PI.IC.TU.070505.01</v>
      </c>
      <c r="N887" s="12"/>
      <c r="O887" s="12" t="str">
        <f t="shared" si="89"/>
        <v>PH.IC.TU.070505.01</v>
      </c>
      <c r="Q887" s="12" t="str">
        <f t="shared" si="90"/>
        <v>CL.IC.TU.070505.01</v>
      </c>
    </row>
    <row r="888" spans="1:19" ht="15">
      <c r="A888" s="25" t="s">
        <v>9776</v>
      </c>
      <c r="B888" s="25"/>
      <c r="C888" s="22" t="s">
        <v>7284</v>
      </c>
      <c r="D888" s="25"/>
      <c r="E888" s="2" t="s">
        <v>7071</v>
      </c>
      <c r="F888" s="25" t="s">
        <v>10176</v>
      </c>
      <c r="G888" s="25" t="s">
        <v>9485</v>
      </c>
      <c r="H888" s="22" t="s">
        <v>1406</v>
      </c>
      <c r="I888" s="25" t="s">
        <v>1655</v>
      </c>
      <c r="J888" s="11" t="str">
        <f t="shared" si="87"/>
        <v>IC.TU.070506</v>
      </c>
      <c r="K888" s="2" t="s">
        <v>1192</v>
      </c>
      <c r="L888" t="str">
        <f t="shared" si="86"/>
        <v xml:space="preserve">      Drsg Large amount drainage</v>
      </c>
      <c r="M888" s="12" t="str">
        <f t="shared" si="88"/>
        <v>PI.IC.TU.070506.01</v>
      </c>
      <c r="N888" s="12"/>
      <c r="O888" s="12" t="str">
        <f t="shared" si="89"/>
        <v>PH.IC.TU.070506.01</v>
      </c>
      <c r="Q888" s="12" t="str">
        <f t="shared" si="90"/>
        <v>CL.IC.TU.070506.01</v>
      </c>
    </row>
    <row r="889" spans="1:19" ht="15">
      <c r="A889" s="25" t="s">
        <v>9776</v>
      </c>
      <c r="B889" s="25"/>
      <c r="C889" s="22" t="s">
        <v>7284</v>
      </c>
      <c r="D889" s="25"/>
      <c r="E889" s="2" t="s">
        <v>7071</v>
      </c>
      <c r="F889" s="25" t="s">
        <v>10176</v>
      </c>
      <c r="G889" s="25" t="s">
        <v>9486</v>
      </c>
      <c r="H889" s="22" t="s">
        <v>1419</v>
      </c>
      <c r="I889" s="25" t="s">
        <v>1488</v>
      </c>
      <c r="J889" s="11" t="str">
        <f t="shared" si="87"/>
        <v>IC.TU.070507</v>
      </c>
      <c r="K889" s="2" t="s">
        <v>1192</v>
      </c>
      <c r="L889" t="str">
        <f t="shared" si="86"/>
        <v xml:space="preserve">      Drsg copious amount discharge</v>
      </c>
      <c r="M889" s="12" t="str">
        <f t="shared" si="88"/>
        <v>PI.IC.TU.070507.01</v>
      </c>
      <c r="N889" s="12"/>
      <c r="O889" s="12" t="str">
        <f t="shared" si="89"/>
        <v>PH.IC.TU.070507.01</v>
      </c>
      <c r="Q889" s="12" t="str">
        <f t="shared" si="90"/>
        <v>CL.IC.TU.070507.01</v>
      </c>
    </row>
    <row r="890" spans="1:19" ht="15">
      <c r="A890" s="25" t="s">
        <v>9776</v>
      </c>
      <c r="B890" s="25"/>
      <c r="C890" s="22" t="s">
        <v>7284</v>
      </c>
      <c r="D890" s="25"/>
      <c r="E890" s="2" t="s">
        <v>7071</v>
      </c>
      <c r="F890" s="25" t="s">
        <v>10176</v>
      </c>
      <c r="G890" s="25" t="s">
        <v>9646</v>
      </c>
      <c r="H890" s="22" t="s">
        <v>1550</v>
      </c>
      <c r="I890" s="25" t="s">
        <v>1674</v>
      </c>
      <c r="J890" s="11" t="str">
        <f t="shared" si="87"/>
        <v>IC.TU.070508</v>
      </c>
      <c r="K890" s="2" t="s">
        <v>1192</v>
      </c>
      <c r="L890" t="str">
        <f t="shared" si="86"/>
        <v xml:space="preserve">      Drsg Drainage Unchanged</v>
      </c>
      <c r="M890" s="12" t="str">
        <f t="shared" si="88"/>
        <v>PI.IC.TU.070508.01</v>
      </c>
      <c r="N890" s="12"/>
      <c r="O890" s="12" t="str">
        <f t="shared" si="89"/>
        <v>PH.IC.TU.070508.01</v>
      </c>
      <c r="Q890" s="12" t="str">
        <f t="shared" si="90"/>
        <v>CL.IC.TU.070508.01</v>
      </c>
    </row>
    <row r="891" spans="1:19" ht="15">
      <c r="A891" s="25" t="s">
        <v>9776</v>
      </c>
      <c r="B891" s="25"/>
      <c r="C891" s="22" t="s">
        <v>7284</v>
      </c>
      <c r="D891" s="25"/>
      <c r="E891" s="2" t="s">
        <v>7071</v>
      </c>
      <c r="F891" s="25" t="s">
        <v>10176</v>
      </c>
      <c r="G891" s="25" t="s">
        <v>4138</v>
      </c>
      <c r="H891" s="22" t="s">
        <v>1551</v>
      </c>
      <c r="I891" s="25" t="s">
        <v>1673</v>
      </c>
      <c r="J891" s="11" t="str">
        <f t="shared" si="87"/>
        <v>IC.TU.070509</v>
      </c>
      <c r="K891" s="2" t="s">
        <v>1192</v>
      </c>
      <c r="L891" t="str">
        <f t="shared" si="86"/>
        <v xml:space="preserve">      Drsg discharge decreasing</v>
      </c>
      <c r="M891" s="12" t="str">
        <f t="shared" si="88"/>
        <v>PI.IC.TU.070509.01</v>
      </c>
      <c r="N891" s="12"/>
      <c r="O891" s="12" t="str">
        <f t="shared" si="89"/>
        <v>PH.IC.TU.070509.01</v>
      </c>
      <c r="Q891" s="12" t="str">
        <f t="shared" si="90"/>
        <v>CL.IC.TU.070509.01</v>
      </c>
    </row>
    <row r="892" spans="1:19" ht="15">
      <c r="A892" s="25" t="s">
        <v>9776</v>
      </c>
      <c r="B892" s="25"/>
      <c r="C892" s="22" t="s">
        <v>7284</v>
      </c>
      <c r="D892" s="25"/>
      <c r="E892" s="2" t="s">
        <v>7071</v>
      </c>
      <c r="F892" s="25" t="s">
        <v>10176</v>
      </c>
      <c r="G892" s="25" t="s">
        <v>9647</v>
      </c>
      <c r="H892" s="22" t="s">
        <v>1571</v>
      </c>
      <c r="I892" s="25" t="s">
        <v>1841</v>
      </c>
      <c r="J892" s="11" t="str">
        <f t="shared" si="87"/>
        <v>IC.TU.070510</v>
      </c>
      <c r="K892" s="2" t="s">
        <v>1192</v>
      </c>
      <c r="L892" t="str">
        <f t="shared" si="86"/>
        <v xml:space="preserve">      Drsg Drainage Increasing</v>
      </c>
      <c r="M892" s="12" t="str">
        <f t="shared" si="88"/>
        <v>PI.IC.TU.070510.01</v>
      </c>
      <c r="N892" s="12"/>
      <c r="O892" s="12" t="str">
        <f t="shared" si="89"/>
        <v>PH.IC.TU.070510.01</v>
      </c>
      <c r="Q892" s="12" t="str">
        <f t="shared" si="90"/>
        <v>CL.IC.TU.070510.01</v>
      </c>
    </row>
    <row r="893" spans="1:19" ht="15">
      <c r="A893" s="25" t="s">
        <v>9776</v>
      </c>
      <c r="B893" s="25"/>
      <c r="C893" s="22" t="s">
        <v>7284</v>
      </c>
      <c r="D893" s="25" t="s">
        <v>1544</v>
      </c>
      <c r="E893" s="2" t="s">
        <v>6888</v>
      </c>
      <c r="F893" s="25" t="s">
        <v>10177</v>
      </c>
      <c r="G893" s="25" t="s">
        <v>9649</v>
      </c>
      <c r="H893" s="22" t="s">
        <v>1396</v>
      </c>
      <c r="I893" s="25" t="s">
        <v>1820</v>
      </c>
      <c r="J893" s="11" t="str">
        <f t="shared" si="87"/>
        <v>IC.TU.070601</v>
      </c>
      <c r="K893" s="2" t="s">
        <v>1192</v>
      </c>
      <c r="L893" t="str">
        <f t="shared" si="86"/>
        <v xml:space="preserve">      Right</v>
      </c>
      <c r="M893" s="12" t="str">
        <f t="shared" si="88"/>
        <v>PI.IC.TU.070601.01</v>
      </c>
      <c r="N893" s="12"/>
      <c r="O893" s="12" t="str">
        <f t="shared" si="89"/>
        <v>PH.IC.TU.070601.01</v>
      </c>
      <c r="Q893" s="12" t="str">
        <f t="shared" si="90"/>
        <v>CL.IC.TU.070601.01</v>
      </c>
    </row>
    <row r="894" spans="1:19" ht="15">
      <c r="A894" s="25" t="s">
        <v>9776</v>
      </c>
      <c r="B894" s="25"/>
      <c r="C894" s="22" t="s">
        <v>7284</v>
      </c>
      <c r="D894" s="25"/>
      <c r="E894" s="2" t="s">
        <v>6888</v>
      </c>
      <c r="F894" s="25" t="s">
        <v>10177</v>
      </c>
      <c r="G894" s="25" t="s">
        <v>9650</v>
      </c>
      <c r="H894" s="22" t="s">
        <v>1398</v>
      </c>
      <c r="I894" s="25" t="s">
        <v>1821</v>
      </c>
      <c r="J894" s="11" t="str">
        <f t="shared" si="87"/>
        <v>IC.TU.070602</v>
      </c>
      <c r="K894" s="2" t="s">
        <v>1192</v>
      </c>
      <c r="L894" t="str">
        <f t="shared" si="86"/>
        <v xml:space="preserve">      Left</v>
      </c>
      <c r="M894" s="12" t="str">
        <f t="shared" si="88"/>
        <v>PI.IC.TU.070602.01</v>
      </c>
      <c r="N894" s="12"/>
      <c r="O894" s="12" t="str">
        <f t="shared" si="89"/>
        <v>PH.IC.TU.070602.01</v>
      </c>
      <c r="Q894" s="12" t="str">
        <f t="shared" si="90"/>
        <v>CL.IC.TU.070602.01</v>
      </c>
    </row>
    <row r="895" spans="1:19" ht="15">
      <c r="A895" t="s">
        <v>9776</v>
      </c>
      <c r="C895" s="22" t="s">
        <v>7284</v>
      </c>
      <c r="D895" s="25"/>
      <c r="E895" s="2" t="s">
        <v>6888</v>
      </c>
      <c r="F895" s="25" t="s">
        <v>10177</v>
      </c>
      <c r="G895" t="s">
        <v>4430</v>
      </c>
      <c r="H895" s="22" t="s">
        <v>1202</v>
      </c>
      <c r="I895" t="s">
        <v>4430</v>
      </c>
      <c r="J895" s="11" t="str">
        <f t="shared" si="87"/>
        <v>IC.TU.070603</v>
      </c>
      <c r="K895" s="2" t="s">
        <v>1192</v>
      </c>
      <c r="L895" t="str">
        <f t="shared" si="86"/>
        <v>Midline</v>
      </c>
      <c r="M895" s="12" t="str">
        <f t="shared" si="88"/>
        <v>PI.IC.TU.070603.01</v>
      </c>
      <c r="N895" s="12"/>
      <c r="O895" s="12" t="str">
        <f t="shared" si="89"/>
        <v>PH.IC.TU.070603.01</v>
      </c>
      <c r="Q895" s="12" t="str">
        <f t="shared" si="90"/>
        <v>CL.IC.TU.070603.01</v>
      </c>
      <c r="R895" t="s">
        <v>1141</v>
      </c>
      <c r="S895">
        <v>330</v>
      </c>
    </row>
    <row r="896" spans="1:19" ht="15">
      <c r="A896" s="25" t="s">
        <v>9776</v>
      </c>
      <c r="B896" s="25"/>
      <c r="C896" s="22" t="s">
        <v>7284</v>
      </c>
      <c r="D896" s="25" t="s">
        <v>5099</v>
      </c>
      <c r="E896" s="2" t="s">
        <v>7284</v>
      </c>
      <c r="F896" s="25" t="s">
        <v>10177</v>
      </c>
      <c r="G896" s="25" t="s">
        <v>9809</v>
      </c>
      <c r="H896" s="22" t="s">
        <v>1396</v>
      </c>
      <c r="I896" s="25" t="s">
        <v>4141</v>
      </c>
      <c r="J896" s="11" t="str">
        <f t="shared" si="87"/>
        <v>IC.TU.070701</v>
      </c>
      <c r="K896" s="2" t="s">
        <v>1192</v>
      </c>
      <c r="L896" t="str">
        <f t="shared" si="86"/>
        <v xml:space="preserve">      Lateral</v>
      </c>
      <c r="M896" s="12" t="str">
        <f t="shared" si="88"/>
        <v>PI.IC.TU.070701.01</v>
      </c>
      <c r="N896" s="12"/>
      <c r="O896" s="12" t="str">
        <f t="shared" si="89"/>
        <v>PH.IC.TU.070701.01</v>
      </c>
      <c r="Q896" s="12" t="str">
        <f t="shared" si="90"/>
        <v>CL.IC.TU.070701.01</v>
      </c>
    </row>
    <row r="897" spans="1:27" ht="15">
      <c r="A897" s="25" t="s">
        <v>9776</v>
      </c>
      <c r="B897" s="25"/>
      <c r="C897" s="22" t="s">
        <v>7284</v>
      </c>
      <c r="D897" s="25"/>
      <c r="E897" s="2" t="s">
        <v>7284</v>
      </c>
      <c r="F897" s="25" t="s">
        <v>10177</v>
      </c>
      <c r="G897" s="25" t="s">
        <v>10112</v>
      </c>
      <c r="H897" s="22" t="s">
        <v>1398</v>
      </c>
      <c r="I897" s="25" t="s">
        <v>4142</v>
      </c>
      <c r="J897" s="11" t="str">
        <f t="shared" si="87"/>
        <v>IC.TU.070702</v>
      </c>
      <c r="K897" s="2" t="s">
        <v>1192</v>
      </c>
      <c r="L897" t="str">
        <f t="shared" si="86"/>
        <v xml:space="preserve">      Medial</v>
      </c>
      <c r="M897" s="12" t="str">
        <f t="shared" si="88"/>
        <v>PI.IC.TU.070702.01</v>
      </c>
      <c r="N897" s="12"/>
      <c r="O897" s="12" t="str">
        <f t="shared" si="89"/>
        <v>PH.IC.TU.070702.01</v>
      </c>
      <c r="Q897" s="12" t="str">
        <f t="shared" si="90"/>
        <v>CL.IC.TU.070702.01</v>
      </c>
    </row>
    <row r="898" spans="1:27" ht="15">
      <c r="A898" s="25" t="s">
        <v>9776</v>
      </c>
      <c r="B898" s="25"/>
      <c r="C898" s="22" t="s">
        <v>7284</v>
      </c>
      <c r="D898" s="25"/>
      <c r="E898" s="2" t="s">
        <v>7284</v>
      </c>
      <c r="F898" s="25" t="s">
        <v>10177</v>
      </c>
      <c r="G898" s="25" t="s">
        <v>10113</v>
      </c>
      <c r="H898" s="22" t="s">
        <v>1400</v>
      </c>
      <c r="I898" s="25" t="s">
        <v>4143</v>
      </c>
      <c r="J898" s="11" t="str">
        <f t="shared" si="87"/>
        <v>IC.TU.070703</v>
      </c>
      <c r="K898" s="2" t="s">
        <v>1192</v>
      </c>
      <c r="L898" t="str">
        <f t="shared" si="86"/>
        <v xml:space="preserve">      Anterior</v>
      </c>
      <c r="M898" s="12" t="str">
        <f t="shared" si="88"/>
        <v>PI.IC.TU.070703.01</v>
      </c>
      <c r="N898" s="12"/>
      <c r="O898" s="12" t="str">
        <f t="shared" si="89"/>
        <v>PH.IC.TU.070703.01</v>
      </c>
      <c r="Q898" s="12" t="str">
        <f t="shared" si="90"/>
        <v>CL.IC.TU.070703.01</v>
      </c>
    </row>
    <row r="899" spans="1:27" ht="15">
      <c r="A899" s="25" t="s">
        <v>9776</v>
      </c>
      <c r="B899" s="25"/>
      <c r="C899" s="22" t="s">
        <v>7284</v>
      </c>
      <c r="D899" s="25"/>
      <c r="E899" s="2" t="s">
        <v>7284</v>
      </c>
      <c r="F899" s="25" t="s">
        <v>10177</v>
      </c>
      <c r="G899" s="25" t="s">
        <v>10114</v>
      </c>
      <c r="H899" s="22" t="s">
        <v>1402</v>
      </c>
      <c r="I899" s="25" t="s">
        <v>4144</v>
      </c>
      <c r="J899" s="11" t="str">
        <f t="shared" si="87"/>
        <v>IC.TU.070704</v>
      </c>
      <c r="K899" s="2" t="s">
        <v>1192</v>
      </c>
      <c r="L899" t="str">
        <f t="shared" si="86"/>
        <v xml:space="preserve">      Posterior</v>
      </c>
      <c r="M899" s="12" t="str">
        <f t="shared" si="88"/>
        <v>PI.IC.TU.070704.01</v>
      </c>
      <c r="N899" s="12"/>
      <c r="O899" s="12" t="str">
        <f t="shared" si="89"/>
        <v>PH.IC.TU.070704.01</v>
      </c>
      <c r="Q899" s="12" t="str">
        <f t="shared" si="90"/>
        <v>CL.IC.TU.070704.01</v>
      </c>
    </row>
    <row r="900" spans="1:27" ht="15">
      <c r="A900" s="25" t="s">
        <v>9776</v>
      </c>
      <c r="B900" s="25"/>
      <c r="C900" s="22" t="s">
        <v>7284</v>
      </c>
      <c r="D900" s="25"/>
      <c r="E900" s="2" t="s">
        <v>7284</v>
      </c>
      <c r="F900" s="25" t="s">
        <v>10177</v>
      </c>
      <c r="G900" s="25" t="s">
        <v>10116</v>
      </c>
      <c r="H900" s="22" t="s">
        <v>1404</v>
      </c>
      <c r="I900" s="25" t="s">
        <v>4286</v>
      </c>
      <c r="J900" s="11" t="str">
        <f t="shared" si="87"/>
        <v>IC.TU.070705</v>
      </c>
      <c r="K900" s="2" t="s">
        <v>1192</v>
      </c>
      <c r="L900" t="str">
        <f t="shared" si="86"/>
        <v xml:space="preserve">      Proximal</v>
      </c>
      <c r="M900" s="12" t="str">
        <f t="shared" si="88"/>
        <v>PI.IC.TU.070705.01</v>
      </c>
      <c r="N900" s="12"/>
      <c r="O900" s="12" t="str">
        <f t="shared" si="89"/>
        <v>PH.IC.TU.070705.01</v>
      </c>
      <c r="Q900" s="12" t="str">
        <f t="shared" si="90"/>
        <v>CL.IC.TU.070705.01</v>
      </c>
    </row>
    <row r="901" spans="1:27" ht="15">
      <c r="A901" s="25" t="s">
        <v>9776</v>
      </c>
      <c r="B901" s="25"/>
      <c r="C901" s="22" t="s">
        <v>7284</v>
      </c>
      <c r="D901" s="25"/>
      <c r="E901" s="2" t="s">
        <v>7284</v>
      </c>
      <c r="F901" s="25" t="s">
        <v>10177</v>
      </c>
      <c r="G901" s="25" t="s">
        <v>9980</v>
      </c>
      <c r="H901" s="22" t="s">
        <v>1406</v>
      </c>
      <c r="I901" s="25" t="s">
        <v>4287</v>
      </c>
      <c r="J901" s="11" t="str">
        <f t="shared" si="87"/>
        <v>IC.TU.070706</v>
      </c>
      <c r="K901" s="2" t="s">
        <v>1192</v>
      </c>
      <c r="L901" t="str">
        <f t="shared" si="86"/>
        <v xml:space="preserve">      Distal</v>
      </c>
      <c r="M901" s="12" t="str">
        <f t="shared" si="88"/>
        <v>PI.IC.TU.070706.01</v>
      </c>
      <c r="N901" s="12"/>
      <c r="O901" s="12" t="str">
        <f t="shared" si="89"/>
        <v>PH.IC.TU.070706.01</v>
      </c>
      <c r="Q901" s="12" t="str">
        <f t="shared" si="90"/>
        <v>CL.IC.TU.070706.01</v>
      </c>
    </row>
    <row r="902" spans="1:27" ht="15">
      <c r="A902" s="25" t="s">
        <v>9776</v>
      </c>
      <c r="B902" s="25"/>
      <c r="C902" s="22" t="s">
        <v>7284</v>
      </c>
      <c r="D902" s="25" t="s">
        <v>1364</v>
      </c>
      <c r="E902" s="2" t="s">
        <v>10093</v>
      </c>
      <c r="F902" s="25" t="s">
        <v>10178</v>
      </c>
      <c r="G902" s="25" t="s">
        <v>9982</v>
      </c>
      <c r="H902" s="22" t="s">
        <v>1396</v>
      </c>
      <c r="I902" s="25" t="s">
        <v>4364</v>
      </c>
      <c r="J902" s="11" t="str">
        <f t="shared" si="87"/>
        <v>IC.TU.070801</v>
      </c>
      <c r="K902" s="2" t="s">
        <v>1192</v>
      </c>
      <c r="L902" t="str">
        <f t="shared" si="86"/>
        <v>Head/Neck area:  add protocol</v>
      </c>
      <c r="M902" s="12" t="str">
        <f t="shared" si="88"/>
        <v>PI.IC.TU.070801.01</v>
      </c>
      <c r="N902" s="12"/>
      <c r="O902" s="12" t="str">
        <f t="shared" si="89"/>
        <v>PH.IC.TU.070801.01</v>
      </c>
      <c r="Q902" s="12" t="str">
        <f t="shared" si="90"/>
        <v>CL.IC.TU.070801.01</v>
      </c>
    </row>
    <row r="903" spans="1:27" ht="15">
      <c r="A903" s="25" t="s">
        <v>9776</v>
      </c>
      <c r="B903" s="25"/>
      <c r="C903" s="22" t="s">
        <v>7284</v>
      </c>
      <c r="D903" s="25"/>
      <c r="E903" s="2" t="s">
        <v>10093</v>
      </c>
      <c r="F903" s="25" t="s">
        <v>10178</v>
      </c>
      <c r="G903" s="25" t="s">
        <v>9836</v>
      </c>
      <c r="H903" s="22" t="s">
        <v>1398</v>
      </c>
      <c r="I903" s="25" t="s">
        <v>9837</v>
      </c>
      <c r="J903" s="11" t="str">
        <f t="shared" si="87"/>
        <v>IC.TU.070802</v>
      </c>
      <c r="K903" s="2" t="s">
        <v>1192</v>
      </c>
      <c r="L903" t="str">
        <f t="shared" si="86"/>
        <v>Thoracic area:  add protocol</v>
      </c>
      <c r="M903" s="12" t="str">
        <f t="shared" si="88"/>
        <v>PI.IC.TU.070802.01</v>
      </c>
      <c r="N903" s="12"/>
      <c r="O903" s="12" t="str">
        <f t="shared" si="89"/>
        <v>PH.IC.TU.070802.01</v>
      </c>
      <c r="Q903" s="12" t="str">
        <f t="shared" si="90"/>
        <v>CL.IC.TU.070802.01</v>
      </c>
    </row>
    <row r="904" spans="1:27" ht="15">
      <c r="A904" s="25" t="s">
        <v>9776</v>
      </c>
      <c r="B904" s="25"/>
      <c r="C904" s="22" t="s">
        <v>7284</v>
      </c>
      <c r="D904" s="25"/>
      <c r="E904" s="2" t="s">
        <v>10093</v>
      </c>
      <c r="F904" s="25" t="s">
        <v>10178</v>
      </c>
      <c r="G904" s="25" t="s">
        <v>9838</v>
      </c>
      <c r="H904" s="22" t="s">
        <v>1400</v>
      </c>
      <c r="I904" s="25" t="s">
        <v>5197</v>
      </c>
      <c r="J904" s="11" t="str">
        <f t="shared" si="87"/>
        <v>IC.TU.070803</v>
      </c>
      <c r="K904" s="2" t="s">
        <v>1192</v>
      </c>
      <c r="L904" t="str">
        <f t="shared" si="86"/>
        <v>Abdominal area:  add protocol</v>
      </c>
      <c r="M904" s="12" t="str">
        <f t="shared" si="88"/>
        <v>PI.IC.TU.070803.01</v>
      </c>
      <c r="N904" s="12"/>
      <c r="O904" s="12" t="str">
        <f t="shared" si="89"/>
        <v>PH.IC.TU.070803.01</v>
      </c>
      <c r="Q904" s="12" t="str">
        <f t="shared" si="90"/>
        <v>CL.IC.TU.070803.01</v>
      </c>
    </row>
    <row r="905" spans="1:27" ht="15">
      <c r="A905" s="25" t="s">
        <v>9776</v>
      </c>
      <c r="B905" s="25"/>
      <c r="C905" s="22" t="s">
        <v>7284</v>
      </c>
      <c r="D905" s="25"/>
      <c r="E905" s="2" t="s">
        <v>10093</v>
      </c>
      <c r="F905" s="25" t="s">
        <v>10178</v>
      </c>
      <c r="G905" s="25" t="s">
        <v>9985</v>
      </c>
      <c r="H905" s="22" t="s">
        <v>1402</v>
      </c>
      <c r="I905" s="25" t="s">
        <v>5692</v>
      </c>
      <c r="J905" s="11" t="str">
        <f t="shared" si="87"/>
        <v>IC.TU.070804</v>
      </c>
      <c r="K905" s="2" t="s">
        <v>1192</v>
      </c>
      <c r="L905" t="str">
        <f t="shared" si="86"/>
        <v>Pelvic area:  add protocol</v>
      </c>
      <c r="M905" s="12" t="str">
        <f t="shared" si="88"/>
        <v>PI.IC.TU.070804.01</v>
      </c>
      <c r="N905" s="12"/>
      <c r="O905" s="12" t="str">
        <f t="shared" si="89"/>
        <v>PH.IC.TU.070804.01</v>
      </c>
      <c r="Q905" s="12" t="str">
        <f t="shared" si="90"/>
        <v>CL.IC.TU.070804.01</v>
      </c>
    </row>
    <row r="906" spans="1:27" ht="15">
      <c r="A906" s="25" t="s">
        <v>9776</v>
      </c>
      <c r="B906" s="25"/>
      <c r="C906" s="22" t="s">
        <v>7284</v>
      </c>
      <c r="D906" s="25"/>
      <c r="E906" s="2" t="s">
        <v>10093</v>
      </c>
      <c r="F906" s="25" t="s">
        <v>10178</v>
      </c>
      <c r="G906" s="25" t="s">
        <v>9841</v>
      </c>
      <c r="H906" s="22" t="s">
        <v>1404</v>
      </c>
      <c r="I906" s="25" t="s">
        <v>9842</v>
      </c>
      <c r="J906" s="11" t="str">
        <f t="shared" si="87"/>
        <v>IC.TU.070805</v>
      </c>
      <c r="K906" s="2" t="s">
        <v>1192</v>
      </c>
      <c r="L906" t="str">
        <f t="shared" si="86"/>
        <v>Extremity area:  add protocol</v>
      </c>
      <c r="M906" s="12" t="str">
        <f t="shared" si="88"/>
        <v>PI.IC.TU.070805.01</v>
      </c>
      <c r="N906" s="12"/>
      <c r="O906" s="12" t="str">
        <f t="shared" si="89"/>
        <v>PH.IC.TU.070805.01</v>
      </c>
      <c r="Q906" s="12" t="str">
        <f t="shared" si="90"/>
        <v>CL.IC.TU.070805.01</v>
      </c>
    </row>
    <row r="907" spans="1:27" ht="15">
      <c r="A907" t="s">
        <v>9776</v>
      </c>
      <c r="C907" s="68" t="s">
        <v>352</v>
      </c>
      <c r="E907" s="68" t="s">
        <v>353</v>
      </c>
      <c r="F907" t="s">
        <v>12184</v>
      </c>
      <c r="G907" t="s">
        <v>12174</v>
      </c>
      <c r="H907" s="61" t="s">
        <v>12175</v>
      </c>
      <c r="I907" t="s">
        <v>12176</v>
      </c>
      <c r="J907" s="11" t="str">
        <f t="shared" si="87"/>
        <v>IC.TU.070806</v>
      </c>
      <c r="K907" s="68" t="s">
        <v>295</v>
      </c>
      <c r="L907" t="str">
        <f t="shared" si="86"/>
        <v>Shoulder</v>
      </c>
      <c r="M907" s="12" t="str">
        <f t="shared" si="88"/>
        <v>PI.IC.TU.070806.01</v>
      </c>
      <c r="N907" s="12"/>
      <c r="O907" s="12" t="str">
        <f t="shared" si="89"/>
        <v>PH.IC.TU.070806.01</v>
      </c>
      <c r="Q907" s="12" t="str">
        <f t="shared" si="90"/>
        <v>CL.IC.TU.070806.01</v>
      </c>
      <c r="Z907" t="s">
        <v>12177</v>
      </c>
      <c r="AA907">
        <v>1143</v>
      </c>
    </row>
    <row r="908" spans="1:27" ht="15">
      <c r="A908" s="25" t="s">
        <v>9776</v>
      </c>
      <c r="B908" s="25"/>
      <c r="C908" s="22" t="s">
        <v>7284</v>
      </c>
      <c r="D908" s="25" t="s">
        <v>5050</v>
      </c>
      <c r="E908" s="2" t="s">
        <v>10095</v>
      </c>
      <c r="F908" s="25" t="s">
        <v>10179</v>
      </c>
      <c r="G908" s="25" t="s">
        <v>5197</v>
      </c>
      <c r="H908" s="22" t="s">
        <v>1396</v>
      </c>
      <c r="I908" s="25" t="s">
        <v>5197</v>
      </c>
      <c r="J908" s="11" t="str">
        <f t="shared" si="87"/>
        <v>IC.TU.070901</v>
      </c>
      <c r="K908" s="2" t="s">
        <v>1192</v>
      </c>
      <c r="L908" t="str">
        <f t="shared" si="86"/>
        <v>Abdomen</v>
      </c>
      <c r="M908" s="12" t="str">
        <f t="shared" si="88"/>
        <v>PI.IC.TU.070901.01</v>
      </c>
      <c r="N908" s="12"/>
      <c r="O908" s="12" t="str">
        <f t="shared" si="89"/>
        <v>PH.IC.TU.070901.01</v>
      </c>
      <c r="Q908" s="12" t="str">
        <f t="shared" si="90"/>
        <v>CL.IC.TU.070901.01</v>
      </c>
    </row>
    <row r="909" spans="1:27" ht="15">
      <c r="A909" s="25" t="s">
        <v>9776</v>
      </c>
      <c r="B909" s="25"/>
      <c r="C909" s="22" t="s">
        <v>7284</v>
      </c>
      <c r="D909" s="25"/>
      <c r="E909" s="2" t="s">
        <v>10095</v>
      </c>
      <c r="F909" s="25" t="s">
        <v>10179</v>
      </c>
      <c r="G909" s="25" t="s">
        <v>5198</v>
      </c>
      <c r="H909" s="22" t="s">
        <v>1398</v>
      </c>
      <c r="I909" s="25" t="s">
        <v>5198</v>
      </c>
      <c r="J909" s="11" t="str">
        <f t="shared" si="87"/>
        <v>IC.TU.070902</v>
      </c>
      <c r="K909" s="2" t="s">
        <v>1192</v>
      </c>
      <c r="L909" t="str">
        <f t="shared" si="86"/>
        <v>Flank</v>
      </c>
      <c r="M909" s="12" t="str">
        <f t="shared" si="88"/>
        <v>PI.IC.TU.070902.01</v>
      </c>
      <c r="N909" s="12"/>
      <c r="O909" s="12" t="str">
        <f t="shared" si="89"/>
        <v>PH.IC.TU.070902.01</v>
      </c>
      <c r="Q909" s="12" t="str">
        <f t="shared" si="90"/>
        <v>CL.IC.TU.070902.01</v>
      </c>
    </row>
    <row r="910" spans="1:27" ht="15">
      <c r="A910" s="25" t="s">
        <v>9776</v>
      </c>
      <c r="B910" s="25"/>
      <c r="C910" s="22" t="s">
        <v>7284</v>
      </c>
      <c r="D910" s="25" t="s">
        <v>4908</v>
      </c>
      <c r="E910" s="2" t="s">
        <v>10905</v>
      </c>
      <c r="F910" s="25" t="s">
        <v>10179</v>
      </c>
      <c r="G910" s="25" t="s">
        <v>9844</v>
      </c>
      <c r="H910" s="22" t="s">
        <v>1396</v>
      </c>
      <c r="I910" s="25" t="s">
        <v>3009</v>
      </c>
      <c r="J910" s="11" t="str">
        <f t="shared" si="87"/>
        <v>IC.TU.071001</v>
      </c>
      <c r="K910" s="2" t="s">
        <v>1192</v>
      </c>
      <c r="L910" t="str">
        <f t="shared" si="86"/>
        <v xml:space="preserve">      RUQ</v>
      </c>
      <c r="M910" s="12" t="str">
        <f t="shared" si="88"/>
        <v>PI.IC.TU.071001.01</v>
      </c>
      <c r="N910" s="12"/>
      <c r="O910" s="12" t="str">
        <f t="shared" si="89"/>
        <v>PH.IC.TU.071001.01</v>
      </c>
      <c r="Q910" s="12" t="str">
        <f t="shared" si="90"/>
        <v>CL.IC.TU.071001.01</v>
      </c>
    </row>
    <row r="911" spans="1:27" ht="15">
      <c r="A911" s="25" t="s">
        <v>9776</v>
      </c>
      <c r="B911" s="25"/>
      <c r="C911" s="22" t="s">
        <v>7284</v>
      </c>
      <c r="D911" s="25"/>
      <c r="E911" s="2" t="s">
        <v>10905</v>
      </c>
      <c r="F911" s="25" t="s">
        <v>10179</v>
      </c>
      <c r="G911" s="25" t="s">
        <v>9845</v>
      </c>
      <c r="H911" s="22" t="s">
        <v>1398</v>
      </c>
      <c r="I911" s="25" t="s">
        <v>3011</v>
      </c>
      <c r="J911" s="11" t="str">
        <f t="shared" si="87"/>
        <v>IC.TU.071002</v>
      </c>
      <c r="K911" s="2" t="s">
        <v>1192</v>
      </c>
      <c r="L911" t="str">
        <f t="shared" si="86"/>
        <v xml:space="preserve">      RLQ</v>
      </c>
      <c r="M911" s="12" t="str">
        <f t="shared" si="88"/>
        <v>PI.IC.TU.071002.01</v>
      </c>
      <c r="N911" s="12"/>
      <c r="O911" s="12" t="str">
        <f t="shared" si="89"/>
        <v>PH.IC.TU.071002.01</v>
      </c>
      <c r="Q911" s="12" t="str">
        <f t="shared" si="90"/>
        <v>CL.IC.TU.071002.01</v>
      </c>
    </row>
    <row r="912" spans="1:27" ht="15">
      <c r="A912" s="25" t="s">
        <v>9776</v>
      </c>
      <c r="B912" s="25"/>
      <c r="C912" s="22" t="s">
        <v>7284</v>
      </c>
      <c r="D912" s="25"/>
      <c r="E912" s="2" t="s">
        <v>10905</v>
      </c>
      <c r="F912" s="25" t="s">
        <v>10179</v>
      </c>
      <c r="G912" s="25" t="s">
        <v>9846</v>
      </c>
      <c r="H912" s="22" t="s">
        <v>1400</v>
      </c>
      <c r="I912" s="25" t="s">
        <v>3013</v>
      </c>
      <c r="J912" s="11" t="str">
        <f t="shared" si="87"/>
        <v>IC.TU.071003</v>
      </c>
      <c r="K912" s="2" t="s">
        <v>1192</v>
      </c>
      <c r="L912" t="str">
        <f t="shared" si="86"/>
        <v xml:space="preserve">      LUQ</v>
      </c>
      <c r="M912" s="12" t="str">
        <f t="shared" si="88"/>
        <v>PI.IC.TU.071003.01</v>
      </c>
      <c r="N912" s="12"/>
      <c r="O912" s="12" t="str">
        <f t="shared" si="89"/>
        <v>PH.IC.TU.071003.01</v>
      </c>
      <c r="Q912" s="12" t="str">
        <f t="shared" si="90"/>
        <v>CL.IC.TU.071003.01</v>
      </c>
    </row>
    <row r="913" spans="1:17" ht="15">
      <c r="A913" s="25" t="s">
        <v>9776</v>
      </c>
      <c r="B913" s="25"/>
      <c r="C913" s="22" t="s">
        <v>7284</v>
      </c>
      <c r="D913" s="25"/>
      <c r="E913" s="2" t="s">
        <v>10905</v>
      </c>
      <c r="F913" s="25" t="s">
        <v>10179</v>
      </c>
      <c r="G913" s="25" t="s">
        <v>9847</v>
      </c>
      <c r="H913" s="22" t="s">
        <v>1402</v>
      </c>
      <c r="I913" s="25" t="s">
        <v>3015</v>
      </c>
      <c r="J913" s="11" t="str">
        <f t="shared" si="87"/>
        <v>IC.TU.071004</v>
      </c>
      <c r="K913" s="2" t="s">
        <v>1192</v>
      </c>
      <c r="L913" t="str">
        <f t="shared" si="86"/>
        <v xml:space="preserve">      LLQ</v>
      </c>
      <c r="M913" s="12" t="str">
        <f t="shared" si="88"/>
        <v>PI.IC.TU.071004.01</v>
      </c>
      <c r="N913" s="12"/>
      <c r="O913" s="12" t="str">
        <f t="shared" si="89"/>
        <v>PH.IC.TU.071004.01</v>
      </c>
      <c r="Q913" s="12" t="str">
        <f t="shared" si="90"/>
        <v>CL.IC.TU.071004.01</v>
      </c>
    </row>
    <row r="914" spans="1:17" ht="15">
      <c r="A914" s="25" t="s">
        <v>9776</v>
      </c>
      <c r="B914" s="25"/>
      <c r="C914" s="22" t="s">
        <v>7284</v>
      </c>
      <c r="D914" s="25" t="s">
        <v>4909</v>
      </c>
      <c r="E914" s="2" t="s">
        <v>8048</v>
      </c>
      <c r="F914" s="25" t="s">
        <v>10180</v>
      </c>
      <c r="G914" s="25" t="s">
        <v>4546</v>
      </c>
      <c r="H914" s="22" t="s">
        <v>1396</v>
      </c>
      <c r="I914" s="25" t="s">
        <v>4546</v>
      </c>
      <c r="J914" s="11" t="str">
        <f t="shared" si="87"/>
        <v>IC.TU.071101</v>
      </c>
      <c r="K914" s="2" t="s">
        <v>1192</v>
      </c>
      <c r="L914" t="str">
        <f t="shared" si="86"/>
        <v>Arm</v>
      </c>
      <c r="M914" s="12" t="str">
        <f t="shared" si="88"/>
        <v>PI.IC.TU.071101.01</v>
      </c>
      <c r="N914" s="12"/>
      <c r="O914" s="12" t="str">
        <f t="shared" si="89"/>
        <v>PH.IC.TU.071101.01</v>
      </c>
      <c r="Q914" s="12" t="str">
        <f t="shared" si="90"/>
        <v>CL.IC.TU.071101.01</v>
      </c>
    </row>
    <row r="915" spans="1:17" ht="15">
      <c r="A915" s="25" t="s">
        <v>9776</v>
      </c>
      <c r="B915" s="25"/>
      <c r="C915" s="22" t="s">
        <v>7284</v>
      </c>
      <c r="D915" s="25"/>
      <c r="E915" s="2" t="s">
        <v>8048</v>
      </c>
      <c r="F915" s="25" t="s">
        <v>10180</v>
      </c>
      <c r="G915" s="25" t="s">
        <v>4675</v>
      </c>
      <c r="H915" s="22" t="s">
        <v>1398</v>
      </c>
      <c r="I915" s="25" t="s">
        <v>4675</v>
      </c>
      <c r="J915" s="11" t="str">
        <f t="shared" si="87"/>
        <v>IC.TU.071102</v>
      </c>
      <c r="K915" s="2" t="s">
        <v>1192</v>
      </c>
      <c r="L915" t="str">
        <f t="shared" si="86"/>
        <v>Wrist</v>
      </c>
      <c r="M915" s="12" t="str">
        <f t="shared" si="88"/>
        <v>PI.IC.TU.071102.01</v>
      </c>
      <c r="N915" s="12"/>
      <c r="O915" s="12" t="str">
        <f t="shared" si="89"/>
        <v>PH.IC.TU.071102.01</v>
      </c>
      <c r="Q915" s="12" t="str">
        <f t="shared" si="90"/>
        <v>CL.IC.TU.071102.01</v>
      </c>
    </row>
    <row r="916" spans="1:17" ht="15">
      <c r="A916" s="25" t="s">
        <v>9776</v>
      </c>
      <c r="B916" s="25"/>
      <c r="C916" s="22" t="s">
        <v>7284</v>
      </c>
      <c r="D916" s="25"/>
      <c r="E916" s="2" t="s">
        <v>8048</v>
      </c>
      <c r="F916" s="25" t="s">
        <v>10180</v>
      </c>
      <c r="G916" s="25" t="s">
        <v>1667</v>
      </c>
      <c r="H916" s="22" t="s">
        <v>1400</v>
      </c>
      <c r="I916" s="25" t="s">
        <v>1667</v>
      </c>
      <c r="J916" s="11" t="str">
        <f t="shared" si="87"/>
        <v>IC.TU.071103</v>
      </c>
      <c r="K916" s="2" t="s">
        <v>1192</v>
      </c>
      <c r="L916" t="str">
        <f t="shared" si="86"/>
        <v>Hand</v>
      </c>
      <c r="M916" s="12" t="str">
        <f t="shared" si="88"/>
        <v>PI.IC.TU.071103.01</v>
      </c>
      <c r="N916" s="12"/>
      <c r="O916" s="12" t="str">
        <f t="shared" si="89"/>
        <v>PH.IC.TU.071103.01</v>
      </c>
      <c r="Q916" s="12" t="str">
        <f t="shared" si="90"/>
        <v>CL.IC.TU.071103.01</v>
      </c>
    </row>
    <row r="917" spans="1:17" ht="15">
      <c r="A917" s="25" t="s">
        <v>9776</v>
      </c>
      <c r="B917" s="25"/>
      <c r="C917" s="22" t="s">
        <v>7284</v>
      </c>
      <c r="D917" s="25"/>
      <c r="E917" s="2" t="s">
        <v>8048</v>
      </c>
      <c r="F917" s="25" t="s">
        <v>10180</v>
      </c>
      <c r="G917" s="25" t="s">
        <v>4676</v>
      </c>
      <c r="H917" s="22" t="s">
        <v>1402</v>
      </c>
      <c r="I917" s="25" t="s">
        <v>4677</v>
      </c>
      <c r="J917" s="11" t="str">
        <f t="shared" si="87"/>
        <v>IC.TU.071104</v>
      </c>
      <c r="K917" s="2" t="s">
        <v>1192</v>
      </c>
      <c r="L917" t="str">
        <f t="shared" si="86"/>
        <v>Finger(s): specify</v>
      </c>
      <c r="M917" s="12" t="str">
        <f t="shared" si="88"/>
        <v>PI.IC.TU.071104.01</v>
      </c>
      <c r="N917" s="12"/>
      <c r="O917" s="12" t="str">
        <f t="shared" si="89"/>
        <v>PH.IC.TU.071104.01</v>
      </c>
      <c r="Q917" s="12" t="str">
        <f t="shared" si="90"/>
        <v>CL.IC.TU.071104.01</v>
      </c>
    </row>
    <row r="918" spans="1:17" ht="15">
      <c r="A918" s="25" t="s">
        <v>9776</v>
      </c>
      <c r="B918" s="25"/>
      <c r="C918" s="22" t="s">
        <v>7284</v>
      </c>
      <c r="D918" s="25"/>
      <c r="E918" s="2" t="s">
        <v>8048</v>
      </c>
      <c r="F918" s="25" t="s">
        <v>10180</v>
      </c>
      <c r="G918" s="25" t="s">
        <v>7223</v>
      </c>
      <c r="H918" s="22" t="s">
        <v>1404</v>
      </c>
      <c r="I918" s="25" t="s">
        <v>7223</v>
      </c>
      <c r="J918" s="11" t="str">
        <f t="shared" si="87"/>
        <v>IC.TU.071105</v>
      </c>
      <c r="K918" s="2" t="s">
        <v>1192</v>
      </c>
      <c r="L918" t="str">
        <f t="shared" si="86"/>
        <v>Leg</v>
      </c>
      <c r="M918" s="12" t="str">
        <f t="shared" si="88"/>
        <v>PI.IC.TU.071105.01</v>
      </c>
      <c r="N918" s="12"/>
      <c r="O918" s="12" t="str">
        <f t="shared" si="89"/>
        <v>PH.IC.TU.071105.01</v>
      </c>
      <c r="Q918" s="12" t="str">
        <f t="shared" si="90"/>
        <v>CL.IC.TU.071105.01</v>
      </c>
    </row>
    <row r="919" spans="1:17" ht="15">
      <c r="A919" s="25" t="s">
        <v>9776</v>
      </c>
      <c r="B919" s="25"/>
      <c r="C919" s="22" t="s">
        <v>7284</v>
      </c>
      <c r="D919" s="25"/>
      <c r="E919" s="2" t="s">
        <v>8048</v>
      </c>
      <c r="F919" s="25" t="s">
        <v>10180</v>
      </c>
      <c r="G919" s="25" t="s">
        <v>1661</v>
      </c>
      <c r="H919" s="22" t="s">
        <v>1406</v>
      </c>
      <c r="I919" s="25" t="s">
        <v>1661</v>
      </c>
      <c r="J919" s="11" t="str">
        <f t="shared" si="87"/>
        <v>IC.TU.071106</v>
      </c>
      <c r="K919" s="2" t="s">
        <v>1192</v>
      </c>
      <c r="L919" t="str">
        <f t="shared" si="86"/>
        <v>Knee</v>
      </c>
      <c r="M919" s="12" t="str">
        <f t="shared" si="88"/>
        <v>PI.IC.TU.071106.01</v>
      </c>
      <c r="N919" s="12"/>
      <c r="O919" s="12" t="str">
        <f t="shared" si="89"/>
        <v>PH.IC.TU.071106.01</v>
      </c>
      <c r="Q919" s="12" t="str">
        <f t="shared" si="90"/>
        <v>CL.IC.TU.071106.01</v>
      </c>
    </row>
    <row r="920" spans="1:17" ht="15">
      <c r="A920" s="25" t="s">
        <v>9776</v>
      </c>
      <c r="B920" s="25"/>
      <c r="C920" s="22" t="s">
        <v>7284</v>
      </c>
      <c r="D920" s="25"/>
      <c r="E920" s="2" t="s">
        <v>8048</v>
      </c>
      <c r="F920" s="25" t="s">
        <v>10180</v>
      </c>
      <c r="G920" s="25" t="s">
        <v>1659</v>
      </c>
      <c r="H920" s="22" t="s">
        <v>1419</v>
      </c>
      <c r="I920" s="25" t="s">
        <v>1659</v>
      </c>
      <c r="J920" s="11" t="str">
        <f t="shared" si="87"/>
        <v>IC.TU.071107</v>
      </c>
      <c r="K920" s="2" t="s">
        <v>1192</v>
      </c>
      <c r="L920" t="str">
        <f t="shared" si="86"/>
        <v>Ankle</v>
      </c>
      <c r="M920" s="12" t="str">
        <f t="shared" si="88"/>
        <v>PI.IC.TU.071107.01</v>
      </c>
      <c r="N920" s="12"/>
      <c r="O920" s="12" t="str">
        <f t="shared" si="89"/>
        <v>PH.IC.TU.071107.01</v>
      </c>
      <c r="Q920" s="12" t="str">
        <f t="shared" si="90"/>
        <v>CL.IC.TU.071107.01</v>
      </c>
    </row>
    <row r="921" spans="1:17" ht="15">
      <c r="A921" s="25" t="s">
        <v>9776</v>
      </c>
      <c r="B921" s="25"/>
      <c r="C921" s="22" t="s">
        <v>7284</v>
      </c>
      <c r="D921" s="25"/>
      <c r="E921" s="2" t="s">
        <v>8048</v>
      </c>
      <c r="F921" s="25" t="s">
        <v>10180</v>
      </c>
      <c r="G921" s="25" t="s">
        <v>1658</v>
      </c>
      <c r="H921" s="22" t="s">
        <v>1550</v>
      </c>
      <c r="I921" s="25" t="s">
        <v>1658</v>
      </c>
      <c r="J921" s="11" t="str">
        <f t="shared" si="87"/>
        <v>IC.TU.071108</v>
      </c>
      <c r="K921" s="2" t="s">
        <v>1192</v>
      </c>
      <c r="L921" t="str">
        <f t="shared" si="86"/>
        <v>Foot</v>
      </c>
      <c r="M921" s="12" t="str">
        <f t="shared" si="88"/>
        <v>PI.IC.TU.071108.01</v>
      </c>
      <c r="N921" s="12"/>
      <c r="O921" s="12" t="str">
        <f t="shared" si="89"/>
        <v>PH.IC.TU.071108.01</v>
      </c>
      <c r="Q921" s="12" t="str">
        <f t="shared" si="90"/>
        <v>CL.IC.TU.071108.01</v>
      </c>
    </row>
    <row r="922" spans="1:17" ht="15">
      <c r="A922" s="25" t="s">
        <v>9776</v>
      </c>
      <c r="B922" s="25"/>
      <c r="C922" s="22" t="s">
        <v>7284</v>
      </c>
      <c r="D922" s="25"/>
      <c r="E922" s="2" t="s">
        <v>8048</v>
      </c>
      <c r="F922" s="25" t="s">
        <v>10180</v>
      </c>
      <c r="G922" s="25" t="s">
        <v>4806</v>
      </c>
      <c r="H922" s="22" t="s">
        <v>1551</v>
      </c>
      <c r="I922" s="25" t="s">
        <v>4807</v>
      </c>
      <c r="J922" s="11" t="str">
        <f t="shared" si="87"/>
        <v>IC.TU.071109</v>
      </c>
      <c r="K922" s="2" t="s">
        <v>1192</v>
      </c>
      <c r="L922" t="str">
        <f t="shared" si="86"/>
        <v>Toe(s): specify</v>
      </c>
      <c r="M922" s="12" t="str">
        <f t="shared" si="88"/>
        <v>PI.IC.TU.071109.01</v>
      </c>
      <c r="N922" s="12"/>
      <c r="O922" s="12" t="str">
        <f t="shared" si="89"/>
        <v>PH.IC.TU.071109.01</v>
      </c>
      <c r="Q922" s="12" t="str">
        <f t="shared" si="90"/>
        <v>CL.IC.TU.071109.01</v>
      </c>
    </row>
    <row r="923" spans="1:17" ht="15">
      <c r="A923" s="25" t="s">
        <v>9776</v>
      </c>
      <c r="B923" s="25"/>
      <c r="C923" s="22" t="s">
        <v>7284</v>
      </c>
      <c r="D923" s="25" t="s">
        <v>4911</v>
      </c>
      <c r="E923" s="2" t="s">
        <v>11023</v>
      </c>
      <c r="F923" s="25" t="s">
        <v>10044</v>
      </c>
      <c r="G923" s="25" t="s">
        <v>4326</v>
      </c>
      <c r="H923" s="22" t="s">
        <v>1396</v>
      </c>
      <c r="I923" s="25" t="s">
        <v>4326</v>
      </c>
      <c r="J923" s="11" t="str">
        <f t="shared" si="87"/>
        <v>IC.TU.071201</v>
      </c>
      <c r="K923" s="2" t="s">
        <v>1192</v>
      </c>
      <c r="L923" t="str">
        <f t="shared" si="86"/>
        <v>Forehead</v>
      </c>
      <c r="M923" s="12" t="str">
        <f t="shared" si="88"/>
        <v>PI.IC.TU.071201.01</v>
      </c>
      <c r="N923" s="12"/>
      <c r="O923" s="12" t="str">
        <f t="shared" si="89"/>
        <v>PH.IC.TU.071201.01</v>
      </c>
      <c r="Q923" s="12" t="str">
        <f t="shared" si="90"/>
        <v>CL.IC.TU.071201.01</v>
      </c>
    </row>
    <row r="924" spans="1:17" ht="15">
      <c r="A924" s="25" t="s">
        <v>9776</v>
      </c>
      <c r="B924" s="25"/>
      <c r="C924" s="22" t="s">
        <v>7284</v>
      </c>
      <c r="D924" s="25"/>
      <c r="E924" s="2" t="s">
        <v>11023</v>
      </c>
      <c r="F924" s="25" t="s">
        <v>10044</v>
      </c>
      <c r="G924" s="25" t="s">
        <v>4556</v>
      </c>
      <c r="H924" s="22" t="s">
        <v>1398</v>
      </c>
      <c r="I924" s="25" t="s">
        <v>4556</v>
      </c>
      <c r="J924" s="11" t="str">
        <f t="shared" si="87"/>
        <v>IC.TU.071202</v>
      </c>
      <c r="K924" s="2" t="s">
        <v>1192</v>
      </c>
      <c r="L924" t="str">
        <f t="shared" si="86"/>
        <v>Temporal</v>
      </c>
      <c r="M924" s="12" t="str">
        <f t="shared" si="88"/>
        <v>PI.IC.TU.071202.01</v>
      </c>
      <c r="N924" s="12"/>
      <c r="O924" s="12" t="str">
        <f t="shared" si="89"/>
        <v>PH.IC.TU.071202.01</v>
      </c>
      <c r="Q924" s="12" t="str">
        <f t="shared" si="90"/>
        <v>CL.IC.TU.071202.01</v>
      </c>
    </row>
    <row r="925" spans="1:17" ht="15">
      <c r="A925" s="25" t="s">
        <v>9776</v>
      </c>
      <c r="B925" s="25"/>
      <c r="C925" s="22" t="s">
        <v>7284</v>
      </c>
      <c r="D925" s="25"/>
      <c r="E925" s="2" t="s">
        <v>11023</v>
      </c>
      <c r="F925" s="25" t="s">
        <v>10044</v>
      </c>
      <c r="G925" s="25" t="s">
        <v>4557</v>
      </c>
      <c r="H925" s="22" t="s">
        <v>1400</v>
      </c>
      <c r="I925" s="25" t="s">
        <v>4557</v>
      </c>
      <c r="J925" s="11" t="str">
        <f t="shared" si="87"/>
        <v>IC.TU.071203</v>
      </c>
      <c r="K925" s="2" t="s">
        <v>1192</v>
      </c>
      <c r="L925" t="str">
        <f t="shared" si="86"/>
        <v>Parietal</v>
      </c>
      <c r="M925" s="12" t="str">
        <f t="shared" si="88"/>
        <v>PI.IC.TU.071203.01</v>
      </c>
      <c r="N925" s="12"/>
      <c r="O925" s="12" t="str">
        <f t="shared" si="89"/>
        <v>PH.IC.TU.071203.01</v>
      </c>
      <c r="Q925" s="12" t="str">
        <f t="shared" si="90"/>
        <v>CL.IC.TU.071203.01</v>
      </c>
    </row>
    <row r="926" spans="1:17" ht="15">
      <c r="A926" s="25" t="s">
        <v>9776</v>
      </c>
      <c r="B926" s="25"/>
      <c r="C926" s="22" t="s">
        <v>7284</v>
      </c>
      <c r="D926" s="25"/>
      <c r="E926" s="2" t="s">
        <v>11023</v>
      </c>
      <c r="F926" s="25" t="s">
        <v>10044</v>
      </c>
      <c r="G926" s="25" t="s">
        <v>7574</v>
      </c>
      <c r="H926" s="22" t="s">
        <v>1402</v>
      </c>
      <c r="I926" s="25" t="s">
        <v>7574</v>
      </c>
      <c r="J926" s="11" t="str">
        <f t="shared" si="87"/>
        <v>IC.TU.071204</v>
      </c>
      <c r="K926" s="2" t="s">
        <v>1192</v>
      </c>
      <c r="L926" t="str">
        <f t="shared" si="86"/>
        <v>Occipital</v>
      </c>
      <c r="M926" s="12" t="str">
        <f t="shared" si="88"/>
        <v>PI.IC.TU.071204.01</v>
      </c>
      <c r="N926" s="12"/>
      <c r="O926" s="12" t="str">
        <f t="shared" si="89"/>
        <v>PH.IC.TU.071204.01</v>
      </c>
      <c r="Q926" s="12" t="str">
        <f t="shared" si="90"/>
        <v>CL.IC.TU.071204.01</v>
      </c>
    </row>
    <row r="927" spans="1:17" ht="15">
      <c r="A927" s="25" t="s">
        <v>9776</v>
      </c>
      <c r="B927" s="25"/>
      <c r="C927" s="22" t="s">
        <v>7284</v>
      </c>
      <c r="D927" s="25"/>
      <c r="E927" s="2" t="s">
        <v>11023</v>
      </c>
      <c r="F927" s="25" t="s">
        <v>10044</v>
      </c>
      <c r="G927" s="25" t="s">
        <v>4558</v>
      </c>
      <c r="H927" s="22" t="s">
        <v>1404</v>
      </c>
      <c r="I927" s="25" t="s">
        <v>4822</v>
      </c>
      <c r="J927" s="11" t="str">
        <f t="shared" si="87"/>
        <v>IC.TU.071205</v>
      </c>
      <c r="K927" s="2" t="s">
        <v>1192</v>
      </c>
      <c r="L927" t="str">
        <f t="shared" si="86"/>
        <v>Eye(s)</v>
      </c>
      <c r="M927" s="12" t="str">
        <f t="shared" si="88"/>
        <v>PI.IC.TU.071205.01</v>
      </c>
      <c r="N927" s="12"/>
      <c r="O927" s="12" t="str">
        <f t="shared" si="89"/>
        <v>PH.IC.TU.071205.01</v>
      </c>
      <c r="Q927" s="12" t="str">
        <f t="shared" si="90"/>
        <v>CL.IC.TU.071205.01</v>
      </c>
    </row>
    <row r="928" spans="1:17" ht="15">
      <c r="A928" s="25" t="s">
        <v>9776</v>
      </c>
      <c r="B928" s="25"/>
      <c r="C928" s="22" t="s">
        <v>7284</v>
      </c>
      <c r="D928" s="25"/>
      <c r="E928" s="2" t="s">
        <v>11023</v>
      </c>
      <c r="F928" s="25" t="s">
        <v>10044</v>
      </c>
      <c r="G928" s="25" t="s">
        <v>4823</v>
      </c>
      <c r="H928" s="22" t="s">
        <v>1406</v>
      </c>
      <c r="I928" s="25" t="s">
        <v>4824</v>
      </c>
      <c r="J928" s="11" t="str">
        <f t="shared" si="87"/>
        <v>IC.TU.071206</v>
      </c>
      <c r="K928" s="2" t="s">
        <v>1192</v>
      </c>
      <c r="L928" t="str">
        <f t="shared" si="86"/>
        <v>Ear(s)</v>
      </c>
      <c r="M928" s="12" t="str">
        <f t="shared" si="88"/>
        <v>PI.IC.TU.071206.01</v>
      </c>
      <c r="N928" s="12"/>
      <c r="O928" s="12" t="str">
        <f t="shared" si="89"/>
        <v>PH.IC.TU.071206.01</v>
      </c>
      <c r="Q928" s="12" t="str">
        <f t="shared" si="90"/>
        <v>CL.IC.TU.071206.01</v>
      </c>
    </row>
    <row r="929" spans="1:17" ht="15">
      <c r="A929" s="25" t="s">
        <v>9776</v>
      </c>
      <c r="B929" s="25"/>
      <c r="C929" s="22" t="s">
        <v>7284</v>
      </c>
      <c r="D929" s="25"/>
      <c r="E929" s="2" t="s">
        <v>11023</v>
      </c>
      <c r="F929" s="25" t="s">
        <v>10044</v>
      </c>
      <c r="G929" s="25" t="s">
        <v>4064</v>
      </c>
      <c r="H929" s="22" t="s">
        <v>1419</v>
      </c>
      <c r="I929" s="25" t="s">
        <v>4064</v>
      </c>
      <c r="J929" s="11" t="str">
        <f t="shared" si="87"/>
        <v>IC.TU.071207</v>
      </c>
      <c r="K929" s="2" t="s">
        <v>1192</v>
      </c>
      <c r="L929" t="str">
        <f t="shared" ref="L929:L995" si="91">G929</f>
        <v>Nose</v>
      </c>
      <c r="M929" s="12" t="str">
        <f t="shared" si="88"/>
        <v>PI.IC.TU.071207.01</v>
      </c>
      <c r="N929" s="12"/>
      <c r="O929" s="12" t="str">
        <f t="shared" si="89"/>
        <v>PH.IC.TU.071207.01</v>
      </c>
      <c r="Q929" s="12" t="str">
        <f t="shared" si="90"/>
        <v>CL.IC.TU.071207.01</v>
      </c>
    </row>
    <row r="930" spans="1:17" ht="15">
      <c r="A930" s="25" t="s">
        <v>9776</v>
      </c>
      <c r="B930" s="25"/>
      <c r="C930" s="22" t="s">
        <v>7284</v>
      </c>
      <c r="D930" s="25"/>
      <c r="E930" s="2" t="s">
        <v>11023</v>
      </c>
      <c r="F930" s="25" t="s">
        <v>10044</v>
      </c>
      <c r="G930" s="25" t="s">
        <v>4825</v>
      </c>
      <c r="H930" s="22" t="s">
        <v>1550</v>
      </c>
      <c r="I930" s="25" t="s">
        <v>4825</v>
      </c>
      <c r="J930" s="11" t="str">
        <f t="shared" si="87"/>
        <v>IC.TU.071208</v>
      </c>
      <c r="K930" s="2" t="s">
        <v>1192</v>
      </c>
      <c r="L930" t="str">
        <f t="shared" si="91"/>
        <v>Cheek</v>
      </c>
      <c r="M930" s="12" t="str">
        <f t="shared" si="88"/>
        <v>PI.IC.TU.071208.01</v>
      </c>
      <c r="N930" s="12"/>
      <c r="O930" s="12" t="str">
        <f t="shared" si="89"/>
        <v>PH.IC.TU.071208.01</v>
      </c>
      <c r="Q930" s="12" t="str">
        <f t="shared" si="90"/>
        <v>CL.IC.TU.071208.01</v>
      </c>
    </row>
    <row r="931" spans="1:17" ht="15">
      <c r="A931" s="25" t="s">
        <v>9776</v>
      </c>
      <c r="B931" s="25"/>
      <c r="C931" s="22" t="s">
        <v>7284</v>
      </c>
      <c r="D931" s="25"/>
      <c r="E931" s="2" t="s">
        <v>11023</v>
      </c>
      <c r="F931" s="25" t="s">
        <v>10044</v>
      </c>
      <c r="G931" s="25" t="s">
        <v>4251</v>
      </c>
      <c r="H931" s="22" t="s">
        <v>1551</v>
      </c>
      <c r="I931" s="25" t="s">
        <v>4252</v>
      </c>
      <c r="J931" s="11" t="str">
        <f t="shared" si="87"/>
        <v>IC.TU.071209</v>
      </c>
      <c r="K931" s="2" t="s">
        <v>1192</v>
      </c>
      <c r="L931" t="str">
        <f t="shared" si="91"/>
        <v>Lip(s)</v>
      </c>
      <c r="M931" s="12" t="str">
        <f t="shared" si="88"/>
        <v>PI.IC.TU.071209.01</v>
      </c>
      <c r="N931" s="12"/>
      <c r="O931" s="12" t="str">
        <f t="shared" si="89"/>
        <v>PH.IC.TU.071209.01</v>
      </c>
      <c r="Q931" s="12" t="str">
        <f t="shared" si="90"/>
        <v>CL.IC.TU.071209.01</v>
      </c>
    </row>
    <row r="932" spans="1:17" ht="15">
      <c r="A932" s="25" t="s">
        <v>9776</v>
      </c>
      <c r="B932" s="25"/>
      <c r="C932" s="22" t="s">
        <v>7284</v>
      </c>
      <c r="D932" s="25"/>
      <c r="E932" s="2" t="s">
        <v>11023</v>
      </c>
      <c r="F932" s="25" t="s">
        <v>10044</v>
      </c>
      <c r="G932" s="25" t="s">
        <v>4830</v>
      </c>
      <c r="H932" s="22" t="s">
        <v>1571</v>
      </c>
      <c r="I932" s="25" t="s">
        <v>4830</v>
      </c>
      <c r="J932" s="11" t="str">
        <f t="shared" si="87"/>
        <v>IC.TU.071210</v>
      </c>
      <c r="K932" s="2" t="s">
        <v>1192</v>
      </c>
      <c r="L932" t="str">
        <f t="shared" si="91"/>
        <v>Jaw</v>
      </c>
      <c r="M932" s="12" t="str">
        <f t="shared" si="88"/>
        <v>PI.IC.TU.071210.01</v>
      </c>
      <c r="N932" s="12"/>
      <c r="O932" s="12" t="str">
        <f t="shared" si="89"/>
        <v>PH.IC.TU.071210.01</v>
      </c>
      <c r="Q932" s="12" t="str">
        <f t="shared" si="90"/>
        <v>CL.IC.TU.071210.01</v>
      </c>
    </row>
    <row r="933" spans="1:17" ht="15">
      <c r="A933" s="25" t="s">
        <v>9776</v>
      </c>
      <c r="B933" s="25"/>
      <c r="C933" s="22" t="s">
        <v>7284</v>
      </c>
      <c r="D933" s="25"/>
      <c r="E933" s="2" t="s">
        <v>11023</v>
      </c>
      <c r="F933" s="25" t="s">
        <v>10044</v>
      </c>
      <c r="G933" s="25" t="s">
        <v>4113</v>
      </c>
      <c r="H933" s="22" t="s">
        <v>1298</v>
      </c>
      <c r="I933" s="25" t="s">
        <v>4113</v>
      </c>
      <c r="J933" s="11" t="str">
        <f t="shared" ref="J933:J1010" si="92">CONCATENATE("IC.TU.",C933,E933,H933)</f>
        <v>IC.TU.071211</v>
      </c>
      <c r="K933" s="2" t="s">
        <v>1192</v>
      </c>
      <c r="L933" t="str">
        <f t="shared" si="91"/>
        <v>Neck</v>
      </c>
      <c r="M933" s="12" t="str">
        <f t="shared" ref="M933:M1010" si="93">CONCATENATE("PI.",J933,".",K933)</f>
        <v>PI.IC.TU.071211.01</v>
      </c>
      <c r="N933" s="12"/>
      <c r="O933" s="12" t="str">
        <f t="shared" ref="O933:O1010" si="94">CONCATENATE("PH.",J933,".",K933)</f>
        <v>PH.IC.TU.071211.01</v>
      </c>
      <c r="Q933" s="12" t="str">
        <f t="shared" ref="Q933:Q1010" si="95">CONCATENATE("CL.",J933,".",K933)</f>
        <v>CL.IC.TU.071211.01</v>
      </c>
    </row>
    <row r="934" spans="1:17" ht="15">
      <c r="A934" s="25" t="s">
        <v>9776</v>
      </c>
      <c r="B934" s="25"/>
      <c r="C934" s="22" t="s">
        <v>7284</v>
      </c>
      <c r="D934" s="25" t="s">
        <v>4913</v>
      </c>
      <c r="E934" s="2" t="s">
        <v>8201</v>
      </c>
      <c r="F934" s="25" t="s">
        <v>10045</v>
      </c>
      <c r="G934" s="25" t="s">
        <v>4692</v>
      </c>
      <c r="H934" s="22" t="s">
        <v>1299</v>
      </c>
      <c r="I934" s="25" t="s">
        <v>4692</v>
      </c>
      <c r="J934" s="11" t="str">
        <f t="shared" si="92"/>
        <v>IC.TU.071312</v>
      </c>
      <c r="K934" s="2" t="s">
        <v>1192</v>
      </c>
      <c r="L934" t="str">
        <f t="shared" si="91"/>
        <v>Hip</v>
      </c>
      <c r="M934" s="12" t="str">
        <f t="shared" si="93"/>
        <v>PI.IC.TU.071312.01</v>
      </c>
      <c r="N934" s="12"/>
      <c r="O934" s="12" t="str">
        <f t="shared" si="94"/>
        <v>PH.IC.TU.071312.01</v>
      </c>
      <c r="Q934" s="12" t="str">
        <f t="shared" si="95"/>
        <v>CL.IC.TU.071312.01</v>
      </c>
    </row>
    <row r="935" spans="1:17" ht="15">
      <c r="A935" s="25" t="s">
        <v>9776</v>
      </c>
      <c r="B935" s="25"/>
      <c r="C935" s="22" t="s">
        <v>7284</v>
      </c>
      <c r="D935" s="25"/>
      <c r="E935" s="2" t="s">
        <v>8201</v>
      </c>
      <c r="F935" s="25" t="s">
        <v>10045</v>
      </c>
      <c r="G935" s="25" t="s">
        <v>4369</v>
      </c>
      <c r="H935" s="22" t="s">
        <v>1300</v>
      </c>
      <c r="I935" s="25" t="s">
        <v>4369</v>
      </c>
      <c r="J935" s="11" t="str">
        <f t="shared" si="92"/>
        <v>IC.TU.071313</v>
      </c>
      <c r="K935" s="2" t="s">
        <v>1192</v>
      </c>
      <c r="L935" t="str">
        <f t="shared" si="91"/>
        <v>Genitalia</v>
      </c>
      <c r="M935" s="12" t="str">
        <f t="shared" si="93"/>
        <v>PI.IC.TU.071313.01</v>
      </c>
      <c r="N935" s="12"/>
      <c r="O935" s="12" t="str">
        <f t="shared" si="94"/>
        <v>PH.IC.TU.071313.01</v>
      </c>
      <c r="Q935" s="12" t="str">
        <f t="shared" si="95"/>
        <v>CL.IC.TU.071313.01</v>
      </c>
    </row>
    <row r="936" spans="1:17" ht="15">
      <c r="A936" s="25" t="s">
        <v>9776</v>
      </c>
      <c r="B936" s="25"/>
      <c r="C936" s="22" t="s">
        <v>7284</v>
      </c>
      <c r="D936" s="25"/>
      <c r="E936" s="2" t="s">
        <v>8201</v>
      </c>
      <c r="F936" s="25" t="s">
        <v>10045</v>
      </c>
      <c r="G936" s="25" t="s">
        <v>4696</v>
      </c>
      <c r="H936" s="22" t="s">
        <v>1301</v>
      </c>
      <c r="I936" s="25" t="s">
        <v>4696</v>
      </c>
      <c r="J936" s="11" t="str">
        <f t="shared" si="92"/>
        <v>IC.TU.071314</v>
      </c>
      <c r="K936" s="2" t="s">
        <v>1192</v>
      </c>
      <c r="L936" t="str">
        <f t="shared" si="91"/>
        <v>Buttocks</v>
      </c>
      <c r="M936" s="12" t="str">
        <f t="shared" si="93"/>
        <v>PI.IC.TU.071314.01</v>
      </c>
      <c r="N936" s="12"/>
      <c r="O936" s="12" t="str">
        <f t="shared" si="94"/>
        <v>PH.IC.TU.071314.01</v>
      </c>
      <c r="Q936" s="12" t="str">
        <f t="shared" si="95"/>
        <v>CL.IC.TU.071314.01</v>
      </c>
    </row>
    <row r="937" spans="1:17" ht="15">
      <c r="A937" s="25" t="s">
        <v>9776</v>
      </c>
      <c r="B937" s="25"/>
      <c r="C937" s="22" t="s">
        <v>7284</v>
      </c>
      <c r="D937" s="25"/>
      <c r="E937" s="2" t="s">
        <v>8201</v>
      </c>
      <c r="F937" s="25" t="s">
        <v>10045</v>
      </c>
      <c r="G937" s="25" t="s">
        <v>5692</v>
      </c>
      <c r="H937" s="22" t="s">
        <v>1468</v>
      </c>
      <c r="I937" s="25" t="s">
        <v>5692</v>
      </c>
      <c r="J937" s="11" t="str">
        <f t="shared" si="92"/>
        <v>IC.TU.071315</v>
      </c>
      <c r="K937" s="2" t="s">
        <v>1192</v>
      </c>
      <c r="L937" t="str">
        <f t="shared" si="91"/>
        <v>Pelvic</v>
      </c>
      <c r="M937" s="12" t="str">
        <f t="shared" si="93"/>
        <v>PI.IC.TU.071315.01</v>
      </c>
      <c r="N937" s="12"/>
      <c r="O937" s="12" t="str">
        <f t="shared" si="94"/>
        <v>PH.IC.TU.071315.01</v>
      </c>
      <c r="Q937" s="12" t="str">
        <f t="shared" si="95"/>
        <v>CL.IC.TU.071315.01</v>
      </c>
    </row>
    <row r="938" spans="1:17" ht="15">
      <c r="A938" s="25" t="s">
        <v>9776</v>
      </c>
      <c r="B938" s="25"/>
      <c r="C938" s="22" t="s">
        <v>7284</v>
      </c>
      <c r="D938" s="25"/>
      <c r="E938" s="2" t="s">
        <v>8201</v>
      </c>
      <c r="F938" s="25" t="s">
        <v>10045</v>
      </c>
      <c r="G938" s="25" t="s">
        <v>4134</v>
      </c>
      <c r="H938" s="22" t="s">
        <v>1469</v>
      </c>
      <c r="I938" s="25" t="s">
        <v>4134</v>
      </c>
      <c r="J938" s="11" t="str">
        <f t="shared" si="92"/>
        <v>IC.TU.071316</v>
      </c>
      <c r="K938" s="2" t="s">
        <v>1192</v>
      </c>
      <c r="L938" t="str">
        <f t="shared" si="91"/>
        <v>Rectum</v>
      </c>
      <c r="M938" s="12" t="str">
        <f t="shared" si="93"/>
        <v>PI.IC.TU.071316.01</v>
      </c>
      <c r="N938" s="12"/>
      <c r="O938" s="12" t="str">
        <f t="shared" si="94"/>
        <v>PH.IC.TU.071316.01</v>
      </c>
      <c r="Q938" s="12" t="str">
        <f t="shared" si="95"/>
        <v>CL.IC.TU.071316.01</v>
      </c>
    </row>
    <row r="939" spans="1:17" ht="15">
      <c r="A939" s="25" t="s">
        <v>9776</v>
      </c>
      <c r="B939" s="25"/>
      <c r="C939" s="22" t="s">
        <v>7284</v>
      </c>
      <c r="D939" s="25"/>
      <c r="E939" s="2" t="s">
        <v>8201</v>
      </c>
      <c r="F939" s="25" t="s">
        <v>10045</v>
      </c>
      <c r="G939" s="25" t="s">
        <v>4693</v>
      </c>
      <c r="H939" s="22" t="s">
        <v>1470</v>
      </c>
      <c r="I939" s="25" t="s">
        <v>4693</v>
      </c>
      <c r="J939" s="11" t="str">
        <f t="shared" si="92"/>
        <v>IC.TU.071317</v>
      </c>
      <c r="K939" s="2" t="s">
        <v>1192</v>
      </c>
      <c r="L939" t="str">
        <f t="shared" si="91"/>
        <v>Groin</v>
      </c>
      <c r="M939" s="12" t="str">
        <f t="shared" si="93"/>
        <v>PI.IC.TU.071317.01</v>
      </c>
      <c r="N939" s="12"/>
      <c r="O939" s="12" t="str">
        <f t="shared" si="94"/>
        <v>PH.IC.TU.071317.01</v>
      </c>
      <c r="Q939" s="12" t="str">
        <f t="shared" si="95"/>
        <v>CL.IC.TU.071317.01</v>
      </c>
    </row>
    <row r="940" spans="1:17" ht="15">
      <c r="A940" s="25" t="s">
        <v>9776</v>
      </c>
      <c r="B940" s="25"/>
      <c r="C940" s="22" t="s">
        <v>7284</v>
      </c>
      <c r="D940" s="25"/>
      <c r="E940" s="2" t="s">
        <v>8201</v>
      </c>
      <c r="F940" s="25" t="s">
        <v>10045</v>
      </c>
      <c r="G940" s="25" t="s">
        <v>4135</v>
      </c>
      <c r="H940" s="22" t="s">
        <v>1251</v>
      </c>
      <c r="I940" s="25" t="s">
        <v>4135</v>
      </c>
      <c r="J940" s="11" t="str">
        <f t="shared" si="92"/>
        <v>IC.TU.071318</v>
      </c>
      <c r="K940" s="2" t="s">
        <v>1192</v>
      </c>
      <c r="L940" t="str">
        <f t="shared" si="91"/>
        <v>Sacrum</v>
      </c>
      <c r="M940" s="12" t="str">
        <f t="shared" si="93"/>
        <v>PI.IC.TU.071318.01</v>
      </c>
      <c r="N940" s="12"/>
      <c r="O940" s="12" t="str">
        <f t="shared" si="94"/>
        <v>PH.IC.TU.071318.01</v>
      </c>
      <c r="Q940" s="12" t="str">
        <f t="shared" si="95"/>
        <v>CL.IC.TU.071318.01</v>
      </c>
    </row>
    <row r="941" spans="1:17" ht="15">
      <c r="A941" s="25" t="s">
        <v>9776</v>
      </c>
      <c r="B941" s="25"/>
      <c r="C941" s="22" t="s">
        <v>7284</v>
      </c>
      <c r="D941" s="25"/>
      <c r="E941" s="2" t="s">
        <v>8201</v>
      </c>
      <c r="F941" s="25" t="s">
        <v>10045</v>
      </c>
      <c r="G941" s="25" t="s">
        <v>4137</v>
      </c>
      <c r="H941" s="22" t="s">
        <v>1100</v>
      </c>
      <c r="I941" s="25" t="s">
        <v>4137</v>
      </c>
      <c r="J941" s="11" t="str">
        <f t="shared" si="92"/>
        <v>IC.TU.071319</v>
      </c>
      <c r="K941" s="2" t="s">
        <v>1192</v>
      </c>
      <c r="L941" t="str">
        <f t="shared" si="91"/>
        <v>Scrotum</v>
      </c>
      <c r="M941" s="12" t="str">
        <f t="shared" si="93"/>
        <v>PI.IC.TU.071319.01</v>
      </c>
      <c r="N941" s="12"/>
      <c r="O941" s="12" t="str">
        <f t="shared" si="94"/>
        <v>PH.IC.TU.071319.01</v>
      </c>
      <c r="Q941" s="12" t="str">
        <f t="shared" si="95"/>
        <v>CL.IC.TU.071319.01</v>
      </c>
    </row>
    <row r="942" spans="1:17" ht="15">
      <c r="A942" s="25" t="s">
        <v>9776</v>
      </c>
      <c r="B942" s="25"/>
      <c r="C942" s="22" t="s">
        <v>7284</v>
      </c>
      <c r="D942" s="25" t="s">
        <v>4957</v>
      </c>
      <c r="E942" s="2" t="s">
        <v>9621</v>
      </c>
      <c r="F942" s="25" t="s">
        <v>10046</v>
      </c>
      <c r="G942" s="25" t="s">
        <v>4800</v>
      </c>
      <c r="H942" s="22" t="s">
        <v>1396</v>
      </c>
      <c r="I942" s="25" t="s">
        <v>4800</v>
      </c>
      <c r="J942" s="11" t="str">
        <f t="shared" si="92"/>
        <v>IC.TU.071401</v>
      </c>
      <c r="K942" s="2" t="s">
        <v>1192</v>
      </c>
      <c r="L942" t="str">
        <f t="shared" si="91"/>
        <v>Breast</v>
      </c>
      <c r="M942" s="12" t="str">
        <f t="shared" si="93"/>
        <v>PI.IC.TU.071401.01</v>
      </c>
      <c r="N942" s="12"/>
      <c r="O942" s="12" t="str">
        <f t="shared" si="94"/>
        <v>PH.IC.TU.071401.01</v>
      </c>
      <c r="Q942" s="12" t="str">
        <f t="shared" si="95"/>
        <v>CL.IC.TU.071401.01</v>
      </c>
    </row>
    <row r="943" spans="1:17" ht="15">
      <c r="A943" s="25" t="s">
        <v>9776</v>
      </c>
      <c r="B943" s="25"/>
      <c r="C943" s="22" t="s">
        <v>7284</v>
      </c>
      <c r="D943" s="25"/>
      <c r="E943" s="2" t="s">
        <v>9621</v>
      </c>
      <c r="F943" s="25" t="s">
        <v>10046</v>
      </c>
      <c r="G943" s="25" t="s">
        <v>3988</v>
      </c>
      <c r="H943" s="22" t="s">
        <v>1398</v>
      </c>
      <c r="I943" s="25" t="s">
        <v>3988</v>
      </c>
      <c r="J943" s="11" t="str">
        <f t="shared" si="92"/>
        <v>IC.TU.071402</v>
      </c>
      <c r="K943" s="2" t="s">
        <v>1192</v>
      </c>
      <c r="L943" t="str">
        <f t="shared" si="91"/>
        <v>Sternum</v>
      </c>
      <c r="M943" s="12" t="str">
        <f t="shared" si="93"/>
        <v>PI.IC.TU.071402.01</v>
      </c>
      <c r="N943" s="12"/>
      <c r="O943" s="12" t="str">
        <f t="shared" si="94"/>
        <v>PH.IC.TU.071402.01</v>
      </c>
      <c r="Q943" s="12" t="str">
        <f t="shared" si="95"/>
        <v>CL.IC.TU.071402.01</v>
      </c>
    </row>
    <row r="944" spans="1:17" ht="15">
      <c r="A944" s="25" t="s">
        <v>9776</v>
      </c>
      <c r="B944" s="25"/>
      <c r="C944" s="22" t="s">
        <v>7284</v>
      </c>
      <c r="D944" s="25"/>
      <c r="E944" s="2" t="s">
        <v>9621</v>
      </c>
      <c r="F944" s="25" t="s">
        <v>10046</v>
      </c>
      <c r="G944" s="25" t="s">
        <v>4386</v>
      </c>
      <c r="H944" s="22" t="s">
        <v>1400</v>
      </c>
      <c r="I944" s="25" t="s">
        <v>4386</v>
      </c>
      <c r="J944" s="11" t="str">
        <f t="shared" si="92"/>
        <v>IC.TU.071403</v>
      </c>
      <c r="K944" s="2" t="s">
        <v>1192</v>
      </c>
      <c r="L944" t="str">
        <f t="shared" si="91"/>
        <v>Chest</v>
      </c>
      <c r="M944" s="12" t="str">
        <f t="shared" si="93"/>
        <v>PI.IC.TU.071403.01</v>
      </c>
      <c r="N944" s="12"/>
      <c r="O944" s="12" t="str">
        <f t="shared" si="94"/>
        <v>PH.IC.TU.071403.01</v>
      </c>
      <c r="Q944" s="12" t="str">
        <f t="shared" si="95"/>
        <v>CL.IC.TU.071403.01</v>
      </c>
    </row>
    <row r="945" spans="1:19" ht="15">
      <c r="A945" s="25" t="s">
        <v>9776</v>
      </c>
      <c r="B945" s="25"/>
      <c r="C945" s="22" t="s">
        <v>7284</v>
      </c>
      <c r="D945" s="25"/>
      <c r="E945" s="2" t="s">
        <v>9621</v>
      </c>
      <c r="F945" s="25" t="s">
        <v>10046</v>
      </c>
      <c r="G945" s="25" t="s">
        <v>4801</v>
      </c>
      <c r="H945" s="22" t="s">
        <v>1402</v>
      </c>
      <c r="I945" s="25" t="s">
        <v>9860</v>
      </c>
      <c r="J945" s="11" t="str">
        <f t="shared" si="92"/>
        <v>IC.TU.071404</v>
      </c>
      <c r="K945" s="2" t="s">
        <v>1192</v>
      </c>
      <c r="L945" t="str">
        <f t="shared" si="91"/>
        <v>Mediastinal</v>
      </c>
      <c r="M945" s="12" t="str">
        <f t="shared" si="93"/>
        <v>PI.IC.TU.071404.01</v>
      </c>
      <c r="N945" s="12"/>
      <c r="O945" s="12" t="str">
        <f t="shared" si="94"/>
        <v>PH.IC.TU.071404.01</v>
      </c>
      <c r="Q945" s="12" t="str">
        <f t="shared" si="95"/>
        <v>CL.IC.TU.071404.01</v>
      </c>
    </row>
    <row r="946" spans="1:19" ht="15">
      <c r="A946" s="25" t="s">
        <v>9776</v>
      </c>
      <c r="B946" s="25"/>
      <c r="C946" s="22" t="s">
        <v>7284</v>
      </c>
      <c r="D946" s="25"/>
      <c r="E946" s="2" t="s">
        <v>9621</v>
      </c>
      <c r="F946" s="25" t="s">
        <v>10046</v>
      </c>
      <c r="G946" s="25" t="s">
        <v>9720</v>
      </c>
      <c r="H946" s="22" t="s">
        <v>1404</v>
      </c>
      <c r="I946" s="25" t="s">
        <v>9720</v>
      </c>
      <c r="J946" s="11" t="str">
        <f t="shared" si="92"/>
        <v>IC.TU.071405</v>
      </c>
      <c r="K946" s="2" t="s">
        <v>1192</v>
      </c>
      <c r="L946" t="str">
        <f t="shared" si="91"/>
        <v>Pericardial</v>
      </c>
      <c r="M946" s="12" t="str">
        <f t="shared" si="93"/>
        <v>PI.IC.TU.071405.01</v>
      </c>
      <c r="N946" s="12"/>
      <c r="O946" s="12" t="str">
        <f t="shared" si="94"/>
        <v>PH.IC.TU.071405.01</v>
      </c>
      <c r="Q946" s="12" t="str">
        <f t="shared" si="95"/>
        <v>CL.IC.TU.071405.01</v>
      </c>
    </row>
    <row r="947" spans="1:19" ht="15">
      <c r="A947" s="25" t="s">
        <v>9776</v>
      </c>
      <c r="B947" s="25"/>
      <c r="C947" s="22" t="s">
        <v>7284</v>
      </c>
      <c r="D947" s="25"/>
      <c r="E947" s="2" t="s">
        <v>9621</v>
      </c>
      <c r="F947" s="25" t="s">
        <v>10046</v>
      </c>
      <c r="G947" s="25" t="s">
        <v>1234</v>
      </c>
      <c r="H947" s="22" t="s">
        <v>1406</v>
      </c>
      <c r="I947" s="25" t="s">
        <v>1234</v>
      </c>
      <c r="J947" s="11" t="str">
        <f t="shared" si="92"/>
        <v>IC.TU.071406</v>
      </c>
      <c r="K947" s="2" t="s">
        <v>1192</v>
      </c>
      <c r="L947" t="str">
        <f t="shared" si="91"/>
        <v>Back</v>
      </c>
      <c r="M947" s="12" t="str">
        <f t="shared" si="93"/>
        <v>PI.IC.TU.071406.01</v>
      </c>
      <c r="N947" s="12"/>
      <c r="O947" s="12" t="str">
        <f t="shared" si="94"/>
        <v>PH.IC.TU.071406.01</v>
      </c>
      <c r="Q947" s="12" t="str">
        <f t="shared" si="95"/>
        <v>CL.IC.TU.071406.01</v>
      </c>
    </row>
    <row r="948" spans="1:19" ht="15">
      <c r="A948" s="25" t="s">
        <v>9776</v>
      </c>
      <c r="B948" s="25"/>
      <c r="C948" s="22" t="s">
        <v>7284</v>
      </c>
      <c r="D948" s="25" t="s">
        <v>3097</v>
      </c>
      <c r="E948" s="2" t="s">
        <v>6135</v>
      </c>
      <c r="F948" s="25" t="s">
        <v>9923</v>
      </c>
      <c r="G948" s="25" t="s">
        <v>9722</v>
      </c>
      <c r="H948" s="22" t="s">
        <v>1396</v>
      </c>
      <c r="I948" s="25" t="s">
        <v>1001</v>
      </c>
      <c r="J948" s="11" t="str">
        <f t="shared" si="92"/>
        <v>IC.TU.071501</v>
      </c>
      <c r="K948" s="2" t="s">
        <v>1192</v>
      </c>
      <c r="L948" t="str">
        <f t="shared" si="91"/>
        <v xml:space="preserve">      Stabilization None</v>
      </c>
      <c r="M948" s="12" t="str">
        <f t="shared" si="93"/>
        <v>PI.IC.TU.071501.01</v>
      </c>
      <c r="N948" s="12"/>
      <c r="O948" s="12" t="str">
        <f t="shared" si="94"/>
        <v>PH.IC.TU.071501.01</v>
      </c>
      <c r="Q948" s="12" t="str">
        <f t="shared" si="95"/>
        <v>CL.IC.TU.071501.01</v>
      </c>
    </row>
    <row r="949" spans="1:19" ht="15">
      <c r="A949" s="25" t="s">
        <v>9776</v>
      </c>
      <c r="B949" s="25"/>
      <c r="C949" s="22" t="s">
        <v>7284</v>
      </c>
      <c r="D949" s="25"/>
      <c r="E949" s="2" t="s">
        <v>6135</v>
      </c>
      <c r="F949" s="25" t="s">
        <v>9923</v>
      </c>
      <c r="G949" s="25" t="s">
        <v>9723</v>
      </c>
      <c r="H949" s="22" t="s">
        <v>1398</v>
      </c>
      <c r="I949" s="25" t="s">
        <v>3200</v>
      </c>
      <c r="J949" s="11" t="str">
        <f t="shared" si="92"/>
        <v>IC.TU.071502</v>
      </c>
      <c r="K949" s="2" t="s">
        <v>1192</v>
      </c>
      <c r="L949" t="str">
        <f t="shared" si="91"/>
        <v xml:space="preserve">      Stabilization Tape</v>
      </c>
      <c r="M949" s="12" t="str">
        <f t="shared" si="93"/>
        <v>PI.IC.TU.071502.01</v>
      </c>
      <c r="N949" s="12"/>
      <c r="O949" s="12" t="str">
        <f t="shared" si="94"/>
        <v>PH.IC.TU.071502.01</v>
      </c>
      <c r="Q949" s="12" t="str">
        <f t="shared" si="95"/>
        <v>CL.IC.TU.071502.01</v>
      </c>
    </row>
    <row r="950" spans="1:19" ht="15">
      <c r="A950" s="25" t="s">
        <v>9776</v>
      </c>
      <c r="B950" s="25"/>
      <c r="C950" s="22" t="s">
        <v>7284</v>
      </c>
      <c r="D950" s="25"/>
      <c r="E950" s="2" t="s">
        <v>6135</v>
      </c>
      <c r="F950" s="25" t="s">
        <v>9923</v>
      </c>
      <c r="G950" s="25" t="s">
        <v>9724</v>
      </c>
      <c r="H950" s="22" t="s">
        <v>1400</v>
      </c>
      <c r="I950" s="25" t="s">
        <v>2928</v>
      </c>
      <c r="J950" s="11" t="str">
        <f t="shared" si="92"/>
        <v>IC.TU.071503</v>
      </c>
      <c r="K950" s="2" t="s">
        <v>1192</v>
      </c>
      <c r="L950" t="str">
        <f t="shared" si="91"/>
        <v xml:space="preserve">      Stabilization Sutures</v>
      </c>
      <c r="M950" s="12" t="str">
        <f t="shared" si="93"/>
        <v>PI.IC.TU.071503.01</v>
      </c>
      <c r="N950" s="12"/>
      <c r="O950" s="12" t="str">
        <f t="shared" si="94"/>
        <v>PH.IC.TU.071503.01</v>
      </c>
      <c r="Q950" s="12" t="str">
        <f t="shared" si="95"/>
        <v>CL.IC.TU.071503.01</v>
      </c>
    </row>
    <row r="951" spans="1:19" ht="15">
      <c r="A951" s="25" t="s">
        <v>9776</v>
      </c>
      <c r="B951" s="25"/>
      <c r="C951" s="22" t="s">
        <v>7284</v>
      </c>
      <c r="D951" s="25"/>
      <c r="E951" s="2" t="s">
        <v>6135</v>
      </c>
      <c r="F951" s="25" t="s">
        <v>9923</v>
      </c>
      <c r="G951" s="25" t="s">
        <v>9575</v>
      </c>
      <c r="H951" s="22" t="s">
        <v>1402</v>
      </c>
      <c r="I951" s="25" t="s">
        <v>1772</v>
      </c>
      <c r="J951" s="11" t="str">
        <f t="shared" si="92"/>
        <v>IC.TU.071504</v>
      </c>
      <c r="K951" s="2" t="s">
        <v>1192</v>
      </c>
      <c r="L951" t="str">
        <f t="shared" si="91"/>
        <v xml:space="preserve">      Stabilization commercial device</v>
      </c>
      <c r="M951" s="12" t="str">
        <f t="shared" si="93"/>
        <v>PI.IC.TU.071504.01</v>
      </c>
      <c r="N951" s="12"/>
      <c r="O951" s="12" t="str">
        <f t="shared" si="94"/>
        <v>PH.IC.TU.071504.01</v>
      </c>
      <c r="Q951" s="12" t="str">
        <f t="shared" si="95"/>
        <v>CL.IC.TU.071504.01</v>
      </c>
    </row>
    <row r="952" spans="1:19" ht="15">
      <c r="A952" s="25" t="s">
        <v>9776</v>
      </c>
      <c r="B952" s="25"/>
      <c r="C952" s="22" t="s">
        <v>7284</v>
      </c>
      <c r="D952" s="25" t="s">
        <v>3256</v>
      </c>
      <c r="E952" s="2" t="s">
        <v>5740</v>
      </c>
      <c r="F952" s="25" t="s">
        <v>9923</v>
      </c>
      <c r="G952" s="25" t="s">
        <v>9576</v>
      </c>
      <c r="H952" s="22" t="s">
        <v>1396</v>
      </c>
      <c r="I952" s="25" t="s">
        <v>2687</v>
      </c>
      <c r="J952" s="11" t="str">
        <f t="shared" si="92"/>
        <v>IC.TU.071601</v>
      </c>
      <c r="K952" s="2" t="s">
        <v>1192</v>
      </c>
      <c r="L952" t="str">
        <f t="shared" si="91"/>
        <v xml:space="preserve">      Site Within Normal Limits</v>
      </c>
      <c r="M952" s="12" t="str">
        <f t="shared" si="93"/>
        <v>PI.IC.TU.071601.01</v>
      </c>
      <c r="N952" s="12"/>
      <c r="O952" s="12" t="str">
        <f t="shared" si="94"/>
        <v>PH.IC.TU.071601.01</v>
      </c>
      <c r="Q952" s="12" t="str">
        <f t="shared" si="95"/>
        <v>CL.IC.TU.071601.01</v>
      </c>
    </row>
    <row r="953" spans="1:19" ht="15">
      <c r="A953" s="25" t="s">
        <v>9776</v>
      </c>
      <c r="B953" s="25"/>
      <c r="C953" s="22" t="s">
        <v>7284</v>
      </c>
      <c r="D953" s="25"/>
      <c r="E953" s="2" t="s">
        <v>5740</v>
      </c>
      <c r="F953" s="25" t="s">
        <v>9923</v>
      </c>
      <c r="G953" s="25" t="s">
        <v>9577</v>
      </c>
      <c r="H953" s="22" t="s">
        <v>1398</v>
      </c>
      <c r="I953" s="25" t="s">
        <v>1531</v>
      </c>
      <c r="J953" s="11" t="str">
        <f t="shared" si="92"/>
        <v>IC.TU.071602</v>
      </c>
      <c r="K953" s="2" t="s">
        <v>1192</v>
      </c>
      <c r="L953" t="str">
        <f t="shared" si="91"/>
        <v xml:space="preserve">      Site Erythema</v>
      </c>
      <c r="M953" s="12" t="str">
        <f t="shared" si="93"/>
        <v>PI.IC.TU.071602.01</v>
      </c>
      <c r="N953" s="12"/>
      <c r="O953" s="12" t="str">
        <f t="shared" si="94"/>
        <v>PH.IC.TU.071602.01</v>
      </c>
      <c r="Q953" s="12" t="str">
        <f t="shared" si="95"/>
        <v>CL.IC.TU.071602.01</v>
      </c>
    </row>
    <row r="954" spans="1:19" ht="15">
      <c r="A954" s="25" t="s">
        <v>9776</v>
      </c>
      <c r="B954" s="25"/>
      <c r="C954" s="22" t="s">
        <v>7284</v>
      </c>
      <c r="D954" s="25"/>
      <c r="E954" s="2" t="s">
        <v>5740</v>
      </c>
      <c r="F954" s="25" t="s">
        <v>9923</v>
      </c>
      <c r="G954" s="25" t="s">
        <v>9578</v>
      </c>
      <c r="H954" s="22" t="s">
        <v>1400</v>
      </c>
      <c r="I954" s="25" t="s">
        <v>1541</v>
      </c>
      <c r="J954" s="11" t="str">
        <f t="shared" si="92"/>
        <v>IC.TU.071603</v>
      </c>
      <c r="K954" s="2" t="s">
        <v>1192</v>
      </c>
      <c r="L954" t="str">
        <f t="shared" si="91"/>
        <v xml:space="preserve">      Site Swelling</v>
      </c>
      <c r="M954" s="12" t="str">
        <f t="shared" si="93"/>
        <v>PI.IC.TU.071603.01</v>
      </c>
      <c r="N954" s="12"/>
      <c r="O954" s="12" t="str">
        <f t="shared" si="94"/>
        <v>PH.IC.TU.071603.01</v>
      </c>
      <c r="Q954" s="12" t="str">
        <f t="shared" si="95"/>
        <v>CL.IC.TU.071603.01</v>
      </c>
    </row>
    <row r="955" spans="1:19" ht="15">
      <c r="A955" s="25" t="s">
        <v>9776</v>
      </c>
      <c r="B955" s="25"/>
      <c r="C955" s="22" t="s">
        <v>7284</v>
      </c>
      <c r="D955" s="25"/>
      <c r="E955" s="2" t="s">
        <v>5740</v>
      </c>
      <c r="F955" s="25" t="s">
        <v>9923</v>
      </c>
      <c r="G955" s="25" t="s">
        <v>9727</v>
      </c>
      <c r="H955" s="22" t="s">
        <v>1402</v>
      </c>
      <c r="I955" s="25" t="s">
        <v>1533</v>
      </c>
      <c r="J955" s="11" t="str">
        <f t="shared" si="92"/>
        <v>IC.TU.071604</v>
      </c>
      <c r="K955" s="2" t="s">
        <v>1192</v>
      </c>
      <c r="L955" t="str">
        <f t="shared" si="91"/>
        <v xml:space="preserve">      Site Hematoma</v>
      </c>
      <c r="M955" s="12" t="str">
        <f t="shared" si="93"/>
        <v>PI.IC.TU.071604.01</v>
      </c>
      <c r="N955" s="12"/>
      <c r="O955" s="12" t="str">
        <f t="shared" si="94"/>
        <v>PH.IC.TU.071604.01</v>
      </c>
      <c r="Q955" s="12" t="str">
        <f t="shared" si="95"/>
        <v>CL.IC.TU.071604.01</v>
      </c>
    </row>
    <row r="956" spans="1:19" ht="15">
      <c r="A956" s="25" t="s">
        <v>9776</v>
      </c>
      <c r="B956" s="25"/>
      <c r="C956" s="22" t="s">
        <v>7284</v>
      </c>
      <c r="D956" s="25"/>
      <c r="E956" s="2" t="s">
        <v>5740</v>
      </c>
      <c r="F956" s="25" t="s">
        <v>9923</v>
      </c>
      <c r="G956" s="25" t="s">
        <v>9728</v>
      </c>
      <c r="H956" s="22" t="s">
        <v>1404</v>
      </c>
      <c r="I956" s="25" t="s">
        <v>2693</v>
      </c>
      <c r="J956" s="11" t="str">
        <f t="shared" si="92"/>
        <v>IC.TU.071605</v>
      </c>
      <c r="K956" s="2" t="s">
        <v>1192</v>
      </c>
      <c r="L956" t="str">
        <f t="shared" si="91"/>
        <v xml:space="preserve">      Site bruising</v>
      </c>
      <c r="M956" s="12" t="str">
        <f t="shared" si="93"/>
        <v>PI.IC.TU.071605.01</v>
      </c>
      <c r="N956" s="12"/>
      <c r="O956" s="12" t="str">
        <f t="shared" si="94"/>
        <v>PH.IC.TU.071605.01</v>
      </c>
      <c r="Q956" s="12" t="str">
        <f t="shared" si="95"/>
        <v>CL.IC.TU.071605.01</v>
      </c>
    </row>
    <row r="957" spans="1:19" ht="15">
      <c r="A957" s="25" t="s">
        <v>9776</v>
      </c>
      <c r="B957" s="25"/>
      <c r="C957" s="22" t="s">
        <v>7284</v>
      </c>
      <c r="D957" s="25"/>
      <c r="E957" s="2" t="s">
        <v>5740</v>
      </c>
      <c r="F957" s="25" t="s">
        <v>9923</v>
      </c>
      <c r="G957" s="25" t="s">
        <v>9730</v>
      </c>
      <c r="H957" s="22" t="s">
        <v>1406</v>
      </c>
      <c r="I957" s="25" t="s">
        <v>1224</v>
      </c>
      <c r="J957" s="11" t="str">
        <f t="shared" si="92"/>
        <v>IC.TU.071606</v>
      </c>
      <c r="K957" s="2" t="s">
        <v>1192</v>
      </c>
      <c r="L957" t="str">
        <f t="shared" si="91"/>
        <v xml:space="preserve">      Site Unable to assess due to dressing</v>
      </c>
      <c r="M957" s="12" t="str">
        <f t="shared" si="93"/>
        <v>PI.IC.TU.071606.01</v>
      </c>
      <c r="N957" s="12"/>
      <c r="O957" s="12" t="str">
        <f t="shared" si="94"/>
        <v>PH.IC.TU.071606.01</v>
      </c>
      <c r="Q957" s="12" t="str">
        <f t="shared" si="95"/>
        <v>CL.IC.TU.071606.01</v>
      </c>
    </row>
    <row r="958" spans="1:19" ht="15">
      <c r="A958" s="25" t="s">
        <v>9776</v>
      </c>
      <c r="B958" s="25"/>
      <c r="C958" s="22" t="s">
        <v>7284</v>
      </c>
      <c r="D958" s="25"/>
      <c r="E958" s="2" t="s">
        <v>5740</v>
      </c>
      <c r="F958" s="25" t="s">
        <v>9923</v>
      </c>
      <c r="G958" s="25" t="s">
        <v>9731</v>
      </c>
      <c r="H958" s="22" t="s">
        <v>1419</v>
      </c>
      <c r="I958" s="25" t="s">
        <v>2971</v>
      </c>
      <c r="J958" s="11" t="str">
        <f t="shared" si="92"/>
        <v>IC.TU.071607</v>
      </c>
      <c r="K958" s="2" t="s">
        <v>1192</v>
      </c>
      <c r="L958" t="str">
        <f t="shared" si="91"/>
        <v xml:space="preserve">      Site Other: specify</v>
      </c>
      <c r="M958" s="12" t="str">
        <f t="shared" si="93"/>
        <v>PI.IC.TU.071607.01</v>
      </c>
      <c r="N958" s="12"/>
      <c r="O958" s="12" t="str">
        <f t="shared" si="94"/>
        <v>PH.IC.TU.071607.01</v>
      </c>
      <c r="Q958" s="12" t="str">
        <f t="shared" si="95"/>
        <v>CL.IC.TU.071607.01</v>
      </c>
    </row>
    <row r="959" spans="1:19" ht="15">
      <c r="A959" t="s">
        <v>9776</v>
      </c>
      <c r="C959" s="22" t="s">
        <v>7284</v>
      </c>
      <c r="D959" s="25"/>
      <c r="E959" s="2" t="s">
        <v>5740</v>
      </c>
      <c r="F959" s="25" t="s">
        <v>9923</v>
      </c>
      <c r="G959" t="s">
        <v>9732</v>
      </c>
      <c r="H959" s="22" t="s">
        <v>10093</v>
      </c>
      <c r="I959" t="s">
        <v>9732</v>
      </c>
      <c r="J959" s="11" t="str">
        <f t="shared" si="92"/>
        <v>IC.TU.071608</v>
      </c>
      <c r="K959" s="2" t="s">
        <v>1192</v>
      </c>
      <c r="L959" t="str">
        <f t="shared" si="91"/>
        <v>Oozing</v>
      </c>
      <c r="M959" s="12" t="str">
        <f t="shared" si="93"/>
        <v>PI.IC.TU.071608.01</v>
      </c>
      <c r="N959" s="12"/>
      <c r="O959" s="12" t="str">
        <f t="shared" si="94"/>
        <v>PH.IC.TU.071608.01</v>
      </c>
      <c r="Q959" s="12" t="str">
        <f t="shared" si="95"/>
        <v>CL.IC.TU.071608.01</v>
      </c>
      <c r="R959" t="s">
        <v>1141</v>
      </c>
      <c r="S959">
        <v>500</v>
      </c>
    </row>
    <row r="960" spans="1:19" ht="15">
      <c r="A960" t="s">
        <v>9776</v>
      </c>
      <c r="C960" s="22" t="s">
        <v>7284</v>
      </c>
      <c r="D960" s="25"/>
      <c r="E960" s="2" t="s">
        <v>5740</v>
      </c>
      <c r="F960" s="25" t="s">
        <v>9923</v>
      </c>
      <c r="G960" t="s">
        <v>3957</v>
      </c>
      <c r="H960" s="22" t="s">
        <v>10095</v>
      </c>
      <c r="I960" t="s">
        <v>3957</v>
      </c>
      <c r="J960" s="11" t="str">
        <f t="shared" si="92"/>
        <v>IC.TU.071609</v>
      </c>
      <c r="K960" s="2" t="s">
        <v>1192</v>
      </c>
      <c r="L960" t="str">
        <f t="shared" si="91"/>
        <v>Bleeding</v>
      </c>
      <c r="M960" s="12" t="str">
        <f t="shared" si="93"/>
        <v>PI.IC.TU.071609.01</v>
      </c>
      <c r="N960" s="12"/>
      <c r="O960" s="12" t="str">
        <f t="shared" si="94"/>
        <v>PH.IC.TU.071609.01</v>
      </c>
      <c r="Q960" s="12" t="str">
        <f t="shared" si="95"/>
        <v>CL.IC.TU.071609.01</v>
      </c>
      <c r="R960" t="s">
        <v>1141</v>
      </c>
      <c r="S960">
        <v>500</v>
      </c>
    </row>
    <row r="961" spans="1:19" ht="15">
      <c r="A961" t="s">
        <v>9776</v>
      </c>
      <c r="C961" s="22" t="s">
        <v>7284</v>
      </c>
      <c r="D961" s="25"/>
      <c r="E961" s="2" t="s">
        <v>5740</v>
      </c>
      <c r="F961" s="25" t="s">
        <v>9923</v>
      </c>
      <c r="G961" t="s">
        <v>9805</v>
      </c>
      <c r="H961" s="22" t="s">
        <v>10905</v>
      </c>
      <c r="I961" t="s">
        <v>9805</v>
      </c>
      <c r="J961" s="11" t="str">
        <f t="shared" si="92"/>
        <v>IC.TU.071610</v>
      </c>
      <c r="K961" s="2" t="s">
        <v>1192</v>
      </c>
      <c r="L961" t="str">
        <f t="shared" si="91"/>
        <v>Reddened</v>
      </c>
      <c r="M961" s="12" t="str">
        <f t="shared" si="93"/>
        <v>PI.IC.TU.071610.01</v>
      </c>
      <c r="N961" s="12"/>
      <c r="O961" s="12" t="str">
        <f t="shared" si="94"/>
        <v>PH.IC.TU.071610.01</v>
      </c>
      <c r="Q961" s="12" t="str">
        <f t="shared" si="95"/>
        <v>CL.IC.TU.071610.01</v>
      </c>
      <c r="R961" t="s">
        <v>1141</v>
      </c>
      <c r="S961">
        <v>500</v>
      </c>
    </row>
    <row r="962" spans="1:19" ht="15">
      <c r="A962" t="s">
        <v>9776</v>
      </c>
      <c r="C962" s="22" t="s">
        <v>7284</v>
      </c>
      <c r="D962" s="25"/>
      <c r="E962" s="2" t="s">
        <v>5740</v>
      </c>
      <c r="F962" s="25" t="s">
        <v>9923</v>
      </c>
      <c r="G962" t="s">
        <v>3958</v>
      </c>
      <c r="H962" s="22" t="s">
        <v>8048</v>
      </c>
      <c r="I962" t="s">
        <v>3958</v>
      </c>
      <c r="J962" s="11" t="str">
        <f t="shared" si="92"/>
        <v>IC.TU.071611</v>
      </c>
      <c r="K962" s="2" t="s">
        <v>1192</v>
      </c>
      <c r="L962" t="str">
        <f t="shared" si="91"/>
        <v>Exudate</v>
      </c>
      <c r="M962" s="12" t="str">
        <f t="shared" si="93"/>
        <v>PI.IC.TU.071611.01</v>
      </c>
      <c r="N962" s="12"/>
      <c r="O962" s="12" t="str">
        <f t="shared" si="94"/>
        <v>PH.IC.TU.071611.01</v>
      </c>
      <c r="Q962" s="12" t="str">
        <f t="shared" si="95"/>
        <v>CL.IC.TU.071611.01</v>
      </c>
      <c r="R962" t="s">
        <v>1141</v>
      </c>
      <c r="S962">
        <v>500</v>
      </c>
    </row>
    <row r="963" spans="1:19" ht="15">
      <c r="A963" t="s">
        <v>9776</v>
      </c>
      <c r="C963" s="22" t="s">
        <v>7284</v>
      </c>
      <c r="D963" s="25"/>
      <c r="E963" s="2" t="s">
        <v>5740</v>
      </c>
      <c r="F963" s="25" t="s">
        <v>9923</v>
      </c>
      <c r="G963" t="s">
        <v>3674</v>
      </c>
      <c r="H963" s="22" t="s">
        <v>11023</v>
      </c>
      <c r="I963" t="s">
        <v>3674</v>
      </c>
      <c r="J963" s="11" t="str">
        <f t="shared" si="92"/>
        <v>IC.TU.071612</v>
      </c>
      <c r="K963" s="2" t="s">
        <v>1192</v>
      </c>
      <c r="L963" t="str">
        <f t="shared" si="91"/>
        <v>Tender</v>
      </c>
      <c r="M963" s="12" t="str">
        <f t="shared" si="93"/>
        <v>PI.IC.TU.071612.01</v>
      </c>
      <c r="N963" s="12"/>
      <c r="O963" s="12" t="str">
        <f t="shared" si="94"/>
        <v>PH.IC.TU.071612.01</v>
      </c>
      <c r="Q963" s="12" t="str">
        <f t="shared" si="95"/>
        <v>CL.IC.TU.071612.01</v>
      </c>
      <c r="R963" t="s">
        <v>1141</v>
      </c>
      <c r="S963">
        <v>500</v>
      </c>
    </row>
    <row r="964" spans="1:19" ht="15">
      <c r="A964" s="25" t="s">
        <v>9776</v>
      </c>
      <c r="B964" s="25"/>
      <c r="C964" s="22" t="s">
        <v>7284</v>
      </c>
      <c r="D964" s="25" t="s">
        <v>3257</v>
      </c>
      <c r="E964" s="2" t="s">
        <v>6865</v>
      </c>
      <c r="F964" s="25" t="s">
        <v>9923</v>
      </c>
      <c r="G964" s="25" t="s">
        <v>10024</v>
      </c>
      <c r="H964" s="22" t="s">
        <v>1396</v>
      </c>
      <c r="I964" s="25" t="s">
        <v>1674</v>
      </c>
      <c r="J964" s="11" t="str">
        <f t="shared" si="92"/>
        <v>IC.TU.071701</v>
      </c>
      <c r="K964" s="2" t="s">
        <v>1192</v>
      </c>
      <c r="L964" t="str">
        <f t="shared" si="91"/>
        <v xml:space="preserve">      Status Unchanged</v>
      </c>
      <c r="M964" s="12" t="str">
        <f t="shared" si="93"/>
        <v>PI.IC.TU.071701.01</v>
      </c>
      <c r="N964" s="12"/>
      <c r="O964" s="12" t="str">
        <f t="shared" si="94"/>
        <v>PH.IC.TU.071701.01</v>
      </c>
      <c r="Q964" s="12" t="str">
        <f t="shared" si="95"/>
        <v>CL.IC.TU.071701.01</v>
      </c>
    </row>
    <row r="965" spans="1:19" ht="15">
      <c r="A965" s="25" t="s">
        <v>9776</v>
      </c>
      <c r="B965" s="25"/>
      <c r="C965" s="22" t="s">
        <v>7284</v>
      </c>
      <c r="D965" s="25"/>
      <c r="E965" s="2" t="s">
        <v>1138</v>
      </c>
      <c r="F965" s="25" t="s">
        <v>9923</v>
      </c>
      <c r="G965" s="25" t="s">
        <v>10025</v>
      </c>
      <c r="H965" s="22" t="s">
        <v>1398</v>
      </c>
      <c r="I965" s="25" t="s">
        <v>1673</v>
      </c>
      <c r="J965" s="11" t="str">
        <f t="shared" si="92"/>
        <v>IC.TU.071702</v>
      </c>
      <c r="K965" s="2" t="s">
        <v>1192</v>
      </c>
      <c r="L965" t="str">
        <f t="shared" si="91"/>
        <v xml:space="preserve">      Status Decreasing</v>
      </c>
      <c r="M965" s="12" t="str">
        <f t="shared" si="93"/>
        <v>PI.IC.TU.071702.01</v>
      </c>
      <c r="N965" s="12"/>
      <c r="O965" s="12" t="str">
        <f t="shared" si="94"/>
        <v>PH.IC.TU.071702.01</v>
      </c>
      <c r="Q965" s="12" t="str">
        <f t="shared" si="95"/>
        <v>CL.IC.TU.071702.01</v>
      </c>
    </row>
    <row r="966" spans="1:19" ht="15">
      <c r="A966" s="25" t="s">
        <v>9776</v>
      </c>
      <c r="B966" s="25"/>
      <c r="C966" s="22" t="s">
        <v>7284</v>
      </c>
      <c r="D966" s="25"/>
      <c r="E966" s="2" t="s">
        <v>1138</v>
      </c>
      <c r="F966" s="25" t="s">
        <v>9923</v>
      </c>
      <c r="G966" s="25" t="s">
        <v>10026</v>
      </c>
      <c r="H966" s="22" t="s">
        <v>1400</v>
      </c>
      <c r="I966" s="25" t="s">
        <v>1841</v>
      </c>
      <c r="J966" s="11" t="str">
        <f t="shared" si="92"/>
        <v>IC.TU.071703</v>
      </c>
      <c r="K966" s="2" t="s">
        <v>1192</v>
      </c>
      <c r="L966" t="str">
        <f t="shared" si="91"/>
        <v xml:space="preserve">      Status Increasing</v>
      </c>
      <c r="M966" s="12" t="str">
        <f t="shared" si="93"/>
        <v>PI.IC.TU.071703.01</v>
      </c>
      <c r="N966" s="12"/>
      <c r="O966" s="12" t="str">
        <f t="shared" si="94"/>
        <v>PH.IC.TU.071703.01</v>
      </c>
      <c r="Q966" s="12" t="str">
        <f t="shared" si="95"/>
        <v>CL.IC.TU.071703.01</v>
      </c>
    </row>
    <row r="967" spans="1:19" ht="15">
      <c r="A967" s="25" t="s">
        <v>9776</v>
      </c>
      <c r="B967" s="25"/>
      <c r="C967" s="22" t="s">
        <v>7284</v>
      </c>
      <c r="D967" s="25" t="s">
        <v>3258</v>
      </c>
      <c r="E967" s="2" t="s">
        <v>965</v>
      </c>
      <c r="F967" s="25" t="s">
        <v>9923</v>
      </c>
      <c r="G967" s="25" t="s">
        <v>9886</v>
      </c>
      <c r="H967" s="22" t="s">
        <v>1396</v>
      </c>
      <c r="I967" s="25" t="s">
        <v>1557</v>
      </c>
      <c r="J967" s="11" t="str">
        <f t="shared" si="92"/>
        <v>IC.TU.071801</v>
      </c>
      <c r="K967" s="2" t="s">
        <v>1192</v>
      </c>
      <c r="L967" t="str">
        <f t="shared" si="91"/>
        <v xml:space="preserve">      Site consistent with Body Temperature</v>
      </c>
      <c r="M967" s="12" t="str">
        <f t="shared" si="93"/>
        <v>PI.IC.TU.071801.01</v>
      </c>
      <c r="N967" s="12"/>
      <c r="O967" s="12" t="str">
        <f t="shared" si="94"/>
        <v>PH.IC.TU.071801.01</v>
      </c>
      <c r="Q967" s="12" t="str">
        <f t="shared" si="95"/>
        <v>CL.IC.TU.071801.01</v>
      </c>
    </row>
    <row r="968" spans="1:19" ht="15">
      <c r="A968" s="25" t="s">
        <v>9776</v>
      </c>
      <c r="B968" s="25"/>
      <c r="C968" s="22" t="s">
        <v>7284</v>
      </c>
      <c r="D968" s="25"/>
      <c r="E968" s="2" t="s">
        <v>965</v>
      </c>
      <c r="F968" s="25" t="s">
        <v>9923</v>
      </c>
      <c r="G968" s="25" t="s">
        <v>9747</v>
      </c>
      <c r="H968" s="22" t="s">
        <v>1398</v>
      </c>
      <c r="I968" s="25" t="s">
        <v>2116</v>
      </c>
      <c r="J968" s="11" t="str">
        <f t="shared" si="92"/>
        <v>IC.TU.071802</v>
      </c>
      <c r="K968" s="2" t="s">
        <v>1192</v>
      </c>
      <c r="L968" t="str">
        <f t="shared" si="91"/>
        <v xml:space="preserve">      Site Warmer than Body Temperature</v>
      </c>
      <c r="M968" s="12" t="str">
        <f t="shared" si="93"/>
        <v>PI.IC.TU.071802.01</v>
      </c>
      <c r="N968" s="12"/>
      <c r="O968" s="12" t="str">
        <f t="shared" si="94"/>
        <v>PH.IC.TU.071802.01</v>
      </c>
      <c r="Q968" s="12" t="str">
        <f t="shared" si="95"/>
        <v>CL.IC.TU.071802.01</v>
      </c>
    </row>
    <row r="969" spans="1:19" ht="15">
      <c r="A969" s="25" t="s">
        <v>9776</v>
      </c>
      <c r="B969" s="25"/>
      <c r="C969" s="22" t="s">
        <v>7284</v>
      </c>
      <c r="D969" s="25"/>
      <c r="E969" s="2" t="s">
        <v>965</v>
      </c>
      <c r="F969" s="25" t="s">
        <v>9923</v>
      </c>
      <c r="G969" s="25" t="s">
        <v>10027</v>
      </c>
      <c r="H969" s="22" t="s">
        <v>1400</v>
      </c>
      <c r="I969" s="25" t="s">
        <v>2118</v>
      </c>
      <c r="J969" s="11" t="str">
        <f t="shared" si="92"/>
        <v>IC.TU.071803</v>
      </c>
      <c r="K969" s="2" t="s">
        <v>1192</v>
      </c>
      <c r="L969" t="str">
        <f t="shared" si="91"/>
        <v xml:space="preserve">      Site Warmer than Opposite Body Part</v>
      </c>
      <c r="M969" s="12" t="str">
        <f t="shared" si="93"/>
        <v>PI.IC.TU.071803.01</v>
      </c>
      <c r="N969" s="12"/>
      <c r="O969" s="12" t="str">
        <f t="shared" si="94"/>
        <v>PH.IC.TU.071803.01</v>
      </c>
      <c r="Q969" s="12" t="str">
        <f t="shared" si="95"/>
        <v>CL.IC.TU.071803.01</v>
      </c>
    </row>
    <row r="970" spans="1:19" ht="15">
      <c r="A970" s="25" t="s">
        <v>9776</v>
      </c>
      <c r="B970" s="25"/>
      <c r="C970" s="22" t="s">
        <v>7284</v>
      </c>
      <c r="D970" s="25"/>
      <c r="E970" s="2" t="s">
        <v>965</v>
      </c>
      <c r="F970" s="25" t="s">
        <v>9923</v>
      </c>
      <c r="G970" s="25" t="s">
        <v>10171</v>
      </c>
      <c r="H970" s="22" t="s">
        <v>1402</v>
      </c>
      <c r="I970" s="25" t="s">
        <v>2120</v>
      </c>
      <c r="J970" s="11" t="str">
        <f t="shared" si="92"/>
        <v>IC.TU.071804</v>
      </c>
      <c r="K970" s="2" t="s">
        <v>1192</v>
      </c>
      <c r="L970" t="str">
        <f t="shared" si="91"/>
        <v xml:space="preserve">      Site Cooler than Body Temperature</v>
      </c>
      <c r="M970" s="12" t="str">
        <f t="shared" si="93"/>
        <v>PI.IC.TU.071804.01</v>
      </c>
      <c r="N970" s="12"/>
      <c r="O970" s="12" t="str">
        <f t="shared" si="94"/>
        <v>PH.IC.TU.071804.01</v>
      </c>
      <c r="Q970" s="12" t="str">
        <f t="shared" si="95"/>
        <v>CL.IC.TU.071804.01</v>
      </c>
    </row>
    <row r="971" spans="1:19" ht="15">
      <c r="A971" s="25" t="s">
        <v>9776</v>
      </c>
      <c r="B971" s="25"/>
      <c r="C971" s="22" t="s">
        <v>7284</v>
      </c>
      <c r="D971" s="25"/>
      <c r="E971" s="2" t="s">
        <v>965</v>
      </c>
      <c r="F971" s="25" t="s">
        <v>9923</v>
      </c>
      <c r="G971" s="25" t="s">
        <v>10172</v>
      </c>
      <c r="H971" s="22" t="s">
        <v>1404</v>
      </c>
      <c r="I971" s="25" t="s">
        <v>2122</v>
      </c>
      <c r="J971" s="11" t="str">
        <f t="shared" si="92"/>
        <v>IC.TU.071805</v>
      </c>
      <c r="K971" s="2" t="s">
        <v>1192</v>
      </c>
      <c r="L971" t="str">
        <f t="shared" si="91"/>
        <v xml:space="preserve">      Site Cooler than Opposite Body Part</v>
      </c>
      <c r="M971" s="12" t="str">
        <f t="shared" si="93"/>
        <v>PI.IC.TU.071805.01</v>
      </c>
      <c r="N971" s="12"/>
      <c r="O971" s="12" t="str">
        <f t="shared" si="94"/>
        <v>PH.IC.TU.071805.01</v>
      </c>
      <c r="Q971" s="12" t="str">
        <f t="shared" si="95"/>
        <v>CL.IC.TU.071805.01</v>
      </c>
    </row>
    <row r="972" spans="1:19" ht="15">
      <c r="A972" s="25" t="s">
        <v>9776</v>
      </c>
      <c r="B972" s="25"/>
      <c r="C972" s="22" t="s">
        <v>7284</v>
      </c>
      <c r="D972" s="25" t="s">
        <v>3259</v>
      </c>
      <c r="E972" s="2" t="s">
        <v>967</v>
      </c>
      <c r="F972" s="25" t="s">
        <v>9924</v>
      </c>
      <c r="G972" s="25" t="s">
        <v>2772</v>
      </c>
      <c r="H972" s="22" t="s">
        <v>1396</v>
      </c>
      <c r="I972" s="25" t="s">
        <v>2772</v>
      </c>
      <c r="J972" s="11" t="str">
        <f t="shared" si="92"/>
        <v>IC.TU.071901</v>
      </c>
      <c r="K972" s="2" t="s">
        <v>1192</v>
      </c>
      <c r="L972" t="str">
        <f t="shared" si="91"/>
        <v>Patent</v>
      </c>
      <c r="M972" s="12" t="str">
        <f t="shared" si="93"/>
        <v>PI.IC.TU.071901.01</v>
      </c>
      <c r="N972" s="12"/>
      <c r="O972" s="12" t="str">
        <f t="shared" si="94"/>
        <v>PH.IC.TU.071901.01</v>
      </c>
      <c r="Q972" s="12" t="str">
        <f t="shared" si="95"/>
        <v>CL.IC.TU.071901.01</v>
      </c>
    </row>
    <row r="973" spans="1:19" ht="15">
      <c r="A973" s="25" t="s">
        <v>9776</v>
      </c>
      <c r="B973" s="25"/>
      <c r="C973" s="22" t="s">
        <v>7284</v>
      </c>
      <c r="D973" s="25"/>
      <c r="E973" s="2" t="s">
        <v>967</v>
      </c>
      <c r="F973" s="25" t="s">
        <v>9924</v>
      </c>
      <c r="G973" s="25" t="s">
        <v>3107</v>
      </c>
      <c r="H973" s="22" t="s">
        <v>1398</v>
      </c>
      <c r="I973" s="25" t="s">
        <v>3107</v>
      </c>
      <c r="J973" s="11" t="str">
        <f t="shared" si="92"/>
        <v>IC.TU.071902</v>
      </c>
      <c r="K973" s="2" t="s">
        <v>1192</v>
      </c>
      <c r="L973" t="str">
        <f t="shared" si="91"/>
        <v>Irrigated</v>
      </c>
      <c r="M973" s="12" t="str">
        <f t="shared" si="93"/>
        <v>PI.IC.TU.071902.01</v>
      </c>
      <c r="N973" s="12"/>
      <c r="O973" s="12" t="str">
        <f t="shared" si="94"/>
        <v>PH.IC.TU.071902.01</v>
      </c>
      <c r="Q973" s="12" t="str">
        <f t="shared" si="95"/>
        <v>CL.IC.TU.071902.01</v>
      </c>
    </row>
    <row r="974" spans="1:19" ht="15">
      <c r="A974" s="25" t="s">
        <v>9776</v>
      </c>
      <c r="B974" s="25"/>
      <c r="C974" s="22" t="s">
        <v>7284</v>
      </c>
      <c r="D974" s="25"/>
      <c r="E974" s="2" t="s">
        <v>967</v>
      </c>
      <c r="F974" s="25" t="s">
        <v>9924</v>
      </c>
      <c r="G974" s="25" t="s">
        <v>2956</v>
      </c>
      <c r="H974" s="22" t="s">
        <v>1400</v>
      </c>
      <c r="I974" s="25" t="s">
        <v>2956</v>
      </c>
      <c r="J974" s="11" t="str">
        <f t="shared" si="92"/>
        <v>IC.TU.071903</v>
      </c>
      <c r="K974" s="2" t="s">
        <v>1192</v>
      </c>
      <c r="L974" t="str">
        <f t="shared" si="91"/>
        <v>Clamped</v>
      </c>
      <c r="M974" s="12" t="str">
        <f t="shared" si="93"/>
        <v>PI.IC.TU.071903.01</v>
      </c>
      <c r="N974" s="12"/>
      <c r="O974" s="12" t="str">
        <f t="shared" si="94"/>
        <v>PH.IC.TU.071903.01</v>
      </c>
      <c r="Q974" s="12" t="str">
        <f t="shared" si="95"/>
        <v>CL.IC.TU.071903.01</v>
      </c>
    </row>
    <row r="975" spans="1:19" ht="15">
      <c r="A975" s="25" t="s">
        <v>9776</v>
      </c>
      <c r="B975" s="25"/>
      <c r="C975" s="22" t="s">
        <v>7284</v>
      </c>
      <c r="D975" s="25"/>
      <c r="E975" s="2" t="s">
        <v>967</v>
      </c>
      <c r="F975" s="25" t="s">
        <v>9924</v>
      </c>
      <c r="G975" s="25" t="s">
        <v>10175</v>
      </c>
      <c r="H975" s="22" t="s">
        <v>1402</v>
      </c>
      <c r="I975" s="25" t="s">
        <v>10032</v>
      </c>
      <c r="J975" s="11" t="str">
        <f t="shared" si="92"/>
        <v>IC.TU.071904</v>
      </c>
      <c r="K975" s="2" t="s">
        <v>1192</v>
      </c>
      <c r="L975" t="str">
        <f t="shared" si="91"/>
        <v>Non-patent/Clogged</v>
      </c>
      <c r="M975" s="12" t="str">
        <f t="shared" si="93"/>
        <v>PI.IC.TU.071904.01</v>
      </c>
      <c r="N975" s="12"/>
      <c r="O975" s="12" t="str">
        <f t="shared" si="94"/>
        <v>PH.IC.TU.071904.01</v>
      </c>
      <c r="Q975" s="12" t="str">
        <f t="shared" si="95"/>
        <v>CL.IC.TU.071904.01</v>
      </c>
    </row>
    <row r="976" spans="1:19" ht="15">
      <c r="A976" s="25" t="s">
        <v>9776</v>
      </c>
      <c r="B976" s="25"/>
      <c r="C976" s="22" t="s">
        <v>7284</v>
      </c>
      <c r="D976" s="25"/>
      <c r="E976" s="2" t="s">
        <v>967</v>
      </c>
      <c r="F976" s="25" t="s">
        <v>9924</v>
      </c>
      <c r="G976" s="25" t="s">
        <v>9908</v>
      </c>
      <c r="H976" s="22" t="s">
        <v>1404</v>
      </c>
      <c r="I976" s="25" t="s">
        <v>9909</v>
      </c>
      <c r="J976" s="11" t="str">
        <f t="shared" si="92"/>
        <v>IC.TU.071905</v>
      </c>
      <c r="K976" s="2" t="s">
        <v>1192</v>
      </c>
      <c r="L976" t="str">
        <f t="shared" si="91"/>
        <v>Stripped/Milked</v>
      </c>
      <c r="M976" s="12" t="str">
        <f t="shared" si="93"/>
        <v>PI.IC.TU.071905.01</v>
      </c>
      <c r="N976" s="12"/>
      <c r="O976" s="12" t="str">
        <f t="shared" si="94"/>
        <v>PH.IC.TU.071905.01</v>
      </c>
      <c r="Q976" s="12" t="str">
        <f t="shared" si="95"/>
        <v>CL.IC.TU.071905.01</v>
      </c>
    </row>
    <row r="977" spans="1:25" ht="15">
      <c r="A977" s="25" t="s">
        <v>9776</v>
      </c>
      <c r="B977" s="25"/>
      <c r="C977" s="22" t="s">
        <v>7284</v>
      </c>
      <c r="D977" s="25"/>
      <c r="E977" s="2" t="s">
        <v>967</v>
      </c>
      <c r="F977" s="25" t="s">
        <v>9924</v>
      </c>
      <c r="G977" s="25" t="s">
        <v>9910</v>
      </c>
      <c r="H977" s="22" t="s">
        <v>1406</v>
      </c>
      <c r="I977" s="25" t="s">
        <v>3187</v>
      </c>
      <c r="J977" s="11" t="str">
        <f t="shared" si="92"/>
        <v>IC.TU.071906</v>
      </c>
      <c r="K977" s="2" t="s">
        <v>1192</v>
      </c>
      <c r="L977" t="str">
        <f t="shared" si="91"/>
        <v>Gravity Drainage</v>
      </c>
      <c r="M977" s="12" t="str">
        <f t="shared" si="93"/>
        <v>PI.IC.TU.071906.01</v>
      </c>
      <c r="N977" s="12"/>
      <c r="O977" s="12" t="str">
        <f t="shared" si="94"/>
        <v>PH.IC.TU.071906.01</v>
      </c>
      <c r="Q977" s="12" t="str">
        <f t="shared" si="95"/>
        <v>CL.IC.TU.071906.01</v>
      </c>
    </row>
    <row r="978" spans="1:25" ht="15">
      <c r="A978" s="25" t="s">
        <v>9776</v>
      </c>
      <c r="B978" s="25"/>
      <c r="C978" s="22" t="s">
        <v>7284</v>
      </c>
      <c r="D978" s="25"/>
      <c r="E978" s="2" t="s">
        <v>967</v>
      </c>
      <c r="F978" s="25" t="s">
        <v>9924</v>
      </c>
      <c r="G978" s="25" t="s">
        <v>3102</v>
      </c>
      <c r="H978" s="22" t="s">
        <v>1419</v>
      </c>
      <c r="I978" s="25" t="s">
        <v>1583</v>
      </c>
      <c r="J978" s="11" t="str">
        <f t="shared" si="92"/>
        <v>IC.TU.071907</v>
      </c>
      <c r="K978" s="2" t="s">
        <v>1192</v>
      </c>
      <c r="L978" t="str">
        <f t="shared" si="91"/>
        <v>Discontinued</v>
      </c>
      <c r="M978" s="12" t="str">
        <f t="shared" si="93"/>
        <v>PI.IC.TU.071907.01</v>
      </c>
      <c r="N978" s="12"/>
      <c r="O978" s="12" t="str">
        <f t="shared" si="94"/>
        <v>PH.IC.TU.071907.01</v>
      </c>
      <c r="Q978" s="12" t="str">
        <f t="shared" si="95"/>
        <v>CL.IC.TU.071907.01</v>
      </c>
    </row>
    <row r="979" spans="1:25" ht="15">
      <c r="A979" s="25" t="s">
        <v>9776</v>
      </c>
      <c r="B979" s="25"/>
      <c r="C979" s="22" t="s">
        <v>7284</v>
      </c>
      <c r="D979" s="25"/>
      <c r="E979" s="2" t="s">
        <v>967</v>
      </c>
      <c r="F979" s="25" t="s">
        <v>9924</v>
      </c>
      <c r="G979" s="25" t="s">
        <v>2971</v>
      </c>
      <c r="H979" s="22" t="s">
        <v>1550</v>
      </c>
      <c r="I979" s="25" t="s">
        <v>2971</v>
      </c>
      <c r="J979" s="11" t="str">
        <f t="shared" si="92"/>
        <v>IC.TU.071908</v>
      </c>
      <c r="K979" s="2" t="s">
        <v>1192</v>
      </c>
      <c r="L979" t="str">
        <f t="shared" si="91"/>
        <v>Other: specify</v>
      </c>
      <c r="M979" s="12" t="str">
        <f t="shared" si="93"/>
        <v>PI.IC.TU.071908.01</v>
      </c>
      <c r="N979" s="12"/>
      <c r="O979" s="12" t="str">
        <f t="shared" si="94"/>
        <v>PH.IC.TU.071908.01</v>
      </c>
      <c r="Q979" s="12" t="str">
        <f t="shared" si="95"/>
        <v>CL.IC.TU.071908.01</v>
      </c>
    </row>
    <row r="980" spans="1:25" ht="15">
      <c r="A980" t="s">
        <v>9776</v>
      </c>
      <c r="C980" s="2" t="s">
        <v>845</v>
      </c>
      <c r="E980" s="2" t="s">
        <v>967</v>
      </c>
      <c r="F980" t="s">
        <v>428</v>
      </c>
      <c r="G980" t="s">
        <v>556</v>
      </c>
      <c r="H980" s="22" t="s">
        <v>644</v>
      </c>
      <c r="J980" s="11" t="str">
        <f t="shared" si="92"/>
        <v>IC.TU.071909</v>
      </c>
      <c r="K980" s="2" t="s">
        <v>11683</v>
      </c>
      <c r="L980" t="str">
        <f t="shared" si="91"/>
        <v>Self Discontinued</v>
      </c>
      <c r="M980" s="12" t="str">
        <f t="shared" si="93"/>
        <v>PI.IC.TU.071909.01</v>
      </c>
      <c r="N980" s="12"/>
      <c r="O980" s="12" t="str">
        <f t="shared" si="94"/>
        <v>PH.IC.TU.071909.01</v>
      </c>
      <c r="Q980" s="12" t="str">
        <f t="shared" si="95"/>
        <v>CL.IC.TU.071909.01</v>
      </c>
      <c r="X980" t="s">
        <v>864</v>
      </c>
      <c r="Y980">
        <v>1124</v>
      </c>
    </row>
    <row r="981" spans="1:25" ht="15">
      <c r="A981" s="25" t="s">
        <v>9776</v>
      </c>
      <c r="B981" s="25"/>
      <c r="C981" s="22" t="s">
        <v>7284</v>
      </c>
      <c r="D981" s="25" t="s">
        <v>3438</v>
      </c>
      <c r="E981" s="2" t="s">
        <v>6396</v>
      </c>
      <c r="F981" s="25" t="s">
        <v>9925</v>
      </c>
      <c r="G981" s="25" t="s">
        <v>3923</v>
      </c>
      <c r="H981" s="22" t="s">
        <v>1396</v>
      </c>
      <c r="I981" s="25" t="s">
        <v>1001</v>
      </c>
      <c r="J981" s="11" t="str">
        <f t="shared" si="92"/>
        <v>IC.TU.072001</v>
      </c>
      <c r="K981" s="2" t="s">
        <v>1192</v>
      </c>
      <c r="L981" t="str">
        <f t="shared" si="91"/>
        <v xml:space="preserve">      None</v>
      </c>
      <c r="M981" s="12" t="str">
        <f t="shared" si="93"/>
        <v>PI.IC.TU.072001.01</v>
      </c>
      <c r="N981" s="12"/>
      <c r="O981" s="12" t="str">
        <f t="shared" si="94"/>
        <v>PH.IC.TU.072001.01</v>
      </c>
      <c r="Q981" s="12" t="str">
        <f t="shared" si="95"/>
        <v>CL.IC.TU.072001.01</v>
      </c>
    </row>
    <row r="982" spans="1:25" ht="15">
      <c r="A982" s="25" t="s">
        <v>9776</v>
      </c>
      <c r="B982" s="25"/>
      <c r="C982" s="22" t="s">
        <v>7284</v>
      </c>
      <c r="D982" s="25"/>
      <c r="E982" s="2" t="s">
        <v>6396</v>
      </c>
      <c r="F982" s="25" t="s">
        <v>9925</v>
      </c>
      <c r="G982" s="25" t="s">
        <v>4743</v>
      </c>
      <c r="H982" s="22" t="s">
        <v>1398</v>
      </c>
      <c r="I982" s="25" t="s">
        <v>2407</v>
      </c>
      <c r="J982" s="11" t="str">
        <f t="shared" si="92"/>
        <v>IC.TU.072002</v>
      </c>
      <c r="K982" s="2" t="s">
        <v>1192</v>
      </c>
      <c r="L982" t="str">
        <f t="shared" si="91"/>
        <v xml:space="preserve">     Intermittent</v>
      </c>
      <c r="M982" s="12" t="str">
        <f t="shared" si="93"/>
        <v>PI.IC.TU.072002.01</v>
      </c>
      <c r="N982" s="12"/>
      <c r="O982" s="12" t="str">
        <f t="shared" si="94"/>
        <v>PH.IC.TU.072002.01</v>
      </c>
      <c r="Q982" s="12" t="str">
        <f t="shared" si="95"/>
        <v>CL.IC.TU.072002.01</v>
      </c>
    </row>
    <row r="983" spans="1:25" ht="15">
      <c r="A983" s="25" t="s">
        <v>9776</v>
      </c>
      <c r="B983" s="25"/>
      <c r="C983" s="22" t="s">
        <v>7284</v>
      </c>
      <c r="D983" s="25"/>
      <c r="E983" s="2" t="s">
        <v>6396</v>
      </c>
      <c r="F983" s="25" t="s">
        <v>9925</v>
      </c>
      <c r="G983" s="25" t="s">
        <v>3261</v>
      </c>
      <c r="H983" s="22" t="s">
        <v>1400</v>
      </c>
      <c r="I983" s="25" t="s">
        <v>4742</v>
      </c>
      <c r="J983" s="11" t="str">
        <f t="shared" si="92"/>
        <v>IC.TU.072003</v>
      </c>
      <c r="K983" s="2" t="s">
        <v>1192</v>
      </c>
      <c r="L983" t="str">
        <f t="shared" si="91"/>
        <v>Continuous</v>
      </c>
      <c r="M983" s="12" t="str">
        <f t="shared" si="93"/>
        <v>PI.IC.TU.072003.01</v>
      </c>
      <c r="N983" s="12"/>
      <c r="O983" s="12" t="str">
        <f t="shared" si="94"/>
        <v>PH.IC.TU.072003.01</v>
      </c>
      <c r="Q983" s="12" t="str">
        <f t="shared" si="95"/>
        <v>CL.IC.TU.072003.01</v>
      </c>
    </row>
    <row r="984" spans="1:25" ht="15">
      <c r="A984" t="s">
        <v>9776</v>
      </c>
      <c r="C984" s="2" t="s">
        <v>11198</v>
      </c>
      <c r="E984" s="2" t="s">
        <v>1116</v>
      </c>
      <c r="F984" t="s">
        <v>11199</v>
      </c>
      <c r="G984" t="s">
        <v>11465</v>
      </c>
      <c r="H984" s="22" t="s">
        <v>11463</v>
      </c>
      <c r="I984" t="s">
        <v>11466</v>
      </c>
      <c r="J984" s="11" t="str">
        <f t="shared" si="92"/>
        <v>IC.TU.072004</v>
      </c>
      <c r="K984" s="2" t="s">
        <v>1192</v>
      </c>
      <c r="L984" t="str">
        <f t="shared" si="91"/>
        <v xml:space="preserve">     Bulb</v>
      </c>
      <c r="M984" s="12" t="str">
        <f t="shared" si="93"/>
        <v>PI.IC.TU.072004.01</v>
      </c>
      <c r="N984" s="12"/>
      <c r="O984" s="12" t="str">
        <f t="shared" si="94"/>
        <v>PH.IC.TU.072004.01</v>
      </c>
      <c r="Q984" s="12" t="str">
        <f t="shared" si="95"/>
        <v>CL.IC.TU.072004.01</v>
      </c>
      <c r="V984" t="s">
        <v>11097</v>
      </c>
      <c r="W984">
        <v>1048</v>
      </c>
    </row>
    <row r="985" spans="1:25" ht="15">
      <c r="A985" s="25" t="s">
        <v>9776</v>
      </c>
      <c r="B985" s="25"/>
      <c r="C985" s="22" t="s">
        <v>7284</v>
      </c>
      <c r="D985" s="25" t="s">
        <v>2941</v>
      </c>
      <c r="E985" s="2" t="s">
        <v>5577</v>
      </c>
      <c r="F985" s="25" t="s">
        <v>9925</v>
      </c>
      <c r="G985" s="25" t="s">
        <v>10051</v>
      </c>
      <c r="H985" s="22" t="s">
        <v>1396</v>
      </c>
      <c r="I985" s="25" t="s">
        <v>4832</v>
      </c>
      <c r="J985" s="11" t="str">
        <f t="shared" si="92"/>
        <v>IC.TU.072101</v>
      </c>
      <c r="K985" s="2" t="s">
        <v>1192</v>
      </c>
      <c r="L985" t="str">
        <f t="shared" si="91"/>
        <v xml:space="preserve">       None</v>
      </c>
      <c r="M985" s="12" t="str">
        <f t="shared" si="93"/>
        <v>PI.IC.TU.072101.01</v>
      </c>
      <c r="N985" s="12"/>
      <c r="O985" s="12" t="str">
        <f t="shared" si="94"/>
        <v>PH.IC.TU.072101.01</v>
      </c>
      <c r="Q985" s="12" t="str">
        <f t="shared" si="95"/>
        <v>CL.IC.TU.072101.01</v>
      </c>
    </row>
    <row r="986" spans="1:25" ht="15">
      <c r="A986" s="25" t="s">
        <v>9776</v>
      </c>
      <c r="B986" s="25"/>
      <c r="C986" s="22" t="s">
        <v>7284</v>
      </c>
      <c r="D986" s="25"/>
      <c r="E986" s="2" t="s">
        <v>5577</v>
      </c>
      <c r="F986" s="25" t="s">
        <v>9925</v>
      </c>
      <c r="G986" s="25" t="s">
        <v>10108</v>
      </c>
      <c r="H986" s="22" t="s">
        <v>1398</v>
      </c>
      <c r="I986" s="25" t="s">
        <v>2854</v>
      </c>
      <c r="J986" s="11" t="str">
        <f t="shared" si="92"/>
        <v>IC.TU.072102</v>
      </c>
      <c r="K986" s="2" t="s">
        <v>1192</v>
      </c>
      <c r="L986" t="str">
        <f t="shared" si="91"/>
        <v xml:space="preserve">      Low</v>
      </c>
      <c r="M986" s="12" t="str">
        <f t="shared" si="93"/>
        <v>PI.IC.TU.072102.01</v>
      </c>
      <c r="N986" s="12"/>
      <c r="O986" s="12" t="str">
        <f t="shared" si="94"/>
        <v>PH.IC.TU.072102.01</v>
      </c>
      <c r="Q986" s="12" t="str">
        <f t="shared" si="95"/>
        <v>CL.IC.TU.072102.01</v>
      </c>
    </row>
    <row r="987" spans="1:25" ht="15">
      <c r="A987" s="25" t="s">
        <v>9776</v>
      </c>
      <c r="B987" s="25"/>
      <c r="C987" s="22" t="s">
        <v>7284</v>
      </c>
      <c r="D987" s="25"/>
      <c r="E987" s="2" t="s">
        <v>5577</v>
      </c>
      <c r="F987" s="25" t="s">
        <v>9925</v>
      </c>
      <c r="G987" s="25" t="s">
        <v>9326</v>
      </c>
      <c r="H987" s="22" t="s">
        <v>1400</v>
      </c>
      <c r="I987" s="25" t="s">
        <v>2855</v>
      </c>
      <c r="J987" s="11" t="str">
        <f t="shared" si="92"/>
        <v>IC.TU.072103</v>
      </c>
      <c r="K987" s="2" t="s">
        <v>1192</v>
      </c>
      <c r="L987" t="str">
        <f t="shared" si="91"/>
        <v xml:space="preserve">     Medium</v>
      </c>
      <c r="M987" s="12" t="str">
        <f t="shared" si="93"/>
        <v>PI.IC.TU.072103.01</v>
      </c>
      <c r="N987" s="12"/>
      <c r="O987" s="12" t="str">
        <f t="shared" si="94"/>
        <v>PH.IC.TU.072103.01</v>
      </c>
      <c r="Q987" s="12" t="str">
        <f t="shared" si="95"/>
        <v>CL.IC.TU.072103.01</v>
      </c>
    </row>
    <row r="988" spans="1:25" ht="15">
      <c r="A988" s="25" t="s">
        <v>9776</v>
      </c>
      <c r="B988" s="25"/>
      <c r="C988" s="22" t="s">
        <v>7284</v>
      </c>
      <c r="D988" s="25"/>
      <c r="E988" s="2" t="s">
        <v>5577</v>
      </c>
      <c r="F988" s="25" t="s">
        <v>9925</v>
      </c>
      <c r="G988" s="25" t="s">
        <v>9915</v>
      </c>
      <c r="H988" s="22" t="s">
        <v>1402</v>
      </c>
      <c r="I988" s="25" t="s">
        <v>2856</v>
      </c>
      <c r="J988" s="11" t="str">
        <f t="shared" si="92"/>
        <v>IC.TU.072104</v>
      </c>
      <c r="K988" s="2" t="s">
        <v>1192</v>
      </c>
      <c r="L988" t="str">
        <f t="shared" si="91"/>
        <v xml:space="preserve">     High</v>
      </c>
      <c r="M988" s="12" t="str">
        <f t="shared" si="93"/>
        <v>PI.IC.TU.072104.01</v>
      </c>
      <c r="N988" s="12"/>
      <c r="O988" s="12" t="str">
        <f t="shared" si="94"/>
        <v>PH.IC.TU.072104.01</v>
      </c>
      <c r="Q988" s="12" t="str">
        <f t="shared" si="95"/>
        <v>CL.IC.TU.072104.01</v>
      </c>
    </row>
    <row r="989" spans="1:25" ht="15">
      <c r="A989" t="s">
        <v>9776</v>
      </c>
      <c r="C989" s="22" t="s">
        <v>7284</v>
      </c>
      <c r="D989" s="25"/>
      <c r="E989" s="2" t="s">
        <v>5577</v>
      </c>
      <c r="F989" s="25" t="s">
        <v>9925</v>
      </c>
      <c r="G989" t="s">
        <v>8977</v>
      </c>
      <c r="H989" s="22" t="s">
        <v>7071</v>
      </c>
      <c r="I989" t="s">
        <v>9916</v>
      </c>
      <c r="J989" s="11" t="str">
        <f t="shared" si="92"/>
        <v>IC.TU.072105</v>
      </c>
      <c r="K989" s="2" t="s">
        <v>1192</v>
      </c>
      <c r="L989" t="str">
        <f t="shared" si="91"/>
        <v>Number: specify</v>
      </c>
      <c r="M989" s="12" t="str">
        <f t="shared" si="93"/>
        <v>PI.IC.TU.072105.01</v>
      </c>
      <c r="N989" s="12"/>
      <c r="O989" s="12" t="str">
        <f t="shared" si="94"/>
        <v>PH.IC.TU.072105.01</v>
      </c>
      <c r="Q989" s="12" t="str">
        <f t="shared" si="95"/>
        <v>CL.IC.TU.072105.01</v>
      </c>
      <c r="R989" t="s">
        <v>1141</v>
      </c>
      <c r="S989">
        <v>331</v>
      </c>
    </row>
    <row r="990" spans="1:25" ht="15">
      <c r="A990" t="s">
        <v>9776</v>
      </c>
      <c r="C990" s="2" t="s">
        <v>11198</v>
      </c>
      <c r="E990" s="2" t="s">
        <v>1119</v>
      </c>
      <c r="F990" t="s">
        <v>11083</v>
      </c>
      <c r="G990" t="s">
        <v>11467</v>
      </c>
      <c r="H990" s="22" t="s">
        <v>11234</v>
      </c>
      <c r="I990" t="s">
        <v>11468</v>
      </c>
      <c r="J990" s="11" t="str">
        <f t="shared" si="92"/>
        <v>IC.TU.072106</v>
      </c>
      <c r="K990" s="2" t="s">
        <v>1192</v>
      </c>
      <c r="L990" t="str">
        <f t="shared" si="91"/>
        <v>Bulb</v>
      </c>
      <c r="M990" s="12" t="str">
        <f t="shared" si="93"/>
        <v>PI.IC.TU.072106.01</v>
      </c>
      <c r="N990" s="12"/>
      <c r="O990" s="12" t="str">
        <f t="shared" si="94"/>
        <v>PH.IC.TU.072106.01</v>
      </c>
      <c r="Q990" s="12" t="str">
        <f t="shared" si="95"/>
        <v>CL.IC.TU.072106.01</v>
      </c>
      <c r="R990" t="s">
        <v>1197</v>
      </c>
      <c r="S990" t="s">
        <v>11372</v>
      </c>
      <c r="V990" t="s">
        <v>11373</v>
      </c>
      <c r="W990">
        <v>1048</v>
      </c>
    </row>
    <row r="991" spans="1:25" ht="15">
      <c r="A991" s="25" t="s">
        <v>9776</v>
      </c>
      <c r="B991" s="25"/>
      <c r="C991" s="22" t="s">
        <v>7284</v>
      </c>
      <c r="D991" s="25" t="s">
        <v>3290</v>
      </c>
      <c r="E991" s="2" t="s">
        <v>5751</v>
      </c>
      <c r="F991" s="25" t="s">
        <v>9926</v>
      </c>
      <c r="G991" s="25" t="s">
        <v>6195</v>
      </c>
      <c r="H991" s="22" t="s">
        <v>1396</v>
      </c>
      <c r="I991" s="25" t="s">
        <v>6195</v>
      </c>
      <c r="J991" s="11" t="str">
        <f t="shared" si="92"/>
        <v>IC.TU.072201</v>
      </c>
      <c r="K991" s="2" t="s">
        <v>1192</v>
      </c>
      <c r="L991" t="str">
        <f t="shared" si="91"/>
        <v>Bulb</v>
      </c>
      <c r="M991" s="12" t="str">
        <f t="shared" si="93"/>
        <v>PI.IC.TU.072201.01</v>
      </c>
      <c r="N991" s="12"/>
      <c r="O991" s="12" t="str">
        <f t="shared" si="94"/>
        <v>PH.IC.TU.072201.01</v>
      </c>
      <c r="Q991" s="12" t="str">
        <f t="shared" si="95"/>
        <v>CL.IC.TU.072201.01</v>
      </c>
    </row>
    <row r="992" spans="1:25" ht="15">
      <c r="A992" s="25" t="s">
        <v>9776</v>
      </c>
      <c r="B992" s="25"/>
      <c r="C992" s="22" t="s">
        <v>7284</v>
      </c>
      <c r="D992" s="25"/>
      <c r="E992" s="2" t="s">
        <v>5751</v>
      </c>
      <c r="F992" s="25" t="s">
        <v>9926</v>
      </c>
      <c r="G992" s="25" t="s">
        <v>9918</v>
      </c>
      <c r="H992" s="22" t="s">
        <v>1398</v>
      </c>
      <c r="I992" s="25" t="s">
        <v>9918</v>
      </c>
      <c r="J992" s="11" t="str">
        <f t="shared" si="92"/>
        <v>IC.TU.072202</v>
      </c>
      <c r="K992" s="2" t="s">
        <v>1192</v>
      </c>
      <c r="L992" t="str">
        <f t="shared" si="91"/>
        <v>Hemovac</v>
      </c>
      <c r="M992" s="12" t="str">
        <f t="shared" si="93"/>
        <v>PI.IC.TU.072202.01</v>
      </c>
      <c r="N992" s="12"/>
      <c r="O992" s="12" t="str">
        <f t="shared" si="94"/>
        <v>PH.IC.TU.072202.01</v>
      </c>
      <c r="Q992" s="12" t="str">
        <f t="shared" si="95"/>
        <v>CL.IC.TU.072202.01</v>
      </c>
    </row>
    <row r="993" spans="1:23" ht="15">
      <c r="A993" s="25" t="s">
        <v>9776</v>
      </c>
      <c r="B993" s="25"/>
      <c r="C993" s="22" t="s">
        <v>7284</v>
      </c>
      <c r="D993" s="25"/>
      <c r="E993" s="2" t="s">
        <v>5751</v>
      </c>
      <c r="F993" s="25" t="s">
        <v>9926</v>
      </c>
      <c r="G993" s="25" t="s">
        <v>9919</v>
      </c>
      <c r="H993" s="22" t="s">
        <v>1400</v>
      </c>
      <c r="I993" s="25" t="s">
        <v>9920</v>
      </c>
      <c r="J993" s="11" t="str">
        <f t="shared" si="92"/>
        <v>IC.TU.072203</v>
      </c>
      <c r="K993" s="2" t="s">
        <v>1192</v>
      </c>
      <c r="L993" t="str">
        <f t="shared" si="91"/>
        <v>Jackson Pratt</v>
      </c>
      <c r="M993" s="12" t="str">
        <f t="shared" si="93"/>
        <v>PI.IC.TU.072203.01</v>
      </c>
      <c r="N993" s="12"/>
      <c r="O993" s="12" t="str">
        <f t="shared" si="94"/>
        <v>PH.IC.TU.072203.01</v>
      </c>
      <c r="Q993" s="12" t="str">
        <f t="shared" si="95"/>
        <v>CL.IC.TU.072203.01</v>
      </c>
    </row>
    <row r="994" spans="1:23" ht="15">
      <c r="A994" s="25" t="s">
        <v>9776</v>
      </c>
      <c r="B994" s="25"/>
      <c r="C994" s="22" t="s">
        <v>7284</v>
      </c>
      <c r="D994" s="25"/>
      <c r="E994" s="2" t="s">
        <v>5751</v>
      </c>
      <c r="F994" s="25" t="s">
        <v>9926</v>
      </c>
      <c r="G994" s="25" t="s">
        <v>9921</v>
      </c>
      <c r="H994" s="22" t="s">
        <v>1402</v>
      </c>
      <c r="I994" s="25" t="s">
        <v>9921</v>
      </c>
      <c r="J994" s="11" t="str">
        <f t="shared" si="92"/>
        <v>IC.TU.072204</v>
      </c>
      <c r="K994" s="2" t="s">
        <v>1192</v>
      </c>
      <c r="L994" t="str">
        <f t="shared" si="91"/>
        <v>Penrose</v>
      </c>
      <c r="M994" s="12" t="str">
        <f t="shared" si="93"/>
        <v>PI.IC.TU.072204.01</v>
      </c>
      <c r="N994" s="12"/>
      <c r="O994" s="12" t="str">
        <f t="shared" si="94"/>
        <v>PH.IC.TU.072204.01</v>
      </c>
      <c r="Q994" s="12" t="str">
        <f t="shared" si="95"/>
        <v>CL.IC.TU.072204.01</v>
      </c>
    </row>
    <row r="995" spans="1:23" ht="15">
      <c r="A995" s="25" t="s">
        <v>9776</v>
      </c>
      <c r="B995" s="25"/>
      <c r="C995" s="22" t="s">
        <v>7284</v>
      </c>
      <c r="D995" s="25"/>
      <c r="E995" s="2" t="s">
        <v>5751</v>
      </c>
      <c r="F995" s="25" t="s">
        <v>9926</v>
      </c>
      <c r="G995" s="25" t="s">
        <v>9779</v>
      </c>
      <c r="H995" s="22" t="s">
        <v>1404</v>
      </c>
      <c r="I995" s="25" t="s">
        <v>9780</v>
      </c>
      <c r="J995" s="11" t="str">
        <f t="shared" si="92"/>
        <v>IC.TU.072205</v>
      </c>
      <c r="K995" s="2" t="s">
        <v>1192</v>
      </c>
      <c r="L995" t="str">
        <f t="shared" si="91"/>
        <v>Red rubber catheter</v>
      </c>
      <c r="M995" s="12" t="str">
        <f t="shared" si="93"/>
        <v>PI.IC.TU.072205.01</v>
      </c>
      <c r="N995" s="12"/>
      <c r="O995" s="12" t="str">
        <f t="shared" si="94"/>
        <v>PH.IC.TU.072205.01</v>
      </c>
      <c r="Q995" s="12" t="str">
        <f t="shared" si="95"/>
        <v>CL.IC.TU.072205.01</v>
      </c>
    </row>
    <row r="996" spans="1:23" ht="15">
      <c r="A996" s="25" t="s">
        <v>9776</v>
      </c>
      <c r="B996" s="25"/>
      <c r="C996" s="22" t="s">
        <v>7284</v>
      </c>
      <c r="D996" s="25"/>
      <c r="E996" s="2" t="s">
        <v>5751</v>
      </c>
      <c r="F996" s="25" t="s">
        <v>9926</v>
      </c>
      <c r="G996" s="25" t="s">
        <v>9781</v>
      </c>
      <c r="H996" s="22" t="s">
        <v>1406</v>
      </c>
      <c r="I996" s="25" t="s">
        <v>9782</v>
      </c>
      <c r="J996" s="11" t="str">
        <f t="shared" si="92"/>
        <v>IC.TU.072206</v>
      </c>
      <c r="K996" s="2" t="s">
        <v>1192</v>
      </c>
      <c r="L996" t="str">
        <f t="shared" ref="L996:L1061" si="96">G996</f>
        <v>T-Tube</v>
      </c>
      <c r="M996" s="12" t="str">
        <f t="shared" si="93"/>
        <v>PI.IC.TU.072206.01</v>
      </c>
      <c r="N996" s="12"/>
      <c r="O996" s="12" t="str">
        <f t="shared" si="94"/>
        <v>PH.IC.TU.072206.01</v>
      </c>
      <c r="Q996" s="12" t="str">
        <f t="shared" si="95"/>
        <v>CL.IC.TU.072206.01</v>
      </c>
    </row>
    <row r="997" spans="1:23" ht="15">
      <c r="A997" s="25" t="s">
        <v>9776</v>
      </c>
      <c r="B997" s="25"/>
      <c r="C997" s="22" t="s">
        <v>7284</v>
      </c>
      <c r="D997" s="25"/>
      <c r="E997" s="2" t="s">
        <v>5751</v>
      </c>
      <c r="F997" s="25" t="s">
        <v>9926</v>
      </c>
      <c r="G997" s="25" t="s">
        <v>2734</v>
      </c>
      <c r="H997" s="22" t="s">
        <v>1419</v>
      </c>
      <c r="I997" s="25" t="s">
        <v>930</v>
      </c>
      <c r="J997" s="11" t="str">
        <f t="shared" si="92"/>
        <v>IC.TU.072207</v>
      </c>
      <c r="K997" s="2" t="s">
        <v>1192</v>
      </c>
      <c r="L997" t="str">
        <f t="shared" si="96"/>
        <v>Other:  specify</v>
      </c>
      <c r="M997" s="12" t="str">
        <f t="shared" si="93"/>
        <v>PI.IC.TU.072207.01</v>
      </c>
      <c r="N997" s="12"/>
      <c r="O997" s="12" t="str">
        <f t="shared" si="94"/>
        <v>PH.IC.TU.072207.01</v>
      </c>
      <c r="Q997" s="12" t="str">
        <f t="shared" si="95"/>
        <v>CL.IC.TU.072207.01</v>
      </c>
    </row>
    <row r="998" spans="1:23" ht="15">
      <c r="A998" t="s">
        <v>9776</v>
      </c>
      <c r="C998" s="22" t="s">
        <v>7284</v>
      </c>
      <c r="D998" s="25"/>
      <c r="E998" s="2" t="s">
        <v>5751</v>
      </c>
      <c r="F998" s="25" t="s">
        <v>9926</v>
      </c>
      <c r="G998" t="s">
        <v>9783</v>
      </c>
      <c r="H998" s="22" t="s">
        <v>10093</v>
      </c>
      <c r="I998" t="s">
        <v>9783</v>
      </c>
      <c r="J998" s="11" t="str">
        <f t="shared" si="92"/>
        <v>IC.TU.072208</v>
      </c>
      <c r="K998" s="2" t="s">
        <v>1192</v>
      </c>
      <c r="L998" t="str">
        <f t="shared" si="96"/>
        <v>Blakemore</v>
      </c>
      <c r="M998" s="12" t="str">
        <f t="shared" si="93"/>
        <v>PI.IC.TU.072208.01</v>
      </c>
      <c r="N998" s="12"/>
      <c r="O998" s="12" t="str">
        <f t="shared" si="94"/>
        <v>PH.IC.TU.072208.01</v>
      </c>
      <c r="Q998" s="12" t="str">
        <f t="shared" si="95"/>
        <v>CL.IC.TU.072208.01</v>
      </c>
      <c r="R998" t="s">
        <v>1141</v>
      </c>
      <c r="S998">
        <v>499</v>
      </c>
    </row>
    <row r="999" spans="1:23" ht="15">
      <c r="A999" t="s">
        <v>9776</v>
      </c>
      <c r="C999" s="22" t="s">
        <v>7284</v>
      </c>
      <c r="D999" s="25"/>
      <c r="E999" s="2" t="s">
        <v>5751</v>
      </c>
      <c r="F999" s="25" t="s">
        <v>9926</v>
      </c>
      <c r="G999" t="s">
        <v>9784</v>
      </c>
      <c r="H999" s="22" t="s">
        <v>10095</v>
      </c>
      <c r="I999" t="s">
        <v>9784</v>
      </c>
      <c r="J999" s="11" t="str">
        <f t="shared" si="92"/>
        <v>IC.TU.072209</v>
      </c>
      <c r="K999" s="2" t="s">
        <v>1192</v>
      </c>
      <c r="L999" t="str">
        <f t="shared" si="96"/>
        <v>Esophagogastric</v>
      </c>
      <c r="M999" s="12" t="str">
        <f t="shared" si="93"/>
        <v>PI.IC.TU.072209.01</v>
      </c>
      <c r="N999" s="12"/>
      <c r="O999" s="12" t="str">
        <f t="shared" si="94"/>
        <v>PH.IC.TU.072209.01</v>
      </c>
      <c r="Q999" s="12" t="str">
        <f t="shared" si="95"/>
        <v>CL.IC.TU.072209.01</v>
      </c>
      <c r="R999" t="s">
        <v>1141</v>
      </c>
      <c r="S999">
        <v>499</v>
      </c>
    </row>
    <row r="1000" spans="1:23" ht="15">
      <c r="A1000" t="s">
        <v>9776</v>
      </c>
      <c r="C1000" s="22" t="s">
        <v>7284</v>
      </c>
      <c r="D1000" s="25"/>
      <c r="E1000" s="2" t="s">
        <v>5751</v>
      </c>
      <c r="F1000" s="25" t="s">
        <v>9926</v>
      </c>
      <c r="G1000" t="s">
        <v>9952</v>
      </c>
      <c r="H1000" s="22" t="s">
        <v>10905</v>
      </c>
      <c r="I1000" t="s">
        <v>9785</v>
      </c>
      <c r="J1000" s="11" t="str">
        <f t="shared" si="92"/>
        <v>IC.TU.072210</v>
      </c>
      <c r="K1000" s="2" t="s">
        <v>11324</v>
      </c>
      <c r="L1000" t="str">
        <f t="shared" si="96"/>
        <v>Naso Gastric Tube</v>
      </c>
      <c r="M1000" s="12" t="str">
        <f t="shared" si="93"/>
        <v>PI.IC.TU.072210.01</v>
      </c>
      <c r="N1000" s="12"/>
      <c r="O1000" s="12" t="str">
        <f t="shared" si="94"/>
        <v>PH.IC.TU.072210.01</v>
      </c>
      <c r="Q1000" s="12" t="str">
        <f t="shared" si="95"/>
        <v>CL.IC.TU.072210.01</v>
      </c>
      <c r="R1000" t="s">
        <v>1141</v>
      </c>
      <c r="S1000">
        <v>499</v>
      </c>
    </row>
    <row r="1001" spans="1:23" ht="15">
      <c r="A1001" t="s">
        <v>9776</v>
      </c>
      <c r="C1001" s="22" t="s">
        <v>7284</v>
      </c>
      <c r="D1001" s="25"/>
      <c r="E1001" s="2" t="s">
        <v>5751</v>
      </c>
      <c r="F1001" s="25" t="s">
        <v>9926</v>
      </c>
      <c r="G1001" t="s">
        <v>9786</v>
      </c>
      <c r="H1001" s="22" t="s">
        <v>8048</v>
      </c>
      <c r="I1001" t="s">
        <v>9786</v>
      </c>
      <c r="J1001" s="11" t="str">
        <f t="shared" si="92"/>
        <v>IC.TU.072211</v>
      </c>
      <c r="K1001" s="2" t="s">
        <v>11324</v>
      </c>
      <c r="L1001" t="str">
        <f t="shared" si="96"/>
        <v>Oral Gastric Tube</v>
      </c>
      <c r="M1001" s="12" t="str">
        <f t="shared" si="93"/>
        <v>PI.IC.TU.072211.01</v>
      </c>
      <c r="N1001" s="12"/>
      <c r="O1001" s="12" t="str">
        <f t="shared" si="94"/>
        <v>PH.IC.TU.072211.01</v>
      </c>
      <c r="Q1001" s="12" t="str">
        <f t="shared" si="95"/>
        <v>CL.IC.TU.072211.01</v>
      </c>
      <c r="R1001" t="s">
        <v>1141</v>
      </c>
      <c r="S1001">
        <v>499</v>
      </c>
    </row>
    <row r="1002" spans="1:23" ht="15">
      <c r="A1002" t="s">
        <v>9776</v>
      </c>
      <c r="C1002" s="2" t="s">
        <v>11198</v>
      </c>
      <c r="D1002" t="s">
        <v>11151</v>
      </c>
      <c r="E1002" s="2" t="s">
        <v>11152</v>
      </c>
      <c r="F1002" t="s">
        <v>11356</v>
      </c>
      <c r="G1002" t="s">
        <v>11153</v>
      </c>
      <c r="H1002" s="22" t="s">
        <v>11104</v>
      </c>
      <c r="I1002" t="s">
        <v>11154</v>
      </c>
      <c r="J1002" s="11" t="str">
        <f t="shared" si="92"/>
        <v>IC.TU.072301</v>
      </c>
      <c r="K1002" s="2" t="s">
        <v>1192</v>
      </c>
      <c r="L1002" t="str">
        <f t="shared" si="96"/>
        <v>Date Insertion, specify:</v>
      </c>
      <c r="M1002" s="12" t="str">
        <f t="shared" si="93"/>
        <v>PI.IC.TU.072301.01</v>
      </c>
      <c r="N1002" s="12"/>
      <c r="O1002" s="12" t="str">
        <f t="shared" si="94"/>
        <v>PH.IC.TU.072301.01</v>
      </c>
      <c r="Q1002" s="12" t="str">
        <f t="shared" si="95"/>
        <v>CL.IC.TU.072301.01</v>
      </c>
      <c r="R1002" t="s">
        <v>1112</v>
      </c>
      <c r="S1002">
        <v>499</v>
      </c>
      <c r="V1002" t="s">
        <v>11097</v>
      </c>
      <c r="W1002">
        <v>1068</v>
      </c>
    </row>
    <row r="1003" spans="1:23" ht="15">
      <c r="A1003" s="25" t="s">
        <v>9776</v>
      </c>
      <c r="B1003" s="25" t="s">
        <v>9927</v>
      </c>
      <c r="C1003" s="22" t="s">
        <v>10093</v>
      </c>
      <c r="D1003" s="25" t="s">
        <v>3093</v>
      </c>
      <c r="E1003" s="2" t="s">
        <v>11324</v>
      </c>
      <c r="F1003" s="25" t="s">
        <v>9928</v>
      </c>
      <c r="G1003" s="25" t="s">
        <v>2702</v>
      </c>
      <c r="H1003" s="2" t="s">
        <v>11324</v>
      </c>
      <c r="I1003" s="25" t="s">
        <v>2703</v>
      </c>
      <c r="J1003" s="11" t="str">
        <f t="shared" si="92"/>
        <v>IC.TU.080101</v>
      </c>
      <c r="K1003" s="2" t="s">
        <v>11324</v>
      </c>
      <c r="L1003" t="str">
        <f t="shared" si="96"/>
        <v xml:space="preserve">     Brown</v>
      </c>
      <c r="M1003" s="12" t="str">
        <f t="shared" si="93"/>
        <v>PI.IC.TU.080101.01</v>
      </c>
      <c r="N1003" s="12"/>
      <c r="O1003" s="12" t="str">
        <f t="shared" si="94"/>
        <v>PH.IC.TU.080101.01</v>
      </c>
      <c r="Q1003" s="12" t="str">
        <f t="shared" si="95"/>
        <v>CL.IC.TU.080101.01</v>
      </c>
    </row>
    <row r="1004" spans="1:23" ht="15">
      <c r="A1004" s="25" t="s">
        <v>9776</v>
      </c>
      <c r="B1004" s="25"/>
      <c r="C1004" s="22" t="s">
        <v>10093</v>
      </c>
      <c r="D1004" s="25"/>
      <c r="E1004" s="2" t="s">
        <v>1192</v>
      </c>
      <c r="F1004" s="25" t="s">
        <v>9928</v>
      </c>
      <c r="G1004" s="25" t="s">
        <v>1433</v>
      </c>
      <c r="H1004" s="2" t="s">
        <v>923</v>
      </c>
      <c r="I1004" s="25" t="s">
        <v>1434</v>
      </c>
      <c r="J1004" s="11" t="str">
        <f t="shared" si="92"/>
        <v>IC.TU.080102</v>
      </c>
      <c r="K1004" s="2" t="s">
        <v>1192</v>
      </c>
      <c r="L1004" t="str">
        <f t="shared" si="96"/>
        <v xml:space="preserve">     Green</v>
      </c>
      <c r="M1004" s="12" t="str">
        <f t="shared" si="93"/>
        <v>PI.IC.TU.080102.01</v>
      </c>
      <c r="N1004" s="12"/>
      <c r="O1004" s="12" t="str">
        <f t="shared" si="94"/>
        <v>PH.IC.TU.080102.01</v>
      </c>
      <c r="Q1004" s="12" t="str">
        <f t="shared" si="95"/>
        <v>CL.IC.TU.080102.01</v>
      </c>
    </row>
    <row r="1005" spans="1:23" ht="15">
      <c r="A1005" s="25" t="s">
        <v>9776</v>
      </c>
      <c r="B1005" s="25"/>
      <c r="C1005" s="22" t="s">
        <v>10093</v>
      </c>
      <c r="D1005" s="25"/>
      <c r="E1005" s="2" t="s">
        <v>1192</v>
      </c>
      <c r="F1005" s="25" t="s">
        <v>9928</v>
      </c>
      <c r="G1005" s="25" t="s">
        <v>1435</v>
      </c>
      <c r="H1005" s="2" t="s">
        <v>1202</v>
      </c>
      <c r="I1005" s="25" t="s">
        <v>1436</v>
      </c>
      <c r="J1005" s="11" t="str">
        <f t="shared" si="92"/>
        <v>IC.TU.080103</v>
      </c>
      <c r="K1005" s="2" t="s">
        <v>1192</v>
      </c>
      <c r="L1005" t="str">
        <f t="shared" si="96"/>
        <v xml:space="preserve">     Tan</v>
      </c>
      <c r="M1005" s="12" t="str">
        <f t="shared" si="93"/>
        <v>PI.IC.TU.080103.01</v>
      </c>
      <c r="N1005" s="12"/>
      <c r="O1005" s="12" t="str">
        <f t="shared" si="94"/>
        <v>PH.IC.TU.080103.01</v>
      </c>
      <c r="Q1005" s="12" t="str">
        <f t="shared" si="95"/>
        <v>CL.IC.TU.080103.01</v>
      </c>
    </row>
    <row r="1006" spans="1:23" ht="15">
      <c r="A1006" s="25" t="s">
        <v>9776</v>
      </c>
      <c r="B1006" s="25"/>
      <c r="C1006" s="22" t="s">
        <v>10093</v>
      </c>
      <c r="D1006" s="25"/>
      <c r="E1006" s="2" t="s">
        <v>1192</v>
      </c>
      <c r="F1006" s="25" t="s">
        <v>9928</v>
      </c>
      <c r="G1006" s="25" t="s">
        <v>2102</v>
      </c>
      <c r="H1006" s="2" t="s">
        <v>7070</v>
      </c>
      <c r="I1006" s="25" t="s">
        <v>2103</v>
      </c>
      <c r="J1006" s="11" t="str">
        <f t="shared" si="92"/>
        <v>IC.TU.080104</v>
      </c>
      <c r="K1006" s="2" t="s">
        <v>1192</v>
      </c>
      <c r="L1006" t="str">
        <f t="shared" si="96"/>
        <v xml:space="preserve">     Yellow</v>
      </c>
      <c r="M1006" s="12" t="str">
        <f t="shared" si="93"/>
        <v>PI.IC.TU.080104.01</v>
      </c>
      <c r="N1006" s="12"/>
      <c r="O1006" s="12" t="str">
        <f t="shared" si="94"/>
        <v>PH.IC.TU.080104.01</v>
      </c>
      <c r="Q1006" s="12" t="str">
        <f t="shared" si="95"/>
        <v>CL.IC.TU.080104.01</v>
      </c>
    </row>
    <row r="1007" spans="1:23" ht="15">
      <c r="A1007" s="25" t="s">
        <v>9776</v>
      </c>
      <c r="B1007" s="25"/>
      <c r="C1007" s="22" t="s">
        <v>10093</v>
      </c>
      <c r="D1007" s="25"/>
      <c r="E1007" s="2" t="s">
        <v>1192</v>
      </c>
      <c r="F1007" s="25" t="s">
        <v>9928</v>
      </c>
      <c r="G1007" s="25" t="s">
        <v>1431</v>
      </c>
      <c r="H1007" s="2" t="s">
        <v>7071</v>
      </c>
      <c r="I1007" s="25" t="s">
        <v>1432</v>
      </c>
      <c r="J1007" s="11" t="str">
        <f t="shared" si="92"/>
        <v>IC.TU.080105</v>
      </c>
      <c r="K1007" s="2" t="s">
        <v>1192</v>
      </c>
      <c r="L1007" t="str">
        <f t="shared" si="96"/>
        <v xml:space="preserve">     Amber</v>
      </c>
      <c r="M1007" s="12" t="str">
        <f t="shared" si="93"/>
        <v>PI.IC.TU.080105.01</v>
      </c>
      <c r="N1007" s="12"/>
      <c r="O1007" s="12" t="str">
        <f t="shared" si="94"/>
        <v>PH.IC.TU.080105.01</v>
      </c>
      <c r="Q1007" s="12" t="str">
        <f t="shared" si="95"/>
        <v>CL.IC.TU.080105.01</v>
      </c>
    </row>
    <row r="1008" spans="1:23" ht="15">
      <c r="A1008" s="25" t="s">
        <v>9776</v>
      </c>
      <c r="B1008" s="25"/>
      <c r="C1008" s="22" t="s">
        <v>10093</v>
      </c>
      <c r="D1008" s="25"/>
      <c r="E1008" s="2" t="s">
        <v>1192</v>
      </c>
      <c r="F1008" s="25" t="s">
        <v>9928</v>
      </c>
      <c r="G1008" s="25" t="s">
        <v>2704</v>
      </c>
      <c r="H1008" s="2" t="s">
        <v>6888</v>
      </c>
      <c r="I1008" s="25" t="s">
        <v>2618</v>
      </c>
      <c r="J1008" s="11" t="str">
        <f t="shared" si="92"/>
        <v>IC.TU.080106</v>
      </c>
      <c r="K1008" s="2" t="s">
        <v>1192</v>
      </c>
      <c r="L1008" t="str">
        <f t="shared" si="96"/>
        <v xml:space="preserve">     Black</v>
      </c>
      <c r="M1008" s="12" t="str">
        <f t="shared" si="93"/>
        <v>PI.IC.TU.080106.01</v>
      </c>
      <c r="N1008" s="12"/>
      <c r="O1008" s="12" t="str">
        <f t="shared" si="94"/>
        <v>PH.IC.TU.080106.01</v>
      </c>
      <c r="Q1008" s="12" t="str">
        <f t="shared" si="95"/>
        <v>CL.IC.TU.080106.01</v>
      </c>
    </row>
    <row r="1009" spans="1:17" ht="15">
      <c r="A1009" s="25" t="s">
        <v>9776</v>
      </c>
      <c r="B1009" s="25"/>
      <c r="C1009" s="22" t="s">
        <v>10093</v>
      </c>
      <c r="D1009" s="25"/>
      <c r="E1009" s="2" t="s">
        <v>1192</v>
      </c>
      <c r="F1009" s="25" t="s">
        <v>9928</v>
      </c>
      <c r="G1009" s="25" t="s">
        <v>2095</v>
      </c>
      <c r="H1009" s="2" t="s">
        <v>7284</v>
      </c>
      <c r="I1009" s="25" t="s">
        <v>1935</v>
      </c>
      <c r="J1009" s="11" t="str">
        <f t="shared" si="92"/>
        <v>IC.TU.080107</v>
      </c>
      <c r="K1009" s="2" t="s">
        <v>1192</v>
      </c>
      <c r="L1009" t="str">
        <f t="shared" si="96"/>
        <v xml:space="preserve">     Colorless</v>
      </c>
      <c r="M1009" s="12" t="str">
        <f t="shared" si="93"/>
        <v>PI.IC.TU.080107.01</v>
      </c>
      <c r="N1009" s="12"/>
      <c r="O1009" s="12" t="str">
        <f t="shared" si="94"/>
        <v>PH.IC.TU.080107.01</v>
      </c>
      <c r="Q1009" s="12" t="str">
        <f t="shared" si="95"/>
        <v>CL.IC.TU.080107.01</v>
      </c>
    </row>
    <row r="1010" spans="1:17" ht="15">
      <c r="A1010" s="25" t="s">
        <v>9776</v>
      </c>
      <c r="B1010" s="25"/>
      <c r="C1010" s="22" t="s">
        <v>10093</v>
      </c>
      <c r="D1010" s="25"/>
      <c r="E1010" s="2" t="s">
        <v>1192</v>
      </c>
      <c r="F1010" s="25" t="s">
        <v>9928</v>
      </c>
      <c r="G1010" s="25" t="s">
        <v>2100</v>
      </c>
      <c r="H1010" s="2" t="s">
        <v>10093</v>
      </c>
      <c r="I1010" s="25" t="s">
        <v>2101</v>
      </c>
      <c r="J1010" s="11" t="str">
        <f t="shared" si="92"/>
        <v>IC.TU.080108</v>
      </c>
      <c r="K1010" s="2" t="s">
        <v>1192</v>
      </c>
      <c r="L1010" t="str">
        <f t="shared" si="96"/>
        <v xml:space="preserve">     Maroon</v>
      </c>
      <c r="M1010" s="12" t="str">
        <f t="shared" si="93"/>
        <v>PI.IC.TU.080108.01</v>
      </c>
      <c r="N1010" s="12"/>
      <c r="O1010" s="12" t="str">
        <f t="shared" si="94"/>
        <v>PH.IC.TU.080108.01</v>
      </c>
      <c r="Q1010" s="12" t="str">
        <f t="shared" si="95"/>
        <v>CL.IC.TU.080108.01</v>
      </c>
    </row>
    <row r="1011" spans="1:17" ht="15">
      <c r="A1011" s="25" t="s">
        <v>9776</v>
      </c>
      <c r="B1011" s="25"/>
      <c r="C1011" s="22" t="s">
        <v>10093</v>
      </c>
      <c r="D1011" s="25"/>
      <c r="E1011" s="2" t="s">
        <v>1192</v>
      </c>
      <c r="F1011" s="25" t="s">
        <v>9928</v>
      </c>
      <c r="G1011" s="25" t="s">
        <v>2099</v>
      </c>
      <c r="H1011" s="2" t="s">
        <v>10095</v>
      </c>
      <c r="I1011" s="25" t="s">
        <v>1560</v>
      </c>
      <c r="J1011" s="11" t="str">
        <f t="shared" ref="J1011:J1076" si="97">CONCATENATE("IC.TU.",C1011,E1011,H1011)</f>
        <v>IC.TU.080109</v>
      </c>
      <c r="K1011" s="2" t="s">
        <v>1192</v>
      </c>
      <c r="L1011" t="str">
        <f t="shared" si="96"/>
        <v xml:space="preserve">     Red</v>
      </c>
      <c r="M1011" s="12" t="str">
        <f t="shared" ref="M1011:M1076" si="98">CONCATENATE("PI.",J1011,".",K1011)</f>
        <v>PI.IC.TU.080109.01</v>
      </c>
      <c r="N1011" s="12"/>
      <c r="O1011" s="12" t="str">
        <f t="shared" ref="O1011:O1076" si="99">CONCATENATE("PH.",J1011,".",K1011)</f>
        <v>PH.IC.TU.080109.01</v>
      </c>
      <c r="Q1011" s="12" t="str">
        <f t="shared" ref="Q1011:Q1076" si="100">CONCATENATE("CL.",J1011,".",K1011)</f>
        <v>CL.IC.TU.080109.01</v>
      </c>
    </row>
    <row r="1012" spans="1:17" ht="15">
      <c r="A1012" s="25" t="s">
        <v>9776</v>
      </c>
      <c r="B1012" s="25"/>
      <c r="C1012" s="22" t="s">
        <v>10093</v>
      </c>
      <c r="D1012" s="25"/>
      <c r="E1012" s="2" t="s">
        <v>1192</v>
      </c>
      <c r="F1012" s="25" t="s">
        <v>9928</v>
      </c>
      <c r="G1012" s="25" t="s">
        <v>1936</v>
      </c>
      <c r="H1012" s="2" t="s">
        <v>10905</v>
      </c>
      <c r="I1012" s="25" t="s">
        <v>1937</v>
      </c>
      <c r="J1012" s="11" t="str">
        <f t="shared" si="97"/>
        <v>IC.TU.080110</v>
      </c>
      <c r="K1012" s="2" t="s">
        <v>1192</v>
      </c>
      <c r="L1012" t="str">
        <f t="shared" si="96"/>
        <v xml:space="preserve">     Pink</v>
      </c>
      <c r="M1012" s="12" t="str">
        <f t="shared" si="98"/>
        <v>PI.IC.TU.080110.01</v>
      </c>
      <c r="N1012" s="12"/>
      <c r="O1012" s="12" t="str">
        <f t="shared" si="99"/>
        <v>PH.IC.TU.080110.01</v>
      </c>
      <c r="Q1012" s="12" t="str">
        <f t="shared" si="100"/>
        <v>CL.IC.TU.080110.01</v>
      </c>
    </row>
    <row r="1013" spans="1:17" ht="15">
      <c r="A1013" s="25" t="s">
        <v>9776</v>
      </c>
      <c r="B1013" s="25"/>
      <c r="C1013" s="22" t="s">
        <v>10093</v>
      </c>
      <c r="D1013" s="25" t="s">
        <v>9955</v>
      </c>
      <c r="E1013" s="2" t="s">
        <v>923</v>
      </c>
      <c r="F1013" s="25" t="s">
        <v>9928</v>
      </c>
      <c r="G1013" s="25" t="s">
        <v>1437</v>
      </c>
      <c r="H1013" s="2" t="s">
        <v>1192</v>
      </c>
      <c r="I1013" s="25" t="s">
        <v>1438</v>
      </c>
      <c r="J1013" s="11" t="str">
        <f t="shared" si="97"/>
        <v>IC.TU.080201</v>
      </c>
      <c r="K1013" s="2" t="s">
        <v>1192</v>
      </c>
      <c r="L1013" t="str">
        <f t="shared" si="96"/>
        <v xml:space="preserve">     Bloody</v>
      </c>
      <c r="M1013" s="12" t="str">
        <f t="shared" si="98"/>
        <v>PI.IC.TU.080201.01</v>
      </c>
      <c r="N1013" s="12"/>
      <c r="O1013" s="12" t="str">
        <f t="shared" si="99"/>
        <v>PH.IC.TU.080201.01</v>
      </c>
      <c r="Q1013" s="12" t="str">
        <f t="shared" si="100"/>
        <v>CL.IC.TU.080201.01</v>
      </c>
    </row>
    <row r="1014" spans="1:17" ht="15">
      <c r="A1014" s="25" t="s">
        <v>9776</v>
      </c>
      <c r="B1014" s="25"/>
      <c r="C1014" s="22" t="s">
        <v>10093</v>
      </c>
      <c r="D1014" s="25"/>
      <c r="E1014" s="2" t="s">
        <v>923</v>
      </c>
      <c r="F1014" s="25" t="s">
        <v>9928</v>
      </c>
      <c r="G1014" s="25" t="s">
        <v>1439</v>
      </c>
      <c r="H1014" s="2" t="s">
        <v>923</v>
      </c>
      <c r="I1014" s="25" t="s">
        <v>1635</v>
      </c>
      <c r="J1014" s="11" t="str">
        <f t="shared" si="97"/>
        <v>IC.TU.080202</v>
      </c>
      <c r="K1014" s="2" t="s">
        <v>1192</v>
      </c>
      <c r="L1014" t="str">
        <f t="shared" si="96"/>
        <v xml:space="preserve">     Serosanguinous</v>
      </c>
      <c r="M1014" s="12" t="str">
        <f t="shared" si="98"/>
        <v>PI.IC.TU.080202.01</v>
      </c>
      <c r="N1014" s="12"/>
      <c r="O1014" s="12" t="str">
        <f t="shared" si="99"/>
        <v>PH.IC.TU.080202.01</v>
      </c>
      <c r="Q1014" s="12" t="str">
        <f t="shared" si="100"/>
        <v>CL.IC.TU.080202.01</v>
      </c>
    </row>
    <row r="1015" spans="1:17" ht="15">
      <c r="A1015" s="25" t="s">
        <v>9776</v>
      </c>
      <c r="B1015" s="25"/>
      <c r="C1015" s="22" t="s">
        <v>10093</v>
      </c>
      <c r="D1015" s="25"/>
      <c r="E1015" s="2" t="s">
        <v>923</v>
      </c>
      <c r="F1015" s="25" t="s">
        <v>9928</v>
      </c>
      <c r="G1015" s="25" t="s">
        <v>1636</v>
      </c>
      <c r="H1015" s="2" t="s">
        <v>1202</v>
      </c>
      <c r="I1015" s="25" t="s">
        <v>1637</v>
      </c>
      <c r="J1015" s="11" t="str">
        <f t="shared" si="97"/>
        <v>IC.TU.080203</v>
      </c>
      <c r="K1015" s="2" t="s">
        <v>1192</v>
      </c>
      <c r="L1015" t="str">
        <f t="shared" si="96"/>
        <v xml:space="preserve">     Serous</v>
      </c>
      <c r="M1015" s="12" t="str">
        <f t="shared" si="98"/>
        <v>PI.IC.TU.080203.01</v>
      </c>
      <c r="N1015" s="12"/>
      <c r="O1015" s="12" t="str">
        <f t="shared" si="99"/>
        <v>PH.IC.TU.080203.01</v>
      </c>
      <c r="Q1015" s="12" t="str">
        <f t="shared" si="100"/>
        <v>CL.IC.TU.080203.01</v>
      </c>
    </row>
    <row r="1016" spans="1:17" ht="15">
      <c r="A1016" s="25" t="s">
        <v>9776</v>
      </c>
      <c r="B1016" s="25"/>
      <c r="C1016" s="22" t="s">
        <v>10093</v>
      </c>
      <c r="D1016" s="25"/>
      <c r="E1016" s="2" t="s">
        <v>923</v>
      </c>
      <c r="F1016" s="25" t="s">
        <v>9928</v>
      </c>
      <c r="G1016" s="25" t="s">
        <v>1640</v>
      </c>
      <c r="H1016" s="2" t="s">
        <v>7070</v>
      </c>
      <c r="I1016" s="25" t="s">
        <v>1641</v>
      </c>
      <c r="J1016" s="11" t="str">
        <f t="shared" si="97"/>
        <v>IC.TU.080204</v>
      </c>
      <c r="K1016" s="2" t="s">
        <v>1192</v>
      </c>
      <c r="L1016" t="str">
        <f t="shared" si="96"/>
        <v xml:space="preserve">     Cloudy</v>
      </c>
      <c r="M1016" s="12" t="str">
        <f t="shared" si="98"/>
        <v>PI.IC.TU.080204.01</v>
      </c>
      <c r="N1016" s="12"/>
      <c r="O1016" s="12" t="str">
        <f t="shared" si="99"/>
        <v>PH.IC.TU.080204.01</v>
      </c>
      <c r="Q1016" s="12" t="str">
        <f t="shared" si="100"/>
        <v>CL.IC.TU.080204.01</v>
      </c>
    </row>
    <row r="1017" spans="1:17" ht="15">
      <c r="A1017" s="25" t="s">
        <v>9776</v>
      </c>
      <c r="B1017" s="25"/>
      <c r="C1017" s="22" t="s">
        <v>10093</v>
      </c>
      <c r="D1017" s="25"/>
      <c r="E1017" s="2" t="s">
        <v>923</v>
      </c>
      <c r="F1017" s="25" t="s">
        <v>9928</v>
      </c>
      <c r="G1017" s="25" t="s">
        <v>1642</v>
      </c>
      <c r="H1017" s="2" t="s">
        <v>7071</v>
      </c>
      <c r="I1017" s="25" t="s">
        <v>1643</v>
      </c>
      <c r="J1017" s="11" t="str">
        <f t="shared" si="97"/>
        <v>IC.TU.080205</v>
      </c>
      <c r="K1017" s="2" t="s">
        <v>1192</v>
      </c>
      <c r="L1017" t="str">
        <f t="shared" si="96"/>
        <v xml:space="preserve">     Purulent</v>
      </c>
      <c r="M1017" s="12" t="str">
        <f t="shared" si="98"/>
        <v>PI.IC.TU.080205.01</v>
      </c>
      <c r="N1017" s="12"/>
      <c r="O1017" s="12" t="str">
        <f t="shared" si="99"/>
        <v>PH.IC.TU.080205.01</v>
      </c>
      <c r="Q1017" s="12" t="str">
        <f t="shared" si="100"/>
        <v>CL.IC.TU.080205.01</v>
      </c>
    </row>
    <row r="1018" spans="1:17" ht="15">
      <c r="A1018" s="25" t="s">
        <v>9776</v>
      </c>
      <c r="B1018" s="25"/>
      <c r="C1018" s="22" t="s">
        <v>10093</v>
      </c>
      <c r="D1018" s="25"/>
      <c r="E1018" s="2" t="s">
        <v>923</v>
      </c>
      <c r="F1018" s="25" t="s">
        <v>9928</v>
      </c>
      <c r="G1018" s="25" t="s">
        <v>4061</v>
      </c>
      <c r="H1018" s="2" t="s">
        <v>6888</v>
      </c>
      <c r="I1018" s="25" t="s">
        <v>1645</v>
      </c>
      <c r="J1018" s="11" t="str">
        <f t="shared" si="97"/>
        <v>IC.TU.080206</v>
      </c>
      <c r="K1018" s="2" t="s">
        <v>1192</v>
      </c>
      <c r="L1018" t="str">
        <f t="shared" si="96"/>
        <v xml:space="preserve">      Viscous</v>
      </c>
      <c r="M1018" s="12" t="str">
        <f t="shared" si="98"/>
        <v>PI.IC.TU.080206.01</v>
      </c>
      <c r="N1018" s="12"/>
      <c r="O1018" s="12" t="str">
        <f t="shared" si="99"/>
        <v>PH.IC.TU.080206.01</v>
      </c>
      <c r="Q1018" s="12" t="str">
        <f t="shared" si="100"/>
        <v>CL.IC.TU.080206.01</v>
      </c>
    </row>
    <row r="1019" spans="1:17" ht="15">
      <c r="A1019" s="25" t="s">
        <v>9776</v>
      </c>
      <c r="B1019" s="25"/>
      <c r="C1019" s="22" t="s">
        <v>10093</v>
      </c>
      <c r="D1019" s="25" t="s">
        <v>2935</v>
      </c>
      <c r="E1019" s="2" t="s">
        <v>1202</v>
      </c>
      <c r="F1019" s="25" t="s">
        <v>9929</v>
      </c>
      <c r="G1019" s="25" t="s">
        <v>4245</v>
      </c>
      <c r="H1019" s="22" t="s">
        <v>1396</v>
      </c>
      <c r="I1019" s="25" t="s">
        <v>1825</v>
      </c>
      <c r="J1019" s="11" t="str">
        <f t="shared" si="97"/>
        <v>IC.TU.080301</v>
      </c>
      <c r="K1019" s="2" t="s">
        <v>1192</v>
      </c>
      <c r="L1019" t="str">
        <f t="shared" si="96"/>
        <v xml:space="preserve">      Gauze</v>
      </c>
      <c r="M1019" s="12" t="str">
        <f t="shared" si="98"/>
        <v>PI.IC.TU.080301.01</v>
      </c>
      <c r="N1019" s="12"/>
      <c r="O1019" s="12" t="str">
        <f t="shared" si="99"/>
        <v>PH.IC.TU.080301.01</v>
      </c>
      <c r="Q1019" s="12" t="str">
        <f t="shared" si="100"/>
        <v>CL.IC.TU.080301.01</v>
      </c>
    </row>
    <row r="1020" spans="1:17" ht="15">
      <c r="A1020" s="25" t="s">
        <v>9776</v>
      </c>
      <c r="B1020" s="25"/>
      <c r="C1020" s="22" t="s">
        <v>10093</v>
      </c>
      <c r="D1020" s="25"/>
      <c r="E1020" s="2" t="s">
        <v>1202</v>
      </c>
      <c r="F1020" s="25" t="s">
        <v>9929</v>
      </c>
      <c r="G1020" s="25" t="s">
        <v>9638</v>
      </c>
      <c r="H1020" s="22" t="s">
        <v>1398</v>
      </c>
      <c r="I1020" s="25" t="s">
        <v>1998</v>
      </c>
      <c r="J1020" s="11" t="str">
        <f t="shared" si="97"/>
        <v>IC.TU.080302</v>
      </c>
      <c r="K1020" s="2" t="s">
        <v>1192</v>
      </c>
      <c r="L1020" t="str">
        <f t="shared" si="96"/>
        <v xml:space="preserve">      Transparent</v>
      </c>
      <c r="M1020" s="12" t="str">
        <f t="shared" si="98"/>
        <v>PI.IC.TU.080302.01</v>
      </c>
      <c r="N1020" s="12"/>
      <c r="O1020" s="12" t="str">
        <f t="shared" si="99"/>
        <v>PH.IC.TU.080302.01</v>
      </c>
      <c r="Q1020" s="12" t="str">
        <f t="shared" si="100"/>
        <v>CL.IC.TU.080302.01</v>
      </c>
    </row>
    <row r="1021" spans="1:17" ht="15">
      <c r="A1021" s="25" t="s">
        <v>9776</v>
      </c>
      <c r="B1021" s="25"/>
      <c r="C1021" s="22" t="s">
        <v>10093</v>
      </c>
      <c r="D1021" s="25"/>
      <c r="E1021" s="2" t="s">
        <v>1202</v>
      </c>
      <c r="F1021" s="25" t="s">
        <v>9929</v>
      </c>
      <c r="G1021" s="25" t="s">
        <v>3923</v>
      </c>
      <c r="H1021" s="22" t="s">
        <v>1400</v>
      </c>
      <c r="I1021" s="25" t="s">
        <v>1001</v>
      </c>
      <c r="J1021" s="11" t="str">
        <f t="shared" si="97"/>
        <v>IC.TU.080303</v>
      </c>
      <c r="K1021" s="2" t="s">
        <v>1192</v>
      </c>
      <c r="L1021" t="str">
        <f t="shared" si="96"/>
        <v xml:space="preserve">      None</v>
      </c>
      <c r="M1021" s="12" t="str">
        <f t="shared" si="98"/>
        <v>PI.IC.TU.080303.01</v>
      </c>
      <c r="N1021" s="12"/>
      <c r="O1021" s="12" t="str">
        <f t="shared" si="99"/>
        <v>PH.IC.TU.080303.01</v>
      </c>
      <c r="Q1021" s="12" t="str">
        <f t="shared" si="100"/>
        <v>CL.IC.TU.080303.01</v>
      </c>
    </row>
    <row r="1022" spans="1:17" ht="15">
      <c r="A1022" s="25" t="s">
        <v>9776</v>
      </c>
      <c r="B1022" s="25"/>
      <c r="C1022" s="22" t="s">
        <v>10093</v>
      </c>
      <c r="D1022" s="25"/>
      <c r="E1022" s="2" t="s">
        <v>1202</v>
      </c>
      <c r="F1022" s="25" t="s">
        <v>9929</v>
      </c>
      <c r="G1022" s="25" t="s">
        <v>3841</v>
      </c>
      <c r="H1022" s="22" t="s">
        <v>1402</v>
      </c>
      <c r="I1022" s="25" t="s">
        <v>2971</v>
      </c>
      <c r="J1022" s="11" t="str">
        <f t="shared" si="97"/>
        <v>IC.TU.080304</v>
      </c>
      <c r="K1022" s="2" t="s">
        <v>1192</v>
      </c>
      <c r="L1022" t="str">
        <f t="shared" si="96"/>
        <v xml:space="preserve">      Other: specify</v>
      </c>
      <c r="M1022" s="12" t="str">
        <f t="shared" si="98"/>
        <v>PI.IC.TU.080304.01</v>
      </c>
      <c r="N1022" s="12"/>
      <c r="O1022" s="12" t="str">
        <f t="shared" si="99"/>
        <v>PH.IC.TU.080304.01</v>
      </c>
      <c r="Q1022" s="12" t="str">
        <f t="shared" si="100"/>
        <v>CL.IC.TU.080304.01</v>
      </c>
    </row>
    <row r="1023" spans="1:17" ht="15">
      <c r="A1023" s="25" t="s">
        <v>9776</v>
      </c>
      <c r="B1023" s="25"/>
      <c r="C1023" s="22" t="s">
        <v>10093</v>
      </c>
      <c r="D1023" s="25" t="s">
        <v>2937</v>
      </c>
      <c r="E1023" s="2" t="s">
        <v>7070</v>
      </c>
      <c r="F1023" s="25" t="s">
        <v>9929</v>
      </c>
      <c r="G1023" s="25" t="s">
        <v>3843</v>
      </c>
      <c r="H1023" s="22" t="s">
        <v>1396</v>
      </c>
      <c r="I1023" s="25" t="s">
        <v>1833</v>
      </c>
      <c r="J1023" s="11" t="str">
        <f t="shared" si="97"/>
        <v>IC.TU.080401</v>
      </c>
      <c r="K1023" s="2" t="s">
        <v>1192</v>
      </c>
      <c r="L1023" t="str">
        <f t="shared" si="96"/>
        <v xml:space="preserve">      Clean, dry and intact</v>
      </c>
      <c r="M1023" s="12" t="str">
        <f t="shared" si="98"/>
        <v>PI.IC.TU.080401.01</v>
      </c>
      <c r="N1023" s="12"/>
      <c r="O1023" s="12" t="str">
        <f t="shared" si="99"/>
        <v>PH.IC.TU.080401.01</v>
      </c>
      <c r="Q1023" s="12" t="str">
        <f t="shared" si="100"/>
        <v>CL.IC.TU.080401.01</v>
      </c>
    </row>
    <row r="1024" spans="1:17" ht="15">
      <c r="A1024" s="25" t="s">
        <v>9776</v>
      </c>
      <c r="B1024" s="25"/>
      <c r="C1024" s="22" t="s">
        <v>10093</v>
      </c>
      <c r="D1024" s="25"/>
      <c r="E1024" s="2" t="s">
        <v>7070</v>
      </c>
      <c r="F1024" s="25" t="s">
        <v>9929</v>
      </c>
      <c r="G1024" s="25" t="s">
        <v>9795</v>
      </c>
      <c r="H1024" s="22" t="s">
        <v>1398</v>
      </c>
      <c r="I1024" s="25" t="s">
        <v>1811</v>
      </c>
      <c r="J1024" s="11" t="str">
        <f t="shared" si="97"/>
        <v>IC.TU.080402</v>
      </c>
      <c r="K1024" s="2" t="s">
        <v>1192</v>
      </c>
      <c r="L1024" t="str">
        <f t="shared" si="96"/>
        <v xml:space="preserve">      Changed</v>
      </c>
      <c r="M1024" s="12" t="str">
        <f t="shared" si="98"/>
        <v>PI.IC.TU.080402.01</v>
      </c>
      <c r="N1024" s="12"/>
      <c r="O1024" s="12" t="str">
        <f t="shared" si="99"/>
        <v>PH.IC.TU.080402.01</v>
      </c>
      <c r="Q1024" s="12" t="str">
        <f t="shared" si="100"/>
        <v>CL.IC.TU.080402.01</v>
      </c>
    </row>
    <row r="1025" spans="1:19" ht="15">
      <c r="A1025" s="25" t="s">
        <v>9776</v>
      </c>
      <c r="B1025" s="25"/>
      <c r="C1025" s="22" t="s">
        <v>10093</v>
      </c>
      <c r="D1025" s="25"/>
      <c r="E1025" s="2" t="s">
        <v>7070</v>
      </c>
      <c r="F1025" s="25" t="s">
        <v>9929</v>
      </c>
      <c r="G1025" s="25" t="s">
        <v>4000</v>
      </c>
      <c r="H1025" s="22" t="s">
        <v>1400</v>
      </c>
      <c r="I1025" s="25" t="s">
        <v>2010</v>
      </c>
      <c r="J1025" s="11" t="str">
        <f t="shared" si="97"/>
        <v>IC.TU.080403</v>
      </c>
      <c r="K1025" s="2" t="s">
        <v>1192</v>
      </c>
      <c r="L1025" t="str">
        <f t="shared" si="96"/>
        <v xml:space="preserve">      Reinforced:  specify date/time</v>
      </c>
      <c r="M1025" s="12" t="str">
        <f t="shared" si="98"/>
        <v>PI.IC.TU.080403.01</v>
      </c>
      <c r="N1025" s="12"/>
      <c r="O1025" s="12" t="str">
        <f t="shared" si="99"/>
        <v>PH.IC.TU.080403.01</v>
      </c>
      <c r="Q1025" s="12" t="str">
        <f t="shared" si="100"/>
        <v>CL.IC.TU.080403.01</v>
      </c>
    </row>
    <row r="1026" spans="1:19" ht="15">
      <c r="A1026" s="25" t="s">
        <v>9776</v>
      </c>
      <c r="B1026" s="25"/>
      <c r="C1026" s="22" t="s">
        <v>10093</v>
      </c>
      <c r="D1026" s="25" t="s">
        <v>4940</v>
      </c>
      <c r="E1026" s="2" t="s">
        <v>7071</v>
      </c>
      <c r="F1026" s="25" t="s">
        <v>9929</v>
      </c>
      <c r="G1026" s="25" t="s">
        <v>9479</v>
      </c>
      <c r="H1026" s="22" t="s">
        <v>1396</v>
      </c>
      <c r="I1026" s="25" t="s">
        <v>9480</v>
      </c>
      <c r="J1026" s="11" t="str">
        <f t="shared" si="97"/>
        <v>IC.TU.080501</v>
      </c>
      <c r="K1026" s="2" t="s">
        <v>1192</v>
      </c>
      <c r="L1026" t="str">
        <f t="shared" si="96"/>
        <v xml:space="preserve">      Drsg Drainage None</v>
      </c>
      <c r="M1026" s="12" t="str">
        <f t="shared" si="98"/>
        <v>PI.IC.TU.080501.01</v>
      </c>
      <c r="N1026" s="12"/>
      <c r="O1026" s="12" t="str">
        <f t="shared" si="99"/>
        <v>PH.IC.TU.080501.01</v>
      </c>
      <c r="Q1026" s="12" t="str">
        <f t="shared" si="100"/>
        <v>CL.IC.TU.080501.01</v>
      </c>
    </row>
    <row r="1027" spans="1:19" ht="15">
      <c r="A1027" s="25" t="s">
        <v>9776</v>
      </c>
      <c r="B1027" s="25"/>
      <c r="C1027" s="22" t="s">
        <v>10093</v>
      </c>
      <c r="D1027" s="25"/>
      <c r="E1027" s="2" t="s">
        <v>7071</v>
      </c>
      <c r="F1027" s="25" t="s">
        <v>9929</v>
      </c>
      <c r="G1027" s="25" t="s">
        <v>9641</v>
      </c>
      <c r="H1027" s="22" t="s">
        <v>1398</v>
      </c>
      <c r="I1027" s="25" t="s">
        <v>1649</v>
      </c>
      <c r="J1027" s="11" t="str">
        <f t="shared" si="97"/>
        <v>IC.TU.080502</v>
      </c>
      <c r="K1027" s="2" t="s">
        <v>1192</v>
      </c>
      <c r="L1027" t="str">
        <f t="shared" si="96"/>
        <v xml:space="preserve">      Drsg Scant amount drainage</v>
      </c>
      <c r="M1027" s="12" t="str">
        <f t="shared" si="98"/>
        <v>PI.IC.TU.080502.01</v>
      </c>
      <c r="N1027" s="12"/>
      <c r="O1027" s="12" t="str">
        <f t="shared" si="99"/>
        <v>PH.IC.TU.080502.01</v>
      </c>
      <c r="Q1027" s="12" t="str">
        <f t="shared" si="100"/>
        <v>CL.IC.TU.080502.01</v>
      </c>
    </row>
    <row r="1028" spans="1:19" ht="15">
      <c r="A1028" s="25" t="s">
        <v>9776</v>
      </c>
      <c r="B1028" s="25"/>
      <c r="C1028" s="22" t="s">
        <v>10093</v>
      </c>
      <c r="D1028" s="25"/>
      <c r="E1028" s="2" t="s">
        <v>7071</v>
      </c>
      <c r="F1028" s="25" t="s">
        <v>9929</v>
      </c>
      <c r="G1028" s="25" t="s">
        <v>9642</v>
      </c>
      <c r="H1028" s="22" t="s">
        <v>1400</v>
      </c>
      <c r="I1028" s="25" t="s">
        <v>1651</v>
      </c>
      <c r="J1028" s="11" t="str">
        <f t="shared" si="97"/>
        <v>IC.TU.080503</v>
      </c>
      <c r="K1028" s="2" t="s">
        <v>1192</v>
      </c>
      <c r="L1028" t="str">
        <f t="shared" si="96"/>
        <v xml:space="preserve">      Drsg Small amount drainage</v>
      </c>
      <c r="M1028" s="12" t="str">
        <f t="shared" si="98"/>
        <v>PI.IC.TU.080503.01</v>
      </c>
      <c r="N1028" s="12"/>
      <c r="O1028" s="12" t="str">
        <f t="shared" si="99"/>
        <v>PH.IC.TU.080503.01</v>
      </c>
      <c r="Q1028" s="12" t="str">
        <f t="shared" si="100"/>
        <v>CL.IC.TU.080503.01</v>
      </c>
    </row>
    <row r="1029" spans="1:19" ht="15">
      <c r="A1029" s="25" t="s">
        <v>9776</v>
      </c>
      <c r="B1029" s="25"/>
      <c r="C1029" s="22" t="s">
        <v>10093</v>
      </c>
      <c r="D1029" s="25"/>
      <c r="E1029" s="2" t="s">
        <v>7071</v>
      </c>
      <c r="F1029" s="25" t="s">
        <v>9929</v>
      </c>
      <c r="G1029" s="25" t="s">
        <v>9483</v>
      </c>
      <c r="H1029" s="22" t="s">
        <v>1402</v>
      </c>
      <c r="I1029" s="25" t="s">
        <v>1653</v>
      </c>
      <c r="J1029" s="11" t="str">
        <f t="shared" si="97"/>
        <v>IC.TU.080504</v>
      </c>
      <c r="K1029" s="2" t="s">
        <v>1192</v>
      </c>
      <c r="L1029" t="str">
        <f t="shared" si="96"/>
        <v xml:space="preserve">      Drsg Moderate amount drainage</v>
      </c>
      <c r="M1029" s="12" t="str">
        <f t="shared" si="98"/>
        <v>PI.IC.TU.080504.01</v>
      </c>
      <c r="N1029" s="12"/>
      <c r="O1029" s="12" t="str">
        <f t="shared" si="99"/>
        <v>PH.IC.TU.080504.01</v>
      </c>
      <c r="Q1029" s="12" t="str">
        <f t="shared" si="100"/>
        <v>CL.IC.TU.080504.01</v>
      </c>
    </row>
    <row r="1030" spans="1:19" ht="15">
      <c r="A1030" s="25" t="s">
        <v>9776</v>
      </c>
      <c r="B1030" s="25"/>
      <c r="C1030" s="22" t="s">
        <v>10093</v>
      </c>
      <c r="D1030" s="25"/>
      <c r="E1030" s="2" t="s">
        <v>7071</v>
      </c>
      <c r="F1030" s="25" t="s">
        <v>9929</v>
      </c>
      <c r="G1030" s="25" t="s">
        <v>9484</v>
      </c>
      <c r="H1030" s="22" t="s">
        <v>1404</v>
      </c>
      <c r="I1030" s="25" t="s">
        <v>1743</v>
      </c>
      <c r="J1030" s="11" t="str">
        <f t="shared" si="97"/>
        <v>IC.TU.080505</v>
      </c>
      <c r="K1030" s="2" t="s">
        <v>1192</v>
      </c>
      <c r="L1030" t="str">
        <f t="shared" si="96"/>
        <v xml:space="preserve">      Drsg Heavy amount drainage</v>
      </c>
      <c r="M1030" s="12" t="str">
        <f t="shared" si="98"/>
        <v>PI.IC.TU.080505.01</v>
      </c>
      <c r="N1030" s="12"/>
      <c r="O1030" s="12" t="str">
        <f t="shared" si="99"/>
        <v>PH.IC.TU.080505.01</v>
      </c>
      <c r="Q1030" s="12" t="str">
        <f t="shared" si="100"/>
        <v>CL.IC.TU.080505.01</v>
      </c>
    </row>
    <row r="1031" spans="1:19" ht="15">
      <c r="A1031" s="25" t="s">
        <v>9776</v>
      </c>
      <c r="B1031" s="25"/>
      <c r="C1031" s="22" t="s">
        <v>10093</v>
      </c>
      <c r="D1031" s="25"/>
      <c r="E1031" s="2" t="s">
        <v>7071</v>
      </c>
      <c r="F1031" s="25" t="s">
        <v>9929</v>
      </c>
      <c r="G1031" s="25" t="s">
        <v>9485</v>
      </c>
      <c r="H1031" s="22" t="s">
        <v>1406</v>
      </c>
      <c r="I1031" s="25" t="s">
        <v>1655</v>
      </c>
      <c r="J1031" s="11" t="str">
        <f t="shared" si="97"/>
        <v>IC.TU.080506</v>
      </c>
      <c r="K1031" s="2" t="s">
        <v>1192</v>
      </c>
      <c r="L1031" t="str">
        <f t="shared" si="96"/>
        <v xml:space="preserve">      Drsg Large amount drainage</v>
      </c>
      <c r="M1031" s="12" t="str">
        <f t="shared" si="98"/>
        <v>PI.IC.TU.080506.01</v>
      </c>
      <c r="N1031" s="12"/>
      <c r="O1031" s="12" t="str">
        <f t="shared" si="99"/>
        <v>PH.IC.TU.080506.01</v>
      </c>
      <c r="Q1031" s="12" t="str">
        <f t="shared" si="100"/>
        <v>CL.IC.TU.080506.01</v>
      </c>
    </row>
    <row r="1032" spans="1:19" ht="15">
      <c r="A1032" s="25" t="s">
        <v>9776</v>
      </c>
      <c r="B1032" s="25"/>
      <c r="C1032" s="22" t="s">
        <v>10093</v>
      </c>
      <c r="D1032" s="25"/>
      <c r="E1032" s="2" t="s">
        <v>7071</v>
      </c>
      <c r="F1032" s="25" t="s">
        <v>9929</v>
      </c>
      <c r="G1032" s="25" t="s">
        <v>9486</v>
      </c>
      <c r="H1032" s="22" t="s">
        <v>1419</v>
      </c>
      <c r="I1032" s="25" t="s">
        <v>1488</v>
      </c>
      <c r="J1032" s="11" t="str">
        <f t="shared" si="97"/>
        <v>IC.TU.080507</v>
      </c>
      <c r="K1032" s="2" t="s">
        <v>1192</v>
      </c>
      <c r="L1032" t="str">
        <f t="shared" si="96"/>
        <v xml:space="preserve">      Drsg copious amount discharge</v>
      </c>
      <c r="M1032" s="12" t="str">
        <f t="shared" si="98"/>
        <v>PI.IC.TU.080507.01</v>
      </c>
      <c r="N1032" s="12"/>
      <c r="O1032" s="12" t="str">
        <f t="shared" si="99"/>
        <v>PH.IC.TU.080507.01</v>
      </c>
      <c r="Q1032" s="12" t="str">
        <f t="shared" si="100"/>
        <v>CL.IC.TU.080507.01</v>
      </c>
    </row>
    <row r="1033" spans="1:19" ht="15">
      <c r="A1033" s="25" t="s">
        <v>9776</v>
      </c>
      <c r="B1033" s="25"/>
      <c r="C1033" s="22" t="s">
        <v>10093</v>
      </c>
      <c r="D1033" s="25"/>
      <c r="E1033" s="2" t="s">
        <v>7071</v>
      </c>
      <c r="F1033" s="25" t="s">
        <v>9929</v>
      </c>
      <c r="G1033" s="25" t="s">
        <v>9646</v>
      </c>
      <c r="H1033" s="22" t="s">
        <v>1550</v>
      </c>
      <c r="I1033" s="25" t="s">
        <v>1674</v>
      </c>
      <c r="J1033" s="11" t="str">
        <f t="shared" si="97"/>
        <v>IC.TU.080508</v>
      </c>
      <c r="K1033" s="2" t="s">
        <v>1192</v>
      </c>
      <c r="L1033" t="str">
        <f t="shared" si="96"/>
        <v xml:space="preserve">      Drsg Drainage Unchanged</v>
      </c>
      <c r="M1033" s="12" t="str">
        <f t="shared" si="98"/>
        <v>PI.IC.TU.080508.01</v>
      </c>
      <c r="N1033" s="12"/>
      <c r="O1033" s="12" t="str">
        <f t="shared" si="99"/>
        <v>PH.IC.TU.080508.01</v>
      </c>
      <c r="Q1033" s="12" t="str">
        <f t="shared" si="100"/>
        <v>CL.IC.TU.080508.01</v>
      </c>
    </row>
    <row r="1034" spans="1:19" ht="15">
      <c r="A1034" s="25" t="s">
        <v>9776</v>
      </c>
      <c r="B1034" s="25"/>
      <c r="C1034" s="22" t="s">
        <v>10093</v>
      </c>
      <c r="D1034" s="25"/>
      <c r="E1034" s="2" t="s">
        <v>7071</v>
      </c>
      <c r="F1034" s="25" t="s">
        <v>9929</v>
      </c>
      <c r="G1034" s="25" t="s">
        <v>4138</v>
      </c>
      <c r="H1034" s="22" t="s">
        <v>1551</v>
      </c>
      <c r="I1034" s="25" t="s">
        <v>1673</v>
      </c>
      <c r="J1034" s="11" t="str">
        <f t="shared" si="97"/>
        <v>IC.TU.080509</v>
      </c>
      <c r="K1034" s="2" t="s">
        <v>1192</v>
      </c>
      <c r="L1034" t="str">
        <f t="shared" si="96"/>
        <v xml:space="preserve">      Drsg discharge decreasing</v>
      </c>
      <c r="M1034" s="12" t="str">
        <f t="shared" si="98"/>
        <v>PI.IC.TU.080509.01</v>
      </c>
      <c r="N1034" s="12"/>
      <c r="O1034" s="12" t="str">
        <f t="shared" si="99"/>
        <v>PH.IC.TU.080509.01</v>
      </c>
      <c r="Q1034" s="12" t="str">
        <f t="shared" si="100"/>
        <v>CL.IC.TU.080509.01</v>
      </c>
    </row>
    <row r="1035" spans="1:19" ht="15">
      <c r="A1035" s="25" t="s">
        <v>9776</v>
      </c>
      <c r="B1035" s="25"/>
      <c r="C1035" s="22" t="s">
        <v>10093</v>
      </c>
      <c r="D1035" s="25"/>
      <c r="E1035" s="2" t="s">
        <v>7071</v>
      </c>
      <c r="F1035" s="25" t="s">
        <v>9929</v>
      </c>
      <c r="G1035" s="25" t="s">
        <v>9647</v>
      </c>
      <c r="H1035" s="22" t="s">
        <v>1571</v>
      </c>
      <c r="I1035" s="25" t="s">
        <v>1841</v>
      </c>
      <c r="J1035" s="11" t="str">
        <f t="shared" si="97"/>
        <v>IC.TU.080510</v>
      </c>
      <c r="K1035" s="2" t="s">
        <v>1192</v>
      </c>
      <c r="L1035" t="str">
        <f t="shared" si="96"/>
        <v xml:space="preserve">      Drsg Drainage Increasing</v>
      </c>
      <c r="M1035" s="12" t="str">
        <f t="shared" si="98"/>
        <v>PI.IC.TU.080510.01</v>
      </c>
      <c r="N1035" s="12"/>
      <c r="O1035" s="12" t="str">
        <f t="shared" si="99"/>
        <v>PH.IC.TU.080510.01</v>
      </c>
      <c r="Q1035" s="12" t="str">
        <f t="shared" si="100"/>
        <v>CL.IC.TU.080510.01</v>
      </c>
    </row>
    <row r="1036" spans="1:19" ht="15">
      <c r="A1036" s="25" t="s">
        <v>9776</v>
      </c>
      <c r="B1036" s="25"/>
      <c r="C1036" s="22" t="s">
        <v>10093</v>
      </c>
      <c r="D1036" s="25" t="s">
        <v>1544</v>
      </c>
      <c r="E1036" s="2" t="s">
        <v>6888</v>
      </c>
      <c r="F1036" s="25" t="s">
        <v>9930</v>
      </c>
      <c r="G1036" s="25" t="s">
        <v>9649</v>
      </c>
      <c r="H1036" s="22" t="s">
        <v>1396</v>
      </c>
      <c r="I1036" s="25" t="s">
        <v>1820</v>
      </c>
      <c r="J1036" s="11" t="str">
        <f t="shared" si="97"/>
        <v>IC.TU.080601</v>
      </c>
      <c r="K1036" s="2" t="s">
        <v>1192</v>
      </c>
      <c r="L1036" t="str">
        <f t="shared" si="96"/>
        <v xml:space="preserve">      Right</v>
      </c>
      <c r="M1036" s="12" t="str">
        <f t="shared" si="98"/>
        <v>PI.IC.TU.080601.01</v>
      </c>
      <c r="N1036" s="12"/>
      <c r="O1036" s="12" t="str">
        <f t="shared" si="99"/>
        <v>PH.IC.TU.080601.01</v>
      </c>
      <c r="Q1036" s="12" t="str">
        <f t="shared" si="100"/>
        <v>CL.IC.TU.080601.01</v>
      </c>
    </row>
    <row r="1037" spans="1:19" ht="15">
      <c r="A1037" s="25" t="s">
        <v>9776</v>
      </c>
      <c r="B1037" s="25"/>
      <c r="C1037" s="22" t="s">
        <v>10093</v>
      </c>
      <c r="D1037" s="25"/>
      <c r="E1037" s="2" t="s">
        <v>6888</v>
      </c>
      <c r="F1037" s="25" t="s">
        <v>9930</v>
      </c>
      <c r="G1037" s="25" t="s">
        <v>9650</v>
      </c>
      <c r="H1037" s="22" t="s">
        <v>1398</v>
      </c>
      <c r="I1037" s="25" t="s">
        <v>1821</v>
      </c>
      <c r="J1037" s="11" t="str">
        <f t="shared" si="97"/>
        <v>IC.TU.080602</v>
      </c>
      <c r="K1037" s="2" t="s">
        <v>1192</v>
      </c>
      <c r="L1037" t="str">
        <f t="shared" si="96"/>
        <v xml:space="preserve">      Left</v>
      </c>
      <c r="M1037" s="12" t="str">
        <f t="shared" si="98"/>
        <v>PI.IC.TU.080602.01</v>
      </c>
      <c r="N1037" s="12"/>
      <c r="O1037" s="12" t="str">
        <f t="shared" si="99"/>
        <v>PH.IC.TU.080602.01</v>
      </c>
      <c r="Q1037" s="12" t="str">
        <f t="shared" si="100"/>
        <v>CL.IC.TU.080602.01</v>
      </c>
    </row>
    <row r="1038" spans="1:19" ht="15">
      <c r="A1038" t="s">
        <v>9776</v>
      </c>
      <c r="C1038" s="22" t="s">
        <v>10093</v>
      </c>
      <c r="D1038" s="25"/>
      <c r="E1038" s="2" t="s">
        <v>6888</v>
      </c>
      <c r="F1038" s="25" t="s">
        <v>9930</v>
      </c>
      <c r="G1038" t="s">
        <v>4430</v>
      </c>
      <c r="H1038" s="22" t="s">
        <v>1202</v>
      </c>
      <c r="I1038" t="s">
        <v>4430</v>
      </c>
      <c r="J1038" s="11" t="str">
        <f t="shared" si="97"/>
        <v>IC.TU.080603</v>
      </c>
      <c r="K1038" s="2" t="s">
        <v>1192</v>
      </c>
      <c r="L1038" t="str">
        <f t="shared" si="96"/>
        <v>Midline</v>
      </c>
      <c r="M1038" s="12" t="str">
        <f t="shared" si="98"/>
        <v>PI.IC.TU.080603.01</v>
      </c>
      <c r="N1038" s="12"/>
      <c r="O1038" s="12" t="str">
        <f t="shared" si="99"/>
        <v>PH.IC.TU.080603.01</v>
      </c>
      <c r="Q1038" s="12" t="str">
        <f t="shared" si="100"/>
        <v>CL.IC.TU.080603.01</v>
      </c>
      <c r="R1038" t="s">
        <v>1141</v>
      </c>
      <c r="S1038">
        <v>330</v>
      </c>
    </row>
    <row r="1039" spans="1:19" ht="15">
      <c r="A1039" s="25" t="s">
        <v>9776</v>
      </c>
      <c r="B1039" s="25"/>
      <c r="C1039" s="22" t="s">
        <v>10093</v>
      </c>
      <c r="D1039" s="25" t="s">
        <v>5099</v>
      </c>
      <c r="E1039" s="2" t="s">
        <v>7284</v>
      </c>
      <c r="F1039" s="25" t="s">
        <v>9930</v>
      </c>
      <c r="G1039" s="25" t="s">
        <v>9809</v>
      </c>
      <c r="H1039" s="22" t="s">
        <v>1396</v>
      </c>
      <c r="I1039" s="25" t="s">
        <v>4141</v>
      </c>
      <c r="J1039" s="11" t="str">
        <f t="shared" si="97"/>
        <v>IC.TU.080701</v>
      </c>
      <c r="K1039" s="2" t="s">
        <v>1192</v>
      </c>
      <c r="L1039" t="str">
        <f t="shared" si="96"/>
        <v xml:space="preserve">      Lateral</v>
      </c>
      <c r="M1039" s="12" t="str">
        <f t="shared" si="98"/>
        <v>PI.IC.TU.080701.01</v>
      </c>
      <c r="N1039" s="12"/>
      <c r="O1039" s="12" t="str">
        <f t="shared" si="99"/>
        <v>PH.IC.TU.080701.01</v>
      </c>
      <c r="Q1039" s="12" t="str">
        <f t="shared" si="100"/>
        <v>CL.IC.TU.080701.01</v>
      </c>
    </row>
    <row r="1040" spans="1:19" ht="15">
      <c r="A1040" s="25" t="s">
        <v>9776</v>
      </c>
      <c r="B1040" s="25"/>
      <c r="C1040" s="22" t="s">
        <v>10093</v>
      </c>
      <c r="D1040" s="25"/>
      <c r="E1040" s="2" t="s">
        <v>7284</v>
      </c>
      <c r="F1040" s="25" t="s">
        <v>9930</v>
      </c>
      <c r="G1040" s="25" t="s">
        <v>10112</v>
      </c>
      <c r="H1040" s="22" t="s">
        <v>1398</v>
      </c>
      <c r="I1040" s="25" t="s">
        <v>4142</v>
      </c>
      <c r="J1040" s="11" t="str">
        <f t="shared" si="97"/>
        <v>IC.TU.080702</v>
      </c>
      <c r="K1040" s="2" t="s">
        <v>1192</v>
      </c>
      <c r="L1040" t="str">
        <f t="shared" si="96"/>
        <v xml:space="preserve">      Medial</v>
      </c>
      <c r="M1040" s="12" t="str">
        <f t="shared" si="98"/>
        <v>PI.IC.TU.080702.01</v>
      </c>
      <c r="N1040" s="12"/>
      <c r="O1040" s="12" t="str">
        <f t="shared" si="99"/>
        <v>PH.IC.TU.080702.01</v>
      </c>
      <c r="Q1040" s="12" t="str">
        <f t="shared" si="100"/>
        <v>CL.IC.TU.080702.01</v>
      </c>
    </row>
    <row r="1041" spans="1:27" ht="15">
      <c r="A1041" s="25" t="s">
        <v>9776</v>
      </c>
      <c r="B1041" s="25"/>
      <c r="C1041" s="22" t="s">
        <v>10093</v>
      </c>
      <c r="D1041" s="25"/>
      <c r="E1041" s="2" t="s">
        <v>7284</v>
      </c>
      <c r="F1041" s="25" t="s">
        <v>9930</v>
      </c>
      <c r="G1041" s="25" t="s">
        <v>10113</v>
      </c>
      <c r="H1041" s="22" t="s">
        <v>1400</v>
      </c>
      <c r="I1041" s="25" t="s">
        <v>4143</v>
      </c>
      <c r="J1041" s="11" t="str">
        <f t="shared" si="97"/>
        <v>IC.TU.080703</v>
      </c>
      <c r="K1041" s="2" t="s">
        <v>1192</v>
      </c>
      <c r="L1041" t="str">
        <f t="shared" si="96"/>
        <v xml:space="preserve">      Anterior</v>
      </c>
      <c r="M1041" s="12" t="str">
        <f t="shared" si="98"/>
        <v>PI.IC.TU.080703.01</v>
      </c>
      <c r="N1041" s="12"/>
      <c r="O1041" s="12" t="str">
        <f t="shared" si="99"/>
        <v>PH.IC.TU.080703.01</v>
      </c>
      <c r="Q1041" s="12" t="str">
        <f t="shared" si="100"/>
        <v>CL.IC.TU.080703.01</v>
      </c>
    </row>
    <row r="1042" spans="1:27" ht="15">
      <c r="A1042" s="25" t="s">
        <v>9776</v>
      </c>
      <c r="B1042" s="25"/>
      <c r="C1042" s="22" t="s">
        <v>10093</v>
      </c>
      <c r="D1042" s="25"/>
      <c r="E1042" s="2" t="s">
        <v>7284</v>
      </c>
      <c r="F1042" s="25" t="s">
        <v>9930</v>
      </c>
      <c r="G1042" s="25" t="s">
        <v>10114</v>
      </c>
      <c r="H1042" s="22" t="s">
        <v>1402</v>
      </c>
      <c r="I1042" s="25" t="s">
        <v>4144</v>
      </c>
      <c r="J1042" s="11" t="str">
        <f t="shared" si="97"/>
        <v>IC.TU.080704</v>
      </c>
      <c r="K1042" s="2" t="s">
        <v>1192</v>
      </c>
      <c r="L1042" t="str">
        <f t="shared" si="96"/>
        <v xml:space="preserve">      Posterior</v>
      </c>
      <c r="M1042" s="12" t="str">
        <f t="shared" si="98"/>
        <v>PI.IC.TU.080704.01</v>
      </c>
      <c r="N1042" s="12"/>
      <c r="O1042" s="12" t="str">
        <f t="shared" si="99"/>
        <v>PH.IC.TU.080704.01</v>
      </c>
      <c r="Q1042" s="12" t="str">
        <f t="shared" si="100"/>
        <v>CL.IC.TU.080704.01</v>
      </c>
    </row>
    <row r="1043" spans="1:27" ht="15">
      <c r="A1043" s="25" t="s">
        <v>9776</v>
      </c>
      <c r="B1043" s="25"/>
      <c r="C1043" s="22" t="s">
        <v>10093</v>
      </c>
      <c r="D1043" s="25"/>
      <c r="E1043" s="2" t="s">
        <v>7284</v>
      </c>
      <c r="F1043" s="25" t="s">
        <v>9930</v>
      </c>
      <c r="G1043" s="25" t="s">
        <v>10116</v>
      </c>
      <c r="H1043" s="22" t="s">
        <v>1404</v>
      </c>
      <c r="I1043" s="25" t="s">
        <v>4286</v>
      </c>
      <c r="J1043" s="11" t="str">
        <f t="shared" si="97"/>
        <v>IC.TU.080705</v>
      </c>
      <c r="K1043" s="2" t="s">
        <v>1192</v>
      </c>
      <c r="L1043" t="str">
        <f t="shared" si="96"/>
        <v xml:space="preserve">      Proximal</v>
      </c>
      <c r="M1043" s="12" t="str">
        <f t="shared" si="98"/>
        <v>PI.IC.TU.080705.01</v>
      </c>
      <c r="N1043" s="12"/>
      <c r="O1043" s="12" t="str">
        <f t="shared" si="99"/>
        <v>PH.IC.TU.080705.01</v>
      </c>
      <c r="Q1043" s="12" t="str">
        <f t="shared" si="100"/>
        <v>CL.IC.TU.080705.01</v>
      </c>
    </row>
    <row r="1044" spans="1:27" ht="15">
      <c r="A1044" s="25" t="s">
        <v>9776</v>
      </c>
      <c r="B1044" s="25"/>
      <c r="C1044" s="22" t="s">
        <v>10093</v>
      </c>
      <c r="D1044" s="25"/>
      <c r="E1044" s="2" t="s">
        <v>7284</v>
      </c>
      <c r="F1044" s="25" t="s">
        <v>9930</v>
      </c>
      <c r="G1044" s="25" t="s">
        <v>9980</v>
      </c>
      <c r="H1044" s="22" t="s">
        <v>1406</v>
      </c>
      <c r="I1044" s="25" t="s">
        <v>4287</v>
      </c>
      <c r="J1044" s="11" t="str">
        <f t="shared" si="97"/>
        <v>IC.TU.080706</v>
      </c>
      <c r="K1044" s="2" t="s">
        <v>1192</v>
      </c>
      <c r="L1044" t="str">
        <f t="shared" si="96"/>
        <v xml:space="preserve">      Distal</v>
      </c>
      <c r="M1044" s="12" t="str">
        <f t="shared" si="98"/>
        <v>PI.IC.TU.080706.01</v>
      </c>
      <c r="N1044" s="12"/>
      <c r="O1044" s="12" t="str">
        <f t="shared" si="99"/>
        <v>PH.IC.TU.080706.01</v>
      </c>
      <c r="Q1044" s="12" t="str">
        <f t="shared" si="100"/>
        <v>CL.IC.TU.080706.01</v>
      </c>
    </row>
    <row r="1045" spans="1:27" ht="15">
      <c r="A1045" s="25" t="s">
        <v>9776</v>
      </c>
      <c r="B1045" s="25"/>
      <c r="C1045" s="22" t="s">
        <v>10093</v>
      </c>
      <c r="D1045" s="25" t="s">
        <v>1364</v>
      </c>
      <c r="E1045" s="2" t="s">
        <v>10093</v>
      </c>
      <c r="F1045" s="25" t="s">
        <v>9931</v>
      </c>
      <c r="G1045" s="25" t="s">
        <v>9982</v>
      </c>
      <c r="H1045" s="22" t="s">
        <v>1396</v>
      </c>
      <c r="I1045" s="25" t="s">
        <v>4364</v>
      </c>
      <c r="J1045" s="11" t="str">
        <f t="shared" si="97"/>
        <v>IC.TU.080801</v>
      </c>
      <c r="K1045" s="2" t="s">
        <v>1192</v>
      </c>
      <c r="L1045" t="str">
        <f t="shared" si="96"/>
        <v>Head/Neck area:  add protocol</v>
      </c>
      <c r="M1045" s="12" t="str">
        <f t="shared" si="98"/>
        <v>PI.IC.TU.080801.01</v>
      </c>
      <c r="N1045" s="12"/>
      <c r="O1045" s="12" t="str">
        <f t="shared" si="99"/>
        <v>PH.IC.TU.080801.01</v>
      </c>
      <c r="Q1045" s="12" t="str">
        <f t="shared" si="100"/>
        <v>CL.IC.TU.080801.01</v>
      </c>
    </row>
    <row r="1046" spans="1:27" ht="15">
      <c r="A1046" s="25" t="s">
        <v>9776</v>
      </c>
      <c r="B1046" s="25"/>
      <c r="C1046" s="22" t="s">
        <v>10093</v>
      </c>
      <c r="D1046" s="25"/>
      <c r="E1046" s="2" t="s">
        <v>10093</v>
      </c>
      <c r="F1046" s="25" t="s">
        <v>9931</v>
      </c>
      <c r="G1046" s="25" t="s">
        <v>9836</v>
      </c>
      <c r="H1046" s="22" t="s">
        <v>1398</v>
      </c>
      <c r="I1046" s="25" t="s">
        <v>9837</v>
      </c>
      <c r="J1046" s="11" t="str">
        <f t="shared" si="97"/>
        <v>IC.TU.080802</v>
      </c>
      <c r="K1046" s="2" t="s">
        <v>1192</v>
      </c>
      <c r="L1046" t="str">
        <f t="shared" si="96"/>
        <v>Thoracic area:  add protocol</v>
      </c>
      <c r="M1046" s="12" t="str">
        <f t="shared" si="98"/>
        <v>PI.IC.TU.080802.01</v>
      </c>
      <c r="N1046" s="12"/>
      <c r="O1046" s="12" t="str">
        <f t="shared" si="99"/>
        <v>PH.IC.TU.080802.01</v>
      </c>
      <c r="Q1046" s="12" t="str">
        <f t="shared" si="100"/>
        <v>CL.IC.TU.080802.01</v>
      </c>
    </row>
    <row r="1047" spans="1:27" ht="15">
      <c r="A1047" s="25" t="s">
        <v>9776</v>
      </c>
      <c r="B1047" s="25"/>
      <c r="C1047" s="22" t="s">
        <v>10093</v>
      </c>
      <c r="D1047" s="25"/>
      <c r="E1047" s="2" t="s">
        <v>10093</v>
      </c>
      <c r="F1047" s="25" t="s">
        <v>9931</v>
      </c>
      <c r="G1047" s="25" t="s">
        <v>9838</v>
      </c>
      <c r="H1047" s="22" t="s">
        <v>1400</v>
      </c>
      <c r="I1047" s="25" t="s">
        <v>5197</v>
      </c>
      <c r="J1047" s="11" t="str">
        <f t="shared" si="97"/>
        <v>IC.TU.080803</v>
      </c>
      <c r="K1047" s="2" t="s">
        <v>1192</v>
      </c>
      <c r="L1047" t="str">
        <f t="shared" si="96"/>
        <v>Abdominal area:  add protocol</v>
      </c>
      <c r="M1047" s="12" t="str">
        <f t="shared" si="98"/>
        <v>PI.IC.TU.080803.01</v>
      </c>
      <c r="N1047" s="12"/>
      <c r="O1047" s="12" t="str">
        <f t="shared" si="99"/>
        <v>PH.IC.TU.080803.01</v>
      </c>
      <c r="Q1047" s="12" t="str">
        <f t="shared" si="100"/>
        <v>CL.IC.TU.080803.01</v>
      </c>
    </row>
    <row r="1048" spans="1:27" ht="15">
      <c r="A1048" s="25" t="s">
        <v>9776</v>
      </c>
      <c r="B1048" s="25"/>
      <c r="C1048" s="22" t="s">
        <v>10093</v>
      </c>
      <c r="D1048" s="25"/>
      <c r="E1048" s="2" t="s">
        <v>10093</v>
      </c>
      <c r="F1048" s="25" t="s">
        <v>9931</v>
      </c>
      <c r="G1048" s="25" t="s">
        <v>9985</v>
      </c>
      <c r="H1048" s="22" t="s">
        <v>1402</v>
      </c>
      <c r="I1048" s="25" t="s">
        <v>5692</v>
      </c>
      <c r="J1048" s="11" t="str">
        <f t="shared" si="97"/>
        <v>IC.TU.080804</v>
      </c>
      <c r="K1048" s="2" t="s">
        <v>1192</v>
      </c>
      <c r="L1048" t="str">
        <f t="shared" si="96"/>
        <v>Pelvic area:  add protocol</v>
      </c>
      <c r="M1048" s="12" t="str">
        <f t="shared" si="98"/>
        <v>PI.IC.TU.080804.01</v>
      </c>
      <c r="N1048" s="12"/>
      <c r="O1048" s="12" t="str">
        <f t="shared" si="99"/>
        <v>PH.IC.TU.080804.01</v>
      </c>
      <c r="Q1048" s="12" t="str">
        <f t="shared" si="100"/>
        <v>CL.IC.TU.080804.01</v>
      </c>
    </row>
    <row r="1049" spans="1:27" ht="15">
      <c r="A1049" s="25" t="s">
        <v>9776</v>
      </c>
      <c r="B1049" s="25"/>
      <c r="C1049" s="22" t="s">
        <v>10093</v>
      </c>
      <c r="D1049" s="25"/>
      <c r="E1049" s="2" t="s">
        <v>10093</v>
      </c>
      <c r="F1049" s="25" t="s">
        <v>9931</v>
      </c>
      <c r="G1049" s="25" t="s">
        <v>9841</v>
      </c>
      <c r="H1049" s="22" t="s">
        <v>1404</v>
      </c>
      <c r="I1049" s="25" t="s">
        <v>9842</v>
      </c>
      <c r="J1049" s="11" t="str">
        <f t="shared" si="97"/>
        <v>IC.TU.080805</v>
      </c>
      <c r="K1049" s="2" t="s">
        <v>1192</v>
      </c>
      <c r="L1049" t="str">
        <f t="shared" si="96"/>
        <v>Extremity area:  add protocol</v>
      </c>
      <c r="M1049" s="12" t="str">
        <f t="shared" si="98"/>
        <v>PI.IC.TU.080805.01</v>
      </c>
      <c r="N1049" s="12"/>
      <c r="O1049" s="12" t="str">
        <f t="shared" si="99"/>
        <v>PH.IC.TU.080805.01</v>
      </c>
      <c r="Q1049" s="12" t="str">
        <f t="shared" si="100"/>
        <v>CL.IC.TU.080805.01</v>
      </c>
    </row>
    <row r="1050" spans="1:27" ht="15">
      <c r="A1050" t="s">
        <v>9776</v>
      </c>
      <c r="C1050" s="68" t="s">
        <v>11979</v>
      </c>
      <c r="E1050" s="68" t="s">
        <v>353</v>
      </c>
      <c r="F1050" t="s">
        <v>12185</v>
      </c>
      <c r="G1050" t="s">
        <v>12174</v>
      </c>
      <c r="H1050" s="61" t="s">
        <v>12175</v>
      </c>
      <c r="I1050" t="s">
        <v>12176</v>
      </c>
      <c r="J1050" s="11" t="str">
        <f t="shared" si="97"/>
        <v>IC.TU.080806</v>
      </c>
      <c r="K1050" s="68" t="s">
        <v>295</v>
      </c>
      <c r="L1050" t="str">
        <f t="shared" si="96"/>
        <v>Shoulder</v>
      </c>
      <c r="M1050" s="12" t="str">
        <f t="shared" si="98"/>
        <v>PI.IC.TU.080806.01</v>
      </c>
      <c r="N1050" s="12"/>
      <c r="O1050" s="12" t="str">
        <f t="shared" si="99"/>
        <v>PH.IC.TU.080806.01</v>
      </c>
      <c r="Q1050" s="12" t="str">
        <f t="shared" si="100"/>
        <v>CL.IC.TU.080806.01</v>
      </c>
      <c r="Z1050" t="s">
        <v>12177</v>
      </c>
      <c r="AA1050">
        <v>1143</v>
      </c>
    </row>
    <row r="1051" spans="1:27" ht="15">
      <c r="A1051" s="25" t="s">
        <v>9776</v>
      </c>
      <c r="B1051" s="25"/>
      <c r="C1051" s="22" t="s">
        <v>10093</v>
      </c>
      <c r="D1051" s="25" t="s">
        <v>5050</v>
      </c>
      <c r="E1051" s="2" t="s">
        <v>10095</v>
      </c>
      <c r="F1051" s="25" t="s">
        <v>9932</v>
      </c>
      <c r="G1051" s="25" t="s">
        <v>5197</v>
      </c>
      <c r="H1051" s="22" t="s">
        <v>1396</v>
      </c>
      <c r="I1051" s="25" t="s">
        <v>5197</v>
      </c>
      <c r="J1051" s="11" t="str">
        <f t="shared" si="97"/>
        <v>IC.TU.080901</v>
      </c>
      <c r="K1051" s="2" t="s">
        <v>1192</v>
      </c>
      <c r="L1051" t="str">
        <f t="shared" si="96"/>
        <v>Abdomen</v>
      </c>
      <c r="M1051" s="12" t="str">
        <f t="shared" si="98"/>
        <v>PI.IC.TU.080901.01</v>
      </c>
      <c r="N1051" s="12"/>
      <c r="O1051" s="12" t="str">
        <f t="shared" si="99"/>
        <v>PH.IC.TU.080901.01</v>
      </c>
      <c r="Q1051" s="12" t="str">
        <f t="shared" si="100"/>
        <v>CL.IC.TU.080901.01</v>
      </c>
    </row>
    <row r="1052" spans="1:27" ht="15">
      <c r="A1052" s="25" t="s">
        <v>9776</v>
      </c>
      <c r="B1052" s="25"/>
      <c r="C1052" s="22" t="s">
        <v>10093</v>
      </c>
      <c r="D1052" s="25"/>
      <c r="E1052" s="2" t="s">
        <v>10095</v>
      </c>
      <c r="F1052" s="25" t="s">
        <v>9932</v>
      </c>
      <c r="G1052" s="25" t="s">
        <v>5198</v>
      </c>
      <c r="H1052" s="22" t="s">
        <v>1398</v>
      </c>
      <c r="I1052" s="25" t="s">
        <v>5198</v>
      </c>
      <c r="J1052" s="11" t="str">
        <f t="shared" si="97"/>
        <v>IC.TU.080902</v>
      </c>
      <c r="K1052" s="2" t="s">
        <v>1192</v>
      </c>
      <c r="L1052" t="str">
        <f t="shared" si="96"/>
        <v>Flank</v>
      </c>
      <c r="M1052" s="12" t="str">
        <f t="shared" si="98"/>
        <v>PI.IC.TU.080902.01</v>
      </c>
      <c r="N1052" s="12"/>
      <c r="O1052" s="12" t="str">
        <f t="shared" si="99"/>
        <v>PH.IC.TU.080902.01</v>
      </c>
      <c r="Q1052" s="12" t="str">
        <f t="shared" si="100"/>
        <v>CL.IC.TU.080902.01</v>
      </c>
    </row>
    <row r="1053" spans="1:27" ht="15">
      <c r="A1053" s="25" t="s">
        <v>9776</v>
      </c>
      <c r="B1053" s="25"/>
      <c r="C1053" s="22" t="s">
        <v>10093</v>
      </c>
      <c r="D1053" s="25" t="s">
        <v>4908</v>
      </c>
      <c r="E1053" s="2" t="s">
        <v>10905</v>
      </c>
      <c r="F1053" s="25" t="s">
        <v>9932</v>
      </c>
      <c r="G1053" s="25" t="s">
        <v>9844</v>
      </c>
      <c r="H1053" s="22" t="s">
        <v>1396</v>
      </c>
      <c r="I1053" s="25" t="s">
        <v>3009</v>
      </c>
      <c r="J1053" s="11" t="str">
        <f t="shared" si="97"/>
        <v>IC.TU.081001</v>
      </c>
      <c r="K1053" s="2" t="s">
        <v>1192</v>
      </c>
      <c r="L1053" t="str">
        <f t="shared" si="96"/>
        <v xml:space="preserve">      RUQ</v>
      </c>
      <c r="M1053" s="12" t="str">
        <f t="shared" si="98"/>
        <v>PI.IC.TU.081001.01</v>
      </c>
      <c r="N1053" s="12"/>
      <c r="O1053" s="12" t="str">
        <f t="shared" si="99"/>
        <v>PH.IC.TU.081001.01</v>
      </c>
      <c r="Q1053" s="12" t="str">
        <f t="shared" si="100"/>
        <v>CL.IC.TU.081001.01</v>
      </c>
    </row>
    <row r="1054" spans="1:27" ht="15">
      <c r="A1054" s="25" t="s">
        <v>9776</v>
      </c>
      <c r="B1054" s="25"/>
      <c r="C1054" s="22" t="s">
        <v>10093</v>
      </c>
      <c r="D1054" s="25"/>
      <c r="E1054" s="2" t="s">
        <v>10905</v>
      </c>
      <c r="F1054" s="25" t="s">
        <v>9932</v>
      </c>
      <c r="G1054" s="25" t="s">
        <v>9845</v>
      </c>
      <c r="H1054" s="22" t="s">
        <v>1398</v>
      </c>
      <c r="I1054" s="25" t="s">
        <v>3011</v>
      </c>
      <c r="J1054" s="11" t="str">
        <f t="shared" si="97"/>
        <v>IC.TU.081002</v>
      </c>
      <c r="K1054" s="2" t="s">
        <v>1192</v>
      </c>
      <c r="L1054" t="str">
        <f t="shared" si="96"/>
        <v xml:space="preserve">      RLQ</v>
      </c>
      <c r="M1054" s="12" t="str">
        <f t="shared" si="98"/>
        <v>PI.IC.TU.081002.01</v>
      </c>
      <c r="N1054" s="12"/>
      <c r="O1054" s="12" t="str">
        <f t="shared" si="99"/>
        <v>PH.IC.TU.081002.01</v>
      </c>
      <c r="Q1054" s="12" t="str">
        <f t="shared" si="100"/>
        <v>CL.IC.TU.081002.01</v>
      </c>
    </row>
    <row r="1055" spans="1:27" ht="15">
      <c r="A1055" s="25" t="s">
        <v>9776</v>
      </c>
      <c r="B1055" s="25"/>
      <c r="C1055" s="22" t="s">
        <v>10093</v>
      </c>
      <c r="D1055" s="25"/>
      <c r="E1055" s="2" t="s">
        <v>10905</v>
      </c>
      <c r="F1055" s="25" t="s">
        <v>9932</v>
      </c>
      <c r="G1055" s="25" t="s">
        <v>9846</v>
      </c>
      <c r="H1055" s="22" t="s">
        <v>1400</v>
      </c>
      <c r="I1055" s="25" t="s">
        <v>3013</v>
      </c>
      <c r="J1055" s="11" t="str">
        <f t="shared" si="97"/>
        <v>IC.TU.081003</v>
      </c>
      <c r="K1055" s="2" t="s">
        <v>1192</v>
      </c>
      <c r="L1055" t="str">
        <f t="shared" si="96"/>
        <v xml:space="preserve">      LUQ</v>
      </c>
      <c r="M1055" s="12" t="str">
        <f t="shared" si="98"/>
        <v>PI.IC.TU.081003.01</v>
      </c>
      <c r="N1055" s="12"/>
      <c r="O1055" s="12" t="str">
        <f t="shared" si="99"/>
        <v>PH.IC.TU.081003.01</v>
      </c>
      <c r="Q1055" s="12" t="str">
        <f t="shared" si="100"/>
        <v>CL.IC.TU.081003.01</v>
      </c>
    </row>
    <row r="1056" spans="1:27" ht="15">
      <c r="A1056" s="25" t="s">
        <v>9776</v>
      </c>
      <c r="B1056" s="25"/>
      <c r="C1056" s="22" t="s">
        <v>10093</v>
      </c>
      <c r="D1056" s="25"/>
      <c r="E1056" s="2" t="s">
        <v>10905</v>
      </c>
      <c r="F1056" s="25" t="s">
        <v>9932</v>
      </c>
      <c r="G1056" s="25" t="s">
        <v>9847</v>
      </c>
      <c r="H1056" s="22" t="s">
        <v>1402</v>
      </c>
      <c r="I1056" s="25" t="s">
        <v>3015</v>
      </c>
      <c r="J1056" s="11" t="str">
        <f t="shared" si="97"/>
        <v>IC.TU.081004</v>
      </c>
      <c r="K1056" s="2" t="s">
        <v>1192</v>
      </c>
      <c r="L1056" t="str">
        <f t="shared" si="96"/>
        <v xml:space="preserve">      LLQ</v>
      </c>
      <c r="M1056" s="12" t="str">
        <f t="shared" si="98"/>
        <v>PI.IC.TU.081004.01</v>
      </c>
      <c r="N1056" s="12"/>
      <c r="O1056" s="12" t="str">
        <f t="shared" si="99"/>
        <v>PH.IC.TU.081004.01</v>
      </c>
      <c r="Q1056" s="12" t="str">
        <f t="shared" si="100"/>
        <v>CL.IC.TU.081004.01</v>
      </c>
    </row>
    <row r="1057" spans="1:17" ht="15">
      <c r="A1057" s="25" t="s">
        <v>9776</v>
      </c>
      <c r="B1057" s="25"/>
      <c r="C1057" s="22" t="s">
        <v>10093</v>
      </c>
      <c r="D1057" s="25" t="s">
        <v>4909</v>
      </c>
      <c r="E1057" s="2" t="s">
        <v>8048</v>
      </c>
      <c r="F1057" s="25" t="s">
        <v>9933</v>
      </c>
      <c r="G1057" s="25" t="s">
        <v>4546</v>
      </c>
      <c r="H1057" s="22" t="s">
        <v>1396</v>
      </c>
      <c r="I1057" s="25" t="s">
        <v>4546</v>
      </c>
      <c r="J1057" s="11" t="str">
        <f t="shared" si="97"/>
        <v>IC.TU.081101</v>
      </c>
      <c r="K1057" s="2" t="s">
        <v>1192</v>
      </c>
      <c r="L1057" t="str">
        <f t="shared" si="96"/>
        <v>Arm</v>
      </c>
      <c r="M1057" s="12" t="str">
        <f t="shared" si="98"/>
        <v>PI.IC.TU.081101.01</v>
      </c>
      <c r="N1057" s="12"/>
      <c r="O1057" s="12" t="str">
        <f t="shared" si="99"/>
        <v>PH.IC.TU.081101.01</v>
      </c>
      <c r="Q1057" s="12" t="str">
        <f t="shared" si="100"/>
        <v>CL.IC.TU.081101.01</v>
      </c>
    </row>
    <row r="1058" spans="1:17" ht="15">
      <c r="A1058" s="25" t="s">
        <v>9776</v>
      </c>
      <c r="B1058" s="25"/>
      <c r="C1058" s="22" t="s">
        <v>10093</v>
      </c>
      <c r="D1058" s="25"/>
      <c r="E1058" s="2" t="s">
        <v>8048</v>
      </c>
      <c r="F1058" s="25" t="s">
        <v>9933</v>
      </c>
      <c r="G1058" s="25" t="s">
        <v>4675</v>
      </c>
      <c r="H1058" s="22" t="s">
        <v>1398</v>
      </c>
      <c r="I1058" s="25" t="s">
        <v>4675</v>
      </c>
      <c r="J1058" s="11" t="str">
        <f t="shared" si="97"/>
        <v>IC.TU.081102</v>
      </c>
      <c r="K1058" s="2" t="s">
        <v>1192</v>
      </c>
      <c r="L1058" t="str">
        <f t="shared" si="96"/>
        <v>Wrist</v>
      </c>
      <c r="M1058" s="12" t="str">
        <f t="shared" si="98"/>
        <v>PI.IC.TU.081102.01</v>
      </c>
      <c r="N1058" s="12"/>
      <c r="O1058" s="12" t="str">
        <f t="shared" si="99"/>
        <v>PH.IC.TU.081102.01</v>
      </c>
      <c r="Q1058" s="12" t="str">
        <f t="shared" si="100"/>
        <v>CL.IC.TU.081102.01</v>
      </c>
    </row>
    <row r="1059" spans="1:17" ht="15">
      <c r="A1059" s="25" t="s">
        <v>9776</v>
      </c>
      <c r="B1059" s="25"/>
      <c r="C1059" s="22" t="s">
        <v>10093</v>
      </c>
      <c r="D1059" s="25"/>
      <c r="E1059" s="2" t="s">
        <v>8048</v>
      </c>
      <c r="F1059" s="25" t="s">
        <v>9933</v>
      </c>
      <c r="G1059" s="25" t="s">
        <v>1667</v>
      </c>
      <c r="H1059" s="22" t="s">
        <v>1400</v>
      </c>
      <c r="I1059" s="25" t="s">
        <v>1667</v>
      </c>
      <c r="J1059" s="11" t="str">
        <f t="shared" si="97"/>
        <v>IC.TU.081103</v>
      </c>
      <c r="K1059" s="2" t="s">
        <v>1192</v>
      </c>
      <c r="L1059" t="str">
        <f t="shared" si="96"/>
        <v>Hand</v>
      </c>
      <c r="M1059" s="12" t="str">
        <f t="shared" si="98"/>
        <v>PI.IC.TU.081103.01</v>
      </c>
      <c r="N1059" s="12"/>
      <c r="O1059" s="12" t="str">
        <f t="shared" si="99"/>
        <v>PH.IC.TU.081103.01</v>
      </c>
      <c r="Q1059" s="12" t="str">
        <f t="shared" si="100"/>
        <v>CL.IC.TU.081103.01</v>
      </c>
    </row>
    <row r="1060" spans="1:17" ht="15">
      <c r="A1060" s="25" t="s">
        <v>9776</v>
      </c>
      <c r="B1060" s="25"/>
      <c r="C1060" s="22" t="s">
        <v>10093</v>
      </c>
      <c r="D1060" s="25"/>
      <c r="E1060" s="2" t="s">
        <v>8048</v>
      </c>
      <c r="F1060" s="25" t="s">
        <v>9933</v>
      </c>
      <c r="G1060" s="25" t="s">
        <v>4676</v>
      </c>
      <c r="H1060" s="22" t="s">
        <v>1402</v>
      </c>
      <c r="I1060" s="25" t="s">
        <v>4677</v>
      </c>
      <c r="J1060" s="11" t="str">
        <f t="shared" si="97"/>
        <v>IC.TU.081104</v>
      </c>
      <c r="K1060" s="2" t="s">
        <v>1192</v>
      </c>
      <c r="L1060" t="str">
        <f t="shared" si="96"/>
        <v>Finger(s): specify</v>
      </c>
      <c r="M1060" s="12" t="str">
        <f t="shared" si="98"/>
        <v>PI.IC.TU.081104.01</v>
      </c>
      <c r="N1060" s="12"/>
      <c r="O1060" s="12" t="str">
        <f t="shared" si="99"/>
        <v>PH.IC.TU.081104.01</v>
      </c>
      <c r="Q1060" s="12" t="str">
        <f t="shared" si="100"/>
        <v>CL.IC.TU.081104.01</v>
      </c>
    </row>
    <row r="1061" spans="1:17" ht="15">
      <c r="A1061" s="25" t="s">
        <v>9776</v>
      </c>
      <c r="B1061" s="25"/>
      <c r="C1061" s="22" t="s">
        <v>10093</v>
      </c>
      <c r="D1061" s="25"/>
      <c r="E1061" s="2" t="s">
        <v>8048</v>
      </c>
      <c r="F1061" s="25" t="s">
        <v>9933</v>
      </c>
      <c r="G1061" s="25" t="s">
        <v>7223</v>
      </c>
      <c r="H1061" s="22" t="s">
        <v>1404</v>
      </c>
      <c r="I1061" s="25" t="s">
        <v>7223</v>
      </c>
      <c r="J1061" s="11" t="str">
        <f t="shared" si="97"/>
        <v>IC.TU.081105</v>
      </c>
      <c r="K1061" s="2" t="s">
        <v>1192</v>
      </c>
      <c r="L1061" t="str">
        <f t="shared" si="96"/>
        <v>Leg</v>
      </c>
      <c r="M1061" s="12" t="str">
        <f t="shared" si="98"/>
        <v>PI.IC.TU.081105.01</v>
      </c>
      <c r="N1061" s="12"/>
      <c r="O1061" s="12" t="str">
        <f t="shared" si="99"/>
        <v>PH.IC.TU.081105.01</v>
      </c>
      <c r="Q1061" s="12" t="str">
        <f t="shared" si="100"/>
        <v>CL.IC.TU.081105.01</v>
      </c>
    </row>
    <row r="1062" spans="1:17" ht="15">
      <c r="A1062" s="25" t="s">
        <v>9776</v>
      </c>
      <c r="B1062" s="25"/>
      <c r="C1062" s="22" t="s">
        <v>10093</v>
      </c>
      <c r="D1062" s="25"/>
      <c r="E1062" s="2" t="s">
        <v>8048</v>
      </c>
      <c r="F1062" s="25" t="s">
        <v>9933</v>
      </c>
      <c r="G1062" s="25" t="s">
        <v>1661</v>
      </c>
      <c r="H1062" s="22" t="s">
        <v>1406</v>
      </c>
      <c r="I1062" s="25" t="s">
        <v>1661</v>
      </c>
      <c r="J1062" s="11" t="str">
        <f t="shared" si="97"/>
        <v>IC.TU.081106</v>
      </c>
      <c r="K1062" s="2" t="s">
        <v>1192</v>
      </c>
      <c r="L1062" t="str">
        <f t="shared" ref="L1062:L1126" si="101">G1062</f>
        <v>Knee</v>
      </c>
      <c r="M1062" s="12" t="str">
        <f t="shared" si="98"/>
        <v>PI.IC.TU.081106.01</v>
      </c>
      <c r="N1062" s="12"/>
      <c r="O1062" s="12" t="str">
        <f t="shared" si="99"/>
        <v>PH.IC.TU.081106.01</v>
      </c>
      <c r="Q1062" s="12" t="str">
        <f t="shared" si="100"/>
        <v>CL.IC.TU.081106.01</v>
      </c>
    </row>
    <row r="1063" spans="1:17" ht="15">
      <c r="A1063" s="25" t="s">
        <v>9776</v>
      </c>
      <c r="B1063" s="25"/>
      <c r="C1063" s="22" t="s">
        <v>10093</v>
      </c>
      <c r="D1063" s="25"/>
      <c r="E1063" s="2" t="s">
        <v>8048</v>
      </c>
      <c r="F1063" s="25" t="s">
        <v>9933</v>
      </c>
      <c r="G1063" s="25" t="s">
        <v>1659</v>
      </c>
      <c r="H1063" s="22" t="s">
        <v>1419</v>
      </c>
      <c r="I1063" s="25" t="s">
        <v>1659</v>
      </c>
      <c r="J1063" s="11" t="str">
        <f t="shared" si="97"/>
        <v>IC.TU.081107</v>
      </c>
      <c r="K1063" s="2" t="s">
        <v>1192</v>
      </c>
      <c r="L1063" t="str">
        <f t="shared" si="101"/>
        <v>Ankle</v>
      </c>
      <c r="M1063" s="12" t="str">
        <f t="shared" si="98"/>
        <v>PI.IC.TU.081107.01</v>
      </c>
      <c r="N1063" s="12"/>
      <c r="O1063" s="12" t="str">
        <f t="shared" si="99"/>
        <v>PH.IC.TU.081107.01</v>
      </c>
      <c r="Q1063" s="12" t="str">
        <f t="shared" si="100"/>
        <v>CL.IC.TU.081107.01</v>
      </c>
    </row>
    <row r="1064" spans="1:17" ht="15">
      <c r="A1064" s="25" t="s">
        <v>9776</v>
      </c>
      <c r="B1064" s="25"/>
      <c r="C1064" s="22" t="s">
        <v>10093</v>
      </c>
      <c r="D1064" s="25"/>
      <c r="E1064" s="2" t="s">
        <v>8048</v>
      </c>
      <c r="F1064" s="25" t="s">
        <v>9933</v>
      </c>
      <c r="G1064" s="25" t="s">
        <v>1658</v>
      </c>
      <c r="H1064" s="22" t="s">
        <v>1550</v>
      </c>
      <c r="I1064" s="25" t="s">
        <v>1658</v>
      </c>
      <c r="J1064" s="11" t="str">
        <f t="shared" si="97"/>
        <v>IC.TU.081108</v>
      </c>
      <c r="K1064" s="2" t="s">
        <v>1192</v>
      </c>
      <c r="L1064" t="str">
        <f t="shared" si="101"/>
        <v>Foot</v>
      </c>
      <c r="M1064" s="12" t="str">
        <f t="shared" si="98"/>
        <v>PI.IC.TU.081108.01</v>
      </c>
      <c r="N1064" s="12"/>
      <c r="O1064" s="12" t="str">
        <f t="shared" si="99"/>
        <v>PH.IC.TU.081108.01</v>
      </c>
      <c r="Q1064" s="12" t="str">
        <f t="shared" si="100"/>
        <v>CL.IC.TU.081108.01</v>
      </c>
    </row>
    <row r="1065" spans="1:17" ht="15">
      <c r="A1065" s="25" t="s">
        <v>9776</v>
      </c>
      <c r="B1065" s="25"/>
      <c r="C1065" s="22" t="s">
        <v>10093</v>
      </c>
      <c r="D1065" s="25"/>
      <c r="E1065" s="2" t="s">
        <v>8048</v>
      </c>
      <c r="F1065" s="25" t="s">
        <v>9933</v>
      </c>
      <c r="G1065" s="25" t="s">
        <v>4806</v>
      </c>
      <c r="H1065" s="22" t="s">
        <v>1551</v>
      </c>
      <c r="I1065" s="25" t="s">
        <v>4807</v>
      </c>
      <c r="J1065" s="11" t="str">
        <f t="shared" si="97"/>
        <v>IC.TU.081109</v>
      </c>
      <c r="K1065" s="2" t="s">
        <v>1192</v>
      </c>
      <c r="L1065" t="str">
        <f t="shared" si="101"/>
        <v>Toe(s): specify</v>
      </c>
      <c r="M1065" s="12" t="str">
        <f t="shared" si="98"/>
        <v>PI.IC.TU.081109.01</v>
      </c>
      <c r="N1065" s="12"/>
      <c r="O1065" s="12" t="str">
        <f t="shared" si="99"/>
        <v>PH.IC.TU.081109.01</v>
      </c>
      <c r="Q1065" s="12" t="str">
        <f t="shared" si="100"/>
        <v>CL.IC.TU.081109.01</v>
      </c>
    </row>
    <row r="1066" spans="1:17" ht="15">
      <c r="A1066" s="25" t="s">
        <v>9776</v>
      </c>
      <c r="B1066" s="25"/>
      <c r="C1066" s="22" t="s">
        <v>10093</v>
      </c>
      <c r="D1066" s="25" t="s">
        <v>4911</v>
      </c>
      <c r="E1066" s="2" t="s">
        <v>11023</v>
      </c>
      <c r="F1066" s="25" t="s">
        <v>9935</v>
      </c>
      <c r="G1066" s="25" t="s">
        <v>4326</v>
      </c>
      <c r="H1066" s="22" t="s">
        <v>1396</v>
      </c>
      <c r="I1066" s="25" t="s">
        <v>4326</v>
      </c>
      <c r="J1066" s="11" t="str">
        <f t="shared" si="97"/>
        <v>IC.TU.081201</v>
      </c>
      <c r="K1066" s="2" t="s">
        <v>1192</v>
      </c>
      <c r="L1066" t="str">
        <f t="shared" si="101"/>
        <v>Forehead</v>
      </c>
      <c r="M1066" s="12" t="str">
        <f t="shared" si="98"/>
        <v>PI.IC.TU.081201.01</v>
      </c>
      <c r="N1066" s="12"/>
      <c r="O1066" s="12" t="str">
        <f t="shared" si="99"/>
        <v>PH.IC.TU.081201.01</v>
      </c>
      <c r="Q1066" s="12" t="str">
        <f t="shared" si="100"/>
        <v>CL.IC.TU.081201.01</v>
      </c>
    </row>
    <row r="1067" spans="1:17" ht="15">
      <c r="A1067" s="25" t="s">
        <v>9776</v>
      </c>
      <c r="B1067" s="25"/>
      <c r="C1067" s="22" t="s">
        <v>10093</v>
      </c>
      <c r="D1067" s="25"/>
      <c r="E1067" s="2" t="s">
        <v>11023</v>
      </c>
      <c r="F1067" s="25" t="s">
        <v>9935</v>
      </c>
      <c r="G1067" s="25" t="s">
        <v>4556</v>
      </c>
      <c r="H1067" s="22" t="s">
        <v>1398</v>
      </c>
      <c r="I1067" s="25" t="s">
        <v>4556</v>
      </c>
      <c r="J1067" s="11" t="str">
        <f t="shared" si="97"/>
        <v>IC.TU.081202</v>
      </c>
      <c r="K1067" s="2" t="s">
        <v>1192</v>
      </c>
      <c r="L1067" t="str">
        <f t="shared" si="101"/>
        <v>Temporal</v>
      </c>
      <c r="M1067" s="12" t="str">
        <f t="shared" si="98"/>
        <v>PI.IC.TU.081202.01</v>
      </c>
      <c r="N1067" s="12"/>
      <c r="O1067" s="12" t="str">
        <f t="shared" si="99"/>
        <v>PH.IC.TU.081202.01</v>
      </c>
      <c r="Q1067" s="12" t="str">
        <f t="shared" si="100"/>
        <v>CL.IC.TU.081202.01</v>
      </c>
    </row>
    <row r="1068" spans="1:17" ht="15">
      <c r="A1068" s="25" t="s">
        <v>9776</v>
      </c>
      <c r="B1068" s="25"/>
      <c r="C1068" s="22" t="s">
        <v>10093</v>
      </c>
      <c r="D1068" s="25"/>
      <c r="E1068" s="2" t="s">
        <v>11023</v>
      </c>
      <c r="F1068" s="25" t="s">
        <v>9935</v>
      </c>
      <c r="G1068" s="25" t="s">
        <v>4557</v>
      </c>
      <c r="H1068" s="22" t="s">
        <v>1400</v>
      </c>
      <c r="I1068" s="25" t="s">
        <v>4557</v>
      </c>
      <c r="J1068" s="11" t="str">
        <f t="shared" si="97"/>
        <v>IC.TU.081203</v>
      </c>
      <c r="K1068" s="2" t="s">
        <v>1192</v>
      </c>
      <c r="L1068" t="str">
        <f t="shared" si="101"/>
        <v>Parietal</v>
      </c>
      <c r="M1068" s="12" t="str">
        <f t="shared" si="98"/>
        <v>PI.IC.TU.081203.01</v>
      </c>
      <c r="N1068" s="12"/>
      <c r="O1068" s="12" t="str">
        <f t="shared" si="99"/>
        <v>PH.IC.TU.081203.01</v>
      </c>
      <c r="Q1068" s="12" t="str">
        <f t="shared" si="100"/>
        <v>CL.IC.TU.081203.01</v>
      </c>
    </row>
    <row r="1069" spans="1:17" ht="15">
      <c r="A1069" s="25" t="s">
        <v>9776</v>
      </c>
      <c r="B1069" s="25"/>
      <c r="C1069" s="22" t="s">
        <v>10093</v>
      </c>
      <c r="D1069" s="25"/>
      <c r="E1069" s="2" t="s">
        <v>11023</v>
      </c>
      <c r="F1069" s="25" t="s">
        <v>9935</v>
      </c>
      <c r="G1069" s="25" t="s">
        <v>7574</v>
      </c>
      <c r="H1069" s="22" t="s">
        <v>1402</v>
      </c>
      <c r="I1069" s="25" t="s">
        <v>7574</v>
      </c>
      <c r="J1069" s="11" t="str">
        <f t="shared" si="97"/>
        <v>IC.TU.081204</v>
      </c>
      <c r="K1069" s="2" t="s">
        <v>1192</v>
      </c>
      <c r="L1069" t="str">
        <f t="shared" si="101"/>
        <v>Occipital</v>
      </c>
      <c r="M1069" s="12" t="str">
        <f t="shared" si="98"/>
        <v>PI.IC.TU.081204.01</v>
      </c>
      <c r="N1069" s="12"/>
      <c r="O1069" s="12" t="str">
        <f t="shared" si="99"/>
        <v>PH.IC.TU.081204.01</v>
      </c>
      <c r="Q1069" s="12" t="str">
        <f t="shared" si="100"/>
        <v>CL.IC.TU.081204.01</v>
      </c>
    </row>
    <row r="1070" spans="1:17" ht="15">
      <c r="A1070" s="25" t="s">
        <v>9776</v>
      </c>
      <c r="B1070" s="25"/>
      <c r="C1070" s="22" t="s">
        <v>10093</v>
      </c>
      <c r="D1070" s="25"/>
      <c r="E1070" s="2" t="s">
        <v>11023</v>
      </c>
      <c r="F1070" s="25" t="s">
        <v>9935</v>
      </c>
      <c r="G1070" s="25" t="s">
        <v>4558</v>
      </c>
      <c r="H1070" s="22" t="s">
        <v>1404</v>
      </c>
      <c r="I1070" s="25" t="s">
        <v>4822</v>
      </c>
      <c r="J1070" s="11" t="str">
        <f t="shared" si="97"/>
        <v>IC.TU.081205</v>
      </c>
      <c r="K1070" s="2" t="s">
        <v>1192</v>
      </c>
      <c r="L1070" t="str">
        <f t="shared" si="101"/>
        <v>Eye(s)</v>
      </c>
      <c r="M1070" s="12" t="str">
        <f t="shared" si="98"/>
        <v>PI.IC.TU.081205.01</v>
      </c>
      <c r="N1070" s="12"/>
      <c r="O1070" s="12" t="str">
        <f t="shared" si="99"/>
        <v>PH.IC.TU.081205.01</v>
      </c>
      <c r="Q1070" s="12" t="str">
        <f t="shared" si="100"/>
        <v>CL.IC.TU.081205.01</v>
      </c>
    </row>
    <row r="1071" spans="1:17" ht="15">
      <c r="A1071" s="25" t="s">
        <v>9776</v>
      </c>
      <c r="B1071" s="25"/>
      <c r="C1071" s="22" t="s">
        <v>10093</v>
      </c>
      <c r="D1071" s="25"/>
      <c r="E1071" s="2" t="s">
        <v>11023</v>
      </c>
      <c r="F1071" s="25" t="s">
        <v>9935</v>
      </c>
      <c r="G1071" s="25" t="s">
        <v>4823</v>
      </c>
      <c r="H1071" s="22" t="s">
        <v>1406</v>
      </c>
      <c r="I1071" s="25" t="s">
        <v>4824</v>
      </c>
      <c r="J1071" s="11" t="str">
        <f t="shared" si="97"/>
        <v>IC.TU.081206</v>
      </c>
      <c r="K1071" s="2" t="s">
        <v>1192</v>
      </c>
      <c r="L1071" t="str">
        <f t="shared" si="101"/>
        <v>Ear(s)</v>
      </c>
      <c r="M1071" s="12" t="str">
        <f t="shared" si="98"/>
        <v>PI.IC.TU.081206.01</v>
      </c>
      <c r="N1071" s="12"/>
      <c r="O1071" s="12" t="str">
        <f t="shared" si="99"/>
        <v>PH.IC.TU.081206.01</v>
      </c>
      <c r="Q1071" s="12" t="str">
        <f t="shared" si="100"/>
        <v>CL.IC.TU.081206.01</v>
      </c>
    </row>
    <row r="1072" spans="1:17" ht="15">
      <c r="A1072" s="25" t="s">
        <v>9776</v>
      </c>
      <c r="B1072" s="25"/>
      <c r="C1072" s="22" t="s">
        <v>10093</v>
      </c>
      <c r="D1072" s="25"/>
      <c r="E1072" s="2" t="s">
        <v>11023</v>
      </c>
      <c r="F1072" s="25" t="s">
        <v>9935</v>
      </c>
      <c r="G1072" s="25" t="s">
        <v>4064</v>
      </c>
      <c r="H1072" s="22" t="s">
        <v>1419</v>
      </c>
      <c r="I1072" s="25" t="s">
        <v>4064</v>
      </c>
      <c r="J1072" s="11" t="str">
        <f t="shared" si="97"/>
        <v>IC.TU.081207</v>
      </c>
      <c r="K1072" s="2" t="s">
        <v>1192</v>
      </c>
      <c r="L1072" t="str">
        <f t="shared" si="101"/>
        <v>Nose</v>
      </c>
      <c r="M1072" s="12" t="str">
        <f t="shared" si="98"/>
        <v>PI.IC.TU.081207.01</v>
      </c>
      <c r="N1072" s="12"/>
      <c r="O1072" s="12" t="str">
        <f t="shared" si="99"/>
        <v>PH.IC.TU.081207.01</v>
      </c>
      <c r="Q1072" s="12" t="str">
        <f t="shared" si="100"/>
        <v>CL.IC.TU.081207.01</v>
      </c>
    </row>
    <row r="1073" spans="1:17" ht="15">
      <c r="A1073" s="25" t="s">
        <v>9776</v>
      </c>
      <c r="B1073" s="25"/>
      <c r="C1073" s="22" t="s">
        <v>10093</v>
      </c>
      <c r="D1073" s="25"/>
      <c r="E1073" s="2" t="s">
        <v>11023</v>
      </c>
      <c r="F1073" s="25" t="s">
        <v>9935</v>
      </c>
      <c r="G1073" s="25" t="s">
        <v>4825</v>
      </c>
      <c r="H1073" s="22" t="s">
        <v>1550</v>
      </c>
      <c r="I1073" s="25" t="s">
        <v>4825</v>
      </c>
      <c r="J1073" s="11" t="str">
        <f t="shared" si="97"/>
        <v>IC.TU.081208</v>
      </c>
      <c r="K1073" s="2" t="s">
        <v>1192</v>
      </c>
      <c r="L1073" t="str">
        <f t="shared" si="101"/>
        <v>Cheek</v>
      </c>
      <c r="M1073" s="12" t="str">
        <f t="shared" si="98"/>
        <v>PI.IC.TU.081208.01</v>
      </c>
      <c r="N1073" s="12"/>
      <c r="O1073" s="12" t="str">
        <f t="shared" si="99"/>
        <v>PH.IC.TU.081208.01</v>
      </c>
      <c r="Q1073" s="12" t="str">
        <f t="shared" si="100"/>
        <v>CL.IC.TU.081208.01</v>
      </c>
    </row>
    <row r="1074" spans="1:17" ht="15">
      <c r="A1074" s="25" t="s">
        <v>9776</v>
      </c>
      <c r="B1074" s="25"/>
      <c r="C1074" s="22" t="s">
        <v>10093</v>
      </c>
      <c r="D1074" s="25"/>
      <c r="E1074" s="2" t="s">
        <v>11023</v>
      </c>
      <c r="F1074" s="25" t="s">
        <v>9935</v>
      </c>
      <c r="G1074" s="25" t="s">
        <v>4251</v>
      </c>
      <c r="H1074" s="22" t="s">
        <v>1551</v>
      </c>
      <c r="I1074" s="25" t="s">
        <v>4252</v>
      </c>
      <c r="J1074" s="11" t="str">
        <f t="shared" si="97"/>
        <v>IC.TU.081209</v>
      </c>
      <c r="K1074" s="2" t="s">
        <v>1192</v>
      </c>
      <c r="L1074" t="str">
        <f t="shared" si="101"/>
        <v>Lip(s)</v>
      </c>
      <c r="M1074" s="12" t="str">
        <f t="shared" si="98"/>
        <v>PI.IC.TU.081209.01</v>
      </c>
      <c r="N1074" s="12"/>
      <c r="O1074" s="12" t="str">
        <f t="shared" si="99"/>
        <v>PH.IC.TU.081209.01</v>
      </c>
      <c r="Q1074" s="12" t="str">
        <f t="shared" si="100"/>
        <v>CL.IC.TU.081209.01</v>
      </c>
    </row>
    <row r="1075" spans="1:17" ht="15">
      <c r="A1075" s="25" t="s">
        <v>9776</v>
      </c>
      <c r="B1075" s="25"/>
      <c r="C1075" s="22" t="s">
        <v>10093</v>
      </c>
      <c r="D1075" s="25"/>
      <c r="E1075" s="2" t="s">
        <v>11023</v>
      </c>
      <c r="F1075" s="25" t="s">
        <v>9935</v>
      </c>
      <c r="G1075" s="25" t="s">
        <v>4830</v>
      </c>
      <c r="H1075" s="22" t="s">
        <v>1571</v>
      </c>
      <c r="I1075" s="25" t="s">
        <v>4830</v>
      </c>
      <c r="J1075" s="11" t="str">
        <f t="shared" si="97"/>
        <v>IC.TU.081210</v>
      </c>
      <c r="K1075" s="2" t="s">
        <v>1192</v>
      </c>
      <c r="L1075" t="str">
        <f t="shared" si="101"/>
        <v>Jaw</v>
      </c>
      <c r="M1075" s="12" t="str">
        <f t="shared" si="98"/>
        <v>PI.IC.TU.081210.01</v>
      </c>
      <c r="N1075" s="12"/>
      <c r="O1075" s="12" t="str">
        <f t="shared" si="99"/>
        <v>PH.IC.TU.081210.01</v>
      </c>
      <c r="Q1075" s="12" t="str">
        <f t="shared" si="100"/>
        <v>CL.IC.TU.081210.01</v>
      </c>
    </row>
    <row r="1076" spans="1:17" ht="15">
      <c r="A1076" s="25" t="s">
        <v>9776</v>
      </c>
      <c r="B1076" s="25"/>
      <c r="C1076" s="22" t="s">
        <v>10093</v>
      </c>
      <c r="D1076" s="25"/>
      <c r="E1076" s="2" t="s">
        <v>11023</v>
      </c>
      <c r="F1076" s="25" t="s">
        <v>9935</v>
      </c>
      <c r="G1076" s="25" t="s">
        <v>4113</v>
      </c>
      <c r="H1076" s="22" t="s">
        <v>1298</v>
      </c>
      <c r="I1076" s="25" t="s">
        <v>4113</v>
      </c>
      <c r="J1076" s="11" t="str">
        <f t="shared" si="97"/>
        <v>IC.TU.081211</v>
      </c>
      <c r="K1076" s="2" t="s">
        <v>1192</v>
      </c>
      <c r="L1076" t="str">
        <f t="shared" si="101"/>
        <v>Neck</v>
      </c>
      <c r="M1076" s="12" t="str">
        <f t="shared" si="98"/>
        <v>PI.IC.TU.081211.01</v>
      </c>
      <c r="N1076" s="12"/>
      <c r="O1076" s="12" t="str">
        <f t="shared" si="99"/>
        <v>PH.IC.TU.081211.01</v>
      </c>
      <c r="Q1076" s="12" t="str">
        <f t="shared" si="100"/>
        <v>CL.IC.TU.081211.01</v>
      </c>
    </row>
    <row r="1077" spans="1:17" ht="15">
      <c r="A1077" s="25" t="s">
        <v>9776</v>
      </c>
      <c r="B1077" s="25"/>
      <c r="C1077" s="22" t="s">
        <v>10093</v>
      </c>
      <c r="D1077" s="25" t="s">
        <v>4913</v>
      </c>
      <c r="E1077" s="2" t="s">
        <v>8201</v>
      </c>
      <c r="F1077" s="25" t="s">
        <v>9936</v>
      </c>
      <c r="G1077" s="25" t="s">
        <v>4692</v>
      </c>
      <c r="H1077" s="22" t="s">
        <v>1299</v>
      </c>
      <c r="I1077" s="25" t="s">
        <v>4692</v>
      </c>
      <c r="J1077" s="11" t="str">
        <f t="shared" ref="J1077:J1143" si="102">CONCATENATE("IC.TU.",C1077,E1077,H1077)</f>
        <v>IC.TU.081312</v>
      </c>
      <c r="K1077" s="2" t="s">
        <v>1192</v>
      </c>
      <c r="L1077" t="str">
        <f t="shared" si="101"/>
        <v>Hip</v>
      </c>
      <c r="M1077" s="12" t="str">
        <f t="shared" ref="M1077:M1143" si="103">CONCATENATE("PI.",J1077,".",K1077)</f>
        <v>PI.IC.TU.081312.01</v>
      </c>
      <c r="N1077" s="12"/>
      <c r="O1077" s="12" t="str">
        <f t="shared" ref="O1077:O1143" si="104">CONCATENATE("PH.",J1077,".",K1077)</f>
        <v>PH.IC.TU.081312.01</v>
      </c>
      <c r="Q1077" s="12" t="str">
        <f t="shared" ref="Q1077:Q1143" si="105">CONCATENATE("CL.",J1077,".",K1077)</f>
        <v>CL.IC.TU.081312.01</v>
      </c>
    </row>
    <row r="1078" spans="1:17" ht="15">
      <c r="A1078" s="25" t="s">
        <v>9776</v>
      </c>
      <c r="B1078" s="25"/>
      <c r="C1078" s="22" t="s">
        <v>10093</v>
      </c>
      <c r="D1078" s="25"/>
      <c r="E1078" s="2" t="s">
        <v>8201</v>
      </c>
      <c r="F1078" s="25" t="s">
        <v>9936</v>
      </c>
      <c r="G1078" s="25" t="s">
        <v>4369</v>
      </c>
      <c r="H1078" s="22" t="s">
        <v>1300</v>
      </c>
      <c r="I1078" s="25" t="s">
        <v>4369</v>
      </c>
      <c r="J1078" s="11" t="str">
        <f t="shared" si="102"/>
        <v>IC.TU.081313</v>
      </c>
      <c r="K1078" s="2" t="s">
        <v>1192</v>
      </c>
      <c r="L1078" t="str">
        <f t="shared" si="101"/>
        <v>Genitalia</v>
      </c>
      <c r="M1078" s="12" t="str">
        <f t="shared" si="103"/>
        <v>PI.IC.TU.081313.01</v>
      </c>
      <c r="N1078" s="12"/>
      <c r="O1078" s="12" t="str">
        <f t="shared" si="104"/>
        <v>PH.IC.TU.081313.01</v>
      </c>
      <c r="Q1078" s="12" t="str">
        <f t="shared" si="105"/>
        <v>CL.IC.TU.081313.01</v>
      </c>
    </row>
    <row r="1079" spans="1:17" ht="15">
      <c r="A1079" s="25" t="s">
        <v>9776</v>
      </c>
      <c r="B1079" s="25"/>
      <c r="C1079" s="22" t="s">
        <v>10093</v>
      </c>
      <c r="D1079" s="25"/>
      <c r="E1079" s="2" t="s">
        <v>8201</v>
      </c>
      <c r="F1079" s="25" t="s">
        <v>9936</v>
      </c>
      <c r="G1079" s="25" t="s">
        <v>4696</v>
      </c>
      <c r="H1079" s="22" t="s">
        <v>1301</v>
      </c>
      <c r="I1079" s="25" t="s">
        <v>4696</v>
      </c>
      <c r="J1079" s="11" t="str">
        <f t="shared" si="102"/>
        <v>IC.TU.081314</v>
      </c>
      <c r="K1079" s="2" t="s">
        <v>1192</v>
      </c>
      <c r="L1079" t="str">
        <f t="shared" si="101"/>
        <v>Buttocks</v>
      </c>
      <c r="M1079" s="12" t="str">
        <f t="shared" si="103"/>
        <v>PI.IC.TU.081314.01</v>
      </c>
      <c r="N1079" s="12"/>
      <c r="O1079" s="12" t="str">
        <f t="shared" si="104"/>
        <v>PH.IC.TU.081314.01</v>
      </c>
      <c r="Q1079" s="12" t="str">
        <f t="shared" si="105"/>
        <v>CL.IC.TU.081314.01</v>
      </c>
    </row>
    <row r="1080" spans="1:17" ht="15">
      <c r="A1080" s="25" t="s">
        <v>9776</v>
      </c>
      <c r="B1080" s="25"/>
      <c r="C1080" s="22" t="s">
        <v>10093</v>
      </c>
      <c r="D1080" s="25"/>
      <c r="E1080" s="2" t="s">
        <v>8201</v>
      </c>
      <c r="F1080" s="25" t="s">
        <v>9936</v>
      </c>
      <c r="G1080" s="25" t="s">
        <v>5692</v>
      </c>
      <c r="H1080" s="22" t="s">
        <v>1468</v>
      </c>
      <c r="I1080" s="25" t="s">
        <v>5692</v>
      </c>
      <c r="J1080" s="11" t="str">
        <f t="shared" si="102"/>
        <v>IC.TU.081315</v>
      </c>
      <c r="K1080" s="2" t="s">
        <v>1192</v>
      </c>
      <c r="L1080" t="str">
        <f t="shared" si="101"/>
        <v>Pelvic</v>
      </c>
      <c r="M1080" s="12" t="str">
        <f t="shared" si="103"/>
        <v>PI.IC.TU.081315.01</v>
      </c>
      <c r="N1080" s="12"/>
      <c r="O1080" s="12" t="str">
        <f t="shared" si="104"/>
        <v>PH.IC.TU.081315.01</v>
      </c>
      <c r="Q1080" s="12" t="str">
        <f t="shared" si="105"/>
        <v>CL.IC.TU.081315.01</v>
      </c>
    </row>
    <row r="1081" spans="1:17" ht="15">
      <c r="A1081" s="25" t="s">
        <v>9776</v>
      </c>
      <c r="B1081" s="25"/>
      <c r="C1081" s="22" t="s">
        <v>10093</v>
      </c>
      <c r="D1081" s="25"/>
      <c r="E1081" s="2" t="s">
        <v>8201</v>
      </c>
      <c r="F1081" s="25" t="s">
        <v>9936</v>
      </c>
      <c r="G1081" s="25" t="s">
        <v>4134</v>
      </c>
      <c r="H1081" s="22" t="s">
        <v>1469</v>
      </c>
      <c r="I1081" s="25" t="s">
        <v>4134</v>
      </c>
      <c r="J1081" s="11" t="str">
        <f t="shared" si="102"/>
        <v>IC.TU.081316</v>
      </c>
      <c r="K1081" s="2" t="s">
        <v>1192</v>
      </c>
      <c r="L1081" t="str">
        <f t="shared" si="101"/>
        <v>Rectum</v>
      </c>
      <c r="M1081" s="12" t="str">
        <f t="shared" si="103"/>
        <v>PI.IC.TU.081316.01</v>
      </c>
      <c r="N1081" s="12"/>
      <c r="O1081" s="12" t="str">
        <f t="shared" si="104"/>
        <v>PH.IC.TU.081316.01</v>
      </c>
      <c r="Q1081" s="12" t="str">
        <f t="shared" si="105"/>
        <v>CL.IC.TU.081316.01</v>
      </c>
    </row>
    <row r="1082" spans="1:17" ht="15">
      <c r="A1082" s="25" t="s">
        <v>9776</v>
      </c>
      <c r="B1082" s="25"/>
      <c r="C1082" s="22" t="s">
        <v>10093</v>
      </c>
      <c r="D1082" s="25"/>
      <c r="E1082" s="2" t="s">
        <v>8201</v>
      </c>
      <c r="F1082" s="25" t="s">
        <v>9936</v>
      </c>
      <c r="G1082" s="25" t="s">
        <v>4693</v>
      </c>
      <c r="H1082" s="22" t="s">
        <v>1470</v>
      </c>
      <c r="I1082" s="25" t="s">
        <v>4693</v>
      </c>
      <c r="J1082" s="11" t="str">
        <f t="shared" si="102"/>
        <v>IC.TU.081317</v>
      </c>
      <c r="K1082" s="2" t="s">
        <v>1192</v>
      </c>
      <c r="L1082" t="str">
        <f t="shared" si="101"/>
        <v>Groin</v>
      </c>
      <c r="M1082" s="12" t="str">
        <f t="shared" si="103"/>
        <v>PI.IC.TU.081317.01</v>
      </c>
      <c r="N1082" s="12"/>
      <c r="O1082" s="12" t="str">
        <f t="shared" si="104"/>
        <v>PH.IC.TU.081317.01</v>
      </c>
      <c r="Q1082" s="12" t="str">
        <f t="shared" si="105"/>
        <v>CL.IC.TU.081317.01</v>
      </c>
    </row>
    <row r="1083" spans="1:17" ht="15">
      <c r="A1083" s="25" t="s">
        <v>9776</v>
      </c>
      <c r="B1083" s="25"/>
      <c r="C1083" s="22" t="s">
        <v>10093</v>
      </c>
      <c r="D1083" s="25"/>
      <c r="E1083" s="2" t="s">
        <v>8201</v>
      </c>
      <c r="F1083" s="25" t="s">
        <v>9936</v>
      </c>
      <c r="G1083" s="25" t="s">
        <v>4135</v>
      </c>
      <c r="H1083" s="22" t="s">
        <v>1251</v>
      </c>
      <c r="I1083" s="25" t="s">
        <v>4135</v>
      </c>
      <c r="J1083" s="11" t="str">
        <f t="shared" si="102"/>
        <v>IC.TU.081318</v>
      </c>
      <c r="K1083" s="2" t="s">
        <v>1192</v>
      </c>
      <c r="L1083" t="str">
        <f t="shared" si="101"/>
        <v>Sacrum</v>
      </c>
      <c r="M1083" s="12" t="str">
        <f t="shared" si="103"/>
        <v>PI.IC.TU.081318.01</v>
      </c>
      <c r="N1083" s="12"/>
      <c r="O1083" s="12" t="str">
        <f t="shared" si="104"/>
        <v>PH.IC.TU.081318.01</v>
      </c>
      <c r="Q1083" s="12" t="str">
        <f t="shared" si="105"/>
        <v>CL.IC.TU.081318.01</v>
      </c>
    </row>
    <row r="1084" spans="1:17" ht="15">
      <c r="A1084" s="25" t="s">
        <v>9776</v>
      </c>
      <c r="B1084" s="25"/>
      <c r="C1084" s="22" t="s">
        <v>10093</v>
      </c>
      <c r="D1084" s="25"/>
      <c r="E1084" s="2" t="s">
        <v>8201</v>
      </c>
      <c r="F1084" s="25" t="s">
        <v>9936</v>
      </c>
      <c r="G1084" s="25" t="s">
        <v>4137</v>
      </c>
      <c r="H1084" s="22" t="s">
        <v>1100</v>
      </c>
      <c r="I1084" s="25" t="s">
        <v>4137</v>
      </c>
      <c r="J1084" s="11" t="str">
        <f t="shared" si="102"/>
        <v>IC.TU.081319</v>
      </c>
      <c r="K1084" s="2" t="s">
        <v>1192</v>
      </c>
      <c r="L1084" t="str">
        <f t="shared" si="101"/>
        <v>Scrotum</v>
      </c>
      <c r="M1084" s="12" t="str">
        <f t="shared" si="103"/>
        <v>PI.IC.TU.081319.01</v>
      </c>
      <c r="N1084" s="12"/>
      <c r="O1084" s="12" t="str">
        <f t="shared" si="104"/>
        <v>PH.IC.TU.081319.01</v>
      </c>
      <c r="Q1084" s="12" t="str">
        <f t="shared" si="105"/>
        <v>CL.IC.TU.081319.01</v>
      </c>
    </row>
    <row r="1085" spans="1:17" ht="15">
      <c r="A1085" s="25" t="s">
        <v>9776</v>
      </c>
      <c r="B1085" s="25"/>
      <c r="C1085" s="22" t="s">
        <v>10093</v>
      </c>
      <c r="D1085" s="25" t="s">
        <v>4957</v>
      </c>
      <c r="E1085" s="2" t="s">
        <v>9621</v>
      </c>
      <c r="F1085" s="25" t="s">
        <v>9800</v>
      </c>
      <c r="G1085" s="25" t="s">
        <v>4800</v>
      </c>
      <c r="H1085" s="22" t="s">
        <v>1396</v>
      </c>
      <c r="I1085" s="25" t="s">
        <v>4800</v>
      </c>
      <c r="J1085" s="11" t="str">
        <f t="shared" si="102"/>
        <v>IC.TU.081401</v>
      </c>
      <c r="K1085" s="2" t="s">
        <v>1192</v>
      </c>
      <c r="L1085" t="str">
        <f t="shared" si="101"/>
        <v>Breast</v>
      </c>
      <c r="M1085" s="12" t="str">
        <f t="shared" si="103"/>
        <v>PI.IC.TU.081401.01</v>
      </c>
      <c r="N1085" s="12"/>
      <c r="O1085" s="12" t="str">
        <f t="shared" si="104"/>
        <v>PH.IC.TU.081401.01</v>
      </c>
      <c r="Q1085" s="12" t="str">
        <f t="shared" si="105"/>
        <v>CL.IC.TU.081401.01</v>
      </c>
    </row>
    <row r="1086" spans="1:17" ht="15">
      <c r="A1086" s="25" t="s">
        <v>9776</v>
      </c>
      <c r="B1086" s="25"/>
      <c r="C1086" s="22" t="s">
        <v>10093</v>
      </c>
      <c r="D1086" s="25"/>
      <c r="E1086" s="2" t="s">
        <v>9621</v>
      </c>
      <c r="F1086" s="25" t="s">
        <v>9800</v>
      </c>
      <c r="G1086" s="25" t="s">
        <v>3988</v>
      </c>
      <c r="H1086" s="22" t="s">
        <v>1398</v>
      </c>
      <c r="I1086" s="25" t="s">
        <v>3988</v>
      </c>
      <c r="J1086" s="11" t="str">
        <f t="shared" si="102"/>
        <v>IC.TU.081402</v>
      </c>
      <c r="K1086" s="2" t="s">
        <v>1192</v>
      </c>
      <c r="L1086" t="str">
        <f t="shared" si="101"/>
        <v>Sternum</v>
      </c>
      <c r="M1086" s="12" t="str">
        <f t="shared" si="103"/>
        <v>PI.IC.TU.081402.01</v>
      </c>
      <c r="N1086" s="12"/>
      <c r="O1086" s="12" t="str">
        <f t="shared" si="104"/>
        <v>PH.IC.TU.081402.01</v>
      </c>
      <c r="Q1086" s="12" t="str">
        <f t="shared" si="105"/>
        <v>CL.IC.TU.081402.01</v>
      </c>
    </row>
    <row r="1087" spans="1:17" ht="15">
      <c r="A1087" s="25" t="s">
        <v>9776</v>
      </c>
      <c r="B1087" s="25"/>
      <c r="C1087" s="22" t="s">
        <v>10093</v>
      </c>
      <c r="D1087" s="25"/>
      <c r="E1087" s="2" t="s">
        <v>9621</v>
      </c>
      <c r="F1087" s="25" t="s">
        <v>9800</v>
      </c>
      <c r="G1087" s="25" t="s">
        <v>4386</v>
      </c>
      <c r="H1087" s="22" t="s">
        <v>1400</v>
      </c>
      <c r="I1087" s="25" t="s">
        <v>4386</v>
      </c>
      <c r="J1087" s="11" t="str">
        <f t="shared" si="102"/>
        <v>IC.TU.081403</v>
      </c>
      <c r="K1087" s="2" t="s">
        <v>1192</v>
      </c>
      <c r="L1087" t="str">
        <f t="shared" si="101"/>
        <v>Chest</v>
      </c>
      <c r="M1087" s="12" t="str">
        <f t="shared" si="103"/>
        <v>PI.IC.TU.081403.01</v>
      </c>
      <c r="N1087" s="12"/>
      <c r="O1087" s="12" t="str">
        <f t="shared" si="104"/>
        <v>PH.IC.TU.081403.01</v>
      </c>
      <c r="Q1087" s="12" t="str">
        <f t="shared" si="105"/>
        <v>CL.IC.TU.081403.01</v>
      </c>
    </row>
    <row r="1088" spans="1:17" ht="15">
      <c r="A1088" s="25" t="s">
        <v>9776</v>
      </c>
      <c r="B1088" s="25"/>
      <c r="C1088" s="22" t="s">
        <v>10093</v>
      </c>
      <c r="D1088" s="25"/>
      <c r="E1088" s="2" t="s">
        <v>9621</v>
      </c>
      <c r="F1088" s="25" t="s">
        <v>9800</v>
      </c>
      <c r="G1088" s="25" t="s">
        <v>4801</v>
      </c>
      <c r="H1088" s="22" t="s">
        <v>1402</v>
      </c>
      <c r="I1088" s="25" t="s">
        <v>9860</v>
      </c>
      <c r="J1088" s="11" t="str">
        <f t="shared" si="102"/>
        <v>IC.TU.081404</v>
      </c>
      <c r="K1088" s="2" t="s">
        <v>1192</v>
      </c>
      <c r="L1088" t="str">
        <f t="shared" si="101"/>
        <v>Mediastinal</v>
      </c>
      <c r="M1088" s="12" t="str">
        <f t="shared" si="103"/>
        <v>PI.IC.TU.081404.01</v>
      </c>
      <c r="N1088" s="12"/>
      <c r="O1088" s="12" t="str">
        <f t="shared" si="104"/>
        <v>PH.IC.TU.081404.01</v>
      </c>
      <c r="Q1088" s="12" t="str">
        <f t="shared" si="105"/>
        <v>CL.IC.TU.081404.01</v>
      </c>
    </row>
    <row r="1089" spans="1:19" ht="15">
      <c r="A1089" s="25" t="s">
        <v>9776</v>
      </c>
      <c r="B1089" s="25"/>
      <c r="C1089" s="22" t="s">
        <v>10093</v>
      </c>
      <c r="D1089" s="25"/>
      <c r="E1089" s="2" t="s">
        <v>9621</v>
      </c>
      <c r="F1089" s="25" t="s">
        <v>9800</v>
      </c>
      <c r="G1089" s="25" t="s">
        <v>9720</v>
      </c>
      <c r="H1089" s="22" t="s">
        <v>1404</v>
      </c>
      <c r="I1089" s="25" t="s">
        <v>9720</v>
      </c>
      <c r="J1089" s="11" t="str">
        <f t="shared" si="102"/>
        <v>IC.TU.081405</v>
      </c>
      <c r="K1089" s="2" t="s">
        <v>1192</v>
      </c>
      <c r="L1089" t="str">
        <f t="shared" si="101"/>
        <v>Pericardial</v>
      </c>
      <c r="M1089" s="12" t="str">
        <f t="shared" si="103"/>
        <v>PI.IC.TU.081405.01</v>
      </c>
      <c r="N1089" s="12"/>
      <c r="O1089" s="12" t="str">
        <f t="shared" si="104"/>
        <v>PH.IC.TU.081405.01</v>
      </c>
      <c r="Q1089" s="12" t="str">
        <f t="shared" si="105"/>
        <v>CL.IC.TU.081405.01</v>
      </c>
    </row>
    <row r="1090" spans="1:19" ht="15">
      <c r="A1090" s="25" t="s">
        <v>9776</v>
      </c>
      <c r="B1090" s="25"/>
      <c r="C1090" s="22" t="s">
        <v>10093</v>
      </c>
      <c r="D1090" s="25"/>
      <c r="E1090" s="2" t="s">
        <v>9621</v>
      </c>
      <c r="F1090" s="25" t="s">
        <v>9800</v>
      </c>
      <c r="G1090" s="25" t="s">
        <v>1234</v>
      </c>
      <c r="H1090" s="22" t="s">
        <v>1406</v>
      </c>
      <c r="I1090" s="25" t="s">
        <v>1234</v>
      </c>
      <c r="J1090" s="11" t="str">
        <f t="shared" si="102"/>
        <v>IC.TU.081406</v>
      </c>
      <c r="K1090" s="2" t="s">
        <v>1192</v>
      </c>
      <c r="L1090" t="str">
        <f t="shared" si="101"/>
        <v>Back</v>
      </c>
      <c r="M1090" s="12" t="str">
        <f t="shared" si="103"/>
        <v>PI.IC.TU.081406.01</v>
      </c>
      <c r="N1090" s="12"/>
      <c r="O1090" s="12" t="str">
        <f t="shared" si="104"/>
        <v>PH.IC.TU.081406.01</v>
      </c>
      <c r="Q1090" s="12" t="str">
        <f t="shared" si="105"/>
        <v>CL.IC.TU.081406.01</v>
      </c>
    </row>
    <row r="1091" spans="1:19" ht="15">
      <c r="A1091" s="25" t="s">
        <v>9776</v>
      </c>
      <c r="B1091" s="25"/>
      <c r="C1091" s="22" t="s">
        <v>10093</v>
      </c>
      <c r="D1091" s="25" t="s">
        <v>3097</v>
      </c>
      <c r="E1091" s="2" t="s">
        <v>6135</v>
      </c>
      <c r="F1091" s="25" t="s">
        <v>9801</v>
      </c>
      <c r="G1091" s="25" t="s">
        <v>9722</v>
      </c>
      <c r="H1091" s="22" t="s">
        <v>1396</v>
      </c>
      <c r="I1091" s="25" t="s">
        <v>1001</v>
      </c>
      <c r="J1091" s="11" t="str">
        <f t="shared" si="102"/>
        <v>IC.TU.081501</v>
      </c>
      <c r="K1091" s="2" t="s">
        <v>1192</v>
      </c>
      <c r="L1091" t="str">
        <f t="shared" si="101"/>
        <v xml:space="preserve">      Stabilization None</v>
      </c>
      <c r="M1091" s="12" t="str">
        <f t="shared" si="103"/>
        <v>PI.IC.TU.081501.01</v>
      </c>
      <c r="N1091" s="12"/>
      <c r="O1091" s="12" t="str">
        <f t="shared" si="104"/>
        <v>PH.IC.TU.081501.01</v>
      </c>
      <c r="Q1091" s="12" t="str">
        <f t="shared" si="105"/>
        <v>CL.IC.TU.081501.01</v>
      </c>
    </row>
    <row r="1092" spans="1:19" ht="15">
      <c r="A1092" s="25" t="s">
        <v>9776</v>
      </c>
      <c r="B1092" s="25"/>
      <c r="C1092" s="22" t="s">
        <v>10093</v>
      </c>
      <c r="D1092" s="25"/>
      <c r="E1092" s="2" t="s">
        <v>6135</v>
      </c>
      <c r="F1092" s="25" t="s">
        <v>9801</v>
      </c>
      <c r="G1092" s="25" t="s">
        <v>9723</v>
      </c>
      <c r="H1092" s="22" t="s">
        <v>1398</v>
      </c>
      <c r="I1092" s="25" t="s">
        <v>3200</v>
      </c>
      <c r="J1092" s="11" t="str">
        <f t="shared" si="102"/>
        <v>IC.TU.081502</v>
      </c>
      <c r="K1092" s="2" t="s">
        <v>1192</v>
      </c>
      <c r="L1092" t="str">
        <f t="shared" si="101"/>
        <v xml:space="preserve">      Stabilization Tape</v>
      </c>
      <c r="M1092" s="12" t="str">
        <f t="shared" si="103"/>
        <v>PI.IC.TU.081502.01</v>
      </c>
      <c r="N1092" s="12"/>
      <c r="O1092" s="12" t="str">
        <f t="shared" si="104"/>
        <v>PH.IC.TU.081502.01</v>
      </c>
      <c r="Q1092" s="12" t="str">
        <f t="shared" si="105"/>
        <v>CL.IC.TU.081502.01</v>
      </c>
    </row>
    <row r="1093" spans="1:19" ht="15">
      <c r="A1093" s="25" t="s">
        <v>9776</v>
      </c>
      <c r="B1093" s="25"/>
      <c r="C1093" s="22" t="s">
        <v>10093</v>
      </c>
      <c r="D1093" s="25"/>
      <c r="E1093" s="2" t="s">
        <v>6135</v>
      </c>
      <c r="F1093" s="25" t="s">
        <v>9801</v>
      </c>
      <c r="G1093" s="25" t="s">
        <v>9724</v>
      </c>
      <c r="H1093" s="22" t="s">
        <v>1400</v>
      </c>
      <c r="I1093" s="25" t="s">
        <v>2928</v>
      </c>
      <c r="J1093" s="11" t="str">
        <f t="shared" si="102"/>
        <v>IC.TU.081503</v>
      </c>
      <c r="K1093" s="2" t="s">
        <v>1192</v>
      </c>
      <c r="L1093" t="str">
        <f t="shared" si="101"/>
        <v xml:space="preserve">      Stabilization Sutures</v>
      </c>
      <c r="M1093" s="12" t="str">
        <f t="shared" si="103"/>
        <v>PI.IC.TU.081503.01</v>
      </c>
      <c r="N1093" s="12"/>
      <c r="O1093" s="12" t="str">
        <f t="shared" si="104"/>
        <v>PH.IC.TU.081503.01</v>
      </c>
      <c r="Q1093" s="12" t="str">
        <f t="shared" si="105"/>
        <v>CL.IC.TU.081503.01</v>
      </c>
    </row>
    <row r="1094" spans="1:19" ht="15">
      <c r="A1094" s="25" t="s">
        <v>9776</v>
      </c>
      <c r="B1094" s="25"/>
      <c r="C1094" s="22" t="s">
        <v>10093</v>
      </c>
      <c r="D1094" s="25"/>
      <c r="E1094" s="2" t="s">
        <v>6135</v>
      </c>
      <c r="F1094" s="25" t="s">
        <v>9801</v>
      </c>
      <c r="G1094" s="25" t="s">
        <v>9575</v>
      </c>
      <c r="H1094" s="22" t="s">
        <v>1402</v>
      </c>
      <c r="I1094" s="25" t="s">
        <v>1772</v>
      </c>
      <c r="J1094" s="11" t="str">
        <f t="shared" si="102"/>
        <v>IC.TU.081504</v>
      </c>
      <c r="K1094" s="2" t="s">
        <v>1192</v>
      </c>
      <c r="L1094" t="str">
        <f t="shared" si="101"/>
        <v xml:space="preserve">      Stabilization commercial device</v>
      </c>
      <c r="M1094" s="12" t="str">
        <f t="shared" si="103"/>
        <v>PI.IC.TU.081504.01</v>
      </c>
      <c r="N1094" s="12"/>
      <c r="O1094" s="12" t="str">
        <f t="shared" si="104"/>
        <v>PH.IC.TU.081504.01</v>
      </c>
      <c r="Q1094" s="12" t="str">
        <f t="shared" si="105"/>
        <v>CL.IC.TU.081504.01</v>
      </c>
    </row>
    <row r="1095" spans="1:19" ht="15">
      <c r="A1095" s="25" t="s">
        <v>9776</v>
      </c>
      <c r="B1095" s="25"/>
      <c r="C1095" s="22" t="s">
        <v>10093</v>
      </c>
      <c r="D1095" s="25" t="s">
        <v>3256</v>
      </c>
      <c r="E1095" s="2" t="s">
        <v>5740</v>
      </c>
      <c r="F1095" s="25" t="s">
        <v>9801</v>
      </c>
      <c r="G1095" s="25" t="s">
        <v>9576</v>
      </c>
      <c r="H1095" s="22" t="s">
        <v>1396</v>
      </c>
      <c r="I1095" s="25" t="s">
        <v>2687</v>
      </c>
      <c r="J1095" s="11" t="str">
        <f t="shared" si="102"/>
        <v>IC.TU.081601</v>
      </c>
      <c r="K1095" s="2" t="s">
        <v>1192</v>
      </c>
      <c r="L1095" t="str">
        <f t="shared" si="101"/>
        <v xml:space="preserve">      Site Within Normal Limits</v>
      </c>
      <c r="M1095" s="12" t="str">
        <f t="shared" si="103"/>
        <v>PI.IC.TU.081601.01</v>
      </c>
      <c r="N1095" s="12"/>
      <c r="O1095" s="12" t="str">
        <f t="shared" si="104"/>
        <v>PH.IC.TU.081601.01</v>
      </c>
      <c r="Q1095" s="12" t="str">
        <f t="shared" si="105"/>
        <v>CL.IC.TU.081601.01</v>
      </c>
    </row>
    <row r="1096" spans="1:19" ht="15">
      <c r="A1096" s="25" t="s">
        <v>9776</v>
      </c>
      <c r="B1096" s="25"/>
      <c r="C1096" s="22" t="s">
        <v>10093</v>
      </c>
      <c r="D1096" s="25"/>
      <c r="E1096" s="2" t="s">
        <v>5740</v>
      </c>
      <c r="F1096" s="25" t="s">
        <v>9801</v>
      </c>
      <c r="G1096" s="25" t="s">
        <v>9577</v>
      </c>
      <c r="H1096" s="22" t="s">
        <v>1398</v>
      </c>
      <c r="I1096" s="25" t="s">
        <v>1531</v>
      </c>
      <c r="J1096" s="11" t="str">
        <f t="shared" si="102"/>
        <v>IC.TU.081602</v>
      </c>
      <c r="K1096" s="2" t="s">
        <v>1192</v>
      </c>
      <c r="L1096" t="str">
        <f t="shared" si="101"/>
        <v xml:space="preserve">      Site Erythema</v>
      </c>
      <c r="M1096" s="12" t="str">
        <f t="shared" si="103"/>
        <v>PI.IC.TU.081602.01</v>
      </c>
      <c r="N1096" s="12"/>
      <c r="O1096" s="12" t="str">
        <f t="shared" si="104"/>
        <v>PH.IC.TU.081602.01</v>
      </c>
      <c r="Q1096" s="12" t="str">
        <f t="shared" si="105"/>
        <v>CL.IC.TU.081602.01</v>
      </c>
    </row>
    <row r="1097" spans="1:19" ht="15">
      <c r="A1097" s="25" t="s">
        <v>9776</v>
      </c>
      <c r="B1097" s="25"/>
      <c r="C1097" s="22" t="s">
        <v>10093</v>
      </c>
      <c r="D1097" s="25"/>
      <c r="E1097" s="2" t="s">
        <v>5740</v>
      </c>
      <c r="F1097" s="25" t="s">
        <v>9801</v>
      </c>
      <c r="G1097" s="25" t="s">
        <v>9578</v>
      </c>
      <c r="H1097" s="22" t="s">
        <v>1400</v>
      </c>
      <c r="I1097" s="25" t="s">
        <v>1541</v>
      </c>
      <c r="J1097" s="11" t="str">
        <f t="shared" si="102"/>
        <v>IC.TU.081603</v>
      </c>
      <c r="K1097" s="2" t="s">
        <v>1192</v>
      </c>
      <c r="L1097" t="str">
        <f t="shared" si="101"/>
        <v xml:space="preserve">      Site Swelling</v>
      </c>
      <c r="M1097" s="12" t="str">
        <f t="shared" si="103"/>
        <v>PI.IC.TU.081603.01</v>
      </c>
      <c r="N1097" s="12"/>
      <c r="O1097" s="12" t="str">
        <f t="shared" si="104"/>
        <v>PH.IC.TU.081603.01</v>
      </c>
      <c r="Q1097" s="12" t="str">
        <f t="shared" si="105"/>
        <v>CL.IC.TU.081603.01</v>
      </c>
    </row>
    <row r="1098" spans="1:19" ht="15">
      <c r="A1098" s="25" t="s">
        <v>9776</v>
      </c>
      <c r="B1098" s="25"/>
      <c r="C1098" s="22" t="s">
        <v>10093</v>
      </c>
      <c r="D1098" s="25"/>
      <c r="E1098" s="2" t="s">
        <v>5740</v>
      </c>
      <c r="F1098" s="25" t="s">
        <v>9801</v>
      </c>
      <c r="G1098" s="25" t="s">
        <v>9727</v>
      </c>
      <c r="H1098" s="22" t="s">
        <v>1402</v>
      </c>
      <c r="I1098" s="25" t="s">
        <v>1533</v>
      </c>
      <c r="J1098" s="11" t="str">
        <f t="shared" si="102"/>
        <v>IC.TU.081604</v>
      </c>
      <c r="K1098" s="2" t="s">
        <v>1192</v>
      </c>
      <c r="L1098" t="str">
        <f t="shared" si="101"/>
        <v xml:space="preserve">      Site Hematoma</v>
      </c>
      <c r="M1098" s="12" t="str">
        <f t="shared" si="103"/>
        <v>PI.IC.TU.081604.01</v>
      </c>
      <c r="N1098" s="12"/>
      <c r="O1098" s="12" t="str">
        <f t="shared" si="104"/>
        <v>PH.IC.TU.081604.01</v>
      </c>
      <c r="Q1098" s="12" t="str">
        <f t="shared" si="105"/>
        <v>CL.IC.TU.081604.01</v>
      </c>
    </row>
    <row r="1099" spans="1:19" ht="15">
      <c r="A1099" s="25" t="s">
        <v>9776</v>
      </c>
      <c r="B1099" s="25"/>
      <c r="C1099" s="22" t="s">
        <v>10093</v>
      </c>
      <c r="D1099" s="25"/>
      <c r="E1099" s="2" t="s">
        <v>5740</v>
      </c>
      <c r="F1099" s="25" t="s">
        <v>9801</v>
      </c>
      <c r="G1099" s="25" t="s">
        <v>9728</v>
      </c>
      <c r="H1099" s="22" t="s">
        <v>1404</v>
      </c>
      <c r="I1099" s="25" t="s">
        <v>2693</v>
      </c>
      <c r="J1099" s="11" t="str">
        <f t="shared" si="102"/>
        <v>IC.TU.081605</v>
      </c>
      <c r="K1099" s="2" t="s">
        <v>1192</v>
      </c>
      <c r="L1099" t="str">
        <f t="shared" si="101"/>
        <v xml:space="preserve">      Site bruising</v>
      </c>
      <c r="M1099" s="12" t="str">
        <f t="shared" si="103"/>
        <v>PI.IC.TU.081605.01</v>
      </c>
      <c r="N1099" s="12"/>
      <c r="O1099" s="12" t="str">
        <f t="shared" si="104"/>
        <v>PH.IC.TU.081605.01</v>
      </c>
      <c r="Q1099" s="12" t="str">
        <f t="shared" si="105"/>
        <v>CL.IC.TU.081605.01</v>
      </c>
    </row>
    <row r="1100" spans="1:19" ht="15">
      <c r="A1100" s="25" t="s">
        <v>9776</v>
      </c>
      <c r="B1100" s="25"/>
      <c r="C1100" s="22" t="s">
        <v>10093</v>
      </c>
      <c r="D1100" s="25"/>
      <c r="E1100" s="2" t="s">
        <v>5740</v>
      </c>
      <c r="F1100" s="25" t="s">
        <v>9801</v>
      </c>
      <c r="G1100" s="25" t="s">
        <v>9730</v>
      </c>
      <c r="H1100" s="22" t="s">
        <v>1406</v>
      </c>
      <c r="I1100" s="25" t="s">
        <v>1224</v>
      </c>
      <c r="J1100" s="11" t="str">
        <f t="shared" si="102"/>
        <v>IC.TU.081606</v>
      </c>
      <c r="K1100" s="2" t="s">
        <v>1192</v>
      </c>
      <c r="L1100" t="str">
        <f t="shared" si="101"/>
        <v xml:space="preserve">      Site Unable to assess due to dressing</v>
      </c>
      <c r="M1100" s="12" t="str">
        <f t="shared" si="103"/>
        <v>PI.IC.TU.081606.01</v>
      </c>
      <c r="N1100" s="12"/>
      <c r="O1100" s="12" t="str">
        <f t="shared" si="104"/>
        <v>PH.IC.TU.081606.01</v>
      </c>
      <c r="Q1100" s="12" t="str">
        <f t="shared" si="105"/>
        <v>CL.IC.TU.081606.01</v>
      </c>
    </row>
    <row r="1101" spans="1:19" ht="15">
      <c r="A1101" s="25" t="s">
        <v>9776</v>
      </c>
      <c r="B1101" s="25"/>
      <c r="C1101" s="22" t="s">
        <v>10093</v>
      </c>
      <c r="D1101" s="25"/>
      <c r="E1101" s="2" t="s">
        <v>5740</v>
      </c>
      <c r="F1101" s="25" t="s">
        <v>9801</v>
      </c>
      <c r="G1101" s="25" t="s">
        <v>9731</v>
      </c>
      <c r="H1101" s="22" t="s">
        <v>1419</v>
      </c>
      <c r="I1101" s="25" t="s">
        <v>2971</v>
      </c>
      <c r="J1101" s="11" t="str">
        <f t="shared" si="102"/>
        <v>IC.TU.081607</v>
      </c>
      <c r="K1101" s="2" t="s">
        <v>1192</v>
      </c>
      <c r="L1101" t="str">
        <f t="shared" si="101"/>
        <v xml:space="preserve">      Site Other: specify</v>
      </c>
      <c r="M1101" s="12" t="str">
        <f t="shared" si="103"/>
        <v>PI.IC.TU.081607.01</v>
      </c>
      <c r="N1101" s="12"/>
      <c r="O1101" s="12" t="str">
        <f t="shared" si="104"/>
        <v>PH.IC.TU.081607.01</v>
      </c>
      <c r="Q1101" s="12" t="str">
        <f t="shared" si="105"/>
        <v>CL.IC.TU.081607.01</v>
      </c>
    </row>
    <row r="1102" spans="1:19" ht="15">
      <c r="A1102" t="s">
        <v>9776</v>
      </c>
      <c r="C1102" s="22" t="s">
        <v>10093</v>
      </c>
      <c r="D1102" s="25"/>
      <c r="E1102" s="2" t="s">
        <v>5740</v>
      </c>
      <c r="F1102" s="25" t="s">
        <v>9801</v>
      </c>
      <c r="G1102" t="s">
        <v>9732</v>
      </c>
      <c r="H1102" s="22" t="s">
        <v>10093</v>
      </c>
      <c r="I1102" t="s">
        <v>9732</v>
      </c>
      <c r="J1102" s="11" t="str">
        <f t="shared" si="102"/>
        <v>IC.TU.081608</v>
      </c>
      <c r="K1102" s="2" t="s">
        <v>1192</v>
      </c>
      <c r="L1102" t="str">
        <f t="shared" si="101"/>
        <v>Oozing</v>
      </c>
      <c r="M1102" s="12" t="str">
        <f t="shared" si="103"/>
        <v>PI.IC.TU.081608.01</v>
      </c>
      <c r="N1102" s="12"/>
      <c r="O1102" s="12" t="str">
        <f t="shared" si="104"/>
        <v>PH.IC.TU.081608.01</v>
      </c>
      <c r="Q1102" s="12" t="str">
        <f t="shared" si="105"/>
        <v>CL.IC.TU.081608.01</v>
      </c>
      <c r="R1102" t="s">
        <v>1141</v>
      </c>
      <c r="S1102">
        <v>500</v>
      </c>
    </row>
    <row r="1103" spans="1:19" ht="15">
      <c r="A1103" t="s">
        <v>9776</v>
      </c>
      <c r="C1103" s="22" t="s">
        <v>10093</v>
      </c>
      <c r="D1103" s="25"/>
      <c r="E1103" s="2" t="s">
        <v>5740</v>
      </c>
      <c r="F1103" s="25" t="s">
        <v>9801</v>
      </c>
      <c r="G1103" t="s">
        <v>3957</v>
      </c>
      <c r="H1103" s="22" t="s">
        <v>10095</v>
      </c>
      <c r="I1103" t="s">
        <v>3957</v>
      </c>
      <c r="J1103" s="11" t="str">
        <f t="shared" si="102"/>
        <v>IC.TU.081609</v>
      </c>
      <c r="K1103" s="2" t="s">
        <v>1192</v>
      </c>
      <c r="L1103" t="str">
        <f t="shared" si="101"/>
        <v>Bleeding</v>
      </c>
      <c r="M1103" s="12" t="str">
        <f t="shared" si="103"/>
        <v>PI.IC.TU.081609.01</v>
      </c>
      <c r="N1103" s="12"/>
      <c r="O1103" s="12" t="str">
        <f t="shared" si="104"/>
        <v>PH.IC.TU.081609.01</v>
      </c>
      <c r="Q1103" s="12" t="str">
        <f t="shared" si="105"/>
        <v>CL.IC.TU.081609.01</v>
      </c>
      <c r="R1103" t="s">
        <v>1141</v>
      </c>
      <c r="S1103">
        <v>500</v>
      </c>
    </row>
    <row r="1104" spans="1:19" ht="15">
      <c r="A1104" t="s">
        <v>9776</v>
      </c>
      <c r="C1104" s="22" t="s">
        <v>10093</v>
      </c>
      <c r="D1104" s="25"/>
      <c r="E1104" s="2" t="s">
        <v>5740</v>
      </c>
      <c r="F1104" s="25" t="s">
        <v>9801</v>
      </c>
      <c r="G1104" t="s">
        <v>9805</v>
      </c>
      <c r="H1104" s="22" t="s">
        <v>10905</v>
      </c>
      <c r="I1104" t="s">
        <v>9805</v>
      </c>
      <c r="J1104" s="11" t="str">
        <f t="shared" si="102"/>
        <v>IC.TU.081610</v>
      </c>
      <c r="K1104" s="2" t="s">
        <v>1192</v>
      </c>
      <c r="L1104" t="str">
        <f t="shared" si="101"/>
        <v>Reddened</v>
      </c>
      <c r="M1104" s="12" t="str">
        <f t="shared" si="103"/>
        <v>PI.IC.TU.081610.01</v>
      </c>
      <c r="N1104" s="12"/>
      <c r="O1104" s="12" t="str">
        <f t="shared" si="104"/>
        <v>PH.IC.TU.081610.01</v>
      </c>
      <c r="Q1104" s="12" t="str">
        <f t="shared" si="105"/>
        <v>CL.IC.TU.081610.01</v>
      </c>
      <c r="R1104" t="s">
        <v>1141</v>
      </c>
      <c r="S1104">
        <v>500</v>
      </c>
    </row>
    <row r="1105" spans="1:19" ht="15">
      <c r="A1105" t="s">
        <v>9776</v>
      </c>
      <c r="C1105" s="22" t="s">
        <v>10093</v>
      </c>
      <c r="D1105" s="25"/>
      <c r="E1105" s="2" t="s">
        <v>5740</v>
      </c>
      <c r="F1105" s="25" t="s">
        <v>9801</v>
      </c>
      <c r="G1105" t="s">
        <v>3958</v>
      </c>
      <c r="H1105" s="22" t="s">
        <v>8048</v>
      </c>
      <c r="I1105" t="s">
        <v>3958</v>
      </c>
      <c r="J1105" s="11" t="str">
        <f t="shared" si="102"/>
        <v>IC.TU.081611</v>
      </c>
      <c r="K1105" s="2" t="s">
        <v>1192</v>
      </c>
      <c r="L1105" t="str">
        <f t="shared" si="101"/>
        <v>Exudate</v>
      </c>
      <c r="M1105" s="12" t="str">
        <f t="shared" si="103"/>
        <v>PI.IC.TU.081611.01</v>
      </c>
      <c r="N1105" s="12"/>
      <c r="O1105" s="12" t="str">
        <f t="shared" si="104"/>
        <v>PH.IC.TU.081611.01</v>
      </c>
      <c r="Q1105" s="12" t="str">
        <f t="shared" si="105"/>
        <v>CL.IC.TU.081611.01</v>
      </c>
      <c r="R1105" t="s">
        <v>1141</v>
      </c>
      <c r="S1105">
        <v>500</v>
      </c>
    </row>
    <row r="1106" spans="1:19" ht="15">
      <c r="A1106" t="s">
        <v>9776</v>
      </c>
      <c r="C1106" s="22" t="s">
        <v>10093</v>
      </c>
      <c r="D1106" s="25"/>
      <c r="E1106" s="2" t="s">
        <v>5740</v>
      </c>
      <c r="F1106" s="25" t="s">
        <v>9801</v>
      </c>
      <c r="G1106" t="s">
        <v>3674</v>
      </c>
      <c r="H1106" s="22" t="s">
        <v>11023</v>
      </c>
      <c r="I1106" t="s">
        <v>3674</v>
      </c>
      <c r="J1106" s="11" t="str">
        <f t="shared" si="102"/>
        <v>IC.TU.081612</v>
      </c>
      <c r="K1106" s="2" t="s">
        <v>1192</v>
      </c>
      <c r="L1106" t="str">
        <f t="shared" si="101"/>
        <v>Tender</v>
      </c>
      <c r="M1106" s="12" t="str">
        <f t="shared" si="103"/>
        <v>PI.IC.TU.081612.01</v>
      </c>
      <c r="N1106" s="12"/>
      <c r="O1106" s="12" t="str">
        <f t="shared" si="104"/>
        <v>PH.IC.TU.081612.01</v>
      </c>
      <c r="Q1106" s="12" t="str">
        <f t="shared" si="105"/>
        <v>CL.IC.TU.081612.01</v>
      </c>
      <c r="R1106" t="s">
        <v>1141</v>
      </c>
      <c r="S1106">
        <v>500</v>
      </c>
    </row>
    <row r="1107" spans="1:19" ht="15">
      <c r="A1107" s="25" t="s">
        <v>9776</v>
      </c>
      <c r="B1107" s="25"/>
      <c r="C1107" s="22" t="s">
        <v>10093</v>
      </c>
      <c r="D1107" s="25" t="s">
        <v>3257</v>
      </c>
      <c r="E1107" s="2" t="s">
        <v>6865</v>
      </c>
      <c r="F1107" s="25" t="s">
        <v>9801</v>
      </c>
      <c r="G1107" s="25" t="s">
        <v>10024</v>
      </c>
      <c r="H1107" s="22" t="s">
        <v>1396</v>
      </c>
      <c r="I1107" s="25" t="s">
        <v>1674</v>
      </c>
      <c r="J1107" s="11" t="str">
        <f t="shared" si="102"/>
        <v>IC.TU.081701</v>
      </c>
      <c r="K1107" s="2" t="s">
        <v>1192</v>
      </c>
      <c r="L1107" t="str">
        <f t="shared" si="101"/>
        <v xml:space="preserve">      Status Unchanged</v>
      </c>
      <c r="M1107" s="12" t="str">
        <f t="shared" si="103"/>
        <v>PI.IC.TU.081701.01</v>
      </c>
      <c r="N1107" s="12"/>
      <c r="O1107" s="12" t="str">
        <f t="shared" si="104"/>
        <v>PH.IC.TU.081701.01</v>
      </c>
      <c r="Q1107" s="12" t="str">
        <f t="shared" si="105"/>
        <v>CL.IC.TU.081701.01</v>
      </c>
    </row>
    <row r="1108" spans="1:19" ht="15">
      <c r="A1108" s="25" t="s">
        <v>9776</v>
      </c>
      <c r="B1108" s="25"/>
      <c r="C1108" s="22" t="s">
        <v>10093</v>
      </c>
      <c r="D1108" s="25"/>
      <c r="E1108" s="2" t="s">
        <v>1138</v>
      </c>
      <c r="F1108" s="25" t="s">
        <v>9801</v>
      </c>
      <c r="G1108" s="25" t="s">
        <v>10025</v>
      </c>
      <c r="H1108" s="22" t="s">
        <v>1398</v>
      </c>
      <c r="I1108" s="25" t="s">
        <v>1673</v>
      </c>
      <c r="J1108" s="11" t="str">
        <f t="shared" si="102"/>
        <v>IC.TU.081702</v>
      </c>
      <c r="K1108" s="2" t="s">
        <v>1192</v>
      </c>
      <c r="L1108" t="str">
        <f t="shared" si="101"/>
        <v xml:space="preserve">      Status Decreasing</v>
      </c>
      <c r="M1108" s="12" t="str">
        <f t="shared" si="103"/>
        <v>PI.IC.TU.081702.01</v>
      </c>
      <c r="N1108" s="12"/>
      <c r="O1108" s="12" t="str">
        <f t="shared" si="104"/>
        <v>PH.IC.TU.081702.01</v>
      </c>
      <c r="Q1108" s="12" t="str">
        <f t="shared" si="105"/>
        <v>CL.IC.TU.081702.01</v>
      </c>
    </row>
    <row r="1109" spans="1:19" ht="15">
      <c r="A1109" s="25" t="s">
        <v>9776</v>
      </c>
      <c r="B1109" s="25"/>
      <c r="C1109" s="22" t="s">
        <v>10093</v>
      </c>
      <c r="D1109" s="25"/>
      <c r="E1109" s="2" t="s">
        <v>1138</v>
      </c>
      <c r="F1109" s="25" t="s">
        <v>9801</v>
      </c>
      <c r="G1109" s="25" t="s">
        <v>10026</v>
      </c>
      <c r="H1109" s="22" t="s">
        <v>1400</v>
      </c>
      <c r="I1109" s="25" t="s">
        <v>1841</v>
      </c>
      <c r="J1109" s="11" t="str">
        <f t="shared" si="102"/>
        <v>IC.TU.081703</v>
      </c>
      <c r="K1109" s="2" t="s">
        <v>1192</v>
      </c>
      <c r="L1109" t="str">
        <f t="shared" si="101"/>
        <v xml:space="preserve">      Status Increasing</v>
      </c>
      <c r="M1109" s="12" t="str">
        <f t="shared" si="103"/>
        <v>PI.IC.TU.081703.01</v>
      </c>
      <c r="N1109" s="12"/>
      <c r="O1109" s="12" t="str">
        <f t="shared" si="104"/>
        <v>PH.IC.TU.081703.01</v>
      </c>
      <c r="Q1109" s="12" t="str">
        <f t="shared" si="105"/>
        <v>CL.IC.TU.081703.01</v>
      </c>
    </row>
    <row r="1110" spans="1:19" ht="15">
      <c r="A1110" s="25" t="s">
        <v>9776</v>
      </c>
      <c r="B1110" s="25"/>
      <c r="C1110" s="22" t="s">
        <v>10093</v>
      </c>
      <c r="D1110" s="25" t="s">
        <v>3258</v>
      </c>
      <c r="E1110" s="2" t="s">
        <v>965</v>
      </c>
      <c r="F1110" s="25" t="s">
        <v>9801</v>
      </c>
      <c r="G1110" s="25" t="s">
        <v>9886</v>
      </c>
      <c r="H1110" s="22" t="s">
        <v>1396</v>
      </c>
      <c r="I1110" s="25" t="s">
        <v>1557</v>
      </c>
      <c r="J1110" s="11" t="str">
        <f t="shared" si="102"/>
        <v>IC.TU.081801</v>
      </c>
      <c r="K1110" s="2" t="s">
        <v>1192</v>
      </c>
      <c r="L1110" t="str">
        <f t="shared" si="101"/>
        <v xml:space="preserve">      Site consistent with Body Temperature</v>
      </c>
      <c r="M1110" s="12" t="str">
        <f t="shared" si="103"/>
        <v>PI.IC.TU.081801.01</v>
      </c>
      <c r="N1110" s="12"/>
      <c r="O1110" s="12" t="str">
        <f t="shared" si="104"/>
        <v>PH.IC.TU.081801.01</v>
      </c>
      <c r="Q1110" s="12" t="str">
        <f t="shared" si="105"/>
        <v>CL.IC.TU.081801.01</v>
      </c>
    </row>
    <row r="1111" spans="1:19" ht="15">
      <c r="A1111" s="25" t="s">
        <v>9776</v>
      </c>
      <c r="B1111" s="25"/>
      <c r="C1111" s="22" t="s">
        <v>10093</v>
      </c>
      <c r="D1111" s="25"/>
      <c r="E1111" s="2" t="s">
        <v>965</v>
      </c>
      <c r="F1111" s="25" t="s">
        <v>9801</v>
      </c>
      <c r="G1111" s="25" t="s">
        <v>9747</v>
      </c>
      <c r="H1111" s="22" t="s">
        <v>1398</v>
      </c>
      <c r="I1111" s="25" t="s">
        <v>2116</v>
      </c>
      <c r="J1111" s="11" t="str">
        <f t="shared" si="102"/>
        <v>IC.TU.081802</v>
      </c>
      <c r="K1111" s="2" t="s">
        <v>1192</v>
      </c>
      <c r="L1111" t="str">
        <f t="shared" si="101"/>
        <v xml:space="preserve">      Site Warmer than Body Temperature</v>
      </c>
      <c r="M1111" s="12" t="str">
        <f t="shared" si="103"/>
        <v>PI.IC.TU.081802.01</v>
      </c>
      <c r="N1111" s="12"/>
      <c r="O1111" s="12" t="str">
        <f t="shared" si="104"/>
        <v>PH.IC.TU.081802.01</v>
      </c>
      <c r="Q1111" s="12" t="str">
        <f t="shared" si="105"/>
        <v>CL.IC.TU.081802.01</v>
      </c>
    </row>
    <row r="1112" spans="1:19" ht="15">
      <c r="A1112" s="25" t="s">
        <v>9776</v>
      </c>
      <c r="B1112" s="25"/>
      <c r="C1112" s="22" t="s">
        <v>10093</v>
      </c>
      <c r="D1112" s="25"/>
      <c r="E1112" s="2" t="s">
        <v>965</v>
      </c>
      <c r="F1112" s="25" t="s">
        <v>9801</v>
      </c>
      <c r="G1112" s="25" t="s">
        <v>10027</v>
      </c>
      <c r="H1112" s="22" t="s">
        <v>1400</v>
      </c>
      <c r="I1112" s="25" t="s">
        <v>2118</v>
      </c>
      <c r="J1112" s="11" t="str">
        <f t="shared" si="102"/>
        <v>IC.TU.081803</v>
      </c>
      <c r="K1112" s="2" t="s">
        <v>1192</v>
      </c>
      <c r="L1112" t="str">
        <f t="shared" si="101"/>
        <v xml:space="preserve">      Site Warmer than Opposite Body Part</v>
      </c>
      <c r="M1112" s="12" t="str">
        <f t="shared" si="103"/>
        <v>PI.IC.TU.081803.01</v>
      </c>
      <c r="N1112" s="12"/>
      <c r="O1112" s="12" t="str">
        <f t="shared" si="104"/>
        <v>PH.IC.TU.081803.01</v>
      </c>
      <c r="Q1112" s="12" t="str">
        <f t="shared" si="105"/>
        <v>CL.IC.TU.081803.01</v>
      </c>
    </row>
    <row r="1113" spans="1:19" ht="15">
      <c r="A1113" s="25" t="s">
        <v>9776</v>
      </c>
      <c r="B1113" s="25"/>
      <c r="C1113" s="22" t="s">
        <v>10093</v>
      </c>
      <c r="D1113" s="25"/>
      <c r="E1113" s="2" t="s">
        <v>965</v>
      </c>
      <c r="F1113" s="25" t="s">
        <v>9801</v>
      </c>
      <c r="G1113" s="25" t="s">
        <v>10171</v>
      </c>
      <c r="H1113" s="22" t="s">
        <v>1402</v>
      </c>
      <c r="I1113" s="25" t="s">
        <v>2120</v>
      </c>
      <c r="J1113" s="11" t="str">
        <f t="shared" si="102"/>
        <v>IC.TU.081804</v>
      </c>
      <c r="K1113" s="2" t="s">
        <v>1192</v>
      </c>
      <c r="L1113" t="str">
        <f t="shared" si="101"/>
        <v xml:space="preserve">      Site Cooler than Body Temperature</v>
      </c>
      <c r="M1113" s="12" t="str">
        <f t="shared" si="103"/>
        <v>PI.IC.TU.081804.01</v>
      </c>
      <c r="N1113" s="12"/>
      <c r="O1113" s="12" t="str">
        <f t="shared" si="104"/>
        <v>PH.IC.TU.081804.01</v>
      </c>
      <c r="Q1113" s="12" t="str">
        <f t="shared" si="105"/>
        <v>CL.IC.TU.081804.01</v>
      </c>
    </row>
    <row r="1114" spans="1:19" ht="15">
      <c r="A1114" s="25" t="s">
        <v>9776</v>
      </c>
      <c r="B1114" s="25"/>
      <c r="C1114" s="22" t="s">
        <v>10093</v>
      </c>
      <c r="D1114" s="25"/>
      <c r="E1114" s="2" t="s">
        <v>965</v>
      </c>
      <c r="F1114" s="25" t="s">
        <v>9801</v>
      </c>
      <c r="G1114" s="25" t="s">
        <v>10172</v>
      </c>
      <c r="H1114" s="22" t="s">
        <v>1404</v>
      </c>
      <c r="I1114" s="25" t="s">
        <v>2122</v>
      </c>
      <c r="J1114" s="11" t="str">
        <f t="shared" si="102"/>
        <v>IC.TU.081805</v>
      </c>
      <c r="K1114" s="2" t="s">
        <v>1192</v>
      </c>
      <c r="L1114" t="str">
        <f t="shared" si="101"/>
        <v xml:space="preserve">      Site Cooler than Opposite Body Part</v>
      </c>
      <c r="M1114" s="12" t="str">
        <f t="shared" si="103"/>
        <v>PI.IC.TU.081805.01</v>
      </c>
      <c r="N1114" s="12"/>
      <c r="O1114" s="12" t="str">
        <f t="shared" si="104"/>
        <v>PH.IC.TU.081805.01</v>
      </c>
      <c r="Q1114" s="12" t="str">
        <f t="shared" si="105"/>
        <v>CL.IC.TU.081805.01</v>
      </c>
    </row>
    <row r="1115" spans="1:19" ht="15">
      <c r="A1115" s="25" t="s">
        <v>9776</v>
      </c>
      <c r="B1115" s="25"/>
      <c r="C1115" s="22" t="s">
        <v>10093</v>
      </c>
      <c r="D1115" s="25" t="s">
        <v>3259</v>
      </c>
      <c r="E1115" s="2" t="s">
        <v>967</v>
      </c>
      <c r="F1115" s="25" t="s">
        <v>9802</v>
      </c>
      <c r="G1115" s="25" t="s">
        <v>2772</v>
      </c>
      <c r="H1115" s="22" t="s">
        <v>1396</v>
      </c>
      <c r="I1115" s="25" t="s">
        <v>2772</v>
      </c>
      <c r="J1115" s="11" t="str">
        <f t="shared" si="102"/>
        <v>IC.TU.081901</v>
      </c>
      <c r="K1115" s="2" t="s">
        <v>1192</v>
      </c>
      <c r="L1115" t="str">
        <f t="shared" si="101"/>
        <v>Patent</v>
      </c>
      <c r="M1115" s="12" t="str">
        <f t="shared" si="103"/>
        <v>PI.IC.TU.081901.01</v>
      </c>
      <c r="N1115" s="12"/>
      <c r="O1115" s="12" t="str">
        <f t="shared" si="104"/>
        <v>PH.IC.TU.081901.01</v>
      </c>
      <c r="Q1115" s="12" t="str">
        <f t="shared" si="105"/>
        <v>CL.IC.TU.081901.01</v>
      </c>
    </row>
    <row r="1116" spans="1:19" ht="15">
      <c r="A1116" s="25" t="s">
        <v>9776</v>
      </c>
      <c r="B1116" s="25"/>
      <c r="C1116" s="22" t="s">
        <v>10093</v>
      </c>
      <c r="D1116" s="25"/>
      <c r="E1116" s="2" t="s">
        <v>967</v>
      </c>
      <c r="F1116" s="25" t="s">
        <v>9802</v>
      </c>
      <c r="G1116" s="25" t="s">
        <v>3107</v>
      </c>
      <c r="H1116" s="22" t="s">
        <v>1398</v>
      </c>
      <c r="I1116" s="25" t="s">
        <v>3107</v>
      </c>
      <c r="J1116" s="11" t="str">
        <f t="shared" si="102"/>
        <v>IC.TU.081902</v>
      </c>
      <c r="K1116" s="2" t="s">
        <v>1192</v>
      </c>
      <c r="L1116" t="str">
        <f t="shared" si="101"/>
        <v>Irrigated</v>
      </c>
      <c r="M1116" s="12" t="str">
        <f t="shared" si="103"/>
        <v>PI.IC.TU.081902.01</v>
      </c>
      <c r="N1116" s="12"/>
      <c r="O1116" s="12" t="str">
        <f t="shared" si="104"/>
        <v>PH.IC.TU.081902.01</v>
      </c>
      <c r="Q1116" s="12" t="str">
        <f t="shared" si="105"/>
        <v>CL.IC.TU.081902.01</v>
      </c>
    </row>
    <row r="1117" spans="1:19" ht="15">
      <c r="A1117" s="25" t="s">
        <v>9776</v>
      </c>
      <c r="B1117" s="25"/>
      <c r="C1117" s="22" t="s">
        <v>10093</v>
      </c>
      <c r="D1117" s="25"/>
      <c r="E1117" s="2" t="s">
        <v>967</v>
      </c>
      <c r="F1117" s="25" t="s">
        <v>9802</v>
      </c>
      <c r="G1117" s="25" t="s">
        <v>2956</v>
      </c>
      <c r="H1117" s="22" t="s">
        <v>1400</v>
      </c>
      <c r="I1117" s="25" t="s">
        <v>2956</v>
      </c>
      <c r="J1117" s="11" t="str">
        <f t="shared" si="102"/>
        <v>IC.TU.081903</v>
      </c>
      <c r="K1117" s="2" t="s">
        <v>1192</v>
      </c>
      <c r="L1117" t="str">
        <f t="shared" si="101"/>
        <v>Clamped</v>
      </c>
      <c r="M1117" s="12" t="str">
        <f t="shared" si="103"/>
        <v>PI.IC.TU.081903.01</v>
      </c>
      <c r="N1117" s="12"/>
      <c r="O1117" s="12" t="str">
        <f t="shared" si="104"/>
        <v>PH.IC.TU.081903.01</v>
      </c>
      <c r="Q1117" s="12" t="str">
        <f t="shared" si="105"/>
        <v>CL.IC.TU.081903.01</v>
      </c>
    </row>
    <row r="1118" spans="1:19" ht="15">
      <c r="A1118" s="25" t="s">
        <v>9776</v>
      </c>
      <c r="B1118" s="25"/>
      <c r="C1118" s="22" t="s">
        <v>10093</v>
      </c>
      <c r="D1118" s="25"/>
      <c r="E1118" s="2" t="s">
        <v>967</v>
      </c>
      <c r="F1118" s="25" t="s">
        <v>9802</v>
      </c>
      <c r="G1118" s="25" t="s">
        <v>10175</v>
      </c>
      <c r="H1118" s="22" t="s">
        <v>1402</v>
      </c>
      <c r="I1118" s="25" t="s">
        <v>10032</v>
      </c>
      <c r="J1118" s="11" t="str">
        <f t="shared" si="102"/>
        <v>IC.TU.081904</v>
      </c>
      <c r="K1118" s="2" t="s">
        <v>1192</v>
      </c>
      <c r="L1118" t="str">
        <f t="shared" si="101"/>
        <v>Non-patent/Clogged</v>
      </c>
      <c r="M1118" s="12" t="str">
        <f t="shared" si="103"/>
        <v>PI.IC.TU.081904.01</v>
      </c>
      <c r="N1118" s="12"/>
      <c r="O1118" s="12" t="str">
        <f t="shared" si="104"/>
        <v>PH.IC.TU.081904.01</v>
      </c>
      <c r="Q1118" s="12" t="str">
        <f t="shared" si="105"/>
        <v>CL.IC.TU.081904.01</v>
      </c>
    </row>
    <row r="1119" spans="1:19" ht="15">
      <c r="A1119" s="25" t="s">
        <v>9776</v>
      </c>
      <c r="B1119" s="25"/>
      <c r="C1119" s="22" t="s">
        <v>10093</v>
      </c>
      <c r="D1119" s="25"/>
      <c r="E1119" s="2" t="s">
        <v>967</v>
      </c>
      <c r="F1119" s="25" t="s">
        <v>9802</v>
      </c>
      <c r="G1119" s="25" t="s">
        <v>9908</v>
      </c>
      <c r="H1119" s="22" t="s">
        <v>1404</v>
      </c>
      <c r="I1119" s="25" t="s">
        <v>9909</v>
      </c>
      <c r="J1119" s="11" t="str">
        <f t="shared" si="102"/>
        <v>IC.TU.081905</v>
      </c>
      <c r="K1119" s="2" t="s">
        <v>1192</v>
      </c>
      <c r="L1119" t="str">
        <f t="shared" si="101"/>
        <v>Stripped/Milked</v>
      </c>
      <c r="M1119" s="12" t="str">
        <f t="shared" si="103"/>
        <v>PI.IC.TU.081905.01</v>
      </c>
      <c r="N1119" s="12"/>
      <c r="O1119" s="12" t="str">
        <f t="shared" si="104"/>
        <v>PH.IC.TU.081905.01</v>
      </c>
      <c r="Q1119" s="12" t="str">
        <f t="shared" si="105"/>
        <v>CL.IC.TU.081905.01</v>
      </c>
    </row>
    <row r="1120" spans="1:19" ht="15">
      <c r="A1120" s="25" t="s">
        <v>9776</v>
      </c>
      <c r="B1120" s="25"/>
      <c r="C1120" s="22" t="s">
        <v>10093</v>
      </c>
      <c r="D1120" s="25"/>
      <c r="E1120" s="2" t="s">
        <v>967</v>
      </c>
      <c r="F1120" s="25" t="s">
        <v>9802</v>
      </c>
      <c r="G1120" s="25" t="s">
        <v>9910</v>
      </c>
      <c r="H1120" s="22" t="s">
        <v>1406</v>
      </c>
      <c r="I1120" s="25" t="s">
        <v>3187</v>
      </c>
      <c r="J1120" s="11" t="str">
        <f t="shared" si="102"/>
        <v>IC.TU.081906</v>
      </c>
      <c r="K1120" s="2" t="s">
        <v>1192</v>
      </c>
      <c r="L1120" t="str">
        <f t="shared" si="101"/>
        <v>Gravity Drainage</v>
      </c>
      <c r="M1120" s="12" t="str">
        <f t="shared" si="103"/>
        <v>PI.IC.TU.081906.01</v>
      </c>
      <c r="N1120" s="12"/>
      <c r="O1120" s="12" t="str">
        <f t="shared" si="104"/>
        <v>PH.IC.TU.081906.01</v>
      </c>
      <c r="Q1120" s="12" t="str">
        <f t="shared" si="105"/>
        <v>CL.IC.TU.081906.01</v>
      </c>
    </row>
    <row r="1121" spans="1:25" ht="15">
      <c r="A1121" s="25" t="s">
        <v>9776</v>
      </c>
      <c r="B1121" s="25"/>
      <c r="C1121" s="22" t="s">
        <v>10093</v>
      </c>
      <c r="D1121" s="25"/>
      <c r="E1121" s="2" t="s">
        <v>967</v>
      </c>
      <c r="F1121" s="25" t="s">
        <v>9802</v>
      </c>
      <c r="G1121" s="25" t="s">
        <v>3102</v>
      </c>
      <c r="H1121" s="22" t="s">
        <v>1419</v>
      </c>
      <c r="I1121" s="25" t="s">
        <v>1583</v>
      </c>
      <c r="J1121" s="11" t="str">
        <f t="shared" si="102"/>
        <v>IC.TU.081907</v>
      </c>
      <c r="K1121" s="2" t="s">
        <v>1192</v>
      </c>
      <c r="L1121" t="str">
        <f t="shared" si="101"/>
        <v>Discontinued</v>
      </c>
      <c r="M1121" s="12" t="str">
        <f t="shared" si="103"/>
        <v>PI.IC.TU.081907.01</v>
      </c>
      <c r="N1121" s="12"/>
      <c r="O1121" s="12" t="str">
        <f t="shared" si="104"/>
        <v>PH.IC.TU.081907.01</v>
      </c>
      <c r="Q1121" s="12" t="str">
        <f t="shared" si="105"/>
        <v>CL.IC.TU.081907.01</v>
      </c>
    </row>
    <row r="1122" spans="1:25" ht="15">
      <c r="A1122" s="25" t="s">
        <v>9776</v>
      </c>
      <c r="B1122" s="25"/>
      <c r="C1122" s="22" t="s">
        <v>10093</v>
      </c>
      <c r="D1122" s="25"/>
      <c r="E1122" s="2" t="s">
        <v>967</v>
      </c>
      <c r="F1122" s="25" t="s">
        <v>9802</v>
      </c>
      <c r="G1122" s="25" t="s">
        <v>2971</v>
      </c>
      <c r="H1122" s="22" t="s">
        <v>1550</v>
      </c>
      <c r="I1122" s="25" t="s">
        <v>2971</v>
      </c>
      <c r="J1122" s="11" t="str">
        <f t="shared" si="102"/>
        <v>IC.TU.081908</v>
      </c>
      <c r="K1122" s="2" t="s">
        <v>1192</v>
      </c>
      <c r="L1122" t="str">
        <f t="shared" si="101"/>
        <v>Other: specify</v>
      </c>
      <c r="M1122" s="12" t="str">
        <f t="shared" si="103"/>
        <v>PI.IC.TU.081908.01</v>
      </c>
      <c r="N1122" s="12"/>
      <c r="O1122" s="12" t="str">
        <f t="shared" si="104"/>
        <v>PH.IC.TU.081908.01</v>
      </c>
      <c r="Q1122" s="12" t="str">
        <f t="shared" si="105"/>
        <v>CL.IC.TU.081908.01</v>
      </c>
    </row>
    <row r="1123" spans="1:25" ht="15">
      <c r="A1123" t="s">
        <v>9776</v>
      </c>
      <c r="C1123" s="2" t="s">
        <v>846</v>
      </c>
      <c r="E1123" s="2" t="s">
        <v>967</v>
      </c>
      <c r="F1123" t="s">
        <v>429</v>
      </c>
      <c r="G1123" t="s">
        <v>556</v>
      </c>
      <c r="H1123" s="22" t="s">
        <v>644</v>
      </c>
      <c r="J1123" s="11" t="str">
        <f t="shared" si="102"/>
        <v>IC.TU.081909</v>
      </c>
      <c r="K1123" s="2" t="s">
        <v>11683</v>
      </c>
      <c r="L1123" t="str">
        <f t="shared" si="101"/>
        <v>Self Discontinued</v>
      </c>
      <c r="M1123" s="12" t="str">
        <f t="shared" si="103"/>
        <v>PI.IC.TU.081909.01</v>
      </c>
      <c r="N1123" s="12"/>
      <c r="O1123" s="12" t="str">
        <f t="shared" si="104"/>
        <v>PH.IC.TU.081909.01</v>
      </c>
      <c r="Q1123" s="12" t="str">
        <f t="shared" si="105"/>
        <v>CL.IC.TU.081909.01</v>
      </c>
      <c r="X1123" t="s">
        <v>864</v>
      </c>
      <c r="Y1123">
        <v>1124</v>
      </c>
    </row>
    <row r="1124" spans="1:25" ht="15">
      <c r="A1124" s="25" t="s">
        <v>9776</v>
      </c>
      <c r="B1124" s="25"/>
      <c r="C1124" s="22" t="s">
        <v>10093</v>
      </c>
      <c r="D1124" s="25" t="s">
        <v>3438</v>
      </c>
      <c r="E1124" s="2" t="s">
        <v>6396</v>
      </c>
      <c r="F1124" s="25" t="s">
        <v>9942</v>
      </c>
      <c r="G1124" s="25" t="s">
        <v>3923</v>
      </c>
      <c r="H1124" s="22" t="s">
        <v>1396</v>
      </c>
      <c r="I1124" s="25" t="s">
        <v>1001</v>
      </c>
      <c r="J1124" s="11" t="str">
        <f t="shared" si="102"/>
        <v>IC.TU.082001</v>
      </c>
      <c r="K1124" s="2" t="s">
        <v>1192</v>
      </c>
      <c r="L1124" t="str">
        <f t="shared" si="101"/>
        <v xml:space="preserve">      None</v>
      </c>
      <c r="M1124" s="12" t="str">
        <f t="shared" si="103"/>
        <v>PI.IC.TU.082001.01</v>
      </c>
      <c r="N1124" s="12"/>
      <c r="O1124" s="12" t="str">
        <f t="shared" si="104"/>
        <v>PH.IC.TU.082001.01</v>
      </c>
      <c r="Q1124" s="12" t="str">
        <f t="shared" si="105"/>
        <v>CL.IC.TU.082001.01</v>
      </c>
    </row>
    <row r="1125" spans="1:25" ht="15">
      <c r="A1125" s="25" t="s">
        <v>9776</v>
      </c>
      <c r="B1125" s="25"/>
      <c r="C1125" s="22" t="s">
        <v>10093</v>
      </c>
      <c r="D1125" s="25"/>
      <c r="E1125" s="2" t="s">
        <v>6396</v>
      </c>
      <c r="F1125" s="25" t="s">
        <v>9942</v>
      </c>
      <c r="G1125" s="25" t="s">
        <v>4743</v>
      </c>
      <c r="H1125" s="22" t="s">
        <v>1398</v>
      </c>
      <c r="I1125" s="25" t="s">
        <v>2407</v>
      </c>
      <c r="J1125" s="11" t="str">
        <f t="shared" si="102"/>
        <v>IC.TU.082002</v>
      </c>
      <c r="K1125" s="2" t="s">
        <v>1192</v>
      </c>
      <c r="L1125" t="str">
        <f t="shared" si="101"/>
        <v xml:space="preserve">     Intermittent</v>
      </c>
      <c r="M1125" s="12" t="str">
        <f t="shared" si="103"/>
        <v>PI.IC.TU.082002.01</v>
      </c>
      <c r="N1125" s="12"/>
      <c r="O1125" s="12" t="str">
        <f t="shared" si="104"/>
        <v>PH.IC.TU.082002.01</v>
      </c>
      <c r="Q1125" s="12" t="str">
        <f t="shared" si="105"/>
        <v>CL.IC.TU.082002.01</v>
      </c>
    </row>
    <row r="1126" spans="1:25" ht="15">
      <c r="A1126" s="25" t="s">
        <v>9776</v>
      </c>
      <c r="B1126" s="25"/>
      <c r="C1126" s="22" t="s">
        <v>10093</v>
      </c>
      <c r="D1126" s="25"/>
      <c r="E1126" s="2" t="s">
        <v>6396</v>
      </c>
      <c r="F1126" s="25" t="s">
        <v>9942</v>
      </c>
      <c r="G1126" s="25" t="s">
        <v>3261</v>
      </c>
      <c r="H1126" s="22" t="s">
        <v>1400</v>
      </c>
      <c r="I1126" s="25" t="s">
        <v>4742</v>
      </c>
      <c r="J1126" s="11" t="str">
        <f t="shared" si="102"/>
        <v>IC.TU.082003</v>
      </c>
      <c r="K1126" s="2" t="s">
        <v>1192</v>
      </c>
      <c r="L1126" t="str">
        <f t="shared" si="101"/>
        <v>Continuous</v>
      </c>
      <c r="M1126" s="12" t="str">
        <f t="shared" si="103"/>
        <v>PI.IC.TU.082003.01</v>
      </c>
      <c r="N1126" s="12"/>
      <c r="O1126" s="12" t="str">
        <f t="shared" si="104"/>
        <v>PH.IC.TU.082003.01</v>
      </c>
      <c r="Q1126" s="12" t="str">
        <f t="shared" si="105"/>
        <v>CL.IC.TU.082003.01</v>
      </c>
    </row>
    <row r="1127" spans="1:25" ht="15">
      <c r="A1127" t="s">
        <v>9776</v>
      </c>
      <c r="C1127" s="2" t="s">
        <v>11200</v>
      </c>
      <c r="E1127" s="2" t="s">
        <v>1116</v>
      </c>
      <c r="F1127" t="s">
        <v>11201</v>
      </c>
      <c r="G1127" t="s">
        <v>11465</v>
      </c>
      <c r="H1127" s="22" t="s">
        <v>11463</v>
      </c>
      <c r="I1127" t="s">
        <v>11466</v>
      </c>
      <c r="J1127" s="11" t="str">
        <f t="shared" si="102"/>
        <v>IC.TU.082004</v>
      </c>
      <c r="K1127" s="2" t="s">
        <v>1192</v>
      </c>
      <c r="L1127" t="str">
        <f t="shared" ref="L1127" si="106">G1127</f>
        <v xml:space="preserve">     Bulb</v>
      </c>
      <c r="M1127" s="12" t="str">
        <f t="shared" si="103"/>
        <v>PI.IC.TU.082004.01</v>
      </c>
      <c r="N1127" s="12"/>
      <c r="O1127" s="12" t="str">
        <f t="shared" si="104"/>
        <v>PH.IC.TU.082004.01</v>
      </c>
      <c r="Q1127" s="12" t="str">
        <f t="shared" si="105"/>
        <v>CL.IC.TU.082004.01</v>
      </c>
      <c r="V1127" t="s">
        <v>11097</v>
      </c>
      <c r="W1127">
        <v>1048</v>
      </c>
    </row>
    <row r="1128" spans="1:25" ht="15">
      <c r="A1128" s="25" t="s">
        <v>9776</v>
      </c>
      <c r="B1128" s="25"/>
      <c r="C1128" s="22" t="s">
        <v>10093</v>
      </c>
      <c r="D1128" s="25" t="s">
        <v>2941</v>
      </c>
      <c r="E1128" s="2" t="s">
        <v>5577</v>
      </c>
      <c r="F1128" s="25" t="s">
        <v>9942</v>
      </c>
      <c r="G1128" s="25" t="s">
        <v>10051</v>
      </c>
      <c r="H1128" s="22" t="s">
        <v>1396</v>
      </c>
      <c r="I1128" s="25" t="s">
        <v>4832</v>
      </c>
      <c r="J1128" s="11" t="str">
        <f t="shared" si="102"/>
        <v>IC.TU.082101</v>
      </c>
      <c r="K1128" s="2" t="s">
        <v>1192</v>
      </c>
      <c r="L1128" t="str">
        <f t="shared" ref="L1128:L1144" si="107">G1128</f>
        <v xml:space="preserve">       None</v>
      </c>
      <c r="M1128" s="12" t="str">
        <f t="shared" si="103"/>
        <v>PI.IC.TU.082101.01</v>
      </c>
      <c r="N1128" s="12"/>
      <c r="O1128" s="12" t="str">
        <f t="shared" si="104"/>
        <v>PH.IC.TU.082101.01</v>
      </c>
      <c r="Q1128" s="12" t="str">
        <f t="shared" si="105"/>
        <v>CL.IC.TU.082101.01</v>
      </c>
    </row>
    <row r="1129" spans="1:25" ht="15">
      <c r="A1129" s="25" t="s">
        <v>9776</v>
      </c>
      <c r="B1129" s="25"/>
      <c r="C1129" s="22" t="s">
        <v>10093</v>
      </c>
      <c r="D1129" s="25"/>
      <c r="E1129" s="2" t="s">
        <v>5577</v>
      </c>
      <c r="F1129" s="25" t="s">
        <v>9942</v>
      </c>
      <c r="G1129" s="25" t="s">
        <v>10108</v>
      </c>
      <c r="H1129" s="22" t="s">
        <v>1398</v>
      </c>
      <c r="I1129" s="25" t="s">
        <v>2854</v>
      </c>
      <c r="J1129" s="11" t="str">
        <f t="shared" si="102"/>
        <v>IC.TU.082102</v>
      </c>
      <c r="K1129" s="2" t="s">
        <v>1192</v>
      </c>
      <c r="L1129" t="str">
        <f t="shared" si="107"/>
        <v xml:space="preserve">      Low</v>
      </c>
      <c r="M1129" s="12" t="str">
        <f t="shared" si="103"/>
        <v>PI.IC.TU.082102.01</v>
      </c>
      <c r="N1129" s="12"/>
      <c r="O1129" s="12" t="str">
        <f t="shared" si="104"/>
        <v>PH.IC.TU.082102.01</v>
      </c>
      <c r="Q1129" s="12" t="str">
        <f t="shared" si="105"/>
        <v>CL.IC.TU.082102.01</v>
      </c>
    </row>
    <row r="1130" spans="1:25" ht="15">
      <c r="A1130" s="25" t="s">
        <v>9776</v>
      </c>
      <c r="B1130" s="25"/>
      <c r="C1130" s="22" t="s">
        <v>10093</v>
      </c>
      <c r="D1130" s="25"/>
      <c r="E1130" s="2" t="s">
        <v>5577</v>
      </c>
      <c r="F1130" s="25" t="s">
        <v>9942</v>
      </c>
      <c r="G1130" s="25" t="s">
        <v>9326</v>
      </c>
      <c r="H1130" s="22" t="s">
        <v>1400</v>
      </c>
      <c r="I1130" s="25" t="s">
        <v>2855</v>
      </c>
      <c r="J1130" s="11" t="str">
        <f t="shared" si="102"/>
        <v>IC.TU.082103</v>
      </c>
      <c r="K1130" s="2" t="s">
        <v>1192</v>
      </c>
      <c r="L1130" t="str">
        <f t="shared" si="107"/>
        <v xml:space="preserve">     Medium</v>
      </c>
      <c r="M1130" s="12" t="str">
        <f t="shared" si="103"/>
        <v>PI.IC.TU.082103.01</v>
      </c>
      <c r="N1130" s="12"/>
      <c r="O1130" s="12" t="str">
        <f t="shared" si="104"/>
        <v>PH.IC.TU.082103.01</v>
      </c>
      <c r="Q1130" s="12" t="str">
        <f t="shared" si="105"/>
        <v>CL.IC.TU.082103.01</v>
      </c>
    </row>
    <row r="1131" spans="1:25" ht="15">
      <c r="A1131" s="25" t="s">
        <v>9776</v>
      </c>
      <c r="B1131" s="25"/>
      <c r="C1131" s="22" t="s">
        <v>10093</v>
      </c>
      <c r="D1131" s="25"/>
      <c r="E1131" s="2" t="s">
        <v>5577</v>
      </c>
      <c r="F1131" s="25" t="s">
        <v>9942</v>
      </c>
      <c r="G1131" s="25" t="s">
        <v>9915</v>
      </c>
      <c r="H1131" s="22" t="s">
        <v>1402</v>
      </c>
      <c r="I1131" s="25" t="s">
        <v>2856</v>
      </c>
      <c r="J1131" s="11" t="str">
        <f t="shared" si="102"/>
        <v>IC.TU.082104</v>
      </c>
      <c r="K1131" s="2" t="s">
        <v>1192</v>
      </c>
      <c r="L1131" t="str">
        <f t="shared" si="107"/>
        <v xml:space="preserve">     High</v>
      </c>
      <c r="M1131" s="12" t="str">
        <f t="shared" si="103"/>
        <v>PI.IC.TU.082104.01</v>
      </c>
      <c r="N1131" s="12"/>
      <c r="O1131" s="12" t="str">
        <f t="shared" si="104"/>
        <v>PH.IC.TU.082104.01</v>
      </c>
      <c r="Q1131" s="12" t="str">
        <f t="shared" si="105"/>
        <v>CL.IC.TU.082104.01</v>
      </c>
    </row>
    <row r="1132" spans="1:25" ht="15">
      <c r="A1132" t="s">
        <v>9776</v>
      </c>
      <c r="C1132" s="22" t="s">
        <v>10093</v>
      </c>
      <c r="D1132" s="25"/>
      <c r="E1132" s="2" t="s">
        <v>5577</v>
      </c>
      <c r="F1132" s="25" t="s">
        <v>9942</v>
      </c>
      <c r="G1132" t="s">
        <v>8977</v>
      </c>
      <c r="H1132" s="22" t="s">
        <v>7071</v>
      </c>
      <c r="I1132" t="s">
        <v>9916</v>
      </c>
      <c r="J1132" s="11" t="str">
        <f t="shared" si="102"/>
        <v>IC.TU.082105</v>
      </c>
      <c r="K1132" s="2" t="s">
        <v>1192</v>
      </c>
      <c r="L1132" t="str">
        <f t="shared" si="107"/>
        <v>Number: specify</v>
      </c>
      <c r="M1132" s="12" t="str">
        <f t="shared" si="103"/>
        <v>PI.IC.TU.082105.01</v>
      </c>
      <c r="N1132" s="12"/>
      <c r="O1132" s="12" t="str">
        <f t="shared" si="104"/>
        <v>PH.IC.TU.082105.01</v>
      </c>
      <c r="Q1132" s="12" t="str">
        <f t="shared" si="105"/>
        <v>CL.IC.TU.082105.01</v>
      </c>
      <c r="R1132" t="s">
        <v>1141</v>
      </c>
      <c r="S1132">
        <v>331</v>
      </c>
    </row>
    <row r="1133" spans="1:25" ht="15">
      <c r="A1133" s="25" t="s">
        <v>9776</v>
      </c>
      <c r="B1133" s="25"/>
      <c r="C1133" s="22" t="s">
        <v>10093</v>
      </c>
      <c r="D1133" s="25" t="s">
        <v>3290</v>
      </c>
      <c r="E1133" s="2" t="s">
        <v>5751</v>
      </c>
      <c r="F1133" s="25" t="s">
        <v>9943</v>
      </c>
      <c r="G1133" s="25" t="s">
        <v>6195</v>
      </c>
      <c r="H1133" s="22" t="s">
        <v>1396</v>
      </c>
      <c r="I1133" s="25" t="s">
        <v>6195</v>
      </c>
      <c r="J1133" s="11" t="str">
        <f t="shared" si="102"/>
        <v>IC.TU.082201</v>
      </c>
      <c r="K1133" s="2" t="s">
        <v>1192</v>
      </c>
      <c r="L1133" t="str">
        <f t="shared" si="107"/>
        <v>Bulb</v>
      </c>
      <c r="M1133" s="12" t="str">
        <f t="shared" si="103"/>
        <v>PI.IC.TU.082201.01</v>
      </c>
      <c r="N1133" s="12"/>
      <c r="O1133" s="12" t="str">
        <f t="shared" si="104"/>
        <v>PH.IC.TU.082201.01</v>
      </c>
      <c r="Q1133" s="12" t="str">
        <f t="shared" si="105"/>
        <v>CL.IC.TU.082201.01</v>
      </c>
    </row>
    <row r="1134" spans="1:25" ht="15">
      <c r="A1134" s="25" t="s">
        <v>9776</v>
      </c>
      <c r="B1134" s="25"/>
      <c r="C1134" s="22" t="s">
        <v>10093</v>
      </c>
      <c r="D1134" s="25"/>
      <c r="E1134" s="2" t="s">
        <v>5751</v>
      </c>
      <c r="F1134" s="25" t="s">
        <v>9943</v>
      </c>
      <c r="G1134" s="25" t="s">
        <v>9918</v>
      </c>
      <c r="H1134" s="22" t="s">
        <v>1398</v>
      </c>
      <c r="I1134" s="25" t="s">
        <v>9918</v>
      </c>
      <c r="J1134" s="11" t="str">
        <f t="shared" si="102"/>
        <v>IC.TU.082202</v>
      </c>
      <c r="K1134" s="2" t="s">
        <v>1192</v>
      </c>
      <c r="L1134" t="str">
        <f t="shared" si="107"/>
        <v>Hemovac</v>
      </c>
      <c r="M1134" s="12" t="str">
        <f t="shared" si="103"/>
        <v>PI.IC.TU.082202.01</v>
      </c>
      <c r="N1134" s="12"/>
      <c r="O1134" s="12" t="str">
        <f t="shared" si="104"/>
        <v>PH.IC.TU.082202.01</v>
      </c>
      <c r="Q1134" s="12" t="str">
        <f t="shared" si="105"/>
        <v>CL.IC.TU.082202.01</v>
      </c>
    </row>
    <row r="1135" spans="1:25" ht="15">
      <c r="A1135" s="25" t="s">
        <v>9776</v>
      </c>
      <c r="B1135" s="25"/>
      <c r="C1135" s="22" t="s">
        <v>10093</v>
      </c>
      <c r="D1135" s="25"/>
      <c r="E1135" s="2" t="s">
        <v>5751</v>
      </c>
      <c r="F1135" s="25" t="s">
        <v>9943</v>
      </c>
      <c r="G1135" s="25" t="s">
        <v>9919</v>
      </c>
      <c r="H1135" s="22" t="s">
        <v>1400</v>
      </c>
      <c r="I1135" s="25" t="s">
        <v>9920</v>
      </c>
      <c r="J1135" s="11" t="str">
        <f t="shared" si="102"/>
        <v>IC.TU.082203</v>
      </c>
      <c r="K1135" s="2" t="s">
        <v>1192</v>
      </c>
      <c r="L1135" t="str">
        <f t="shared" si="107"/>
        <v>Jackson Pratt</v>
      </c>
      <c r="M1135" s="12" t="str">
        <f t="shared" si="103"/>
        <v>PI.IC.TU.082203.01</v>
      </c>
      <c r="N1135" s="12"/>
      <c r="O1135" s="12" t="str">
        <f t="shared" si="104"/>
        <v>PH.IC.TU.082203.01</v>
      </c>
      <c r="Q1135" s="12" t="str">
        <f t="shared" si="105"/>
        <v>CL.IC.TU.082203.01</v>
      </c>
    </row>
    <row r="1136" spans="1:25" ht="15">
      <c r="A1136" s="25" t="s">
        <v>9776</v>
      </c>
      <c r="B1136" s="25"/>
      <c r="C1136" s="22" t="s">
        <v>10093</v>
      </c>
      <c r="D1136" s="25"/>
      <c r="E1136" s="2" t="s">
        <v>5751</v>
      </c>
      <c r="F1136" s="25" t="s">
        <v>9943</v>
      </c>
      <c r="G1136" s="25" t="s">
        <v>9921</v>
      </c>
      <c r="H1136" s="22" t="s">
        <v>1402</v>
      </c>
      <c r="I1136" s="25" t="s">
        <v>9921</v>
      </c>
      <c r="J1136" s="11" t="str">
        <f t="shared" si="102"/>
        <v>IC.TU.082204</v>
      </c>
      <c r="K1136" s="2" t="s">
        <v>1192</v>
      </c>
      <c r="L1136" t="str">
        <f t="shared" si="107"/>
        <v>Penrose</v>
      </c>
      <c r="M1136" s="12" t="str">
        <f t="shared" si="103"/>
        <v>PI.IC.TU.082204.01</v>
      </c>
      <c r="N1136" s="12"/>
      <c r="O1136" s="12" t="str">
        <f t="shared" si="104"/>
        <v>PH.IC.TU.082204.01</v>
      </c>
      <c r="Q1136" s="12" t="str">
        <f t="shared" si="105"/>
        <v>CL.IC.TU.082204.01</v>
      </c>
    </row>
    <row r="1137" spans="1:23" ht="15">
      <c r="A1137" s="25" t="s">
        <v>9776</v>
      </c>
      <c r="B1137" s="25"/>
      <c r="C1137" s="22" t="s">
        <v>10093</v>
      </c>
      <c r="D1137" s="25"/>
      <c r="E1137" s="2" t="s">
        <v>5751</v>
      </c>
      <c r="F1137" s="25" t="s">
        <v>9943</v>
      </c>
      <c r="G1137" s="25" t="s">
        <v>9779</v>
      </c>
      <c r="H1137" s="22" t="s">
        <v>1404</v>
      </c>
      <c r="I1137" s="25" t="s">
        <v>9780</v>
      </c>
      <c r="J1137" s="11" t="str">
        <f t="shared" si="102"/>
        <v>IC.TU.082205</v>
      </c>
      <c r="K1137" s="2" t="s">
        <v>1192</v>
      </c>
      <c r="L1137" t="str">
        <f t="shared" si="107"/>
        <v>Red rubber catheter</v>
      </c>
      <c r="M1137" s="12" t="str">
        <f t="shared" si="103"/>
        <v>PI.IC.TU.082205.01</v>
      </c>
      <c r="N1137" s="12"/>
      <c r="O1137" s="12" t="str">
        <f t="shared" si="104"/>
        <v>PH.IC.TU.082205.01</v>
      </c>
      <c r="Q1137" s="12" t="str">
        <f t="shared" si="105"/>
        <v>CL.IC.TU.082205.01</v>
      </c>
    </row>
    <row r="1138" spans="1:23" ht="15">
      <c r="A1138" s="25" t="s">
        <v>9776</v>
      </c>
      <c r="B1138" s="25"/>
      <c r="C1138" s="22" t="s">
        <v>10093</v>
      </c>
      <c r="D1138" s="25"/>
      <c r="E1138" s="2" t="s">
        <v>5751</v>
      </c>
      <c r="F1138" s="25" t="s">
        <v>9943</v>
      </c>
      <c r="G1138" s="25" t="s">
        <v>9781</v>
      </c>
      <c r="H1138" s="22" t="s">
        <v>1406</v>
      </c>
      <c r="I1138" s="25" t="s">
        <v>9782</v>
      </c>
      <c r="J1138" s="11" t="str">
        <f t="shared" si="102"/>
        <v>IC.TU.082206</v>
      </c>
      <c r="K1138" s="2" t="s">
        <v>1192</v>
      </c>
      <c r="L1138" t="str">
        <f t="shared" si="107"/>
        <v>T-Tube</v>
      </c>
      <c r="M1138" s="12" t="str">
        <f t="shared" si="103"/>
        <v>PI.IC.TU.082206.01</v>
      </c>
      <c r="N1138" s="12"/>
      <c r="O1138" s="12" t="str">
        <f t="shared" si="104"/>
        <v>PH.IC.TU.082206.01</v>
      </c>
      <c r="Q1138" s="12" t="str">
        <f t="shared" si="105"/>
        <v>CL.IC.TU.082206.01</v>
      </c>
    </row>
    <row r="1139" spans="1:23" ht="15">
      <c r="A1139" s="25" t="s">
        <v>9776</v>
      </c>
      <c r="B1139" s="25"/>
      <c r="C1139" s="22" t="s">
        <v>10093</v>
      </c>
      <c r="D1139" s="25"/>
      <c r="E1139" s="2" t="s">
        <v>5751</v>
      </c>
      <c r="F1139" s="25" t="s">
        <v>9943</v>
      </c>
      <c r="G1139" s="25" t="s">
        <v>2734</v>
      </c>
      <c r="H1139" s="22" t="s">
        <v>1419</v>
      </c>
      <c r="I1139" s="25" t="s">
        <v>930</v>
      </c>
      <c r="J1139" s="11" t="str">
        <f t="shared" si="102"/>
        <v>IC.TU.082207</v>
      </c>
      <c r="K1139" s="2" t="s">
        <v>1192</v>
      </c>
      <c r="L1139" t="str">
        <f t="shared" si="107"/>
        <v>Other:  specify</v>
      </c>
      <c r="M1139" s="12" t="str">
        <f t="shared" si="103"/>
        <v>PI.IC.TU.082207.01</v>
      </c>
      <c r="N1139" s="12"/>
      <c r="O1139" s="12" t="str">
        <f t="shared" si="104"/>
        <v>PH.IC.TU.082207.01</v>
      </c>
      <c r="Q1139" s="12" t="str">
        <f t="shared" si="105"/>
        <v>CL.IC.TU.082207.01</v>
      </c>
    </row>
    <row r="1140" spans="1:23" ht="15">
      <c r="A1140" t="s">
        <v>9776</v>
      </c>
      <c r="C1140" s="22" t="s">
        <v>10093</v>
      </c>
      <c r="D1140" s="25"/>
      <c r="E1140" s="2" t="s">
        <v>5751</v>
      </c>
      <c r="F1140" s="25" t="s">
        <v>9943</v>
      </c>
      <c r="G1140" t="s">
        <v>9783</v>
      </c>
      <c r="H1140" s="22" t="s">
        <v>10093</v>
      </c>
      <c r="I1140" t="s">
        <v>9783</v>
      </c>
      <c r="J1140" s="11" t="str">
        <f t="shared" si="102"/>
        <v>IC.TU.082208</v>
      </c>
      <c r="K1140" s="2" t="s">
        <v>1192</v>
      </c>
      <c r="L1140" t="str">
        <f t="shared" si="107"/>
        <v>Blakemore</v>
      </c>
      <c r="M1140" s="12" t="str">
        <f t="shared" si="103"/>
        <v>PI.IC.TU.082208.01</v>
      </c>
      <c r="N1140" s="12"/>
      <c r="O1140" s="12" t="str">
        <f t="shared" si="104"/>
        <v>PH.IC.TU.082208.01</v>
      </c>
      <c r="Q1140" s="12" t="str">
        <f t="shared" si="105"/>
        <v>CL.IC.TU.082208.01</v>
      </c>
      <c r="R1140" t="s">
        <v>1141</v>
      </c>
      <c r="S1140">
        <v>499</v>
      </c>
    </row>
    <row r="1141" spans="1:23" ht="15">
      <c r="A1141" t="s">
        <v>9776</v>
      </c>
      <c r="C1141" s="22" t="s">
        <v>10093</v>
      </c>
      <c r="D1141" s="25"/>
      <c r="E1141" s="2" t="s">
        <v>5751</v>
      </c>
      <c r="F1141" s="25" t="s">
        <v>9943</v>
      </c>
      <c r="G1141" t="s">
        <v>9784</v>
      </c>
      <c r="H1141" s="22" t="s">
        <v>10095</v>
      </c>
      <c r="I1141" t="s">
        <v>9784</v>
      </c>
      <c r="J1141" s="11" t="str">
        <f t="shared" si="102"/>
        <v>IC.TU.082209</v>
      </c>
      <c r="K1141" s="2" t="s">
        <v>1192</v>
      </c>
      <c r="L1141" t="str">
        <f t="shared" si="107"/>
        <v>Esophagogastric</v>
      </c>
      <c r="M1141" s="12" t="str">
        <f t="shared" si="103"/>
        <v>PI.IC.TU.082209.01</v>
      </c>
      <c r="N1141" s="12"/>
      <c r="O1141" s="12" t="str">
        <f t="shared" si="104"/>
        <v>PH.IC.TU.082209.01</v>
      </c>
      <c r="Q1141" s="12" t="str">
        <f t="shared" si="105"/>
        <v>CL.IC.TU.082209.01</v>
      </c>
      <c r="R1141" t="s">
        <v>1141</v>
      </c>
      <c r="S1141">
        <v>499</v>
      </c>
    </row>
    <row r="1142" spans="1:23" ht="15">
      <c r="A1142" t="s">
        <v>9776</v>
      </c>
      <c r="C1142" s="22" t="s">
        <v>10093</v>
      </c>
      <c r="D1142" s="25"/>
      <c r="E1142" s="2" t="s">
        <v>5751</v>
      </c>
      <c r="F1142" s="25" t="s">
        <v>9943</v>
      </c>
      <c r="G1142" t="s">
        <v>9952</v>
      </c>
      <c r="H1142" s="22" t="s">
        <v>10905</v>
      </c>
      <c r="I1142" t="s">
        <v>9785</v>
      </c>
      <c r="J1142" s="11" t="str">
        <f t="shared" si="102"/>
        <v>IC.TU.082210</v>
      </c>
      <c r="K1142" s="2" t="s">
        <v>11324</v>
      </c>
      <c r="L1142" t="str">
        <f t="shared" si="107"/>
        <v>Naso Gastric Tube</v>
      </c>
      <c r="M1142" s="12" t="str">
        <f t="shared" si="103"/>
        <v>PI.IC.TU.082210.01</v>
      </c>
      <c r="N1142" s="12"/>
      <c r="O1142" s="12" t="str">
        <f t="shared" si="104"/>
        <v>PH.IC.TU.082210.01</v>
      </c>
      <c r="Q1142" s="12" t="str">
        <f t="shared" si="105"/>
        <v>CL.IC.TU.082210.01</v>
      </c>
      <c r="R1142" t="s">
        <v>1141</v>
      </c>
      <c r="S1142">
        <v>499</v>
      </c>
    </row>
    <row r="1143" spans="1:23" ht="15">
      <c r="A1143" t="s">
        <v>9776</v>
      </c>
      <c r="C1143" s="22" t="s">
        <v>10093</v>
      </c>
      <c r="D1143" s="25"/>
      <c r="E1143" s="2" t="s">
        <v>5751</v>
      </c>
      <c r="F1143" s="25" t="s">
        <v>9943</v>
      </c>
      <c r="G1143" t="s">
        <v>9786</v>
      </c>
      <c r="H1143" s="22" t="s">
        <v>8048</v>
      </c>
      <c r="I1143" t="s">
        <v>9786</v>
      </c>
      <c r="J1143" s="11" t="str">
        <f t="shared" si="102"/>
        <v>IC.TU.082211</v>
      </c>
      <c r="K1143" s="2" t="s">
        <v>11324</v>
      </c>
      <c r="L1143" t="str">
        <f t="shared" si="107"/>
        <v>Oral Gastric Tube</v>
      </c>
      <c r="M1143" s="12" t="str">
        <f t="shared" si="103"/>
        <v>PI.IC.TU.082211.01</v>
      </c>
      <c r="N1143" s="12"/>
      <c r="O1143" s="12" t="str">
        <f t="shared" si="104"/>
        <v>PH.IC.TU.082211.01</v>
      </c>
      <c r="Q1143" s="12" t="str">
        <f t="shared" si="105"/>
        <v>CL.IC.TU.082211.01</v>
      </c>
      <c r="R1143" t="s">
        <v>1141</v>
      </c>
      <c r="S1143">
        <v>499</v>
      </c>
    </row>
    <row r="1144" spans="1:23" ht="15">
      <c r="A1144" t="s">
        <v>9776</v>
      </c>
      <c r="C1144" s="2" t="s">
        <v>11200</v>
      </c>
      <c r="D1144" t="s">
        <v>11151</v>
      </c>
      <c r="E1144" s="2" t="s">
        <v>11152</v>
      </c>
      <c r="F1144" t="s">
        <v>11357</v>
      </c>
      <c r="G1144" t="s">
        <v>11153</v>
      </c>
      <c r="H1144" s="22" t="s">
        <v>11104</v>
      </c>
      <c r="I1144" t="s">
        <v>11154</v>
      </c>
      <c r="J1144" s="11" t="str">
        <f t="shared" ref="J1144" si="108">CONCATENATE("IC.TU.",C1144,E1144,H1144)</f>
        <v>IC.TU.082301</v>
      </c>
      <c r="K1144" s="2" t="s">
        <v>1192</v>
      </c>
      <c r="L1144" t="str">
        <f t="shared" si="107"/>
        <v>Date Insertion, specify:</v>
      </c>
      <c r="M1144" s="12" t="str">
        <f t="shared" ref="M1144" si="109">CONCATENATE("PI.",J1144,".",K1144)</f>
        <v>PI.IC.TU.082301.01</v>
      </c>
      <c r="N1144" s="12"/>
      <c r="O1144" s="12" t="str">
        <f t="shared" ref="O1144" si="110">CONCATENATE("PH.",J1144,".",K1144)</f>
        <v>PH.IC.TU.082301.01</v>
      </c>
      <c r="Q1144" s="12" t="str">
        <f t="shared" ref="Q1144" si="111">CONCATENATE("CL.",J1144,".",K1144)</f>
        <v>CL.IC.TU.082301.01</v>
      </c>
      <c r="R1144" t="s">
        <v>1112</v>
      </c>
      <c r="S1144">
        <v>499</v>
      </c>
      <c r="V1144" t="s">
        <v>11097</v>
      </c>
      <c r="W1144">
        <v>1068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dimension ref="A1:W17"/>
  <sheetViews>
    <sheetView workbookViewId="0">
      <selection activeCell="G1" sqref="G1:G1048576"/>
    </sheetView>
  </sheetViews>
  <sheetFormatPr defaultColWidth="11" defaultRowHeight="12.75"/>
  <sheetData>
    <row r="1" spans="1:23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</row>
    <row r="2" spans="1:23" ht="15">
      <c r="A2" t="s">
        <v>9944</v>
      </c>
      <c r="B2" t="s">
        <v>9945</v>
      </c>
      <c r="C2" s="2" t="s">
        <v>1192</v>
      </c>
      <c r="D2" t="s">
        <v>9946</v>
      </c>
      <c r="E2" s="2" t="s">
        <v>9947</v>
      </c>
      <c r="F2" t="s">
        <v>9948</v>
      </c>
      <c r="G2" t="s">
        <v>8369</v>
      </c>
      <c r="H2" s="2" t="s">
        <v>9947</v>
      </c>
      <c r="I2">
        <v>4</v>
      </c>
      <c r="J2" s="11" t="str">
        <f>CONCATENATE("IC.RS.",C2,E2,H2)</f>
        <v>IC.RS.010101</v>
      </c>
      <c r="K2" s="2" t="s">
        <v>1192</v>
      </c>
      <c r="L2" t="str">
        <f t="shared" ref="L2:L17" si="0">G2</f>
        <v>Combative</v>
      </c>
      <c r="M2" s="12" t="str">
        <f>CONCATENATE("PI.",J2,".",K2)</f>
        <v>PI.IC.RS.010101.01</v>
      </c>
      <c r="N2" s="12"/>
      <c r="O2" s="12" t="str">
        <f>CONCATENATE("PH.",J2,".",K2)</f>
        <v>PH.IC.RS.010101.01</v>
      </c>
      <c r="Q2" s="12" t="str">
        <f>CONCATENATE("CL.",J2,".",K2)</f>
        <v>CL.IC.RS.010101.01</v>
      </c>
    </row>
    <row r="3" spans="1:23" ht="15">
      <c r="A3" t="s">
        <v>9944</v>
      </c>
      <c r="C3" s="2" t="s">
        <v>11324</v>
      </c>
      <c r="E3" s="2" t="s">
        <v>11324</v>
      </c>
      <c r="F3" t="s">
        <v>9948</v>
      </c>
      <c r="G3" t="s">
        <v>9949</v>
      </c>
      <c r="H3" s="2" t="s">
        <v>9391</v>
      </c>
      <c r="I3">
        <v>3</v>
      </c>
      <c r="J3" s="11" t="str">
        <f t="shared" ref="J3:J17" si="1">CONCATENATE("IC.RS.",C3,E3,H3)</f>
        <v>IC.RS.010102</v>
      </c>
      <c r="K3" s="2" t="s">
        <v>1192</v>
      </c>
      <c r="L3" t="str">
        <f t="shared" si="0"/>
        <v>Very agitated</v>
      </c>
      <c r="M3" s="12" t="str">
        <f t="shared" ref="M3:M17" si="2">CONCATENATE("PI.",J3,".",K3)</f>
        <v>PI.IC.RS.010102.01</v>
      </c>
      <c r="N3" s="12"/>
      <c r="O3" s="12" t="str">
        <f t="shared" ref="O3:O17" si="3">CONCATENATE("PH.",J3,".",K3)</f>
        <v>PH.IC.RS.010102.01</v>
      </c>
      <c r="Q3" s="12" t="str">
        <f t="shared" ref="Q3:Q17" si="4">CONCATENATE("CL.",J3,".",K3)</f>
        <v>CL.IC.RS.010102.01</v>
      </c>
    </row>
    <row r="4" spans="1:23" ht="15">
      <c r="A4" t="s">
        <v>9944</v>
      </c>
      <c r="C4" s="2" t="s">
        <v>1192</v>
      </c>
      <c r="E4" s="2" t="s">
        <v>1192</v>
      </c>
      <c r="F4" t="s">
        <v>9948</v>
      </c>
      <c r="G4" t="s">
        <v>6170</v>
      </c>
      <c r="H4" s="2" t="s">
        <v>1202</v>
      </c>
      <c r="I4">
        <v>2</v>
      </c>
      <c r="J4" s="11" t="str">
        <f t="shared" si="1"/>
        <v>IC.RS.010103</v>
      </c>
      <c r="K4" s="2" t="s">
        <v>1192</v>
      </c>
      <c r="L4" t="str">
        <f t="shared" si="0"/>
        <v>Agitated</v>
      </c>
      <c r="M4" s="12" t="str">
        <f t="shared" si="2"/>
        <v>PI.IC.RS.010103.01</v>
      </c>
      <c r="N4" s="12"/>
      <c r="O4" s="12" t="str">
        <f t="shared" si="3"/>
        <v>PH.IC.RS.010103.01</v>
      </c>
      <c r="Q4" s="12" t="str">
        <f t="shared" si="4"/>
        <v>CL.IC.RS.010103.01</v>
      </c>
    </row>
    <row r="5" spans="1:23" ht="15">
      <c r="A5" t="s">
        <v>9944</v>
      </c>
      <c r="C5" s="2" t="s">
        <v>1192</v>
      </c>
      <c r="E5" s="2" t="s">
        <v>1192</v>
      </c>
      <c r="F5" t="s">
        <v>9948</v>
      </c>
      <c r="G5" t="s">
        <v>7389</v>
      </c>
      <c r="H5" s="2" t="s">
        <v>7070</v>
      </c>
      <c r="I5">
        <v>1</v>
      </c>
      <c r="J5" s="11" t="str">
        <f t="shared" si="1"/>
        <v>IC.RS.010104</v>
      </c>
      <c r="K5" s="2" t="s">
        <v>1192</v>
      </c>
      <c r="L5" t="str">
        <f t="shared" si="0"/>
        <v>Restless</v>
      </c>
      <c r="M5" s="12" t="str">
        <f t="shared" si="2"/>
        <v>PI.IC.RS.010104.01</v>
      </c>
      <c r="N5" s="12"/>
      <c r="O5" s="12" t="str">
        <f t="shared" si="3"/>
        <v>PH.IC.RS.010104.01</v>
      </c>
      <c r="Q5" s="12" t="str">
        <f t="shared" si="4"/>
        <v>CL.IC.RS.010104.01</v>
      </c>
    </row>
    <row r="6" spans="1:23" ht="15">
      <c r="A6" t="s">
        <v>9944</v>
      </c>
      <c r="C6" s="2" t="s">
        <v>1192</v>
      </c>
      <c r="E6" s="2" t="s">
        <v>1192</v>
      </c>
      <c r="F6" t="s">
        <v>9948</v>
      </c>
      <c r="G6" t="s">
        <v>9950</v>
      </c>
      <c r="H6" s="2" t="s">
        <v>7071</v>
      </c>
      <c r="I6">
        <v>0</v>
      </c>
      <c r="J6" s="11" t="str">
        <f t="shared" si="1"/>
        <v>IC.RS.010105</v>
      </c>
      <c r="K6" s="2" t="s">
        <v>1192</v>
      </c>
      <c r="L6" t="str">
        <f t="shared" si="0"/>
        <v>Alert and calm</v>
      </c>
      <c r="M6" s="12" t="str">
        <f t="shared" si="2"/>
        <v>PI.IC.RS.010105.01</v>
      </c>
      <c r="N6" s="12"/>
      <c r="O6" s="12" t="str">
        <f t="shared" si="3"/>
        <v>PH.IC.RS.010105.01</v>
      </c>
      <c r="Q6" s="12" t="str">
        <f t="shared" si="4"/>
        <v>CL.IC.RS.010105.01</v>
      </c>
    </row>
    <row r="7" spans="1:23" ht="15">
      <c r="A7" t="s">
        <v>9944</v>
      </c>
      <c r="C7" s="2" t="s">
        <v>1192</v>
      </c>
      <c r="E7" s="2" t="s">
        <v>1192</v>
      </c>
      <c r="F7" t="s">
        <v>9948</v>
      </c>
      <c r="G7" t="s">
        <v>10089</v>
      </c>
      <c r="H7" s="2" t="s">
        <v>6888</v>
      </c>
      <c r="I7">
        <v>-1</v>
      </c>
      <c r="J7" s="11" t="str">
        <f t="shared" si="1"/>
        <v>IC.RS.010106</v>
      </c>
      <c r="K7" s="2" t="s">
        <v>1192</v>
      </c>
      <c r="L7" t="str">
        <f t="shared" si="0"/>
        <v>Drowsy</v>
      </c>
      <c r="M7" s="12" t="str">
        <f t="shared" si="2"/>
        <v>PI.IC.RS.010106.01</v>
      </c>
      <c r="N7" s="12"/>
      <c r="O7" s="12" t="str">
        <f t="shared" si="3"/>
        <v>PH.IC.RS.010106.01</v>
      </c>
      <c r="Q7" s="12" t="str">
        <f t="shared" si="4"/>
        <v>CL.IC.RS.010106.01</v>
      </c>
    </row>
    <row r="8" spans="1:23" ht="15">
      <c r="A8" t="s">
        <v>9944</v>
      </c>
      <c r="C8" s="2" t="s">
        <v>1192</v>
      </c>
      <c r="E8" s="2" t="s">
        <v>1192</v>
      </c>
      <c r="F8" t="s">
        <v>9948</v>
      </c>
      <c r="G8" t="s">
        <v>10090</v>
      </c>
      <c r="H8" s="2" t="s">
        <v>7284</v>
      </c>
      <c r="I8">
        <v>-2</v>
      </c>
      <c r="J8" s="11" t="str">
        <f t="shared" si="1"/>
        <v>IC.RS.010107</v>
      </c>
      <c r="K8" s="2" t="s">
        <v>1192</v>
      </c>
      <c r="L8" t="str">
        <f t="shared" si="0"/>
        <v>Light sedation</v>
      </c>
      <c r="M8" s="12" t="str">
        <f t="shared" si="2"/>
        <v>PI.IC.RS.010107.01</v>
      </c>
      <c r="N8" s="12"/>
      <c r="O8" s="12" t="str">
        <f t="shared" si="3"/>
        <v>PH.IC.RS.010107.01</v>
      </c>
      <c r="Q8" s="12" t="str">
        <f t="shared" si="4"/>
        <v>CL.IC.RS.010107.01</v>
      </c>
    </row>
    <row r="9" spans="1:23" ht="15">
      <c r="A9" t="s">
        <v>9944</v>
      </c>
      <c r="C9" s="2" t="s">
        <v>10091</v>
      </c>
      <c r="E9" s="2" t="s">
        <v>10091</v>
      </c>
      <c r="F9" t="s">
        <v>9948</v>
      </c>
      <c r="G9" t="s">
        <v>10092</v>
      </c>
      <c r="H9" s="2" t="s">
        <v>10093</v>
      </c>
      <c r="I9">
        <v>-3</v>
      </c>
      <c r="J9" s="11" t="str">
        <f t="shared" si="1"/>
        <v>IC.RS.010108</v>
      </c>
      <c r="K9" s="2" t="s">
        <v>10091</v>
      </c>
      <c r="L9" t="str">
        <f t="shared" si="0"/>
        <v>Moderate sedation</v>
      </c>
      <c r="M9" s="12" t="str">
        <f t="shared" si="2"/>
        <v>PI.IC.RS.010108.01</v>
      </c>
      <c r="N9" s="12"/>
      <c r="O9" s="12" t="str">
        <f t="shared" si="3"/>
        <v>PH.IC.RS.010108.01</v>
      </c>
      <c r="Q9" s="12" t="str">
        <f t="shared" si="4"/>
        <v>CL.IC.RS.010108.01</v>
      </c>
    </row>
    <row r="10" spans="1:23" ht="15">
      <c r="A10" t="s">
        <v>9944</v>
      </c>
      <c r="C10" s="2" t="s">
        <v>11324</v>
      </c>
      <c r="E10" s="2" t="s">
        <v>11324</v>
      </c>
      <c r="F10" t="s">
        <v>9948</v>
      </c>
      <c r="G10" t="s">
        <v>10094</v>
      </c>
      <c r="H10" s="2" t="s">
        <v>10095</v>
      </c>
      <c r="I10">
        <v>-4</v>
      </c>
      <c r="J10" s="11" t="str">
        <f t="shared" si="1"/>
        <v>IC.RS.010109</v>
      </c>
      <c r="K10" s="2" t="s">
        <v>11324</v>
      </c>
      <c r="L10" t="str">
        <f t="shared" si="0"/>
        <v>Deep sedation</v>
      </c>
      <c r="M10" s="12" t="str">
        <f t="shared" si="2"/>
        <v>PI.IC.RS.010109.01</v>
      </c>
      <c r="N10" s="12"/>
      <c r="O10" s="12" t="str">
        <f t="shared" si="3"/>
        <v>PH.IC.RS.010109.01</v>
      </c>
      <c r="Q10" s="12" t="str">
        <f t="shared" si="4"/>
        <v>CL.IC.RS.010109.01</v>
      </c>
    </row>
    <row r="11" spans="1:23" ht="15">
      <c r="A11" t="s">
        <v>9944</v>
      </c>
      <c r="C11" s="2" t="s">
        <v>11324</v>
      </c>
      <c r="E11" s="2" t="s">
        <v>11324</v>
      </c>
      <c r="F11" t="s">
        <v>9948</v>
      </c>
      <c r="G11" t="s">
        <v>6284</v>
      </c>
      <c r="H11" s="2" t="s">
        <v>10905</v>
      </c>
      <c r="I11">
        <v>-5</v>
      </c>
      <c r="J11" s="11" t="str">
        <f t="shared" si="1"/>
        <v>IC.RS.010110</v>
      </c>
      <c r="K11" s="2" t="s">
        <v>11324</v>
      </c>
      <c r="L11" t="str">
        <f t="shared" si="0"/>
        <v>Unarousable</v>
      </c>
      <c r="M11" s="12" t="str">
        <f t="shared" si="2"/>
        <v>PI.IC.RS.010110.01</v>
      </c>
      <c r="N11" s="12"/>
      <c r="O11" s="12" t="str">
        <f t="shared" si="3"/>
        <v>PH.IC.RS.010110.01</v>
      </c>
      <c r="Q11" s="12" t="str">
        <f t="shared" si="4"/>
        <v>CL.IC.RS.010110.01</v>
      </c>
    </row>
    <row r="12" spans="1:23" ht="15">
      <c r="A12" t="s">
        <v>9944</v>
      </c>
      <c r="C12" s="2" t="s">
        <v>1192</v>
      </c>
      <c r="D12" t="s">
        <v>10096</v>
      </c>
      <c r="E12" s="2" t="s">
        <v>923</v>
      </c>
      <c r="F12" t="s">
        <v>10097</v>
      </c>
      <c r="G12" t="s">
        <v>9950</v>
      </c>
      <c r="H12" s="2" t="s">
        <v>1192</v>
      </c>
      <c r="I12">
        <v>0</v>
      </c>
      <c r="J12" s="11" t="str">
        <f t="shared" si="1"/>
        <v>IC.RS.010201</v>
      </c>
      <c r="K12" s="2" t="s">
        <v>1192</v>
      </c>
      <c r="L12" t="str">
        <f t="shared" si="0"/>
        <v>Alert and calm</v>
      </c>
      <c r="M12" s="12" t="str">
        <f t="shared" si="2"/>
        <v>PI.IC.RS.010201.01</v>
      </c>
      <c r="N12" s="12"/>
      <c r="O12" s="12" t="str">
        <f t="shared" si="3"/>
        <v>PH.IC.RS.010201.01</v>
      </c>
      <c r="Q12" s="12" t="str">
        <f t="shared" si="4"/>
        <v>CL.IC.RS.010201.01</v>
      </c>
    </row>
    <row r="13" spans="1:23" ht="15">
      <c r="A13" t="s">
        <v>9944</v>
      </c>
      <c r="C13" s="2" t="s">
        <v>11324</v>
      </c>
      <c r="E13" s="2" t="s">
        <v>9391</v>
      </c>
      <c r="F13" t="s">
        <v>10097</v>
      </c>
      <c r="G13" t="s">
        <v>10089</v>
      </c>
      <c r="H13" s="2" t="s">
        <v>9391</v>
      </c>
      <c r="I13">
        <v>-1</v>
      </c>
      <c r="J13" s="11" t="str">
        <f t="shared" si="1"/>
        <v>IC.RS.010202</v>
      </c>
      <c r="K13" s="2" t="s">
        <v>11324</v>
      </c>
      <c r="L13" t="str">
        <f t="shared" si="0"/>
        <v>Drowsy</v>
      </c>
      <c r="M13" s="12" t="str">
        <f t="shared" si="2"/>
        <v>PI.IC.RS.010202.01</v>
      </c>
      <c r="N13" s="12"/>
      <c r="O13" s="12" t="str">
        <f t="shared" si="3"/>
        <v>PH.IC.RS.010202.01</v>
      </c>
      <c r="Q13" s="12" t="str">
        <f t="shared" si="4"/>
        <v>CL.IC.RS.010202.01</v>
      </c>
    </row>
    <row r="14" spans="1:23" ht="15">
      <c r="A14" t="s">
        <v>9944</v>
      </c>
      <c r="C14" s="2" t="s">
        <v>11324</v>
      </c>
      <c r="E14" s="2" t="s">
        <v>9391</v>
      </c>
      <c r="F14" t="s">
        <v>10097</v>
      </c>
      <c r="G14" t="s">
        <v>10098</v>
      </c>
      <c r="H14" s="2" t="s">
        <v>10099</v>
      </c>
      <c r="I14">
        <v>-2</v>
      </c>
      <c r="J14" s="11" t="str">
        <f t="shared" si="1"/>
        <v>IC.RS.010203</v>
      </c>
      <c r="K14" s="2" t="s">
        <v>11324</v>
      </c>
      <c r="L14" t="str">
        <f t="shared" si="0"/>
        <v>Light Sedation</v>
      </c>
      <c r="M14" s="12" t="str">
        <f t="shared" si="2"/>
        <v>PI.IC.RS.010203.01</v>
      </c>
      <c r="N14" s="12"/>
      <c r="O14" s="12" t="str">
        <f t="shared" si="3"/>
        <v>PH.IC.RS.010203.01</v>
      </c>
      <c r="Q14" s="12" t="str">
        <f t="shared" si="4"/>
        <v>CL.IC.RS.010203.01</v>
      </c>
    </row>
    <row r="15" spans="1:23" ht="15">
      <c r="A15" t="s">
        <v>9944</v>
      </c>
      <c r="C15" s="2" t="s">
        <v>11324</v>
      </c>
      <c r="E15" s="2" t="s">
        <v>9391</v>
      </c>
      <c r="F15" t="s">
        <v>10097</v>
      </c>
      <c r="G15" t="s">
        <v>10092</v>
      </c>
      <c r="H15" s="2" t="s">
        <v>7070</v>
      </c>
      <c r="I15">
        <v>-3</v>
      </c>
      <c r="J15" s="11" t="str">
        <f t="shared" si="1"/>
        <v>IC.RS.010204</v>
      </c>
      <c r="K15" s="2" t="s">
        <v>11324</v>
      </c>
      <c r="L15" t="str">
        <f t="shared" si="0"/>
        <v>Moderate sedation</v>
      </c>
      <c r="M15" s="12" t="str">
        <f t="shared" si="2"/>
        <v>PI.IC.RS.010204.01</v>
      </c>
      <c r="N15" s="12"/>
      <c r="O15" s="12" t="str">
        <f t="shared" si="3"/>
        <v>PH.IC.RS.010204.01</v>
      </c>
      <c r="Q15" s="12" t="str">
        <f t="shared" si="4"/>
        <v>CL.IC.RS.010204.01</v>
      </c>
    </row>
    <row r="16" spans="1:23" ht="15">
      <c r="A16" t="s">
        <v>9944</v>
      </c>
      <c r="C16" s="2" t="s">
        <v>11324</v>
      </c>
      <c r="E16" s="2" t="s">
        <v>9391</v>
      </c>
      <c r="F16" t="s">
        <v>10097</v>
      </c>
      <c r="G16" t="s">
        <v>10100</v>
      </c>
      <c r="H16" s="2" t="s">
        <v>10230</v>
      </c>
      <c r="I16">
        <v>-4</v>
      </c>
      <c r="J16" s="11" t="str">
        <f t="shared" si="1"/>
        <v>IC.RS.010205</v>
      </c>
      <c r="K16" s="2" t="s">
        <v>11324</v>
      </c>
      <c r="L16" t="str">
        <f t="shared" si="0"/>
        <v>Deep Sedation</v>
      </c>
      <c r="M16" s="12" t="str">
        <f t="shared" si="2"/>
        <v>PI.IC.RS.010205.01</v>
      </c>
      <c r="N16" s="12"/>
      <c r="O16" s="12" t="str">
        <f t="shared" si="3"/>
        <v>PH.IC.RS.010205.01</v>
      </c>
      <c r="Q16" s="12" t="str">
        <f t="shared" si="4"/>
        <v>CL.IC.RS.010205.01</v>
      </c>
    </row>
    <row r="17" spans="1:17" ht="15">
      <c r="A17" t="s">
        <v>9944</v>
      </c>
      <c r="C17" s="2" t="s">
        <v>11324</v>
      </c>
      <c r="E17" s="2" t="s">
        <v>9391</v>
      </c>
      <c r="F17" t="s">
        <v>10097</v>
      </c>
      <c r="G17" t="s">
        <v>6284</v>
      </c>
      <c r="H17" s="2" t="s">
        <v>6888</v>
      </c>
      <c r="I17">
        <v>-5</v>
      </c>
      <c r="J17" s="11" t="str">
        <f t="shared" si="1"/>
        <v>IC.RS.010206</v>
      </c>
      <c r="K17" s="2" t="s">
        <v>11324</v>
      </c>
      <c r="L17" t="str">
        <f t="shared" si="0"/>
        <v>Unarousable</v>
      </c>
      <c r="M17" s="12" t="str">
        <f t="shared" si="2"/>
        <v>PI.IC.RS.010206.01</v>
      </c>
      <c r="N17" s="12"/>
      <c r="O17" s="12" t="str">
        <f t="shared" si="3"/>
        <v>PH.IC.RS.010206.01</v>
      </c>
      <c r="Q17" s="12" t="str">
        <f t="shared" si="4"/>
        <v>CL.IC.RS.010206.01</v>
      </c>
    </row>
  </sheetData>
  <phoneticPr fontId="4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dimension ref="A1:AA275"/>
  <sheetViews>
    <sheetView topLeftCell="A231" zoomScale="125" workbookViewId="0">
      <pane ySplit="1095" topLeftCell="A262"/>
      <selection activeCell="J231" sqref="J1:J1048576"/>
      <selection pane="bottomLeft" activeCell="J2" sqref="J2"/>
    </sheetView>
  </sheetViews>
  <sheetFormatPr defaultColWidth="11" defaultRowHeight="12.75"/>
  <cols>
    <col min="2" max="2" width="17.875" customWidth="1"/>
    <col min="3" max="3" width="4.25" style="110" customWidth="1"/>
    <col min="4" max="4" width="25.875" customWidth="1"/>
    <col min="5" max="5" width="4.125" style="110" customWidth="1"/>
    <col min="6" max="6" width="27" customWidth="1"/>
    <col min="7" max="7" width="45" customWidth="1"/>
    <col min="8" max="8" width="3.625" style="112" customWidth="1"/>
    <col min="9" max="9" width="7.25" customWidth="1"/>
    <col min="11" max="11" width="4.375" customWidth="1"/>
    <col min="12" max="12" width="21.375" customWidth="1"/>
    <col min="13" max="13" width="15.875" customWidth="1"/>
    <col min="26" max="26" width="4.75" customWidth="1"/>
    <col min="27" max="27" width="6.125" customWidth="1"/>
  </cols>
  <sheetData>
    <row r="1" spans="1:27" ht="30" customHeight="1">
      <c r="A1" s="1" t="s">
        <v>1284</v>
      </c>
      <c r="B1" s="1" t="s">
        <v>1285</v>
      </c>
      <c r="C1" s="109" t="s">
        <v>950</v>
      </c>
      <c r="D1" s="1" t="s">
        <v>1017</v>
      </c>
      <c r="E1" s="109" t="s">
        <v>951</v>
      </c>
      <c r="F1" s="1" t="s">
        <v>1018</v>
      </c>
      <c r="G1" s="1" t="s">
        <v>1019</v>
      </c>
      <c r="H1" s="11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11699</v>
      </c>
      <c r="Y1" s="1" t="s">
        <v>11700</v>
      </c>
      <c r="Z1" s="56" t="s">
        <v>134</v>
      </c>
      <c r="AA1" s="56" t="s">
        <v>27</v>
      </c>
    </row>
    <row r="2" spans="1:27" ht="15">
      <c r="A2" t="s">
        <v>10226</v>
      </c>
      <c r="B2" t="s">
        <v>10227</v>
      </c>
      <c r="C2" s="110" t="s">
        <v>1192</v>
      </c>
      <c r="D2" t="s">
        <v>10229</v>
      </c>
      <c r="E2" s="110" t="s">
        <v>1192</v>
      </c>
      <c r="F2" t="s">
        <v>10229</v>
      </c>
      <c r="G2" t="s">
        <v>10348</v>
      </c>
      <c r="H2" s="112" t="s">
        <v>1192</v>
      </c>
      <c r="I2" s="34">
        <v>2</v>
      </c>
      <c r="J2" s="11" t="str">
        <f>CONCATENATE("IC.SC.",C2,E2,H2)</f>
        <v>IC.SC.010101</v>
      </c>
      <c r="K2" s="2" t="s">
        <v>1192</v>
      </c>
      <c r="L2" t="str">
        <f t="shared" ref="L2:L65" si="0">G2</f>
        <v>Moves 4 extremities on command or vol.</v>
      </c>
      <c r="M2" s="12" t="str">
        <f>CONCATENATE("PI.",J2,".",K2)</f>
        <v>PI.IC.SC.010101.01</v>
      </c>
      <c r="N2" s="12"/>
      <c r="O2" s="12" t="str">
        <f>CONCATENATE("PH.",J2,".",K2)</f>
        <v>PH.IC.SC.010101.01</v>
      </c>
      <c r="Q2" s="12" t="str">
        <f>CONCATENATE("CL.",J2,".",K2)</f>
        <v>CL.IC.SC.010101.01</v>
      </c>
    </row>
    <row r="3" spans="1:27" ht="15">
      <c r="A3" t="s">
        <v>10226</v>
      </c>
      <c r="B3" t="s">
        <v>10227</v>
      </c>
      <c r="C3" s="110" t="s">
        <v>1192</v>
      </c>
      <c r="D3" t="s">
        <v>10349</v>
      </c>
      <c r="E3" s="110" t="s">
        <v>1192</v>
      </c>
      <c r="F3" t="s">
        <v>10349</v>
      </c>
      <c r="G3" t="s">
        <v>10350</v>
      </c>
      <c r="H3" s="112" t="s">
        <v>923</v>
      </c>
      <c r="I3" s="34">
        <v>1</v>
      </c>
      <c r="J3" s="11" t="str">
        <f t="shared" ref="J3:J66" si="1">CONCATENATE("IC.SC.",C3,E3,H3)</f>
        <v>IC.SC.010102</v>
      </c>
      <c r="K3" s="2" t="s">
        <v>1192</v>
      </c>
      <c r="L3" t="str">
        <f t="shared" si="0"/>
        <v>Moves 2 extremities on command or vol.</v>
      </c>
      <c r="M3" s="12" t="str">
        <f t="shared" ref="M3:M66" si="2">CONCATENATE("PI.",J3,".",K3)</f>
        <v>PI.IC.SC.010102.01</v>
      </c>
      <c r="N3" s="12"/>
      <c r="O3" s="12" t="str">
        <f t="shared" ref="O3:O66" si="3">CONCATENATE("PH.",J3,".",K3)</f>
        <v>PH.IC.SC.010102.01</v>
      </c>
      <c r="Q3" s="12" t="str">
        <f t="shared" ref="Q3:Q66" si="4">CONCATENATE("CL.",J3,".",K3)</f>
        <v>CL.IC.SC.010102.01</v>
      </c>
    </row>
    <row r="4" spans="1:27" ht="15">
      <c r="A4" t="s">
        <v>10226</v>
      </c>
      <c r="B4" t="s">
        <v>10227</v>
      </c>
      <c r="C4" s="110" t="s">
        <v>1192</v>
      </c>
      <c r="D4" t="s">
        <v>10349</v>
      </c>
      <c r="E4" s="110" t="s">
        <v>1192</v>
      </c>
      <c r="F4" t="s">
        <v>10349</v>
      </c>
      <c r="G4" t="s">
        <v>10351</v>
      </c>
      <c r="H4" s="112" t="s">
        <v>1202</v>
      </c>
      <c r="I4" s="34">
        <v>0</v>
      </c>
      <c r="J4" s="11" t="str">
        <f t="shared" si="1"/>
        <v>IC.SC.010103</v>
      </c>
      <c r="K4" s="2" t="s">
        <v>1192</v>
      </c>
      <c r="L4" t="str">
        <f t="shared" si="0"/>
        <v>Move no extremities</v>
      </c>
      <c r="M4" s="12" t="str">
        <f t="shared" si="2"/>
        <v>PI.IC.SC.010103.01</v>
      </c>
      <c r="N4" s="12"/>
      <c r="O4" s="12" t="str">
        <f t="shared" si="3"/>
        <v>PH.IC.SC.010103.01</v>
      </c>
      <c r="Q4" s="12" t="str">
        <f t="shared" si="4"/>
        <v>CL.IC.SC.010103.01</v>
      </c>
    </row>
    <row r="5" spans="1:27" ht="15">
      <c r="A5" t="s">
        <v>10226</v>
      </c>
      <c r="B5" t="s">
        <v>10227</v>
      </c>
      <c r="C5" s="110" t="s">
        <v>1192</v>
      </c>
      <c r="D5" t="s">
        <v>10352</v>
      </c>
      <c r="E5" s="110" t="s">
        <v>923</v>
      </c>
      <c r="F5" t="s">
        <v>10352</v>
      </c>
      <c r="G5" t="s">
        <v>10353</v>
      </c>
      <c r="H5" s="112" t="s">
        <v>1192</v>
      </c>
      <c r="I5" s="34">
        <v>2</v>
      </c>
      <c r="J5" s="11" t="str">
        <f t="shared" si="1"/>
        <v>IC.SC.010201</v>
      </c>
      <c r="K5" s="2" t="s">
        <v>1192</v>
      </c>
      <c r="L5" t="str">
        <f t="shared" si="0"/>
        <v>Deep breathe &amp; cough freely</v>
      </c>
      <c r="M5" s="12" t="str">
        <f t="shared" si="2"/>
        <v>PI.IC.SC.010201.01</v>
      </c>
      <c r="N5" s="12"/>
      <c r="O5" s="12" t="str">
        <f t="shared" si="3"/>
        <v>PH.IC.SC.010201.01</v>
      </c>
      <c r="Q5" s="12" t="str">
        <f t="shared" si="4"/>
        <v>CL.IC.SC.010201.01</v>
      </c>
    </row>
    <row r="6" spans="1:27" ht="15">
      <c r="A6" t="s">
        <v>10226</v>
      </c>
      <c r="B6" t="s">
        <v>10227</v>
      </c>
      <c r="C6" s="110" t="s">
        <v>1192</v>
      </c>
      <c r="D6" t="s">
        <v>10349</v>
      </c>
      <c r="E6" s="110" t="s">
        <v>923</v>
      </c>
      <c r="F6" t="s">
        <v>10349</v>
      </c>
      <c r="G6" t="s">
        <v>10354</v>
      </c>
      <c r="H6" s="112" t="s">
        <v>923</v>
      </c>
      <c r="I6" s="34">
        <v>1</v>
      </c>
      <c r="J6" s="11" t="str">
        <f t="shared" si="1"/>
        <v>IC.SC.010202</v>
      </c>
      <c r="K6" s="2" t="s">
        <v>1192</v>
      </c>
      <c r="L6" t="str">
        <f t="shared" si="0"/>
        <v>Limited breathing or dyspnea</v>
      </c>
      <c r="M6" s="12" t="str">
        <f t="shared" si="2"/>
        <v>PI.IC.SC.010202.01</v>
      </c>
      <c r="N6" s="12"/>
      <c r="O6" s="12" t="str">
        <f t="shared" si="3"/>
        <v>PH.IC.SC.010202.01</v>
      </c>
      <c r="Q6" s="12" t="str">
        <f t="shared" si="4"/>
        <v>CL.IC.SC.010202.01</v>
      </c>
    </row>
    <row r="7" spans="1:27" ht="15">
      <c r="A7" t="s">
        <v>10226</v>
      </c>
      <c r="B7" t="s">
        <v>10227</v>
      </c>
      <c r="C7" s="110" t="s">
        <v>1192</v>
      </c>
      <c r="D7" t="s">
        <v>10349</v>
      </c>
      <c r="E7" s="110" t="s">
        <v>923</v>
      </c>
      <c r="F7" t="s">
        <v>10349</v>
      </c>
      <c r="G7" t="s">
        <v>10355</v>
      </c>
      <c r="H7" s="112" t="s">
        <v>1202</v>
      </c>
      <c r="I7" s="34">
        <v>0</v>
      </c>
      <c r="J7" s="11" t="str">
        <f t="shared" si="1"/>
        <v>IC.SC.010203</v>
      </c>
      <c r="K7" s="2" t="s">
        <v>1192</v>
      </c>
      <c r="L7" t="str">
        <f t="shared" si="0"/>
        <v>Apneic</v>
      </c>
      <c r="M7" s="12" t="str">
        <f t="shared" si="2"/>
        <v>PI.IC.SC.010203.01</v>
      </c>
      <c r="N7" s="12"/>
      <c r="O7" s="12" t="str">
        <f t="shared" si="3"/>
        <v>PH.IC.SC.010203.01</v>
      </c>
      <c r="Q7" s="12" t="str">
        <f t="shared" si="4"/>
        <v>CL.IC.SC.010203.01</v>
      </c>
    </row>
    <row r="8" spans="1:27" ht="15">
      <c r="A8" t="s">
        <v>10226</v>
      </c>
      <c r="B8" t="s">
        <v>10227</v>
      </c>
      <c r="C8" s="110" t="s">
        <v>1192</v>
      </c>
      <c r="D8" t="s">
        <v>10237</v>
      </c>
      <c r="E8" s="110" t="s">
        <v>1202</v>
      </c>
      <c r="F8" t="s">
        <v>10237</v>
      </c>
      <c r="G8" t="s">
        <v>10238</v>
      </c>
      <c r="H8" s="113" t="s">
        <v>1396</v>
      </c>
      <c r="I8" s="34">
        <v>2</v>
      </c>
      <c r="J8" s="11" t="str">
        <f t="shared" si="1"/>
        <v>IC.SC.010301</v>
      </c>
      <c r="K8" s="2" t="s">
        <v>1192</v>
      </c>
      <c r="L8" t="str">
        <f t="shared" si="0"/>
        <v>BP +/- 20% pre anes levels</v>
      </c>
      <c r="M8" s="12" t="str">
        <f t="shared" si="2"/>
        <v>PI.IC.SC.010301.01</v>
      </c>
      <c r="N8" s="12"/>
      <c r="O8" s="12" t="str">
        <f t="shared" si="3"/>
        <v>PH.IC.SC.010301.01</v>
      </c>
      <c r="Q8" s="12" t="str">
        <f t="shared" si="4"/>
        <v>CL.IC.SC.010301.01</v>
      </c>
    </row>
    <row r="9" spans="1:27" ht="15">
      <c r="A9" t="s">
        <v>10226</v>
      </c>
      <c r="B9" t="s">
        <v>10227</v>
      </c>
      <c r="C9" s="110" t="s">
        <v>1192</v>
      </c>
      <c r="D9" t="s">
        <v>10349</v>
      </c>
      <c r="E9" s="110" t="s">
        <v>1202</v>
      </c>
      <c r="F9" t="s">
        <v>10349</v>
      </c>
      <c r="G9" t="s">
        <v>10239</v>
      </c>
      <c r="H9" s="113" t="s">
        <v>1398</v>
      </c>
      <c r="I9" s="34">
        <v>1</v>
      </c>
      <c r="J9" s="11" t="str">
        <f t="shared" si="1"/>
        <v>IC.SC.010302</v>
      </c>
      <c r="K9" s="2" t="s">
        <v>1192</v>
      </c>
      <c r="L9" t="str">
        <f t="shared" si="0"/>
        <v>BP +/- 20% - 50% pre anes levels</v>
      </c>
      <c r="M9" s="12" t="str">
        <f t="shared" si="2"/>
        <v>PI.IC.SC.010302.01</v>
      </c>
      <c r="N9" s="12"/>
      <c r="O9" s="12" t="str">
        <f t="shared" si="3"/>
        <v>PH.IC.SC.010302.01</v>
      </c>
      <c r="Q9" s="12" t="str">
        <f t="shared" si="4"/>
        <v>CL.IC.SC.010302.01</v>
      </c>
    </row>
    <row r="10" spans="1:27" ht="15">
      <c r="A10" t="s">
        <v>10226</v>
      </c>
      <c r="B10" t="s">
        <v>10227</v>
      </c>
      <c r="C10" s="110" t="s">
        <v>1192</v>
      </c>
      <c r="D10" t="s">
        <v>10349</v>
      </c>
      <c r="E10" s="110" t="s">
        <v>1202</v>
      </c>
      <c r="F10" t="s">
        <v>10349</v>
      </c>
      <c r="G10" t="s">
        <v>10240</v>
      </c>
      <c r="H10" s="113" t="s">
        <v>1400</v>
      </c>
      <c r="I10" s="34">
        <v>0</v>
      </c>
      <c r="J10" s="11" t="str">
        <f t="shared" si="1"/>
        <v>IC.SC.010303</v>
      </c>
      <c r="K10" s="2" t="s">
        <v>1192</v>
      </c>
      <c r="L10" t="str">
        <f t="shared" si="0"/>
        <v>BP +/- 50% pre anes levels</v>
      </c>
      <c r="M10" s="12" t="str">
        <f t="shared" si="2"/>
        <v>PI.IC.SC.010303.01</v>
      </c>
      <c r="N10" s="12"/>
      <c r="O10" s="12" t="str">
        <f t="shared" si="3"/>
        <v>PH.IC.SC.010303.01</v>
      </c>
      <c r="Q10" s="12" t="str">
        <f t="shared" si="4"/>
        <v>CL.IC.SC.010303.01</v>
      </c>
    </row>
    <row r="11" spans="1:27" ht="15">
      <c r="A11" t="s">
        <v>10226</v>
      </c>
      <c r="B11" t="s">
        <v>10227</v>
      </c>
      <c r="C11" s="110" t="s">
        <v>1192</v>
      </c>
      <c r="D11" t="s">
        <v>10241</v>
      </c>
      <c r="E11" s="110" t="s">
        <v>7070</v>
      </c>
      <c r="F11" t="s">
        <v>10241</v>
      </c>
      <c r="G11" t="s">
        <v>10242</v>
      </c>
      <c r="H11" s="113" t="s">
        <v>1396</v>
      </c>
      <c r="I11" s="34">
        <v>2</v>
      </c>
      <c r="J11" s="11" t="str">
        <f t="shared" si="1"/>
        <v>IC.SC.010401</v>
      </c>
      <c r="K11" s="2" t="s">
        <v>1192</v>
      </c>
      <c r="L11" t="str">
        <f t="shared" si="0"/>
        <v>Fully awake</v>
      </c>
      <c r="M11" s="12" t="str">
        <f t="shared" si="2"/>
        <v>PI.IC.SC.010401.01</v>
      </c>
      <c r="N11" s="12"/>
      <c r="O11" s="12" t="str">
        <f t="shared" si="3"/>
        <v>PH.IC.SC.010401.01</v>
      </c>
      <c r="Q11" s="12" t="str">
        <f t="shared" si="4"/>
        <v>CL.IC.SC.010401.01</v>
      </c>
    </row>
    <row r="12" spans="1:27" ht="15">
      <c r="A12" t="s">
        <v>10226</v>
      </c>
      <c r="B12" t="s">
        <v>10227</v>
      </c>
      <c r="C12" s="110" t="s">
        <v>1192</v>
      </c>
      <c r="D12" t="s">
        <v>10349</v>
      </c>
      <c r="E12" s="110" t="s">
        <v>7070</v>
      </c>
      <c r="F12" t="s">
        <v>10349</v>
      </c>
      <c r="G12" t="s">
        <v>10243</v>
      </c>
      <c r="H12" s="113" t="s">
        <v>1398</v>
      </c>
      <c r="I12" s="34">
        <v>1</v>
      </c>
      <c r="J12" s="11" t="str">
        <f t="shared" si="1"/>
        <v>IC.SC.010402</v>
      </c>
      <c r="K12" s="2" t="s">
        <v>1192</v>
      </c>
      <c r="L12" t="str">
        <f t="shared" si="0"/>
        <v>Arousable on command</v>
      </c>
      <c r="M12" s="12" t="str">
        <f t="shared" si="2"/>
        <v>PI.IC.SC.010402.01</v>
      </c>
      <c r="N12" s="12"/>
      <c r="O12" s="12" t="str">
        <f t="shared" si="3"/>
        <v>PH.IC.SC.010402.01</v>
      </c>
      <c r="Q12" s="12" t="str">
        <f t="shared" si="4"/>
        <v>CL.IC.SC.010402.01</v>
      </c>
    </row>
    <row r="13" spans="1:27" ht="15">
      <c r="A13" t="s">
        <v>10226</v>
      </c>
      <c r="B13" t="s">
        <v>10227</v>
      </c>
      <c r="C13" s="110" t="s">
        <v>1192</v>
      </c>
      <c r="D13" t="s">
        <v>10349</v>
      </c>
      <c r="E13" s="110" t="s">
        <v>7070</v>
      </c>
      <c r="F13" t="s">
        <v>10349</v>
      </c>
      <c r="G13" t="s">
        <v>10117</v>
      </c>
      <c r="H13" s="113" t="s">
        <v>1400</v>
      </c>
      <c r="I13" s="34">
        <v>0</v>
      </c>
      <c r="J13" s="11" t="str">
        <f t="shared" si="1"/>
        <v>IC.SC.010403</v>
      </c>
      <c r="K13" s="2" t="s">
        <v>1192</v>
      </c>
      <c r="L13" t="str">
        <f t="shared" si="0"/>
        <v>Not responsive</v>
      </c>
      <c r="M13" s="12" t="str">
        <f t="shared" si="2"/>
        <v>PI.IC.SC.010403.01</v>
      </c>
      <c r="N13" s="12"/>
      <c r="O13" s="12" t="str">
        <f t="shared" si="3"/>
        <v>PH.IC.SC.010403.01</v>
      </c>
      <c r="Q13" s="12" t="str">
        <f t="shared" si="4"/>
        <v>CL.IC.SC.010403.01</v>
      </c>
    </row>
    <row r="14" spans="1:27" ht="15">
      <c r="A14" t="s">
        <v>10226</v>
      </c>
      <c r="B14" t="s">
        <v>10227</v>
      </c>
      <c r="C14" s="110" t="s">
        <v>1192</v>
      </c>
      <c r="D14" t="s">
        <v>10118</v>
      </c>
      <c r="E14" s="110" t="s">
        <v>7071</v>
      </c>
      <c r="F14" t="s">
        <v>10118</v>
      </c>
      <c r="G14" t="s">
        <v>10119</v>
      </c>
      <c r="H14" s="113" t="s">
        <v>1396</v>
      </c>
      <c r="I14" s="34">
        <v>2</v>
      </c>
      <c r="J14" s="11" t="str">
        <f t="shared" si="1"/>
        <v>IC.SC.010501</v>
      </c>
      <c r="K14" s="2" t="s">
        <v>1192</v>
      </c>
      <c r="L14" t="str">
        <f t="shared" si="0"/>
        <v>Normal or pink</v>
      </c>
      <c r="M14" s="12" t="str">
        <f t="shared" si="2"/>
        <v>PI.IC.SC.010501.01</v>
      </c>
      <c r="N14" s="12"/>
      <c r="O14" s="12" t="str">
        <f t="shared" si="3"/>
        <v>PH.IC.SC.010501.01</v>
      </c>
      <c r="Q14" s="12" t="str">
        <f t="shared" si="4"/>
        <v>CL.IC.SC.010501.01</v>
      </c>
    </row>
    <row r="15" spans="1:27" ht="15">
      <c r="A15" t="s">
        <v>10226</v>
      </c>
      <c r="B15" t="s">
        <v>10227</v>
      </c>
      <c r="C15" s="110" t="s">
        <v>1192</v>
      </c>
      <c r="D15" t="s">
        <v>10349</v>
      </c>
      <c r="E15" s="110" t="s">
        <v>7071</v>
      </c>
      <c r="F15" t="s">
        <v>10349</v>
      </c>
      <c r="G15" t="s">
        <v>10120</v>
      </c>
      <c r="H15" s="113" t="s">
        <v>1398</v>
      </c>
      <c r="I15" s="34">
        <v>1</v>
      </c>
      <c r="J15" s="11" t="str">
        <f t="shared" si="1"/>
        <v>IC.SC.010502</v>
      </c>
      <c r="K15" s="2" t="s">
        <v>1192</v>
      </c>
      <c r="L15" t="str">
        <f t="shared" si="0"/>
        <v>Pale or dusky</v>
      </c>
      <c r="M15" s="12" t="str">
        <f t="shared" si="2"/>
        <v>PI.IC.SC.010502.01</v>
      </c>
      <c r="N15" s="12"/>
      <c r="O15" s="12" t="str">
        <f t="shared" si="3"/>
        <v>PH.IC.SC.010502.01</v>
      </c>
      <c r="Q15" s="12" t="str">
        <f t="shared" si="4"/>
        <v>CL.IC.SC.010502.01</v>
      </c>
    </row>
    <row r="16" spans="1:27" ht="15">
      <c r="A16" t="s">
        <v>10226</v>
      </c>
      <c r="B16" t="s">
        <v>10227</v>
      </c>
      <c r="C16" s="110" t="s">
        <v>1192</v>
      </c>
      <c r="D16" t="s">
        <v>10349</v>
      </c>
      <c r="E16" s="110" t="s">
        <v>7071</v>
      </c>
      <c r="F16" t="s">
        <v>10349</v>
      </c>
      <c r="G16" t="s">
        <v>1566</v>
      </c>
      <c r="H16" s="113" t="s">
        <v>1400</v>
      </c>
      <c r="I16" s="34">
        <v>0</v>
      </c>
      <c r="J16" s="11" t="str">
        <f t="shared" si="1"/>
        <v>IC.SC.010503</v>
      </c>
      <c r="K16" s="2" t="s">
        <v>1192</v>
      </c>
      <c r="L16" t="str">
        <f t="shared" si="0"/>
        <v>Cyanotic</v>
      </c>
      <c r="M16" s="12" t="str">
        <f t="shared" si="2"/>
        <v>PI.IC.SC.010503.01</v>
      </c>
      <c r="N16" s="12"/>
      <c r="O16" s="12" t="str">
        <f t="shared" si="3"/>
        <v>PH.IC.SC.010503.01</v>
      </c>
      <c r="Q16" s="12" t="str">
        <f t="shared" si="4"/>
        <v>CL.IC.SC.010503.01</v>
      </c>
    </row>
    <row r="17" spans="1:17" ht="15">
      <c r="A17" t="s">
        <v>10121</v>
      </c>
      <c r="B17" t="s">
        <v>10121</v>
      </c>
      <c r="C17" s="110" t="s">
        <v>923</v>
      </c>
      <c r="D17" t="s">
        <v>9998</v>
      </c>
      <c r="E17" s="110" t="s">
        <v>1192</v>
      </c>
      <c r="F17" t="s">
        <v>9998</v>
      </c>
      <c r="G17" t="s">
        <v>9999</v>
      </c>
      <c r="H17" s="113" t="s">
        <v>1396</v>
      </c>
      <c r="I17" s="34">
        <v>5</v>
      </c>
      <c r="J17" s="11" t="str">
        <f t="shared" si="1"/>
        <v>IC.SC.020101</v>
      </c>
      <c r="K17" s="2" t="s">
        <v>1192</v>
      </c>
      <c r="L17" t="str">
        <f t="shared" si="0"/>
        <v>CHP non op/emergency</v>
      </c>
      <c r="M17" s="12" t="str">
        <f t="shared" si="2"/>
        <v>PI.IC.SC.020101.01</v>
      </c>
      <c r="N17" s="12"/>
      <c r="O17" s="12" t="str">
        <f t="shared" si="3"/>
        <v>PH.IC.SC.020101.01</v>
      </c>
      <c r="Q17" s="12" t="str">
        <f t="shared" si="4"/>
        <v>CL.IC.SC.020101.01</v>
      </c>
    </row>
    <row r="18" spans="1:17" ht="15">
      <c r="A18" t="s">
        <v>10121</v>
      </c>
      <c r="B18" t="s">
        <v>10121</v>
      </c>
      <c r="C18" s="110" t="s">
        <v>923</v>
      </c>
      <c r="D18" t="s">
        <v>9998</v>
      </c>
      <c r="E18" s="110" t="s">
        <v>1192</v>
      </c>
      <c r="F18" t="s">
        <v>9998</v>
      </c>
      <c r="G18" t="s">
        <v>10000</v>
      </c>
      <c r="H18" s="113" t="s">
        <v>1398</v>
      </c>
      <c r="I18" s="34">
        <v>0</v>
      </c>
      <c r="J18" s="11" t="str">
        <f t="shared" si="1"/>
        <v>IC.SC.020102</v>
      </c>
      <c r="K18" s="2" t="s">
        <v>1192</v>
      </c>
      <c r="L18" t="str">
        <f t="shared" si="0"/>
        <v>ARF</v>
      </c>
      <c r="M18" s="12" t="str">
        <f t="shared" si="2"/>
        <v>PI.IC.SC.020102.01</v>
      </c>
      <c r="N18" s="12"/>
      <c r="O18" s="12" t="str">
        <f t="shared" si="3"/>
        <v>PH.IC.SC.020102.01</v>
      </c>
      <c r="Q18" s="12" t="str">
        <f t="shared" si="4"/>
        <v>CL.IC.SC.020102.01</v>
      </c>
    </row>
    <row r="19" spans="1:17" ht="15">
      <c r="A19" t="s">
        <v>10121</v>
      </c>
      <c r="B19" t="s">
        <v>10121</v>
      </c>
      <c r="C19" s="110" t="s">
        <v>923</v>
      </c>
      <c r="D19" t="s">
        <v>9998</v>
      </c>
      <c r="E19" s="110" t="s">
        <v>1192</v>
      </c>
      <c r="F19" t="s">
        <v>9998</v>
      </c>
      <c r="G19" t="s">
        <v>10003</v>
      </c>
      <c r="H19" s="113" t="s">
        <v>1400</v>
      </c>
      <c r="I19" s="34">
        <v>2</v>
      </c>
      <c r="J19" s="11" t="str">
        <f t="shared" si="1"/>
        <v>IC.SC.020103</v>
      </c>
      <c r="K19" s="2" t="s">
        <v>1192</v>
      </c>
      <c r="L19" t="str">
        <f t="shared" si="0"/>
        <v>CHP elective post op</v>
      </c>
      <c r="M19" s="12" t="str">
        <f t="shared" si="2"/>
        <v>PI.IC.SC.020103.01</v>
      </c>
      <c r="N19" s="12"/>
      <c r="O19" s="12" t="str">
        <f t="shared" si="3"/>
        <v>PH.IC.SC.020103.01</v>
      </c>
      <c r="Q19" s="12" t="str">
        <f t="shared" si="4"/>
        <v>CL.IC.SC.020103.01</v>
      </c>
    </row>
    <row r="20" spans="1:17" ht="15">
      <c r="A20" t="s">
        <v>10121</v>
      </c>
      <c r="B20" t="s">
        <v>10121</v>
      </c>
      <c r="C20" s="110" t="s">
        <v>923</v>
      </c>
      <c r="D20" t="s">
        <v>9998</v>
      </c>
      <c r="E20" s="110" t="s">
        <v>1192</v>
      </c>
      <c r="F20" t="s">
        <v>9998</v>
      </c>
      <c r="G20" t="s">
        <v>9863</v>
      </c>
      <c r="H20" s="113" t="s">
        <v>1402</v>
      </c>
      <c r="I20" s="34">
        <v>0</v>
      </c>
      <c r="J20" s="11" t="str">
        <f t="shared" si="1"/>
        <v>IC.SC.020104</v>
      </c>
      <c r="K20" s="2" t="s">
        <v>1192</v>
      </c>
      <c r="L20" t="str">
        <f t="shared" si="0"/>
        <v>CHP None</v>
      </c>
      <c r="M20" s="12" t="str">
        <f t="shared" si="2"/>
        <v>PI.IC.SC.020104.01</v>
      </c>
      <c r="N20" s="12"/>
      <c r="O20" s="12" t="str">
        <f t="shared" si="3"/>
        <v>PH.IC.SC.020104.01</v>
      </c>
      <c r="Q20" s="12" t="str">
        <f t="shared" si="4"/>
        <v>CL.IC.SC.020104.01</v>
      </c>
    </row>
    <row r="21" spans="1:17" ht="15">
      <c r="A21" t="s">
        <v>10226</v>
      </c>
      <c r="B21" t="s">
        <v>9864</v>
      </c>
      <c r="C21" s="110" t="s">
        <v>1202</v>
      </c>
      <c r="D21" t="s">
        <v>9865</v>
      </c>
      <c r="E21" s="110" t="s">
        <v>1192</v>
      </c>
      <c r="F21" t="s">
        <v>9865</v>
      </c>
      <c r="G21" t="s">
        <v>9866</v>
      </c>
      <c r="H21" s="113" t="s">
        <v>1396</v>
      </c>
      <c r="I21" s="34">
        <v>1</v>
      </c>
      <c r="J21" s="11" t="str">
        <f t="shared" si="1"/>
        <v>IC.SC.030101</v>
      </c>
      <c r="K21" s="2" t="s">
        <v>1192</v>
      </c>
      <c r="L21" t="str">
        <f t="shared" si="0"/>
        <v>Constantly moist</v>
      </c>
      <c r="M21" s="12" t="str">
        <f t="shared" si="2"/>
        <v>PI.IC.SC.030101.01</v>
      </c>
      <c r="N21" s="12"/>
      <c r="O21" s="12" t="str">
        <f t="shared" si="3"/>
        <v>PH.IC.SC.030101.01</v>
      </c>
      <c r="Q21" s="12" t="str">
        <f t="shared" si="4"/>
        <v>CL.IC.SC.030101.01</v>
      </c>
    </row>
    <row r="22" spans="1:17" ht="15">
      <c r="A22" t="s">
        <v>10226</v>
      </c>
      <c r="B22" t="s">
        <v>9864</v>
      </c>
      <c r="C22" s="110" t="s">
        <v>1202</v>
      </c>
      <c r="D22" t="s">
        <v>9867</v>
      </c>
      <c r="E22" s="110" t="s">
        <v>1192</v>
      </c>
      <c r="F22" t="s">
        <v>9867</v>
      </c>
      <c r="G22" t="s">
        <v>10010</v>
      </c>
      <c r="H22" s="113" t="s">
        <v>1398</v>
      </c>
      <c r="I22" s="34">
        <v>2</v>
      </c>
      <c r="J22" s="11" t="str">
        <f t="shared" si="1"/>
        <v>IC.SC.030102</v>
      </c>
      <c r="K22" s="2" t="s">
        <v>1192</v>
      </c>
      <c r="L22" t="str">
        <f t="shared" si="0"/>
        <v>Very moist</v>
      </c>
      <c r="M22" s="12" t="str">
        <f t="shared" si="2"/>
        <v>PI.IC.SC.030102.01</v>
      </c>
      <c r="N22" s="12"/>
      <c r="O22" s="12" t="str">
        <f t="shared" si="3"/>
        <v>PH.IC.SC.030102.01</v>
      </c>
      <c r="Q22" s="12" t="str">
        <f t="shared" si="4"/>
        <v>CL.IC.SC.030102.01</v>
      </c>
    </row>
    <row r="23" spans="1:17" ht="15">
      <c r="A23" t="s">
        <v>10226</v>
      </c>
      <c r="B23" t="s">
        <v>9864</v>
      </c>
      <c r="C23" s="110" t="s">
        <v>1202</v>
      </c>
      <c r="D23" t="s">
        <v>9867</v>
      </c>
      <c r="E23" s="110" t="s">
        <v>1192</v>
      </c>
      <c r="F23" t="s">
        <v>9867</v>
      </c>
      <c r="G23" t="s">
        <v>10011</v>
      </c>
      <c r="H23" s="113" t="s">
        <v>1400</v>
      </c>
      <c r="I23" s="34">
        <v>3</v>
      </c>
      <c r="J23" s="11" t="str">
        <f t="shared" si="1"/>
        <v>IC.SC.030103</v>
      </c>
      <c r="K23" s="2" t="s">
        <v>1192</v>
      </c>
      <c r="L23" t="str">
        <f t="shared" si="0"/>
        <v>Occasionally moist</v>
      </c>
      <c r="M23" s="12" t="str">
        <f t="shared" si="2"/>
        <v>PI.IC.SC.030103.01</v>
      </c>
      <c r="N23" s="12"/>
      <c r="O23" s="12" t="str">
        <f t="shared" si="3"/>
        <v>PH.IC.SC.030103.01</v>
      </c>
      <c r="Q23" s="12" t="str">
        <f t="shared" si="4"/>
        <v>CL.IC.SC.030103.01</v>
      </c>
    </row>
    <row r="24" spans="1:17" ht="15">
      <c r="A24" t="s">
        <v>10226</v>
      </c>
      <c r="B24" t="s">
        <v>9864</v>
      </c>
      <c r="C24" s="110" t="s">
        <v>1202</v>
      </c>
      <c r="D24" t="s">
        <v>9867</v>
      </c>
      <c r="E24" s="110" t="s">
        <v>1192</v>
      </c>
      <c r="F24" t="s">
        <v>9867</v>
      </c>
      <c r="G24" t="s">
        <v>10012</v>
      </c>
      <c r="H24" s="113" t="s">
        <v>1402</v>
      </c>
      <c r="I24" s="34">
        <v>4</v>
      </c>
      <c r="J24" s="11" t="str">
        <f t="shared" si="1"/>
        <v>IC.SC.030104</v>
      </c>
      <c r="K24" s="2" t="s">
        <v>1192</v>
      </c>
      <c r="L24" t="str">
        <f t="shared" si="0"/>
        <v>Rarely moist</v>
      </c>
      <c r="M24" s="12" t="str">
        <f t="shared" si="2"/>
        <v>PI.IC.SC.030104.01</v>
      </c>
      <c r="N24" s="12"/>
      <c r="O24" s="12" t="str">
        <f t="shared" si="3"/>
        <v>PH.IC.SC.030104.01</v>
      </c>
      <c r="Q24" s="12" t="str">
        <f t="shared" si="4"/>
        <v>CL.IC.SC.030104.01</v>
      </c>
    </row>
    <row r="25" spans="1:17" ht="15">
      <c r="A25" t="s">
        <v>10226</v>
      </c>
      <c r="B25" t="s">
        <v>9864</v>
      </c>
      <c r="C25" s="110" t="s">
        <v>1202</v>
      </c>
      <c r="D25" t="s">
        <v>10013</v>
      </c>
      <c r="E25" s="110" t="s">
        <v>923</v>
      </c>
      <c r="F25" t="s">
        <v>10013</v>
      </c>
      <c r="G25" t="s">
        <v>10014</v>
      </c>
      <c r="H25" s="113" t="s">
        <v>1396</v>
      </c>
      <c r="I25" s="34">
        <v>1</v>
      </c>
      <c r="J25" s="11" t="str">
        <f t="shared" si="1"/>
        <v>IC.SC.030201</v>
      </c>
      <c r="K25" s="2" t="s">
        <v>1192</v>
      </c>
      <c r="L25" t="str">
        <f t="shared" si="0"/>
        <v>Bedfast</v>
      </c>
      <c r="M25" s="12" t="str">
        <f t="shared" si="2"/>
        <v>PI.IC.SC.030201.01</v>
      </c>
      <c r="N25" s="12"/>
      <c r="O25" s="12" t="str">
        <f t="shared" si="3"/>
        <v>PH.IC.SC.030201.01</v>
      </c>
      <c r="Q25" s="12" t="str">
        <f t="shared" si="4"/>
        <v>CL.IC.SC.030201.01</v>
      </c>
    </row>
    <row r="26" spans="1:17" ht="15">
      <c r="A26" t="s">
        <v>10226</v>
      </c>
      <c r="B26" t="s">
        <v>9864</v>
      </c>
      <c r="C26" s="110" t="s">
        <v>1202</v>
      </c>
      <c r="D26" t="s">
        <v>9867</v>
      </c>
      <c r="E26" s="110" t="s">
        <v>923</v>
      </c>
      <c r="F26" t="s">
        <v>9867</v>
      </c>
      <c r="G26" t="s">
        <v>10015</v>
      </c>
      <c r="H26" s="113" t="s">
        <v>1398</v>
      </c>
      <c r="I26" s="34">
        <v>2</v>
      </c>
      <c r="J26" s="11" t="str">
        <f t="shared" si="1"/>
        <v>IC.SC.030202</v>
      </c>
      <c r="K26" s="2" t="s">
        <v>1192</v>
      </c>
      <c r="L26" t="str">
        <f t="shared" si="0"/>
        <v>Chairfast</v>
      </c>
      <c r="M26" s="12" t="str">
        <f t="shared" si="2"/>
        <v>PI.IC.SC.030202.01</v>
      </c>
      <c r="N26" s="12"/>
      <c r="O26" s="12" t="str">
        <f t="shared" si="3"/>
        <v>PH.IC.SC.030202.01</v>
      </c>
      <c r="Q26" s="12" t="str">
        <f t="shared" si="4"/>
        <v>CL.IC.SC.030202.01</v>
      </c>
    </row>
    <row r="27" spans="1:17" ht="15">
      <c r="A27" t="s">
        <v>10226</v>
      </c>
      <c r="B27" t="s">
        <v>9864</v>
      </c>
      <c r="C27" s="110" t="s">
        <v>1202</v>
      </c>
      <c r="D27" t="s">
        <v>9867</v>
      </c>
      <c r="E27" s="110" t="s">
        <v>923</v>
      </c>
      <c r="F27" t="s">
        <v>9867</v>
      </c>
      <c r="G27" t="s">
        <v>10016</v>
      </c>
      <c r="H27" s="113" t="s">
        <v>1400</v>
      </c>
      <c r="I27" s="34">
        <v>3</v>
      </c>
      <c r="J27" s="11" t="str">
        <f t="shared" si="1"/>
        <v>IC.SC.030203</v>
      </c>
      <c r="K27" s="2" t="s">
        <v>1192</v>
      </c>
      <c r="L27" t="str">
        <f t="shared" si="0"/>
        <v>Walks occasionally</v>
      </c>
      <c r="M27" s="12" t="str">
        <f t="shared" si="2"/>
        <v>PI.IC.SC.030203.01</v>
      </c>
      <c r="N27" s="12"/>
      <c r="O27" s="12" t="str">
        <f t="shared" si="3"/>
        <v>PH.IC.SC.030203.01</v>
      </c>
      <c r="Q27" s="12" t="str">
        <f t="shared" si="4"/>
        <v>CL.IC.SC.030203.01</v>
      </c>
    </row>
    <row r="28" spans="1:17" ht="15">
      <c r="A28" t="s">
        <v>10226</v>
      </c>
      <c r="B28" t="s">
        <v>9864</v>
      </c>
      <c r="C28" s="110" t="s">
        <v>1202</v>
      </c>
      <c r="D28" t="s">
        <v>9867</v>
      </c>
      <c r="E28" s="110" t="s">
        <v>923</v>
      </c>
      <c r="F28" t="s">
        <v>9867</v>
      </c>
      <c r="G28" t="s">
        <v>10017</v>
      </c>
      <c r="H28" s="113" t="s">
        <v>1402</v>
      </c>
      <c r="I28" s="34">
        <v>4</v>
      </c>
      <c r="J28" s="11" t="str">
        <f t="shared" si="1"/>
        <v>IC.SC.030204</v>
      </c>
      <c r="K28" s="2" t="s">
        <v>1192</v>
      </c>
      <c r="L28" t="str">
        <f t="shared" si="0"/>
        <v>Walks frequently</v>
      </c>
      <c r="M28" s="12" t="str">
        <f t="shared" si="2"/>
        <v>PI.IC.SC.030204.01</v>
      </c>
      <c r="N28" s="12"/>
      <c r="O28" s="12" t="str">
        <f t="shared" si="3"/>
        <v>PH.IC.SC.030204.01</v>
      </c>
      <c r="Q28" s="12" t="str">
        <f t="shared" si="4"/>
        <v>CL.IC.SC.030204.01</v>
      </c>
    </row>
    <row r="29" spans="1:17" ht="15">
      <c r="A29" t="s">
        <v>10226</v>
      </c>
      <c r="B29" t="s">
        <v>9864</v>
      </c>
      <c r="C29" s="110" t="s">
        <v>1202</v>
      </c>
      <c r="D29" t="s">
        <v>10158</v>
      </c>
      <c r="E29" s="110" t="s">
        <v>1202</v>
      </c>
      <c r="F29" t="s">
        <v>10158</v>
      </c>
      <c r="G29" t="s">
        <v>10159</v>
      </c>
      <c r="H29" s="113" t="s">
        <v>1396</v>
      </c>
      <c r="I29" s="34">
        <v>1</v>
      </c>
      <c r="J29" s="11" t="str">
        <f t="shared" si="1"/>
        <v>IC.SC.030301</v>
      </c>
      <c r="K29" s="2" t="s">
        <v>1192</v>
      </c>
      <c r="L29" t="str">
        <f t="shared" si="0"/>
        <v>Completely limited</v>
      </c>
      <c r="M29" s="12" t="str">
        <f t="shared" si="2"/>
        <v>PI.IC.SC.030301.01</v>
      </c>
      <c r="N29" s="12"/>
      <c r="O29" s="12" t="str">
        <f t="shared" si="3"/>
        <v>PH.IC.SC.030301.01</v>
      </c>
      <c r="Q29" s="12" t="str">
        <f t="shared" si="4"/>
        <v>CL.IC.SC.030301.01</v>
      </c>
    </row>
    <row r="30" spans="1:17" ht="15">
      <c r="A30" t="s">
        <v>10226</v>
      </c>
      <c r="B30" t="s">
        <v>9864</v>
      </c>
      <c r="C30" s="110" t="s">
        <v>1202</v>
      </c>
      <c r="D30" t="s">
        <v>9867</v>
      </c>
      <c r="E30" s="110" t="s">
        <v>1202</v>
      </c>
      <c r="F30" t="s">
        <v>9867</v>
      </c>
      <c r="G30" t="s">
        <v>10160</v>
      </c>
      <c r="H30" s="113" t="s">
        <v>1398</v>
      </c>
      <c r="I30" s="34">
        <v>2</v>
      </c>
      <c r="J30" s="11" t="str">
        <f t="shared" si="1"/>
        <v>IC.SC.030302</v>
      </c>
      <c r="K30" s="2" t="s">
        <v>1192</v>
      </c>
      <c r="L30" t="str">
        <f t="shared" si="0"/>
        <v>.Very limited</v>
      </c>
      <c r="M30" s="12" t="str">
        <f t="shared" si="2"/>
        <v>PI.IC.SC.030302.01</v>
      </c>
      <c r="N30" s="12"/>
      <c r="O30" s="12" t="str">
        <f t="shared" si="3"/>
        <v>PH.IC.SC.030302.01</v>
      </c>
      <c r="Q30" s="12" t="str">
        <f t="shared" si="4"/>
        <v>CL.IC.SC.030302.01</v>
      </c>
    </row>
    <row r="31" spans="1:17" ht="15">
      <c r="A31" t="s">
        <v>10226</v>
      </c>
      <c r="B31" t="s">
        <v>9864</v>
      </c>
      <c r="C31" s="110" t="s">
        <v>1202</v>
      </c>
      <c r="D31" t="s">
        <v>9867</v>
      </c>
      <c r="E31" s="110" t="s">
        <v>1202</v>
      </c>
      <c r="F31" t="s">
        <v>9867</v>
      </c>
      <c r="G31" t="s">
        <v>10161</v>
      </c>
      <c r="H31" s="113" t="s">
        <v>1400</v>
      </c>
      <c r="I31" s="34">
        <v>3</v>
      </c>
      <c r="J31" s="11" t="str">
        <f t="shared" si="1"/>
        <v>IC.SC.030303</v>
      </c>
      <c r="K31" s="2" t="s">
        <v>1192</v>
      </c>
      <c r="L31" t="str">
        <f t="shared" si="0"/>
        <v>.Slightly limited</v>
      </c>
      <c r="M31" s="12" t="str">
        <f t="shared" si="2"/>
        <v>PI.IC.SC.030303.01</v>
      </c>
      <c r="N31" s="12"/>
      <c r="O31" s="12" t="str">
        <f t="shared" si="3"/>
        <v>PH.IC.SC.030303.01</v>
      </c>
      <c r="Q31" s="12" t="str">
        <f t="shared" si="4"/>
        <v>CL.IC.SC.030303.01</v>
      </c>
    </row>
    <row r="32" spans="1:17" ht="15">
      <c r="A32" t="s">
        <v>10226</v>
      </c>
      <c r="B32" t="s">
        <v>9864</v>
      </c>
      <c r="C32" s="110" t="s">
        <v>1202</v>
      </c>
      <c r="D32" t="s">
        <v>9867</v>
      </c>
      <c r="E32" s="110" t="s">
        <v>1202</v>
      </c>
      <c r="F32" t="s">
        <v>9867</v>
      </c>
      <c r="G32" t="s">
        <v>10162</v>
      </c>
      <c r="H32" s="113" t="s">
        <v>1402</v>
      </c>
      <c r="I32" s="34">
        <v>4</v>
      </c>
      <c r="J32" s="11" t="str">
        <f t="shared" si="1"/>
        <v>IC.SC.030304</v>
      </c>
      <c r="K32" s="2" t="s">
        <v>1192</v>
      </c>
      <c r="L32" t="str">
        <f t="shared" si="0"/>
        <v>No Impairment</v>
      </c>
      <c r="M32" s="12" t="str">
        <f t="shared" si="2"/>
        <v>PI.IC.SC.030304.01</v>
      </c>
      <c r="N32" s="12"/>
      <c r="O32" s="12" t="str">
        <f t="shared" si="3"/>
        <v>PH.IC.SC.030304.01</v>
      </c>
      <c r="Q32" s="12" t="str">
        <f t="shared" si="4"/>
        <v>CL.IC.SC.030304.01</v>
      </c>
    </row>
    <row r="33" spans="1:17" ht="15">
      <c r="A33" t="s">
        <v>10226</v>
      </c>
      <c r="B33" t="s">
        <v>9864</v>
      </c>
      <c r="C33" s="110" t="s">
        <v>1202</v>
      </c>
      <c r="D33" t="s">
        <v>10163</v>
      </c>
      <c r="E33" s="110" t="s">
        <v>7070</v>
      </c>
      <c r="F33" t="s">
        <v>10163</v>
      </c>
      <c r="G33" t="s">
        <v>10164</v>
      </c>
      <c r="H33" s="113" t="s">
        <v>1396</v>
      </c>
      <c r="I33" s="34">
        <v>1</v>
      </c>
      <c r="J33" s="11" t="str">
        <f t="shared" si="1"/>
        <v>IC.SC.030401</v>
      </c>
      <c r="K33" s="2" t="s">
        <v>1192</v>
      </c>
      <c r="L33" t="str">
        <f t="shared" si="0"/>
        <v>Completely immobile</v>
      </c>
      <c r="M33" s="12" t="str">
        <f t="shared" si="2"/>
        <v>PI.IC.SC.030401.01</v>
      </c>
      <c r="N33" s="12"/>
      <c r="O33" s="12" t="str">
        <f t="shared" si="3"/>
        <v>PH.IC.SC.030401.01</v>
      </c>
      <c r="Q33" s="12" t="str">
        <f t="shared" si="4"/>
        <v>CL.IC.SC.030401.01</v>
      </c>
    </row>
    <row r="34" spans="1:17" ht="15">
      <c r="A34" t="s">
        <v>10226</v>
      </c>
      <c r="B34" t="s">
        <v>9864</v>
      </c>
      <c r="C34" s="110" t="s">
        <v>1202</v>
      </c>
      <c r="D34" t="s">
        <v>9867</v>
      </c>
      <c r="E34" s="110" t="s">
        <v>7070</v>
      </c>
      <c r="F34" t="s">
        <v>9867</v>
      </c>
      <c r="G34" t="s">
        <v>10165</v>
      </c>
      <c r="H34" s="113" t="s">
        <v>1398</v>
      </c>
      <c r="I34" s="34">
        <v>2</v>
      </c>
      <c r="J34" s="11" t="str">
        <f t="shared" si="1"/>
        <v>IC.SC.030402</v>
      </c>
      <c r="K34" s="2" t="s">
        <v>1192</v>
      </c>
      <c r="L34" t="str">
        <f t="shared" si="0"/>
        <v>Very limited</v>
      </c>
      <c r="M34" s="12" t="str">
        <f t="shared" si="2"/>
        <v>PI.IC.SC.030402.01</v>
      </c>
      <c r="N34" s="12"/>
      <c r="O34" s="12" t="str">
        <f t="shared" si="3"/>
        <v>PH.IC.SC.030402.01</v>
      </c>
      <c r="Q34" s="12" t="str">
        <f t="shared" si="4"/>
        <v>CL.IC.SC.030402.01</v>
      </c>
    </row>
    <row r="35" spans="1:17" ht="15">
      <c r="A35" t="s">
        <v>10226</v>
      </c>
      <c r="B35" t="s">
        <v>9864</v>
      </c>
      <c r="C35" s="110" t="s">
        <v>1202</v>
      </c>
      <c r="D35" t="s">
        <v>9867</v>
      </c>
      <c r="E35" s="110" t="s">
        <v>7070</v>
      </c>
      <c r="F35" t="s">
        <v>9867</v>
      </c>
      <c r="G35" t="s">
        <v>6715</v>
      </c>
      <c r="H35" s="113" t="s">
        <v>1400</v>
      </c>
      <c r="I35" s="34">
        <v>3</v>
      </c>
      <c r="J35" s="11" t="str">
        <f t="shared" si="1"/>
        <v>IC.SC.030403</v>
      </c>
      <c r="K35" s="2" t="s">
        <v>1192</v>
      </c>
      <c r="L35" t="str">
        <f t="shared" si="0"/>
        <v>Limited</v>
      </c>
      <c r="M35" s="12" t="str">
        <f t="shared" si="2"/>
        <v>PI.IC.SC.030403.01</v>
      </c>
      <c r="N35" s="12"/>
      <c r="O35" s="12" t="str">
        <f t="shared" si="3"/>
        <v>PH.IC.SC.030403.01</v>
      </c>
      <c r="Q35" s="12" t="str">
        <f t="shared" si="4"/>
        <v>CL.IC.SC.030403.01</v>
      </c>
    </row>
    <row r="36" spans="1:17" ht="15">
      <c r="A36" t="s">
        <v>10226</v>
      </c>
      <c r="B36" t="s">
        <v>9864</v>
      </c>
      <c r="C36" s="110" t="s">
        <v>1202</v>
      </c>
      <c r="D36" t="s">
        <v>9867</v>
      </c>
      <c r="E36" s="110" t="s">
        <v>7070</v>
      </c>
      <c r="F36" t="s">
        <v>9867</v>
      </c>
      <c r="G36" t="s">
        <v>10166</v>
      </c>
      <c r="H36" s="113" t="s">
        <v>1402</v>
      </c>
      <c r="I36" s="34">
        <v>4</v>
      </c>
      <c r="J36" s="11" t="str">
        <f t="shared" si="1"/>
        <v>IC.SC.030404</v>
      </c>
      <c r="K36" s="2" t="s">
        <v>1192</v>
      </c>
      <c r="L36" t="str">
        <f t="shared" si="0"/>
        <v>No limitations</v>
      </c>
      <c r="M36" s="12" t="str">
        <f t="shared" si="2"/>
        <v>PI.IC.SC.030404.01</v>
      </c>
      <c r="N36" s="12"/>
      <c r="O36" s="12" t="str">
        <f t="shared" si="3"/>
        <v>PH.IC.SC.030404.01</v>
      </c>
      <c r="Q36" s="12" t="str">
        <f t="shared" si="4"/>
        <v>CL.IC.SC.030404.01</v>
      </c>
    </row>
    <row r="37" spans="1:17" ht="15">
      <c r="A37" t="s">
        <v>10226</v>
      </c>
      <c r="B37" t="s">
        <v>9864</v>
      </c>
      <c r="C37" s="110" t="s">
        <v>1202</v>
      </c>
      <c r="D37" t="s">
        <v>10283</v>
      </c>
      <c r="E37" s="110" t="s">
        <v>7071</v>
      </c>
      <c r="F37" t="s">
        <v>10283</v>
      </c>
      <c r="G37" t="s">
        <v>10284</v>
      </c>
      <c r="H37" s="113" t="s">
        <v>1396</v>
      </c>
      <c r="I37" s="34">
        <v>1</v>
      </c>
      <c r="J37" s="11" t="str">
        <f t="shared" si="1"/>
        <v>IC.SC.030501</v>
      </c>
      <c r="K37" s="2" t="s">
        <v>1192</v>
      </c>
      <c r="L37" t="str">
        <f t="shared" si="0"/>
        <v>Very poor</v>
      </c>
      <c r="M37" s="12" t="str">
        <f t="shared" si="2"/>
        <v>PI.IC.SC.030501.01</v>
      </c>
      <c r="N37" s="12"/>
      <c r="O37" s="12" t="str">
        <f t="shared" si="3"/>
        <v>PH.IC.SC.030501.01</v>
      </c>
      <c r="Q37" s="12" t="str">
        <f t="shared" si="4"/>
        <v>CL.IC.SC.030501.01</v>
      </c>
    </row>
    <row r="38" spans="1:17" ht="15">
      <c r="A38" t="s">
        <v>10226</v>
      </c>
      <c r="B38" t="s">
        <v>9864</v>
      </c>
      <c r="C38" s="110" t="s">
        <v>1202</v>
      </c>
      <c r="D38" t="s">
        <v>9867</v>
      </c>
      <c r="E38" s="110" t="s">
        <v>7071</v>
      </c>
      <c r="F38" t="s">
        <v>9867</v>
      </c>
      <c r="G38" t="s">
        <v>10285</v>
      </c>
      <c r="H38" s="113" t="s">
        <v>1398</v>
      </c>
      <c r="I38" s="34">
        <v>2</v>
      </c>
      <c r="J38" s="11" t="str">
        <f t="shared" si="1"/>
        <v>IC.SC.030502</v>
      </c>
      <c r="K38" s="2" t="s">
        <v>1192</v>
      </c>
      <c r="L38" t="str">
        <f t="shared" si="0"/>
        <v>Probably inadequate</v>
      </c>
      <c r="M38" s="12" t="str">
        <f t="shared" si="2"/>
        <v>PI.IC.SC.030502.01</v>
      </c>
      <c r="N38" s="12"/>
      <c r="O38" s="12" t="str">
        <f t="shared" si="3"/>
        <v>PH.IC.SC.030502.01</v>
      </c>
      <c r="Q38" s="12" t="str">
        <f t="shared" si="4"/>
        <v>CL.IC.SC.030502.01</v>
      </c>
    </row>
    <row r="39" spans="1:17" ht="15">
      <c r="A39" t="s">
        <v>10226</v>
      </c>
      <c r="B39" t="s">
        <v>9864</v>
      </c>
      <c r="C39" s="110" t="s">
        <v>1202</v>
      </c>
      <c r="D39" t="s">
        <v>9867</v>
      </c>
      <c r="E39" s="110" t="s">
        <v>7071</v>
      </c>
      <c r="F39" t="s">
        <v>9867</v>
      </c>
      <c r="G39" t="s">
        <v>10412</v>
      </c>
      <c r="H39" s="113" t="s">
        <v>1400</v>
      </c>
      <c r="I39" s="34">
        <v>3</v>
      </c>
      <c r="J39" s="11" t="str">
        <f t="shared" si="1"/>
        <v>IC.SC.030503</v>
      </c>
      <c r="K39" s="2" t="s">
        <v>1192</v>
      </c>
      <c r="L39" t="str">
        <f t="shared" si="0"/>
        <v>Adequate</v>
      </c>
      <c r="M39" s="12" t="str">
        <f t="shared" si="2"/>
        <v>PI.IC.SC.030503.01</v>
      </c>
      <c r="N39" s="12"/>
      <c r="O39" s="12" t="str">
        <f t="shared" si="3"/>
        <v>PH.IC.SC.030503.01</v>
      </c>
      <c r="Q39" s="12" t="str">
        <f t="shared" si="4"/>
        <v>CL.IC.SC.030503.01</v>
      </c>
    </row>
    <row r="40" spans="1:17" ht="15">
      <c r="A40" t="s">
        <v>10226</v>
      </c>
      <c r="B40" t="s">
        <v>9864</v>
      </c>
      <c r="C40" s="110" t="s">
        <v>1202</v>
      </c>
      <c r="D40" t="s">
        <v>9867</v>
      </c>
      <c r="E40" s="110" t="s">
        <v>7071</v>
      </c>
      <c r="F40" t="s">
        <v>9867</v>
      </c>
      <c r="G40" t="s">
        <v>1025</v>
      </c>
      <c r="H40" s="113" t="s">
        <v>1402</v>
      </c>
      <c r="I40" s="34">
        <v>4</v>
      </c>
      <c r="J40" s="11" t="str">
        <f t="shared" si="1"/>
        <v>IC.SC.030504</v>
      </c>
      <c r="K40" s="2" t="s">
        <v>1192</v>
      </c>
      <c r="L40" t="str">
        <f t="shared" si="0"/>
        <v>Excellent</v>
      </c>
      <c r="M40" s="12" t="str">
        <f t="shared" si="2"/>
        <v>PI.IC.SC.030504.01</v>
      </c>
      <c r="N40" s="12"/>
      <c r="O40" s="12" t="str">
        <f t="shared" si="3"/>
        <v>PH.IC.SC.030504.01</v>
      </c>
      <c r="Q40" s="12" t="str">
        <f t="shared" si="4"/>
        <v>CL.IC.SC.030504.01</v>
      </c>
    </row>
    <row r="41" spans="1:17" ht="15">
      <c r="A41" t="s">
        <v>10226</v>
      </c>
      <c r="B41" t="s">
        <v>9864</v>
      </c>
      <c r="C41" s="110" t="s">
        <v>1202</v>
      </c>
      <c r="D41" t="s">
        <v>10413</v>
      </c>
      <c r="E41" s="110" t="s">
        <v>6888</v>
      </c>
      <c r="F41" t="s">
        <v>10413</v>
      </c>
      <c r="G41" t="s">
        <v>10414</v>
      </c>
      <c r="H41" s="113" t="s">
        <v>1396</v>
      </c>
      <c r="I41" s="34">
        <v>1</v>
      </c>
      <c r="J41" s="11" t="str">
        <f t="shared" si="1"/>
        <v>IC.SC.030601</v>
      </c>
      <c r="K41" s="2" t="s">
        <v>1192</v>
      </c>
      <c r="L41" t="str">
        <f t="shared" si="0"/>
        <v>Frequently slides down</v>
      </c>
      <c r="M41" s="12" t="str">
        <f t="shared" si="2"/>
        <v>PI.IC.SC.030601.01</v>
      </c>
      <c r="N41" s="12"/>
      <c r="O41" s="12" t="str">
        <f t="shared" si="3"/>
        <v>PH.IC.SC.030601.01</v>
      </c>
      <c r="Q41" s="12" t="str">
        <f t="shared" si="4"/>
        <v>CL.IC.SC.030601.01</v>
      </c>
    </row>
    <row r="42" spans="1:17" ht="15">
      <c r="A42" t="s">
        <v>10226</v>
      </c>
      <c r="B42" t="s">
        <v>9864</v>
      </c>
      <c r="C42" s="110" t="s">
        <v>1202</v>
      </c>
      <c r="D42" t="s">
        <v>9867</v>
      </c>
      <c r="E42" s="110" t="s">
        <v>6888</v>
      </c>
      <c r="F42" t="s">
        <v>9867</v>
      </c>
      <c r="G42" t="s">
        <v>10415</v>
      </c>
      <c r="H42" s="113" t="s">
        <v>1398</v>
      </c>
      <c r="I42" s="34">
        <v>2</v>
      </c>
      <c r="J42" s="11" t="str">
        <f t="shared" si="1"/>
        <v>IC.SC.030602</v>
      </c>
      <c r="K42" s="2" t="s">
        <v>1192</v>
      </c>
      <c r="L42" t="str">
        <f t="shared" si="0"/>
        <v>Occasionally slides down</v>
      </c>
      <c r="M42" s="12" t="str">
        <f t="shared" si="2"/>
        <v>PI.IC.SC.030602.01</v>
      </c>
      <c r="N42" s="12"/>
      <c r="O42" s="12" t="str">
        <f t="shared" si="3"/>
        <v>PH.IC.SC.030602.01</v>
      </c>
      <c r="Q42" s="12" t="str">
        <f t="shared" si="4"/>
        <v>CL.IC.SC.030602.01</v>
      </c>
    </row>
    <row r="43" spans="1:17" ht="15">
      <c r="A43" t="s">
        <v>10226</v>
      </c>
      <c r="B43" t="s">
        <v>9864</v>
      </c>
      <c r="C43" s="110" t="s">
        <v>1202</v>
      </c>
      <c r="D43" t="s">
        <v>9867</v>
      </c>
      <c r="E43" s="110" t="s">
        <v>6888</v>
      </c>
      <c r="F43" t="s">
        <v>9867</v>
      </c>
      <c r="G43" t="s">
        <v>10416</v>
      </c>
      <c r="H43" s="113" t="s">
        <v>1400</v>
      </c>
      <c r="I43" s="34">
        <v>3</v>
      </c>
      <c r="J43" s="11" t="str">
        <f t="shared" si="1"/>
        <v>IC.SC.030603</v>
      </c>
      <c r="K43" s="2" t="s">
        <v>1192</v>
      </c>
      <c r="L43" t="str">
        <f t="shared" si="0"/>
        <v>No apparent problems</v>
      </c>
      <c r="M43" s="12" t="str">
        <f t="shared" si="2"/>
        <v>PI.IC.SC.030603.01</v>
      </c>
      <c r="N43" s="12"/>
      <c r="O43" s="12" t="str">
        <f t="shared" si="3"/>
        <v>PH.IC.SC.030603.01</v>
      </c>
      <c r="Q43" s="12" t="str">
        <f t="shared" si="4"/>
        <v>CL.IC.SC.030603.01</v>
      </c>
    </row>
    <row r="44" spans="1:17" ht="15">
      <c r="A44" t="s">
        <v>10226</v>
      </c>
      <c r="B44" t="s">
        <v>9864</v>
      </c>
      <c r="C44" s="110" t="s">
        <v>1202</v>
      </c>
      <c r="D44" t="s">
        <v>10417</v>
      </c>
      <c r="E44" s="110" t="s">
        <v>7284</v>
      </c>
      <c r="F44" t="s">
        <v>10417</v>
      </c>
      <c r="G44" t="s">
        <v>10418</v>
      </c>
      <c r="H44" s="113" t="s">
        <v>1396</v>
      </c>
      <c r="I44" s="34">
        <v>1</v>
      </c>
      <c r="J44" s="11" t="str">
        <f t="shared" si="1"/>
        <v>IC.SC.030701</v>
      </c>
      <c r="K44" s="2" t="s">
        <v>1192</v>
      </c>
      <c r="L44" t="str">
        <f t="shared" si="0"/>
        <v>Moisture: Constantly Moist</v>
      </c>
      <c r="M44" s="12" t="str">
        <f t="shared" si="2"/>
        <v>PI.IC.SC.030701.01</v>
      </c>
      <c r="N44" s="12"/>
      <c r="O44" s="12" t="str">
        <f t="shared" si="3"/>
        <v>PH.IC.SC.030701.01</v>
      </c>
      <c r="Q44" s="12" t="str">
        <f t="shared" si="4"/>
        <v>CL.IC.SC.030701.01</v>
      </c>
    </row>
    <row r="45" spans="1:17" ht="15">
      <c r="A45" t="s">
        <v>10226</v>
      </c>
      <c r="B45" t="s">
        <v>10295</v>
      </c>
      <c r="C45" s="110" t="s">
        <v>7070</v>
      </c>
      <c r="D45" t="s">
        <v>10296</v>
      </c>
      <c r="E45" s="110" t="s">
        <v>1192</v>
      </c>
      <c r="F45" t="s">
        <v>10296</v>
      </c>
      <c r="G45" t="s">
        <v>10297</v>
      </c>
      <c r="H45" s="113" t="s">
        <v>1396</v>
      </c>
      <c r="I45" s="34">
        <v>0</v>
      </c>
      <c r="J45" s="11" t="str">
        <f t="shared" si="1"/>
        <v>IC.SC.040101</v>
      </c>
      <c r="K45" s="2" t="s">
        <v>1192</v>
      </c>
      <c r="L45" t="str">
        <f t="shared" si="0"/>
        <v>None no shivering</v>
      </c>
      <c r="M45" s="12" t="str">
        <f t="shared" si="2"/>
        <v>PI.IC.SC.040101.01</v>
      </c>
      <c r="N45" s="12"/>
      <c r="O45" s="12" t="str">
        <f t="shared" si="3"/>
        <v>PH.IC.SC.040101.01</v>
      </c>
      <c r="Q45" s="12" t="str">
        <f t="shared" si="4"/>
        <v>CL.IC.SC.040101.01</v>
      </c>
    </row>
    <row r="46" spans="1:17" ht="15">
      <c r="A46" t="s">
        <v>10226</v>
      </c>
      <c r="B46" t="s">
        <v>10295</v>
      </c>
      <c r="C46" s="110" t="s">
        <v>7070</v>
      </c>
      <c r="D46" t="s">
        <v>10296</v>
      </c>
      <c r="E46" s="110" t="s">
        <v>1192</v>
      </c>
      <c r="F46" t="s">
        <v>10296</v>
      </c>
      <c r="G46" t="s">
        <v>10298</v>
      </c>
      <c r="H46" s="113" t="s">
        <v>1398</v>
      </c>
      <c r="I46" s="34">
        <v>1</v>
      </c>
      <c r="J46" s="11" t="str">
        <f t="shared" si="1"/>
        <v>IC.SC.040102</v>
      </c>
      <c r="K46" s="2" t="s">
        <v>1192</v>
      </c>
      <c r="L46" t="str">
        <f t="shared" si="0"/>
        <v>Mild loc to neck and thorax</v>
      </c>
      <c r="M46" s="12" t="str">
        <f t="shared" si="2"/>
        <v>PI.IC.SC.040102.01</v>
      </c>
      <c r="N46" s="12"/>
      <c r="O46" s="12" t="str">
        <f t="shared" si="3"/>
        <v>PH.IC.SC.040102.01</v>
      </c>
      <c r="Q46" s="12" t="str">
        <f t="shared" si="4"/>
        <v>CL.IC.SC.040102.01</v>
      </c>
    </row>
    <row r="47" spans="1:17" ht="15">
      <c r="A47" t="s">
        <v>10226</v>
      </c>
      <c r="B47" t="s">
        <v>10295</v>
      </c>
      <c r="C47" s="110" t="s">
        <v>7070</v>
      </c>
      <c r="D47" t="s">
        <v>10296</v>
      </c>
      <c r="E47" s="110" t="s">
        <v>1192</v>
      </c>
      <c r="F47" t="s">
        <v>10296</v>
      </c>
      <c r="G47" t="s">
        <v>10299</v>
      </c>
      <c r="H47" s="113" t="s">
        <v>1400</v>
      </c>
      <c r="I47" s="34">
        <v>2</v>
      </c>
      <c r="J47" s="11" t="str">
        <f t="shared" si="1"/>
        <v>IC.SC.040103</v>
      </c>
      <c r="K47" s="2" t="s">
        <v>1192</v>
      </c>
      <c r="L47" t="str">
        <f t="shared" si="0"/>
        <v>Moderate upper extr, thorax</v>
      </c>
      <c r="M47" s="12" t="str">
        <f t="shared" si="2"/>
        <v>PI.IC.SC.040103.01</v>
      </c>
      <c r="N47" s="12"/>
      <c r="O47" s="12" t="str">
        <f t="shared" si="3"/>
        <v>PH.IC.SC.040103.01</v>
      </c>
      <c r="Q47" s="12" t="str">
        <f t="shared" si="4"/>
        <v>CL.IC.SC.040103.01</v>
      </c>
    </row>
    <row r="48" spans="1:17" ht="15">
      <c r="A48" t="s">
        <v>10226</v>
      </c>
      <c r="B48" t="s">
        <v>10295</v>
      </c>
      <c r="C48" s="110" t="s">
        <v>7070</v>
      </c>
      <c r="D48" t="s">
        <v>10296</v>
      </c>
      <c r="E48" s="110" t="s">
        <v>1192</v>
      </c>
      <c r="F48" t="s">
        <v>10296</v>
      </c>
      <c r="G48" t="s">
        <v>10300</v>
      </c>
      <c r="H48" s="113" t="s">
        <v>1402</v>
      </c>
      <c r="I48" s="34">
        <v>3</v>
      </c>
      <c r="J48" s="11" t="str">
        <f t="shared" si="1"/>
        <v>IC.SC.040104</v>
      </c>
      <c r="K48" s="2" t="s">
        <v>1192</v>
      </c>
      <c r="L48" t="str">
        <f t="shared" si="0"/>
        <v>Severe sustained generalized</v>
      </c>
      <c r="M48" s="12" t="str">
        <f t="shared" si="2"/>
        <v>PI.IC.SC.040104.01</v>
      </c>
      <c r="N48" s="12"/>
      <c r="O48" s="12" t="str">
        <f t="shared" si="3"/>
        <v>PH.IC.SC.040104.01</v>
      </c>
      <c r="Q48" s="12" t="str">
        <f t="shared" si="4"/>
        <v>CL.IC.SC.040104.01</v>
      </c>
    </row>
    <row r="49" spans="1:17" ht="15">
      <c r="A49" t="s">
        <v>10226</v>
      </c>
      <c r="B49" t="s">
        <v>10301</v>
      </c>
      <c r="C49" s="110" t="s">
        <v>7071</v>
      </c>
      <c r="D49" t="s">
        <v>10302</v>
      </c>
      <c r="E49" s="110" t="s">
        <v>1192</v>
      </c>
      <c r="F49" t="s">
        <v>10302</v>
      </c>
      <c r="G49" t="s">
        <v>10184</v>
      </c>
      <c r="H49" s="113" t="s">
        <v>1396</v>
      </c>
      <c r="I49" s="34">
        <v>0</v>
      </c>
      <c r="J49" s="11" t="str">
        <f t="shared" si="1"/>
        <v>IC.SC.050101</v>
      </c>
      <c r="K49" s="2" t="s">
        <v>1192</v>
      </c>
      <c r="L49" t="str">
        <f t="shared" si="0"/>
        <v>N0:  No nausea or vomiting</v>
      </c>
      <c r="M49" s="12" t="str">
        <f t="shared" si="2"/>
        <v>PI.IC.SC.050101.01</v>
      </c>
      <c r="N49" s="12"/>
      <c r="O49" s="12" t="str">
        <f t="shared" si="3"/>
        <v>PH.IC.SC.050101.01</v>
      </c>
      <c r="Q49" s="12" t="str">
        <f t="shared" si="4"/>
        <v>CL.IC.SC.050101.01</v>
      </c>
    </row>
    <row r="50" spans="1:17" ht="15">
      <c r="A50" t="s">
        <v>10226</v>
      </c>
      <c r="B50" t="s">
        <v>10301</v>
      </c>
      <c r="C50" s="110" t="s">
        <v>7071</v>
      </c>
      <c r="D50" t="s">
        <v>10185</v>
      </c>
      <c r="E50" s="110" t="s">
        <v>1192</v>
      </c>
      <c r="F50" t="s">
        <v>10185</v>
      </c>
      <c r="G50" t="s">
        <v>10181</v>
      </c>
      <c r="H50" s="113" t="s">
        <v>1398</v>
      </c>
      <c r="I50" s="34">
        <v>1</v>
      </c>
      <c r="J50" s="11" t="str">
        <f t="shared" si="1"/>
        <v>IC.SC.050102</v>
      </c>
      <c r="K50" s="2" t="s">
        <v>1192</v>
      </c>
      <c r="L50" t="str">
        <f t="shared" si="0"/>
        <v>N1:  Mild nausea, no vomiting</v>
      </c>
      <c r="M50" s="12" t="str">
        <f t="shared" si="2"/>
        <v>PI.IC.SC.050102.01</v>
      </c>
      <c r="N50" s="12"/>
      <c r="O50" s="12" t="str">
        <f t="shared" si="3"/>
        <v>PH.IC.SC.050102.01</v>
      </c>
      <c r="Q50" s="12" t="str">
        <f t="shared" si="4"/>
        <v>CL.IC.SC.050102.01</v>
      </c>
    </row>
    <row r="51" spans="1:17" ht="15">
      <c r="A51" t="s">
        <v>10226</v>
      </c>
      <c r="B51" t="s">
        <v>10301</v>
      </c>
      <c r="C51" s="110" t="s">
        <v>7071</v>
      </c>
      <c r="D51" t="s">
        <v>10185</v>
      </c>
      <c r="E51" s="110" t="s">
        <v>1192</v>
      </c>
      <c r="F51" t="s">
        <v>10185</v>
      </c>
      <c r="G51" t="s">
        <v>10182</v>
      </c>
      <c r="H51" s="113" t="s">
        <v>1400</v>
      </c>
      <c r="I51" s="34">
        <v>2</v>
      </c>
      <c r="J51" s="11" t="str">
        <f t="shared" si="1"/>
        <v>IC.SC.050103</v>
      </c>
      <c r="K51" s="2" t="s">
        <v>1192</v>
      </c>
      <c r="L51" t="str">
        <f t="shared" si="0"/>
        <v>N2:</v>
      </c>
      <c r="M51" s="12" t="str">
        <f t="shared" si="2"/>
        <v>PI.IC.SC.050103.01</v>
      </c>
      <c r="N51" s="12"/>
      <c r="O51" s="12" t="str">
        <f t="shared" si="3"/>
        <v>PH.IC.SC.050103.01</v>
      </c>
      <c r="Q51" s="12" t="str">
        <f t="shared" si="4"/>
        <v>CL.IC.SC.050103.01</v>
      </c>
    </row>
    <row r="52" spans="1:17" ht="15">
      <c r="A52" t="s">
        <v>10226</v>
      </c>
      <c r="B52" t="s">
        <v>10301</v>
      </c>
      <c r="C52" s="110" t="s">
        <v>7071</v>
      </c>
      <c r="D52" t="s">
        <v>10185</v>
      </c>
      <c r="E52" s="110" t="s">
        <v>1192</v>
      </c>
      <c r="F52" t="s">
        <v>10185</v>
      </c>
      <c r="G52" t="s">
        <v>10183</v>
      </c>
      <c r="H52" s="113" t="s">
        <v>1402</v>
      </c>
      <c r="I52" s="34">
        <v>3</v>
      </c>
      <c r="J52" s="11" t="str">
        <f t="shared" si="1"/>
        <v>IC.SC.050104</v>
      </c>
      <c r="K52" s="2" t="s">
        <v>1192</v>
      </c>
      <c r="L52" t="str">
        <f t="shared" si="0"/>
        <v>N3:</v>
      </c>
      <c r="M52" s="12" t="str">
        <f t="shared" si="2"/>
        <v>PI.IC.SC.050104.01</v>
      </c>
      <c r="N52" s="12"/>
      <c r="O52" s="12" t="str">
        <f t="shared" si="3"/>
        <v>PH.IC.SC.050104.01</v>
      </c>
      <c r="Q52" s="12" t="str">
        <f t="shared" si="4"/>
        <v>CL.IC.SC.050104.01</v>
      </c>
    </row>
    <row r="53" spans="1:17" ht="15">
      <c r="A53" t="s">
        <v>10226</v>
      </c>
      <c r="B53" t="s">
        <v>10301</v>
      </c>
      <c r="C53" s="110" t="s">
        <v>7071</v>
      </c>
      <c r="D53" t="s">
        <v>10185</v>
      </c>
      <c r="E53" s="110" t="s">
        <v>1192</v>
      </c>
      <c r="F53" t="s">
        <v>10185</v>
      </c>
      <c r="G53" t="s">
        <v>10047</v>
      </c>
      <c r="H53" s="113" t="s">
        <v>1404</v>
      </c>
      <c r="I53" s="34">
        <v>4</v>
      </c>
      <c r="J53" s="11" t="str">
        <f t="shared" si="1"/>
        <v>IC.SC.050105</v>
      </c>
      <c r="K53" s="2" t="s">
        <v>1192</v>
      </c>
      <c r="L53" t="str">
        <f t="shared" si="0"/>
        <v>N4:  Intermittent nausea/dry heaves</v>
      </c>
      <c r="M53" s="12" t="str">
        <f t="shared" si="2"/>
        <v>PI.IC.SC.050105.01</v>
      </c>
      <c r="N53" s="12"/>
      <c r="O53" s="12" t="str">
        <f t="shared" si="3"/>
        <v>PH.IC.SC.050105.01</v>
      </c>
      <c r="Q53" s="12" t="str">
        <f t="shared" si="4"/>
        <v>CL.IC.SC.050105.01</v>
      </c>
    </row>
    <row r="54" spans="1:17" ht="15">
      <c r="A54" t="s">
        <v>10226</v>
      </c>
      <c r="B54" t="s">
        <v>10301</v>
      </c>
      <c r="C54" s="110" t="s">
        <v>7071</v>
      </c>
      <c r="D54" t="s">
        <v>10185</v>
      </c>
      <c r="E54" s="110" t="s">
        <v>1192</v>
      </c>
      <c r="F54" t="s">
        <v>10185</v>
      </c>
      <c r="G54" t="s">
        <v>10048</v>
      </c>
      <c r="H54" s="113" t="s">
        <v>1406</v>
      </c>
      <c r="I54" s="34">
        <v>5</v>
      </c>
      <c r="J54" s="11" t="str">
        <f t="shared" si="1"/>
        <v>IC.SC.050106</v>
      </c>
      <c r="K54" s="2" t="s">
        <v>1192</v>
      </c>
      <c r="L54" t="str">
        <f t="shared" si="0"/>
        <v>N5:</v>
      </c>
      <c r="M54" s="12" t="str">
        <f t="shared" si="2"/>
        <v>PI.IC.SC.050106.01</v>
      </c>
      <c r="N54" s="12"/>
      <c r="O54" s="12" t="str">
        <f t="shared" si="3"/>
        <v>PH.IC.SC.050106.01</v>
      </c>
      <c r="Q54" s="12" t="str">
        <f t="shared" si="4"/>
        <v>CL.IC.SC.050106.01</v>
      </c>
    </row>
    <row r="55" spans="1:17" ht="15">
      <c r="A55" t="s">
        <v>10226</v>
      </c>
      <c r="B55" t="s">
        <v>10301</v>
      </c>
      <c r="C55" s="110" t="s">
        <v>7071</v>
      </c>
      <c r="D55" t="s">
        <v>10185</v>
      </c>
      <c r="E55" s="110" t="s">
        <v>1192</v>
      </c>
      <c r="F55" t="s">
        <v>10185</v>
      </c>
      <c r="G55" t="s">
        <v>10049</v>
      </c>
      <c r="H55" s="113" t="s">
        <v>1419</v>
      </c>
      <c r="I55" s="34">
        <v>6</v>
      </c>
      <c r="J55" s="11" t="str">
        <f t="shared" si="1"/>
        <v>IC.SC.050107</v>
      </c>
      <c r="K55" s="2" t="s">
        <v>1192</v>
      </c>
      <c r="L55" t="str">
        <f t="shared" si="0"/>
        <v>N6:</v>
      </c>
      <c r="M55" s="12" t="str">
        <f t="shared" si="2"/>
        <v>PI.IC.SC.050107.01</v>
      </c>
      <c r="N55" s="12"/>
      <c r="O55" s="12" t="str">
        <f t="shared" si="3"/>
        <v>PH.IC.SC.050107.01</v>
      </c>
      <c r="Q55" s="12" t="str">
        <f t="shared" si="4"/>
        <v>CL.IC.SC.050107.01</v>
      </c>
    </row>
    <row r="56" spans="1:17" ht="15">
      <c r="A56" t="s">
        <v>10226</v>
      </c>
      <c r="B56" t="s">
        <v>10301</v>
      </c>
      <c r="C56" s="110" t="s">
        <v>7071</v>
      </c>
      <c r="D56" t="s">
        <v>10185</v>
      </c>
      <c r="E56" s="110" t="s">
        <v>1192</v>
      </c>
      <c r="F56" t="s">
        <v>10185</v>
      </c>
      <c r="G56" t="s">
        <v>10050</v>
      </c>
      <c r="H56" s="113" t="s">
        <v>1550</v>
      </c>
      <c r="I56" s="34">
        <v>7</v>
      </c>
      <c r="J56" s="11" t="str">
        <f t="shared" si="1"/>
        <v>IC.SC.050108</v>
      </c>
      <c r="K56" s="2" t="s">
        <v>1192</v>
      </c>
      <c r="L56" t="str">
        <f t="shared" si="0"/>
        <v>N7:  Freq dry heaves, vomiting</v>
      </c>
      <c r="M56" s="12" t="str">
        <f t="shared" si="2"/>
        <v>PI.IC.SC.050108.01</v>
      </c>
      <c r="N56" s="12"/>
      <c r="O56" s="12" t="str">
        <f t="shared" si="3"/>
        <v>PH.IC.SC.050108.01</v>
      </c>
      <c r="Q56" s="12" t="str">
        <f t="shared" si="4"/>
        <v>CL.IC.SC.050108.01</v>
      </c>
    </row>
    <row r="57" spans="1:17" ht="15">
      <c r="A57" t="s">
        <v>10226</v>
      </c>
      <c r="B57" t="s">
        <v>10301</v>
      </c>
      <c r="C57" s="110" t="s">
        <v>7071</v>
      </c>
      <c r="D57" t="s">
        <v>10190</v>
      </c>
      <c r="E57" s="110" t="s">
        <v>923</v>
      </c>
      <c r="F57" t="s">
        <v>10190</v>
      </c>
      <c r="G57" t="s">
        <v>10191</v>
      </c>
      <c r="H57" s="113" t="s">
        <v>1396</v>
      </c>
      <c r="I57" s="34">
        <v>0</v>
      </c>
      <c r="J57" s="11" t="str">
        <f t="shared" si="1"/>
        <v>IC.SC.050201</v>
      </c>
      <c r="K57" s="2" t="s">
        <v>1192</v>
      </c>
      <c r="L57" t="str">
        <f t="shared" si="0"/>
        <v>0T:  No Tremor</v>
      </c>
      <c r="M57" s="12" t="str">
        <f t="shared" si="2"/>
        <v>PI.IC.SC.050201.01</v>
      </c>
      <c r="N57" s="12"/>
      <c r="O57" s="12" t="str">
        <f t="shared" si="3"/>
        <v>PH.IC.SC.050201.01</v>
      </c>
      <c r="Q57" s="12" t="str">
        <f t="shared" si="4"/>
        <v>CL.IC.SC.050201.01</v>
      </c>
    </row>
    <row r="58" spans="1:17" ht="15">
      <c r="A58" t="s">
        <v>10226</v>
      </c>
      <c r="B58" t="s">
        <v>10301</v>
      </c>
      <c r="C58" s="110" t="s">
        <v>7071</v>
      </c>
      <c r="D58" t="s">
        <v>10185</v>
      </c>
      <c r="E58" s="110" t="s">
        <v>923</v>
      </c>
      <c r="F58" t="s">
        <v>10185</v>
      </c>
      <c r="G58" t="s">
        <v>10052</v>
      </c>
      <c r="H58" s="113" t="s">
        <v>1398</v>
      </c>
      <c r="I58" s="34">
        <v>1</v>
      </c>
      <c r="J58" s="11" t="str">
        <f t="shared" si="1"/>
        <v>IC.SC.050202</v>
      </c>
      <c r="K58" s="2" t="s">
        <v>1192</v>
      </c>
      <c r="L58" t="str">
        <f t="shared" si="0"/>
        <v>1T: Not visible/felt fingertip</v>
      </c>
      <c r="M58" s="12" t="str">
        <f t="shared" si="2"/>
        <v>PI.IC.SC.050202.01</v>
      </c>
      <c r="N58" s="12"/>
      <c r="O58" s="12" t="str">
        <f t="shared" si="3"/>
        <v>PH.IC.SC.050202.01</v>
      </c>
      <c r="Q58" s="12" t="str">
        <f t="shared" si="4"/>
        <v>CL.IC.SC.050202.01</v>
      </c>
    </row>
    <row r="59" spans="1:17" ht="15">
      <c r="A59" t="s">
        <v>10226</v>
      </c>
      <c r="B59" t="s">
        <v>10301</v>
      </c>
      <c r="C59" s="110" t="s">
        <v>7071</v>
      </c>
      <c r="D59" t="s">
        <v>10185</v>
      </c>
      <c r="E59" s="110" t="s">
        <v>923</v>
      </c>
      <c r="F59" t="s">
        <v>10185</v>
      </c>
      <c r="G59" t="s">
        <v>10053</v>
      </c>
      <c r="H59" s="113" t="s">
        <v>1400</v>
      </c>
      <c r="I59" s="34">
        <v>2</v>
      </c>
      <c r="J59" s="11" t="str">
        <f t="shared" si="1"/>
        <v>IC.SC.050203</v>
      </c>
      <c r="K59" s="2" t="s">
        <v>1192</v>
      </c>
      <c r="L59" t="str">
        <f t="shared" si="0"/>
        <v>2T:</v>
      </c>
      <c r="M59" s="12" t="str">
        <f t="shared" si="2"/>
        <v>PI.IC.SC.050203.01</v>
      </c>
      <c r="N59" s="12"/>
      <c r="O59" s="12" t="str">
        <f t="shared" si="3"/>
        <v>PH.IC.SC.050203.01</v>
      </c>
      <c r="Q59" s="12" t="str">
        <f t="shared" si="4"/>
        <v>CL.IC.SC.050203.01</v>
      </c>
    </row>
    <row r="60" spans="1:17" ht="15">
      <c r="A60" t="s">
        <v>10226</v>
      </c>
      <c r="B60" t="s">
        <v>10301</v>
      </c>
      <c r="C60" s="110" t="s">
        <v>7071</v>
      </c>
      <c r="D60" t="s">
        <v>10185</v>
      </c>
      <c r="E60" s="110" t="s">
        <v>923</v>
      </c>
      <c r="F60" t="s">
        <v>10185</v>
      </c>
      <c r="G60" t="s">
        <v>10054</v>
      </c>
      <c r="H60" s="113" t="s">
        <v>1402</v>
      </c>
      <c r="I60" s="34">
        <v>3</v>
      </c>
      <c r="J60" s="11" t="str">
        <f t="shared" si="1"/>
        <v>IC.SC.050204</v>
      </c>
      <c r="K60" s="2" t="s">
        <v>1192</v>
      </c>
      <c r="L60" t="str">
        <f t="shared" si="0"/>
        <v>3T:</v>
      </c>
      <c r="M60" s="12" t="str">
        <f t="shared" si="2"/>
        <v>PI.IC.SC.050204.01</v>
      </c>
      <c r="N60" s="12"/>
      <c r="O60" s="12" t="str">
        <f t="shared" si="3"/>
        <v>PH.IC.SC.050204.01</v>
      </c>
      <c r="Q60" s="12" t="str">
        <f t="shared" si="4"/>
        <v>CL.IC.SC.050204.01</v>
      </c>
    </row>
    <row r="61" spans="1:17" ht="15">
      <c r="A61" t="s">
        <v>10226</v>
      </c>
      <c r="B61" t="s">
        <v>10301</v>
      </c>
      <c r="C61" s="110" t="s">
        <v>7071</v>
      </c>
      <c r="D61" t="s">
        <v>10185</v>
      </c>
      <c r="E61" s="110" t="s">
        <v>923</v>
      </c>
      <c r="F61" t="s">
        <v>10185</v>
      </c>
      <c r="G61" t="s">
        <v>10055</v>
      </c>
      <c r="H61" s="113" t="s">
        <v>1404</v>
      </c>
      <c r="I61" s="34">
        <v>4</v>
      </c>
      <c r="J61" s="11" t="str">
        <f t="shared" si="1"/>
        <v>IC.SC.050205</v>
      </c>
      <c r="K61" s="2" t="s">
        <v>1192</v>
      </c>
      <c r="L61" t="str">
        <f t="shared" si="0"/>
        <v>4T: Moderate, Pt arms extended</v>
      </c>
      <c r="M61" s="12" t="str">
        <f t="shared" si="2"/>
        <v>PI.IC.SC.050205.01</v>
      </c>
      <c r="N61" s="12"/>
      <c r="O61" s="12" t="str">
        <f t="shared" si="3"/>
        <v>PH.IC.SC.050205.01</v>
      </c>
      <c r="Q61" s="12" t="str">
        <f t="shared" si="4"/>
        <v>CL.IC.SC.050205.01</v>
      </c>
    </row>
    <row r="62" spans="1:17" ht="15">
      <c r="A62" t="s">
        <v>10226</v>
      </c>
      <c r="B62" t="s">
        <v>10301</v>
      </c>
      <c r="C62" s="110" t="s">
        <v>7071</v>
      </c>
      <c r="D62" t="s">
        <v>10185</v>
      </c>
      <c r="E62" s="110" t="s">
        <v>923</v>
      </c>
      <c r="F62" t="s">
        <v>10185</v>
      </c>
      <c r="G62" t="s">
        <v>10056</v>
      </c>
      <c r="H62" s="113" t="s">
        <v>1406</v>
      </c>
      <c r="I62" s="34">
        <v>5</v>
      </c>
      <c r="J62" s="11" t="str">
        <f t="shared" si="1"/>
        <v>IC.SC.050206</v>
      </c>
      <c r="K62" s="2" t="s">
        <v>1192</v>
      </c>
      <c r="L62" t="str">
        <f t="shared" si="0"/>
        <v>5T:</v>
      </c>
      <c r="M62" s="12" t="str">
        <f t="shared" si="2"/>
        <v>PI.IC.SC.050206.01</v>
      </c>
      <c r="N62" s="12"/>
      <c r="O62" s="12" t="str">
        <f t="shared" si="3"/>
        <v>PH.IC.SC.050206.01</v>
      </c>
      <c r="Q62" s="12" t="str">
        <f t="shared" si="4"/>
        <v>CL.IC.SC.050206.01</v>
      </c>
    </row>
    <row r="63" spans="1:17" ht="15">
      <c r="A63" t="s">
        <v>10226</v>
      </c>
      <c r="B63" t="s">
        <v>10301</v>
      </c>
      <c r="C63" s="110" t="s">
        <v>7071</v>
      </c>
      <c r="D63" t="s">
        <v>10185</v>
      </c>
      <c r="E63" s="110" t="s">
        <v>923</v>
      </c>
      <c r="F63" t="s">
        <v>10185</v>
      </c>
      <c r="G63" t="s">
        <v>10088</v>
      </c>
      <c r="H63" s="113" t="s">
        <v>1419</v>
      </c>
      <c r="I63" s="34">
        <v>6</v>
      </c>
      <c r="J63" s="11" t="str">
        <f t="shared" si="1"/>
        <v>IC.SC.050207</v>
      </c>
      <c r="K63" s="2" t="s">
        <v>1192</v>
      </c>
      <c r="L63" t="str">
        <f t="shared" si="0"/>
        <v>6T:</v>
      </c>
      <c r="M63" s="12" t="str">
        <f t="shared" si="2"/>
        <v>PI.IC.SC.050207.01</v>
      </c>
      <c r="N63" s="12"/>
      <c r="O63" s="12" t="str">
        <f t="shared" si="3"/>
        <v>PH.IC.SC.050207.01</v>
      </c>
      <c r="Q63" s="12" t="str">
        <f t="shared" si="4"/>
        <v>CL.IC.SC.050207.01</v>
      </c>
    </row>
    <row r="64" spans="1:17" ht="15">
      <c r="A64" t="s">
        <v>10226</v>
      </c>
      <c r="B64" t="s">
        <v>10301</v>
      </c>
      <c r="C64" s="110" t="s">
        <v>7071</v>
      </c>
      <c r="D64" t="s">
        <v>10185</v>
      </c>
      <c r="E64" s="110" t="s">
        <v>923</v>
      </c>
      <c r="F64" t="s">
        <v>10185</v>
      </c>
      <c r="G64" t="s">
        <v>10216</v>
      </c>
      <c r="H64" s="113" t="s">
        <v>1550</v>
      </c>
      <c r="I64" s="34">
        <v>7</v>
      </c>
      <c r="J64" s="11" t="str">
        <f t="shared" si="1"/>
        <v>IC.SC.050208</v>
      </c>
      <c r="K64" s="2" t="s">
        <v>1192</v>
      </c>
      <c r="L64" t="str">
        <f t="shared" si="0"/>
        <v>7T:  Severe/arms not extended</v>
      </c>
      <c r="M64" s="12" t="str">
        <f t="shared" si="2"/>
        <v>PI.IC.SC.050208.01</v>
      </c>
      <c r="N64" s="12"/>
      <c r="O64" s="12" t="str">
        <f t="shared" si="3"/>
        <v>PH.IC.SC.050208.01</v>
      </c>
      <c r="Q64" s="12" t="str">
        <f t="shared" si="4"/>
        <v>CL.IC.SC.050208.01</v>
      </c>
    </row>
    <row r="65" spans="1:17" ht="15">
      <c r="A65" t="s">
        <v>10226</v>
      </c>
      <c r="B65" t="s">
        <v>10301</v>
      </c>
      <c r="C65" s="110" t="s">
        <v>7071</v>
      </c>
      <c r="D65" t="s">
        <v>10217</v>
      </c>
      <c r="E65" s="110" t="s">
        <v>1202</v>
      </c>
      <c r="F65" t="s">
        <v>10217</v>
      </c>
      <c r="G65" t="s">
        <v>10218</v>
      </c>
      <c r="H65" s="113" t="s">
        <v>1396</v>
      </c>
      <c r="I65" s="34">
        <v>0</v>
      </c>
      <c r="J65" s="11" t="str">
        <f t="shared" si="1"/>
        <v>IC.SC.050301</v>
      </c>
      <c r="K65" s="2" t="s">
        <v>1192</v>
      </c>
      <c r="L65" t="str">
        <f t="shared" si="0"/>
        <v>S0: No sweat visible</v>
      </c>
      <c r="M65" s="12" t="str">
        <f t="shared" si="2"/>
        <v>PI.IC.SC.050301.01</v>
      </c>
      <c r="N65" s="12"/>
      <c r="O65" s="12" t="str">
        <f t="shared" si="3"/>
        <v>PH.IC.SC.050301.01</v>
      </c>
      <c r="Q65" s="12" t="str">
        <f t="shared" si="4"/>
        <v>CL.IC.SC.050301.01</v>
      </c>
    </row>
    <row r="66" spans="1:17" ht="15">
      <c r="A66" t="s">
        <v>10226</v>
      </c>
      <c r="B66" t="s">
        <v>10301</v>
      </c>
      <c r="C66" s="110" t="s">
        <v>7071</v>
      </c>
      <c r="D66" t="s">
        <v>10185</v>
      </c>
      <c r="E66" s="110" t="s">
        <v>9640</v>
      </c>
      <c r="F66" t="s">
        <v>10185</v>
      </c>
      <c r="G66" t="s">
        <v>10219</v>
      </c>
      <c r="H66" s="113" t="s">
        <v>1398</v>
      </c>
      <c r="I66" s="34">
        <v>1</v>
      </c>
      <c r="J66" s="11" t="str">
        <f t="shared" si="1"/>
        <v>IC.SC.050302</v>
      </c>
      <c r="K66" s="2" t="s">
        <v>11324</v>
      </c>
      <c r="L66" t="str">
        <f t="shared" ref="L66:L129" si="5">G66</f>
        <v>S1:  Barely perceptible</v>
      </c>
      <c r="M66" s="12" t="str">
        <f t="shared" si="2"/>
        <v>PI.IC.SC.050302.01</v>
      </c>
      <c r="N66" s="12"/>
      <c r="O66" s="12" t="str">
        <f t="shared" si="3"/>
        <v>PH.IC.SC.050302.01</v>
      </c>
      <c r="Q66" s="12" t="str">
        <f t="shared" si="4"/>
        <v>CL.IC.SC.050302.01</v>
      </c>
    </row>
    <row r="67" spans="1:17" ht="15">
      <c r="A67" t="s">
        <v>10226</v>
      </c>
      <c r="B67" t="s">
        <v>10301</v>
      </c>
      <c r="C67" s="110" t="s">
        <v>7071</v>
      </c>
      <c r="D67" t="s">
        <v>10185</v>
      </c>
      <c r="E67" s="110" t="s">
        <v>9640</v>
      </c>
      <c r="F67" t="s">
        <v>10185</v>
      </c>
      <c r="G67" t="s">
        <v>10220</v>
      </c>
      <c r="H67" s="113" t="s">
        <v>1400</v>
      </c>
      <c r="I67" s="34">
        <v>2</v>
      </c>
      <c r="J67" s="11" t="str">
        <f t="shared" ref="J67:J130" si="6">CONCATENATE("IC.SC.",C67,E67,H67)</f>
        <v>IC.SC.050303</v>
      </c>
      <c r="K67" s="2" t="s">
        <v>11324</v>
      </c>
      <c r="L67" t="str">
        <f t="shared" si="5"/>
        <v>S2:</v>
      </c>
      <c r="M67" s="12" t="str">
        <f t="shared" ref="M67:M130" si="7">CONCATENATE("PI.",J67,".",K67)</f>
        <v>PI.IC.SC.050303.01</v>
      </c>
      <c r="N67" s="12"/>
      <c r="O67" s="12" t="str">
        <f t="shared" ref="O67:O130" si="8">CONCATENATE("PH.",J67,".",K67)</f>
        <v>PH.IC.SC.050303.01</v>
      </c>
      <c r="Q67" s="12" t="str">
        <f t="shared" ref="Q67:Q130" si="9">CONCATENATE("CL.",J67,".",K67)</f>
        <v>CL.IC.SC.050303.01</v>
      </c>
    </row>
    <row r="68" spans="1:17" ht="15">
      <c r="A68" t="s">
        <v>10226</v>
      </c>
      <c r="B68" t="s">
        <v>10301</v>
      </c>
      <c r="C68" s="110" t="s">
        <v>7071</v>
      </c>
      <c r="D68" t="s">
        <v>10185</v>
      </c>
      <c r="E68" s="110" t="s">
        <v>9640</v>
      </c>
      <c r="F68" t="s">
        <v>10185</v>
      </c>
      <c r="G68" t="s">
        <v>10221</v>
      </c>
      <c r="H68" s="113" t="s">
        <v>1402</v>
      </c>
      <c r="I68" s="34">
        <v>3</v>
      </c>
      <c r="J68" s="11" t="str">
        <f t="shared" si="6"/>
        <v>IC.SC.050304</v>
      </c>
      <c r="K68" s="2" t="s">
        <v>11324</v>
      </c>
      <c r="L68" t="str">
        <f t="shared" si="5"/>
        <v>S3:</v>
      </c>
      <c r="M68" s="12" t="str">
        <f t="shared" si="7"/>
        <v>PI.IC.SC.050304.01</v>
      </c>
      <c r="N68" s="12"/>
      <c r="O68" s="12" t="str">
        <f t="shared" si="8"/>
        <v>PH.IC.SC.050304.01</v>
      </c>
      <c r="Q68" s="12" t="str">
        <f t="shared" si="9"/>
        <v>CL.IC.SC.050304.01</v>
      </c>
    </row>
    <row r="69" spans="1:17" ht="15">
      <c r="A69" t="s">
        <v>10226</v>
      </c>
      <c r="B69" t="s">
        <v>10301</v>
      </c>
      <c r="C69" s="110" t="s">
        <v>7071</v>
      </c>
      <c r="D69" t="s">
        <v>10185</v>
      </c>
      <c r="E69" s="110" t="s">
        <v>9640</v>
      </c>
      <c r="F69" t="s">
        <v>10185</v>
      </c>
      <c r="G69" t="s">
        <v>10222</v>
      </c>
      <c r="H69" s="113" t="s">
        <v>1404</v>
      </c>
      <c r="I69" s="34">
        <v>4</v>
      </c>
      <c r="J69" s="11" t="str">
        <f t="shared" si="6"/>
        <v>IC.SC.050305</v>
      </c>
      <c r="K69" s="2" t="s">
        <v>11324</v>
      </c>
      <c r="L69" t="str">
        <f t="shared" si="5"/>
        <v>S4:  Beads of sweat obvious</v>
      </c>
      <c r="M69" s="12" t="str">
        <f t="shared" si="7"/>
        <v>PI.IC.SC.050305.01</v>
      </c>
      <c r="N69" s="12"/>
      <c r="O69" s="12" t="str">
        <f t="shared" si="8"/>
        <v>PH.IC.SC.050305.01</v>
      </c>
      <c r="Q69" s="12" t="str">
        <f t="shared" si="9"/>
        <v>CL.IC.SC.050305.01</v>
      </c>
    </row>
    <row r="70" spans="1:17" ht="15">
      <c r="A70" t="s">
        <v>10226</v>
      </c>
      <c r="B70" t="s">
        <v>10301</v>
      </c>
      <c r="C70" s="110" t="s">
        <v>7071</v>
      </c>
      <c r="D70" t="s">
        <v>10185</v>
      </c>
      <c r="E70" s="110" t="s">
        <v>9640</v>
      </c>
      <c r="F70" t="s">
        <v>10185</v>
      </c>
      <c r="G70" t="s">
        <v>10223</v>
      </c>
      <c r="H70" s="113" t="s">
        <v>1406</v>
      </c>
      <c r="I70" s="34">
        <v>5</v>
      </c>
      <c r="J70" s="11" t="str">
        <f t="shared" si="6"/>
        <v>IC.SC.050306</v>
      </c>
      <c r="K70" s="2" t="s">
        <v>11324</v>
      </c>
      <c r="L70" t="str">
        <f t="shared" si="5"/>
        <v>S5:</v>
      </c>
      <c r="M70" s="12" t="str">
        <f t="shared" si="7"/>
        <v>PI.IC.SC.050306.01</v>
      </c>
      <c r="N70" s="12"/>
      <c r="O70" s="12" t="str">
        <f t="shared" si="8"/>
        <v>PH.IC.SC.050306.01</v>
      </c>
      <c r="Q70" s="12" t="str">
        <f t="shared" si="9"/>
        <v>CL.IC.SC.050306.01</v>
      </c>
    </row>
    <row r="71" spans="1:17" ht="15">
      <c r="A71" t="s">
        <v>10226</v>
      </c>
      <c r="B71" t="s">
        <v>10301</v>
      </c>
      <c r="C71" s="110" t="s">
        <v>7071</v>
      </c>
      <c r="D71" t="s">
        <v>10185</v>
      </c>
      <c r="E71" s="110" t="s">
        <v>9640</v>
      </c>
      <c r="F71" t="s">
        <v>10185</v>
      </c>
      <c r="G71" t="s">
        <v>10224</v>
      </c>
      <c r="H71" s="113" t="s">
        <v>1419</v>
      </c>
      <c r="I71" s="34">
        <v>6</v>
      </c>
      <c r="J71" s="11" t="str">
        <f t="shared" si="6"/>
        <v>IC.SC.050307</v>
      </c>
      <c r="K71" s="2" t="s">
        <v>11324</v>
      </c>
      <c r="L71" t="str">
        <f t="shared" si="5"/>
        <v>S6:</v>
      </c>
      <c r="M71" s="12" t="str">
        <f t="shared" si="7"/>
        <v>PI.IC.SC.050307.01</v>
      </c>
      <c r="N71" s="12"/>
      <c r="O71" s="12" t="str">
        <f t="shared" si="8"/>
        <v>PH.IC.SC.050307.01</v>
      </c>
      <c r="Q71" s="12" t="str">
        <f t="shared" si="9"/>
        <v>CL.IC.SC.050307.01</v>
      </c>
    </row>
    <row r="72" spans="1:17" ht="15">
      <c r="A72" t="s">
        <v>10226</v>
      </c>
      <c r="B72" t="s">
        <v>10301</v>
      </c>
      <c r="C72" s="110" t="s">
        <v>7071</v>
      </c>
      <c r="D72" t="s">
        <v>10185</v>
      </c>
      <c r="E72" s="110" t="s">
        <v>9640</v>
      </c>
      <c r="F72" t="s">
        <v>10185</v>
      </c>
      <c r="G72" t="s">
        <v>10225</v>
      </c>
      <c r="H72" s="113" t="s">
        <v>1550</v>
      </c>
      <c r="I72" s="34">
        <v>7</v>
      </c>
      <c r="J72" s="11" t="str">
        <f t="shared" si="6"/>
        <v>IC.SC.050308</v>
      </c>
      <c r="K72" s="2" t="s">
        <v>11324</v>
      </c>
      <c r="L72" t="str">
        <f t="shared" si="5"/>
        <v>S7:  Drenching Sweats</v>
      </c>
      <c r="M72" s="12" t="str">
        <f t="shared" si="7"/>
        <v>PI.IC.SC.050308.01</v>
      </c>
      <c r="N72" s="12"/>
      <c r="O72" s="12" t="str">
        <f t="shared" si="8"/>
        <v>PH.IC.SC.050308.01</v>
      </c>
      <c r="Q72" s="12" t="str">
        <f t="shared" si="9"/>
        <v>CL.IC.SC.050308.01</v>
      </c>
    </row>
    <row r="73" spans="1:17" ht="15">
      <c r="A73" t="s">
        <v>10226</v>
      </c>
      <c r="B73" t="s">
        <v>10301</v>
      </c>
      <c r="C73" s="110" t="s">
        <v>7071</v>
      </c>
      <c r="D73" t="s">
        <v>10340</v>
      </c>
      <c r="E73" s="110" t="s">
        <v>7070</v>
      </c>
      <c r="F73" t="s">
        <v>10340</v>
      </c>
      <c r="G73" t="s">
        <v>10341</v>
      </c>
      <c r="H73" s="113" t="s">
        <v>1396</v>
      </c>
      <c r="I73" s="34">
        <v>0</v>
      </c>
      <c r="J73" s="11" t="str">
        <f t="shared" si="6"/>
        <v>IC.SC.050401</v>
      </c>
      <c r="K73" s="2" t="s">
        <v>11324</v>
      </c>
      <c r="L73" t="str">
        <f t="shared" si="5"/>
        <v>0A: No anxiety</v>
      </c>
      <c r="M73" s="12" t="str">
        <f t="shared" si="7"/>
        <v>PI.IC.SC.050401.01</v>
      </c>
      <c r="N73" s="12"/>
      <c r="O73" s="12" t="str">
        <f t="shared" si="8"/>
        <v>PH.IC.SC.050401.01</v>
      </c>
      <c r="Q73" s="12" t="str">
        <f t="shared" si="9"/>
        <v>CL.IC.SC.050401.01</v>
      </c>
    </row>
    <row r="74" spans="1:17" ht="15">
      <c r="A74" t="s">
        <v>10226</v>
      </c>
      <c r="B74" t="s">
        <v>10301</v>
      </c>
      <c r="C74" s="110" t="s">
        <v>7071</v>
      </c>
      <c r="D74" t="s">
        <v>10185</v>
      </c>
      <c r="E74" s="110" t="s">
        <v>7070</v>
      </c>
      <c r="F74" t="s">
        <v>10185</v>
      </c>
      <c r="G74" t="s">
        <v>10342</v>
      </c>
      <c r="H74" s="113" t="s">
        <v>1398</v>
      </c>
      <c r="I74" s="34">
        <v>1</v>
      </c>
      <c r="J74" s="11" t="str">
        <f t="shared" si="6"/>
        <v>IC.SC.050402</v>
      </c>
      <c r="K74" s="2" t="s">
        <v>11324</v>
      </c>
      <c r="L74" t="str">
        <f t="shared" si="5"/>
        <v>1A:  Mildly anxious</v>
      </c>
      <c r="M74" s="12" t="str">
        <f t="shared" si="7"/>
        <v>PI.IC.SC.050402.01</v>
      </c>
      <c r="N74" s="12"/>
      <c r="O74" s="12" t="str">
        <f t="shared" si="8"/>
        <v>PH.IC.SC.050402.01</v>
      </c>
      <c r="Q74" s="12" t="str">
        <f t="shared" si="9"/>
        <v>CL.IC.SC.050402.01</v>
      </c>
    </row>
    <row r="75" spans="1:17" ht="15">
      <c r="A75" t="s">
        <v>10226</v>
      </c>
      <c r="B75" t="s">
        <v>10301</v>
      </c>
      <c r="C75" s="110" t="s">
        <v>7071</v>
      </c>
      <c r="D75" t="s">
        <v>10185</v>
      </c>
      <c r="E75" s="110" t="s">
        <v>7070</v>
      </c>
      <c r="F75" t="s">
        <v>10185</v>
      </c>
      <c r="G75" t="s">
        <v>10343</v>
      </c>
      <c r="H75" s="113" t="s">
        <v>1400</v>
      </c>
      <c r="I75" s="34">
        <v>2</v>
      </c>
      <c r="J75" s="11" t="str">
        <f t="shared" si="6"/>
        <v>IC.SC.050403</v>
      </c>
      <c r="K75" s="2" t="s">
        <v>11324</v>
      </c>
      <c r="L75" t="str">
        <f t="shared" si="5"/>
        <v>2A:</v>
      </c>
      <c r="M75" s="12" t="str">
        <f t="shared" si="7"/>
        <v>PI.IC.SC.050403.01</v>
      </c>
      <c r="N75" s="12"/>
      <c r="O75" s="12" t="str">
        <f t="shared" si="8"/>
        <v>PH.IC.SC.050403.01</v>
      </c>
      <c r="Q75" s="12" t="str">
        <f t="shared" si="9"/>
        <v>CL.IC.SC.050403.01</v>
      </c>
    </row>
    <row r="76" spans="1:17" ht="15">
      <c r="A76" t="s">
        <v>10226</v>
      </c>
      <c r="B76" t="s">
        <v>10301</v>
      </c>
      <c r="C76" s="110" t="s">
        <v>7071</v>
      </c>
      <c r="D76" t="s">
        <v>10185</v>
      </c>
      <c r="E76" s="110" t="s">
        <v>7070</v>
      </c>
      <c r="F76" t="s">
        <v>10185</v>
      </c>
      <c r="G76" t="s">
        <v>10344</v>
      </c>
      <c r="H76" s="113" t="s">
        <v>1402</v>
      </c>
      <c r="I76" s="34">
        <v>3</v>
      </c>
      <c r="J76" s="11" t="str">
        <f t="shared" si="6"/>
        <v>IC.SC.050404</v>
      </c>
      <c r="K76" s="2" t="s">
        <v>11324</v>
      </c>
      <c r="L76" t="str">
        <f t="shared" si="5"/>
        <v>3A:</v>
      </c>
      <c r="M76" s="12" t="str">
        <f t="shared" si="7"/>
        <v>PI.IC.SC.050404.01</v>
      </c>
      <c r="N76" s="12"/>
      <c r="O76" s="12" t="str">
        <f t="shared" si="8"/>
        <v>PH.IC.SC.050404.01</v>
      </c>
      <c r="Q76" s="12" t="str">
        <f t="shared" si="9"/>
        <v>CL.IC.SC.050404.01</v>
      </c>
    </row>
    <row r="77" spans="1:17" ht="15">
      <c r="A77" t="s">
        <v>10226</v>
      </c>
      <c r="B77" t="s">
        <v>10301</v>
      </c>
      <c r="C77" s="110" t="s">
        <v>7071</v>
      </c>
      <c r="D77" t="s">
        <v>10185</v>
      </c>
      <c r="E77" s="110" t="s">
        <v>7070</v>
      </c>
      <c r="F77" t="s">
        <v>10185</v>
      </c>
      <c r="G77" t="s">
        <v>10345</v>
      </c>
      <c r="H77" s="113" t="s">
        <v>1404</v>
      </c>
      <c r="I77" s="34">
        <v>4</v>
      </c>
      <c r="J77" s="11" t="str">
        <f t="shared" si="6"/>
        <v>IC.SC.050405</v>
      </c>
      <c r="K77" s="2" t="s">
        <v>11324</v>
      </c>
      <c r="L77" t="str">
        <f t="shared" si="5"/>
        <v>4A:  Moderately anxious</v>
      </c>
      <c r="M77" s="12" t="str">
        <f t="shared" si="7"/>
        <v>PI.IC.SC.050405.01</v>
      </c>
      <c r="N77" s="12"/>
      <c r="O77" s="12" t="str">
        <f t="shared" si="8"/>
        <v>PH.IC.SC.050405.01</v>
      </c>
      <c r="Q77" s="12" t="str">
        <f t="shared" si="9"/>
        <v>CL.IC.SC.050405.01</v>
      </c>
    </row>
    <row r="78" spans="1:17" ht="15">
      <c r="A78" t="s">
        <v>10226</v>
      </c>
      <c r="B78" t="s">
        <v>10301</v>
      </c>
      <c r="C78" s="110" t="s">
        <v>7071</v>
      </c>
      <c r="D78" t="s">
        <v>10185</v>
      </c>
      <c r="E78" s="110" t="s">
        <v>7070</v>
      </c>
      <c r="F78" t="s">
        <v>10185</v>
      </c>
      <c r="G78" t="s">
        <v>10346</v>
      </c>
      <c r="H78" s="113" t="s">
        <v>1406</v>
      </c>
      <c r="I78" s="34">
        <v>5</v>
      </c>
      <c r="J78" s="11" t="str">
        <f t="shared" si="6"/>
        <v>IC.SC.050406</v>
      </c>
      <c r="K78" s="2" t="s">
        <v>11324</v>
      </c>
      <c r="L78" t="str">
        <f t="shared" si="5"/>
        <v>5A:</v>
      </c>
      <c r="M78" s="12" t="str">
        <f t="shared" si="7"/>
        <v>PI.IC.SC.050406.01</v>
      </c>
      <c r="N78" s="12"/>
      <c r="O78" s="12" t="str">
        <f t="shared" si="8"/>
        <v>PH.IC.SC.050406.01</v>
      </c>
      <c r="Q78" s="12" t="str">
        <f t="shared" si="9"/>
        <v>CL.IC.SC.050406.01</v>
      </c>
    </row>
    <row r="79" spans="1:17" ht="15">
      <c r="A79" t="s">
        <v>10226</v>
      </c>
      <c r="B79" t="s">
        <v>10301</v>
      </c>
      <c r="C79" s="110" t="s">
        <v>7071</v>
      </c>
      <c r="D79" t="s">
        <v>10185</v>
      </c>
      <c r="E79" s="110" t="s">
        <v>7070</v>
      </c>
      <c r="F79" t="s">
        <v>10185</v>
      </c>
      <c r="G79" t="s">
        <v>10347</v>
      </c>
      <c r="H79" s="113" t="s">
        <v>1419</v>
      </c>
      <c r="I79" s="34">
        <v>6</v>
      </c>
      <c r="J79" s="11" t="str">
        <f t="shared" si="6"/>
        <v>IC.SC.050407</v>
      </c>
      <c r="K79" s="2" t="s">
        <v>11324</v>
      </c>
      <c r="L79" t="str">
        <f t="shared" si="5"/>
        <v>6A:</v>
      </c>
      <c r="M79" s="12" t="str">
        <f t="shared" si="7"/>
        <v>PI.IC.SC.050407.01</v>
      </c>
      <c r="N79" s="12"/>
      <c r="O79" s="12" t="str">
        <f t="shared" si="8"/>
        <v>PH.IC.SC.050407.01</v>
      </c>
      <c r="Q79" s="12" t="str">
        <f t="shared" si="9"/>
        <v>CL.IC.SC.050407.01</v>
      </c>
    </row>
    <row r="80" spans="1:17" ht="15">
      <c r="A80" t="s">
        <v>10226</v>
      </c>
      <c r="B80" t="s">
        <v>10301</v>
      </c>
      <c r="C80" s="110" t="s">
        <v>7071</v>
      </c>
      <c r="D80" t="s">
        <v>10185</v>
      </c>
      <c r="E80" s="110" t="s">
        <v>7070</v>
      </c>
      <c r="F80" t="s">
        <v>10185</v>
      </c>
      <c r="G80" t="s">
        <v>108</v>
      </c>
      <c r="H80" s="113" t="s">
        <v>1550</v>
      </c>
      <c r="I80" s="34">
        <v>7</v>
      </c>
      <c r="J80" s="11" t="str">
        <f t="shared" si="6"/>
        <v>IC.SC.050408</v>
      </c>
      <c r="K80" s="2" t="s">
        <v>11324</v>
      </c>
      <c r="L80" t="str">
        <f t="shared" si="5"/>
        <v>7A:  Acute panic, delirium</v>
      </c>
      <c r="M80" s="12" t="str">
        <f t="shared" si="7"/>
        <v>PI.IC.SC.050408.01</v>
      </c>
      <c r="N80" s="12"/>
      <c r="O80" s="12" t="str">
        <f t="shared" si="8"/>
        <v>PH.IC.SC.050408.01</v>
      </c>
      <c r="Q80" s="12" t="str">
        <f t="shared" si="9"/>
        <v>CL.IC.SC.050408.01</v>
      </c>
    </row>
    <row r="81" spans="1:17" ht="15">
      <c r="A81" t="s">
        <v>10226</v>
      </c>
      <c r="B81" t="s">
        <v>10301</v>
      </c>
      <c r="C81" s="110" t="s">
        <v>7071</v>
      </c>
      <c r="D81" t="s">
        <v>10473</v>
      </c>
      <c r="E81" s="110" t="s">
        <v>7071</v>
      </c>
      <c r="F81" t="s">
        <v>10473</v>
      </c>
      <c r="G81" s="2" t="s">
        <v>10474</v>
      </c>
      <c r="H81" s="113" t="s">
        <v>1396</v>
      </c>
      <c r="I81" s="34">
        <v>0</v>
      </c>
      <c r="J81" s="11" t="str">
        <f t="shared" si="6"/>
        <v>IC.SC.050501</v>
      </c>
      <c r="K81" s="2" t="s">
        <v>11324</v>
      </c>
      <c r="L81" t="str">
        <f t="shared" si="5"/>
        <v>00:  Normal activity</v>
      </c>
      <c r="M81" s="12" t="str">
        <f t="shared" si="7"/>
        <v>PI.IC.SC.050501.01</v>
      </c>
      <c r="N81" s="12"/>
      <c r="O81" s="12" t="str">
        <f t="shared" si="8"/>
        <v>PH.IC.SC.050501.01</v>
      </c>
      <c r="Q81" s="12" t="str">
        <f t="shared" si="9"/>
        <v>CL.IC.SC.050501.01</v>
      </c>
    </row>
    <row r="82" spans="1:17" ht="15">
      <c r="A82" t="s">
        <v>10226</v>
      </c>
      <c r="B82" t="s">
        <v>10301</v>
      </c>
      <c r="C82" s="110" t="s">
        <v>7071</v>
      </c>
      <c r="D82" t="s">
        <v>10185</v>
      </c>
      <c r="E82" s="110" t="s">
        <v>7071</v>
      </c>
      <c r="F82" t="s">
        <v>10185</v>
      </c>
      <c r="G82" s="2" t="s">
        <v>10475</v>
      </c>
      <c r="H82" s="113" t="s">
        <v>1398</v>
      </c>
      <c r="I82" s="34">
        <v>1</v>
      </c>
      <c r="J82" s="11" t="str">
        <f t="shared" si="6"/>
        <v>IC.SC.050502</v>
      </c>
      <c r="K82" s="2" t="s">
        <v>11324</v>
      </c>
      <c r="L82" t="str">
        <f t="shared" si="5"/>
        <v>01:  Slightly more than normal</v>
      </c>
      <c r="M82" s="12" t="str">
        <f t="shared" si="7"/>
        <v>PI.IC.SC.050502.01</v>
      </c>
      <c r="N82" s="12"/>
      <c r="O82" s="12" t="str">
        <f t="shared" si="8"/>
        <v>PH.IC.SC.050502.01</v>
      </c>
      <c r="Q82" s="12" t="str">
        <f t="shared" si="9"/>
        <v>CL.IC.SC.050502.01</v>
      </c>
    </row>
    <row r="83" spans="1:17" ht="15">
      <c r="A83" t="s">
        <v>10226</v>
      </c>
      <c r="B83" t="s">
        <v>10301</v>
      </c>
      <c r="C83" s="110" t="s">
        <v>7071</v>
      </c>
      <c r="D83" t="s">
        <v>10185</v>
      </c>
      <c r="E83" s="110" t="s">
        <v>7071</v>
      </c>
      <c r="F83" t="s">
        <v>10185</v>
      </c>
      <c r="G83" s="2" t="s">
        <v>9391</v>
      </c>
      <c r="H83" s="113" t="s">
        <v>1400</v>
      </c>
      <c r="I83" s="34">
        <v>2</v>
      </c>
      <c r="J83" s="11" t="str">
        <f t="shared" si="6"/>
        <v>IC.SC.050503</v>
      </c>
      <c r="K83" s="2" t="s">
        <v>11324</v>
      </c>
      <c r="L83" t="str">
        <f t="shared" si="5"/>
        <v>02</v>
      </c>
      <c r="M83" s="12" t="str">
        <f t="shared" si="7"/>
        <v>PI.IC.SC.050503.01</v>
      </c>
      <c r="N83" s="12"/>
      <c r="O83" s="12" t="str">
        <f t="shared" si="8"/>
        <v>PH.IC.SC.050503.01</v>
      </c>
      <c r="Q83" s="12" t="str">
        <f t="shared" si="9"/>
        <v>CL.IC.SC.050503.01</v>
      </c>
    </row>
    <row r="84" spans="1:17" ht="15">
      <c r="A84" t="s">
        <v>10226</v>
      </c>
      <c r="B84" t="s">
        <v>10301</v>
      </c>
      <c r="C84" s="110" t="s">
        <v>7071</v>
      </c>
      <c r="D84" t="s">
        <v>10185</v>
      </c>
      <c r="E84" s="110" t="s">
        <v>7071</v>
      </c>
      <c r="F84" t="s">
        <v>10185</v>
      </c>
      <c r="G84" s="2" t="s">
        <v>9640</v>
      </c>
      <c r="H84" s="113" t="s">
        <v>1402</v>
      </c>
      <c r="I84" s="34">
        <v>3</v>
      </c>
      <c r="J84" s="11" t="str">
        <f t="shared" si="6"/>
        <v>IC.SC.050504</v>
      </c>
      <c r="K84" s="2" t="s">
        <v>11324</v>
      </c>
      <c r="L84" t="str">
        <f t="shared" si="5"/>
        <v>03</v>
      </c>
      <c r="M84" s="12" t="str">
        <f t="shared" si="7"/>
        <v>PI.IC.SC.050504.01</v>
      </c>
      <c r="N84" s="12"/>
      <c r="O84" s="12" t="str">
        <f t="shared" si="8"/>
        <v>PH.IC.SC.050504.01</v>
      </c>
      <c r="Q84" s="12" t="str">
        <f t="shared" si="9"/>
        <v>CL.IC.SC.050504.01</v>
      </c>
    </row>
    <row r="85" spans="1:17" ht="15">
      <c r="A85" t="s">
        <v>10226</v>
      </c>
      <c r="B85" t="s">
        <v>10301</v>
      </c>
      <c r="C85" s="110" t="s">
        <v>7071</v>
      </c>
      <c r="D85" t="s">
        <v>10185</v>
      </c>
      <c r="E85" s="110" t="s">
        <v>7071</v>
      </c>
      <c r="F85" t="s">
        <v>10185</v>
      </c>
      <c r="G85" s="2" t="s">
        <v>10476</v>
      </c>
      <c r="H85" s="113" t="s">
        <v>1404</v>
      </c>
      <c r="I85" s="34">
        <v>4</v>
      </c>
      <c r="J85" s="11" t="str">
        <f t="shared" si="6"/>
        <v>IC.SC.050505</v>
      </c>
      <c r="K85" s="2" t="s">
        <v>11324</v>
      </c>
      <c r="L85" t="str">
        <f t="shared" si="5"/>
        <v>04:  Moderately fidgety</v>
      </c>
      <c r="M85" s="12" t="str">
        <f t="shared" si="7"/>
        <v>PI.IC.SC.050505.01</v>
      </c>
      <c r="N85" s="12"/>
      <c r="O85" s="12" t="str">
        <f t="shared" si="8"/>
        <v>PH.IC.SC.050505.01</v>
      </c>
      <c r="Q85" s="12" t="str">
        <f t="shared" si="9"/>
        <v>CL.IC.SC.050505.01</v>
      </c>
    </row>
    <row r="86" spans="1:17" ht="15">
      <c r="A86" t="s">
        <v>10226</v>
      </c>
      <c r="B86" t="s">
        <v>10301</v>
      </c>
      <c r="C86" s="110" t="s">
        <v>7071</v>
      </c>
      <c r="D86" t="s">
        <v>10185</v>
      </c>
      <c r="E86" s="110" t="s">
        <v>7071</v>
      </c>
      <c r="F86" t="s">
        <v>10185</v>
      </c>
      <c r="G86" s="2" t="s">
        <v>7071</v>
      </c>
      <c r="H86" s="113" t="s">
        <v>1406</v>
      </c>
      <c r="I86" s="34">
        <v>5</v>
      </c>
      <c r="J86" s="11" t="str">
        <f t="shared" si="6"/>
        <v>IC.SC.050506</v>
      </c>
      <c r="K86" s="2" t="s">
        <v>11324</v>
      </c>
      <c r="L86" t="str">
        <f t="shared" si="5"/>
        <v>05</v>
      </c>
      <c r="M86" s="12" t="str">
        <f t="shared" si="7"/>
        <v>PI.IC.SC.050506.01</v>
      </c>
      <c r="N86" s="12"/>
      <c r="O86" s="12" t="str">
        <f t="shared" si="8"/>
        <v>PH.IC.SC.050506.01</v>
      </c>
      <c r="Q86" s="12" t="str">
        <f t="shared" si="9"/>
        <v>CL.IC.SC.050506.01</v>
      </c>
    </row>
    <row r="87" spans="1:17" ht="15">
      <c r="A87" t="s">
        <v>10226</v>
      </c>
      <c r="B87" t="s">
        <v>10301</v>
      </c>
      <c r="C87" s="110" t="s">
        <v>7071</v>
      </c>
      <c r="D87" t="s">
        <v>10185</v>
      </c>
      <c r="E87" s="110" t="s">
        <v>7071</v>
      </c>
      <c r="F87" t="s">
        <v>10185</v>
      </c>
      <c r="G87" s="2" t="s">
        <v>6888</v>
      </c>
      <c r="H87" s="113" t="s">
        <v>1419</v>
      </c>
      <c r="I87" s="34">
        <v>6</v>
      </c>
      <c r="J87" s="11" t="str">
        <f t="shared" si="6"/>
        <v>IC.SC.050507</v>
      </c>
      <c r="K87" s="2" t="s">
        <v>11324</v>
      </c>
      <c r="L87" t="str">
        <f t="shared" si="5"/>
        <v>06</v>
      </c>
      <c r="M87" s="12" t="str">
        <f t="shared" si="7"/>
        <v>PI.IC.SC.050507.01</v>
      </c>
      <c r="N87" s="12"/>
      <c r="O87" s="12" t="str">
        <f t="shared" si="8"/>
        <v>PH.IC.SC.050507.01</v>
      </c>
      <c r="Q87" s="12" t="str">
        <f t="shared" si="9"/>
        <v>CL.IC.SC.050507.01</v>
      </c>
    </row>
    <row r="88" spans="1:17" ht="15">
      <c r="A88" t="s">
        <v>10226</v>
      </c>
      <c r="B88" t="s">
        <v>10301</v>
      </c>
      <c r="C88" s="110" t="s">
        <v>7071</v>
      </c>
      <c r="D88" t="s">
        <v>10185</v>
      </c>
      <c r="E88" s="110" t="s">
        <v>7071</v>
      </c>
      <c r="F88" t="s">
        <v>10185</v>
      </c>
      <c r="G88" t="s">
        <v>10477</v>
      </c>
      <c r="H88" s="113" t="s">
        <v>1550</v>
      </c>
      <c r="I88" s="34">
        <v>7</v>
      </c>
      <c r="J88" s="11" t="str">
        <f t="shared" si="6"/>
        <v>IC.SC.050508</v>
      </c>
      <c r="K88" s="2" t="s">
        <v>11324</v>
      </c>
      <c r="L88" t="str">
        <f t="shared" si="5"/>
        <v>07:  Pacing/thrashes about</v>
      </c>
      <c r="M88" s="12" t="str">
        <f t="shared" si="7"/>
        <v>PI.IC.SC.050508.01</v>
      </c>
      <c r="N88" s="12"/>
      <c r="O88" s="12" t="str">
        <f t="shared" si="8"/>
        <v>PH.IC.SC.050508.01</v>
      </c>
      <c r="Q88" s="12" t="str">
        <f t="shared" si="9"/>
        <v>CL.IC.SC.050508.01</v>
      </c>
    </row>
    <row r="89" spans="1:17" ht="15">
      <c r="A89" t="s">
        <v>10226</v>
      </c>
      <c r="B89" t="s">
        <v>10301</v>
      </c>
      <c r="C89" s="110" t="s">
        <v>7071</v>
      </c>
      <c r="D89" t="s">
        <v>10356</v>
      </c>
      <c r="E89" s="110" t="s">
        <v>6888</v>
      </c>
      <c r="F89" t="s">
        <v>10356</v>
      </c>
      <c r="G89" t="s">
        <v>10357</v>
      </c>
      <c r="H89" s="113" t="s">
        <v>1396</v>
      </c>
      <c r="I89" s="34">
        <v>0</v>
      </c>
      <c r="J89" s="11" t="str">
        <f t="shared" si="6"/>
        <v>IC.SC.050601</v>
      </c>
      <c r="K89" s="2" t="s">
        <v>11324</v>
      </c>
      <c r="L89" t="str">
        <f t="shared" si="5"/>
        <v>T0:  None</v>
      </c>
      <c r="M89" s="12" t="str">
        <f t="shared" si="7"/>
        <v>PI.IC.SC.050601.01</v>
      </c>
      <c r="N89" s="12"/>
      <c r="O89" s="12" t="str">
        <f t="shared" si="8"/>
        <v>PH.IC.SC.050601.01</v>
      </c>
      <c r="Q89" s="12" t="str">
        <f t="shared" si="9"/>
        <v>CL.IC.SC.050601.01</v>
      </c>
    </row>
    <row r="90" spans="1:17" ht="15">
      <c r="A90" t="s">
        <v>10226</v>
      </c>
      <c r="B90" t="s">
        <v>10301</v>
      </c>
      <c r="C90" s="110" t="s">
        <v>7071</v>
      </c>
      <c r="D90" t="s">
        <v>10185</v>
      </c>
      <c r="E90" s="110" t="s">
        <v>6888</v>
      </c>
      <c r="F90" t="s">
        <v>10185</v>
      </c>
      <c r="G90" t="s">
        <v>10358</v>
      </c>
      <c r="H90" s="113" t="s">
        <v>1398</v>
      </c>
      <c r="I90" s="34">
        <v>1</v>
      </c>
      <c r="J90" s="11" t="str">
        <f t="shared" si="6"/>
        <v>IC.SC.050602</v>
      </c>
      <c r="K90" s="2" t="s">
        <v>11324</v>
      </c>
      <c r="L90" t="str">
        <f t="shared" si="5"/>
        <v>T1:  Very mild sensations</v>
      </c>
      <c r="M90" s="12" t="str">
        <f t="shared" si="7"/>
        <v>PI.IC.SC.050602.01</v>
      </c>
      <c r="N90" s="12"/>
      <c r="O90" s="12" t="str">
        <f t="shared" si="8"/>
        <v>PH.IC.SC.050602.01</v>
      </c>
      <c r="Q90" s="12" t="str">
        <f t="shared" si="9"/>
        <v>CL.IC.SC.050602.01</v>
      </c>
    </row>
    <row r="91" spans="1:17" ht="15">
      <c r="A91" t="s">
        <v>10226</v>
      </c>
      <c r="B91" t="s">
        <v>10301</v>
      </c>
      <c r="C91" s="110" t="s">
        <v>7071</v>
      </c>
      <c r="D91" t="s">
        <v>10185</v>
      </c>
      <c r="E91" s="110" t="s">
        <v>6888</v>
      </c>
      <c r="F91" t="s">
        <v>10185</v>
      </c>
      <c r="G91" t="s">
        <v>10359</v>
      </c>
      <c r="H91" s="113" t="s">
        <v>1400</v>
      </c>
      <c r="I91" s="34">
        <v>2</v>
      </c>
      <c r="J91" s="11" t="str">
        <f t="shared" si="6"/>
        <v>IC.SC.050603</v>
      </c>
      <c r="K91" s="2" t="s">
        <v>11324</v>
      </c>
      <c r="L91" t="str">
        <f t="shared" si="5"/>
        <v>T2:  Mild sensations</v>
      </c>
      <c r="M91" s="12" t="str">
        <f t="shared" si="7"/>
        <v>PI.IC.SC.050603.01</v>
      </c>
      <c r="N91" s="12"/>
      <c r="O91" s="12" t="str">
        <f t="shared" si="8"/>
        <v>PH.IC.SC.050603.01</v>
      </c>
      <c r="Q91" s="12" t="str">
        <f t="shared" si="9"/>
        <v>CL.IC.SC.050603.01</v>
      </c>
    </row>
    <row r="92" spans="1:17" ht="15">
      <c r="A92" t="s">
        <v>10226</v>
      </c>
      <c r="B92" t="s">
        <v>10301</v>
      </c>
      <c r="C92" s="110" t="s">
        <v>7071</v>
      </c>
      <c r="D92" t="s">
        <v>10185</v>
      </c>
      <c r="E92" s="110" t="s">
        <v>6888</v>
      </c>
      <c r="F92" t="s">
        <v>10185</v>
      </c>
      <c r="G92" t="s">
        <v>10360</v>
      </c>
      <c r="H92" s="113" t="s">
        <v>1402</v>
      </c>
      <c r="I92" s="34">
        <v>3</v>
      </c>
      <c r="J92" s="11" t="str">
        <f t="shared" si="6"/>
        <v>IC.SC.050604</v>
      </c>
      <c r="K92" s="2" t="s">
        <v>11324</v>
      </c>
      <c r="L92" t="str">
        <f t="shared" si="5"/>
        <v>T3:  Moderate sensations</v>
      </c>
      <c r="M92" s="12" t="str">
        <f t="shared" si="7"/>
        <v>PI.IC.SC.050604.01</v>
      </c>
      <c r="N92" s="12"/>
      <c r="O92" s="12" t="str">
        <f t="shared" si="8"/>
        <v>PH.IC.SC.050604.01</v>
      </c>
      <c r="Q92" s="12" t="str">
        <f t="shared" si="9"/>
        <v>CL.IC.SC.050604.01</v>
      </c>
    </row>
    <row r="93" spans="1:17" ht="15">
      <c r="A93" t="s">
        <v>10226</v>
      </c>
      <c r="B93" t="s">
        <v>10301</v>
      </c>
      <c r="C93" s="110" t="s">
        <v>7071</v>
      </c>
      <c r="D93" t="s">
        <v>10185</v>
      </c>
      <c r="E93" s="110" t="s">
        <v>6888</v>
      </c>
      <c r="F93" t="s">
        <v>10185</v>
      </c>
      <c r="G93" t="s">
        <v>10361</v>
      </c>
      <c r="H93" s="113" t="s">
        <v>1404</v>
      </c>
      <c r="I93" s="34">
        <v>4</v>
      </c>
      <c r="J93" s="11" t="str">
        <f t="shared" si="6"/>
        <v>IC.SC.050605</v>
      </c>
      <c r="K93" s="2" t="s">
        <v>11324</v>
      </c>
      <c r="L93" t="str">
        <f t="shared" si="5"/>
        <v>T4:  Mod/severe hallucinations</v>
      </c>
      <c r="M93" s="12" t="str">
        <f t="shared" si="7"/>
        <v>PI.IC.SC.050605.01</v>
      </c>
      <c r="N93" s="12"/>
      <c r="O93" s="12" t="str">
        <f t="shared" si="8"/>
        <v>PH.IC.SC.050605.01</v>
      </c>
      <c r="Q93" s="12" t="str">
        <f t="shared" si="9"/>
        <v>CL.IC.SC.050605.01</v>
      </c>
    </row>
    <row r="94" spans="1:17" ht="15">
      <c r="A94" t="s">
        <v>10226</v>
      </c>
      <c r="B94" t="s">
        <v>10301</v>
      </c>
      <c r="C94" s="110" t="s">
        <v>7071</v>
      </c>
      <c r="D94" t="s">
        <v>10185</v>
      </c>
      <c r="E94" s="110" t="s">
        <v>6888</v>
      </c>
      <c r="F94" t="s">
        <v>10185</v>
      </c>
      <c r="G94" t="s">
        <v>109</v>
      </c>
      <c r="H94" s="113" t="s">
        <v>1406</v>
      </c>
      <c r="I94" s="34">
        <v>5</v>
      </c>
      <c r="J94" s="11" t="str">
        <f t="shared" si="6"/>
        <v>IC.SC.050606</v>
      </c>
      <c r="K94" s="2" t="s">
        <v>11324</v>
      </c>
      <c r="L94" t="str">
        <f t="shared" si="5"/>
        <v>T5:  Severe hallucinations</v>
      </c>
      <c r="M94" s="12" t="str">
        <f t="shared" si="7"/>
        <v>PI.IC.SC.050606.01</v>
      </c>
      <c r="N94" s="12"/>
      <c r="O94" s="12" t="str">
        <f t="shared" si="8"/>
        <v>PH.IC.SC.050606.01</v>
      </c>
      <c r="Q94" s="12" t="str">
        <f t="shared" si="9"/>
        <v>CL.IC.SC.050606.01</v>
      </c>
    </row>
    <row r="95" spans="1:17" ht="15">
      <c r="A95" t="s">
        <v>10226</v>
      </c>
      <c r="B95" t="s">
        <v>10301</v>
      </c>
      <c r="C95" s="110" t="s">
        <v>7071</v>
      </c>
      <c r="D95" t="s">
        <v>10185</v>
      </c>
      <c r="E95" s="110" t="s">
        <v>6888</v>
      </c>
      <c r="F95" t="s">
        <v>10185</v>
      </c>
      <c r="G95" t="s">
        <v>10244</v>
      </c>
      <c r="H95" s="113" t="s">
        <v>1419</v>
      </c>
      <c r="I95" s="34">
        <v>6</v>
      </c>
      <c r="J95" s="11" t="str">
        <f t="shared" si="6"/>
        <v>IC.SC.050607</v>
      </c>
      <c r="K95" s="2" t="s">
        <v>11324</v>
      </c>
      <c r="L95" t="str">
        <f t="shared" si="5"/>
        <v>T6:  Very severe hallucination</v>
      </c>
      <c r="M95" s="12" t="str">
        <f t="shared" si="7"/>
        <v>PI.IC.SC.050607.01</v>
      </c>
      <c r="N95" s="12"/>
      <c r="O95" s="12" t="str">
        <f t="shared" si="8"/>
        <v>PH.IC.SC.050607.01</v>
      </c>
      <c r="Q95" s="12" t="str">
        <f t="shared" si="9"/>
        <v>CL.IC.SC.050607.01</v>
      </c>
    </row>
    <row r="96" spans="1:17" ht="15">
      <c r="A96" t="s">
        <v>10226</v>
      </c>
      <c r="B96" t="s">
        <v>10301</v>
      </c>
      <c r="C96" s="110" t="s">
        <v>7071</v>
      </c>
      <c r="D96" t="s">
        <v>10185</v>
      </c>
      <c r="E96" s="110" t="s">
        <v>6888</v>
      </c>
      <c r="F96" t="s">
        <v>10185</v>
      </c>
      <c r="G96" t="s">
        <v>10245</v>
      </c>
      <c r="H96" s="113" t="s">
        <v>1550</v>
      </c>
      <c r="I96" s="34">
        <v>7</v>
      </c>
      <c r="J96" s="11" t="str">
        <f t="shared" si="6"/>
        <v>IC.SC.050608</v>
      </c>
      <c r="K96" s="2" t="s">
        <v>11324</v>
      </c>
      <c r="L96" t="str">
        <f t="shared" si="5"/>
        <v>T7:  Continuous hallucinations</v>
      </c>
      <c r="M96" s="12" t="str">
        <f t="shared" si="7"/>
        <v>PI.IC.SC.050608.01</v>
      </c>
      <c r="N96" s="12"/>
      <c r="O96" s="12" t="str">
        <f t="shared" si="8"/>
        <v>PH.IC.SC.050608.01</v>
      </c>
      <c r="Q96" s="12" t="str">
        <f t="shared" si="9"/>
        <v>CL.IC.SC.050608.01</v>
      </c>
    </row>
    <row r="97" spans="1:17" ht="15">
      <c r="A97" t="s">
        <v>10226</v>
      </c>
      <c r="B97" t="s">
        <v>10301</v>
      </c>
      <c r="C97" s="110" t="s">
        <v>7071</v>
      </c>
      <c r="D97" t="s">
        <v>10122</v>
      </c>
      <c r="E97" s="110" t="s">
        <v>7284</v>
      </c>
      <c r="F97" t="s">
        <v>10122</v>
      </c>
      <c r="G97" t="s">
        <v>10123</v>
      </c>
      <c r="H97" s="113" t="s">
        <v>1396</v>
      </c>
      <c r="I97" s="34">
        <v>0</v>
      </c>
      <c r="J97" s="11" t="str">
        <f t="shared" si="6"/>
        <v>IC.SC.050701</v>
      </c>
      <c r="K97" s="2" t="s">
        <v>11324</v>
      </c>
      <c r="L97" t="str">
        <f t="shared" si="5"/>
        <v>A0:  Not present</v>
      </c>
      <c r="M97" s="12" t="str">
        <f t="shared" si="7"/>
        <v>PI.IC.SC.050701.01</v>
      </c>
      <c r="N97" s="12"/>
      <c r="O97" s="12" t="str">
        <f t="shared" si="8"/>
        <v>PH.IC.SC.050701.01</v>
      </c>
      <c r="Q97" s="12" t="str">
        <f t="shared" si="9"/>
        <v>CL.IC.SC.050701.01</v>
      </c>
    </row>
    <row r="98" spans="1:17" ht="15">
      <c r="A98" t="s">
        <v>10226</v>
      </c>
      <c r="B98" t="s">
        <v>10301</v>
      </c>
      <c r="C98" s="110" t="s">
        <v>7071</v>
      </c>
      <c r="D98" t="s">
        <v>10185</v>
      </c>
      <c r="E98" s="110" t="s">
        <v>7284</v>
      </c>
      <c r="F98" t="s">
        <v>10185</v>
      </c>
      <c r="G98" t="s">
        <v>110</v>
      </c>
      <c r="H98" s="113" t="s">
        <v>1398</v>
      </c>
      <c r="I98" s="34">
        <v>1</v>
      </c>
      <c r="J98" s="11" t="str">
        <f t="shared" si="6"/>
        <v>IC.SC.050702</v>
      </c>
      <c r="K98" s="2" t="s">
        <v>1192</v>
      </c>
      <c r="L98" t="str">
        <f t="shared" si="5"/>
        <v>A1:  Very mild harshness</v>
      </c>
      <c r="M98" s="12" t="str">
        <f t="shared" si="7"/>
        <v>PI.IC.SC.050702.01</v>
      </c>
      <c r="N98" s="12"/>
      <c r="O98" s="12" t="str">
        <f t="shared" si="8"/>
        <v>PH.IC.SC.050702.01</v>
      </c>
      <c r="Q98" s="12" t="str">
        <f t="shared" si="9"/>
        <v>CL.IC.SC.050702.01</v>
      </c>
    </row>
    <row r="99" spans="1:17" ht="15">
      <c r="A99" t="s">
        <v>10226</v>
      </c>
      <c r="B99" t="s">
        <v>10301</v>
      </c>
      <c r="C99" s="110" t="s">
        <v>7071</v>
      </c>
      <c r="D99" t="s">
        <v>10185</v>
      </c>
      <c r="E99" s="110" t="s">
        <v>7284</v>
      </c>
      <c r="F99" t="s">
        <v>10185</v>
      </c>
      <c r="G99" t="s">
        <v>10124</v>
      </c>
      <c r="H99" s="113" t="s">
        <v>1400</v>
      </c>
      <c r="I99" s="34">
        <v>2</v>
      </c>
      <c r="J99" s="11" t="str">
        <f t="shared" si="6"/>
        <v>IC.SC.050703</v>
      </c>
      <c r="K99" s="2" t="s">
        <v>1192</v>
      </c>
      <c r="L99" t="str">
        <f t="shared" si="5"/>
        <v>A2:  Mild harshness</v>
      </c>
      <c r="M99" s="12" t="str">
        <f t="shared" si="7"/>
        <v>PI.IC.SC.050703.01</v>
      </c>
      <c r="N99" s="12"/>
      <c r="O99" s="12" t="str">
        <f t="shared" si="8"/>
        <v>PH.IC.SC.050703.01</v>
      </c>
      <c r="Q99" s="12" t="str">
        <f t="shared" si="9"/>
        <v>CL.IC.SC.050703.01</v>
      </c>
    </row>
    <row r="100" spans="1:17" ht="15">
      <c r="A100" t="s">
        <v>10226</v>
      </c>
      <c r="B100" t="s">
        <v>10301</v>
      </c>
      <c r="C100" s="110" t="s">
        <v>7071</v>
      </c>
      <c r="D100" t="s">
        <v>10185</v>
      </c>
      <c r="E100" s="110" t="s">
        <v>7284</v>
      </c>
      <c r="F100" t="s">
        <v>10185</v>
      </c>
      <c r="G100" t="s">
        <v>10251</v>
      </c>
      <c r="H100" s="113" t="s">
        <v>1402</v>
      </c>
      <c r="I100" s="34">
        <v>3</v>
      </c>
      <c r="J100" s="11" t="str">
        <f t="shared" si="6"/>
        <v>IC.SC.050704</v>
      </c>
      <c r="K100" s="2" t="s">
        <v>1192</v>
      </c>
      <c r="L100" t="str">
        <f t="shared" si="5"/>
        <v>A3: Moderate harshness</v>
      </c>
      <c r="M100" s="12" t="str">
        <f t="shared" si="7"/>
        <v>PI.IC.SC.050704.01</v>
      </c>
      <c r="N100" s="12"/>
      <c r="O100" s="12" t="str">
        <f t="shared" si="8"/>
        <v>PH.IC.SC.050704.01</v>
      </c>
      <c r="Q100" s="12" t="str">
        <f t="shared" si="9"/>
        <v>CL.IC.SC.050704.01</v>
      </c>
    </row>
    <row r="101" spans="1:17" ht="15">
      <c r="A101" t="s">
        <v>10226</v>
      </c>
      <c r="B101" t="s">
        <v>10301</v>
      </c>
      <c r="C101" s="110" t="s">
        <v>7071</v>
      </c>
      <c r="D101" t="s">
        <v>10185</v>
      </c>
      <c r="E101" s="110" t="s">
        <v>7284</v>
      </c>
      <c r="F101" t="s">
        <v>10185</v>
      </c>
      <c r="G101" t="s">
        <v>10252</v>
      </c>
      <c r="H101" s="113" t="s">
        <v>1404</v>
      </c>
      <c r="I101" s="34">
        <v>4</v>
      </c>
      <c r="J101" s="11" t="str">
        <f t="shared" si="6"/>
        <v>IC.SC.050705</v>
      </c>
      <c r="K101" s="2" t="s">
        <v>1192</v>
      </c>
      <c r="L101" t="str">
        <f t="shared" si="5"/>
        <v>A4:  Mod severe hallucinations</v>
      </c>
      <c r="M101" s="12" t="str">
        <f t="shared" si="7"/>
        <v>PI.IC.SC.050705.01</v>
      </c>
      <c r="N101" s="12"/>
      <c r="O101" s="12" t="str">
        <f t="shared" si="8"/>
        <v>PH.IC.SC.050705.01</v>
      </c>
      <c r="Q101" s="12" t="str">
        <f t="shared" si="9"/>
        <v>CL.IC.SC.050705.01</v>
      </c>
    </row>
    <row r="102" spans="1:17" ht="15">
      <c r="A102" t="s">
        <v>10226</v>
      </c>
      <c r="B102" t="s">
        <v>10301</v>
      </c>
      <c r="C102" s="110" t="s">
        <v>7071</v>
      </c>
      <c r="D102" t="s">
        <v>10185</v>
      </c>
      <c r="E102" s="110" t="s">
        <v>7284</v>
      </c>
      <c r="F102" t="s">
        <v>10185</v>
      </c>
      <c r="G102" t="s">
        <v>10126</v>
      </c>
      <c r="H102" s="113" t="s">
        <v>1406</v>
      </c>
      <c r="I102" s="34">
        <v>5</v>
      </c>
      <c r="J102" s="11" t="str">
        <f t="shared" si="6"/>
        <v>IC.SC.050706</v>
      </c>
      <c r="K102" s="2" t="s">
        <v>1192</v>
      </c>
      <c r="L102" t="str">
        <f t="shared" si="5"/>
        <v>A5:  Severe hallucinations</v>
      </c>
      <c r="M102" s="12" t="str">
        <f t="shared" si="7"/>
        <v>PI.IC.SC.050706.01</v>
      </c>
      <c r="N102" s="12"/>
      <c r="O102" s="12" t="str">
        <f t="shared" si="8"/>
        <v>PH.IC.SC.050706.01</v>
      </c>
      <c r="Q102" s="12" t="str">
        <f t="shared" si="9"/>
        <v>CL.IC.SC.050706.01</v>
      </c>
    </row>
    <row r="103" spans="1:17" ht="15">
      <c r="A103" t="s">
        <v>10226</v>
      </c>
      <c r="B103" t="s">
        <v>10301</v>
      </c>
      <c r="C103" s="110" t="s">
        <v>7071</v>
      </c>
      <c r="D103" t="s">
        <v>10185</v>
      </c>
      <c r="E103" s="110" t="s">
        <v>7284</v>
      </c>
      <c r="F103" t="s">
        <v>10185</v>
      </c>
      <c r="G103" t="s">
        <v>10127</v>
      </c>
      <c r="H103" s="113" t="s">
        <v>1419</v>
      </c>
      <c r="I103" s="34">
        <v>6</v>
      </c>
      <c r="J103" s="11" t="str">
        <f t="shared" si="6"/>
        <v>IC.SC.050707</v>
      </c>
      <c r="K103" s="2" t="s">
        <v>1192</v>
      </c>
      <c r="L103" t="str">
        <f t="shared" si="5"/>
        <v>A6:  Very severe hallucination</v>
      </c>
      <c r="M103" s="12" t="str">
        <f t="shared" si="7"/>
        <v>PI.IC.SC.050707.01</v>
      </c>
      <c r="N103" s="12"/>
      <c r="O103" s="12" t="str">
        <f t="shared" si="8"/>
        <v>PH.IC.SC.050707.01</v>
      </c>
      <c r="Q103" s="12" t="str">
        <f t="shared" si="9"/>
        <v>CL.IC.SC.050707.01</v>
      </c>
    </row>
    <row r="104" spans="1:17" ht="15">
      <c r="A104" t="s">
        <v>10226</v>
      </c>
      <c r="B104" t="s">
        <v>10301</v>
      </c>
      <c r="C104" s="110" t="s">
        <v>7071</v>
      </c>
      <c r="D104" t="s">
        <v>10185</v>
      </c>
      <c r="E104" s="110" t="s">
        <v>7284</v>
      </c>
      <c r="F104" t="s">
        <v>10185</v>
      </c>
      <c r="G104" t="s">
        <v>10128</v>
      </c>
      <c r="H104" s="113" t="s">
        <v>1550</v>
      </c>
      <c r="I104" s="34">
        <v>7</v>
      </c>
      <c r="J104" s="11" t="str">
        <f t="shared" si="6"/>
        <v>IC.SC.050708</v>
      </c>
      <c r="K104" s="2" t="s">
        <v>1192</v>
      </c>
      <c r="L104" t="str">
        <f t="shared" si="5"/>
        <v>A7:  Continuous hallucinations</v>
      </c>
      <c r="M104" s="12" t="str">
        <f t="shared" si="7"/>
        <v>PI.IC.SC.050708.01</v>
      </c>
      <c r="N104" s="12"/>
      <c r="O104" s="12" t="str">
        <f t="shared" si="8"/>
        <v>PH.IC.SC.050708.01</v>
      </c>
      <c r="Q104" s="12" t="str">
        <f t="shared" si="9"/>
        <v>CL.IC.SC.050708.01</v>
      </c>
    </row>
    <row r="105" spans="1:17" ht="15">
      <c r="A105" t="s">
        <v>10226</v>
      </c>
      <c r="B105" t="s">
        <v>10301</v>
      </c>
      <c r="C105" s="110" t="s">
        <v>7071</v>
      </c>
      <c r="D105" t="s">
        <v>9989</v>
      </c>
      <c r="E105" s="110" t="s">
        <v>10093</v>
      </c>
      <c r="F105" t="s">
        <v>9989</v>
      </c>
      <c r="G105" t="s">
        <v>9990</v>
      </c>
      <c r="H105" s="113" t="s">
        <v>1396</v>
      </c>
      <c r="I105" s="34">
        <v>0</v>
      </c>
      <c r="J105" s="11" t="str">
        <f t="shared" si="6"/>
        <v>IC.SC.050801</v>
      </c>
      <c r="K105" s="2" t="s">
        <v>1192</v>
      </c>
      <c r="L105" t="str">
        <f t="shared" si="5"/>
        <v>V0:  Not present</v>
      </c>
      <c r="M105" s="12" t="str">
        <f t="shared" si="7"/>
        <v>PI.IC.SC.050801.01</v>
      </c>
      <c r="N105" s="12"/>
      <c r="O105" s="12" t="str">
        <f t="shared" si="8"/>
        <v>PH.IC.SC.050801.01</v>
      </c>
      <c r="Q105" s="12" t="str">
        <f t="shared" si="9"/>
        <v>CL.IC.SC.050801.01</v>
      </c>
    </row>
    <row r="106" spans="1:17" ht="15">
      <c r="A106" t="s">
        <v>10226</v>
      </c>
      <c r="B106" t="s">
        <v>10301</v>
      </c>
      <c r="C106" s="110" t="s">
        <v>7071</v>
      </c>
      <c r="D106" t="s">
        <v>10185</v>
      </c>
      <c r="E106" s="110" t="s">
        <v>10093</v>
      </c>
      <c r="F106" t="s">
        <v>10185</v>
      </c>
      <c r="G106" t="s">
        <v>9991</v>
      </c>
      <c r="H106" s="113" t="s">
        <v>1398</v>
      </c>
      <c r="I106" s="34">
        <v>1</v>
      </c>
      <c r="J106" s="11" t="str">
        <f t="shared" si="6"/>
        <v>IC.SC.050802</v>
      </c>
      <c r="K106" s="2" t="s">
        <v>1192</v>
      </c>
      <c r="L106" t="str">
        <f t="shared" si="5"/>
        <v>V1:  Very mild sensitivity</v>
      </c>
      <c r="M106" s="12" t="str">
        <f t="shared" si="7"/>
        <v>PI.IC.SC.050802.01</v>
      </c>
      <c r="N106" s="12"/>
      <c r="O106" s="12" t="str">
        <f t="shared" si="8"/>
        <v>PH.IC.SC.050802.01</v>
      </c>
      <c r="Q106" s="12" t="str">
        <f t="shared" si="9"/>
        <v>CL.IC.SC.050802.01</v>
      </c>
    </row>
    <row r="107" spans="1:17" ht="15">
      <c r="A107" t="s">
        <v>10226</v>
      </c>
      <c r="B107" t="s">
        <v>10301</v>
      </c>
      <c r="C107" s="110" t="s">
        <v>7071</v>
      </c>
      <c r="D107" t="s">
        <v>10185</v>
      </c>
      <c r="E107" s="110" t="s">
        <v>10093</v>
      </c>
      <c r="F107" t="s">
        <v>10185</v>
      </c>
      <c r="G107" t="s">
        <v>9992</v>
      </c>
      <c r="H107" s="113" t="s">
        <v>1400</v>
      </c>
      <c r="I107" s="34">
        <v>2</v>
      </c>
      <c r="J107" s="11" t="str">
        <f t="shared" si="6"/>
        <v>IC.SC.050803</v>
      </c>
      <c r="K107" s="2" t="s">
        <v>1192</v>
      </c>
      <c r="L107" t="str">
        <f t="shared" si="5"/>
        <v>V2:  Mild sensitivity</v>
      </c>
      <c r="M107" s="12" t="str">
        <f t="shared" si="7"/>
        <v>PI.IC.SC.050803.01</v>
      </c>
      <c r="N107" s="12"/>
      <c r="O107" s="12" t="str">
        <f t="shared" si="8"/>
        <v>PH.IC.SC.050803.01</v>
      </c>
      <c r="Q107" s="12" t="str">
        <f t="shared" si="9"/>
        <v>CL.IC.SC.050803.01</v>
      </c>
    </row>
    <row r="108" spans="1:17" ht="15">
      <c r="A108" t="s">
        <v>10226</v>
      </c>
      <c r="B108" t="s">
        <v>10301</v>
      </c>
      <c r="C108" s="110" t="s">
        <v>7071</v>
      </c>
      <c r="D108" t="s">
        <v>10185</v>
      </c>
      <c r="E108" s="110" t="s">
        <v>10093</v>
      </c>
      <c r="F108" t="s">
        <v>10185</v>
      </c>
      <c r="G108" t="s">
        <v>9993</v>
      </c>
      <c r="H108" s="113" t="s">
        <v>1402</v>
      </c>
      <c r="I108" s="34">
        <v>3</v>
      </c>
      <c r="J108" s="11" t="str">
        <f t="shared" si="6"/>
        <v>IC.SC.050804</v>
      </c>
      <c r="K108" s="2" t="s">
        <v>1192</v>
      </c>
      <c r="L108" t="str">
        <f t="shared" si="5"/>
        <v>V3:  Moderate sensitivity</v>
      </c>
      <c r="M108" s="12" t="str">
        <f t="shared" si="7"/>
        <v>PI.IC.SC.050804.01</v>
      </c>
      <c r="N108" s="12"/>
      <c r="O108" s="12" t="str">
        <f t="shared" si="8"/>
        <v>PH.IC.SC.050804.01</v>
      </c>
      <c r="Q108" s="12" t="str">
        <f t="shared" si="9"/>
        <v>CL.IC.SC.050804.01</v>
      </c>
    </row>
    <row r="109" spans="1:17" ht="15">
      <c r="A109" t="s">
        <v>10226</v>
      </c>
      <c r="B109" t="s">
        <v>10301</v>
      </c>
      <c r="C109" s="110" t="s">
        <v>7071</v>
      </c>
      <c r="D109" t="s">
        <v>10185</v>
      </c>
      <c r="E109" s="110" t="s">
        <v>10093</v>
      </c>
      <c r="F109" t="s">
        <v>10185</v>
      </c>
      <c r="G109" t="s">
        <v>9994</v>
      </c>
      <c r="H109" s="113" t="s">
        <v>1404</v>
      </c>
      <c r="I109" s="34">
        <v>4</v>
      </c>
      <c r="J109" s="11" t="str">
        <f t="shared" si="6"/>
        <v>IC.SC.050805</v>
      </c>
      <c r="K109" s="2" t="s">
        <v>1192</v>
      </c>
      <c r="L109" t="str">
        <f t="shared" si="5"/>
        <v>V4:  Mod severe hallucinations</v>
      </c>
      <c r="M109" s="12" t="str">
        <f t="shared" si="7"/>
        <v>PI.IC.SC.050805.01</v>
      </c>
      <c r="N109" s="12"/>
      <c r="O109" s="12" t="str">
        <f t="shared" si="8"/>
        <v>PH.IC.SC.050805.01</v>
      </c>
      <c r="Q109" s="12" t="str">
        <f t="shared" si="9"/>
        <v>CL.IC.SC.050805.01</v>
      </c>
    </row>
    <row r="110" spans="1:17" ht="15">
      <c r="A110" t="s">
        <v>10226</v>
      </c>
      <c r="B110" t="s">
        <v>10301</v>
      </c>
      <c r="C110" s="110" t="s">
        <v>7071</v>
      </c>
      <c r="D110" t="s">
        <v>10185</v>
      </c>
      <c r="E110" s="110" t="s">
        <v>10093</v>
      </c>
      <c r="F110" t="s">
        <v>10185</v>
      </c>
      <c r="G110" t="s">
        <v>9995</v>
      </c>
      <c r="H110" s="113" t="s">
        <v>1406</v>
      </c>
      <c r="I110" s="34">
        <v>5</v>
      </c>
      <c r="J110" s="11" t="str">
        <f t="shared" si="6"/>
        <v>IC.SC.050806</v>
      </c>
      <c r="K110" s="2" t="s">
        <v>1192</v>
      </c>
      <c r="L110" t="str">
        <f t="shared" si="5"/>
        <v>V5:  Severe hallucinations</v>
      </c>
      <c r="M110" s="12" t="str">
        <f t="shared" si="7"/>
        <v>PI.IC.SC.050806.01</v>
      </c>
      <c r="N110" s="12"/>
      <c r="O110" s="12" t="str">
        <f t="shared" si="8"/>
        <v>PH.IC.SC.050806.01</v>
      </c>
      <c r="Q110" s="12" t="str">
        <f t="shared" si="9"/>
        <v>CL.IC.SC.050806.01</v>
      </c>
    </row>
    <row r="111" spans="1:17" ht="15">
      <c r="A111" t="s">
        <v>10226</v>
      </c>
      <c r="B111" t="s">
        <v>10301</v>
      </c>
      <c r="C111" s="110" t="s">
        <v>7071</v>
      </c>
      <c r="D111" t="s">
        <v>10185</v>
      </c>
      <c r="E111" s="110" t="s">
        <v>10093</v>
      </c>
      <c r="F111" t="s">
        <v>10185</v>
      </c>
      <c r="G111" t="s">
        <v>111</v>
      </c>
      <c r="H111" s="113" t="s">
        <v>1419</v>
      </c>
      <c r="I111" s="34">
        <v>6</v>
      </c>
      <c r="J111" s="11" t="str">
        <f t="shared" si="6"/>
        <v>IC.SC.050807</v>
      </c>
      <c r="K111" s="2" t="s">
        <v>1192</v>
      </c>
      <c r="L111" t="str">
        <f t="shared" si="5"/>
        <v>V6:  Extremely severe hallucinations</v>
      </c>
      <c r="M111" s="12" t="str">
        <f t="shared" si="7"/>
        <v>PI.IC.SC.050807.01</v>
      </c>
      <c r="N111" s="12"/>
      <c r="O111" s="12" t="str">
        <f t="shared" si="8"/>
        <v>PH.IC.SC.050807.01</v>
      </c>
      <c r="Q111" s="12" t="str">
        <f t="shared" si="9"/>
        <v>CL.IC.SC.050807.01</v>
      </c>
    </row>
    <row r="112" spans="1:17" ht="15">
      <c r="A112" t="s">
        <v>10226</v>
      </c>
      <c r="B112" t="s">
        <v>10301</v>
      </c>
      <c r="C112" s="110" t="s">
        <v>7071</v>
      </c>
      <c r="D112" t="s">
        <v>10185</v>
      </c>
      <c r="E112" s="110" t="s">
        <v>10093</v>
      </c>
      <c r="F112" t="s">
        <v>10185</v>
      </c>
      <c r="G112" t="s">
        <v>9996</v>
      </c>
      <c r="H112" s="113" t="s">
        <v>1550</v>
      </c>
      <c r="I112" s="34">
        <v>7</v>
      </c>
      <c r="J112" s="11" t="str">
        <f t="shared" si="6"/>
        <v>IC.SC.050808</v>
      </c>
      <c r="K112" s="2" t="s">
        <v>1192</v>
      </c>
      <c r="L112" t="str">
        <f t="shared" si="5"/>
        <v>V7:  Continuous hallucinations</v>
      </c>
      <c r="M112" s="12" t="str">
        <f t="shared" si="7"/>
        <v>PI.IC.SC.050808.01</v>
      </c>
      <c r="N112" s="12"/>
      <c r="O112" s="12" t="str">
        <f t="shared" si="8"/>
        <v>PH.IC.SC.050808.01</v>
      </c>
      <c r="Q112" s="12" t="str">
        <f t="shared" si="9"/>
        <v>CL.IC.SC.050808.01</v>
      </c>
    </row>
    <row r="113" spans="1:17" ht="15">
      <c r="A113" t="s">
        <v>10226</v>
      </c>
      <c r="B113" t="s">
        <v>10301</v>
      </c>
      <c r="C113" s="110" t="s">
        <v>7071</v>
      </c>
      <c r="D113" t="s">
        <v>9997</v>
      </c>
      <c r="E113" s="110" t="s">
        <v>10095</v>
      </c>
      <c r="F113" t="s">
        <v>9997</v>
      </c>
      <c r="G113" t="s">
        <v>10406</v>
      </c>
      <c r="H113" s="113" t="s">
        <v>1396</v>
      </c>
      <c r="I113" s="34">
        <v>0</v>
      </c>
      <c r="J113" s="11" t="str">
        <f t="shared" si="6"/>
        <v>IC.SC.050901</v>
      </c>
      <c r="K113" s="2" t="s">
        <v>1192</v>
      </c>
      <c r="L113" t="str">
        <f t="shared" si="5"/>
        <v>H0:  Not present</v>
      </c>
      <c r="M113" s="12" t="str">
        <f t="shared" si="7"/>
        <v>PI.IC.SC.050901.01</v>
      </c>
      <c r="N113" s="12"/>
      <c r="O113" s="12" t="str">
        <f t="shared" si="8"/>
        <v>PH.IC.SC.050901.01</v>
      </c>
      <c r="Q113" s="12" t="str">
        <f t="shared" si="9"/>
        <v>CL.IC.SC.050901.01</v>
      </c>
    </row>
    <row r="114" spans="1:17" ht="15">
      <c r="A114" t="s">
        <v>10226</v>
      </c>
      <c r="B114" t="s">
        <v>10301</v>
      </c>
      <c r="C114" s="110" t="s">
        <v>7071</v>
      </c>
      <c r="D114" t="s">
        <v>10185</v>
      </c>
      <c r="E114" s="110" t="s">
        <v>10095</v>
      </c>
      <c r="F114" t="s">
        <v>10185</v>
      </c>
      <c r="G114" t="s">
        <v>10407</v>
      </c>
      <c r="H114" s="113" t="s">
        <v>1398</v>
      </c>
      <c r="I114" s="34">
        <v>1</v>
      </c>
      <c r="J114" s="11" t="str">
        <f t="shared" si="6"/>
        <v>IC.SC.050902</v>
      </c>
      <c r="K114" s="2" t="s">
        <v>1192</v>
      </c>
      <c r="L114" t="str">
        <f t="shared" si="5"/>
        <v>H1:  Very mild</v>
      </c>
      <c r="M114" s="12" t="str">
        <f t="shared" si="7"/>
        <v>PI.IC.SC.050902.01</v>
      </c>
      <c r="N114" s="12"/>
      <c r="O114" s="12" t="str">
        <f t="shared" si="8"/>
        <v>PH.IC.SC.050902.01</v>
      </c>
      <c r="Q114" s="12" t="str">
        <f t="shared" si="9"/>
        <v>CL.IC.SC.050902.01</v>
      </c>
    </row>
    <row r="115" spans="1:17" ht="15">
      <c r="A115" t="s">
        <v>10226</v>
      </c>
      <c r="B115" t="s">
        <v>10301</v>
      </c>
      <c r="C115" s="110" t="s">
        <v>7071</v>
      </c>
      <c r="D115" t="s">
        <v>10185</v>
      </c>
      <c r="E115" s="110" t="s">
        <v>10095</v>
      </c>
      <c r="F115" t="s">
        <v>10185</v>
      </c>
      <c r="G115" t="s">
        <v>10408</v>
      </c>
      <c r="H115" s="113" t="s">
        <v>1400</v>
      </c>
      <c r="I115" s="34">
        <v>2</v>
      </c>
      <c r="J115" s="11" t="str">
        <f t="shared" si="6"/>
        <v>IC.SC.050903</v>
      </c>
      <c r="K115" s="2" t="s">
        <v>1192</v>
      </c>
      <c r="L115" t="str">
        <f t="shared" si="5"/>
        <v>H2:  Mild</v>
      </c>
      <c r="M115" s="12" t="str">
        <f t="shared" si="7"/>
        <v>PI.IC.SC.050903.01</v>
      </c>
      <c r="N115" s="12"/>
      <c r="O115" s="12" t="str">
        <f t="shared" si="8"/>
        <v>PH.IC.SC.050903.01</v>
      </c>
      <c r="Q115" s="12" t="str">
        <f t="shared" si="9"/>
        <v>CL.IC.SC.050903.01</v>
      </c>
    </row>
    <row r="116" spans="1:17" ht="15">
      <c r="A116" t="s">
        <v>10226</v>
      </c>
      <c r="B116" t="s">
        <v>10301</v>
      </c>
      <c r="C116" s="110" t="s">
        <v>7071</v>
      </c>
      <c r="D116" t="s">
        <v>10185</v>
      </c>
      <c r="E116" s="110" t="s">
        <v>10095</v>
      </c>
      <c r="F116" t="s">
        <v>10185</v>
      </c>
      <c r="G116" t="s">
        <v>10409</v>
      </c>
      <c r="H116" s="113" t="s">
        <v>1402</v>
      </c>
      <c r="I116" s="34">
        <v>3</v>
      </c>
      <c r="J116" s="11" t="str">
        <f t="shared" si="6"/>
        <v>IC.SC.050904</v>
      </c>
      <c r="K116" s="2" t="s">
        <v>1192</v>
      </c>
      <c r="L116" t="str">
        <f t="shared" si="5"/>
        <v>H3:  Moderate</v>
      </c>
      <c r="M116" s="12" t="str">
        <f t="shared" si="7"/>
        <v>PI.IC.SC.050904.01</v>
      </c>
      <c r="N116" s="12"/>
      <c r="O116" s="12" t="str">
        <f t="shared" si="8"/>
        <v>PH.IC.SC.050904.01</v>
      </c>
      <c r="Q116" s="12" t="str">
        <f t="shared" si="9"/>
        <v>CL.IC.SC.050904.01</v>
      </c>
    </row>
    <row r="117" spans="1:17" ht="15">
      <c r="A117" t="s">
        <v>10226</v>
      </c>
      <c r="B117" t="s">
        <v>10301</v>
      </c>
      <c r="C117" s="110" t="s">
        <v>7071</v>
      </c>
      <c r="D117" t="s">
        <v>10185</v>
      </c>
      <c r="E117" s="110" t="s">
        <v>10095</v>
      </c>
      <c r="F117" t="s">
        <v>10185</v>
      </c>
      <c r="G117" t="s">
        <v>10286</v>
      </c>
      <c r="H117" s="113" t="s">
        <v>1404</v>
      </c>
      <c r="I117" s="34">
        <v>4</v>
      </c>
      <c r="J117" s="11" t="str">
        <f t="shared" si="6"/>
        <v>IC.SC.050905</v>
      </c>
      <c r="K117" s="2" t="s">
        <v>1192</v>
      </c>
      <c r="L117" t="str">
        <f t="shared" si="5"/>
        <v>H4:  Moderately severe</v>
      </c>
      <c r="M117" s="12" t="str">
        <f t="shared" si="7"/>
        <v>PI.IC.SC.050905.01</v>
      </c>
      <c r="N117" s="12"/>
      <c r="O117" s="12" t="str">
        <f t="shared" si="8"/>
        <v>PH.IC.SC.050905.01</v>
      </c>
      <c r="Q117" s="12" t="str">
        <f t="shared" si="9"/>
        <v>CL.IC.SC.050905.01</v>
      </c>
    </row>
    <row r="118" spans="1:17" ht="15">
      <c r="A118" t="s">
        <v>10226</v>
      </c>
      <c r="B118" t="s">
        <v>10301</v>
      </c>
      <c r="C118" s="110" t="s">
        <v>7071</v>
      </c>
      <c r="D118" t="s">
        <v>10185</v>
      </c>
      <c r="E118" s="110" t="s">
        <v>10095</v>
      </c>
      <c r="F118" t="s">
        <v>10185</v>
      </c>
      <c r="G118" t="s">
        <v>10287</v>
      </c>
      <c r="H118" s="113" t="s">
        <v>1406</v>
      </c>
      <c r="I118" s="34">
        <v>5</v>
      </c>
      <c r="J118" s="11" t="str">
        <f t="shared" si="6"/>
        <v>IC.SC.050906</v>
      </c>
      <c r="K118" s="2" t="s">
        <v>1192</v>
      </c>
      <c r="L118" t="str">
        <f t="shared" si="5"/>
        <v>H5:  Severe</v>
      </c>
      <c r="M118" s="12" t="str">
        <f t="shared" si="7"/>
        <v>PI.IC.SC.050906.01</v>
      </c>
      <c r="N118" s="12"/>
      <c r="O118" s="12" t="str">
        <f t="shared" si="8"/>
        <v>PH.IC.SC.050906.01</v>
      </c>
      <c r="Q118" s="12" t="str">
        <f t="shared" si="9"/>
        <v>CL.IC.SC.050906.01</v>
      </c>
    </row>
    <row r="119" spans="1:17" ht="15">
      <c r="A119" t="s">
        <v>10226</v>
      </c>
      <c r="B119" t="s">
        <v>10301</v>
      </c>
      <c r="C119" s="110" t="s">
        <v>7071</v>
      </c>
      <c r="D119" t="s">
        <v>10185</v>
      </c>
      <c r="E119" s="110" t="s">
        <v>10095</v>
      </c>
      <c r="F119" t="s">
        <v>10185</v>
      </c>
      <c r="G119" t="s">
        <v>10411</v>
      </c>
      <c r="H119" s="113" t="s">
        <v>1419</v>
      </c>
      <c r="I119" s="34">
        <v>6</v>
      </c>
      <c r="J119" s="11" t="str">
        <f t="shared" si="6"/>
        <v>IC.SC.050907</v>
      </c>
      <c r="K119" s="2" t="s">
        <v>1192</v>
      </c>
      <c r="L119" t="str">
        <f t="shared" si="5"/>
        <v>H6:  Very severe</v>
      </c>
      <c r="M119" s="12" t="str">
        <f t="shared" si="7"/>
        <v>PI.IC.SC.050907.01</v>
      </c>
      <c r="N119" s="12"/>
      <c r="O119" s="12" t="str">
        <f t="shared" si="8"/>
        <v>PH.IC.SC.050907.01</v>
      </c>
      <c r="Q119" s="12" t="str">
        <f t="shared" si="9"/>
        <v>CL.IC.SC.050907.01</v>
      </c>
    </row>
    <row r="120" spans="1:17" ht="15">
      <c r="A120" t="s">
        <v>10226</v>
      </c>
      <c r="B120" t="s">
        <v>10301</v>
      </c>
      <c r="C120" s="110" t="s">
        <v>7071</v>
      </c>
      <c r="D120" t="s">
        <v>10185</v>
      </c>
      <c r="E120" s="110" t="s">
        <v>10095</v>
      </c>
      <c r="F120" t="s">
        <v>10185</v>
      </c>
      <c r="G120" t="s">
        <v>10535</v>
      </c>
      <c r="H120" s="113" t="s">
        <v>1550</v>
      </c>
      <c r="I120" s="34">
        <v>7</v>
      </c>
      <c r="J120" s="11" t="str">
        <f t="shared" si="6"/>
        <v>IC.SC.050908</v>
      </c>
      <c r="K120" s="2" t="s">
        <v>1192</v>
      </c>
      <c r="L120" t="str">
        <f t="shared" si="5"/>
        <v>H7:  Extremely severe</v>
      </c>
      <c r="M120" s="12" t="str">
        <f t="shared" si="7"/>
        <v>PI.IC.SC.050908.01</v>
      </c>
      <c r="N120" s="12"/>
      <c r="O120" s="12" t="str">
        <f t="shared" si="8"/>
        <v>PH.IC.SC.050908.01</v>
      </c>
      <c r="Q120" s="12" t="str">
        <f t="shared" si="9"/>
        <v>CL.IC.SC.050908.01</v>
      </c>
    </row>
    <row r="121" spans="1:17" ht="15">
      <c r="A121" t="s">
        <v>10226</v>
      </c>
      <c r="B121" t="s">
        <v>10301</v>
      </c>
      <c r="C121" s="110" t="s">
        <v>7071</v>
      </c>
      <c r="D121" t="s">
        <v>10536</v>
      </c>
      <c r="E121" s="110" t="s">
        <v>10905</v>
      </c>
      <c r="F121" t="s">
        <v>10536</v>
      </c>
      <c r="G121" t="s">
        <v>10537</v>
      </c>
      <c r="H121" s="113" t="s">
        <v>1396</v>
      </c>
      <c r="I121" s="34">
        <v>0</v>
      </c>
      <c r="J121" s="11" t="str">
        <f t="shared" si="6"/>
        <v>IC.SC.051001</v>
      </c>
      <c r="K121" s="2" t="s">
        <v>1192</v>
      </c>
      <c r="L121" t="str">
        <f t="shared" si="5"/>
        <v>O0:  Oriented</v>
      </c>
      <c r="M121" s="12" t="str">
        <f t="shared" si="7"/>
        <v>PI.IC.SC.051001.01</v>
      </c>
      <c r="N121" s="12"/>
      <c r="O121" s="12" t="str">
        <f t="shared" si="8"/>
        <v>PH.IC.SC.051001.01</v>
      </c>
      <c r="Q121" s="12" t="str">
        <f t="shared" si="9"/>
        <v>CL.IC.SC.051001.01</v>
      </c>
    </row>
    <row r="122" spans="1:17" ht="15">
      <c r="A122" t="s">
        <v>10226</v>
      </c>
      <c r="B122" t="s">
        <v>10301</v>
      </c>
      <c r="C122" s="110" t="s">
        <v>7071</v>
      </c>
      <c r="D122" t="s">
        <v>10185</v>
      </c>
      <c r="E122" s="110" t="s">
        <v>10905</v>
      </c>
      <c r="F122" t="s">
        <v>10185</v>
      </c>
      <c r="G122" t="s">
        <v>10419</v>
      </c>
      <c r="H122" s="113" t="s">
        <v>1398</v>
      </c>
      <c r="I122" s="34">
        <v>1</v>
      </c>
      <c r="J122" s="11" t="str">
        <f t="shared" si="6"/>
        <v>IC.SC.051002</v>
      </c>
      <c r="K122" s="2" t="s">
        <v>11324</v>
      </c>
      <c r="L122" t="str">
        <f t="shared" si="5"/>
        <v>O1:  Can't serial add</v>
      </c>
      <c r="M122" s="12" t="str">
        <f t="shared" si="7"/>
        <v>PI.IC.SC.051002.01</v>
      </c>
      <c r="N122" s="12"/>
      <c r="O122" s="12" t="str">
        <f t="shared" si="8"/>
        <v>PH.IC.SC.051002.01</v>
      </c>
      <c r="Q122" s="12" t="str">
        <f t="shared" si="9"/>
        <v>CL.IC.SC.051002.01</v>
      </c>
    </row>
    <row r="123" spans="1:17" ht="15">
      <c r="A123" t="s">
        <v>10226</v>
      </c>
      <c r="B123" t="s">
        <v>10301</v>
      </c>
      <c r="C123" s="110" t="s">
        <v>7071</v>
      </c>
      <c r="D123" t="s">
        <v>10185</v>
      </c>
      <c r="E123" s="110" t="s">
        <v>10905</v>
      </c>
      <c r="F123" t="s">
        <v>10185</v>
      </c>
      <c r="G123" t="s">
        <v>10420</v>
      </c>
      <c r="H123" s="113" t="s">
        <v>1400</v>
      </c>
      <c r="I123" s="34">
        <v>2</v>
      </c>
      <c r="J123" s="11" t="str">
        <f t="shared" si="6"/>
        <v>IC.SC.051003</v>
      </c>
      <c r="K123" s="2" t="s">
        <v>11324</v>
      </c>
      <c r="L123" t="str">
        <f t="shared" si="5"/>
        <v>O2:  Date=&lt;2 days off</v>
      </c>
      <c r="M123" s="12" t="str">
        <f t="shared" si="7"/>
        <v>PI.IC.SC.051003.01</v>
      </c>
      <c r="N123" s="12"/>
      <c r="O123" s="12" t="str">
        <f t="shared" si="8"/>
        <v>PH.IC.SC.051003.01</v>
      </c>
      <c r="Q123" s="12" t="str">
        <f t="shared" si="9"/>
        <v>CL.IC.SC.051003.01</v>
      </c>
    </row>
    <row r="124" spans="1:17" ht="15">
      <c r="A124" t="s">
        <v>10226</v>
      </c>
      <c r="B124" t="s">
        <v>10301</v>
      </c>
      <c r="C124" s="110" t="s">
        <v>7071</v>
      </c>
      <c r="D124" t="s">
        <v>10185</v>
      </c>
      <c r="E124" s="110" t="s">
        <v>10905</v>
      </c>
      <c r="F124" t="s">
        <v>10185</v>
      </c>
      <c r="G124" t="s">
        <v>10421</v>
      </c>
      <c r="H124" s="113" t="s">
        <v>1402</v>
      </c>
      <c r="I124" s="34">
        <v>3</v>
      </c>
      <c r="J124" s="11" t="str">
        <f t="shared" si="6"/>
        <v>IC.SC.051004</v>
      </c>
      <c r="K124" s="2" t="s">
        <v>11324</v>
      </c>
      <c r="L124" t="str">
        <f t="shared" si="5"/>
        <v>O3:  Date&gt; 2 days off</v>
      </c>
      <c r="M124" s="12" t="str">
        <f t="shared" si="7"/>
        <v>PI.IC.SC.051004.01</v>
      </c>
      <c r="N124" s="12"/>
      <c r="O124" s="12" t="str">
        <f t="shared" si="8"/>
        <v>PH.IC.SC.051004.01</v>
      </c>
      <c r="Q124" s="12" t="str">
        <f t="shared" si="9"/>
        <v>CL.IC.SC.051004.01</v>
      </c>
    </row>
    <row r="125" spans="1:17" ht="15">
      <c r="A125" t="s">
        <v>10226</v>
      </c>
      <c r="B125" t="s">
        <v>10301</v>
      </c>
      <c r="C125" s="110" t="s">
        <v>7071</v>
      </c>
      <c r="D125" t="s">
        <v>10185</v>
      </c>
      <c r="E125" s="110" t="s">
        <v>10905</v>
      </c>
      <c r="F125" t="s">
        <v>10185</v>
      </c>
      <c r="G125" t="s">
        <v>10422</v>
      </c>
      <c r="H125" s="113" t="s">
        <v>1404</v>
      </c>
      <c r="I125" s="34">
        <v>4</v>
      </c>
      <c r="J125" s="11" t="str">
        <f t="shared" si="6"/>
        <v>IC.SC.051005</v>
      </c>
      <c r="K125" s="2" t="s">
        <v>11324</v>
      </c>
      <c r="L125" t="str">
        <f t="shared" si="5"/>
        <v xml:space="preserve">O4:  Disoriented </v>
      </c>
      <c r="M125" s="12" t="str">
        <f t="shared" si="7"/>
        <v>PI.IC.SC.051005.01</v>
      </c>
      <c r="N125" s="12"/>
      <c r="O125" s="12" t="str">
        <f t="shared" si="8"/>
        <v>PH.IC.SC.051005.01</v>
      </c>
      <c r="Q125" s="12" t="str">
        <f t="shared" si="9"/>
        <v>CL.IC.SC.051005.01</v>
      </c>
    </row>
    <row r="126" spans="1:17" ht="15">
      <c r="A126" t="s">
        <v>10226</v>
      </c>
      <c r="B126" t="s">
        <v>10423</v>
      </c>
      <c r="C126" s="110" t="s">
        <v>6888</v>
      </c>
      <c r="D126" t="s">
        <v>10424</v>
      </c>
      <c r="E126" s="110" t="s">
        <v>11324</v>
      </c>
      <c r="F126" t="s">
        <v>10424</v>
      </c>
      <c r="G126" t="s">
        <v>10425</v>
      </c>
      <c r="H126" s="113" t="s">
        <v>1396</v>
      </c>
      <c r="I126" s="34">
        <v>0</v>
      </c>
      <c r="J126" s="11" t="str">
        <f t="shared" si="6"/>
        <v>IC.SC.060101</v>
      </c>
      <c r="K126" s="2" t="s">
        <v>11324</v>
      </c>
      <c r="L126" t="str">
        <f t="shared" si="5"/>
        <v>Relaxed, neutral</v>
      </c>
      <c r="M126" s="12" t="str">
        <f t="shared" si="7"/>
        <v>PI.IC.SC.060101.01</v>
      </c>
      <c r="N126" s="12"/>
      <c r="O126" s="12" t="str">
        <f t="shared" si="8"/>
        <v>PH.IC.SC.060101.01</v>
      </c>
      <c r="Q126" s="12" t="str">
        <f t="shared" si="9"/>
        <v>CL.IC.SC.060101.01</v>
      </c>
    </row>
    <row r="127" spans="1:17" ht="15">
      <c r="A127" t="s">
        <v>10226</v>
      </c>
      <c r="B127" t="s">
        <v>10423</v>
      </c>
      <c r="C127" s="110" t="s">
        <v>6888</v>
      </c>
      <c r="D127" t="s">
        <v>10423</v>
      </c>
      <c r="E127" s="110" t="s">
        <v>11324</v>
      </c>
      <c r="F127" t="s">
        <v>10423</v>
      </c>
      <c r="G127" t="s">
        <v>2989</v>
      </c>
      <c r="H127" s="113" t="s">
        <v>1398</v>
      </c>
      <c r="I127" s="34">
        <v>1</v>
      </c>
      <c r="J127" s="11" t="str">
        <f t="shared" si="6"/>
        <v>IC.SC.060102</v>
      </c>
      <c r="K127" s="2" t="s">
        <v>11324</v>
      </c>
      <c r="L127" t="str">
        <f t="shared" si="5"/>
        <v>Tense</v>
      </c>
      <c r="M127" s="12" t="str">
        <f t="shared" si="7"/>
        <v>PI.IC.SC.060102.01</v>
      </c>
      <c r="N127" s="12"/>
      <c r="O127" s="12" t="str">
        <f t="shared" si="8"/>
        <v>PH.IC.SC.060102.01</v>
      </c>
      <c r="Q127" s="12" t="str">
        <f t="shared" si="9"/>
        <v>CL.IC.SC.060102.01</v>
      </c>
    </row>
    <row r="128" spans="1:17" ht="15">
      <c r="A128" t="s">
        <v>10226</v>
      </c>
      <c r="B128" t="s">
        <v>10423</v>
      </c>
      <c r="C128" s="110" t="s">
        <v>6888</v>
      </c>
      <c r="D128" t="s">
        <v>10423</v>
      </c>
      <c r="E128" s="110" t="s">
        <v>11324</v>
      </c>
      <c r="F128" t="s">
        <v>10423</v>
      </c>
      <c r="G128" t="s">
        <v>7543</v>
      </c>
      <c r="H128" s="113" t="s">
        <v>1400</v>
      </c>
      <c r="I128" s="34">
        <v>2</v>
      </c>
      <c r="J128" s="11" t="str">
        <f t="shared" si="6"/>
        <v>IC.SC.060103</v>
      </c>
      <c r="K128" s="2" t="s">
        <v>11324</v>
      </c>
      <c r="L128" t="str">
        <f t="shared" si="5"/>
        <v>Grimacing</v>
      </c>
      <c r="M128" s="12" t="str">
        <f t="shared" si="7"/>
        <v>PI.IC.SC.060103.01</v>
      </c>
      <c r="N128" s="12"/>
      <c r="O128" s="12" t="str">
        <f t="shared" si="8"/>
        <v>PH.IC.SC.060103.01</v>
      </c>
      <c r="Q128" s="12" t="str">
        <f t="shared" si="9"/>
        <v>CL.IC.SC.060103.01</v>
      </c>
    </row>
    <row r="129" spans="1:25" ht="15">
      <c r="A129" t="s">
        <v>10226</v>
      </c>
      <c r="B129" t="s">
        <v>10423</v>
      </c>
      <c r="C129" s="110" t="s">
        <v>6888</v>
      </c>
      <c r="D129" t="s">
        <v>10303</v>
      </c>
      <c r="E129" s="110" t="s">
        <v>9391</v>
      </c>
      <c r="F129" t="s">
        <v>10303</v>
      </c>
      <c r="G129" t="s">
        <v>10304</v>
      </c>
      <c r="H129" s="113" t="s">
        <v>1396</v>
      </c>
      <c r="I129" s="34">
        <v>0</v>
      </c>
      <c r="J129" s="11" t="str">
        <f t="shared" si="6"/>
        <v>IC.SC.060201</v>
      </c>
      <c r="K129" s="2" t="s">
        <v>11324</v>
      </c>
      <c r="L129" t="str">
        <f t="shared" si="5"/>
        <v>Absence of movements or normal position</v>
      </c>
      <c r="M129" s="12" t="str">
        <f t="shared" si="7"/>
        <v>PI.IC.SC.060201.01</v>
      </c>
      <c r="N129" s="12"/>
      <c r="O129" s="12" t="str">
        <f t="shared" si="8"/>
        <v>PH.IC.SC.060201.01</v>
      </c>
      <c r="Q129" s="12" t="str">
        <f t="shared" si="9"/>
        <v>CL.IC.SC.060201.01</v>
      </c>
    </row>
    <row r="130" spans="1:25" ht="15">
      <c r="A130" t="s">
        <v>10226</v>
      </c>
      <c r="B130" t="s">
        <v>10423</v>
      </c>
      <c r="C130" s="110" t="s">
        <v>6888</v>
      </c>
      <c r="D130" t="s">
        <v>10423</v>
      </c>
      <c r="E130" s="110" t="s">
        <v>9391</v>
      </c>
      <c r="F130" t="s">
        <v>10423</v>
      </c>
      <c r="G130" t="s">
        <v>10305</v>
      </c>
      <c r="H130" s="113" t="s">
        <v>1398</v>
      </c>
      <c r="I130" s="34">
        <v>1</v>
      </c>
      <c r="J130" s="11" t="str">
        <f t="shared" si="6"/>
        <v>IC.SC.060202</v>
      </c>
      <c r="K130" s="2" t="s">
        <v>11324</v>
      </c>
      <c r="L130" t="str">
        <f t="shared" ref="L130:L193" si="10">G130</f>
        <v>Protection</v>
      </c>
      <c r="M130" s="12" t="str">
        <f t="shared" si="7"/>
        <v>PI.IC.SC.060202.01</v>
      </c>
      <c r="N130" s="12"/>
      <c r="O130" s="12" t="str">
        <f t="shared" si="8"/>
        <v>PH.IC.SC.060202.01</v>
      </c>
      <c r="Q130" s="12" t="str">
        <f t="shared" si="9"/>
        <v>CL.IC.SC.060202.01</v>
      </c>
    </row>
    <row r="131" spans="1:25" ht="15">
      <c r="A131" t="s">
        <v>10226</v>
      </c>
      <c r="B131" t="s">
        <v>10423</v>
      </c>
      <c r="C131" s="110" t="s">
        <v>6888</v>
      </c>
      <c r="D131" t="s">
        <v>10423</v>
      </c>
      <c r="E131" s="110" t="s">
        <v>9391</v>
      </c>
      <c r="F131" t="s">
        <v>10423</v>
      </c>
      <c r="G131" t="s">
        <v>8650</v>
      </c>
      <c r="H131" s="113" t="s">
        <v>1400</v>
      </c>
      <c r="I131" s="34">
        <v>2</v>
      </c>
      <c r="J131" s="11" t="str">
        <f t="shared" ref="J131:J194" si="11">CONCATENATE("IC.SC.",C131,E131,H131)</f>
        <v>IC.SC.060203</v>
      </c>
      <c r="K131" s="2" t="s">
        <v>11324</v>
      </c>
      <c r="L131" t="str">
        <f t="shared" si="10"/>
        <v>Restlessness</v>
      </c>
      <c r="M131" s="12" t="str">
        <f t="shared" ref="M131:M194" si="12">CONCATENATE("PI.",J131,".",K131)</f>
        <v>PI.IC.SC.060203.01</v>
      </c>
      <c r="N131" s="12"/>
      <c r="O131" s="12" t="str">
        <f t="shared" ref="O131:O194" si="13">CONCATENATE("PH.",J131,".",K131)</f>
        <v>PH.IC.SC.060203.01</v>
      </c>
      <c r="Q131" s="12" t="str">
        <f t="shared" ref="Q131:Q194" si="14">CONCATENATE("CL.",J131,".",K131)</f>
        <v>CL.IC.SC.060203.01</v>
      </c>
    </row>
    <row r="132" spans="1:25" ht="15">
      <c r="A132" t="s">
        <v>10226</v>
      </c>
      <c r="B132" t="s">
        <v>10423</v>
      </c>
      <c r="C132" s="110" t="s">
        <v>6888</v>
      </c>
      <c r="D132" t="s">
        <v>10186</v>
      </c>
      <c r="E132" s="110" t="s">
        <v>9640</v>
      </c>
      <c r="F132" t="s">
        <v>10186</v>
      </c>
      <c r="G132" t="s">
        <v>10187</v>
      </c>
      <c r="H132" s="113" t="s">
        <v>1396</v>
      </c>
      <c r="I132" s="34">
        <v>0</v>
      </c>
      <c r="J132" s="11" t="str">
        <f t="shared" si="11"/>
        <v>IC.SC.060301</v>
      </c>
      <c r="K132" s="2" t="s">
        <v>11324</v>
      </c>
      <c r="L132" t="str">
        <f t="shared" si="10"/>
        <v>Relaxed</v>
      </c>
      <c r="M132" s="12" t="str">
        <f t="shared" si="12"/>
        <v>PI.IC.SC.060301.01</v>
      </c>
      <c r="N132" s="12"/>
      <c r="O132" s="12" t="str">
        <f t="shared" si="13"/>
        <v>PH.IC.SC.060301.01</v>
      </c>
      <c r="Q132" s="12" t="str">
        <f t="shared" si="14"/>
        <v>CL.IC.SC.060301.01</v>
      </c>
    </row>
    <row r="133" spans="1:25" ht="15">
      <c r="A133" t="s">
        <v>10226</v>
      </c>
      <c r="B133" t="s">
        <v>10423</v>
      </c>
      <c r="C133" s="110" t="s">
        <v>6888</v>
      </c>
      <c r="D133" t="s">
        <v>10423</v>
      </c>
      <c r="E133" s="110" t="s">
        <v>9640</v>
      </c>
      <c r="F133" t="s">
        <v>10423</v>
      </c>
      <c r="G133" t="s">
        <v>10188</v>
      </c>
      <c r="H133" s="113" t="s">
        <v>1398</v>
      </c>
      <c r="I133" s="34">
        <v>1</v>
      </c>
      <c r="J133" s="11" t="str">
        <f t="shared" si="11"/>
        <v>IC.SC.060302</v>
      </c>
      <c r="K133" s="2" t="s">
        <v>11324</v>
      </c>
      <c r="L133" t="str">
        <f t="shared" si="10"/>
        <v>Tense, rigid</v>
      </c>
      <c r="M133" s="12" t="str">
        <f t="shared" si="12"/>
        <v>PI.IC.SC.060302.01</v>
      </c>
      <c r="N133" s="12"/>
      <c r="O133" s="12" t="str">
        <f t="shared" si="13"/>
        <v>PH.IC.SC.060302.01</v>
      </c>
      <c r="Q133" s="12" t="str">
        <f t="shared" si="14"/>
        <v>CL.IC.SC.060302.01</v>
      </c>
    </row>
    <row r="134" spans="1:25" ht="15">
      <c r="A134" t="s">
        <v>10226</v>
      </c>
      <c r="B134" t="s">
        <v>10423</v>
      </c>
      <c r="C134" s="110" t="s">
        <v>6888</v>
      </c>
      <c r="D134" t="s">
        <v>10423</v>
      </c>
      <c r="E134" s="110" t="s">
        <v>9640</v>
      </c>
      <c r="F134" t="s">
        <v>10423</v>
      </c>
      <c r="G134" t="s">
        <v>10189</v>
      </c>
      <c r="H134" s="113" t="s">
        <v>1400</v>
      </c>
      <c r="I134" s="34">
        <v>2</v>
      </c>
      <c r="J134" s="11" t="str">
        <f t="shared" si="11"/>
        <v>IC.SC.060303</v>
      </c>
      <c r="K134" s="2" t="s">
        <v>11324</v>
      </c>
      <c r="L134" t="str">
        <f t="shared" si="10"/>
        <v>Very tense or rigid</v>
      </c>
      <c r="M134" s="12" t="str">
        <f t="shared" si="12"/>
        <v>PI.IC.SC.060303.01</v>
      </c>
      <c r="N134" s="12"/>
      <c r="O134" s="12" t="str">
        <f t="shared" si="13"/>
        <v>PH.IC.SC.060303.01</v>
      </c>
      <c r="Q134" s="12" t="str">
        <f t="shared" si="14"/>
        <v>CL.IC.SC.060303.01</v>
      </c>
    </row>
    <row r="135" spans="1:25" ht="15">
      <c r="A135" t="s">
        <v>10226</v>
      </c>
      <c r="B135" t="s">
        <v>10423</v>
      </c>
      <c r="C135" s="110" t="s">
        <v>6888</v>
      </c>
      <c r="D135" t="s">
        <v>10309</v>
      </c>
      <c r="E135" s="110" t="s">
        <v>7070</v>
      </c>
      <c r="F135" t="s">
        <v>10309</v>
      </c>
      <c r="G135" t="s">
        <v>10192</v>
      </c>
      <c r="H135" s="113" t="s">
        <v>1396</v>
      </c>
      <c r="I135" s="34">
        <v>0</v>
      </c>
      <c r="J135" s="11" t="str">
        <f t="shared" si="11"/>
        <v>IC.SC.060401</v>
      </c>
      <c r="K135" s="2" t="s">
        <v>11324</v>
      </c>
      <c r="L135" t="str">
        <f t="shared" si="10"/>
        <v>Tolerating ventilator or movement</v>
      </c>
      <c r="M135" s="12" t="str">
        <f t="shared" si="12"/>
        <v>PI.IC.SC.060401.01</v>
      </c>
      <c r="N135" s="12"/>
      <c r="O135" s="12" t="str">
        <f t="shared" si="13"/>
        <v>PH.IC.SC.060401.01</v>
      </c>
      <c r="Q135" s="12" t="str">
        <f t="shared" si="14"/>
        <v>CL.IC.SC.060401.01</v>
      </c>
    </row>
    <row r="136" spans="1:25" ht="15">
      <c r="A136" t="s">
        <v>10226</v>
      </c>
      <c r="B136" t="s">
        <v>10423</v>
      </c>
      <c r="C136" s="110" t="s">
        <v>6888</v>
      </c>
      <c r="D136" t="s">
        <v>10423</v>
      </c>
      <c r="E136" s="110" t="s">
        <v>7070</v>
      </c>
      <c r="F136" t="s">
        <v>10423</v>
      </c>
      <c r="G136" t="s">
        <v>10193</v>
      </c>
      <c r="H136" s="113" t="s">
        <v>1398</v>
      </c>
      <c r="I136" s="34">
        <v>1</v>
      </c>
      <c r="J136" s="11" t="str">
        <f t="shared" si="11"/>
        <v>IC.SC.060402</v>
      </c>
      <c r="K136" s="2" t="s">
        <v>1192</v>
      </c>
      <c r="L136" t="str">
        <f t="shared" si="10"/>
        <v>Coughing but tolerating vent</v>
      </c>
      <c r="M136" s="12" t="str">
        <f t="shared" si="12"/>
        <v>PI.IC.SC.060402.01</v>
      </c>
      <c r="N136" s="12"/>
      <c r="O136" s="12" t="str">
        <f t="shared" si="13"/>
        <v>PH.IC.SC.060402.01</v>
      </c>
      <c r="Q136" s="12" t="str">
        <f t="shared" si="14"/>
        <v>CL.IC.SC.060402.01</v>
      </c>
    </row>
    <row r="137" spans="1:25" ht="15">
      <c r="A137" t="s">
        <v>10226</v>
      </c>
      <c r="B137" t="s">
        <v>10423</v>
      </c>
      <c r="C137" s="110" t="s">
        <v>6888</v>
      </c>
      <c r="D137" t="s">
        <v>10423</v>
      </c>
      <c r="E137" s="110" t="s">
        <v>7070</v>
      </c>
      <c r="F137" t="s">
        <v>10423</v>
      </c>
      <c r="G137" t="s">
        <v>10057</v>
      </c>
      <c r="H137" s="113" t="s">
        <v>1400</v>
      </c>
      <c r="I137" s="34">
        <v>2</v>
      </c>
      <c r="J137" s="11" t="str">
        <f t="shared" si="11"/>
        <v>IC.SC.060403</v>
      </c>
      <c r="K137" s="2" t="s">
        <v>1192</v>
      </c>
      <c r="L137" t="str">
        <f t="shared" si="10"/>
        <v>Fighting ventilator</v>
      </c>
      <c r="M137" s="12" t="str">
        <f t="shared" si="12"/>
        <v>PI.IC.SC.060403.01</v>
      </c>
      <c r="N137" s="12"/>
      <c r="O137" s="12" t="str">
        <f t="shared" si="13"/>
        <v>PH.IC.SC.060403.01</v>
      </c>
      <c r="Q137" s="12" t="str">
        <f t="shared" si="14"/>
        <v>CL.IC.SC.060403.01</v>
      </c>
    </row>
    <row r="138" spans="1:25" ht="15">
      <c r="A138" t="s">
        <v>10226</v>
      </c>
      <c r="B138" t="s">
        <v>10423</v>
      </c>
      <c r="C138" s="110" t="s">
        <v>6888</v>
      </c>
      <c r="D138" t="s">
        <v>10423</v>
      </c>
      <c r="E138" s="110" t="s">
        <v>7070</v>
      </c>
      <c r="F138" t="s">
        <v>10423</v>
      </c>
      <c r="G138" t="s">
        <v>10058</v>
      </c>
      <c r="H138" s="113" t="s">
        <v>1402</v>
      </c>
      <c r="I138" s="34">
        <v>0</v>
      </c>
      <c r="J138" s="11" t="str">
        <f t="shared" si="11"/>
        <v>IC.SC.060404</v>
      </c>
      <c r="K138" s="2" t="s">
        <v>1192</v>
      </c>
      <c r="L138" t="str">
        <f t="shared" si="10"/>
        <v>Talking in normal tone or no sound</v>
      </c>
      <c r="M138" s="12" t="str">
        <f t="shared" si="12"/>
        <v>PI.IC.SC.060404.01</v>
      </c>
      <c r="N138" s="12"/>
      <c r="O138" s="12" t="str">
        <f t="shared" si="13"/>
        <v>PH.IC.SC.060404.01</v>
      </c>
      <c r="Q138" s="12" t="str">
        <f t="shared" si="14"/>
        <v>CL.IC.SC.060404.01</v>
      </c>
    </row>
    <row r="139" spans="1:25" ht="15">
      <c r="A139" t="s">
        <v>10226</v>
      </c>
      <c r="B139" t="s">
        <v>10423</v>
      </c>
      <c r="C139" s="110" t="s">
        <v>6888</v>
      </c>
      <c r="D139" t="s">
        <v>10423</v>
      </c>
      <c r="E139" s="110" t="s">
        <v>7070</v>
      </c>
      <c r="F139" t="s">
        <v>10423</v>
      </c>
      <c r="G139" t="s">
        <v>10059</v>
      </c>
      <c r="H139" s="113" t="s">
        <v>1404</v>
      </c>
      <c r="I139" s="34">
        <v>1</v>
      </c>
      <c r="J139" s="11" t="str">
        <f t="shared" si="11"/>
        <v>IC.SC.060405</v>
      </c>
      <c r="K139" s="2" t="s">
        <v>1192</v>
      </c>
      <c r="L139" t="str">
        <f t="shared" si="10"/>
        <v>Sighing, moaning</v>
      </c>
      <c r="M139" s="12" t="str">
        <f t="shared" si="12"/>
        <v>PI.IC.SC.060405.01</v>
      </c>
      <c r="N139" s="12"/>
      <c r="O139" s="12" t="str">
        <f t="shared" si="13"/>
        <v>PH.IC.SC.060405.01</v>
      </c>
      <c r="Q139" s="12" t="str">
        <f t="shared" si="14"/>
        <v>CL.IC.SC.060405.01</v>
      </c>
    </row>
    <row r="140" spans="1:25" ht="15">
      <c r="A140" t="s">
        <v>10226</v>
      </c>
      <c r="B140" t="s">
        <v>10423</v>
      </c>
      <c r="C140" s="110" t="s">
        <v>6888</v>
      </c>
      <c r="D140" t="s">
        <v>10423</v>
      </c>
      <c r="E140" s="110" t="s">
        <v>7070</v>
      </c>
      <c r="F140" t="s">
        <v>10423</v>
      </c>
      <c r="G140" t="s">
        <v>10060</v>
      </c>
      <c r="H140" s="113" t="s">
        <v>1406</v>
      </c>
      <c r="I140" s="34">
        <v>2</v>
      </c>
      <c r="J140" s="11" t="str">
        <f t="shared" si="11"/>
        <v>IC.SC.060406</v>
      </c>
      <c r="K140" s="2" t="s">
        <v>1192</v>
      </c>
      <c r="L140" t="str">
        <f t="shared" si="10"/>
        <v>Crying out, sobbing</v>
      </c>
      <c r="M140" s="12" t="str">
        <f t="shared" si="12"/>
        <v>PI.IC.SC.060406.01</v>
      </c>
      <c r="N140" s="12"/>
      <c r="O140" s="12" t="str">
        <f t="shared" si="13"/>
        <v>PH.IC.SC.060406.01</v>
      </c>
      <c r="Q140" s="12" t="str">
        <f t="shared" si="14"/>
        <v>CL.IC.SC.060406.01</v>
      </c>
    </row>
    <row r="141" spans="1:25" ht="15">
      <c r="A141" t="s">
        <v>10121</v>
      </c>
      <c r="B141" t="s">
        <v>10121</v>
      </c>
      <c r="C141" s="110" t="s">
        <v>7284</v>
      </c>
      <c r="D141" t="s">
        <v>11616</v>
      </c>
      <c r="E141" s="110" t="s">
        <v>1192</v>
      </c>
      <c r="F141" t="s">
        <v>11695</v>
      </c>
      <c r="G141" t="s">
        <v>10062</v>
      </c>
      <c r="H141" s="113" t="s">
        <v>1396</v>
      </c>
      <c r="I141" s="34">
        <v>1</v>
      </c>
      <c r="J141" s="11" t="str">
        <f t="shared" si="11"/>
        <v>IC.SC.070101</v>
      </c>
      <c r="K141" s="2" t="s">
        <v>11698</v>
      </c>
      <c r="L141" t="str">
        <f t="shared" si="10"/>
        <v>Eyes Open Never</v>
      </c>
      <c r="M141" s="12" t="str">
        <f t="shared" si="12"/>
        <v>PI.IC.SC.070101.02</v>
      </c>
      <c r="N141" s="12"/>
      <c r="O141" s="12" t="str">
        <f t="shared" si="13"/>
        <v>PH.IC.SC.070101.02</v>
      </c>
      <c r="Q141" s="12" t="str">
        <f t="shared" si="14"/>
        <v>CL.IC.SC.070101.02</v>
      </c>
      <c r="X141" t="s">
        <v>11701</v>
      </c>
      <c r="Y141">
        <v>1072</v>
      </c>
    </row>
    <row r="142" spans="1:25" ht="15">
      <c r="A142" t="s">
        <v>10121</v>
      </c>
      <c r="B142" t="s">
        <v>10121</v>
      </c>
      <c r="C142" s="110" t="s">
        <v>7284</v>
      </c>
      <c r="D142" t="s">
        <v>10061</v>
      </c>
      <c r="E142" s="110" t="s">
        <v>919</v>
      </c>
      <c r="F142" t="s">
        <v>11695</v>
      </c>
      <c r="G142" t="s">
        <v>10064</v>
      </c>
      <c r="H142" s="113" t="s">
        <v>1402</v>
      </c>
      <c r="I142" s="34">
        <v>2</v>
      </c>
      <c r="J142" s="11" t="str">
        <f t="shared" ref="J142:J144" si="15">CONCATENATE("IC.SC.",C142,E142,H142)</f>
        <v>IC.SC.070104</v>
      </c>
      <c r="K142" s="2" t="s">
        <v>11698</v>
      </c>
      <c r="L142" t="str">
        <f t="shared" ref="L142:L144" si="16">G142</f>
        <v>Eyes Open to Pain</v>
      </c>
      <c r="M142" s="12" t="str">
        <f t="shared" ref="M142:M144" si="17">CONCATENATE("PI.",J142,".",K142)</f>
        <v>PI.IC.SC.070104.02</v>
      </c>
      <c r="N142" s="12"/>
      <c r="O142" s="12" t="str">
        <f t="shared" ref="O142:O144" si="18">CONCATENATE("PH.",J142,".",K142)</f>
        <v>PH.IC.SC.070104.02</v>
      </c>
      <c r="Q142" s="12" t="str">
        <f t="shared" ref="Q142:Q144" si="19">CONCATENATE("CL.",J142,".",K142)</f>
        <v>CL.IC.SC.070104.02</v>
      </c>
      <c r="X142" t="s">
        <v>11701</v>
      </c>
      <c r="Y142">
        <v>1072</v>
      </c>
    </row>
    <row r="143" spans="1:25" ht="15">
      <c r="A143" t="s">
        <v>10121</v>
      </c>
      <c r="B143" t="s">
        <v>10121</v>
      </c>
      <c r="C143" s="110" t="s">
        <v>7284</v>
      </c>
      <c r="D143" t="s">
        <v>10061</v>
      </c>
      <c r="E143" s="110" t="s">
        <v>919</v>
      </c>
      <c r="F143" t="s">
        <v>11695</v>
      </c>
      <c r="G143" t="s">
        <v>10067</v>
      </c>
      <c r="H143" s="113" t="s">
        <v>1419</v>
      </c>
      <c r="I143" s="34">
        <v>3</v>
      </c>
      <c r="J143" s="11" t="str">
        <f t="shared" si="15"/>
        <v>IC.SC.070107</v>
      </c>
      <c r="K143" s="2" t="s">
        <v>11698</v>
      </c>
      <c r="L143" t="str">
        <f t="shared" si="16"/>
        <v>Eyes Open to Sound</v>
      </c>
      <c r="M143" s="12" t="str">
        <f t="shared" si="17"/>
        <v>PI.IC.SC.070107.02</v>
      </c>
      <c r="N143" s="12"/>
      <c r="O143" s="12" t="str">
        <f t="shared" si="18"/>
        <v>PH.IC.SC.070107.02</v>
      </c>
      <c r="Q143" s="12" t="str">
        <f t="shared" si="19"/>
        <v>CL.IC.SC.070107.02</v>
      </c>
      <c r="X143" t="s">
        <v>11701</v>
      </c>
      <c r="Y143">
        <v>1072</v>
      </c>
    </row>
    <row r="144" spans="1:25" ht="15">
      <c r="A144" t="s">
        <v>10121</v>
      </c>
      <c r="B144" t="s">
        <v>10121</v>
      </c>
      <c r="C144" s="110" t="s">
        <v>7284</v>
      </c>
      <c r="D144" t="s">
        <v>10061</v>
      </c>
      <c r="E144" s="110" t="s">
        <v>919</v>
      </c>
      <c r="F144" t="s">
        <v>11695</v>
      </c>
      <c r="G144" t="s">
        <v>10070</v>
      </c>
      <c r="H144" s="113" t="s">
        <v>1571</v>
      </c>
      <c r="I144" s="34">
        <v>4</v>
      </c>
      <c r="J144" s="11" t="str">
        <f t="shared" si="15"/>
        <v>IC.SC.070110</v>
      </c>
      <c r="K144" s="2" t="s">
        <v>11698</v>
      </c>
      <c r="L144" t="str">
        <f t="shared" si="16"/>
        <v>Eyes Open Spontaneously</v>
      </c>
      <c r="M144" s="12" t="str">
        <f t="shared" si="17"/>
        <v>PI.IC.SC.070110.02</v>
      </c>
      <c r="N144" s="12"/>
      <c r="O144" s="12" t="str">
        <f t="shared" si="18"/>
        <v>PH.IC.SC.070110.02</v>
      </c>
      <c r="Q144" s="12" t="str">
        <f t="shared" si="19"/>
        <v>CL.IC.SC.070110.02</v>
      </c>
      <c r="X144" t="s">
        <v>11701</v>
      </c>
      <c r="Y144">
        <v>1072</v>
      </c>
    </row>
    <row r="145" spans="1:25" ht="15">
      <c r="A145" t="s">
        <v>10121</v>
      </c>
      <c r="B145" t="s">
        <v>10121</v>
      </c>
      <c r="C145" s="110" t="s">
        <v>7284</v>
      </c>
      <c r="D145" t="s">
        <v>10061</v>
      </c>
      <c r="E145" s="110" t="s">
        <v>1192</v>
      </c>
      <c r="F145" t="s">
        <v>11696</v>
      </c>
      <c r="G145" t="s">
        <v>1001</v>
      </c>
      <c r="H145" s="113" t="s">
        <v>1398</v>
      </c>
      <c r="I145" s="34">
        <v>1</v>
      </c>
      <c r="J145" s="11" t="str">
        <f t="shared" si="11"/>
        <v>IC.SC.070102</v>
      </c>
      <c r="K145" s="2" t="s">
        <v>11698</v>
      </c>
      <c r="L145" t="str">
        <f t="shared" si="10"/>
        <v>None</v>
      </c>
      <c r="M145" s="12" t="str">
        <f t="shared" si="12"/>
        <v>PI.IC.SC.070102.02</v>
      </c>
      <c r="N145" s="12"/>
      <c r="O145" s="12" t="str">
        <f t="shared" si="13"/>
        <v>PH.IC.SC.070102.02</v>
      </c>
      <c r="Q145" s="12" t="str">
        <f t="shared" si="14"/>
        <v>CL.IC.SC.070102.02</v>
      </c>
      <c r="X145" t="s">
        <v>11701</v>
      </c>
      <c r="Y145">
        <v>1072</v>
      </c>
    </row>
    <row r="146" spans="1:25" ht="15">
      <c r="A146" t="s">
        <v>10121</v>
      </c>
      <c r="B146" t="s">
        <v>10121</v>
      </c>
      <c r="C146" s="110" t="s">
        <v>7284</v>
      </c>
      <c r="D146" t="s">
        <v>10061</v>
      </c>
      <c r="E146" s="110" t="s">
        <v>919</v>
      </c>
      <c r="F146" t="s">
        <v>11696</v>
      </c>
      <c r="G146" t="s">
        <v>10065</v>
      </c>
      <c r="H146" s="113" t="s">
        <v>1404</v>
      </c>
      <c r="I146" s="34">
        <v>2</v>
      </c>
      <c r="J146" s="11" t="str">
        <f t="shared" ref="J146:J149" si="20">CONCATENATE("IC.SC.",C146,E146,H146)</f>
        <v>IC.SC.070105</v>
      </c>
      <c r="K146" s="2" t="s">
        <v>11698</v>
      </c>
      <c r="L146" t="str">
        <f t="shared" ref="L146:L149" si="21">G146</f>
        <v>Incomprehensive Sounds</v>
      </c>
      <c r="M146" s="12" t="str">
        <f t="shared" ref="M146:M149" si="22">CONCATENATE("PI.",J146,".",K146)</f>
        <v>PI.IC.SC.070105.02</v>
      </c>
      <c r="N146" s="12"/>
      <c r="O146" s="12" t="str">
        <f t="shared" ref="O146:O149" si="23">CONCATENATE("PH.",J146,".",K146)</f>
        <v>PH.IC.SC.070105.02</v>
      </c>
      <c r="Q146" s="12" t="str">
        <f t="shared" ref="Q146:Q149" si="24">CONCATENATE("CL.",J146,".",K146)</f>
        <v>CL.IC.SC.070105.02</v>
      </c>
      <c r="X146" t="s">
        <v>11701</v>
      </c>
      <c r="Y146">
        <v>1072</v>
      </c>
    </row>
    <row r="147" spans="1:25" ht="15">
      <c r="A147" t="s">
        <v>10121</v>
      </c>
      <c r="B147" t="s">
        <v>10121</v>
      </c>
      <c r="C147" s="110" t="s">
        <v>7284</v>
      </c>
      <c r="D147" t="s">
        <v>10061</v>
      </c>
      <c r="E147" s="110" t="s">
        <v>919</v>
      </c>
      <c r="F147" t="s">
        <v>11696</v>
      </c>
      <c r="G147" t="s">
        <v>10068</v>
      </c>
      <c r="H147" s="113" t="s">
        <v>1550</v>
      </c>
      <c r="I147" s="34">
        <v>3</v>
      </c>
      <c r="J147" s="11" t="str">
        <f t="shared" si="20"/>
        <v>IC.SC.070108</v>
      </c>
      <c r="K147" s="2" t="s">
        <v>11698</v>
      </c>
      <c r="L147" t="str">
        <f t="shared" si="21"/>
        <v>Inappropriate Words</v>
      </c>
      <c r="M147" s="12" t="str">
        <f t="shared" si="22"/>
        <v>PI.IC.SC.070108.02</v>
      </c>
      <c r="N147" s="12"/>
      <c r="O147" s="12" t="str">
        <f t="shared" si="23"/>
        <v>PH.IC.SC.070108.02</v>
      </c>
      <c r="Q147" s="12" t="str">
        <f t="shared" si="24"/>
        <v>CL.IC.SC.070108.02</v>
      </c>
      <c r="X147" t="s">
        <v>11701</v>
      </c>
      <c r="Y147">
        <v>1072</v>
      </c>
    </row>
    <row r="148" spans="1:25" ht="15">
      <c r="A148" t="s">
        <v>10121</v>
      </c>
      <c r="B148" t="s">
        <v>10121</v>
      </c>
      <c r="C148" s="110" t="s">
        <v>7284</v>
      </c>
      <c r="D148" t="s">
        <v>10061</v>
      </c>
      <c r="E148" s="110" t="s">
        <v>919</v>
      </c>
      <c r="F148" t="s">
        <v>11696</v>
      </c>
      <c r="G148" t="s">
        <v>10071</v>
      </c>
      <c r="H148" s="113" t="s">
        <v>1298</v>
      </c>
      <c r="I148" s="34">
        <v>4</v>
      </c>
      <c r="J148" s="11" t="str">
        <f t="shared" si="20"/>
        <v>IC.SC.070111</v>
      </c>
      <c r="K148" s="2" t="s">
        <v>11698</v>
      </c>
      <c r="L148" t="str">
        <f t="shared" si="21"/>
        <v>Confused Conversation</v>
      </c>
      <c r="M148" s="12" t="str">
        <f t="shared" si="22"/>
        <v>PI.IC.SC.070111.02</v>
      </c>
      <c r="N148" s="12"/>
      <c r="O148" s="12" t="str">
        <f t="shared" si="23"/>
        <v>PH.IC.SC.070111.02</v>
      </c>
      <c r="Q148" s="12" t="str">
        <f t="shared" si="24"/>
        <v>CL.IC.SC.070111.02</v>
      </c>
      <c r="X148" t="s">
        <v>11701</v>
      </c>
      <c r="Y148">
        <v>1072</v>
      </c>
    </row>
    <row r="149" spans="1:25" ht="15">
      <c r="A149" t="s">
        <v>10121</v>
      </c>
      <c r="B149" t="s">
        <v>10121</v>
      </c>
      <c r="C149" s="110" t="s">
        <v>7284</v>
      </c>
      <c r="D149" t="s">
        <v>10061</v>
      </c>
      <c r="E149" s="110" t="s">
        <v>919</v>
      </c>
      <c r="F149" t="s">
        <v>11696</v>
      </c>
      <c r="G149" t="s">
        <v>10073</v>
      </c>
      <c r="H149" s="113" t="s">
        <v>1300</v>
      </c>
      <c r="I149" s="34">
        <v>5</v>
      </c>
      <c r="J149" s="11" t="str">
        <f t="shared" si="20"/>
        <v>IC.SC.070113</v>
      </c>
      <c r="K149" s="2" t="s">
        <v>11698</v>
      </c>
      <c r="L149" t="str">
        <f t="shared" si="21"/>
        <v>Oriented</v>
      </c>
      <c r="M149" s="12" t="str">
        <f t="shared" si="22"/>
        <v>PI.IC.SC.070113.02</v>
      </c>
      <c r="N149" s="12"/>
      <c r="O149" s="12" t="str">
        <f t="shared" si="23"/>
        <v>PH.IC.SC.070113.02</v>
      </c>
      <c r="Q149" s="12" t="str">
        <f t="shared" si="24"/>
        <v>CL.IC.SC.070113.02</v>
      </c>
      <c r="X149" t="s">
        <v>11701</v>
      </c>
      <c r="Y149">
        <v>1072</v>
      </c>
    </row>
    <row r="150" spans="1:25" ht="15">
      <c r="A150" t="s">
        <v>10121</v>
      </c>
      <c r="B150" t="s">
        <v>10121</v>
      </c>
      <c r="C150" s="110" t="s">
        <v>7284</v>
      </c>
      <c r="D150" t="s">
        <v>10061</v>
      </c>
      <c r="E150" s="110" t="s">
        <v>1192</v>
      </c>
      <c r="F150" t="s">
        <v>11697</v>
      </c>
      <c r="G150" t="s">
        <v>10063</v>
      </c>
      <c r="H150" s="113" t="s">
        <v>1400</v>
      </c>
      <c r="I150" s="34">
        <v>1</v>
      </c>
      <c r="J150" s="11" t="str">
        <f t="shared" si="11"/>
        <v>IC.SC.070103</v>
      </c>
      <c r="K150" s="2" t="s">
        <v>11698</v>
      </c>
      <c r="L150" t="str">
        <f t="shared" si="10"/>
        <v>None_</v>
      </c>
      <c r="M150" s="12" t="str">
        <f t="shared" si="12"/>
        <v>PI.IC.SC.070103.02</v>
      </c>
      <c r="N150" s="12"/>
      <c r="O150" s="12" t="str">
        <f t="shared" si="13"/>
        <v>PH.IC.SC.070103.02</v>
      </c>
      <c r="Q150" s="12" t="str">
        <f t="shared" si="14"/>
        <v>CL.IC.SC.070103.02</v>
      </c>
      <c r="X150" t="s">
        <v>11701</v>
      </c>
      <c r="Y150">
        <v>1072</v>
      </c>
    </row>
    <row r="151" spans="1:25" ht="15">
      <c r="A151" t="s">
        <v>10121</v>
      </c>
      <c r="B151" t="s">
        <v>10121</v>
      </c>
      <c r="C151" s="110" t="s">
        <v>7284</v>
      </c>
      <c r="D151" t="s">
        <v>10061</v>
      </c>
      <c r="E151" s="110" t="s">
        <v>1192</v>
      </c>
      <c r="F151" t="s">
        <v>11697</v>
      </c>
      <c r="G151" t="s">
        <v>10066</v>
      </c>
      <c r="H151" s="113" t="s">
        <v>1406</v>
      </c>
      <c r="I151" s="34">
        <v>2</v>
      </c>
      <c r="J151" s="11" t="str">
        <f t="shared" si="11"/>
        <v>IC.SC.070106</v>
      </c>
      <c r="K151" s="2" t="s">
        <v>11698</v>
      </c>
      <c r="L151" t="str">
        <f t="shared" si="10"/>
        <v>Extension</v>
      </c>
      <c r="M151" s="12" t="str">
        <f t="shared" si="12"/>
        <v>PI.IC.SC.070106.02</v>
      </c>
      <c r="N151" s="12"/>
      <c r="O151" s="12" t="str">
        <f t="shared" si="13"/>
        <v>PH.IC.SC.070106.02</v>
      </c>
      <c r="Q151" s="12" t="str">
        <f t="shared" si="14"/>
        <v>CL.IC.SC.070106.02</v>
      </c>
      <c r="X151" t="s">
        <v>11701</v>
      </c>
      <c r="Y151">
        <v>1072</v>
      </c>
    </row>
    <row r="152" spans="1:25" ht="15">
      <c r="A152" t="s">
        <v>10121</v>
      </c>
      <c r="B152" t="s">
        <v>10121</v>
      </c>
      <c r="C152" s="110" t="s">
        <v>7284</v>
      </c>
      <c r="D152" t="s">
        <v>10061</v>
      </c>
      <c r="E152" s="110" t="s">
        <v>1192</v>
      </c>
      <c r="F152" t="s">
        <v>11697</v>
      </c>
      <c r="G152" t="s">
        <v>10069</v>
      </c>
      <c r="H152" s="113" t="s">
        <v>1551</v>
      </c>
      <c r="I152" s="34">
        <v>3</v>
      </c>
      <c r="J152" s="11" t="str">
        <f t="shared" si="11"/>
        <v>IC.SC.070109</v>
      </c>
      <c r="K152" s="2" t="s">
        <v>11698</v>
      </c>
      <c r="L152" t="str">
        <f t="shared" si="10"/>
        <v>Flexion (Abnormal)</v>
      </c>
      <c r="M152" s="12" t="str">
        <f t="shared" si="12"/>
        <v>PI.IC.SC.070109.02</v>
      </c>
      <c r="N152" s="12"/>
      <c r="O152" s="12" t="str">
        <f t="shared" si="13"/>
        <v>PH.IC.SC.070109.02</v>
      </c>
      <c r="Q152" s="12" t="str">
        <f t="shared" si="14"/>
        <v>CL.IC.SC.070109.02</v>
      </c>
      <c r="X152" t="s">
        <v>11701</v>
      </c>
      <c r="Y152">
        <v>1072</v>
      </c>
    </row>
    <row r="153" spans="1:25" ht="15">
      <c r="A153" t="s">
        <v>10121</v>
      </c>
      <c r="B153" t="s">
        <v>10121</v>
      </c>
      <c r="C153" s="110" t="s">
        <v>7284</v>
      </c>
      <c r="D153" t="s">
        <v>10061</v>
      </c>
      <c r="E153" s="110" t="s">
        <v>1192</v>
      </c>
      <c r="F153" t="s">
        <v>11697</v>
      </c>
      <c r="G153" t="s">
        <v>10072</v>
      </c>
      <c r="H153" s="113" t="s">
        <v>1299</v>
      </c>
      <c r="I153" s="34">
        <v>4</v>
      </c>
      <c r="J153" s="11" t="str">
        <f t="shared" si="11"/>
        <v>IC.SC.070112</v>
      </c>
      <c r="K153" s="2" t="s">
        <v>11698</v>
      </c>
      <c r="L153" t="str">
        <f t="shared" si="10"/>
        <v>Flexion (Withdraws)</v>
      </c>
      <c r="M153" s="12" t="str">
        <f t="shared" si="12"/>
        <v>PI.IC.SC.070112.02</v>
      </c>
      <c r="N153" s="12"/>
      <c r="O153" s="12" t="str">
        <f t="shared" si="13"/>
        <v>PH.IC.SC.070112.02</v>
      </c>
      <c r="Q153" s="12" t="str">
        <f t="shared" si="14"/>
        <v>CL.IC.SC.070112.02</v>
      </c>
      <c r="X153" t="s">
        <v>11701</v>
      </c>
      <c r="Y153">
        <v>1072</v>
      </c>
    </row>
    <row r="154" spans="1:25" ht="15">
      <c r="A154" t="s">
        <v>10121</v>
      </c>
      <c r="B154" t="s">
        <v>10121</v>
      </c>
      <c r="C154" s="110" t="s">
        <v>7284</v>
      </c>
      <c r="D154" t="s">
        <v>10061</v>
      </c>
      <c r="E154" s="110" t="s">
        <v>1192</v>
      </c>
      <c r="F154" t="s">
        <v>11697</v>
      </c>
      <c r="G154" t="s">
        <v>10074</v>
      </c>
      <c r="H154" s="113" t="s">
        <v>1301</v>
      </c>
      <c r="I154" s="34">
        <v>5</v>
      </c>
      <c r="J154" s="11" t="str">
        <f t="shared" si="11"/>
        <v>IC.SC.070114</v>
      </c>
      <c r="K154" s="2" t="s">
        <v>11698</v>
      </c>
      <c r="L154" t="str">
        <f t="shared" si="10"/>
        <v>Localizes Pain</v>
      </c>
      <c r="M154" s="12" t="str">
        <f t="shared" si="12"/>
        <v>PI.IC.SC.070114.02</v>
      </c>
      <c r="N154" s="12"/>
      <c r="O154" s="12" t="str">
        <f t="shared" si="13"/>
        <v>PH.IC.SC.070114.02</v>
      </c>
      <c r="Q154" s="12" t="str">
        <f t="shared" si="14"/>
        <v>CL.IC.SC.070114.02</v>
      </c>
      <c r="X154" t="s">
        <v>11701</v>
      </c>
      <c r="Y154">
        <v>1072</v>
      </c>
    </row>
    <row r="155" spans="1:25" ht="15">
      <c r="A155" t="s">
        <v>10121</v>
      </c>
      <c r="B155" t="s">
        <v>10121</v>
      </c>
      <c r="C155" s="110" t="s">
        <v>7284</v>
      </c>
      <c r="D155" t="s">
        <v>10061</v>
      </c>
      <c r="E155" s="110" t="s">
        <v>1192</v>
      </c>
      <c r="F155" t="s">
        <v>11697</v>
      </c>
      <c r="G155" t="s">
        <v>9937</v>
      </c>
      <c r="H155" s="113" t="s">
        <v>1468</v>
      </c>
      <c r="I155" s="34">
        <v>6</v>
      </c>
      <c r="J155" s="11" t="str">
        <f t="shared" si="11"/>
        <v>IC.SC.070115</v>
      </c>
      <c r="K155" s="2" t="s">
        <v>11698</v>
      </c>
      <c r="L155" t="str">
        <f t="shared" si="10"/>
        <v>Obeys Commands</v>
      </c>
      <c r="M155" s="12" t="str">
        <f t="shared" si="12"/>
        <v>PI.IC.SC.070115.02</v>
      </c>
      <c r="N155" s="12"/>
      <c r="O155" s="12" t="str">
        <f t="shared" si="13"/>
        <v>PH.IC.SC.070115.02</v>
      </c>
      <c r="Q155" s="12" t="str">
        <f t="shared" si="14"/>
        <v>CL.IC.SC.070115.02</v>
      </c>
      <c r="X155" t="s">
        <v>11701</v>
      </c>
      <c r="Y155">
        <v>1072</v>
      </c>
    </row>
    <row r="156" spans="1:25" ht="15">
      <c r="A156" t="s">
        <v>10226</v>
      </c>
      <c r="B156" t="s">
        <v>9938</v>
      </c>
      <c r="C156" s="110" t="s">
        <v>10093</v>
      </c>
      <c r="D156" t="s">
        <v>9939</v>
      </c>
      <c r="E156" s="110" t="s">
        <v>1192</v>
      </c>
      <c r="F156" t="s">
        <v>9939</v>
      </c>
      <c r="G156" t="s">
        <v>9940</v>
      </c>
      <c r="H156" s="113" t="s">
        <v>1396</v>
      </c>
      <c r="I156" s="34">
        <v>25</v>
      </c>
      <c r="J156" s="11" t="str">
        <f t="shared" si="11"/>
        <v>IC.SC.080101</v>
      </c>
      <c r="K156" s="2" t="s">
        <v>1192</v>
      </c>
      <c r="L156" t="str">
        <f t="shared" si="10"/>
        <v>History of falls-yes</v>
      </c>
      <c r="M156" s="12" t="str">
        <f t="shared" si="12"/>
        <v>PI.IC.SC.080101.01</v>
      </c>
      <c r="N156" s="12"/>
      <c r="O156" s="12" t="str">
        <f t="shared" si="13"/>
        <v>PH.IC.SC.080101.01</v>
      </c>
      <c r="Q156" s="12" t="str">
        <f t="shared" si="14"/>
        <v>CL.IC.SC.080101.01</v>
      </c>
    </row>
    <row r="157" spans="1:25" ht="15">
      <c r="A157" t="s">
        <v>10226</v>
      </c>
      <c r="B157" t="s">
        <v>9938</v>
      </c>
      <c r="C157" s="110" t="s">
        <v>10093</v>
      </c>
      <c r="D157" t="s">
        <v>9939</v>
      </c>
      <c r="E157" s="110" t="s">
        <v>1192</v>
      </c>
      <c r="F157" t="s">
        <v>9939</v>
      </c>
      <c r="G157" t="s">
        <v>9941</v>
      </c>
      <c r="H157" s="113" t="s">
        <v>1398</v>
      </c>
      <c r="I157" s="34">
        <v>0</v>
      </c>
      <c r="J157" s="11" t="str">
        <f t="shared" si="11"/>
        <v>IC.SC.080102</v>
      </c>
      <c r="K157" s="2" t="s">
        <v>1192</v>
      </c>
      <c r="L157" t="str">
        <f t="shared" si="10"/>
        <v>History of falls-no</v>
      </c>
      <c r="M157" s="12" t="str">
        <f t="shared" si="12"/>
        <v>PI.IC.SC.080102.01</v>
      </c>
      <c r="N157" s="12"/>
      <c r="O157" s="12" t="str">
        <f t="shared" si="13"/>
        <v>PH.IC.SC.080102.01</v>
      </c>
      <c r="Q157" s="12" t="str">
        <f t="shared" si="14"/>
        <v>CL.IC.SC.080102.01</v>
      </c>
    </row>
    <row r="158" spans="1:25" ht="15">
      <c r="A158" t="s">
        <v>10226</v>
      </c>
      <c r="B158" t="s">
        <v>9938</v>
      </c>
      <c r="C158" s="110" t="s">
        <v>10093</v>
      </c>
      <c r="D158" t="s">
        <v>9939</v>
      </c>
      <c r="E158" s="110" t="s">
        <v>1192</v>
      </c>
      <c r="F158" t="s">
        <v>9939</v>
      </c>
      <c r="G158" t="s">
        <v>10084</v>
      </c>
      <c r="H158" s="113" t="s">
        <v>1400</v>
      </c>
      <c r="I158" s="34">
        <v>15</v>
      </c>
      <c r="J158" s="11" t="str">
        <f t="shared" si="11"/>
        <v>IC.SC.080103</v>
      </c>
      <c r="K158" s="2" t="s">
        <v>1192</v>
      </c>
      <c r="L158" t="str">
        <f t="shared" si="10"/>
        <v>Secondary diagnosis-yes</v>
      </c>
      <c r="M158" s="12" t="str">
        <f t="shared" si="12"/>
        <v>PI.IC.SC.080103.01</v>
      </c>
      <c r="N158" s="12"/>
      <c r="O158" s="12" t="str">
        <f t="shared" si="13"/>
        <v>PH.IC.SC.080103.01</v>
      </c>
      <c r="Q158" s="12" t="str">
        <f t="shared" si="14"/>
        <v>CL.IC.SC.080103.01</v>
      </c>
    </row>
    <row r="159" spans="1:25" ht="15">
      <c r="A159" t="s">
        <v>10226</v>
      </c>
      <c r="B159" t="s">
        <v>9938</v>
      </c>
      <c r="C159" s="110" t="s">
        <v>10093</v>
      </c>
      <c r="D159" t="s">
        <v>9939</v>
      </c>
      <c r="E159" s="110" t="s">
        <v>1192</v>
      </c>
      <c r="F159" t="s">
        <v>9939</v>
      </c>
      <c r="G159" t="s">
        <v>10085</v>
      </c>
      <c r="H159" s="113" t="s">
        <v>1402</v>
      </c>
      <c r="I159" s="34">
        <v>0</v>
      </c>
      <c r="J159" s="11" t="str">
        <f t="shared" si="11"/>
        <v>IC.SC.080104</v>
      </c>
      <c r="K159" s="2" t="s">
        <v>1192</v>
      </c>
      <c r="L159" t="str">
        <f t="shared" si="10"/>
        <v>Secondary diagnosis-no</v>
      </c>
      <c r="M159" s="12" t="str">
        <f t="shared" si="12"/>
        <v>PI.IC.SC.080104.01</v>
      </c>
      <c r="N159" s="12"/>
      <c r="O159" s="12" t="str">
        <f t="shared" si="13"/>
        <v>PH.IC.SC.080104.01</v>
      </c>
      <c r="Q159" s="12" t="str">
        <f t="shared" si="14"/>
        <v>CL.IC.SC.080104.01</v>
      </c>
    </row>
    <row r="160" spans="1:25" ht="15">
      <c r="A160" t="s">
        <v>10226</v>
      </c>
      <c r="B160" t="s">
        <v>9938</v>
      </c>
      <c r="C160" s="110" t="s">
        <v>10093</v>
      </c>
      <c r="D160" t="s">
        <v>9939</v>
      </c>
      <c r="E160" s="110" t="s">
        <v>1192</v>
      </c>
      <c r="F160" t="s">
        <v>9939</v>
      </c>
      <c r="G160" t="s">
        <v>10086</v>
      </c>
      <c r="H160" s="113" t="s">
        <v>1404</v>
      </c>
      <c r="I160" s="34">
        <v>30</v>
      </c>
      <c r="J160" s="11" t="str">
        <f t="shared" si="11"/>
        <v>IC.SC.080105</v>
      </c>
      <c r="K160" s="2" t="s">
        <v>1192</v>
      </c>
      <c r="L160" t="str">
        <f t="shared" si="10"/>
        <v>Ambulatory aid-furniture</v>
      </c>
      <c r="M160" s="12" t="str">
        <f t="shared" si="12"/>
        <v>PI.IC.SC.080105.01</v>
      </c>
      <c r="N160" s="12"/>
      <c r="O160" s="12" t="str">
        <f t="shared" si="13"/>
        <v>PH.IC.SC.080105.01</v>
      </c>
      <c r="Q160" s="12" t="str">
        <f t="shared" si="14"/>
        <v>CL.IC.SC.080105.01</v>
      </c>
    </row>
    <row r="161" spans="1:17" ht="15">
      <c r="A161" t="s">
        <v>10226</v>
      </c>
      <c r="B161" t="s">
        <v>9938</v>
      </c>
      <c r="C161" s="110" t="s">
        <v>10093</v>
      </c>
      <c r="D161" t="s">
        <v>9939</v>
      </c>
      <c r="E161" s="110" t="s">
        <v>1192</v>
      </c>
      <c r="F161" t="s">
        <v>9939</v>
      </c>
      <c r="G161" t="s">
        <v>10087</v>
      </c>
      <c r="H161" s="113" t="s">
        <v>1406</v>
      </c>
      <c r="I161" s="34">
        <v>15</v>
      </c>
      <c r="J161" s="11" t="str">
        <f t="shared" si="11"/>
        <v>IC.SC.080106</v>
      </c>
      <c r="K161" s="2" t="s">
        <v>1192</v>
      </c>
      <c r="L161" t="str">
        <f t="shared" si="10"/>
        <v>Ambulatory aid-crutches/cane/walker</v>
      </c>
      <c r="M161" s="12" t="str">
        <f t="shared" si="12"/>
        <v>PI.IC.SC.080106.01</v>
      </c>
      <c r="N161" s="12"/>
      <c r="O161" s="12" t="str">
        <f t="shared" si="13"/>
        <v>PH.IC.SC.080106.01</v>
      </c>
      <c r="Q161" s="12" t="str">
        <f t="shared" si="14"/>
        <v>CL.IC.SC.080106.01</v>
      </c>
    </row>
    <row r="162" spans="1:17" ht="15">
      <c r="A162" t="s">
        <v>10226</v>
      </c>
      <c r="B162" t="s">
        <v>9938</v>
      </c>
      <c r="C162" s="110" t="s">
        <v>10093</v>
      </c>
      <c r="D162" t="s">
        <v>9939</v>
      </c>
      <c r="E162" s="110" t="s">
        <v>1192</v>
      </c>
      <c r="F162" t="s">
        <v>9939</v>
      </c>
      <c r="G162" t="s">
        <v>112</v>
      </c>
      <c r="H162" s="113" t="s">
        <v>1419</v>
      </c>
      <c r="I162" s="34">
        <v>0</v>
      </c>
      <c r="J162" s="11" t="str">
        <f t="shared" si="11"/>
        <v>IC.SC.080107</v>
      </c>
      <c r="K162" s="2" t="s">
        <v>1192</v>
      </c>
      <c r="L162" t="str">
        <f t="shared" si="10"/>
        <v>Ambulatory aid-none/bed rest/wheelchair/nurse</v>
      </c>
      <c r="M162" s="12" t="str">
        <f t="shared" si="12"/>
        <v>PI.IC.SC.080107.01</v>
      </c>
      <c r="N162" s="12"/>
      <c r="O162" s="12" t="str">
        <f t="shared" si="13"/>
        <v>PH.IC.SC.080107.01</v>
      </c>
      <c r="Q162" s="12" t="str">
        <f t="shared" si="14"/>
        <v>CL.IC.SC.080107.01</v>
      </c>
    </row>
    <row r="163" spans="1:17" ht="15">
      <c r="A163" t="s">
        <v>10226</v>
      </c>
      <c r="B163" t="s">
        <v>9938</v>
      </c>
      <c r="C163" s="110" t="s">
        <v>10093</v>
      </c>
      <c r="D163" t="s">
        <v>9939</v>
      </c>
      <c r="E163" s="110" t="s">
        <v>1192</v>
      </c>
      <c r="F163" t="s">
        <v>9939</v>
      </c>
      <c r="G163" t="s">
        <v>10480</v>
      </c>
      <c r="H163" s="113" t="s">
        <v>1550</v>
      </c>
      <c r="I163" s="34">
        <v>20</v>
      </c>
      <c r="J163" s="11" t="str">
        <f t="shared" si="11"/>
        <v>IC.SC.080108</v>
      </c>
      <c r="K163" s="2" t="s">
        <v>1192</v>
      </c>
      <c r="L163" t="str">
        <f t="shared" si="10"/>
        <v>IV/Heparin lock-yes</v>
      </c>
      <c r="M163" s="12" t="str">
        <f t="shared" si="12"/>
        <v>PI.IC.SC.080108.01</v>
      </c>
      <c r="N163" s="12"/>
      <c r="O163" s="12" t="str">
        <f t="shared" si="13"/>
        <v>PH.IC.SC.080108.01</v>
      </c>
      <c r="Q163" s="12" t="str">
        <f t="shared" si="14"/>
        <v>CL.IC.SC.080108.01</v>
      </c>
    </row>
    <row r="164" spans="1:17" ht="15">
      <c r="A164" t="s">
        <v>10226</v>
      </c>
      <c r="B164" t="s">
        <v>9938</v>
      </c>
      <c r="C164" s="110" t="s">
        <v>10093</v>
      </c>
      <c r="D164" t="s">
        <v>9939</v>
      </c>
      <c r="E164" s="110" t="s">
        <v>1192</v>
      </c>
      <c r="F164" t="s">
        <v>9939</v>
      </c>
      <c r="G164" t="s">
        <v>10481</v>
      </c>
      <c r="H164" s="113" t="s">
        <v>1551</v>
      </c>
      <c r="I164" s="34">
        <v>0</v>
      </c>
      <c r="J164" s="11" t="str">
        <f t="shared" si="11"/>
        <v>IC.SC.080109</v>
      </c>
      <c r="K164" s="2" t="s">
        <v>1192</v>
      </c>
      <c r="L164" t="str">
        <f t="shared" si="10"/>
        <v>IV/Heparin lock-no</v>
      </c>
      <c r="M164" s="12" t="str">
        <f t="shared" si="12"/>
        <v>PI.IC.SC.080109.01</v>
      </c>
      <c r="N164" s="12"/>
      <c r="O164" s="12" t="str">
        <f t="shared" si="13"/>
        <v>PH.IC.SC.080109.01</v>
      </c>
      <c r="Q164" s="12" t="str">
        <f t="shared" si="14"/>
        <v>CL.IC.SC.080109.01</v>
      </c>
    </row>
    <row r="165" spans="1:17" ht="15">
      <c r="A165" t="s">
        <v>10226</v>
      </c>
      <c r="B165" t="s">
        <v>9938</v>
      </c>
      <c r="C165" s="110" t="s">
        <v>10093</v>
      </c>
      <c r="D165" t="s">
        <v>9939</v>
      </c>
      <c r="E165" s="110" t="s">
        <v>1192</v>
      </c>
      <c r="F165" t="s">
        <v>9939</v>
      </c>
      <c r="G165" t="s">
        <v>10482</v>
      </c>
      <c r="H165" s="113" t="s">
        <v>1571</v>
      </c>
      <c r="I165" s="34">
        <v>20</v>
      </c>
      <c r="J165" s="11" t="str">
        <f t="shared" si="11"/>
        <v>IC.SC.080110</v>
      </c>
      <c r="K165" s="2" t="s">
        <v>1192</v>
      </c>
      <c r="L165" t="str">
        <f t="shared" si="10"/>
        <v>Gait/Transferring-impaired</v>
      </c>
      <c r="M165" s="12" t="str">
        <f t="shared" si="12"/>
        <v>PI.IC.SC.080110.01</v>
      </c>
      <c r="N165" s="12"/>
      <c r="O165" s="12" t="str">
        <f t="shared" si="13"/>
        <v>PH.IC.SC.080110.01</v>
      </c>
      <c r="Q165" s="12" t="str">
        <f t="shared" si="14"/>
        <v>CL.IC.SC.080110.01</v>
      </c>
    </row>
    <row r="166" spans="1:17" ht="15">
      <c r="A166" t="s">
        <v>10226</v>
      </c>
      <c r="B166" t="s">
        <v>9938</v>
      </c>
      <c r="C166" s="110" t="s">
        <v>10093</v>
      </c>
      <c r="D166" t="s">
        <v>9939</v>
      </c>
      <c r="E166" s="110" t="s">
        <v>1192</v>
      </c>
      <c r="F166" t="s">
        <v>9939</v>
      </c>
      <c r="G166" t="s">
        <v>10483</v>
      </c>
      <c r="H166" s="113" t="s">
        <v>1298</v>
      </c>
      <c r="I166" s="34">
        <v>10</v>
      </c>
      <c r="J166" s="11" t="str">
        <f t="shared" si="11"/>
        <v>IC.SC.080111</v>
      </c>
      <c r="K166" s="2" t="s">
        <v>1192</v>
      </c>
      <c r="L166" t="str">
        <f t="shared" si="10"/>
        <v>Gait/Transferring-weak</v>
      </c>
      <c r="M166" s="12" t="str">
        <f t="shared" si="12"/>
        <v>PI.IC.SC.080111.01</v>
      </c>
      <c r="N166" s="12"/>
      <c r="O166" s="12" t="str">
        <f t="shared" si="13"/>
        <v>PH.IC.SC.080111.01</v>
      </c>
      <c r="Q166" s="12" t="str">
        <f t="shared" si="14"/>
        <v>CL.IC.SC.080111.01</v>
      </c>
    </row>
    <row r="167" spans="1:17" ht="15">
      <c r="A167" t="s">
        <v>10226</v>
      </c>
      <c r="B167" t="s">
        <v>9938</v>
      </c>
      <c r="C167" s="110" t="s">
        <v>10093</v>
      </c>
      <c r="D167" t="s">
        <v>9939</v>
      </c>
      <c r="E167" s="110" t="s">
        <v>1192</v>
      </c>
      <c r="F167" t="s">
        <v>9939</v>
      </c>
      <c r="G167" t="s">
        <v>113</v>
      </c>
      <c r="H167" s="113" t="s">
        <v>1299</v>
      </c>
      <c r="I167" s="34">
        <v>0</v>
      </c>
      <c r="J167" s="11" t="str">
        <f t="shared" si="11"/>
        <v>IC.SC.080112</v>
      </c>
      <c r="K167" s="2" t="s">
        <v>1192</v>
      </c>
      <c r="L167" t="str">
        <f t="shared" si="10"/>
        <v>Gait/Transferring-normal/bed rest/immobile</v>
      </c>
      <c r="M167" s="12" t="str">
        <f t="shared" si="12"/>
        <v>PI.IC.SC.080112.01</v>
      </c>
      <c r="N167" s="12"/>
      <c r="O167" s="12" t="str">
        <f t="shared" si="13"/>
        <v>PH.IC.SC.080112.01</v>
      </c>
      <c r="Q167" s="12" t="str">
        <f t="shared" si="14"/>
        <v>CL.IC.SC.080112.01</v>
      </c>
    </row>
    <row r="168" spans="1:17" ht="15">
      <c r="A168" t="s">
        <v>10226</v>
      </c>
      <c r="B168" t="s">
        <v>9938</v>
      </c>
      <c r="C168" s="110" t="s">
        <v>10093</v>
      </c>
      <c r="D168" t="s">
        <v>9939</v>
      </c>
      <c r="E168" s="110" t="s">
        <v>1192</v>
      </c>
      <c r="F168" t="s">
        <v>9939</v>
      </c>
      <c r="G168" t="s">
        <v>10362</v>
      </c>
      <c r="H168" s="113" t="s">
        <v>1300</v>
      </c>
      <c r="I168" s="34">
        <v>15</v>
      </c>
      <c r="J168" s="11" t="str">
        <f t="shared" si="11"/>
        <v>IC.SC.080113</v>
      </c>
      <c r="K168" s="2" t="s">
        <v>1192</v>
      </c>
      <c r="L168" t="str">
        <f t="shared" si="10"/>
        <v>Mental status-forgets limitations</v>
      </c>
      <c r="M168" s="12" t="str">
        <f t="shared" si="12"/>
        <v>PI.IC.SC.080113.01</v>
      </c>
      <c r="N168" s="12"/>
      <c r="O168" s="12" t="str">
        <f t="shared" si="13"/>
        <v>PH.IC.SC.080113.01</v>
      </c>
      <c r="Q168" s="12" t="str">
        <f t="shared" si="14"/>
        <v>CL.IC.SC.080113.01</v>
      </c>
    </row>
    <row r="169" spans="1:17" ht="15">
      <c r="A169" t="s">
        <v>10226</v>
      </c>
      <c r="B169" t="s">
        <v>9938</v>
      </c>
      <c r="C169" s="110" t="s">
        <v>10093</v>
      </c>
      <c r="D169" t="s">
        <v>9939</v>
      </c>
      <c r="E169" s="110" t="s">
        <v>1192</v>
      </c>
      <c r="F169" t="s">
        <v>9939</v>
      </c>
      <c r="G169" t="s">
        <v>10363</v>
      </c>
      <c r="H169" s="113" t="s">
        <v>1301</v>
      </c>
      <c r="I169" s="34">
        <v>0</v>
      </c>
      <c r="J169" s="11" t="str">
        <f t="shared" si="11"/>
        <v>IC.SC.080114</v>
      </c>
      <c r="K169" s="2" t="s">
        <v>1192</v>
      </c>
      <c r="L169" t="str">
        <f t="shared" si="10"/>
        <v>Mental status-oriented to own ability</v>
      </c>
      <c r="M169" s="12" t="str">
        <f t="shared" si="12"/>
        <v>PI.IC.SC.080114.01</v>
      </c>
      <c r="N169" s="12"/>
      <c r="O169" s="12" t="str">
        <f t="shared" si="13"/>
        <v>PH.IC.SC.080114.01</v>
      </c>
      <c r="Q169" s="12" t="str">
        <f t="shared" si="14"/>
        <v>CL.IC.SC.080114.01</v>
      </c>
    </row>
    <row r="170" spans="1:17" ht="15">
      <c r="A170" t="s">
        <v>10226</v>
      </c>
      <c r="B170" t="s">
        <v>6742</v>
      </c>
      <c r="C170" s="110" t="s">
        <v>10095</v>
      </c>
      <c r="D170" t="s">
        <v>10364</v>
      </c>
      <c r="E170" s="110" t="s">
        <v>1192</v>
      </c>
      <c r="F170" t="s">
        <v>10364</v>
      </c>
      <c r="G170" t="s">
        <v>6010</v>
      </c>
      <c r="H170" s="113" t="s">
        <v>1396</v>
      </c>
      <c r="I170" s="34">
        <v>0</v>
      </c>
      <c r="J170" s="11" t="str">
        <f t="shared" si="11"/>
        <v>IC.SC.090101</v>
      </c>
      <c r="K170" s="2" t="s">
        <v>1192</v>
      </c>
      <c r="L170" t="str">
        <f t="shared" si="10"/>
        <v>Unresponsive</v>
      </c>
      <c r="M170" s="12" t="str">
        <f t="shared" si="12"/>
        <v>PI.IC.SC.090101.01</v>
      </c>
      <c r="N170" s="12"/>
      <c r="O170" s="12" t="str">
        <f t="shared" si="13"/>
        <v>PH.IC.SC.090101.01</v>
      </c>
      <c r="Q170" s="12" t="str">
        <f t="shared" si="14"/>
        <v>CL.IC.SC.090101.01</v>
      </c>
    </row>
    <row r="171" spans="1:17" ht="15">
      <c r="A171" t="s">
        <v>10226</v>
      </c>
      <c r="B171" t="s">
        <v>6742</v>
      </c>
      <c r="C171" s="110" t="s">
        <v>10095</v>
      </c>
      <c r="D171" t="s">
        <v>10364</v>
      </c>
      <c r="E171" s="110" t="s">
        <v>1192</v>
      </c>
      <c r="F171" t="s">
        <v>10364</v>
      </c>
      <c r="G171" t="s">
        <v>10246</v>
      </c>
      <c r="H171" s="113" t="s">
        <v>1398</v>
      </c>
      <c r="I171" s="34">
        <v>1</v>
      </c>
      <c r="J171" s="11" t="str">
        <f t="shared" si="11"/>
        <v>IC.SC.090102</v>
      </c>
      <c r="K171" s="2" t="s">
        <v>1192</v>
      </c>
      <c r="L171" t="str">
        <f t="shared" si="10"/>
        <v>Responds only to noxious stimuli</v>
      </c>
      <c r="M171" s="12" t="str">
        <f t="shared" si="12"/>
        <v>PI.IC.SC.090102.01</v>
      </c>
      <c r="N171" s="12"/>
      <c r="O171" s="12" t="str">
        <f t="shared" si="13"/>
        <v>PH.IC.SC.090102.01</v>
      </c>
      <c r="Q171" s="12" t="str">
        <f t="shared" si="14"/>
        <v>CL.IC.SC.090102.01</v>
      </c>
    </row>
    <row r="172" spans="1:17" ht="15">
      <c r="A172" t="s">
        <v>10226</v>
      </c>
      <c r="B172" t="s">
        <v>6742</v>
      </c>
      <c r="C172" s="110" t="s">
        <v>10095</v>
      </c>
      <c r="D172" t="s">
        <v>10364</v>
      </c>
      <c r="E172" s="110" t="s">
        <v>1192</v>
      </c>
      <c r="F172" t="s">
        <v>10364</v>
      </c>
      <c r="G172" t="s">
        <v>10247</v>
      </c>
      <c r="H172" s="113" t="s">
        <v>1400</v>
      </c>
      <c r="I172" s="34">
        <v>2</v>
      </c>
      <c r="J172" s="11" t="str">
        <f t="shared" si="11"/>
        <v>IC.SC.090103</v>
      </c>
      <c r="K172" s="2" t="s">
        <v>1192</v>
      </c>
      <c r="L172" t="str">
        <f t="shared" si="10"/>
        <v>Responds to touch or name</v>
      </c>
      <c r="M172" s="12" t="str">
        <f t="shared" si="12"/>
        <v>PI.IC.SC.090103.01</v>
      </c>
      <c r="N172" s="12"/>
      <c r="O172" s="12" t="str">
        <f t="shared" si="13"/>
        <v>PH.IC.SC.090103.01</v>
      </c>
      <c r="Q172" s="12" t="str">
        <f t="shared" si="14"/>
        <v>CL.IC.SC.090103.01</v>
      </c>
    </row>
    <row r="173" spans="1:17" ht="15">
      <c r="A173" t="s">
        <v>10226</v>
      </c>
      <c r="B173" t="s">
        <v>6742</v>
      </c>
      <c r="C173" s="110" t="s">
        <v>10095</v>
      </c>
      <c r="D173" t="s">
        <v>10364</v>
      </c>
      <c r="E173" s="110" t="s">
        <v>1192</v>
      </c>
      <c r="F173" t="s">
        <v>10364</v>
      </c>
      <c r="G173" t="s">
        <v>10248</v>
      </c>
      <c r="H173" s="113" t="s">
        <v>1402</v>
      </c>
      <c r="I173" s="34">
        <v>3</v>
      </c>
      <c r="J173" s="11" t="str">
        <f t="shared" si="11"/>
        <v>IC.SC.090104</v>
      </c>
      <c r="K173" s="2" t="s">
        <v>1192</v>
      </c>
      <c r="L173" t="str">
        <f t="shared" si="10"/>
        <v>Calm and cooperative</v>
      </c>
      <c r="M173" s="12" t="str">
        <f t="shared" si="12"/>
        <v>PI.IC.SC.090104.01</v>
      </c>
      <c r="N173" s="12"/>
      <c r="O173" s="12" t="str">
        <f t="shared" si="13"/>
        <v>PH.IC.SC.090104.01</v>
      </c>
      <c r="Q173" s="12" t="str">
        <f t="shared" si="14"/>
        <v>CL.IC.SC.090104.01</v>
      </c>
    </row>
    <row r="174" spans="1:17" ht="15">
      <c r="A174" t="s">
        <v>10226</v>
      </c>
      <c r="B174" t="s">
        <v>6742</v>
      </c>
      <c r="C174" s="110" t="s">
        <v>10095</v>
      </c>
      <c r="D174" t="s">
        <v>10364</v>
      </c>
      <c r="E174" s="110" t="s">
        <v>1192</v>
      </c>
      <c r="F174" t="s">
        <v>10364</v>
      </c>
      <c r="G174" t="s">
        <v>10249</v>
      </c>
      <c r="H174" s="113" t="s">
        <v>1404</v>
      </c>
      <c r="I174" s="34">
        <v>4</v>
      </c>
      <c r="J174" s="11" t="str">
        <f t="shared" si="11"/>
        <v>IC.SC.090105</v>
      </c>
      <c r="K174" s="2" t="s">
        <v>1192</v>
      </c>
      <c r="L174" t="str">
        <f t="shared" si="10"/>
        <v>Restless and cooperative</v>
      </c>
      <c r="M174" s="12" t="str">
        <f t="shared" si="12"/>
        <v>PI.IC.SC.090105.01</v>
      </c>
      <c r="N174" s="12"/>
      <c r="O174" s="12" t="str">
        <f t="shared" si="13"/>
        <v>PH.IC.SC.090105.01</v>
      </c>
      <c r="Q174" s="12" t="str">
        <f t="shared" si="14"/>
        <v>CL.IC.SC.090105.01</v>
      </c>
    </row>
    <row r="175" spans="1:17" ht="15">
      <c r="A175" t="s">
        <v>10226</v>
      </c>
      <c r="B175" t="s">
        <v>6742</v>
      </c>
      <c r="C175" s="110" t="s">
        <v>10095</v>
      </c>
      <c r="D175" t="s">
        <v>10364</v>
      </c>
      <c r="E175" s="110" t="s">
        <v>1192</v>
      </c>
      <c r="F175" t="s">
        <v>10364</v>
      </c>
      <c r="G175" t="s">
        <v>6170</v>
      </c>
      <c r="H175" s="113" t="s">
        <v>1406</v>
      </c>
      <c r="I175" s="34">
        <v>5</v>
      </c>
      <c r="J175" s="11" t="str">
        <f t="shared" si="11"/>
        <v>IC.SC.090106</v>
      </c>
      <c r="K175" s="2" t="s">
        <v>1192</v>
      </c>
      <c r="L175" t="str">
        <f t="shared" si="10"/>
        <v>Agitated</v>
      </c>
      <c r="M175" s="12" t="str">
        <f t="shared" si="12"/>
        <v>PI.IC.SC.090106.01</v>
      </c>
      <c r="N175" s="12"/>
      <c r="O175" s="12" t="str">
        <f t="shared" si="13"/>
        <v>PH.IC.SC.090106.01</v>
      </c>
      <c r="Q175" s="12" t="str">
        <f t="shared" si="14"/>
        <v>CL.IC.SC.090106.01</v>
      </c>
    </row>
    <row r="176" spans="1:17" ht="15">
      <c r="A176" t="s">
        <v>10226</v>
      </c>
      <c r="B176" t="s">
        <v>6742</v>
      </c>
      <c r="C176" s="110" t="s">
        <v>10095</v>
      </c>
      <c r="D176" t="s">
        <v>10364</v>
      </c>
      <c r="E176" s="110" t="s">
        <v>1192</v>
      </c>
      <c r="F176" t="s">
        <v>10364</v>
      </c>
      <c r="G176" t="s">
        <v>10250</v>
      </c>
      <c r="H176" s="113" t="s">
        <v>1419</v>
      </c>
      <c r="I176" s="34">
        <v>6</v>
      </c>
      <c r="J176" s="11" t="str">
        <f t="shared" si="11"/>
        <v>IC.SC.090107</v>
      </c>
      <c r="K176" s="2" t="s">
        <v>1192</v>
      </c>
      <c r="L176" t="str">
        <f t="shared" si="10"/>
        <v>Dangerously agitated, uncooperative</v>
      </c>
      <c r="M176" s="12" t="str">
        <f t="shared" si="12"/>
        <v>PI.IC.SC.090107.01</v>
      </c>
      <c r="N176" s="12"/>
      <c r="O176" s="12" t="str">
        <f t="shared" si="13"/>
        <v>PH.IC.SC.090107.01</v>
      </c>
      <c r="Q176" s="12" t="str">
        <f t="shared" si="14"/>
        <v>CL.IC.SC.090107.01</v>
      </c>
    </row>
    <row r="177" spans="1:17" ht="15">
      <c r="A177" t="s">
        <v>10226</v>
      </c>
      <c r="B177" t="s">
        <v>10371</v>
      </c>
      <c r="C177" s="110" t="s">
        <v>10905</v>
      </c>
      <c r="D177" t="s">
        <v>10372</v>
      </c>
      <c r="E177" s="110" t="s">
        <v>1192</v>
      </c>
      <c r="F177" t="s">
        <v>10372</v>
      </c>
      <c r="G177" t="s">
        <v>10373</v>
      </c>
      <c r="H177" s="113" t="s">
        <v>1396</v>
      </c>
      <c r="I177" s="34">
        <v>0</v>
      </c>
      <c r="J177" s="11" t="str">
        <f t="shared" si="11"/>
        <v>IC.SC.100101</v>
      </c>
      <c r="K177" s="2" t="s">
        <v>1192</v>
      </c>
      <c r="L177" t="str">
        <f t="shared" si="10"/>
        <v>Alert; keenly responsive</v>
      </c>
      <c r="M177" s="12" t="str">
        <f t="shared" si="12"/>
        <v>PI.IC.SC.100101.01</v>
      </c>
      <c r="N177" s="12"/>
      <c r="O177" s="12" t="str">
        <f t="shared" si="13"/>
        <v>PH.IC.SC.100101.01</v>
      </c>
      <c r="Q177" s="12" t="str">
        <f t="shared" si="14"/>
        <v>CL.IC.SC.100101.01</v>
      </c>
    </row>
    <row r="178" spans="1:17" ht="15">
      <c r="A178" t="s">
        <v>10226</v>
      </c>
      <c r="B178" t="s">
        <v>10371</v>
      </c>
      <c r="C178" s="110" t="s">
        <v>10905</v>
      </c>
      <c r="D178" t="s">
        <v>10253</v>
      </c>
      <c r="E178" s="110" t="s">
        <v>1192</v>
      </c>
      <c r="F178" t="s">
        <v>10253</v>
      </c>
      <c r="G178" t="s">
        <v>10129</v>
      </c>
      <c r="H178" s="113" t="s">
        <v>1398</v>
      </c>
      <c r="I178" s="34">
        <v>1</v>
      </c>
      <c r="J178" s="11" t="str">
        <f t="shared" si="11"/>
        <v>IC.SC.100102</v>
      </c>
      <c r="K178" s="2" t="s">
        <v>1192</v>
      </c>
      <c r="L178" t="str">
        <f t="shared" si="10"/>
        <v>Not alert but arousable</v>
      </c>
      <c r="M178" s="12" t="str">
        <f t="shared" si="12"/>
        <v>PI.IC.SC.100102.01</v>
      </c>
      <c r="N178" s="12"/>
      <c r="O178" s="12" t="str">
        <f t="shared" si="13"/>
        <v>PH.IC.SC.100102.01</v>
      </c>
      <c r="Q178" s="12" t="str">
        <f t="shared" si="14"/>
        <v>CL.IC.SC.100102.01</v>
      </c>
    </row>
    <row r="179" spans="1:17" ht="15">
      <c r="A179" t="s">
        <v>10226</v>
      </c>
      <c r="B179" t="s">
        <v>10371</v>
      </c>
      <c r="C179" s="110" t="s">
        <v>10905</v>
      </c>
      <c r="D179" t="s">
        <v>10253</v>
      </c>
      <c r="E179" s="110" t="s">
        <v>1192</v>
      </c>
      <c r="F179" t="s">
        <v>10253</v>
      </c>
      <c r="G179" t="s">
        <v>10130</v>
      </c>
      <c r="H179" s="113" t="s">
        <v>1400</v>
      </c>
      <c r="I179" s="34">
        <v>2</v>
      </c>
      <c r="J179" s="11" t="str">
        <f t="shared" si="11"/>
        <v>IC.SC.100103</v>
      </c>
      <c r="K179" s="2" t="s">
        <v>1192</v>
      </c>
      <c r="L179" t="str">
        <f t="shared" si="10"/>
        <v>Not alert; repeat stimulation</v>
      </c>
      <c r="M179" s="12" t="str">
        <f t="shared" si="12"/>
        <v>PI.IC.SC.100103.01</v>
      </c>
      <c r="N179" s="12"/>
      <c r="O179" s="12" t="str">
        <f t="shared" si="13"/>
        <v>PH.IC.SC.100103.01</v>
      </c>
      <c r="Q179" s="12" t="str">
        <f t="shared" si="14"/>
        <v>CL.IC.SC.100103.01</v>
      </c>
    </row>
    <row r="180" spans="1:17" ht="15">
      <c r="A180" t="s">
        <v>10226</v>
      </c>
      <c r="B180" t="s">
        <v>10371</v>
      </c>
      <c r="C180" s="110" t="s">
        <v>10905</v>
      </c>
      <c r="D180" t="s">
        <v>10253</v>
      </c>
      <c r="E180" s="110" t="s">
        <v>1192</v>
      </c>
      <c r="F180" t="s">
        <v>10253</v>
      </c>
      <c r="G180" t="s">
        <v>6010</v>
      </c>
      <c r="H180" s="113" t="s">
        <v>1402</v>
      </c>
      <c r="I180" s="34">
        <v>3</v>
      </c>
      <c r="J180" s="11" t="str">
        <f t="shared" si="11"/>
        <v>IC.SC.100104</v>
      </c>
      <c r="K180" s="2" t="s">
        <v>1192</v>
      </c>
      <c r="L180" t="str">
        <f t="shared" si="10"/>
        <v>Unresponsive</v>
      </c>
      <c r="M180" s="12" t="str">
        <f t="shared" si="12"/>
        <v>PI.IC.SC.100104.01</v>
      </c>
      <c r="N180" s="12"/>
      <c r="O180" s="12" t="str">
        <f t="shared" si="13"/>
        <v>PH.IC.SC.100104.01</v>
      </c>
      <c r="Q180" s="12" t="str">
        <f t="shared" si="14"/>
        <v>CL.IC.SC.100104.01</v>
      </c>
    </row>
    <row r="181" spans="1:17" ht="15">
      <c r="A181" t="s">
        <v>10226</v>
      </c>
      <c r="B181" t="s">
        <v>10371</v>
      </c>
      <c r="C181" s="110" t="s">
        <v>10905</v>
      </c>
      <c r="D181" t="s">
        <v>10131</v>
      </c>
      <c r="E181" s="110" t="s">
        <v>923</v>
      </c>
      <c r="F181" t="s">
        <v>10131</v>
      </c>
      <c r="G181" t="s">
        <v>10132</v>
      </c>
      <c r="H181" s="113" t="s">
        <v>1396</v>
      </c>
      <c r="I181" s="34">
        <v>0</v>
      </c>
      <c r="J181" s="11" t="str">
        <f t="shared" si="11"/>
        <v>IC.SC.100201</v>
      </c>
      <c r="K181" s="2" t="s">
        <v>1192</v>
      </c>
      <c r="L181" t="str">
        <f t="shared" si="10"/>
        <v>Answers both correctly</v>
      </c>
      <c r="M181" s="12" t="str">
        <f t="shared" si="12"/>
        <v>PI.IC.SC.100201.01</v>
      </c>
      <c r="N181" s="12"/>
      <c r="O181" s="12" t="str">
        <f t="shared" si="13"/>
        <v>PH.IC.SC.100201.01</v>
      </c>
      <c r="Q181" s="12" t="str">
        <f t="shared" si="14"/>
        <v>CL.IC.SC.100201.01</v>
      </c>
    </row>
    <row r="182" spans="1:17" ht="15">
      <c r="A182" t="s">
        <v>10226</v>
      </c>
      <c r="B182" t="s">
        <v>10371</v>
      </c>
      <c r="C182" s="110" t="s">
        <v>10905</v>
      </c>
      <c r="D182" t="s">
        <v>10253</v>
      </c>
      <c r="E182" s="110" t="s">
        <v>9391</v>
      </c>
      <c r="F182" t="s">
        <v>10253</v>
      </c>
      <c r="G182" t="s">
        <v>10133</v>
      </c>
      <c r="H182" s="113" t="s">
        <v>1398</v>
      </c>
      <c r="I182" s="34">
        <v>1</v>
      </c>
      <c r="J182" s="11" t="str">
        <f t="shared" si="11"/>
        <v>IC.SC.100202</v>
      </c>
      <c r="K182" s="2" t="s">
        <v>11324</v>
      </c>
      <c r="L182" t="str">
        <f t="shared" si="10"/>
        <v>Answers one correctly</v>
      </c>
      <c r="M182" s="12" t="str">
        <f t="shared" si="12"/>
        <v>PI.IC.SC.100202.01</v>
      </c>
      <c r="N182" s="12"/>
      <c r="O182" s="12" t="str">
        <f t="shared" si="13"/>
        <v>PH.IC.SC.100202.01</v>
      </c>
      <c r="Q182" s="12" t="str">
        <f t="shared" si="14"/>
        <v>CL.IC.SC.100202.01</v>
      </c>
    </row>
    <row r="183" spans="1:17" ht="15">
      <c r="A183" t="s">
        <v>10226</v>
      </c>
      <c r="B183" t="s">
        <v>10371</v>
      </c>
      <c r="C183" s="110" t="s">
        <v>10905</v>
      </c>
      <c r="D183" t="s">
        <v>10253</v>
      </c>
      <c r="E183" s="110" t="s">
        <v>9391</v>
      </c>
      <c r="F183" t="s">
        <v>10253</v>
      </c>
      <c r="G183" t="s">
        <v>10134</v>
      </c>
      <c r="H183" s="113" t="s">
        <v>1400</v>
      </c>
      <c r="I183" s="34">
        <v>2</v>
      </c>
      <c r="J183" s="11" t="str">
        <f t="shared" si="11"/>
        <v>IC.SC.100203</v>
      </c>
      <c r="K183" s="2" t="s">
        <v>11324</v>
      </c>
      <c r="L183" t="str">
        <f t="shared" si="10"/>
        <v>Answers neither correctly</v>
      </c>
      <c r="M183" s="12" t="str">
        <f t="shared" si="12"/>
        <v>PI.IC.SC.100203.01</v>
      </c>
      <c r="N183" s="12"/>
      <c r="O183" s="12" t="str">
        <f t="shared" si="13"/>
        <v>PH.IC.SC.100203.01</v>
      </c>
      <c r="Q183" s="12" t="str">
        <f t="shared" si="14"/>
        <v>CL.IC.SC.100203.01</v>
      </c>
    </row>
    <row r="184" spans="1:17" ht="15">
      <c r="A184" t="s">
        <v>10226</v>
      </c>
      <c r="B184" t="s">
        <v>10371</v>
      </c>
      <c r="C184" s="110" t="s">
        <v>10905</v>
      </c>
      <c r="D184" t="s">
        <v>10135</v>
      </c>
      <c r="E184" s="110" t="s">
        <v>9640</v>
      </c>
      <c r="F184" t="s">
        <v>10135</v>
      </c>
      <c r="G184" t="s">
        <v>10136</v>
      </c>
      <c r="H184" s="113" t="s">
        <v>1396</v>
      </c>
      <c r="I184" s="34">
        <v>0</v>
      </c>
      <c r="J184" s="11" t="str">
        <f t="shared" si="11"/>
        <v>IC.SC.100301</v>
      </c>
      <c r="K184" s="2" t="s">
        <v>11324</v>
      </c>
      <c r="L184" t="str">
        <f t="shared" si="10"/>
        <v xml:space="preserve">Performs two tasks correctly </v>
      </c>
      <c r="M184" s="12" t="str">
        <f t="shared" si="12"/>
        <v>PI.IC.SC.100301.01</v>
      </c>
      <c r="N184" s="12"/>
      <c r="O184" s="12" t="str">
        <f t="shared" si="13"/>
        <v>PH.IC.SC.100301.01</v>
      </c>
      <c r="Q184" s="12" t="str">
        <f t="shared" si="14"/>
        <v>CL.IC.SC.100301.01</v>
      </c>
    </row>
    <row r="185" spans="1:17" ht="15">
      <c r="A185" t="s">
        <v>10226</v>
      </c>
      <c r="B185" t="s">
        <v>10371</v>
      </c>
      <c r="C185" s="110" t="s">
        <v>10905</v>
      </c>
      <c r="D185" t="s">
        <v>10253</v>
      </c>
      <c r="E185" s="110" t="s">
        <v>1202</v>
      </c>
      <c r="F185" t="s">
        <v>10253</v>
      </c>
      <c r="G185" t="s">
        <v>10137</v>
      </c>
      <c r="H185" s="113" t="s">
        <v>1398</v>
      </c>
      <c r="I185" s="34">
        <v>1</v>
      </c>
      <c r="J185" s="11" t="str">
        <f t="shared" si="11"/>
        <v>IC.SC.100302</v>
      </c>
      <c r="K185" s="2" t="s">
        <v>1192</v>
      </c>
      <c r="L185" t="str">
        <f t="shared" si="10"/>
        <v>Performs one task correctly</v>
      </c>
      <c r="M185" s="12" t="str">
        <f t="shared" si="12"/>
        <v>PI.IC.SC.100302.01</v>
      </c>
      <c r="N185" s="12"/>
      <c r="O185" s="12" t="str">
        <f t="shared" si="13"/>
        <v>PH.IC.SC.100302.01</v>
      </c>
      <c r="Q185" s="12" t="str">
        <f t="shared" si="14"/>
        <v>CL.IC.SC.100302.01</v>
      </c>
    </row>
    <row r="186" spans="1:17" ht="15">
      <c r="A186" t="s">
        <v>10226</v>
      </c>
      <c r="B186" t="s">
        <v>10371</v>
      </c>
      <c r="C186" s="110" t="s">
        <v>10905</v>
      </c>
      <c r="D186" t="s">
        <v>10253</v>
      </c>
      <c r="E186" s="110" t="s">
        <v>1202</v>
      </c>
      <c r="F186" t="s">
        <v>10253</v>
      </c>
      <c r="G186" t="s">
        <v>10138</v>
      </c>
      <c r="H186" s="113" t="s">
        <v>1400</v>
      </c>
      <c r="I186" s="34">
        <v>2</v>
      </c>
      <c r="J186" s="11" t="str">
        <f t="shared" si="11"/>
        <v>IC.SC.100303</v>
      </c>
      <c r="K186" s="2" t="s">
        <v>1192</v>
      </c>
      <c r="L186" t="str">
        <f t="shared" si="10"/>
        <v>Performs neither task correct</v>
      </c>
      <c r="M186" s="12" t="str">
        <f t="shared" si="12"/>
        <v>PI.IC.SC.100303.01</v>
      </c>
      <c r="N186" s="12"/>
      <c r="O186" s="12" t="str">
        <f t="shared" si="13"/>
        <v>PH.IC.SC.100303.01</v>
      </c>
      <c r="Q186" s="12" t="str">
        <f t="shared" si="14"/>
        <v>CL.IC.SC.100303.01</v>
      </c>
    </row>
    <row r="187" spans="1:17" ht="15">
      <c r="A187" t="s">
        <v>10226</v>
      </c>
      <c r="B187" t="s">
        <v>10371</v>
      </c>
      <c r="C187" s="110" t="s">
        <v>10905</v>
      </c>
      <c r="D187" t="s">
        <v>10139</v>
      </c>
      <c r="E187" s="110" t="s">
        <v>7070</v>
      </c>
      <c r="F187" t="s">
        <v>10139</v>
      </c>
      <c r="G187" t="s">
        <v>10140</v>
      </c>
      <c r="H187" s="113" t="s">
        <v>1396</v>
      </c>
      <c r="I187" s="34">
        <v>0</v>
      </c>
      <c r="J187" s="11" t="str">
        <f t="shared" si="11"/>
        <v>IC.SC.100401</v>
      </c>
      <c r="K187" s="2" t="s">
        <v>1192</v>
      </c>
      <c r="L187" t="str">
        <f t="shared" si="10"/>
        <v>Normal gaze</v>
      </c>
      <c r="M187" s="12" t="str">
        <f t="shared" si="12"/>
        <v>PI.IC.SC.100401.01</v>
      </c>
      <c r="N187" s="12"/>
      <c r="O187" s="12" t="str">
        <f t="shared" si="13"/>
        <v>PH.IC.SC.100401.01</v>
      </c>
      <c r="Q187" s="12" t="str">
        <f t="shared" si="14"/>
        <v>CL.IC.SC.100401.01</v>
      </c>
    </row>
    <row r="188" spans="1:17" ht="15">
      <c r="A188" t="s">
        <v>10226</v>
      </c>
      <c r="B188" t="s">
        <v>10371</v>
      </c>
      <c r="C188" s="110" t="s">
        <v>10905</v>
      </c>
      <c r="D188" t="s">
        <v>10253</v>
      </c>
      <c r="E188" s="110" t="s">
        <v>7070</v>
      </c>
      <c r="F188" t="s">
        <v>10253</v>
      </c>
      <c r="G188" t="s">
        <v>10141</v>
      </c>
      <c r="H188" s="113" t="s">
        <v>1398</v>
      </c>
      <c r="I188" s="34">
        <v>1</v>
      </c>
      <c r="J188" s="11" t="str">
        <f t="shared" si="11"/>
        <v>IC.SC.100402</v>
      </c>
      <c r="K188" s="2" t="s">
        <v>1192</v>
      </c>
      <c r="L188" t="str">
        <f t="shared" si="10"/>
        <v>Partial gaze palsy</v>
      </c>
      <c r="M188" s="12" t="str">
        <f t="shared" si="12"/>
        <v>PI.IC.SC.100402.01</v>
      </c>
      <c r="N188" s="12"/>
      <c r="O188" s="12" t="str">
        <f t="shared" si="13"/>
        <v>PH.IC.SC.100402.01</v>
      </c>
      <c r="Q188" s="12" t="str">
        <f t="shared" si="14"/>
        <v>CL.IC.SC.100402.01</v>
      </c>
    </row>
    <row r="189" spans="1:17" ht="15">
      <c r="A189" t="s">
        <v>10226</v>
      </c>
      <c r="B189" t="s">
        <v>10371</v>
      </c>
      <c r="C189" s="110" t="s">
        <v>10905</v>
      </c>
      <c r="D189" t="s">
        <v>10253</v>
      </c>
      <c r="E189" s="110" t="s">
        <v>7070</v>
      </c>
      <c r="F189" t="s">
        <v>10253</v>
      </c>
      <c r="G189" t="s">
        <v>10001</v>
      </c>
      <c r="H189" s="113" t="s">
        <v>1400</v>
      </c>
      <c r="I189" s="34">
        <v>2</v>
      </c>
      <c r="J189" s="11" t="str">
        <f t="shared" si="11"/>
        <v>IC.SC.100403</v>
      </c>
      <c r="K189" s="2" t="s">
        <v>1192</v>
      </c>
      <c r="L189" t="str">
        <f t="shared" si="10"/>
        <v>Forced deviation</v>
      </c>
      <c r="M189" s="12" t="str">
        <f t="shared" si="12"/>
        <v>PI.IC.SC.100403.01</v>
      </c>
      <c r="N189" s="12"/>
      <c r="O189" s="12" t="str">
        <f t="shared" si="13"/>
        <v>PH.IC.SC.100403.01</v>
      </c>
      <c r="Q189" s="12" t="str">
        <f t="shared" si="14"/>
        <v>CL.IC.SC.100403.01</v>
      </c>
    </row>
    <row r="190" spans="1:17" ht="15">
      <c r="A190" t="s">
        <v>10226</v>
      </c>
      <c r="B190" t="s">
        <v>10371</v>
      </c>
      <c r="C190" s="110" t="s">
        <v>10905</v>
      </c>
      <c r="D190" t="s">
        <v>10004</v>
      </c>
      <c r="E190" s="110" t="s">
        <v>7071</v>
      </c>
      <c r="F190" t="s">
        <v>10004</v>
      </c>
      <c r="G190" t="s">
        <v>10005</v>
      </c>
      <c r="H190" s="113" t="s">
        <v>1396</v>
      </c>
      <c r="I190" s="34">
        <v>0</v>
      </c>
      <c r="J190" s="11" t="str">
        <f t="shared" si="11"/>
        <v>IC.SC.100501</v>
      </c>
      <c r="K190" s="2" t="s">
        <v>1192</v>
      </c>
      <c r="L190" t="str">
        <f t="shared" si="10"/>
        <v>No visual loss</v>
      </c>
      <c r="M190" s="12" t="str">
        <f t="shared" si="12"/>
        <v>PI.IC.SC.100501.01</v>
      </c>
      <c r="N190" s="12"/>
      <c r="O190" s="12" t="str">
        <f t="shared" si="13"/>
        <v>PH.IC.SC.100501.01</v>
      </c>
      <c r="Q190" s="12" t="str">
        <f t="shared" si="14"/>
        <v>CL.IC.SC.100501.01</v>
      </c>
    </row>
    <row r="191" spans="1:17" ht="15">
      <c r="A191" t="s">
        <v>10226</v>
      </c>
      <c r="B191" t="s">
        <v>10371</v>
      </c>
      <c r="C191" s="110" t="s">
        <v>10905</v>
      </c>
      <c r="D191" t="s">
        <v>10253</v>
      </c>
      <c r="E191" s="110" t="s">
        <v>7071</v>
      </c>
      <c r="F191" t="s">
        <v>10253</v>
      </c>
      <c r="G191" t="s">
        <v>10006</v>
      </c>
      <c r="H191" s="113" t="s">
        <v>1398</v>
      </c>
      <c r="I191" s="34">
        <v>1</v>
      </c>
      <c r="J191" s="11" t="str">
        <f t="shared" si="11"/>
        <v>IC.SC.100502</v>
      </c>
      <c r="K191" s="2" t="s">
        <v>1192</v>
      </c>
      <c r="L191" t="str">
        <f t="shared" si="10"/>
        <v>Partial hemianopia</v>
      </c>
      <c r="M191" s="12" t="str">
        <f t="shared" si="12"/>
        <v>PI.IC.SC.100502.01</v>
      </c>
      <c r="N191" s="12"/>
      <c r="O191" s="12" t="str">
        <f t="shared" si="13"/>
        <v>PH.IC.SC.100502.01</v>
      </c>
      <c r="Q191" s="12" t="str">
        <f t="shared" si="14"/>
        <v>CL.IC.SC.100502.01</v>
      </c>
    </row>
    <row r="192" spans="1:17" ht="15">
      <c r="A192" t="s">
        <v>10226</v>
      </c>
      <c r="B192" t="s">
        <v>10371</v>
      </c>
      <c r="C192" s="110" t="s">
        <v>10905</v>
      </c>
      <c r="D192" t="s">
        <v>10253</v>
      </c>
      <c r="E192" s="110" t="s">
        <v>7071</v>
      </c>
      <c r="F192" t="s">
        <v>10253</v>
      </c>
      <c r="G192" t="s">
        <v>10007</v>
      </c>
      <c r="H192" s="113" t="s">
        <v>1400</v>
      </c>
      <c r="I192" s="34">
        <v>2</v>
      </c>
      <c r="J192" s="11" t="str">
        <f t="shared" si="11"/>
        <v>IC.SC.100503</v>
      </c>
      <c r="K192" s="2" t="s">
        <v>1192</v>
      </c>
      <c r="L192" t="str">
        <f t="shared" si="10"/>
        <v>Complete hemianopia</v>
      </c>
      <c r="M192" s="12" t="str">
        <f t="shared" si="12"/>
        <v>PI.IC.SC.100503.01</v>
      </c>
      <c r="N192" s="12"/>
      <c r="O192" s="12" t="str">
        <f t="shared" si="13"/>
        <v>PH.IC.SC.100503.01</v>
      </c>
      <c r="Q192" s="12" t="str">
        <f t="shared" si="14"/>
        <v>CL.IC.SC.100503.01</v>
      </c>
    </row>
    <row r="193" spans="1:17" ht="15">
      <c r="A193" t="s">
        <v>10226</v>
      </c>
      <c r="B193" t="s">
        <v>10371</v>
      </c>
      <c r="C193" s="110" t="s">
        <v>10905</v>
      </c>
      <c r="D193" t="s">
        <v>10253</v>
      </c>
      <c r="E193" s="110" t="s">
        <v>7071</v>
      </c>
      <c r="F193" t="s">
        <v>10253</v>
      </c>
      <c r="G193" t="s">
        <v>10008</v>
      </c>
      <c r="H193" s="113" t="s">
        <v>1402</v>
      </c>
      <c r="I193" s="34">
        <v>3</v>
      </c>
      <c r="J193" s="11" t="str">
        <f t="shared" si="11"/>
        <v>IC.SC.100504</v>
      </c>
      <c r="K193" s="2" t="s">
        <v>1192</v>
      </c>
      <c r="L193" t="str">
        <f t="shared" si="10"/>
        <v>Bilateral hemianopia</v>
      </c>
      <c r="M193" s="12" t="str">
        <f t="shared" si="12"/>
        <v>PI.IC.SC.100504.01</v>
      </c>
      <c r="N193" s="12"/>
      <c r="O193" s="12" t="str">
        <f t="shared" si="13"/>
        <v>PH.IC.SC.100504.01</v>
      </c>
      <c r="Q193" s="12" t="str">
        <f t="shared" si="14"/>
        <v>CL.IC.SC.100504.01</v>
      </c>
    </row>
    <row r="194" spans="1:17" ht="15">
      <c r="A194" t="s">
        <v>10226</v>
      </c>
      <c r="B194" t="s">
        <v>10371</v>
      </c>
      <c r="C194" s="110" t="s">
        <v>10905</v>
      </c>
      <c r="D194" t="s">
        <v>10009</v>
      </c>
      <c r="E194" s="110" t="s">
        <v>6888</v>
      </c>
      <c r="F194" t="s">
        <v>10009</v>
      </c>
      <c r="G194" t="s">
        <v>10151</v>
      </c>
      <c r="H194" s="113" t="s">
        <v>1396</v>
      </c>
      <c r="I194" s="34">
        <v>0</v>
      </c>
      <c r="J194" s="11" t="str">
        <f t="shared" si="11"/>
        <v>IC.SC.100601</v>
      </c>
      <c r="K194" s="2" t="s">
        <v>1192</v>
      </c>
      <c r="L194" t="str">
        <f t="shared" ref="L194:L255" si="25">G194</f>
        <v>No paralysis</v>
      </c>
      <c r="M194" s="12" t="str">
        <f t="shared" si="12"/>
        <v>PI.IC.SC.100601.01</v>
      </c>
      <c r="N194" s="12"/>
      <c r="O194" s="12" t="str">
        <f t="shared" si="13"/>
        <v>PH.IC.SC.100601.01</v>
      </c>
      <c r="Q194" s="12" t="str">
        <f t="shared" si="14"/>
        <v>CL.IC.SC.100601.01</v>
      </c>
    </row>
    <row r="195" spans="1:17" ht="15">
      <c r="A195" t="s">
        <v>10226</v>
      </c>
      <c r="B195" t="s">
        <v>10371</v>
      </c>
      <c r="C195" s="110" t="s">
        <v>10905</v>
      </c>
      <c r="D195" t="s">
        <v>10253</v>
      </c>
      <c r="E195" s="110" t="s">
        <v>6888</v>
      </c>
      <c r="F195" t="s">
        <v>10253</v>
      </c>
      <c r="G195" t="s">
        <v>10152</v>
      </c>
      <c r="H195" s="113" t="s">
        <v>1398</v>
      </c>
      <c r="I195" s="34">
        <v>1</v>
      </c>
      <c r="J195" s="11" t="str">
        <f t="shared" ref="J195:J240" si="26">CONCATENATE("IC.SC.",C195,E195,H195)</f>
        <v>IC.SC.100602</v>
      </c>
      <c r="K195" s="2" t="s">
        <v>1192</v>
      </c>
      <c r="L195" t="str">
        <f t="shared" si="25"/>
        <v>Minor paralysis</v>
      </c>
      <c r="M195" s="12" t="str">
        <f t="shared" ref="M195:M240" si="27">CONCATENATE("PI.",J195,".",K195)</f>
        <v>PI.IC.SC.100602.01</v>
      </c>
      <c r="N195" s="12"/>
      <c r="O195" s="12" t="str">
        <f t="shared" ref="O195:O240" si="28">CONCATENATE("PH.",J195,".",K195)</f>
        <v>PH.IC.SC.100602.01</v>
      </c>
      <c r="Q195" s="12" t="str">
        <f t="shared" ref="Q195:Q240" si="29">CONCATENATE("CL.",J195,".",K195)</f>
        <v>CL.IC.SC.100602.01</v>
      </c>
    </row>
    <row r="196" spans="1:17" ht="15">
      <c r="A196" t="s">
        <v>10226</v>
      </c>
      <c r="B196" t="s">
        <v>10371</v>
      </c>
      <c r="C196" s="110" t="s">
        <v>10905</v>
      </c>
      <c r="D196" t="s">
        <v>10253</v>
      </c>
      <c r="E196" s="110" t="s">
        <v>6888</v>
      </c>
      <c r="F196" t="s">
        <v>10253</v>
      </c>
      <c r="G196" t="s">
        <v>10153</v>
      </c>
      <c r="H196" s="113" t="s">
        <v>1400</v>
      </c>
      <c r="I196" s="34">
        <v>2</v>
      </c>
      <c r="J196" s="11" t="str">
        <f t="shared" si="26"/>
        <v>IC.SC.100603</v>
      </c>
      <c r="K196" s="2" t="s">
        <v>1192</v>
      </c>
      <c r="L196" t="str">
        <f t="shared" si="25"/>
        <v>Partial paralysis</v>
      </c>
      <c r="M196" s="12" t="str">
        <f t="shared" si="27"/>
        <v>PI.IC.SC.100603.01</v>
      </c>
      <c r="N196" s="12"/>
      <c r="O196" s="12" t="str">
        <f t="shared" si="28"/>
        <v>PH.IC.SC.100603.01</v>
      </c>
      <c r="Q196" s="12" t="str">
        <f t="shared" si="29"/>
        <v>CL.IC.SC.100603.01</v>
      </c>
    </row>
    <row r="197" spans="1:17" ht="15">
      <c r="A197" t="s">
        <v>10226</v>
      </c>
      <c r="B197" t="s">
        <v>10371</v>
      </c>
      <c r="C197" s="110" t="s">
        <v>10905</v>
      </c>
      <c r="D197" t="s">
        <v>10253</v>
      </c>
      <c r="E197" s="110" t="s">
        <v>6888</v>
      </c>
      <c r="F197" t="s">
        <v>10253</v>
      </c>
      <c r="G197" t="s">
        <v>10154</v>
      </c>
      <c r="H197" s="113" t="s">
        <v>1402</v>
      </c>
      <c r="I197" s="34">
        <v>3</v>
      </c>
      <c r="J197" s="11" t="str">
        <f t="shared" si="26"/>
        <v>IC.SC.100604</v>
      </c>
      <c r="K197" s="2" t="s">
        <v>1192</v>
      </c>
      <c r="L197" t="str">
        <f t="shared" si="25"/>
        <v>Complete paralysis</v>
      </c>
      <c r="M197" s="12" t="str">
        <f t="shared" si="27"/>
        <v>PI.IC.SC.100604.01</v>
      </c>
      <c r="N197" s="12"/>
      <c r="O197" s="12" t="str">
        <f t="shared" si="28"/>
        <v>PH.IC.SC.100604.01</v>
      </c>
      <c r="Q197" s="12" t="str">
        <f t="shared" si="29"/>
        <v>CL.IC.SC.100604.01</v>
      </c>
    </row>
    <row r="198" spans="1:17" ht="15">
      <c r="A198" t="s">
        <v>10226</v>
      </c>
      <c r="B198" t="s">
        <v>10371</v>
      </c>
      <c r="C198" s="110" t="s">
        <v>10905</v>
      </c>
      <c r="D198" t="s">
        <v>10155</v>
      </c>
      <c r="E198" s="110" t="s">
        <v>7284</v>
      </c>
      <c r="F198" t="s">
        <v>10155</v>
      </c>
      <c r="G198" t="s">
        <v>10156</v>
      </c>
      <c r="H198" s="113" t="s">
        <v>1396</v>
      </c>
      <c r="I198" s="34">
        <v>0</v>
      </c>
      <c r="J198" s="11" t="str">
        <f t="shared" si="26"/>
        <v>IC.SC.100701</v>
      </c>
      <c r="K198" s="2" t="s">
        <v>1192</v>
      </c>
      <c r="L198" t="str">
        <f t="shared" si="25"/>
        <v>No arm drift</v>
      </c>
      <c r="M198" s="12" t="str">
        <f t="shared" si="27"/>
        <v>PI.IC.SC.100701.01</v>
      </c>
      <c r="N198" s="12"/>
      <c r="O198" s="12" t="str">
        <f t="shared" si="28"/>
        <v>PH.IC.SC.100701.01</v>
      </c>
      <c r="Q198" s="12" t="str">
        <f t="shared" si="29"/>
        <v>CL.IC.SC.100701.01</v>
      </c>
    </row>
    <row r="199" spans="1:17" ht="15">
      <c r="A199" t="s">
        <v>10226</v>
      </c>
      <c r="B199" t="s">
        <v>10371</v>
      </c>
      <c r="C199" s="110" t="s">
        <v>10905</v>
      </c>
      <c r="D199" t="s">
        <v>10253</v>
      </c>
      <c r="E199" s="110" t="s">
        <v>7284</v>
      </c>
      <c r="F199" t="s">
        <v>10253</v>
      </c>
      <c r="G199" t="s">
        <v>10157</v>
      </c>
      <c r="H199" s="113" t="s">
        <v>1398</v>
      </c>
      <c r="I199" s="34">
        <v>1</v>
      </c>
      <c r="J199" s="11" t="str">
        <f t="shared" si="26"/>
        <v>IC.SC.100702</v>
      </c>
      <c r="K199" s="2" t="s">
        <v>1192</v>
      </c>
      <c r="L199" t="str">
        <f t="shared" si="25"/>
        <v>Arm drift</v>
      </c>
      <c r="M199" s="12" t="str">
        <f t="shared" si="27"/>
        <v>PI.IC.SC.100702.01</v>
      </c>
      <c r="N199" s="12"/>
      <c r="O199" s="12" t="str">
        <f t="shared" si="28"/>
        <v>PH.IC.SC.100702.01</v>
      </c>
      <c r="Q199" s="12" t="str">
        <f t="shared" si="29"/>
        <v>CL.IC.SC.100702.01</v>
      </c>
    </row>
    <row r="200" spans="1:17" ht="15">
      <c r="A200" t="s">
        <v>10226</v>
      </c>
      <c r="B200" t="s">
        <v>10371</v>
      </c>
      <c r="C200" s="110" t="s">
        <v>10905</v>
      </c>
      <c r="D200" t="s">
        <v>10253</v>
      </c>
      <c r="E200" s="110" t="s">
        <v>7284</v>
      </c>
      <c r="F200" t="s">
        <v>10253</v>
      </c>
      <c r="G200" t="s">
        <v>10276</v>
      </c>
      <c r="H200" s="113" t="s">
        <v>1400</v>
      </c>
      <c r="I200" s="34">
        <v>2</v>
      </c>
      <c r="J200" s="11" t="str">
        <f t="shared" si="26"/>
        <v>IC.SC.100703</v>
      </c>
      <c r="K200" s="2" t="s">
        <v>1192</v>
      </c>
      <c r="L200" t="str">
        <f t="shared" si="25"/>
        <v>Some arm effort against gravity</v>
      </c>
      <c r="M200" s="12" t="str">
        <f t="shared" si="27"/>
        <v>PI.IC.SC.100703.01</v>
      </c>
      <c r="N200" s="12"/>
      <c r="O200" s="12" t="str">
        <f t="shared" si="28"/>
        <v>PH.IC.SC.100703.01</v>
      </c>
      <c r="Q200" s="12" t="str">
        <f t="shared" si="29"/>
        <v>CL.IC.SC.100703.01</v>
      </c>
    </row>
    <row r="201" spans="1:17" ht="15">
      <c r="A201" t="s">
        <v>10226</v>
      </c>
      <c r="B201" t="s">
        <v>10371</v>
      </c>
      <c r="C201" s="110" t="s">
        <v>10905</v>
      </c>
      <c r="D201" t="s">
        <v>10253</v>
      </c>
      <c r="E201" s="110" t="s">
        <v>7284</v>
      </c>
      <c r="F201" t="s">
        <v>10253</v>
      </c>
      <c r="G201" t="s">
        <v>10277</v>
      </c>
      <c r="H201" s="113" t="s">
        <v>1402</v>
      </c>
      <c r="I201" s="34">
        <v>3</v>
      </c>
      <c r="J201" s="11" t="str">
        <f t="shared" si="26"/>
        <v>IC.SC.100704</v>
      </c>
      <c r="K201" s="2" t="s">
        <v>1192</v>
      </c>
      <c r="L201" t="str">
        <f t="shared" si="25"/>
        <v>No arm effort against gravity</v>
      </c>
      <c r="M201" s="12" t="str">
        <f t="shared" si="27"/>
        <v>PI.IC.SC.100704.01</v>
      </c>
      <c r="N201" s="12"/>
      <c r="O201" s="12" t="str">
        <f t="shared" si="28"/>
        <v>PH.IC.SC.100704.01</v>
      </c>
      <c r="Q201" s="12" t="str">
        <f t="shared" si="29"/>
        <v>CL.IC.SC.100704.01</v>
      </c>
    </row>
    <row r="202" spans="1:17" ht="15">
      <c r="A202" t="s">
        <v>10226</v>
      </c>
      <c r="B202" t="s">
        <v>10371</v>
      </c>
      <c r="C202" s="110" t="s">
        <v>10905</v>
      </c>
      <c r="D202" t="s">
        <v>10253</v>
      </c>
      <c r="E202" s="110" t="s">
        <v>7284</v>
      </c>
      <c r="F202" t="s">
        <v>10253</v>
      </c>
      <c r="G202" t="s">
        <v>10278</v>
      </c>
      <c r="H202" s="113" t="s">
        <v>1404</v>
      </c>
      <c r="I202" s="34">
        <v>4</v>
      </c>
      <c r="J202" s="11" t="str">
        <f t="shared" si="26"/>
        <v>IC.SC.100705</v>
      </c>
      <c r="K202" s="2" t="s">
        <v>1192</v>
      </c>
      <c r="L202" t="str">
        <f t="shared" si="25"/>
        <v>No arm movement</v>
      </c>
      <c r="M202" s="12" t="str">
        <f t="shared" si="27"/>
        <v>PI.IC.SC.100705.01</v>
      </c>
      <c r="N202" s="12"/>
      <c r="O202" s="12" t="str">
        <f t="shared" si="28"/>
        <v>PH.IC.SC.100705.01</v>
      </c>
      <c r="Q202" s="12" t="str">
        <f t="shared" si="29"/>
        <v>CL.IC.SC.100705.01</v>
      </c>
    </row>
    <row r="203" spans="1:17" ht="15">
      <c r="A203" t="s">
        <v>10226</v>
      </c>
      <c r="B203" t="s">
        <v>10371</v>
      </c>
      <c r="C203" s="110" t="s">
        <v>10905</v>
      </c>
      <c r="D203" t="s">
        <v>10253</v>
      </c>
      <c r="E203" s="110" t="s">
        <v>7284</v>
      </c>
      <c r="F203" t="s">
        <v>10253</v>
      </c>
      <c r="G203" t="s">
        <v>10279</v>
      </c>
      <c r="H203" s="113" t="s">
        <v>1406</v>
      </c>
      <c r="I203" s="34">
        <v>0</v>
      </c>
      <c r="J203" s="11" t="str">
        <f t="shared" si="26"/>
        <v>IC.SC.100706</v>
      </c>
      <c r="K203" s="2" t="s">
        <v>1192</v>
      </c>
      <c r="L203" t="str">
        <f t="shared" si="25"/>
        <v>Motor Arm - Unable to Assess</v>
      </c>
      <c r="M203" s="12" t="str">
        <f t="shared" si="27"/>
        <v>PI.IC.SC.100706.01</v>
      </c>
      <c r="N203" s="12"/>
      <c r="O203" s="12" t="str">
        <f t="shared" si="28"/>
        <v>PH.IC.SC.100706.01</v>
      </c>
      <c r="Q203" s="12" t="str">
        <f t="shared" si="29"/>
        <v>CL.IC.SC.100706.01</v>
      </c>
    </row>
    <row r="204" spans="1:17" ht="15">
      <c r="A204" t="s">
        <v>10226</v>
      </c>
      <c r="B204" t="s">
        <v>10371</v>
      </c>
      <c r="C204" s="110" t="s">
        <v>10905</v>
      </c>
      <c r="D204" t="s">
        <v>10280</v>
      </c>
      <c r="E204" s="110" t="s">
        <v>10093</v>
      </c>
      <c r="F204" t="s">
        <v>10280</v>
      </c>
      <c r="G204" t="s">
        <v>10281</v>
      </c>
      <c r="H204" s="113" t="s">
        <v>1396</v>
      </c>
      <c r="I204" s="34">
        <v>0</v>
      </c>
      <c r="J204" s="11" t="str">
        <f t="shared" si="26"/>
        <v>IC.SC.100801</v>
      </c>
      <c r="K204" s="2" t="s">
        <v>1192</v>
      </c>
      <c r="L204" t="str">
        <f t="shared" si="25"/>
        <v>No leg drift</v>
      </c>
      <c r="M204" s="12" t="str">
        <f t="shared" si="27"/>
        <v>PI.IC.SC.100801.01</v>
      </c>
      <c r="N204" s="12"/>
      <c r="O204" s="12" t="str">
        <f t="shared" si="28"/>
        <v>PH.IC.SC.100801.01</v>
      </c>
      <c r="Q204" s="12" t="str">
        <f t="shared" si="29"/>
        <v>CL.IC.SC.100801.01</v>
      </c>
    </row>
    <row r="205" spans="1:17" ht="15">
      <c r="A205" t="s">
        <v>10226</v>
      </c>
      <c r="B205" t="s">
        <v>10371</v>
      </c>
      <c r="C205" s="110" t="s">
        <v>10905</v>
      </c>
      <c r="D205" t="s">
        <v>10253</v>
      </c>
      <c r="E205" s="110" t="s">
        <v>10093</v>
      </c>
      <c r="F205" t="s">
        <v>10253</v>
      </c>
      <c r="G205" t="s">
        <v>10282</v>
      </c>
      <c r="H205" s="113" t="s">
        <v>1398</v>
      </c>
      <c r="I205" s="34">
        <v>1</v>
      </c>
      <c r="J205" s="11" t="str">
        <f t="shared" si="26"/>
        <v>IC.SC.100802</v>
      </c>
      <c r="K205" s="2" t="s">
        <v>1192</v>
      </c>
      <c r="L205" t="str">
        <f t="shared" si="25"/>
        <v>Leg drift</v>
      </c>
      <c r="M205" s="12" t="str">
        <f t="shared" si="27"/>
        <v>PI.IC.SC.100802.01</v>
      </c>
      <c r="N205" s="12"/>
      <c r="O205" s="12" t="str">
        <f t="shared" si="28"/>
        <v>PH.IC.SC.100802.01</v>
      </c>
      <c r="Q205" s="12" t="str">
        <f t="shared" si="29"/>
        <v>CL.IC.SC.100802.01</v>
      </c>
    </row>
    <row r="206" spans="1:17" ht="15">
      <c r="A206" t="s">
        <v>10226</v>
      </c>
      <c r="B206" t="s">
        <v>10371</v>
      </c>
      <c r="C206" s="110" t="s">
        <v>10905</v>
      </c>
      <c r="D206" t="s">
        <v>10253</v>
      </c>
      <c r="E206" s="110" t="s">
        <v>10093</v>
      </c>
      <c r="F206" t="s">
        <v>10253</v>
      </c>
      <c r="G206" t="s">
        <v>10403</v>
      </c>
      <c r="H206" s="113" t="s">
        <v>1400</v>
      </c>
      <c r="I206" s="34">
        <v>2</v>
      </c>
      <c r="J206" s="11" t="str">
        <f t="shared" si="26"/>
        <v>IC.SC.100803</v>
      </c>
      <c r="K206" s="2" t="s">
        <v>1192</v>
      </c>
      <c r="L206" t="str">
        <f t="shared" si="25"/>
        <v>Some leg effort against gravity</v>
      </c>
      <c r="M206" s="12" t="str">
        <f t="shared" si="27"/>
        <v>PI.IC.SC.100803.01</v>
      </c>
      <c r="N206" s="12"/>
      <c r="O206" s="12" t="str">
        <f t="shared" si="28"/>
        <v>PH.IC.SC.100803.01</v>
      </c>
      <c r="Q206" s="12" t="str">
        <f t="shared" si="29"/>
        <v>CL.IC.SC.100803.01</v>
      </c>
    </row>
    <row r="207" spans="1:17" ht="15">
      <c r="A207" t="s">
        <v>10226</v>
      </c>
      <c r="B207" t="s">
        <v>10371</v>
      </c>
      <c r="C207" s="110" t="s">
        <v>10905</v>
      </c>
      <c r="D207" t="s">
        <v>10253</v>
      </c>
      <c r="E207" s="110" t="s">
        <v>10093</v>
      </c>
      <c r="F207" t="s">
        <v>10253</v>
      </c>
      <c r="G207" t="s">
        <v>10404</v>
      </c>
      <c r="H207" s="113" t="s">
        <v>1402</v>
      </c>
      <c r="I207" s="34">
        <v>3</v>
      </c>
      <c r="J207" s="11" t="str">
        <f t="shared" si="26"/>
        <v>IC.SC.100804</v>
      </c>
      <c r="K207" s="2" t="s">
        <v>1192</v>
      </c>
      <c r="L207" t="str">
        <f t="shared" si="25"/>
        <v>No leg effort against gravity</v>
      </c>
      <c r="M207" s="12" t="str">
        <f t="shared" si="27"/>
        <v>PI.IC.SC.100804.01</v>
      </c>
      <c r="N207" s="12"/>
      <c r="O207" s="12" t="str">
        <f t="shared" si="28"/>
        <v>PH.IC.SC.100804.01</v>
      </c>
      <c r="Q207" s="12" t="str">
        <f t="shared" si="29"/>
        <v>CL.IC.SC.100804.01</v>
      </c>
    </row>
    <row r="208" spans="1:17" ht="15">
      <c r="A208" t="s">
        <v>10226</v>
      </c>
      <c r="B208" t="s">
        <v>10371</v>
      </c>
      <c r="C208" s="110" t="s">
        <v>10905</v>
      </c>
      <c r="D208" t="s">
        <v>10253</v>
      </c>
      <c r="E208" s="110" t="s">
        <v>10093</v>
      </c>
      <c r="F208" t="s">
        <v>10253</v>
      </c>
      <c r="G208" t="s">
        <v>10405</v>
      </c>
      <c r="H208" s="113" t="s">
        <v>1404</v>
      </c>
      <c r="I208" s="34">
        <v>4</v>
      </c>
      <c r="J208" s="11" t="str">
        <f t="shared" si="26"/>
        <v>IC.SC.100805</v>
      </c>
      <c r="K208" s="2" t="s">
        <v>1192</v>
      </c>
      <c r="L208" t="str">
        <f t="shared" si="25"/>
        <v>No leg movement</v>
      </c>
      <c r="M208" s="12" t="str">
        <f t="shared" si="27"/>
        <v>PI.IC.SC.100805.01</v>
      </c>
      <c r="N208" s="12"/>
      <c r="O208" s="12" t="str">
        <f t="shared" si="28"/>
        <v>PH.IC.SC.100805.01</v>
      </c>
      <c r="Q208" s="12" t="str">
        <f t="shared" si="29"/>
        <v>CL.IC.SC.100805.01</v>
      </c>
    </row>
    <row r="209" spans="1:17" ht="15">
      <c r="A209" t="s">
        <v>10226</v>
      </c>
      <c r="B209" t="s">
        <v>10371</v>
      </c>
      <c r="C209" s="110" t="s">
        <v>10905</v>
      </c>
      <c r="D209" t="s">
        <v>10253</v>
      </c>
      <c r="E209" s="110" t="s">
        <v>10093</v>
      </c>
      <c r="F209" t="s">
        <v>10253</v>
      </c>
      <c r="G209" t="s">
        <v>10308</v>
      </c>
      <c r="H209" s="113" t="s">
        <v>1406</v>
      </c>
      <c r="I209" s="34">
        <v>0</v>
      </c>
      <c r="J209" s="11" t="str">
        <f t="shared" si="26"/>
        <v>IC.SC.100806</v>
      </c>
      <c r="K209" s="2" t="s">
        <v>1192</v>
      </c>
      <c r="L209" t="str">
        <f t="shared" si="25"/>
        <v>Motor Leg - Unable to Assess</v>
      </c>
      <c r="M209" s="12" t="str">
        <f t="shared" si="27"/>
        <v>PI.IC.SC.100806.01</v>
      </c>
      <c r="N209" s="12"/>
      <c r="O209" s="12" t="str">
        <f t="shared" si="28"/>
        <v>PH.IC.SC.100806.01</v>
      </c>
      <c r="Q209" s="12" t="str">
        <f t="shared" si="29"/>
        <v>CL.IC.SC.100806.01</v>
      </c>
    </row>
    <row r="210" spans="1:17" ht="15">
      <c r="A210" t="s">
        <v>10226</v>
      </c>
      <c r="B210" t="s">
        <v>10371</v>
      </c>
      <c r="C210" s="110" t="s">
        <v>10905</v>
      </c>
      <c r="D210" t="s">
        <v>10433</v>
      </c>
      <c r="E210" s="110" t="s">
        <v>10095</v>
      </c>
      <c r="F210" t="s">
        <v>10433</v>
      </c>
      <c r="G210" t="s">
        <v>10434</v>
      </c>
      <c r="H210" s="113" t="s">
        <v>1396</v>
      </c>
      <c r="I210" s="34">
        <v>0</v>
      </c>
      <c r="J210" s="11" t="str">
        <f t="shared" si="26"/>
        <v>IC.SC.100901</v>
      </c>
      <c r="K210" s="2" t="s">
        <v>1192</v>
      </c>
      <c r="L210" t="str">
        <f t="shared" si="25"/>
        <v>No ataxia</v>
      </c>
      <c r="M210" s="12" t="str">
        <f t="shared" si="27"/>
        <v>PI.IC.SC.100901.01</v>
      </c>
      <c r="N210" s="12"/>
      <c r="O210" s="12" t="str">
        <f t="shared" si="28"/>
        <v>PH.IC.SC.100901.01</v>
      </c>
      <c r="Q210" s="12" t="str">
        <f t="shared" si="29"/>
        <v>CL.IC.SC.100901.01</v>
      </c>
    </row>
    <row r="211" spans="1:17" ht="15">
      <c r="A211" t="s">
        <v>10226</v>
      </c>
      <c r="B211" t="s">
        <v>10371</v>
      </c>
      <c r="C211" s="110" t="s">
        <v>10905</v>
      </c>
      <c r="D211" t="s">
        <v>10253</v>
      </c>
      <c r="E211" s="110" t="s">
        <v>10095</v>
      </c>
      <c r="F211" t="s">
        <v>10253</v>
      </c>
      <c r="G211" t="s">
        <v>10435</v>
      </c>
      <c r="H211" s="113" t="s">
        <v>1398</v>
      </c>
      <c r="I211" s="34">
        <v>1</v>
      </c>
      <c r="J211" s="11" t="str">
        <f t="shared" si="26"/>
        <v>IC.SC.100902</v>
      </c>
      <c r="K211" s="2" t="s">
        <v>1192</v>
      </c>
      <c r="L211" t="str">
        <f t="shared" si="25"/>
        <v>Present in one limb</v>
      </c>
      <c r="M211" s="12" t="str">
        <f t="shared" si="27"/>
        <v>PI.IC.SC.100902.01</v>
      </c>
      <c r="N211" s="12"/>
      <c r="O211" s="12" t="str">
        <f t="shared" si="28"/>
        <v>PH.IC.SC.100902.01</v>
      </c>
      <c r="Q211" s="12" t="str">
        <f t="shared" si="29"/>
        <v>CL.IC.SC.100902.01</v>
      </c>
    </row>
    <row r="212" spans="1:17" ht="15">
      <c r="A212" t="s">
        <v>10226</v>
      </c>
      <c r="B212" t="s">
        <v>10371</v>
      </c>
      <c r="C212" s="110" t="s">
        <v>10905</v>
      </c>
      <c r="D212" t="s">
        <v>10253</v>
      </c>
      <c r="E212" s="110" t="s">
        <v>10095</v>
      </c>
      <c r="F212" t="s">
        <v>10253</v>
      </c>
      <c r="G212" t="s">
        <v>10310</v>
      </c>
      <c r="H212" s="113" t="s">
        <v>1400</v>
      </c>
      <c r="I212" s="34">
        <v>2</v>
      </c>
      <c r="J212" s="11" t="str">
        <f t="shared" si="26"/>
        <v>IC.SC.100903</v>
      </c>
      <c r="K212" s="2" t="s">
        <v>1192</v>
      </c>
      <c r="L212" t="str">
        <f t="shared" si="25"/>
        <v>Present in two limbs</v>
      </c>
      <c r="M212" s="12" t="str">
        <f t="shared" si="27"/>
        <v>PI.IC.SC.100903.01</v>
      </c>
      <c r="N212" s="12"/>
      <c r="O212" s="12" t="str">
        <f t="shared" si="28"/>
        <v>PH.IC.SC.100903.01</v>
      </c>
      <c r="Q212" s="12" t="str">
        <f t="shared" si="29"/>
        <v>CL.IC.SC.100903.01</v>
      </c>
    </row>
    <row r="213" spans="1:17" ht="15">
      <c r="A213" t="s">
        <v>10226</v>
      </c>
      <c r="B213" t="s">
        <v>10371</v>
      </c>
      <c r="C213" s="110" t="s">
        <v>10905</v>
      </c>
      <c r="D213" t="s">
        <v>10253</v>
      </c>
      <c r="E213" s="110" t="s">
        <v>10095</v>
      </c>
      <c r="F213" t="s">
        <v>10253</v>
      </c>
      <c r="G213" t="s">
        <v>10311</v>
      </c>
      <c r="H213" s="113" t="s">
        <v>1402</v>
      </c>
      <c r="I213" s="34">
        <v>0</v>
      </c>
      <c r="J213" s="11" t="str">
        <f t="shared" si="26"/>
        <v>IC.SC.100904</v>
      </c>
      <c r="K213" s="2" t="s">
        <v>1192</v>
      </c>
      <c r="L213" t="str">
        <f t="shared" si="25"/>
        <v>Limb Ataxia - Unable to Assess</v>
      </c>
      <c r="M213" s="12" t="str">
        <f t="shared" si="27"/>
        <v>PI.IC.SC.100904.01</v>
      </c>
      <c r="N213" s="12"/>
      <c r="O213" s="12" t="str">
        <f t="shared" si="28"/>
        <v>PH.IC.SC.100904.01</v>
      </c>
      <c r="Q213" s="12" t="str">
        <f t="shared" si="29"/>
        <v>CL.IC.SC.100904.01</v>
      </c>
    </row>
    <row r="214" spans="1:17" ht="15">
      <c r="A214" t="s">
        <v>10226</v>
      </c>
      <c r="B214" t="s">
        <v>10371</v>
      </c>
      <c r="C214" s="110" t="s">
        <v>10905</v>
      </c>
      <c r="D214" t="s">
        <v>10194</v>
      </c>
      <c r="E214" s="110" t="s">
        <v>10905</v>
      </c>
      <c r="F214" t="s">
        <v>10194</v>
      </c>
      <c r="G214" t="s">
        <v>10195</v>
      </c>
      <c r="H214" s="113" t="s">
        <v>1396</v>
      </c>
      <c r="I214" s="34">
        <v>0</v>
      </c>
      <c r="J214" s="11" t="str">
        <f t="shared" si="26"/>
        <v>IC.SC.101001</v>
      </c>
      <c r="K214" s="2" t="s">
        <v>1192</v>
      </c>
      <c r="L214" t="str">
        <f t="shared" si="25"/>
        <v>No sensory loss</v>
      </c>
      <c r="M214" s="12" t="str">
        <f t="shared" si="27"/>
        <v>PI.IC.SC.101001.01</v>
      </c>
      <c r="N214" s="12"/>
      <c r="O214" s="12" t="str">
        <f t="shared" si="28"/>
        <v>PH.IC.SC.101001.01</v>
      </c>
      <c r="Q214" s="12" t="str">
        <f t="shared" si="29"/>
        <v>CL.IC.SC.101001.01</v>
      </c>
    </row>
    <row r="215" spans="1:17" ht="15">
      <c r="A215" t="s">
        <v>10226</v>
      </c>
      <c r="B215" t="s">
        <v>10371</v>
      </c>
      <c r="C215" s="110" t="s">
        <v>10905</v>
      </c>
      <c r="D215" t="s">
        <v>10253</v>
      </c>
      <c r="E215" s="110" t="s">
        <v>10905</v>
      </c>
      <c r="F215" t="s">
        <v>10253</v>
      </c>
      <c r="G215" t="s">
        <v>10196</v>
      </c>
      <c r="H215" s="113" t="s">
        <v>1398</v>
      </c>
      <c r="I215" s="34">
        <v>1</v>
      </c>
      <c r="J215" s="11" t="str">
        <f t="shared" si="26"/>
        <v>IC.SC.101002</v>
      </c>
      <c r="K215" s="2" t="s">
        <v>1192</v>
      </c>
      <c r="L215" t="str">
        <f t="shared" si="25"/>
        <v>Mild to moderate sensory loss</v>
      </c>
      <c r="M215" s="12" t="str">
        <f t="shared" si="27"/>
        <v>PI.IC.SC.101002.01</v>
      </c>
      <c r="N215" s="12"/>
      <c r="O215" s="12" t="str">
        <f t="shared" si="28"/>
        <v>PH.IC.SC.101002.01</v>
      </c>
      <c r="Q215" s="12" t="str">
        <f t="shared" si="29"/>
        <v>CL.IC.SC.101002.01</v>
      </c>
    </row>
    <row r="216" spans="1:17" ht="15">
      <c r="A216" t="s">
        <v>10226</v>
      </c>
      <c r="B216" t="s">
        <v>10371</v>
      </c>
      <c r="C216" s="110" t="s">
        <v>10905</v>
      </c>
      <c r="D216" t="s">
        <v>10253</v>
      </c>
      <c r="E216" s="110" t="s">
        <v>10905</v>
      </c>
      <c r="F216" t="s">
        <v>10253</v>
      </c>
      <c r="G216" t="s">
        <v>10197</v>
      </c>
      <c r="H216" s="113" t="s">
        <v>1400</v>
      </c>
      <c r="I216" s="34">
        <v>2</v>
      </c>
      <c r="J216" s="11" t="str">
        <f t="shared" si="26"/>
        <v>IC.SC.101003</v>
      </c>
      <c r="K216" s="2" t="s">
        <v>1192</v>
      </c>
      <c r="L216" t="str">
        <f t="shared" si="25"/>
        <v>Severe to total sensory loss</v>
      </c>
      <c r="M216" s="12" t="str">
        <f t="shared" si="27"/>
        <v>PI.IC.SC.101003.01</v>
      </c>
      <c r="N216" s="12"/>
      <c r="O216" s="12" t="str">
        <f t="shared" si="28"/>
        <v>PH.IC.SC.101003.01</v>
      </c>
      <c r="Q216" s="12" t="str">
        <f t="shared" si="29"/>
        <v>CL.IC.SC.101003.01</v>
      </c>
    </row>
    <row r="217" spans="1:17" ht="15">
      <c r="A217" t="s">
        <v>10226</v>
      </c>
      <c r="B217" t="s">
        <v>10371</v>
      </c>
      <c r="C217" s="110" t="s">
        <v>10905</v>
      </c>
      <c r="D217" t="s">
        <v>10198</v>
      </c>
      <c r="E217" s="110" t="s">
        <v>8048</v>
      </c>
      <c r="F217" t="s">
        <v>10198</v>
      </c>
      <c r="G217" t="s">
        <v>10199</v>
      </c>
      <c r="H217" s="113" t="s">
        <v>1396</v>
      </c>
      <c r="I217" s="34">
        <v>0</v>
      </c>
      <c r="J217" s="11" t="str">
        <f t="shared" si="26"/>
        <v>IC.SC.101101</v>
      </c>
      <c r="K217" s="2" t="s">
        <v>1192</v>
      </c>
      <c r="L217" t="str">
        <f t="shared" si="25"/>
        <v>No aphasia</v>
      </c>
      <c r="M217" s="12" t="str">
        <f t="shared" si="27"/>
        <v>PI.IC.SC.101101.01</v>
      </c>
      <c r="N217" s="12"/>
      <c r="O217" s="12" t="str">
        <f t="shared" si="28"/>
        <v>PH.IC.SC.101101.01</v>
      </c>
      <c r="Q217" s="12" t="str">
        <f t="shared" si="29"/>
        <v>CL.IC.SC.101101.01</v>
      </c>
    </row>
    <row r="218" spans="1:17" ht="15">
      <c r="A218" t="s">
        <v>10226</v>
      </c>
      <c r="B218" t="s">
        <v>10371</v>
      </c>
      <c r="C218" s="110" t="s">
        <v>10905</v>
      </c>
      <c r="D218" t="s">
        <v>10253</v>
      </c>
      <c r="E218" s="110" t="s">
        <v>8048</v>
      </c>
      <c r="F218" t="s">
        <v>10253</v>
      </c>
      <c r="G218" t="s">
        <v>10200</v>
      </c>
      <c r="H218" s="113" t="s">
        <v>1398</v>
      </c>
      <c r="I218" s="34">
        <v>1</v>
      </c>
      <c r="J218" s="11" t="str">
        <f t="shared" si="26"/>
        <v>IC.SC.101102</v>
      </c>
      <c r="K218" s="2" t="s">
        <v>1192</v>
      </c>
      <c r="L218" t="str">
        <f t="shared" si="25"/>
        <v>Mild to moderate aphasia</v>
      </c>
      <c r="M218" s="12" t="str">
        <f t="shared" si="27"/>
        <v>PI.IC.SC.101102.01</v>
      </c>
      <c r="N218" s="12"/>
      <c r="O218" s="12" t="str">
        <f t="shared" si="28"/>
        <v>PH.IC.SC.101102.01</v>
      </c>
      <c r="Q218" s="12" t="str">
        <f t="shared" si="29"/>
        <v>CL.IC.SC.101102.01</v>
      </c>
    </row>
    <row r="219" spans="1:17" ht="15">
      <c r="A219" t="s">
        <v>10226</v>
      </c>
      <c r="B219" t="s">
        <v>10371</v>
      </c>
      <c r="C219" s="110" t="s">
        <v>10905</v>
      </c>
      <c r="D219" t="s">
        <v>10253</v>
      </c>
      <c r="E219" s="110" t="s">
        <v>8048</v>
      </c>
      <c r="F219" t="s">
        <v>10253</v>
      </c>
      <c r="G219" t="s">
        <v>10201</v>
      </c>
      <c r="H219" s="113" t="s">
        <v>1400</v>
      </c>
      <c r="I219" s="34">
        <v>2</v>
      </c>
      <c r="J219" s="11" t="str">
        <f t="shared" si="26"/>
        <v>IC.SC.101103</v>
      </c>
      <c r="K219" s="2" t="s">
        <v>1192</v>
      </c>
      <c r="L219" t="str">
        <f t="shared" si="25"/>
        <v>Severe aphasia</v>
      </c>
      <c r="M219" s="12" t="str">
        <f t="shared" si="27"/>
        <v>PI.IC.SC.101103.01</v>
      </c>
      <c r="N219" s="12"/>
      <c r="O219" s="12" t="str">
        <f t="shared" si="28"/>
        <v>PH.IC.SC.101103.01</v>
      </c>
      <c r="Q219" s="12" t="str">
        <f t="shared" si="29"/>
        <v>CL.IC.SC.101103.01</v>
      </c>
    </row>
    <row r="220" spans="1:17" ht="15">
      <c r="A220" t="s">
        <v>10226</v>
      </c>
      <c r="B220" t="s">
        <v>10371</v>
      </c>
      <c r="C220" s="110" t="s">
        <v>10905</v>
      </c>
      <c r="D220" t="s">
        <v>10253</v>
      </c>
      <c r="E220" s="110" t="s">
        <v>8048</v>
      </c>
      <c r="F220" t="s">
        <v>10253</v>
      </c>
      <c r="G220" t="s">
        <v>10202</v>
      </c>
      <c r="H220" s="113" t="s">
        <v>1402</v>
      </c>
      <c r="I220" s="34">
        <v>3</v>
      </c>
      <c r="J220" s="11" t="str">
        <f t="shared" si="26"/>
        <v>IC.SC.101104</v>
      </c>
      <c r="K220" s="2" t="s">
        <v>1192</v>
      </c>
      <c r="L220" t="str">
        <f t="shared" si="25"/>
        <v>Mute; global aphasia</v>
      </c>
      <c r="M220" s="12" t="str">
        <f t="shared" si="27"/>
        <v>PI.IC.SC.101104.01</v>
      </c>
      <c r="N220" s="12"/>
      <c r="O220" s="12" t="str">
        <f t="shared" si="28"/>
        <v>PH.IC.SC.101104.01</v>
      </c>
      <c r="Q220" s="12" t="str">
        <f t="shared" si="29"/>
        <v>CL.IC.SC.101104.01</v>
      </c>
    </row>
    <row r="221" spans="1:17" ht="15">
      <c r="A221" t="s">
        <v>10226</v>
      </c>
      <c r="B221" t="s">
        <v>10371</v>
      </c>
      <c r="C221" s="110" t="s">
        <v>10905</v>
      </c>
      <c r="D221" t="s">
        <v>10203</v>
      </c>
      <c r="E221" s="110" t="s">
        <v>11023</v>
      </c>
      <c r="F221" t="s">
        <v>10203</v>
      </c>
      <c r="G221" t="s">
        <v>1557</v>
      </c>
      <c r="H221" s="113" t="s">
        <v>1396</v>
      </c>
      <c r="I221" s="34">
        <v>0</v>
      </c>
      <c r="J221" s="11" t="str">
        <f t="shared" si="26"/>
        <v>IC.SC.101201</v>
      </c>
      <c r="K221" s="2" t="s">
        <v>1192</v>
      </c>
      <c r="L221" t="str">
        <f t="shared" si="25"/>
        <v>Normal</v>
      </c>
      <c r="M221" s="12" t="str">
        <f t="shared" si="27"/>
        <v>PI.IC.SC.101201.01</v>
      </c>
      <c r="N221" s="12"/>
      <c r="O221" s="12" t="str">
        <f t="shared" si="28"/>
        <v>PH.IC.SC.101201.01</v>
      </c>
      <c r="Q221" s="12" t="str">
        <f t="shared" si="29"/>
        <v>CL.IC.SC.101201.01</v>
      </c>
    </row>
    <row r="222" spans="1:17" ht="15">
      <c r="A222" t="s">
        <v>10226</v>
      </c>
      <c r="B222" t="s">
        <v>10371</v>
      </c>
      <c r="C222" s="110" t="s">
        <v>10905</v>
      </c>
      <c r="D222" t="s">
        <v>10253</v>
      </c>
      <c r="E222" s="110" t="s">
        <v>10204</v>
      </c>
      <c r="F222" t="s">
        <v>10253</v>
      </c>
      <c r="G222" t="s">
        <v>10205</v>
      </c>
      <c r="H222" s="113" t="s">
        <v>1398</v>
      </c>
      <c r="I222" s="34">
        <v>1</v>
      </c>
      <c r="J222" s="11" t="str">
        <f t="shared" si="26"/>
        <v>IC.SC.101202</v>
      </c>
      <c r="K222" s="2" t="s">
        <v>11324</v>
      </c>
      <c r="L222" t="str">
        <f t="shared" si="25"/>
        <v>Mild to moderate dysarthria</v>
      </c>
      <c r="M222" s="12" t="str">
        <f t="shared" si="27"/>
        <v>PI.IC.SC.101202.01</v>
      </c>
      <c r="N222" s="12"/>
      <c r="O222" s="12" t="str">
        <f t="shared" si="28"/>
        <v>PH.IC.SC.101202.01</v>
      </c>
      <c r="Q222" s="12" t="str">
        <f t="shared" si="29"/>
        <v>CL.IC.SC.101202.01</v>
      </c>
    </row>
    <row r="223" spans="1:17" ht="15">
      <c r="A223" t="s">
        <v>10226</v>
      </c>
      <c r="B223" t="s">
        <v>10371</v>
      </c>
      <c r="C223" s="110" t="s">
        <v>10905</v>
      </c>
      <c r="D223" t="s">
        <v>10253</v>
      </c>
      <c r="E223" s="110" t="s">
        <v>10204</v>
      </c>
      <c r="F223" t="s">
        <v>10253</v>
      </c>
      <c r="G223" t="s">
        <v>10206</v>
      </c>
      <c r="H223" s="113" t="s">
        <v>1400</v>
      </c>
      <c r="I223" s="34">
        <v>2</v>
      </c>
      <c r="J223" s="11" t="str">
        <f t="shared" si="26"/>
        <v>IC.SC.101203</v>
      </c>
      <c r="K223" s="2" t="s">
        <v>11324</v>
      </c>
      <c r="L223" t="str">
        <f t="shared" si="25"/>
        <v>Severe dysarthria</v>
      </c>
      <c r="M223" s="12" t="str">
        <f t="shared" si="27"/>
        <v>PI.IC.SC.101203.01</v>
      </c>
      <c r="N223" s="12"/>
      <c r="O223" s="12" t="str">
        <f t="shared" si="28"/>
        <v>PH.IC.SC.101203.01</v>
      </c>
      <c r="Q223" s="12" t="str">
        <f t="shared" si="29"/>
        <v>CL.IC.SC.101203.01</v>
      </c>
    </row>
    <row r="224" spans="1:17" ht="15">
      <c r="A224" t="s">
        <v>10226</v>
      </c>
      <c r="B224" t="s">
        <v>10371</v>
      </c>
      <c r="C224" s="110" t="s">
        <v>10905</v>
      </c>
      <c r="D224" t="s">
        <v>10253</v>
      </c>
      <c r="E224" s="110" t="s">
        <v>10204</v>
      </c>
      <c r="F224" t="s">
        <v>10253</v>
      </c>
      <c r="G224" t="s">
        <v>10323</v>
      </c>
      <c r="H224" s="113" t="s">
        <v>1402</v>
      </c>
      <c r="I224" s="34">
        <v>0</v>
      </c>
      <c r="J224" s="11" t="str">
        <f t="shared" si="26"/>
        <v>IC.SC.101204</v>
      </c>
      <c r="K224" s="2" t="s">
        <v>11324</v>
      </c>
      <c r="L224" t="str">
        <f t="shared" si="25"/>
        <v>Dysarthria - Unable to Assess</v>
      </c>
      <c r="M224" s="12" t="str">
        <f t="shared" si="27"/>
        <v>PI.IC.SC.101204.01</v>
      </c>
      <c r="N224" s="12"/>
      <c r="O224" s="12" t="str">
        <f t="shared" si="28"/>
        <v>PH.IC.SC.101204.01</v>
      </c>
      <c r="Q224" s="12" t="str">
        <f t="shared" si="29"/>
        <v>CL.IC.SC.101204.01</v>
      </c>
    </row>
    <row r="225" spans="1:18" ht="15">
      <c r="A225" t="s">
        <v>10226</v>
      </c>
      <c r="B225" t="s">
        <v>10371</v>
      </c>
      <c r="C225" s="110" t="s">
        <v>10905</v>
      </c>
      <c r="D225" t="s">
        <v>10077</v>
      </c>
      <c r="E225" s="110" t="s">
        <v>10078</v>
      </c>
      <c r="F225" t="s">
        <v>10077</v>
      </c>
      <c r="G225" t="s">
        <v>10079</v>
      </c>
      <c r="H225" s="113" t="s">
        <v>1396</v>
      </c>
      <c r="I225" s="34">
        <v>0</v>
      </c>
      <c r="J225" s="11" t="str">
        <f t="shared" si="26"/>
        <v>IC.SC.101301</v>
      </c>
      <c r="K225" s="2" t="s">
        <v>11324</v>
      </c>
      <c r="L225" t="str">
        <f t="shared" si="25"/>
        <v>No abnormality</v>
      </c>
      <c r="M225" s="12" t="str">
        <f t="shared" si="27"/>
        <v>PI.IC.SC.101301.01</v>
      </c>
      <c r="N225" s="12"/>
      <c r="O225" s="12" t="str">
        <f t="shared" si="28"/>
        <v>PH.IC.SC.101301.01</v>
      </c>
      <c r="Q225" s="12" t="str">
        <f t="shared" si="29"/>
        <v>CL.IC.SC.101301.01</v>
      </c>
    </row>
    <row r="226" spans="1:18" ht="15">
      <c r="A226" t="s">
        <v>10226</v>
      </c>
      <c r="B226" t="s">
        <v>10371</v>
      </c>
      <c r="C226" s="110" t="s">
        <v>10905</v>
      </c>
      <c r="D226" t="s">
        <v>10253</v>
      </c>
      <c r="E226" s="110" t="s">
        <v>10078</v>
      </c>
      <c r="F226" t="s">
        <v>10253</v>
      </c>
      <c r="G226" t="s">
        <v>10080</v>
      </c>
      <c r="H226" s="113" t="s">
        <v>1398</v>
      </c>
      <c r="I226" s="34">
        <v>1</v>
      </c>
      <c r="J226" s="11" t="str">
        <f t="shared" si="26"/>
        <v>IC.SC.101302</v>
      </c>
      <c r="K226" s="2" t="s">
        <v>11324</v>
      </c>
      <c r="L226" t="str">
        <f t="shared" si="25"/>
        <v>Visual, tactile inattention</v>
      </c>
      <c r="M226" s="12" t="str">
        <f t="shared" si="27"/>
        <v>PI.IC.SC.101302.01</v>
      </c>
      <c r="N226" s="12"/>
      <c r="O226" s="12" t="str">
        <f t="shared" si="28"/>
        <v>PH.IC.SC.101302.01</v>
      </c>
      <c r="Q226" s="12" t="str">
        <f t="shared" si="29"/>
        <v>CL.IC.SC.101302.01</v>
      </c>
    </row>
    <row r="227" spans="1:18" ht="15">
      <c r="A227" t="s">
        <v>10226</v>
      </c>
      <c r="B227" t="s">
        <v>10371</v>
      </c>
      <c r="C227" s="110" t="s">
        <v>10905</v>
      </c>
      <c r="D227" t="s">
        <v>10253</v>
      </c>
      <c r="E227" s="110" t="s">
        <v>10078</v>
      </c>
      <c r="F227" t="s">
        <v>10253</v>
      </c>
      <c r="G227" t="s">
        <v>10081</v>
      </c>
      <c r="H227" s="113" t="s">
        <v>1400</v>
      </c>
      <c r="I227" s="34">
        <v>2</v>
      </c>
      <c r="J227" s="11" t="str">
        <f t="shared" si="26"/>
        <v>IC.SC.101303</v>
      </c>
      <c r="K227" s="2" t="s">
        <v>11324</v>
      </c>
      <c r="L227" t="str">
        <f t="shared" si="25"/>
        <v>Profound hemi inattention</v>
      </c>
      <c r="M227" s="12" t="str">
        <f t="shared" si="27"/>
        <v>PI.IC.SC.101303.01</v>
      </c>
      <c r="N227" s="12"/>
      <c r="O227" s="12" t="str">
        <f t="shared" si="28"/>
        <v>PH.IC.SC.101303.01</v>
      </c>
      <c r="Q227" s="12" t="str">
        <f t="shared" si="29"/>
        <v>CL.IC.SC.101303.01</v>
      </c>
    </row>
    <row r="228" spans="1:18" ht="15">
      <c r="A228" t="s">
        <v>10226</v>
      </c>
      <c r="B228" t="s">
        <v>6742</v>
      </c>
      <c r="C228" s="110" t="s">
        <v>8048</v>
      </c>
      <c r="D228" t="s">
        <v>10082</v>
      </c>
      <c r="E228" s="110" t="s">
        <v>11324</v>
      </c>
      <c r="F228" t="s">
        <v>10082</v>
      </c>
      <c r="G228" t="s">
        <v>10083</v>
      </c>
      <c r="H228" s="113" t="s">
        <v>1396</v>
      </c>
      <c r="I228" s="34">
        <v>1</v>
      </c>
      <c r="J228" s="11" t="str">
        <f t="shared" si="26"/>
        <v>IC.SC.110101</v>
      </c>
      <c r="K228" s="2" t="s">
        <v>11324</v>
      </c>
      <c r="L228" t="str">
        <f t="shared" si="25"/>
        <v>Pt is anxious and agitated or restless, or both</v>
      </c>
      <c r="M228" s="12" t="str">
        <f t="shared" si="27"/>
        <v>PI.IC.SC.110101.01</v>
      </c>
      <c r="N228" s="12"/>
      <c r="O228" s="12" t="str">
        <f t="shared" si="28"/>
        <v>PH.IC.SC.110101.01</v>
      </c>
      <c r="Q228" s="12" t="str">
        <f t="shared" si="29"/>
        <v>CL.IC.SC.110101.01</v>
      </c>
    </row>
    <row r="229" spans="1:18" ht="15">
      <c r="A229" t="s">
        <v>10226</v>
      </c>
      <c r="B229" t="s">
        <v>6742</v>
      </c>
      <c r="C229" s="110" t="s">
        <v>8048</v>
      </c>
      <c r="D229" t="s">
        <v>10082</v>
      </c>
      <c r="E229" s="110" t="s">
        <v>11324</v>
      </c>
      <c r="F229" t="s">
        <v>10082</v>
      </c>
      <c r="G229" t="s">
        <v>10212</v>
      </c>
      <c r="H229" s="113" t="s">
        <v>1398</v>
      </c>
      <c r="I229" s="34">
        <v>2</v>
      </c>
      <c r="J229" s="11" t="str">
        <f t="shared" si="26"/>
        <v>IC.SC.110102</v>
      </c>
      <c r="K229" s="2" t="s">
        <v>11324</v>
      </c>
      <c r="L229" t="str">
        <f t="shared" si="25"/>
        <v>Co-operative, oriented and tranquil</v>
      </c>
      <c r="M229" s="12" t="str">
        <f t="shared" si="27"/>
        <v>PI.IC.SC.110102.01</v>
      </c>
      <c r="N229" s="12"/>
      <c r="O229" s="12" t="str">
        <f t="shared" si="28"/>
        <v>PH.IC.SC.110102.01</v>
      </c>
      <c r="Q229" s="12" t="str">
        <f t="shared" si="29"/>
        <v>CL.IC.SC.110102.01</v>
      </c>
    </row>
    <row r="230" spans="1:18" ht="15">
      <c r="A230" t="s">
        <v>10226</v>
      </c>
      <c r="B230" t="s">
        <v>6742</v>
      </c>
      <c r="C230" s="110" t="s">
        <v>8048</v>
      </c>
      <c r="D230" t="s">
        <v>10082</v>
      </c>
      <c r="E230" s="110" t="s">
        <v>11324</v>
      </c>
      <c r="F230" t="s">
        <v>10082</v>
      </c>
      <c r="G230" t="s">
        <v>10213</v>
      </c>
      <c r="H230" s="113" t="s">
        <v>1400</v>
      </c>
      <c r="I230" s="34">
        <v>3</v>
      </c>
      <c r="J230" s="11" t="str">
        <f t="shared" si="26"/>
        <v>IC.SC.110103</v>
      </c>
      <c r="K230" s="2" t="s">
        <v>11324</v>
      </c>
      <c r="L230" t="str">
        <f t="shared" si="25"/>
        <v>Responds to commands only</v>
      </c>
      <c r="M230" s="12" t="str">
        <f t="shared" si="27"/>
        <v>PI.IC.SC.110103.01</v>
      </c>
      <c r="N230" s="12"/>
      <c r="O230" s="12" t="str">
        <f t="shared" si="28"/>
        <v>PH.IC.SC.110103.01</v>
      </c>
      <c r="Q230" s="12" t="str">
        <f t="shared" si="29"/>
        <v>CL.IC.SC.110103.01</v>
      </c>
    </row>
    <row r="231" spans="1:18" ht="15">
      <c r="A231" t="s">
        <v>10226</v>
      </c>
      <c r="B231" t="s">
        <v>6742</v>
      </c>
      <c r="C231" s="110" t="s">
        <v>8048</v>
      </c>
      <c r="D231" t="s">
        <v>10082</v>
      </c>
      <c r="E231" s="110" t="s">
        <v>11324</v>
      </c>
      <c r="F231" t="s">
        <v>10082</v>
      </c>
      <c r="G231" t="s">
        <v>10214</v>
      </c>
      <c r="H231" s="113" t="s">
        <v>1402</v>
      </c>
      <c r="I231" s="34">
        <v>4</v>
      </c>
      <c r="J231" s="11" t="str">
        <f t="shared" si="26"/>
        <v>IC.SC.110104</v>
      </c>
      <c r="K231" s="2" t="s">
        <v>11324</v>
      </c>
      <c r="L231" t="str">
        <f t="shared" si="25"/>
        <v>Brisk response to light glabellar tap or loud auditory stimulus</v>
      </c>
      <c r="M231" s="12" t="str">
        <f t="shared" si="27"/>
        <v>PI.IC.SC.110104.01</v>
      </c>
      <c r="N231" s="12"/>
      <c r="O231" s="12" t="str">
        <f t="shared" si="28"/>
        <v>PH.IC.SC.110104.01</v>
      </c>
      <c r="Q231" s="12" t="str">
        <f t="shared" si="29"/>
        <v>CL.IC.SC.110104.01</v>
      </c>
    </row>
    <row r="232" spans="1:18" ht="15">
      <c r="A232" t="s">
        <v>10226</v>
      </c>
      <c r="B232" t="s">
        <v>6742</v>
      </c>
      <c r="C232" s="110" t="s">
        <v>8048</v>
      </c>
      <c r="D232" t="s">
        <v>10082</v>
      </c>
      <c r="E232" s="110" t="s">
        <v>11324</v>
      </c>
      <c r="F232" t="s">
        <v>10082</v>
      </c>
      <c r="G232" t="s">
        <v>10215</v>
      </c>
      <c r="H232" s="113" t="s">
        <v>1404</v>
      </c>
      <c r="I232" s="34">
        <v>5</v>
      </c>
      <c r="J232" s="11" t="str">
        <f t="shared" si="26"/>
        <v>IC.SC.110105</v>
      </c>
      <c r="K232" s="2" t="s">
        <v>11324</v>
      </c>
      <c r="L232" t="str">
        <f t="shared" si="25"/>
        <v>Sluggish response to light glabellar tap or loud auditory stim.</v>
      </c>
      <c r="M232" s="12" t="str">
        <f t="shared" si="27"/>
        <v>PI.IC.SC.110105.01</v>
      </c>
      <c r="N232" s="12"/>
      <c r="O232" s="12" t="str">
        <f t="shared" si="28"/>
        <v>PH.IC.SC.110105.01</v>
      </c>
      <c r="Q232" s="12" t="str">
        <f t="shared" si="29"/>
        <v>CL.IC.SC.110105.01</v>
      </c>
    </row>
    <row r="233" spans="1:18" ht="15">
      <c r="A233" t="s">
        <v>10226</v>
      </c>
      <c r="B233" t="s">
        <v>6742</v>
      </c>
      <c r="C233" s="110" t="s">
        <v>8048</v>
      </c>
      <c r="D233" t="s">
        <v>10082</v>
      </c>
      <c r="E233" s="110" t="s">
        <v>11324</v>
      </c>
      <c r="F233" t="s">
        <v>10082</v>
      </c>
      <c r="G233" t="s">
        <v>10337</v>
      </c>
      <c r="H233" s="113" t="s">
        <v>1406</v>
      </c>
      <c r="I233" s="34">
        <v>6</v>
      </c>
      <c r="J233" s="11" t="str">
        <f t="shared" si="26"/>
        <v>IC.SC.110106</v>
      </c>
      <c r="K233" s="2" t="s">
        <v>11324</v>
      </c>
      <c r="L233" t="str">
        <f t="shared" si="25"/>
        <v>Pt. exhibits no response</v>
      </c>
      <c r="M233" s="12" t="str">
        <f t="shared" si="27"/>
        <v>PI.IC.SC.110106.01</v>
      </c>
      <c r="N233" s="12"/>
      <c r="O233" s="12" t="str">
        <f t="shared" si="28"/>
        <v>PH.IC.SC.110106.01</v>
      </c>
      <c r="Q233" s="12" t="str">
        <f t="shared" si="29"/>
        <v>CL.IC.SC.110106.01</v>
      </c>
    </row>
    <row r="234" spans="1:18" ht="15">
      <c r="A234" t="s">
        <v>10226</v>
      </c>
      <c r="B234" t="s">
        <v>6742</v>
      </c>
      <c r="C234" s="110" t="s">
        <v>8048</v>
      </c>
      <c r="D234" t="s">
        <v>10338</v>
      </c>
      <c r="E234" s="110" t="s">
        <v>9391</v>
      </c>
      <c r="F234" t="s">
        <v>10338</v>
      </c>
      <c r="G234" t="s">
        <v>6286</v>
      </c>
      <c r="H234" s="113" t="s">
        <v>1396</v>
      </c>
      <c r="I234" s="34">
        <v>7</v>
      </c>
      <c r="J234" s="11" t="str">
        <f t="shared" si="26"/>
        <v>IC.SC.110201</v>
      </c>
      <c r="K234" s="2" t="s">
        <v>11324</v>
      </c>
      <c r="L234" t="str">
        <f t="shared" si="25"/>
        <v>Dangerous Agitation</v>
      </c>
      <c r="M234" s="12" t="str">
        <f t="shared" si="27"/>
        <v>PI.IC.SC.110201.01</v>
      </c>
      <c r="N234" s="12"/>
      <c r="O234" s="12" t="str">
        <f t="shared" si="28"/>
        <v>PH.IC.SC.110201.01</v>
      </c>
      <c r="Q234" s="12" t="str">
        <f t="shared" si="29"/>
        <v>CL.IC.SC.110201.01</v>
      </c>
      <c r="R234" t="s">
        <v>1141</v>
      </c>
    </row>
    <row r="235" spans="1:18" ht="15">
      <c r="A235" t="s">
        <v>10226</v>
      </c>
      <c r="B235" t="s">
        <v>6742</v>
      </c>
      <c r="C235" s="110" t="s">
        <v>8048</v>
      </c>
      <c r="D235" t="s">
        <v>10338</v>
      </c>
      <c r="E235" s="110" t="s">
        <v>923</v>
      </c>
      <c r="F235" t="s">
        <v>10338</v>
      </c>
      <c r="G235" t="s">
        <v>6285</v>
      </c>
      <c r="H235" s="113" t="s">
        <v>1398</v>
      </c>
      <c r="I235" s="34">
        <v>6</v>
      </c>
      <c r="J235" s="11" t="str">
        <f t="shared" si="26"/>
        <v>IC.SC.110202</v>
      </c>
      <c r="K235" s="2" t="s">
        <v>1192</v>
      </c>
      <c r="L235" t="str">
        <f t="shared" si="25"/>
        <v>Very Agitated</v>
      </c>
      <c r="M235" s="12" t="str">
        <f t="shared" si="27"/>
        <v>PI.IC.SC.110202.01</v>
      </c>
      <c r="N235" s="12"/>
      <c r="O235" s="12" t="str">
        <f t="shared" si="28"/>
        <v>PH.IC.SC.110202.01</v>
      </c>
      <c r="Q235" s="12" t="str">
        <f t="shared" si="29"/>
        <v>CL.IC.SC.110202.01</v>
      </c>
      <c r="R235" t="s">
        <v>1141</v>
      </c>
    </row>
    <row r="236" spans="1:18" ht="15">
      <c r="A236" t="s">
        <v>10226</v>
      </c>
      <c r="B236" t="s">
        <v>6742</v>
      </c>
      <c r="C236" s="110" t="s">
        <v>8048</v>
      </c>
      <c r="D236" t="s">
        <v>10338</v>
      </c>
      <c r="E236" s="110" t="s">
        <v>1199</v>
      </c>
      <c r="F236" t="s">
        <v>10338</v>
      </c>
      <c r="G236" t="s">
        <v>6170</v>
      </c>
      <c r="H236" s="113" t="s">
        <v>1400</v>
      </c>
      <c r="I236" s="34">
        <v>5</v>
      </c>
      <c r="J236" s="11" t="str">
        <f t="shared" si="26"/>
        <v>IC.SC.110203</v>
      </c>
      <c r="K236" s="2" t="s">
        <v>11324</v>
      </c>
      <c r="L236" t="str">
        <f t="shared" si="25"/>
        <v>Agitated</v>
      </c>
      <c r="M236" s="12" t="str">
        <f t="shared" si="27"/>
        <v>PI.IC.SC.110203.01</v>
      </c>
      <c r="N236" s="12"/>
      <c r="O236" s="12" t="str">
        <f t="shared" si="28"/>
        <v>PH.IC.SC.110203.01</v>
      </c>
      <c r="Q236" s="12" t="str">
        <f t="shared" si="29"/>
        <v>CL.IC.SC.110203.01</v>
      </c>
      <c r="R236" t="s">
        <v>1141</v>
      </c>
    </row>
    <row r="237" spans="1:18" ht="15">
      <c r="A237" t="s">
        <v>10226</v>
      </c>
      <c r="B237" t="s">
        <v>6742</v>
      </c>
      <c r="C237" s="110" t="s">
        <v>8048</v>
      </c>
      <c r="D237" t="s">
        <v>10338</v>
      </c>
      <c r="E237" s="110" t="s">
        <v>1199</v>
      </c>
      <c r="F237" t="s">
        <v>10338</v>
      </c>
      <c r="G237" t="s">
        <v>6282</v>
      </c>
      <c r="H237" s="113" t="s">
        <v>1402</v>
      </c>
      <c r="I237" s="34">
        <v>4</v>
      </c>
      <c r="J237" s="11" t="str">
        <f t="shared" si="26"/>
        <v>IC.SC.110204</v>
      </c>
      <c r="K237" s="2" t="s">
        <v>11324</v>
      </c>
      <c r="L237" t="str">
        <f t="shared" si="25"/>
        <v>Calm and Cooperative</v>
      </c>
      <c r="M237" s="12" t="str">
        <f t="shared" si="27"/>
        <v>PI.IC.SC.110204.01</v>
      </c>
      <c r="N237" s="12"/>
      <c r="O237" s="12" t="str">
        <f t="shared" si="28"/>
        <v>PH.IC.SC.110204.01</v>
      </c>
      <c r="Q237" s="12" t="str">
        <f t="shared" si="29"/>
        <v>CL.IC.SC.110204.01</v>
      </c>
      <c r="R237" t="s">
        <v>1141</v>
      </c>
    </row>
    <row r="238" spans="1:18" ht="15">
      <c r="A238" t="s">
        <v>10226</v>
      </c>
      <c r="B238" t="s">
        <v>6742</v>
      </c>
      <c r="C238" s="110" t="s">
        <v>8048</v>
      </c>
      <c r="D238" t="s">
        <v>10338</v>
      </c>
      <c r="E238" s="110" t="s">
        <v>1199</v>
      </c>
      <c r="F238" t="s">
        <v>10338</v>
      </c>
      <c r="G238" t="s">
        <v>6332</v>
      </c>
      <c r="H238" s="113" t="s">
        <v>1404</v>
      </c>
      <c r="I238" s="34">
        <v>3</v>
      </c>
      <c r="J238" s="11" t="str">
        <f t="shared" si="26"/>
        <v>IC.SC.110205</v>
      </c>
      <c r="K238" s="2" t="s">
        <v>11324</v>
      </c>
      <c r="L238" t="str">
        <f t="shared" si="25"/>
        <v>Sedated</v>
      </c>
      <c r="M238" s="12" t="str">
        <f t="shared" si="27"/>
        <v>PI.IC.SC.110205.01</v>
      </c>
      <c r="N238" s="12"/>
      <c r="O238" s="12" t="str">
        <f t="shared" si="28"/>
        <v>PH.IC.SC.110205.01</v>
      </c>
      <c r="Q238" s="12" t="str">
        <f t="shared" si="29"/>
        <v>CL.IC.SC.110205.01</v>
      </c>
      <c r="R238" t="s">
        <v>1141</v>
      </c>
    </row>
    <row r="239" spans="1:18" ht="15">
      <c r="A239" t="s">
        <v>10226</v>
      </c>
      <c r="B239" t="s">
        <v>6742</v>
      </c>
      <c r="C239" s="110" t="s">
        <v>8048</v>
      </c>
      <c r="D239" t="s">
        <v>10338</v>
      </c>
      <c r="E239" s="110" t="s">
        <v>1199</v>
      </c>
      <c r="F239" t="s">
        <v>10338</v>
      </c>
      <c r="G239" t="s">
        <v>6283</v>
      </c>
      <c r="H239" s="113" t="s">
        <v>1406</v>
      </c>
      <c r="I239" s="34">
        <v>2</v>
      </c>
      <c r="J239" s="11" t="str">
        <f t="shared" si="26"/>
        <v>IC.SC.110206</v>
      </c>
      <c r="K239" s="2" t="s">
        <v>11324</v>
      </c>
      <c r="L239" t="str">
        <f t="shared" si="25"/>
        <v>Very Sedated</v>
      </c>
      <c r="M239" s="12" t="str">
        <f t="shared" si="27"/>
        <v>PI.IC.SC.110206.01</v>
      </c>
      <c r="N239" s="12"/>
      <c r="O239" s="12" t="str">
        <f t="shared" si="28"/>
        <v>PH.IC.SC.110206.01</v>
      </c>
      <c r="Q239" s="12" t="str">
        <f t="shared" si="29"/>
        <v>CL.IC.SC.110206.01</v>
      </c>
      <c r="R239" t="s">
        <v>1141</v>
      </c>
    </row>
    <row r="240" spans="1:18" ht="15">
      <c r="A240" t="s">
        <v>10226</v>
      </c>
      <c r="B240" t="s">
        <v>6742</v>
      </c>
      <c r="C240" s="110" t="s">
        <v>8048</v>
      </c>
      <c r="D240" t="s">
        <v>10338</v>
      </c>
      <c r="E240" s="110" t="s">
        <v>1199</v>
      </c>
      <c r="F240" t="s">
        <v>10338</v>
      </c>
      <c r="G240" t="s">
        <v>6284</v>
      </c>
      <c r="H240" s="113" t="s">
        <v>1419</v>
      </c>
      <c r="I240" s="34">
        <v>1</v>
      </c>
      <c r="J240" s="11" t="str">
        <f t="shared" si="26"/>
        <v>IC.SC.110207</v>
      </c>
      <c r="K240" s="2" t="s">
        <v>11324</v>
      </c>
      <c r="L240" t="str">
        <f t="shared" si="25"/>
        <v>Unarousable</v>
      </c>
      <c r="M240" s="12" t="str">
        <f t="shared" si="27"/>
        <v>PI.IC.SC.110207.01</v>
      </c>
      <c r="N240" s="12"/>
      <c r="O240" s="12" t="str">
        <f t="shared" si="28"/>
        <v>PH.IC.SC.110207.01</v>
      </c>
      <c r="Q240" s="12" t="str">
        <f t="shared" si="29"/>
        <v>CL.IC.SC.110207.01</v>
      </c>
      <c r="R240" t="s">
        <v>1141</v>
      </c>
    </row>
    <row r="241" spans="1:27" ht="15">
      <c r="A241" t="s">
        <v>10226</v>
      </c>
      <c r="B241" t="s">
        <v>36</v>
      </c>
      <c r="C241" s="110" t="s">
        <v>37</v>
      </c>
      <c r="D241" t="s">
        <v>38</v>
      </c>
      <c r="E241" s="110" t="s">
        <v>1192</v>
      </c>
      <c r="F241" t="s">
        <v>46</v>
      </c>
      <c r="G241" t="s">
        <v>10348</v>
      </c>
      <c r="H241" s="112" t="s">
        <v>1192</v>
      </c>
      <c r="I241" s="34">
        <v>2</v>
      </c>
      <c r="J241" s="11" t="str">
        <f>CONCATENATE("IC.SC.",C241,E241,H241)</f>
        <v>IC.SC.120101</v>
      </c>
      <c r="K241" s="68" t="s">
        <v>1192</v>
      </c>
      <c r="L241" t="str">
        <f t="shared" si="25"/>
        <v>Moves 4 extremities on command or vol.</v>
      </c>
      <c r="M241" s="12" t="str">
        <f>CONCATENATE("PI.",J241,".",K241)</f>
        <v>PI.IC.SC.120101.01</v>
      </c>
      <c r="N241" s="12"/>
      <c r="O241" s="12" t="str">
        <f>CONCATENATE("PH.",J241,".",K241)</f>
        <v>PH.IC.SC.120101.01</v>
      </c>
      <c r="Q241" s="12" t="str">
        <f>CONCATENATE("CL.",J241,".",K241)</f>
        <v>CL.IC.SC.120101.01</v>
      </c>
      <c r="Z241" t="s">
        <v>28</v>
      </c>
      <c r="AA241">
        <v>1153</v>
      </c>
    </row>
    <row r="242" spans="1:27" ht="15">
      <c r="A242" t="s">
        <v>10226</v>
      </c>
      <c r="B242" t="s">
        <v>36</v>
      </c>
      <c r="C242" s="110" t="s">
        <v>37</v>
      </c>
      <c r="D242" t="s">
        <v>39</v>
      </c>
      <c r="E242" s="110" t="s">
        <v>1192</v>
      </c>
      <c r="F242" t="s">
        <v>46</v>
      </c>
      <c r="G242" t="s">
        <v>10350</v>
      </c>
      <c r="H242" s="112" t="s">
        <v>1199</v>
      </c>
      <c r="I242" s="34">
        <v>1</v>
      </c>
      <c r="J242" s="11" t="str">
        <f t="shared" ref="J242:J268" si="30">CONCATENATE("IC.SC.",C242,E242,H242)</f>
        <v>IC.SC.120102</v>
      </c>
      <c r="K242" s="68" t="s">
        <v>1192</v>
      </c>
      <c r="L242" t="str">
        <f t="shared" si="25"/>
        <v>Moves 2 extremities on command or vol.</v>
      </c>
      <c r="M242" s="12" t="str">
        <f t="shared" ref="M242:M255" si="31">CONCATENATE("PI.",J242,".",K242)</f>
        <v>PI.IC.SC.120102.01</v>
      </c>
      <c r="N242" s="12"/>
      <c r="O242" s="12" t="str">
        <f t="shared" ref="O242:O255" si="32">CONCATENATE("PH.",J242,".",K242)</f>
        <v>PH.IC.SC.120102.01</v>
      </c>
      <c r="Q242" s="12" t="str">
        <f t="shared" ref="Q242:Q255" si="33">CONCATENATE("CL.",J242,".",K242)</f>
        <v>CL.IC.SC.120102.01</v>
      </c>
      <c r="Z242" t="s">
        <v>28</v>
      </c>
      <c r="AA242">
        <v>1153</v>
      </c>
    </row>
    <row r="243" spans="1:27" ht="15">
      <c r="A243" t="s">
        <v>10226</v>
      </c>
      <c r="B243" t="s">
        <v>36</v>
      </c>
      <c r="C243" s="110" t="s">
        <v>37</v>
      </c>
      <c r="D243" t="s">
        <v>40</v>
      </c>
      <c r="E243" s="110" t="s">
        <v>1192</v>
      </c>
      <c r="F243" t="s">
        <v>46</v>
      </c>
      <c r="G243" t="s">
        <v>10351</v>
      </c>
      <c r="H243" s="112" t="s">
        <v>1202</v>
      </c>
      <c r="I243" s="34">
        <v>0</v>
      </c>
      <c r="J243" s="11" t="str">
        <f t="shared" si="30"/>
        <v>IC.SC.120103</v>
      </c>
      <c r="K243" s="68" t="s">
        <v>1192</v>
      </c>
      <c r="L243" t="str">
        <f t="shared" si="25"/>
        <v>Move no extremities</v>
      </c>
      <c r="M243" s="12" t="str">
        <f t="shared" si="31"/>
        <v>PI.IC.SC.120103.01</v>
      </c>
      <c r="N243" s="12"/>
      <c r="O243" s="12" t="str">
        <f t="shared" si="32"/>
        <v>PH.IC.SC.120103.01</v>
      </c>
      <c r="Q243" s="12" t="str">
        <f t="shared" si="33"/>
        <v>CL.IC.SC.120103.01</v>
      </c>
      <c r="Z243" t="s">
        <v>28</v>
      </c>
      <c r="AA243">
        <v>1153</v>
      </c>
    </row>
    <row r="244" spans="1:27" ht="15">
      <c r="A244" t="s">
        <v>10226</v>
      </c>
      <c r="B244" t="s">
        <v>36</v>
      </c>
      <c r="C244" s="110" t="s">
        <v>37</v>
      </c>
      <c r="D244" t="s">
        <v>41</v>
      </c>
      <c r="E244" s="110" t="s">
        <v>1199</v>
      </c>
      <c r="F244" t="s">
        <v>41</v>
      </c>
      <c r="G244" t="s">
        <v>10353</v>
      </c>
      <c r="H244" s="112" t="s">
        <v>1192</v>
      </c>
      <c r="I244" s="34">
        <v>2</v>
      </c>
      <c r="J244" s="11" t="str">
        <f t="shared" si="30"/>
        <v>IC.SC.120201</v>
      </c>
      <c r="K244" s="68" t="s">
        <v>1192</v>
      </c>
      <c r="L244" t="str">
        <f t="shared" si="25"/>
        <v>Deep breathe &amp; cough freely</v>
      </c>
      <c r="M244" s="12" t="str">
        <f t="shared" si="31"/>
        <v>PI.IC.SC.120201.01</v>
      </c>
      <c r="N244" s="12"/>
      <c r="O244" s="12" t="str">
        <f t="shared" si="32"/>
        <v>PH.IC.SC.120201.01</v>
      </c>
      <c r="Q244" s="12" t="str">
        <f t="shared" si="33"/>
        <v>CL.IC.SC.120201.01</v>
      </c>
      <c r="Z244" t="s">
        <v>28</v>
      </c>
      <c r="AA244">
        <v>1153</v>
      </c>
    </row>
    <row r="245" spans="1:27" ht="15">
      <c r="A245" t="s">
        <v>10226</v>
      </c>
      <c r="B245" t="s">
        <v>36</v>
      </c>
      <c r="C245" s="110" t="s">
        <v>37</v>
      </c>
      <c r="D245" t="s">
        <v>39</v>
      </c>
      <c r="E245" s="110" t="s">
        <v>1199</v>
      </c>
      <c r="F245" t="s">
        <v>41</v>
      </c>
      <c r="G245" t="s">
        <v>10354</v>
      </c>
      <c r="H245" s="112" t="s">
        <v>1199</v>
      </c>
      <c r="I245" s="34">
        <v>1</v>
      </c>
      <c r="J245" s="11" t="str">
        <f t="shared" si="30"/>
        <v>IC.SC.120202</v>
      </c>
      <c r="K245" s="68" t="s">
        <v>1192</v>
      </c>
      <c r="L245" t="str">
        <f t="shared" si="25"/>
        <v>Limited breathing or dyspnea</v>
      </c>
      <c r="M245" s="12" t="str">
        <f t="shared" si="31"/>
        <v>PI.IC.SC.120202.01</v>
      </c>
      <c r="N245" s="12"/>
      <c r="O245" s="12" t="str">
        <f t="shared" si="32"/>
        <v>PH.IC.SC.120202.01</v>
      </c>
      <c r="Q245" s="12" t="str">
        <f t="shared" si="33"/>
        <v>CL.IC.SC.120202.01</v>
      </c>
      <c r="Z245" t="s">
        <v>28</v>
      </c>
      <c r="AA245">
        <v>1153</v>
      </c>
    </row>
    <row r="246" spans="1:27" ht="15">
      <c r="A246" t="s">
        <v>10226</v>
      </c>
      <c r="B246" t="s">
        <v>36</v>
      </c>
      <c r="C246" s="110" t="s">
        <v>37</v>
      </c>
      <c r="D246" t="s">
        <v>42</v>
      </c>
      <c r="E246" s="110" t="s">
        <v>1199</v>
      </c>
      <c r="F246" t="s">
        <v>41</v>
      </c>
      <c r="G246" t="s">
        <v>10355</v>
      </c>
      <c r="H246" s="112" t="s">
        <v>1202</v>
      </c>
      <c r="I246" s="34">
        <v>0</v>
      </c>
      <c r="J246" s="11" t="str">
        <f t="shared" si="30"/>
        <v>IC.SC.120203</v>
      </c>
      <c r="K246" s="68" t="s">
        <v>1192</v>
      </c>
      <c r="L246" t="str">
        <f t="shared" si="25"/>
        <v>Apneic</v>
      </c>
      <c r="M246" s="12" t="str">
        <f t="shared" si="31"/>
        <v>PI.IC.SC.120203.01</v>
      </c>
      <c r="N246" s="12"/>
      <c r="O246" s="12" t="str">
        <f t="shared" si="32"/>
        <v>PH.IC.SC.120203.01</v>
      </c>
      <c r="Q246" s="12" t="str">
        <f t="shared" si="33"/>
        <v>CL.IC.SC.120203.01</v>
      </c>
      <c r="Z246" t="s">
        <v>28</v>
      </c>
      <c r="AA246">
        <v>1153</v>
      </c>
    </row>
    <row r="247" spans="1:27" ht="15">
      <c r="A247" t="s">
        <v>47</v>
      </c>
      <c r="B247" t="s">
        <v>36</v>
      </c>
      <c r="C247" s="110" t="s">
        <v>37</v>
      </c>
      <c r="D247" t="s">
        <v>43</v>
      </c>
      <c r="E247" s="110" t="s">
        <v>1202</v>
      </c>
      <c r="F247" t="s">
        <v>48</v>
      </c>
      <c r="G247" t="s">
        <v>10238</v>
      </c>
      <c r="H247" s="113" t="s">
        <v>1396</v>
      </c>
      <c r="I247" s="34">
        <v>2</v>
      </c>
      <c r="J247" s="11" t="str">
        <f t="shared" si="30"/>
        <v>IC.SC.120301</v>
      </c>
      <c r="K247" s="68" t="s">
        <v>1192</v>
      </c>
      <c r="L247" t="str">
        <f t="shared" si="25"/>
        <v>BP +/- 20% pre anes levels</v>
      </c>
      <c r="M247" s="12" t="str">
        <f t="shared" si="31"/>
        <v>PI.IC.SC.120301.01</v>
      </c>
      <c r="N247" s="12"/>
      <c r="O247" s="12" t="str">
        <f t="shared" si="32"/>
        <v>PH.IC.SC.120301.01</v>
      </c>
      <c r="Q247" s="12" t="str">
        <f t="shared" si="33"/>
        <v>CL.IC.SC.120301.01</v>
      </c>
      <c r="Z247" t="s">
        <v>28</v>
      </c>
      <c r="AA247">
        <v>1153</v>
      </c>
    </row>
    <row r="248" spans="1:27" ht="15">
      <c r="A248" t="s">
        <v>10226</v>
      </c>
      <c r="B248" t="s">
        <v>36</v>
      </c>
      <c r="C248" s="110" t="s">
        <v>37</v>
      </c>
      <c r="D248" t="s">
        <v>44</v>
      </c>
      <c r="E248" s="110" t="s">
        <v>1202</v>
      </c>
      <c r="F248" t="s">
        <v>48</v>
      </c>
      <c r="G248" t="s">
        <v>10239</v>
      </c>
      <c r="H248" s="113" t="s">
        <v>1398</v>
      </c>
      <c r="I248" s="34">
        <v>1</v>
      </c>
      <c r="J248" s="11" t="str">
        <f t="shared" si="30"/>
        <v>IC.SC.120302</v>
      </c>
      <c r="K248" s="68" t="s">
        <v>1192</v>
      </c>
      <c r="L248" t="str">
        <f t="shared" si="25"/>
        <v>BP +/- 20% - 50% pre anes levels</v>
      </c>
      <c r="M248" s="12" t="str">
        <f t="shared" si="31"/>
        <v>PI.IC.SC.120302.01</v>
      </c>
      <c r="N248" s="12"/>
      <c r="O248" s="12" t="str">
        <f t="shared" si="32"/>
        <v>PH.IC.SC.120302.01</v>
      </c>
      <c r="Q248" s="12" t="str">
        <f t="shared" si="33"/>
        <v>CL.IC.SC.120302.01</v>
      </c>
      <c r="Z248" t="s">
        <v>28</v>
      </c>
      <c r="AA248">
        <v>1153</v>
      </c>
    </row>
    <row r="249" spans="1:27" ht="15">
      <c r="A249" t="s">
        <v>10226</v>
      </c>
      <c r="B249" t="s">
        <v>36</v>
      </c>
      <c r="C249" s="110" t="s">
        <v>37</v>
      </c>
      <c r="D249" t="s">
        <v>44</v>
      </c>
      <c r="E249" s="110" t="s">
        <v>1202</v>
      </c>
      <c r="F249" t="s">
        <v>48</v>
      </c>
      <c r="G249" t="s">
        <v>10240</v>
      </c>
      <c r="H249" s="113" t="s">
        <v>1400</v>
      </c>
      <c r="I249" s="34">
        <v>0</v>
      </c>
      <c r="J249" s="11" t="str">
        <f t="shared" si="30"/>
        <v>IC.SC.120303</v>
      </c>
      <c r="K249" s="68" t="s">
        <v>1192</v>
      </c>
      <c r="L249" t="str">
        <f t="shared" si="25"/>
        <v>BP +/- 50% pre anes levels</v>
      </c>
      <c r="M249" s="12" t="str">
        <f t="shared" si="31"/>
        <v>PI.IC.SC.120303.01</v>
      </c>
      <c r="N249" s="12"/>
      <c r="O249" s="12" t="str">
        <f t="shared" si="32"/>
        <v>PH.IC.SC.120303.01</v>
      </c>
      <c r="Q249" s="12" t="str">
        <f t="shared" si="33"/>
        <v>CL.IC.SC.120303.01</v>
      </c>
      <c r="Z249" t="s">
        <v>28</v>
      </c>
      <c r="AA249">
        <v>1153</v>
      </c>
    </row>
    <row r="250" spans="1:27" ht="15">
      <c r="A250" t="s">
        <v>10226</v>
      </c>
      <c r="B250" t="s">
        <v>36</v>
      </c>
      <c r="C250" s="110" t="s">
        <v>37</v>
      </c>
      <c r="D250" t="s">
        <v>45</v>
      </c>
      <c r="E250" s="110" t="s">
        <v>7070</v>
      </c>
      <c r="F250" t="s">
        <v>49</v>
      </c>
      <c r="G250" t="s">
        <v>10242</v>
      </c>
      <c r="H250" s="113" t="s">
        <v>1396</v>
      </c>
      <c r="I250" s="34">
        <v>2</v>
      </c>
      <c r="J250" s="11" t="str">
        <f t="shared" si="30"/>
        <v>IC.SC.120401</v>
      </c>
      <c r="K250" s="68" t="s">
        <v>1192</v>
      </c>
      <c r="L250" t="str">
        <f t="shared" si="25"/>
        <v>Fully awake</v>
      </c>
      <c r="M250" s="12" t="str">
        <f t="shared" si="31"/>
        <v>PI.IC.SC.120401.01</v>
      </c>
      <c r="N250" s="12"/>
      <c r="O250" s="12" t="str">
        <f t="shared" si="32"/>
        <v>PH.IC.SC.120401.01</v>
      </c>
      <c r="Q250" s="12" t="str">
        <f t="shared" si="33"/>
        <v>CL.IC.SC.120401.01</v>
      </c>
      <c r="Z250" t="s">
        <v>28</v>
      </c>
      <c r="AA250">
        <v>1153</v>
      </c>
    </row>
    <row r="251" spans="1:27" ht="15">
      <c r="A251" t="s">
        <v>10226</v>
      </c>
      <c r="B251" t="s">
        <v>36</v>
      </c>
      <c r="C251" s="110" t="s">
        <v>37</v>
      </c>
      <c r="D251" t="s">
        <v>39</v>
      </c>
      <c r="E251" s="110" t="s">
        <v>7070</v>
      </c>
      <c r="F251" t="s">
        <v>49</v>
      </c>
      <c r="G251" t="s">
        <v>10243</v>
      </c>
      <c r="H251" s="113" t="s">
        <v>1398</v>
      </c>
      <c r="I251" s="34">
        <v>1</v>
      </c>
      <c r="J251" s="11" t="str">
        <f t="shared" si="30"/>
        <v>IC.SC.120402</v>
      </c>
      <c r="K251" s="68" t="s">
        <v>1192</v>
      </c>
      <c r="L251" t="str">
        <f t="shared" si="25"/>
        <v>Arousable on command</v>
      </c>
      <c r="M251" s="12" t="str">
        <f t="shared" si="31"/>
        <v>PI.IC.SC.120402.01</v>
      </c>
      <c r="N251" s="12"/>
      <c r="O251" s="12" t="str">
        <f t="shared" si="32"/>
        <v>PH.IC.SC.120402.01</v>
      </c>
      <c r="Q251" s="12" t="str">
        <f t="shared" si="33"/>
        <v>CL.IC.SC.120402.01</v>
      </c>
      <c r="Z251" t="s">
        <v>28</v>
      </c>
      <c r="AA251">
        <v>1153</v>
      </c>
    </row>
    <row r="252" spans="1:27" ht="15">
      <c r="A252" t="s">
        <v>10226</v>
      </c>
      <c r="B252" t="s">
        <v>36</v>
      </c>
      <c r="C252" s="110" t="s">
        <v>37</v>
      </c>
      <c r="D252" t="s">
        <v>39</v>
      </c>
      <c r="E252" s="110" t="s">
        <v>7070</v>
      </c>
      <c r="F252" t="s">
        <v>49</v>
      </c>
      <c r="G252" t="s">
        <v>10117</v>
      </c>
      <c r="H252" s="113" t="s">
        <v>1400</v>
      </c>
      <c r="I252" s="34">
        <v>0</v>
      </c>
      <c r="J252" s="11" t="str">
        <f t="shared" si="30"/>
        <v>IC.SC.120403</v>
      </c>
      <c r="K252" s="68" t="s">
        <v>1192</v>
      </c>
      <c r="L252" t="str">
        <f t="shared" si="25"/>
        <v>Not responsive</v>
      </c>
      <c r="M252" s="12" t="str">
        <f t="shared" si="31"/>
        <v>PI.IC.SC.120403.01</v>
      </c>
      <c r="N252" s="12"/>
      <c r="O252" s="12" t="str">
        <f t="shared" si="32"/>
        <v>PH.IC.SC.120403.01</v>
      </c>
      <c r="Q252" s="12" t="str">
        <f t="shared" si="33"/>
        <v>CL.IC.SC.120403.01</v>
      </c>
      <c r="Z252" t="s">
        <v>28</v>
      </c>
      <c r="AA252">
        <v>1153</v>
      </c>
    </row>
    <row r="253" spans="1:27" ht="15">
      <c r="A253" t="s">
        <v>10226</v>
      </c>
      <c r="B253" t="s">
        <v>36</v>
      </c>
      <c r="C253" s="110" t="s">
        <v>37</v>
      </c>
      <c r="D253" t="s">
        <v>133</v>
      </c>
      <c r="E253" s="110" t="s">
        <v>7071</v>
      </c>
      <c r="F253" t="s">
        <v>50</v>
      </c>
      <c r="G253" t="s">
        <v>131</v>
      </c>
      <c r="H253" s="113" t="s">
        <v>1396</v>
      </c>
      <c r="I253" s="34">
        <v>2</v>
      </c>
      <c r="J253" s="11" t="str">
        <f t="shared" si="30"/>
        <v>IC.SC.120501</v>
      </c>
      <c r="K253" s="68" t="s">
        <v>1192</v>
      </c>
      <c r="L253" t="str">
        <f t="shared" si="25"/>
        <v>Sat&gt;92% on RA - 2</v>
      </c>
      <c r="M253" s="12" t="str">
        <f t="shared" si="31"/>
        <v>PI.IC.SC.120501.01</v>
      </c>
      <c r="N253" s="12"/>
      <c r="O253" s="12" t="str">
        <f t="shared" si="32"/>
        <v>PH.IC.SC.120501.01</v>
      </c>
      <c r="Q253" s="12" t="str">
        <f t="shared" si="33"/>
        <v>CL.IC.SC.120501.01</v>
      </c>
      <c r="Z253" t="s">
        <v>28</v>
      </c>
      <c r="AA253">
        <v>1153</v>
      </c>
    </row>
    <row r="254" spans="1:27" ht="15">
      <c r="A254" t="s">
        <v>10226</v>
      </c>
      <c r="B254" t="s">
        <v>36</v>
      </c>
      <c r="C254" s="110" t="s">
        <v>37</v>
      </c>
      <c r="D254" t="s">
        <v>39</v>
      </c>
      <c r="E254" s="110" t="s">
        <v>7071</v>
      </c>
      <c r="F254" t="s">
        <v>50</v>
      </c>
      <c r="G254" t="s">
        <v>51</v>
      </c>
      <c r="H254" s="113" t="s">
        <v>1398</v>
      </c>
      <c r="I254" s="34">
        <v>1</v>
      </c>
      <c r="J254" s="11" t="str">
        <f t="shared" si="30"/>
        <v>IC.SC.120502</v>
      </c>
      <c r="K254" s="68" t="s">
        <v>1192</v>
      </c>
      <c r="L254" t="str">
        <f t="shared" si="25"/>
        <v>O2 to maintain 92% - 1</v>
      </c>
      <c r="M254" s="12" t="str">
        <f t="shared" si="31"/>
        <v>PI.IC.SC.120502.01</v>
      </c>
      <c r="N254" s="12"/>
      <c r="O254" s="12" t="str">
        <f t="shared" si="32"/>
        <v>PH.IC.SC.120502.01</v>
      </c>
      <c r="Q254" s="12" t="str">
        <f t="shared" si="33"/>
        <v>CL.IC.SC.120502.01</v>
      </c>
      <c r="Z254" t="s">
        <v>28</v>
      </c>
      <c r="AA254">
        <v>1153</v>
      </c>
    </row>
    <row r="255" spans="1:27" ht="15">
      <c r="A255" t="s">
        <v>10226</v>
      </c>
      <c r="B255" t="s">
        <v>36</v>
      </c>
      <c r="C255" s="110" t="s">
        <v>37</v>
      </c>
      <c r="D255" t="s">
        <v>39</v>
      </c>
      <c r="E255" s="110" t="s">
        <v>7071</v>
      </c>
      <c r="F255" t="s">
        <v>50</v>
      </c>
      <c r="G255" t="s">
        <v>132</v>
      </c>
      <c r="H255" s="113" t="s">
        <v>1400</v>
      </c>
      <c r="I255" s="34">
        <v>0</v>
      </c>
      <c r="J255" s="11" t="str">
        <f t="shared" si="30"/>
        <v>IC.SC.120503</v>
      </c>
      <c r="K255" s="68" t="s">
        <v>1192</v>
      </c>
      <c r="L255" t="str">
        <f t="shared" si="25"/>
        <v>Sat&lt;90% with O2 - 0</v>
      </c>
      <c r="M255" s="12" t="str">
        <f t="shared" si="31"/>
        <v>PI.IC.SC.120503.01</v>
      </c>
      <c r="N255" s="12"/>
      <c r="O255" s="12" t="str">
        <f t="shared" si="32"/>
        <v>PH.IC.SC.120503.01</v>
      </c>
      <c r="Q255" s="12" t="str">
        <f t="shared" si="33"/>
        <v>CL.IC.SC.120503.01</v>
      </c>
      <c r="Z255" t="s">
        <v>28</v>
      </c>
      <c r="AA255">
        <v>1153</v>
      </c>
    </row>
    <row r="256" spans="1:27" ht="30">
      <c r="A256" t="s">
        <v>29</v>
      </c>
      <c r="B256" t="s">
        <v>30</v>
      </c>
      <c r="C256" s="110" t="s">
        <v>12102</v>
      </c>
      <c r="D256" t="s">
        <v>12032</v>
      </c>
      <c r="E256" s="110" t="s">
        <v>12103</v>
      </c>
      <c r="F256" t="s">
        <v>12032</v>
      </c>
      <c r="G256" s="108" t="s">
        <v>12143</v>
      </c>
      <c r="H256" s="112" t="s">
        <v>12141</v>
      </c>
      <c r="I256">
        <v>2</v>
      </c>
      <c r="J256" s="11" t="str">
        <f t="shared" si="30"/>
        <v>IC.SC.130101</v>
      </c>
      <c r="K256" s="68" t="s">
        <v>295</v>
      </c>
      <c r="L256" t="s">
        <v>12144</v>
      </c>
      <c r="M256" s="12" t="str">
        <f t="shared" ref="M256:M268" si="34">CONCATENATE("PI.",J256,".",K256)</f>
        <v>PI.IC.SC.130101.01</v>
      </c>
      <c r="N256" s="12"/>
      <c r="O256" s="12" t="str">
        <f t="shared" ref="O256:O268" si="35">CONCATENATE("PH.",J256,".",K256)</f>
        <v>PH.IC.SC.130101.01</v>
      </c>
      <c r="Q256" s="12" t="str">
        <f t="shared" ref="Q256:Q268" si="36">CONCATENATE("CL.",J256,".",K256)</f>
        <v>CL.IC.SC.130101.01</v>
      </c>
      <c r="Z256" t="s">
        <v>12149</v>
      </c>
      <c r="AA256">
        <v>1154</v>
      </c>
    </row>
    <row r="257" spans="2:27" ht="30">
      <c r="B257" t="s">
        <v>30</v>
      </c>
      <c r="C257" s="110" t="s">
        <v>12102</v>
      </c>
      <c r="E257" s="110" t="s">
        <v>12103</v>
      </c>
      <c r="G257" s="108" t="s">
        <v>12145</v>
      </c>
      <c r="H257" s="112" t="s">
        <v>12142</v>
      </c>
      <c r="I257">
        <v>1</v>
      </c>
      <c r="J257" s="11" t="str">
        <f t="shared" si="30"/>
        <v>IC.SC.130102</v>
      </c>
      <c r="K257" s="68" t="s">
        <v>295</v>
      </c>
      <c r="L257" t="s">
        <v>12146</v>
      </c>
      <c r="M257" s="12" t="str">
        <f t="shared" si="34"/>
        <v>PI.IC.SC.130102.01</v>
      </c>
      <c r="N257" s="12"/>
      <c r="O257" s="12" t="str">
        <f t="shared" si="35"/>
        <v>PH.IC.SC.130102.01</v>
      </c>
      <c r="Q257" s="12" t="str">
        <f t="shared" si="36"/>
        <v>CL.IC.SC.130102.01</v>
      </c>
      <c r="Z257" t="s">
        <v>12149</v>
      </c>
      <c r="AA257">
        <v>1154</v>
      </c>
    </row>
    <row r="258" spans="2:27" ht="45">
      <c r="B258" t="s">
        <v>30</v>
      </c>
      <c r="C258" s="110" t="s">
        <v>12102</v>
      </c>
      <c r="E258" s="110" t="s">
        <v>12103</v>
      </c>
      <c r="G258" s="108" t="s">
        <v>12147</v>
      </c>
      <c r="H258" s="112" t="s">
        <v>12137</v>
      </c>
      <c r="I258">
        <v>0</v>
      </c>
      <c r="J258" s="11" t="str">
        <f t="shared" si="30"/>
        <v>IC.SC.130103</v>
      </c>
      <c r="K258" s="68" t="s">
        <v>295</v>
      </c>
      <c r="L258" t="s">
        <v>12148</v>
      </c>
      <c r="M258" s="12" t="str">
        <f t="shared" si="34"/>
        <v>PI.IC.SC.130103.01</v>
      </c>
      <c r="N258" s="12"/>
      <c r="O258" s="12" t="str">
        <f t="shared" si="35"/>
        <v>PH.IC.SC.130103.01</v>
      </c>
      <c r="Q258" s="12" t="str">
        <f t="shared" si="36"/>
        <v>CL.IC.SC.130103.01</v>
      </c>
      <c r="Z258" t="s">
        <v>12149</v>
      </c>
      <c r="AA258">
        <v>1154</v>
      </c>
    </row>
    <row r="259" spans="2:27" ht="115.5">
      <c r="B259" t="s">
        <v>30</v>
      </c>
      <c r="C259" s="110" t="s">
        <v>12102</v>
      </c>
      <c r="D259" t="s">
        <v>12033</v>
      </c>
      <c r="E259" s="110" t="s">
        <v>12104</v>
      </c>
      <c r="F259" t="s">
        <v>12033</v>
      </c>
      <c r="G259" s="94" t="s">
        <v>12028</v>
      </c>
      <c r="H259" s="112" t="s">
        <v>12103</v>
      </c>
      <c r="I259">
        <v>2</v>
      </c>
      <c r="J259" s="11" t="str">
        <f t="shared" si="30"/>
        <v>IC.SC.130201</v>
      </c>
      <c r="K259" s="68" t="s">
        <v>295</v>
      </c>
      <c r="L259" s="94" t="s">
        <v>12106</v>
      </c>
      <c r="M259" s="12" t="str">
        <f t="shared" si="34"/>
        <v>PI.IC.SC.130201.01</v>
      </c>
      <c r="N259" s="12"/>
      <c r="O259" s="12" t="str">
        <f t="shared" si="35"/>
        <v>PH.IC.SC.130201.01</v>
      </c>
      <c r="Q259" s="12" t="str">
        <f t="shared" si="36"/>
        <v>CL.IC.SC.130201.01</v>
      </c>
      <c r="Z259" t="s">
        <v>12149</v>
      </c>
      <c r="AA259">
        <v>1154</v>
      </c>
    </row>
    <row r="260" spans="2:27" ht="117.95" customHeight="1">
      <c r="B260" t="s">
        <v>30</v>
      </c>
      <c r="C260" s="110" t="s">
        <v>12102</v>
      </c>
      <c r="E260" s="110" t="s">
        <v>12104</v>
      </c>
      <c r="G260" s="94" t="s">
        <v>12140</v>
      </c>
      <c r="H260" s="112" t="s">
        <v>12104</v>
      </c>
      <c r="I260">
        <v>1</v>
      </c>
      <c r="J260" s="11" t="str">
        <f t="shared" si="30"/>
        <v>IC.SC.130202</v>
      </c>
      <c r="K260" s="68" t="s">
        <v>295</v>
      </c>
      <c r="L260" s="94" t="s">
        <v>12107</v>
      </c>
      <c r="M260" s="12" t="str">
        <f t="shared" si="34"/>
        <v>PI.IC.SC.130202.01</v>
      </c>
      <c r="N260" s="12"/>
      <c r="O260" s="12" t="str">
        <f t="shared" si="35"/>
        <v>PH.IC.SC.130202.01</v>
      </c>
      <c r="Q260" s="12" t="str">
        <f t="shared" si="36"/>
        <v>CL.IC.SC.130202.01</v>
      </c>
      <c r="Z260" t="s">
        <v>12149</v>
      </c>
      <c r="AA260">
        <v>1154</v>
      </c>
    </row>
    <row r="261" spans="2:27" ht="115.5">
      <c r="B261" t="s">
        <v>30</v>
      </c>
      <c r="C261" s="110" t="s">
        <v>12102</v>
      </c>
      <c r="E261" s="110" t="s">
        <v>12104</v>
      </c>
      <c r="G261" s="94" t="s">
        <v>12105</v>
      </c>
      <c r="H261" s="112" t="s">
        <v>12137</v>
      </c>
      <c r="I261">
        <v>0</v>
      </c>
      <c r="J261" s="11" t="str">
        <f t="shared" si="30"/>
        <v>IC.SC.130203</v>
      </c>
      <c r="K261" s="68" t="s">
        <v>295</v>
      </c>
      <c r="L261" s="94" t="s">
        <v>12108</v>
      </c>
      <c r="M261" s="12" t="str">
        <f t="shared" si="34"/>
        <v>PI.IC.SC.130203.01</v>
      </c>
      <c r="N261" s="12"/>
      <c r="O261" s="12" t="str">
        <f t="shared" si="35"/>
        <v>PH.IC.SC.130203.01</v>
      </c>
      <c r="Q261" s="12" t="str">
        <f t="shared" si="36"/>
        <v>CL.IC.SC.130203.01</v>
      </c>
      <c r="Z261" t="s">
        <v>12149</v>
      </c>
      <c r="AA261">
        <v>1154</v>
      </c>
    </row>
    <row r="262" spans="2:27" ht="26.25">
      <c r="B262" t="s">
        <v>30</v>
      </c>
      <c r="C262" s="110" t="s">
        <v>12102</v>
      </c>
      <c r="D262" t="s">
        <v>12109</v>
      </c>
      <c r="E262" s="110" t="s">
        <v>12137</v>
      </c>
      <c r="F262" t="s">
        <v>12109</v>
      </c>
      <c r="G262" s="94" t="s">
        <v>12027</v>
      </c>
      <c r="H262" s="112" t="s">
        <v>12103</v>
      </c>
      <c r="I262">
        <v>2</v>
      </c>
      <c r="J262" s="11" t="str">
        <f t="shared" si="30"/>
        <v>IC.SC.130301</v>
      </c>
      <c r="K262" s="68" t="s">
        <v>295</v>
      </c>
      <c r="L262" s="94" t="s">
        <v>12086</v>
      </c>
      <c r="M262" s="12" t="str">
        <f t="shared" si="34"/>
        <v>PI.IC.SC.130301.01</v>
      </c>
      <c r="N262" s="12"/>
      <c r="O262" s="12" t="str">
        <f t="shared" si="35"/>
        <v>PH.IC.SC.130301.01</v>
      </c>
      <c r="Q262" s="12" t="str">
        <f t="shared" si="36"/>
        <v>CL.IC.SC.130301.01</v>
      </c>
      <c r="Z262" t="s">
        <v>12149</v>
      </c>
      <c r="AA262">
        <v>1154</v>
      </c>
    </row>
    <row r="263" spans="2:27" ht="26.25">
      <c r="B263" t="s">
        <v>30</v>
      </c>
      <c r="C263" s="110" t="s">
        <v>12102</v>
      </c>
      <c r="E263" s="110" t="s">
        <v>12137</v>
      </c>
      <c r="G263" s="94" t="s">
        <v>12087</v>
      </c>
      <c r="H263" s="112" t="s">
        <v>12104</v>
      </c>
      <c r="I263">
        <v>1</v>
      </c>
      <c r="J263" s="11" t="str">
        <f t="shared" si="30"/>
        <v>IC.SC.130302</v>
      </c>
      <c r="K263" s="68" t="s">
        <v>295</v>
      </c>
      <c r="L263" t="s">
        <v>12088</v>
      </c>
      <c r="M263" s="12" t="str">
        <f t="shared" si="34"/>
        <v>PI.IC.SC.130302.01</v>
      </c>
      <c r="N263" s="12"/>
      <c r="O263" s="12" t="str">
        <f t="shared" si="35"/>
        <v>PH.IC.SC.130302.01</v>
      </c>
      <c r="Q263" s="12" t="str">
        <f t="shared" si="36"/>
        <v>CL.IC.SC.130302.01</v>
      </c>
      <c r="Z263" t="s">
        <v>12149</v>
      </c>
      <c r="AA263">
        <v>1154</v>
      </c>
    </row>
    <row r="264" spans="2:27" ht="26.25">
      <c r="B264" t="s">
        <v>30</v>
      </c>
      <c r="C264" s="110" t="s">
        <v>12102</v>
      </c>
      <c r="E264" s="110" t="s">
        <v>12137</v>
      </c>
      <c r="G264" s="94" t="s">
        <v>12089</v>
      </c>
      <c r="H264" s="112" t="s">
        <v>12137</v>
      </c>
      <c r="I264">
        <v>0</v>
      </c>
      <c r="J264" s="11" t="str">
        <f t="shared" si="30"/>
        <v>IC.SC.130303</v>
      </c>
      <c r="K264" s="68" t="s">
        <v>295</v>
      </c>
      <c r="L264" t="s">
        <v>12090</v>
      </c>
      <c r="M264" s="12" t="str">
        <f t="shared" si="34"/>
        <v>PI.IC.SC.130303.01</v>
      </c>
      <c r="N264" s="12"/>
      <c r="O264" s="12" t="str">
        <f t="shared" si="35"/>
        <v>PH.IC.SC.130303.01</v>
      </c>
      <c r="Q264" s="12" t="str">
        <f t="shared" si="36"/>
        <v>CL.IC.SC.130303.01</v>
      </c>
      <c r="Z264" t="s">
        <v>12149</v>
      </c>
      <c r="AA264">
        <v>1154</v>
      </c>
    </row>
    <row r="265" spans="2:27" ht="26.25">
      <c r="B265" t="s">
        <v>30</v>
      </c>
      <c r="C265" s="110" t="s">
        <v>12102</v>
      </c>
      <c r="D265" t="s">
        <v>12091</v>
      </c>
      <c r="E265" s="110" t="s">
        <v>12138</v>
      </c>
      <c r="F265" t="s">
        <v>12091</v>
      </c>
      <c r="G265" s="94" t="s">
        <v>12092</v>
      </c>
      <c r="H265" s="112" t="s">
        <v>12103</v>
      </c>
      <c r="I265">
        <v>2</v>
      </c>
      <c r="J265" s="11" t="str">
        <f t="shared" si="30"/>
        <v>IC.SC.130401</v>
      </c>
      <c r="K265" s="68" t="s">
        <v>295</v>
      </c>
      <c r="L265" t="s">
        <v>12093</v>
      </c>
      <c r="M265" s="12" t="str">
        <f t="shared" si="34"/>
        <v>PI.IC.SC.130401.01</v>
      </c>
      <c r="N265" s="12"/>
      <c r="O265" s="12" t="str">
        <f t="shared" si="35"/>
        <v>PH.IC.SC.130401.01</v>
      </c>
      <c r="Q265" s="12" t="str">
        <f t="shared" si="36"/>
        <v>CL.IC.SC.130401.01</v>
      </c>
      <c r="Z265" t="s">
        <v>12149</v>
      </c>
      <c r="AA265">
        <v>1154</v>
      </c>
    </row>
    <row r="266" spans="2:27" ht="26.25">
      <c r="B266" t="s">
        <v>30</v>
      </c>
      <c r="C266" s="110" t="s">
        <v>12102</v>
      </c>
      <c r="E266" s="110" t="s">
        <v>12138</v>
      </c>
      <c r="G266" s="94" t="s">
        <v>12094</v>
      </c>
      <c r="H266" s="112" t="s">
        <v>12104</v>
      </c>
      <c r="I266">
        <v>1</v>
      </c>
      <c r="J266" s="11" t="str">
        <f t="shared" si="30"/>
        <v>IC.SC.130402</v>
      </c>
      <c r="K266" s="68" t="s">
        <v>295</v>
      </c>
      <c r="L266" t="s">
        <v>12095</v>
      </c>
      <c r="M266" s="12" t="str">
        <f t="shared" si="34"/>
        <v>PI.IC.SC.130402.01</v>
      </c>
      <c r="N266" s="12"/>
      <c r="O266" s="12" t="str">
        <f t="shared" si="35"/>
        <v>PH.IC.SC.130402.01</v>
      </c>
      <c r="Q266" s="12" t="str">
        <f t="shared" si="36"/>
        <v>CL.IC.SC.130402.01</v>
      </c>
      <c r="Z266" t="s">
        <v>12149</v>
      </c>
      <c r="AA266">
        <v>1154</v>
      </c>
    </row>
    <row r="267" spans="2:27" ht="26.25">
      <c r="B267" t="s">
        <v>30</v>
      </c>
      <c r="C267" s="110" t="s">
        <v>12102</v>
      </c>
      <c r="E267" s="110" t="s">
        <v>12138</v>
      </c>
      <c r="G267" s="94" t="s">
        <v>12096</v>
      </c>
      <c r="H267" s="112" t="s">
        <v>12137</v>
      </c>
      <c r="I267">
        <v>0</v>
      </c>
      <c r="J267" s="11" t="str">
        <f t="shared" si="30"/>
        <v>IC.SC.130403</v>
      </c>
      <c r="K267" s="68" t="s">
        <v>295</v>
      </c>
      <c r="L267" t="s">
        <v>12097</v>
      </c>
      <c r="M267" s="12" t="str">
        <f t="shared" si="34"/>
        <v>PI.IC.SC.130403.01</v>
      </c>
      <c r="N267" s="12"/>
      <c r="O267" s="12" t="str">
        <f t="shared" si="35"/>
        <v>PH.IC.SC.130403.01</v>
      </c>
      <c r="Q267" s="12" t="str">
        <f t="shared" si="36"/>
        <v>CL.IC.SC.130403.01</v>
      </c>
      <c r="Z267" t="s">
        <v>12149</v>
      </c>
      <c r="AA267">
        <v>1154</v>
      </c>
    </row>
    <row r="268" spans="2:27" ht="15">
      <c r="B268" t="s">
        <v>30</v>
      </c>
      <c r="C268" s="110" t="s">
        <v>12102</v>
      </c>
      <c r="D268" t="s">
        <v>12098</v>
      </c>
      <c r="E268" s="110" t="s">
        <v>12139</v>
      </c>
      <c r="F268" t="s">
        <v>12099</v>
      </c>
      <c r="G268" s="94" t="s">
        <v>12100</v>
      </c>
      <c r="H268" s="112" t="s">
        <v>12103</v>
      </c>
      <c r="J268" s="11" t="str">
        <f t="shared" si="30"/>
        <v>IC.SC.130501</v>
      </c>
      <c r="K268" s="68" t="s">
        <v>295</v>
      </c>
      <c r="L268" t="s">
        <v>12101</v>
      </c>
      <c r="M268" s="12" t="str">
        <f t="shared" si="34"/>
        <v>PI.IC.SC.130501.01</v>
      </c>
      <c r="N268" s="12"/>
      <c r="O268" s="12" t="str">
        <f t="shared" si="35"/>
        <v>PH.IC.SC.130501.01</v>
      </c>
      <c r="Q268" s="12" t="str">
        <f t="shared" si="36"/>
        <v>CL.IC.SC.130501.01</v>
      </c>
      <c r="Z268" t="s">
        <v>12149</v>
      </c>
      <c r="AA268">
        <v>1154</v>
      </c>
    </row>
    <row r="269" spans="2:27">
      <c r="G269" s="94"/>
    </row>
    <row r="270" spans="2:27">
      <c r="G270" s="94"/>
    </row>
    <row r="271" spans="2:27">
      <c r="G271" s="94"/>
    </row>
    <row r="272" spans="2:27">
      <c r="G272" s="94"/>
    </row>
    <row r="273" spans="7:7">
      <c r="G273" s="94"/>
    </row>
    <row r="274" spans="7:7">
      <c r="G274" s="94"/>
    </row>
    <row r="275" spans="7:7">
      <c r="G275" s="94"/>
    </row>
  </sheetData>
  <phoneticPr fontId="4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dimension ref="A1:AA811"/>
  <sheetViews>
    <sheetView topLeftCell="A779" zoomScale="125" workbookViewId="0">
      <pane ySplit="1095" topLeftCell="A796"/>
      <selection activeCell="J779" sqref="J1:J1048576"/>
      <selection pane="bottomLeft" activeCell="G618" sqref="G618"/>
    </sheetView>
  </sheetViews>
  <sheetFormatPr defaultColWidth="11" defaultRowHeight="12.75"/>
  <cols>
    <col min="2" max="2" width="18" customWidth="1"/>
    <col min="3" max="3" width="4.25" customWidth="1"/>
    <col min="4" max="4" width="20.75" customWidth="1"/>
    <col min="5" max="5" width="4.25" customWidth="1"/>
    <col min="6" max="6" width="20.75" customWidth="1"/>
    <col min="7" max="7" width="33.375" style="53" customWidth="1"/>
    <col min="8" max="8" width="3.25" customWidth="1"/>
    <col min="9" max="9" width="7.625" customWidth="1"/>
    <col min="11" max="11" width="4.125" customWidth="1"/>
    <col min="12" max="12" width="32" customWidth="1"/>
    <col min="17" max="17" width="20.625" customWidth="1"/>
    <col min="18" max="18" width="4" customWidth="1"/>
    <col min="19" max="19" width="5.25" customWidth="1"/>
    <col min="20" max="20" width="5.375" customWidth="1"/>
    <col min="21" max="21" width="4.75" customWidth="1"/>
    <col min="22" max="22" width="6.375" customWidth="1"/>
    <col min="23" max="23" width="5.25" customWidth="1"/>
    <col min="24" max="24" width="5" customWidth="1"/>
    <col min="25" max="26" width="5.875" customWidth="1"/>
    <col min="27" max="27" width="5.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49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11285</v>
      </c>
      <c r="Y1" s="1" t="s">
        <v>11286</v>
      </c>
      <c r="Z1" s="56" t="s">
        <v>11752</v>
      </c>
      <c r="AA1" s="56" t="s">
        <v>11753</v>
      </c>
    </row>
    <row r="2" spans="1:27" ht="15" customHeight="1">
      <c r="A2" t="s">
        <v>10339</v>
      </c>
      <c r="B2" t="s">
        <v>10461</v>
      </c>
      <c r="C2" s="2" t="s">
        <v>1192</v>
      </c>
      <c r="D2" t="s">
        <v>10462</v>
      </c>
      <c r="E2" s="2" t="s">
        <v>1192</v>
      </c>
      <c r="F2" s="35" t="s">
        <v>10463</v>
      </c>
      <c r="G2" s="50" t="s">
        <v>10464</v>
      </c>
      <c r="H2" s="2" t="s">
        <v>1192</v>
      </c>
      <c r="J2" s="11" t="str">
        <f t="shared" ref="J2:J64" si="0">CONCATENATE("IC.EV.",C2,E2,H2)</f>
        <v>IC.EV.010101</v>
      </c>
      <c r="K2" s="2" t="s">
        <v>1192</v>
      </c>
      <c r="L2" t="str">
        <f t="shared" ref="L2:L33" si="1">G2</f>
        <v>Admitted to: specify</v>
      </c>
      <c r="M2" s="12" t="str">
        <f t="shared" ref="M2:M64" si="2">CONCATENATE("PI.",J2,".",K2)</f>
        <v>PI.IC.EV.010101.01</v>
      </c>
      <c r="N2" s="12"/>
      <c r="O2" s="12" t="str">
        <f t="shared" ref="O2:O64" si="3">CONCATENATE("PH.",J2,".",K2)</f>
        <v>PH.IC.EV.010101.01</v>
      </c>
      <c r="Q2" s="12" t="str">
        <f t="shared" ref="Q2:Q64" si="4">CONCATENATE("CL.",J2,".",K2)</f>
        <v>CL.IC.EV.010101.01</v>
      </c>
    </row>
    <row r="3" spans="1:27" ht="15" customHeight="1">
      <c r="A3" t="s">
        <v>10339</v>
      </c>
      <c r="C3" s="2" t="s">
        <v>1192</v>
      </c>
      <c r="E3" s="2" t="s">
        <v>1192</v>
      </c>
      <c r="F3" s="35" t="s">
        <v>10463</v>
      </c>
      <c r="G3" s="50" t="s">
        <v>10465</v>
      </c>
      <c r="H3" s="2" t="s">
        <v>923</v>
      </c>
      <c r="J3" s="11" t="str">
        <f t="shared" si="0"/>
        <v>IC.EV.010102</v>
      </c>
      <c r="K3" s="2" t="s">
        <v>1192</v>
      </c>
      <c r="L3" t="str">
        <f t="shared" si="1"/>
        <v>Arrived from:(free text)</v>
      </c>
      <c r="M3" s="12" t="str">
        <f t="shared" si="2"/>
        <v>PI.IC.EV.010102.01</v>
      </c>
      <c r="N3" s="12"/>
      <c r="O3" s="12" t="str">
        <f t="shared" si="3"/>
        <v>PH.IC.EV.010102.01</v>
      </c>
      <c r="Q3" s="12" t="str">
        <f t="shared" si="4"/>
        <v>CL.IC.EV.010102.01</v>
      </c>
    </row>
    <row r="4" spans="1:27" ht="15" customHeight="1">
      <c r="A4" t="s">
        <v>10470</v>
      </c>
      <c r="C4" s="2" t="s">
        <v>10471</v>
      </c>
      <c r="E4" s="2" t="s">
        <v>10471</v>
      </c>
      <c r="F4" s="35" t="s">
        <v>10463</v>
      </c>
      <c r="G4" s="50" t="s">
        <v>10472</v>
      </c>
      <c r="H4" s="2" t="s">
        <v>10587</v>
      </c>
      <c r="J4" s="11" t="str">
        <f t="shared" si="0"/>
        <v>IC.EV.010103</v>
      </c>
      <c r="K4" s="2" t="s">
        <v>10471</v>
      </c>
      <c r="L4" t="str">
        <f t="shared" si="1"/>
        <v>Arrived per stretcher/gurney</v>
      </c>
      <c r="M4" s="12" t="str">
        <f t="shared" si="2"/>
        <v>PI.IC.EV.010103.01</v>
      </c>
      <c r="N4" s="12"/>
      <c r="O4" s="12" t="str">
        <f t="shared" si="3"/>
        <v>PH.IC.EV.010103.01</v>
      </c>
      <c r="Q4" s="12" t="str">
        <f t="shared" si="4"/>
        <v>CL.IC.EV.010103.01</v>
      </c>
    </row>
    <row r="5" spans="1:27" ht="15" customHeight="1">
      <c r="A5" t="s">
        <v>10470</v>
      </c>
      <c r="C5" s="2" t="s">
        <v>10471</v>
      </c>
      <c r="E5" s="2" t="s">
        <v>10471</v>
      </c>
      <c r="F5" s="35" t="s">
        <v>10463</v>
      </c>
      <c r="G5" s="50" t="s">
        <v>10588</v>
      </c>
      <c r="H5" s="2" t="s">
        <v>10589</v>
      </c>
      <c r="J5" s="11" t="str">
        <f t="shared" si="0"/>
        <v>IC.EV.010104</v>
      </c>
      <c r="K5" s="2" t="s">
        <v>10471</v>
      </c>
      <c r="L5" t="str">
        <f t="shared" si="1"/>
        <v>Arrived per wheelchair</v>
      </c>
      <c r="M5" s="12" t="str">
        <f t="shared" si="2"/>
        <v>PI.IC.EV.010104.01</v>
      </c>
      <c r="N5" s="12"/>
      <c r="O5" s="12" t="str">
        <f t="shared" si="3"/>
        <v>PH.IC.EV.010104.01</v>
      </c>
      <c r="Q5" s="12" t="str">
        <f t="shared" si="4"/>
        <v>CL.IC.EV.010104.01</v>
      </c>
    </row>
    <row r="6" spans="1:27" ht="15" customHeight="1">
      <c r="A6" t="s">
        <v>10590</v>
      </c>
      <c r="C6" s="2" t="s">
        <v>11324</v>
      </c>
      <c r="E6" s="2" t="s">
        <v>11324</v>
      </c>
      <c r="F6" s="35" t="s">
        <v>10463</v>
      </c>
      <c r="G6" s="50" t="s">
        <v>10591</v>
      </c>
      <c r="H6" s="2" t="s">
        <v>7071</v>
      </c>
      <c r="J6" s="11" t="str">
        <f t="shared" si="0"/>
        <v>IC.EV.010105</v>
      </c>
      <c r="K6" s="2" t="s">
        <v>11324</v>
      </c>
      <c r="L6" t="str">
        <f t="shared" si="1"/>
        <v>Arrived ambulatory</v>
      </c>
      <c r="M6" s="12" t="str">
        <f t="shared" si="2"/>
        <v>PI.IC.EV.010105.01</v>
      </c>
      <c r="N6" s="12"/>
      <c r="O6" s="12" t="str">
        <f t="shared" si="3"/>
        <v>PH.IC.EV.010105.01</v>
      </c>
      <c r="Q6" s="12" t="str">
        <f t="shared" si="4"/>
        <v>CL.IC.EV.010105.01</v>
      </c>
    </row>
    <row r="7" spans="1:27" ht="15" customHeight="1">
      <c r="A7" t="s">
        <v>10339</v>
      </c>
      <c r="C7" s="2" t="s">
        <v>1192</v>
      </c>
      <c r="E7" s="2" t="s">
        <v>1192</v>
      </c>
      <c r="F7" s="35" t="s">
        <v>10463</v>
      </c>
      <c r="G7" s="50" t="s">
        <v>10592</v>
      </c>
      <c r="H7" s="2" t="s">
        <v>6888</v>
      </c>
      <c r="J7" s="11" t="str">
        <f t="shared" si="0"/>
        <v>IC.EV.010106</v>
      </c>
      <c r="K7" s="2" t="s">
        <v>1192</v>
      </c>
      <c r="L7" t="str">
        <f t="shared" si="1"/>
        <v>Report Received from: (free text)</v>
      </c>
      <c r="M7" s="12" t="str">
        <f t="shared" si="2"/>
        <v>PI.IC.EV.010106.01</v>
      </c>
      <c r="N7" s="12"/>
      <c r="O7" s="12" t="str">
        <f t="shared" si="3"/>
        <v>PH.IC.EV.010106.01</v>
      </c>
      <c r="Q7" s="12" t="str">
        <f t="shared" si="4"/>
        <v>CL.IC.EV.010106.01</v>
      </c>
    </row>
    <row r="8" spans="1:27" ht="15" customHeight="1">
      <c r="A8" t="s">
        <v>10339</v>
      </c>
      <c r="C8" s="2" t="s">
        <v>1192</v>
      </c>
      <c r="E8" s="2" t="s">
        <v>1192</v>
      </c>
      <c r="F8" s="35" t="s">
        <v>10463</v>
      </c>
      <c r="G8" s="50" t="s">
        <v>10478</v>
      </c>
      <c r="H8" s="2" t="s">
        <v>7284</v>
      </c>
      <c r="J8" s="11" t="str">
        <f t="shared" si="0"/>
        <v>IC.EV.010107</v>
      </c>
      <c r="K8" s="2" t="s">
        <v>1192</v>
      </c>
      <c r="L8" t="str">
        <f t="shared" si="1"/>
        <v>Patient identified using 2 identifiers</v>
      </c>
      <c r="M8" s="12" t="str">
        <f t="shared" si="2"/>
        <v>PI.IC.EV.010107.01</v>
      </c>
      <c r="N8" s="12"/>
      <c r="O8" s="12" t="str">
        <f t="shared" si="3"/>
        <v>PH.IC.EV.010107.01</v>
      </c>
      <c r="Q8" s="12" t="str">
        <f t="shared" si="4"/>
        <v>CL.IC.EV.010107.01</v>
      </c>
    </row>
    <row r="9" spans="1:27" ht="15" customHeight="1">
      <c r="A9" t="s">
        <v>10339</v>
      </c>
      <c r="C9" s="2" t="s">
        <v>1192</v>
      </c>
      <c r="E9" s="2" t="s">
        <v>1192</v>
      </c>
      <c r="F9" s="35" t="s">
        <v>10463</v>
      </c>
      <c r="G9" s="50" t="s">
        <v>10479</v>
      </c>
      <c r="H9" s="2" t="s">
        <v>10093</v>
      </c>
      <c r="J9" s="11" t="str">
        <f t="shared" si="0"/>
        <v>IC.EV.010108</v>
      </c>
      <c r="K9" s="2" t="s">
        <v>1192</v>
      </c>
      <c r="L9" t="str">
        <f t="shared" si="1"/>
        <v>Allergies checked</v>
      </c>
      <c r="M9" s="12" t="str">
        <f t="shared" si="2"/>
        <v>PI.IC.EV.010108.01</v>
      </c>
      <c r="N9" s="12"/>
      <c r="O9" s="12" t="str">
        <f t="shared" si="3"/>
        <v>PH.IC.EV.010108.01</v>
      </c>
      <c r="Q9" s="12" t="str">
        <f t="shared" si="4"/>
        <v>CL.IC.EV.010108.01</v>
      </c>
    </row>
    <row r="10" spans="1:27" ht="15" customHeight="1">
      <c r="A10" t="s">
        <v>10339</v>
      </c>
      <c r="C10" s="2" t="s">
        <v>1192</v>
      </c>
      <c r="E10" s="2" t="s">
        <v>1192</v>
      </c>
      <c r="F10" s="35" t="s">
        <v>10463</v>
      </c>
      <c r="G10" s="50" t="s">
        <v>10256</v>
      </c>
      <c r="H10" s="2" t="s">
        <v>10095</v>
      </c>
      <c r="J10" s="11" t="str">
        <f t="shared" si="0"/>
        <v>IC.EV.010109</v>
      </c>
      <c r="K10" s="2" t="s">
        <v>1192</v>
      </c>
      <c r="L10" t="str">
        <f t="shared" si="1"/>
        <v>Cardiac monitor/leads attached/alarms on/limits set</v>
      </c>
      <c r="M10" s="12" t="str">
        <f t="shared" si="2"/>
        <v>PI.IC.EV.010109.01</v>
      </c>
      <c r="N10" s="12"/>
      <c r="O10" s="12" t="str">
        <f t="shared" si="3"/>
        <v>PH.IC.EV.010109.01</v>
      </c>
      <c r="Q10" s="12" t="str">
        <f t="shared" si="4"/>
        <v>CL.IC.EV.010109.01</v>
      </c>
    </row>
    <row r="11" spans="1:27" ht="15" customHeight="1">
      <c r="A11" t="s">
        <v>10339</v>
      </c>
      <c r="C11" s="2" t="s">
        <v>1192</v>
      </c>
      <c r="E11" s="2" t="s">
        <v>1192</v>
      </c>
      <c r="F11" s="35" t="s">
        <v>10463</v>
      </c>
      <c r="G11" s="50" t="s">
        <v>10257</v>
      </c>
      <c r="H11" s="2" t="s">
        <v>10905</v>
      </c>
      <c r="J11" s="11" t="str">
        <f t="shared" si="0"/>
        <v>IC.EV.010110</v>
      </c>
      <c r="K11" s="2" t="s">
        <v>1192</v>
      </c>
      <c r="L11" t="str">
        <f t="shared" si="1"/>
        <v>Physician notified of patient arrival</v>
      </c>
      <c r="M11" s="12" t="str">
        <f t="shared" si="2"/>
        <v>PI.IC.EV.010110.01</v>
      </c>
      <c r="N11" s="12"/>
      <c r="O11" s="12" t="str">
        <f t="shared" si="3"/>
        <v>PH.IC.EV.010110.01</v>
      </c>
      <c r="Q11" s="12" t="str">
        <f t="shared" si="4"/>
        <v>CL.IC.EV.010110.01</v>
      </c>
    </row>
    <row r="12" spans="1:27" ht="15" customHeight="1">
      <c r="A12" t="s">
        <v>10339</v>
      </c>
      <c r="C12" s="2" t="s">
        <v>1192</v>
      </c>
      <c r="E12" s="2" t="s">
        <v>1192</v>
      </c>
      <c r="F12" s="35" t="s">
        <v>10463</v>
      </c>
      <c r="G12" s="50" t="s">
        <v>10258</v>
      </c>
      <c r="H12" s="2" t="s">
        <v>8048</v>
      </c>
      <c r="J12" s="11" t="str">
        <f t="shared" si="0"/>
        <v>IC.EV.010111</v>
      </c>
      <c r="K12" s="2" t="s">
        <v>1192</v>
      </c>
      <c r="L12" t="str">
        <f t="shared" si="1"/>
        <v>Orders Reviewed</v>
      </c>
      <c r="M12" s="12" t="str">
        <f t="shared" si="2"/>
        <v>PI.IC.EV.010111.01</v>
      </c>
      <c r="N12" s="12"/>
      <c r="O12" s="12" t="str">
        <f t="shared" si="3"/>
        <v>PH.IC.EV.010111.01</v>
      </c>
      <c r="Q12" s="12" t="str">
        <f t="shared" si="4"/>
        <v>CL.IC.EV.010111.01</v>
      </c>
    </row>
    <row r="13" spans="1:27" ht="15" customHeight="1">
      <c r="A13" t="s">
        <v>10339</v>
      </c>
      <c r="C13" s="2" t="s">
        <v>1192</v>
      </c>
      <c r="E13" s="2" t="s">
        <v>1192</v>
      </c>
      <c r="F13" s="35" t="s">
        <v>10463</v>
      </c>
      <c r="G13" s="50" t="s">
        <v>10259</v>
      </c>
      <c r="H13" s="2" t="s">
        <v>11023</v>
      </c>
      <c r="J13" s="11" t="str">
        <f t="shared" si="0"/>
        <v>IC.EV.010112</v>
      </c>
      <c r="K13" s="2" t="s">
        <v>1192</v>
      </c>
      <c r="L13" t="str">
        <f t="shared" si="1"/>
        <v>Orders Verified</v>
      </c>
      <c r="M13" s="12" t="str">
        <f t="shared" si="2"/>
        <v>PI.IC.EV.010112.01</v>
      </c>
      <c r="N13" s="12"/>
      <c r="O13" s="12" t="str">
        <f t="shared" si="3"/>
        <v>PH.IC.EV.010112.01</v>
      </c>
      <c r="Q13" s="12" t="str">
        <f t="shared" si="4"/>
        <v>CL.IC.EV.010112.01</v>
      </c>
    </row>
    <row r="14" spans="1:27" ht="15" customHeight="1">
      <c r="A14" t="s">
        <v>10339</v>
      </c>
      <c r="C14" s="2" t="s">
        <v>1192</v>
      </c>
      <c r="E14" s="2" t="s">
        <v>1192</v>
      </c>
      <c r="F14" s="35" t="s">
        <v>10463</v>
      </c>
      <c r="G14" s="50" t="s">
        <v>10260</v>
      </c>
      <c r="H14" s="2" t="s">
        <v>8201</v>
      </c>
      <c r="J14" s="11" t="str">
        <f t="shared" si="0"/>
        <v>IC.EV.010113</v>
      </c>
      <c r="K14" s="2" t="s">
        <v>1192</v>
      </c>
      <c r="L14" t="str">
        <f t="shared" si="1"/>
        <v>Oriented to Unit/Visiting Hours/Call system</v>
      </c>
      <c r="M14" s="12" t="str">
        <f t="shared" si="2"/>
        <v>PI.IC.EV.010113.01</v>
      </c>
      <c r="N14" s="12"/>
      <c r="O14" s="12" t="str">
        <f t="shared" si="3"/>
        <v>PH.IC.EV.010113.01</v>
      </c>
      <c r="Q14" s="12" t="str">
        <f t="shared" si="4"/>
        <v>CL.IC.EV.010113.01</v>
      </c>
    </row>
    <row r="15" spans="1:27" ht="15" customHeight="1">
      <c r="A15" t="s">
        <v>10339</v>
      </c>
      <c r="C15" s="2" t="s">
        <v>1192</v>
      </c>
      <c r="E15" s="2" t="s">
        <v>1192</v>
      </c>
      <c r="F15" s="35" t="s">
        <v>10463</v>
      </c>
      <c r="G15" s="50" t="s">
        <v>10261</v>
      </c>
      <c r="H15" s="2" t="s">
        <v>9621</v>
      </c>
      <c r="J15" s="11" t="str">
        <f t="shared" si="0"/>
        <v>IC.EV.010114</v>
      </c>
      <c r="K15" s="2" t="s">
        <v>1192</v>
      </c>
      <c r="L15" t="str">
        <f t="shared" si="1"/>
        <v>MRSA swab</v>
      </c>
      <c r="M15" s="12" t="str">
        <f t="shared" si="2"/>
        <v>PI.IC.EV.010114.01</v>
      </c>
      <c r="N15" s="12"/>
      <c r="O15" s="12" t="str">
        <f t="shared" si="3"/>
        <v>PH.IC.EV.010114.01</v>
      </c>
      <c r="Q15" s="12" t="str">
        <f t="shared" si="4"/>
        <v>CL.IC.EV.010114.01</v>
      </c>
    </row>
    <row r="16" spans="1:27" ht="15" customHeight="1">
      <c r="A16" t="s">
        <v>10339</v>
      </c>
      <c r="C16" s="2" t="s">
        <v>1192</v>
      </c>
      <c r="E16" s="2" t="s">
        <v>1192</v>
      </c>
      <c r="F16" s="35" t="s">
        <v>10463</v>
      </c>
      <c r="G16" s="50" t="s">
        <v>10262</v>
      </c>
      <c r="H16" s="2" t="s">
        <v>6135</v>
      </c>
      <c r="J16" s="11" t="str">
        <f t="shared" si="0"/>
        <v>IC.EV.010115</v>
      </c>
      <c r="K16" s="2" t="s">
        <v>1192</v>
      </c>
      <c r="L16" t="str">
        <f t="shared" si="1"/>
        <v>VRE Swab</v>
      </c>
      <c r="M16" s="12" t="str">
        <f t="shared" si="2"/>
        <v>PI.IC.EV.010115.01</v>
      </c>
      <c r="N16" s="12"/>
      <c r="O16" s="12" t="str">
        <f t="shared" si="3"/>
        <v>PH.IC.EV.010115.01</v>
      </c>
      <c r="Q16" s="12" t="str">
        <f t="shared" si="4"/>
        <v>CL.IC.EV.010115.01</v>
      </c>
    </row>
    <row r="17" spans="1:17" ht="15" customHeight="1">
      <c r="A17" t="s">
        <v>10339</v>
      </c>
      <c r="C17" s="2" t="s">
        <v>1192</v>
      </c>
      <c r="D17" t="s">
        <v>10263</v>
      </c>
      <c r="E17" s="2" t="s">
        <v>923</v>
      </c>
      <c r="F17" s="35" t="s">
        <v>10463</v>
      </c>
      <c r="G17" s="50" t="s">
        <v>10388</v>
      </c>
      <c r="H17" s="2" t="s">
        <v>1192</v>
      </c>
      <c r="J17" s="11" t="str">
        <f t="shared" si="0"/>
        <v>IC.EV.010201</v>
      </c>
      <c r="K17" s="2" t="s">
        <v>11324</v>
      </c>
      <c r="L17" t="str">
        <f t="shared" si="1"/>
        <v>Interfering with treatment device: specify</v>
      </c>
      <c r="M17" s="12" t="str">
        <f t="shared" si="2"/>
        <v>PI.IC.EV.010201.01</v>
      </c>
      <c r="N17" s="12"/>
      <c r="O17" s="12" t="str">
        <f t="shared" si="3"/>
        <v>PH.IC.EV.010201.01</v>
      </c>
      <c r="Q17" s="12" t="str">
        <f t="shared" si="4"/>
        <v>CL.IC.EV.010201.01</v>
      </c>
    </row>
    <row r="18" spans="1:17" ht="15" customHeight="1">
      <c r="A18" t="s">
        <v>10389</v>
      </c>
      <c r="C18" s="2" t="s">
        <v>11324</v>
      </c>
      <c r="E18" s="2" t="s">
        <v>1199</v>
      </c>
      <c r="F18" s="35" t="s">
        <v>10463</v>
      </c>
      <c r="G18" s="50" t="s">
        <v>10142</v>
      </c>
      <c r="H18" s="2" t="s">
        <v>1199</v>
      </c>
      <c r="J18" s="11" t="str">
        <f t="shared" si="0"/>
        <v>IC.EV.010202</v>
      </c>
      <c r="K18" s="2" t="s">
        <v>11324</v>
      </c>
      <c r="L18" t="str">
        <f t="shared" si="1"/>
        <v>Acute change in mental status</v>
      </c>
      <c r="M18" s="12" t="str">
        <f t="shared" si="2"/>
        <v>PI.IC.EV.010202.01</v>
      </c>
      <c r="N18" s="12"/>
      <c r="O18" s="12" t="str">
        <f t="shared" si="3"/>
        <v>PH.IC.EV.010202.01</v>
      </c>
      <c r="Q18" s="12" t="str">
        <f t="shared" si="4"/>
        <v>CL.IC.EV.010202.01</v>
      </c>
    </row>
    <row r="19" spans="1:17" ht="15" customHeight="1">
      <c r="A19" t="s">
        <v>10389</v>
      </c>
      <c r="C19" s="2" t="s">
        <v>11324</v>
      </c>
      <c r="E19" s="2" t="s">
        <v>1199</v>
      </c>
      <c r="F19" s="35" t="s">
        <v>10463</v>
      </c>
      <c r="G19" s="50" t="s">
        <v>10143</v>
      </c>
      <c r="H19" s="2" t="s">
        <v>946</v>
      </c>
      <c r="J19" s="11" t="str">
        <f t="shared" si="0"/>
        <v>IC.EV.010203</v>
      </c>
      <c r="K19" s="2" t="s">
        <v>11324</v>
      </c>
      <c r="L19" t="str">
        <f t="shared" si="1"/>
        <v>Acute change in behavior</v>
      </c>
      <c r="M19" s="12" t="str">
        <f t="shared" si="2"/>
        <v>PI.IC.EV.010203.01</v>
      </c>
      <c r="N19" s="12"/>
      <c r="O19" s="12" t="str">
        <f t="shared" si="3"/>
        <v>PH.IC.EV.010203.01</v>
      </c>
      <c r="Q19" s="12" t="str">
        <f t="shared" si="4"/>
        <v>CL.IC.EV.010203.01</v>
      </c>
    </row>
    <row r="20" spans="1:17" ht="15" customHeight="1">
      <c r="A20" t="s">
        <v>10389</v>
      </c>
      <c r="C20" s="2" t="s">
        <v>11324</v>
      </c>
      <c r="E20" s="2" t="s">
        <v>1199</v>
      </c>
      <c r="F20" s="35" t="s">
        <v>10463</v>
      </c>
      <c r="G20" s="50" t="s">
        <v>10144</v>
      </c>
      <c r="H20" s="2" t="s">
        <v>948</v>
      </c>
      <c r="J20" s="11" t="str">
        <f t="shared" si="0"/>
        <v>IC.EV.010204</v>
      </c>
      <c r="K20" s="2" t="s">
        <v>11324</v>
      </c>
      <c r="L20" t="str">
        <f t="shared" si="1"/>
        <v>Behavior health issues: specify</v>
      </c>
      <c r="M20" s="12" t="str">
        <f t="shared" si="2"/>
        <v>PI.IC.EV.010204.01</v>
      </c>
      <c r="N20" s="12"/>
      <c r="O20" s="12" t="str">
        <f t="shared" si="3"/>
        <v>PH.IC.EV.010204.01</v>
      </c>
      <c r="Q20" s="12" t="str">
        <f t="shared" si="4"/>
        <v>CL.IC.EV.010204.01</v>
      </c>
    </row>
    <row r="21" spans="1:17" ht="15" customHeight="1">
      <c r="A21" t="s">
        <v>10389</v>
      </c>
      <c r="C21" s="2" t="s">
        <v>11324</v>
      </c>
      <c r="E21" s="2" t="s">
        <v>1199</v>
      </c>
      <c r="F21" s="35" t="s">
        <v>10463</v>
      </c>
      <c r="G21" s="50" t="s">
        <v>10145</v>
      </c>
      <c r="H21" s="2" t="s">
        <v>7071</v>
      </c>
      <c r="J21" s="11" t="str">
        <f t="shared" si="0"/>
        <v>IC.EV.010205</v>
      </c>
      <c r="K21" s="2" t="s">
        <v>11324</v>
      </c>
      <c r="L21" t="str">
        <f t="shared" si="1"/>
        <v>Psychotic</v>
      </c>
      <c r="M21" s="12" t="str">
        <f t="shared" si="2"/>
        <v>PI.IC.EV.010205.01</v>
      </c>
      <c r="N21" s="12"/>
      <c r="O21" s="12" t="str">
        <f t="shared" si="3"/>
        <v>PH.IC.EV.010205.01</v>
      </c>
      <c r="Q21" s="12" t="str">
        <f t="shared" si="4"/>
        <v>CL.IC.EV.010205.01</v>
      </c>
    </row>
    <row r="22" spans="1:17" ht="15" customHeight="1">
      <c r="A22" t="s">
        <v>10339</v>
      </c>
      <c r="B22" t="s">
        <v>10149</v>
      </c>
      <c r="C22" s="2" t="s">
        <v>1202</v>
      </c>
      <c r="D22" t="s">
        <v>10150</v>
      </c>
      <c r="E22" s="2" t="s">
        <v>1192</v>
      </c>
      <c r="F22" s="35" t="s">
        <v>10270</v>
      </c>
      <c r="G22" s="50" t="s">
        <v>10271</v>
      </c>
      <c r="H22" s="2" t="s">
        <v>1192</v>
      </c>
      <c r="J22" s="11" t="str">
        <f t="shared" si="0"/>
        <v>IC.EV.030101</v>
      </c>
      <c r="K22" s="2" t="s">
        <v>11324</v>
      </c>
      <c r="L22" t="str">
        <f t="shared" si="1"/>
        <v>Arterial Blood Gas Method: Arterial Line</v>
      </c>
      <c r="M22" s="12" t="str">
        <f t="shared" si="2"/>
        <v>PI.IC.EV.030101.01</v>
      </c>
      <c r="N22" s="12"/>
      <c r="O22" s="12" t="str">
        <f t="shared" si="3"/>
        <v>PH.IC.EV.030101.01</v>
      </c>
      <c r="Q22" s="12" t="str">
        <f t="shared" si="4"/>
        <v>CL.IC.EV.030101.01</v>
      </c>
    </row>
    <row r="23" spans="1:17" ht="15" customHeight="1">
      <c r="A23" t="s">
        <v>10389</v>
      </c>
      <c r="C23" s="2" t="s">
        <v>946</v>
      </c>
      <c r="E23" s="2" t="s">
        <v>11324</v>
      </c>
      <c r="F23" s="35" t="s">
        <v>10270</v>
      </c>
      <c r="G23" s="50" t="s">
        <v>10272</v>
      </c>
      <c r="H23" s="2" t="s">
        <v>1199</v>
      </c>
      <c r="J23" s="11" t="str">
        <f t="shared" si="0"/>
        <v>IC.EV.030102</v>
      </c>
      <c r="K23" s="2" t="s">
        <v>11324</v>
      </c>
      <c r="L23" t="str">
        <f t="shared" si="1"/>
        <v>Arterial Blood Gas Method: Arterial Puncture</v>
      </c>
      <c r="M23" s="12" t="str">
        <f t="shared" si="2"/>
        <v>PI.IC.EV.030102.01</v>
      </c>
      <c r="N23" s="12"/>
      <c r="O23" s="12" t="str">
        <f t="shared" si="3"/>
        <v>PH.IC.EV.030102.01</v>
      </c>
      <c r="Q23" s="12" t="str">
        <f t="shared" si="4"/>
        <v>CL.IC.EV.030102.01</v>
      </c>
    </row>
    <row r="24" spans="1:17" ht="15" customHeight="1">
      <c r="A24" t="s">
        <v>10389</v>
      </c>
      <c r="C24" s="2" t="s">
        <v>946</v>
      </c>
      <c r="D24" t="s">
        <v>10273</v>
      </c>
      <c r="E24" s="2" t="s">
        <v>1199</v>
      </c>
      <c r="F24" s="35" t="s">
        <v>10270</v>
      </c>
      <c r="G24" s="50" t="s">
        <v>10274</v>
      </c>
      <c r="H24" s="2" t="s">
        <v>11324</v>
      </c>
      <c r="J24" s="11" t="str">
        <f t="shared" si="0"/>
        <v>IC.EV.030201</v>
      </c>
      <c r="K24" s="2" t="s">
        <v>11324</v>
      </c>
      <c r="L24" t="str">
        <f t="shared" si="1"/>
        <v>Arterial Blood Gas Puncture Site: Radial</v>
      </c>
      <c r="M24" s="12" t="str">
        <f t="shared" si="2"/>
        <v>PI.IC.EV.030201.01</v>
      </c>
      <c r="N24" s="12"/>
      <c r="O24" s="12" t="str">
        <f t="shared" si="3"/>
        <v>PH.IC.EV.030201.01</v>
      </c>
      <c r="Q24" s="12" t="str">
        <f t="shared" si="4"/>
        <v>CL.IC.EV.030201.01</v>
      </c>
    </row>
    <row r="25" spans="1:17" ht="15" customHeight="1">
      <c r="A25" t="s">
        <v>10389</v>
      </c>
      <c r="C25" s="2" t="s">
        <v>946</v>
      </c>
      <c r="E25" s="2" t="s">
        <v>1199</v>
      </c>
      <c r="F25" s="35" t="s">
        <v>10270</v>
      </c>
      <c r="G25" s="50" t="s">
        <v>10275</v>
      </c>
      <c r="H25" s="2" t="s">
        <v>1199</v>
      </c>
      <c r="J25" s="11" t="str">
        <f t="shared" si="0"/>
        <v>IC.EV.030202</v>
      </c>
      <c r="K25" s="2" t="s">
        <v>11324</v>
      </c>
      <c r="L25" t="str">
        <f t="shared" si="1"/>
        <v>Arterial Blood Gas Puncture Site: Brachial</v>
      </c>
      <c r="M25" s="12" t="str">
        <f t="shared" si="2"/>
        <v>PI.IC.EV.030202.01</v>
      </c>
      <c r="N25" s="12"/>
      <c r="O25" s="12" t="str">
        <f t="shared" si="3"/>
        <v>PH.IC.EV.030202.01</v>
      </c>
      <c r="Q25" s="12" t="str">
        <f t="shared" si="4"/>
        <v>CL.IC.EV.030202.01</v>
      </c>
    </row>
    <row r="26" spans="1:17" ht="15" customHeight="1">
      <c r="A26" t="s">
        <v>10389</v>
      </c>
      <c r="C26" s="2" t="s">
        <v>946</v>
      </c>
      <c r="E26" s="2" t="s">
        <v>1199</v>
      </c>
      <c r="F26" s="35" t="s">
        <v>10270</v>
      </c>
      <c r="G26" s="50" t="s">
        <v>10402</v>
      </c>
      <c r="H26" s="2" t="s">
        <v>946</v>
      </c>
      <c r="J26" s="11" t="str">
        <f t="shared" si="0"/>
        <v>IC.EV.030203</v>
      </c>
      <c r="K26" s="2" t="s">
        <v>11324</v>
      </c>
      <c r="L26" t="str">
        <f t="shared" si="1"/>
        <v>Arterial Blood Gas Puncture Site:Femoral</v>
      </c>
      <c r="M26" s="12" t="str">
        <f t="shared" si="2"/>
        <v>PI.IC.EV.030203.01</v>
      </c>
      <c r="N26" s="12"/>
      <c r="O26" s="12" t="str">
        <f t="shared" si="3"/>
        <v>PH.IC.EV.030203.01</v>
      </c>
      <c r="Q26" s="12" t="str">
        <f t="shared" si="4"/>
        <v>CL.IC.EV.030203.01</v>
      </c>
    </row>
    <row r="27" spans="1:17" ht="15" customHeight="1">
      <c r="A27" t="s">
        <v>10389</v>
      </c>
      <c r="C27" s="2" t="s">
        <v>946</v>
      </c>
      <c r="E27" s="2" t="s">
        <v>1199</v>
      </c>
      <c r="F27" s="35" t="s">
        <v>10270</v>
      </c>
      <c r="G27" s="50" t="s">
        <v>10530</v>
      </c>
      <c r="H27" s="2" t="s">
        <v>948</v>
      </c>
      <c r="J27" s="11" t="str">
        <f t="shared" si="0"/>
        <v>IC.EV.030204</v>
      </c>
      <c r="K27" s="2" t="s">
        <v>11324</v>
      </c>
      <c r="L27" t="str">
        <f t="shared" si="1"/>
        <v>Arterial Blood Gas Puncture Site:Right</v>
      </c>
      <c r="M27" s="12" t="str">
        <f t="shared" si="2"/>
        <v>PI.IC.EV.030204.01</v>
      </c>
      <c r="N27" s="12"/>
      <c r="O27" s="12" t="str">
        <f t="shared" si="3"/>
        <v>PH.IC.EV.030204.01</v>
      </c>
      <c r="Q27" s="12" t="str">
        <f t="shared" si="4"/>
        <v>CL.IC.EV.030204.01</v>
      </c>
    </row>
    <row r="28" spans="1:17" ht="15" customHeight="1">
      <c r="A28" t="s">
        <v>10389</v>
      </c>
      <c r="C28" s="2" t="s">
        <v>946</v>
      </c>
      <c r="E28" s="2" t="s">
        <v>1199</v>
      </c>
      <c r="F28" s="35" t="s">
        <v>10270</v>
      </c>
      <c r="G28" s="50" t="s">
        <v>10531</v>
      </c>
      <c r="H28" s="2" t="s">
        <v>7071</v>
      </c>
      <c r="J28" s="11" t="str">
        <f t="shared" si="0"/>
        <v>IC.EV.030205</v>
      </c>
      <c r="K28" s="2" t="s">
        <v>11324</v>
      </c>
      <c r="L28" t="str">
        <f t="shared" si="1"/>
        <v>Arterial Blood Gas Puncture Site:Left</v>
      </c>
      <c r="M28" s="12" t="str">
        <f t="shared" si="2"/>
        <v>PI.IC.EV.030205.01</v>
      </c>
      <c r="N28" s="12"/>
      <c r="O28" s="12" t="str">
        <f t="shared" si="3"/>
        <v>PH.IC.EV.030205.01</v>
      </c>
      <c r="Q28" s="12" t="str">
        <f t="shared" si="4"/>
        <v>CL.IC.EV.030205.01</v>
      </c>
    </row>
    <row r="29" spans="1:17" ht="15" customHeight="1">
      <c r="A29" t="s">
        <v>10389</v>
      </c>
      <c r="C29" s="2" t="s">
        <v>946</v>
      </c>
      <c r="D29" t="s">
        <v>10532</v>
      </c>
      <c r="E29" s="2" t="s">
        <v>946</v>
      </c>
      <c r="F29" s="35" t="s">
        <v>10270</v>
      </c>
      <c r="G29" s="50" t="s">
        <v>10410</v>
      </c>
      <c r="H29" s="2" t="s">
        <v>11324</v>
      </c>
      <c r="J29" s="11" t="str">
        <f t="shared" si="0"/>
        <v>IC.EV.030301</v>
      </c>
      <c r="K29" s="2" t="s">
        <v>11324</v>
      </c>
      <c r="L29" t="str">
        <f t="shared" si="1"/>
        <v>Arterial Blood Gas: Allen's Test Positive</v>
      </c>
      <c r="M29" s="12" t="str">
        <f t="shared" si="2"/>
        <v>PI.IC.EV.030301.01</v>
      </c>
      <c r="N29" s="12"/>
      <c r="O29" s="12" t="str">
        <f t="shared" si="3"/>
        <v>PH.IC.EV.030301.01</v>
      </c>
      <c r="Q29" s="12" t="str">
        <f t="shared" si="4"/>
        <v>CL.IC.EV.030301.01</v>
      </c>
    </row>
    <row r="30" spans="1:17" ht="15" customHeight="1">
      <c r="A30" t="s">
        <v>10389</v>
      </c>
      <c r="C30" s="2" t="s">
        <v>946</v>
      </c>
      <c r="E30" s="2" t="s">
        <v>946</v>
      </c>
      <c r="F30" s="35" t="s">
        <v>10270</v>
      </c>
      <c r="G30" s="50" t="s">
        <v>10534</v>
      </c>
      <c r="H30" s="2" t="s">
        <v>1199</v>
      </c>
      <c r="J30" s="11" t="str">
        <f t="shared" si="0"/>
        <v>IC.EV.030302</v>
      </c>
      <c r="K30" s="2" t="s">
        <v>11324</v>
      </c>
      <c r="L30" t="str">
        <f t="shared" si="1"/>
        <v>Arterial Blood Gas: Allen's Test Negative</v>
      </c>
      <c r="M30" s="12" t="str">
        <f t="shared" si="2"/>
        <v>PI.IC.EV.030302.01</v>
      </c>
      <c r="N30" s="12"/>
      <c r="O30" s="12" t="str">
        <f t="shared" si="3"/>
        <v>PH.IC.EV.030302.01</v>
      </c>
      <c r="Q30" s="12" t="str">
        <f t="shared" si="4"/>
        <v>CL.IC.EV.030302.01</v>
      </c>
    </row>
    <row r="31" spans="1:17" ht="15" customHeight="1">
      <c r="A31" t="s">
        <v>10389</v>
      </c>
      <c r="C31" s="2" t="s">
        <v>946</v>
      </c>
      <c r="E31" s="2" t="s">
        <v>946</v>
      </c>
      <c r="F31" s="35" t="s">
        <v>10270</v>
      </c>
      <c r="G31" s="50" t="s">
        <v>10652</v>
      </c>
      <c r="H31" s="2" t="s">
        <v>946</v>
      </c>
      <c r="J31" s="11" t="str">
        <f t="shared" si="0"/>
        <v>IC.EV.030303</v>
      </c>
      <c r="K31" s="2" t="s">
        <v>11324</v>
      </c>
      <c r="L31" t="str">
        <f t="shared" si="1"/>
        <v>Arterial Blood Gas: Allen's Test Non Applicable</v>
      </c>
      <c r="M31" s="12" t="str">
        <f t="shared" si="2"/>
        <v>PI.IC.EV.030303.01</v>
      </c>
      <c r="N31" s="12"/>
      <c r="O31" s="12" t="str">
        <f t="shared" si="3"/>
        <v>PH.IC.EV.030303.01</v>
      </c>
      <c r="Q31" s="12" t="str">
        <f t="shared" si="4"/>
        <v>CL.IC.EV.030303.01</v>
      </c>
    </row>
    <row r="32" spans="1:17" ht="15" customHeight="1">
      <c r="A32" t="s">
        <v>10389</v>
      </c>
      <c r="C32" s="2" t="s">
        <v>946</v>
      </c>
      <c r="D32" t="s">
        <v>10653</v>
      </c>
      <c r="E32" s="2" t="s">
        <v>948</v>
      </c>
      <c r="F32" s="35" t="s">
        <v>10270</v>
      </c>
      <c r="G32" s="50" t="s">
        <v>10654</v>
      </c>
      <c r="H32" s="2" t="s">
        <v>11324</v>
      </c>
      <c r="J32" s="11" t="str">
        <f t="shared" si="0"/>
        <v>IC.EV.030401</v>
      </c>
      <c r="K32" s="2" t="s">
        <v>11324</v>
      </c>
      <c r="L32" t="str">
        <f t="shared" si="1"/>
        <v>Arterial Blood Gas Draw Attempts: One</v>
      </c>
      <c r="M32" s="12" t="str">
        <f t="shared" si="2"/>
        <v>PI.IC.EV.030401.01</v>
      </c>
      <c r="N32" s="12"/>
      <c r="O32" s="12" t="str">
        <f t="shared" si="3"/>
        <v>PH.IC.EV.030401.01</v>
      </c>
      <c r="Q32" s="12" t="str">
        <f t="shared" si="4"/>
        <v>CL.IC.EV.030401.01</v>
      </c>
    </row>
    <row r="33" spans="1:17" ht="15" customHeight="1">
      <c r="A33" t="s">
        <v>10389</v>
      </c>
      <c r="C33" s="2" t="s">
        <v>946</v>
      </c>
      <c r="E33" s="2" t="s">
        <v>948</v>
      </c>
      <c r="F33" s="35" t="s">
        <v>10270</v>
      </c>
      <c r="G33" s="50" t="s">
        <v>10655</v>
      </c>
      <c r="H33" s="2" t="s">
        <v>1199</v>
      </c>
      <c r="J33" s="11" t="str">
        <f t="shared" si="0"/>
        <v>IC.EV.030402</v>
      </c>
      <c r="K33" s="2" t="s">
        <v>11324</v>
      </c>
      <c r="L33" t="str">
        <f t="shared" si="1"/>
        <v>Arterial Blood Gas Draw Attempts:Two</v>
      </c>
      <c r="M33" s="12" t="str">
        <f t="shared" si="2"/>
        <v>PI.IC.EV.030402.01</v>
      </c>
      <c r="N33" s="12"/>
      <c r="O33" s="12" t="str">
        <f t="shared" si="3"/>
        <v>PH.IC.EV.030402.01</v>
      </c>
      <c r="Q33" s="12" t="str">
        <f t="shared" si="4"/>
        <v>CL.IC.EV.030402.01</v>
      </c>
    </row>
    <row r="34" spans="1:17" ht="15" customHeight="1">
      <c r="A34" t="s">
        <v>10389</v>
      </c>
      <c r="C34" s="2" t="s">
        <v>946</v>
      </c>
      <c r="E34" s="2" t="s">
        <v>948</v>
      </c>
      <c r="F34" s="35" t="s">
        <v>10270</v>
      </c>
      <c r="G34" s="50" t="s">
        <v>10538</v>
      </c>
      <c r="H34" s="2" t="s">
        <v>946</v>
      </c>
      <c r="J34" s="11" t="str">
        <f t="shared" si="0"/>
        <v>IC.EV.030403</v>
      </c>
      <c r="K34" s="2" t="s">
        <v>11324</v>
      </c>
      <c r="L34" t="str">
        <f t="shared" ref="L34:L64" si="5">G34</f>
        <v>Arterial Blood Gas Draw Attempts:Three</v>
      </c>
      <c r="M34" s="12" t="str">
        <f t="shared" si="2"/>
        <v>PI.IC.EV.030403.01</v>
      </c>
      <c r="N34" s="12"/>
      <c r="O34" s="12" t="str">
        <f t="shared" si="3"/>
        <v>PH.IC.EV.030403.01</v>
      </c>
      <c r="Q34" s="12" t="str">
        <f t="shared" si="4"/>
        <v>CL.IC.EV.030403.01</v>
      </c>
    </row>
    <row r="35" spans="1:17" ht="15" customHeight="1">
      <c r="A35" t="s">
        <v>10389</v>
      </c>
      <c r="C35" s="2" t="s">
        <v>946</v>
      </c>
      <c r="E35" s="2" t="s">
        <v>948</v>
      </c>
      <c r="F35" s="35" t="s">
        <v>10270</v>
      </c>
      <c r="G35" s="50" t="s">
        <v>10539</v>
      </c>
      <c r="H35" s="2" t="s">
        <v>948</v>
      </c>
      <c r="J35" s="11" t="str">
        <f t="shared" si="0"/>
        <v>IC.EV.030404</v>
      </c>
      <c r="K35" s="2" t="s">
        <v>11324</v>
      </c>
      <c r="L35" t="str">
        <f t="shared" si="5"/>
        <v>Arterial Blood Gas Draw Attempts:Other: specify</v>
      </c>
      <c r="M35" s="12" t="str">
        <f t="shared" si="2"/>
        <v>PI.IC.EV.030404.01</v>
      </c>
      <c r="N35" s="12"/>
      <c r="O35" s="12" t="str">
        <f t="shared" si="3"/>
        <v>PH.IC.EV.030404.01</v>
      </c>
      <c r="Q35" s="12" t="str">
        <f t="shared" si="4"/>
        <v>CL.IC.EV.030404.01</v>
      </c>
    </row>
    <row r="36" spans="1:17" ht="15" customHeight="1">
      <c r="A36" t="s">
        <v>10389</v>
      </c>
      <c r="C36" s="2" t="s">
        <v>946</v>
      </c>
      <c r="E36" s="2" t="s">
        <v>948</v>
      </c>
      <c r="F36" s="35" t="s">
        <v>10270</v>
      </c>
      <c r="G36" s="50" t="s">
        <v>10540</v>
      </c>
      <c r="H36" s="2" t="s">
        <v>7071</v>
      </c>
      <c r="J36" s="11" t="str">
        <f t="shared" si="0"/>
        <v>IC.EV.030405</v>
      </c>
      <c r="K36" s="2" t="s">
        <v>11324</v>
      </c>
      <c r="L36" t="str">
        <f t="shared" si="5"/>
        <v>Arterial Blood Gas Draw Attempts:Unable to obtain</v>
      </c>
      <c r="M36" s="12" t="str">
        <f t="shared" si="2"/>
        <v>PI.IC.EV.030405.01</v>
      </c>
      <c r="N36" s="12"/>
      <c r="O36" s="12" t="str">
        <f t="shared" si="3"/>
        <v>PH.IC.EV.030405.01</v>
      </c>
      <c r="Q36" s="12" t="str">
        <f t="shared" si="4"/>
        <v>CL.IC.EV.030405.01</v>
      </c>
    </row>
    <row r="37" spans="1:17" ht="15" customHeight="1">
      <c r="A37" t="s">
        <v>10389</v>
      </c>
      <c r="C37" s="2" t="s">
        <v>946</v>
      </c>
      <c r="D37" t="s">
        <v>10541</v>
      </c>
      <c r="E37" s="2" t="s">
        <v>7071</v>
      </c>
      <c r="F37" s="35" t="s">
        <v>10270</v>
      </c>
      <c r="G37" s="50" t="s">
        <v>10426</v>
      </c>
      <c r="H37" s="2" t="s">
        <v>11324</v>
      </c>
      <c r="J37" s="11" t="str">
        <f t="shared" si="0"/>
        <v>IC.EV.030501</v>
      </c>
      <c r="K37" s="2" t="s">
        <v>11324</v>
      </c>
      <c r="L37" t="str">
        <f t="shared" si="5"/>
        <v>Arterial Puncture Adverse Effects: None</v>
      </c>
      <c r="M37" s="12" t="str">
        <f t="shared" si="2"/>
        <v>PI.IC.EV.030501.01</v>
      </c>
      <c r="N37" s="12"/>
      <c r="O37" s="12" t="str">
        <f t="shared" si="3"/>
        <v>PH.IC.EV.030501.01</v>
      </c>
      <c r="Q37" s="12" t="str">
        <f t="shared" si="4"/>
        <v>CL.IC.EV.030501.01</v>
      </c>
    </row>
    <row r="38" spans="1:17" ht="15" customHeight="1">
      <c r="A38" t="s">
        <v>10389</v>
      </c>
      <c r="C38" s="2" t="s">
        <v>946</v>
      </c>
      <c r="E38" s="2" t="s">
        <v>7071</v>
      </c>
      <c r="F38" s="35" t="s">
        <v>10270</v>
      </c>
      <c r="G38" s="50" t="s">
        <v>10427</v>
      </c>
      <c r="H38" s="2" t="s">
        <v>1199</v>
      </c>
      <c r="J38" s="11" t="str">
        <f t="shared" si="0"/>
        <v>IC.EV.030502</v>
      </c>
      <c r="K38" s="2" t="s">
        <v>11324</v>
      </c>
      <c r="L38" t="str">
        <f t="shared" si="5"/>
        <v>Arterial Puncture Adverse Effects: Bleeding</v>
      </c>
      <c r="M38" s="12" t="str">
        <f t="shared" si="2"/>
        <v>PI.IC.EV.030502.01</v>
      </c>
      <c r="N38" s="12"/>
      <c r="O38" s="12" t="str">
        <f t="shared" si="3"/>
        <v>PH.IC.EV.030502.01</v>
      </c>
      <c r="Q38" s="12" t="str">
        <f t="shared" si="4"/>
        <v>CL.IC.EV.030502.01</v>
      </c>
    </row>
    <row r="39" spans="1:17" ht="15" customHeight="1">
      <c r="A39" t="s">
        <v>10389</v>
      </c>
      <c r="C39" s="2" t="s">
        <v>946</v>
      </c>
      <c r="E39" s="2" t="s">
        <v>7071</v>
      </c>
      <c r="F39" s="35" t="s">
        <v>10270</v>
      </c>
      <c r="G39" s="50" t="s">
        <v>10428</v>
      </c>
      <c r="H39" s="2" t="s">
        <v>946</v>
      </c>
      <c r="J39" s="11" t="str">
        <f t="shared" si="0"/>
        <v>IC.EV.030503</v>
      </c>
      <c r="K39" s="2" t="s">
        <v>11324</v>
      </c>
      <c r="L39" t="str">
        <f t="shared" si="5"/>
        <v>Arterial Puncture Adverse Effects: Hematoma</v>
      </c>
      <c r="M39" s="12" t="str">
        <f t="shared" si="2"/>
        <v>PI.IC.EV.030503.01</v>
      </c>
      <c r="N39" s="12"/>
      <c r="O39" s="12" t="str">
        <f t="shared" si="3"/>
        <v>PH.IC.EV.030503.01</v>
      </c>
      <c r="Q39" s="12" t="str">
        <f t="shared" si="4"/>
        <v>CL.IC.EV.030503.01</v>
      </c>
    </row>
    <row r="40" spans="1:17" ht="15" customHeight="1">
      <c r="A40" t="s">
        <v>10389</v>
      </c>
      <c r="C40" s="2" t="s">
        <v>946</v>
      </c>
      <c r="E40" s="2" t="s">
        <v>7071</v>
      </c>
      <c r="F40" s="35" t="s">
        <v>10270</v>
      </c>
      <c r="G40" s="50" t="s">
        <v>10306</v>
      </c>
      <c r="H40" s="2" t="s">
        <v>948</v>
      </c>
      <c r="J40" s="11" t="str">
        <f t="shared" si="0"/>
        <v>IC.EV.030504</v>
      </c>
      <c r="K40" s="2" t="s">
        <v>11324</v>
      </c>
      <c r="L40" t="str">
        <f t="shared" si="5"/>
        <v>Arterial Puncture Adverse Effects: Ecchymosis</v>
      </c>
      <c r="M40" s="12" t="str">
        <f t="shared" si="2"/>
        <v>PI.IC.EV.030504.01</v>
      </c>
      <c r="N40" s="12"/>
      <c r="O40" s="12" t="str">
        <f t="shared" si="3"/>
        <v>PH.IC.EV.030504.01</v>
      </c>
      <c r="Q40" s="12" t="str">
        <f t="shared" si="4"/>
        <v>CL.IC.EV.030504.01</v>
      </c>
    </row>
    <row r="41" spans="1:17" ht="15" customHeight="1">
      <c r="A41" t="s">
        <v>10389</v>
      </c>
      <c r="C41" s="2" t="s">
        <v>946</v>
      </c>
      <c r="E41" s="2" t="s">
        <v>7071</v>
      </c>
      <c r="F41" s="35" t="s">
        <v>10270</v>
      </c>
      <c r="G41" s="50" t="s">
        <v>10307</v>
      </c>
      <c r="H41" s="2" t="s">
        <v>7071</v>
      </c>
      <c r="J41" s="11" t="str">
        <f t="shared" si="0"/>
        <v>IC.EV.030505</v>
      </c>
      <c r="K41" s="2" t="s">
        <v>11324</v>
      </c>
      <c r="L41" t="str">
        <f t="shared" si="5"/>
        <v>Arterial Puncture Adverse Effects: Tingling/Numbness</v>
      </c>
      <c r="M41" s="12" t="str">
        <f t="shared" si="2"/>
        <v>PI.IC.EV.030505.01</v>
      </c>
      <c r="N41" s="12"/>
      <c r="O41" s="12" t="str">
        <f t="shared" si="3"/>
        <v>PH.IC.EV.030505.01</v>
      </c>
      <c r="Q41" s="12" t="str">
        <f t="shared" si="4"/>
        <v>CL.IC.EV.030505.01</v>
      </c>
    </row>
    <row r="42" spans="1:17" ht="15" customHeight="1">
      <c r="A42" t="s">
        <v>10389</v>
      </c>
      <c r="B42" t="s">
        <v>10324</v>
      </c>
      <c r="C42" s="2" t="s">
        <v>948</v>
      </c>
      <c r="D42" t="s">
        <v>10075</v>
      </c>
      <c r="E42" s="2" t="s">
        <v>1192</v>
      </c>
      <c r="F42" s="35" t="s">
        <v>10076</v>
      </c>
      <c r="G42" s="50" t="s">
        <v>10207</v>
      </c>
      <c r="H42" s="2" t="s">
        <v>11324</v>
      </c>
      <c r="J42" s="11" t="str">
        <f t="shared" si="0"/>
        <v>IC.EV.040101</v>
      </c>
      <c r="K42" s="2" t="s">
        <v>1192</v>
      </c>
      <c r="L42" t="str">
        <f t="shared" si="5"/>
        <v>Patient informed/instructed regarding procedure</v>
      </c>
      <c r="M42" s="12" t="str">
        <f t="shared" si="2"/>
        <v>PI.IC.EV.040101.01</v>
      </c>
      <c r="N42" s="12"/>
      <c r="O42" s="12" t="str">
        <f t="shared" si="3"/>
        <v>PH.IC.EV.040101.01</v>
      </c>
      <c r="Q42" s="12" t="str">
        <f t="shared" si="4"/>
        <v>CL.IC.EV.040101.01</v>
      </c>
    </row>
    <row r="43" spans="1:17" ht="15" customHeight="1">
      <c r="A43" t="s">
        <v>10339</v>
      </c>
      <c r="C43" s="2" t="s">
        <v>7070</v>
      </c>
      <c r="E43" s="2" t="s">
        <v>1192</v>
      </c>
      <c r="F43" s="35" t="s">
        <v>10076</v>
      </c>
      <c r="G43" s="50" t="s">
        <v>10208</v>
      </c>
      <c r="H43" s="2" t="s">
        <v>923</v>
      </c>
      <c r="J43" s="11" t="str">
        <f t="shared" si="0"/>
        <v>IC.EV.040102</v>
      </c>
      <c r="K43" s="2" t="s">
        <v>1192</v>
      </c>
      <c r="L43" t="str">
        <f t="shared" si="5"/>
        <v>A-line cath/tip intact</v>
      </c>
      <c r="M43" s="12" t="str">
        <f t="shared" si="2"/>
        <v>PI.IC.EV.040102.01</v>
      </c>
      <c r="N43" s="12"/>
      <c r="O43" s="12" t="str">
        <f t="shared" si="3"/>
        <v>PH.IC.EV.040102.01</v>
      </c>
      <c r="Q43" s="12" t="str">
        <f t="shared" si="4"/>
        <v>CL.IC.EV.040102.01</v>
      </c>
    </row>
    <row r="44" spans="1:17" ht="15" customHeight="1">
      <c r="A44" t="s">
        <v>10339</v>
      </c>
      <c r="C44" s="2" t="s">
        <v>7070</v>
      </c>
      <c r="E44" s="2" t="s">
        <v>1192</v>
      </c>
      <c r="F44" s="35" t="s">
        <v>10076</v>
      </c>
      <c r="G44" s="50" t="s">
        <v>10209</v>
      </c>
      <c r="H44" s="2" t="s">
        <v>1202</v>
      </c>
      <c r="J44" s="11" t="str">
        <f t="shared" si="0"/>
        <v>IC.EV.040103</v>
      </c>
      <c r="K44" s="2" t="s">
        <v>1192</v>
      </c>
      <c r="L44" t="str">
        <f t="shared" si="5"/>
        <v>Pressure applied hemostasis achieved</v>
      </c>
      <c r="M44" s="12" t="str">
        <f t="shared" si="2"/>
        <v>PI.IC.EV.040103.01</v>
      </c>
      <c r="N44" s="12"/>
      <c r="O44" s="12" t="str">
        <f t="shared" si="3"/>
        <v>PH.IC.EV.040103.01</v>
      </c>
      <c r="Q44" s="12" t="str">
        <f t="shared" si="4"/>
        <v>CL.IC.EV.040103.01</v>
      </c>
    </row>
    <row r="45" spans="1:17" ht="15" customHeight="1">
      <c r="A45" t="s">
        <v>10339</v>
      </c>
      <c r="C45" s="2" t="s">
        <v>7070</v>
      </c>
      <c r="E45" s="2" t="s">
        <v>1192</v>
      </c>
      <c r="F45" s="35" t="s">
        <v>10076</v>
      </c>
      <c r="G45" s="50" t="s">
        <v>10210</v>
      </c>
      <c r="H45" s="2" t="s">
        <v>7070</v>
      </c>
      <c r="J45" s="11" t="str">
        <f t="shared" si="0"/>
        <v>IC.EV.040104</v>
      </c>
      <c r="K45" s="2" t="s">
        <v>1192</v>
      </c>
      <c r="L45" t="str">
        <f t="shared" si="5"/>
        <v>No hematoma noted</v>
      </c>
      <c r="M45" s="12" t="str">
        <f t="shared" si="2"/>
        <v>PI.IC.EV.040104.01</v>
      </c>
      <c r="N45" s="12"/>
      <c r="O45" s="12" t="str">
        <f t="shared" si="3"/>
        <v>PH.IC.EV.040104.01</v>
      </c>
      <c r="Q45" s="12" t="str">
        <f t="shared" si="4"/>
        <v>CL.IC.EV.040104.01</v>
      </c>
    </row>
    <row r="46" spans="1:17" ht="15" customHeight="1">
      <c r="A46" t="s">
        <v>10339</v>
      </c>
      <c r="C46" s="2" t="s">
        <v>7070</v>
      </c>
      <c r="E46" s="2" t="s">
        <v>1192</v>
      </c>
      <c r="F46" s="35" t="s">
        <v>10076</v>
      </c>
      <c r="G46" s="50" t="s">
        <v>10211</v>
      </c>
      <c r="H46" s="2" t="s">
        <v>7071</v>
      </c>
      <c r="J46" s="11" t="str">
        <f t="shared" si="0"/>
        <v>IC.EV.040105</v>
      </c>
      <c r="K46" s="2" t="s">
        <v>1192</v>
      </c>
      <c r="L46" t="str">
        <f t="shared" si="5"/>
        <v>Patient tolerated procedure well</v>
      </c>
      <c r="M46" s="12" t="str">
        <f t="shared" si="2"/>
        <v>PI.IC.EV.040105.01</v>
      </c>
      <c r="N46" s="12"/>
      <c r="O46" s="12" t="str">
        <f t="shared" si="3"/>
        <v>PH.IC.EV.040105.01</v>
      </c>
      <c r="Q46" s="12" t="str">
        <f t="shared" si="4"/>
        <v>CL.IC.EV.040105.01</v>
      </c>
    </row>
    <row r="47" spans="1:17" ht="15" customHeight="1">
      <c r="A47" t="s">
        <v>10339</v>
      </c>
      <c r="B47" t="s">
        <v>10329</v>
      </c>
      <c r="C47" s="2" t="s">
        <v>7071</v>
      </c>
      <c r="D47" t="s">
        <v>10329</v>
      </c>
      <c r="E47" s="2" t="s">
        <v>1192</v>
      </c>
      <c r="F47" s="35" t="s">
        <v>10330</v>
      </c>
      <c r="G47" s="50" t="s">
        <v>10331</v>
      </c>
      <c r="H47" s="2" t="s">
        <v>1192</v>
      </c>
      <c r="J47" s="11" t="str">
        <f t="shared" si="0"/>
        <v>IC.EV.050101</v>
      </c>
      <c r="K47" s="2" t="s">
        <v>1192</v>
      </c>
      <c r="L47" t="str">
        <f t="shared" si="5"/>
        <v>CPR started</v>
      </c>
      <c r="M47" s="12" t="str">
        <f t="shared" si="2"/>
        <v>PI.IC.EV.050101.01</v>
      </c>
      <c r="N47" s="12"/>
      <c r="O47" s="12" t="str">
        <f t="shared" si="3"/>
        <v>PH.IC.EV.050101.01</v>
      </c>
      <c r="Q47" s="12" t="str">
        <f t="shared" si="4"/>
        <v>CL.IC.EV.050101.01</v>
      </c>
    </row>
    <row r="48" spans="1:17" s="5" customFormat="1" ht="15" customHeight="1">
      <c r="A48" s="5" t="s">
        <v>10339</v>
      </c>
      <c r="C48" s="6" t="s">
        <v>7071</v>
      </c>
      <c r="E48" s="6" t="s">
        <v>1192</v>
      </c>
      <c r="F48" s="35" t="s">
        <v>10330</v>
      </c>
      <c r="G48" s="50" t="s">
        <v>10332</v>
      </c>
      <c r="H48" s="6" t="s">
        <v>923</v>
      </c>
      <c r="J48" s="13" t="str">
        <f t="shared" si="0"/>
        <v>IC.EV.050102</v>
      </c>
      <c r="K48" s="6" t="s">
        <v>1192</v>
      </c>
      <c r="L48" t="str">
        <f t="shared" si="5"/>
        <v>Chest compressions initiated</v>
      </c>
      <c r="M48" s="14" t="str">
        <f t="shared" si="2"/>
        <v>PI.IC.EV.050102.01</v>
      </c>
      <c r="N48" s="14"/>
      <c r="O48" s="14" t="str">
        <f t="shared" si="3"/>
        <v>PH.IC.EV.050102.01</v>
      </c>
      <c r="Q48" s="14" t="str">
        <f t="shared" si="4"/>
        <v>CL.IC.EV.050102.01</v>
      </c>
    </row>
    <row r="49" spans="1:17" ht="15" customHeight="1">
      <c r="A49" t="s">
        <v>10339</v>
      </c>
      <c r="C49" s="2" t="s">
        <v>7071</v>
      </c>
      <c r="E49" s="2" t="s">
        <v>1192</v>
      </c>
      <c r="F49" s="35" t="s">
        <v>10330</v>
      </c>
      <c r="G49" s="50" t="s">
        <v>10334</v>
      </c>
      <c r="H49" s="2" t="s">
        <v>7070</v>
      </c>
      <c r="J49" s="11" t="str">
        <f t="shared" si="0"/>
        <v>IC.EV.050104</v>
      </c>
      <c r="K49" s="2" t="s">
        <v>1192</v>
      </c>
      <c r="L49" t="str">
        <f t="shared" si="5"/>
        <v>Oxygenated with:</v>
      </c>
      <c r="M49" s="12" t="str">
        <f t="shared" si="2"/>
        <v>PI.IC.EV.050104.01</v>
      </c>
      <c r="N49" s="12"/>
      <c r="O49" s="12" t="str">
        <f t="shared" si="3"/>
        <v>PH.IC.EV.050104.01</v>
      </c>
      <c r="Q49" s="12" t="str">
        <f t="shared" si="4"/>
        <v>CL.IC.EV.050104.01</v>
      </c>
    </row>
    <row r="50" spans="1:17" ht="15" customHeight="1">
      <c r="A50" t="s">
        <v>10339</v>
      </c>
      <c r="C50" s="2" t="s">
        <v>7071</v>
      </c>
      <c r="E50" s="2" t="s">
        <v>1192</v>
      </c>
      <c r="F50" s="35" t="s">
        <v>10330</v>
      </c>
      <c r="G50" s="50" t="s">
        <v>10335</v>
      </c>
      <c r="H50" s="2" t="s">
        <v>7071</v>
      </c>
      <c r="J50" s="11" t="str">
        <f t="shared" si="0"/>
        <v>IC.EV.050105</v>
      </c>
      <c r="K50" s="2" t="s">
        <v>1192</v>
      </c>
      <c r="L50" t="str">
        <f t="shared" si="5"/>
        <v>Arrhythmia identified</v>
      </c>
      <c r="M50" s="12" t="str">
        <f t="shared" si="2"/>
        <v>PI.IC.EV.050105.01</v>
      </c>
      <c r="N50" s="12"/>
      <c r="O50" s="12" t="str">
        <f t="shared" si="3"/>
        <v>PH.IC.EV.050105.01</v>
      </c>
      <c r="Q50" s="12" t="str">
        <f t="shared" si="4"/>
        <v>CL.IC.EV.050105.01</v>
      </c>
    </row>
    <row r="51" spans="1:17" ht="15" customHeight="1">
      <c r="A51" t="s">
        <v>10339</v>
      </c>
      <c r="C51" s="2" t="s">
        <v>7071</v>
      </c>
      <c r="E51" s="2" t="s">
        <v>1192</v>
      </c>
      <c r="F51" s="35" t="s">
        <v>10330</v>
      </c>
      <c r="G51" s="50" t="s">
        <v>10336</v>
      </c>
      <c r="H51" s="2" t="s">
        <v>6888</v>
      </c>
      <c r="J51" s="11" t="str">
        <f t="shared" si="0"/>
        <v>IC.EV.050106</v>
      </c>
      <c r="K51" s="2" t="s">
        <v>1192</v>
      </c>
      <c r="L51" t="str">
        <f t="shared" si="5"/>
        <v>Non-palpable pulse</v>
      </c>
      <c r="M51" s="12" t="str">
        <f t="shared" si="2"/>
        <v>PI.IC.EV.050106.01</v>
      </c>
      <c r="N51" s="12"/>
      <c r="O51" s="12" t="str">
        <f t="shared" si="3"/>
        <v>PH.IC.EV.050106.01</v>
      </c>
      <c r="Q51" s="12" t="str">
        <f t="shared" si="4"/>
        <v>CL.IC.EV.050106.01</v>
      </c>
    </row>
    <row r="52" spans="1:17" ht="15" customHeight="1">
      <c r="A52" t="s">
        <v>10339</v>
      </c>
      <c r="C52" s="2" t="s">
        <v>7071</v>
      </c>
      <c r="E52" s="2" t="s">
        <v>1192</v>
      </c>
      <c r="F52" s="35" t="s">
        <v>10330</v>
      </c>
      <c r="G52" s="50" t="s">
        <v>10459</v>
      </c>
      <c r="H52" s="2" t="s">
        <v>7284</v>
      </c>
      <c r="J52" s="11" t="str">
        <f t="shared" si="0"/>
        <v>IC.EV.050107</v>
      </c>
      <c r="K52" s="2" t="s">
        <v>1192</v>
      </c>
      <c r="L52" t="str">
        <f t="shared" si="5"/>
        <v>Intubation - tube size:</v>
      </c>
      <c r="M52" s="12" t="str">
        <f t="shared" si="2"/>
        <v>PI.IC.EV.050107.01</v>
      </c>
      <c r="N52" s="12"/>
      <c r="O52" s="12" t="str">
        <f t="shared" si="3"/>
        <v>PH.IC.EV.050107.01</v>
      </c>
      <c r="Q52" s="12" t="str">
        <f t="shared" si="4"/>
        <v>CL.IC.EV.050107.01</v>
      </c>
    </row>
    <row r="53" spans="1:17" ht="15" customHeight="1">
      <c r="A53" t="s">
        <v>10339</v>
      </c>
      <c r="C53" s="2" t="s">
        <v>7071</v>
      </c>
      <c r="E53" s="2" t="s">
        <v>1192</v>
      </c>
      <c r="F53" s="35" t="s">
        <v>10330</v>
      </c>
      <c r="G53" s="50" t="s">
        <v>10460</v>
      </c>
      <c r="H53" s="2" t="s">
        <v>10093</v>
      </c>
      <c r="J53" s="11" t="str">
        <f t="shared" si="0"/>
        <v>IC.EV.050108</v>
      </c>
      <c r="K53" s="2" t="s">
        <v>1192</v>
      </c>
      <c r="L53" t="str">
        <f t="shared" si="5"/>
        <v>IV access obtained:  central</v>
      </c>
      <c r="M53" s="12" t="str">
        <f t="shared" si="2"/>
        <v>PI.IC.EV.050108.01</v>
      </c>
      <c r="N53" s="12"/>
      <c r="O53" s="12" t="str">
        <f t="shared" si="3"/>
        <v>PH.IC.EV.050108.01</v>
      </c>
      <c r="Q53" s="12" t="str">
        <f t="shared" si="4"/>
        <v>CL.IC.EV.050108.01</v>
      </c>
    </row>
    <row r="54" spans="1:17" ht="15" customHeight="1">
      <c r="A54" t="s">
        <v>10339</v>
      </c>
      <c r="C54" s="2" t="s">
        <v>7071</v>
      </c>
      <c r="E54" s="2" t="s">
        <v>1192</v>
      </c>
      <c r="F54" s="35" t="s">
        <v>10330</v>
      </c>
      <c r="G54" s="50" t="s">
        <v>10584</v>
      </c>
      <c r="H54" s="2" t="s">
        <v>10095</v>
      </c>
      <c r="J54" s="11" t="str">
        <f t="shared" si="0"/>
        <v>IC.EV.050109</v>
      </c>
      <c r="K54" s="2" t="s">
        <v>1192</v>
      </c>
      <c r="L54" t="str">
        <f t="shared" si="5"/>
        <v>IV access obtained:  peripheral</v>
      </c>
      <c r="M54" s="12" t="str">
        <f t="shared" si="2"/>
        <v>PI.IC.EV.050109.01</v>
      </c>
      <c r="N54" s="12"/>
      <c r="O54" s="12" t="str">
        <f t="shared" si="3"/>
        <v>PH.IC.EV.050109.01</v>
      </c>
      <c r="Q54" s="12" t="str">
        <f t="shared" si="4"/>
        <v>CL.IC.EV.050109.01</v>
      </c>
    </row>
    <row r="55" spans="1:17" ht="15" customHeight="1">
      <c r="A55" t="s">
        <v>10339</v>
      </c>
      <c r="C55" s="2" t="s">
        <v>7071</v>
      </c>
      <c r="E55" s="2" t="s">
        <v>1192</v>
      </c>
      <c r="F55" s="35" t="s">
        <v>10330</v>
      </c>
      <c r="G55" s="50" t="s">
        <v>10585</v>
      </c>
      <c r="H55" s="2" t="s">
        <v>10905</v>
      </c>
      <c r="J55" s="11" t="str">
        <f t="shared" si="0"/>
        <v>IC.EV.050110</v>
      </c>
      <c r="K55" s="2" t="s">
        <v>1192</v>
      </c>
      <c r="L55" t="str">
        <f t="shared" si="5"/>
        <v>Cardioversion - joules:</v>
      </c>
      <c r="M55" s="12" t="str">
        <f t="shared" si="2"/>
        <v>PI.IC.EV.050110.01</v>
      </c>
      <c r="N55" s="12"/>
      <c r="O55" s="12" t="str">
        <f t="shared" si="3"/>
        <v>PH.IC.EV.050110.01</v>
      </c>
      <c r="Q55" s="12" t="str">
        <f t="shared" si="4"/>
        <v>CL.IC.EV.050110.01</v>
      </c>
    </row>
    <row r="56" spans="1:17" ht="15" customHeight="1">
      <c r="A56" t="s">
        <v>10339</v>
      </c>
      <c r="C56" s="2" t="s">
        <v>7071</v>
      </c>
      <c r="E56" s="2" t="s">
        <v>1192</v>
      </c>
      <c r="F56" s="35" t="s">
        <v>10330</v>
      </c>
      <c r="G56" s="50" t="s">
        <v>10466</v>
      </c>
      <c r="H56" s="2" t="s">
        <v>8048</v>
      </c>
      <c r="J56" s="11" t="str">
        <f t="shared" si="0"/>
        <v>IC.EV.050111</v>
      </c>
      <c r="K56" s="2" t="s">
        <v>1192</v>
      </c>
      <c r="L56" t="str">
        <f t="shared" si="5"/>
        <v>Cardioversion times:</v>
      </c>
      <c r="M56" s="12" t="str">
        <f t="shared" si="2"/>
        <v>PI.IC.EV.050111.01</v>
      </c>
      <c r="N56" s="12"/>
      <c r="O56" s="12" t="str">
        <f t="shared" si="3"/>
        <v>PH.IC.EV.050111.01</v>
      </c>
      <c r="Q56" s="12" t="str">
        <f t="shared" si="4"/>
        <v>CL.IC.EV.050111.01</v>
      </c>
    </row>
    <row r="57" spans="1:17" ht="15" customHeight="1">
      <c r="A57" t="s">
        <v>10339</v>
      </c>
      <c r="C57" s="2" t="s">
        <v>7071</v>
      </c>
      <c r="E57" s="2" t="s">
        <v>1192</v>
      </c>
      <c r="F57" s="35" t="s">
        <v>10330</v>
      </c>
      <c r="G57" s="50" t="s">
        <v>10467</v>
      </c>
      <c r="H57" s="2" t="s">
        <v>11023</v>
      </c>
      <c r="J57" s="11" t="str">
        <f t="shared" si="0"/>
        <v>IC.EV.050112</v>
      </c>
      <c r="K57" s="2" t="s">
        <v>1192</v>
      </c>
      <c r="L57" t="str">
        <f t="shared" si="5"/>
        <v>Defibrillation - joules:</v>
      </c>
      <c r="M57" s="12" t="str">
        <f t="shared" si="2"/>
        <v>PI.IC.EV.050112.01</v>
      </c>
      <c r="N57" s="12"/>
      <c r="O57" s="12" t="str">
        <f t="shared" si="3"/>
        <v>PH.IC.EV.050112.01</v>
      </c>
      <c r="Q57" s="12" t="str">
        <f t="shared" si="4"/>
        <v>CL.IC.EV.050112.01</v>
      </c>
    </row>
    <row r="58" spans="1:17" ht="15" customHeight="1">
      <c r="A58" t="s">
        <v>10339</v>
      </c>
      <c r="C58" s="2" t="s">
        <v>7071</v>
      </c>
      <c r="E58" s="2" t="s">
        <v>1192</v>
      </c>
      <c r="F58" s="35" t="s">
        <v>10330</v>
      </c>
      <c r="G58" s="50" t="s">
        <v>10468</v>
      </c>
      <c r="H58" s="2" t="s">
        <v>8201</v>
      </c>
      <c r="J58" s="11" t="str">
        <f t="shared" si="0"/>
        <v>IC.EV.050113</v>
      </c>
      <c r="K58" s="2" t="s">
        <v>1192</v>
      </c>
      <c r="L58" t="str">
        <f t="shared" si="5"/>
        <v>Defibrillation times:</v>
      </c>
      <c r="M58" s="12" t="str">
        <f t="shared" si="2"/>
        <v>PI.IC.EV.050113.01</v>
      </c>
      <c r="N58" s="12"/>
      <c r="O58" s="12" t="str">
        <f t="shared" si="3"/>
        <v>PH.IC.EV.050113.01</v>
      </c>
      <c r="Q58" s="12" t="str">
        <f t="shared" si="4"/>
        <v>CL.IC.EV.050113.01</v>
      </c>
    </row>
    <row r="59" spans="1:17" ht="15" customHeight="1">
      <c r="A59" t="s">
        <v>10339</v>
      </c>
      <c r="C59" s="2" t="s">
        <v>7071</v>
      </c>
      <c r="E59" s="2" t="s">
        <v>1192</v>
      </c>
      <c r="F59" s="35" t="s">
        <v>10330</v>
      </c>
      <c r="G59" s="50" t="s">
        <v>10469</v>
      </c>
      <c r="H59" s="2" t="s">
        <v>9621</v>
      </c>
      <c r="J59" s="11" t="str">
        <f t="shared" si="0"/>
        <v>IC.EV.050114</v>
      </c>
      <c r="K59" s="2" t="s">
        <v>1192</v>
      </c>
      <c r="L59" t="str">
        <f t="shared" si="5"/>
        <v>Inotropic support-bolus</v>
      </c>
      <c r="M59" s="12" t="str">
        <f t="shared" si="2"/>
        <v>PI.IC.EV.050114.01</v>
      </c>
      <c r="N59" s="12"/>
      <c r="O59" s="12" t="str">
        <f t="shared" si="3"/>
        <v>PH.IC.EV.050114.01</v>
      </c>
      <c r="Q59" s="12" t="str">
        <f t="shared" si="4"/>
        <v>CL.IC.EV.050114.01</v>
      </c>
    </row>
    <row r="60" spans="1:17" ht="15" customHeight="1">
      <c r="A60" t="s">
        <v>10339</v>
      </c>
      <c r="C60" s="2" t="s">
        <v>7071</v>
      </c>
      <c r="E60" s="2" t="s">
        <v>1192</v>
      </c>
      <c r="F60" s="35" t="s">
        <v>10330</v>
      </c>
      <c r="G60" s="50" t="s">
        <v>10712</v>
      </c>
      <c r="H60" s="2" t="s">
        <v>6135</v>
      </c>
      <c r="J60" s="11" t="str">
        <f t="shared" si="0"/>
        <v>IC.EV.050115</v>
      </c>
      <c r="K60" s="2" t="s">
        <v>1192</v>
      </c>
      <c r="L60" t="str">
        <f t="shared" si="5"/>
        <v>Inotropic support-infusion</v>
      </c>
      <c r="M60" s="12" t="str">
        <f t="shared" si="2"/>
        <v>PI.IC.EV.050115.01</v>
      </c>
      <c r="N60" s="12"/>
      <c r="O60" s="12" t="str">
        <f t="shared" si="3"/>
        <v>PH.IC.EV.050115.01</v>
      </c>
      <c r="Q60" s="12" t="str">
        <f t="shared" si="4"/>
        <v>CL.IC.EV.050115.01</v>
      </c>
    </row>
    <row r="61" spans="1:17" ht="15" customHeight="1">
      <c r="A61" t="s">
        <v>10339</v>
      </c>
      <c r="C61" s="2" t="s">
        <v>7071</v>
      </c>
      <c r="E61" s="2" t="s">
        <v>1192</v>
      </c>
      <c r="F61" s="35" t="s">
        <v>10330</v>
      </c>
      <c r="G61" s="50" t="s">
        <v>10713</v>
      </c>
      <c r="H61" s="2" t="s">
        <v>5740</v>
      </c>
      <c r="J61" s="11" t="str">
        <f t="shared" si="0"/>
        <v>IC.EV.050116</v>
      </c>
      <c r="K61" s="2" t="s">
        <v>1192</v>
      </c>
      <c r="L61" t="str">
        <f t="shared" si="5"/>
        <v>External pacemaker placed</v>
      </c>
      <c r="M61" s="12" t="str">
        <f t="shared" si="2"/>
        <v>PI.IC.EV.050116.01</v>
      </c>
      <c r="N61" s="12"/>
      <c r="O61" s="12" t="str">
        <f t="shared" si="3"/>
        <v>PH.IC.EV.050116.01</v>
      </c>
      <c r="Q61" s="12" t="str">
        <f t="shared" si="4"/>
        <v>CL.IC.EV.050116.01</v>
      </c>
    </row>
    <row r="62" spans="1:17" ht="15" customHeight="1">
      <c r="A62" t="s">
        <v>10339</v>
      </c>
      <c r="C62" s="2" t="s">
        <v>7071</v>
      </c>
      <c r="E62" s="2" t="s">
        <v>1192</v>
      </c>
      <c r="F62" s="35" t="s">
        <v>10330</v>
      </c>
      <c r="G62" s="50" t="s">
        <v>10714</v>
      </c>
      <c r="H62" s="2" t="s">
        <v>1138</v>
      </c>
      <c r="J62" s="11" t="str">
        <f t="shared" si="0"/>
        <v>IC.EV.050117</v>
      </c>
      <c r="K62" s="2" t="s">
        <v>1192</v>
      </c>
      <c r="L62" t="str">
        <f t="shared" si="5"/>
        <v>CPR stopped</v>
      </c>
      <c r="M62" s="12" t="str">
        <f t="shared" si="2"/>
        <v>PI.IC.EV.050117.01</v>
      </c>
      <c r="N62" s="12"/>
      <c r="O62" s="12" t="str">
        <f t="shared" si="3"/>
        <v>PH.IC.EV.050117.01</v>
      </c>
      <c r="Q62" s="12" t="str">
        <f t="shared" si="4"/>
        <v>CL.IC.EV.050117.01</v>
      </c>
    </row>
    <row r="63" spans="1:17" ht="15" customHeight="1">
      <c r="A63" t="s">
        <v>10339</v>
      </c>
      <c r="C63" s="2" t="s">
        <v>7071</v>
      </c>
      <c r="E63" s="2" t="s">
        <v>1192</v>
      </c>
      <c r="F63" s="35" t="s">
        <v>10330</v>
      </c>
      <c r="G63" s="50" t="s">
        <v>10715</v>
      </c>
      <c r="H63" s="2" t="s">
        <v>965</v>
      </c>
      <c r="J63" s="11" t="str">
        <f t="shared" si="0"/>
        <v>IC.EV.050118</v>
      </c>
      <c r="K63" s="2" t="s">
        <v>1192</v>
      </c>
      <c r="L63" t="str">
        <f t="shared" si="5"/>
        <v>Patient stabilized</v>
      </c>
      <c r="M63" s="12" t="str">
        <f t="shared" si="2"/>
        <v>PI.IC.EV.050118.01</v>
      </c>
      <c r="N63" s="12"/>
      <c r="O63" s="12" t="str">
        <f t="shared" si="3"/>
        <v>PH.IC.EV.050118.01</v>
      </c>
      <c r="Q63" s="12" t="str">
        <f t="shared" si="4"/>
        <v>CL.IC.EV.050118.01</v>
      </c>
    </row>
    <row r="64" spans="1:17" ht="15" customHeight="1">
      <c r="A64" t="s">
        <v>10339</v>
      </c>
      <c r="C64" s="2" t="s">
        <v>7071</v>
      </c>
      <c r="E64" s="2" t="s">
        <v>1192</v>
      </c>
      <c r="F64" s="35" t="s">
        <v>10330</v>
      </c>
      <c r="G64" s="50" t="s">
        <v>10593</v>
      </c>
      <c r="H64" s="2" t="s">
        <v>967</v>
      </c>
      <c r="J64" s="11" t="str">
        <f t="shared" si="0"/>
        <v>IC.EV.050119</v>
      </c>
      <c r="K64" s="2" t="s">
        <v>1192</v>
      </c>
      <c r="L64" t="str">
        <f t="shared" si="5"/>
        <v>Post resuscitation rhythm:</v>
      </c>
      <c r="M64" s="12" t="str">
        <f t="shared" si="2"/>
        <v>PI.IC.EV.050119.01</v>
      </c>
      <c r="N64" s="12"/>
      <c r="O64" s="12" t="str">
        <f t="shared" si="3"/>
        <v>PH.IC.EV.050119.01</v>
      </c>
      <c r="Q64" s="12" t="str">
        <f t="shared" si="4"/>
        <v>CL.IC.EV.050119.01</v>
      </c>
    </row>
    <row r="65" spans="1:19" ht="15" customHeight="1">
      <c r="A65" t="s">
        <v>10339</v>
      </c>
      <c r="C65" s="2" t="s">
        <v>7071</v>
      </c>
      <c r="E65" s="2" t="s">
        <v>1192</v>
      </c>
      <c r="F65" s="35" t="s">
        <v>10330</v>
      </c>
      <c r="G65" s="50" t="s">
        <v>10594</v>
      </c>
      <c r="H65" s="2" t="s">
        <v>6396</v>
      </c>
      <c r="J65" s="11" t="str">
        <f t="shared" ref="J65:J137" si="6">CONCATENATE("IC.EV.",C65,E65,H65)</f>
        <v>IC.EV.050120</v>
      </c>
      <c r="K65" s="2" t="s">
        <v>1192</v>
      </c>
      <c r="L65" t="str">
        <f t="shared" ref="L65:L96" si="7">G65</f>
        <v>Patient pronounced by:</v>
      </c>
      <c r="M65" s="12" t="str">
        <f t="shared" ref="M65:M137" si="8">CONCATENATE("PI.",J65,".",K65)</f>
        <v>PI.IC.EV.050120.01</v>
      </c>
      <c r="N65" s="12"/>
      <c r="O65" s="12" t="str">
        <f t="shared" ref="O65:O137" si="9">CONCATENATE("PH.",J65,".",K65)</f>
        <v>PH.IC.EV.050120.01</v>
      </c>
      <c r="Q65" s="12" t="str">
        <f t="shared" ref="Q65:Q137" si="10">CONCATENATE("CL.",J65,".",K65)</f>
        <v>CL.IC.EV.050120.01</v>
      </c>
    </row>
    <row r="66" spans="1:19" ht="15" customHeight="1">
      <c r="A66" t="s">
        <v>10339</v>
      </c>
      <c r="C66" s="2" t="s">
        <v>7071</v>
      </c>
      <c r="E66" s="2" t="s">
        <v>1192</v>
      </c>
      <c r="F66" s="35" t="s">
        <v>10330</v>
      </c>
      <c r="G66" s="50" t="s">
        <v>10595</v>
      </c>
      <c r="H66" s="2" t="s">
        <v>5577</v>
      </c>
      <c r="J66" s="11" t="str">
        <f t="shared" si="6"/>
        <v>IC.EV.050121</v>
      </c>
      <c r="K66" s="2" t="s">
        <v>1192</v>
      </c>
      <c r="L66" t="str">
        <f t="shared" si="7"/>
        <v>Family/significant other notified</v>
      </c>
      <c r="M66" s="12" t="str">
        <f t="shared" si="8"/>
        <v>PI.IC.EV.050121.01</v>
      </c>
      <c r="N66" s="12"/>
      <c r="O66" s="12" t="str">
        <f t="shared" si="9"/>
        <v>PH.IC.EV.050121.01</v>
      </c>
      <c r="Q66" s="12" t="str">
        <f t="shared" si="10"/>
        <v>CL.IC.EV.050121.01</v>
      </c>
    </row>
    <row r="67" spans="1:19" ht="15" customHeight="1">
      <c r="A67" t="s">
        <v>10339</v>
      </c>
      <c r="B67" t="s">
        <v>10596</v>
      </c>
      <c r="C67" s="2" t="s">
        <v>6888</v>
      </c>
      <c r="D67" t="s">
        <v>10596</v>
      </c>
      <c r="E67" s="2" t="s">
        <v>1192</v>
      </c>
      <c r="F67" s="35" t="s">
        <v>10597</v>
      </c>
      <c r="G67" s="50" t="s">
        <v>10598</v>
      </c>
      <c r="H67" s="2" t="s">
        <v>1192</v>
      </c>
      <c r="J67" s="11" t="str">
        <f t="shared" si="6"/>
        <v>IC.EV.060101</v>
      </c>
      <c r="K67" s="2" t="s">
        <v>1192</v>
      </c>
      <c r="L67" t="str">
        <f t="shared" si="7"/>
        <v>12-lead EKG performed</v>
      </c>
      <c r="M67" s="12" t="str">
        <f t="shared" si="8"/>
        <v>PI.IC.EV.060101.01</v>
      </c>
      <c r="N67" s="12"/>
      <c r="O67" s="12" t="str">
        <f t="shared" si="9"/>
        <v>PH.IC.EV.060101.01</v>
      </c>
      <c r="Q67" s="12" t="str">
        <f t="shared" si="10"/>
        <v>CL.IC.EV.060101.01</v>
      </c>
    </row>
    <row r="68" spans="1:19" ht="15" customHeight="1">
      <c r="A68" t="s">
        <v>10339</v>
      </c>
      <c r="C68" s="2" t="s">
        <v>6888</v>
      </c>
      <c r="E68" s="2" t="s">
        <v>1192</v>
      </c>
      <c r="F68" s="35" t="s">
        <v>10597</v>
      </c>
      <c r="G68" s="50" t="s">
        <v>10599</v>
      </c>
      <c r="H68" s="2" t="s">
        <v>923</v>
      </c>
      <c r="J68" s="11" t="str">
        <f t="shared" si="6"/>
        <v>IC.EV.060102</v>
      </c>
      <c r="K68" s="2" t="s">
        <v>1192</v>
      </c>
      <c r="L68" t="str">
        <f t="shared" si="7"/>
        <v>Echocardiogram</v>
      </c>
      <c r="M68" s="12" t="str">
        <f t="shared" si="8"/>
        <v>PI.IC.EV.060102.01</v>
      </c>
      <c r="N68" s="12"/>
      <c r="O68" s="12" t="str">
        <f t="shared" si="9"/>
        <v>PH.IC.EV.060102.01</v>
      </c>
      <c r="Q68" s="12" t="str">
        <f t="shared" si="10"/>
        <v>CL.IC.EV.060102.01</v>
      </c>
    </row>
    <row r="69" spans="1:19" ht="15" customHeight="1">
      <c r="A69" t="s">
        <v>10339</v>
      </c>
      <c r="C69" s="2" t="s">
        <v>6888</v>
      </c>
      <c r="E69" s="2" t="s">
        <v>1192</v>
      </c>
      <c r="F69" s="35" t="s">
        <v>10597</v>
      </c>
      <c r="G69" s="50" t="s">
        <v>10600</v>
      </c>
      <c r="H69" s="2" t="s">
        <v>1202</v>
      </c>
      <c r="J69" s="11" t="str">
        <f t="shared" si="6"/>
        <v>IC.EV.060103</v>
      </c>
      <c r="K69" s="2" t="s">
        <v>1192</v>
      </c>
      <c r="L69" t="str">
        <f t="shared" si="7"/>
        <v>External Pacemaker</v>
      </c>
      <c r="M69" s="12" t="str">
        <f t="shared" si="8"/>
        <v>PI.IC.EV.060103.01</v>
      </c>
      <c r="N69" s="12"/>
      <c r="O69" s="12" t="str">
        <f t="shared" si="9"/>
        <v>PH.IC.EV.060103.01</v>
      </c>
      <c r="Q69" s="12" t="str">
        <f t="shared" si="10"/>
        <v>CL.IC.EV.060103.01</v>
      </c>
    </row>
    <row r="70" spans="1:19" ht="15" customHeight="1">
      <c r="A70" t="s">
        <v>10339</v>
      </c>
      <c r="C70" s="2" t="s">
        <v>6888</v>
      </c>
      <c r="E70" s="2" t="s">
        <v>1192</v>
      </c>
      <c r="F70" s="35" t="s">
        <v>10597</v>
      </c>
      <c r="G70" s="50" t="s">
        <v>10484</v>
      </c>
      <c r="H70" s="2" t="s">
        <v>7070</v>
      </c>
      <c r="J70" s="11" t="str">
        <f t="shared" si="6"/>
        <v>IC.EV.060104</v>
      </c>
      <c r="K70" s="2" t="s">
        <v>1192</v>
      </c>
      <c r="L70" t="str">
        <f t="shared" si="7"/>
        <v>Medication bolus given:</v>
      </c>
      <c r="M70" s="12" t="str">
        <f t="shared" si="8"/>
        <v>PI.IC.EV.060104.01</v>
      </c>
      <c r="N70" s="12"/>
      <c r="O70" s="12" t="str">
        <f t="shared" si="9"/>
        <v>PH.IC.EV.060104.01</v>
      </c>
      <c r="Q70" s="12" t="str">
        <f t="shared" si="10"/>
        <v>CL.IC.EV.060104.01</v>
      </c>
    </row>
    <row r="71" spans="1:19" ht="15" customHeight="1">
      <c r="A71" t="s">
        <v>10339</v>
      </c>
      <c r="C71" s="2" t="s">
        <v>6888</v>
      </c>
      <c r="E71" s="2" t="s">
        <v>1192</v>
      </c>
      <c r="F71" s="35" t="s">
        <v>10597</v>
      </c>
      <c r="G71" s="50" t="s">
        <v>10485</v>
      </c>
      <c r="H71" s="2" t="s">
        <v>7071</v>
      </c>
      <c r="J71" s="11" t="str">
        <f t="shared" si="6"/>
        <v>IC.EV.060105</v>
      </c>
      <c r="K71" s="2" t="s">
        <v>1192</v>
      </c>
      <c r="L71" t="str">
        <f t="shared" si="7"/>
        <v>Epicardial pacemaker started</v>
      </c>
      <c r="M71" s="12" t="str">
        <f t="shared" si="8"/>
        <v>PI.IC.EV.060105.01</v>
      </c>
      <c r="N71" s="12"/>
      <c r="O71" s="12" t="str">
        <f t="shared" si="9"/>
        <v>PH.IC.EV.060105.01</v>
      </c>
      <c r="Q71" s="12" t="str">
        <f t="shared" si="10"/>
        <v>CL.IC.EV.060105.01</v>
      </c>
    </row>
    <row r="72" spans="1:19" ht="15" customHeight="1">
      <c r="A72" t="s">
        <v>10339</v>
      </c>
      <c r="C72" s="2" t="s">
        <v>6888</v>
      </c>
      <c r="E72" s="2" t="s">
        <v>1192</v>
      </c>
      <c r="F72" s="35" t="s">
        <v>10597</v>
      </c>
      <c r="G72" s="50" t="s">
        <v>10486</v>
      </c>
      <c r="H72" s="2" t="s">
        <v>6888</v>
      </c>
      <c r="J72" s="11" t="str">
        <f t="shared" si="6"/>
        <v>IC.EV.060106</v>
      </c>
      <c r="K72" s="2" t="s">
        <v>1192</v>
      </c>
      <c r="L72" t="str">
        <f t="shared" si="7"/>
        <v>Transvenous Pacemaker started</v>
      </c>
      <c r="M72" s="12" t="str">
        <f t="shared" si="8"/>
        <v>PI.IC.EV.060106.01</v>
      </c>
      <c r="N72" s="12"/>
      <c r="O72" s="12" t="str">
        <f t="shared" si="9"/>
        <v>PH.IC.EV.060106.01</v>
      </c>
      <c r="Q72" s="12" t="str">
        <f t="shared" si="10"/>
        <v>CL.IC.EV.060106.01</v>
      </c>
    </row>
    <row r="73" spans="1:19" ht="15" customHeight="1">
      <c r="A73" t="s">
        <v>10339</v>
      </c>
      <c r="C73" s="2" t="s">
        <v>6888</v>
      </c>
      <c r="E73" s="2" t="s">
        <v>1192</v>
      </c>
      <c r="F73" s="35" t="s">
        <v>10597</v>
      </c>
      <c r="G73" s="50" t="s">
        <v>10487</v>
      </c>
      <c r="H73" s="2" t="s">
        <v>7284</v>
      </c>
      <c r="J73" s="11" t="str">
        <f t="shared" si="6"/>
        <v>IC.EV.060107</v>
      </c>
      <c r="K73" s="2" t="s">
        <v>1192</v>
      </c>
      <c r="L73" t="str">
        <f t="shared" si="7"/>
        <v>Failure to pace</v>
      </c>
      <c r="M73" s="12" t="str">
        <f t="shared" si="8"/>
        <v>PI.IC.EV.060107.01</v>
      </c>
      <c r="N73" s="12"/>
      <c r="O73" s="12" t="str">
        <f t="shared" si="9"/>
        <v>PH.IC.EV.060107.01</v>
      </c>
      <c r="Q73" s="12" t="str">
        <f t="shared" si="10"/>
        <v>CL.IC.EV.060107.01</v>
      </c>
    </row>
    <row r="74" spans="1:19" ht="15" customHeight="1">
      <c r="A74" t="s">
        <v>10339</v>
      </c>
      <c r="C74" s="2" t="s">
        <v>6888</v>
      </c>
      <c r="E74" s="2" t="s">
        <v>1192</v>
      </c>
      <c r="F74" s="35" t="s">
        <v>10597</v>
      </c>
      <c r="G74" s="50" t="s">
        <v>10488</v>
      </c>
      <c r="H74" s="2" t="s">
        <v>10093</v>
      </c>
      <c r="J74" s="11" t="str">
        <f t="shared" si="6"/>
        <v>IC.EV.060108</v>
      </c>
      <c r="K74" s="2" t="s">
        <v>923</v>
      </c>
      <c r="L74" t="str">
        <f t="shared" si="7"/>
        <v>Provider notified:</v>
      </c>
      <c r="M74" s="12" t="str">
        <f t="shared" si="8"/>
        <v>PI.IC.EV.060108.02</v>
      </c>
      <c r="N74" s="12"/>
      <c r="O74" s="12" t="str">
        <f t="shared" si="9"/>
        <v>PH.IC.EV.060108.02</v>
      </c>
      <c r="Q74" s="12" t="str">
        <f t="shared" si="10"/>
        <v>CL.IC.EV.060108.02</v>
      </c>
      <c r="R74" t="s">
        <v>1141</v>
      </c>
      <c r="S74">
        <v>169</v>
      </c>
    </row>
    <row r="75" spans="1:19" ht="15" customHeight="1">
      <c r="A75" t="s">
        <v>10389</v>
      </c>
      <c r="B75" t="s">
        <v>10365</v>
      </c>
      <c r="C75" s="2" t="s">
        <v>7284</v>
      </c>
      <c r="D75" t="s">
        <v>10366</v>
      </c>
      <c r="E75" s="2" t="s">
        <v>11324</v>
      </c>
      <c r="F75" s="35" t="s">
        <v>10367</v>
      </c>
      <c r="G75" s="50" t="s">
        <v>10368</v>
      </c>
      <c r="H75" s="2" t="s">
        <v>11324</v>
      </c>
      <c r="J75" s="11" t="str">
        <f t="shared" si="6"/>
        <v>IC.EV.070101</v>
      </c>
      <c r="K75" s="2" t="s">
        <v>1192</v>
      </c>
      <c r="L75" t="str">
        <f t="shared" si="7"/>
        <v>Consent signed</v>
      </c>
      <c r="M75" s="12" t="str">
        <f t="shared" si="8"/>
        <v>PI.IC.EV.070101.01</v>
      </c>
      <c r="N75" s="12"/>
      <c r="O75" s="12" t="str">
        <f t="shared" si="9"/>
        <v>PH.IC.EV.070101.01</v>
      </c>
      <c r="Q75" s="12" t="str">
        <f t="shared" si="10"/>
        <v>CL.IC.EV.070101.01</v>
      </c>
    </row>
    <row r="76" spans="1:19" ht="15" customHeight="1">
      <c r="A76" t="s">
        <v>10339</v>
      </c>
      <c r="C76" s="2" t="s">
        <v>7284</v>
      </c>
      <c r="E76" s="2" t="s">
        <v>1192</v>
      </c>
      <c r="F76" s="35" t="s">
        <v>10367</v>
      </c>
      <c r="G76" s="50" t="s">
        <v>10369</v>
      </c>
      <c r="H76" s="2" t="s">
        <v>923</v>
      </c>
      <c r="J76" s="11" t="str">
        <f t="shared" si="6"/>
        <v>IC.EV.070102</v>
      </c>
      <c r="K76" s="2" t="s">
        <v>1192</v>
      </c>
      <c r="L76" t="str">
        <f t="shared" si="7"/>
        <v>Medications reviewed</v>
      </c>
      <c r="M76" s="12" t="str">
        <f t="shared" si="8"/>
        <v>PI.IC.EV.070102.01</v>
      </c>
      <c r="N76" s="12"/>
      <c r="O76" s="12" t="str">
        <f t="shared" si="9"/>
        <v>PH.IC.EV.070102.01</v>
      </c>
      <c r="Q76" s="12" t="str">
        <f t="shared" si="10"/>
        <v>CL.IC.EV.070102.01</v>
      </c>
    </row>
    <row r="77" spans="1:19" ht="15" customHeight="1">
      <c r="A77" t="s">
        <v>10339</v>
      </c>
      <c r="C77" s="2" t="s">
        <v>7284</v>
      </c>
      <c r="E77" s="2" t="s">
        <v>1192</v>
      </c>
      <c r="F77" s="35" t="s">
        <v>10367</v>
      </c>
      <c r="G77" s="50" t="s">
        <v>10370</v>
      </c>
      <c r="H77" s="2" t="s">
        <v>1202</v>
      </c>
      <c r="J77" s="11" t="str">
        <f t="shared" si="6"/>
        <v>IC.EV.070103</v>
      </c>
      <c r="K77" s="2" t="s">
        <v>1192</v>
      </c>
      <c r="L77" t="str">
        <f t="shared" si="7"/>
        <v>NPO Status</v>
      </c>
      <c r="M77" s="12" t="str">
        <f t="shared" si="8"/>
        <v>PI.IC.EV.070103.01</v>
      </c>
      <c r="N77" s="12"/>
      <c r="O77" s="12" t="str">
        <f t="shared" si="9"/>
        <v>PH.IC.EV.070103.01</v>
      </c>
      <c r="Q77" s="12" t="str">
        <f t="shared" si="10"/>
        <v>CL.IC.EV.070103.01</v>
      </c>
    </row>
    <row r="78" spans="1:19" ht="15" customHeight="1">
      <c r="A78" t="s">
        <v>10339</v>
      </c>
      <c r="C78" s="2" t="s">
        <v>7284</v>
      </c>
      <c r="E78" s="2" t="s">
        <v>1192</v>
      </c>
      <c r="F78" s="35" t="s">
        <v>10367</v>
      </c>
      <c r="G78" s="50" t="s">
        <v>10492</v>
      </c>
      <c r="H78" s="2" t="s">
        <v>7070</v>
      </c>
      <c r="J78" s="11" t="str">
        <f t="shared" si="6"/>
        <v>IC.EV.070104</v>
      </c>
      <c r="K78" s="2" t="s">
        <v>1192</v>
      </c>
      <c r="L78" t="str">
        <f t="shared" si="7"/>
        <v>Time out called</v>
      </c>
      <c r="M78" s="12" t="str">
        <f t="shared" si="8"/>
        <v>PI.IC.EV.070104.01</v>
      </c>
      <c r="N78" s="12"/>
      <c r="O78" s="12" t="str">
        <f t="shared" si="9"/>
        <v>PH.IC.EV.070104.01</v>
      </c>
      <c r="Q78" s="12" t="str">
        <f t="shared" si="10"/>
        <v>CL.IC.EV.070104.01</v>
      </c>
    </row>
    <row r="79" spans="1:19" ht="15" customHeight="1">
      <c r="A79" t="s">
        <v>10339</v>
      </c>
      <c r="C79" s="2" t="s">
        <v>7284</v>
      </c>
      <c r="E79" s="2" t="s">
        <v>1192</v>
      </c>
      <c r="F79" s="35" t="s">
        <v>10367</v>
      </c>
      <c r="G79" s="50" t="s">
        <v>10493</v>
      </c>
      <c r="H79" s="2" t="s">
        <v>7071</v>
      </c>
      <c r="J79" s="11" t="str">
        <f t="shared" si="6"/>
        <v>IC.EV.070105</v>
      </c>
      <c r="K79" s="2" t="s">
        <v>1192</v>
      </c>
      <c r="L79" t="str">
        <f t="shared" si="7"/>
        <v>Cardioversion: (Joules)</v>
      </c>
      <c r="M79" s="12" t="str">
        <f t="shared" si="8"/>
        <v>PI.IC.EV.070105.01</v>
      </c>
      <c r="N79" s="12"/>
      <c r="O79" s="12" t="str">
        <f t="shared" si="9"/>
        <v>PH.IC.EV.070105.01</v>
      </c>
      <c r="Q79" s="12" t="str">
        <f t="shared" si="10"/>
        <v>CL.IC.EV.070105.01</v>
      </c>
    </row>
    <row r="80" spans="1:19" ht="15" customHeight="1">
      <c r="A80" t="s">
        <v>10339</v>
      </c>
      <c r="C80" s="2" t="s">
        <v>7284</v>
      </c>
      <c r="E80" s="2" t="s">
        <v>1192</v>
      </c>
      <c r="F80" s="35" t="s">
        <v>10367</v>
      </c>
      <c r="G80" s="50" t="s">
        <v>10494</v>
      </c>
      <c r="H80" s="2" t="s">
        <v>6888</v>
      </c>
      <c r="J80" s="11" t="str">
        <f t="shared" si="6"/>
        <v>IC.EV.070106</v>
      </c>
      <c r="K80" s="2" t="s">
        <v>1192</v>
      </c>
      <c r="L80" t="str">
        <f t="shared" si="7"/>
        <v>Resulting rhythm:</v>
      </c>
      <c r="M80" s="12" t="str">
        <f t="shared" si="8"/>
        <v>PI.IC.EV.070106.01</v>
      </c>
      <c r="N80" s="12"/>
      <c r="O80" s="12" t="str">
        <f t="shared" si="9"/>
        <v>PH.IC.EV.070106.01</v>
      </c>
      <c r="Q80" s="12" t="str">
        <f t="shared" si="10"/>
        <v>CL.IC.EV.070106.01</v>
      </c>
    </row>
    <row r="81" spans="1:27" ht="15" customHeight="1">
      <c r="A81" t="s">
        <v>10339</v>
      </c>
      <c r="B81" t="s">
        <v>10374</v>
      </c>
      <c r="C81" s="2" t="s">
        <v>10093</v>
      </c>
      <c r="D81" t="s">
        <v>10375</v>
      </c>
      <c r="E81" s="2" t="s">
        <v>1192</v>
      </c>
      <c r="F81" s="35" t="s">
        <v>10376</v>
      </c>
      <c r="G81" s="50" t="s">
        <v>10254</v>
      </c>
      <c r="H81" s="2" t="s">
        <v>1192</v>
      </c>
      <c r="J81" s="11" t="str">
        <f t="shared" si="6"/>
        <v>IC.EV.080101</v>
      </c>
      <c r="K81" s="2" t="s">
        <v>1192</v>
      </c>
      <c r="L81" t="str">
        <f t="shared" si="7"/>
        <v>I have transferred the care for this patient to:</v>
      </c>
      <c r="M81" s="12" t="str">
        <f t="shared" si="8"/>
        <v>PI.IC.EV.080101.01</v>
      </c>
      <c r="N81" s="12"/>
      <c r="O81" s="12" t="str">
        <f t="shared" si="9"/>
        <v>PH.IC.EV.080101.01</v>
      </c>
      <c r="Q81" s="12" t="str">
        <f t="shared" si="10"/>
        <v>CL.IC.EV.080101.01</v>
      </c>
    </row>
    <row r="82" spans="1:27" ht="15" customHeight="1">
      <c r="A82" t="s">
        <v>10339</v>
      </c>
      <c r="C82" s="2" t="s">
        <v>10093</v>
      </c>
      <c r="E82" s="2" t="s">
        <v>1192</v>
      </c>
      <c r="F82" s="35" t="s">
        <v>10376</v>
      </c>
      <c r="G82" s="50" t="s">
        <v>10255</v>
      </c>
      <c r="H82" s="2" t="s">
        <v>923</v>
      </c>
      <c r="J82" s="11" t="str">
        <f t="shared" si="6"/>
        <v>IC.EV.080102</v>
      </c>
      <c r="K82" s="2" t="s">
        <v>1192</v>
      </c>
      <c r="L82" t="str">
        <f t="shared" si="7"/>
        <v>I am assuming the care for this patient and have received an RN report on this Pt</v>
      </c>
      <c r="M82" s="12" t="str">
        <f t="shared" si="8"/>
        <v>PI.IC.EV.080102.01</v>
      </c>
      <c r="N82" s="12"/>
      <c r="O82" s="12" t="str">
        <f t="shared" si="9"/>
        <v>PH.IC.EV.080102.01</v>
      </c>
      <c r="Q82" s="12" t="str">
        <f t="shared" si="10"/>
        <v>CL.IC.EV.080102.01</v>
      </c>
    </row>
    <row r="83" spans="1:27" ht="15" customHeight="1">
      <c r="A83" t="s">
        <v>10339</v>
      </c>
      <c r="C83" s="2" t="s">
        <v>10093</v>
      </c>
      <c r="E83" s="2" t="s">
        <v>1192</v>
      </c>
      <c r="F83" s="35" t="s">
        <v>10376</v>
      </c>
      <c r="G83" s="50" t="s">
        <v>10400</v>
      </c>
      <c r="H83" s="2" t="s">
        <v>1202</v>
      </c>
      <c r="J83" s="11" t="str">
        <f t="shared" si="6"/>
        <v>IC.EV.080103</v>
      </c>
      <c r="K83" s="2" t="s">
        <v>1192</v>
      </c>
      <c r="L83" t="str">
        <f t="shared" si="7"/>
        <v>Reviewed recent medical history and pertinent medical information related to this admission</v>
      </c>
      <c r="M83" s="12" t="str">
        <f t="shared" si="8"/>
        <v>PI.IC.EV.080103.01</v>
      </c>
      <c r="N83" s="12"/>
      <c r="O83" s="12" t="str">
        <f t="shared" si="9"/>
        <v>PH.IC.EV.080103.01</v>
      </c>
      <c r="Q83" s="12" t="str">
        <f t="shared" si="10"/>
        <v>CL.IC.EV.080103.01</v>
      </c>
    </row>
    <row r="84" spans="1:27" ht="15" customHeight="1">
      <c r="A84" t="s">
        <v>10339</v>
      </c>
      <c r="C84" s="2" t="s">
        <v>10093</v>
      </c>
      <c r="E84" s="2" t="s">
        <v>1192</v>
      </c>
      <c r="F84" s="35" t="s">
        <v>10376</v>
      </c>
      <c r="G84" s="50" t="s">
        <v>10401</v>
      </c>
      <c r="H84" s="2" t="s">
        <v>7070</v>
      </c>
      <c r="J84" s="11" t="str">
        <f t="shared" si="6"/>
        <v>IC.EV.080104</v>
      </c>
      <c r="K84" s="2" t="s">
        <v>1192</v>
      </c>
      <c r="L84" t="str">
        <f t="shared" si="7"/>
        <v>Opportunity to ask and respond to questions provided</v>
      </c>
      <c r="M84" s="12" t="str">
        <f t="shared" si="8"/>
        <v>PI.IC.EV.080104.01</v>
      </c>
      <c r="N84" s="12"/>
      <c r="O84" s="12" t="str">
        <f t="shared" si="9"/>
        <v>PH.IC.EV.080104.01</v>
      </c>
      <c r="Q84" s="12" t="str">
        <f t="shared" si="10"/>
        <v>CL.IC.EV.080104.01</v>
      </c>
    </row>
    <row r="85" spans="1:27" ht="15" customHeight="1">
      <c r="A85" t="s">
        <v>10339</v>
      </c>
      <c r="C85" s="2" t="s">
        <v>10093</v>
      </c>
      <c r="E85" s="2" t="s">
        <v>1192</v>
      </c>
      <c r="F85" s="35" t="s">
        <v>10376</v>
      </c>
      <c r="G85" s="50" t="s">
        <v>10528</v>
      </c>
      <c r="H85" s="2" t="s">
        <v>7071</v>
      </c>
      <c r="J85" s="11" t="str">
        <f t="shared" si="6"/>
        <v>IC.EV.080105</v>
      </c>
      <c r="K85" s="2" t="s">
        <v>1192</v>
      </c>
      <c r="L85" t="str">
        <f t="shared" si="7"/>
        <v>Nursing care plan reviewed and updated as appropriate</v>
      </c>
      <c r="M85" s="12" t="str">
        <f t="shared" si="8"/>
        <v>PI.IC.EV.080105.01</v>
      </c>
      <c r="N85" s="12"/>
      <c r="O85" s="12" t="str">
        <f t="shared" si="9"/>
        <v>PH.IC.EV.080105.01</v>
      </c>
      <c r="Q85" s="12" t="str">
        <f t="shared" si="10"/>
        <v>CL.IC.EV.080105.01</v>
      </c>
    </row>
    <row r="86" spans="1:27" ht="15" customHeight="1">
      <c r="A86" t="s">
        <v>10339</v>
      </c>
      <c r="C86" s="2" t="s">
        <v>10093</v>
      </c>
      <c r="D86" t="s">
        <v>10529</v>
      </c>
      <c r="E86" s="2" t="s">
        <v>923</v>
      </c>
      <c r="F86" s="35" t="s">
        <v>10376</v>
      </c>
      <c r="G86" s="50" t="s">
        <v>10533</v>
      </c>
      <c r="H86" s="2" t="s">
        <v>1192</v>
      </c>
      <c r="J86" s="11" t="str">
        <f t="shared" si="6"/>
        <v>IC.EV.080201</v>
      </c>
      <c r="K86" s="2" t="s">
        <v>1192</v>
      </c>
      <c r="L86" t="str">
        <f t="shared" si="7"/>
        <v>All IV fluids and drug infusions verified against ordered dose/ pump rate/IV bag label</v>
      </c>
      <c r="M86" s="12" t="str">
        <f t="shared" si="8"/>
        <v>PI.IC.EV.080201.01</v>
      </c>
      <c r="N86" s="12"/>
      <c r="O86" s="12" t="str">
        <f t="shared" si="9"/>
        <v>PH.IC.EV.080201.01</v>
      </c>
      <c r="Q86" s="12" t="str">
        <f t="shared" si="10"/>
        <v>CL.IC.EV.080201.01</v>
      </c>
    </row>
    <row r="87" spans="1:27" ht="15" customHeight="1">
      <c r="A87" t="s">
        <v>10339</v>
      </c>
      <c r="C87" s="2" t="s">
        <v>10093</v>
      </c>
      <c r="E87" s="2" t="s">
        <v>923</v>
      </c>
      <c r="F87" s="35" t="s">
        <v>10376</v>
      </c>
      <c r="G87" s="50" t="s">
        <v>10766</v>
      </c>
      <c r="H87" s="2" t="s">
        <v>923</v>
      </c>
      <c r="J87" s="11" t="str">
        <f t="shared" si="6"/>
        <v>IC.EV.080202</v>
      </c>
      <c r="K87" s="2" t="s">
        <v>1192</v>
      </c>
      <c r="L87" t="str">
        <f t="shared" si="7"/>
        <v>This patient has a  PCA and orders were verified with pump</v>
      </c>
      <c r="M87" s="12" t="str">
        <f t="shared" si="8"/>
        <v>PI.IC.EV.080202.01</v>
      </c>
      <c r="N87" s="12"/>
      <c r="O87" s="12" t="str">
        <f t="shared" si="9"/>
        <v>PH.IC.EV.080202.01</v>
      </c>
      <c r="Q87" s="12" t="str">
        <f t="shared" si="10"/>
        <v>CL.IC.EV.080202.01</v>
      </c>
    </row>
    <row r="88" spans="1:27" ht="15" customHeight="1">
      <c r="A88" t="s">
        <v>10339</v>
      </c>
      <c r="C88" s="2" t="s">
        <v>10093</v>
      </c>
      <c r="E88" s="2" t="s">
        <v>923</v>
      </c>
      <c r="F88" s="35" t="s">
        <v>10376</v>
      </c>
      <c r="G88" s="50" t="s">
        <v>10767</v>
      </c>
      <c r="H88" s="2" t="s">
        <v>1202</v>
      </c>
      <c r="J88" s="11" t="str">
        <f t="shared" si="6"/>
        <v>IC.EV.080203</v>
      </c>
      <c r="K88" s="2" t="s">
        <v>1192</v>
      </c>
      <c r="L88" t="str">
        <f t="shared" si="7"/>
        <v>This patient has a PCEA and orders were verified with pump</v>
      </c>
      <c r="M88" s="12" t="str">
        <f t="shared" si="8"/>
        <v>PI.IC.EV.080203.01</v>
      </c>
      <c r="N88" s="12"/>
      <c r="O88" s="12" t="str">
        <f t="shared" si="9"/>
        <v>PH.IC.EV.080203.01</v>
      </c>
      <c r="Q88" s="12" t="str">
        <f t="shared" si="10"/>
        <v>CL.IC.EV.080203.01</v>
      </c>
    </row>
    <row r="89" spans="1:27" ht="15" customHeight="1">
      <c r="A89" t="s">
        <v>10339</v>
      </c>
      <c r="C89" s="2" t="s">
        <v>10093</v>
      </c>
      <c r="E89" s="2" t="s">
        <v>923</v>
      </c>
      <c r="F89" s="35" t="s">
        <v>10376</v>
      </c>
      <c r="G89" s="50" t="s">
        <v>10656</v>
      </c>
      <c r="H89" s="2" t="s">
        <v>7070</v>
      </c>
      <c r="J89" s="11" t="str">
        <f t="shared" si="6"/>
        <v>IC.EV.080204</v>
      </c>
      <c r="K89" s="2" t="s">
        <v>1192</v>
      </c>
      <c r="L89" t="str">
        <f t="shared" si="7"/>
        <v>I have cleared my PCA/PCEA/peripheral nerve infusion pump totals</v>
      </c>
      <c r="M89" s="12" t="str">
        <f t="shared" si="8"/>
        <v>PI.IC.EV.080204.01</v>
      </c>
      <c r="N89" s="12"/>
      <c r="O89" s="12" t="str">
        <f t="shared" si="9"/>
        <v>PH.IC.EV.080204.01</v>
      </c>
      <c r="Q89" s="12" t="str">
        <f t="shared" si="10"/>
        <v>CL.IC.EV.080204.01</v>
      </c>
    </row>
    <row r="90" spans="1:27" ht="15" customHeight="1">
      <c r="A90" t="s">
        <v>10339</v>
      </c>
      <c r="C90" s="2" t="s">
        <v>10093</v>
      </c>
      <c r="E90" s="2" t="s">
        <v>923</v>
      </c>
      <c r="F90" s="35" t="s">
        <v>10376</v>
      </c>
      <c r="G90" s="50" t="s">
        <v>10657</v>
      </c>
      <c r="H90" s="2" t="s">
        <v>7071</v>
      </c>
      <c r="J90" s="11" t="str">
        <f t="shared" si="6"/>
        <v>IC.EV.080205</v>
      </c>
      <c r="K90" s="2" t="s">
        <v>1192</v>
      </c>
      <c r="L90" t="str">
        <f t="shared" si="7"/>
        <v>I have cleared the pump totals</v>
      </c>
      <c r="M90" s="12" t="str">
        <f t="shared" si="8"/>
        <v>PI.IC.EV.080205.01</v>
      </c>
      <c r="N90" s="12"/>
      <c r="O90" s="12" t="str">
        <f t="shared" si="9"/>
        <v>PH.IC.EV.080205.01</v>
      </c>
      <c r="Q90" s="12" t="str">
        <f t="shared" si="10"/>
        <v>CL.IC.EV.080205.01</v>
      </c>
    </row>
    <row r="91" spans="1:27" ht="15" customHeight="1">
      <c r="A91" t="s">
        <v>10339</v>
      </c>
      <c r="C91" s="2" t="s">
        <v>10093</v>
      </c>
      <c r="D91" t="s">
        <v>10658</v>
      </c>
      <c r="E91" s="2" t="s">
        <v>1202</v>
      </c>
      <c r="F91" s="35" t="s">
        <v>10376</v>
      </c>
      <c r="G91" s="50" t="s">
        <v>10659</v>
      </c>
      <c r="H91" s="2" t="s">
        <v>1192</v>
      </c>
      <c r="J91" s="11" t="str">
        <f t="shared" si="6"/>
        <v>IC.EV.080301</v>
      </c>
      <c r="K91" s="2" t="s">
        <v>1192</v>
      </c>
      <c r="L91" t="str">
        <f t="shared" si="7"/>
        <v>Critical Drip tubing used or all ports are taped</v>
      </c>
      <c r="M91" s="12" t="str">
        <f t="shared" si="8"/>
        <v>PI.IC.EV.080301.01</v>
      </c>
      <c r="N91" s="12"/>
      <c r="O91" s="12" t="str">
        <f t="shared" si="9"/>
        <v>PH.IC.EV.080301.01</v>
      </c>
      <c r="Q91" s="12" t="str">
        <f t="shared" si="10"/>
        <v>CL.IC.EV.080301.01</v>
      </c>
    </row>
    <row r="92" spans="1:27" ht="15" customHeight="1">
      <c r="A92" t="s">
        <v>10339</v>
      </c>
      <c r="C92" s="2" t="s">
        <v>10093</v>
      </c>
      <c r="E92" s="2" t="s">
        <v>1202</v>
      </c>
      <c r="F92" s="35" t="s">
        <v>10376</v>
      </c>
      <c r="G92" s="50" t="s">
        <v>10660</v>
      </c>
      <c r="H92" s="2" t="s">
        <v>923</v>
      </c>
      <c r="J92" s="11" t="str">
        <f t="shared" si="6"/>
        <v>IC.EV.080302</v>
      </c>
      <c r="K92" s="2" t="s">
        <v>1192</v>
      </c>
      <c r="L92" t="str">
        <f t="shared" si="7"/>
        <v>All tubes and catheters have been traced to their source(s) for correct route</v>
      </c>
      <c r="M92" s="12" t="str">
        <f t="shared" si="8"/>
        <v>PI.IC.EV.080302.01</v>
      </c>
      <c r="N92" s="12"/>
      <c r="O92" s="12" t="str">
        <f t="shared" si="9"/>
        <v>PH.IC.EV.080302.01</v>
      </c>
      <c r="Q92" s="12" t="str">
        <f t="shared" si="10"/>
        <v>CL.IC.EV.080302.01</v>
      </c>
    </row>
    <row r="93" spans="1:27" ht="15" customHeight="1">
      <c r="A93" t="s">
        <v>10339</v>
      </c>
      <c r="C93" s="2" t="s">
        <v>10093</v>
      </c>
      <c r="E93" s="2" t="s">
        <v>1202</v>
      </c>
      <c r="F93" s="35" t="s">
        <v>10376</v>
      </c>
      <c r="G93" s="50" t="s">
        <v>10542</v>
      </c>
      <c r="H93" s="2" t="s">
        <v>1202</v>
      </c>
      <c r="J93" s="11" t="str">
        <f t="shared" si="6"/>
        <v>IC.EV.080303</v>
      </c>
      <c r="K93" s="2" t="s">
        <v>1192</v>
      </c>
      <c r="L93" t="str">
        <f t="shared" si="7"/>
        <v>I have re-checked all tubing and catheter connections</v>
      </c>
      <c r="M93" s="12" t="str">
        <f t="shared" si="8"/>
        <v>PI.IC.EV.080303.01</v>
      </c>
      <c r="N93" s="12"/>
      <c r="O93" s="12" t="str">
        <f t="shared" si="9"/>
        <v>PH.IC.EV.080303.01</v>
      </c>
      <c r="Q93" s="12" t="str">
        <f t="shared" si="10"/>
        <v>CL.IC.EV.080303.01</v>
      </c>
    </row>
    <row r="94" spans="1:27" ht="15" customHeight="1">
      <c r="A94" t="s">
        <v>10339</v>
      </c>
      <c r="C94" s="2" t="s">
        <v>10093</v>
      </c>
      <c r="E94" s="2" t="s">
        <v>1202</v>
      </c>
      <c r="F94" s="35" t="s">
        <v>10376</v>
      </c>
      <c r="G94" s="50" t="s">
        <v>10543</v>
      </c>
      <c r="H94" s="2" t="s">
        <v>7070</v>
      </c>
      <c r="J94" s="11" t="str">
        <f t="shared" si="6"/>
        <v>IC.EV.080304</v>
      </c>
      <c r="K94" s="2" t="s">
        <v>1192</v>
      </c>
      <c r="L94" t="str">
        <f t="shared" si="7"/>
        <v>All tubes and catheters are labeled at the point(s) of connection</v>
      </c>
      <c r="M94" s="12" t="str">
        <f t="shared" si="8"/>
        <v>PI.IC.EV.080304.01</v>
      </c>
      <c r="N94" s="12"/>
      <c r="O94" s="12" t="str">
        <f t="shared" si="9"/>
        <v>PH.IC.EV.080304.01</v>
      </c>
      <c r="Q94" s="12" t="str">
        <f t="shared" si="10"/>
        <v>CL.IC.EV.080304.01</v>
      </c>
    </row>
    <row r="95" spans="1:27" ht="15" customHeight="1">
      <c r="A95" t="s">
        <v>10339</v>
      </c>
      <c r="C95" s="2" t="s">
        <v>10093</v>
      </c>
      <c r="D95" s="37"/>
      <c r="E95" s="2" t="s">
        <v>1202</v>
      </c>
      <c r="F95" s="35" t="s">
        <v>10376</v>
      </c>
      <c r="G95" s="50" t="s">
        <v>12163</v>
      </c>
      <c r="H95" s="2" t="s">
        <v>7071</v>
      </c>
      <c r="J95" s="11" t="str">
        <f t="shared" si="6"/>
        <v>IC.EV.080305</v>
      </c>
      <c r="K95" s="68" t="s">
        <v>11746</v>
      </c>
      <c r="L95" t="str">
        <f t="shared" si="7"/>
        <v>Pt discharged from CIS and continued on paper charting</v>
      </c>
      <c r="M95" s="12" t="str">
        <f t="shared" si="8"/>
        <v>PI.IC.EV.080305.02</v>
      </c>
      <c r="N95" s="12"/>
      <c r="O95" s="12" t="str">
        <f t="shared" si="9"/>
        <v>PH.IC.EV.080305.02</v>
      </c>
      <c r="Q95" s="12" t="str">
        <f t="shared" si="10"/>
        <v>CL.IC.EV.080305.02</v>
      </c>
      <c r="Z95" t="s">
        <v>12164</v>
      </c>
      <c r="AA95">
        <v>1140</v>
      </c>
    </row>
    <row r="96" spans="1:27" ht="15" customHeight="1">
      <c r="A96" t="s">
        <v>10339</v>
      </c>
      <c r="B96" t="s">
        <v>10429</v>
      </c>
      <c r="C96" s="2" t="s">
        <v>10095</v>
      </c>
      <c r="D96" t="s">
        <v>10075</v>
      </c>
      <c r="E96" s="2" t="s">
        <v>1192</v>
      </c>
      <c r="F96" s="35" t="s">
        <v>10430</v>
      </c>
      <c r="G96" s="50" t="s">
        <v>10207</v>
      </c>
      <c r="H96" s="2" t="s">
        <v>1192</v>
      </c>
      <c r="J96" s="11" t="str">
        <f t="shared" si="6"/>
        <v>IC.EV.090101</v>
      </c>
      <c r="K96" s="2" t="s">
        <v>11324</v>
      </c>
      <c r="L96" t="str">
        <f t="shared" si="7"/>
        <v>Patient informed/instructed regarding procedure</v>
      </c>
      <c r="M96" s="12" t="str">
        <f t="shared" si="8"/>
        <v>PI.IC.EV.090101.01</v>
      </c>
      <c r="N96" s="12"/>
      <c r="O96" s="12" t="str">
        <f t="shared" si="9"/>
        <v>PH.IC.EV.090101.01</v>
      </c>
      <c r="Q96" s="12" t="str">
        <f t="shared" si="10"/>
        <v>CL.IC.EV.090101.01</v>
      </c>
    </row>
    <row r="97" spans="1:19" ht="15" customHeight="1">
      <c r="A97" t="s">
        <v>10389</v>
      </c>
      <c r="C97" s="2" t="s">
        <v>10095</v>
      </c>
      <c r="E97" s="2" t="s">
        <v>11324</v>
      </c>
      <c r="F97" s="35" t="s">
        <v>10430</v>
      </c>
      <c r="G97" s="50" t="s">
        <v>10431</v>
      </c>
      <c r="H97" s="2" t="s">
        <v>1199</v>
      </c>
      <c r="J97" s="11" t="str">
        <f t="shared" si="6"/>
        <v>IC.EV.090102</v>
      </c>
      <c r="K97" s="2" t="s">
        <v>11324</v>
      </c>
      <c r="L97" t="str">
        <f t="shared" ref="L97:L137" si="11">G97</f>
        <v>Consent Completed</v>
      </c>
      <c r="M97" s="12" t="str">
        <f t="shared" si="8"/>
        <v>PI.IC.EV.090102.01</v>
      </c>
      <c r="N97" s="12"/>
      <c r="O97" s="12" t="str">
        <f t="shared" si="9"/>
        <v>PH.IC.EV.090102.01</v>
      </c>
      <c r="Q97" s="12" t="str">
        <f t="shared" si="10"/>
        <v>CL.IC.EV.090102.01</v>
      </c>
    </row>
    <row r="98" spans="1:19" ht="15" customHeight="1">
      <c r="A98" t="s">
        <v>10389</v>
      </c>
      <c r="C98" s="2" t="s">
        <v>10095</v>
      </c>
      <c r="D98" t="s">
        <v>10432</v>
      </c>
      <c r="E98" s="2" t="s">
        <v>1199</v>
      </c>
      <c r="F98" s="35" t="s">
        <v>10430</v>
      </c>
      <c r="G98" s="50" t="s">
        <v>10546</v>
      </c>
      <c r="H98" s="2" t="s">
        <v>11324</v>
      </c>
      <c r="J98" s="11" t="str">
        <f t="shared" si="6"/>
        <v>IC.EV.090201</v>
      </c>
      <c r="K98" s="2" t="s">
        <v>11324</v>
      </c>
      <c r="L98" t="str">
        <f t="shared" si="11"/>
        <v>Time Out: correct patient position verified</v>
      </c>
      <c r="M98" s="12" t="str">
        <f t="shared" si="8"/>
        <v>PI.IC.EV.090201.01</v>
      </c>
      <c r="N98" s="12"/>
      <c r="O98" s="12" t="str">
        <f t="shared" si="9"/>
        <v>PH.IC.EV.090201.01</v>
      </c>
      <c r="Q98" s="12" t="str">
        <f t="shared" si="10"/>
        <v>CL.IC.EV.090201.01</v>
      </c>
    </row>
    <row r="99" spans="1:19" ht="15" customHeight="1">
      <c r="A99" t="s">
        <v>10389</v>
      </c>
      <c r="C99" s="2" t="s">
        <v>10095</v>
      </c>
      <c r="E99" s="2" t="s">
        <v>1199</v>
      </c>
      <c r="F99" s="35" t="s">
        <v>10430</v>
      </c>
      <c r="G99" s="50" t="s">
        <v>10436</v>
      </c>
      <c r="H99" s="2" t="s">
        <v>1199</v>
      </c>
      <c r="J99" s="11" t="str">
        <f t="shared" si="6"/>
        <v>IC.EV.090202</v>
      </c>
      <c r="K99" s="2" t="s">
        <v>11324</v>
      </c>
      <c r="L99" t="str">
        <f t="shared" si="11"/>
        <v>Time Out: correct side and site verified</v>
      </c>
      <c r="M99" s="12" t="str">
        <f t="shared" si="8"/>
        <v>PI.IC.EV.090202.01</v>
      </c>
      <c r="N99" s="12"/>
      <c r="O99" s="12" t="str">
        <f t="shared" si="9"/>
        <v>PH.IC.EV.090202.01</v>
      </c>
      <c r="Q99" s="12" t="str">
        <f t="shared" si="10"/>
        <v>CL.IC.EV.090202.01</v>
      </c>
    </row>
    <row r="100" spans="1:19" ht="15" customHeight="1">
      <c r="A100" t="s">
        <v>10389</v>
      </c>
      <c r="C100" s="2" t="s">
        <v>10095</v>
      </c>
      <c r="D100" t="s">
        <v>10437</v>
      </c>
      <c r="E100" s="2" t="s">
        <v>946</v>
      </c>
      <c r="F100" s="35" t="s">
        <v>10430</v>
      </c>
      <c r="G100" s="50" t="s">
        <v>10312</v>
      </c>
      <c r="H100" s="2" t="s">
        <v>11324</v>
      </c>
      <c r="J100" s="11" t="str">
        <f t="shared" si="6"/>
        <v>IC.EV.090301</v>
      </c>
      <c r="K100" s="2" t="s">
        <v>11324</v>
      </c>
      <c r="L100" t="str">
        <f t="shared" si="11"/>
        <v>Hand hygiene completed</v>
      </c>
      <c r="M100" s="12" t="str">
        <f t="shared" si="8"/>
        <v>PI.IC.EV.090301.01</v>
      </c>
      <c r="N100" s="12"/>
      <c r="O100" s="12" t="str">
        <f t="shared" si="9"/>
        <v>PH.IC.EV.090301.01</v>
      </c>
      <c r="Q100" s="12" t="str">
        <f t="shared" si="10"/>
        <v>CL.IC.EV.090301.01</v>
      </c>
    </row>
    <row r="101" spans="1:19" ht="15" customHeight="1">
      <c r="A101" t="s">
        <v>10313</v>
      </c>
      <c r="C101" s="2" t="s">
        <v>10095</v>
      </c>
      <c r="E101" s="2" t="s">
        <v>9640</v>
      </c>
      <c r="F101" s="35" t="s">
        <v>10430</v>
      </c>
      <c r="G101" s="50" t="s">
        <v>10314</v>
      </c>
      <c r="H101" s="2" t="s">
        <v>9391</v>
      </c>
      <c r="J101" s="11" t="str">
        <f t="shared" si="6"/>
        <v>IC.EV.090302</v>
      </c>
      <c r="K101" s="2" t="s">
        <v>11324</v>
      </c>
      <c r="L101" t="str">
        <f t="shared" si="11"/>
        <v>Headcover worn by inserter</v>
      </c>
      <c r="M101" s="12" t="str">
        <f t="shared" si="8"/>
        <v>PI.IC.EV.090302.01</v>
      </c>
      <c r="N101" s="12"/>
      <c r="O101" s="12" t="str">
        <f t="shared" si="9"/>
        <v>PH.IC.EV.090302.01</v>
      </c>
      <c r="Q101" s="12" t="str">
        <f t="shared" si="10"/>
        <v>CL.IC.EV.090302.01</v>
      </c>
    </row>
    <row r="102" spans="1:19" ht="15" customHeight="1">
      <c r="A102" t="s">
        <v>10313</v>
      </c>
      <c r="C102" s="2" t="s">
        <v>10095</v>
      </c>
      <c r="E102" s="2" t="s">
        <v>9640</v>
      </c>
      <c r="F102" s="35" t="s">
        <v>10430</v>
      </c>
      <c r="G102" s="50" t="s">
        <v>10315</v>
      </c>
      <c r="H102" s="2" t="s">
        <v>9640</v>
      </c>
      <c r="J102" s="11" t="str">
        <f t="shared" si="6"/>
        <v>IC.EV.090303</v>
      </c>
      <c r="K102" s="2" t="s">
        <v>11324</v>
      </c>
      <c r="L102" t="str">
        <f t="shared" si="11"/>
        <v>Mask worn by inserter</v>
      </c>
      <c r="M102" s="12" t="str">
        <f t="shared" si="8"/>
        <v>PI.IC.EV.090303.01</v>
      </c>
      <c r="N102" s="12"/>
      <c r="O102" s="12" t="str">
        <f t="shared" si="9"/>
        <v>PH.IC.EV.090303.01</v>
      </c>
      <c r="Q102" s="12" t="str">
        <f t="shared" si="10"/>
        <v>CL.IC.EV.090303.01</v>
      </c>
    </row>
    <row r="103" spans="1:19" ht="15" customHeight="1">
      <c r="A103" t="s">
        <v>10313</v>
      </c>
      <c r="C103" s="2" t="s">
        <v>10095</v>
      </c>
      <c r="E103" s="2" t="s">
        <v>9640</v>
      </c>
      <c r="F103" s="35" t="s">
        <v>10430</v>
      </c>
      <c r="G103" s="50" t="s">
        <v>10316</v>
      </c>
      <c r="H103" s="2" t="s">
        <v>7070</v>
      </c>
      <c r="J103" s="11" t="str">
        <f t="shared" si="6"/>
        <v>IC.EV.090304</v>
      </c>
      <c r="K103" s="2" t="s">
        <v>11324</v>
      </c>
      <c r="L103" t="str">
        <f t="shared" si="11"/>
        <v>Sterile gloves worn by inserter</v>
      </c>
      <c r="M103" s="12" t="str">
        <f t="shared" si="8"/>
        <v>PI.IC.EV.090304.01</v>
      </c>
      <c r="N103" s="12"/>
      <c r="O103" s="12" t="str">
        <f t="shared" si="9"/>
        <v>PH.IC.EV.090304.01</v>
      </c>
      <c r="Q103" s="12" t="str">
        <f t="shared" si="10"/>
        <v>CL.IC.EV.090304.01</v>
      </c>
    </row>
    <row r="104" spans="1:19" ht="15" customHeight="1">
      <c r="A104" t="s">
        <v>10313</v>
      </c>
      <c r="C104" s="2" t="s">
        <v>10095</v>
      </c>
      <c r="E104" s="2" t="s">
        <v>9640</v>
      </c>
      <c r="F104" s="35" t="s">
        <v>10430</v>
      </c>
      <c r="G104" s="50" t="s">
        <v>10317</v>
      </c>
      <c r="H104" s="2" t="s">
        <v>7071</v>
      </c>
      <c r="J104" s="11" t="str">
        <f t="shared" si="6"/>
        <v>IC.EV.090305</v>
      </c>
      <c r="K104" s="2" t="s">
        <v>11324</v>
      </c>
      <c r="L104" t="str">
        <f t="shared" si="11"/>
        <v>Sterile gown worn by inserter</v>
      </c>
      <c r="M104" s="12" t="str">
        <f t="shared" si="8"/>
        <v>PI.IC.EV.090305.01</v>
      </c>
      <c r="N104" s="12"/>
      <c r="O104" s="12" t="str">
        <f t="shared" si="9"/>
        <v>PH.IC.EV.090305.01</v>
      </c>
      <c r="Q104" s="12" t="str">
        <f t="shared" si="10"/>
        <v>CL.IC.EV.090305.01</v>
      </c>
    </row>
    <row r="105" spans="1:19" ht="15" customHeight="1">
      <c r="A105" t="s">
        <v>10313</v>
      </c>
      <c r="C105" s="2" t="s">
        <v>10095</v>
      </c>
      <c r="E105" s="2" t="s">
        <v>9640</v>
      </c>
      <c r="F105" s="35" t="s">
        <v>10430</v>
      </c>
      <c r="G105" s="50" t="s">
        <v>10318</v>
      </c>
      <c r="H105" s="2" t="s">
        <v>6888</v>
      </c>
      <c r="J105" s="11" t="str">
        <f t="shared" si="6"/>
        <v>IC.EV.090306</v>
      </c>
      <c r="K105" s="2" t="s">
        <v>11324</v>
      </c>
      <c r="L105" t="str">
        <f t="shared" si="11"/>
        <v>Full body drape on patient</v>
      </c>
      <c r="M105" s="12" t="str">
        <f t="shared" si="8"/>
        <v>PI.IC.EV.090306.01</v>
      </c>
      <c r="N105" s="12"/>
      <c r="O105" s="12" t="str">
        <f t="shared" si="9"/>
        <v>PH.IC.EV.090306.01</v>
      </c>
      <c r="Q105" s="12" t="str">
        <f t="shared" si="10"/>
        <v>CL.IC.EV.090306.01</v>
      </c>
    </row>
    <row r="106" spans="1:19" ht="15" customHeight="1">
      <c r="A106" t="s">
        <v>10313</v>
      </c>
      <c r="C106" s="2" t="s">
        <v>10095</v>
      </c>
      <c r="E106" s="2" t="s">
        <v>9640</v>
      </c>
      <c r="F106" s="35" t="s">
        <v>10430</v>
      </c>
      <c r="G106" s="50" t="s">
        <v>10319</v>
      </c>
      <c r="H106" s="2" t="s">
        <v>7284</v>
      </c>
      <c r="J106" s="11" t="str">
        <f t="shared" si="6"/>
        <v>IC.EV.090307</v>
      </c>
      <c r="K106" s="2" t="s">
        <v>11324</v>
      </c>
      <c r="L106" t="str">
        <f t="shared" si="11"/>
        <v>Chlorhexidine used</v>
      </c>
      <c r="M106" s="12" t="str">
        <f t="shared" si="8"/>
        <v>PI.IC.EV.090307.01</v>
      </c>
      <c r="N106" s="12"/>
      <c r="O106" s="12" t="str">
        <f t="shared" si="9"/>
        <v>PH.IC.EV.090307.01</v>
      </c>
      <c r="Q106" s="12" t="str">
        <f t="shared" si="10"/>
        <v>CL.IC.EV.090307.01</v>
      </c>
    </row>
    <row r="107" spans="1:19" ht="15" customHeight="1">
      <c r="A107" t="s">
        <v>10313</v>
      </c>
      <c r="C107" s="2" t="s">
        <v>10095</v>
      </c>
      <c r="E107" s="2" t="s">
        <v>9640</v>
      </c>
      <c r="F107" s="35" t="s">
        <v>10430</v>
      </c>
      <c r="G107" s="50" t="s">
        <v>10320</v>
      </c>
      <c r="H107" s="2" t="s">
        <v>10093</v>
      </c>
      <c r="J107" s="11" t="str">
        <f t="shared" si="6"/>
        <v>IC.EV.090308</v>
      </c>
      <c r="K107" s="2" t="s">
        <v>11324</v>
      </c>
      <c r="L107" t="str">
        <f t="shared" si="11"/>
        <v>Chlorhexidine contraindicated</v>
      </c>
      <c r="M107" s="12" t="str">
        <f t="shared" si="8"/>
        <v>PI.IC.EV.090308.01</v>
      </c>
      <c r="N107" s="12"/>
      <c r="O107" s="12" t="str">
        <f t="shared" si="9"/>
        <v>PH.IC.EV.090308.01</v>
      </c>
      <c r="Q107" s="12" t="str">
        <f t="shared" si="10"/>
        <v>CL.IC.EV.090308.01</v>
      </c>
      <c r="R107" t="s">
        <v>9277</v>
      </c>
      <c r="S107">
        <v>337</v>
      </c>
    </row>
    <row r="108" spans="1:19" ht="15" customHeight="1">
      <c r="A108" t="s">
        <v>10339</v>
      </c>
      <c r="C108" s="2" t="s">
        <v>10095</v>
      </c>
      <c r="D108" t="s">
        <v>10321</v>
      </c>
      <c r="E108" s="2" t="s">
        <v>7070</v>
      </c>
      <c r="F108" s="35" t="s">
        <v>10430</v>
      </c>
      <c r="G108" s="50" t="s">
        <v>5156</v>
      </c>
      <c r="H108" s="2" t="s">
        <v>1192</v>
      </c>
      <c r="J108" s="11" t="str">
        <f t="shared" si="6"/>
        <v>IC.EV.090401</v>
      </c>
      <c r="K108" s="2" t="s">
        <v>1192</v>
      </c>
      <c r="L108" t="str">
        <f t="shared" si="11"/>
        <v>Introducer</v>
      </c>
      <c r="M108" s="12" t="str">
        <f t="shared" si="8"/>
        <v>PI.IC.EV.090401.01</v>
      </c>
      <c r="N108" s="12"/>
      <c r="O108" s="12" t="str">
        <f t="shared" si="9"/>
        <v>PH.IC.EV.090401.01</v>
      </c>
      <c r="Q108" s="12" t="str">
        <f t="shared" si="10"/>
        <v>CL.IC.EV.090401.01</v>
      </c>
    </row>
    <row r="109" spans="1:19" ht="15" customHeight="1">
      <c r="A109" t="s">
        <v>10339</v>
      </c>
      <c r="C109" s="2" t="s">
        <v>10095</v>
      </c>
      <c r="E109" s="2" t="s">
        <v>7070</v>
      </c>
      <c r="F109" s="35" t="s">
        <v>10430</v>
      </c>
      <c r="G109" s="50" t="s">
        <v>10322</v>
      </c>
      <c r="H109" s="2" t="s">
        <v>923</v>
      </c>
      <c r="J109" s="11" t="str">
        <f t="shared" si="6"/>
        <v>IC.EV.090402</v>
      </c>
      <c r="K109" s="2" t="s">
        <v>1192</v>
      </c>
      <c r="L109" t="str">
        <f t="shared" si="11"/>
        <v>Pulmonary Artery Catheter</v>
      </c>
      <c r="M109" s="12" t="str">
        <f t="shared" si="8"/>
        <v>PI.IC.EV.090402.01</v>
      </c>
      <c r="N109" s="12"/>
      <c r="O109" s="12" t="str">
        <f t="shared" si="9"/>
        <v>PH.IC.EV.090402.01</v>
      </c>
      <c r="Q109" s="12" t="str">
        <f t="shared" si="10"/>
        <v>CL.IC.EV.090402.01</v>
      </c>
    </row>
    <row r="110" spans="1:19" ht="15" customHeight="1">
      <c r="A110" t="s">
        <v>10339</v>
      </c>
      <c r="C110" s="2" t="s">
        <v>10095</v>
      </c>
      <c r="E110" s="2" t="s">
        <v>7070</v>
      </c>
      <c r="F110" s="35" t="s">
        <v>10430</v>
      </c>
      <c r="G110" s="50" t="s">
        <v>10444</v>
      </c>
      <c r="H110" s="2" t="s">
        <v>1202</v>
      </c>
      <c r="J110" s="11" t="str">
        <f t="shared" si="6"/>
        <v>IC.EV.090403</v>
      </c>
      <c r="K110" s="2" t="s">
        <v>1192</v>
      </c>
      <c r="L110" t="str">
        <f t="shared" si="11"/>
        <v>Single Lumen Catheter</v>
      </c>
      <c r="M110" s="12" t="str">
        <f t="shared" si="8"/>
        <v>PI.IC.EV.090403.01</v>
      </c>
      <c r="N110" s="12"/>
      <c r="O110" s="12" t="str">
        <f t="shared" si="9"/>
        <v>PH.IC.EV.090403.01</v>
      </c>
      <c r="Q110" s="12" t="str">
        <f t="shared" si="10"/>
        <v>CL.IC.EV.090403.01</v>
      </c>
    </row>
    <row r="111" spans="1:19" ht="15" customHeight="1">
      <c r="A111" t="s">
        <v>10339</v>
      </c>
      <c r="C111" s="2" t="s">
        <v>10095</v>
      </c>
      <c r="E111" s="2" t="s">
        <v>7070</v>
      </c>
      <c r="F111" s="35" t="s">
        <v>10430</v>
      </c>
      <c r="G111" s="50" t="s">
        <v>10445</v>
      </c>
      <c r="H111" s="2" t="s">
        <v>7070</v>
      </c>
      <c r="J111" s="11" t="str">
        <f t="shared" si="6"/>
        <v>IC.EV.090404</v>
      </c>
      <c r="K111" s="2" t="s">
        <v>1192</v>
      </c>
      <c r="L111" t="str">
        <f t="shared" si="11"/>
        <v>Multiple Lumen Catheter</v>
      </c>
      <c r="M111" s="12" t="str">
        <f t="shared" si="8"/>
        <v>PI.IC.EV.090404.01</v>
      </c>
      <c r="N111" s="12"/>
      <c r="O111" s="12" t="str">
        <f t="shared" si="9"/>
        <v>PH.IC.EV.090404.01</v>
      </c>
      <c r="Q111" s="12" t="str">
        <f t="shared" si="10"/>
        <v>CL.IC.EV.090404.01</v>
      </c>
    </row>
    <row r="112" spans="1:19" ht="15" customHeight="1">
      <c r="A112" t="s">
        <v>10339</v>
      </c>
      <c r="C112" s="2" t="s">
        <v>10095</v>
      </c>
      <c r="E112" s="2" t="s">
        <v>7070</v>
      </c>
      <c r="F112" s="35" t="s">
        <v>10430</v>
      </c>
      <c r="G112" s="50" t="s">
        <v>5162</v>
      </c>
      <c r="H112" s="2" t="s">
        <v>7071</v>
      </c>
      <c r="J112" s="11" t="str">
        <f t="shared" si="6"/>
        <v>IC.EV.090405</v>
      </c>
      <c r="K112" s="2" t="s">
        <v>1192</v>
      </c>
      <c r="L112" t="str">
        <f t="shared" si="11"/>
        <v>PICC</v>
      </c>
      <c r="M112" s="12" t="str">
        <f t="shared" si="8"/>
        <v>PI.IC.EV.090405.01</v>
      </c>
      <c r="N112" s="12"/>
      <c r="O112" s="12" t="str">
        <f t="shared" si="9"/>
        <v>PH.IC.EV.090405.01</v>
      </c>
      <c r="Q112" s="12" t="str">
        <f t="shared" si="10"/>
        <v>CL.IC.EV.090405.01</v>
      </c>
      <c r="R112" t="s">
        <v>9277</v>
      </c>
      <c r="S112" t="s">
        <v>11134</v>
      </c>
    </row>
    <row r="113" spans="1:25" ht="15">
      <c r="A113" s="64" t="s">
        <v>843</v>
      </c>
      <c r="B113" s="64"/>
      <c r="C113" s="65" t="s">
        <v>1551</v>
      </c>
      <c r="D113" s="64"/>
      <c r="E113" s="65" t="s">
        <v>1402</v>
      </c>
      <c r="F113" s="35" t="s">
        <v>10430</v>
      </c>
      <c r="G113" s="67" t="s">
        <v>5154</v>
      </c>
      <c r="H113" s="2" t="s">
        <v>844</v>
      </c>
      <c r="J113" s="11" t="str">
        <f t="shared" ref="J113:J121" si="12">CONCATENATE("IC.EV.",C113,E113,H113)</f>
        <v>IC.EV.090406</v>
      </c>
      <c r="K113" s="2" t="s">
        <v>11683</v>
      </c>
      <c r="L113" t="str">
        <f t="shared" ref="L113:L121" si="13">G113</f>
        <v>Central venous catheter</v>
      </c>
      <c r="M113" s="12" t="str">
        <f t="shared" ref="M113:M121" si="14">CONCATENATE("PI.",J113,".",K113)</f>
        <v>PI.IC.EV.090406.01</v>
      </c>
      <c r="N113" s="12"/>
      <c r="O113" s="12" t="str">
        <f t="shared" ref="O113:O121" si="15">CONCATENATE("PH.",J113,".",K113)</f>
        <v>PH.IC.EV.090406.01</v>
      </c>
      <c r="Q113" s="12" t="str">
        <f t="shared" ref="Q113:Q121" si="16">CONCATENATE("CL.",J113,".",K113)</f>
        <v>CL.IC.EV.090406.01</v>
      </c>
      <c r="X113" t="s">
        <v>842</v>
      </c>
      <c r="Y113">
        <v>1099</v>
      </c>
    </row>
    <row r="114" spans="1:25" ht="15">
      <c r="A114" s="64" t="s">
        <v>843</v>
      </c>
      <c r="B114" s="64"/>
      <c r="C114" s="65" t="s">
        <v>1551</v>
      </c>
      <c r="D114" s="64"/>
      <c r="E114" s="65" t="s">
        <v>1402</v>
      </c>
      <c r="F114" s="35" t="s">
        <v>10430</v>
      </c>
      <c r="G114" s="67" t="s">
        <v>5157</v>
      </c>
      <c r="H114" s="2" t="s">
        <v>845</v>
      </c>
      <c r="J114" s="11" t="str">
        <f t="shared" si="12"/>
        <v>IC.EV.090407</v>
      </c>
      <c r="K114" s="2" t="s">
        <v>11683</v>
      </c>
      <c r="L114" t="str">
        <f t="shared" si="13"/>
        <v>Introducer/PA line</v>
      </c>
      <c r="M114" s="12" t="str">
        <f t="shared" si="14"/>
        <v>PI.IC.EV.090407.01</v>
      </c>
      <c r="N114" s="12"/>
      <c r="O114" s="12" t="str">
        <f t="shared" si="15"/>
        <v>PH.IC.EV.090407.01</v>
      </c>
      <c r="Q114" s="12" t="str">
        <f t="shared" si="16"/>
        <v>CL.IC.EV.090407.01</v>
      </c>
      <c r="X114" t="s">
        <v>842</v>
      </c>
      <c r="Y114">
        <v>1099</v>
      </c>
    </row>
    <row r="115" spans="1:25" ht="15">
      <c r="A115" s="64" t="s">
        <v>843</v>
      </c>
      <c r="B115" s="64"/>
      <c r="C115" s="65" t="s">
        <v>1551</v>
      </c>
      <c r="D115" s="64"/>
      <c r="E115" s="65" t="s">
        <v>1402</v>
      </c>
      <c r="F115" s="35" t="s">
        <v>10430</v>
      </c>
      <c r="G115" s="67" t="s">
        <v>5490</v>
      </c>
      <c r="H115" s="2" t="s">
        <v>846</v>
      </c>
      <c r="J115" s="11" t="str">
        <f t="shared" si="12"/>
        <v>IC.EV.090408</v>
      </c>
      <c r="K115" s="2" t="s">
        <v>11683</v>
      </c>
      <c r="L115" t="str">
        <f t="shared" si="13"/>
        <v>Vascular Sheath</v>
      </c>
      <c r="M115" s="12" t="str">
        <f t="shared" si="14"/>
        <v>PI.IC.EV.090408.01</v>
      </c>
      <c r="N115" s="12"/>
      <c r="O115" s="12" t="str">
        <f t="shared" si="15"/>
        <v>PH.IC.EV.090408.01</v>
      </c>
      <c r="Q115" s="12" t="str">
        <f t="shared" si="16"/>
        <v>CL.IC.EV.090408.01</v>
      </c>
      <c r="X115" t="s">
        <v>842</v>
      </c>
      <c r="Y115">
        <v>1099</v>
      </c>
    </row>
    <row r="116" spans="1:25" ht="15">
      <c r="A116" s="64" t="s">
        <v>843</v>
      </c>
      <c r="B116" s="64"/>
      <c r="C116" s="65" t="s">
        <v>1551</v>
      </c>
      <c r="D116" s="64"/>
      <c r="E116" s="65" t="s">
        <v>1402</v>
      </c>
      <c r="F116" s="35" t="s">
        <v>10430</v>
      </c>
      <c r="G116" s="67" t="s">
        <v>5165</v>
      </c>
      <c r="H116" s="2" t="s">
        <v>847</v>
      </c>
      <c r="J116" s="11" t="str">
        <f t="shared" si="12"/>
        <v>IC.EV.090409</v>
      </c>
      <c r="K116" s="2" t="s">
        <v>11683</v>
      </c>
      <c r="L116" t="str">
        <f t="shared" si="13"/>
        <v>Dialysis tunneled permanent</v>
      </c>
      <c r="M116" s="12" t="str">
        <f t="shared" si="14"/>
        <v>PI.IC.EV.090409.01</v>
      </c>
      <c r="N116" s="12"/>
      <c r="O116" s="12" t="str">
        <f t="shared" si="15"/>
        <v>PH.IC.EV.090409.01</v>
      </c>
      <c r="Q116" s="12" t="str">
        <f t="shared" si="16"/>
        <v>CL.IC.EV.090409.01</v>
      </c>
      <c r="X116" t="s">
        <v>842</v>
      </c>
      <c r="Y116">
        <v>1099</v>
      </c>
    </row>
    <row r="117" spans="1:25" ht="15">
      <c r="A117" s="64" t="s">
        <v>843</v>
      </c>
      <c r="B117" s="64"/>
      <c r="C117" s="65" t="s">
        <v>1551</v>
      </c>
      <c r="D117" s="64"/>
      <c r="E117" s="65" t="s">
        <v>1402</v>
      </c>
      <c r="F117" s="35" t="s">
        <v>10430</v>
      </c>
      <c r="G117" s="67" t="s">
        <v>5205</v>
      </c>
      <c r="H117" s="2" t="s">
        <v>848</v>
      </c>
      <c r="J117" s="11" t="str">
        <f t="shared" si="12"/>
        <v>IC.EV.090410</v>
      </c>
      <c r="K117" s="2" t="s">
        <v>11683</v>
      </c>
      <c r="L117" t="str">
        <f t="shared" si="13"/>
        <v>Hemodialysis non-tunneled temporary</v>
      </c>
      <c r="M117" s="12" t="str">
        <f t="shared" si="14"/>
        <v>PI.IC.EV.090410.01</v>
      </c>
      <c r="N117" s="12"/>
      <c r="O117" s="12" t="str">
        <f t="shared" si="15"/>
        <v>PH.IC.EV.090410.01</v>
      </c>
      <c r="Q117" s="12" t="str">
        <f t="shared" si="16"/>
        <v>CL.IC.EV.090410.01</v>
      </c>
      <c r="X117" t="s">
        <v>842</v>
      </c>
      <c r="Y117">
        <v>1099</v>
      </c>
    </row>
    <row r="118" spans="1:25" ht="15">
      <c r="A118" s="64" t="s">
        <v>843</v>
      </c>
      <c r="B118" s="64"/>
      <c r="C118" s="65" t="s">
        <v>1551</v>
      </c>
      <c r="D118" s="64"/>
      <c r="E118" s="65" t="s">
        <v>1402</v>
      </c>
      <c r="F118" s="35" t="s">
        <v>10430</v>
      </c>
      <c r="G118" s="67" t="s">
        <v>5305</v>
      </c>
      <c r="H118" s="2" t="s">
        <v>841</v>
      </c>
      <c r="J118" s="11" t="str">
        <f t="shared" si="12"/>
        <v>IC.EV.090411</v>
      </c>
      <c r="K118" s="2" t="s">
        <v>11683</v>
      </c>
      <c r="L118" t="str">
        <f t="shared" si="13"/>
        <v>Tunneled</v>
      </c>
      <c r="M118" s="12" t="str">
        <f t="shared" si="14"/>
        <v>PI.IC.EV.090411.01</v>
      </c>
      <c r="N118" s="12"/>
      <c r="O118" s="12" t="str">
        <f t="shared" si="15"/>
        <v>PH.IC.EV.090411.01</v>
      </c>
      <c r="Q118" s="12" t="str">
        <f t="shared" si="16"/>
        <v>CL.IC.EV.090411.01</v>
      </c>
      <c r="X118" t="s">
        <v>842</v>
      </c>
      <c r="Y118">
        <v>1099</v>
      </c>
    </row>
    <row r="119" spans="1:25" ht="15">
      <c r="A119" s="64" t="s">
        <v>843</v>
      </c>
      <c r="B119" s="64"/>
      <c r="C119" s="65" t="s">
        <v>1551</v>
      </c>
      <c r="D119" s="64"/>
      <c r="E119" s="65" t="s">
        <v>1402</v>
      </c>
      <c r="F119" s="35" t="s">
        <v>10430</v>
      </c>
      <c r="G119" s="67" t="s">
        <v>5306</v>
      </c>
      <c r="H119" s="2" t="s">
        <v>849</v>
      </c>
      <c r="J119" s="11" t="str">
        <f t="shared" si="12"/>
        <v>IC.EV.090412</v>
      </c>
      <c r="K119" s="2" t="s">
        <v>11683</v>
      </c>
      <c r="L119" t="str">
        <f t="shared" si="13"/>
        <v>Implanted port</v>
      </c>
      <c r="M119" s="12" t="str">
        <f t="shared" si="14"/>
        <v>PI.IC.EV.090412.01</v>
      </c>
      <c r="N119" s="12"/>
      <c r="O119" s="12" t="str">
        <f t="shared" si="15"/>
        <v>PH.IC.EV.090412.01</v>
      </c>
      <c r="Q119" s="12" t="str">
        <f t="shared" si="16"/>
        <v>CL.IC.EV.090412.01</v>
      </c>
      <c r="X119" t="s">
        <v>842</v>
      </c>
      <c r="Y119">
        <v>1099</v>
      </c>
    </row>
    <row r="120" spans="1:25" ht="15">
      <c r="A120" s="64" t="s">
        <v>843</v>
      </c>
      <c r="B120" s="64"/>
      <c r="C120" s="65" t="s">
        <v>1551</v>
      </c>
      <c r="D120" s="64"/>
      <c r="E120" s="65" t="s">
        <v>1402</v>
      </c>
      <c r="F120" s="35" t="s">
        <v>10430</v>
      </c>
      <c r="G120" s="67" t="s">
        <v>5308</v>
      </c>
      <c r="H120" s="2" t="s">
        <v>850</v>
      </c>
      <c r="J120" s="11" t="str">
        <f t="shared" si="12"/>
        <v>IC.EV.090413</v>
      </c>
      <c r="K120" s="2" t="s">
        <v>11683</v>
      </c>
      <c r="L120" t="str">
        <f t="shared" si="13"/>
        <v>Thermoregulation multilumen catheter</v>
      </c>
      <c r="M120" s="12" t="str">
        <f t="shared" si="14"/>
        <v>PI.IC.EV.090413.01</v>
      </c>
      <c r="N120" s="12"/>
      <c r="O120" s="12" t="str">
        <f t="shared" si="15"/>
        <v>PH.IC.EV.090413.01</v>
      </c>
      <c r="Q120" s="12" t="str">
        <f t="shared" si="16"/>
        <v>CL.IC.EV.090413.01</v>
      </c>
      <c r="X120" t="s">
        <v>842</v>
      </c>
      <c r="Y120">
        <v>1099</v>
      </c>
    </row>
    <row r="121" spans="1:25" ht="15">
      <c r="A121" s="64" t="s">
        <v>843</v>
      </c>
      <c r="B121" s="64"/>
      <c r="C121" s="65" t="s">
        <v>1551</v>
      </c>
      <c r="D121" s="64"/>
      <c r="E121" s="65" t="s">
        <v>1402</v>
      </c>
      <c r="F121" s="35" t="s">
        <v>10430</v>
      </c>
      <c r="G121" s="67" t="s">
        <v>2971</v>
      </c>
      <c r="H121" s="2" t="s">
        <v>851</v>
      </c>
      <c r="J121" s="11" t="str">
        <f t="shared" si="12"/>
        <v>IC.EV.090414</v>
      </c>
      <c r="K121" s="2" t="s">
        <v>11683</v>
      </c>
      <c r="L121" t="str">
        <f t="shared" si="13"/>
        <v>Other: specify</v>
      </c>
      <c r="M121" s="12" t="str">
        <f t="shared" si="14"/>
        <v>PI.IC.EV.090414.01</v>
      </c>
      <c r="N121" s="12"/>
      <c r="O121" s="12" t="str">
        <f t="shared" si="15"/>
        <v>PH.IC.EV.090414.01</v>
      </c>
      <c r="Q121" s="12" t="str">
        <f t="shared" si="16"/>
        <v>CL.IC.EV.090414.01</v>
      </c>
      <c r="X121" t="s">
        <v>842</v>
      </c>
      <c r="Y121">
        <v>1099</v>
      </c>
    </row>
    <row r="122" spans="1:25" ht="15" customHeight="1">
      <c r="A122" t="s">
        <v>10389</v>
      </c>
      <c r="C122" s="2" t="s">
        <v>10095</v>
      </c>
      <c r="D122" t="s">
        <v>10446</v>
      </c>
      <c r="E122" s="2" t="s">
        <v>7071</v>
      </c>
      <c r="F122" s="35" t="s">
        <v>10430</v>
      </c>
      <c r="G122" s="50" t="s">
        <v>10447</v>
      </c>
      <c r="H122" s="2" t="s">
        <v>1199</v>
      </c>
      <c r="J122" s="11" t="str">
        <f t="shared" si="6"/>
        <v>IC.EV.090502</v>
      </c>
      <c r="K122" s="2" t="s">
        <v>11324</v>
      </c>
      <c r="L122" t="str">
        <f t="shared" si="11"/>
        <v>Time inserted</v>
      </c>
      <c r="M122" s="12" t="str">
        <f t="shared" si="8"/>
        <v>PI.IC.EV.090502.01</v>
      </c>
      <c r="N122" s="12"/>
      <c r="O122" s="12" t="str">
        <f t="shared" si="9"/>
        <v>PH.IC.EV.090502.01</v>
      </c>
      <c r="Q122" s="12" t="str">
        <f t="shared" si="10"/>
        <v>CL.IC.EV.090502.01</v>
      </c>
    </row>
    <row r="123" spans="1:25" ht="15" customHeight="1">
      <c r="A123" t="s">
        <v>10389</v>
      </c>
      <c r="C123" s="2" t="s">
        <v>10095</v>
      </c>
      <c r="E123" s="2" t="s">
        <v>7071</v>
      </c>
      <c r="F123" s="35" t="s">
        <v>10430</v>
      </c>
      <c r="G123" s="50" t="s">
        <v>10448</v>
      </c>
      <c r="H123" s="2" t="s">
        <v>946</v>
      </c>
      <c r="J123" s="11" t="str">
        <f t="shared" si="6"/>
        <v>IC.EV.090503</v>
      </c>
      <c r="K123" s="2" t="s">
        <v>11324</v>
      </c>
      <c r="L123" t="str">
        <f t="shared" si="11"/>
        <v>Central line placed by:</v>
      </c>
      <c r="M123" s="12" t="str">
        <f t="shared" si="8"/>
        <v>PI.IC.EV.090503.01</v>
      </c>
      <c r="N123" s="12"/>
      <c r="O123" s="12" t="str">
        <f t="shared" si="9"/>
        <v>PH.IC.EV.090503.01</v>
      </c>
      <c r="Q123" s="12" t="str">
        <f t="shared" si="10"/>
        <v>CL.IC.EV.090503.01</v>
      </c>
    </row>
    <row r="124" spans="1:25" ht="15" customHeight="1">
      <c r="A124" t="s">
        <v>10389</v>
      </c>
      <c r="C124" s="2" t="s">
        <v>10095</v>
      </c>
      <c r="E124" s="2" t="s">
        <v>7071</v>
      </c>
      <c r="F124" s="35" t="s">
        <v>10430</v>
      </c>
      <c r="G124" s="50" t="s">
        <v>10325</v>
      </c>
      <c r="H124" s="2" t="s">
        <v>948</v>
      </c>
      <c r="J124" s="11" t="str">
        <f t="shared" si="6"/>
        <v>IC.EV.090504</v>
      </c>
      <c r="K124" s="2" t="s">
        <v>11324</v>
      </c>
      <c r="L124" t="str">
        <f t="shared" si="11"/>
        <v>Central Line Placement Supervised by:</v>
      </c>
      <c r="M124" s="12" t="str">
        <f t="shared" si="8"/>
        <v>PI.IC.EV.090504.01</v>
      </c>
      <c r="N124" s="12"/>
      <c r="O124" s="12" t="str">
        <f t="shared" si="9"/>
        <v>PH.IC.EV.090504.01</v>
      </c>
      <c r="Q124" s="12" t="str">
        <f t="shared" si="10"/>
        <v>CL.IC.EV.090504.01</v>
      </c>
    </row>
    <row r="125" spans="1:25" ht="15" customHeight="1">
      <c r="A125" t="s">
        <v>10389</v>
      </c>
      <c r="C125" s="2" t="s">
        <v>10095</v>
      </c>
      <c r="E125" s="2" t="s">
        <v>7071</v>
      </c>
      <c r="F125" s="35" t="s">
        <v>10430</v>
      </c>
      <c r="G125" s="50" t="s">
        <v>10489</v>
      </c>
      <c r="H125" s="2" t="s">
        <v>7071</v>
      </c>
      <c r="J125" s="11" t="str">
        <f t="shared" si="6"/>
        <v>IC.EV.090505</v>
      </c>
      <c r="K125" s="2" t="s">
        <v>11324</v>
      </c>
      <c r="L125" t="str">
        <f t="shared" si="11"/>
        <v>Pulmonary artery catheter flushed; balloon tested</v>
      </c>
      <c r="M125" s="12" t="str">
        <f t="shared" si="8"/>
        <v>PI.IC.EV.090505.01</v>
      </c>
      <c r="N125" s="12"/>
      <c r="O125" s="12" t="str">
        <f t="shared" si="9"/>
        <v>PH.IC.EV.090505.01</v>
      </c>
      <c r="Q125" s="12" t="str">
        <f t="shared" si="10"/>
        <v>CL.IC.EV.090505.01</v>
      </c>
    </row>
    <row r="126" spans="1:25" ht="15" customHeight="1">
      <c r="A126" t="s">
        <v>10389</v>
      </c>
      <c r="C126" s="2" t="s">
        <v>10095</v>
      </c>
      <c r="E126" s="2" t="s">
        <v>7071</v>
      </c>
      <c r="F126" s="35" t="s">
        <v>10430</v>
      </c>
      <c r="G126" s="50" t="s">
        <v>10490</v>
      </c>
      <c r="H126" s="2" t="s">
        <v>6888</v>
      </c>
      <c r="J126" s="11" t="str">
        <f t="shared" si="6"/>
        <v>IC.EV.090506</v>
      </c>
      <c r="K126" s="2" t="s">
        <v>11324</v>
      </c>
      <c r="L126" t="str">
        <f t="shared" si="11"/>
        <v>Pulmonary artery catheter placed via introducer</v>
      </c>
      <c r="M126" s="12" t="str">
        <f t="shared" si="8"/>
        <v>PI.IC.EV.090506.01</v>
      </c>
      <c r="N126" s="12"/>
      <c r="O126" s="12" t="str">
        <f t="shared" si="9"/>
        <v>PH.IC.EV.090506.01</v>
      </c>
      <c r="Q126" s="12" t="str">
        <f t="shared" si="10"/>
        <v>CL.IC.EV.090506.01</v>
      </c>
    </row>
    <row r="127" spans="1:25" ht="15" customHeight="1">
      <c r="A127" t="s">
        <v>10389</v>
      </c>
      <c r="C127" s="2" t="s">
        <v>10095</v>
      </c>
      <c r="E127" s="2" t="s">
        <v>7071</v>
      </c>
      <c r="F127" s="35" t="s">
        <v>10430</v>
      </c>
      <c r="G127" s="50" t="s">
        <v>10491</v>
      </c>
      <c r="H127" s="2" t="s">
        <v>7284</v>
      </c>
      <c r="J127" s="11" t="str">
        <f t="shared" si="6"/>
        <v>IC.EV.090507</v>
      </c>
      <c r="K127" s="2" t="s">
        <v>11324</v>
      </c>
      <c r="L127" t="str">
        <f t="shared" si="11"/>
        <v>Central line placed over guide wire</v>
      </c>
      <c r="M127" s="12" t="str">
        <f t="shared" si="8"/>
        <v>PI.IC.EV.090507.01</v>
      </c>
      <c r="N127" s="12"/>
      <c r="O127" s="12" t="str">
        <f t="shared" si="9"/>
        <v>PH.IC.EV.090507.01</v>
      </c>
      <c r="Q127" s="12" t="str">
        <f t="shared" si="10"/>
        <v>CL.IC.EV.090507.01</v>
      </c>
    </row>
    <row r="128" spans="1:25" ht="15" customHeight="1">
      <c r="A128" t="s">
        <v>10389</v>
      </c>
      <c r="C128" s="2" t="s">
        <v>10095</v>
      </c>
      <c r="E128" s="2" t="s">
        <v>7071</v>
      </c>
      <c r="F128" s="35" t="s">
        <v>10430</v>
      </c>
      <c r="G128" s="50" t="s">
        <v>10607</v>
      </c>
      <c r="H128" s="2" t="s">
        <v>10093</v>
      </c>
      <c r="J128" s="11" t="str">
        <f t="shared" si="6"/>
        <v>IC.EV.090508</v>
      </c>
      <c r="K128" s="2" t="s">
        <v>11324</v>
      </c>
      <c r="L128" t="str">
        <f t="shared" si="11"/>
        <v>Central line secured, sterile dressing applied</v>
      </c>
      <c r="M128" s="12" t="str">
        <f t="shared" si="8"/>
        <v>PI.IC.EV.090508.01</v>
      </c>
      <c r="N128" s="12"/>
      <c r="O128" s="12" t="str">
        <f t="shared" si="9"/>
        <v>PH.IC.EV.090508.01</v>
      </c>
      <c r="Q128" s="12" t="str">
        <f t="shared" si="10"/>
        <v>CL.IC.EV.090508.01</v>
      </c>
    </row>
    <row r="129" spans="1:19" ht="15" customHeight="1">
      <c r="A129" t="s">
        <v>10389</v>
      </c>
      <c r="C129" s="2" t="s">
        <v>10095</v>
      </c>
      <c r="E129" s="2" t="s">
        <v>7071</v>
      </c>
      <c r="F129" s="35" t="s">
        <v>10430</v>
      </c>
      <c r="G129" s="50" t="s">
        <v>10608</v>
      </c>
      <c r="H129" s="2" t="s">
        <v>10095</v>
      </c>
      <c r="J129" s="11" t="str">
        <f t="shared" si="6"/>
        <v>IC.EV.090509</v>
      </c>
      <c r="K129" s="2" t="s">
        <v>11324</v>
      </c>
      <c r="L129" t="str">
        <f t="shared" si="11"/>
        <v>Line sutured in place</v>
      </c>
      <c r="M129" s="12" t="str">
        <f t="shared" si="8"/>
        <v>PI.IC.EV.090509.01</v>
      </c>
      <c r="N129" s="12"/>
      <c r="O129" s="12" t="str">
        <f t="shared" si="9"/>
        <v>PH.IC.EV.090509.01</v>
      </c>
      <c r="Q129" s="12" t="str">
        <f t="shared" si="10"/>
        <v>CL.IC.EV.090509.01</v>
      </c>
    </row>
    <row r="130" spans="1:19" ht="15" customHeight="1">
      <c r="A130" t="s">
        <v>10389</v>
      </c>
      <c r="C130" s="2" t="s">
        <v>10095</v>
      </c>
      <c r="E130" s="2" t="s">
        <v>7071</v>
      </c>
      <c r="F130" s="35" t="s">
        <v>10430</v>
      </c>
      <c r="G130" s="50" t="s">
        <v>10495</v>
      </c>
      <c r="H130" s="2" t="s">
        <v>10905</v>
      </c>
      <c r="J130" s="11" t="str">
        <f t="shared" si="6"/>
        <v>IC.EV.090510</v>
      </c>
      <c r="K130" s="2" t="s">
        <v>11324</v>
      </c>
      <c r="L130" t="str">
        <f t="shared" si="11"/>
        <v>Line taped in place</v>
      </c>
      <c r="M130" s="12" t="str">
        <f t="shared" si="8"/>
        <v>PI.IC.EV.090510.01</v>
      </c>
      <c r="N130" s="12"/>
      <c r="O130" s="12" t="str">
        <f t="shared" si="9"/>
        <v>PH.IC.EV.090510.01</v>
      </c>
      <c r="Q130" s="12" t="str">
        <f t="shared" si="10"/>
        <v>CL.IC.EV.090510.01</v>
      </c>
    </row>
    <row r="131" spans="1:19" ht="15" customHeight="1">
      <c r="A131" t="s">
        <v>10389</v>
      </c>
      <c r="C131" s="2" t="s">
        <v>10095</v>
      </c>
      <c r="E131" s="2" t="s">
        <v>7071</v>
      </c>
      <c r="F131" s="35" t="s">
        <v>10430</v>
      </c>
      <c r="G131" s="50" t="s">
        <v>10496</v>
      </c>
      <c r="H131" s="2" t="s">
        <v>8048</v>
      </c>
      <c r="J131" s="11" t="str">
        <f t="shared" si="6"/>
        <v>IC.EV.090511</v>
      </c>
      <c r="K131" s="2" t="s">
        <v>11324</v>
      </c>
      <c r="L131" t="str">
        <f t="shared" si="11"/>
        <v>Securement device applied</v>
      </c>
      <c r="M131" s="12" t="str">
        <f t="shared" si="8"/>
        <v>PI.IC.EV.090511.01</v>
      </c>
      <c r="N131" s="12"/>
      <c r="O131" s="12" t="str">
        <f t="shared" si="9"/>
        <v>PH.IC.EV.090511.01</v>
      </c>
      <c r="Q131" s="12" t="str">
        <f t="shared" si="10"/>
        <v>CL.IC.EV.090511.01</v>
      </c>
    </row>
    <row r="132" spans="1:19" ht="15" customHeight="1">
      <c r="A132" t="s">
        <v>10389</v>
      </c>
      <c r="C132" s="2" t="s">
        <v>10095</v>
      </c>
      <c r="E132" s="2" t="s">
        <v>7071</v>
      </c>
      <c r="F132" s="35" t="s">
        <v>10430</v>
      </c>
      <c r="G132" s="50" t="s">
        <v>10497</v>
      </c>
      <c r="H132" s="2" t="s">
        <v>11023</v>
      </c>
      <c r="J132" s="11" t="str">
        <f t="shared" si="6"/>
        <v>IC.EV.090512</v>
      </c>
      <c r="K132" s="2" t="s">
        <v>11324</v>
      </c>
      <c r="L132" t="str">
        <f t="shared" si="11"/>
        <v>Sterile dressing applied</v>
      </c>
      <c r="M132" s="12" t="str">
        <f t="shared" si="8"/>
        <v>PI.IC.EV.090512.01</v>
      </c>
      <c r="N132" s="12"/>
      <c r="O132" s="12" t="str">
        <f t="shared" si="9"/>
        <v>PH.IC.EV.090512.01</v>
      </c>
      <c r="Q132" s="12" t="str">
        <f t="shared" si="10"/>
        <v>CL.IC.EV.090512.01</v>
      </c>
    </row>
    <row r="133" spans="1:19" ht="15" customHeight="1">
      <c r="A133" t="s">
        <v>10389</v>
      </c>
      <c r="C133" s="2" t="s">
        <v>10095</v>
      </c>
      <c r="E133" s="2" t="s">
        <v>7071</v>
      </c>
      <c r="F133" s="35" t="s">
        <v>10430</v>
      </c>
      <c r="G133" s="50" t="s">
        <v>10498</v>
      </c>
      <c r="H133" s="2" t="s">
        <v>8201</v>
      </c>
      <c r="J133" s="11" t="str">
        <f t="shared" si="6"/>
        <v>IC.EV.090513</v>
      </c>
      <c r="K133" s="2" t="s">
        <v>11324</v>
      </c>
      <c r="L133" t="str">
        <f t="shared" si="11"/>
        <v>By attending</v>
      </c>
      <c r="M133" s="12" t="str">
        <f t="shared" si="8"/>
        <v>PI.IC.EV.090513.01</v>
      </c>
      <c r="N133" s="12"/>
      <c r="O133" s="12" t="str">
        <f t="shared" si="9"/>
        <v>PH.IC.EV.090513.01</v>
      </c>
      <c r="Q133" s="12" t="str">
        <f t="shared" si="10"/>
        <v>CL.IC.EV.090513.01</v>
      </c>
      <c r="R133" t="s">
        <v>9277</v>
      </c>
      <c r="S133">
        <v>951</v>
      </c>
    </row>
    <row r="134" spans="1:19" ht="15" customHeight="1">
      <c r="A134" t="s">
        <v>10389</v>
      </c>
      <c r="C134" s="2" t="s">
        <v>10095</v>
      </c>
      <c r="E134" s="2" t="s">
        <v>7071</v>
      </c>
      <c r="F134" s="35" t="s">
        <v>10430</v>
      </c>
      <c r="G134" s="50" t="s">
        <v>10499</v>
      </c>
      <c r="H134" s="2" t="s">
        <v>9621</v>
      </c>
      <c r="J134" s="11" t="str">
        <f t="shared" si="6"/>
        <v>IC.EV.090514</v>
      </c>
      <c r="K134" s="2" t="s">
        <v>11324</v>
      </c>
      <c r="L134" t="str">
        <f t="shared" si="11"/>
        <v>By fellow</v>
      </c>
      <c r="M134" s="12" t="str">
        <f t="shared" si="8"/>
        <v>PI.IC.EV.090514.01</v>
      </c>
      <c r="N134" s="12"/>
      <c r="O134" s="12" t="str">
        <f t="shared" si="9"/>
        <v>PH.IC.EV.090514.01</v>
      </c>
      <c r="Q134" s="12" t="str">
        <f t="shared" si="10"/>
        <v>CL.IC.EV.090514.01</v>
      </c>
      <c r="R134" t="s">
        <v>9277</v>
      </c>
      <c r="S134">
        <v>952</v>
      </c>
    </row>
    <row r="135" spans="1:19" ht="15" customHeight="1">
      <c r="A135" t="s">
        <v>10389</v>
      </c>
      <c r="C135" s="2" t="s">
        <v>10095</v>
      </c>
      <c r="E135" s="2" t="s">
        <v>7071</v>
      </c>
      <c r="F135" s="35" t="s">
        <v>10430</v>
      </c>
      <c r="G135" s="50" t="s">
        <v>10377</v>
      </c>
      <c r="H135" s="2" t="s">
        <v>6135</v>
      </c>
      <c r="J135" s="11" t="str">
        <f t="shared" si="6"/>
        <v>IC.EV.090515</v>
      </c>
      <c r="K135" s="2" t="s">
        <v>11324</v>
      </c>
      <c r="L135" t="str">
        <f t="shared" si="11"/>
        <v>By resident</v>
      </c>
      <c r="M135" s="12" t="str">
        <f t="shared" si="8"/>
        <v>PI.IC.EV.090515.01</v>
      </c>
      <c r="N135" s="12"/>
      <c r="O135" s="12" t="str">
        <f t="shared" si="9"/>
        <v>PH.IC.EV.090515.01</v>
      </c>
      <c r="Q135" s="12" t="str">
        <f t="shared" si="10"/>
        <v>CL.IC.EV.090515.01</v>
      </c>
      <c r="R135" t="s">
        <v>9277</v>
      </c>
      <c r="S135">
        <v>953</v>
      </c>
    </row>
    <row r="136" spans="1:19" ht="15" customHeight="1">
      <c r="A136" t="s">
        <v>10389</v>
      </c>
      <c r="C136" s="2" t="s">
        <v>10095</v>
      </c>
      <c r="E136" s="2" t="s">
        <v>7071</v>
      </c>
      <c r="F136" s="35" t="s">
        <v>10430</v>
      </c>
      <c r="G136" s="50" t="s">
        <v>10378</v>
      </c>
      <c r="H136" s="2" t="s">
        <v>5740</v>
      </c>
      <c r="J136" s="11" t="str">
        <f t="shared" si="6"/>
        <v>IC.EV.090516</v>
      </c>
      <c r="K136" s="2" t="s">
        <v>11324</v>
      </c>
      <c r="L136" t="str">
        <f t="shared" si="11"/>
        <v>By intern</v>
      </c>
      <c r="M136" s="12" t="str">
        <f t="shared" si="8"/>
        <v>PI.IC.EV.090516.01</v>
      </c>
      <c r="N136" s="12"/>
      <c r="O136" s="12" t="str">
        <f t="shared" si="9"/>
        <v>PH.IC.EV.090516.01</v>
      </c>
      <c r="Q136" s="12" t="str">
        <f t="shared" si="10"/>
        <v>CL.IC.EV.090516.01</v>
      </c>
      <c r="R136" t="s">
        <v>9277</v>
      </c>
      <c r="S136">
        <v>954</v>
      </c>
    </row>
    <row r="137" spans="1:19" ht="15" customHeight="1">
      <c r="A137" t="s">
        <v>10389</v>
      </c>
      <c r="C137" s="2" t="s">
        <v>10095</v>
      </c>
      <c r="E137" s="2" t="s">
        <v>7071</v>
      </c>
      <c r="F137" s="35" t="s">
        <v>10430</v>
      </c>
      <c r="G137" s="50" t="s">
        <v>10379</v>
      </c>
      <c r="H137" s="2" t="s">
        <v>6865</v>
      </c>
      <c r="J137" s="11" t="str">
        <f t="shared" si="6"/>
        <v>IC.EV.090517</v>
      </c>
      <c r="K137" s="2" t="s">
        <v>11324</v>
      </c>
      <c r="L137" t="str">
        <f t="shared" si="11"/>
        <v>By renal</v>
      </c>
      <c r="M137" s="12" t="str">
        <f t="shared" si="8"/>
        <v>PI.IC.EV.090517.01</v>
      </c>
      <c r="N137" s="12"/>
      <c r="O137" s="12" t="str">
        <f t="shared" si="9"/>
        <v>PH.IC.EV.090517.01</v>
      </c>
      <c r="Q137" s="12" t="str">
        <f t="shared" si="10"/>
        <v>CL.IC.EV.090517.01</v>
      </c>
      <c r="R137" t="s">
        <v>9277</v>
      </c>
      <c r="S137">
        <v>955</v>
      </c>
    </row>
    <row r="138" spans="1:19" ht="15" customHeight="1">
      <c r="A138" t="s">
        <v>10389</v>
      </c>
      <c r="C138" s="2" t="s">
        <v>10095</v>
      </c>
      <c r="E138" s="2" t="s">
        <v>7071</v>
      </c>
      <c r="F138" s="35" t="s">
        <v>10430</v>
      </c>
      <c r="G138" s="50" t="s">
        <v>10380</v>
      </c>
      <c r="H138" s="2" t="s">
        <v>5743</v>
      </c>
      <c r="J138" s="11" t="str">
        <f t="shared" ref="J138:J205" si="17">CONCATENATE("IC.EV.",C138,E138,H138)</f>
        <v>IC.EV.090518</v>
      </c>
      <c r="K138" s="2" t="s">
        <v>11324</v>
      </c>
      <c r="L138" t="str">
        <f t="shared" ref="L138:L173" si="18">G138</f>
        <v>By PICC nurse</v>
      </c>
      <c r="M138" s="12" t="str">
        <f t="shared" ref="M138:M205" si="19">CONCATENATE("PI.",J138,".",K138)</f>
        <v>PI.IC.EV.090518.01</v>
      </c>
      <c r="N138" s="12"/>
      <c r="O138" s="12" t="str">
        <f t="shared" ref="O138:O205" si="20">CONCATENATE("PH.",J138,".",K138)</f>
        <v>PH.IC.EV.090518.01</v>
      </c>
      <c r="Q138" s="12" t="str">
        <f t="shared" ref="Q138:Q205" si="21">CONCATENATE("CL.",J138,".",K138)</f>
        <v>CL.IC.EV.090518.01</v>
      </c>
      <c r="R138" t="s">
        <v>9277</v>
      </c>
      <c r="S138">
        <v>956</v>
      </c>
    </row>
    <row r="139" spans="1:19" ht="15" customHeight="1">
      <c r="A139" t="s">
        <v>10389</v>
      </c>
      <c r="C139" s="2" t="s">
        <v>10095</v>
      </c>
      <c r="D139" t="s">
        <v>10381</v>
      </c>
      <c r="E139" s="2" t="s">
        <v>6888</v>
      </c>
      <c r="F139" s="35" t="s">
        <v>10430</v>
      </c>
      <c r="G139" s="50" t="s">
        <v>10382</v>
      </c>
      <c r="H139" s="2" t="s">
        <v>11324</v>
      </c>
      <c r="J139" s="11" t="str">
        <f t="shared" si="17"/>
        <v>IC.EV.090601</v>
      </c>
      <c r="K139" s="2" t="s">
        <v>11324</v>
      </c>
      <c r="L139" t="str">
        <f t="shared" si="18"/>
        <v>Subclavian Vein Right</v>
      </c>
      <c r="M139" s="12" t="str">
        <f t="shared" si="19"/>
        <v>PI.IC.EV.090601.01</v>
      </c>
      <c r="N139" s="12"/>
      <c r="O139" s="12" t="str">
        <f t="shared" si="20"/>
        <v>PH.IC.EV.090601.01</v>
      </c>
      <c r="Q139" s="12" t="str">
        <f t="shared" si="21"/>
        <v>CL.IC.EV.090601.01</v>
      </c>
    </row>
    <row r="140" spans="1:19" ht="15" customHeight="1">
      <c r="A140" t="s">
        <v>10389</v>
      </c>
      <c r="C140" s="2" t="s">
        <v>10095</v>
      </c>
      <c r="E140" s="2" t="s">
        <v>6888</v>
      </c>
      <c r="F140" s="35" t="s">
        <v>10430</v>
      </c>
      <c r="G140" s="50" t="s">
        <v>10383</v>
      </c>
      <c r="H140" s="2" t="s">
        <v>1199</v>
      </c>
      <c r="J140" s="11" t="str">
        <f t="shared" si="17"/>
        <v>IC.EV.090602</v>
      </c>
      <c r="K140" s="2" t="s">
        <v>11324</v>
      </c>
      <c r="L140" t="str">
        <f t="shared" si="18"/>
        <v>Subclavian Vein Left</v>
      </c>
      <c r="M140" s="12" t="str">
        <f t="shared" si="19"/>
        <v>PI.IC.EV.090602.01</v>
      </c>
      <c r="N140" s="12"/>
      <c r="O140" s="12" t="str">
        <f t="shared" si="20"/>
        <v>PH.IC.EV.090602.01</v>
      </c>
      <c r="Q140" s="12" t="str">
        <f t="shared" si="21"/>
        <v>CL.IC.EV.090602.01</v>
      </c>
    </row>
    <row r="141" spans="1:19" ht="15" customHeight="1">
      <c r="A141" t="s">
        <v>10389</v>
      </c>
      <c r="C141" s="2" t="s">
        <v>10095</v>
      </c>
      <c r="E141" s="2" t="s">
        <v>6888</v>
      </c>
      <c r="F141" s="35" t="s">
        <v>10430</v>
      </c>
      <c r="G141" s="50" t="s">
        <v>10384</v>
      </c>
      <c r="H141" s="2" t="s">
        <v>946</v>
      </c>
      <c r="J141" s="11" t="str">
        <f t="shared" si="17"/>
        <v>IC.EV.090603</v>
      </c>
      <c r="K141" s="2" t="s">
        <v>11324</v>
      </c>
      <c r="L141" t="str">
        <f t="shared" si="18"/>
        <v>Internal Jugular Vein Right</v>
      </c>
      <c r="M141" s="12" t="str">
        <f t="shared" si="19"/>
        <v>PI.IC.EV.090603.01</v>
      </c>
      <c r="N141" s="12"/>
      <c r="O141" s="12" t="str">
        <f t="shared" si="20"/>
        <v>PH.IC.EV.090603.01</v>
      </c>
      <c r="Q141" s="12" t="str">
        <f t="shared" si="21"/>
        <v>CL.IC.EV.090603.01</v>
      </c>
    </row>
    <row r="142" spans="1:19" ht="15" customHeight="1">
      <c r="A142" t="s">
        <v>10389</v>
      </c>
      <c r="C142" s="2" t="s">
        <v>10095</v>
      </c>
      <c r="E142" s="2" t="s">
        <v>6888</v>
      </c>
      <c r="F142" s="35" t="s">
        <v>10430</v>
      </c>
      <c r="G142" s="50" t="s">
        <v>10385</v>
      </c>
      <c r="H142" s="2" t="s">
        <v>948</v>
      </c>
      <c r="J142" s="11" t="str">
        <f t="shared" si="17"/>
        <v>IC.EV.090604</v>
      </c>
      <c r="K142" s="2" t="s">
        <v>11324</v>
      </c>
      <c r="L142" t="str">
        <f t="shared" si="18"/>
        <v>Internal Jugular Vein Left</v>
      </c>
      <c r="M142" s="12" t="str">
        <f t="shared" si="19"/>
        <v>PI.IC.EV.090604.01</v>
      </c>
      <c r="N142" s="12"/>
      <c r="O142" s="12" t="str">
        <f t="shared" si="20"/>
        <v>PH.IC.EV.090604.01</v>
      </c>
      <c r="Q142" s="12" t="str">
        <f t="shared" si="21"/>
        <v>CL.IC.EV.090604.01</v>
      </c>
    </row>
    <row r="143" spans="1:19" ht="15" customHeight="1">
      <c r="A143" t="s">
        <v>10389</v>
      </c>
      <c r="C143" s="2" t="s">
        <v>10095</v>
      </c>
      <c r="E143" s="2" t="s">
        <v>6888</v>
      </c>
      <c r="F143" s="35" t="s">
        <v>10430</v>
      </c>
      <c r="G143" s="50" t="s">
        <v>10386</v>
      </c>
      <c r="H143" s="2" t="s">
        <v>7071</v>
      </c>
      <c r="J143" s="11" t="str">
        <f t="shared" si="17"/>
        <v>IC.EV.090605</v>
      </c>
      <c r="K143" s="2" t="s">
        <v>11324</v>
      </c>
      <c r="L143" t="str">
        <f t="shared" si="18"/>
        <v>Femoral Vein Right</v>
      </c>
      <c r="M143" s="12" t="str">
        <f t="shared" si="19"/>
        <v>PI.IC.EV.090605.01</v>
      </c>
      <c r="N143" s="12"/>
      <c r="O143" s="12" t="str">
        <f t="shared" si="20"/>
        <v>PH.IC.EV.090605.01</v>
      </c>
      <c r="Q143" s="12" t="str">
        <f t="shared" si="21"/>
        <v>CL.IC.EV.090605.01</v>
      </c>
    </row>
    <row r="144" spans="1:19" ht="15" customHeight="1">
      <c r="A144" t="s">
        <v>10389</v>
      </c>
      <c r="C144" s="2" t="s">
        <v>10095</v>
      </c>
      <c r="E144" s="2" t="s">
        <v>6888</v>
      </c>
      <c r="F144" s="35" t="s">
        <v>10430</v>
      </c>
      <c r="G144" s="50" t="s">
        <v>10387</v>
      </c>
      <c r="H144" s="2" t="s">
        <v>6888</v>
      </c>
      <c r="J144" s="11" t="str">
        <f t="shared" si="17"/>
        <v>IC.EV.090606</v>
      </c>
      <c r="K144" s="2" t="s">
        <v>11324</v>
      </c>
      <c r="L144" t="str">
        <f t="shared" si="18"/>
        <v>Femoral Vein Left</v>
      </c>
      <c r="M144" s="12" t="str">
        <f t="shared" si="19"/>
        <v>PI.IC.EV.090606.01</v>
      </c>
      <c r="N144" s="12"/>
      <c r="O144" s="12" t="str">
        <f t="shared" si="20"/>
        <v>PH.IC.EV.090606.01</v>
      </c>
      <c r="Q144" s="12" t="str">
        <f t="shared" si="21"/>
        <v>CL.IC.EV.090606.01</v>
      </c>
    </row>
    <row r="145" spans="1:25" ht="15">
      <c r="A145" s="64" t="s">
        <v>843</v>
      </c>
      <c r="B145" s="64"/>
      <c r="C145" s="65" t="s">
        <v>1551</v>
      </c>
      <c r="D145" s="64"/>
      <c r="E145" s="65" t="s">
        <v>1406</v>
      </c>
      <c r="F145" s="66" t="s">
        <v>10430</v>
      </c>
      <c r="G145" s="66" t="s">
        <v>852</v>
      </c>
      <c r="H145" s="65" t="s">
        <v>1419</v>
      </c>
      <c r="J145" s="11" t="str">
        <f t="shared" ref="J145:J148" si="22">CONCATENATE("IC.EV.",C145,E145,H145)</f>
        <v>IC.EV.090607</v>
      </c>
      <c r="K145" s="2" t="s">
        <v>11383</v>
      </c>
      <c r="L145" t="str">
        <f t="shared" ref="L145:L148" si="23">G145</f>
        <v>Antecubital Right</v>
      </c>
      <c r="M145" s="12" t="str">
        <f t="shared" ref="M145:M148" si="24">CONCATENATE("PI.",J145,".",K145)</f>
        <v>PI.IC.EV.090607.01</v>
      </c>
      <c r="N145" s="12"/>
      <c r="O145" s="12" t="str">
        <f t="shared" ref="O145:O148" si="25">CONCATENATE("PH.",J145,".",K145)</f>
        <v>PH.IC.EV.090607.01</v>
      </c>
      <c r="Q145" s="12" t="str">
        <f t="shared" ref="Q145:Q148" si="26">CONCATENATE("CL.",J145,".",K145)</f>
        <v>CL.IC.EV.090607.01</v>
      </c>
      <c r="X145" t="s">
        <v>856</v>
      </c>
      <c r="Y145">
        <v>1099</v>
      </c>
    </row>
    <row r="146" spans="1:25" ht="15">
      <c r="A146" s="64" t="s">
        <v>843</v>
      </c>
      <c r="B146" s="64"/>
      <c r="C146" s="65" t="s">
        <v>1551</v>
      </c>
      <c r="D146" s="64"/>
      <c r="E146" s="65" t="s">
        <v>1406</v>
      </c>
      <c r="F146" s="66" t="s">
        <v>10430</v>
      </c>
      <c r="G146" s="66" t="s">
        <v>853</v>
      </c>
      <c r="H146" s="65" t="s">
        <v>1550</v>
      </c>
      <c r="J146" s="11" t="str">
        <f t="shared" si="22"/>
        <v>IC.EV.090608</v>
      </c>
      <c r="K146" s="2" t="s">
        <v>11383</v>
      </c>
      <c r="L146" t="str">
        <f t="shared" si="23"/>
        <v>Antecubital Left</v>
      </c>
      <c r="M146" s="12" t="str">
        <f t="shared" si="24"/>
        <v>PI.IC.EV.090608.01</v>
      </c>
      <c r="N146" s="12"/>
      <c r="O146" s="12" t="str">
        <f t="shared" si="25"/>
        <v>PH.IC.EV.090608.01</v>
      </c>
      <c r="Q146" s="12" t="str">
        <f t="shared" si="26"/>
        <v>CL.IC.EV.090608.01</v>
      </c>
      <c r="X146" t="s">
        <v>856</v>
      </c>
      <c r="Y146">
        <v>1099</v>
      </c>
    </row>
    <row r="147" spans="1:25" ht="15">
      <c r="A147" s="64" t="s">
        <v>843</v>
      </c>
      <c r="B147" s="64"/>
      <c r="C147" s="65" t="s">
        <v>1551</v>
      </c>
      <c r="D147" s="64"/>
      <c r="E147" s="65" t="s">
        <v>1406</v>
      </c>
      <c r="F147" s="66" t="s">
        <v>10430</v>
      </c>
      <c r="G147" s="66" t="s">
        <v>854</v>
      </c>
      <c r="H147" s="65" t="s">
        <v>1551</v>
      </c>
      <c r="J147" s="11" t="str">
        <f t="shared" si="22"/>
        <v>IC.EV.090609</v>
      </c>
      <c r="K147" s="2" t="s">
        <v>11383</v>
      </c>
      <c r="L147" t="str">
        <f t="shared" si="23"/>
        <v>Upper Arm Right</v>
      </c>
      <c r="M147" s="12" t="str">
        <f t="shared" si="24"/>
        <v>PI.IC.EV.090609.01</v>
      </c>
      <c r="N147" s="12"/>
      <c r="O147" s="12" t="str">
        <f t="shared" si="25"/>
        <v>PH.IC.EV.090609.01</v>
      </c>
      <c r="Q147" s="12" t="str">
        <f t="shared" si="26"/>
        <v>CL.IC.EV.090609.01</v>
      </c>
      <c r="X147" t="s">
        <v>856</v>
      </c>
      <c r="Y147">
        <v>1099</v>
      </c>
    </row>
    <row r="148" spans="1:25" ht="15">
      <c r="A148" s="64" t="s">
        <v>843</v>
      </c>
      <c r="B148" s="64"/>
      <c r="C148" s="65" t="s">
        <v>1551</v>
      </c>
      <c r="D148" s="64"/>
      <c r="E148" s="65" t="s">
        <v>1406</v>
      </c>
      <c r="F148" s="66" t="s">
        <v>10430</v>
      </c>
      <c r="G148" s="66" t="s">
        <v>855</v>
      </c>
      <c r="H148" s="65" t="s">
        <v>1571</v>
      </c>
      <c r="J148" s="11" t="str">
        <f t="shared" si="22"/>
        <v>IC.EV.090610</v>
      </c>
      <c r="K148" s="2" t="s">
        <v>11383</v>
      </c>
      <c r="L148" t="str">
        <f t="shared" si="23"/>
        <v>Upper Arm Left</v>
      </c>
      <c r="M148" s="12" t="str">
        <f t="shared" si="24"/>
        <v>PI.IC.EV.090610.01</v>
      </c>
      <c r="N148" s="12"/>
      <c r="O148" s="12" t="str">
        <f t="shared" si="25"/>
        <v>PH.IC.EV.090610.01</v>
      </c>
      <c r="Q148" s="12" t="str">
        <f t="shared" si="26"/>
        <v>CL.IC.EV.090610.01</v>
      </c>
      <c r="X148" t="s">
        <v>856</v>
      </c>
      <c r="Y148">
        <v>1099</v>
      </c>
    </row>
    <row r="149" spans="1:25" ht="15" customHeight="1">
      <c r="A149" t="s">
        <v>10389</v>
      </c>
      <c r="C149" s="2" t="s">
        <v>10095</v>
      </c>
      <c r="D149" t="s">
        <v>10509</v>
      </c>
      <c r="E149" s="2" t="s">
        <v>7284</v>
      </c>
      <c r="F149" s="35" t="s">
        <v>10430</v>
      </c>
      <c r="G149" s="50" t="s">
        <v>10510</v>
      </c>
      <c r="H149" s="2" t="s">
        <v>11324</v>
      </c>
      <c r="J149" s="11" t="str">
        <f t="shared" si="17"/>
        <v>IC.EV.090701</v>
      </c>
      <c r="K149" s="2" t="s">
        <v>11324</v>
      </c>
      <c r="L149" t="str">
        <f t="shared" si="18"/>
        <v>Emergent insertion</v>
      </c>
      <c r="M149" s="12" t="str">
        <f t="shared" si="19"/>
        <v>PI.IC.EV.090701.01</v>
      </c>
      <c r="N149" s="12"/>
      <c r="O149" s="12" t="str">
        <f t="shared" si="20"/>
        <v>PH.IC.EV.090701.01</v>
      </c>
      <c r="Q149" s="12" t="str">
        <f t="shared" si="21"/>
        <v>CL.IC.EV.090701.01</v>
      </c>
    </row>
    <row r="150" spans="1:25" ht="15" customHeight="1">
      <c r="A150" t="s">
        <v>10389</v>
      </c>
      <c r="C150" s="2" t="s">
        <v>10095</v>
      </c>
      <c r="E150" s="2" t="s">
        <v>7284</v>
      </c>
      <c r="F150" s="35" t="s">
        <v>10430</v>
      </c>
      <c r="G150" s="50" t="s">
        <v>10511</v>
      </c>
      <c r="H150" s="2" t="s">
        <v>1199</v>
      </c>
      <c r="J150" s="11" t="str">
        <f t="shared" si="17"/>
        <v>IC.EV.090702</v>
      </c>
      <c r="K150" s="2" t="s">
        <v>11324</v>
      </c>
      <c r="L150" t="str">
        <f t="shared" si="18"/>
        <v>Non-emergent insertion</v>
      </c>
      <c r="M150" s="12" t="str">
        <f t="shared" si="19"/>
        <v>PI.IC.EV.090702.01</v>
      </c>
      <c r="N150" s="12"/>
      <c r="O150" s="12" t="str">
        <f t="shared" si="20"/>
        <v>PH.IC.EV.090702.01</v>
      </c>
      <c r="Q150" s="12" t="str">
        <f t="shared" si="21"/>
        <v>CL.IC.EV.090702.01</v>
      </c>
    </row>
    <row r="151" spans="1:25" ht="15" customHeight="1">
      <c r="A151" t="s">
        <v>10389</v>
      </c>
      <c r="C151" s="2" t="s">
        <v>10095</v>
      </c>
      <c r="E151" s="2" t="s">
        <v>7284</v>
      </c>
      <c r="F151" s="35" t="s">
        <v>10430</v>
      </c>
      <c r="G151" s="50" t="s">
        <v>1756</v>
      </c>
      <c r="H151" s="2" t="s">
        <v>946</v>
      </c>
      <c r="J151" s="11" t="str">
        <f t="shared" si="17"/>
        <v>IC.EV.090703</v>
      </c>
      <c r="K151" s="2" t="s">
        <v>11324</v>
      </c>
      <c r="L151" t="str">
        <f t="shared" si="18"/>
        <v>Change over wire</v>
      </c>
      <c r="M151" s="12" t="str">
        <f t="shared" si="19"/>
        <v>PI.IC.EV.090703.01</v>
      </c>
      <c r="N151" s="12"/>
      <c r="O151" s="12" t="str">
        <f t="shared" si="20"/>
        <v>PH.IC.EV.090703.01</v>
      </c>
      <c r="Q151" s="12" t="str">
        <f t="shared" si="21"/>
        <v>CL.IC.EV.090703.01</v>
      </c>
    </row>
    <row r="152" spans="1:25" ht="15" customHeight="1">
      <c r="A152" t="s">
        <v>10389</v>
      </c>
      <c r="C152" s="2" t="s">
        <v>10095</v>
      </c>
      <c r="E152" s="2" t="s">
        <v>7284</v>
      </c>
      <c r="F152" s="35" t="s">
        <v>10430</v>
      </c>
      <c r="G152" s="50" t="s">
        <v>10512</v>
      </c>
      <c r="H152" s="2" t="s">
        <v>948</v>
      </c>
      <c r="J152" s="11" t="str">
        <f t="shared" si="17"/>
        <v>IC.EV.090704</v>
      </c>
      <c r="K152" s="2" t="s">
        <v>11324</v>
      </c>
      <c r="L152" t="str">
        <f t="shared" si="18"/>
        <v>Pre-existing infection</v>
      </c>
      <c r="M152" s="12" t="str">
        <f t="shared" si="19"/>
        <v>PI.IC.EV.090704.01</v>
      </c>
      <c r="N152" s="12"/>
      <c r="O152" s="12" t="str">
        <f t="shared" si="20"/>
        <v>PH.IC.EV.090704.01</v>
      </c>
      <c r="Q152" s="12" t="str">
        <f t="shared" si="21"/>
        <v>CL.IC.EV.090704.01</v>
      </c>
    </row>
    <row r="153" spans="1:25" ht="15" customHeight="1">
      <c r="A153" t="s">
        <v>10389</v>
      </c>
      <c r="C153" s="2" t="s">
        <v>10095</v>
      </c>
      <c r="E153" s="2" t="s">
        <v>7284</v>
      </c>
      <c r="F153" s="35" t="s">
        <v>10430</v>
      </c>
      <c r="G153" s="50" t="s">
        <v>10513</v>
      </c>
      <c r="H153" s="2" t="s">
        <v>7071</v>
      </c>
      <c r="J153" s="11" t="str">
        <f t="shared" si="17"/>
        <v>IC.EV.090705</v>
      </c>
      <c r="K153" s="2" t="s">
        <v>11324</v>
      </c>
      <c r="L153" t="str">
        <f t="shared" si="18"/>
        <v>Unsuccessful</v>
      </c>
      <c r="M153" s="12" t="str">
        <f t="shared" si="19"/>
        <v>PI.IC.EV.090705.01</v>
      </c>
      <c r="N153" s="12"/>
      <c r="O153" s="12" t="str">
        <f t="shared" si="20"/>
        <v>PH.IC.EV.090705.01</v>
      </c>
      <c r="Q153" s="12" t="str">
        <f t="shared" si="21"/>
        <v>CL.IC.EV.090705.01</v>
      </c>
      <c r="R153" t="s">
        <v>9277</v>
      </c>
      <c r="S153">
        <v>957</v>
      </c>
    </row>
    <row r="154" spans="1:25" ht="15" customHeight="1">
      <c r="A154" t="s">
        <v>10389</v>
      </c>
      <c r="C154" s="2" t="s">
        <v>10095</v>
      </c>
      <c r="E154" s="2" t="s">
        <v>7284</v>
      </c>
      <c r="F154" s="35" t="s">
        <v>10430</v>
      </c>
      <c r="G154" s="50" t="s">
        <v>10514</v>
      </c>
      <c r="H154" s="2" t="s">
        <v>6888</v>
      </c>
      <c r="J154" s="11" t="str">
        <f t="shared" si="17"/>
        <v>IC.EV.090706</v>
      </c>
      <c r="K154" s="2" t="s">
        <v>11324</v>
      </c>
      <c r="L154" t="str">
        <f t="shared" si="18"/>
        <v>New Line</v>
      </c>
      <c r="M154" s="12" t="str">
        <f t="shared" si="19"/>
        <v>PI.IC.EV.090706.01</v>
      </c>
      <c r="N154" s="12"/>
      <c r="O154" s="12" t="str">
        <f t="shared" si="20"/>
        <v>PH.IC.EV.090706.01</v>
      </c>
      <c r="Q154" s="12" t="str">
        <f t="shared" si="21"/>
        <v>CL.IC.EV.090706.01</v>
      </c>
      <c r="R154" t="s">
        <v>9277</v>
      </c>
      <c r="S154">
        <v>958</v>
      </c>
    </row>
    <row r="155" spans="1:25" ht="15" customHeight="1">
      <c r="A155" t="s">
        <v>10389</v>
      </c>
      <c r="C155" s="2" t="s">
        <v>10095</v>
      </c>
      <c r="E155" s="2" t="s">
        <v>7284</v>
      </c>
      <c r="F155" s="35" t="s">
        <v>10430</v>
      </c>
      <c r="G155" s="50" t="s">
        <v>10391</v>
      </c>
      <c r="H155" s="2" t="s">
        <v>7284</v>
      </c>
      <c r="J155" s="11" t="str">
        <f t="shared" si="17"/>
        <v>IC.EV.090707</v>
      </c>
      <c r="K155" s="2" t="s">
        <v>11324</v>
      </c>
      <c r="L155" t="str">
        <f t="shared" si="18"/>
        <v>Sterile field maintained throughout procedure</v>
      </c>
      <c r="M155" s="12" t="str">
        <f t="shared" si="19"/>
        <v>PI.IC.EV.090707.01</v>
      </c>
      <c r="N155" s="12"/>
      <c r="O155" s="12" t="str">
        <f t="shared" si="20"/>
        <v>PH.IC.EV.090707.01</v>
      </c>
      <c r="Q155" s="12" t="str">
        <f t="shared" si="21"/>
        <v>CL.IC.EV.090707.01</v>
      </c>
      <c r="R155" t="s">
        <v>9277</v>
      </c>
      <c r="S155">
        <v>959</v>
      </c>
    </row>
    <row r="156" spans="1:25" ht="15" customHeight="1">
      <c r="A156" t="s">
        <v>10389</v>
      </c>
      <c r="B156" t="s">
        <v>10392</v>
      </c>
      <c r="C156" s="2" t="s">
        <v>10905</v>
      </c>
      <c r="D156" t="s">
        <v>10393</v>
      </c>
      <c r="E156" s="2" t="s">
        <v>11324</v>
      </c>
      <c r="F156" s="35" t="s">
        <v>10394</v>
      </c>
      <c r="G156" s="50" t="s">
        <v>10390</v>
      </c>
      <c r="H156" s="2" t="s">
        <v>11324</v>
      </c>
      <c r="J156" s="11" t="str">
        <f t="shared" si="17"/>
        <v>IC.EV.100101</v>
      </c>
      <c r="K156" s="2" t="s">
        <v>11324</v>
      </c>
      <c r="L156" t="str">
        <f t="shared" si="18"/>
        <v>12 lead EKG performed</v>
      </c>
      <c r="M156" s="12" t="str">
        <f t="shared" si="19"/>
        <v>PI.IC.EV.100101.01</v>
      </c>
      <c r="N156" s="12"/>
      <c r="O156" s="12" t="str">
        <f t="shared" si="20"/>
        <v>PH.IC.EV.100101.01</v>
      </c>
      <c r="Q156" s="12" t="str">
        <f t="shared" si="21"/>
        <v>CL.IC.EV.100101.01</v>
      </c>
    </row>
    <row r="157" spans="1:25" ht="15" customHeight="1">
      <c r="A157" t="s">
        <v>10389</v>
      </c>
      <c r="C157" s="2" t="s">
        <v>10905</v>
      </c>
      <c r="E157" s="2" t="s">
        <v>11324</v>
      </c>
      <c r="F157" s="35" t="s">
        <v>10394</v>
      </c>
      <c r="G157" s="50" t="s">
        <v>10264</v>
      </c>
      <c r="H157" s="2" t="s">
        <v>1199</v>
      </c>
      <c r="J157" s="11" t="str">
        <f t="shared" si="17"/>
        <v>IC.EV.100102</v>
      </c>
      <c r="K157" s="2" t="s">
        <v>923</v>
      </c>
      <c r="L157" t="str">
        <f t="shared" si="18"/>
        <v>Provider notified:</v>
      </c>
      <c r="M157" s="12" t="str">
        <f t="shared" si="19"/>
        <v>PI.IC.EV.100102.02</v>
      </c>
      <c r="N157" s="12"/>
      <c r="O157" s="12" t="str">
        <f t="shared" si="20"/>
        <v>PH.IC.EV.100102.02</v>
      </c>
      <c r="Q157" s="12" t="str">
        <f t="shared" si="21"/>
        <v>CL.IC.EV.100102.02</v>
      </c>
      <c r="R157" t="s">
        <v>9277</v>
      </c>
      <c r="S157">
        <v>169</v>
      </c>
    </row>
    <row r="158" spans="1:25" ht="15" customHeight="1">
      <c r="A158" t="s">
        <v>10389</v>
      </c>
      <c r="C158" s="2" t="s">
        <v>10905</v>
      </c>
      <c r="E158" s="2" t="s">
        <v>11324</v>
      </c>
      <c r="F158" s="35" t="s">
        <v>10394</v>
      </c>
      <c r="G158" s="50" t="s">
        <v>10265</v>
      </c>
      <c r="H158" s="2" t="s">
        <v>946</v>
      </c>
      <c r="J158" s="11" t="str">
        <f t="shared" si="17"/>
        <v>IC.EV.100103</v>
      </c>
      <c r="K158" s="2" t="s">
        <v>11324</v>
      </c>
      <c r="L158" t="str">
        <f t="shared" si="18"/>
        <v>Oxygenated with:</v>
      </c>
      <c r="M158" s="12" t="str">
        <f t="shared" si="19"/>
        <v>PI.IC.EV.100103.01</v>
      </c>
      <c r="N158" s="12"/>
      <c r="O158" s="12" t="str">
        <f t="shared" si="20"/>
        <v>PH.IC.EV.100103.01</v>
      </c>
      <c r="Q158" s="12" t="str">
        <f t="shared" si="21"/>
        <v>CL.IC.EV.100103.01</v>
      </c>
      <c r="R158" t="s">
        <v>9277</v>
      </c>
      <c r="S158">
        <v>174</v>
      </c>
    </row>
    <row r="159" spans="1:25" ht="15" customHeight="1">
      <c r="A159" t="s">
        <v>10389</v>
      </c>
      <c r="C159" s="2" t="s">
        <v>10905</v>
      </c>
      <c r="E159" s="2" t="s">
        <v>11324</v>
      </c>
      <c r="F159" s="35" t="s">
        <v>10394</v>
      </c>
      <c r="G159" s="50" t="s">
        <v>10266</v>
      </c>
      <c r="H159" s="2" t="s">
        <v>948</v>
      </c>
      <c r="J159" s="11" t="str">
        <f t="shared" si="17"/>
        <v>IC.EV.100104</v>
      </c>
      <c r="K159" s="2" t="s">
        <v>11324</v>
      </c>
      <c r="L159" t="str">
        <f t="shared" si="18"/>
        <v>Lab drawn and sent for:</v>
      </c>
      <c r="M159" s="12" t="str">
        <f t="shared" si="19"/>
        <v>PI.IC.EV.100104.01</v>
      </c>
      <c r="N159" s="12"/>
      <c r="O159" s="12" t="str">
        <f t="shared" si="20"/>
        <v>PH.IC.EV.100104.01</v>
      </c>
      <c r="Q159" s="12" t="str">
        <f t="shared" si="21"/>
        <v>CL.IC.EV.100104.01</v>
      </c>
      <c r="R159" t="s">
        <v>9277</v>
      </c>
      <c r="S159">
        <v>175</v>
      </c>
    </row>
    <row r="160" spans="1:25" ht="15" customHeight="1">
      <c r="A160" t="s">
        <v>10389</v>
      </c>
      <c r="C160" s="2" t="s">
        <v>10905</v>
      </c>
      <c r="E160" s="2" t="s">
        <v>11324</v>
      </c>
      <c r="F160" s="35" t="s">
        <v>10394</v>
      </c>
      <c r="G160" s="50" t="s">
        <v>10267</v>
      </c>
      <c r="H160" s="2" t="s">
        <v>7071</v>
      </c>
      <c r="J160" s="11" t="str">
        <f t="shared" si="17"/>
        <v>IC.EV.100105</v>
      </c>
      <c r="K160" s="2" t="s">
        <v>1192</v>
      </c>
      <c r="L160" t="str">
        <f t="shared" si="18"/>
        <v>Cardiac enzymes sent</v>
      </c>
      <c r="M160" s="12" t="str">
        <f t="shared" si="19"/>
        <v>PI.IC.EV.100105.01</v>
      </c>
      <c r="N160" s="12"/>
      <c r="O160" s="12" t="str">
        <f t="shared" si="20"/>
        <v>PH.IC.EV.100105.01</v>
      </c>
      <c r="Q160" s="12" t="str">
        <f t="shared" si="21"/>
        <v>CL.IC.EV.100105.01</v>
      </c>
      <c r="R160" t="s">
        <v>9277</v>
      </c>
      <c r="S160">
        <v>177</v>
      </c>
    </row>
    <row r="161" spans="1:19" ht="15" customHeight="1">
      <c r="A161" t="s">
        <v>10389</v>
      </c>
      <c r="C161" s="2" t="s">
        <v>10905</v>
      </c>
      <c r="E161" s="2" t="s">
        <v>11324</v>
      </c>
      <c r="F161" s="35" t="s">
        <v>10394</v>
      </c>
      <c r="G161" s="50" t="s">
        <v>10264</v>
      </c>
      <c r="H161" s="2" t="s">
        <v>6888</v>
      </c>
      <c r="J161" s="11" t="str">
        <f t="shared" si="17"/>
        <v>IC.EV.100106</v>
      </c>
      <c r="K161" s="2" t="s">
        <v>1192</v>
      </c>
      <c r="L161" t="str">
        <f t="shared" si="18"/>
        <v>Provider notified:</v>
      </c>
      <c r="M161" s="12" t="str">
        <f t="shared" si="19"/>
        <v>PI.IC.EV.100106.01</v>
      </c>
      <c r="N161" s="12"/>
      <c r="O161" s="12" t="str">
        <f t="shared" si="20"/>
        <v>PH.IC.EV.100106.01</v>
      </c>
      <c r="Q161" s="12" t="str">
        <f t="shared" si="21"/>
        <v>CL.IC.EV.100106.01</v>
      </c>
      <c r="R161" t="s">
        <v>9277</v>
      </c>
      <c r="S161">
        <v>178</v>
      </c>
    </row>
    <row r="162" spans="1:19" ht="15" customHeight="1">
      <c r="A162" t="s">
        <v>10389</v>
      </c>
      <c r="C162" s="2" t="s">
        <v>10905</v>
      </c>
      <c r="D162" t="s">
        <v>10268</v>
      </c>
      <c r="E162" s="2" t="s">
        <v>1199</v>
      </c>
      <c r="F162" s="35" t="s">
        <v>10394</v>
      </c>
      <c r="G162" s="50" t="s">
        <v>10269</v>
      </c>
      <c r="H162" s="2" t="s">
        <v>11324</v>
      </c>
      <c r="J162" s="11" t="str">
        <f t="shared" si="17"/>
        <v>IC.EV.100201</v>
      </c>
      <c r="K162" s="2" t="s">
        <v>11324</v>
      </c>
      <c r="L162" t="str">
        <f t="shared" si="18"/>
        <v>Lab drawn and sent for:</v>
      </c>
      <c r="M162" s="12" t="str">
        <f t="shared" si="19"/>
        <v>PI.IC.EV.100201.01</v>
      </c>
      <c r="N162" s="12"/>
      <c r="O162" s="12" t="str">
        <f t="shared" si="20"/>
        <v>PH.IC.EV.100201.01</v>
      </c>
      <c r="Q162" s="12" t="str">
        <f t="shared" si="21"/>
        <v>CL.IC.EV.100201.01</v>
      </c>
    </row>
    <row r="163" spans="1:19" ht="15" customHeight="1">
      <c r="A163" t="s">
        <v>10389</v>
      </c>
      <c r="B163" t="s">
        <v>10398</v>
      </c>
      <c r="C163" s="2" t="s">
        <v>8048</v>
      </c>
      <c r="D163" t="s">
        <v>10398</v>
      </c>
      <c r="E163" s="2" t="s">
        <v>11324</v>
      </c>
      <c r="F163" s="35" t="s">
        <v>10399</v>
      </c>
      <c r="G163" s="50" t="s">
        <v>10671</v>
      </c>
      <c r="H163" s="2" t="s">
        <v>11324</v>
      </c>
      <c r="J163" s="11" t="str">
        <f t="shared" si="17"/>
        <v>IC.EV.110101</v>
      </c>
      <c r="K163" s="2" t="s">
        <v>11324</v>
      </c>
      <c r="L163" t="str">
        <f t="shared" si="18"/>
        <v>Patient care handoff</v>
      </c>
      <c r="M163" s="12" t="str">
        <f t="shared" si="19"/>
        <v>PI.IC.EV.110101.01</v>
      </c>
      <c r="N163" s="12"/>
      <c r="O163" s="12" t="str">
        <f t="shared" si="20"/>
        <v>PH.IC.EV.110101.01</v>
      </c>
      <c r="Q163" s="12" t="str">
        <f t="shared" si="21"/>
        <v>CL.IC.EV.110101.01</v>
      </c>
    </row>
    <row r="164" spans="1:19" ht="15" customHeight="1">
      <c r="A164" t="s">
        <v>10389</v>
      </c>
      <c r="C164" s="2" t="s">
        <v>8048</v>
      </c>
      <c r="E164" s="2" t="s">
        <v>11324</v>
      </c>
      <c r="F164" s="35" t="s">
        <v>10399</v>
      </c>
      <c r="G164" s="50" t="s">
        <v>10547</v>
      </c>
      <c r="H164" s="2" t="s">
        <v>1199</v>
      </c>
      <c r="J164" s="11" t="str">
        <f t="shared" si="17"/>
        <v>IC.EV.110102</v>
      </c>
      <c r="K164" s="2" t="s">
        <v>11324</v>
      </c>
      <c r="L164" t="str">
        <f t="shared" si="18"/>
        <v>Co-Signature-orientee documentation</v>
      </c>
      <c r="M164" s="12" t="str">
        <f t="shared" si="19"/>
        <v>PI.IC.EV.110102.01</v>
      </c>
      <c r="N164" s="12"/>
      <c r="O164" s="12" t="str">
        <f t="shared" si="20"/>
        <v>PH.IC.EV.110102.01</v>
      </c>
      <c r="Q164" s="12" t="str">
        <f t="shared" si="21"/>
        <v>CL.IC.EV.110102.01</v>
      </c>
    </row>
    <row r="165" spans="1:19" ht="15" customHeight="1">
      <c r="A165" t="s">
        <v>10389</v>
      </c>
      <c r="C165" s="2" t="s">
        <v>8048</v>
      </c>
      <c r="E165" s="2" t="s">
        <v>11324</v>
      </c>
      <c r="F165" s="35" t="s">
        <v>10399</v>
      </c>
      <c r="G165" s="50" t="s">
        <v>10548</v>
      </c>
      <c r="H165" s="2" t="s">
        <v>946</v>
      </c>
      <c r="J165" s="11" t="str">
        <f t="shared" si="17"/>
        <v>IC.EV.110103</v>
      </c>
      <c r="K165" s="2" t="s">
        <v>11324</v>
      </c>
      <c r="L165" t="str">
        <f t="shared" si="18"/>
        <v>Co-Signature-student nurse documentation</v>
      </c>
      <c r="M165" s="12" t="str">
        <f t="shared" si="19"/>
        <v>PI.IC.EV.110103.01</v>
      </c>
      <c r="N165" s="12"/>
      <c r="O165" s="12" t="str">
        <f t="shared" si="20"/>
        <v>PH.IC.EV.110103.01</v>
      </c>
      <c r="Q165" s="12" t="str">
        <f t="shared" si="21"/>
        <v>CL.IC.EV.110103.01</v>
      </c>
    </row>
    <row r="166" spans="1:19" ht="15" customHeight="1">
      <c r="A166" t="s">
        <v>10389</v>
      </c>
      <c r="C166" s="2" t="s">
        <v>8048</v>
      </c>
      <c r="E166" s="2" t="s">
        <v>11324</v>
      </c>
      <c r="F166" s="35" t="s">
        <v>10399</v>
      </c>
      <c r="G166" s="50" t="s">
        <v>10438</v>
      </c>
      <c r="H166" s="2" t="s">
        <v>948</v>
      </c>
      <c r="J166" s="11" t="str">
        <f t="shared" si="17"/>
        <v>IC.EV.110104</v>
      </c>
      <c r="K166" s="2" t="s">
        <v>11324</v>
      </c>
      <c r="L166" t="str">
        <f t="shared" si="18"/>
        <v>Anticoagulant- cosignature verification of dosage and route</v>
      </c>
      <c r="M166" s="12" t="str">
        <f t="shared" si="19"/>
        <v>PI.IC.EV.110104.01</v>
      </c>
      <c r="N166" s="12"/>
      <c r="O166" s="12" t="str">
        <f t="shared" si="20"/>
        <v>PH.IC.EV.110104.01</v>
      </c>
      <c r="Q166" s="12" t="str">
        <f t="shared" si="21"/>
        <v>CL.IC.EV.110104.01</v>
      </c>
    </row>
    <row r="167" spans="1:19" ht="15" customHeight="1">
      <c r="A167" t="s">
        <v>10389</v>
      </c>
      <c r="C167" s="2" t="s">
        <v>8048</v>
      </c>
      <c r="E167" s="2" t="s">
        <v>11324</v>
      </c>
      <c r="F167" s="35" t="s">
        <v>10399</v>
      </c>
      <c r="G167" s="50" t="s">
        <v>10439</v>
      </c>
      <c r="H167" s="2" t="s">
        <v>7071</v>
      </c>
      <c r="J167" s="11" t="str">
        <f t="shared" si="17"/>
        <v>IC.EV.110105</v>
      </c>
      <c r="K167" s="2" t="s">
        <v>11324</v>
      </c>
      <c r="L167" t="str">
        <f t="shared" si="18"/>
        <v>Co-signature verification of PCA Set-up</v>
      </c>
      <c r="M167" s="12" t="str">
        <f t="shared" si="19"/>
        <v>PI.IC.EV.110105.01</v>
      </c>
      <c r="N167" s="12"/>
      <c r="O167" s="12" t="str">
        <f t="shared" si="20"/>
        <v>PH.IC.EV.110105.01</v>
      </c>
      <c r="Q167" s="12" t="str">
        <f t="shared" si="21"/>
        <v>CL.IC.EV.110105.01</v>
      </c>
    </row>
    <row r="168" spans="1:19" ht="15" customHeight="1">
      <c r="A168" t="s">
        <v>10389</v>
      </c>
      <c r="C168" s="2" t="s">
        <v>8048</v>
      </c>
      <c r="E168" s="2" t="s">
        <v>11324</v>
      </c>
      <c r="F168" s="35" t="s">
        <v>10399</v>
      </c>
      <c r="G168" s="50" t="s">
        <v>10440</v>
      </c>
      <c r="H168" s="2" t="s">
        <v>6888</v>
      </c>
      <c r="J168" s="11" t="str">
        <f t="shared" si="17"/>
        <v>IC.EV.110106</v>
      </c>
      <c r="K168" s="2" t="s">
        <v>11324</v>
      </c>
      <c r="L168" t="str">
        <f t="shared" si="18"/>
        <v>PCA Setup Verified</v>
      </c>
      <c r="M168" s="12" t="str">
        <f t="shared" si="19"/>
        <v>PI.IC.EV.110106.01</v>
      </c>
      <c r="N168" s="12"/>
      <c r="O168" s="12" t="str">
        <f t="shared" si="20"/>
        <v>PH.IC.EV.110106.01</v>
      </c>
      <c r="Q168" s="12" t="str">
        <f t="shared" si="21"/>
        <v>CL.IC.EV.110106.01</v>
      </c>
    </row>
    <row r="169" spans="1:19" ht="15" customHeight="1">
      <c r="A169" t="s">
        <v>10389</v>
      </c>
      <c r="C169" s="2" t="s">
        <v>8048</v>
      </c>
      <c r="E169" s="2" t="s">
        <v>11324</v>
      </c>
      <c r="F169" s="35" t="s">
        <v>10399</v>
      </c>
      <c r="G169" s="50" t="s">
        <v>10441</v>
      </c>
      <c r="H169" s="2" t="s">
        <v>7284</v>
      </c>
      <c r="J169" s="11" t="str">
        <f t="shared" si="17"/>
        <v>IC.EV.110107</v>
      </c>
      <c r="K169" s="2" t="s">
        <v>11324</v>
      </c>
      <c r="L169" t="str">
        <f t="shared" si="18"/>
        <v>MD: Discharge patient from PACU</v>
      </c>
      <c r="M169" s="12" t="str">
        <f t="shared" si="19"/>
        <v>PI.IC.EV.110107.01</v>
      </c>
      <c r="N169" s="12"/>
      <c r="O169" s="12" t="str">
        <f t="shared" si="20"/>
        <v>PH.IC.EV.110107.01</v>
      </c>
      <c r="Q169" s="12" t="str">
        <f t="shared" si="21"/>
        <v>CL.IC.EV.110107.01</v>
      </c>
    </row>
    <row r="170" spans="1:19" ht="15" customHeight="1">
      <c r="A170" t="s">
        <v>10389</v>
      </c>
      <c r="C170" s="2" t="s">
        <v>8048</v>
      </c>
      <c r="E170" s="2" t="s">
        <v>11324</v>
      </c>
      <c r="F170" s="35" t="s">
        <v>10399</v>
      </c>
      <c r="G170" s="50" t="s">
        <v>10442</v>
      </c>
      <c r="H170" s="2" t="s">
        <v>10093</v>
      </c>
      <c r="J170" s="11" t="str">
        <f t="shared" si="17"/>
        <v>IC.EV.110108</v>
      </c>
      <c r="K170" s="2" t="s">
        <v>11324</v>
      </c>
      <c r="L170" t="str">
        <f t="shared" si="18"/>
        <v>MD: Medications for procedure ordered as given</v>
      </c>
      <c r="M170" s="12" t="str">
        <f t="shared" si="19"/>
        <v>PI.IC.EV.110108.01</v>
      </c>
      <c r="N170" s="12"/>
      <c r="O170" s="12" t="str">
        <f t="shared" si="20"/>
        <v>PH.IC.EV.110108.01</v>
      </c>
      <c r="Q170" s="12" t="str">
        <f t="shared" si="21"/>
        <v>CL.IC.EV.110108.01</v>
      </c>
    </row>
    <row r="171" spans="1:19" ht="15" customHeight="1">
      <c r="A171" t="s">
        <v>10389</v>
      </c>
      <c r="B171" t="s">
        <v>10565</v>
      </c>
      <c r="C171" s="2" t="s">
        <v>8201</v>
      </c>
      <c r="D171" t="s">
        <v>10566</v>
      </c>
      <c r="E171" s="2" t="s">
        <v>11324</v>
      </c>
      <c r="F171" s="35" t="s">
        <v>7067</v>
      </c>
      <c r="G171" s="50" t="s">
        <v>10567</v>
      </c>
      <c r="H171" s="2" t="s">
        <v>11324</v>
      </c>
      <c r="J171" s="11" t="str">
        <f t="shared" si="17"/>
        <v>IC.EV.130101</v>
      </c>
      <c r="K171" s="2" t="s">
        <v>11324</v>
      </c>
      <c r="L171" t="str">
        <f t="shared" si="18"/>
        <v>Discharge instructions reviewed &amp; signed by patient or care giver</v>
      </c>
      <c r="M171" s="12" t="str">
        <f t="shared" si="19"/>
        <v>PI.IC.EV.130101.01</v>
      </c>
      <c r="N171" s="12"/>
      <c r="O171" s="12" t="str">
        <f t="shared" si="20"/>
        <v>PH.IC.EV.130101.01</v>
      </c>
      <c r="Q171" s="12" t="str">
        <f t="shared" si="21"/>
        <v>CL.IC.EV.130101.01</v>
      </c>
    </row>
    <row r="172" spans="1:19" ht="15" customHeight="1">
      <c r="A172" t="s">
        <v>10389</v>
      </c>
      <c r="C172" s="2" t="s">
        <v>8201</v>
      </c>
      <c r="E172" s="2" t="s">
        <v>11324</v>
      </c>
      <c r="F172" s="35" t="s">
        <v>7067</v>
      </c>
      <c r="G172" s="50" t="s">
        <v>10568</v>
      </c>
      <c r="H172" s="2" t="s">
        <v>1199</v>
      </c>
      <c r="J172" s="11" t="str">
        <f t="shared" si="17"/>
        <v>IC.EV.130102</v>
      </c>
      <c r="K172" s="2" t="s">
        <v>11324</v>
      </c>
      <c r="L172" t="str">
        <f t="shared" si="18"/>
        <v>Reviewed f/u appt. with patient or care giver</v>
      </c>
      <c r="M172" s="12" t="str">
        <f t="shared" si="19"/>
        <v>PI.IC.EV.130102.01</v>
      </c>
      <c r="N172" s="12"/>
      <c r="O172" s="12" t="str">
        <f t="shared" si="20"/>
        <v>PH.IC.EV.130102.01</v>
      </c>
      <c r="Q172" s="12" t="str">
        <f t="shared" si="21"/>
        <v>CL.IC.EV.130102.01</v>
      </c>
    </row>
    <row r="173" spans="1:19" ht="15" customHeight="1">
      <c r="A173" t="s">
        <v>10389</v>
      </c>
      <c r="C173" s="2" t="s">
        <v>8201</v>
      </c>
      <c r="E173" s="2" t="s">
        <v>11324</v>
      </c>
      <c r="F173" s="35" t="s">
        <v>7067</v>
      </c>
      <c r="G173" s="50" t="s">
        <v>114</v>
      </c>
      <c r="H173" s="2" t="s">
        <v>946</v>
      </c>
      <c r="J173" s="11" t="str">
        <f t="shared" si="17"/>
        <v>IC.EV.130103</v>
      </c>
      <c r="K173" s="2" t="s">
        <v>11324</v>
      </c>
      <c r="L173" t="str">
        <f t="shared" si="18"/>
        <v>Patient/Family met with pharmacist</v>
      </c>
      <c r="M173" s="12" t="str">
        <f t="shared" si="19"/>
        <v>PI.IC.EV.130103.01</v>
      </c>
      <c r="N173" s="12"/>
      <c r="O173" s="12" t="str">
        <f t="shared" si="20"/>
        <v>PH.IC.EV.130103.01</v>
      </c>
      <c r="Q173" s="12" t="str">
        <f t="shared" si="21"/>
        <v>CL.IC.EV.130103.01</v>
      </c>
    </row>
    <row r="174" spans="1:19" ht="15" customHeight="1">
      <c r="A174" t="s">
        <v>10389</v>
      </c>
      <c r="C174" s="2" t="s">
        <v>8201</v>
      </c>
      <c r="E174" s="2" t="s">
        <v>11324</v>
      </c>
      <c r="F174" s="35" t="s">
        <v>7067</v>
      </c>
      <c r="G174" s="50" t="s">
        <v>10449</v>
      </c>
      <c r="H174" s="2" t="s">
        <v>948</v>
      </c>
      <c r="J174" s="11" t="str">
        <f t="shared" si="17"/>
        <v>IC.EV.130104</v>
      </c>
      <c r="K174" s="2" t="s">
        <v>11324</v>
      </c>
      <c r="L174" t="str">
        <f t="shared" ref="L174:L202" si="27">G174</f>
        <v>Medications reviewed with patient or care giver, stated understanding</v>
      </c>
      <c r="M174" s="12" t="str">
        <f t="shared" si="19"/>
        <v>PI.IC.EV.130104.01</v>
      </c>
      <c r="N174" s="12"/>
      <c r="O174" s="12" t="str">
        <f t="shared" si="20"/>
        <v>PH.IC.EV.130104.01</v>
      </c>
      <c r="Q174" s="12" t="str">
        <f t="shared" si="21"/>
        <v>CL.IC.EV.130104.01</v>
      </c>
    </row>
    <row r="175" spans="1:19" ht="15" customHeight="1">
      <c r="A175" t="s">
        <v>10389</v>
      </c>
      <c r="C175" s="2" t="s">
        <v>8201</v>
      </c>
      <c r="E175" s="2" t="s">
        <v>11324</v>
      </c>
      <c r="F175" s="35" t="s">
        <v>7067</v>
      </c>
      <c r="G175" s="50" t="s">
        <v>10326</v>
      </c>
      <c r="H175" s="2" t="s">
        <v>7071</v>
      </c>
      <c r="J175" s="11" t="str">
        <f t="shared" si="17"/>
        <v>IC.EV.130105</v>
      </c>
      <c r="K175" s="2" t="s">
        <v>11324</v>
      </c>
      <c r="L175" t="str">
        <f t="shared" si="27"/>
        <v>The reconciled patient med list (in pt discharge note) was reviewed with patient or patient care giver</v>
      </c>
      <c r="M175" s="12" t="str">
        <f t="shared" si="19"/>
        <v>PI.IC.EV.130105.01</v>
      </c>
      <c r="N175" s="12"/>
      <c r="O175" s="12" t="str">
        <f t="shared" si="20"/>
        <v>PH.IC.EV.130105.01</v>
      </c>
      <c r="Q175" s="12" t="str">
        <f t="shared" si="21"/>
        <v>CL.IC.EV.130105.01</v>
      </c>
    </row>
    <row r="176" spans="1:19" ht="15" customHeight="1">
      <c r="A176" t="s">
        <v>10389</v>
      </c>
      <c r="C176" s="2" t="s">
        <v>8201</v>
      </c>
      <c r="E176" s="2" t="s">
        <v>11324</v>
      </c>
      <c r="F176" s="35" t="s">
        <v>7067</v>
      </c>
      <c r="G176" s="50" t="s">
        <v>10327</v>
      </c>
      <c r="H176" s="2" t="s">
        <v>6888</v>
      </c>
      <c r="J176" s="11" t="str">
        <f t="shared" si="17"/>
        <v>IC.EV.130106</v>
      </c>
      <c r="K176" s="2" t="s">
        <v>923</v>
      </c>
      <c r="L176" t="str">
        <f t="shared" si="27"/>
        <v>Provider Notified:</v>
      </c>
      <c r="M176" s="12" t="str">
        <f t="shared" si="19"/>
        <v>PI.IC.EV.130106.02</v>
      </c>
      <c r="N176" s="12"/>
      <c r="O176" s="12" t="str">
        <f t="shared" si="20"/>
        <v>PH.IC.EV.130106.02</v>
      </c>
      <c r="Q176" s="12" t="str">
        <f t="shared" si="21"/>
        <v>CL.IC.EV.130106.02</v>
      </c>
      <c r="R176" t="s">
        <v>9277</v>
      </c>
      <c r="S176">
        <v>169</v>
      </c>
    </row>
    <row r="177" spans="1:21" ht="15" customHeight="1">
      <c r="A177" t="s">
        <v>10389</v>
      </c>
      <c r="C177" s="2" t="s">
        <v>8201</v>
      </c>
      <c r="E177" s="2" t="s">
        <v>11324</v>
      </c>
      <c r="F177" s="35" t="s">
        <v>7067</v>
      </c>
      <c r="G177" s="50" t="s">
        <v>10328</v>
      </c>
      <c r="H177" s="2" t="s">
        <v>7284</v>
      </c>
      <c r="J177" s="11" t="str">
        <f t="shared" si="17"/>
        <v>IC.EV.130107</v>
      </c>
      <c r="K177" s="2" t="s">
        <v>11324</v>
      </c>
      <c r="L177" t="str">
        <f t="shared" si="27"/>
        <v>Discharge MRSA swab</v>
      </c>
      <c r="M177" s="12" t="str">
        <f t="shared" si="19"/>
        <v>PI.IC.EV.130107.01</v>
      </c>
      <c r="N177" s="12"/>
      <c r="O177" s="12" t="str">
        <f t="shared" si="20"/>
        <v>PH.IC.EV.130107.01</v>
      </c>
      <c r="Q177" s="12" t="str">
        <f t="shared" si="21"/>
        <v>CL.IC.EV.130107.01</v>
      </c>
    </row>
    <row r="178" spans="1:21" ht="15" customHeight="1">
      <c r="A178" t="s">
        <v>10389</v>
      </c>
      <c r="C178" s="2" t="s">
        <v>8201</v>
      </c>
      <c r="E178" s="2" t="s">
        <v>11324</v>
      </c>
      <c r="F178" s="35" t="s">
        <v>7067</v>
      </c>
      <c r="G178" s="50" t="s">
        <v>10452</v>
      </c>
      <c r="H178" s="2" t="s">
        <v>10093</v>
      </c>
      <c r="J178" s="11" t="str">
        <f t="shared" si="17"/>
        <v>IC.EV.130108</v>
      </c>
      <c r="K178" s="2" t="s">
        <v>11324</v>
      </c>
      <c r="L178" t="str">
        <f t="shared" si="27"/>
        <v>Belongings sent with patient</v>
      </c>
      <c r="M178" s="12" t="str">
        <f t="shared" si="19"/>
        <v>PI.IC.EV.130108.01</v>
      </c>
      <c r="N178" s="12"/>
      <c r="O178" s="12" t="str">
        <f t="shared" si="20"/>
        <v>PH.IC.EV.130108.01</v>
      </c>
      <c r="Q178" s="12" t="str">
        <f t="shared" si="21"/>
        <v>CL.IC.EV.130108.01</v>
      </c>
    </row>
    <row r="179" spans="1:21" ht="15" customHeight="1">
      <c r="A179" t="s">
        <v>10389</v>
      </c>
      <c r="C179" s="2" t="s">
        <v>8201</v>
      </c>
      <c r="E179" s="2" t="s">
        <v>11324</v>
      </c>
      <c r="F179" s="35" t="s">
        <v>7067</v>
      </c>
      <c r="G179" s="50" t="s">
        <v>1405</v>
      </c>
      <c r="H179" s="2" t="s">
        <v>10095</v>
      </c>
      <c r="J179" s="11" t="str">
        <f t="shared" si="17"/>
        <v>IC.EV.130109</v>
      </c>
      <c r="K179" s="2" t="s">
        <v>11324</v>
      </c>
      <c r="L179" t="str">
        <f t="shared" si="27"/>
        <v>Other:</v>
      </c>
      <c r="M179" s="12" t="str">
        <f t="shared" si="19"/>
        <v>PI.IC.EV.130109.01</v>
      </c>
      <c r="N179" s="12"/>
      <c r="O179" s="12" t="str">
        <f t="shared" si="20"/>
        <v>PH.IC.EV.130109.01</v>
      </c>
      <c r="Q179" s="12" t="str">
        <f t="shared" si="21"/>
        <v>CL.IC.EV.130109.01</v>
      </c>
    </row>
    <row r="180" spans="1:21" ht="15" customHeight="1">
      <c r="A180" t="s">
        <v>10389</v>
      </c>
      <c r="B180" t="s">
        <v>10453</v>
      </c>
      <c r="C180" s="2" t="s">
        <v>9621</v>
      </c>
      <c r="D180" t="s">
        <v>10454</v>
      </c>
      <c r="E180" s="2" t="s">
        <v>11324</v>
      </c>
      <c r="F180" s="35" t="s">
        <v>10455</v>
      </c>
      <c r="G180" s="50" t="s">
        <v>10456</v>
      </c>
      <c r="H180" s="2" t="s">
        <v>11324</v>
      </c>
      <c r="J180" s="11" t="str">
        <f t="shared" si="17"/>
        <v>IC.EV.140101</v>
      </c>
      <c r="K180" s="2" t="s">
        <v>1192</v>
      </c>
      <c r="L180" t="str">
        <f t="shared" si="27"/>
        <v>Info Provided: Fall Prevention</v>
      </c>
      <c r="M180" s="12" t="str">
        <f t="shared" si="19"/>
        <v>PI.IC.EV.140101.01</v>
      </c>
      <c r="N180" s="12"/>
      <c r="O180" s="12" t="str">
        <f t="shared" si="20"/>
        <v>PH.IC.EV.140101.01</v>
      </c>
      <c r="Q180" s="12" t="str">
        <f t="shared" si="21"/>
        <v>CL.IC.EV.140101.01</v>
      </c>
      <c r="T180" t="s">
        <v>11134</v>
      </c>
      <c r="U180" t="s">
        <v>11134</v>
      </c>
    </row>
    <row r="181" spans="1:21" ht="15" customHeight="1">
      <c r="A181" t="s">
        <v>10389</v>
      </c>
      <c r="C181" s="2" t="s">
        <v>9621</v>
      </c>
      <c r="E181" s="2" t="s">
        <v>11324</v>
      </c>
      <c r="F181" s="35" t="s">
        <v>10455</v>
      </c>
      <c r="G181" s="50" t="s">
        <v>10457</v>
      </c>
      <c r="H181" s="2" t="s">
        <v>1199</v>
      </c>
      <c r="J181" s="11" t="str">
        <f t="shared" si="17"/>
        <v>IC.EV.140102</v>
      </c>
      <c r="K181" s="2" t="s">
        <v>11324</v>
      </c>
      <c r="L181" t="str">
        <f t="shared" si="27"/>
        <v>Info Provided: Hand Washing</v>
      </c>
      <c r="M181" s="12" t="str">
        <f t="shared" si="19"/>
        <v>PI.IC.EV.140102.01</v>
      </c>
      <c r="N181" s="12"/>
      <c r="O181" s="12" t="str">
        <f t="shared" si="20"/>
        <v>PH.IC.EV.140102.01</v>
      </c>
      <c r="Q181" s="12" t="str">
        <f t="shared" si="21"/>
        <v>CL.IC.EV.140102.01</v>
      </c>
    </row>
    <row r="182" spans="1:21" ht="15" customHeight="1">
      <c r="A182" t="s">
        <v>10389</v>
      </c>
      <c r="C182" s="2" t="s">
        <v>9621</v>
      </c>
      <c r="E182" s="2" t="s">
        <v>11324</v>
      </c>
      <c r="F182" s="35" t="s">
        <v>10455</v>
      </c>
      <c r="G182" s="50" t="s">
        <v>10458</v>
      </c>
      <c r="H182" s="2" t="s">
        <v>946</v>
      </c>
      <c r="J182" s="11" t="str">
        <f t="shared" si="17"/>
        <v>IC.EV.140103</v>
      </c>
      <c r="K182" s="2" t="s">
        <v>11324</v>
      </c>
      <c r="L182" t="str">
        <f t="shared" si="27"/>
        <v>Info Provided: Infection Control</v>
      </c>
      <c r="M182" s="12" t="str">
        <f t="shared" si="19"/>
        <v>PI.IC.EV.140103.01</v>
      </c>
      <c r="N182" s="12"/>
      <c r="O182" s="12" t="str">
        <f t="shared" si="20"/>
        <v>PH.IC.EV.140103.01</v>
      </c>
      <c r="Q182" s="12" t="str">
        <f t="shared" si="21"/>
        <v>CL.IC.EV.140103.01</v>
      </c>
    </row>
    <row r="183" spans="1:21" ht="15" customHeight="1">
      <c r="A183" t="s">
        <v>10389</v>
      </c>
      <c r="C183" s="2" t="s">
        <v>9621</v>
      </c>
      <c r="E183" s="2" t="s">
        <v>11324</v>
      </c>
      <c r="F183" s="35" t="s">
        <v>10455</v>
      </c>
      <c r="G183" s="50" t="s">
        <v>10581</v>
      </c>
      <c r="H183" s="2" t="s">
        <v>948</v>
      </c>
      <c r="J183" s="11" t="str">
        <f t="shared" si="17"/>
        <v>IC.EV.140104</v>
      </c>
      <c r="K183" s="2" t="s">
        <v>11324</v>
      </c>
      <c r="L183" t="str">
        <f t="shared" si="27"/>
        <v>Info Provided: Safety</v>
      </c>
      <c r="M183" s="12" t="str">
        <f t="shared" si="19"/>
        <v>PI.IC.EV.140104.01</v>
      </c>
      <c r="N183" s="12"/>
      <c r="O183" s="12" t="str">
        <f t="shared" si="20"/>
        <v>PH.IC.EV.140104.01</v>
      </c>
      <c r="Q183" s="12" t="str">
        <f t="shared" si="21"/>
        <v>CL.IC.EV.140104.01</v>
      </c>
    </row>
    <row r="184" spans="1:21" ht="15" customHeight="1">
      <c r="A184" t="s">
        <v>10389</v>
      </c>
      <c r="C184" s="2" t="s">
        <v>9621</v>
      </c>
      <c r="E184" s="2" t="s">
        <v>11324</v>
      </c>
      <c r="F184" s="35" t="s">
        <v>10455</v>
      </c>
      <c r="G184" s="50" t="s">
        <v>10582</v>
      </c>
      <c r="H184" s="2" t="s">
        <v>7071</v>
      </c>
      <c r="J184" s="11" t="str">
        <f t="shared" si="17"/>
        <v>IC.EV.140105</v>
      </c>
      <c r="K184" s="2" t="s">
        <v>11324</v>
      </c>
      <c r="L184" t="str">
        <f t="shared" si="27"/>
        <v>Info Provided: MRSA</v>
      </c>
      <c r="M184" s="12" t="str">
        <f t="shared" si="19"/>
        <v>PI.IC.EV.140105.01</v>
      </c>
      <c r="N184" s="12"/>
      <c r="O184" s="12" t="str">
        <f t="shared" si="20"/>
        <v>PH.IC.EV.140105.01</v>
      </c>
      <c r="Q184" s="12" t="str">
        <f t="shared" si="21"/>
        <v>CL.IC.EV.140105.01</v>
      </c>
    </row>
    <row r="185" spans="1:21" ht="15" customHeight="1">
      <c r="A185" t="s">
        <v>10389</v>
      </c>
      <c r="C185" s="2" t="s">
        <v>9621</v>
      </c>
      <c r="E185" s="2" t="s">
        <v>11324</v>
      </c>
      <c r="F185" s="35" t="s">
        <v>10455</v>
      </c>
      <c r="G185" s="50" t="s">
        <v>10583</v>
      </c>
      <c r="H185" s="2" t="s">
        <v>6888</v>
      </c>
      <c r="J185" s="11" t="str">
        <f t="shared" si="17"/>
        <v>IC.EV.140106</v>
      </c>
      <c r="K185" s="2" t="s">
        <v>11324</v>
      </c>
      <c r="L185" t="str">
        <f t="shared" si="27"/>
        <v>Info Provided: Bar Coded Medication Administration</v>
      </c>
      <c r="M185" s="12" t="str">
        <f t="shared" si="19"/>
        <v>PI.IC.EV.140106.01</v>
      </c>
      <c r="N185" s="12"/>
      <c r="O185" s="12" t="str">
        <f t="shared" si="20"/>
        <v>PH.IC.EV.140106.01</v>
      </c>
      <c r="Q185" s="12" t="str">
        <f t="shared" si="21"/>
        <v>CL.IC.EV.140106.01</v>
      </c>
    </row>
    <row r="186" spans="1:21" ht="15" customHeight="1">
      <c r="A186" t="s">
        <v>10389</v>
      </c>
      <c r="C186" s="2" t="s">
        <v>9621</v>
      </c>
      <c r="E186" s="2" t="s">
        <v>11324</v>
      </c>
      <c r="F186" s="35" t="s">
        <v>10455</v>
      </c>
      <c r="G186" s="50" t="s">
        <v>10710</v>
      </c>
      <c r="H186" s="2" t="s">
        <v>7284</v>
      </c>
      <c r="J186" s="11" t="str">
        <f t="shared" si="17"/>
        <v>IC.EV.140107</v>
      </c>
      <c r="K186" s="2" t="s">
        <v>11324</v>
      </c>
      <c r="L186" t="str">
        <f t="shared" si="27"/>
        <v>Info Provided: Medication Management</v>
      </c>
      <c r="M186" s="12" t="str">
        <f t="shared" si="19"/>
        <v>PI.IC.EV.140107.01</v>
      </c>
      <c r="N186" s="12"/>
      <c r="O186" s="12" t="str">
        <f t="shared" si="20"/>
        <v>PH.IC.EV.140107.01</v>
      </c>
      <c r="Q186" s="12" t="str">
        <f t="shared" si="21"/>
        <v>CL.IC.EV.140107.01</v>
      </c>
    </row>
    <row r="187" spans="1:21" ht="15" customHeight="1">
      <c r="A187" t="s">
        <v>10389</v>
      </c>
      <c r="C187" s="2" t="s">
        <v>9621</v>
      </c>
      <c r="E187" s="2" t="s">
        <v>11324</v>
      </c>
      <c r="F187" s="35" t="s">
        <v>10455</v>
      </c>
      <c r="G187" s="50" t="s">
        <v>10825</v>
      </c>
      <c r="H187" s="2" t="s">
        <v>10093</v>
      </c>
      <c r="J187" s="11" t="str">
        <f t="shared" si="17"/>
        <v>IC.EV.140108</v>
      </c>
      <c r="K187" s="2" t="s">
        <v>11324</v>
      </c>
      <c r="L187" t="str">
        <f t="shared" si="27"/>
        <v>Info Provided: Anti-coagulation</v>
      </c>
      <c r="M187" s="12" t="str">
        <f t="shared" si="19"/>
        <v>PI.IC.EV.140108.01</v>
      </c>
      <c r="N187" s="12"/>
      <c r="O187" s="12" t="str">
        <f t="shared" si="20"/>
        <v>PH.IC.EV.140108.01</v>
      </c>
      <c r="Q187" s="12" t="str">
        <f t="shared" si="21"/>
        <v>CL.IC.EV.140108.01</v>
      </c>
    </row>
    <row r="188" spans="1:21" ht="15" customHeight="1">
      <c r="A188" t="s">
        <v>10389</v>
      </c>
      <c r="C188" s="2" t="s">
        <v>9621</v>
      </c>
      <c r="E188" s="2" t="s">
        <v>11324</v>
      </c>
      <c r="F188" s="35" t="s">
        <v>10455</v>
      </c>
      <c r="G188" s="50" t="s">
        <v>10826</v>
      </c>
      <c r="H188" s="2" t="s">
        <v>10095</v>
      </c>
      <c r="J188" s="11" t="str">
        <f t="shared" si="17"/>
        <v>IC.EV.140109</v>
      </c>
      <c r="K188" s="2" t="s">
        <v>11324</v>
      </c>
      <c r="L188" t="str">
        <f t="shared" si="27"/>
        <v>Info Provided: Pain Management</v>
      </c>
      <c r="M188" s="12" t="str">
        <f t="shared" si="19"/>
        <v>PI.IC.EV.140109.01</v>
      </c>
      <c r="N188" s="12"/>
      <c r="O188" s="12" t="str">
        <f t="shared" si="20"/>
        <v>PH.IC.EV.140109.01</v>
      </c>
      <c r="Q188" s="12" t="str">
        <f t="shared" si="21"/>
        <v>CL.IC.EV.140109.01</v>
      </c>
    </row>
    <row r="189" spans="1:21" ht="15" customHeight="1">
      <c r="A189" t="s">
        <v>10389</v>
      </c>
      <c r="C189" s="2" t="s">
        <v>9621</v>
      </c>
      <c r="E189" s="2" t="s">
        <v>11324</v>
      </c>
      <c r="F189" s="35" t="s">
        <v>10455</v>
      </c>
      <c r="G189" s="50" t="s">
        <v>11433</v>
      </c>
      <c r="H189" s="2" t="s">
        <v>10905</v>
      </c>
      <c r="J189" s="11" t="str">
        <f t="shared" si="17"/>
        <v>IC.EV.140110</v>
      </c>
      <c r="K189" s="2" t="s">
        <v>11324</v>
      </c>
      <c r="L189" t="str">
        <f t="shared" si="27"/>
        <v>Info provided: PCA by proxy instruction provide to patient</v>
      </c>
      <c r="M189" s="12" t="str">
        <f t="shared" si="19"/>
        <v>PI.IC.EV.140110.01</v>
      </c>
      <c r="N189" s="12"/>
      <c r="O189" s="12" t="str">
        <f t="shared" si="20"/>
        <v>PH.IC.EV.140110.01</v>
      </c>
      <c r="Q189" s="12" t="str">
        <f t="shared" si="21"/>
        <v>CL.IC.EV.140110.01</v>
      </c>
    </row>
    <row r="190" spans="1:21" ht="15" customHeight="1">
      <c r="A190" t="s">
        <v>10389</v>
      </c>
      <c r="C190" s="2" t="s">
        <v>9621</v>
      </c>
      <c r="E190" s="2" t="s">
        <v>11324</v>
      </c>
      <c r="F190" s="35" t="s">
        <v>10455</v>
      </c>
      <c r="G190" s="50" t="s">
        <v>10716</v>
      </c>
      <c r="H190" s="2" t="s">
        <v>8048</v>
      </c>
      <c r="J190" s="11" t="str">
        <f t="shared" si="17"/>
        <v>IC.EV.140111</v>
      </c>
      <c r="K190" s="2" t="s">
        <v>11324</v>
      </c>
      <c r="L190" t="str">
        <f t="shared" si="27"/>
        <v>Info provided: PCA by proxy instruction provided to visitors</v>
      </c>
      <c r="M190" s="12" t="str">
        <f t="shared" si="19"/>
        <v>PI.IC.EV.140111.01</v>
      </c>
      <c r="N190" s="12"/>
      <c r="O190" s="12" t="str">
        <f t="shared" si="20"/>
        <v>PH.IC.EV.140111.01</v>
      </c>
      <c r="Q190" s="12" t="str">
        <f t="shared" si="21"/>
        <v>CL.IC.EV.140111.01</v>
      </c>
    </row>
    <row r="191" spans="1:21" ht="15" customHeight="1">
      <c r="A191" t="s">
        <v>10389</v>
      </c>
      <c r="C191" s="2" t="s">
        <v>9621</v>
      </c>
      <c r="E191" s="2" t="s">
        <v>11324</v>
      </c>
      <c r="F191" s="35" t="s">
        <v>10455</v>
      </c>
      <c r="G191" s="50" t="s">
        <v>10717</v>
      </c>
      <c r="H191" s="2" t="s">
        <v>11023</v>
      </c>
      <c r="J191" s="11" t="str">
        <f t="shared" si="17"/>
        <v>IC.EV.140112</v>
      </c>
      <c r="K191" s="2" t="s">
        <v>11324</v>
      </c>
      <c r="L191" t="str">
        <f t="shared" si="27"/>
        <v>Info provided: Purpose of PCA therapy</v>
      </c>
      <c r="M191" s="12" t="str">
        <f t="shared" si="19"/>
        <v>PI.IC.EV.140112.01</v>
      </c>
      <c r="N191" s="12"/>
      <c r="O191" s="12" t="str">
        <f t="shared" si="20"/>
        <v>PH.IC.EV.140112.01</v>
      </c>
      <c r="Q191" s="12" t="str">
        <f t="shared" si="21"/>
        <v>CL.IC.EV.140112.01</v>
      </c>
    </row>
    <row r="192" spans="1:21" ht="15" customHeight="1">
      <c r="A192" t="s">
        <v>10389</v>
      </c>
      <c r="C192" s="2" t="s">
        <v>9621</v>
      </c>
      <c r="E192" s="2" t="s">
        <v>11324</v>
      </c>
      <c r="F192" s="35" t="s">
        <v>10455</v>
      </c>
      <c r="G192" s="50" t="s">
        <v>10718</v>
      </c>
      <c r="H192" s="2" t="s">
        <v>8201</v>
      </c>
      <c r="J192" s="11" t="str">
        <f t="shared" si="17"/>
        <v>IC.EV.140113</v>
      </c>
      <c r="K192" s="2" t="s">
        <v>11324</v>
      </c>
      <c r="L192" t="str">
        <f t="shared" si="27"/>
        <v>Info provided: Use of PCA button</v>
      </c>
      <c r="M192" s="12" t="str">
        <f t="shared" si="19"/>
        <v>PI.IC.EV.140113.01</v>
      </c>
      <c r="N192" s="12"/>
      <c r="O192" s="12" t="str">
        <f t="shared" si="20"/>
        <v>PH.IC.EV.140113.01</v>
      </c>
      <c r="Q192" s="12" t="str">
        <f t="shared" si="21"/>
        <v>CL.IC.EV.140113.01</v>
      </c>
    </row>
    <row r="193" spans="1:25" ht="15" customHeight="1">
      <c r="A193" t="s">
        <v>10389</v>
      </c>
      <c r="C193" s="2" t="s">
        <v>9621</v>
      </c>
      <c r="E193" s="2" t="s">
        <v>11324</v>
      </c>
      <c r="F193" s="35" t="s">
        <v>10455</v>
      </c>
      <c r="G193" s="50" t="s">
        <v>10719</v>
      </c>
      <c r="H193" s="2" t="s">
        <v>9621</v>
      </c>
      <c r="J193" s="11" t="str">
        <f t="shared" si="17"/>
        <v>IC.EV.140114</v>
      </c>
      <c r="K193" s="2" t="s">
        <v>11324</v>
      </c>
      <c r="L193" t="str">
        <f t="shared" si="27"/>
        <v>Info provided: PCA pump safety features</v>
      </c>
      <c r="M193" s="12" t="str">
        <f t="shared" si="19"/>
        <v>PI.IC.EV.140114.01</v>
      </c>
      <c r="N193" s="12"/>
      <c r="O193" s="12" t="str">
        <f t="shared" si="20"/>
        <v>PH.IC.EV.140114.01</v>
      </c>
      <c r="Q193" s="12" t="str">
        <f t="shared" si="21"/>
        <v>CL.IC.EV.140114.01</v>
      </c>
    </row>
    <row r="194" spans="1:25" ht="15" customHeight="1">
      <c r="A194" t="s">
        <v>10389</v>
      </c>
      <c r="C194" s="2" t="s">
        <v>9621</v>
      </c>
      <c r="E194" s="2" t="s">
        <v>11324</v>
      </c>
      <c r="F194" s="35" t="s">
        <v>10455</v>
      </c>
      <c r="G194" s="50" t="s">
        <v>10720</v>
      </c>
      <c r="H194" s="2" t="s">
        <v>6135</v>
      </c>
      <c r="J194" s="11" t="str">
        <f t="shared" si="17"/>
        <v>IC.EV.140115</v>
      </c>
      <c r="K194" s="2" t="s">
        <v>11324</v>
      </c>
      <c r="L194" t="str">
        <f t="shared" si="27"/>
        <v>Info Provided: Food drug interaction</v>
      </c>
      <c r="M194" s="12" t="str">
        <f t="shared" si="19"/>
        <v>PI.IC.EV.140115.01</v>
      </c>
      <c r="N194" s="12"/>
      <c r="O194" s="12" t="str">
        <f t="shared" si="20"/>
        <v>PH.IC.EV.140115.01</v>
      </c>
      <c r="Q194" s="12" t="str">
        <f t="shared" si="21"/>
        <v>CL.IC.EV.140115.01</v>
      </c>
    </row>
    <row r="195" spans="1:25" ht="15" customHeight="1">
      <c r="A195" t="s">
        <v>10389</v>
      </c>
      <c r="C195" s="2" t="s">
        <v>9621</v>
      </c>
      <c r="E195" s="2" t="s">
        <v>11324</v>
      </c>
      <c r="F195" s="35" t="s">
        <v>10455</v>
      </c>
      <c r="G195" s="50" t="s">
        <v>10721</v>
      </c>
      <c r="H195" s="2" t="s">
        <v>5740</v>
      </c>
      <c r="J195" s="11" t="str">
        <f t="shared" si="17"/>
        <v>IC.EV.140116</v>
      </c>
      <c r="K195" s="2" t="s">
        <v>11324</v>
      </c>
      <c r="L195" t="str">
        <f t="shared" si="27"/>
        <v>Info Provided: Informed Procedure</v>
      </c>
      <c r="M195" s="12" t="str">
        <f t="shared" si="19"/>
        <v>PI.IC.EV.140116.01</v>
      </c>
      <c r="N195" s="12"/>
      <c r="O195" s="12" t="str">
        <f t="shared" si="20"/>
        <v>PH.IC.EV.140116.01</v>
      </c>
      <c r="Q195" s="12" t="str">
        <f t="shared" si="21"/>
        <v>CL.IC.EV.140116.01</v>
      </c>
    </row>
    <row r="196" spans="1:25" ht="15" customHeight="1">
      <c r="A196" t="s">
        <v>10389</v>
      </c>
      <c r="C196" s="2" t="s">
        <v>9621</v>
      </c>
      <c r="E196" s="2" t="s">
        <v>11324</v>
      </c>
      <c r="F196" s="35" t="s">
        <v>10455</v>
      </c>
      <c r="G196" s="50" t="s">
        <v>10601</v>
      </c>
      <c r="H196" s="2" t="s">
        <v>6865</v>
      </c>
      <c r="J196" s="11" t="str">
        <f t="shared" si="17"/>
        <v>IC.EV.140117</v>
      </c>
      <c r="K196" s="2" t="s">
        <v>11324</v>
      </c>
      <c r="L196" t="str">
        <f t="shared" si="27"/>
        <v>Info Provided: Test and Procedures</v>
      </c>
      <c r="M196" s="12" t="str">
        <f t="shared" si="19"/>
        <v>PI.IC.EV.140117.01</v>
      </c>
      <c r="N196" s="12"/>
      <c r="O196" s="12" t="str">
        <f t="shared" si="20"/>
        <v>PH.IC.EV.140117.01</v>
      </c>
      <c r="Q196" s="12" t="str">
        <f t="shared" si="21"/>
        <v>CL.IC.EV.140117.01</v>
      </c>
    </row>
    <row r="197" spans="1:25" ht="15" customHeight="1">
      <c r="A197" t="s">
        <v>10389</v>
      </c>
      <c r="C197" s="2" t="s">
        <v>9621</v>
      </c>
      <c r="E197" s="2" t="s">
        <v>11324</v>
      </c>
      <c r="F197" s="35" t="s">
        <v>10455</v>
      </c>
      <c r="G197" s="50" t="s">
        <v>10602</v>
      </c>
      <c r="H197" s="2" t="s">
        <v>5743</v>
      </c>
      <c r="J197" s="11" t="str">
        <f t="shared" si="17"/>
        <v>IC.EV.140118</v>
      </c>
      <c r="K197" s="2" t="s">
        <v>11324</v>
      </c>
      <c r="L197" t="str">
        <f t="shared" si="27"/>
        <v>Info Provided: Post procedure</v>
      </c>
      <c r="M197" s="12" t="str">
        <f t="shared" si="19"/>
        <v>PI.IC.EV.140118.01</v>
      </c>
      <c r="N197" s="12"/>
      <c r="O197" s="12" t="str">
        <f t="shared" si="20"/>
        <v>PH.IC.EV.140118.01</v>
      </c>
      <c r="Q197" s="12" t="str">
        <f t="shared" si="21"/>
        <v>CL.IC.EV.140118.01</v>
      </c>
    </row>
    <row r="198" spans="1:25" ht="15" customHeight="1">
      <c r="A198" t="s">
        <v>10389</v>
      </c>
      <c r="C198" s="2" t="s">
        <v>9621</v>
      </c>
      <c r="E198" s="2" t="s">
        <v>11324</v>
      </c>
      <c r="F198" s="35" t="s">
        <v>10455</v>
      </c>
      <c r="G198" s="50" t="s">
        <v>10629</v>
      </c>
      <c r="H198" s="2" t="s">
        <v>10174</v>
      </c>
      <c r="J198" s="11" t="str">
        <f t="shared" si="17"/>
        <v>IC.EV.140119</v>
      </c>
      <c r="K198" s="2" t="s">
        <v>11324</v>
      </c>
      <c r="L198" t="str">
        <f t="shared" si="27"/>
        <v>Info Provided: Preoperative Care</v>
      </c>
      <c r="M198" s="12" t="str">
        <f t="shared" si="19"/>
        <v>PI.IC.EV.140119.01</v>
      </c>
      <c r="N198" s="12"/>
      <c r="O198" s="12" t="str">
        <f t="shared" si="20"/>
        <v>PH.IC.EV.140119.01</v>
      </c>
      <c r="Q198" s="12" t="str">
        <f t="shared" si="21"/>
        <v>CL.IC.EV.140119.01</v>
      </c>
    </row>
    <row r="199" spans="1:25" ht="15" customHeight="1">
      <c r="A199" t="s">
        <v>10389</v>
      </c>
      <c r="C199" s="2" t="s">
        <v>9621</v>
      </c>
      <c r="E199" s="2" t="s">
        <v>11324</v>
      </c>
      <c r="F199" s="35" t="s">
        <v>10455</v>
      </c>
      <c r="G199" s="50" t="s">
        <v>10630</v>
      </c>
      <c r="H199" s="2" t="s">
        <v>6396</v>
      </c>
      <c r="J199" s="11" t="str">
        <f t="shared" si="17"/>
        <v>IC.EV.140120</v>
      </c>
      <c r="K199" s="2" t="s">
        <v>11324</v>
      </c>
      <c r="L199" t="str">
        <f t="shared" si="27"/>
        <v>Info Provided: Postoperative Care</v>
      </c>
      <c r="M199" s="12" t="str">
        <f t="shared" si="19"/>
        <v>PI.IC.EV.140120.01</v>
      </c>
      <c r="N199" s="12"/>
      <c r="O199" s="12" t="str">
        <f t="shared" si="20"/>
        <v>PH.IC.EV.140120.01</v>
      </c>
      <c r="Q199" s="12" t="str">
        <f t="shared" si="21"/>
        <v>CL.IC.EV.140120.01</v>
      </c>
    </row>
    <row r="200" spans="1:25" ht="15" customHeight="1">
      <c r="A200" t="s">
        <v>10389</v>
      </c>
      <c r="C200" s="2" t="s">
        <v>9621</v>
      </c>
      <c r="E200" s="2" t="s">
        <v>11324</v>
      </c>
      <c r="F200" s="35" t="s">
        <v>10455</v>
      </c>
      <c r="G200" s="50" t="s">
        <v>11434</v>
      </c>
      <c r="H200" s="2" t="s">
        <v>5577</v>
      </c>
      <c r="J200" s="11" t="str">
        <f t="shared" si="17"/>
        <v>IC.EV.140121</v>
      </c>
      <c r="K200" s="2" t="s">
        <v>11324</v>
      </c>
      <c r="L200" t="str">
        <f t="shared" si="27"/>
        <v>Info Provided: Promotion of Restraint Free Environment</v>
      </c>
      <c r="M200" s="12" t="str">
        <f t="shared" si="19"/>
        <v>PI.IC.EV.140121.01</v>
      </c>
      <c r="N200" s="12"/>
      <c r="O200" s="12" t="str">
        <f t="shared" si="20"/>
        <v>PH.IC.EV.140121.01</v>
      </c>
      <c r="Q200" s="12" t="str">
        <f t="shared" si="21"/>
        <v>CL.IC.EV.140121.01</v>
      </c>
      <c r="X200" t="s">
        <v>11435</v>
      </c>
      <c r="Y200">
        <v>1027</v>
      </c>
    </row>
    <row r="201" spans="1:25" ht="15" customHeight="1">
      <c r="A201" t="s">
        <v>10389</v>
      </c>
      <c r="C201" s="2" t="s">
        <v>9621</v>
      </c>
      <c r="E201" s="2" t="s">
        <v>11324</v>
      </c>
      <c r="F201" s="35" t="s">
        <v>10455</v>
      </c>
      <c r="G201" s="50" t="s">
        <v>10631</v>
      </c>
      <c r="H201" s="2" t="s">
        <v>5751</v>
      </c>
      <c r="J201" s="11" t="str">
        <f t="shared" si="17"/>
        <v>IC.EV.140122</v>
      </c>
      <c r="K201" s="2" t="s">
        <v>11324</v>
      </c>
      <c r="L201" t="str">
        <f t="shared" si="27"/>
        <v>Info Provided: Reason for Restraints</v>
      </c>
      <c r="M201" s="12" t="str">
        <f t="shared" si="19"/>
        <v>PI.IC.EV.140122.01</v>
      </c>
      <c r="N201" s="12"/>
      <c r="O201" s="12" t="str">
        <f t="shared" si="20"/>
        <v>PH.IC.EV.140122.01</v>
      </c>
      <c r="Q201" s="12" t="str">
        <f t="shared" si="21"/>
        <v>CL.IC.EV.140122.01</v>
      </c>
    </row>
    <row r="202" spans="1:25" ht="15" customHeight="1">
      <c r="A202" t="s">
        <v>10389</v>
      </c>
      <c r="C202" s="2" t="s">
        <v>9621</v>
      </c>
      <c r="E202" s="2" t="s">
        <v>11324</v>
      </c>
      <c r="F202" s="35" t="s">
        <v>10455</v>
      </c>
      <c r="G202" s="50" t="s">
        <v>10515</v>
      </c>
      <c r="H202" s="2" t="s">
        <v>5753</v>
      </c>
      <c r="J202" s="11" t="str">
        <f t="shared" si="17"/>
        <v>IC.EV.140123</v>
      </c>
      <c r="K202" s="2" t="s">
        <v>11324</v>
      </c>
      <c r="L202" t="str">
        <f t="shared" si="27"/>
        <v>Info Provided: Restraint Release Criteria</v>
      </c>
      <c r="M202" s="12" t="str">
        <f t="shared" si="19"/>
        <v>PI.IC.EV.140123.01</v>
      </c>
      <c r="N202" s="12"/>
      <c r="O202" s="12" t="str">
        <f t="shared" si="20"/>
        <v>PH.IC.EV.140123.01</v>
      </c>
      <c r="Q202" s="12" t="str">
        <f t="shared" si="21"/>
        <v>CL.IC.EV.140123.01</v>
      </c>
    </row>
    <row r="203" spans="1:25" ht="15" customHeight="1">
      <c r="A203" t="s">
        <v>10389</v>
      </c>
      <c r="C203" s="2" t="s">
        <v>9621</v>
      </c>
      <c r="E203" s="2" t="s">
        <v>11324</v>
      </c>
      <c r="F203" s="35" t="s">
        <v>10455</v>
      </c>
      <c r="G203" s="50" t="s">
        <v>10516</v>
      </c>
      <c r="H203" s="2" t="s">
        <v>6583</v>
      </c>
      <c r="J203" s="11" t="str">
        <f t="shared" si="17"/>
        <v>IC.EV.140124</v>
      </c>
      <c r="K203" s="2" t="s">
        <v>11324</v>
      </c>
      <c r="L203" t="str">
        <f t="shared" ref="L203:L338" si="28">G203</f>
        <v>Info Provided: Nutrition</v>
      </c>
      <c r="M203" s="12" t="str">
        <f t="shared" si="19"/>
        <v>PI.IC.EV.140124.01</v>
      </c>
      <c r="N203" s="12"/>
      <c r="O203" s="12" t="str">
        <f t="shared" si="20"/>
        <v>PH.IC.EV.140124.01</v>
      </c>
      <c r="Q203" s="12" t="str">
        <f t="shared" si="21"/>
        <v>CL.IC.EV.140124.01</v>
      </c>
    </row>
    <row r="204" spans="1:25" ht="15" customHeight="1">
      <c r="A204" t="s">
        <v>10389</v>
      </c>
      <c r="C204" s="2" t="s">
        <v>9621</v>
      </c>
      <c r="E204" s="2" t="s">
        <v>11324</v>
      </c>
      <c r="F204" s="35" t="s">
        <v>10455</v>
      </c>
      <c r="G204" s="50" t="s">
        <v>10395</v>
      </c>
      <c r="H204" s="2" t="s">
        <v>7711</v>
      </c>
      <c r="J204" s="11" t="str">
        <f t="shared" si="17"/>
        <v>IC.EV.140125</v>
      </c>
      <c r="K204" s="2" t="s">
        <v>11324</v>
      </c>
      <c r="L204" t="str">
        <f t="shared" si="28"/>
        <v>Info Provided: Diabetes Education</v>
      </c>
      <c r="M204" s="12" t="str">
        <f t="shared" si="19"/>
        <v>PI.IC.EV.140125.01</v>
      </c>
      <c r="N204" s="12"/>
      <c r="O204" s="12" t="str">
        <f t="shared" si="20"/>
        <v>PH.IC.EV.140125.01</v>
      </c>
      <c r="Q204" s="12" t="str">
        <f t="shared" si="21"/>
        <v>CL.IC.EV.140125.01</v>
      </c>
    </row>
    <row r="205" spans="1:25" ht="15" customHeight="1">
      <c r="A205" t="s">
        <v>10389</v>
      </c>
      <c r="C205" s="2" t="s">
        <v>9621</v>
      </c>
      <c r="E205" s="2" t="s">
        <v>11324</v>
      </c>
      <c r="F205" s="35" t="s">
        <v>10455</v>
      </c>
      <c r="G205" s="50" t="s">
        <v>10396</v>
      </c>
      <c r="H205" s="2" t="s">
        <v>9453</v>
      </c>
      <c r="J205" s="11" t="str">
        <f t="shared" si="17"/>
        <v>IC.EV.140126</v>
      </c>
      <c r="K205" s="2" t="s">
        <v>11324</v>
      </c>
      <c r="L205" t="str">
        <f t="shared" si="28"/>
        <v>Info Provided: Smoking Cessation</v>
      </c>
      <c r="M205" s="12" t="str">
        <f t="shared" si="19"/>
        <v>PI.IC.EV.140126.01</v>
      </c>
      <c r="N205" s="12"/>
      <c r="O205" s="12" t="str">
        <f t="shared" si="20"/>
        <v>PH.IC.EV.140126.01</v>
      </c>
      <c r="Q205" s="12" t="str">
        <f t="shared" si="21"/>
        <v>CL.IC.EV.140126.01</v>
      </c>
    </row>
    <row r="206" spans="1:25" ht="15" customHeight="1">
      <c r="A206" t="s">
        <v>10389</v>
      </c>
      <c r="C206" s="2" t="s">
        <v>9621</v>
      </c>
      <c r="E206" s="2" t="s">
        <v>11324</v>
      </c>
      <c r="F206" s="35" t="s">
        <v>10455</v>
      </c>
      <c r="G206" s="50" t="s">
        <v>10397</v>
      </c>
      <c r="H206" s="2" t="s">
        <v>5889</v>
      </c>
      <c r="J206" s="11" t="str">
        <f t="shared" ref="J206:J267" si="29">CONCATENATE("IC.EV.",C206,E206,H206)</f>
        <v>IC.EV.140127</v>
      </c>
      <c r="K206" s="2" t="s">
        <v>11324</v>
      </c>
      <c r="L206" t="str">
        <f t="shared" si="28"/>
        <v>Info Provided: Wound Management</v>
      </c>
      <c r="M206" s="12" t="str">
        <f t="shared" ref="M206:M267" si="30">CONCATENATE("PI.",J206,".",K206)</f>
        <v>PI.IC.EV.140127.01</v>
      </c>
      <c r="N206" s="12"/>
      <c r="O206" s="12" t="str">
        <f t="shared" ref="O206:O267" si="31">CONCATENATE("PH.",J206,".",K206)</f>
        <v>PH.IC.EV.140127.01</v>
      </c>
      <c r="Q206" s="12" t="str">
        <f t="shared" ref="Q206:Q267" si="32">CONCATENATE("CL.",J206,".",K206)</f>
        <v>CL.IC.EV.140127.01</v>
      </c>
    </row>
    <row r="207" spans="1:25" ht="15" customHeight="1">
      <c r="A207" t="s">
        <v>10389</v>
      </c>
      <c r="C207" s="2" t="s">
        <v>9621</v>
      </c>
      <c r="E207" s="2" t="s">
        <v>11324</v>
      </c>
      <c r="F207" s="35" t="s">
        <v>10455</v>
      </c>
      <c r="G207" s="50" t="s">
        <v>10522</v>
      </c>
      <c r="H207" s="2" t="s">
        <v>5892</v>
      </c>
      <c r="J207" s="11" t="str">
        <f t="shared" si="29"/>
        <v>IC.EV.140128</v>
      </c>
      <c r="K207" s="2" t="s">
        <v>11324</v>
      </c>
      <c r="L207" t="str">
        <f t="shared" si="28"/>
        <v>Info Provided: Self Care</v>
      </c>
      <c r="M207" s="12" t="str">
        <f t="shared" si="30"/>
        <v>PI.IC.EV.140128.01</v>
      </c>
      <c r="N207" s="12"/>
      <c r="O207" s="12" t="str">
        <f t="shared" si="31"/>
        <v>PH.IC.EV.140128.01</v>
      </c>
      <c r="Q207" s="12" t="str">
        <f t="shared" si="32"/>
        <v>CL.IC.EV.140128.01</v>
      </c>
    </row>
    <row r="208" spans="1:25" ht="15" customHeight="1">
      <c r="A208" t="s">
        <v>10389</v>
      </c>
      <c r="C208" s="2" t="s">
        <v>9621</v>
      </c>
      <c r="E208" s="2" t="s">
        <v>11324</v>
      </c>
      <c r="F208" s="35" t="s">
        <v>10455</v>
      </c>
      <c r="G208" s="50" t="s">
        <v>10523</v>
      </c>
      <c r="H208" s="2" t="s">
        <v>5896</v>
      </c>
      <c r="J208" s="11" t="str">
        <f t="shared" si="29"/>
        <v>IC.EV.140129</v>
      </c>
      <c r="K208" s="2" t="s">
        <v>11324</v>
      </c>
      <c r="L208" t="str">
        <f t="shared" si="28"/>
        <v>Info Provided: Discharge Instructions</v>
      </c>
      <c r="M208" s="12" t="str">
        <f t="shared" si="30"/>
        <v>PI.IC.EV.140129.01</v>
      </c>
      <c r="N208" s="12"/>
      <c r="O208" s="12" t="str">
        <f t="shared" si="31"/>
        <v>PH.IC.EV.140129.01</v>
      </c>
      <c r="Q208" s="12" t="str">
        <f t="shared" si="32"/>
        <v>CL.IC.EV.140129.01</v>
      </c>
    </row>
    <row r="209" spans="1:25" ht="15" customHeight="1">
      <c r="A209" t="s">
        <v>10389</v>
      </c>
      <c r="C209" s="2" t="s">
        <v>9621</v>
      </c>
      <c r="E209" s="2" t="s">
        <v>11324</v>
      </c>
      <c r="F209" s="35" t="s">
        <v>10455</v>
      </c>
      <c r="G209" s="50" t="s">
        <v>10524</v>
      </c>
      <c r="H209" s="2" t="s">
        <v>5899</v>
      </c>
      <c r="J209" s="11" t="str">
        <f t="shared" si="29"/>
        <v>IC.EV.140130</v>
      </c>
      <c r="K209" s="2" t="s">
        <v>11324</v>
      </c>
      <c r="L209" t="str">
        <f t="shared" si="28"/>
        <v>Info Provided: Community Resources</v>
      </c>
      <c r="M209" s="12" t="str">
        <f t="shared" si="30"/>
        <v>PI.IC.EV.140130.01</v>
      </c>
      <c r="N209" s="12"/>
      <c r="O209" s="12" t="str">
        <f t="shared" si="31"/>
        <v>PH.IC.EV.140130.01</v>
      </c>
      <c r="Q209" s="12" t="str">
        <f t="shared" si="32"/>
        <v>CL.IC.EV.140130.01</v>
      </c>
    </row>
    <row r="210" spans="1:25" ht="15" customHeight="1">
      <c r="A210" t="s">
        <v>10389</v>
      </c>
      <c r="C210" s="2" t="s">
        <v>9621</v>
      </c>
      <c r="E210" s="2" t="s">
        <v>11324</v>
      </c>
      <c r="F210" s="35" t="s">
        <v>10455</v>
      </c>
      <c r="G210" s="50" t="s">
        <v>10525</v>
      </c>
      <c r="H210" s="2" t="s">
        <v>6074</v>
      </c>
      <c r="J210" s="11" t="str">
        <f t="shared" si="29"/>
        <v>IC.EV.140131</v>
      </c>
      <c r="K210" s="2" t="s">
        <v>11324</v>
      </c>
      <c r="L210" t="str">
        <f t="shared" si="28"/>
        <v>Info Provided: Advanced Directive</v>
      </c>
      <c r="M210" s="12" t="str">
        <f t="shared" si="30"/>
        <v>PI.IC.EV.140131.01</v>
      </c>
      <c r="N210" s="12"/>
      <c r="O210" s="12" t="str">
        <f t="shared" si="31"/>
        <v>PH.IC.EV.140131.01</v>
      </c>
      <c r="Q210" s="12" t="str">
        <f t="shared" si="32"/>
        <v>CL.IC.EV.140131.01</v>
      </c>
    </row>
    <row r="211" spans="1:25" ht="15" customHeight="1">
      <c r="A211" t="s">
        <v>10389</v>
      </c>
      <c r="C211" s="2" t="s">
        <v>9621</v>
      </c>
      <c r="E211" s="2" t="s">
        <v>11324</v>
      </c>
      <c r="F211" s="35" t="s">
        <v>10455</v>
      </c>
      <c r="G211" s="50" t="s">
        <v>10526</v>
      </c>
      <c r="H211" s="2" t="s">
        <v>6077</v>
      </c>
      <c r="J211" s="11" t="str">
        <f t="shared" si="29"/>
        <v>IC.EV.140132</v>
      </c>
      <c r="K211" s="2" t="s">
        <v>11324</v>
      </c>
      <c r="L211" t="str">
        <f t="shared" si="28"/>
        <v>Info Provided: Organ donation</v>
      </c>
      <c r="M211" s="12" t="str">
        <f t="shared" si="30"/>
        <v>PI.IC.EV.140132.01</v>
      </c>
      <c r="N211" s="12"/>
      <c r="O211" s="12" t="str">
        <f t="shared" si="31"/>
        <v>PH.IC.EV.140132.01</v>
      </c>
      <c r="Q211" s="12" t="str">
        <f t="shared" si="32"/>
        <v>CL.IC.EV.140132.01</v>
      </c>
    </row>
    <row r="212" spans="1:25" ht="15" customHeight="1">
      <c r="A212" t="s">
        <v>10389</v>
      </c>
      <c r="C212" s="2" t="s">
        <v>9621</v>
      </c>
      <c r="E212" s="2" t="s">
        <v>11324</v>
      </c>
      <c r="F212" s="35" t="s">
        <v>10455</v>
      </c>
      <c r="G212" s="50" t="s">
        <v>10527</v>
      </c>
      <c r="H212" s="2" t="s">
        <v>6690</v>
      </c>
      <c r="J212" s="11" t="str">
        <f t="shared" si="29"/>
        <v>IC.EV.140133</v>
      </c>
      <c r="K212" s="2" t="s">
        <v>11324</v>
      </c>
      <c r="L212" t="str">
        <f t="shared" si="28"/>
        <v>Info provided: Rights and Responsibilities</v>
      </c>
      <c r="M212" s="12" t="str">
        <f t="shared" si="30"/>
        <v>PI.IC.EV.140133.01</v>
      </c>
      <c r="N212" s="12"/>
      <c r="O212" s="12" t="str">
        <f t="shared" si="31"/>
        <v>PH.IC.EV.140133.01</v>
      </c>
      <c r="Q212" s="12" t="str">
        <f t="shared" si="32"/>
        <v>CL.IC.EV.140133.01</v>
      </c>
    </row>
    <row r="213" spans="1:25" ht="15" customHeight="1">
      <c r="A213" t="s">
        <v>10389</v>
      </c>
      <c r="C213" s="2" t="s">
        <v>9621</v>
      </c>
      <c r="E213" s="2" t="s">
        <v>11324</v>
      </c>
      <c r="F213" s="35" t="s">
        <v>10455</v>
      </c>
      <c r="G213" s="50" t="s">
        <v>10648</v>
      </c>
      <c r="H213" s="2" t="s">
        <v>5100</v>
      </c>
      <c r="J213" s="11" t="str">
        <f t="shared" si="29"/>
        <v>IC.EV.140134</v>
      </c>
      <c r="K213" s="2" t="s">
        <v>11324</v>
      </c>
      <c r="L213" t="str">
        <f t="shared" si="28"/>
        <v>Info Provided: Joint Commission Notification</v>
      </c>
      <c r="M213" s="12" t="str">
        <f t="shared" si="30"/>
        <v>PI.IC.EV.140134.01</v>
      </c>
      <c r="N213" s="12"/>
      <c r="O213" s="12" t="str">
        <f t="shared" si="31"/>
        <v>PH.IC.EV.140134.01</v>
      </c>
      <c r="Q213" s="12" t="str">
        <f t="shared" si="32"/>
        <v>CL.IC.EV.140134.01</v>
      </c>
    </row>
    <row r="214" spans="1:25" ht="15" customHeight="1">
      <c r="A214" t="s">
        <v>10389</v>
      </c>
      <c r="C214" s="2" t="s">
        <v>9621</v>
      </c>
      <c r="E214" s="2" t="s">
        <v>11324</v>
      </c>
      <c r="F214" s="35" t="s">
        <v>10455</v>
      </c>
      <c r="G214" s="50" t="s">
        <v>10649</v>
      </c>
      <c r="H214" s="2" t="s">
        <v>4860</v>
      </c>
      <c r="J214" s="11" t="str">
        <f t="shared" si="29"/>
        <v>IC.EV.140135</v>
      </c>
      <c r="K214" s="2" t="s">
        <v>11324</v>
      </c>
      <c r="L214" t="str">
        <f t="shared" si="28"/>
        <v>Info Provided: Other</v>
      </c>
      <c r="M214" s="12" t="str">
        <f t="shared" si="30"/>
        <v>PI.IC.EV.140135.01</v>
      </c>
      <c r="N214" s="12"/>
      <c r="O214" s="12" t="str">
        <f t="shared" si="31"/>
        <v>PH.IC.EV.140135.01</v>
      </c>
      <c r="Q214" s="12" t="str">
        <f t="shared" si="32"/>
        <v>CL.IC.EV.140135.01</v>
      </c>
    </row>
    <row r="215" spans="1:25" ht="15" customHeight="1">
      <c r="A215" t="s">
        <v>10389</v>
      </c>
      <c r="C215" s="2" t="s">
        <v>9621</v>
      </c>
      <c r="E215" s="2" t="s">
        <v>11324</v>
      </c>
      <c r="F215" s="35" t="s">
        <v>10455</v>
      </c>
      <c r="G215" s="50" t="s">
        <v>10650</v>
      </c>
      <c r="H215" s="2" t="s">
        <v>4726</v>
      </c>
      <c r="J215" s="11" t="str">
        <f t="shared" si="29"/>
        <v>IC.EV.140136</v>
      </c>
      <c r="K215" s="2" t="s">
        <v>11324</v>
      </c>
      <c r="L215" t="str">
        <f t="shared" si="28"/>
        <v>Info Provided: Breast Feeding</v>
      </c>
      <c r="M215" s="12" t="str">
        <f t="shared" si="30"/>
        <v>PI.IC.EV.140136.01</v>
      </c>
      <c r="N215" s="12"/>
      <c r="O215" s="12" t="str">
        <f t="shared" si="31"/>
        <v>PH.IC.EV.140136.01</v>
      </c>
      <c r="Q215" s="12" t="str">
        <f t="shared" si="32"/>
        <v>CL.IC.EV.140136.01</v>
      </c>
      <c r="R215" t="s">
        <v>9277</v>
      </c>
      <c r="S215">
        <v>527</v>
      </c>
    </row>
    <row r="216" spans="1:25" ht="15" customHeight="1">
      <c r="A216" t="s">
        <v>10389</v>
      </c>
      <c r="C216" s="2" t="s">
        <v>9621</v>
      </c>
      <c r="E216" s="2" t="s">
        <v>11324</v>
      </c>
      <c r="F216" s="35" t="s">
        <v>10455</v>
      </c>
      <c r="G216" s="50" t="s">
        <v>10651</v>
      </c>
      <c r="H216" s="2" t="s">
        <v>4604</v>
      </c>
      <c r="J216" s="11" t="str">
        <f t="shared" si="29"/>
        <v>IC.EV.140137</v>
      </c>
      <c r="K216" s="2" t="s">
        <v>11324</v>
      </c>
      <c r="L216" t="str">
        <f t="shared" si="28"/>
        <v>Info Provided: Milk Storage</v>
      </c>
      <c r="M216" s="12" t="str">
        <f t="shared" si="30"/>
        <v>PI.IC.EV.140137.01</v>
      </c>
      <c r="N216" s="12"/>
      <c r="O216" s="12" t="str">
        <f t="shared" si="31"/>
        <v>PH.IC.EV.140137.01</v>
      </c>
      <c r="Q216" s="12" t="str">
        <f t="shared" si="32"/>
        <v>CL.IC.EV.140137.01</v>
      </c>
      <c r="R216" t="s">
        <v>9277</v>
      </c>
      <c r="S216">
        <v>527</v>
      </c>
    </row>
    <row r="217" spans="1:25" ht="15" customHeight="1">
      <c r="A217" t="s">
        <v>10389</v>
      </c>
      <c r="C217" s="2" t="s">
        <v>9621</v>
      </c>
      <c r="E217" s="2" t="s">
        <v>11324</v>
      </c>
      <c r="F217" s="35" t="s">
        <v>10455</v>
      </c>
      <c r="G217" s="50" t="s">
        <v>10764</v>
      </c>
      <c r="H217" s="2" t="s">
        <v>7444</v>
      </c>
      <c r="J217" s="11" t="str">
        <f t="shared" si="29"/>
        <v>IC.EV.140138</v>
      </c>
      <c r="K217" s="2" t="s">
        <v>11324</v>
      </c>
      <c r="L217" t="str">
        <f t="shared" si="28"/>
        <v>Info Provided: Breast Pump Use</v>
      </c>
      <c r="M217" s="12" t="str">
        <f t="shared" si="30"/>
        <v>PI.IC.EV.140138.01</v>
      </c>
      <c r="N217" s="12"/>
      <c r="O217" s="12" t="str">
        <f t="shared" si="31"/>
        <v>PH.IC.EV.140138.01</v>
      </c>
      <c r="Q217" s="12" t="str">
        <f t="shared" si="32"/>
        <v>CL.IC.EV.140138.01</v>
      </c>
      <c r="R217" t="s">
        <v>9277</v>
      </c>
      <c r="S217">
        <v>527</v>
      </c>
    </row>
    <row r="218" spans="1:25" ht="15" customHeight="1">
      <c r="A218" t="s">
        <v>10389</v>
      </c>
      <c r="C218" s="2" t="s">
        <v>9621</v>
      </c>
      <c r="E218" s="2" t="s">
        <v>11324</v>
      </c>
      <c r="F218" s="35" t="s">
        <v>10455</v>
      </c>
      <c r="G218" s="50" t="s">
        <v>10765</v>
      </c>
      <c r="H218" s="2" t="s">
        <v>7446</v>
      </c>
      <c r="J218" s="11" t="str">
        <f t="shared" si="29"/>
        <v>IC.EV.140139</v>
      </c>
      <c r="K218" s="2" t="s">
        <v>11324</v>
      </c>
      <c r="L218" t="str">
        <f t="shared" si="28"/>
        <v>Info Provided: Infant Care</v>
      </c>
      <c r="M218" s="12" t="str">
        <f t="shared" si="30"/>
        <v>PI.IC.EV.140139.01</v>
      </c>
      <c r="N218" s="12"/>
      <c r="O218" s="12" t="str">
        <f t="shared" si="31"/>
        <v>PH.IC.EV.140139.01</v>
      </c>
      <c r="Q218" s="12" t="str">
        <f t="shared" si="32"/>
        <v>CL.IC.EV.140139.01</v>
      </c>
      <c r="R218" t="s">
        <v>9277</v>
      </c>
      <c r="S218">
        <v>527</v>
      </c>
    </row>
    <row r="219" spans="1:25" ht="15" customHeight="1">
      <c r="A219" t="s">
        <v>10389</v>
      </c>
      <c r="C219" s="2" t="s">
        <v>9392</v>
      </c>
      <c r="E219" s="2" t="s">
        <v>11324</v>
      </c>
      <c r="F219" s="35" t="s">
        <v>10455</v>
      </c>
      <c r="G219" s="50" t="s">
        <v>11436</v>
      </c>
      <c r="H219" s="2" t="s">
        <v>11396</v>
      </c>
      <c r="J219" s="11" t="str">
        <f t="shared" si="29"/>
        <v>IC.EV.140140</v>
      </c>
      <c r="K219" s="2" t="s">
        <v>11324</v>
      </c>
      <c r="L219" t="str">
        <f t="shared" si="28"/>
        <v>Info Provided: Activity</v>
      </c>
      <c r="M219" s="12" t="str">
        <f t="shared" si="30"/>
        <v>PI.IC.EV.140140.01</v>
      </c>
      <c r="N219" s="12"/>
      <c r="O219" s="12" t="str">
        <f t="shared" si="31"/>
        <v>PH.IC.EV.140140.01</v>
      </c>
      <c r="Q219" s="12" t="str">
        <f t="shared" si="32"/>
        <v>CL.IC.EV.140140.01</v>
      </c>
      <c r="X219" t="s">
        <v>11435</v>
      </c>
      <c r="Y219">
        <v>960</v>
      </c>
    </row>
    <row r="220" spans="1:25" ht="15" customHeight="1">
      <c r="A220" t="s">
        <v>10389</v>
      </c>
      <c r="C220" s="2" t="s">
        <v>9392</v>
      </c>
      <c r="E220" s="2" t="s">
        <v>11324</v>
      </c>
      <c r="F220" s="35" t="s">
        <v>10455</v>
      </c>
      <c r="G220" s="50" t="s">
        <v>11294</v>
      </c>
      <c r="H220" s="2" t="s">
        <v>11397</v>
      </c>
      <c r="J220" s="11" t="str">
        <f t="shared" si="29"/>
        <v>IC.EV.140141</v>
      </c>
      <c r="K220" s="2" t="s">
        <v>11324</v>
      </c>
      <c r="L220" t="str">
        <f t="shared" si="28"/>
        <v>Info Provided: Angina</v>
      </c>
      <c r="M220" s="12" t="str">
        <f t="shared" si="30"/>
        <v>PI.IC.EV.140141.01</v>
      </c>
      <c r="N220" s="12"/>
      <c r="O220" s="12" t="str">
        <f t="shared" si="31"/>
        <v>PH.IC.EV.140141.01</v>
      </c>
      <c r="Q220" s="12" t="str">
        <f t="shared" si="32"/>
        <v>CL.IC.EV.140141.01</v>
      </c>
      <c r="R220" t="s">
        <v>11454</v>
      </c>
      <c r="S220" t="s">
        <v>11339</v>
      </c>
      <c r="X220" t="s">
        <v>11204</v>
      </c>
      <c r="Y220">
        <v>960</v>
      </c>
    </row>
    <row r="221" spans="1:25" ht="15" customHeight="1">
      <c r="A221" t="s">
        <v>10389</v>
      </c>
      <c r="C221" s="2" t="s">
        <v>9392</v>
      </c>
      <c r="E221" s="2" t="s">
        <v>11324</v>
      </c>
      <c r="F221" s="35" t="s">
        <v>10455</v>
      </c>
      <c r="G221" s="50" t="s">
        <v>11295</v>
      </c>
      <c r="H221" s="2" t="s">
        <v>11398</v>
      </c>
      <c r="J221" s="11" t="str">
        <f t="shared" si="29"/>
        <v>IC.EV.140142</v>
      </c>
      <c r="K221" s="2" t="s">
        <v>11324</v>
      </c>
      <c r="L221" t="str">
        <f t="shared" si="28"/>
        <v>Info Provided: Aspiration Precautions</v>
      </c>
      <c r="M221" s="12" t="str">
        <f t="shared" si="30"/>
        <v>PI.IC.EV.140142.01</v>
      </c>
      <c r="N221" s="12"/>
      <c r="O221" s="12" t="str">
        <f t="shared" si="31"/>
        <v>PH.IC.EV.140142.01</v>
      </c>
      <c r="Q221" s="12" t="str">
        <f t="shared" si="32"/>
        <v>CL.IC.EV.140142.01</v>
      </c>
      <c r="R221" t="s">
        <v>11339</v>
      </c>
      <c r="S221" t="s">
        <v>11340</v>
      </c>
      <c r="X221" t="s">
        <v>11204</v>
      </c>
      <c r="Y221">
        <v>960</v>
      </c>
    </row>
    <row r="222" spans="1:25" ht="15" customHeight="1">
      <c r="A222" t="s">
        <v>10389</v>
      </c>
      <c r="C222" s="2" t="s">
        <v>9392</v>
      </c>
      <c r="E222" s="2" t="s">
        <v>11324</v>
      </c>
      <c r="F222" s="35" t="s">
        <v>10455</v>
      </c>
      <c r="G222" s="50" t="s">
        <v>11338</v>
      </c>
      <c r="H222" s="2" t="s">
        <v>11399</v>
      </c>
      <c r="J222" s="11" t="str">
        <f t="shared" si="29"/>
        <v>IC.EV.140143</v>
      </c>
      <c r="K222" s="2" t="s">
        <v>11324</v>
      </c>
      <c r="L222" t="str">
        <f t="shared" si="28"/>
        <v>Info Provided: Blood/Products</v>
      </c>
      <c r="M222" s="12" t="str">
        <f t="shared" si="30"/>
        <v>PI.IC.EV.140143.01</v>
      </c>
      <c r="N222" s="12"/>
      <c r="O222" s="12" t="str">
        <f t="shared" si="31"/>
        <v>PH.IC.EV.140143.01</v>
      </c>
      <c r="Q222" s="12" t="str">
        <f t="shared" si="32"/>
        <v>CL.IC.EV.140143.01</v>
      </c>
      <c r="R222" t="s">
        <v>11343</v>
      </c>
      <c r="S222" t="s">
        <v>11343</v>
      </c>
      <c r="X222" t="s">
        <v>11204</v>
      </c>
      <c r="Y222">
        <v>960</v>
      </c>
    </row>
    <row r="223" spans="1:25" ht="15" customHeight="1">
      <c r="A223" t="s">
        <v>10389</v>
      </c>
      <c r="C223" s="2" t="s">
        <v>9392</v>
      </c>
      <c r="E223" s="2" t="s">
        <v>11324</v>
      </c>
      <c r="F223" s="35" t="s">
        <v>10455</v>
      </c>
      <c r="G223" s="50" t="s">
        <v>11205</v>
      </c>
      <c r="H223" s="2" t="s">
        <v>11400</v>
      </c>
      <c r="J223" s="11" t="str">
        <f t="shared" si="29"/>
        <v>IC.EV.140144</v>
      </c>
      <c r="K223" s="2" t="s">
        <v>11324</v>
      </c>
      <c r="L223" t="str">
        <f t="shared" si="28"/>
        <v>Info Provided: CABG</v>
      </c>
      <c r="M223" s="12" t="str">
        <f t="shared" si="30"/>
        <v>PI.IC.EV.140144.01</v>
      </c>
      <c r="N223" s="12"/>
      <c r="O223" s="12" t="str">
        <f t="shared" si="31"/>
        <v>PH.IC.EV.140144.01</v>
      </c>
      <c r="Q223" s="12" t="str">
        <f t="shared" si="32"/>
        <v>CL.IC.EV.140144.01</v>
      </c>
      <c r="X223" t="s">
        <v>11435</v>
      </c>
      <c r="Y223">
        <v>960</v>
      </c>
    </row>
    <row r="224" spans="1:25" ht="15" customHeight="1">
      <c r="A224" t="s">
        <v>10389</v>
      </c>
      <c r="C224" s="2" t="s">
        <v>9392</v>
      </c>
      <c r="E224" s="2" t="s">
        <v>11324</v>
      </c>
      <c r="F224" s="35" t="s">
        <v>10455</v>
      </c>
      <c r="G224" s="50" t="s">
        <v>11346</v>
      </c>
      <c r="H224" s="2" t="s">
        <v>11401</v>
      </c>
      <c r="J224" s="11" t="str">
        <f t="shared" si="29"/>
        <v>IC.EV.140145</v>
      </c>
      <c r="K224" s="2" t="s">
        <v>11324</v>
      </c>
      <c r="L224" t="str">
        <f t="shared" si="28"/>
        <v>Info Provided: Call Light</v>
      </c>
      <c r="M224" s="12" t="str">
        <f t="shared" si="30"/>
        <v>PI.IC.EV.140145.01</v>
      </c>
      <c r="N224" s="12"/>
      <c r="O224" s="12" t="str">
        <f t="shared" si="31"/>
        <v>PH.IC.EV.140145.01</v>
      </c>
      <c r="Q224" s="12" t="str">
        <f t="shared" si="32"/>
        <v>CL.IC.EV.140145.01</v>
      </c>
      <c r="R224" t="s">
        <v>11454</v>
      </c>
      <c r="S224" t="s">
        <v>11339</v>
      </c>
      <c r="X224" t="s">
        <v>11204</v>
      </c>
      <c r="Y224">
        <v>960</v>
      </c>
    </row>
    <row r="225" spans="1:25" ht="15" customHeight="1">
      <c r="A225" t="s">
        <v>10389</v>
      </c>
      <c r="C225" s="2" t="s">
        <v>9392</v>
      </c>
      <c r="E225" s="2" t="s">
        <v>11324</v>
      </c>
      <c r="F225" s="35" t="s">
        <v>10455</v>
      </c>
      <c r="G225" s="50" t="s">
        <v>11347</v>
      </c>
      <c r="H225" s="2" t="s">
        <v>11402</v>
      </c>
      <c r="J225" s="11" t="str">
        <f t="shared" si="29"/>
        <v>IC.EV.140146</v>
      </c>
      <c r="K225" s="2" t="s">
        <v>11324</v>
      </c>
      <c r="L225" t="str">
        <f t="shared" si="28"/>
        <v>Info Provided: Cardiac Cath</v>
      </c>
      <c r="M225" s="12" t="str">
        <f t="shared" si="30"/>
        <v>PI.IC.EV.140146.01</v>
      </c>
      <c r="N225" s="12"/>
      <c r="O225" s="12" t="str">
        <f t="shared" si="31"/>
        <v>PH.IC.EV.140146.01</v>
      </c>
      <c r="Q225" s="12" t="str">
        <f t="shared" si="32"/>
        <v>CL.IC.EV.140146.01</v>
      </c>
      <c r="R225" t="s">
        <v>11339</v>
      </c>
      <c r="S225" t="s">
        <v>11340</v>
      </c>
      <c r="X225" t="s">
        <v>11204</v>
      </c>
      <c r="Y225">
        <v>960</v>
      </c>
    </row>
    <row r="226" spans="1:25" ht="15" customHeight="1">
      <c r="A226" t="s">
        <v>10389</v>
      </c>
      <c r="C226" s="2" t="s">
        <v>9392</v>
      </c>
      <c r="E226" s="2" t="s">
        <v>11324</v>
      </c>
      <c r="F226" s="35" t="s">
        <v>10455</v>
      </c>
      <c r="G226" s="50" t="s">
        <v>11348</v>
      </c>
      <c r="H226" s="2" t="s">
        <v>11403</v>
      </c>
      <c r="J226" s="11" t="str">
        <f t="shared" si="29"/>
        <v>IC.EV.140147</v>
      </c>
      <c r="K226" s="2" t="s">
        <v>11324</v>
      </c>
      <c r="L226" t="str">
        <f t="shared" si="28"/>
        <v>Info Provided: Cardioversion</v>
      </c>
      <c r="M226" s="12" t="str">
        <f t="shared" si="30"/>
        <v>PI.IC.EV.140147.01</v>
      </c>
      <c r="N226" s="12"/>
      <c r="O226" s="12" t="str">
        <f t="shared" si="31"/>
        <v>PH.IC.EV.140147.01</v>
      </c>
      <c r="Q226" s="12" t="str">
        <f t="shared" si="32"/>
        <v>CL.IC.EV.140147.01</v>
      </c>
      <c r="R226" t="s">
        <v>11341</v>
      </c>
      <c r="S226" t="s">
        <v>11342</v>
      </c>
      <c r="X226" t="s">
        <v>11204</v>
      </c>
      <c r="Y226">
        <v>960</v>
      </c>
    </row>
    <row r="227" spans="1:25" ht="15" customHeight="1">
      <c r="A227" t="s">
        <v>10389</v>
      </c>
      <c r="C227" s="2" t="s">
        <v>9392</v>
      </c>
      <c r="E227" s="2" t="s">
        <v>11324</v>
      </c>
      <c r="F227" s="35" t="s">
        <v>10455</v>
      </c>
      <c r="G227" s="50" t="s">
        <v>11349</v>
      </c>
      <c r="H227" s="2" t="s">
        <v>11404</v>
      </c>
      <c r="J227" s="11" t="str">
        <f t="shared" si="29"/>
        <v>IC.EV.140148</v>
      </c>
      <c r="K227" s="2" t="s">
        <v>11324</v>
      </c>
      <c r="L227" t="str">
        <f t="shared" si="28"/>
        <v>Info Provided: CHF</v>
      </c>
      <c r="M227" s="12" t="str">
        <f t="shared" si="30"/>
        <v>PI.IC.EV.140148.01</v>
      </c>
      <c r="N227" s="12"/>
      <c r="O227" s="12" t="str">
        <f t="shared" si="31"/>
        <v>PH.IC.EV.140148.01</v>
      </c>
      <c r="Q227" s="12" t="str">
        <f t="shared" si="32"/>
        <v>CL.IC.EV.140148.01</v>
      </c>
      <c r="R227" t="s">
        <v>11343</v>
      </c>
      <c r="S227" t="s">
        <v>11343</v>
      </c>
      <c r="X227" t="s">
        <v>11204</v>
      </c>
      <c r="Y227">
        <v>960</v>
      </c>
    </row>
    <row r="228" spans="1:25" ht="15" customHeight="1">
      <c r="A228" t="s">
        <v>10389</v>
      </c>
      <c r="C228" s="2" t="s">
        <v>9392</v>
      </c>
      <c r="E228" s="2" t="s">
        <v>11324</v>
      </c>
      <c r="F228" s="35" t="s">
        <v>10455</v>
      </c>
      <c r="G228" s="50" t="s">
        <v>11350</v>
      </c>
      <c r="H228" s="2" t="s">
        <v>11405</v>
      </c>
      <c r="J228" s="11" t="str">
        <f t="shared" si="29"/>
        <v>IC.EV.140149</v>
      </c>
      <c r="K228" s="2" t="s">
        <v>11324</v>
      </c>
      <c r="L228" t="str">
        <f t="shared" ref="L228:L230" si="33">G228</f>
        <v>Info Provided: Comfort Measures</v>
      </c>
      <c r="M228" s="12" t="str">
        <f t="shared" si="30"/>
        <v>PI.IC.EV.140149.01</v>
      </c>
      <c r="N228" s="12"/>
      <c r="O228" s="12" t="str">
        <f t="shared" si="31"/>
        <v>PH.IC.EV.140149.01</v>
      </c>
      <c r="Q228" s="12" t="str">
        <f t="shared" si="32"/>
        <v>CL.IC.EV.140149.01</v>
      </c>
      <c r="X228" t="s">
        <v>11435</v>
      </c>
      <c r="Y228">
        <v>961</v>
      </c>
    </row>
    <row r="229" spans="1:25" ht="15" customHeight="1">
      <c r="A229" t="s">
        <v>10389</v>
      </c>
      <c r="C229" s="2" t="s">
        <v>9392</v>
      </c>
      <c r="E229" s="2" t="s">
        <v>11324</v>
      </c>
      <c r="F229" s="35" t="s">
        <v>10455</v>
      </c>
      <c r="G229" s="50" t="s">
        <v>11351</v>
      </c>
      <c r="H229" s="2" t="s">
        <v>11406</v>
      </c>
      <c r="J229" s="11" t="str">
        <f t="shared" si="29"/>
        <v>IC.EV.140150</v>
      </c>
      <c r="K229" s="2" t="s">
        <v>11324</v>
      </c>
      <c r="L229" t="str">
        <f t="shared" si="33"/>
        <v>Info Provided: Communication Techniques</v>
      </c>
      <c r="M229" s="12" t="str">
        <f t="shared" si="30"/>
        <v>PI.IC.EV.140150.01</v>
      </c>
      <c r="N229" s="12"/>
      <c r="O229" s="12" t="str">
        <f t="shared" si="31"/>
        <v>PH.IC.EV.140150.01</v>
      </c>
      <c r="Q229" s="12" t="str">
        <f t="shared" si="32"/>
        <v>CL.IC.EV.140150.01</v>
      </c>
      <c r="R229" t="s">
        <v>11454</v>
      </c>
      <c r="S229" t="s">
        <v>11339</v>
      </c>
      <c r="X229" t="s">
        <v>11204</v>
      </c>
      <c r="Y229">
        <v>961</v>
      </c>
    </row>
    <row r="230" spans="1:25" ht="15" customHeight="1">
      <c r="A230" t="s">
        <v>10389</v>
      </c>
      <c r="C230" s="2" t="s">
        <v>9392</v>
      </c>
      <c r="E230" s="2" t="s">
        <v>11324</v>
      </c>
      <c r="F230" s="35" t="s">
        <v>10455</v>
      </c>
      <c r="G230" s="50" t="s">
        <v>11352</v>
      </c>
      <c r="H230" s="2" t="s">
        <v>11271</v>
      </c>
      <c r="J230" s="11" t="str">
        <f t="shared" si="29"/>
        <v>IC.EV.140151</v>
      </c>
      <c r="K230" s="2" t="s">
        <v>11324</v>
      </c>
      <c r="L230" t="str">
        <f t="shared" si="33"/>
        <v>Info Provided: Coping</v>
      </c>
      <c r="M230" s="12" t="str">
        <f t="shared" si="30"/>
        <v>PI.IC.EV.140151.01</v>
      </c>
      <c r="N230" s="12"/>
      <c r="O230" s="12" t="str">
        <f t="shared" si="31"/>
        <v>PH.IC.EV.140151.01</v>
      </c>
      <c r="Q230" s="12" t="str">
        <f t="shared" si="32"/>
        <v>CL.IC.EV.140151.01</v>
      </c>
      <c r="R230" t="s">
        <v>11341</v>
      </c>
      <c r="S230" t="s">
        <v>11342</v>
      </c>
      <c r="X230" t="s">
        <v>11204</v>
      </c>
      <c r="Y230">
        <v>961</v>
      </c>
    </row>
    <row r="231" spans="1:25" ht="15" customHeight="1">
      <c r="A231" t="s">
        <v>10389</v>
      </c>
      <c r="C231" s="2" t="s">
        <v>9392</v>
      </c>
      <c r="E231" s="2" t="s">
        <v>11324</v>
      </c>
      <c r="F231" s="35" t="s">
        <v>10455</v>
      </c>
      <c r="G231" s="50" t="s">
        <v>115</v>
      </c>
      <c r="H231" s="2" t="s">
        <v>11272</v>
      </c>
      <c r="J231" s="11" t="str">
        <f t="shared" si="29"/>
        <v>IC.EV.140152</v>
      </c>
      <c r="K231" s="2" t="s">
        <v>11324</v>
      </c>
      <c r="L231" t="str">
        <f t="shared" ref="L231:L248" si="34">G231</f>
        <v>Info Provided: Cough/Deep Breath</v>
      </c>
      <c r="M231" s="12" t="str">
        <f t="shared" si="30"/>
        <v>PI.IC.EV.140152.01</v>
      </c>
      <c r="N231" s="12"/>
      <c r="O231" s="12" t="str">
        <f t="shared" si="31"/>
        <v>PH.IC.EV.140152.01</v>
      </c>
      <c r="Q231" s="12" t="str">
        <f t="shared" si="32"/>
        <v>CL.IC.EV.140152.01</v>
      </c>
      <c r="X231" t="s">
        <v>11435</v>
      </c>
      <c r="Y231">
        <v>961</v>
      </c>
    </row>
    <row r="232" spans="1:25" ht="15" customHeight="1">
      <c r="A232" t="s">
        <v>10389</v>
      </c>
      <c r="C232" s="2" t="s">
        <v>9392</v>
      </c>
      <c r="E232" s="2" t="s">
        <v>11324</v>
      </c>
      <c r="F232" s="35" t="s">
        <v>10455</v>
      </c>
      <c r="G232" s="50" t="s">
        <v>11353</v>
      </c>
      <c r="H232" s="2" t="s">
        <v>11273</v>
      </c>
      <c r="J232" s="11" t="str">
        <f t="shared" si="29"/>
        <v>IC.EV.140153</v>
      </c>
      <c r="K232" s="2" t="s">
        <v>11324</v>
      </c>
      <c r="L232" t="str">
        <f t="shared" si="34"/>
        <v>Info Provided: CRRT</v>
      </c>
      <c r="M232" s="12" t="str">
        <f t="shared" si="30"/>
        <v>PI.IC.EV.140153.01</v>
      </c>
      <c r="N232" s="12"/>
      <c r="O232" s="12" t="str">
        <f t="shared" si="31"/>
        <v>PH.IC.EV.140153.01</v>
      </c>
      <c r="Q232" s="12" t="str">
        <f t="shared" si="32"/>
        <v>CL.IC.EV.140153.01</v>
      </c>
      <c r="R232" t="s">
        <v>11454</v>
      </c>
      <c r="S232" t="s">
        <v>11339</v>
      </c>
      <c r="X232" t="s">
        <v>11204</v>
      </c>
      <c r="Y232">
        <v>961</v>
      </c>
    </row>
    <row r="233" spans="1:25" ht="15" customHeight="1">
      <c r="A233" t="s">
        <v>10389</v>
      </c>
      <c r="C233" s="2" t="s">
        <v>9392</v>
      </c>
      <c r="E233" s="2" t="s">
        <v>11324</v>
      </c>
      <c r="F233" s="35" t="s">
        <v>10455</v>
      </c>
      <c r="G233" s="50" t="s">
        <v>11354</v>
      </c>
      <c r="H233" s="2" t="s">
        <v>11407</v>
      </c>
      <c r="J233" s="11" t="str">
        <f t="shared" si="29"/>
        <v>IC.EV.140154</v>
      </c>
      <c r="K233" s="2" t="s">
        <v>11324</v>
      </c>
      <c r="L233" t="str">
        <f t="shared" si="34"/>
        <v>Info Provided: Dialysis</v>
      </c>
      <c r="M233" s="12" t="str">
        <f t="shared" si="30"/>
        <v>PI.IC.EV.140154.01</v>
      </c>
      <c r="N233" s="12"/>
      <c r="O233" s="12" t="str">
        <f t="shared" si="31"/>
        <v>PH.IC.EV.140154.01</v>
      </c>
      <c r="Q233" s="12" t="str">
        <f t="shared" si="32"/>
        <v>CL.IC.EV.140154.01</v>
      </c>
      <c r="R233" t="s">
        <v>11339</v>
      </c>
      <c r="S233" t="s">
        <v>11340</v>
      </c>
      <c r="X233" t="s">
        <v>11204</v>
      </c>
      <c r="Y233">
        <v>961</v>
      </c>
    </row>
    <row r="234" spans="1:25" ht="15" customHeight="1">
      <c r="A234" t="s">
        <v>10389</v>
      </c>
      <c r="C234" s="2" t="s">
        <v>9392</v>
      </c>
      <c r="E234" s="2" t="s">
        <v>11324</v>
      </c>
      <c r="F234" s="35" t="s">
        <v>10455</v>
      </c>
      <c r="G234" s="50" t="s">
        <v>11508</v>
      </c>
      <c r="H234" s="2" t="s">
        <v>11408</v>
      </c>
      <c r="J234" s="11" t="str">
        <f t="shared" si="29"/>
        <v>IC.EV.140155</v>
      </c>
      <c r="K234" s="2" t="s">
        <v>11324</v>
      </c>
      <c r="L234" t="str">
        <f t="shared" si="34"/>
        <v>Info Provided: Discharge Plan</v>
      </c>
      <c r="M234" s="12" t="str">
        <f t="shared" si="30"/>
        <v>PI.IC.EV.140155.01</v>
      </c>
      <c r="N234" s="12"/>
      <c r="O234" s="12" t="str">
        <f t="shared" si="31"/>
        <v>PH.IC.EV.140155.01</v>
      </c>
      <c r="Q234" s="12" t="str">
        <f t="shared" si="32"/>
        <v>CL.IC.EV.140155.01</v>
      </c>
      <c r="R234" t="s">
        <v>11341</v>
      </c>
      <c r="S234" t="s">
        <v>11342</v>
      </c>
      <c r="X234" t="s">
        <v>11204</v>
      </c>
      <c r="Y234">
        <v>961</v>
      </c>
    </row>
    <row r="235" spans="1:25" ht="15" customHeight="1">
      <c r="A235" t="s">
        <v>10389</v>
      </c>
      <c r="C235" s="2" t="s">
        <v>9392</v>
      </c>
      <c r="E235" s="2" t="s">
        <v>11324</v>
      </c>
      <c r="F235" s="35" t="s">
        <v>10455</v>
      </c>
      <c r="G235" s="50" t="s">
        <v>11509</v>
      </c>
      <c r="H235" s="2" t="s">
        <v>11409</v>
      </c>
      <c r="J235" s="11" t="str">
        <f t="shared" si="29"/>
        <v>IC.EV.140156</v>
      </c>
      <c r="K235" s="2" t="s">
        <v>11324</v>
      </c>
      <c r="L235" t="str">
        <f t="shared" si="34"/>
        <v>Info Provided: DNR</v>
      </c>
      <c r="M235" s="12" t="str">
        <f t="shared" si="30"/>
        <v>PI.IC.EV.140156.01</v>
      </c>
      <c r="N235" s="12"/>
      <c r="O235" s="12" t="str">
        <f t="shared" si="31"/>
        <v>PH.IC.EV.140156.01</v>
      </c>
      <c r="Q235" s="12" t="str">
        <f t="shared" si="32"/>
        <v>CL.IC.EV.140156.01</v>
      </c>
      <c r="R235" t="s">
        <v>11343</v>
      </c>
      <c r="S235" t="s">
        <v>11343</v>
      </c>
      <c r="X235" t="s">
        <v>11204</v>
      </c>
      <c r="Y235">
        <v>961</v>
      </c>
    </row>
    <row r="236" spans="1:25" ht="15" customHeight="1">
      <c r="A236" t="s">
        <v>10389</v>
      </c>
      <c r="C236" s="2" t="s">
        <v>9392</v>
      </c>
      <c r="E236" s="2" t="s">
        <v>11324</v>
      </c>
      <c r="F236" s="35" t="s">
        <v>10455</v>
      </c>
      <c r="G236" s="50" t="s">
        <v>11510</v>
      </c>
      <c r="H236" s="2" t="s">
        <v>11410</v>
      </c>
      <c r="J236" s="11" t="str">
        <f t="shared" si="29"/>
        <v>IC.EV.140157</v>
      </c>
      <c r="K236" s="2" t="s">
        <v>11324</v>
      </c>
      <c r="L236" t="str">
        <f t="shared" si="34"/>
        <v>Info Provided: Endoscopy</v>
      </c>
      <c r="M236" s="12" t="str">
        <f t="shared" si="30"/>
        <v>PI.IC.EV.140157.01</v>
      </c>
      <c r="N236" s="12"/>
      <c r="O236" s="12" t="str">
        <f t="shared" si="31"/>
        <v>PH.IC.EV.140157.01</v>
      </c>
      <c r="Q236" s="12" t="str">
        <f t="shared" si="32"/>
        <v>CL.IC.EV.140157.01</v>
      </c>
      <c r="X236" t="s">
        <v>11435</v>
      </c>
      <c r="Y236">
        <v>962</v>
      </c>
    </row>
    <row r="237" spans="1:25" ht="15" customHeight="1">
      <c r="A237" t="s">
        <v>10389</v>
      </c>
      <c r="C237" s="2" t="s">
        <v>9392</v>
      </c>
      <c r="E237" s="2" t="s">
        <v>11324</v>
      </c>
      <c r="F237" s="35" t="s">
        <v>10455</v>
      </c>
      <c r="G237" s="50" t="s">
        <v>11511</v>
      </c>
      <c r="H237" s="2" t="s">
        <v>11411</v>
      </c>
      <c r="J237" s="11" t="str">
        <f t="shared" si="29"/>
        <v>IC.EV.140158</v>
      </c>
      <c r="K237" s="2" t="s">
        <v>11324</v>
      </c>
      <c r="L237" t="str">
        <f t="shared" si="34"/>
        <v>Info Provided: Epidural</v>
      </c>
      <c r="M237" s="12" t="str">
        <f t="shared" si="30"/>
        <v>PI.IC.EV.140158.01</v>
      </c>
      <c r="N237" s="12"/>
      <c r="O237" s="12" t="str">
        <f t="shared" si="31"/>
        <v>PH.IC.EV.140158.01</v>
      </c>
      <c r="Q237" s="12" t="str">
        <f t="shared" si="32"/>
        <v>CL.IC.EV.140158.01</v>
      </c>
      <c r="R237" t="s">
        <v>11454</v>
      </c>
      <c r="S237" t="s">
        <v>11339</v>
      </c>
      <c r="X237" t="s">
        <v>11204</v>
      </c>
      <c r="Y237">
        <v>962</v>
      </c>
    </row>
    <row r="238" spans="1:25" ht="15" customHeight="1">
      <c r="A238" t="s">
        <v>10389</v>
      </c>
      <c r="C238" s="2" t="s">
        <v>9392</v>
      </c>
      <c r="E238" s="2" t="s">
        <v>11324</v>
      </c>
      <c r="F238" s="35" t="s">
        <v>10455</v>
      </c>
      <c r="G238" s="50" t="s">
        <v>11512</v>
      </c>
      <c r="H238" s="2" t="s">
        <v>11412</v>
      </c>
      <c r="J238" s="11" t="str">
        <f t="shared" si="29"/>
        <v>IC.EV.140159</v>
      </c>
      <c r="K238" s="2" t="s">
        <v>11324</v>
      </c>
      <c r="L238" t="str">
        <f t="shared" si="34"/>
        <v>Info Provided: Exercises</v>
      </c>
      <c r="M238" s="12" t="str">
        <f t="shared" si="30"/>
        <v>PI.IC.EV.140159.01</v>
      </c>
      <c r="N238" s="12"/>
      <c r="O238" s="12" t="str">
        <f t="shared" si="31"/>
        <v>PH.IC.EV.140159.01</v>
      </c>
      <c r="Q238" s="12" t="str">
        <f t="shared" si="32"/>
        <v>CL.IC.EV.140159.01</v>
      </c>
      <c r="R238" t="s">
        <v>11339</v>
      </c>
      <c r="S238" t="s">
        <v>11340</v>
      </c>
      <c r="X238" t="s">
        <v>11204</v>
      </c>
      <c r="Y238">
        <v>962</v>
      </c>
    </row>
    <row r="239" spans="1:25" ht="15" customHeight="1">
      <c r="A239" t="s">
        <v>10389</v>
      </c>
      <c r="C239" s="2" t="s">
        <v>9392</v>
      </c>
      <c r="E239" s="2" t="s">
        <v>11324</v>
      </c>
      <c r="F239" s="35" t="s">
        <v>10455</v>
      </c>
      <c r="G239" s="50" t="s">
        <v>11513</v>
      </c>
      <c r="H239" s="2" t="s">
        <v>1061</v>
      </c>
      <c r="J239" s="11" t="str">
        <f t="shared" si="29"/>
        <v>IC.EV.140160</v>
      </c>
      <c r="K239" s="2" t="s">
        <v>11324</v>
      </c>
      <c r="L239" t="str">
        <f t="shared" si="34"/>
        <v>Info Provided: Extubation</v>
      </c>
      <c r="M239" s="12" t="str">
        <f t="shared" si="30"/>
        <v>PI.IC.EV.140160.01</v>
      </c>
      <c r="N239" s="12"/>
      <c r="O239" s="12" t="str">
        <f t="shared" si="31"/>
        <v>PH.IC.EV.140160.01</v>
      </c>
      <c r="Q239" s="12" t="str">
        <f t="shared" si="32"/>
        <v>CL.IC.EV.140160.01</v>
      </c>
      <c r="R239" t="s">
        <v>11343</v>
      </c>
      <c r="S239" t="s">
        <v>11343</v>
      </c>
      <c r="X239" t="s">
        <v>11204</v>
      </c>
      <c r="Y239">
        <v>962</v>
      </c>
    </row>
    <row r="240" spans="1:25" ht="15" customHeight="1">
      <c r="A240" t="s">
        <v>10389</v>
      </c>
      <c r="C240" s="2" t="s">
        <v>9392</v>
      </c>
      <c r="E240" s="2" t="s">
        <v>11324</v>
      </c>
      <c r="F240" s="35" t="s">
        <v>10455</v>
      </c>
      <c r="G240" s="50" t="s">
        <v>11360</v>
      </c>
      <c r="H240" s="2" t="s">
        <v>11413</v>
      </c>
      <c r="J240" s="11" t="str">
        <f t="shared" si="29"/>
        <v>IC.EV.140161</v>
      </c>
      <c r="K240" s="2" t="s">
        <v>11324</v>
      </c>
      <c r="L240" t="str">
        <f t="shared" si="34"/>
        <v>Info Provided: Fluid Restrictions</v>
      </c>
      <c r="M240" s="12" t="str">
        <f t="shared" si="30"/>
        <v>PI.IC.EV.140161.01</v>
      </c>
      <c r="N240" s="12"/>
      <c r="O240" s="12" t="str">
        <f t="shared" si="31"/>
        <v>PH.IC.EV.140161.01</v>
      </c>
      <c r="Q240" s="12" t="str">
        <f t="shared" si="32"/>
        <v>CL.IC.EV.140161.01</v>
      </c>
      <c r="R240" t="s">
        <v>11454</v>
      </c>
      <c r="S240" t="s">
        <v>11339</v>
      </c>
      <c r="X240" t="s">
        <v>11204</v>
      </c>
      <c r="Y240">
        <v>962</v>
      </c>
    </row>
    <row r="241" spans="1:25" ht="15" customHeight="1">
      <c r="A241" t="s">
        <v>10389</v>
      </c>
      <c r="C241" s="2" t="s">
        <v>9392</v>
      </c>
      <c r="E241" s="2" t="s">
        <v>11324</v>
      </c>
      <c r="F241" s="35" t="s">
        <v>10455</v>
      </c>
      <c r="G241" s="50" t="s">
        <v>11361</v>
      </c>
      <c r="H241" s="2" t="s">
        <v>11414</v>
      </c>
      <c r="J241" s="11" t="str">
        <f t="shared" si="29"/>
        <v>IC.EV.140162</v>
      </c>
      <c r="K241" s="2" t="s">
        <v>11324</v>
      </c>
      <c r="L241" t="str">
        <f t="shared" si="34"/>
        <v>Info Provided: Flutter Valve</v>
      </c>
      <c r="M241" s="12" t="str">
        <f t="shared" si="30"/>
        <v>PI.IC.EV.140162.01</v>
      </c>
      <c r="N241" s="12"/>
      <c r="O241" s="12" t="str">
        <f t="shared" si="31"/>
        <v>PH.IC.EV.140162.01</v>
      </c>
      <c r="Q241" s="12" t="str">
        <f t="shared" si="32"/>
        <v>CL.IC.EV.140162.01</v>
      </c>
      <c r="R241" t="s">
        <v>11339</v>
      </c>
      <c r="S241" t="s">
        <v>11340</v>
      </c>
      <c r="X241" t="s">
        <v>11204</v>
      </c>
      <c r="Y241">
        <v>962</v>
      </c>
    </row>
    <row r="242" spans="1:25" ht="15" customHeight="1">
      <c r="A242" t="s">
        <v>10389</v>
      </c>
      <c r="C242" s="2" t="s">
        <v>9392</v>
      </c>
      <c r="E242" s="2" t="s">
        <v>11324</v>
      </c>
      <c r="F242" s="35" t="s">
        <v>10455</v>
      </c>
      <c r="G242" s="50" t="s">
        <v>11362</v>
      </c>
      <c r="H242" s="2" t="s">
        <v>11415</v>
      </c>
      <c r="J242" s="11" t="str">
        <f t="shared" si="29"/>
        <v>IC.EV.140163</v>
      </c>
      <c r="K242" s="2" t="s">
        <v>11324</v>
      </c>
      <c r="L242" t="str">
        <f t="shared" si="34"/>
        <v>Info Provided: Heart Attack</v>
      </c>
      <c r="M242" s="12" t="str">
        <f t="shared" si="30"/>
        <v>PI.IC.EV.140163.01</v>
      </c>
      <c r="N242" s="12"/>
      <c r="O242" s="12" t="str">
        <f t="shared" si="31"/>
        <v>PH.IC.EV.140163.01</v>
      </c>
      <c r="Q242" s="12" t="str">
        <f t="shared" si="32"/>
        <v>CL.IC.EV.140163.01</v>
      </c>
      <c r="R242" t="s">
        <v>11341</v>
      </c>
      <c r="S242" t="s">
        <v>11342</v>
      </c>
      <c r="X242" t="s">
        <v>11204</v>
      </c>
      <c r="Y242">
        <v>962</v>
      </c>
    </row>
    <row r="243" spans="1:25" ht="15" customHeight="1">
      <c r="A243" t="s">
        <v>10389</v>
      </c>
      <c r="C243" s="2" t="s">
        <v>9392</v>
      </c>
      <c r="E243" s="2" t="s">
        <v>11324</v>
      </c>
      <c r="F243" s="35" t="s">
        <v>10455</v>
      </c>
      <c r="G243" s="50" t="s">
        <v>11363</v>
      </c>
      <c r="H243" s="2" t="s">
        <v>11416</v>
      </c>
      <c r="J243" s="11" t="str">
        <f t="shared" si="29"/>
        <v>IC.EV.140164</v>
      </c>
      <c r="K243" s="2" t="s">
        <v>11324</v>
      </c>
      <c r="L243" t="str">
        <f t="shared" si="34"/>
        <v>Info Provided: Home Care</v>
      </c>
      <c r="M243" s="12" t="str">
        <f t="shared" si="30"/>
        <v>PI.IC.EV.140164.01</v>
      </c>
      <c r="N243" s="12"/>
      <c r="O243" s="12" t="str">
        <f t="shared" si="31"/>
        <v>PH.IC.EV.140164.01</v>
      </c>
      <c r="Q243" s="12" t="str">
        <f t="shared" si="32"/>
        <v>CL.IC.EV.140164.01</v>
      </c>
      <c r="R243" t="s">
        <v>11343</v>
      </c>
      <c r="S243" t="s">
        <v>11343</v>
      </c>
      <c r="X243" t="s">
        <v>11204</v>
      </c>
      <c r="Y243">
        <v>963</v>
      </c>
    </row>
    <row r="244" spans="1:25" ht="15" customHeight="1">
      <c r="A244" t="s">
        <v>10389</v>
      </c>
      <c r="C244" s="2" t="s">
        <v>9392</v>
      </c>
      <c r="E244" s="2" t="s">
        <v>11324</v>
      </c>
      <c r="F244" s="35" t="s">
        <v>10455</v>
      </c>
      <c r="G244" s="50" t="s">
        <v>11364</v>
      </c>
      <c r="H244" s="2" t="s">
        <v>11417</v>
      </c>
      <c r="J244" s="11" t="str">
        <f t="shared" si="29"/>
        <v>IC.EV.140165</v>
      </c>
      <c r="K244" s="2" t="s">
        <v>11324</v>
      </c>
      <c r="L244" t="str">
        <f t="shared" si="34"/>
        <v>Info Provided: Hygiene</v>
      </c>
      <c r="M244" s="12" t="str">
        <f t="shared" si="30"/>
        <v>PI.IC.EV.140165.01</v>
      </c>
      <c r="N244" s="12"/>
      <c r="O244" s="12" t="str">
        <f t="shared" si="31"/>
        <v>PH.IC.EV.140165.01</v>
      </c>
      <c r="Q244" s="12" t="str">
        <f t="shared" si="32"/>
        <v>CL.IC.EV.140165.01</v>
      </c>
      <c r="X244" t="s">
        <v>11435</v>
      </c>
      <c r="Y244">
        <v>962</v>
      </c>
    </row>
    <row r="245" spans="1:25" ht="15" customHeight="1">
      <c r="A245" t="s">
        <v>10389</v>
      </c>
      <c r="C245" s="2" t="s">
        <v>9392</v>
      </c>
      <c r="E245" s="2" t="s">
        <v>11324</v>
      </c>
      <c r="F245" s="35" t="s">
        <v>10455</v>
      </c>
      <c r="G245" s="50" t="s">
        <v>11365</v>
      </c>
      <c r="H245" s="2" t="s">
        <v>11418</v>
      </c>
      <c r="J245" s="11" t="str">
        <f t="shared" si="29"/>
        <v>IC.EV.140166</v>
      </c>
      <c r="K245" s="2" t="s">
        <v>11324</v>
      </c>
      <c r="L245" t="str">
        <f t="shared" si="34"/>
        <v>Info Provided: IABP</v>
      </c>
      <c r="M245" s="12" t="str">
        <f t="shared" si="30"/>
        <v>PI.IC.EV.140166.01</v>
      </c>
      <c r="N245" s="12"/>
      <c r="O245" s="12" t="str">
        <f t="shared" si="31"/>
        <v>PH.IC.EV.140166.01</v>
      </c>
      <c r="Q245" s="12" t="str">
        <f t="shared" si="32"/>
        <v>CL.IC.EV.140166.01</v>
      </c>
      <c r="R245" t="s">
        <v>11454</v>
      </c>
      <c r="S245" t="s">
        <v>11339</v>
      </c>
      <c r="X245" t="s">
        <v>11204</v>
      </c>
      <c r="Y245">
        <v>962</v>
      </c>
    </row>
    <row r="246" spans="1:25" ht="15" customHeight="1">
      <c r="A246" t="s">
        <v>10389</v>
      </c>
      <c r="C246" s="2" t="s">
        <v>9392</v>
      </c>
      <c r="E246" s="2" t="s">
        <v>11324</v>
      </c>
      <c r="F246" s="35" t="s">
        <v>10455</v>
      </c>
      <c r="G246" s="50" t="s">
        <v>11520</v>
      </c>
      <c r="H246" s="2" t="s">
        <v>11419</v>
      </c>
      <c r="J246" s="11" t="str">
        <f t="shared" si="29"/>
        <v>IC.EV.140167</v>
      </c>
      <c r="K246" s="2" t="s">
        <v>11324</v>
      </c>
      <c r="L246" t="str">
        <f t="shared" si="34"/>
        <v>Info Provided: ICU Environment</v>
      </c>
      <c r="M246" s="12" t="str">
        <f t="shared" si="30"/>
        <v>PI.IC.EV.140167.01</v>
      </c>
      <c r="N246" s="12"/>
      <c r="O246" s="12" t="str">
        <f t="shared" si="31"/>
        <v>PH.IC.EV.140167.01</v>
      </c>
      <c r="Q246" s="12" t="str">
        <f t="shared" si="32"/>
        <v>CL.IC.EV.140167.01</v>
      </c>
      <c r="R246" t="s">
        <v>11339</v>
      </c>
      <c r="S246" t="s">
        <v>11340</v>
      </c>
      <c r="X246" t="s">
        <v>11204</v>
      </c>
      <c r="Y246">
        <v>962</v>
      </c>
    </row>
    <row r="247" spans="1:25" ht="15" customHeight="1">
      <c r="A247" t="s">
        <v>10389</v>
      </c>
      <c r="C247" s="2" t="s">
        <v>9392</v>
      </c>
      <c r="E247" s="2" t="s">
        <v>11324</v>
      </c>
      <c r="F247" s="35" t="s">
        <v>10455</v>
      </c>
      <c r="G247" s="50" t="s">
        <v>11521</v>
      </c>
      <c r="H247" s="2" t="s">
        <v>11420</v>
      </c>
      <c r="J247" s="11" t="str">
        <f t="shared" si="29"/>
        <v>IC.EV.140168</v>
      </c>
      <c r="K247" s="2" t="s">
        <v>11324</v>
      </c>
      <c r="L247" t="str">
        <f t="shared" si="34"/>
        <v>Info Provided: Incentive Spirometer</v>
      </c>
      <c r="M247" s="12" t="str">
        <f t="shared" si="30"/>
        <v>PI.IC.EV.140168.01</v>
      </c>
      <c r="N247" s="12"/>
      <c r="O247" s="12" t="str">
        <f t="shared" si="31"/>
        <v>PH.IC.EV.140168.01</v>
      </c>
      <c r="Q247" s="12" t="str">
        <f t="shared" si="32"/>
        <v>CL.IC.EV.140168.01</v>
      </c>
      <c r="R247" t="s">
        <v>11341</v>
      </c>
      <c r="S247" t="s">
        <v>11342</v>
      </c>
      <c r="X247" t="s">
        <v>11204</v>
      </c>
      <c r="Y247">
        <v>962</v>
      </c>
    </row>
    <row r="248" spans="1:25" ht="15" customHeight="1">
      <c r="A248" t="s">
        <v>10389</v>
      </c>
      <c r="C248" s="2" t="s">
        <v>9392</v>
      </c>
      <c r="E248" s="2" t="s">
        <v>11324</v>
      </c>
      <c r="F248" s="35" t="s">
        <v>10455</v>
      </c>
      <c r="G248" s="50" t="s">
        <v>11439</v>
      </c>
      <c r="H248" s="2" t="s">
        <v>11421</v>
      </c>
      <c r="J248" s="11" t="str">
        <f t="shared" si="29"/>
        <v>IC.EV.140169</v>
      </c>
      <c r="K248" s="2" t="s">
        <v>11324</v>
      </c>
      <c r="L248" t="str">
        <f t="shared" si="34"/>
        <v>Info Provided: Infections Signs and Symptoms</v>
      </c>
      <c r="M248" s="12" t="str">
        <f t="shared" si="30"/>
        <v>PI.IC.EV.140169.01</v>
      </c>
      <c r="N248" s="12"/>
      <c r="O248" s="12" t="str">
        <f t="shared" si="31"/>
        <v>PH.IC.EV.140169.01</v>
      </c>
      <c r="Q248" s="12" t="str">
        <f t="shared" si="32"/>
        <v>CL.IC.EV.140169.01</v>
      </c>
      <c r="R248" t="s">
        <v>11343</v>
      </c>
      <c r="S248" t="s">
        <v>11343</v>
      </c>
      <c r="X248" t="s">
        <v>11204</v>
      </c>
      <c r="Y248">
        <v>962</v>
      </c>
    </row>
    <row r="249" spans="1:25" ht="15" customHeight="1">
      <c r="A249" t="s">
        <v>10389</v>
      </c>
      <c r="C249" s="2" t="s">
        <v>9392</v>
      </c>
      <c r="E249" s="2" t="s">
        <v>11324</v>
      </c>
      <c r="F249" s="35" t="s">
        <v>10455</v>
      </c>
      <c r="G249" s="50" t="s">
        <v>11440</v>
      </c>
      <c r="H249" s="2" t="s">
        <v>11422</v>
      </c>
      <c r="J249" s="11" t="str">
        <f t="shared" si="29"/>
        <v>IC.EV.140170</v>
      </c>
      <c r="K249" s="2" t="s">
        <v>11324</v>
      </c>
      <c r="L249" t="str">
        <f t="shared" ref="L249:L288" si="35">G249</f>
        <v>Info Provided: Intubation</v>
      </c>
      <c r="M249" s="12" t="str">
        <f t="shared" si="30"/>
        <v>PI.IC.EV.140170.01</v>
      </c>
      <c r="N249" s="12"/>
      <c r="O249" s="12" t="str">
        <f t="shared" si="31"/>
        <v>PH.IC.EV.140170.01</v>
      </c>
      <c r="Q249" s="12" t="str">
        <f t="shared" si="32"/>
        <v>CL.IC.EV.140170.01</v>
      </c>
      <c r="X249" t="s">
        <v>11435</v>
      </c>
      <c r="Y249">
        <v>962</v>
      </c>
    </row>
    <row r="250" spans="1:25" ht="15" customHeight="1">
      <c r="A250" t="s">
        <v>10389</v>
      </c>
      <c r="C250" s="2" t="s">
        <v>9392</v>
      </c>
      <c r="E250" s="2" t="s">
        <v>11324</v>
      </c>
      <c r="F250" s="35" t="s">
        <v>10455</v>
      </c>
      <c r="G250" s="50" t="s">
        <v>11441</v>
      </c>
      <c r="H250" s="2" t="s">
        <v>11423</v>
      </c>
      <c r="J250" s="11" t="str">
        <f t="shared" si="29"/>
        <v>IC.EV.140171</v>
      </c>
      <c r="K250" s="2" t="s">
        <v>11324</v>
      </c>
      <c r="L250" t="str">
        <f t="shared" si="35"/>
        <v>Info Provided: Invasive Lines</v>
      </c>
      <c r="M250" s="12" t="str">
        <f t="shared" si="30"/>
        <v>PI.IC.EV.140171.01</v>
      </c>
      <c r="N250" s="12"/>
      <c r="O250" s="12" t="str">
        <f t="shared" si="31"/>
        <v>PH.IC.EV.140171.01</v>
      </c>
      <c r="Q250" s="12" t="str">
        <f t="shared" si="32"/>
        <v>CL.IC.EV.140171.01</v>
      </c>
      <c r="R250" t="s">
        <v>11454</v>
      </c>
      <c r="S250" t="s">
        <v>11339</v>
      </c>
      <c r="X250" t="s">
        <v>11204</v>
      </c>
      <c r="Y250">
        <v>962</v>
      </c>
    </row>
    <row r="251" spans="1:25" ht="15" customHeight="1">
      <c r="A251" t="s">
        <v>10389</v>
      </c>
      <c r="C251" s="2" t="s">
        <v>9392</v>
      </c>
      <c r="E251" s="2" t="s">
        <v>11324</v>
      </c>
      <c r="F251" s="35" t="s">
        <v>10455</v>
      </c>
      <c r="G251" s="50" t="s">
        <v>11442</v>
      </c>
      <c r="H251" s="2" t="s">
        <v>11424</v>
      </c>
      <c r="J251" s="11" t="str">
        <f t="shared" si="29"/>
        <v>IC.EV.140172</v>
      </c>
      <c r="K251" s="2" t="s">
        <v>11324</v>
      </c>
      <c r="L251" t="str">
        <f t="shared" si="35"/>
        <v>Info Provided: IV Therapy</v>
      </c>
      <c r="M251" s="12" t="str">
        <f t="shared" si="30"/>
        <v>PI.IC.EV.140172.01</v>
      </c>
      <c r="N251" s="12"/>
      <c r="O251" s="12" t="str">
        <f t="shared" si="31"/>
        <v>PH.IC.EV.140172.01</v>
      </c>
      <c r="Q251" s="12" t="str">
        <f t="shared" si="32"/>
        <v>CL.IC.EV.140172.01</v>
      </c>
      <c r="R251" t="s">
        <v>11339</v>
      </c>
      <c r="S251" t="s">
        <v>11340</v>
      </c>
      <c r="X251" t="s">
        <v>11204</v>
      </c>
      <c r="Y251">
        <v>962</v>
      </c>
    </row>
    <row r="252" spans="1:25" ht="15" customHeight="1">
      <c r="A252" t="s">
        <v>10389</v>
      </c>
      <c r="C252" s="2" t="s">
        <v>9392</v>
      </c>
      <c r="E252" s="2" t="s">
        <v>11324</v>
      </c>
      <c r="F252" s="35" t="s">
        <v>10455</v>
      </c>
      <c r="G252" s="50" t="s">
        <v>11592</v>
      </c>
      <c r="H252" s="2" t="s">
        <v>11425</v>
      </c>
      <c r="J252" s="11" t="str">
        <f t="shared" si="29"/>
        <v>IC.EV.140173</v>
      </c>
      <c r="K252" s="2" t="s">
        <v>11324</v>
      </c>
      <c r="L252" t="str">
        <f t="shared" si="35"/>
        <v>Info Provided: Line Placement</v>
      </c>
      <c r="M252" s="12" t="str">
        <f t="shared" si="30"/>
        <v>PI.IC.EV.140173.01</v>
      </c>
      <c r="N252" s="12"/>
      <c r="O252" s="12" t="str">
        <f t="shared" si="31"/>
        <v>PH.IC.EV.140173.01</v>
      </c>
      <c r="Q252" s="12" t="str">
        <f t="shared" si="32"/>
        <v>CL.IC.EV.140173.01</v>
      </c>
      <c r="R252" t="s">
        <v>11343</v>
      </c>
      <c r="S252" t="s">
        <v>11343</v>
      </c>
      <c r="X252" t="s">
        <v>11204</v>
      </c>
      <c r="Y252">
        <v>962</v>
      </c>
    </row>
    <row r="253" spans="1:25" ht="15" customHeight="1">
      <c r="A253" t="s">
        <v>10389</v>
      </c>
      <c r="C253" s="2" t="s">
        <v>9392</v>
      </c>
      <c r="E253" s="2" t="s">
        <v>11324</v>
      </c>
      <c r="F253" s="35" t="s">
        <v>10455</v>
      </c>
      <c r="G253" s="50" t="s">
        <v>11593</v>
      </c>
      <c r="H253" s="2" t="s">
        <v>11426</v>
      </c>
      <c r="J253" s="11" t="str">
        <f t="shared" si="29"/>
        <v>IC.EV.140174</v>
      </c>
      <c r="K253" s="2" t="s">
        <v>11324</v>
      </c>
      <c r="L253" t="str">
        <f t="shared" si="35"/>
        <v>Info Provided: Meds at Discharge</v>
      </c>
      <c r="M253" s="12" t="str">
        <f t="shared" si="30"/>
        <v>PI.IC.EV.140174.01</v>
      </c>
      <c r="N253" s="12"/>
      <c r="O253" s="12" t="str">
        <f t="shared" si="31"/>
        <v>PH.IC.EV.140174.01</v>
      </c>
      <c r="Q253" s="12" t="str">
        <f t="shared" si="32"/>
        <v>CL.IC.EV.140174.01</v>
      </c>
      <c r="X253" t="s">
        <v>11435</v>
      </c>
      <c r="Y253">
        <v>960</v>
      </c>
    </row>
    <row r="254" spans="1:25" ht="15" customHeight="1">
      <c r="A254" t="s">
        <v>10389</v>
      </c>
      <c r="C254" s="2" t="s">
        <v>9392</v>
      </c>
      <c r="E254" s="2" t="s">
        <v>11324</v>
      </c>
      <c r="F254" s="35" t="s">
        <v>10455</v>
      </c>
      <c r="G254" s="50" t="s">
        <v>11594</v>
      </c>
      <c r="H254" s="2" t="s">
        <v>11427</v>
      </c>
      <c r="J254" s="11" t="str">
        <f t="shared" si="29"/>
        <v>IC.EV.140175</v>
      </c>
      <c r="K254" s="2" t="s">
        <v>11324</v>
      </c>
      <c r="L254" t="str">
        <f t="shared" si="35"/>
        <v>Info Provided: Orientation to Unit</v>
      </c>
      <c r="M254" s="12" t="str">
        <f t="shared" si="30"/>
        <v>PI.IC.EV.140175.01</v>
      </c>
      <c r="N254" s="12"/>
      <c r="O254" s="12" t="str">
        <f t="shared" si="31"/>
        <v>PH.IC.EV.140175.01</v>
      </c>
      <c r="Q254" s="12" t="str">
        <f t="shared" si="32"/>
        <v>CL.IC.EV.140175.01</v>
      </c>
      <c r="R254" t="s">
        <v>11454</v>
      </c>
      <c r="S254" t="s">
        <v>11339</v>
      </c>
      <c r="X254" t="s">
        <v>11204</v>
      </c>
      <c r="Y254">
        <v>960</v>
      </c>
    </row>
    <row r="255" spans="1:25" ht="15" customHeight="1">
      <c r="A255" t="s">
        <v>10389</v>
      </c>
      <c r="C255" s="2" t="s">
        <v>9392</v>
      </c>
      <c r="E255" s="2" t="s">
        <v>11324</v>
      </c>
      <c r="F255" s="35" t="s">
        <v>10455</v>
      </c>
      <c r="G255" s="50" t="s">
        <v>11595</v>
      </c>
      <c r="H255" s="2" t="s">
        <v>11428</v>
      </c>
      <c r="J255" s="11" t="str">
        <f t="shared" si="29"/>
        <v>IC.EV.140176</v>
      </c>
      <c r="K255" s="2" t="s">
        <v>11324</v>
      </c>
      <c r="L255" t="str">
        <f t="shared" si="35"/>
        <v>Info Provided: Orient to Surroundings</v>
      </c>
      <c r="M255" s="12" t="str">
        <f t="shared" si="30"/>
        <v>PI.IC.EV.140176.01</v>
      </c>
      <c r="N255" s="12"/>
      <c r="O255" s="12" t="str">
        <f t="shared" si="31"/>
        <v>PH.IC.EV.140176.01</v>
      </c>
      <c r="Q255" s="12" t="str">
        <f t="shared" si="32"/>
        <v>CL.IC.EV.140176.01</v>
      </c>
      <c r="R255" t="s">
        <v>11339</v>
      </c>
      <c r="S255" t="s">
        <v>11340</v>
      </c>
      <c r="X255" t="s">
        <v>11204</v>
      </c>
      <c r="Y255">
        <v>960</v>
      </c>
    </row>
    <row r="256" spans="1:25" ht="15" customHeight="1">
      <c r="A256" t="s">
        <v>10389</v>
      </c>
      <c r="C256" s="2" t="s">
        <v>9392</v>
      </c>
      <c r="E256" s="2" t="s">
        <v>11324</v>
      </c>
      <c r="F256" s="35" t="s">
        <v>10455</v>
      </c>
      <c r="G256" s="50" t="s">
        <v>11596</v>
      </c>
      <c r="H256" s="2" t="s">
        <v>11429</v>
      </c>
      <c r="J256" s="11" t="str">
        <f t="shared" si="29"/>
        <v>IC.EV.140177</v>
      </c>
      <c r="K256" s="2" t="s">
        <v>11324</v>
      </c>
      <c r="L256" t="str">
        <f t="shared" si="35"/>
        <v>Info Provided: Ostomy Teaching</v>
      </c>
      <c r="M256" s="12" t="str">
        <f t="shared" si="30"/>
        <v>PI.IC.EV.140177.01</v>
      </c>
      <c r="N256" s="12"/>
      <c r="O256" s="12" t="str">
        <f t="shared" si="31"/>
        <v>PH.IC.EV.140177.01</v>
      </c>
      <c r="Q256" s="12" t="str">
        <f t="shared" si="32"/>
        <v>CL.IC.EV.140177.01</v>
      </c>
      <c r="R256" t="s">
        <v>11341</v>
      </c>
      <c r="S256" t="s">
        <v>11342</v>
      </c>
      <c r="X256" t="s">
        <v>11204</v>
      </c>
      <c r="Y256">
        <v>960</v>
      </c>
    </row>
    <row r="257" spans="1:25" ht="15" customHeight="1">
      <c r="A257" t="s">
        <v>10389</v>
      </c>
      <c r="C257" s="2" t="s">
        <v>9392</v>
      </c>
      <c r="E257" s="2" t="s">
        <v>11324</v>
      </c>
      <c r="F257" s="35" t="s">
        <v>10455</v>
      </c>
      <c r="G257" s="50" t="s">
        <v>11597</v>
      </c>
      <c r="H257" s="2" t="s">
        <v>11430</v>
      </c>
      <c r="J257" s="11" t="str">
        <f t="shared" si="29"/>
        <v>IC.EV.140178</v>
      </c>
      <c r="K257" s="2" t="s">
        <v>11324</v>
      </c>
      <c r="L257" t="str">
        <f t="shared" si="35"/>
        <v>Info Provided: Pain Scale</v>
      </c>
      <c r="M257" s="12" t="str">
        <f t="shared" si="30"/>
        <v>PI.IC.EV.140178.01</v>
      </c>
      <c r="N257" s="12"/>
      <c r="O257" s="12" t="str">
        <f t="shared" si="31"/>
        <v>PH.IC.EV.140178.01</v>
      </c>
      <c r="Q257" s="12" t="str">
        <f t="shared" si="32"/>
        <v>CL.IC.EV.140178.01</v>
      </c>
      <c r="R257" t="s">
        <v>11343</v>
      </c>
      <c r="S257" t="s">
        <v>11343</v>
      </c>
      <c r="X257" t="s">
        <v>11204</v>
      </c>
      <c r="Y257">
        <v>960</v>
      </c>
    </row>
    <row r="258" spans="1:25" ht="15" customHeight="1">
      <c r="A258" t="s">
        <v>10389</v>
      </c>
      <c r="C258" s="2" t="s">
        <v>9392</v>
      </c>
      <c r="E258" s="2" t="s">
        <v>11324</v>
      </c>
      <c r="F258" s="35" t="s">
        <v>10455</v>
      </c>
      <c r="G258" s="50" t="s">
        <v>11598</v>
      </c>
      <c r="H258" s="2" t="s">
        <v>11431</v>
      </c>
      <c r="J258" s="11" t="str">
        <f t="shared" si="29"/>
        <v>IC.EV.140179</v>
      </c>
      <c r="K258" s="2" t="s">
        <v>11324</v>
      </c>
      <c r="L258" t="str">
        <f t="shared" si="35"/>
        <v>Info Provided: PCA/Pain Management</v>
      </c>
      <c r="M258" s="12" t="str">
        <f t="shared" si="30"/>
        <v>PI.IC.EV.140179.01</v>
      </c>
      <c r="N258" s="12"/>
      <c r="O258" s="12" t="str">
        <f t="shared" si="31"/>
        <v>PH.IC.EV.140179.01</v>
      </c>
      <c r="Q258" s="12" t="str">
        <f t="shared" si="32"/>
        <v>CL.IC.EV.140179.01</v>
      </c>
      <c r="X258" t="s">
        <v>11435</v>
      </c>
      <c r="Y258">
        <v>960</v>
      </c>
    </row>
    <row r="259" spans="1:25" ht="15" customHeight="1">
      <c r="A259" t="s">
        <v>10389</v>
      </c>
      <c r="C259" s="2" t="s">
        <v>9392</v>
      </c>
      <c r="E259" s="2" t="s">
        <v>11324</v>
      </c>
      <c r="F259" s="35" t="s">
        <v>10455</v>
      </c>
      <c r="G259" s="50" t="s">
        <v>11599</v>
      </c>
      <c r="H259" s="2" t="s">
        <v>11432</v>
      </c>
      <c r="J259" s="11" t="str">
        <f t="shared" si="29"/>
        <v>IC.EV.140180</v>
      </c>
      <c r="K259" s="2" t="s">
        <v>11324</v>
      </c>
      <c r="L259" t="str">
        <f t="shared" si="35"/>
        <v>Info Provided: Pacemaker</v>
      </c>
      <c r="M259" s="12" t="str">
        <f t="shared" si="30"/>
        <v>PI.IC.EV.140180.01</v>
      </c>
      <c r="N259" s="12"/>
      <c r="O259" s="12" t="str">
        <f t="shared" si="31"/>
        <v>PH.IC.EV.140180.01</v>
      </c>
      <c r="Q259" s="12" t="str">
        <f t="shared" si="32"/>
        <v>CL.IC.EV.140180.01</v>
      </c>
      <c r="R259" t="s">
        <v>11454</v>
      </c>
      <c r="S259" t="s">
        <v>11339</v>
      </c>
      <c r="X259" t="s">
        <v>11204</v>
      </c>
      <c r="Y259">
        <v>960</v>
      </c>
    </row>
    <row r="260" spans="1:25" ht="15" customHeight="1">
      <c r="A260" t="s">
        <v>10389</v>
      </c>
      <c r="C260" s="2" t="s">
        <v>9392</v>
      </c>
      <c r="E260" s="2" t="s">
        <v>11324</v>
      </c>
      <c r="F260" s="35" t="s">
        <v>10455</v>
      </c>
      <c r="G260" s="50" t="s">
        <v>11459</v>
      </c>
      <c r="H260" s="2" t="s">
        <v>11573</v>
      </c>
      <c r="J260" s="11" t="str">
        <f t="shared" si="29"/>
        <v>IC.EV.140181</v>
      </c>
      <c r="K260" s="2" t="s">
        <v>11324</v>
      </c>
      <c r="L260" t="str">
        <f t="shared" si="35"/>
        <v>Info Provided: Pain Relief</v>
      </c>
      <c r="M260" s="12" t="str">
        <f t="shared" si="30"/>
        <v>PI.IC.EV.140181.01</v>
      </c>
      <c r="N260" s="12"/>
      <c r="O260" s="12" t="str">
        <f t="shared" si="31"/>
        <v>PH.IC.EV.140181.01</v>
      </c>
      <c r="Q260" s="12" t="str">
        <f t="shared" si="32"/>
        <v>CL.IC.EV.140181.01</v>
      </c>
      <c r="R260" t="s">
        <v>11339</v>
      </c>
      <c r="S260" t="s">
        <v>11340</v>
      </c>
      <c r="X260" t="s">
        <v>11204</v>
      </c>
      <c r="Y260">
        <v>960</v>
      </c>
    </row>
    <row r="261" spans="1:25" ht="15" customHeight="1">
      <c r="A261" t="s">
        <v>10389</v>
      </c>
      <c r="C261" s="2" t="s">
        <v>9392</v>
      </c>
      <c r="E261" s="2" t="s">
        <v>11324</v>
      </c>
      <c r="F261" s="35" t="s">
        <v>10455</v>
      </c>
      <c r="G261" s="50" t="s">
        <v>11460</v>
      </c>
      <c r="H261" s="2" t="s">
        <v>11574</v>
      </c>
      <c r="J261" s="11" t="str">
        <f t="shared" si="29"/>
        <v>IC.EV.140182</v>
      </c>
      <c r="K261" s="2" t="s">
        <v>11324</v>
      </c>
      <c r="L261" t="str">
        <f t="shared" si="35"/>
        <v>Info Provided: Pt Bill of Rights</v>
      </c>
      <c r="M261" s="12" t="str">
        <f t="shared" si="30"/>
        <v>PI.IC.EV.140182.01</v>
      </c>
      <c r="N261" s="12"/>
      <c r="O261" s="12" t="str">
        <f t="shared" si="31"/>
        <v>PH.IC.EV.140182.01</v>
      </c>
      <c r="Q261" s="12" t="str">
        <f t="shared" si="32"/>
        <v>CL.IC.EV.140182.01</v>
      </c>
      <c r="R261" t="s">
        <v>11341</v>
      </c>
      <c r="S261" t="s">
        <v>11342</v>
      </c>
      <c r="X261" t="s">
        <v>11204</v>
      </c>
      <c r="Y261">
        <v>960</v>
      </c>
    </row>
    <row r="262" spans="1:25" ht="15" customHeight="1">
      <c r="A262" t="s">
        <v>10389</v>
      </c>
      <c r="C262" s="2" t="s">
        <v>9392</v>
      </c>
      <c r="E262" s="2" t="s">
        <v>11324</v>
      </c>
      <c r="F262" s="35" t="s">
        <v>10455</v>
      </c>
      <c r="G262" s="50" t="s">
        <v>11604</v>
      </c>
      <c r="H262" s="2" t="s">
        <v>11575</v>
      </c>
      <c r="J262" s="11" t="str">
        <f t="shared" si="29"/>
        <v>IC.EV.140183</v>
      </c>
      <c r="K262" s="2" t="s">
        <v>11324</v>
      </c>
      <c r="L262" t="str">
        <f t="shared" si="35"/>
        <v>Info Provided: Plan of Care</v>
      </c>
      <c r="M262" s="12" t="str">
        <f t="shared" si="30"/>
        <v>PI.IC.EV.140183.01</v>
      </c>
      <c r="N262" s="12"/>
      <c r="O262" s="12" t="str">
        <f t="shared" si="31"/>
        <v>PH.IC.EV.140183.01</v>
      </c>
      <c r="Q262" s="12" t="str">
        <f t="shared" si="32"/>
        <v>CL.IC.EV.140183.01</v>
      </c>
      <c r="R262" t="s">
        <v>11343</v>
      </c>
      <c r="S262" t="s">
        <v>11343</v>
      </c>
      <c r="X262" t="s">
        <v>11204</v>
      </c>
      <c r="Y262">
        <v>960</v>
      </c>
    </row>
    <row r="263" spans="1:25" ht="15" customHeight="1">
      <c r="A263" t="s">
        <v>10389</v>
      </c>
      <c r="C263" s="2" t="s">
        <v>9392</v>
      </c>
      <c r="E263" s="2" t="s">
        <v>11324</v>
      </c>
      <c r="F263" s="35" t="s">
        <v>10455</v>
      </c>
      <c r="G263" s="50" t="s">
        <v>11605</v>
      </c>
      <c r="H263" s="2" t="s">
        <v>11576</v>
      </c>
      <c r="J263" s="11" t="str">
        <f t="shared" si="29"/>
        <v>IC.EV.140184</v>
      </c>
      <c r="K263" s="2" t="s">
        <v>11324</v>
      </c>
      <c r="L263" t="str">
        <f t="shared" si="35"/>
        <v>Info Provided: PNS Purpose</v>
      </c>
      <c r="M263" s="12" t="str">
        <f t="shared" si="30"/>
        <v>PI.IC.EV.140184.01</v>
      </c>
      <c r="N263" s="12"/>
      <c r="O263" s="12" t="str">
        <f t="shared" si="31"/>
        <v>PH.IC.EV.140184.01</v>
      </c>
      <c r="Q263" s="12" t="str">
        <f t="shared" si="32"/>
        <v>CL.IC.EV.140184.01</v>
      </c>
      <c r="X263" t="s">
        <v>11435</v>
      </c>
      <c r="Y263">
        <v>961</v>
      </c>
    </row>
    <row r="264" spans="1:25" ht="15" customHeight="1">
      <c r="A264" t="s">
        <v>10389</v>
      </c>
      <c r="C264" s="2" t="s">
        <v>9392</v>
      </c>
      <c r="E264" s="2" t="s">
        <v>11324</v>
      </c>
      <c r="F264" s="35" t="s">
        <v>10455</v>
      </c>
      <c r="G264" s="50" t="s">
        <v>11729</v>
      </c>
      <c r="H264" s="2" t="s">
        <v>11577</v>
      </c>
      <c r="J264" s="11" t="str">
        <f t="shared" si="29"/>
        <v>IC.EV.140185</v>
      </c>
      <c r="K264" s="2" t="s">
        <v>11324</v>
      </c>
      <c r="L264" t="str">
        <f t="shared" si="35"/>
        <v>Info Provided: Post Op Teaching</v>
      </c>
      <c r="M264" s="12" t="str">
        <f t="shared" si="30"/>
        <v>PI.IC.EV.140185.01</v>
      </c>
      <c r="N264" s="12"/>
      <c r="O264" s="12" t="str">
        <f t="shared" si="31"/>
        <v>PH.IC.EV.140185.01</v>
      </c>
      <c r="Q264" s="12" t="str">
        <f t="shared" si="32"/>
        <v>CL.IC.EV.140185.01</v>
      </c>
      <c r="R264" t="s">
        <v>11454</v>
      </c>
      <c r="S264" t="s">
        <v>11339</v>
      </c>
      <c r="X264" t="s">
        <v>11204</v>
      </c>
      <c r="Y264">
        <v>961</v>
      </c>
    </row>
    <row r="265" spans="1:25" ht="15" customHeight="1">
      <c r="A265" t="s">
        <v>10389</v>
      </c>
      <c r="C265" s="2" t="s">
        <v>9392</v>
      </c>
      <c r="E265" s="2" t="s">
        <v>11324</v>
      </c>
      <c r="F265" s="35" t="s">
        <v>10455</v>
      </c>
      <c r="G265" s="50" t="s">
        <v>11608</v>
      </c>
      <c r="H265" s="2" t="s">
        <v>11578</v>
      </c>
      <c r="J265" s="11" t="str">
        <f t="shared" si="29"/>
        <v>IC.EV.140186</v>
      </c>
      <c r="K265" s="2" t="s">
        <v>11324</v>
      </c>
      <c r="L265" t="str">
        <f t="shared" si="35"/>
        <v>Info Provided: Pre Op Teaching</v>
      </c>
      <c r="M265" s="12" t="str">
        <f t="shared" si="30"/>
        <v>PI.IC.EV.140186.01</v>
      </c>
      <c r="N265" s="12"/>
      <c r="O265" s="12" t="str">
        <f t="shared" si="31"/>
        <v>PH.IC.EV.140186.01</v>
      </c>
      <c r="Q265" s="12" t="str">
        <f t="shared" si="32"/>
        <v>CL.IC.EV.140186.01</v>
      </c>
      <c r="R265" t="s">
        <v>11339</v>
      </c>
      <c r="S265" t="s">
        <v>11340</v>
      </c>
      <c r="X265" t="s">
        <v>11204</v>
      </c>
      <c r="Y265">
        <v>961</v>
      </c>
    </row>
    <row r="266" spans="1:25" ht="15" customHeight="1">
      <c r="A266" t="s">
        <v>10389</v>
      </c>
      <c r="C266" s="2" t="s">
        <v>9392</v>
      </c>
      <c r="E266" s="2" t="s">
        <v>11324</v>
      </c>
      <c r="F266" s="35" t="s">
        <v>10455</v>
      </c>
      <c r="G266" s="50" t="s">
        <v>11609</v>
      </c>
      <c r="H266" s="2" t="s">
        <v>11579</v>
      </c>
      <c r="J266" s="11" t="str">
        <f t="shared" si="29"/>
        <v>IC.EV.140187</v>
      </c>
      <c r="K266" s="2" t="s">
        <v>11324</v>
      </c>
      <c r="L266" t="str">
        <f t="shared" si="35"/>
        <v>Info Provided: Procedure-Type</v>
      </c>
      <c r="M266" s="12" t="str">
        <f t="shared" si="30"/>
        <v>PI.IC.EV.140187.01</v>
      </c>
      <c r="N266" s="12"/>
      <c r="O266" s="12" t="str">
        <f t="shared" si="31"/>
        <v>PH.IC.EV.140187.01</v>
      </c>
      <c r="Q266" s="12" t="str">
        <f t="shared" si="32"/>
        <v>CL.IC.EV.140187.01</v>
      </c>
      <c r="R266" t="s">
        <v>11341</v>
      </c>
      <c r="S266" t="s">
        <v>11342</v>
      </c>
      <c r="X266" t="s">
        <v>11204</v>
      </c>
      <c r="Y266">
        <v>961</v>
      </c>
    </row>
    <row r="267" spans="1:25" ht="15" customHeight="1">
      <c r="A267" t="s">
        <v>10389</v>
      </c>
      <c r="C267" s="2" t="s">
        <v>9392</v>
      </c>
      <c r="E267" s="2" t="s">
        <v>11324</v>
      </c>
      <c r="F267" s="35" t="s">
        <v>10455</v>
      </c>
      <c r="G267" s="50" t="s">
        <v>11610</v>
      </c>
      <c r="H267" s="2" t="s">
        <v>11580</v>
      </c>
      <c r="J267" s="11" t="str">
        <f t="shared" si="29"/>
        <v>IC.EV.140188</v>
      </c>
      <c r="K267" s="2" t="s">
        <v>11324</v>
      </c>
      <c r="L267" t="str">
        <f t="shared" si="35"/>
        <v>Info Provided: Rehabilitation</v>
      </c>
      <c r="M267" s="12" t="str">
        <f t="shared" si="30"/>
        <v>PI.IC.EV.140188.01</v>
      </c>
      <c r="N267" s="12"/>
      <c r="O267" s="12" t="str">
        <f t="shared" si="31"/>
        <v>PH.IC.EV.140188.01</v>
      </c>
      <c r="Q267" s="12" t="str">
        <f t="shared" si="32"/>
        <v>CL.IC.EV.140188.01</v>
      </c>
      <c r="R267" t="s">
        <v>11343</v>
      </c>
      <c r="S267" t="s">
        <v>11343</v>
      </c>
      <c r="X267" t="s">
        <v>11204</v>
      </c>
      <c r="Y267">
        <v>961</v>
      </c>
    </row>
    <row r="268" spans="1:25" ht="15" customHeight="1">
      <c r="A268" t="s">
        <v>10389</v>
      </c>
      <c r="C268" s="2" t="s">
        <v>9392</v>
      </c>
      <c r="E268" s="2" t="s">
        <v>11324</v>
      </c>
      <c r="F268" s="35" t="s">
        <v>10455</v>
      </c>
      <c r="G268" s="50" t="s">
        <v>11334</v>
      </c>
      <c r="H268" s="2" t="s">
        <v>11581</v>
      </c>
      <c r="J268" s="11" t="str">
        <f t="shared" ref="J268:J293" si="36">CONCATENATE("IC.EV.",C268,E268,H268)</f>
        <v>IC.EV.140189</v>
      </c>
      <c r="K268" s="2" t="s">
        <v>11324</v>
      </c>
      <c r="L268" t="str">
        <f t="shared" si="35"/>
        <v>Info Provided: Responsibilities</v>
      </c>
      <c r="M268" s="12" t="str">
        <f t="shared" ref="M268:M293" si="37">CONCATENATE("PI.",J268,".",K268)</f>
        <v>PI.IC.EV.140189.01</v>
      </c>
      <c r="N268" s="12"/>
      <c r="O268" s="12" t="str">
        <f t="shared" ref="O268:O293" si="38">CONCATENATE("PH.",J268,".",K268)</f>
        <v>PH.IC.EV.140189.01</v>
      </c>
      <c r="Q268" s="12" t="str">
        <f t="shared" ref="Q268:Q293" si="39">CONCATENATE("CL.",J268,".",K268)</f>
        <v>CL.IC.EV.140189.01</v>
      </c>
      <c r="X268" t="s">
        <v>11435</v>
      </c>
      <c r="Y268">
        <v>961</v>
      </c>
    </row>
    <row r="269" spans="1:25" ht="15" customHeight="1">
      <c r="A269" t="s">
        <v>10389</v>
      </c>
      <c r="C269" s="2" t="s">
        <v>9392</v>
      </c>
      <c r="E269" s="2" t="s">
        <v>11324</v>
      </c>
      <c r="F269" s="35" t="s">
        <v>10455</v>
      </c>
      <c r="G269" s="50" t="s">
        <v>11335</v>
      </c>
      <c r="H269" s="2" t="s">
        <v>11582</v>
      </c>
      <c r="J269" s="11" t="str">
        <f t="shared" si="36"/>
        <v>IC.EV.140190</v>
      </c>
      <c r="K269" s="2" t="s">
        <v>11324</v>
      </c>
      <c r="L269" t="str">
        <f t="shared" si="35"/>
        <v>Info Provided: Restraints</v>
      </c>
      <c r="M269" s="12" t="str">
        <f t="shared" si="37"/>
        <v>PI.IC.EV.140190.01</v>
      </c>
      <c r="N269" s="12"/>
      <c r="O269" s="12" t="str">
        <f t="shared" si="38"/>
        <v>PH.IC.EV.140190.01</v>
      </c>
      <c r="Q269" s="12" t="str">
        <f t="shared" si="39"/>
        <v>CL.IC.EV.140190.01</v>
      </c>
      <c r="R269" t="s">
        <v>11454</v>
      </c>
      <c r="S269" t="s">
        <v>11339</v>
      </c>
      <c r="X269" t="s">
        <v>11204</v>
      </c>
      <c r="Y269">
        <v>961</v>
      </c>
    </row>
    <row r="270" spans="1:25" ht="15" customHeight="1">
      <c r="A270" t="s">
        <v>10389</v>
      </c>
      <c r="C270" s="2" t="s">
        <v>9392</v>
      </c>
      <c r="E270" s="2" t="s">
        <v>11324</v>
      </c>
      <c r="F270" s="35" t="s">
        <v>10455</v>
      </c>
      <c r="G270" s="50" t="s">
        <v>11336</v>
      </c>
      <c r="H270" s="2" t="s">
        <v>11583</v>
      </c>
      <c r="J270" s="11" t="str">
        <f t="shared" si="36"/>
        <v>IC.EV.140191</v>
      </c>
      <c r="K270" s="2" t="s">
        <v>11324</v>
      </c>
      <c r="L270" t="str">
        <f t="shared" si="35"/>
        <v>Info Provided: Trach Care</v>
      </c>
      <c r="M270" s="12" t="str">
        <f t="shared" si="37"/>
        <v>PI.IC.EV.140191.01</v>
      </c>
      <c r="N270" s="12"/>
      <c r="O270" s="12" t="str">
        <f t="shared" si="38"/>
        <v>PH.IC.EV.140191.01</v>
      </c>
      <c r="Q270" s="12" t="str">
        <f t="shared" si="39"/>
        <v>CL.IC.EV.140191.01</v>
      </c>
      <c r="R270" t="s">
        <v>11339</v>
      </c>
      <c r="S270" t="s">
        <v>11340</v>
      </c>
      <c r="X270" t="s">
        <v>11204</v>
      </c>
      <c r="Y270">
        <v>961</v>
      </c>
    </row>
    <row r="271" spans="1:25" ht="15" customHeight="1">
      <c r="A271" t="s">
        <v>10389</v>
      </c>
      <c r="C271" s="2" t="s">
        <v>9392</v>
      </c>
      <c r="E271" s="2" t="s">
        <v>11324</v>
      </c>
      <c r="F271" s="35" t="s">
        <v>10455</v>
      </c>
      <c r="G271" s="50" t="s">
        <v>11337</v>
      </c>
      <c r="H271" s="2" t="s">
        <v>11584</v>
      </c>
      <c r="J271" s="11" t="str">
        <f t="shared" si="36"/>
        <v>IC.EV.140192</v>
      </c>
      <c r="K271" s="2" t="s">
        <v>11324</v>
      </c>
      <c r="L271" t="str">
        <f t="shared" si="35"/>
        <v>Info Provided: Transfer</v>
      </c>
      <c r="M271" s="12" t="str">
        <f t="shared" si="37"/>
        <v>PI.IC.EV.140192.01</v>
      </c>
      <c r="N271" s="12"/>
      <c r="O271" s="12" t="str">
        <f t="shared" si="38"/>
        <v>PH.IC.EV.140192.01</v>
      </c>
      <c r="Q271" s="12" t="str">
        <f t="shared" si="39"/>
        <v>CL.IC.EV.140192.01</v>
      </c>
      <c r="R271" t="s">
        <v>11341</v>
      </c>
      <c r="S271" t="s">
        <v>11342</v>
      </c>
      <c r="X271" t="s">
        <v>11204</v>
      </c>
      <c r="Y271">
        <v>961</v>
      </c>
    </row>
    <row r="272" spans="1:25" ht="15" customHeight="1">
      <c r="A272" t="s">
        <v>10389</v>
      </c>
      <c r="C272" s="2" t="s">
        <v>9392</v>
      </c>
      <c r="E272" s="2" t="s">
        <v>11324</v>
      </c>
      <c r="F272" s="35" t="s">
        <v>10455</v>
      </c>
      <c r="G272" s="50" t="s">
        <v>11718</v>
      </c>
      <c r="H272" s="2" t="s">
        <v>11437</v>
      </c>
      <c r="J272" s="11" t="str">
        <f t="shared" si="36"/>
        <v>IC.EV.140193</v>
      </c>
      <c r="K272" s="2" t="s">
        <v>11324</v>
      </c>
      <c r="L272" t="str">
        <f t="shared" si="35"/>
        <v>Info Provided: Tube Feeding</v>
      </c>
      <c r="M272" s="12" t="str">
        <f t="shared" si="37"/>
        <v>PI.IC.EV.140193.01</v>
      </c>
      <c r="N272" s="12"/>
      <c r="O272" s="12" t="str">
        <f t="shared" si="38"/>
        <v>PH.IC.EV.140193.01</v>
      </c>
      <c r="Q272" s="12" t="str">
        <f t="shared" si="39"/>
        <v>CL.IC.EV.140193.01</v>
      </c>
      <c r="R272" t="s">
        <v>11343</v>
      </c>
      <c r="S272" t="s">
        <v>11343</v>
      </c>
      <c r="X272" t="s">
        <v>11204</v>
      </c>
      <c r="Y272">
        <v>961</v>
      </c>
    </row>
    <row r="273" spans="1:25" ht="15" customHeight="1">
      <c r="A273" t="s">
        <v>10389</v>
      </c>
      <c r="C273" s="2" t="s">
        <v>9392</v>
      </c>
      <c r="D273" t="s">
        <v>11438</v>
      </c>
      <c r="E273" s="2" t="s">
        <v>11489</v>
      </c>
      <c r="F273" s="35" t="s">
        <v>10455</v>
      </c>
      <c r="G273" s="50" t="s">
        <v>11553</v>
      </c>
      <c r="H273" s="2" t="s">
        <v>11490</v>
      </c>
      <c r="J273" s="11" t="str">
        <f t="shared" si="36"/>
        <v>IC.EV.140201</v>
      </c>
      <c r="K273" s="2" t="s">
        <v>11324</v>
      </c>
      <c r="L273" t="str">
        <f t="shared" si="35"/>
        <v>Info Provided: Turn/Reposition</v>
      </c>
      <c r="M273" s="12" t="str">
        <f t="shared" si="37"/>
        <v>PI.IC.EV.140201.01</v>
      </c>
      <c r="N273" s="12"/>
      <c r="O273" s="12" t="str">
        <f t="shared" si="38"/>
        <v>PH.IC.EV.140201.01</v>
      </c>
      <c r="Q273" s="12" t="str">
        <f t="shared" si="39"/>
        <v>CL.IC.EV.140201.01</v>
      </c>
      <c r="X273" t="s">
        <v>11435</v>
      </c>
      <c r="Y273">
        <v>962</v>
      </c>
    </row>
    <row r="274" spans="1:25" ht="15" customHeight="1">
      <c r="A274" t="s">
        <v>10389</v>
      </c>
      <c r="C274" s="2" t="s">
        <v>9392</v>
      </c>
      <c r="E274" s="2" t="s">
        <v>11489</v>
      </c>
      <c r="F274" s="35" t="s">
        <v>10455</v>
      </c>
      <c r="G274" s="50" t="s">
        <v>11554</v>
      </c>
      <c r="H274" s="2" t="s">
        <v>11489</v>
      </c>
      <c r="J274" s="11" t="str">
        <f t="shared" si="36"/>
        <v>IC.EV.140202</v>
      </c>
      <c r="K274" s="2" t="s">
        <v>11324</v>
      </c>
      <c r="L274" t="str">
        <f t="shared" si="35"/>
        <v>Info Provided: Ventilator</v>
      </c>
      <c r="M274" s="12" t="str">
        <f t="shared" si="37"/>
        <v>PI.IC.EV.140202.01</v>
      </c>
      <c r="N274" s="12"/>
      <c r="O274" s="12" t="str">
        <f t="shared" si="38"/>
        <v>PH.IC.EV.140202.01</v>
      </c>
      <c r="Q274" s="12" t="str">
        <f t="shared" si="39"/>
        <v>CL.IC.EV.140202.01</v>
      </c>
      <c r="R274" t="s">
        <v>11454</v>
      </c>
      <c r="S274" t="s">
        <v>11339</v>
      </c>
      <c r="X274" t="s">
        <v>11204</v>
      </c>
      <c r="Y274">
        <v>962</v>
      </c>
    </row>
    <row r="275" spans="1:25" ht="15" customHeight="1">
      <c r="A275" t="s">
        <v>10389</v>
      </c>
      <c r="C275" s="2" t="s">
        <v>9392</v>
      </c>
      <c r="E275" s="2" t="s">
        <v>11489</v>
      </c>
      <c r="F275" s="35" t="s">
        <v>10455</v>
      </c>
      <c r="G275" s="50" t="s">
        <v>11555</v>
      </c>
      <c r="H275" s="2" t="s">
        <v>11491</v>
      </c>
      <c r="J275" s="11" t="str">
        <f t="shared" si="36"/>
        <v>IC.EV.140203</v>
      </c>
      <c r="K275" s="2" t="s">
        <v>11324</v>
      </c>
      <c r="L275" t="str">
        <f t="shared" si="35"/>
        <v>Info Provided: Vent Weaning</v>
      </c>
      <c r="M275" s="12" t="str">
        <f t="shared" si="37"/>
        <v>PI.IC.EV.140203.01</v>
      </c>
      <c r="N275" s="12"/>
      <c r="O275" s="12" t="str">
        <f t="shared" si="38"/>
        <v>PH.IC.EV.140203.01</v>
      </c>
      <c r="Q275" s="12" t="str">
        <f t="shared" si="39"/>
        <v>CL.IC.EV.140203.01</v>
      </c>
      <c r="R275" t="s">
        <v>11339</v>
      </c>
      <c r="S275" t="s">
        <v>11340</v>
      </c>
      <c r="X275" t="s">
        <v>11204</v>
      </c>
      <c r="Y275">
        <v>962</v>
      </c>
    </row>
    <row r="276" spans="1:25" ht="15" customHeight="1">
      <c r="A276" t="s">
        <v>10389</v>
      </c>
      <c r="C276" s="2" t="s">
        <v>9392</v>
      </c>
      <c r="E276" s="2" t="s">
        <v>11489</v>
      </c>
      <c r="F276" s="35" t="s">
        <v>10455</v>
      </c>
      <c r="G276" s="50" t="s">
        <v>11546</v>
      </c>
      <c r="H276" s="2" t="s">
        <v>11492</v>
      </c>
      <c r="J276" s="11" t="str">
        <f t="shared" si="36"/>
        <v>IC.EV.140204</v>
      </c>
      <c r="K276" s="2" t="s">
        <v>11324</v>
      </c>
      <c r="L276" t="str">
        <f t="shared" si="35"/>
        <v>Info Provided: Unit</v>
      </c>
      <c r="M276" s="12" t="str">
        <f t="shared" si="37"/>
        <v>PI.IC.EV.140204.01</v>
      </c>
      <c r="N276" s="12"/>
      <c r="O276" s="12" t="str">
        <f t="shared" si="38"/>
        <v>PH.IC.EV.140204.01</v>
      </c>
      <c r="Q276" s="12" t="str">
        <f t="shared" si="39"/>
        <v>CL.IC.EV.140204.01</v>
      </c>
      <c r="R276" t="s">
        <v>11341</v>
      </c>
      <c r="S276" t="s">
        <v>11342</v>
      </c>
      <c r="X276" t="s">
        <v>11204</v>
      </c>
      <c r="Y276">
        <v>962</v>
      </c>
    </row>
    <row r="277" spans="1:25" ht="15" customHeight="1">
      <c r="A277" t="s">
        <v>10389</v>
      </c>
      <c r="C277" s="2" t="s">
        <v>9392</v>
      </c>
      <c r="E277" s="2" t="s">
        <v>11489</v>
      </c>
      <c r="F277" s="35" t="s">
        <v>10455</v>
      </c>
      <c r="G277" s="50" t="s">
        <v>11394</v>
      </c>
      <c r="H277" s="2" t="s">
        <v>11493</v>
      </c>
      <c r="J277" s="11" t="str">
        <f t="shared" si="36"/>
        <v>IC.EV.140205</v>
      </c>
      <c r="K277" s="2" t="s">
        <v>11324</v>
      </c>
      <c r="L277" t="str">
        <f t="shared" si="35"/>
        <v>Info Provided: Unit Rules</v>
      </c>
      <c r="M277" s="12" t="str">
        <f t="shared" si="37"/>
        <v>PI.IC.EV.140205.01</v>
      </c>
      <c r="N277" s="12"/>
      <c r="O277" s="12" t="str">
        <f t="shared" si="38"/>
        <v>PH.IC.EV.140205.01</v>
      </c>
      <c r="Q277" s="12" t="str">
        <f t="shared" si="39"/>
        <v>CL.IC.EV.140205.01</v>
      </c>
      <c r="R277" t="s">
        <v>11343</v>
      </c>
      <c r="S277" t="s">
        <v>11343</v>
      </c>
      <c r="X277" t="s">
        <v>11204</v>
      </c>
      <c r="Y277">
        <v>962</v>
      </c>
    </row>
    <row r="278" spans="1:25" ht="15" customHeight="1">
      <c r="A278" t="s">
        <v>10389</v>
      </c>
      <c r="C278" s="2" t="s">
        <v>9392</v>
      </c>
      <c r="E278" s="2" t="s">
        <v>11489</v>
      </c>
      <c r="F278" s="35" t="s">
        <v>10455</v>
      </c>
      <c r="G278" s="50" t="s">
        <v>11395</v>
      </c>
      <c r="H278" s="2" t="s">
        <v>11494</v>
      </c>
      <c r="J278" s="11" t="str">
        <f t="shared" si="36"/>
        <v>IC.EV.140206</v>
      </c>
      <c r="K278" s="2" t="s">
        <v>11324</v>
      </c>
      <c r="L278" t="str">
        <f t="shared" si="35"/>
        <v>Info Provided: Withdrawal/Support</v>
      </c>
      <c r="M278" s="12" t="str">
        <f t="shared" si="37"/>
        <v>PI.IC.EV.140206.01</v>
      </c>
      <c r="N278" s="12"/>
      <c r="O278" s="12" t="str">
        <f t="shared" si="38"/>
        <v>PH.IC.EV.140206.01</v>
      </c>
      <c r="Q278" s="12" t="str">
        <f t="shared" si="39"/>
        <v>CL.IC.EV.140206.01</v>
      </c>
      <c r="X278" t="s">
        <v>11435</v>
      </c>
      <c r="Y278">
        <v>962</v>
      </c>
    </row>
    <row r="279" spans="1:25" ht="15" customHeight="1">
      <c r="A279" t="s">
        <v>10389</v>
      </c>
      <c r="C279" s="2" t="s">
        <v>9392</v>
      </c>
      <c r="E279" s="2" t="s">
        <v>11489</v>
      </c>
      <c r="F279" s="35" t="s">
        <v>10455</v>
      </c>
      <c r="G279" s="50" t="s">
        <v>11660</v>
      </c>
      <c r="H279" s="2" t="s">
        <v>11517</v>
      </c>
      <c r="J279" s="11" t="str">
        <f t="shared" si="36"/>
        <v>IC.EV.140207</v>
      </c>
      <c r="K279" s="2" t="s">
        <v>11324</v>
      </c>
      <c r="L279" t="str">
        <f t="shared" ref="L279:L283" si="40">G279</f>
        <v>Info Provided: Risks Discussion</v>
      </c>
      <c r="M279" s="12" t="str">
        <f t="shared" si="37"/>
        <v>PI.IC.EV.140207.01</v>
      </c>
      <c r="N279" s="12"/>
      <c r="O279" s="12" t="str">
        <f t="shared" si="38"/>
        <v>PH.IC.EV.140207.01</v>
      </c>
      <c r="Q279" s="12" t="str">
        <f t="shared" si="39"/>
        <v>CL.IC.EV.140207.01</v>
      </c>
      <c r="R279" t="s">
        <v>11454</v>
      </c>
      <c r="S279" t="s">
        <v>11339</v>
      </c>
      <c r="X279" t="s">
        <v>11204</v>
      </c>
      <c r="Y279">
        <v>962</v>
      </c>
    </row>
    <row r="280" spans="1:25" ht="15" customHeight="1">
      <c r="A280" t="s">
        <v>10389</v>
      </c>
      <c r="C280" s="2" t="s">
        <v>9392</v>
      </c>
      <c r="E280" s="2" t="s">
        <v>11489</v>
      </c>
      <c r="F280" s="35" t="s">
        <v>10455</v>
      </c>
      <c r="G280" s="50" t="s">
        <v>11661</v>
      </c>
      <c r="H280" s="2" t="s">
        <v>11717</v>
      </c>
      <c r="J280" s="11" t="str">
        <f t="shared" si="36"/>
        <v>IC.EV.140208</v>
      </c>
      <c r="K280" s="2" t="s">
        <v>11324</v>
      </c>
      <c r="L280" t="str">
        <f t="shared" si="40"/>
        <v>Info Provided: ROM</v>
      </c>
      <c r="M280" s="12" t="str">
        <f t="shared" si="37"/>
        <v>PI.IC.EV.140208.01</v>
      </c>
      <c r="N280" s="12"/>
      <c r="O280" s="12" t="str">
        <f t="shared" si="38"/>
        <v>PH.IC.EV.140208.01</v>
      </c>
      <c r="Q280" s="12" t="str">
        <f t="shared" si="39"/>
        <v>CL.IC.EV.140208.01</v>
      </c>
      <c r="R280" t="s">
        <v>11339</v>
      </c>
      <c r="S280" t="s">
        <v>11340</v>
      </c>
      <c r="X280" t="s">
        <v>11204</v>
      </c>
      <c r="Y280">
        <v>962</v>
      </c>
    </row>
    <row r="281" spans="1:25" ht="15" customHeight="1">
      <c r="A281" t="s">
        <v>10389</v>
      </c>
      <c r="C281" s="2" t="s">
        <v>9392</v>
      </c>
      <c r="E281" s="2" t="s">
        <v>11489</v>
      </c>
      <c r="F281" s="35" t="s">
        <v>10455</v>
      </c>
      <c r="G281" s="50" t="s">
        <v>11666</v>
      </c>
      <c r="H281" s="2" t="s">
        <v>11611</v>
      </c>
      <c r="J281" s="11" t="str">
        <f t="shared" si="36"/>
        <v>IC.EV.140209</v>
      </c>
      <c r="K281" s="2" t="s">
        <v>11324</v>
      </c>
      <c r="L281" t="str">
        <f t="shared" si="40"/>
        <v>Info Provided: Routine</v>
      </c>
      <c r="M281" s="12" t="str">
        <f t="shared" si="37"/>
        <v>PI.IC.EV.140209.01</v>
      </c>
      <c r="N281" s="12"/>
      <c r="O281" s="12" t="str">
        <f t="shared" si="38"/>
        <v>PH.IC.EV.140209.01</v>
      </c>
      <c r="Q281" s="12" t="str">
        <f t="shared" si="39"/>
        <v>CL.IC.EV.140209.01</v>
      </c>
      <c r="R281" t="s">
        <v>11341</v>
      </c>
      <c r="S281" t="s">
        <v>11342</v>
      </c>
      <c r="X281" t="s">
        <v>11204</v>
      </c>
      <c r="Y281">
        <v>962</v>
      </c>
    </row>
    <row r="282" spans="1:25" ht="15" customHeight="1">
      <c r="A282" t="s">
        <v>10389</v>
      </c>
      <c r="C282" s="2" t="s">
        <v>9392</v>
      </c>
      <c r="E282" s="2" t="s">
        <v>11489</v>
      </c>
      <c r="F282" s="35" t="s">
        <v>10455</v>
      </c>
      <c r="G282" s="50" t="s">
        <v>11667</v>
      </c>
      <c r="H282" s="2" t="s">
        <v>11612</v>
      </c>
      <c r="J282" s="11" t="str">
        <f t="shared" si="36"/>
        <v>IC.EV.140210</v>
      </c>
      <c r="K282" s="2" t="s">
        <v>11324</v>
      </c>
      <c r="L282" t="str">
        <f t="shared" si="40"/>
        <v>Info Provided: SCD's</v>
      </c>
      <c r="M282" s="12" t="str">
        <f t="shared" si="37"/>
        <v>PI.IC.EV.140210.01</v>
      </c>
      <c r="N282" s="12"/>
      <c r="O282" s="12" t="str">
        <f t="shared" si="38"/>
        <v>PH.IC.EV.140210.01</v>
      </c>
      <c r="Q282" s="12" t="str">
        <f t="shared" si="39"/>
        <v>CL.IC.EV.140210.01</v>
      </c>
      <c r="R282" t="s">
        <v>11343</v>
      </c>
      <c r="S282" t="s">
        <v>11343</v>
      </c>
      <c r="X282" t="s">
        <v>11204</v>
      </c>
      <c r="Y282">
        <v>962</v>
      </c>
    </row>
    <row r="283" spans="1:25" ht="15" customHeight="1">
      <c r="A283" t="s">
        <v>10389</v>
      </c>
      <c r="C283" s="2" t="s">
        <v>9392</v>
      </c>
      <c r="E283" s="2" t="s">
        <v>11489</v>
      </c>
      <c r="F283" s="35" t="s">
        <v>10455</v>
      </c>
      <c r="G283" s="50" t="s">
        <v>11668</v>
      </c>
      <c r="H283" s="2" t="s">
        <v>11475</v>
      </c>
      <c r="J283" s="11" t="str">
        <f t="shared" si="36"/>
        <v>IC.EV.140211</v>
      </c>
      <c r="K283" s="2" t="s">
        <v>11324</v>
      </c>
      <c r="L283" t="str">
        <f t="shared" si="40"/>
        <v>Info Provided: Skin Care</v>
      </c>
      <c r="M283" s="12" t="str">
        <f t="shared" si="37"/>
        <v>PI.IC.EV.140211.01</v>
      </c>
      <c r="N283" s="12"/>
      <c r="O283" s="12" t="str">
        <f t="shared" si="38"/>
        <v>PH.IC.EV.140211.01</v>
      </c>
      <c r="Q283" s="12" t="str">
        <f t="shared" si="39"/>
        <v>CL.IC.EV.140211.01</v>
      </c>
      <c r="X283" t="s">
        <v>11435</v>
      </c>
      <c r="Y283">
        <v>962</v>
      </c>
    </row>
    <row r="284" spans="1:25" ht="15" customHeight="1">
      <c r="A284" t="s">
        <v>10389</v>
      </c>
      <c r="C284" s="2" t="s">
        <v>9392</v>
      </c>
      <c r="E284" s="2" t="s">
        <v>11489</v>
      </c>
      <c r="F284" s="35" t="s">
        <v>10455</v>
      </c>
      <c r="G284" s="50" t="s">
        <v>11669</v>
      </c>
      <c r="H284" s="2" t="s">
        <v>11476</v>
      </c>
      <c r="J284" s="11" t="str">
        <f t="shared" si="36"/>
        <v>IC.EV.140212</v>
      </c>
      <c r="K284" s="2" t="s">
        <v>11324</v>
      </c>
      <c r="L284" t="str">
        <f t="shared" si="35"/>
        <v>Info Provided: Smoking</v>
      </c>
      <c r="M284" s="12" t="str">
        <f t="shared" si="37"/>
        <v>PI.IC.EV.140212.01</v>
      </c>
      <c r="N284" s="12"/>
      <c r="O284" s="12" t="str">
        <f t="shared" si="38"/>
        <v>PH.IC.EV.140212.01</v>
      </c>
      <c r="Q284" s="12" t="str">
        <f t="shared" si="39"/>
        <v>CL.IC.EV.140212.01</v>
      </c>
      <c r="R284" t="s">
        <v>11454</v>
      </c>
      <c r="S284" t="s">
        <v>11339</v>
      </c>
      <c r="X284" t="s">
        <v>11204</v>
      </c>
      <c r="Y284">
        <v>962</v>
      </c>
    </row>
    <row r="285" spans="1:25" ht="15" customHeight="1">
      <c r="A285" t="s">
        <v>10389</v>
      </c>
      <c r="C285" s="2" t="s">
        <v>9392</v>
      </c>
      <c r="E285" s="2" t="s">
        <v>11489</v>
      </c>
      <c r="F285" s="35" t="s">
        <v>10455</v>
      </c>
      <c r="G285" s="50" t="s">
        <v>11547</v>
      </c>
      <c r="H285" s="2" t="s">
        <v>11477</v>
      </c>
      <c r="J285" s="11" t="str">
        <f t="shared" si="36"/>
        <v>IC.EV.140213</v>
      </c>
      <c r="K285" s="2" t="s">
        <v>11324</v>
      </c>
      <c r="L285" t="str">
        <f t="shared" si="35"/>
        <v>Info Provided: Status/Condition</v>
      </c>
      <c r="M285" s="12" t="str">
        <f t="shared" si="37"/>
        <v>PI.IC.EV.140213.01</v>
      </c>
      <c r="N285" s="12"/>
      <c r="O285" s="12" t="str">
        <f t="shared" si="38"/>
        <v>PH.IC.EV.140213.01</v>
      </c>
      <c r="Q285" s="12" t="str">
        <f t="shared" si="39"/>
        <v>CL.IC.EV.140213.01</v>
      </c>
      <c r="R285" t="s">
        <v>11339</v>
      </c>
      <c r="S285" t="s">
        <v>11340</v>
      </c>
      <c r="X285" t="s">
        <v>11204</v>
      </c>
      <c r="Y285">
        <v>962</v>
      </c>
    </row>
    <row r="286" spans="1:25" ht="15" customHeight="1">
      <c r="A286" t="s">
        <v>10389</v>
      </c>
      <c r="C286" s="2" t="s">
        <v>9392</v>
      </c>
      <c r="E286" s="2" t="s">
        <v>11489</v>
      </c>
      <c r="F286" s="35" t="s">
        <v>10455</v>
      </c>
      <c r="G286" s="50" t="s">
        <v>11548</v>
      </c>
      <c r="H286" s="2" t="s">
        <v>11478</v>
      </c>
      <c r="J286" s="11" t="str">
        <f t="shared" si="36"/>
        <v>IC.EV.140214</v>
      </c>
      <c r="K286" s="2" t="s">
        <v>11324</v>
      </c>
      <c r="L286" t="str">
        <f t="shared" si="35"/>
        <v>Info Provided: Sternal Precautions</v>
      </c>
      <c r="M286" s="12" t="str">
        <f t="shared" si="37"/>
        <v>PI.IC.EV.140214.01</v>
      </c>
      <c r="N286" s="12"/>
      <c r="O286" s="12" t="str">
        <f t="shared" si="38"/>
        <v>PH.IC.EV.140214.01</v>
      </c>
      <c r="Q286" s="12" t="str">
        <f t="shared" si="39"/>
        <v>CL.IC.EV.140214.01</v>
      </c>
      <c r="R286" t="s">
        <v>11341</v>
      </c>
      <c r="S286" t="s">
        <v>11342</v>
      </c>
      <c r="X286" t="s">
        <v>11204</v>
      </c>
      <c r="Y286">
        <v>962</v>
      </c>
    </row>
    <row r="287" spans="1:25" ht="15" customHeight="1">
      <c r="A287" t="s">
        <v>10389</v>
      </c>
      <c r="C287" s="2" t="s">
        <v>9392</v>
      </c>
      <c r="E287" s="2" t="s">
        <v>11489</v>
      </c>
      <c r="F287" s="35" t="s">
        <v>10455</v>
      </c>
      <c r="G287" s="50" t="s">
        <v>11549</v>
      </c>
      <c r="H287" s="2" t="s">
        <v>11479</v>
      </c>
      <c r="J287" s="11" t="str">
        <f t="shared" si="36"/>
        <v>IC.EV.140215</v>
      </c>
      <c r="K287" s="2" t="s">
        <v>11324</v>
      </c>
      <c r="L287" t="str">
        <f t="shared" si="35"/>
        <v>Info Provided: Suctioning</v>
      </c>
      <c r="M287" s="12" t="str">
        <f t="shared" si="37"/>
        <v>PI.IC.EV.140215.01</v>
      </c>
      <c r="N287" s="12"/>
      <c r="O287" s="12" t="str">
        <f t="shared" si="38"/>
        <v>PH.IC.EV.140215.01</v>
      </c>
      <c r="Q287" s="12" t="str">
        <f t="shared" si="39"/>
        <v>CL.IC.EV.140215.01</v>
      </c>
      <c r="R287" t="s">
        <v>11343</v>
      </c>
      <c r="S287" t="s">
        <v>11343</v>
      </c>
      <c r="X287" t="s">
        <v>11204</v>
      </c>
      <c r="Y287">
        <v>962</v>
      </c>
    </row>
    <row r="288" spans="1:25" ht="15" customHeight="1">
      <c r="A288" t="s">
        <v>10389</v>
      </c>
      <c r="C288" s="2" t="s">
        <v>9392</v>
      </c>
      <c r="E288" s="2" t="s">
        <v>11489</v>
      </c>
      <c r="F288" s="35" t="s">
        <v>10455</v>
      </c>
      <c r="G288" s="50" t="s">
        <v>11550</v>
      </c>
      <c r="H288" s="2" t="s">
        <v>11480</v>
      </c>
      <c r="J288" s="11" t="str">
        <f t="shared" si="36"/>
        <v>IC.EV.140216</v>
      </c>
      <c r="K288" s="2" t="s">
        <v>11324</v>
      </c>
      <c r="L288" t="str">
        <f t="shared" si="35"/>
        <v>Info Provided: Surgery/Type</v>
      </c>
      <c r="M288" s="12" t="str">
        <f t="shared" si="37"/>
        <v>PI.IC.EV.140216.01</v>
      </c>
      <c r="N288" s="12"/>
      <c r="O288" s="12" t="str">
        <f t="shared" si="38"/>
        <v>PH.IC.EV.140216.01</v>
      </c>
      <c r="Q288" s="12" t="str">
        <f t="shared" si="39"/>
        <v>CL.IC.EV.140216.01</v>
      </c>
      <c r="X288" t="s">
        <v>11435</v>
      </c>
      <c r="Y288">
        <v>962</v>
      </c>
    </row>
    <row r="289" spans="1:25" ht="15" customHeight="1">
      <c r="A289" t="s">
        <v>10389</v>
      </c>
      <c r="C289" s="2" t="s">
        <v>9392</v>
      </c>
      <c r="E289" s="2" t="s">
        <v>11489</v>
      </c>
      <c r="F289" s="35" t="s">
        <v>10455</v>
      </c>
      <c r="G289" s="50" t="s">
        <v>11551</v>
      </c>
      <c r="H289" s="2" t="s">
        <v>11481</v>
      </c>
      <c r="J289" s="11" t="str">
        <f t="shared" si="36"/>
        <v>IC.EV.140217</v>
      </c>
      <c r="K289" s="2" t="s">
        <v>11324</v>
      </c>
      <c r="L289" t="str">
        <f t="shared" ref="L289:L290" si="41">G289</f>
        <v>Info Provided: TEDS</v>
      </c>
      <c r="M289" s="12" t="str">
        <f t="shared" si="37"/>
        <v>PI.IC.EV.140217.01</v>
      </c>
      <c r="N289" s="12"/>
      <c r="O289" s="12" t="str">
        <f t="shared" si="38"/>
        <v>PH.IC.EV.140217.01</v>
      </c>
      <c r="Q289" s="12" t="str">
        <f t="shared" si="39"/>
        <v>CL.IC.EV.140217.01</v>
      </c>
      <c r="R289" t="s">
        <v>11343</v>
      </c>
      <c r="S289" t="s">
        <v>11343</v>
      </c>
      <c r="X289" t="s">
        <v>11204</v>
      </c>
      <c r="Y289">
        <v>962</v>
      </c>
    </row>
    <row r="290" spans="1:25" ht="15" customHeight="1">
      <c r="A290" t="s">
        <v>10389</v>
      </c>
      <c r="C290" s="2" t="s">
        <v>9392</v>
      </c>
      <c r="E290" s="2" t="s">
        <v>11489</v>
      </c>
      <c r="F290" s="35" t="s">
        <v>10455</v>
      </c>
      <c r="G290" s="50" t="s">
        <v>11552</v>
      </c>
      <c r="H290" s="2" t="s">
        <v>11482</v>
      </c>
      <c r="J290" s="11" t="str">
        <f t="shared" si="36"/>
        <v>IC.EV.140218</v>
      </c>
      <c r="K290" s="2" t="s">
        <v>11324</v>
      </c>
      <c r="L290" t="str">
        <f t="shared" si="41"/>
        <v>Info Provided: Monitoring</v>
      </c>
      <c r="M290" s="12" t="str">
        <f t="shared" si="37"/>
        <v>PI.IC.EV.140218.01</v>
      </c>
      <c r="N290" s="12"/>
      <c r="O290" s="12" t="str">
        <f t="shared" si="38"/>
        <v>PH.IC.EV.140218.01</v>
      </c>
      <c r="Q290" s="12" t="str">
        <f t="shared" si="39"/>
        <v>CL.IC.EV.140218.01</v>
      </c>
      <c r="X290" t="s">
        <v>11435</v>
      </c>
      <c r="Y290">
        <v>962</v>
      </c>
    </row>
    <row r="291" spans="1:25" ht="15" customHeight="1">
      <c r="A291" t="s">
        <v>10389</v>
      </c>
      <c r="B291" t="s">
        <v>10885</v>
      </c>
      <c r="C291" s="2" t="s">
        <v>6135</v>
      </c>
      <c r="D291" t="s">
        <v>10886</v>
      </c>
      <c r="E291" s="2" t="s">
        <v>11324</v>
      </c>
      <c r="F291" s="35" t="s">
        <v>10887</v>
      </c>
      <c r="G291" s="50" t="s">
        <v>10888</v>
      </c>
      <c r="H291" s="2" t="s">
        <v>11324</v>
      </c>
      <c r="J291" s="11" t="str">
        <f t="shared" si="36"/>
        <v>IC.EV.150101</v>
      </c>
      <c r="K291" s="2" t="s">
        <v>11324</v>
      </c>
      <c r="L291" t="str">
        <f t="shared" si="28"/>
        <v>Learning Style: Doing</v>
      </c>
      <c r="M291" s="12" t="str">
        <f t="shared" si="37"/>
        <v>PI.IC.EV.150101.01</v>
      </c>
      <c r="N291" s="12"/>
      <c r="O291" s="12" t="str">
        <f t="shared" si="38"/>
        <v>PH.IC.EV.150101.01</v>
      </c>
      <c r="Q291" s="12" t="str">
        <f t="shared" si="39"/>
        <v>CL.IC.EV.150101.01</v>
      </c>
    </row>
    <row r="292" spans="1:25" ht="15" customHeight="1">
      <c r="A292" t="s">
        <v>10389</v>
      </c>
      <c r="C292" s="2" t="s">
        <v>6135</v>
      </c>
      <c r="E292" s="2" t="s">
        <v>11324</v>
      </c>
      <c r="F292" s="35" t="s">
        <v>10887</v>
      </c>
      <c r="G292" s="50" t="s">
        <v>10889</v>
      </c>
      <c r="H292" s="2" t="s">
        <v>1199</v>
      </c>
      <c r="J292" s="11" t="str">
        <f t="shared" si="36"/>
        <v>IC.EV.150102</v>
      </c>
      <c r="K292" s="2" t="s">
        <v>11324</v>
      </c>
      <c r="L292" t="str">
        <f t="shared" si="28"/>
        <v>Learning Style: Hearing/listening</v>
      </c>
      <c r="M292" s="12" t="str">
        <f t="shared" si="37"/>
        <v>PI.IC.EV.150102.01</v>
      </c>
      <c r="N292" s="12"/>
      <c r="O292" s="12" t="str">
        <f t="shared" si="38"/>
        <v>PH.IC.EV.150102.01</v>
      </c>
      <c r="Q292" s="12" t="str">
        <f t="shared" si="39"/>
        <v>CL.IC.EV.150102.01</v>
      </c>
    </row>
    <row r="293" spans="1:25" ht="15" customHeight="1">
      <c r="A293" t="s">
        <v>10389</v>
      </c>
      <c r="C293" s="2" t="s">
        <v>6135</v>
      </c>
      <c r="E293" s="2" t="s">
        <v>11324</v>
      </c>
      <c r="F293" s="35" t="s">
        <v>10887</v>
      </c>
      <c r="G293" s="50" t="s">
        <v>10890</v>
      </c>
      <c r="H293" s="2" t="s">
        <v>946</v>
      </c>
      <c r="J293" s="11" t="str">
        <f t="shared" si="36"/>
        <v>IC.EV.150103</v>
      </c>
      <c r="K293" s="2" t="s">
        <v>11324</v>
      </c>
      <c r="L293" t="str">
        <f t="shared" si="28"/>
        <v>Learning Style: Reading</v>
      </c>
      <c r="M293" s="12" t="str">
        <f t="shared" si="37"/>
        <v>PI.IC.EV.150103.01</v>
      </c>
      <c r="N293" s="12"/>
      <c r="O293" s="12" t="str">
        <f t="shared" si="38"/>
        <v>PH.IC.EV.150103.01</v>
      </c>
      <c r="Q293" s="12" t="str">
        <f t="shared" si="39"/>
        <v>CL.IC.EV.150103.01</v>
      </c>
    </row>
    <row r="294" spans="1:25" ht="15" customHeight="1">
      <c r="A294" t="s">
        <v>10389</v>
      </c>
      <c r="C294" s="2" t="s">
        <v>6135</v>
      </c>
      <c r="E294" s="2" t="s">
        <v>11324</v>
      </c>
      <c r="F294" s="35" t="s">
        <v>10887</v>
      </c>
      <c r="G294" s="50" t="s">
        <v>10768</v>
      </c>
      <c r="H294" s="2" t="s">
        <v>948</v>
      </c>
      <c r="J294" s="11" t="str">
        <f t="shared" ref="J294:J357" si="42">CONCATENATE("IC.EV.",C294,E294,H294)</f>
        <v>IC.EV.150104</v>
      </c>
      <c r="K294" s="2" t="s">
        <v>11324</v>
      </c>
      <c r="L294" t="str">
        <f t="shared" si="28"/>
        <v>Learning Style: Seeing</v>
      </c>
      <c r="M294" s="12" t="str">
        <f t="shared" ref="M294:M357" si="43">CONCATENATE("PI.",J294,".",K294)</f>
        <v>PI.IC.EV.150104.01</v>
      </c>
      <c r="N294" s="12"/>
      <c r="O294" s="12" t="str">
        <f t="shared" ref="O294:O357" si="44">CONCATENATE("PH.",J294,".",K294)</f>
        <v>PH.IC.EV.150104.01</v>
      </c>
      <c r="Q294" s="12" t="str">
        <f t="shared" ref="Q294:Q357" si="45">CONCATENATE("CL.",J294,".",K294)</f>
        <v>CL.IC.EV.150104.01</v>
      </c>
    </row>
    <row r="295" spans="1:25" ht="15" customHeight="1">
      <c r="A295" t="s">
        <v>10389</v>
      </c>
      <c r="C295" s="2" t="s">
        <v>6135</v>
      </c>
      <c r="D295" t="s">
        <v>10769</v>
      </c>
      <c r="E295" s="2" t="s">
        <v>1199</v>
      </c>
      <c r="F295" s="35" t="s">
        <v>10887</v>
      </c>
      <c r="G295" s="50" t="s">
        <v>10770</v>
      </c>
      <c r="H295" s="2" t="s">
        <v>11324</v>
      </c>
      <c r="J295" s="11" t="str">
        <f t="shared" si="42"/>
        <v>IC.EV.150201</v>
      </c>
      <c r="K295" s="2" t="s">
        <v>11324</v>
      </c>
      <c r="L295" t="str">
        <f t="shared" si="28"/>
        <v>Learning Preference: Computer based training</v>
      </c>
      <c r="M295" s="12" t="str">
        <f t="shared" si="43"/>
        <v>PI.IC.EV.150201.01</v>
      </c>
      <c r="N295" s="12"/>
      <c r="O295" s="12" t="str">
        <f t="shared" si="44"/>
        <v>PH.IC.EV.150201.01</v>
      </c>
      <c r="Q295" s="12" t="str">
        <f t="shared" si="45"/>
        <v>CL.IC.EV.150201.01</v>
      </c>
    </row>
    <row r="296" spans="1:25" ht="15" customHeight="1">
      <c r="A296" t="s">
        <v>10389</v>
      </c>
      <c r="C296" s="2" t="s">
        <v>6135</v>
      </c>
      <c r="E296" s="2" t="s">
        <v>1199</v>
      </c>
      <c r="F296" s="35" t="s">
        <v>10887</v>
      </c>
      <c r="G296" s="50" t="s">
        <v>10771</v>
      </c>
      <c r="H296" s="2" t="s">
        <v>1199</v>
      </c>
      <c r="J296" s="11" t="str">
        <f t="shared" si="42"/>
        <v>IC.EV.150202</v>
      </c>
      <c r="K296" s="2" t="s">
        <v>11324</v>
      </c>
      <c r="L296" t="str">
        <f t="shared" si="28"/>
        <v>Learning Preference:  Group classes</v>
      </c>
      <c r="M296" s="12" t="str">
        <f t="shared" si="43"/>
        <v>PI.IC.EV.150202.01</v>
      </c>
      <c r="N296" s="12"/>
      <c r="O296" s="12" t="str">
        <f t="shared" si="44"/>
        <v>PH.IC.EV.150202.01</v>
      </c>
      <c r="Q296" s="12" t="str">
        <f t="shared" si="45"/>
        <v>CL.IC.EV.150202.01</v>
      </c>
    </row>
    <row r="297" spans="1:25" ht="15" customHeight="1">
      <c r="A297" t="s">
        <v>10389</v>
      </c>
      <c r="C297" s="2" t="s">
        <v>6135</v>
      </c>
      <c r="E297" s="2" t="s">
        <v>1199</v>
      </c>
      <c r="F297" s="35" t="s">
        <v>10887</v>
      </c>
      <c r="G297" s="50" t="s">
        <v>10772</v>
      </c>
      <c r="H297" s="2" t="s">
        <v>946</v>
      </c>
      <c r="J297" s="11" t="str">
        <f t="shared" si="42"/>
        <v>IC.EV.150203</v>
      </c>
      <c r="K297" s="2" t="s">
        <v>11324</v>
      </c>
      <c r="L297" t="str">
        <f t="shared" si="28"/>
        <v>Learning Preference: Individual approach</v>
      </c>
      <c r="M297" s="12" t="str">
        <f t="shared" si="43"/>
        <v>PI.IC.EV.150203.01</v>
      </c>
      <c r="N297" s="12"/>
      <c r="O297" s="12" t="str">
        <f t="shared" si="44"/>
        <v>PH.IC.EV.150203.01</v>
      </c>
      <c r="Q297" s="12" t="str">
        <f t="shared" si="45"/>
        <v>CL.IC.EV.150203.01</v>
      </c>
    </row>
    <row r="298" spans="1:25" ht="15" customHeight="1">
      <c r="A298" t="s">
        <v>10389</v>
      </c>
      <c r="C298" s="2" t="s">
        <v>6135</v>
      </c>
      <c r="E298" s="2" t="s">
        <v>1199</v>
      </c>
      <c r="F298" s="35" t="s">
        <v>10887</v>
      </c>
      <c r="G298" s="50" t="s">
        <v>10661</v>
      </c>
      <c r="H298" s="2" t="s">
        <v>948</v>
      </c>
      <c r="J298" s="11" t="str">
        <f t="shared" si="42"/>
        <v>IC.EV.150204</v>
      </c>
      <c r="K298" s="2" t="s">
        <v>11324</v>
      </c>
      <c r="L298" t="str">
        <f t="shared" si="28"/>
        <v>Learning Preference:  Support person present</v>
      </c>
      <c r="M298" s="12" t="str">
        <f t="shared" si="43"/>
        <v>PI.IC.EV.150204.01</v>
      </c>
      <c r="N298" s="12"/>
      <c r="O298" s="12" t="str">
        <f t="shared" si="44"/>
        <v>PH.IC.EV.150204.01</v>
      </c>
      <c r="Q298" s="12" t="str">
        <f t="shared" si="45"/>
        <v>CL.IC.EV.150204.01</v>
      </c>
    </row>
    <row r="299" spans="1:25" ht="15" customHeight="1">
      <c r="A299" t="s">
        <v>10389</v>
      </c>
      <c r="C299" s="2" t="s">
        <v>6135</v>
      </c>
      <c r="D299" t="s">
        <v>10662</v>
      </c>
      <c r="E299" s="2" t="s">
        <v>946</v>
      </c>
      <c r="F299" s="35" t="s">
        <v>10887</v>
      </c>
      <c r="G299" s="50" t="s">
        <v>10544</v>
      </c>
      <c r="H299" s="2" t="s">
        <v>11324</v>
      </c>
      <c r="J299" s="11" t="str">
        <f t="shared" si="42"/>
        <v>IC.EV.150301</v>
      </c>
      <c r="K299" s="2" t="s">
        <v>1192</v>
      </c>
      <c r="L299" t="str">
        <f t="shared" si="28"/>
        <v>Readiness to Learn: Learning impeded by current condition</v>
      </c>
      <c r="M299" s="12" t="str">
        <f t="shared" si="43"/>
        <v>PI.IC.EV.150301.01</v>
      </c>
      <c r="N299" s="12"/>
      <c r="O299" s="12" t="str">
        <f t="shared" si="44"/>
        <v>PH.IC.EV.150301.01</v>
      </c>
      <c r="Q299" s="12" t="str">
        <f t="shared" si="45"/>
        <v>CL.IC.EV.150301.01</v>
      </c>
    </row>
    <row r="300" spans="1:25" ht="15" customHeight="1">
      <c r="A300" t="s">
        <v>10339</v>
      </c>
      <c r="C300" s="2" t="s">
        <v>6135</v>
      </c>
      <c r="E300" s="2" t="s">
        <v>1202</v>
      </c>
      <c r="F300" s="35" t="s">
        <v>10887</v>
      </c>
      <c r="G300" s="50" t="s">
        <v>10545</v>
      </c>
      <c r="H300" s="2" t="s">
        <v>923</v>
      </c>
      <c r="J300" s="11" t="str">
        <f t="shared" si="42"/>
        <v>IC.EV.150302</v>
      </c>
      <c r="K300" s="2" t="s">
        <v>1192</v>
      </c>
      <c r="L300" t="str">
        <f t="shared" si="28"/>
        <v>Readiness to Learn: Ready to learn</v>
      </c>
      <c r="M300" s="12" t="str">
        <f t="shared" si="43"/>
        <v>PI.IC.EV.150302.01</v>
      </c>
      <c r="N300" s="12"/>
      <c r="O300" s="12" t="str">
        <f t="shared" si="44"/>
        <v>PH.IC.EV.150302.01</v>
      </c>
      <c r="Q300" s="12" t="str">
        <f t="shared" si="45"/>
        <v>CL.IC.EV.150302.01</v>
      </c>
    </row>
    <row r="301" spans="1:25" ht="15" customHeight="1">
      <c r="A301" t="s">
        <v>10339</v>
      </c>
      <c r="C301" s="2" t="s">
        <v>6135</v>
      </c>
      <c r="E301" s="2" t="s">
        <v>1202</v>
      </c>
      <c r="F301" s="35" t="s">
        <v>10887</v>
      </c>
      <c r="G301" s="50" t="s">
        <v>10668</v>
      </c>
      <c r="H301" s="2" t="s">
        <v>1202</v>
      </c>
      <c r="J301" s="11" t="str">
        <f t="shared" si="42"/>
        <v>IC.EV.150303</v>
      </c>
      <c r="K301" s="2" t="s">
        <v>1192</v>
      </c>
      <c r="L301" t="str">
        <f t="shared" si="28"/>
        <v>Readiness to Learn: Not interested</v>
      </c>
      <c r="M301" s="12" t="str">
        <f t="shared" si="43"/>
        <v>PI.IC.EV.150303.01</v>
      </c>
      <c r="N301" s="12"/>
      <c r="O301" s="12" t="str">
        <f t="shared" si="44"/>
        <v>PH.IC.EV.150303.01</v>
      </c>
      <c r="Q301" s="12" t="str">
        <f t="shared" si="45"/>
        <v>CL.IC.EV.150303.01</v>
      </c>
    </row>
    <row r="302" spans="1:25" ht="15" customHeight="1">
      <c r="A302" t="s">
        <v>10339</v>
      </c>
      <c r="C302" s="2" t="s">
        <v>6135</v>
      </c>
      <c r="E302" s="2" t="s">
        <v>1202</v>
      </c>
      <c r="F302" s="35" t="s">
        <v>10887</v>
      </c>
      <c r="G302" s="50" t="s">
        <v>10669</v>
      </c>
      <c r="H302" s="2" t="s">
        <v>7070</v>
      </c>
      <c r="J302" s="11" t="str">
        <f t="shared" si="42"/>
        <v>IC.EV.150304</v>
      </c>
      <c r="K302" s="2" t="s">
        <v>1192</v>
      </c>
      <c r="L302" t="str">
        <f t="shared" si="28"/>
        <v>Readiness to Learn: Denies need</v>
      </c>
      <c r="M302" s="12" t="str">
        <f t="shared" si="43"/>
        <v>PI.IC.EV.150304.01</v>
      </c>
      <c r="N302" s="12"/>
      <c r="O302" s="12" t="str">
        <f t="shared" si="44"/>
        <v>PH.IC.EV.150304.01</v>
      </c>
      <c r="Q302" s="12" t="str">
        <f t="shared" si="45"/>
        <v>CL.IC.EV.150304.01</v>
      </c>
    </row>
    <row r="303" spans="1:25" ht="15" customHeight="1">
      <c r="A303" t="s">
        <v>10339</v>
      </c>
      <c r="C303" s="2" t="s">
        <v>6135</v>
      </c>
      <c r="D303" t="s">
        <v>10670</v>
      </c>
      <c r="E303" s="2" t="s">
        <v>7070</v>
      </c>
      <c r="F303" s="35" t="s">
        <v>10887</v>
      </c>
      <c r="G303" s="50" t="s">
        <v>10569</v>
      </c>
      <c r="H303" s="2" t="s">
        <v>1192</v>
      </c>
      <c r="J303" s="11" t="str">
        <f t="shared" si="42"/>
        <v>IC.EV.150401</v>
      </c>
      <c r="K303" s="2" t="s">
        <v>1192</v>
      </c>
      <c r="L303" t="str">
        <f t="shared" si="28"/>
        <v>Learning Barriers: Hearing Deficit</v>
      </c>
      <c r="M303" s="12" t="str">
        <f t="shared" si="43"/>
        <v>PI.IC.EV.150401.01</v>
      </c>
      <c r="N303" s="12"/>
      <c r="O303" s="12" t="str">
        <f t="shared" si="44"/>
        <v>PH.IC.EV.150401.01</v>
      </c>
      <c r="Q303" s="12" t="str">
        <f t="shared" si="45"/>
        <v>CL.IC.EV.150401.01</v>
      </c>
    </row>
    <row r="304" spans="1:25" ht="15" customHeight="1">
      <c r="A304" t="s">
        <v>10339</v>
      </c>
      <c r="C304" s="2" t="s">
        <v>6135</v>
      </c>
      <c r="E304" s="2" t="s">
        <v>7070</v>
      </c>
      <c r="F304" s="35" t="s">
        <v>10887</v>
      </c>
      <c r="G304" s="50" t="s">
        <v>10570</v>
      </c>
      <c r="H304" s="2" t="s">
        <v>923</v>
      </c>
      <c r="J304" s="11" t="str">
        <f t="shared" si="42"/>
        <v>IC.EV.150402</v>
      </c>
      <c r="K304" s="2" t="s">
        <v>1192</v>
      </c>
      <c r="L304" t="str">
        <f t="shared" si="28"/>
        <v>Learning barriers: Language</v>
      </c>
      <c r="M304" s="12" t="str">
        <f t="shared" si="43"/>
        <v>PI.IC.EV.150402.01</v>
      </c>
      <c r="N304" s="12"/>
      <c r="O304" s="12" t="str">
        <f t="shared" si="44"/>
        <v>PH.IC.EV.150402.01</v>
      </c>
      <c r="Q304" s="12" t="str">
        <f t="shared" si="45"/>
        <v>CL.IC.EV.150402.01</v>
      </c>
    </row>
    <row r="305" spans="1:17" ht="15" customHeight="1">
      <c r="A305" t="s">
        <v>10339</v>
      </c>
      <c r="C305" s="2" t="s">
        <v>6135</v>
      </c>
      <c r="E305" s="2" t="s">
        <v>7070</v>
      </c>
      <c r="F305" s="35" t="s">
        <v>10887</v>
      </c>
      <c r="G305" s="50" t="s">
        <v>10450</v>
      </c>
      <c r="H305" s="2" t="s">
        <v>1202</v>
      </c>
      <c r="J305" s="11" t="str">
        <f t="shared" si="42"/>
        <v>IC.EV.150403</v>
      </c>
      <c r="K305" s="2" t="s">
        <v>1192</v>
      </c>
      <c r="L305" t="str">
        <f t="shared" si="28"/>
        <v>Learning barriers: Limited attention span</v>
      </c>
      <c r="M305" s="12" t="str">
        <f t="shared" si="43"/>
        <v>PI.IC.EV.150403.01</v>
      </c>
      <c r="N305" s="12"/>
      <c r="O305" s="12" t="str">
        <f t="shared" si="44"/>
        <v>PH.IC.EV.150403.01</v>
      </c>
      <c r="Q305" s="12" t="str">
        <f t="shared" si="45"/>
        <v>CL.IC.EV.150403.01</v>
      </c>
    </row>
    <row r="306" spans="1:17" ht="15" customHeight="1">
      <c r="A306" t="s">
        <v>10339</v>
      </c>
      <c r="C306" s="2" t="s">
        <v>6135</v>
      </c>
      <c r="E306" s="2" t="s">
        <v>7070</v>
      </c>
      <c r="F306" s="35" t="s">
        <v>10887</v>
      </c>
      <c r="G306" s="50" t="s">
        <v>10451</v>
      </c>
      <c r="H306" s="2" t="s">
        <v>7070</v>
      </c>
      <c r="J306" s="11" t="str">
        <f t="shared" si="42"/>
        <v>IC.EV.150404</v>
      </c>
      <c r="K306" s="2" t="s">
        <v>1192</v>
      </c>
      <c r="L306" t="str">
        <f t="shared" si="28"/>
        <v>Learning barriers: Poor memory</v>
      </c>
      <c r="M306" s="12" t="str">
        <f t="shared" si="43"/>
        <v>PI.IC.EV.150404.01</v>
      </c>
      <c r="N306" s="12"/>
      <c r="O306" s="12" t="str">
        <f t="shared" si="44"/>
        <v>PH.IC.EV.150404.01</v>
      </c>
      <c r="Q306" s="12" t="str">
        <f t="shared" si="45"/>
        <v>CL.IC.EV.150404.01</v>
      </c>
    </row>
    <row r="307" spans="1:17" ht="15" customHeight="1">
      <c r="A307" t="s">
        <v>10339</v>
      </c>
      <c r="C307" s="2" t="s">
        <v>6135</v>
      </c>
      <c r="E307" s="2" t="s">
        <v>7070</v>
      </c>
      <c r="F307" s="35" t="s">
        <v>10887</v>
      </c>
      <c r="G307" s="50" t="s">
        <v>10575</v>
      </c>
      <c r="H307" s="2" t="s">
        <v>7071</v>
      </c>
      <c r="J307" s="11" t="str">
        <f t="shared" si="42"/>
        <v>IC.EV.150405</v>
      </c>
      <c r="K307" s="2" t="s">
        <v>1192</v>
      </c>
      <c r="L307" t="str">
        <f t="shared" si="28"/>
        <v>Learning barriers: None Identified</v>
      </c>
      <c r="M307" s="12" t="str">
        <f t="shared" si="43"/>
        <v>PI.IC.EV.150405.01</v>
      </c>
      <c r="N307" s="12"/>
      <c r="O307" s="12" t="str">
        <f t="shared" si="44"/>
        <v>PH.IC.EV.150405.01</v>
      </c>
      <c r="Q307" s="12" t="str">
        <f t="shared" si="45"/>
        <v>CL.IC.EV.150405.01</v>
      </c>
    </row>
    <row r="308" spans="1:17" ht="15" customHeight="1">
      <c r="A308" t="s">
        <v>10339</v>
      </c>
      <c r="C308" s="2" t="s">
        <v>6135</v>
      </c>
      <c r="E308" s="2" t="s">
        <v>7070</v>
      </c>
      <c r="F308" s="35" t="s">
        <v>10887</v>
      </c>
      <c r="G308" s="50" t="s">
        <v>10576</v>
      </c>
      <c r="H308" s="2" t="s">
        <v>6888</v>
      </c>
      <c r="J308" s="11" t="str">
        <f t="shared" si="42"/>
        <v>IC.EV.150406</v>
      </c>
      <c r="K308" s="2" t="s">
        <v>1192</v>
      </c>
      <c r="L308" t="str">
        <f t="shared" si="28"/>
        <v>Learning barriers: Other</v>
      </c>
      <c r="M308" s="12" t="str">
        <f t="shared" si="43"/>
        <v>PI.IC.EV.150406.01</v>
      </c>
      <c r="N308" s="12"/>
      <c r="O308" s="12" t="str">
        <f t="shared" si="44"/>
        <v>PH.IC.EV.150406.01</v>
      </c>
      <c r="Q308" s="12" t="str">
        <f t="shared" si="45"/>
        <v>CL.IC.EV.150406.01</v>
      </c>
    </row>
    <row r="309" spans="1:17" ht="15" customHeight="1">
      <c r="A309" t="s">
        <v>10339</v>
      </c>
      <c r="C309" s="2" t="s">
        <v>6135</v>
      </c>
      <c r="E309" s="2" t="s">
        <v>7070</v>
      </c>
      <c r="F309" s="35" t="s">
        <v>10887</v>
      </c>
      <c r="G309" s="50" t="s">
        <v>10577</v>
      </c>
      <c r="H309" s="2" t="s">
        <v>7284</v>
      </c>
      <c r="J309" s="11" t="str">
        <f t="shared" si="42"/>
        <v>IC.EV.150407</v>
      </c>
      <c r="K309" s="2" t="s">
        <v>1192</v>
      </c>
      <c r="L309" t="str">
        <f t="shared" si="28"/>
        <v>Learning barriers: Pain</v>
      </c>
      <c r="M309" s="12" t="str">
        <f t="shared" si="43"/>
        <v>PI.IC.EV.150407.01</v>
      </c>
      <c r="N309" s="12"/>
      <c r="O309" s="12" t="str">
        <f t="shared" si="44"/>
        <v>PH.IC.EV.150407.01</v>
      </c>
      <c r="Q309" s="12" t="str">
        <f t="shared" si="45"/>
        <v>CL.IC.EV.150407.01</v>
      </c>
    </row>
    <row r="310" spans="1:17" ht="15" customHeight="1">
      <c r="A310" t="s">
        <v>10339</v>
      </c>
      <c r="C310" s="2" t="s">
        <v>6135</v>
      </c>
      <c r="E310" s="2" t="s">
        <v>7070</v>
      </c>
      <c r="F310" s="35" t="s">
        <v>10887</v>
      </c>
      <c r="G310" s="50" t="s">
        <v>10578</v>
      </c>
      <c r="H310" s="2" t="s">
        <v>10093</v>
      </c>
      <c r="J310" s="11" t="str">
        <f t="shared" si="42"/>
        <v>IC.EV.150408</v>
      </c>
      <c r="K310" s="2" t="s">
        <v>1192</v>
      </c>
      <c r="L310" t="str">
        <f t="shared" si="28"/>
        <v>Learning barriers: Sedation/Lethargy</v>
      </c>
      <c r="M310" s="12" t="str">
        <f t="shared" si="43"/>
        <v>PI.IC.EV.150408.01</v>
      </c>
      <c r="N310" s="12"/>
      <c r="O310" s="12" t="str">
        <f t="shared" si="44"/>
        <v>PH.IC.EV.150408.01</v>
      </c>
      <c r="Q310" s="12" t="str">
        <f t="shared" si="45"/>
        <v>CL.IC.EV.150408.01</v>
      </c>
    </row>
    <row r="311" spans="1:17" ht="15" customHeight="1">
      <c r="A311" t="s">
        <v>10339</v>
      </c>
      <c r="C311" s="2" t="s">
        <v>6135</v>
      </c>
      <c r="E311" s="2" t="s">
        <v>7070</v>
      </c>
      <c r="F311" s="35" t="s">
        <v>10887</v>
      </c>
      <c r="G311" s="50" t="s">
        <v>10579</v>
      </c>
      <c r="H311" s="2" t="s">
        <v>10095</v>
      </c>
      <c r="J311" s="11" t="str">
        <f t="shared" si="42"/>
        <v>IC.EV.150409</v>
      </c>
      <c r="K311" s="2" t="s">
        <v>1192</v>
      </c>
      <c r="L311" t="str">
        <f t="shared" si="28"/>
        <v>Learning barriers: Visual Impairment</v>
      </c>
      <c r="M311" s="12" t="str">
        <f t="shared" si="43"/>
        <v>PI.IC.EV.150409.01</v>
      </c>
      <c r="N311" s="12"/>
      <c r="O311" s="12" t="str">
        <f t="shared" si="44"/>
        <v>PH.IC.EV.150409.01</v>
      </c>
      <c r="Q311" s="12" t="str">
        <f t="shared" si="45"/>
        <v>CL.IC.EV.150409.01</v>
      </c>
    </row>
    <row r="312" spans="1:17" ht="15" customHeight="1">
      <c r="A312" t="s">
        <v>10339</v>
      </c>
      <c r="C312" s="2" t="s">
        <v>6135</v>
      </c>
      <c r="D312" t="s">
        <v>10580</v>
      </c>
      <c r="E312" s="2" t="s">
        <v>7071</v>
      </c>
      <c r="F312" s="35" t="s">
        <v>10887</v>
      </c>
      <c r="G312" s="50" t="s">
        <v>10706</v>
      </c>
      <c r="H312" s="2" t="s">
        <v>1192</v>
      </c>
      <c r="J312" s="11" t="str">
        <f t="shared" si="42"/>
        <v>IC.EV.150501</v>
      </c>
      <c r="K312" s="2" t="s">
        <v>11324</v>
      </c>
      <c r="L312" t="str">
        <f t="shared" si="28"/>
        <v>Information provided to patient</v>
      </c>
      <c r="M312" s="12" t="str">
        <f t="shared" si="43"/>
        <v>PI.IC.EV.150501.01</v>
      </c>
      <c r="N312" s="12"/>
      <c r="O312" s="12" t="str">
        <f t="shared" si="44"/>
        <v>PH.IC.EV.150501.01</v>
      </c>
      <c r="Q312" s="12" t="str">
        <f t="shared" si="45"/>
        <v>CL.IC.EV.150501.01</v>
      </c>
    </row>
    <row r="313" spans="1:17" ht="15" customHeight="1">
      <c r="A313" t="s">
        <v>10707</v>
      </c>
      <c r="C313" s="2" t="s">
        <v>6135</v>
      </c>
      <c r="E313" s="2" t="s">
        <v>7071</v>
      </c>
      <c r="F313" s="35" t="s">
        <v>10887</v>
      </c>
      <c r="G313" s="50" t="s">
        <v>10708</v>
      </c>
      <c r="H313" s="2" t="s">
        <v>9391</v>
      </c>
      <c r="J313" s="11" t="str">
        <f t="shared" si="42"/>
        <v>IC.EV.150502</v>
      </c>
      <c r="K313" s="2" t="s">
        <v>11324</v>
      </c>
      <c r="L313" t="str">
        <f t="shared" si="28"/>
        <v>Information provided to support person</v>
      </c>
      <c r="M313" s="12" t="str">
        <f t="shared" si="43"/>
        <v>PI.IC.EV.150502.01</v>
      </c>
      <c r="N313" s="12"/>
      <c r="O313" s="12" t="str">
        <f t="shared" si="44"/>
        <v>PH.IC.EV.150502.01</v>
      </c>
      <c r="Q313" s="12" t="str">
        <f t="shared" si="45"/>
        <v>CL.IC.EV.150502.01</v>
      </c>
    </row>
    <row r="314" spans="1:17" ht="15" customHeight="1">
      <c r="A314" t="s">
        <v>10707</v>
      </c>
      <c r="C314" s="2" t="s">
        <v>6135</v>
      </c>
      <c r="E314" s="2" t="s">
        <v>7071</v>
      </c>
      <c r="F314" s="35" t="s">
        <v>10887</v>
      </c>
      <c r="G314" s="50" t="s">
        <v>10709</v>
      </c>
      <c r="H314" s="2" t="s">
        <v>9640</v>
      </c>
      <c r="J314" s="11" t="str">
        <f t="shared" si="42"/>
        <v>IC.EV.150503</v>
      </c>
      <c r="K314" s="2" t="s">
        <v>11324</v>
      </c>
      <c r="L314" t="str">
        <f t="shared" si="28"/>
        <v>Information topic:</v>
      </c>
      <c r="M314" s="12" t="str">
        <f t="shared" si="43"/>
        <v>PI.IC.EV.150503.01</v>
      </c>
      <c r="N314" s="12"/>
      <c r="O314" s="12" t="str">
        <f t="shared" si="44"/>
        <v>PH.IC.EV.150503.01</v>
      </c>
      <c r="Q314" s="12" t="str">
        <f t="shared" si="45"/>
        <v>CL.IC.EV.150503.01</v>
      </c>
    </row>
    <row r="315" spans="1:17" ht="15" customHeight="1">
      <c r="A315" t="s">
        <v>10707</v>
      </c>
      <c r="C315" s="2" t="s">
        <v>6135</v>
      </c>
      <c r="D315" t="s">
        <v>10586</v>
      </c>
      <c r="E315" s="2" t="s">
        <v>6888</v>
      </c>
      <c r="F315" s="35" t="s">
        <v>10887</v>
      </c>
      <c r="G315" s="50" t="s">
        <v>10711</v>
      </c>
      <c r="H315" s="2" t="s">
        <v>11324</v>
      </c>
      <c r="J315" s="11" t="str">
        <f t="shared" si="42"/>
        <v>IC.EV.150601</v>
      </c>
      <c r="K315" s="2" t="s">
        <v>11324</v>
      </c>
      <c r="L315" t="str">
        <f t="shared" si="28"/>
        <v>Method: Verbal discussion</v>
      </c>
      <c r="M315" s="12" t="str">
        <f t="shared" si="43"/>
        <v>PI.IC.EV.150601.01</v>
      </c>
      <c r="N315" s="12"/>
      <c r="O315" s="12" t="str">
        <f t="shared" si="44"/>
        <v>PH.IC.EV.150601.01</v>
      </c>
      <c r="Q315" s="12" t="str">
        <f t="shared" si="45"/>
        <v>CL.IC.EV.150601.01</v>
      </c>
    </row>
    <row r="316" spans="1:17" ht="15" customHeight="1">
      <c r="A316" t="s">
        <v>10707</v>
      </c>
      <c r="C316" s="2" t="s">
        <v>6135</v>
      </c>
      <c r="E316" s="2" t="s">
        <v>6888</v>
      </c>
      <c r="F316" s="35" t="s">
        <v>10887</v>
      </c>
      <c r="G316" s="50" t="s">
        <v>10822</v>
      </c>
      <c r="H316" s="2" t="s">
        <v>9391</v>
      </c>
      <c r="J316" s="11" t="str">
        <f t="shared" si="42"/>
        <v>IC.EV.150602</v>
      </c>
      <c r="K316" s="2" t="s">
        <v>11324</v>
      </c>
      <c r="L316" t="str">
        <f t="shared" si="28"/>
        <v>Method: Demonstration/Return Demonstration</v>
      </c>
      <c r="M316" s="12" t="str">
        <f t="shared" si="43"/>
        <v>PI.IC.EV.150602.01</v>
      </c>
      <c r="N316" s="12"/>
      <c r="O316" s="12" t="str">
        <f t="shared" si="44"/>
        <v>PH.IC.EV.150602.01</v>
      </c>
      <c r="Q316" s="12" t="str">
        <f t="shared" si="45"/>
        <v>CL.IC.EV.150602.01</v>
      </c>
    </row>
    <row r="317" spans="1:17" ht="15" customHeight="1">
      <c r="A317" t="s">
        <v>10707</v>
      </c>
      <c r="C317" s="2" t="s">
        <v>6135</v>
      </c>
      <c r="E317" s="2" t="s">
        <v>6888</v>
      </c>
      <c r="F317" s="35" t="s">
        <v>10887</v>
      </c>
      <c r="G317" s="50" t="s">
        <v>10823</v>
      </c>
      <c r="H317" s="2" t="s">
        <v>9640</v>
      </c>
      <c r="J317" s="11" t="str">
        <f t="shared" si="42"/>
        <v>IC.EV.150603</v>
      </c>
      <c r="K317" s="2" t="s">
        <v>11324</v>
      </c>
      <c r="L317" t="str">
        <f t="shared" si="28"/>
        <v>Method: Audiovisual</v>
      </c>
      <c r="M317" s="12" t="str">
        <f t="shared" si="43"/>
        <v>PI.IC.EV.150603.01</v>
      </c>
      <c r="N317" s="12"/>
      <c r="O317" s="12" t="str">
        <f t="shared" si="44"/>
        <v>PH.IC.EV.150603.01</v>
      </c>
      <c r="Q317" s="12" t="str">
        <f t="shared" si="45"/>
        <v>CL.IC.EV.150603.01</v>
      </c>
    </row>
    <row r="318" spans="1:17" ht="15" customHeight="1">
      <c r="A318" t="s">
        <v>10707</v>
      </c>
      <c r="C318" s="2" t="s">
        <v>6135</v>
      </c>
      <c r="E318" s="2" t="s">
        <v>6888</v>
      </c>
      <c r="F318" s="35" t="s">
        <v>10887</v>
      </c>
      <c r="G318" s="50" t="s">
        <v>10824</v>
      </c>
      <c r="H318" s="2" t="s">
        <v>7070</v>
      </c>
      <c r="J318" s="11" t="str">
        <f t="shared" si="42"/>
        <v>IC.EV.150604</v>
      </c>
      <c r="K318" s="2" t="s">
        <v>11324</v>
      </c>
      <c r="L318" t="str">
        <f t="shared" si="28"/>
        <v>Method: Printed Material</v>
      </c>
      <c r="M318" s="12" t="str">
        <f t="shared" si="43"/>
        <v>PI.IC.EV.150604.01</v>
      </c>
      <c r="N318" s="12"/>
      <c r="O318" s="12" t="str">
        <f t="shared" si="44"/>
        <v>PH.IC.EV.150604.01</v>
      </c>
      <c r="Q318" s="12" t="str">
        <f t="shared" si="45"/>
        <v>CL.IC.EV.150604.01</v>
      </c>
    </row>
    <row r="319" spans="1:17" ht="15" customHeight="1">
      <c r="A319" t="s">
        <v>10707</v>
      </c>
      <c r="C319" s="2" t="s">
        <v>6135</v>
      </c>
      <c r="E319" s="2" t="s">
        <v>6888</v>
      </c>
      <c r="F319" s="35" t="s">
        <v>10887</v>
      </c>
      <c r="G319" s="50" t="s">
        <v>10949</v>
      </c>
      <c r="H319" s="2" t="s">
        <v>7071</v>
      </c>
      <c r="J319" s="11" t="str">
        <f t="shared" si="42"/>
        <v>IC.EV.150605</v>
      </c>
      <c r="K319" s="2" t="s">
        <v>11324</v>
      </c>
      <c r="L319" t="str">
        <f t="shared" si="28"/>
        <v>Method: Computer</v>
      </c>
      <c r="M319" s="12" t="str">
        <f t="shared" si="43"/>
        <v>PI.IC.EV.150605.01</v>
      </c>
      <c r="N319" s="12"/>
      <c r="O319" s="12" t="str">
        <f t="shared" si="44"/>
        <v>PH.IC.EV.150605.01</v>
      </c>
      <c r="Q319" s="12" t="str">
        <f t="shared" si="45"/>
        <v>CL.IC.EV.150605.01</v>
      </c>
    </row>
    <row r="320" spans="1:17" ht="15" customHeight="1">
      <c r="A320" t="s">
        <v>10707</v>
      </c>
      <c r="C320" s="2" t="s">
        <v>6135</v>
      </c>
      <c r="E320" s="2" t="s">
        <v>6888</v>
      </c>
      <c r="F320" s="35" t="s">
        <v>10887</v>
      </c>
      <c r="G320" s="50" t="s">
        <v>10950</v>
      </c>
      <c r="H320" s="2" t="s">
        <v>6888</v>
      </c>
      <c r="J320" s="11" t="str">
        <f t="shared" si="42"/>
        <v>IC.EV.150606</v>
      </c>
      <c r="K320" s="2" t="s">
        <v>11324</v>
      </c>
      <c r="L320" t="str">
        <f t="shared" si="28"/>
        <v>Method: Groups/Classes</v>
      </c>
      <c r="M320" s="12" t="str">
        <f t="shared" si="43"/>
        <v>PI.IC.EV.150606.01</v>
      </c>
      <c r="N320" s="12"/>
      <c r="O320" s="12" t="str">
        <f t="shared" si="44"/>
        <v>PH.IC.EV.150606.01</v>
      </c>
      <c r="Q320" s="12" t="str">
        <f t="shared" si="45"/>
        <v>CL.IC.EV.150606.01</v>
      </c>
    </row>
    <row r="321" spans="1:17" ht="15" customHeight="1">
      <c r="A321" t="s">
        <v>10707</v>
      </c>
      <c r="C321" s="2" t="s">
        <v>6135</v>
      </c>
      <c r="E321" s="2" t="s">
        <v>6888</v>
      </c>
      <c r="F321" s="35" t="s">
        <v>10887</v>
      </c>
      <c r="G321" s="50" t="s">
        <v>10951</v>
      </c>
      <c r="H321" s="2" t="s">
        <v>7284</v>
      </c>
      <c r="J321" s="11" t="str">
        <f t="shared" si="42"/>
        <v>IC.EV.150607</v>
      </c>
      <c r="K321" s="2" t="s">
        <v>11324</v>
      </c>
      <c r="L321" t="str">
        <f t="shared" si="28"/>
        <v>Method: Other (specify)</v>
      </c>
      <c r="M321" s="12" t="str">
        <f t="shared" si="43"/>
        <v>PI.IC.EV.150607.01</v>
      </c>
      <c r="N321" s="12"/>
      <c r="O321" s="12" t="str">
        <f t="shared" si="44"/>
        <v>PH.IC.EV.150607.01</v>
      </c>
      <c r="Q321" s="12" t="str">
        <f t="shared" si="45"/>
        <v>CL.IC.EV.150607.01</v>
      </c>
    </row>
    <row r="322" spans="1:17" ht="15" customHeight="1">
      <c r="A322" t="s">
        <v>10707</v>
      </c>
      <c r="C322" s="2" t="s">
        <v>6135</v>
      </c>
      <c r="D322" t="s">
        <v>10952</v>
      </c>
      <c r="E322" s="2" t="s">
        <v>7284</v>
      </c>
      <c r="F322" s="35" t="s">
        <v>10887</v>
      </c>
      <c r="G322" s="50" t="s">
        <v>10953</v>
      </c>
      <c r="H322" s="2" t="s">
        <v>11324</v>
      </c>
      <c r="J322" s="11" t="str">
        <f t="shared" si="42"/>
        <v>IC.EV.150701</v>
      </c>
      <c r="K322" s="2" t="s">
        <v>11324</v>
      </c>
      <c r="L322" t="str">
        <f t="shared" si="28"/>
        <v>Goal:Verbalize understanding of instructions</v>
      </c>
      <c r="M322" s="12" t="str">
        <f t="shared" si="43"/>
        <v>PI.IC.EV.150701.01</v>
      </c>
      <c r="N322" s="12"/>
      <c r="O322" s="12" t="str">
        <f t="shared" si="44"/>
        <v>PH.IC.EV.150701.01</v>
      </c>
      <c r="Q322" s="12" t="str">
        <f t="shared" si="45"/>
        <v>CL.IC.EV.150701.01</v>
      </c>
    </row>
    <row r="323" spans="1:17" ht="15" customHeight="1">
      <c r="A323" t="s">
        <v>10707</v>
      </c>
      <c r="C323" s="2" t="s">
        <v>6135</v>
      </c>
      <c r="E323" s="2" t="s">
        <v>7284</v>
      </c>
      <c r="F323" s="35" t="s">
        <v>10887</v>
      </c>
      <c r="G323" s="50" t="s">
        <v>10828</v>
      </c>
      <c r="H323" s="2" t="s">
        <v>9391</v>
      </c>
      <c r="J323" s="11" t="str">
        <f t="shared" si="42"/>
        <v>IC.EV.150702</v>
      </c>
      <c r="K323" s="2" t="s">
        <v>11324</v>
      </c>
      <c r="L323" t="str">
        <f t="shared" si="28"/>
        <v>Goal: Demonstrate skill(s) safely and effectively</v>
      </c>
      <c r="M323" s="12" t="str">
        <f t="shared" si="43"/>
        <v>PI.IC.EV.150702.01</v>
      </c>
      <c r="N323" s="12"/>
      <c r="O323" s="12" t="str">
        <f t="shared" si="44"/>
        <v>PH.IC.EV.150702.01</v>
      </c>
      <c r="Q323" s="12" t="str">
        <f t="shared" si="45"/>
        <v>CL.IC.EV.150702.01</v>
      </c>
    </row>
    <row r="324" spans="1:17" ht="15" customHeight="1">
      <c r="A324" t="s">
        <v>10707</v>
      </c>
      <c r="C324" s="2" t="s">
        <v>6135</v>
      </c>
      <c r="E324" s="2" t="s">
        <v>7284</v>
      </c>
      <c r="F324" s="35" t="s">
        <v>10887</v>
      </c>
      <c r="G324" s="50" t="s">
        <v>10829</v>
      </c>
      <c r="H324" s="2" t="s">
        <v>9640</v>
      </c>
      <c r="J324" s="11" t="str">
        <f t="shared" si="42"/>
        <v>IC.EV.150703</v>
      </c>
      <c r="K324" s="2" t="s">
        <v>11324</v>
      </c>
      <c r="L324" t="str">
        <f t="shared" si="28"/>
        <v>Goal: Other (specify)</v>
      </c>
      <c r="M324" s="12" t="str">
        <f t="shared" si="43"/>
        <v>PI.IC.EV.150703.01</v>
      </c>
      <c r="N324" s="12"/>
      <c r="O324" s="12" t="str">
        <f t="shared" si="44"/>
        <v>PH.IC.EV.150703.01</v>
      </c>
      <c r="Q324" s="12" t="str">
        <f t="shared" si="45"/>
        <v>CL.IC.EV.150703.01</v>
      </c>
    </row>
    <row r="325" spans="1:17" ht="15" customHeight="1">
      <c r="A325" t="s">
        <v>10707</v>
      </c>
      <c r="C325" s="2" t="s">
        <v>6135</v>
      </c>
      <c r="D325" t="s">
        <v>10830</v>
      </c>
      <c r="E325" s="2" t="s">
        <v>10093</v>
      </c>
      <c r="F325" s="35" t="s">
        <v>10887</v>
      </c>
      <c r="G325" s="50" t="s">
        <v>10831</v>
      </c>
      <c r="H325" s="2" t="s">
        <v>11324</v>
      </c>
      <c r="J325" s="11" t="str">
        <f t="shared" si="42"/>
        <v>IC.EV.150801</v>
      </c>
      <c r="K325" s="2" t="s">
        <v>11324</v>
      </c>
      <c r="L325" t="str">
        <f t="shared" si="28"/>
        <v>Learning Outcome: Verbalizes Understanding</v>
      </c>
      <c r="M325" s="12" t="str">
        <f t="shared" si="43"/>
        <v>PI.IC.EV.150801.01</v>
      </c>
      <c r="N325" s="12"/>
      <c r="O325" s="12" t="str">
        <f t="shared" si="44"/>
        <v>PH.IC.EV.150801.01</v>
      </c>
      <c r="Q325" s="12" t="str">
        <f t="shared" si="45"/>
        <v>CL.IC.EV.150801.01</v>
      </c>
    </row>
    <row r="326" spans="1:17" ht="15" customHeight="1">
      <c r="A326" t="s">
        <v>10707</v>
      </c>
      <c r="C326" s="2" t="s">
        <v>6135</v>
      </c>
      <c r="E326" s="2" t="s">
        <v>10093</v>
      </c>
      <c r="F326" s="35" t="s">
        <v>10887</v>
      </c>
      <c r="G326" s="50" t="s">
        <v>10832</v>
      </c>
      <c r="H326" s="2" t="s">
        <v>9391</v>
      </c>
      <c r="J326" s="11" t="str">
        <f t="shared" si="42"/>
        <v>IC.EV.150802</v>
      </c>
      <c r="K326" s="2" t="s">
        <v>11324</v>
      </c>
      <c r="L326" t="str">
        <f t="shared" si="28"/>
        <v>Learning Outcome: Return Demonstration</v>
      </c>
      <c r="M326" s="12" t="str">
        <f t="shared" si="43"/>
        <v>PI.IC.EV.150802.01</v>
      </c>
      <c r="N326" s="12"/>
      <c r="O326" s="12" t="str">
        <f t="shared" si="44"/>
        <v>PH.IC.EV.150802.01</v>
      </c>
      <c r="Q326" s="12" t="str">
        <f t="shared" si="45"/>
        <v>CL.IC.EV.150802.01</v>
      </c>
    </row>
    <row r="327" spans="1:17" ht="15" customHeight="1">
      <c r="A327" t="s">
        <v>10707</v>
      </c>
      <c r="C327" s="2" t="s">
        <v>6135</v>
      </c>
      <c r="E327" s="2" t="s">
        <v>10093</v>
      </c>
      <c r="F327" s="35" t="s">
        <v>10887</v>
      </c>
      <c r="G327" s="50" t="s">
        <v>10722</v>
      </c>
      <c r="H327" s="2" t="s">
        <v>9640</v>
      </c>
      <c r="J327" s="11" t="str">
        <f t="shared" si="42"/>
        <v>IC.EV.150803</v>
      </c>
      <c r="K327" s="2" t="s">
        <v>11324</v>
      </c>
      <c r="L327" t="str">
        <f t="shared" si="28"/>
        <v>Learning Outcome: Requires Reinforcement</v>
      </c>
      <c r="M327" s="12" t="str">
        <f t="shared" si="43"/>
        <v>PI.IC.EV.150803.01</v>
      </c>
      <c r="N327" s="12"/>
      <c r="O327" s="12" t="str">
        <f t="shared" si="44"/>
        <v>PH.IC.EV.150803.01</v>
      </c>
      <c r="Q327" s="12" t="str">
        <f t="shared" si="45"/>
        <v>CL.IC.EV.150803.01</v>
      </c>
    </row>
    <row r="328" spans="1:17" ht="15" customHeight="1">
      <c r="A328" t="s">
        <v>10707</v>
      </c>
      <c r="C328" s="2" t="s">
        <v>6135</v>
      </c>
      <c r="E328" s="2" t="s">
        <v>10093</v>
      </c>
      <c r="F328" s="35" t="s">
        <v>10887</v>
      </c>
      <c r="G328" s="50" t="s">
        <v>10723</v>
      </c>
      <c r="H328" s="2" t="s">
        <v>7070</v>
      </c>
      <c r="J328" s="11" t="str">
        <f t="shared" si="42"/>
        <v>IC.EV.150804</v>
      </c>
      <c r="K328" s="2" t="s">
        <v>11324</v>
      </c>
      <c r="L328" t="str">
        <f t="shared" si="28"/>
        <v>Learning Outcome: No evidence of learning</v>
      </c>
      <c r="M328" s="12" t="str">
        <f t="shared" si="43"/>
        <v>PI.IC.EV.150804.01</v>
      </c>
      <c r="N328" s="12"/>
      <c r="O328" s="12" t="str">
        <f t="shared" si="44"/>
        <v>PH.IC.EV.150804.01</v>
      </c>
      <c r="Q328" s="12" t="str">
        <f t="shared" si="45"/>
        <v>CL.IC.EV.150804.01</v>
      </c>
    </row>
    <row r="329" spans="1:17" ht="15" customHeight="1">
      <c r="A329" t="s">
        <v>10707</v>
      </c>
      <c r="B329" t="s">
        <v>10603</v>
      </c>
      <c r="C329" s="2" t="s">
        <v>5740</v>
      </c>
      <c r="D329" t="s">
        <v>10603</v>
      </c>
      <c r="E329" s="2" t="s">
        <v>11324</v>
      </c>
      <c r="F329" s="35" t="s">
        <v>10604</v>
      </c>
      <c r="G329" s="50" t="s">
        <v>10605</v>
      </c>
      <c r="H329" s="2" t="s">
        <v>11324</v>
      </c>
      <c r="J329" s="11" t="str">
        <f t="shared" si="42"/>
        <v>IC.EV.160101</v>
      </c>
      <c r="K329" s="2" t="s">
        <v>11324</v>
      </c>
      <c r="L329" t="str">
        <f t="shared" si="28"/>
        <v>Assessment of catheter necessity</v>
      </c>
      <c r="M329" s="12" t="str">
        <f t="shared" si="43"/>
        <v>PI.IC.EV.160101.01</v>
      </c>
      <c r="N329" s="12"/>
      <c r="O329" s="12" t="str">
        <f t="shared" si="44"/>
        <v>PH.IC.EV.160101.01</v>
      </c>
      <c r="Q329" s="12" t="str">
        <f t="shared" si="45"/>
        <v>CL.IC.EV.160101.01</v>
      </c>
    </row>
    <row r="330" spans="1:17" ht="15" customHeight="1">
      <c r="A330" t="s">
        <v>10389</v>
      </c>
      <c r="C330" s="2" t="s">
        <v>5740</v>
      </c>
      <c r="E330" s="2" t="s">
        <v>11324</v>
      </c>
      <c r="F330" s="35" t="s">
        <v>10604</v>
      </c>
      <c r="G330" s="50" t="s">
        <v>10207</v>
      </c>
      <c r="H330" s="2" t="s">
        <v>1199</v>
      </c>
      <c r="J330" s="11" t="str">
        <f t="shared" si="42"/>
        <v>IC.EV.160102</v>
      </c>
      <c r="K330" s="2" t="s">
        <v>11324</v>
      </c>
      <c r="L330" t="str">
        <f t="shared" si="28"/>
        <v>Patient informed/instructed regarding procedure</v>
      </c>
      <c r="M330" s="12" t="str">
        <f t="shared" si="43"/>
        <v>PI.IC.EV.160102.01</v>
      </c>
      <c r="N330" s="12"/>
      <c r="O330" s="12" t="str">
        <f t="shared" si="44"/>
        <v>PH.IC.EV.160102.01</v>
      </c>
      <c r="Q330" s="12" t="str">
        <f t="shared" si="45"/>
        <v>CL.IC.EV.160102.01</v>
      </c>
    </row>
    <row r="331" spans="1:17" ht="15" customHeight="1">
      <c r="A331" t="s">
        <v>10389</v>
      </c>
      <c r="C331" s="2" t="s">
        <v>5740</v>
      </c>
      <c r="E331" s="2" t="s">
        <v>11324</v>
      </c>
      <c r="F331" s="35" t="s">
        <v>10604</v>
      </c>
      <c r="G331" s="50" t="s">
        <v>10606</v>
      </c>
      <c r="H331" s="2" t="s">
        <v>946</v>
      </c>
      <c r="J331" s="11" t="str">
        <f t="shared" si="42"/>
        <v>IC.EV.160103</v>
      </c>
      <c r="K331" s="2" t="s">
        <v>11324</v>
      </c>
      <c r="L331" t="str">
        <f t="shared" si="28"/>
        <v>Hand hygiene</v>
      </c>
      <c r="M331" s="12" t="str">
        <f t="shared" si="43"/>
        <v>PI.IC.EV.160103.01</v>
      </c>
      <c r="N331" s="12"/>
      <c r="O331" s="12" t="str">
        <f t="shared" si="44"/>
        <v>PH.IC.EV.160103.01</v>
      </c>
      <c r="Q331" s="12" t="str">
        <f t="shared" si="45"/>
        <v>CL.IC.EV.160103.01</v>
      </c>
    </row>
    <row r="332" spans="1:17" ht="15" customHeight="1">
      <c r="A332" t="s">
        <v>10389</v>
      </c>
      <c r="C332" s="2" t="s">
        <v>5740</v>
      </c>
      <c r="E332" s="2" t="s">
        <v>11324</v>
      </c>
      <c r="F332" s="35" t="s">
        <v>10604</v>
      </c>
      <c r="G332" s="50" t="s">
        <v>10728</v>
      </c>
      <c r="H332" s="2" t="s">
        <v>948</v>
      </c>
      <c r="J332" s="11" t="str">
        <f t="shared" si="42"/>
        <v>IC.EV.160104</v>
      </c>
      <c r="K332" s="2" t="s">
        <v>11324</v>
      </c>
      <c r="L332" t="str">
        <f t="shared" si="28"/>
        <v>Sterile prep of meatus performed</v>
      </c>
      <c r="M332" s="12" t="str">
        <f t="shared" si="43"/>
        <v>PI.IC.EV.160104.01</v>
      </c>
      <c r="N332" s="12"/>
      <c r="O332" s="12" t="str">
        <f t="shared" si="44"/>
        <v>PH.IC.EV.160104.01</v>
      </c>
      <c r="Q332" s="12" t="str">
        <f t="shared" si="45"/>
        <v>CL.IC.EV.160104.01</v>
      </c>
    </row>
    <row r="333" spans="1:17" ht="15" customHeight="1">
      <c r="A333" t="s">
        <v>10389</v>
      </c>
      <c r="C333" s="2" t="s">
        <v>5740</v>
      </c>
      <c r="E333" s="2" t="s">
        <v>11324</v>
      </c>
      <c r="F333" s="35" t="s">
        <v>10604</v>
      </c>
      <c r="G333" s="50" t="s">
        <v>10729</v>
      </c>
      <c r="H333" s="2" t="s">
        <v>7071</v>
      </c>
      <c r="J333" s="11" t="str">
        <f t="shared" si="42"/>
        <v>IC.EV.160105</v>
      </c>
      <c r="K333" s="2" t="s">
        <v>11324</v>
      </c>
      <c r="L333" t="str">
        <f t="shared" si="28"/>
        <v>Use a single-use packet of lubricant</v>
      </c>
      <c r="M333" s="12" t="str">
        <f t="shared" si="43"/>
        <v>PI.IC.EV.160105.01</v>
      </c>
      <c r="N333" s="12"/>
      <c r="O333" s="12" t="str">
        <f t="shared" si="44"/>
        <v>PH.IC.EV.160105.01</v>
      </c>
      <c r="Q333" s="12" t="str">
        <f t="shared" si="45"/>
        <v>CL.IC.EV.160105.01</v>
      </c>
    </row>
    <row r="334" spans="1:17" ht="15" customHeight="1">
      <c r="A334" t="s">
        <v>10389</v>
      </c>
      <c r="C334" s="2" t="s">
        <v>5740</v>
      </c>
      <c r="E334" s="2" t="s">
        <v>11324</v>
      </c>
      <c r="F334" s="35" t="s">
        <v>10604</v>
      </c>
      <c r="G334" s="50" t="s">
        <v>116</v>
      </c>
      <c r="H334" s="2" t="s">
        <v>6888</v>
      </c>
      <c r="J334" s="11" t="str">
        <f t="shared" si="42"/>
        <v>IC.EV.160106</v>
      </c>
      <c r="K334" s="2" t="s">
        <v>11324</v>
      </c>
      <c r="L334" t="str">
        <f t="shared" si="28"/>
        <v>Asceptic insertion technique</v>
      </c>
      <c r="M334" s="12" t="str">
        <f t="shared" si="43"/>
        <v>PI.IC.EV.160106.01</v>
      </c>
      <c r="N334" s="12"/>
      <c r="O334" s="12" t="str">
        <f t="shared" si="44"/>
        <v>PH.IC.EV.160106.01</v>
      </c>
      <c r="Q334" s="12" t="str">
        <f t="shared" si="45"/>
        <v>CL.IC.EV.160106.01</v>
      </c>
    </row>
    <row r="335" spans="1:17" ht="15" customHeight="1">
      <c r="A335" t="s">
        <v>10389</v>
      </c>
      <c r="C335" s="2" t="s">
        <v>5740</v>
      </c>
      <c r="E335" s="2" t="s">
        <v>11324</v>
      </c>
      <c r="F335" s="35" t="s">
        <v>10604</v>
      </c>
      <c r="G335" s="50" t="s">
        <v>10609</v>
      </c>
      <c r="H335" s="2" t="s">
        <v>7284</v>
      </c>
      <c r="J335" s="11" t="str">
        <f t="shared" si="42"/>
        <v>IC.EV.160107</v>
      </c>
      <c r="K335" s="2" t="s">
        <v>11324</v>
      </c>
      <c r="L335" t="str">
        <f t="shared" si="28"/>
        <v>Foley catheter placed w/o difficulty</v>
      </c>
      <c r="M335" s="12" t="str">
        <f t="shared" si="43"/>
        <v>PI.IC.EV.160107.01</v>
      </c>
      <c r="N335" s="12"/>
      <c r="O335" s="12" t="str">
        <f t="shared" si="44"/>
        <v>PH.IC.EV.160107.01</v>
      </c>
      <c r="Q335" s="12" t="str">
        <f t="shared" si="45"/>
        <v>CL.IC.EV.160107.01</v>
      </c>
    </row>
    <row r="336" spans="1:17" ht="15" customHeight="1">
      <c r="A336" t="s">
        <v>10389</v>
      </c>
      <c r="C336" s="2" t="s">
        <v>5740</v>
      </c>
      <c r="E336" s="2" t="s">
        <v>11324</v>
      </c>
      <c r="F336" s="35" t="s">
        <v>10604</v>
      </c>
      <c r="G336" s="50" t="s">
        <v>10610</v>
      </c>
      <c r="H336" s="2" t="s">
        <v>10093</v>
      </c>
      <c r="J336" s="11" t="str">
        <f t="shared" si="42"/>
        <v>IC.EV.160108</v>
      </c>
      <c r="K336" s="2" t="s">
        <v>11324</v>
      </c>
      <c r="L336" t="str">
        <f t="shared" si="28"/>
        <v>Foley catheter placed w/ difficulty</v>
      </c>
      <c r="M336" s="12" t="str">
        <f t="shared" si="43"/>
        <v>PI.IC.EV.160108.01</v>
      </c>
      <c r="N336" s="12"/>
      <c r="O336" s="12" t="str">
        <f t="shared" si="44"/>
        <v>PH.IC.EV.160108.01</v>
      </c>
      <c r="Q336" s="12" t="str">
        <f t="shared" si="45"/>
        <v>CL.IC.EV.160108.01</v>
      </c>
    </row>
    <row r="337" spans="1:17" ht="15" customHeight="1">
      <c r="A337" t="s">
        <v>10389</v>
      </c>
      <c r="C337" s="2" t="s">
        <v>5740</v>
      </c>
      <c r="E337" s="2" t="s">
        <v>11324</v>
      </c>
      <c r="F337" s="35" t="s">
        <v>10604</v>
      </c>
      <c r="G337" s="50" t="s">
        <v>10611</v>
      </c>
      <c r="H337" s="2" t="s">
        <v>10095</v>
      </c>
      <c r="J337" s="11" t="str">
        <f t="shared" si="42"/>
        <v>IC.EV.160109</v>
      </c>
      <c r="K337" s="2" t="s">
        <v>11324</v>
      </c>
      <c r="L337" t="str">
        <f t="shared" si="28"/>
        <v>Sterile closed drainage system</v>
      </c>
      <c r="M337" s="12" t="str">
        <f t="shared" si="43"/>
        <v>PI.IC.EV.160109.01</v>
      </c>
      <c r="N337" s="12"/>
      <c r="O337" s="12" t="str">
        <f t="shared" si="44"/>
        <v>PH.IC.EV.160109.01</v>
      </c>
      <c r="Q337" s="12" t="str">
        <f t="shared" si="45"/>
        <v>CL.IC.EV.160109.01</v>
      </c>
    </row>
    <row r="338" spans="1:17" ht="15" customHeight="1">
      <c r="A338" t="s">
        <v>10389</v>
      </c>
      <c r="C338" s="2" t="s">
        <v>5740</v>
      </c>
      <c r="E338" s="2" t="s">
        <v>11324</v>
      </c>
      <c r="F338" s="35" t="s">
        <v>10604</v>
      </c>
      <c r="G338" s="50" t="s">
        <v>10500</v>
      </c>
      <c r="H338" s="2" t="s">
        <v>10905</v>
      </c>
      <c r="J338" s="11" t="str">
        <f t="shared" si="42"/>
        <v>IC.EV.160110</v>
      </c>
      <c r="K338" s="2" t="s">
        <v>11324</v>
      </c>
      <c r="L338" t="str">
        <f t="shared" si="28"/>
        <v>Foley secured per protocol</v>
      </c>
      <c r="M338" s="12" t="str">
        <f t="shared" si="43"/>
        <v>PI.IC.EV.160110.01</v>
      </c>
      <c r="N338" s="12"/>
      <c r="O338" s="12" t="str">
        <f t="shared" si="44"/>
        <v>PH.IC.EV.160110.01</v>
      </c>
      <c r="Q338" s="12" t="str">
        <f t="shared" si="45"/>
        <v>CL.IC.EV.160110.01</v>
      </c>
    </row>
    <row r="339" spans="1:17" ht="15" customHeight="1">
      <c r="A339" t="s">
        <v>10389</v>
      </c>
      <c r="C339" s="2" t="s">
        <v>5740</v>
      </c>
      <c r="E339" s="2" t="s">
        <v>11324</v>
      </c>
      <c r="F339" s="35" t="s">
        <v>10604</v>
      </c>
      <c r="G339" s="50" t="s">
        <v>10501</v>
      </c>
      <c r="H339" s="2" t="s">
        <v>8048</v>
      </c>
      <c r="J339" s="11" t="str">
        <f t="shared" si="42"/>
        <v>IC.EV.160111</v>
      </c>
      <c r="K339" s="2" t="s">
        <v>11324</v>
      </c>
      <c r="L339" t="str">
        <f t="shared" ref="L339:L404" si="46">G339</f>
        <v>Urine returned in line</v>
      </c>
      <c r="M339" s="12" t="str">
        <f t="shared" si="43"/>
        <v>PI.IC.EV.160111.01</v>
      </c>
      <c r="N339" s="12"/>
      <c r="O339" s="12" t="str">
        <f t="shared" si="44"/>
        <v>PH.IC.EV.160111.01</v>
      </c>
      <c r="Q339" s="12" t="str">
        <f t="shared" si="45"/>
        <v>CL.IC.EV.160111.01</v>
      </c>
    </row>
    <row r="340" spans="1:17" ht="15" customHeight="1">
      <c r="A340" t="s">
        <v>10389</v>
      </c>
      <c r="C340" s="2" t="s">
        <v>5740</v>
      </c>
      <c r="E340" s="2" t="s">
        <v>11324</v>
      </c>
      <c r="F340" s="35" t="s">
        <v>10604</v>
      </c>
      <c r="G340" s="50" t="s">
        <v>10211</v>
      </c>
      <c r="H340" s="2" t="s">
        <v>11023</v>
      </c>
      <c r="J340" s="11" t="str">
        <f t="shared" si="42"/>
        <v>IC.EV.160112</v>
      </c>
      <c r="K340" s="2" t="s">
        <v>11324</v>
      </c>
      <c r="L340" t="str">
        <f t="shared" si="46"/>
        <v>Patient tolerated procedure well</v>
      </c>
      <c r="M340" s="12" t="str">
        <f t="shared" si="43"/>
        <v>PI.IC.EV.160112.01</v>
      </c>
      <c r="N340" s="12"/>
      <c r="O340" s="12" t="str">
        <f t="shared" si="44"/>
        <v>PH.IC.EV.160112.01</v>
      </c>
      <c r="Q340" s="12" t="str">
        <f t="shared" si="45"/>
        <v>CL.IC.EV.160112.01</v>
      </c>
    </row>
    <row r="341" spans="1:17" ht="15" customHeight="1">
      <c r="A341" t="s">
        <v>10389</v>
      </c>
      <c r="B341" t="s">
        <v>10502</v>
      </c>
      <c r="C341" s="2" t="s">
        <v>6865</v>
      </c>
      <c r="D341" t="s">
        <v>10502</v>
      </c>
      <c r="E341" s="2" t="s">
        <v>11324</v>
      </c>
      <c r="F341" s="35" t="s">
        <v>10503</v>
      </c>
      <c r="G341" s="50" t="s">
        <v>10504</v>
      </c>
      <c r="H341" s="2" t="s">
        <v>11324</v>
      </c>
      <c r="J341" s="11" t="str">
        <f t="shared" si="42"/>
        <v>IC.EV.170101</v>
      </c>
      <c r="K341" s="2" t="s">
        <v>1192</v>
      </c>
      <c r="L341" t="str">
        <f t="shared" si="46"/>
        <v>Bladder tap</v>
      </c>
      <c r="M341" s="12" t="str">
        <f t="shared" si="43"/>
        <v>PI.IC.EV.170101.01</v>
      </c>
      <c r="N341" s="12"/>
      <c r="O341" s="12" t="str">
        <f t="shared" si="44"/>
        <v>PH.IC.EV.170101.01</v>
      </c>
      <c r="Q341" s="12" t="str">
        <f t="shared" si="45"/>
        <v>CL.IC.EV.170101.01</v>
      </c>
    </row>
    <row r="342" spans="1:17" ht="15" customHeight="1">
      <c r="A342" t="s">
        <v>10339</v>
      </c>
      <c r="C342" s="2" t="s">
        <v>1138</v>
      </c>
      <c r="E342" s="2" t="s">
        <v>1192</v>
      </c>
      <c r="F342" s="35" t="s">
        <v>10503</v>
      </c>
      <c r="G342" s="50" t="s">
        <v>10505</v>
      </c>
      <c r="H342" s="2" t="s">
        <v>923</v>
      </c>
      <c r="J342" s="11" t="str">
        <f t="shared" si="42"/>
        <v>IC.EV.170102</v>
      </c>
      <c r="K342" s="2" t="s">
        <v>1192</v>
      </c>
      <c r="L342" t="str">
        <f t="shared" si="46"/>
        <v>Bladder pressure performed</v>
      </c>
      <c r="M342" s="12" t="str">
        <f t="shared" si="43"/>
        <v>PI.IC.EV.170102.01</v>
      </c>
      <c r="N342" s="12"/>
      <c r="O342" s="12" t="str">
        <f t="shared" si="44"/>
        <v>PH.IC.EV.170102.01</v>
      </c>
      <c r="Q342" s="12" t="str">
        <f t="shared" si="45"/>
        <v>CL.IC.EV.170102.01</v>
      </c>
    </row>
    <row r="343" spans="1:17" ht="15" customHeight="1">
      <c r="A343" t="s">
        <v>10339</v>
      </c>
      <c r="C343" s="2" t="s">
        <v>1138</v>
      </c>
      <c r="E343" s="2" t="s">
        <v>1192</v>
      </c>
      <c r="F343" s="35" t="s">
        <v>10503</v>
      </c>
      <c r="G343" s="50" t="s">
        <v>10506</v>
      </c>
      <c r="H343" s="2" t="s">
        <v>1202</v>
      </c>
      <c r="J343" s="11" t="str">
        <f t="shared" si="42"/>
        <v>IC.EV.170103</v>
      </c>
      <c r="K343" s="2" t="s">
        <v>1192</v>
      </c>
      <c r="L343" t="str">
        <f t="shared" si="46"/>
        <v>Bladder distended</v>
      </c>
      <c r="M343" s="12" t="str">
        <f t="shared" si="43"/>
        <v>PI.IC.EV.170103.01</v>
      </c>
      <c r="N343" s="12"/>
      <c r="O343" s="12" t="str">
        <f t="shared" si="44"/>
        <v>PH.IC.EV.170103.01</v>
      </c>
      <c r="Q343" s="12" t="str">
        <f t="shared" si="45"/>
        <v>CL.IC.EV.170103.01</v>
      </c>
    </row>
    <row r="344" spans="1:17" ht="15" customHeight="1">
      <c r="A344" t="s">
        <v>10339</v>
      </c>
      <c r="C344" s="2" t="s">
        <v>1138</v>
      </c>
      <c r="E344" s="2" t="s">
        <v>1192</v>
      </c>
      <c r="F344" s="35" t="s">
        <v>10503</v>
      </c>
      <c r="G344" s="50" t="s">
        <v>10507</v>
      </c>
      <c r="H344" s="2" t="s">
        <v>7070</v>
      </c>
      <c r="J344" s="11" t="str">
        <f t="shared" si="42"/>
        <v>IC.EV.170104</v>
      </c>
      <c r="K344" s="2" t="s">
        <v>1192</v>
      </c>
      <c r="L344" t="str">
        <f t="shared" si="46"/>
        <v>Bladder Scan: specify volume</v>
      </c>
      <c r="M344" s="12" t="str">
        <f t="shared" si="43"/>
        <v>PI.IC.EV.170104.01</v>
      </c>
      <c r="N344" s="12"/>
      <c r="O344" s="12" t="str">
        <f t="shared" si="44"/>
        <v>PH.IC.EV.170104.01</v>
      </c>
      <c r="Q344" s="12" t="str">
        <f t="shared" si="45"/>
        <v>CL.IC.EV.170104.01</v>
      </c>
    </row>
    <row r="345" spans="1:17" ht="15" customHeight="1">
      <c r="A345" t="s">
        <v>10339</v>
      </c>
      <c r="C345" s="2" t="s">
        <v>1138</v>
      </c>
      <c r="E345" s="2" t="s">
        <v>1192</v>
      </c>
      <c r="F345" s="35" t="s">
        <v>10503</v>
      </c>
      <c r="G345" s="50" t="s">
        <v>10508</v>
      </c>
      <c r="H345" s="2" t="s">
        <v>7071</v>
      </c>
      <c r="J345" s="11" t="str">
        <f t="shared" si="42"/>
        <v>IC.EV.170105</v>
      </c>
      <c r="K345" s="2" t="s">
        <v>1192</v>
      </c>
      <c r="L345" t="str">
        <f t="shared" si="46"/>
        <v>Straight cath</v>
      </c>
      <c r="M345" s="12" t="str">
        <f t="shared" si="43"/>
        <v>PI.IC.EV.170105.01</v>
      </c>
      <c r="N345" s="12"/>
      <c r="O345" s="12" t="str">
        <f t="shared" si="44"/>
        <v>PH.IC.EV.170105.01</v>
      </c>
      <c r="Q345" s="12" t="str">
        <f t="shared" si="45"/>
        <v>CL.IC.EV.170105.01</v>
      </c>
    </row>
    <row r="346" spans="1:17" ht="15" customHeight="1">
      <c r="A346" t="s">
        <v>10339</v>
      </c>
      <c r="C346" s="2" t="s">
        <v>1138</v>
      </c>
      <c r="E346" s="2" t="s">
        <v>1192</v>
      </c>
      <c r="F346" s="35" t="s">
        <v>10503</v>
      </c>
      <c r="G346" s="50" t="s">
        <v>10627</v>
      </c>
      <c r="H346" s="2" t="s">
        <v>6888</v>
      </c>
      <c r="J346" s="11" t="str">
        <f t="shared" si="42"/>
        <v>IC.EV.170106</v>
      </c>
      <c r="K346" s="2" t="s">
        <v>1192</v>
      </c>
      <c r="L346" t="str">
        <f t="shared" si="46"/>
        <v>Sterile technique used</v>
      </c>
      <c r="M346" s="12" t="str">
        <f t="shared" si="43"/>
        <v>PI.IC.EV.170106.01</v>
      </c>
      <c r="N346" s="12"/>
      <c r="O346" s="12" t="str">
        <f t="shared" si="44"/>
        <v>PH.IC.EV.170106.01</v>
      </c>
      <c r="Q346" s="12" t="str">
        <f t="shared" si="45"/>
        <v>CL.IC.EV.170106.01</v>
      </c>
    </row>
    <row r="347" spans="1:17" ht="15" customHeight="1">
      <c r="A347" t="s">
        <v>10339</v>
      </c>
      <c r="C347" s="2" t="s">
        <v>1138</v>
      </c>
      <c r="E347" s="2" t="s">
        <v>1192</v>
      </c>
      <c r="F347" s="35" t="s">
        <v>10503</v>
      </c>
      <c r="G347" s="50" t="s">
        <v>10628</v>
      </c>
      <c r="H347" s="2" t="s">
        <v>7284</v>
      </c>
      <c r="J347" s="11" t="str">
        <f t="shared" si="42"/>
        <v>IC.EV.170107</v>
      </c>
      <c r="K347" s="2" t="s">
        <v>1192</v>
      </c>
      <c r="L347" t="str">
        <f t="shared" si="46"/>
        <v>Cath attempts:</v>
      </c>
      <c r="M347" s="12" t="str">
        <f t="shared" si="43"/>
        <v>PI.IC.EV.170107.01</v>
      </c>
      <c r="N347" s="12"/>
      <c r="O347" s="12" t="str">
        <f t="shared" si="44"/>
        <v>PH.IC.EV.170107.01</v>
      </c>
      <c r="Q347" s="12" t="str">
        <f t="shared" si="45"/>
        <v>CL.IC.EV.170107.01</v>
      </c>
    </row>
    <row r="348" spans="1:17" ht="15" customHeight="1">
      <c r="A348" t="s">
        <v>10339</v>
      </c>
      <c r="C348" s="2" t="s">
        <v>1138</v>
      </c>
      <c r="E348" s="2" t="s">
        <v>1192</v>
      </c>
      <c r="F348" s="35" t="s">
        <v>10503</v>
      </c>
      <c r="G348" s="50" t="s">
        <v>10641</v>
      </c>
      <c r="H348" s="2" t="s">
        <v>10093</v>
      </c>
      <c r="J348" s="11" t="str">
        <f t="shared" si="42"/>
        <v>IC.EV.170108</v>
      </c>
      <c r="K348" s="2" t="s">
        <v>1192</v>
      </c>
      <c r="L348" t="str">
        <f t="shared" si="46"/>
        <v>Catheter size:</v>
      </c>
      <c r="M348" s="12" t="str">
        <f t="shared" si="43"/>
        <v>PI.IC.EV.170108.01</v>
      </c>
      <c r="N348" s="12"/>
      <c r="O348" s="12" t="str">
        <f t="shared" si="44"/>
        <v>PH.IC.EV.170108.01</v>
      </c>
      <c r="Q348" s="12" t="str">
        <f t="shared" si="45"/>
        <v>CL.IC.EV.170108.01</v>
      </c>
    </row>
    <row r="349" spans="1:17" ht="15" customHeight="1">
      <c r="A349" t="s">
        <v>10339</v>
      </c>
      <c r="C349" s="2" t="s">
        <v>1138</v>
      </c>
      <c r="E349" s="2" t="s">
        <v>1192</v>
      </c>
      <c r="F349" s="35" t="s">
        <v>10503</v>
      </c>
      <c r="G349" s="50" t="s">
        <v>10642</v>
      </c>
      <c r="H349" s="2" t="s">
        <v>10095</v>
      </c>
      <c r="J349" s="11" t="str">
        <f t="shared" si="42"/>
        <v>IC.EV.170109</v>
      </c>
      <c r="K349" s="2" t="s">
        <v>1192</v>
      </c>
      <c r="L349" t="str">
        <f t="shared" si="46"/>
        <v>Foley catheter blocked</v>
      </c>
      <c r="M349" s="12" t="str">
        <f t="shared" si="43"/>
        <v>PI.IC.EV.170109.01</v>
      </c>
      <c r="N349" s="12"/>
      <c r="O349" s="12" t="str">
        <f t="shared" si="44"/>
        <v>PH.IC.EV.170109.01</v>
      </c>
      <c r="Q349" s="12" t="str">
        <f t="shared" si="45"/>
        <v>CL.IC.EV.170109.01</v>
      </c>
    </row>
    <row r="350" spans="1:17" ht="15" customHeight="1">
      <c r="A350" t="s">
        <v>10339</v>
      </c>
      <c r="C350" s="2" t="s">
        <v>1138</v>
      </c>
      <c r="E350" s="2" t="s">
        <v>1192</v>
      </c>
      <c r="F350" s="35" t="s">
        <v>10503</v>
      </c>
      <c r="G350" s="50" t="s">
        <v>10643</v>
      </c>
      <c r="H350" s="2" t="s">
        <v>10905</v>
      </c>
      <c r="J350" s="11" t="str">
        <f t="shared" si="42"/>
        <v>IC.EV.170110</v>
      </c>
      <c r="K350" s="2" t="s">
        <v>1192</v>
      </c>
      <c r="L350" t="str">
        <f t="shared" si="46"/>
        <v>Foley catheter clamped</v>
      </c>
      <c r="M350" s="12" t="str">
        <f t="shared" si="43"/>
        <v>PI.IC.EV.170110.01</v>
      </c>
      <c r="N350" s="12"/>
      <c r="O350" s="12" t="str">
        <f t="shared" si="44"/>
        <v>PH.IC.EV.170110.01</v>
      </c>
      <c r="Q350" s="12" t="str">
        <f t="shared" si="45"/>
        <v>CL.IC.EV.170110.01</v>
      </c>
    </row>
    <row r="351" spans="1:17" ht="15" customHeight="1">
      <c r="A351" t="s">
        <v>10339</v>
      </c>
      <c r="C351" s="2" t="s">
        <v>1138</v>
      </c>
      <c r="E351" s="2" t="s">
        <v>1192</v>
      </c>
      <c r="F351" s="35" t="s">
        <v>10503</v>
      </c>
      <c r="G351" s="50" t="s">
        <v>10644</v>
      </c>
      <c r="H351" s="2" t="s">
        <v>8048</v>
      </c>
      <c r="J351" s="11" t="str">
        <f t="shared" si="42"/>
        <v>IC.EV.170111</v>
      </c>
      <c r="K351" s="2" t="s">
        <v>1192</v>
      </c>
      <c r="L351" t="str">
        <f t="shared" si="46"/>
        <v>Foley catheter inserted</v>
      </c>
      <c r="M351" s="12" t="str">
        <f t="shared" si="43"/>
        <v>PI.IC.EV.170111.01</v>
      </c>
      <c r="N351" s="12"/>
      <c r="O351" s="12" t="str">
        <f t="shared" si="44"/>
        <v>PH.IC.EV.170111.01</v>
      </c>
      <c r="Q351" s="12" t="str">
        <f t="shared" si="45"/>
        <v>CL.IC.EV.170111.01</v>
      </c>
    </row>
    <row r="352" spans="1:17" ht="15" customHeight="1">
      <c r="A352" t="s">
        <v>10339</v>
      </c>
      <c r="C352" s="2" t="s">
        <v>1138</v>
      </c>
      <c r="E352" s="2" t="s">
        <v>1192</v>
      </c>
      <c r="F352" s="35" t="s">
        <v>10503</v>
      </c>
      <c r="G352" s="50" t="s">
        <v>10645</v>
      </c>
      <c r="H352" s="2" t="s">
        <v>11023</v>
      </c>
      <c r="J352" s="11" t="str">
        <f t="shared" si="42"/>
        <v>IC.EV.170112</v>
      </c>
      <c r="K352" s="2" t="s">
        <v>1192</v>
      </c>
      <c r="L352" t="str">
        <f t="shared" si="46"/>
        <v>Foley catheter irrigated</v>
      </c>
      <c r="M352" s="12" t="str">
        <f t="shared" si="43"/>
        <v>PI.IC.EV.170112.01</v>
      </c>
      <c r="N352" s="12"/>
      <c r="O352" s="12" t="str">
        <f t="shared" si="44"/>
        <v>PH.IC.EV.170112.01</v>
      </c>
      <c r="Q352" s="12" t="str">
        <f t="shared" si="45"/>
        <v>CL.IC.EV.170112.01</v>
      </c>
    </row>
    <row r="353" spans="1:25" ht="15" customHeight="1">
      <c r="A353" t="s">
        <v>10339</v>
      </c>
      <c r="C353" s="2" t="s">
        <v>1138</v>
      </c>
      <c r="E353" s="2" t="s">
        <v>1192</v>
      </c>
      <c r="F353" s="35" t="s">
        <v>10503</v>
      </c>
      <c r="G353" s="50" t="s">
        <v>10646</v>
      </c>
      <c r="H353" s="2" t="s">
        <v>8201</v>
      </c>
      <c r="J353" s="11" t="str">
        <f t="shared" si="42"/>
        <v>IC.EV.170113</v>
      </c>
      <c r="K353" s="2" t="s">
        <v>1192</v>
      </c>
      <c r="L353" t="str">
        <f t="shared" si="46"/>
        <v>Foley catheter removed</v>
      </c>
      <c r="M353" s="12" t="str">
        <f t="shared" si="43"/>
        <v>PI.IC.EV.170113.01</v>
      </c>
      <c r="N353" s="12"/>
      <c r="O353" s="12" t="str">
        <f t="shared" si="44"/>
        <v>PH.IC.EV.170113.01</v>
      </c>
      <c r="Q353" s="12" t="str">
        <f t="shared" si="45"/>
        <v>CL.IC.EV.170113.01</v>
      </c>
    </row>
    <row r="354" spans="1:25" ht="15" customHeight="1">
      <c r="A354" t="s">
        <v>10339</v>
      </c>
      <c r="C354" s="2" t="s">
        <v>1138</v>
      </c>
      <c r="E354" s="2" t="s">
        <v>1192</v>
      </c>
      <c r="F354" s="35" t="s">
        <v>10503</v>
      </c>
      <c r="G354" s="50" t="s">
        <v>10647</v>
      </c>
      <c r="H354" s="2" t="s">
        <v>9621</v>
      </c>
      <c r="J354" s="11" t="str">
        <f t="shared" si="42"/>
        <v>IC.EV.170114</v>
      </c>
      <c r="K354" s="2" t="s">
        <v>1192</v>
      </c>
      <c r="L354" t="str">
        <f t="shared" si="46"/>
        <v>Manual bladder irrigation</v>
      </c>
      <c r="M354" s="12" t="str">
        <f t="shared" si="43"/>
        <v>PI.IC.EV.170114.01</v>
      </c>
      <c r="N354" s="12"/>
      <c r="O354" s="12" t="str">
        <f t="shared" si="44"/>
        <v>PH.IC.EV.170114.01</v>
      </c>
      <c r="Q354" s="12" t="str">
        <f t="shared" si="45"/>
        <v>CL.IC.EV.170114.01</v>
      </c>
    </row>
    <row r="355" spans="1:25" ht="15" customHeight="1">
      <c r="A355" t="s">
        <v>10339</v>
      </c>
      <c r="C355" s="2" t="s">
        <v>1138</v>
      </c>
      <c r="E355" s="2" t="s">
        <v>1192</v>
      </c>
      <c r="F355" s="35" t="s">
        <v>10503</v>
      </c>
      <c r="G355" s="50" t="s">
        <v>10759</v>
      </c>
      <c r="H355" s="2" t="s">
        <v>6135</v>
      </c>
      <c r="J355" s="11" t="str">
        <f t="shared" si="42"/>
        <v>IC.EV.170115</v>
      </c>
      <c r="K355" s="2" t="s">
        <v>1192</v>
      </c>
      <c r="L355" t="str">
        <f t="shared" si="46"/>
        <v>Hemodialysis started</v>
      </c>
      <c r="M355" s="12" t="str">
        <f t="shared" si="43"/>
        <v>PI.IC.EV.170115.01</v>
      </c>
      <c r="N355" s="12"/>
      <c r="O355" s="12" t="str">
        <f t="shared" si="44"/>
        <v>PH.IC.EV.170115.01</v>
      </c>
      <c r="Q355" s="12" t="str">
        <f t="shared" si="45"/>
        <v>CL.IC.EV.170115.01</v>
      </c>
    </row>
    <row r="356" spans="1:25" ht="15" customHeight="1">
      <c r="A356" t="s">
        <v>10339</v>
      </c>
      <c r="C356" s="2" t="s">
        <v>1138</v>
      </c>
      <c r="E356" s="2" t="s">
        <v>1192</v>
      </c>
      <c r="F356" s="35" t="s">
        <v>10503</v>
      </c>
      <c r="G356" s="50" t="s">
        <v>10760</v>
      </c>
      <c r="H356" s="2" t="s">
        <v>5740</v>
      </c>
      <c r="J356" s="11" t="str">
        <f t="shared" si="42"/>
        <v>IC.EV.170116</v>
      </c>
      <c r="K356" s="2" t="s">
        <v>1192</v>
      </c>
      <c r="L356" t="str">
        <f t="shared" si="46"/>
        <v>Hemodialysis discontinued</v>
      </c>
      <c r="M356" s="12" t="str">
        <f t="shared" si="43"/>
        <v>PI.IC.EV.170116.01</v>
      </c>
      <c r="N356" s="12"/>
      <c r="O356" s="12" t="str">
        <f t="shared" si="44"/>
        <v>PH.IC.EV.170116.01</v>
      </c>
      <c r="Q356" s="12" t="str">
        <f t="shared" si="45"/>
        <v>CL.IC.EV.170116.01</v>
      </c>
    </row>
    <row r="357" spans="1:25" ht="15" customHeight="1">
      <c r="A357" t="s">
        <v>10339</v>
      </c>
      <c r="C357" s="2" t="s">
        <v>1138</v>
      </c>
      <c r="E357" s="2" t="s">
        <v>1192</v>
      </c>
      <c r="F357" s="35" t="s">
        <v>10503</v>
      </c>
      <c r="G357" s="50" t="s">
        <v>10761</v>
      </c>
      <c r="H357" s="2" t="s">
        <v>1138</v>
      </c>
      <c r="J357" s="11" t="str">
        <f t="shared" si="42"/>
        <v>IC.EV.170117</v>
      </c>
      <c r="K357" s="2" t="s">
        <v>1192</v>
      </c>
      <c r="L357" t="str">
        <f t="shared" si="46"/>
        <v>Peritoneal dialysis started</v>
      </c>
      <c r="M357" s="12" t="str">
        <f t="shared" si="43"/>
        <v>PI.IC.EV.170117.01</v>
      </c>
      <c r="N357" s="12"/>
      <c r="O357" s="12" t="str">
        <f t="shared" si="44"/>
        <v>PH.IC.EV.170117.01</v>
      </c>
      <c r="Q357" s="12" t="str">
        <f t="shared" si="45"/>
        <v>CL.IC.EV.170117.01</v>
      </c>
    </row>
    <row r="358" spans="1:25" ht="15" customHeight="1">
      <c r="A358" t="s">
        <v>10339</v>
      </c>
      <c r="C358" s="2" t="s">
        <v>1138</v>
      </c>
      <c r="E358" s="2" t="s">
        <v>1192</v>
      </c>
      <c r="F358" s="35" t="s">
        <v>10503</v>
      </c>
      <c r="G358" s="50" t="s">
        <v>10762</v>
      </c>
      <c r="H358" s="2" t="s">
        <v>965</v>
      </c>
      <c r="J358" s="11" t="str">
        <f t="shared" ref="J358:J423" si="47">CONCATENATE("IC.EV.",C358,E358,H358)</f>
        <v>IC.EV.170118</v>
      </c>
      <c r="K358" s="2" t="s">
        <v>1192</v>
      </c>
      <c r="L358" t="str">
        <f t="shared" si="46"/>
        <v>Peritoneal dialysis discontinued</v>
      </c>
      <c r="M358" s="12" t="str">
        <f t="shared" ref="M358:M423" si="48">CONCATENATE("PI.",J358,".",K358)</f>
        <v>PI.IC.EV.170118.01</v>
      </c>
      <c r="N358" s="12"/>
      <c r="O358" s="12" t="str">
        <f t="shared" ref="O358:O423" si="49">CONCATENATE("PH.",J358,".",K358)</f>
        <v>PH.IC.EV.170118.01</v>
      </c>
      <c r="Q358" s="12" t="str">
        <f t="shared" ref="Q358:Q423" si="50">CONCATENATE("CL.",J358,".",K358)</f>
        <v>CL.IC.EV.170118.01</v>
      </c>
    </row>
    <row r="359" spans="1:25" ht="15" customHeight="1">
      <c r="A359" t="s">
        <v>10339</v>
      </c>
      <c r="C359" s="2" t="s">
        <v>1138</v>
      </c>
      <c r="E359" s="2" t="s">
        <v>1192</v>
      </c>
      <c r="F359" s="35" t="s">
        <v>10503</v>
      </c>
      <c r="G359" s="50" t="s">
        <v>10763</v>
      </c>
      <c r="H359" s="2" t="s">
        <v>967</v>
      </c>
      <c r="J359" s="11" t="str">
        <f t="shared" si="47"/>
        <v>IC.EV.170119</v>
      </c>
      <c r="K359" s="2" t="s">
        <v>1192</v>
      </c>
      <c r="L359" t="str">
        <f t="shared" si="46"/>
        <v>Nephrostomy tube removed</v>
      </c>
      <c r="M359" s="12" t="str">
        <f t="shared" si="48"/>
        <v>PI.IC.EV.170119.01</v>
      </c>
      <c r="N359" s="12"/>
      <c r="O359" s="12" t="str">
        <f t="shared" si="49"/>
        <v>PH.IC.EV.170119.01</v>
      </c>
      <c r="Q359" s="12" t="str">
        <f t="shared" si="50"/>
        <v>CL.IC.EV.170119.01</v>
      </c>
    </row>
    <row r="360" spans="1:25" ht="15" customHeight="1">
      <c r="A360" t="s">
        <v>10339</v>
      </c>
      <c r="C360" s="2" t="s">
        <v>1138</v>
      </c>
      <c r="E360" s="2" t="s">
        <v>1192</v>
      </c>
      <c r="F360" s="35" t="s">
        <v>10503</v>
      </c>
      <c r="G360" s="50" t="s">
        <v>10881</v>
      </c>
      <c r="H360" s="2" t="s">
        <v>6396</v>
      </c>
      <c r="J360" s="11" t="str">
        <f t="shared" si="47"/>
        <v>IC.EV.170120</v>
      </c>
      <c r="K360" s="2" t="s">
        <v>1192</v>
      </c>
      <c r="L360" t="str">
        <f t="shared" si="46"/>
        <v>Nephrostomy tube to gravity</v>
      </c>
      <c r="M360" s="12" t="str">
        <f t="shared" si="48"/>
        <v>PI.IC.EV.170120.01</v>
      </c>
      <c r="N360" s="12"/>
      <c r="O360" s="12" t="str">
        <f t="shared" si="49"/>
        <v>PH.IC.EV.170120.01</v>
      </c>
      <c r="Q360" s="12" t="str">
        <f t="shared" si="50"/>
        <v>CL.IC.EV.170120.01</v>
      </c>
    </row>
    <row r="361" spans="1:25" ht="15" customHeight="1">
      <c r="A361" t="s">
        <v>10339</v>
      </c>
      <c r="C361" s="2" t="s">
        <v>1138</v>
      </c>
      <c r="E361" s="2" t="s">
        <v>1192</v>
      </c>
      <c r="F361" s="35" t="s">
        <v>10503</v>
      </c>
      <c r="G361" s="50" t="s">
        <v>10882</v>
      </c>
      <c r="H361" s="2" t="s">
        <v>5577</v>
      </c>
      <c r="J361" s="11" t="str">
        <f t="shared" si="47"/>
        <v>IC.EV.170121</v>
      </c>
      <c r="K361" s="2" t="s">
        <v>1192</v>
      </c>
      <c r="L361" t="str">
        <f t="shared" si="46"/>
        <v>24 Hour urine collection ended</v>
      </c>
      <c r="M361" s="12" t="str">
        <f t="shared" si="48"/>
        <v>PI.IC.EV.170121.01</v>
      </c>
      <c r="N361" s="12"/>
      <c r="O361" s="12" t="str">
        <f t="shared" si="49"/>
        <v>PH.IC.EV.170121.01</v>
      </c>
      <c r="Q361" s="12" t="str">
        <f t="shared" si="50"/>
        <v>CL.IC.EV.170121.01</v>
      </c>
    </row>
    <row r="362" spans="1:25" ht="15" customHeight="1">
      <c r="A362" t="s">
        <v>10339</v>
      </c>
      <c r="C362" s="2" t="s">
        <v>1138</v>
      </c>
      <c r="E362" s="2" t="s">
        <v>1192</v>
      </c>
      <c r="F362" s="35" t="s">
        <v>10503</v>
      </c>
      <c r="G362" s="50" t="s">
        <v>10883</v>
      </c>
      <c r="H362" s="2" t="s">
        <v>5751</v>
      </c>
      <c r="J362" s="11" t="str">
        <f t="shared" si="47"/>
        <v>IC.EV.170122</v>
      </c>
      <c r="K362" s="2" t="s">
        <v>1192</v>
      </c>
      <c r="L362" t="str">
        <f t="shared" si="46"/>
        <v>24 Hour urine collection started</v>
      </c>
      <c r="M362" s="12" t="str">
        <f t="shared" si="48"/>
        <v>PI.IC.EV.170122.01</v>
      </c>
      <c r="N362" s="12"/>
      <c r="O362" s="12" t="str">
        <f t="shared" si="49"/>
        <v>PH.IC.EV.170122.01</v>
      </c>
      <c r="Q362" s="12" t="str">
        <f t="shared" si="50"/>
        <v>CL.IC.EV.170122.01</v>
      </c>
    </row>
    <row r="363" spans="1:25" ht="15" customHeight="1">
      <c r="A363" t="s">
        <v>10339</v>
      </c>
      <c r="C363" s="2" t="s">
        <v>1138</v>
      </c>
      <c r="E363" s="2" t="s">
        <v>1192</v>
      </c>
      <c r="F363" s="35" t="s">
        <v>10503</v>
      </c>
      <c r="G363" s="50" t="s">
        <v>10884</v>
      </c>
      <c r="H363" s="2" t="s">
        <v>5753</v>
      </c>
      <c r="J363" s="11" t="str">
        <f t="shared" si="47"/>
        <v>IC.EV.170123</v>
      </c>
      <c r="K363" s="2" t="s">
        <v>1192</v>
      </c>
      <c r="L363" t="str">
        <f t="shared" si="46"/>
        <v>Urinalysis collected and sent to lab</v>
      </c>
      <c r="M363" s="12" t="str">
        <f t="shared" si="48"/>
        <v>PI.IC.EV.170123.01</v>
      </c>
      <c r="N363" s="12"/>
      <c r="O363" s="12" t="str">
        <f t="shared" si="49"/>
        <v>PH.IC.EV.170123.01</v>
      </c>
      <c r="Q363" s="12" t="str">
        <f t="shared" si="50"/>
        <v>CL.IC.EV.170123.01</v>
      </c>
    </row>
    <row r="364" spans="1:25" ht="15" customHeight="1">
      <c r="A364" t="s">
        <v>10339</v>
      </c>
      <c r="C364" s="2" t="s">
        <v>1138</v>
      </c>
      <c r="E364" s="2" t="s">
        <v>1192</v>
      </c>
      <c r="F364" s="35" t="s">
        <v>10503</v>
      </c>
      <c r="G364" s="50" t="s">
        <v>11008</v>
      </c>
      <c r="H364" s="2" t="s">
        <v>6583</v>
      </c>
      <c r="J364" s="11" t="str">
        <f t="shared" si="47"/>
        <v>IC.EV.170124</v>
      </c>
      <c r="K364" s="2" t="s">
        <v>1192</v>
      </c>
      <c r="L364" t="str">
        <f t="shared" si="46"/>
        <v>Urine for culture and sensitivity collected and sent to Lab</v>
      </c>
      <c r="M364" s="12" t="str">
        <f t="shared" si="48"/>
        <v>PI.IC.EV.170124.01</v>
      </c>
      <c r="N364" s="12"/>
      <c r="O364" s="12" t="str">
        <f t="shared" si="49"/>
        <v>PH.IC.EV.170124.01</v>
      </c>
      <c r="Q364" s="12" t="str">
        <f t="shared" si="50"/>
        <v>CL.IC.EV.170124.01</v>
      </c>
    </row>
    <row r="365" spans="1:25" ht="15" customHeight="1">
      <c r="A365" t="s">
        <v>10339</v>
      </c>
      <c r="C365" s="2" t="s">
        <v>1138</v>
      </c>
      <c r="E365" s="2" t="s">
        <v>1192</v>
      </c>
      <c r="F365" s="35" t="s">
        <v>10503</v>
      </c>
      <c r="G365" s="50" t="s">
        <v>10264</v>
      </c>
      <c r="H365" s="2" t="s">
        <v>7711</v>
      </c>
      <c r="J365" s="11" t="str">
        <f t="shared" ref="J365" si="51">CONCATENATE("IC.EV.",C365,E365,H365)</f>
        <v>IC.EV.170125</v>
      </c>
      <c r="K365" s="2" t="s">
        <v>923</v>
      </c>
      <c r="L365" t="str">
        <f t="shared" ref="L365" si="52">G365</f>
        <v>Provider notified:</v>
      </c>
      <c r="M365" s="12" t="str">
        <f t="shared" ref="M365" si="53">CONCATENATE("PI.",J365,".",K365)</f>
        <v>PI.IC.EV.170125.02</v>
      </c>
      <c r="N365" s="12"/>
      <c r="O365" s="12" t="str">
        <f t="shared" ref="O365" si="54">CONCATENATE("PH.",J365,".",K365)</f>
        <v>PH.IC.EV.170125.02</v>
      </c>
      <c r="Q365" s="12" t="str">
        <f t="shared" ref="Q365" si="55">CONCATENATE("CL.",J365,".",K365)</f>
        <v>CL.IC.EV.170125.02</v>
      </c>
      <c r="R365" t="s">
        <v>1112</v>
      </c>
      <c r="S365">
        <v>169</v>
      </c>
    </row>
    <row r="366" spans="1:25" ht="15" customHeight="1">
      <c r="A366" t="s">
        <v>10339</v>
      </c>
      <c r="C366" s="2" t="s">
        <v>1138</v>
      </c>
      <c r="E366" s="2" t="s">
        <v>1192</v>
      </c>
      <c r="F366" s="35" t="s">
        <v>10503</v>
      </c>
      <c r="G366" s="50" t="s">
        <v>11483</v>
      </c>
      <c r="H366" s="2" t="s">
        <v>11484</v>
      </c>
      <c r="J366" s="11" t="str">
        <f t="shared" si="47"/>
        <v>IC.EV.170126</v>
      </c>
      <c r="K366" s="2" t="s">
        <v>923</v>
      </c>
      <c r="L366" t="str">
        <f t="shared" si="46"/>
        <v>Urinary Catheter Insertion Date:</v>
      </c>
      <c r="M366" s="12" t="str">
        <f t="shared" si="48"/>
        <v>PI.IC.EV.170126.02</v>
      </c>
      <c r="N366" s="12"/>
      <c r="O366" s="12" t="str">
        <f t="shared" si="49"/>
        <v>PH.IC.EV.170126.02</v>
      </c>
      <c r="Q366" s="12" t="str">
        <f t="shared" si="50"/>
        <v>CL.IC.EV.170126.02</v>
      </c>
      <c r="R366" t="s">
        <v>11485</v>
      </c>
      <c r="X366" t="s">
        <v>11435</v>
      </c>
      <c r="Y366">
        <v>991</v>
      </c>
    </row>
    <row r="367" spans="1:25" ht="15" customHeight="1">
      <c r="A367" t="s">
        <v>10339</v>
      </c>
      <c r="B367" t="s">
        <v>11009</v>
      </c>
      <c r="C367" s="2" t="s">
        <v>965</v>
      </c>
      <c r="D367" t="s">
        <v>11010</v>
      </c>
      <c r="E367" s="2" t="s">
        <v>1192</v>
      </c>
      <c r="F367" s="35" t="s">
        <v>3588</v>
      </c>
      <c r="G367" s="50" t="s">
        <v>11011</v>
      </c>
      <c r="H367" s="2" t="s">
        <v>1192</v>
      </c>
      <c r="J367" s="11" t="str">
        <f t="shared" si="47"/>
        <v>IC.EV.180101</v>
      </c>
      <c r="K367" s="2" t="s">
        <v>1192</v>
      </c>
      <c r="L367" t="str">
        <f t="shared" si="46"/>
        <v>Bath complete assist</v>
      </c>
      <c r="M367" s="12" t="str">
        <f t="shared" si="48"/>
        <v>PI.IC.EV.180101.01</v>
      </c>
      <c r="N367" s="12"/>
      <c r="O367" s="12" t="str">
        <f t="shared" si="49"/>
        <v>PH.IC.EV.180101.01</v>
      </c>
      <c r="Q367" s="12" t="str">
        <f t="shared" si="50"/>
        <v>CL.IC.EV.180101.01</v>
      </c>
    </row>
    <row r="368" spans="1:25" ht="15" customHeight="1">
      <c r="A368" t="s">
        <v>10339</v>
      </c>
      <c r="C368" s="2" t="s">
        <v>965</v>
      </c>
      <c r="E368" s="2" t="s">
        <v>1192</v>
      </c>
      <c r="F368" s="35" t="s">
        <v>3588</v>
      </c>
      <c r="G368" s="50" t="s">
        <v>11012</v>
      </c>
      <c r="H368" s="2" t="s">
        <v>923</v>
      </c>
      <c r="J368" s="11" t="str">
        <f t="shared" si="47"/>
        <v>IC.EV.180102</v>
      </c>
      <c r="K368" s="2" t="s">
        <v>1192</v>
      </c>
      <c r="L368" t="str">
        <f t="shared" si="46"/>
        <v>Bath partial assist</v>
      </c>
      <c r="M368" s="12" t="str">
        <f t="shared" si="48"/>
        <v>PI.IC.EV.180102.01</v>
      </c>
      <c r="N368" s="12"/>
      <c r="O368" s="12" t="str">
        <f t="shared" si="49"/>
        <v>PH.IC.EV.180102.01</v>
      </c>
      <c r="Q368" s="12" t="str">
        <f t="shared" si="50"/>
        <v>CL.IC.EV.180102.01</v>
      </c>
    </row>
    <row r="369" spans="1:17" ht="15" customHeight="1">
      <c r="A369" t="s">
        <v>10339</v>
      </c>
      <c r="C369" s="2" t="s">
        <v>965</v>
      </c>
      <c r="E369" s="2" t="s">
        <v>1192</v>
      </c>
      <c r="F369" s="35" t="s">
        <v>3588</v>
      </c>
      <c r="G369" s="50" t="s">
        <v>11013</v>
      </c>
      <c r="H369" s="2" t="s">
        <v>1202</v>
      </c>
      <c r="J369" s="11" t="str">
        <f t="shared" si="47"/>
        <v>IC.EV.180103</v>
      </c>
      <c r="K369" s="2" t="s">
        <v>1192</v>
      </c>
      <c r="L369" t="str">
        <f t="shared" si="46"/>
        <v>Bath self</v>
      </c>
      <c r="M369" s="12" t="str">
        <f t="shared" si="48"/>
        <v>PI.IC.EV.180103.01</v>
      </c>
      <c r="N369" s="12"/>
      <c r="O369" s="12" t="str">
        <f t="shared" si="49"/>
        <v>PH.IC.EV.180103.01</v>
      </c>
      <c r="Q369" s="12" t="str">
        <f t="shared" si="50"/>
        <v>CL.IC.EV.180103.01</v>
      </c>
    </row>
    <row r="370" spans="1:17" ht="15" customHeight="1">
      <c r="A370" t="s">
        <v>10339</v>
      </c>
      <c r="C370" s="2" t="s">
        <v>965</v>
      </c>
      <c r="E370" s="2" t="s">
        <v>1192</v>
      </c>
      <c r="F370" s="35" t="s">
        <v>3588</v>
      </c>
      <c r="G370" s="50" t="s">
        <v>10891</v>
      </c>
      <c r="H370" s="2" t="s">
        <v>7070</v>
      </c>
      <c r="J370" s="11" t="str">
        <f t="shared" si="47"/>
        <v>IC.EV.180104</v>
      </c>
      <c r="K370" s="2" t="s">
        <v>1192</v>
      </c>
      <c r="L370" t="str">
        <f t="shared" si="46"/>
        <v>Pericare</v>
      </c>
      <c r="M370" s="12" t="str">
        <f t="shared" si="48"/>
        <v>PI.IC.EV.180104.01</v>
      </c>
      <c r="N370" s="12"/>
      <c r="O370" s="12" t="str">
        <f t="shared" si="49"/>
        <v>PH.IC.EV.180104.01</v>
      </c>
      <c r="Q370" s="12" t="str">
        <f t="shared" si="50"/>
        <v>CL.IC.EV.180104.01</v>
      </c>
    </row>
    <row r="371" spans="1:17" ht="15" customHeight="1">
      <c r="A371" t="s">
        <v>10339</v>
      </c>
      <c r="C371" s="2" t="s">
        <v>965</v>
      </c>
      <c r="E371" s="2" t="s">
        <v>1192</v>
      </c>
      <c r="F371" s="35" t="s">
        <v>3588</v>
      </c>
      <c r="G371" s="50" t="s">
        <v>10892</v>
      </c>
      <c r="H371" s="2" t="s">
        <v>7071</v>
      </c>
      <c r="J371" s="11" t="str">
        <f t="shared" si="47"/>
        <v>IC.EV.180105</v>
      </c>
      <c r="K371" s="2" t="s">
        <v>1192</v>
      </c>
      <c r="L371" t="str">
        <f t="shared" si="46"/>
        <v>Shower</v>
      </c>
      <c r="M371" s="12" t="str">
        <f t="shared" si="48"/>
        <v>PI.IC.EV.180105.01</v>
      </c>
      <c r="N371" s="12"/>
      <c r="O371" s="12" t="str">
        <f t="shared" si="49"/>
        <v>PH.IC.EV.180105.01</v>
      </c>
      <c r="Q371" s="12" t="str">
        <f t="shared" si="50"/>
        <v>CL.IC.EV.180105.01</v>
      </c>
    </row>
    <row r="372" spans="1:17" ht="15" customHeight="1">
      <c r="A372" t="s">
        <v>10339</v>
      </c>
      <c r="C372" s="2" t="s">
        <v>965</v>
      </c>
      <c r="E372" s="2" t="s">
        <v>1192</v>
      </c>
      <c r="F372" s="35" t="s">
        <v>3588</v>
      </c>
      <c r="G372" s="50" t="s">
        <v>10893</v>
      </c>
      <c r="H372" s="2" t="s">
        <v>6888</v>
      </c>
      <c r="J372" s="11" t="str">
        <f t="shared" si="47"/>
        <v>IC.EV.180106</v>
      </c>
      <c r="K372" s="2" t="s">
        <v>1192</v>
      </c>
      <c r="L372" t="str">
        <f t="shared" si="46"/>
        <v>Eye care</v>
      </c>
      <c r="M372" s="12" t="str">
        <f t="shared" si="48"/>
        <v>PI.IC.EV.180106.01</v>
      </c>
      <c r="N372" s="12"/>
      <c r="O372" s="12" t="str">
        <f t="shared" si="49"/>
        <v>PH.IC.EV.180106.01</v>
      </c>
      <c r="Q372" s="12" t="str">
        <f t="shared" si="50"/>
        <v>CL.IC.EV.180106.01</v>
      </c>
    </row>
    <row r="373" spans="1:17" ht="15" customHeight="1">
      <c r="A373" t="s">
        <v>10339</v>
      </c>
      <c r="C373" s="2" t="s">
        <v>965</v>
      </c>
      <c r="E373" s="2" t="s">
        <v>1192</v>
      </c>
      <c r="F373" s="35" t="s">
        <v>3588</v>
      </c>
      <c r="G373" s="50" t="s">
        <v>10894</v>
      </c>
      <c r="H373" s="2" t="s">
        <v>7284</v>
      </c>
      <c r="J373" s="11" t="str">
        <f t="shared" si="47"/>
        <v>IC.EV.180107</v>
      </c>
      <c r="K373" s="2" t="s">
        <v>1192</v>
      </c>
      <c r="L373" t="str">
        <f t="shared" si="46"/>
        <v>Oral care complete assist</v>
      </c>
      <c r="M373" s="12" t="str">
        <f t="shared" si="48"/>
        <v>PI.IC.EV.180107.01</v>
      </c>
      <c r="N373" s="12"/>
      <c r="O373" s="12" t="str">
        <f t="shared" si="49"/>
        <v>PH.IC.EV.180107.01</v>
      </c>
      <c r="Q373" s="12" t="str">
        <f t="shared" si="50"/>
        <v>CL.IC.EV.180107.01</v>
      </c>
    </row>
    <row r="374" spans="1:17" ht="15" customHeight="1">
      <c r="A374" t="s">
        <v>10339</v>
      </c>
      <c r="C374" s="2" t="s">
        <v>965</v>
      </c>
      <c r="E374" s="2" t="s">
        <v>1192</v>
      </c>
      <c r="F374" s="35" t="s">
        <v>3588</v>
      </c>
      <c r="G374" s="50" t="s">
        <v>10895</v>
      </c>
      <c r="H374" s="2" t="s">
        <v>10093</v>
      </c>
      <c r="J374" s="11" t="str">
        <f t="shared" si="47"/>
        <v>IC.EV.180108</v>
      </c>
      <c r="K374" s="2" t="s">
        <v>1192</v>
      </c>
      <c r="L374" t="str">
        <f t="shared" si="46"/>
        <v>Oral care partial assist</v>
      </c>
      <c r="M374" s="12" t="str">
        <f t="shared" si="48"/>
        <v>PI.IC.EV.180108.01</v>
      </c>
      <c r="N374" s="12"/>
      <c r="O374" s="12" t="str">
        <f t="shared" si="49"/>
        <v>PH.IC.EV.180108.01</v>
      </c>
      <c r="Q374" s="12" t="str">
        <f t="shared" si="50"/>
        <v>CL.IC.EV.180108.01</v>
      </c>
    </row>
    <row r="375" spans="1:17" ht="15" customHeight="1">
      <c r="A375" t="s">
        <v>10339</v>
      </c>
      <c r="C375" s="2" t="s">
        <v>965</v>
      </c>
      <c r="E375" s="2" t="s">
        <v>1192</v>
      </c>
      <c r="F375" s="35" t="s">
        <v>3588</v>
      </c>
      <c r="G375" s="50" t="s">
        <v>10896</v>
      </c>
      <c r="H375" s="2" t="s">
        <v>10095</v>
      </c>
      <c r="J375" s="11" t="str">
        <f t="shared" si="47"/>
        <v>IC.EV.180109</v>
      </c>
      <c r="K375" s="2" t="s">
        <v>1192</v>
      </c>
      <c r="L375" t="str">
        <f t="shared" si="46"/>
        <v>Oral care self</v>
      </c>
      <c r="M375" s="12" t="str">
        <f t="shared" si="48"/>
        <v>PI.IC.EV.180109.01</v>
      </c>
      <c r="N375" s="12"/>
      <c r="O375" s="12" t="str">
        <f t="shared" si="49"/>
        <v>PH.IC.EV.180109.01</v>
      </c>
      <c r="Q375" s="12" t="str">
        <f t="shared" si="50"/>
        <v>CL.IC.EV.180109.01</v>
      </c>
    </row>
    <row r="376" spans="1:17" ht="15" customHeight="1">
      <c r="A376" t="s">
        <v>10339</v>
      </c>
      <c r="C376" s="2" t="s">
        <v>965</v>
      </c>
      <c r="E376" s="2" t="s">
        <v>1192</v>
      </c>
      <c r="F376" s="35" t="s">
        <v>3588</v>
      </c>
      <c r="G376" s="50" t="s">
        <v>10773</v>
      </c>
      <c r="H376" s="2" t="s">
        <v>10905</v>
      </c>
      <c r="J376" s="11" t="str">
        <f t="shared" si="47"/>
        <v>IC.EV.180110</v>
      </c>
      <c r="K376" s="2" t="s">
        <v>1192</v>
      </c>
      <c r="L376" t="str">
        <f t="shared" si="46"/>
        <v>Grooming</v>
      </c>
      <c r="M376" s="12" t="str">
        <f t="shared" si="48"/>
        <v>PI.IC.EV.180110.01</v>
      </c>
      <c r="N376" s="12"/>
      <c r="O376" s="12" t="str">
        <f t="shared" si="49"/>
        <v>PH.IC.EV.180110.01</v>
      </c>
      <c r="Q376" s="12" t="str">
        <f t="shared" si="50"/>
        <v>CL.IC.EV.180110.01</v>
      </c>
    </row>
    <row r="377" spans="1:17" ht="15" customHeight="1">
      <c r="A377" t="s">
        <v>10339</v>
      </c>
      <c r="C377" s="2" t="s">
        <v>965</v>
      </c>
      <c r="E377" s="2" t="s">
        <v>1192</v>
      </c>
      <c r="F377" s="35" t="s">
        <v>3588</v>
      </c>
      <c r="G377" s="50" t="s">
        <v>10774</v>
      </c>
      <c r="H377" s="2" t="s">
        <v>8048</v>
      </c>
      <c r="J377" s="11" t="str">
        <f t="shared" si="47"/>
        <v>IC.EV.180111</v>
      </c>
      <c r="K377" s="2" t="s">
        <v>1192</v>
      </c>
      <c r="L377" t="str">
        <f t="shared" si="46"/>
        <v>Shave complete assist</v>
      </c>
      <c r="M377" s="12" t="str">
        <f t="shared" si="48"/>
        <v>PI.IC.EV.180111.01</v>
      </c>
      <c r="N377" s="12"/>
      <c r="O377" s="12" t="str">
        <f t="shared" si="49"/>
        <v>PH.IC.EV.180111.01</v>
      </c>
      <c r="Q377" s="12" t="str">
        <f t="shared" si="50"/>
        <v>CL.IC.EV.180111.01</v>
      </c>
    </row>
    <row r="378" spans="1:17" ht="15" customHeight="1">
      <c r="A378" t="s">
        <v>10339</v>
      </c>
      <c r="C378" s="2" t="s">
        <v>965</v>
      </c>
      <c r="E378" s="2" t="s">
        <v>1192</v>
      </c>
      <c r="F378" s="35" t="s">
        <v>3588</v>
      </c>
      <c r="G378" s="50" t="s">
        <v>10775</v>
      </c>
      <c r="H378" s="2" t="s">
        <v>11023</v>
      </c>
      <c r="J378" s="11" t="str">
        <f t="shared" si="47"/>
        <v>IC.EV.180112</v>
      </c>
      <c r="K378" s="2" t="s">
        <v>1192</v>
      </c>
      <c r="L378" t="str">
        <f t="shared" si="46"/>
        <v>Shave partial assist</v>
      </c>
      <c r="M378" s="12" t="str">
        <f t="shared" si="48"/>
        <v>PI.IC.EV.180112.01</v>
      </c>
      <c r="N378" s="12"/>
      <c r="O378" s="12" t="str">
        <f t="shared" si="49"/>
        <v>PH.IC.EV.180112.01</v>
      </c>
      <c r="Q378" s="12" t="str">
        <f t="shared" si="50"/>
        <v>CL.IC.EV.180112.01</v>
      </c>
    </row>
    <row r="379" spans="1:17" ht="15" customHeight="1">
      <c r="A379" t="s">
        <v>10339</v>
      </c>
      <c r="C379" s="2" t="s">
        <v>965</v>
      </c>
      <c r="E379" s="2" t="s">
        <v>1192</v>
      </c>
      <c r="F379" s="35" t="s">
        <v>3588</v>
      </c>
      <c r="G379" s="50" t="s">
        <v>10776</v>
      </c>
      <c r="H379" s="2" t="s">
        <v>8201</v>
      </c>
      <c r="J379" s="11" t="str">
        <f t="shared" si="47"/>
        <v>IC.EV.180113</v>
      </c>
      <c r="K379" s="2" t="s">
        <v>1192</v>
      </c>
      <c r="L379" t="str">
        <f t="shared" si="46"/>
        <v>Shave self</v>
      </c>
      <c r="M379" s="12" t="str">
        <f t="shared" si="48"/>
        <v>PI.IC.EV.180113.01</v>
      </c>
      <c r="N379" s="12"/>
      <c r="O379" s="12" t="str">
        <f t="shared" si="49"/>
        <v>PH.IC.EV.180113.01</v>
      </c>
      <c r="Q379" s="12" t="str">
        <f t="shared" si="50"/>
        <v>CL.IC.EV.180113.01</v>
      </c>
    </row>
    <row r="380" spans="1:17" ht="15" customHeight="1">
      <c r="A380" t="s">
        <v>10339</v>
      </c>
      <c r="C380" s="2" t="s">
        <v>965</v>
      </c>
      <c r="E380" s="2" t="s">
        <v>1192</v>
      </c>
      <c r="F380" s="35" t="s">
        <v>3588</v>
      </c>
      <c r="G380" s="50" t="s">
        <v>10663</v>
      </c>
      <c r="H380" s="2" t="s">
        <v>9621</v>
      </c>
      <c r="J380" s="11" t="str">
        <f t="shared" si="47"/>
        <v>IC.EV.180114</v>
      </c>
      <c r="K380" s="2" t="s">
        <v>1192</v>
      </c>
      <c r="L380" t="str">
        <f t="shared" si="46"/>
        <v>Wash hair complete assist</v>
      </c>
      <c r="M380" s="12" t="str">
        <f t="shared" si="48"/>
        <v>PI.IC.EV.180114.01</v>
      </c>
      <c r="N380" s="12"/>
      <c r="O380" s="12" t="str">
        <f t="shared" si="49"/>
        <v>PH.IC.EV.180114.01</v>
      </c>
      <c r="Q380" s="12" t="str">
        <f t="shared" si="50"/>
        <v>CL.IC.EV.180114.01</v>
      </c>
    </row>
    <row r="381" spans="1:17" ht="15" customHeight="1">
      <c r="A381" t="s">
        <v>10339</v>
      </c>
      <c r="C381" s="2" t="s">
        <v>965</v>
      </c>
      <c r="E381" s="2" t="s">
        <v>1192</v>
      </c>
      <c r="F381" s="35" t="s">
        <v>3588</v>
      </c>
      <c r="G381" s="50" t="s">
        <v>10664</v>
      </c>
      <c r="H381" s="2" t="s">
        <v>6135</v>
      </c>
      <c r="J381" s="11" t="str">
        <f t="shared" si="47"/>
        <v>IC.EV.180115</v>
      </c>
      <c r="K381" s="2" t="s">
        <v>1192</v>
      </c>
      <c r="L381" t="str">
        <f t="shared" si="46"/>
        <v>Wash hair partial assist</v>
      </c>
      <c r="M381" s="12" t="str">
        <f t="shared" si="48"/>
        <v>PI.IC.EV.180115.01</v>
      </c>
      <c r="N381" s="12"/>
      <c r="O381" s="12" t="str">
        <f t="shared" si="49"/>
        <v>PH.IC.EV.180115.01</v>
      </c>
      <c r="Q381" s="12" t="str">
        <f t="shared" si="50"/>
        <v>CL.IC.EV.180115.01</v>
      </c>
    </row>
    <row r="382" spans="1:17" ht="15" customHeight="1">
      <c r="A382" t="s">
        <v>10339</v>
      </c>
      <c r="C382" s="2" t="s">
        <v>965</v>
      </c>
      <c r="E382" s="2" t="s">
        <v>1192</v>
      </c>
      <c r="F382" s="35" t="s">
        <v>3588</v>
      </c>
      <c r="G382" s="50" t="s">
        <v>10665</v>
      </c>
      <c r="H382" s="2" t="s">
        <v>5740</v>
      </c>
      <c r="J382" s="11" t="str">
        <f t="shared" si="47"/>
        <v>IC.EV.180116</v>
      </c>
      <c r="K382" s="2" t="s">
        <v>1192</v>
      </c>
      <c r="L382" t="str">
        <f t="shared" si="46"/>
        <v>Wash hair self</v>
      </c>
      <c r="M382" s="12" t="str">
        <f t="shared" si="48"/>
        <v>PI.IC.EV.180116.01</v>
      </c>
      <c r="N382" s="12"/>
      <c r="O382" s="12" t="str">
        <f t="shared" si="49"/>
        <v>PH.IC.EV.180116.01</v>
      </c>
      <c r="Q382" s="12" t="str">
        <f t="shared" si="50"/>
        <v>CL.IC.EV.180116.01</v>
      </c>
    </row>
    <row r="383" spans="1:17" ht="15" customHeight="1">
      <c r="A383" t="s">
        <v>10339</v>
      </c>
      <c r="C383" s="2" t="s">
        <v>965</v>
      </c>
      <c r="E383" s="2" t="s">
        <v>1192</v>
      </c>
      <c r="F383" s="35" t="s">
        <v>3588</v>
      </c>
      <c r="G383" s="50" t="s">
        <v>10666</v>
      </c>
      <c r="H383" s="2" t="s">
        <v>1138</v>
      </c>
      <c r="J383" s="11" t="str">
        <f t="shared" si="47"/>
        <v>IC.EV.180117</v>
      </c>
      <c r="K383" s="2" t="s">
        <v>1192</v>
      </c>
      <c r="L383" t="str">
        <f t="shared" si="46"/>
        <v>Nail care</v>
      </c>
      <c r="M383" s="12" t="str">
        <f t="shared" si="48"/>
        <v>PI.IC.EV.180117.01</v>
      </c>
      <c r="N383" s="12"/>
      <c r="O383" s="12" t="str">
        <f t="shared" si="49"/>
        <v>PH.IC.EV.180117.01</v>
      </c>
      <c r="Q383" s="12" t="str">
        <f t="shared" si="50"/>
        <v>CL.IC.EV.180117.01</v>
      </c>
    </row>
    <row r="384" spans="1:17" ht="15" customHeight="1">
      <c r="A384" t="s">
        <v>10339</v>
      </c>
      <c r="C384" s="2" t="s">
        <v>965</v>
      </c>
      <c r="E384" s="2" t="s">
        <v>1192</v>
      </c>
      <c r="F384" s="35" t="s">
        <v>3588</v>
      </c>
      <c r="G384" s="50" t="s">
        <v>9897</v>
      </c>
      <c r="H384" s="2" t="s">
        <v>965</v>
      </c>
      <c r="J384" s="11" t="str">
        <f t="shared" si="47"/>
        <v>IC.EV.180118</v>
      </c>
      <c r="K384" s="2" t="s">
        <v>1192</v>
      </c>
      <c r="L384" t="str">
        <f t="shared" si="46"/>
        <v>Skin care</v>
      </c>
      <c r="M384" s="12" t="str">
        <f t="shared" si="48"/>
        <v>PI.IC.EV.180118.01</v>
      </c>
      <c r="N384" s="12"/>
      <c r="O384" s="12" t="str">
        <f t="shared" si="49"/>
        <v>PH.IC.EV.180118.01</v>
      </c>
      <c r="Q384" s="12" t="str">
        <f t="shared" si="50"/>
        <v>CL.IC.EV.180118.01</v>
      </c>
    </row>
    <row r="385" spans="1:27" ht="15" customHeight="1">
      <c r="A385" t="s">
        <v>10339</v>
      </c>
      <c r="B385" t="s">
        <v>1928</v>
      </c>
      <c r="C385" s="2" t="s">
        <v>967</v>
      </c>
      <c r="D385" t="s">
        <v>10667</v>
      </c>
      <c r="E385" s="2" t="s">
        <v>1192</v>
      </c>
      <c r="F385" s="35" t="s">
        <v>10780</v>
      </c>
      <c r="G385" s="50" t="s">
        <v>10781</v>
      </c>
      <c r="H385" s="2" t="s">
        <v>1192</v>
      </c>
      <c r="J385" s="11" t="str">
        <f t="shared" si="47"/>
        <v>IC.EV.190101</v>
      </c>
      <c r="K385" s="2" t="s">
        <v>1192</v>
      </c>
      <c r="L385" t="str">
        <f t="shared" si="46"/>
        <v>9.5 French</v>
      </c>
      <c r="M385" s="12" t="str">
        <f t="shared" si="48"/>
        <v>PI.IC.EV.190101.01</v>
      </c>
      <c r="N385" s="12"/>
      <c r="O385" s="12" t="str">
        <f t="shared" si="49"/>
        <v>PH.IC.EV.190101.01</v>
      </c>
      <c r="Q385" s="12" t="str">
        <f t="shared" si="50"/>
        <v>CL.IC.EV.190101.01</v>
      </c>
    </row>
    <row r="386" spans="1:27" ht="15" customHeight="1">
      <c r="A386" t="s">
        <v>10339</v>
      </c>
      <c r="C386" s="2" t="s">
        <v>967</v>
      </c>
      <c r="E386" s="2" t="s">
        <v>1192</v>
      </c>
      <c r="F386" s="35" t="s">
        <v>10780</v>
      </c>
      <c r="G386" s="50" t="s">
        <v>10782</v>
      </c>
      <c r="H386" s="2" t="s">
        <v>923</v>
      </c>
      <c r="J386" s="11" t="str">
        <f t="shared" si="47"/>
        <v>IC.EV.190102</v>
      </c>
      <c r="K386" s="2" t="s">
        <v>1192</v>
      </c>
      <c r="L386" t="str">
        <f t="shared" si="46"/>
        <v>9.0 French</v>
      </c>
      <c r="M386" s="12" t="str">
        <f t="shared" si="48"/>
        <v>PI.IC.EV.190102.01</v>
      </c>
      <c r="N386" s="12"/>
      <c r="O386" s="12" t="str">
        <f t="shared" si="49"/>
        <v>PH.IC.EV.190102.01</v>
      </c>
      <c r="Q386" s="12" t="str">
        <f t="shared" si="50"/>
        <v>CL.IC.EV.190102.01</v>
      </c>
    </row>
    <row r="387" spans="1:27" ht="15" customHeight="1">
      <c r="A387" t="s">
        <v>10313</v>
      </c>
      <c r="C387" s="68" t="s">
        <v>504</v>
      </c>
      <c r="E387" s="68" t="s">
        <v>295</v>
      </c>
      <c r="F387" s="35" t="s">
        <v>10780</v>
      </c>
      <c r="G387" s="50" t="s">
        <v>10783</v>
      </c>
      <c r="H387" s="68" t="s">
        <v>348</v>
      </c>
      <c r="J387" s="11" t="str">
        <f t="shared" ref="J387" si="56">CONCATENATE("IC.EV.",C387,E387,H387)</f>
        <v>IC.EV.190103</v>
      </c>
      <c r="K387" s="68" t="s">
        <v>295</v>
      </c>
      <c r="L387" t="str">
        <f t="shared" ref="L387" si="57">G387</f>
        <v>8.0 French</v>
      </c>
      <c r="M387" s="12" t="str">
        <f t="shared" ref="M387" si="58">CONCATENATE("PI.",J387,".",K387)</f>
        <v>PI.IC.EV.190103.01</v>
      </c>
      <c r="N387" s="12"/>
      <c r="O387" s="12" t="str">
        <f t="shared" ref="O387" si="59">CONCATENATE("PH.",J387,".",K387)</f>
        <v>PH.IC.EV.190103.01</v>
      </c>
      <c r="Q387" s="12" t="str">
        <f t="shared" ref="Q387" si="60">CONCATENATE("CL.",J387,".",K387)</f>
        <v>CL.IC.EV.190103.01</v>
      </c>
    </row>
    <row r="388" spans="1:27" ht="15" customHeight="1">
      <c r="A388" t="s">
        <v>10339</v>
      </c>
      <c r="C388" s="2" t="s">
        <v>967</v>
      </c>
      <c r="E388" s="2" t="s">
        <v>1192</v>
      </c>
      <c r="F388" s="35" t="s">
        <v>10780</v>
      </c>
      <c r="G388" s="50" t="s">
        <v>11749</v>
      </c>
      <c r="H388" s="68" t="s">
        <v>11750</v>
      </c>
      <c r="J388" s="11" t="str">
        <f t="shared" si="47"/>
        <v>IC.EV.190104</v>
      </c>
      <c r="K388" s="2" t="s">
        <v>1192</v>
      </c>
      <c r="L388" t="str">
        <f t="shared" si="46"/>
        <v>7.0 French</v>
      </c>
      <c r="M388" s="12" t="str">
        <f t="shared" si="48"/>
        <v>PI.IC.EV.190104.01</v>
      </c>
      <c r="N388" s="12"/>
      <c r="O388" s="12" t="str">
        <f t="shared" si="49"/>
        <v>PH.IC.EV.190104.01</v>
      </c>
      <c r="Q388" s="12" t="str">
        <f t="shared" si="50"/>
        <v>CL.IC.EV.190104.01</v>
      </c>
      <c r="Z388" t="s">
        <v>11751</v>
      </c>
      <c r="AA388">
        <v>1162</v>
      </c>
    </row>
    <row r="389" spans="1:27" ht="15" customHeight="1">
      <c r="A389" t="s">
        <v>10339</v>
      </c>
      <c r="C389" s="2" t="s">
        <v>967</v>
      </c>
      <c r="D389" t="s">
        <v>10784</v>
      </c>
      <c r="E389" s="2" t="s">
        <v>923</v>
      </c>
      <c r="F389" s="35" t="s">
        <v>10780</v>
      </c>
      <c r="G389" s="50" t="s">
        <v>10672</v>
      </c>
      <c r="H389" s="2" t="s">
        <v>1192</v>
      </c>
      <c r="J389" s="11" t="str">
        <f t="shared" si="47"/>
        <v>IC.EV.190201</v>
      </c>
      <c r="K389" s="2" t="s">
        <v>1192</v>
      </c>
      <c r="L389" t="str">
        <f t="shared" si="46"/>
        <v>Balloon capacity 25 ml</v>
      </c>
      <c r="M389" s="12" t="str">
        <f t="shared" si="48"/>
        <v>PI.IC.EV.190201.01</v>
      </c>
      <c r="N389" s="12"/>
      <c r="O389" s="12" t="str">
        <f t="shared" si="49"/>
        <v>PH.IC.EV.190201.01</v>
      </c>
      <c r="Q389" s="12" t="str">
        <f t="shared" si="50"/>
        <v>CL.IC.EV.190201.01</v>
      </c>
    </row>
    <row r="390" spans="1:27" ht="15" customHeight="1">
      <c r="A390" t="s">
        <v>10339</v>
      </c>
      <c r="C390" s="2" t="s">
        <v>967</v>
      </c>
      <c r="E390" s="2" t="s">
        <v>923</v>
      </c>
      <c r="F390" s="35" t="s">
        <v>10780</v>
      </c>
      <c r="G390" s="50" t="s">
        <v>10673</v>
      </c>
      <c r="H390" s="2" t="s">
        <v>923</v>
      </c>
      <c r="J390" s="11" t="str">
        <f t="shared" si="47"/>
        <v>IC.EV.190202</v>
      </c>
      <c r="K390" s="2" t="s">
        <v>1192</v>
      </c>
      <c r="L390" t="str">
        <f t="shared" si="46"/>
        <v>Balloon capacity 30 ml</v>
      </c>
      <c r="M390" s="12" t="str">
        <f t="shared" si="48"/>
        <v>PI.IC.EV.190202.01</v>
      </c>
      <c r="N390" s="12"/>
      <c r="O390" s="12" t="str">
        <f t="shared" si="49"/>
        <v>PH.IC.EV.190202.01</v>
      </c>
      <c r="Q390" s="12" t="str">
        <f t="shared" si="50"/>
        <v>CL.IC.EV.190202.01</v>
      </c>
    </row>
    <row r="391" spans="1:27" ht="15" customHeight="1">
      <c r="A391" t="s">
        <v>10339</v>
      </c>
      <c r="C391" s="2" t="s">
        <v>967</v>
      </c>
      <c r="E391" s="2" t="s">
        <v>923</v>
      </c>
      <c r="F391" s="35" t="s">
        <v>10780</v>
      </c>
      <c r="G391" s="50" t="s">
        <v>10674</v>
      </c>
      <c r="H391" s="2" t="s">
        <v>1202</v>
      </c>
      <c r="J391" s="11" t="str">
        <f t="shared" si="47"/>
        <v>IC.EV.190203</v>
      </c>
      <c r="K391" s="2" t="s">
        <v>1192</v>
      </c>
      <c r="L391" t="str">
        <f t="shared" si="46"/>
        <v>Balloon Capacity 35 ml</v>
      </c>
      <c r="M391" s="12" t="str">
        <f t="shared" si="48"/>
        <v>PI.IC.EV.190203.01</v>
      </c>
      <c r="N391" s="12"/>
      <c r="O391" s="12" t="str">
        <f t="shared" si="49"/>
        <v>PH.IC.EV.190203.01</v>
      </c>
      <c r="Q391" s="12" t="str">
        <f t="shared" si="50"/>
        <v>CL.IC.EV.190203.01</v>
      </c>
    </row>
    <row r="392" spans="1:27" ht="15" customHeight="1">
      <c r="A392" t="s">
        <v>10339</v>
      </c>
      <c r="C392" s="2" t="s">
        <v>967</v>
      </c>
      <c r="E392" s="2" t="s">
        <v>923</v>
      </c>
      <c r="F392" s="35" t="s">
        <v>10780</v>
      </c>
      <c r="G392" s="50" t="s">
        <v>10675</v>
      </c>
      <c r="H392" s="2" t="s">
        <v>7070</v>
      </c>
      <c r="J392" s="11" t="str">
        <f t="shared" si="47"/>
        <v>IC.EV.190204</v>
      </c>
      <c r="K392" s="2" t="s">
        <v>1192</v>
      </c>
      <c r="L392" t="str">
        <f t="shared" si="46"/>
        <v>Balloon capacity 40 ml</v>
      </c>
      <c r="M392" s="12" t="str">
        <f t="shared" si="48"/>
        <v>PI.IC.EV.190204.01</v>
      </c>
      <c r="N392" s="12"/>
      <c r="O392" s="12" t="str">
        <f t="shared" si="49"/>
        <v>PH.IC.EV.190204.01</v>
      </c>
      <c r="Q392" s="12" t="str">
        <f t="shared" si="50"/>
        <v>CL.IC.EV.190204.01</v>
      </c>
    </row>
    <row r="393" spans="1:27" ht="15" customHeight="1">
      <c r="A393" t="s">
        <v>10339</v>
      </c>
      <c r="C393" s="2" t="s">
        <v>967</v>
      </c>
      <c r="E393" s="2" t="s">
        <v>923</v>
      </c>
      <c r="F393" s="35" t="s">
        <v>10780</v>
      </c>
      <c r="G393" s="50" t="s">
        <v>10676</v>
      </c>
      <c r="H393" s="2" t="s">
        <v>7071</v>
      </c>
      <c r="J393" s="11" t="str">
        <f t="shared" si="47"/>
        <v>IC.EV.190205</v>
      </c>
      <c r="K393" s="2" t="s">
        <v>1192</v>
      </c>
      <c r="L393" t="str">
        <f t="shared" si="46"/>
        <v>Balloon capacity 50 ml</v>
      </c>
      <c r="M393" s="12" t="str">
        <f t="shared" si="48"/>
        <v>PI.IC.EV.190205.01</v>
      </c>
      <c r="N393" s="12"/>
      <c r="O393" s="12" t="str">
        <f t="shared" si="49"/>
        <v>PH.IC.EV.190205.01</v>
      </c>
      <c r="Q393" s="12" t="str">
        <f t="shared" si="50"/>
        <v>CL.IC.EV.190205.01</v>
      </c>
    </row>
    <row r="394" spans="1:27" ht="15" customHeight="1">
      <c r="A394" t="s">
        <v>10339</v>
      </c>
      <c r="B394" t="s">
        <v>10549</v>
      </c>
      <c r="C394" s="2" t="s">
        <v>6396</v>
      </c>
      <c r="D394" t="s">
        <v>10549</v>
      </c>
      <c r="E394" s="2" t="s">
        <v>1192</v>
      </c>
      <c r="F394" s="35" t="s">
        <v>10550</v>
      </c>
      <c r="G394" s="50" t="s">
        <v>10551</v>
      </c>
      <c r="H394" s="2" t="s">
        <v>1192</v>
      </c>
      <c r="J394" s="11" t="str">
        <f t="shared" si="47"/>
        <v>IC.EV.200101</v>
      </c>
      <c r="K394" s="2" t="s">
        <v>1192</v>
      </c>
      <c r="L394" t="str">
        <f t="shared" si="46"/>
        <v>Blood cultures sent</v>
      </c>
      <c r="M394" s="12" t="str">
        <f t="shared" si="48"/>
        <v>PI.IC.EV.200101.01</v>
      </c>
      <c r="N394" s="12"/>
      <c r="O394" s="12" t="str">
        <f t="shared" si="49"/>
        <v>PH.IC.EV.200101.01</v>
      </c>
      <c r="Q394" s="12" t="str">
        <f t="shared" si="50"/>
        <v>CL.IC.EV.200101.01</v>
      </c>
    </row>
    <row r="395" spans="1:27" s="5" customFormat="1" ht="15" customHeight="1">
      <c r="A395" s="5" t="s">
        <v>10339</v>
      </c>
      <c r="C395" s="6" t="s">
        <v>6396</v>
      </c>
      <c r="E395" s="6" t="s">
        <v>1192</v>
      </c>
      <c r="F395" s="35" t="s">
        <v>10550</v>
      </c>
      <c r="G395" s="50" t="s">
        <v>10552</v>
      </c>
      <c r="H395" s="6" t="s">
        <v>923</v>
      </c>
      <c r="J395" s="13" t="str">
        <f t="shared" si="47"/>
        <v>IC.EV.200102</v>
      </c>
      <c r="K395" s="6" t="s">
        <v>923</v>
      </c>
      <c r="L395" t="str">
        <f t="shared" si="46"/>
        <v>Cerebral Spinal Fluid cultures sent</v>
      </c>
      <c r="M395" s="14" t="str">
        <f t="shared" si="48"/>
        <v>PI.IC.EV.200102.02</v>
      </c>
      <c r="N395" s="14"/>
      <c r="O395" s="14" t="str">
        <f t="shared" si="49"/>
        <v>PH.IC.EV.200102.02</v>
      </c>
      <c r="Q395" s="14" t="str">
        <f t="shared" si="50"/>
        <v>CL.IC.EV.200102.02</v>
      </c>
      <c r="R395" s="5" t="s">
        <v>1141</v>
      </c>
      <c r="S395" s="5">
        <v>163</v>
      </c>
    </row>
    <row r="396" spans="1:27" ht="15" customHeight="1">
      <c r="A396" t="s">
        <v>10389</v>
      </c>
      <c r="C396" s="2" t="s">
        <v>6396</v>
      </c>
      <c r="E396" s="2" t="s">
        <v>11324</v>
      </c>
      <c r="F396" s="35" t="s">
        <v>10550</v>
      </c>
      <c r="G396" s="50" t="s">
        <v>10553</v>
      </c>
      <c r="H396" s="2" t="s">
        <v>946</v>
      </c>
      <c r="J396" s="11" t="str">
        <f t="shared" si="47"/>
        <v>IC.EV.200103</v>
      </c>
      <c r="K396" s="2" t="s">
        <v>11324</v>
      </c>
      <c r="L396" t="str">
        <f t="shared" si="46"/>
        <v>Catheter tip sent for culture: specify</v>
      </c>
      <c r="M396" s="12" t="str">
        <f t="shared" si="48"/>
        <v>PI.IC.EV.200103.01</v>
      </c>
      <c r="N396" s="12"/>
      <c r="O396" s="12" t="str">
        <f t="shared" si="49"/>
        <v>PH.IC.EV.200103.01</v>
      </c>
      <c r="Q396" s="12" t="str">
        <f t="shared" si="50"/>
        <v>CL.IC.EV.200103.01</v>
      </c>
    </row>
    <row r="397" spans="1:27" ht="15" customHeight="1">
      <c r="A397" t="s">
        <v>10389</v>
      </c>
      <c r="C397" s="2" t="s">
        <v>6396</v>
      </c>
      <c r="E397" s="2" t="s">
        <v>11324</v>
      </c>
      <c r="F397" s="35" t="s">
        <v>10550</v>
      </c>
      <c r="G397" s="50" t="s">
        <v>10554</v>
      </c>
      <c r="H397" s="2" t="s">
        <v>948</v>
      </c>
      <c r="J397" s="11" t="str">
        <f t="shared" si="47"/>
        <v>IC.EV.200104</v>
      </c>
      <c r="K397" s="2" t="s">
        <v>11324</v>
      </c>
      <c r="L397" t="str">
        <f t="shared" si="46"/>
        <v>Nasal pharyngeal MRSA swab sent</v>
      </c>
      <c r="M397" s="12" t="str">
        <f t="shared" si="48"/>
        <v>PI.IC.EV.200104.01</v>
      </c>
      <c r="N397" s="12"/>
      <c r="O397" s="12" t="str">
        <f t="shared" si="49"/>
        <v>PH.IC.EV.200104.01</v>
      </c>
      <c r="Q397" s="12" t="str">
        <f t="shared" si="50"/>
        <v>CL.IC.EV.200104.01</v>
      </c>
    </row>
    <row r="398" spans="1:27" ht="15" customHeight="1">
      <c r="A398" t="s">
        <v>10389</v>
      </c>
      <c r="C398" s="2" t="s">
        <v>6396</v>
      </c>
      <c r="E398" s="2" t="s">
        <v>11324</v>
      </c>
      <c r="F398" s="35" t="s">
        <v>10550</v>
      </c>
      <c r="G398" s="50" t="s">
        <v>10555</v>
      </c>
      <c r="H398" s="2" t="s">
        <v>7071</v>
      </c>
      <c r="J398" s="11" t="str">
        <f t="shared" si="47"/>
        <v>IC.EV.200105</v>
      </c>
      <c r="K398" s="2" t="s">
        <v>11324</v>
      </c>
      <c r="L398" t="str">
        <f t="shared" si="46"/>
        <v>Rectal VRE swab sent</v>
      </c>
      <c r="M398" s="12" t="str">
        <f t="shared" si="48"/>
        <v>PI.IC.EV.200105.01</v>
      </c>
      <c r="N398" s="12"/>
      <c r="O398" s="12" t="str">
        <f t="shared" si="49"/>
        <v>PH.IC.EV.200105.01</v>
      </c>
      <c r="Q398" s="12" t="str">
        <f t="shared" si="50"/>
        <v>CL.IC.EV.200105.01</v>
      </c>
    </row>
    <row r="399" spans="1:27" ht="15" customHeight="1">
      <c r="A399" t="s">
        <v>10389</v>
      </c>
      <c r="C399" s="2" t="s">
        <v>6396</v>
      </c>
      <c r="E399" s="2" t="s">
        <v>11324</v>
      </c>
      <c r="F399" s="35" t="s">
        <v>10550</v>
      </c>
      <c r="G399" s="50" t="s">
        <v>10556</v>
      </c>
      <c r="H399" s="2" t="s">
        <v>6888</v>
      </c>
      <c r="J399" s="11" t="str">
        <f t="shared" si="47"/>
        <v>IC.EV.200106</v>
      </c>
      <c r="K399" s="2" t="s">
        <v>11324</v>
      </c>
      <c r="L399" t="str">
        <f t="shared" si="46"/>
        <v>Sputum culture sent</v>
      </c>
      <c r="M399" s="12" t="str">
        <f t="shared" si="48"/>
        <v>PI.IC.EV.200106.01</v>
      </c>
      <c r="N399" s="12"/>
      <c r="O399" s="12" t="str">
        <f t="shared" si="49"/>
        <v>PH.IC.EV.200106.01</v>
      </c>
      <c r="Q399" s="12" t="str">
        <f t="shared" si="50"/>
        <v>CL.IC.EV.200106.01</v>
      </c>
    </row>
    <row r="400" spans="1:27" ht="15" customHeight="1">
      <c r="A400" t="s">
        <v>10389</v>
      </c>
      <c r="C400" s="2" t="s">
        <v>6396</v>
      </c>
      <c r="E400" s="2" t="s">
        <v>11324</v>
      </c>
      <c r="F400" s="35" t="s">
        <v>10550</v>
      </c>
      <c r="G400" s="50" t="s">
        <v>10557</v>
      </c>
      <c r="H400" s="2" t="s">
        <v>7284</v>
      </c>
      <c r="J400" s="11" t="str">
        <f t="shared" si="47"/>
        <v>IC.EV.200107</v>
      </c>
      <c r="K400" s="2" t="s">
        <v>11324</v>
      </c>
      <c r="L400" t="str">
        <f t="shared" si="46"/>
        <v>Stool cultures sent</v>
      </c>
      <c r="M400" s="12" t="str">
        <f t="shared" si="48"/>
        <v>PI.IC.EV.200107.01</v>
      </c>
      <c r="N400" s="12"/>
      <c r="O400" s="12" t="str">
        <f t="shared" si="49"/>
        <v>PH.IC.EV.200107.01</v>
      </c>
      <c r="Q400" s="12" t="str">
        <f t="shared" si="50"/>
        <v>CL.IC.EV.200107.01</v>
      </c>
    </row>
    <row r="401" spans="1:17" ht="15" customHeight="1">
      <c r="A401" t="s">
        <v>10389</v>
      </c>
      <c r="C401" s="2" t="s">
        <v>6396</v>
      </c>
      <c r="E401" s="2" t="s">
        <v>11324</v>
      </c>
      <c r="F401" s="35" t="s">
        <v>10550</v>
      </c>
      <c r="G401" s="50" t="s">
        <v>10558</v>
      </c>
      <c r="H401" s="2" t="s">
        <v>10093</v>
      </c>
      <c r="J401" s="11" t="str">
        <f t="shared" si="47"/>
        <v>IC.EV.200108</v>
      </c>
      <c r="K401" s="2" t="s">
        <v>11324</v>
      </c>
      <c r="L401" t="str">
        <f t="shared" si="46"/>
        <v>Urine culture sent</v>
      </c>
      <c r="M401" s="12" t="str">
        <f t="shared" si="48"/>
        <v>PI.IC.EV.200108.01</v>
      </c>
      <c r="N401" s="12"/>
      <c r="O401" s="12" t="str">
        <f t="shared" si="49"/>
        <v>PH.IC.EV.200108.01</v>
      </c>
      <c r="Q401" s="12" t="str">
        <f t="shared" si="50"/>
        <v>CL.IC.EV.200108.01</v>
      </c>
    </row>
    <row r="402" spans="1:17" ht="15" customHeight="1">
      <c r="A402" t="s">
        <v>10389</v>
      </c>
      <c r="C402" s="2" t="s">
        <v>6396</v>
      </c>
      <c r="E402" s="2" t="s">
        <v>11324</v>
      </c>
      <c r="F402" s="35" t="s">
        <v>10550</v>
      </c>
      <c r="G402" s="50" t="s">
        <v>10559</v>
      </c>
      <c r="H402" s="2" t="s">
        <v>10095</v>
      </c>
      <c r="J402" s="11" t="str">
        <f t="shared" si="47"/>
        <v>IC.EV.200109</v>
      </c>
      <c r="K402" s="2" t="s">
        <v>11324</v>
      </c>
      <c r="L402" t="str">
        <f t="shared" si="46"/>
        <v>Viral culture sent</v>
      </c>
      <c r="M402" s="12" t="str">
        <f t="shared" si="48"/>
        <v>PI.IC.EV.200109.01</v>
      </c>
      <c r="N402" s="12"/>
      <c r="O402" s="12" t="str">
        <f t="shared" si="49"/>
        <v>PH.IC.EV.200109.01</v>
      </c>
      <c r="Q402" s="12" t="str">
        <f t="shared" si="50"/>
        <v>CL.IC.EV.200109.01</v>
      </c>
    </row>
    <row r="403" spans="1:17" ht="15" customHeight="1">
      <c r="A403" t="s">
        <v>10389</v>
      </c>
      <c r="C403" s="2" t="s">
        <v>6396</v>
      </c>
      <c r="E403" s="2" t="s">
        <v>11324</v>
      </c>
      <c r="F403" s="35" t="s">
        <v>10550</v>
      </c>
      <c r="G403" s="50" t="s">
        <v>10560</v>
      </c>
      <c r="H403" s="2" t="s">
        <v>10905</v>
      </c>
      <c r="J403" s="11" t="str">
        <f t="shared" si="47"/>
        <v>IC.EV.200110</v>
      </c>
      <c r="K403" s="2" t="s">
        <v>11324</v>
      </c>
      <c r="L403" t="str">
        <f t="shared" si="46"/>
        <v>Wound culture sent</v>
      </c>
      <c r="M403" s="12" t="str">
        <f t="shared" si="48"/>
        <v>PI.IC.EV.200110.01</v>
      </c>
      <c r="N403" s="12"/>
      <c r="O403" s="12" t="str">
        <f t="shared" si="49"/>
        <v>PH.IC.EV.200110.01</v>
      </c>
      <c r="Q403" s="12" t="str">
        <f t="shared" si="50"/>
        <v>CL.IC.EV.200110.01</v>
      </c>
    </row>
    <row r="404" spans="1:17" ht="15" customHeight="1">
      <c r="A404" t="s">
        <v>10389</v>
      </c>
      <c r="C404" s="2" t="s">
        <v>6396</v>
      </c>
      <c r="E404" s="2" t="s">
        <v>11324</v>
      </c>
      <c r="F404" s="35" t="s">
        <v>10550</v>
      </c>
      <c r="G404" s="50" t="s">
        <v>10561</v>
      </c>
      <c r="H404" s="2" t="s">
        <v>8048</v>
      </c>
      <c r="J404" s="11" t="str">
        <f t="shared" si="47"/>
        <v>IC.EV.200111</v>
      </c>
      <c r="K404" s="2" t="s">
        <v>11324</v>
      </c>
      <c r="L404" t="str">
        <f t="shared" si="46"/>
        <v>Other culture sent: specify</v>
      </c>
      <c r="M404" s="12" t="str">
        <f t="shared" si="48"/>
        <v>PI.IC.EV.200111.01</v>
      </c>
      <c r="N404" s="12"/>
      <c r="O404" s="12" t="str">
        <f t="shared" si="49"/>
        <v>PH.IC.EV.200111.01</v>
      </c>
      <c r="Q404" s="12" t="str">
        <f t="shared" si="50"/>
        <v>CL.IC.EV.200111.01</v>
      </c>
    </row>
    <row r="405" spans="1:17" ht="15" customHeight="1">
      <c r="A405" t="s">
        <v>10389</v>
      </c>
      <c r="C405" s="2" t="s">
        <v>6396</v>
      </c>
      <c r="E405" s="2" t="s">
        <v>11324</v>
      </c>
      <c r="F405" s="35" t="s">
        <v>10562</v>
      </c>
      <c r="G405" s="50" t="s">
        <v>10684</v>
      </c>
      <c r="H405" s="2" t="s">
        <v>11023</v>
      </c>
      <c r="J405" s="11" t="str">
        <f t="shared" si="47"/>
        <v>IC.EV.200112</v>
      </c>
      <c r="K405" s="2" t="s">
        <v>11324</v>
      </c>
      <c r="L405" t="str">
        <f t="shared" ref="L405:L468" si="61">G405</f>
        <v>Line declotted</v>
      </c>
      <c r="M405" s="12" t="str">
        <f t="shared" si="48"/>
        <v>PI.IC.EV.200112.01</v>
      </c>
      <c r="N405" s="12"/>
      <c r="O405" s="12" t="str">
        <f t="shared" si="49"/>
        <v>PH.IC.EV.200112.01</v>
      </c>
      <c r="Q405" s="12" t="str">
        <f t="shared" si="50"/>
        <v>CL.IC.EV.200112.01</v>
      </c>
    </row>
    <row r="406" spans="1:17" ht="15" customHeight="1">
      <c r="A406" t="s">
        <v>10389</v>
      </c>
      <c r="C406" s="2" t="s">
        <v>6396</v>
      </c>
      <c r="E406" s="2" t="s">
        <v>11324</v>
      </c>
      <c r="F406" s="35" t="s">
        <v>10562</v>
      </c>
      <c r="G406" s="50" t="s">
        <v>10685</v>
      </c>
      <c r="H406" s="2" t="s">
        <v>8201</v>
      </c>
      <c r="J406" s="11" t="str">
        <f t="shared" si="47"/>
        <v>IC.EV.200113</v>
      </c>
      <c r="K406" s="2" t="s">
        <v>11324</v>
      </c>
      <c r="L406" t="str">
        <f t="shared" si="61"/>
        <v>Verified labs</v>
      </c>
      <c r="M406" s="12" t="str">
        <f t="shared" si="48"/>
        <v>PI.IC.EV.200113.01</v>
      </c>
      <c r="N406" s="12"/>
      <c r="O406" s="12" t="str">
        <f t="shared" si="49"/>
        <v>PH.IC.EV.200113.01</v>
      </c>
      <c r="Q406" s="12" t="str">
        <f t="shared" si="50"/>
        <v>CL.IC.EV.200113.01</v>
      </c>
    </row>
    <row r="407" spans="1:17" ht="15" customHeight="1">
      <c r="A407" t="s">
        <v>10389</v>
      </c>
      <c r="C407" s="2" t="s">
        <v>6396</v>
      </c>
      <c r="E407" s="2" t="s">
        <v>11324</v>
      </c>
      <c r="F407" s="35" t="s">
        <v>10562</v>
      </c>
      <c r="G407" s="50" t="s">
        <v>10686</v>
      </c>
      <c r="H407" s="2" t="s">
        <v>9621</v>
      </c>
      <c r="J407" s="11" t="str">
        <f t="shared" si="47"/>
        <v>IC.EV.200114</v>
      </c>
      <c r="K407" s="2" t="s">
        <v>11324</v>
      </c>
      <c r="L407" t="str">
        <f t="shared" si="61"/>
        <v>Medication reaction:</v>
      </c>
      <c r="M407" s="12" t="str">
        <f t="shared" si="48"/>
        <v>PI.IC.EV.200114.01</v>
      </c>
      <c r="N407" s="12"/>
      <c r="O407" s="12" t="str">
        <f t="shared" si="49"/>
        <v>PH.IC.EV.200114.01</v>
      </c>
      <c r="Q407" s="12" t="str">
        <f t="shared" si="50"/>
        <v>CL.IC.EV.200114.01</v>
      </c>
    </row>
    <row r="408" spans="1:17" ht="15" customHeight="1">
      <c r="A408" t="s">
        <v>10389</v>
      </c>
      <c r="B408" t="s">
        <v>10705</v>
      </c>
      <c r="C408" s="2" t="s">
        <v>5577</v>
      </c>
      <c r="D408" t="s">
        <v>10705</v>
      </c>
      <c r="E408" s="2" t="s">
        <v>11324</v>
      </c>
      <c r="F408" s="35" t="s">
        <v>10815</v>
      </c>
      <c r="G408" s="50" t="s">
        <v>10816</v>
      </c>
      <c r="H408" s="2" t="s">
        <v>11324</v>
      </c>
      <c r="J408" s="11" t="str">
        <f t="shared" si="47"/>
        <v>IC.EV.210101</v>
      </c>
      <c r="K408" s="2" t="s">
        <v>11324</v>
      </c>
      <c r="L408" t="str">
        <f t="shared" si="61"/>
        <v>Breakdown noted</v>
      </c>
      <c r="M408" s="12" t="str">
        <f t="shared" si="48"/>
        <v>PI.IC.EV.210101.01</v>
      </c>
      <c r="N408" s="12"/>
      <c r="O408" s="12" t="str">
        <f t="shared" si="49"/>
        <v>PH.IC.EV.210101.01</v>
      </c>
      <c r="Q408" s="12" t="str">
        <f t="shared" si="50"/>
        <v>CL.IC.EV.210101.01</v>
      </c>
    </row>
    <row r="409" spans="1:17" ht="15" customHeight="1">
      <c r="A409" t="s">
        <v>10389</v>
      </c>
      <c r="C409" s="2" t="s">
        <v>5577</v>
      </c>
      <c r="E409" s="2" t="s">
        <v>11324</v>
      </c>
      <c r="F409" s="35" t="s">
        <v>10815</v>
      </c>
      <c r="G409" s="50" t="s">
        <v>10817</v>
      </c>
      <c r="H409" s="2" t="s">
        <v>1199</v>
      </c>
      <c r="J409" s="11" t="str">
        <f t="shared" si="47"/>
        <v>IC.EV.210102</v>
      </c>
      <c r="K409" s="2" t="s">
        <v>11324</v>
      </c>
      <c r="L409" t="str">
        <f t="shared" si="61"/>
        <v>Rash noted</v>
      </c>
      <c r="M409" s="12" t="str">
        <f t="shared" si="48"/>
        <v>PI.IC.EV.210102.01</v>
      </c>
      <c r="N409" s="12"/>
      <c r="O409" s="12" t="str">
        <f t="shared" si="49"/>
        <v>PH.IC.EV.210102.01</v>
      </c>
      <c r="Q409" s="12" t="str">
        <f t="shared" si="50"/>
        <v>CL.IC.EV.210102.01</v>
      </c>
    </row>
    <row r="410" spans="1:17" ht="15" customHeight="1">
      <c r="A410" t="s">
        <v>10389</v>
      </c>
      <c r="C410" s="2" t="s">
        <v>5577</v>
      </c>
      <c r="E410" s="2" t="s">
        <v>11324</v>
      </c>
      <c r="F410" s="35" t="s">
        <v>10815</v>
      </c>
      <c r="G410" s="50" t="s">
        <v>10818</v>
      </c>
      <c r="H410" s="2" t="s">
        <v>946</v>
      </c>
      <c r="J410" s="11" t="str">
        <f t="shared" si="47"/>
        <v>IC.EV.210103</v>
      </c>
      <c r="K410" s="2" t="s">
        <v>11324</v>
      </c>
      <c r="L410" t="str">
        <f t="shared" si="61"/>
        <v>Hives noted</v>
      </c>
      <c r="M410" s="12" t="str">
        <f t="shared" si="48"/>
        <v>PI.IC.EV.210103.01</v>
      </c>
      <c r="N410" s="12"/>
      <c r="O410" s="12" t="str">
        <f t="shared" si="49"/>
        <v>PH.IC.EV.210103.01</v>
      </c>
      <c r="Q410" s="12" t="str">
        <f t="shared" si="50"/>
        <v>CL.IC.EV.210103.01</v>
      </c>
    </row>
    <row r="411" spans="1:17" ht="15" customHeight="1">
      <c r="A411" t="s">
        <v>10389</v>
      </c>
      <c r="C411" s="2" t="s">
        <v>5577</v>
      </c>
      <c r="E411" s="2" t="s">
        <v>11324</v>
      </c>
      <c r="F411" s="35" t="s">
        <v>10815</v>
      </c>
      <c r="G411" s="50" t="s">
        <v>10819</v>
      </c>
      <c r="H411" s="2" t="s">
        <v>948</v>
      </c>
      <c r="J411" s="11" t="str">
        <f t="shared" si="47"/>
        <v>IC.EV.210104</v>
      </c>
      <c r="K411" s="2" t="s">
        <v>11324</v>
      </c>
      <c r="L411" t="str">
        <f t="shared" si="61"/>
        <v>Blisters noted</v>
      </c>
      <c r="M411" s="12" t="str">
        <f t="shared" si="48"/>
        <v>PI.IC.EV.210104.01</v>
      </c>
      <c r="N411" s="12"/>
      <c r="O411" s="12" t="str">
        <f t="shared" si="49"/>
        <v>PH.IC.EV.210104.01</v>
      </c>
      <c r="Q411" s="12" t="str">
        <f t="shared" si="50"/>
        <v>CL.IC.EV.210104.01</v>
      </c>
    </row>
    <row r="412" spans="1:17" ht="15" customHeight="1">
      <c r="A412" t="s">
        <v>10389</v>
      </c>
      <c r="C412" s="2" t="s">
        <v>5577</v>
      </c>
      <c r="E412" s="2" t="s">
        <v>11324</v>
      </c>
      <c r="F412" s="35" t="s">
        <v>10815</v>
      </c>
      <c r="G412" s="50" t="s">
        <v>10820</v>
      </c>
      <c r="H412" s="2" t="s">
        <v>7071</v>
      </c>
      <c r="J412" s="11" t="str">
        <f t="shared" si="47"/>
        <v>IC.EV.210105</v>
      </c>
      <c r="K412" s="2" t="s">
        <v>11324</v>
      </c>
      <c r="L412" t="str">
        <f t="shared" si="61"/>
        <v>Wound vac started</v>
      </c>
      <c r="M412" s="12" t="str">
        <f t="shared" si="48"/>
        <v>PI.IC.EV.210105.01</v>
      </c>
      <c r="N412" s="12"/>
      <c r="O412" s="12" t="str">
        <f t="shared" si="49"/>
        <v>PH.IC.EV.210105.01</v>
      </c>
      <c r="Q412" s="12" t="str">
        <f t="shared" si="50"/>
        <v>CL.IC.EV.210105.01</v>
      </c>
    </row>
    <row r="413" spans="1:17" ht="15" customHeight="1">
      <c r="A413" t="s">
        <v>10389</v>
      </c>
      <c r="C413" s="2" t="s">
        <v>5577</v>
      </c>
      <c r="E413" s="2" t="s">
        <v>11324</v>
      </c>
      <c r="F413" s="35" t="s">
        <v>10815</v>
      </c>
      <c r="G413" s="50" t="s">
        <v>10821</v>
      </c>
      <c r="H413" s="2" t="s">
        <v>6888</v>
      </c>
      <c r="J413" s="11" t="str">
        <f t="shared" si="47"/>
        <v>IC.EV.210106</v>
      </c>
      <c r="K413" s="2" t="s">
        <v>11324</v>
      </c>
      <c r="L413" t="str">
        <f t="shared" si="61"/>
        <v>Wound vac chamber changed</v>
      </c>
      <c r="M413" s="12" t="str">
        <f t="shared" si="48"/>
        <v>PI.IC.EV.210106.01</v>
      </c>
      <c r="N413" s="12"/>
      <c r="O413" s="12" t="str">
        <f t="shared" si="49"/>
        <v>PH.IC.EV.210106.01</v>
      </c>
      <c r="Q413" s="12" t="str">
        <f t="shared" si="50"/>
        <v>CL.IC.EV.210106.01</v>
      </c>
    </row>
    <row r="414" spans="1:17" ht="15" customHeight="1">
      <c r="A414" t="s">
        <v>10389</v>
      </c>
      <c r="C414" s="2" t="s">
        <v>5577</v>
      </c>
      <c r="E414" s="2" t="s">
        <v>11324</v>
      </c>
      <c r="F414" s="35" t="s">
        <v>10815</v>
      </c>
      <c r="G414" s="50" t="s">
        <v>10945</v>
      </c>
      <c r="H414" s="2" t="s">
        <v>7284</v>
      </c>
      <c r="J414" s="11" t="str">
        <f t="shared" si="47"/>
        <v>IC.EV.210107</v>
      </c>
      <c r="K414" s="2" t="s">
        <v>11324</v>
      </c>
      <c r="L414" t="str">
        <f t="shared" si="61"/>
        <v>Wound vac removed</v>
      </c>
      <c r="M414" s="12" t="str">
        <f t="shared" si="48"/>
        <v>PI.IC.EV.210107.01</v>
      </c>
      <c r="N414" s="12"/>
      <c r="O414" s="12" t="str">
        <f t="shared" si="49"/>
        <v>PH.IC.EV.210107.01</v>
      </c>
      <c r="Q414" s="12" t="str">
        <f t="shared" si="50"/>
        <v>CL.IC.EV.210107.01</v>
      </c>
    </row>
    <row r="415" spans="1:17" ht="15" customHeight="1">
      <c r="A415" t="s">
        <v>10389</v>
      </c>
      <c r="C415" s="2" t="s">
        <v>5577</v>
      </c>
      <c r="E415" s="2" t="s">
        <v>11324</v>
      </c>
      <c r="F415" s="35" t="s">
        <v>10815</v>
      </c>
      <c r="G415" s="50" t="s">
        <v>10946</v>
      </c>
      <c r="H415" s="2" t="s">
        <v>10093</v>
      </c>
      <c r="J415" s="11" t="str">
        <f t="shared" si="47"/>
        <v>IC.EV.210108</v>
      </c>
      <c r="K415" s="2" t="s">
        <v>11324</v>
      </c>
      <c r="L415" t="str">
        <f t="shared" si="61"/>
        <v>Wound/ostomy nurse notified</v>
      </c>
      <c r="M415" s="12" t="str">
        <f t="shared" si="48"/>
        <v>PI.IC.EV.210108.01</v>
      </c>
      <c r="N415" s="12"/>
      <c r="O415" s="12" t="str">
        <f t="shared" si="49"/>
        <v>PH.IC.EV.210108.01</v>
      </c>
      <c r="Q415" s="12" t="str">
        <f t="shared" si="50"/>
        <v>CL.IC.EV.210108.01</v>
      </c>
    </row>
    <row r="416" spans="1:17" ht="15" customHeight="1">
      <c r="A416" t="s">
        <v>10389</v>
      </c>
      <c r="C416" s="2" t="s">
        <v>5577</v>
      </c>
      <c r="E416" s="2" t="s">
        <v>11324</v>
      </c>
      <c r="F416" s="35" t="s">
        <v>10815</v>
      </c>
      <c r="G416" s="50" t="s">
        <v>10947</v>
      </c>
      <c r="H416" s="2" t="s">
        <v>10095</v>
      </c>
      <c r="J416" s="11" t="str">
        <f t="shared" si="47"/>
        <v>IC.EV.210109</v>
      </c>
      <c r="K416" s="2" t="s">
        <v>11324</v>
      </c>
      <c r="L416" t="str">
        <f t="shared" si="61"/>
        <v>Wound/ostomy nurse at bedside</v>
      </c>
      <c r="M416" s="12" t="str">
        <f t="shared" si="48"/>
        <v>PI.IC.EV.210109.01</v>
      </c>
      <c r="N416" s="12"/>
      <c r="O416" s="12" t="str">
        <f t="shared" si="49"/>
        <v>PH.IC.EV.210109.01</v>
      </c>
      <c r="Q416" s="12" t="str">
        <f t="shared" si="50"/>
        <v>CL.IC.EV.210109.01</v>
      </c>
    </row>
    <row r="417" spans="1:19" ht="15" customHeight="1">
      <c r="A417" t="s">
        <v>10389</v>
      </c>
      <c r="C417" s="2" t="s">
        <v>5577</v>
      </c>
      <c r="E417" s="2" t="s">
        <v>11324</v>
      </c>
      <c r="F417" s="35" t="s">
        <v>10815</v>
      </c>
      <c r="G417" s="50" t="s">
        <v>10264</v>
      </c>
      <c r="H417" s="2" t="s">
        <v>10905</v>
      </c>
      <c r="J417" s="11" t="str">
        <f t="shared" si="47"/>
        <v>IC.EV.210110</v>
      </c>
      <c r="K417" s="2" t="s">
        <v>923</v>
      </c>
      <c r="L417" t="str">
        <f t="shared" si="61"/>
        <v>Provider notified:</v>
      </c>
      <c r="M417" s="12" t="str">
        <f t="shared" si="48"/>
        <v>PI.IC.EV.210110.02</v>
      </c>
      <c r="N417" s="12"/>
      <c r="O417" s="12" t="str">
        <f t="shared" si="49"/>
        <v>PH.IC.EV.210110.02</v>
      </c>
      <c r="Q417" s="12" t="str">
        <f t="shared" si="50"/>
        <v>CL.IC.EV.210110.02</v>
      </c>
      <c r="R417" t="s">
        <v>9277</v>
      </c>
      <c r="S417">
        <v>169</v>
      </c>
    </row>
    <row r="418" spans="1:19" ht="15" customHeight="1">
      <c r="A418" t="s">
        <v>10339</v>
      </c>
      <c r="C418" s="2" t="s">
        <v>5577</v>
      </c>
      <c r="E418" s="2" t="s">
        <v>1192</v>
      </c>
      <c r="F418" s="35" t="s">
        <v>10815</v>
      </c>
      <c r="G418" s="50" t="s">
        <v>1405</v>
      </c>
      <c r="H418" s="2" t="s">
        <v>8048</v>
      </c>
      <c r="J418" s="11" t="str">
        <f t="shared" si="47"/>
        <v>IC.EV.210111</v>
      </c>
      <c r="K418" s="2" t="s">
        <v>1192</v>
      </c>
      <c r="L418" t="str">
        <f t="shared" si="61"/>
        <v>Other:</v>
      </c>
      <c r="M418" s="12" t="str">
        <f t="shared" si="48"/>
        <v>PI.IC.EV.210111.01</v>
      </c>
      <c r="N418" s="12"/>
      <c r="O418" s="12" t="str">
        <f t="shared" si="49"/>
        <v>PH.IC.EV.210111.01</v>
      </c>
      <c r="Q418" s="12" t="str">
        <f t="shared" si="50"/>
        <v>CL.IC.EV.210111.01</v>
      </c>
    </row>
    <row r="419" spans="1:19" ht="15" customHeight="1">
      <c r="A419" t="s">
        <v>10339</v>
      </c>
      <c r="B419" t="s">
        <v>10948</v>
      </c>
      <c r="C419" s="2" t="s">
        <v>5751</v>
      </c>
      <c r="D419" t="s">
        <v>11066</v>
      </c>
      <c r="E419" s="2" t="s">
        <v>1192</v>
      </c>
      <c r="F419" s="35" t="s">
        <v>11067</v>
      </c>
      <c r="G419" s="50" t="s">
        <v>11068</v>
      </c>
      <c r="H419" s="2" t="s">
        <v>1192</v>
      </c>
      <c r="J419" s="11" t="str">
        <f t="shared" si="47"/>
        <v>IC.EV.220101</v>
      </c>
      <c r="K419" s="2" t="s">
        <v>1192</v>
      </c>
      <c r="L419" t="str">
        <f t="shared" si="61"/>
        <v>Ventilated with bag-mask by:</v>
      </c>
      <c r="M419" s="12" t="str">
        <f t="shared" si="48"/>
        <v>PI.IC.EV.220101.01</v>
      </c>
      <c r="N419" s="12"/>
      <c r="O419" s="12" t="str">
        <f t="shared" si="49"/>
        <v>PH.IC.EV.220101.01</v>
      </c>
      <c r="Q419" s="12" t="str">
        <f t="shared" si="50"/>
        <v>CL.IC.EV.220101.01</v>
      </c>
    </row>
    <row r="420" spans="1:19" ht="15" customHeight="1">
      <c r="A420" t="s">
        <v>10339</v>
      </c>
      <c r="C420" s="2" t="s">
        <v>5751</v>
      </c>
      <c r="E420" s="2" t="s">
        <v>1192</v>
      </c>
      <c r="F420" s="35" t="s">
        <v>11067</v>
      </c>
      <c r="G420" s="50" t="s">
        <v>11069</v>
      </c>
      <c r="H420" s="2" t="s">
        <v>923</v>
      </c>
      <c r="J420" s="11" t="str">
        <f t="shared" si="47"/>
        <v>IC.EV.220102</v>
      </c>
      <c r="K420" s="2" t="s">
        <v>1192</v>
      </c>
      <c r="L420" t="str">
        <f t="shared" si="61"/>
        <v>Patient intubated</v>
      </c>
      <c r="M420" s="12" t="str">
        <f t="shared" si="48"/>
        <v>PI.IC.EV.220102.01</v>
      </c>
      <c r="N420" s="12"/>
      <c r="O420" s="12" t="str">
        <f t="shared" si="49"/>
        <v>PH.IC.EV.220102.01</v>
      </c>
      <c r="Q420" s="12" t="str">
        <f t="shared" si="50"/>
        <v>CL.IC.EV.220102.01</v>
      </c>
    </row>
    <row r="421" spans="1:19" ht="15" customHeight="1">
      <c r="A421" t="s">
        <v>10339</v>
      </c>
      <c r="C421" s="2" t="s">
        <v>5751</v>
      </c>
      <c r="E421" s="2" t="s">
        <v>1192</v>
      </c>
      <c r="F421" s="35" t="s">
        <v>11067</v>
      </c>
      <c r="G421" s="50" t="s">
        <v>11070</v>
      </c>
      <c r="H421" s="2" t="s">
        <v>1202</v>
      </c>
      <c r="J421" s="11" t="str">
        <f t="shared" si="47"/>
        <v>IC.EV.220103</v>
      </c>
      <c r="K421" s="2" t="s">
        <v>1192</v>
      </c>
      <c r="L421" t="str">
        <f t="shared" si="61"/>
        <v>Verify placement per auscultation</v>
      </c>
      <c r="M421" s="12" t="str">
        <f t="shared" si="48"/>
        <v>PI.IC.EV.220103.01</v>
      </c>
      <c r="N421" s="12"/>
      <c r="O421" s="12" t="str">
        <f t="shared" si="49"/>
        <v>PH.IC.EV.220103.01</v>
      </c>
      <c r="Q421" s="12" t="str">
        <f t="shared" si="50"/>
        <v>CL.IC.EV.220103.01</v>
      </c>
    </row>
    <row r="422" spans="1:19" ht="15" customHeight="1">
      <c r="A422" t="s">
        <v>10339</v>
      </c>
      <c r="C422" s="2" t="s">
        <v>5751</v>
      </c>
      <c r="E422" s="2" t="s">
        <v>1192</v>
      </c>
      <c r="F422" s="35" t="s">
        <v>11067</v>
      </c>
      <c r="G422" s="50" t="s">
        <v>11071</v>
      </c>
      <c r="H422" s="2" t="s">
        <v>7070</v>
      </c>
      <c r="J422" s="11" t="str">
        <f t="shared" si="47"/>
        <v>IC.EV.220104</v>
      </c>
      <c r="K422" s="2" t="s">
        <v>1192</v>
      </c>
      <c r="L422" t="str">
        <f t="shared" si="61"/>
        <v>Verify placement with CO2 detector</v>
      </c>
      <c r="M422" s="12" t="str">
        <f t="shared" si="48"/>
        <v>PI.IC.EV.220104.01</v>
      </c>
      <c r="N422" s="12"/>
      <c r="O422" s="12" t="str">
        <f t="shared" si="49"/>
        <v>PH.IC.EV.220104.01</v>
      </c>
      <c r="Q422" s="12" t="str">
        <f t="shared" si="50"/>
        <v>CL.IC.EV.220104.01</v>
      </c>
    </row>
    <row r="423" spans="1:19" ht="15" customHeight="1">
      <c r="A423" t="s">
        <v>10339</v>
      </c>
      <c r="C423" s="2" t="s">
        <v>5751</v>
      </c>
      <c r="E423" s="2" t="s">
        <v>1192</v>
      </c>
      <c r="F423" s="35" t="s">
        <v>11067</v>
      </c>
      <c r="G423" s="50" t="s">
        <v>10954</v>
      </c>
      <c r="H423" s="2" t="s">
        <v>7071</v>
      </c>
      <c r="J423" s="11" t="str">
        <f t="shared" si="47"/>
        <v>IC.EV.220105</v>
      </c>
      <c r="K423" s="2" t="s">
        <v>1192</v>
      </c>
      <c r="L423" t="str">
        <f t="shared" si="61"/>
        <v>Verify placement with esophageal detector device</v>
      </c>
      <c r="M423" s="12" t="str">
        <f t="shared" si="48"/>
        <v>PI.IC.EV.220105.01</v>
      </c>
      <c r="N423" s="12"/>
      <c r="O423" s="12" t="str">
        <f t="shared" si="49"/>
        <v>PH.IC.EV.220105.01</v>
      </c>
      <c r="Q423" s="12" t="str">
        <f t="shared" si="50"/>
        <v>CL.IC.EV.220105.01</v>
      </c>
    </row>
    <row r="424" spans="1:19" ht="15" customHeight="1">
      <c r="A424" t="s">
        <v>10339</v>
      </c>
      <c r="C424" s="2" t="s">
        <v>5751</v>
      </c>
      <c r="E424" s="2" t="s">
        <v>1192</v>
      </c>
      <c r="F424" s="35" t="s">
        <v>11067</v>
      </c>
      <c r="G424" s="50" t="s">
        <v>10955</v>
      </c>
      <c r="H424" s="2" t="s">
        <v>6888</v>
      </c>
      <c r="J424" s="11" t="str">
        <f t="shared" ref="J424:J487" si="62">CONCATENATE("IC.EV.",C424,E424,H424)</f>
        <v>IC.EV.220106</v>
      </c>
      <c r="K424" s="2" t="s">
        <v>1192</v>
      </c>
      <c r="L424" t="str">
        <f t="shared" si="61"/>
        <v>ETT secured</v>
      </c>
      <c r="M424" s="12" t="str">
        <f t="shared" ref="M424:M487" si="63">CONCATENATE("PI.",J424,".",K424)</f>
        <v>PI.IC.EV.220106.01</v>
      </c>
      <c r="N424" s="12"/>
      <c r="O424" s="12" t="str">
        <f t="shared" ref="O424:O487" si="64">CONCATENATE("PH.",J424,".",K424)</f>
        <v>PH.IC.EV.220106.01</v>
      </c>
      <c r="Q424" s="12" t="str">
        <f t="shared" ref="Q424:Q487" si="65">CONCATENATE("CL.",J424,".",K424)</f>
        <v>CL.IC.EV.220106.01</v>
      </c>
    </row>
    <row r="425" spans="1:19" ht="15" customHeight="1">
      <c r="A425" t="s">
        <v>10339</v>
      </c>
      <c r="C425" s="2" t="s">
        <v>5751</v>
      </c>
      <c r="E425" s="2" t="s">
        <v>1192</v>
      </c>
      <c r="F425" s="35" t="s">
        <v>11067</v>
      </c>
      <c r="G425" s="50" t="s">
        <v>10956</v>
      </c>
      <c r="H425" s="2" t="s">
        <v>7284</v>
      </c>
      <c r="J425" s="11" t="str">
        <f t="shared" si="62"/>
        <v>IC.EV.220107</v>
      </c>
      <c r="K425" s="2" t="s">
        <v>1192</v>
      </c>
      <c r="L425" t="str">
        <f t="shared" si="61"/>
        <v>Placed on mechanical ventilator</v>
      </c>
      <c r="M425" s="12" t="str">
        <f t="shared" si="63"/>
        <v>PI.IC.EV.220107.01</v>
      </c>
      <c r="N425" s="12"/>
      <c r="O425" s="12" t="str">
        <f t="shared" si="64"/>
        <v>PH.IC.EV.220107.01</v>
      </c>
      <c r="Q425" s="12" t="str">
        <f t="shared" si="65"/>
        <v>CL.IC.EV.220107.01</v>
      </c>
    </row>
    <row r="426" spans="1:19" ht="15" customHeight="1">
      <c r="A426" t="s">
        <v>10339</v>
      </c>
      <c r="C426" s="2" t="s">
        <v>5751</v>
      </c>
      <c r="E426" s="2" t="s">
        <v>1192</v>
      </c>
      <c r="F426" s="35" t="s">
        <v>11067</v>
      </c>
      <c r="G426" s="50" t="s">
        <v>10957</v>
      </c>
      <c r="H426" s="2" t="s">
        <v>10093</v>
      </c>
      <c r="J426" s="11" t="str">
        <f t="shared" si="62"/>
        <v>IC.EV.220108</v>
      </c>
      <c r="K426" s="2" t="s">
        <v>1192</v>
      </c>
      <c r="L426" t="str">
        <f t="shared" si="61"/>
        <v>Chest X-ray done (portable)</v>
      </c>
      <c r="M426" s="12" t="str">
        <f t="shared" si="63"/>
        <v>PI.IC.EV.220108.01</v>
      </c>
      <c r="N426" s="12"/>
      <c r="O426" s="12" t="str">
        <f t="shared" si="64"/>
        <v>PH.IC.EV.220108.01</v>
      </c>
      <c r="Q426" s="12" t="str">
        <f t="shared" si="65"/>
        <v>CL.IC.EV.220108.01</v>
      </c>
    </row>
    <row r="427" spans="1:19" ht="15" customHeight="1">
      <c r="A427" t="s">
        <v>10339</v>
      </c>
      <c r="B427" t="s">
        <v>10833</v>
      </c>
      <c r="C427" s="2" t="s">
        <v>5753</v>
      </c>
      <c r="D427" t="s">
        <v>10834</v>
      </c>
      <c r="E427" s="2" t="s">
        <v>11324</v>
      </c>
      <c r="F427" s="35" t="s">
        <v>10724</v>
      </c>
      <c r="G427" s="50" t="s">
        <v>10725</v>
      </c>
      <c r="H427" s="2" t="s">
        <v>1192</v>
      </c>
      <c r="J427" s="11" t="str">
        <f t="shared" si="62"/>
        <v>IC.EV.230101</v>
      </c>
      <c r="K427" s="2" t="s">
        <v>11324</v>
      </c>
      <c r="L427" t="str">
        <f t="shared" si="61"/>
        <v>ABG sent</v>
      </c>
      <c r="M427" s="12" t="str">
        <f t="shared" si="63"/>
        <v>PI.IC.EV.230101.01</v>
      </c>
      <c r="N427" s="12"/>
      <c r="O427" s="12" t="str">
        <f t="shared" si="64"/>
        <v>PH.IC.EV.230101.01</v>
      </c>
      <c r="Q427" s="12" t="str">
        <f t="shared" si="65"/>
        <v>CL.IC.EV.230101.01</v>
      </c>
    </row>
    <row r="428" spans="1:19" ht="15" customHeight="1">
      <c r="A428" t="s">
        <v>10389</v>
      </c>
      <c r="C428" s="2" t="s">
        <v>5753</v>
      </c>
      <c r="E428" s="2" t="s">
        <v>11324</v>
      </c>
      <c r="F428" s="35" t="s">
        <v>10724</v>
      </c>
      <c r="G428" s="50" t="s">
        <v>10726</v>
      </c>
      <c r="H428" s="2" t="s">
        <v>1199</v>
      </c>
      <c r="J428" s="11" t="str">
        <f t="shared" si="62"/>
        <v>IC.EV.230102</v>
      </c>
      <c r="K428" s="2" t="s">
        <v>11324</v>
      </c>
      <c r="L428" t="str">
        <f t="shared" si="61"/>
        <v>AM labs sent</v>
      </c>
      <c r="M428" s="12" t="str">
        <f t="shared" si="63"/>
        <v>PI.IC.EV.230102.01</v>
      </c>
      <c r="N428" s="12"/>
      <c r="O428" s="12" t="str">
        <f t="shared" si="64"/>
        <v>PH.IC.EV.230102.01</v>
      </c>
      <c r="Q428" s="12" t="str">
        <f t="shared" si="65"/>
        <v>CL.IC.EV.230102.01</v>
      </c>
    </row>
    <row r="429" spans="1:19" ht="15" customHeight="1">
      <c r="A429" t="s">
        <v>10389</v>
      </c>
      <c r="C429" s="2" t="s">
        <v>5753</v>
      </c>
      <c r="E429" s="2" t="s">
        <v>11324</v>
      </c>
      <c r="F429" s="35" t="s">
        <v>10724</v>
      </c>
      <c r="G429" s="50" t="s">
        <v>10727</v>
      </c>
      <c r="H429" s="2" t="s">
        <v>946</v>
      </c>
      <c r="J429" s="11" t="str">
        <f t="shared" si="62"/>
        <v>IC.EV.230103</v>
      </c>
      <c r="K429" s="2" t="s">
        <v>11324</v>
      </c>
      <c r="L429" t="str">
        <f t="shared" si="61"/>
        <v>Activated clotting time</v>
      </c>
      <c r="M429" s="12" t="str">
        <f t="shared" si="63"/>
        <v>PI.IC.EV.230103.01</v>
      </c>
      <c r="N429" s="12"/>
      <c r="O429" s="12" t="str">
        <f t="shared" si="64"/>
        <v>PH.IC.EV.230103.01</v>
      </c>
      <c r="Q429" s="12" t="str">
        <f t="shared" si="65"/>
        <v>CL.IC.EV.230103.01</v>
      </c>
    </row>
    <row r="430" spans="1:19" ht="15" customHeight="1">
      <c r="A430" t="s">
        <v>10389</v>
      </c>
      <c r="C430" s="2" t="s">
        <v>5753</v>
      </c>
      <c r="E430" s="2" t="s">
        <v>11324</v>
      </c>
      <c r="F430" s="35" t="s">
        <v>10724</v>
      </c>
      <c r="G430" s="50" t="s">
        <v>117</v>
      </c>
      <c r="H430" s="2" t="s">
        <v>948</v>
      </c>
      <c r="J430" s="11" t="str">
        <f t="shared" si="62"/>
        <v>IC.EV.230104</v>
      </c>
      <c r="K430" s="2" t="s">
        <v>11324</v>
      </c>
      <c r="L430" t="str">
        <f t="shared" si="61"/>
        <v>Chemistries sent</v>
      </c>
      <c r="M430" s="12" t="str">
        <f t="shared" si="63"/>
        <v>PI.IC.EV.230104.01</v>
      </c>
      <c r="N430" s="12"/>
      <c r="O430" s="12" t="str">
        <f t="shared" si="64"/>
        <v>PH.IC.EV.230104.01</v>
      </c>
      <c r="Q430" s="12" t="str">
        <f t="shared" si="65"/>
        <v>CL.IC.EV.230104.01</v>
      </c>
    </row>
    <row r="431" spans="1:19" ht="15" customHeight="1">
      <c r="A431" t="s">
        <v>10389</v>
      </c>
      <c r="C431" s="2" t="s">
        <v>5753</v>
      </c>
      <c r="E431" s="2" t="s">
        <v>11324</v>
      </c>
      <c r="F431" s="35" t="s">
        <v>10724</v>
      </c>
      <c r="G431" s="50" t="s">
        <v>10841</v>
      </c>
      <c r="H431" s="2" t="s">
        <v>7071</v>
      </c>
      <c r="J431" s="11" t="str">
        <f t="shared" si="62"/>
        <v>IC.EV.230105</v>
      </c>
      <c r="K431" s="2" t="s">
        <v>11324</v>
      </c>
      <c r="L431" t="str">
        <f t="shared" si="61"/>
        <v>CBC sent</v>
      </c>
      <c r="M431" s="12" t="str">
        <f t="shared" si="63"/>
        <v>PI.IC.EV.230105.01</v>
      </c>
      <c r="N431" s="12"/>
      <c r="O431" s="12" t="str">
        <f t="shared" si="64"/>
        <v>PH.IC.EV.230105.01</v>
      </c>
      <c r="Q431" s="12" t="str">
        <f t="shared" si="65"/>
        <v>CL.IC.EV.230105.01</v>
      </c>
    </row>
    <row r="432" spans="1:19" ht="15" customHeight="1">
      <c r="A432" t="s">
        <v>10389</v>
      </c>
      <c r="C432" s="2" t="s">
        <v>5753</v>
      </c>
      <c r="E432" s="2" t="s">
        <v>11324</v>
      </c>
      <c r="F432" s="35" t="s">
        <v>10724</v>
      </c>
      <c r="G432" s="50" t="s">
        <v>10842</v>
      </c>
      <c r="H432" s="2" t="s">
        <v>6888</v>
      </c>
      <c r="J432" s="11" t="str">
        <f t="shared" si="62"/>
        <v>IC.EV.230106</v>
      </c>
      <c r="K432" s="2" t="s">
        <v>11324</v>
      </c>
      <c r="L432" t="str">
        <f t="shared" si="61"/>
        <v>Cardiac enzymes sent</v>
      </c>
      <c r="M432" s="12" t="str">
        <f t="shared" si="63"/>
        <v>PI.IC.EV.230106.01</v>
      </c>
      <c r="N432" s="12"/>
      <c r="O432" s="12" t="str">
        <f t="shared" si="64"/>
        <v>PH.IC.EV.230106.01</v>
      </c>
      <c r="Q432" s="12" t="str">
        <f t="shared" si="65"/>
        <v>CL.IC.EV.230106.01</v>
      </c>
    </row>
    <row r="433" spans="1:17" ht="15" customHeight="1">
      <c r="A433" t="s">
        <v>10389</v>
      </c>
      <c r="C433" s="2" t="s">
        <v>5753</v>
      </c>
      <c r="E433" s="2" t="s">
        <v>11324</v>
      </c>
      <c r="F433" s="35" t="s">
        <v>10724</v>
      </c>
      <c r="G433" s="50" t="s">
        <v>10843</v>
      </c>
      <c r="H433" s="2" t="s">
        <v>7284</v>
      </c>
      <c r="J433" s="11" t="str">
        <f t="shared" si="62"/>
        <v>IC.EV.230107</v>
      </c>
      <c r="K433" s="2" t="s">
        <v>11324</v>
      </c>
      <c r="L433" t="str">
        <f t="shared" si="61"/>
        <v>Critical value received (written down/read back):</v>
      </c>
      <c r="M433" s="12" t="str">
        <f t="shared" si="63"/>
        <v>PI.IC.EV.230107.01</v>
      </c>
      <c r="N433" s="12"/>
      <c r="O433" s="12" t="str">
        <f t="shared" si="64"/>
        <v>PH.IC.EV.230107.01</v>
      </c>
      <c r="Q433" s="12" t="str">
        <f t="shared" si="65"/>
        <v>CL.IC.EV.230107.01</v>
      </c>
    </row>
    <row r="434" spans="1:17" ht="15" customHeight="1">
      <c r="A434" t="s">
        <v>10389</v>
      </c>
      <c r="C434" s="2" t="s">
        <v>5753</v>
      </c>
      <c r="E434" s="2" t="s">
        <v>11324</v>
      </c>
      <c r="F434" s="35" t="s">
        <v>10724</v>
      </c>
      <c r="G434" s="50" t="s">
        <v>10844</v>
      </c>
      <c r="H434" s="2" t="s">
        <v>10093</v>
      </c>
      <c r="J434" s="11" t="str">
        <f t="shared" si="62"/>
        <v>IC.EV.230108</v>
      </c>
      <c r="K434" s="2" t="s">
        <v>11324</v>
      </c>
      <c r="L434" t="str">
        <f t="shared" si="61"/>
        <v>Drug levels sent</v>
      </c>
      <c r="M434" s="12" t="str">
        <f t="shared" si="63"/>
        <v>PI.IC.EV.230108.01</v>
      </c>
      <c r="N434" s="12"/>
      <c r="O434" s="12" t="str">
        <f t="shared" si="64"/>
        <v>PH.IC.EV.230108.01</v>
      </c>
      <c r="Q434" s="12" t="str">
        <f t="shared" si="65"/>
        <v>CL.IC.EV.230108.01</v>
      </c>
    </row>
    <row r="435" spans="1:17" ht="15" customHeight="1">
      <c r="A435" t="s">
        <v>10389</v>
      </c>
      <c r="C435" s="2" t="s">
        <v>5753</v>
      </c>
      <c r="E435" s="2" t="s">
        <v>11324</v>
      </c>
      <c r="F435" s="35" t="s">
        <v>10724</v>
      </c>
      <c r="G435" s="50" t="s">
        <v>10730</v>
      </c>
      <c r="H435" s="2" t="s">
        <v>10095</v>
      </c>
      <c r="J435" s="11" t="str">
        <f t="shared" si="62"/>
        <v>IC.EV.230109</v>
      </c>
      <c r="K435" s="2" t="s">
        <v>11324</v>
      </c>
      <c r="L435" t="str">
        <f t="shared" si="61"/>
        <v>Glucose sent</v>
      </c>
      <c r="M435" s="12" t="str">
        <f t="shared" si="63"/>
        <v>PI.IC.EV.230109.01</v>
      </c>
      <c r="N435" s="12"/>
      <c r="O435" s="12" t="str">
        <f t="shared" si="64"/>
        <v>PH.IC.EV.230109.01</v>
      </c>
      <c r="Q435" s="12" t="str">
        <f t="shared" si="65"/>
        <v>CL.IC.EV.230109.01</v>
      </c>
    </row>
    <row r="436" spans="1:17" ht="15" customHeight="1">
      <c r="A436" t="s">
        <v>10389</v>
      </c>
      <c r="C436" s="2" t="s">
        <v>5753</v>
      </c>
      <c r="E436" s="2" t="s">
        <v>11324</v>
      </c>
      <c r="F436" s="35" t="s">
        <v>10724</v>
      </c>
      <c r="G436" s="50" t="s">
        <v>10731</v>
      </c>
      <c r="H436" s="2" t="s">
        <v>10905</v>
      </c>
      <c r="J436" s="11" t="str">
        <f t="shared" si="62"/>
        <v>IC.EV.230110</v>
      </c>
      <c r="K436" s="2" t="s">
        <v>11324</v>
      </c>
      <c r="L436" t="str">
        <f t="shared" si="61"/>
        <v>Ionized calcium sent</v>
      </c>
      <c r="M436" s="12" t="str">
        <f t="shared" si="63"/>
        <v>PI.IC.EV.230110.01</v>
      </c>
      <c r="N436" s="12"/>
      <c r="O436" s="12" t="str">
        <f t="shared" si="64"/>
        <v>PH.IC.EV.230110.01</v>
      </c>
      <c r="Q436" s="12" t="str">
        <f t="shared" si="65"/>
        <v>CL.IC.EV.230110.01</v>
      </c>
    </row>
    <row r="437" spans="1:17" ht="15" customHeight="1">
      <c r="A437" t="s">
        <v>10389</v>
      </c>
      <c r="C437" s="2" t="s">
        <v>5753</v>
      </c>
      <c r="E437" s="2" t="s">
        <v>11324</v>
      </c>
      <c r="F437" s="35" t="s">
        <v>10724</v>
      </c>
      <c r="G437" s="50" t="s">
        <v>10269</v>
      </c>
      <c r="H437" s="2" t="s">
        <v>8048</v>
      </c>
      <c r="J437" s="11" t="str">
        <f t="shared" si="62"/>
        <v>IC.EV.230111</v>
      </c>
      <c r="K437" s="2" t="s">
        <v>11324</v>
      </c>
      <c r="L437" t="str">
        <f t="shared" si="61"/>
        <v>Lab drawn and sent for:</v>
      </c>
      <c r="M437" s="12" t="str">
        <f t="shared" si="63"/>
        <v>PI.IC.EV.230111.01</v>
      </c>
      <c r="N437" s="12"/>
      <c r="O437" s="12" t="str">
        <f t="shared" si="64"/>
        <v>PH.IC.EV.230111.01</v>
      </c>
      <c r="Q437" s="12" t="str">
        <f t="shared" si="65"/>
        <v>CL.IC.EV.230111.01</v>
      </c>
    </row>
    <row r="438" spans="1:17" ht="15" customHeight="1">
      <c r="A438" t="s">
        <v>10389</v>
      </c>
      <c r="C438" s="2" t="s">
        <v>5753</v>
      </c>
      <c r="E438" s="2" t="s">
        <v>11324</v>
      </c>
      <c r="F438" s="35" t="s">
        <v>10724</v>
      </c>
      <c r="G438" s="50" t="s">
        <v>10732</v>
      </c>
      <c r="H438" s="2" t="s">
        <v>11023</v>
      </c>
      <c r="J438" s="11" t="str">
        <f t="shared" si="62"/>
        <v>IC.EV.230112</v>
      </c>
      <c r="K438" s="2" t="s">
        <v>11324</v>
      </c>
      <c r="L438" t="str">
        <f t="shared" si="61"/>
        <v>Lactate sent</v>
      </c>
      <c r="M438" s="12" t="str">
        <f t="shared" si="63"/>
        <v>PI.IC.EV.230112.01</v>
      </c>
      <c r="N438" s="12"/>
      <c r="O438" s="12" t="str">
        <f t="shared" si="64"/>
        <v>PH.IC.EV.230112.01</v>
      </c>
      <c r="Q438" s="12" t="str">
        <f t="shared" si="65"/>
        <v>CL.IC.EV.230112.01</v>
      </c>
    </row>
    <row r="439" spans="1:17" ht="15" customHeight="1">
      <c r="A439" t="s">
        <v>10389</v>
      </c>
      <c r="C439" s="2" t="s">
        <v>5753</v>
      </c>
      <c r="E439" s="2" t="s">
        <v>11324</v>
      </c>
      <c r="F439" s="35" t="s">
        <v>10724</v>
      </c>
      <c r="G439" s="50" t="s">
        <v>10733</v>
      </c>
      <c r="H439" s="2" t="s">
        <v>8201</v>
      </c>
      <c r="J439" s="11" t="str">
        <f t="shared" si="62"/>
        <v>IC.EV.230113</v>
      </c>
      <c r="K439" s="2" t="s">
        <v>11324</v>
      </c>
      <c r="L439" t="str">
        <f t="shared" si="61"/>
        <v>Magnesium sent</v>
      </c>
      <c r="M439" s="12" t="str">
        <f t="shared" si="63"/>
        <v>PI.IC.EV.230113.01</v>
      </c>
      <c r="N439" s="12"/>
      <c r="O439" s="12" t="str">
        <f t="shared" si="64"/>
        <v>PH.IC.EV.230113.01</v>
      </c>
      <c r="Q439" s="12" t="str">
        <f t="shared" si="65"/>
        <v>CL.IC.EV.230113.01</v>
      </c>
    </row>
    <row r="440" spans="1:17" ht="15" customHeight="1">
      <c r="A440" t="s">
        <v>10389</v>
      </c>
      <c r="C440" s="2" t="s">
        <v>5753</v>
      </c>
      <c r="E440" s="2" t="s">
        <v>11324</v>
      </c>
      <c r="F440" s="35" t="s">
        <v>10724</v>
      </c>
      <c r="G440" s="50" t="s">
        <v>10734</v>
      </c>
      <c r="H440" s="2" t="s">
        <v>9621</v>
      </c>
      <c r="J440" s="11" t="str">
        <f t="shared" si="62"/>
        <v>IC.EV.230114</v>
      </c>
      <c r="K440" s="2" t="s">
        <v>11324</v>
      </c>
      <c r="L440" t="str">
        <f t="shared" si="61"/>
        <v>Mixed venous blood gas sent</v>
      </c>
      <c r="M440" s="12" t="str">
        <f t="shared" si="63"/>
        <v>PI.IC.EV.230114.01</v>
      </c>
      <c r="N440" s="12"/>
      <c r="O440" s="12" t="str">
        <f t="shared" si="64"/>
        <v>PH.IC.EV.230114.01</v>
      </c>
      <c r="Q440" s="12" t="str">
        <f t="shared" si="65"/>
        <v>CL.IC.EV.230114.01</v>
      </c>
    </row>
    <row r="441" spans="1:17" ht="15" customHeight="1">
      <c r="A441" t="s">
        <v>10389</v>
      </c>
      <c r="C441" s="2" t="s">
        <v>5753</v>
      </c>
      <c r="E441" s="2" t="s">
        <v>11324</v>
      </c>
      <c r="F441" s="35" t="s">
        <v>10724</v>
      </c>
      <c r="G441" s="50" t="s">
        <v>10735</v>
      </c>
      <c r="H441" s="2" t="s">
        <v>6135</v>
      </c>
      <c r="J441" s="11" t="str">
        <f t="shared" si="62"/>
        <v>IC.EV.230115</v>
      </c>
      <c r="K441" s="2" t="s">
        <v>11324</v>
      </c>
      <c r="L441" t="str">
        <f t="shared" si="61"/>
        <v>Point of care glucose done</v>
      </c>
      <c r="M441" s="12" t="str">
        <f t="shared" si="63"/>
        <v>PI.IC.EV.230115.01</v>
      </c>
      <c r="N441" s="12"/>
      <c r="O441" s="12" t="str">
        <f t="shared" si="64"/>
        <v>PH.IC.EV.230115.01</v>
      </c>
      <c r="Q441" s="12" t="str">
        <f t="shared" si="65"/>
        <v>CL.IC.EV.230115.01</v>
      </c>
    </row>
    <row r="442" spans="1:17" ht="15" customHeight="1">
      <c r="A442" t="s">
        <v>10389</v>
      </c>
      <c r="C442" s="2" t="s">
        <v>5753</v>
      </c>
      <c r="E442" s="2" t="s">
        <v>11324</v>
      </c>
      <c r="F442" s="35" t="s">
        <v>10724</v>
      </c>
      <c r="G442" s="50" t="s">
        <v>10736</v>
      </c>
      <c r="H442" s="2" t="s">
        <v>5740</v>
      </c>
      <c r="J442" s="11" t="str">
        <f t="shared" si="62"/>
        <v>IC.EV.230116</v>
      </c>
      <c r="K442" s="2" t="s">
        <v>11324</v>
      </c>
      <c r="L442" t="str">
        <f t="shared" si="61"/>
        <v>PT/INR sent</v>
      </c>
      <c r="M442" s="12" t="str">
        <f t="shared" si="63"/>
        <v>PI.IC.EV.230116.01</v>
      </c>
      <c r="N442" s="12"/>
      <c r="O442" s="12" t="str">
        <f t="shared" si="64"/>
        <v>PH.IC.EV.230116.01</v>
      </c>
      <c r="Q442" s="12" t="str">
        <f t="shared" si="65"/>
        <v>CL.IC.EV.230116.01</v>
      </c>
    </row>
    <row r="443" spans="1:17" ht="15" customHeight="1">
      <c r="A443" t="s">
        <v>10389</v>
      </c>
      <c r="C443" s="2" t="s">
        <v>5753</v>
      </c>
      <c r="E443" s="2" t="s">
        <v>11324</v>
      </c>
      <c r="F443" s="35" t="s">
        <v>10724</v>
      </c>
      <c r="G443" s="50" t="s">
        <v>10612</v>
      </c>
      <c r="H443" s="2" t="s">
        <v>6865</v>
      </c>
      <c r="J443" s="11" t="str">
        <f t="shared" si="62"/>
        <v>IC.EV.230117</v>
      </c>
      <c r="K443" s="2" t="s">
        <v>11324</v>
      </c>
      <c r="L443" t="str">
        <f t="shared" si="61"/>
        <v>PTT sent</v>
      </c>
      <c r="M443" s="12" t="str">
        <f t="shared" si="63"/>
        <v>PI.IC.EV.230117.01</v>
      </c>
      <c r="N443" s="12"/>
      <c r="O443" s="12" t="str">
        <f t="shared" si="64"/>
        <v>PH.IC.EV.230117.01</v>
      </c>
      <c r="Q443" s="12" t="str">
        <f t="shared" si="65"/>
        <v>CL.IC.EV.230117.01</v>
      </c>
    </row>
    <row r="444" spans="1:17" ht="15" customHeight="1">
      <c r="A444" t="s">
        <v>10389</v>
      </c>
      <c r="C444" s="2" t="s">
        <v>5753</v>
      </c>
      <c r="E444" s="2" t="s">
        <v>11324</v>
      </c>
      <c r="F444" s="35" t="s">
        <v>10724</v>
      </c>
      <c r="G444" s="50" t="s">
        <v>10613</v>
      </c>
      <c r="H444" s="2" t="s">
        <v>5743</v>
      </c>
      <c r="J444" s="11" t="str">
        <f t="shared" si="62"/>
        <v>IC.EV.230118</v>
      </c>
      <c r="K444" s="2" t="s">
        <v>11324</v>
      </c>
      <c r="L444" t="str">
        <f t="shared" si="61"/>
        <v>Potassium sent</v>
      </c>
      <c r="M444" s="12" t="str">
        <f t="shared" si="63"/>
        <v>PI.IC.EV.230118.01</v>
      </c>
      <c r="N444" s="12"/>
      <c r="O444" s="12" t="str">
        <f t="shared" si="64"/>
        <v>PH.IC.EV.230118.01</v>
      </c>
      <c r="Q444" s="12" t="str">
        <f t="shared" si="65"/>
        <v>CL.IC.EV.230118.01</v>
      </c>
    </row>
    <row r="445" spans="1:17" ht="15" customHeight="1">
      <c r="A445" t="s">
        <v>10389</v>
      </c>
      <c r="C445" s="2" t="s">
        <v>5753</v>
      </c>
      <c r="E445" s="2" t="s">
        <v>11324</v>
      </c>
      <c r="F445" s="35" t="s">
        <v>10724</v>
      </c>
      <c r="G445" s="50" t="s">
        <v>10614</v>
      </c>
      <c r="H445" s="2" t="s">
        <v>10174</v>
      </c>
      <c r="J445" s="11" t="str">
        <f t="shared" si="62"/>
        <v>IC.EV.230119</v>
      </c>
      <c r="K445" s="2" t="s">
        <v>11324</v>
      </c>
      <c r="L445" t="str">
        <f t="shared" si="61"/>
        <v>Serum osmo sent</v>
      </c>
      <c r="M445" s="12" t="str">
        <f t="shared" si="63"/>
        <v>PI.IC.EV.230119.01</v>
      </c>
      <c r="N445" s="12"/>
      <c r="O445" s="12" t="str">
        <f t="shared" si="64"/>
        <v>PH.IC.EV.230119.01</v>
      </c>
      <c r="Q445" s="12" t="str">
        <f t="shared" si="65"/>
        <v>CL.IC.EV.230119.01</v>
      </c>
    </row>
    <row r="446" spans="1:17" ht="15" customHeight="1">
      <c r="A446" t="s">
        <v>10389</v>
      </c>
      <c r="C446" s="2" t="s">
        <v>5753</v>
      </c>
      <c r="E446" s="2" t="s">
        <v>11324</v>
      </c>
      <c r="F446" s="35" t="s">
        <v>10724</v>
      </c>
      <c r="G446" s="50" t="s">
        <v>10615</v>
      </c>
      <c r="H446" s="2" t="s">
        <v>6396</v>
      </c>
      <c r="J446" s="11" t="str">
        <f t="shared" si="62"/>
        <v>IC.EV.230120</v>
      </c>
      <c r="K446" s="2" t="s">
        <v>11324</v>
      </c>
      <c r="L446" t="str">
        <f t="shared" si="61"/>
        <v>Venous blood gas sent</v>
      </c>
      <c r="M446" s="12" t="str">
        <f t="shared" si="63"/>
        <v>PI.IC.EV.230120.01</v>
      </c>
      <c r="N446" s="12"/>
      <c r="O446" s="12" t="str">
        <f t="shared" si="64"/>
        <v>PH.IC.EV.230120.01</v>
      </c>
      <c r="Q446" s="12" t="str">
        <f t="shared" si="65"/>
        <v>CL.IC.EV.230120.01</v>
      </c>
    </row>
    <row r="447" spans="1:17" ht="15" customHeight="1">
      <c r="A447" t="s">
        <v>10389</v>
      </c>
      <c r="C447" s="2" t="s">
        <v>5753</v>
      </c>
      <c r="E447" s="2" t="s">
        <v>11324</v>
      </c>
      <c r="F447" s="35" t="s">
        <v>10724</v>
      </c>
      <c r="G447" s="50" t="s">
        <v>10616</v>
      </c>
      <c r="H447" s="2" t="s">
        <v>5577</v>
      </c>
      <c r="J447" s="11" t="str">
        <f t="shared" si="62"/>
        <v>IC.EV.230121</v>
      </c>
      <c r="K447" s="2" t="s">
        <v>11324</v>
      </c>
      <c r="L447" t="str">
        <f t="shared" si="61"/>
        <v>Post-Op labs sent</v>
      </c>
      <c r="M447" s="12" t="str">
        <f t="shared" si="63"/>
        <v>PI.IC.EV.230121.01</v>
      </c>
      <c r="N447" s="12"/>
      <c r="O447" s="12" t="str">
        <f t="shared" si="64"/>
        <v>PH.IC.EV.230121.01</v>
      </c>
      <c r="Q447" s="12" t="str">
        <f t="shared" si="65"/>
        <v>CL.IC.EV.230121.01</v>
      </c>
    </row>
    <row r="448" spans="1:17" ht="15" customHeight="1">
      <c r="A448" t="s">
        <v>10389</v>
      </c>
      <c r="B448" t="s">
        <v>10617</v>
      </c>
      <c r="C448" s="2" t="s">
        <v>6583</v>
      </c>
      <c r="D448" t="s">
        <v>10075</v>
      </c>
      <c r="E448" s="2" t="s">
        <v>1192</v>
      </c>
      <c r="F448" s="35" t="s">
        <v>10618</v>
      </c>
      <c r="G448" s="50" t="s">
        <v>10619</v>
      </c>
      <c r="H448" s="2" t="s">
        <v>11324</v>
      </c>
      <c r="J448" s="11" t="str">
        <f t="shared" si="62"/>
        <v>IC.EV.240101</v>
      </c>
      <c r="K448" s="2" t="s">
        <v>11324</v>
      </c>
      <c r="L448" t="str">
        <f t="shared" si="61"/>
        <v>Arterial line discontinued</v>
      </c>
      <c r="M448" s="12" t="str">
        <f t="shared" si="63"/>
        <v>PI.IC.EV.240101.01</v>
      </c>
      <c r="N448" s="12"/>
      <c r="O448" s="12" t="str">
        <f t="shared" si="64"/>
        <v>PH.IC.EV.240101.01</v>
      </c>
      <c r="Q448" s="12" t="str">
        <f t="shared" si="65"/>
        <v>CL.IC.EV.240101.01</v>
      </c>
    </row>
    <row r="449" spans="1:17" ht="15" customHeight="1">
      <c r="A449" t="s">
        <v>10707</v>
      </c>
      <c r="C449" s="2" t="s">
        <v>10620</v>
      </c>
      <c r="E449" s="2" t="s">
        <v>11324</v>
      </c>
      <c r="F449" s="35" t="s">
        <v>10618</v>
      </c>
      <c r="G449" s="50" t="s">
        <v>10621</v>
      </c>
      <c r="H449" s="2" t="s">
        <v>9391</v>
      </c>
      <c r="J449" s="11" t="str">
        <f t="shared" si="62"/>
        <v>IC.EV.240102</v>
      </c>
      <c r="K449" s="2" t="s">
        <v>11324</v>
      </c>
      <c r="L449" t="str">
        <f t="shared" si="61"/>
        <v>PA line discontinued</v>
      </c>
      <c r="M449" s="12" t="str">
        <f t="shared" si="63"/>
        <v>PI.IC.EV.240102.01</v>
      </c>
      <c r="N449" s="12"/>
      <c r="O449" s="12" t="str">
        <f t="shared" si="64"/>
        <v>PH.IC.EV.240102.01</v>
      </c>
      <c r="Q449" s="12" t="str">
        <f t="shared" si="65"/>
        <v>CL.IC.EV.240102.01</v>
      </c>
    </row>
    <row r="450" spans="1:17" ht="15" customHeight="1">
      <c r="A450" t="s">
        <v>10707</v>
      </c>
      <c r="C450" s="2" t="s">
        <v>10620</v>
      </c>
      <c r="E450" s="2" t="s">
        <v>11324</v>
      </c>
      <c r="F450" s="35" t="s">
        <v>10618</v>
      </c>
      <c r="G450" s="50" t="s">
        <v>10622</v>
      </c>
      <c r="H450" s="2" t="s">
        <v>9640</v>
      </c>
      <c r="J450" s="11" t="str">
        <f t="shared" si="62"/>
        <v>IC.EV.240103</v>
      </c>
      <c r="K450" s="2" t="s">
        <v>11324</v>
      </c>
      <c r="L450" t="str">
        <f t="shared" si="61"/>
        <v>Central line discontinued</v>
      </c>
      <c r="M450" s="12" t="str">
        <f t="shared" si="63"/>
        <v>PI.IC.EV.240103.01</v>
      </c>
      <c r="N450" s="12"/>
      <c r="O450" s="12" t="str">
        <f t="shared" si="64"/>
        <v>PH.IC.EV.240103.01</v>
      </c>
      <c r="Q450" s="12" t="str">
        <f t="shared" si="65"/>
        <v>CL.IC.EV.240103.01</v>
      </c>
    </row>
    <row r="451" spans="1:17" ht="15" customHeight="1">
      <c r="A451" t="s">
        <v>10707</v>
      </c>
      <c r="C451" s="2" t="s">
        <v>10620</v>
      </c>
      <c r="E451" s="2" t="s">
        <v>11324</v>
      </c>
      <c r="F451" s="35" t="s">
        <v>10618</v>
      </c>
      <c r="G451" s="50" t="s">
        <v>10623</v>
      </c>
      <c r="H451" s="2" t="s">
        <v>7070</v>
      </c>
      <c r="J451" s="11" t="str">
        <f t="shared" si="62"/>
        <v>IC.EV.240104</v>
      </c>
      <c r="K451" s="2" t="s">
        <v>11324</v>
      </c>
      <c r="L451" t="str">
        <f t="shared" si="61"/>
        <v>PICC discontinued</v>
      </c>
      <c r="M451" s="12" t="str">
        <f t="shared" si="63"/>
        <v>PI.IC.EV.240104.01</v>
      </c>
      <c r="N451" s="12"/>
      <c r="O451" s="12" t="str">
        <f t="shared" si="64"/>
        <v>PH.IC.EV.240104.01</v>
      </c>
      <c r="Q451" s="12" t="str">
        <f t="shared" si="65"/>
        <v>CL.IC.EV.240104.01</v>
      </c>
    </row>
    <row r="452" spans="1:17" ht="15" customHeight="1">
      <c r="A452" t="s">
        <v>10707</v>
      </c>
      <c r="C452" s="2" t="s">
        <v>10620</v>
      </c>
      <c r="E452" s="2" t="s">
        <v>11324</v>
      </c>
      <c r="F452" s="35" t="s">
        <v>10618</v>
      </c>
      <c r="G452" s="50" t="s">
        <v>10624</v>
      </c>
      <c r="H452" s="2" t="s">
        <v>7071</v>
      </c>
      <c r="J452" s="11" t="str">
        <f t="shared" si="62"/>
        <v>IC.EV.240105</v>
      </c>
      <c r="K452" s="2" t="s">
        <v>11324</v>
      </c>
      <c r="L452" t="str">
        <f t="shared" si="61"/>
        <v>IABP discontinued</v>
      </c>
      <c r="M452" s="12" t="str">
        <f t="shared" si="63"/>
        <v>PI.IC.EV.240105.01</v>
      </c>
      <c r="N452" s="12"/>
      <c r="O452" s="12" t="str">
        <f t="shared" si="64"/>
        <v>PH.IC.EV.240105.01</v>
      </c>
      <c r="Q452" s="12" t="str">
        <f t="shared" si="65"/>
        <v>CL.IC.EV.240105.01</v>
      </c>
    </row>
    <row r="453" spans="1:17" ht="15" customHeight="1">
      <c r="A453" t="s">
        <v>10707</v>
      </c>
      <c r="C453" s="2" t="s">
        <v>10620</v>
      </c>
      <c r="E453" s="2" t="s">
        <v>11324</v>
      </c>
      <c r="F453" s="35" t="s">
        <v>10618</v>
      </c>
      <c r="G453" s="50" t="s">
        <v>10625</v>
      </c>
      <c r="H453" s="2" t="s">
        <v>6888</v>
      </c>
      <c r="J453" s="11" t="str">
        <f t="shared" si="62"/>
        <v>IC.EV.240106</v>
      </c>
      <c r="K453" s="2" t="s">
        <v>11324</v>
      </c>
      <c r="L453" t="str">
        <f t="shared" si="61"/>
        <v>IABP removed by:</v>
      </c>
      <c r="M453" s="12" t="str">
        <f t="shared" si="63"/>
        <v>PI.IC.EV.240106.01</v>
      </c>
      <c r="N453" s="12"/>
      <c r="O453" s="12" t="str">
        <f t="shared" si="64"/>
        <v>PH.IC.EV.240106.01</v>
      </c>
      <c r="Q453" s="12" t="str">
        <f t="shared" si="65"/>
        <v>CL.IC.EV.240106.01</v>
      </c>
    </row>
    <row r="454" spans="1:17" ht="15" customHeight="1">
      <c r="A454" t="s">
        <v>10707</v>
      </c>
      <c r="C454" s="2" t="s">
        <v>10620</v>
      </c>
      <c r="E454" s="2" t="s">
        <v>11324</v>
      </c>
      <c r="F454" s="35" t="s">
        <v>10618</v>
      </c>
      <c r="G454" s="50" t="s">
        <v>10626</v>
      </c>
      <c r="H454" s="2" t="s">
        <v>7284</v>
      </c>
      <c r="J454" s="11" t="str">
        <f t="shared" si="62"/>
        <v>IC.EV.240107</v>
      </c>
      <c r="K454" s="2" t="s">
        <v>11324</v>
      </c>
      <c r="L454" t="str">
        <f t="shared" si="61"/>
        <v>Sheath: arterial discontinued</v>
      </c>
      <c r="M454" s="12" t="str">
        <f t="shared" si="63"/>
        <v>PI.IC.EV.240107.01</v>
      </c>
      <c r="N454" s="12"/>
      <c r="O454" s="12" t="str">
        <f t="shared" si="64"/>
        <v>PH.IC.EV.240107.01</v>
      </c>
      <c r="Q454" s="12" t="str">
        <f t="shared" si="65"/>
        <v>CL.IC.EV.240107.01</v>
      </c>
    </row>
    <row r="455" spans="1:17" ht="15" customHeight="1">
      <c r="A455" t="s">
        <v>10707</v>
      </c>
      <c r="C455" s="2" t="s">
        <v>10620</v>
      </c>
      <c r="E455" s="2" t="s">
        <v>11324</v>
      </c>
      <c r="F455" s="35" t="s">
        <v>10618</v>
      </c>
      <c r="G455" s="50" t="s">
        <v>10746</v>
      </c>
      <c r="H455" s="2" t="s">
        <v>10093</v>
      </c>
      <c r="J455" s="11" t="str">
        <f t="shared" si="62"/>
        <v>IC.EV.240108</v>
      </c>
      <c r="K455" s="2" t="s">
        <v>11324</v>
      </c>
      <c r="L455" t="str">
        <f t="shared" si="61"/>
        <v>Sheath:  venous discontinued</v>
      </c>
      <c r="M455" s="12" t="str">
        <f t="shared" si="63"/>
        <v>PI.IC.EV.240108.01</v>
      </c>
      <c r="N455" s="12"/>
      <c r="O455" s="12" t="str">
        <f t="shared" si="64"/>
        <v>PH.IC.EV.240108.01</v>
      </c>
      <c r="Q455" s="12" t="str">
        <f t="shared" si="65"/>
        <v>CL.IC.EV.240108.01</v>
      </c>
    </row>
    <row r="456" spans="1:17" ht="15" customHeight="1">
      <c r="A456" t="s">
        <v>10707</v>
      </c>
      <c r="C456" s="2" t="s">
        <v>10620</v>
      </c>
      <c r="E456" s="2" t="s">
        <v>11324</v>
      </c>
      <c r="F456" s="35" t="s">
        <v>10618</v>
      </c>
      <c r="G456" s="50" t="s">
        <v>10632</v>
      </c>
      <c r="H456" s="2" t="s">
        <v>10633</v>
      </c>
      <c r="J456" s="11" t="str">
        <f t="shared" si="62"/>
        <v>IC.EV.240109</v>
      </c>
      <c r="K456" s="2" t="s">
        <v>11324</v>
      </c>
      <c r="L456" t="str">
        <f t="shared" si="61"/>
        <v>Sheaths: arterial and venous discontinued</v>
      </c>
      <c r="M456" s="12" t="str">
        <f t="shared" si="63"/>
        <v>PI.IC.EV.240109.01</v>
      </c>
      <c r="N456" s="12"/>
      <c r="O456" s="12" t="str">
        <f t="shared" si="64"/>
        <v>PH.IC.EV.240109.01</v>
      </c>
      <c r="Q456" s="12" t="str">
        <f t="shared" si="65"/>
        <v>CL.IC.EV.240109.01</v>
      </c>
    </row>
    <row r="457" spans="1:17" ht="15" customHeight="1">
      <c r="A457" t="s">
        <v>10707</v>
      </c>
      <c r="C457" s="2" t="s">
        <v>10620</v>
      </c>
      <c r="E457" s="2" t="s">
        <v>11324</v>
      </c>
      <c r="F457" s="35" t="s">
        <v>10618</v>
      </c>
      <c r="G457" s="50" t="s">
        <v>10634</v>
      </c>
      <c r="H457" s="2" t="s">
        <v>10905</v>
      </c>
      <c r="J457" s="11" t="str">
        <f t="shared" si="62"/>
        <v>IC.EV.240110</v>
      </c>
      <c r="K457" s="2" t="s">
        <v>11324</v>
      </c>
      <c r="L457" t="str">
        <f t="shared" si="61"/>
        <v>Arterial Sheath removed by:</v>
      </c>
      <c r="M457" s="12" t="str">
        <f t="shared" si="63"/>
        <v>PI.IC.EV.240110.01</v>
      </c>
      <c r="N457" s="12"/>
      <c r="O457" s="12" t="str">
        <f t="shared" si="64"/>
        <v>PH.IC.EV.240110.01</v>
      </c>
      <c r="Q457" s="12" t="str">
        <f t="shared" si="65"/>
        <v>CL.IC.EV.240110.01</v>
      </c>
    </row>
    <row r="458" spans="1:17" ht="15" customHeight="1">
      <c r="A458" t="s">
        <v>10707</v>
      </c>
      <c r="C458" s="2" t="s">
        <v>10620</v>
      </c>
      <c r="E458" s="2" t="s">
        <v>11324</v>
      </c>
      <c r="F458" s="35" t="s">
        <v>10618</v>
      </c>
      <c r="G458" s="50" t="s">
        <v>10635</v>
      </c>
      <c r="H458" s="2" t="s">
        <v>8048</v>
      </c>
      <c r="J458" s="11" t="str">
        <f t="shared" si="62"/>
        <v>IC.EV.240111</v>
      </c>
      <c r="K458" s="2" t="s">
        <v>11324</v>
      </c>
      <c r="L458" t="str">
        <f t="shared" si="61"/>
        <v>Venous sheath removed by:</v>
      </c>
      <c r="M458" s="12" t="str">
        <f t="shared" si="63"/>
        <v>PI.IC.EV.240111.01</v>
      </c>
      <c r="N458" s="12"/>
      <c r="O458" s="12" t="str">
        <f t="shared" si="64"/>
        <v>PH.IC.EV.240111.01</v>
      </c>
      <c r="Q458" s="12" t="str">
        <f t="shared" si="65"/>
        <v>CL.IC.EV.240111.01</v>
      </c>
    </row>
    <row r="459" spans="1:17" ht="15" customHeight="1">
      <c r="A459" t="s">
        <v>10707</v>
      </c>
      <c r="C459" s="2" t="s">
        <v>10620</v>
      </c>
      <c r="E459" s="2" t="s">
        <v>11324</v>
      </c>
      <c r="F459" s="35" t="s">
        <v>10618</v>
      </c>
      <c r="G459" s="50" t="s">
        <v>10636</v>
      </c>
      <c r="H459" s="2" t="s">
        <v>10204</v>
      </c>
      <c r="J459" s="11" t="str">
        <f t="shared" si="62"/>
        <v>IC.EV.240112</v>
      </c>
      <c r="K459" s="2" t="s">
        <v>11324</v>
      </c>
      <c r="L459" t="str">
        <f t="shared" si="61"/>
        <v>Femostop on</v>
      </c>
      <c r="M459" s="12" t="str">
        <f t="shared" si="63"/>
        <v>PI.IC.EV.240112.01</v>
      </c>
      <c r="N459" s="12"/>
      <c r="O459" s="12" t="str">
        <f t="shared" si="64"/>
        <v>PH.IC.EV.240112.01</v>
      </c>
      <c r="Q459" s="12" t="str">
        <f t="shared" si="65"/>
        <v>CL.IC.EV.240112.01</v>
      </c>
    </row>
    <row r="460" spans="1:17" ht="15" customHeight="1">
      <c r="A460" t="s">
        <v>10707</v>
      </c>
      <c r="C460" s="2" t="s">
        <v>10620</v>
      </c>
      <c r="E460" s="2" t="s">
        <v>11324</v>
      </c>
      <c r="F460" s="35" t="s">
        <v>10618</v>
      </c>
      <c r="G460" s="50" t="s">
        <v>10517</v>
      </c>
      <c r="H460" s="2" t="s">
        <v>10078</v>
      </c>
      <c r="J460" s="11" t="str">
        <f t="shared" si="62"/>
        <v>IC.EV.240113</v>
      </c>
      <c r="K460" s="2" t="s">
        <v>11324</v>
      </c>
      <c r="L460" t="str">
        <f t="shared" si="61"/>
        <v>Femostop off</v>
      </c>
      <c r="M460" s="12" t="str">
        <f t="shared" si="63"/>
        <v>PI.IC.EV.240113.01</v>
      </c>
      <c r="N460" s="12"/>
      <c r="O460" s="12" t="str">
        <f t="shared" si="64"/>
        <v>PH.IC.EV.240113.01</v>
      </c>
      <c r="Q460" s="12" t="str">
        <f t="shared" si="65"/>
        <v>CL.IC.EV.240113.01</v>
      </c>
    </row>
    <row r="461" spans="1:17" ht="15" customHeight="1">
      <c r="A461" t="s">
        <v>10707</v>
      </c>
      <c r="C461" s="2" t="s">
        <v>10620</v>
      </c>
      <c r="E461" s="2" t="s">
        <v>11324</v>
      </c>
      <c r="F461" s="35" t="s">
        <v>10618</v>
      </c>
      <c r="G461" s="50" t="s">
        <v>10518</v>
      </c>
      <c r="H461" s="2" t="s">
        <v>10519</v>
      </c>
      <c r="J461" s="11" t="str">
        <f t="shared" si="62"/>
        <v>IC.EV.240114</v>
      </c>
      <c r="K461" s="2" t="s">
        <v>11324</v>
      </c>
      <c r="L461" t="str">
        <f t="shared" si="61"/>
        <v>Staples removed</v>
      </c>
      <c r="M461" s="12" t="str">
        <f t="shared" si="63"/>
        <v>PI.IC.EV.240114.01</v>
      </c>
      <c r="N461" s="12"/>
      <c r="O461" s="12" t="str">
        <f t="shared" si="64"/>
        <v>PH.IC.EV.240114.01</v>
      </c>
      <c r="Q461" s="12" t="str">
        <f t="shared" si="65"/>
        <v>CL.IC.EV.240114.01</v>
      </c>
    </row>
    <row r="462" spans="1:17" ht="15" customHeight="1">
      <c r="A462" t="s">
        <v>10707</v>
      </c>
      <c r="C462" s="2" t="s">
        <v>10620</v>
      </c>
      <c r="E462" s="2" t="s">
        <v>11324</v>
      </c>
      <c r="F462" s="35" t="s">
        <v>10618</v>
      </c>
      <c r="G462" s="50" t="s">
        <v>10520</v>
      </c>
      <c r="H462" s="2" t="s">
        <v>6135</v>
      </c>
      <c r="J462" s="11" t="str">
        <f t="shared" si="62"/>
        <v>IC.EV.240115</v>
      </c>
      <c r="K462" s="2" t="s">
        <v>11324</v>
      </c>
      <c r="L462" t="str">
        <f t="shared" si="61"/>
        <v>Sutures removed</v>
      </c>
      <c r="M462" s="12" t="str">
        <f t="shared" si="63"/>
        <v>PI.IC.EV.240115.01</v>
      </c>
      <c r="N462" s="12"/>
      <c r="O462" s="12" t="str">
        <f t="shared" si="64"/>
        <v>PH.IC.EV.240115.01</v>
      </c>
      <c r="Q462" s="12" t="str">
        <f t="shared" si="65"/>
        <v>CL.IC.EV.240115.01</v>
      </c>
    </row>
    <row r="463" spans="1:17" ht="15" customHeight="1">
      <c r="A463" t="s">
        <v>10707</v>
      </c>
      <c r="C463" s="2" t="s">
        <v>10620</v>
      </c>
      <c r="E463" s="2" t="s">
        <v>11324</v>
      </c>
      <c r="F463" s="35" t="s">
        <v>10618</v>
      </c>
      <c r="G463" s="50" t="s">
        <v>10208</v>
      </c>
      <c r="H463" s="2" t="s">
        <v>5740</v>
      </c>
      <c r="J463" s="11" t="str">
        <f t="shared" si="62"/>
        <v>IC.EV.240116</v>
      </c>
      <c r="K463" s="2" t="s">
        <v>11324</v>
      </c>
      <c r="L463" t="str">
        <f t="shared" si="61"/>
        <v>A-line cath/tip intact</v>
      </c>
      <c r="M463" s="12" t="str">
        <f t="shared" si="63"/>
        <v>PI.IC.EV.240116.01</v>
      </c>
      <c r="N463" s="12"/>
      <c r="O463" s="12" t="str">
        <f t="shared" si="64"/>
        <v>PH.IC.EV.240116.01</v>
      </c>
      <c r="Q463" s="12" t="str">
        <f t="shared" si="65"/>
        <v>CL.IC.EV.240116.01</v>
      </c>
    </row>
    <row r="464" spans="1:17" ht="15" customHeight="1">
      <c r="A464" t="s">
        <v>10707</v>
      </c>
      <c r="C464" s="2" t="s">
        <v>10620</v>
      </c>
      <c r="E464" s="2" t="s">
        <v>11324</v>
      </c>
      <c r="F464" s="35" t="s">
        <v>10618</v>
      </c>
      <c r="G464" s="50" t="s">
        <v>10209</v>
      </c>
      <c r="H464" s="2" t="s">
        <v>6865</v>
      </c>
      <c r="J464" s="11" t="str">
        <f t="shared" si="62"/>
        <v>IC.EV.240117</v>
      </c>
      <c r="K464" s="2" t="s">
        <v>11324</v>
      </c>
      <c r="L464" t="str">
        <f t="shared" si="61"/>
        <v>Pressure applied hemostasis achieved</v>
      </c>
      <c r="M464" s="12" t="str">
        <f t="shared" si="63"/>
        <v>PI.IC.EV.240117.01</v>
      </c>
      <c r="N464" s="12"/>
      <c r="O464" s="12" t="str">
        <f t="shared" si="64"/>
        <v>PH.IC.EV.240117.01</v>
      </c>
      <c r="Q464" s="12" t="str">
        <f t="shared" si="65"/>
        <v>CL.IC.EV.240117.01</v>
      </c>
    </row>
    <row r="465" spans="1:19" ht="15" customHeight="1">
      <c r="A465" t="s">
        <v>10707</v>
      </c>
      <c r="C465" s="2" t="s">
        <v>10620</v>
      </c>
      <c r="E465" s="2" t="s">
        <v>11324</v>
      </c>
      <c r="F465" s="35" t="s">
        <v>10618</v>
      </c>
      <c r="G465" s="50" t="s">
        <v>10497</v>
      </c>
      <c r="H465" s="2" t="s">
        <v>5743</v>
      </c>
      <c r="J465" s="11" t="str">
        <f t="shared" si="62"/>
        <v>IC.EV.240118</v>
      </c>
      <c r="K465" s="2" t="s">
        <v>11324</v>
      </c>
      <c r="L465" t="str">
        <f t="shared" si="61"/>
        <v>Sterile dressing applied</v>
      </c>
      <c r="M465" s="12" t="str">
        <f t="shared" si="63"/>
        <v>PI.IC.EV.240118.01</v>
      </c>
      <c r="N465" s="12"/>
      <c r="O465" s="12" t="str">
        <f t="shared" si="64"/>
        <v>PH.IC.EV.240118.01</v>
      </c>
      <c r="Q465" s="12" t="str">
        <f t="shared" si="65"/>
        <v>CL.IC.EV.240118.01</v>
      </c>
    </row>
    <row r="466" spans="1:19" ht="15" customHeight="1">
      <c r="A466" t="s">
        <v>10707</v>
      </c>
      <c r="C466" s="2" t="s">
        <v>10620</v>
      </c>
      <c r="D466" t="s">
        <v>10521</v>
      </c>
      <c r="E466" s="2" t="s">
        <v>9391</v>
      </c>
      <c r="F466" s="35" t="s">
        <v>10618</v>
      </c>
      <c r="G466" s="50" t="s">
        <v>10553</v>
      </c>
      <c r="H466" s="2" t="s">
        <v>11324</v>
      </c>
      <c r="J466" s="11" t="str">
        <f t="shared" si="62"/>
        <v>IC.EV.240201</v>
      </c>
      <c r="K466" s="2" t="s">
        <v>11324</v>
      </c>
      <c r="L466" t="str">
        <f t="shared" si="61"/>
        <v>Catheter tip sent for culture: specify</v>
      </c>
      <c r="M466" s="12" t="str">
        <f t="shared" si="63"/>
        <v>PI.IC.EV.240201.01</v>
      </c>
      <c r="N466" s="12"/>
      <c r="O466" s="12" t="str">
        <f t="shared" si="64"/>
        <v>PH.IC.EV.240201.01</v>
      </c>
      <c r="Q466" s="12" t="str">
        <f t="shared" si="65"/>
        <v>CL.IC.EV.240201.01</v>
      </c>
    </row>
    <row r="467" spans="1:19" ht="15" customHeight="1">
      <c r="A467" t="s">
        <v>10707</v>
      </c>
      <c r="C467" s="2" t="s">
        <v>10620</v>
      </c>
      <c r="E467" s="2" t="s">
        <v>9391</v>
      </c>
      <c r="F467" s="35" t="s">
        <v>10618</v>
      </c>
      <c r="G467" s="50" t="s">
        <v>10551</v>
      </c>
      <c r="H467" s="2" t="s">
        <v>9391</v>
      </c>
      <c r="J467" s="11" t="str">
        <f t="shared" si="62"/>
        <v>IC.EV.240202</v>
      </c>
      <c r="K467" s="2" t="s">
        <v>11324</v>
      </c>
      <c r="L467" t="str">
        <f t="shared" si="61"/>
        <v>Blood cultures sent</v>
      </c>
      <c r="M467" s="12" t="str">
        <f t="shared" si="63"/>
        <v>PI.IC.EV.240202.01</v>
      </c>
      <c r="N467" s="12"/>
      <c r="O467" s="12" t="str">
        <f t="shared" si="64"/>
        <v>PH.IC.EV.240202.01</v>
      </c>
      <c r="Q467" s="12" t="str">
        <f t="shared" si="65"/>
        <v>CL.IC.EV.240202.01</v>
      </c>
    </row>
    <row r="468" spans="1:19" ht="15" customHeight="1">
      <c r="A468" t="s">
        <v>10707</v>
      </c>
      <c r="B468" t="s">
        <v>10639</v>
      </c>
      <c r="C468" s="2" t="s">
        <v>10640</v>
      </c>
      <c r="D468" t="s">
        <v>11007</v>
      </c>
      <c r="E468" s="2" t="s">
        <v>11324</v>
      </c>
      <c r="F468" s="35" t="s">
        <v>10639</v>
      </c>
      <c r="G468" s="50" t="s">
        <v>11126</v>
      </c>
      <c r="H468" s="2" t="s">
        <v>11324</v>
      </c>
      <c r="J468" s="11" t="str">
        <f t="shared" si="62"/>
        <v>IC.EV.250101</v>
      </c>
      <c r="K468" s="2" t="s">
        <v>923</v>
      </c>
      <c r="L468" t="str">
        <f t="shared" si="61"/>
        <v>Uninterrupted period of sleep - specify</v>
      </c>
      <c r="M468" s="12" t="str">
        <f t="shared" si="63"/>
        <v>PI.IC.EV.250101.02</v>
      </c>
      <c r="N468" s="12"/>
      <c r="O468" s="12" t="str">
        <f t="shared" si="64"/>
        <v>PH.IC.EV.250101.02</v>
      </c>
      <c r="Q468" s="12" t="str">
        <f t="shared" si="65"/>
        <v>CL.IC.EV.250101.02</v>
      </c>
      <c r="R468" t="s">
        <v>9277</v>
      </c>
      <c r="S468">
        <v>172</v>
      </c>
    </row>
    <row r="469" spans="1:19" ht="15" customHeight="1">
      <c r="A469" t="s">
        <v>10339</v>
      </c>
      <c r="C469" s="2" t="s">
        <v>7711</v>
      </c>
      <c r="D469" t="s">
        <v>11127</v>
      </c>
      <c r="E469" s="2" t="s">
        <v>923</v>
      </c>
      <c r="F469" s="35" t="s">
        <v>11128</v>
      </c>
      <c r="G469" s="50" t="s">
        <v>11129</v>
      </c>
      <c r="H469" s="2" t="s">
        <v>1192</v>
      </c>
      <c r="J469" s="11" t="str">
        <f t="shared" si="62"/>
        <v>IC.EV.250201</v>
      </c>
      <c r="K469" s="2" t="s">
        <v>923</v>
      </c>
      <c r="L469" t="str">
        <f t="shared" ref="L469:L532" si="66">G469</f>
        <v>Lights out in hall 10pm-6am</v>
      </c>
      <c r="M469" s="12" t="str">
        <f t="shared" si="63"/>
        <v>PI.IC.EV.250201.02</v>
      </c>
      <c r="N469" s="12"/>
      <c r="O469" s="12" t="str">
        <f t="shared" si="64"/>
        <v>PH.IC.EV.250201.02</v>
      </c>
      <c r="Q469" s="12" t="str">
        <f t="shared" si="65"/>
        <v>CL.IC.EV.250201.02</v>
      </c>
      <c r="R469" t="s">
        <v>1141</v>
      </c>
      <c r="S469">
        <v>172</v>
      </c>
    </row>
    <row r="470" spans="1:19" ht="15" customHeight="1">
      <c r="A470" t="s">
        <v>10389</v>
      </c>
      <c r="C470" s="2" t="s">
        <v>7711</v>
      </c>
      <c r="E470" s="2" t="s">
        <v>1199</v>
      </c>
      <c r="F470" s="35" t="s">
        <v>11130</v>
      </c>
      <c r="G470" s="50" t="s">
        <v>11014</v>
      </c>
      <c r="H470" s="2" t="s">
        <v>1199</v>
      </c>
      <c r="J470" s="11" t="str">
        <f t="shared" si="62"/>
        <v>IC.EV.250202</v>
      </c>
      <c r="K470" s="2" t="s">
        <v>1199</v>
      </c>
      <c r="L470" t="str">
        <f t="shared" si="66"/>
        <v>Turn off lights in patient room by 11pm</v>
      </c>
      <c r="M470" s="12" t="str">
        <f t="shared" si="63"/>
        <v>PI.IC.EV.250202.02</v>
      </c>
      <c r="N470" s="12"/>
      <c r="O470" s="12" t="str">
        <f t="shared" si="64"/>
        <v>PH.IC.EV.250202.02</v>
      </c>
      <c r="Q470" s="12" t="str">
        <f t="shared" si="65"/>
        <v>CL.IC.EV.250202.02</v>
      </c>
      <c r="R470" t="s">
        <v>9277</v>
      </c>
      <c r="S470">
        <v>172</v>
      </c>
    </row>
    <row r="471" spans="1:19" ht="15" customHeight="1">
      <c r="A471" t="s">
        <v>10389</v>
      </c>
      <c r="C471" s="2" t="s">
        <v>7711</v>
      </c>
      <c r="E471" s="2" t="s">
        <v>1199</v>
      </c>
      <c r="F471" s="35" t="s">
        <v>11130</v>
      </c>
      <c r="G471" s="50" t="s">
        <v>11015</v>
      </c>
      <c r="H471" s="2" t="s">
        <v>946</v>
      </c>
      <c r="J471" s="11" t="str">
        <f t="shared" si="62"/>
        <v>IC.EV.250203</v>
      </c>
      <c r="K471" s="2" t="s">
        <v>1199</v>
      </c>
      <c r="L471" t="str">
        <f t="shared" si="66"/>
        <v>Use flashlights or the dimmer switch light in patient rooms at night</v>
      </c>
      <c r="M471" s="12" t="str">
        <f t="shared" si="63"/>
        <v>PI.IC.EV.250203.02</v>
      </c>
      <c r="N471" s="12"/>
      <c r="O471" s="12" t="str">
        <f t="shared" si="64"/>
        <v>PH.IC.EV.250203.02</v>
      </c>
      <c r="Q471" s="12" t="str">
        <f t="shared" si="65"/>
        <v>CL.IC.EV.250203.02</v>
      </c>
      <c r="R471" t="s">
        <v>9277</v>
      </c>
      <c r="S471">
        <v>172</v>
      </c>
    </row>
    <row r="472" spans="1:19" ht="15" customHeight="1">
      <c r="A472" t="s">
        <v>10389</v>
      </c>
      <c r="C472" s="2" t="s">
        <v>7711</v>
      </c>
      <c r="E472" s="2" t="s">
        <v>1199</v>
      </c>
      <c r="F472" s="35" t="s">
        <v>11130</v>
      </c>
      <c r="G472" s="50" t="s">
        <v>10897</v>
      </c>
      <c r="H472" s="2" t="s">
        <v>948</v>
      </c>
      <c r="J472" s="11" t="str">
        <f t="shared" si="62"/>
        <v>IC.EV.250204</v>
      </c>
      <c r="K472" s="2" t="s">
        <v>1199</v>
      </c>
      <c r="L472" t="str">
        <f t="shared" si="66"/>
        <v>Close blinds in patient room to hallway and outside</v>
      </c>
      <c r="M472" s="12" t="str">
        <f t="shared" si="63"/>
        <v>PI.IC.EV.250204.02</v>
      </c>
      <c r="N472" s="12"/>
      <c r="O472" s="12" t="str">
        <f t="shared" si="64"/>
        <v>PH.IC.EV.250204.02</v>
      </c>
      <c r="Q472" s="12" t="str">
        <f t="shared" si="65"/>
        <v>CL.IC.EV.250204.02</v>
      </c>
      <c r="R472" t="s">
        <v>9277</v>
      </c>
      <c r="S472">
        <v>172</v>
      </c>
    </row>
    <row r="473" spans="1:19" ht="15" customHeight="1">
      <c r="A473" t="s">
        <v>10389</v>
      </c>
      <c r="C473" s="2" t="s">
        <v>7711</v>
      </c>
      <c r="D473" t="s">
        <v>10898</v>
      </c>
      <c r="E473" s="2" t="s">
        <v>946</v>
      </c>
      <c r="F473" s="35" t="s">
        <v>11130</v>
      </c>
      <c r="G473" s="50" t="s">
        <v>10899</v>
      </c>
      <c r="H473" s="2" t="s">
        <v>11324</v>
      </c>
      <c r="J473" s="11" t="str">
        <f t="shared" si="62"/>
        <v>IC.EV.250301</v>
      </c>
      <c r="K473" s="2" t="s">
        <v>1199</v>
      </c>
      <c r="L473" t="str">
        <f t="shared" si="66"/>
        <v>Turn off TV</v>
      </c>
      <c r="M473" s="12" t="str">
        <f t="shared" si="63"/>
        <v>PI.IC.EV.250301.02</v>
      </c>
      <c r="N473" s="12"/>
      <c r="O473" s="12" t="str">
        <f t="shared" si="64"/>
        <v>PH.IC.EV.250301.02</v>
      </c>
      <c r="Q473" s="12" t="str">
        <f t="shared" si="65"/>
        <v>CL.IC.EV.250301.02</v>
      </c>
      <c r="R473" t="s">
        <v>9277</v>
      </c>
      <c r="S473">
        <v>172</v>
      </c>
    </row>
    <row r="474" spans="1:19" ht="15" customHeight="1">
      <c r="A474" t="s">
        <v>10389</v>
      </c>
      <c r="C474" s="2" t="s">
        <v>7711</v>
      </c>
      <c r="E474" s="2" t="s">
        <v>946</v>
      </c>
      <c r="F474" s="35" t="s">
        <v>11130</v>
      </c>
      <c r="G474" s="50" t="s">
        <v>10777</v>
      </c>
      <c r="H474" s="2" t="s">
        <v>1199</v>
      </c>
      <c r="J474" s="11" t="str">
        <f t="shared" si="62"/>
        <v>IC.EV.250302</v>
      </c>
      <c r="K474" s="2" t="s">
        <v>1199</v>
      </c>
      <c r="L474" t="str">
        <f t="shared" si="66"/>
        <v>Offer patient ear plugs</v>
      </c>
      <c r="M474" s="12" t="str">
        <f t="shared" si="63"/>
        <v>PI.IC.EV.250302.02</v>
      </c>
      <c r="N474" s="12"/>
      <c r="O474" s="12" t="str">
        <f t="shared" si="64"/>
        <v>PH.IC.EV.250302.02</v>
      </c>
      <c r="Q474" s="12" t="str">
        <f t="shared" si="65"/>
        <v>CL.IC.EV.250302.02</v>
      </c>
      <c r="R474" t="s">
        <v>9277</v>
      </c>
      <c r="S474">
        <v>172</v>
      </c>
    </row>
    <row r="475" spans="1:19" ht="15" customHeight="1">
      <c r="A475" t="s">
        <v>10389</v>
      </c>
      <c r="C475" s="2" t="s">
        <v>7711</v>
      </c>
      <c r="E475" s="2" t="s">
        <v>946</v>
      </c>
      <c r="F475" s="35" t="s">
        <v>11130</v>
      </c>
      <c r="G475" s="50" t="s">
        <v>10778</v>
      </c>
      <c r="H475" s="2" t="s">
        <v>946</v>
      </c>
      <c r="J475" s="11" t="str">
        <f t="shared" si="62"/>
        <v>IC.EV.250303</v>
      </c>
      <c r="K475" s="2" t="s">
        <v>1199</v>
      </c>
      <c r="L475" t="str">
        <f t="shared" si="66"/>
        <v>Turn off all equipment not use</v>
      </c>
      <c r="M475" s="12" t="str">
        <f t="shared" si="63"/>
        <v>PI.IC.EV.250303.02</v>
      </c>
      <c r="N475" s="12"/>
      <c r="O475" s="12" t="str">
        <f t="shared" si="64"/>
        <v>PH.IC.EV.250303.02</v>
      </c>
      <c r="Q475" s="12" t="str">
        <f t="shared" si="65"/>
        <v>CL.IC.EV.250303.02</v>
      </c>
      <c r="R475" t="s">
        <v>9277</v>
      </c>
      <c r="S475">
        <v>172</v>
      </c>
    </row>
    <row r="476" spans="1:19" ht="15" customHeight="1">
      <c r="A476" t="s">
        <v>10389</v>
      </c>
      <c r="C476" s="2" t="s">
        <v>7711</v>
      </c>
      <c r="E476" s="2" t="s">
        <v>946</v>
      </c>
      <c r="F476" s="35" t="s">
        <v>11130</v>
      </c>
      <c r="G476" s="50" t="s">
        <v>10779</v>
      </c>
      <c r="H476" s="2" t="s">
        <v>948</v>
      </c>
      <c r="J476" s="11" t="str">
        <f t="shared" si="62"/>
        <v>IC.EV.250304</v>
      </c>
      <c r="K476" s="2" t="s">
        <v>1199</v>
      </c>
      <c r="L476" t="str">
        <f t="shared" si="66"/>
        <v>Move all equipment as far away as possible from the patient</v>
      </c>
      <c r="M476" s="12" t="str">
        <f t="shared" si="63"/>
        <v>PI.IC.EV.250304.02</v>
      </c>
      <c r="N476" s="12"/>
      <c r="O476" s="12" t="str">
        <f t="shared" si="64"/>
        <v>PH.IC.EV.250304.02</v>
      </c>
      <c r="Q476" s="12" t="str">
        <f t="shared" si="65"/>
        <v>CL.IC.EV.250304.02</v>
      </c>
      <c r="R476" t="s">
        <v>9277</v>
      </c>
      <c r="S476">
        <v>172</v>
      </c>
    </row>
    <row r="477" spans="1:19" ht="15" customHeight="1">
      <c r="A477" t="s">
        <v>10389</v>
      </c>
      <c r="C477" s="2" t="s">
        <v>7711</v>
      </c>
      <c r="E477" s="2" t="s">
        <v>946</v>
      </c>
      <c r="F477" s="35" t="s">
        <v>11130</v>
      </c>
      <c r="G477" s="50" t="s">
        <v>10908</v>
      </c>
      <c r="H477" s="2" t="s">
        <v>7071</v>
      </c>
      <c r="J477" s="11" t="str">
        <f t="shared" si="62"/>
        <v>IC.EV.250305</v>
      </c>
      <c r="K477" s="2" t="s">
        <v>1199</v>
      </c>
      <c r="L477" t="str">
        <f t="shared" si="66"/>
        <v>Decrease alarm volumes to safest low level in patient rooms and hallway</v>
      </c>
      <c r="M477" s="12" t="str">
        <f t="shared" si="63"/>
        <v>PI.IC.EV.250305.02</v>
      </c>
      <c r="N477" s="12"/>
      <c r="O477" s="12" t="str">
        <f t="shared" si="64"/>
        <v>PH.IC.EV.250305.02</v>
      </c>
      <c r="Q477" s="12" t="str">
        <f t="shared" si="65"/>
        <v>CL.IC.EV.250305.02</v>
      </c>
      <c r="R477" t="s">
        <v>9277</v>
      </c>
      <c r="S477">
        <v>172</v>
      </c>
    </row>
    <row r="478" spans="1:19" ht="15" customHeight="1">
      <c r="A478" t="s">
        <v>10389</v>
      </c>
      <c r="C478" s="2" t="s">
        <v>7711</v>
      </c>
      <c r="E478" s="2" t="s">
        <v>946</v>
      </c>
      <c r="F478" s="35" t="s">
        <v>11130</v>
      </c>
      <c r="G478" s="50" t="s">
        <v>10785</v>
      </c>
      <c r="H478" s="2" t="s">
        <v>6888</v>
      </c>
      <c r="J478" s="11" t="str">
        <f t="shared" si="62"/>
        <v>IC.EV.250306</v>
      </c>
      <c r="K478" s="2" t="s">
        <v>1199</v>
      </c>
      <c r="L478" t="str">
        <f t="shared" si="66"/>
        <v>Adjust alarm levels appropriately/problem solve reason for alarm</v>
      </c>
      <c r="M478" s="12" t="str">
        <f t="shared" si="63"/>
        <v>PI.IC.EV.250306.02</v>
      </c>
      <c r="N478" s="12"/>
      <c r="O478" s="12" t="str">
        <f t="shared" si="64"/>
        <v>PH.IC.EV.250306.02</v>
      </c>
      <c r="Q478" s="12" t="str">
        <f t="shared" si="65"/>
        <v>CL.IC.EV.250306.02</v>
      </c>
      <c r="R478" t="s">
        <v>9277</v>
      </c>
      <c r="S478">
        <v>172</v>
      </c>
    </row>
    <row r="479" spans="1:19" ht="15" customHeight="1">
      <c r="A479" t="s">
        <v>10389</v>
      </c>
      <c r="C479" s="2" t="s">
        <v>7711</v>
      </c>
      <c r="E479" s="2" t="s">
        <v>946</v>
      </c>
      <c r="F479" s="35" t="s">
        <v>11130</v>
      </c>
      <c r="G479" s="50" t="s">
        <v>10786</v>
      </c>
      <c r="H479" s="2" t="s">
        <v>7284</v>
      </c>
      <c r="J479" s="11" t="str">
        <f t="shared" si="62"/>
        <v>IC.EV.250307</v>
      </c>
      <c r="K479" s="2" t="s">
        <v>1199</v>
      </c>
      <c r="L479" t="str">
        <f t="shared" si="66"/>
        <v>Personal phone calls will not be placed through to patient room during nap time 1-4 pm and sleep time 10pm-6am</v>
      </c>
      <c r="M479" s="12" t="str">
        <f t="shared" si="63"/>
        <v>PI.IC.EV.250307.02</v>
      </c>
      <c r="N479" s="12"/>
      <c r="O479" s="12" t="str">
        <f t="shared" si="64"/>
        <v>PH.IC.EV.250307.02</v>
      </c>
      <c r="Q479" s="12" t="str">
        <f t="shared" si="65"/>
        <v>CL.IC.EV.250307.02</v>
      </c>
      <c r="R479" t="s">
        <v>9277</v>
      </c>
      <c r="S479">
        <v>172</v>
      </c>
    </row>
    <row r="480" spans="1:19" ht="15" customHeight="1">
      <c r="A480" t="s">
        <v>10389</v>
      </c>
      <c r="C480" s="2" t="s">
        <v>7711</v>
      </c>
      <c r="E480" s="2" t="s">
        <v>946</v>
      </c>
      <c r="F480" s="35" t="s">
        <v>11130</v>
      </c>
      <c r="G480" s="50" t="s">
        <v>10677</v>
      </c>
      <c r="H480" s="2" t="s">
        <v>10093</v>
      </c>
      <c r="J480" s="11" t="str">
        <f t="shared" si="62"/>
        <v>IC.EV.250308</v>
      </c>
      <c r="K480" s="2" t="s">
        <v>1199</v>
      </c>
      <c r="L480" t="str">
        <f t="shared" si="66"/>
        <v>Keep voice levels to a minimum and avoid talking in front of patient doors</v>
      </c>
      <c r="M480" s="12" t="str">
        <f t="shared" si="63"/>
        <v>PI.IC.EV.250308.02</v>
      </c>
      <c r="N480" s="12"/>
      <c r="O480" s="12" t="str">
        <f t="shared" si="64"/>
        <v>PH.IC.EV.250308.02</v>
      </c>
      <c r="Q480" s="12" t="str">
        <f t="shared" si="65"/>
        <v>CL.IC.EV.250308.02</v>
      </c>
      <c r="R480" t="s">
        <v>9277</v>
      </c>
      <c r="S480">
        <v>172</v>
      </c>
    </row>
    <row r="481" spans="1:19" ht="15" customHeight="1">
      <c r="A481" t="s">
        <v>10389</v>
      </c>
      <c r="C481" s="2" t="s">
        <v>7711</v>
      </c>
      <c r="D481" t="s">
        <v>10678</v>
      </c>
      <c r="E481" s="2" t="s">
        <v>948</v>
      </c>
      <c r="F481" s="35" t="s">
        <v>11130</v>
      </c>
      <c r="G481" s="50" t="s">
        <v>10679</v>
      </c>
      <c r="H481" s="2" t="s">
        <v>11324</v>
      </c>
      <c r="J481" s="11" t="str">
        <f t="shared" si="62"/>
        <v>IC.EV.250401</v>
      </c>
      <c r="K481" s="2" t="s">
        <v>1199</v>
      </c>
      <c r="L481" t="str">
        <f t="shared" si="66"/>
        <v>Guided imagery</v>
      </c>
      <c r="M481" s="12" t="str">
        <f t="shared" si="63"/>
        <v>PI.IC.EV.250401.02</v>
      </c>
      <c r="N481" s="12"/>
      <c r="O481" s="12" t="str">
        <f t="shared" si="64"/>
        <v>PH.IC.EV.250401.02</v>
      </c>
      <c r="Q481" s="12" t="str">
        <f t="shared" si="65"/>
        <v>CL.IC.EV.250401.02</v>
      </c>
      <c r="R481" t="s">
        <v>9277</v>
      </c>
      <c r="S481">
        <v>172</v>
      </c>
    </row>
    <row r="482" spans="1:19" ht="15" customHeight="1">
      <c r="A482" t="s">
        <v>10389</v>
      </c>
      <c r="C482" s="2" t="s">
        <v>7711</v>
      </c>
      <c r="E482" s="2" t="s">
        <v>948</v>
      </c>
      <c r="F482" s="35" t="s">
        <v>11130</v>
      </c>
      <c r="G482" s="50" t="s">
        <v>10680</v>
      </c>
      <c r="H482" s="2" t="s">
        <v>1199</v>
      </c>
      <c r="J482" s="11" t="str">
        <f t="shared" si="62"/>
        <v>IC.EV.250402</v>
      </c>
      <c r="K482" s="2" t="s">
        <v>1199</v>
      </c>
      <c r="L482" t="str">
        <f t="shared" si="66"/>
        <v>Music therapy/white noise</v>
      </c>
      <c r="M482" s="12" t="str">
        <f t="shared" si="63"/>
        <v>PI.IC.EV.250402.02</v>
      </c>
      <c r="N482" s="12"/>
      <c r="O482" s="12" t="str">
        <f t="shared" si="64"/>
        <v>PH.IC.EV.250402.02</v>
      </c>
      <c r="Q482" s="12" t="str">
        <f t="shared" si="65"/>
        <v>CL.IC.EV.250402.02</v>
      </c>
      <c r="R482" t="s">
        <v>9277</v>
      </c>
      <c r="S482">
        <v>172</v>
      </c>
    </row>
    <row r="483" spans="1:19" ht="15" customHeight="1">
      <c r="A483" t="s">
        <v>10389</v>
      </c>
      <c r="C483" s="2" t="s">
        <v>7711</v>
      </c>
      <c r="E483" s="2" t="s">
        <v>948</v>
      </c>
      <c r="F483" s="35" t="s">
        <v>11130</v>
      </c>
      <c r="G483" s="50" t="s">
        <v>10681</v>
      </c>
      <c r="H483" s="2" t="s">
        <v>946</v>
      </c>
      <c r="J483" s="11" t="str">
        <f t="shared" si="62"/>
        <v>IC.EV.250403</v>
      </c>
      <c r="K483" s="2" t="s">
        <v>1199</v>
      </c>
      <c r="L483" t="str">
        <f t="shared" si="66"/>
        <v>Bedtime baths or back rub</v>
      </c>
      <c r="M483" s="12" t="str">
        <f t="shared" si="63"/>
        <v>PI.IC.EV.250403.02</v>
      </c>
      <c r="N483" s="12"/>
      <c r="O483" s="12" t="str">
        <f t="shared" si="64"/>
        <v>PH.IC.EV.250403.02</v>
      </c>
      <c r="Q483" s="12" t="str">
        <f t="shared" si="65"/>
        <v>CL.IC.EV.250403.02</v>
      </c>
      <c r="R483" t="s">
        <v>9277</v>
      </c>
      <c r="S483">
        <v>172</v>
      </c>
    </row>
    <row r="484" spans="1:19" ht="15" customHeight="1">
      <c r="A484" t="s">
        <v>10389</v>
      </c>
      <c r="C484" s="2" t="s">
        <v>7711</v>
      </c>
      <c r="E484" s="2" t="s">
        <v>948</v>
      </c>
      <c r="F484" s="35" t="s">
        <v>11130</v>
      </c>
      <c r="G484" s="50" t="s">
        <v>10682</v>
      </c>
      <c r="H484" s="2" t="s">
        <v>948</v>
      </c>
      <c r="J484" s="11" t="str">
        <f t="shared" si="62"/>
        <v>IC.EV.250404</v>
      </c>
      <c r="K484" s="2" t="s">
        <v>1199</v>
      </c>
      <c r="L484" t="str">
        <f t="shared" si="66"/>
        <v>Offer snack/warm milk/reduce caffeine intake in evening</v>
      </c>
      <c r="M484" s="12" t="str">
        <f t="shared" si="63"/>
        <v>PI.IC.EV.250404.02</v>
      </c>
      <c r="N484" s="12"/>
      <c r="O484" s="12" t="str">
        <f t="shared" si="64"/>
        <v>PH.IC.EV.250404.02</v>
      </c>
      <c r="Q484" s="12" t="str">
        <f t="shared" si="65"/>
        <v>CL.IC.EV.250404.02</v>
      </c>
      <c r="R484" t="s">
        <v>9277</v>
      </c>
      <c r="S484">
        <v>172</v>
      </c>
    </row>
    <row r="485" spans="1:19" ht="15" customHeight="1">
      <c r="A485" t="s">
        <v>10389</v>
      </c>
      <c r="C485" s="2" t="s">
        <v>7711</v>
      </c>
      <c r="E485" s="2" t="s">
        <v>948</v>
      </c>
      <c r="F485" s="35" t="s">
        <v>11130</v>
      </c>
      <c r="G485" s="50" t="s">
        <v>10683</v>
      </c>
      <c r="H485" s="2" t="s">
        <v>7071</v>
      </c>
      <c r="J485" s="11" t="str">
        <f t="shared" si="62"/>
        <v>IC.EV.250405</v>
      </c>
      <c r="K485" s="2" t="s">
        <v>1199</v>
      </c>
      <c r="L485" t="str">
        <f t="shared" si="66"/>
        <v>Offer heat/cold/massage</v>
      </c>
      <c r="M485" s="12" t="str">
        <f t="shared" si="63"/>
        <v>PI.IC.EV.250405.02</v>
      </c>
      <c r="N485" s="12"/>
      <c r="O485" s="12" t="str">
        <f t="shared" si="64"/>
        <v>PH.IC.EV.250405.02</v>
      </c>
      <c r="Q485" s="12" t="str">
        <f t="shared" si="65"/>
        <v>CL.IC.EV.250405.02</v>
      </c>
      <c r="R485" t="s">
        <v>9277</v>
      </c>
      <c r="S485">
        <v>172</v>
      </c>
    </row>
    <row r="486" spans="1:19" ht="15" customHeight="1">
      <c r="A486" t="s">
        <v>10389</v>
      </c>
      <c r="C486" s="2" t="s">
        <v>7711</v>
      </c>
      <c r="E486" s="2" t="s">
        <v>948</v>
      </c>
      <c r="F486" s="35" t="s">
        <v>11130</v>
      </c>
      <c r="G486" s="50" t="s">
        <v>10797</v>
      </c>
      <c r="H486" s="2" t="s">
        <v>6888</v>
      </c>
      <c r="J486" s="11" t="str">
        <f t="shared" si="62"/>
        <v>IC.EV.250406</v>
      </c>
      <c r="K486" s="2" t="s">
        <v>1199</v>
      </c>
      <c r="L486" t="str">
        <f t="shared" si="66"/>
        <v>Clean linens</v>
      </c>
      <c r="M486" s="12" t="str">
        <f t="shared" si="63"/>
        <v>PI.IC.EV.250406.02</v>
      </c>
      <c r="N486" s="12"/>
      <c r="O486" s="12" t="str">
        <f t="shared" si="64"/>
        <v>PH.IC.EV.250406.02</v>
      </c>
      <c r="Q486" s="12" t="str">
        <f t="shared" si="65"/>
        <v>CL.IC.EV.250406.02</v>
      </c>
      <c r="R486" t="s">
        <v>9277</v>
      </c>
      <c r="S486">
        <v>172</v>
      </c>
    </row>
    <row r="487" spans="1:19" ht="15" customHeight="1">
      <c r="A487" t="s">
        <v>10389</v>
      </c>
      <c r="C487" s="2" t="s">
        <v>7711</v>
      </c>
      <c r="E487" s="2" t="s">
        <v>948</v>
      </c>
      <c r="F487" s="35" t="s">
        <v>11130</v>
      </c>
      <c r="G487" s="50" t="s">
        <v>10687</v>
      </c>
      <c r="H487" s="2" t="s">
        <v>7284</v>
      </c>
      <c r="J487" s="11" t="str">
        <f t="shared" si="62"/>
        <v>IC.EV.250407</v>
      </c>
      <c r="K487" s="2" t="s">
        <v>1199</v>
      </c>
      <c r="L487" t="str">
        <f t="shared" si="66"/>
        <v>Comfortable positioning</v>
      </c>
      <c r="M487" s="12" t="str">
        <f t="shared" si="63"/>
        <v>PI.IC.EV.250407.02</v>
      </c>
      <c r="N487" s="12"/>
      <c r="O487" s="12" t="str">
        <f t="shared" si="64"/>
        <v>PH.IC.EV.250407.02</v>
      </c>
      <c r="Q487" s="12" t="str">
        <f t="shared" si="65"/>
        <v>CL.IC.EV.250407.02</v>
      </c>
      <c r="R487" t="s">
        <v>9277</v>
      </c>
      <c r="S487">
        <v>172</v>
      </c>
    </row>
    <row r="488" spans="1:19" ht="15" customHeight="1">
      <c r="A488" t="s">
        <v>10389</v>
      </c>
      <c r="B488" t="s">
        <v>10688</v>
      </c>
      <c r="C488" s="2" t="s">
        <v>9453</v>
      </c>
      <c r="D488" t="s">
        <v>10688</v>
      </c>
      <c r="E488" s="2" t="s">
        <v>11324</v>
      </c>
      <c r="F488" s="35" t="s">
        <v>10689</v>
      </c>
      <c r="G488" s="50" t="s">
        <v>10690</v>
      </c>
      <c r="H488" s="2" t="s">
        <v>11324</v>
      </c>
      <c r="J488" s="11" t="str">
        <f t="shared" ref="J488:J559" si="67">CONCATENATE("IC.EV.",C488,E488,H488)</f>
        <v>IC.EV.260101</v>
      </c>
      <c r="K488" s="2" t="s">
        <v>11324</v>
      </c>
      <c r="L488" t="str">
        <f t="shared" si="66"/>
        <v>Agitation/restlessness noted</v>
      </c>
      <c r="M488" s="12" t="str">
        <f t="shared" ref="M488:M559" si="68">CONCATENATE("PI.",J488,".",K488)</f>
        <v>PI.IC.EV.260101.01</v>
      </c>
      <c r="N488" s="12"/>
      <c r="O488" s="12" t="str">
        <f t="shared" ref="O488:O559" si="69">CONCATENATE("PH.",J488,".",K488)</f>
        <v>PH.IC.EV.260101.01</v>
      </c>
      <c r="Q488" s="12" t="str">
        <f t="shared" ref="Q488:Q559" si="70">CONCATENATE("CL.",J488,".",K488)</f>
        <v>CL.IC.EV.260101.01</v>
      </c>
    </row>
    <row r="489" spans="1:19" ht="15" customHeight="1">
      <c r="A489" t="s">
        <v>10389</v>
      </c>
      <c r="C489" s="2" t="s">
        <v>9453</v>
      </c>
      <c r="E489" s="2" t="s">
        <v>11324</v>
      </c>
      <c r="F489" s="35" t="s">
        <v>10689</v>
      </c>
      <c r="G489" s="50" t="s">
        <v>10691</v>
      </c>
      <c r="H489" s="2" t="s">
        <v>1199</v>
      </c>
      <c r="J489" s="11" t="str">
        <f t="shared" si="67"/>
        <v>IC.EV.260102</v>
      </c>
      <c r="K489" s="2" t="s">
        <v>11324</v>
      </c>
      <c r="L489" t="str">
        <f t="shared" si="66"/>
        <v>Apnea noted</v>
      </c>
      <c r="M489" s="12" t="str">
        <f t="shared" si="68"/>
        <v>PI.IC.EV.260102.01</v>
      </c>
      <c r="N489" s="12"/>
      <c r="O489" s="12" t="str">
        <f t="shared" si="69"/>
        <v>PH.IC.EV.260102.01</v>
      </c>
      <c r="Q489" s="12" t="str">
        <f t="shared" si="70"/>
        <v>CL.IC.EV.260102.01</v>
      </c>
    </row>
    <row r="490" spans="1:19" ht="15" customHeight="1">
      <c r="A490" t="s">
        <v>10389</v>
      </c>
      <c r="C490" s="2" t="s">
        <v>9453</v>
      </c>
      <c r="E490" s="2" t="s">
        <v>11324</v>
      </c>
      <c r="F490" s="35" t="s">
        <v>10689</v>
      </c>
      <c r="G490" s="50" t="s">
        <v>10692</v>
      </c>
      <c r="H490" s="2" t="s">
        <v>946</v>
      </c>
      <c r="J490" s="11" t="str">
        <f t="shared" si="67"/>
        <v>IC.EV.260103</v>
      </c>
      <c r="K490" s="2" t="s">
        <v>11324</v>
      </c>
      <c r="L490" t="str">
        <f t="shared" si="66"/>
        <v>Apnea test performed</v>
      </c>
      <c r="M490" s="12" t="str">
        <f t="shared" si="68"/>
        <v>PI.IC.EV.260103.01</v>
      </c>
      <c r="N490" s="12"/>
      <c r="O490" s="12" t="str">
        <f t="shared" si="69"/>
        <v>PH.IC.EV.260103.01</v>
      </c>
      <c r="Q490" s="12" t="str">
        <f t="shared" si="70"/>
        <v>CL.IC.EV.260103.01</v>
      </c>
    </row>
    <row r="491" spans="1:19" ht="15" customHeight="1">
      <c r="A491" t="s">
        <v>10389</v>
      </c>
      <c r="C491" s="2" t="s">
        <v>9453</v>
      </c>
      <c r="E491" s="2" t="s">
        <v>11324</v>
      </c>
      <c r="F491" s="35" t="s">
        <v>10689</v>
      </c>
      <c r="G491" s="50" t="s">
        <v>10693</v>
      </c>
      <c r="H491" s="2" t="s">
        <v>948</v>
      </c>
      <c r="J491" s="11" t="str">
        <f t="shared" si="67"/>
        <v>IC.EV.260104</v>
      </c>
      <c r="K491" s="2" t="s">
        <v>11324</v>
      </c>
      <c r="L491" t="str">
        <f t="shared" si="66"/>
        <v>Burr holes done at bedside</v>
      </c>
      <c r="M491" s="12" t="str">
        <f t="shared" si="68"/>
        <v>PI.IC.EV.260104.01</v>
      </c>
      <c r="N491" s="12"/>
      <c r="O491" s="12" t="str">
        <f t="shared" si="69"/>
        <v>PH.IC.EV.260104.01</v>
      </c>
      <c r="Q491" s="12" t="str">
        <f t="shared" si="70"/>
        <v>CL.IC.EV.260104.01</v>
      </c>
    </row>
    <row r="492" spans="1:19" ht="15" customHeight="1">
      <c r="A492" t="s">
        <v>10389</v>
      </c>
      <c r="C492" s="2" t="s">
        <v>9453</v>
      </c>
      <c r="E492" s="2" t="s">
        <v>11324</v>
      </c>
      <c r="F492" s="35" t="s">
        <v>10689</v>
      </c>
      <c r="G492" s="50" t="s">
        <v>10694</v>
      </c>
      <c r="H492" s="2" t="s">
        <v>7071</v>
      </c>
      <c r="J492" s="11" t="str">
        <f t="shared" si="67"/>
        <v>IC.EV.260105</v>
      </c>
      <c r="K492" s="2" t="s">
        <v>11324</v>
      </c>
      <c r="L492" t="str">
        <f t="shared" si="66"/>
        <v>CSF sent for C&amp;S</v>
      </c>
      <c r="M492" s="12" t="str">
        <f t="shared" si="68"/>
        <v>PI.IC.EV.260105.01</v>
      </c>
      <c r="N492" s="12"/>
      <c r="O492" s="12" t="str">
        <f t="shared" si="69"/>
        <v>PH.IC.EV.260105.01</v>
      </c>
      <c r="Q492" s="12" t="str">
        <f t="shared" si="70"/>
        <v>CL.IC.EV.260105.01</v>
      </c>
    </row>
    <row r="493" spans="1:19" ht="15" customHeight="1">
      <c r="A493" t="s">
        <v>10389</v>
      </c>
      <c r="C493" s="2" t="s">
        <v>9453</v>
      </c>
      <c r="E493" s="2" t="s">
        <v>11324</v>
      </c>
      <c r="F493" s="35" t="s">
        <v>10689</v>
      </c>
      <c r="G493" s="50" t="s">
        <v>10695</v>
      </c>
      <c r="H493" s="2" t="s">
        <v>6888</v>
      </c>
      <c r="J493" s="11" t="str">
        <f t="shared" si="67"/>
        <v>IC.EV.260106</v>
      </c>
      <c r="K493" s="2" t="s">
        <v>11324</v>
      </c>
      <c r="L493" t="str">
        <f t="shared" si="66"/>
        <v>Cerebral perfusion scan</v>
      </c>
      <c r="M493" s="12" t="str">
        <f t="shared" si="68"/>
        <v>PI.IC.EV.260106.01</v>
      </c>
      <c r="N493" s="12"/>
      <c r="O493" s="12" t="str">
        <f t="shared" si="69"/>
        <v>PH.IC.EV.260106.01</v>
      </c>
      <c r="Q493" s="12" t="str">
        <f t="shared" si="70"/>
        <v>CL.IC.EV.260106.01</v>
      </c>
    </row>
    <row r="494" spans="1:19" ht="15" customHeight="1">
      <c r="A494" t="s">
        <v>10389</v>
      </c>
      <c r="C494" s="2" t="s">
        <v>9453</v>
      </c>
      <c r="E494" s="2" t="s">
        <v>11324</v>
      </c>
      <c r="F494" s="35" t="s">
        <v>10689</v>
      </c>
      <c r="G494" s="50" t="s">
        <v>10696</v>
      </c>
      <c r="H494" s="2" t="s">
        <v>7284</v>
      </c>
      <c r="J494" s="11" t="str">
        <f t="shared" si="67"/>
        <v>IC.EV.260107</v>
      </c>
      <c r="K494" s="2" t="s">
        <v>11324</v>
      </c>
      <c r="L494" t="str">
        <f t="shared" si="66"/>
        <v>Change in pupils noted:</v>
      </c>
      <c r="M494" s="12" t="str">
        <f t="shared" si="68"/>
        <v>PI.IC.EV.260107.01</v>
      </c>
      <c r="N494" s="12"/>
      <c r="O494" s="12" t="str">
        <f t="shared" si="69"/>
        <v>PH.IC.EV.260107.01</v>
      </c>
      <c r="Q494" s="12" t="str">
        <f t="shared" si="70"/>
        <v>CL.IC.EV.260107.01</v>
      </c>
    </row>
    <row r="495" spans="1:19" ht="15" customHeight="1">
      <c r="A495" t="s">
        <v>10389</v>
      </c>
      <c r="C495" s="2" t="s">
        <v>9453</v>
      </c>
      <c r="E495" s="2" t="s">
        <v>11324</v>
      </c>
      <c r="F495" s="35" t="s">
        <v>10689</v>
      </c>
      <c r="G495" s="50" t="s">
        <v>10571</v>
      </c>
      <c r="H495" s="2" t="s">
        <v>10093</v>
      </c>
      <c r="J495" s="11" t="str">
        <f t="shared" si="67"/>
        <v>IC.EV.260108</v>
      </c>
      <c r="K495" s="2" t="s">
        <v>11324</v>
      </c>
      <c r="L495" t="str">
        <f t="shared" si="66"/>
        <v>Change in seizure activity noted</v>
      </c>
      <c r="M495" s="12" t="str">
        <f t="shared" si="68"/>
        <v>PI.IC.EV.260108.01</v>
      </c>
      <c r="N495" s="12"/>
      <c r="O495" s="12" t="str">
        <f t="shared" si="69"/>
        <v>PH.IC.EV.260108.01</v>
      </c>
      <c r="Q495" s="12" t="str">
        <f t="shared" si="70"/>
        <v>CL.IC.EV.260108.01</v>
      </c>
    </row>
    <row r="496" spans="1:19" ht="15" customHeight="1">
      <c r="A496" t="s">
        <v>10389</v>
      </c>
      <c r="C496" s="2" t="s">
        <v>9453</v>
      </c>
      <c r="E496" s="2" t="s">
        <v>11324</v>
      </c>
      <c r="F496" s="35" t="s">
        <v>10689</v>
      </c>
      <c r="G496" s="50" t="s">
        <v>10572</v>
      </c>
      <c r="H496" s="2" t="s">
        <v>10095</v>
      </c>
      <c r="J496" s="11" t="str">
        <f t="shared" si="67"/>
        <v>IC.EV.260109</v>
      </c>
      <c r="K496" s="2" t="s">
        <v>11324</v>
      </c>
      <c r="L496" t="str">
        <f t="shared" si="66"/>
        <v>Chemical paralysis ended</v>
      </c>
      <c r="M496" s="12" t="str">
        <f t="shared" si="68"/>
        <v>PI.IC.EV.260109.01</v>
      </c>
      <c r="N496" s="12"/>
      <c r="O496" s="12" t="str">
        <f t="shared" si="69"/>
        <v>PH.IC.EV.260109.01</v>
      </c>
      <c r="Q496" s="12" t="str">
        <f t="shared" si="70"/>
        <v>CL.IC.EV.260109.01</v>
      </c>
    </row>
    <row r="497" spans="1:17" ht="15" customHeight="1">
      <c r="A497" t="s">
        <v>10389</v>
      </c>
      <c r="C497" s="2" t="s">
        <v>9453</v>
      </c>
      <c r="E497" s="2" t="s">
        <v>11324</v>
      </c>
      <c r="F497" s="35" t="s">
        <v>10689</v>
      </c>
      <c r="G497" s="50" t="s">
        <v>10573</v>
      </c>
      <c r="H497" s="2" t="s">
        <v>10905</v>
      </c>
      <c r="J497" s="11" t="str">
        <f t="shared" si="67"/>
        <v>IC.EV.260110</v>
      </c>
      <c r="K497" s="2" t="s">
        <v>11324</v>
      </c>
      <c r="L497" t="str">
        <f t="shared" si="66"/>
        <v>Chemical paralysis started</v>
      </c>
      <c r="M497" s="12" t="str">
        <f t="shared" si="68"/>
        <v>PI.IC.EV.260110.01</v>
      </c>
      <c r="N497" s="12"/>
      <c r="O497" s="12" t="str">
        <f t="shared" si="69"/>
        <v>PH.IC.EV.260110.01</v>
      </c>
      <c r="Q497" s="12" t="str">
        <f t="shared" si="70"/>
        <v>CL.IC.EV.260110.01</v>
      </c>
    </row>
    <row r="498" spans="1:17" ht="15" customHeight="1">
      <c r="A498" t="s">
        <v>10389</v>
      </c>
      <c r="C498" s="2" t="s">
        <v>9453</v>
      </c>
      <c r="E498" s="2" t="s">
        <v>11324</v>
      </c>
      <c r="F498" s="35" t="s">
        <v>10689</v>
      </c>
      <c r="G498" s="50" t="s">
        <v>10574</v>
      </c>
      <c r="H498" s="2" t="s">
        <v>8048</v>
      </c>
      <c r="J498" s="11" t="str">
        <f t="shared" si="67"/>
        <v>IC.EV.260111</v>
      </c>
      <c r="K498" s="2" t="s">
        <v>11324</v>
      </c>
      <c r="L498" t="str">
        <f t="shared" si="66"/>
        <v>Cold calorics</v>
      </c>
      <c r="M498" s="12" t="str">
        <f t="shared" si="68"/>
        <v>PI.IC.EV.260111.01</v>
      </c>
      <c r="N498" s="12"/>
      <c r="O498" s="12" t="str">
        <f t="shared" si="69"/>
        <v>PH.IC.EV.260111.01</v>
      </c>
      <c r="Q498" s="12" t="str">
        <f t="shared" si="70"/>
        <v>CL.IC.EV.260111.01</v>
      </c>
    </row>
    <row r="499" spans="1:17" ht="15" customHeight="1">
      <c r="A499" t="s">
        <v>10389</v>
      </c>
      <c r="C499" s="2" t="s">
        <v>9453</v>
      </c>
      <c r="E499" s="2" t="s">
        <v>11324</v>
      </c>
      <c r="F499" s="35" t="s">
        <v>10689</v>
      </c>
      <c r="G499" s="50" t="s">
        <v>10698</v>
      </c>
      <c r="H499" s="2" t="s">
        <v>11023</v>
      </c>
      <c r="J499" s="11" t="str">
        <f t="shared" si="67"/>
        <v>IC.EV.260112</v>
      </c>
      <c r="K499" s="2" t="s">
        <v>11324</v>
      </c>
      <c r="L499" t="str">
        <f t="shared" si="66"/>
        <v>Drain clamped</v>
      </c>
      <c r="M499" s="12" t="str">
        <f t="shared" si="68"/>
        <v>PI.IC.EV.260112.01</v>
      </c>
      <c r="N499" s="12"/>
      <c r="O499" s="12" t="str">
        <f t="shared" si="69"/>
        <v>PH.IC.EV.260112.01</v>
      </c>
      <c r="Q499" s="12" t="str">
        <f t="shared" si="70"/>
        <v>CL.IC.EV.260112.01</v>
      </c>
    </row>
    <row r="500" spans="1:17" ht="15" customHeight="1">
      <c r="A500" t="s">
        <v>10389</v>
      </c>
      <c r="C500" s="2" t="s">
        <v>9453</v>
      </c>
      <c r="E500" s="2" t="s">
        <v>11324</v>
      </c>
      <c r="F500" s="35" t="s">
        <v>10689</v>
      </c>
      <c r="G500" s="50" t="s">
        <v>10699</v>
      </c>
      <c r="H500" s="2" t="s">
        <v>8201</v>
      </c>
      <c r="J500" s="11" t="str">
        <f t="shared" si="67"/>
        <v>IC.EV.260113</v>
      </c>
      <c r="K500" s="2" t="s">
        <v>11324</v>
      </c>
      <c r="L500" t="str">
        <f t="shared" si="66"/>
        <v>EEG done</v>
      </c>
      <c r="M500" s="12" t="str">
        <f t="shared" si="68"/>
        <v>PI.IC.EV.260113.01</v>
      </c>
      <c r="N500" s="12"/>
      <c r="O500" s="12" t="str">
        <f t="shared" si="69"/>
        <v>PH.IC.EV.260113.01</v>
      </c>
      <c r="Q500" s="12" t="str">
        <f t="shared" si="70"/>
        <v>CL.IC.EV.260113.01</v>
      </c>
    </row>
    <row r="501" spans="1:17" ht="15" customHeight="1">
      <c r="A501" t="s">
        <v>10389</v>
      </c>
      <c r="C501" s="2" t="s">
        <v>9453</v>
      </c>
      <c r="E501" s="2" t="s">
        <v>11324</v>
      </c>
      <c r="F501" s="35" t="s">
        <v>10689</v>
      </c>
      <c r="G501" s="50" t="s">
        <v>10700</v>
      </c>
      <c r="H501" s="2" t="s">
        <v>9621</v>
      </c>
      <c r="J501" s="11" t="str">
        <f t="shared" si="67"/>
        <v>IC.EV.260114</v>
      </c>
      <c r="K501" s="2" t="s">
        <v>11324</v>
      </c>
      <c r="L501" t="str">
        <f t="shared" si="66"/>
        <v>External ventricular drain not draining</v>
      </c>
      <c r="M501" s="12" t="str">
        <f t="shared" si="68"/>
        <v>PI.IC.EV.260114.01</v>
      </c>
      <c r="N501" s="12"/>
      <c r="O501" s="12" t="str">
        <f t="shared" si="69"/>
        <v>PH.IC.EV.260114.01</v>
      </c>
      <c r="Q501" s="12" t="str">
        <f t="shared" si="70"/>
        <v>CL.IC.EV.260114.01</v>
      </c>
    </row>
    <row r="502" spans="1:17" ht="15" customHeight="1">
      <c r="A502" t="s">
        <v>10389</v>
      </c>
      <c r="C502" s="2" t="s">
        <v>9453</v>
      </c>
      <c r="E502" s="2" t="s">
        <v>11324</v>
      </c>
      <c r="F502" s="35" t="s">
        <v>10689</v>
      </c>
      <c r="G502" s="50" t="s">
        <v>10701</v>
      </c>
      <c r="H502" s="2" t="s">
        <v>6135</v>
      </c>
      <c r="J502" s="11" t="str">
        <f t="shared" si="67"/>
        <v>IC.EV.260115</v>
      </c>
      <c r="K502" s="2" t="s">
        <v>11324</v>
      </c>
      <c r="L502" t="str">
        <f t="shared" si="66"/>
        <v>External ventricular drain placement</v>
      </c>
      <c r="M502" s="12" t="str">
        <f t="shared" si="68"/>
        <v>PI.IC.EV.260115.01</v>
      </c>
      <c r="N502" s="12"/>
      <c r="O502" s="12" t="str">
        <f t="shared" si="69"/>
        <v>PH.IC.EV.260115.01</v>
      </c>
      <c r="Q502" s="12" t="str">
        <f t="shared" si="70"/>
        <v>CL.IC.EV.260115.01</v>
      </c>
    </row>
    <row r="503" spans="1:17" ht="15" customHeight="1">
      <c r="A503" t="s">
        <v>10389</v>
      </c>
      <c r="C503" s="2" t="s">
        <v>9453</v>
      </c>
      <c r="E503" s="2" t="s">
        <v>11324</v>
      </c>
      <c r="F503" s="35" t="s">
        <v>10689</v>
      </c>
      <c r="G503" s="50" t="s">
        <v>10702</v>
      </c>
      <c r="H503" s="2" t="s">
        <v>5740</v>
      </c>
      <c r="J503" s="11" t="str">
        <f t="shared" si="67"/>
        <v>IC.EV.260116</v>
      </c>
      <c r="K503" s="2" t="s">
        <v>11324</v>
      </c>
      <c r="L503" t="str">
        <f t="shared" si="66"/>
        <v>HOB positioned:</v>
      </c>
      <c r="M503" s="12" t="str">
        <f t="shared" si="68"/>
        <v>PI.IC.EV.260116.01</v>
      </c>
      <c r="N503" s="12"/>
      <c r="O503" s="12" t="str">
        <f t="shared" si="69"/>
        <v>PH.IC.EV.260116.01</v>
      </c>
      <c r="Q503" s="12" t="str">
        <f t="shared" si="70"/>
        <v>CL.IC.EV.260116.01</v>
      </c>
    </row>
    <row r="504" spans="1:17" ht="15" customHeight="1">
      <c r="A504" t="s">
        <v>10389</v>
      </c>
      <c r="C504" s="2" t="s">
        <v>9453</v>
      </c>
      <c r="E504" s="2" t="s">
        <v>11324</v>
      </c>
      <c r="F504" s="35" t="s">
        <v>10689</v>
      </c>
      <c r="G504" s="50" t="s">
        <v>10703</v>
      </c>
      <c r="H504" s="2" t="s">
        <v>6865</v>
      </c>
      <c r="J504" s="11" t="str">
        <f t="shared" si="67"/>
        <v>IC.EV.260117</v>
      </c>
      <c r="K504" s="2" t="s">
        <v>11324</v>
      </c>
      <c r="L504" t="str">
        <f t="shared" si="66"/>
        <v>Seizure precautions ended</v>
      </c>
      <c r="M504" s="12" t="str">
        <f t="shared" si="68"/>
        <v>PI.IC.EV.260117.01</v>
      </c>
      <c r="N504" s="12"/>
      <c r="O504" s="12" t="str">
        <f t="shared" si="69"/>
        <v>PH.IC.EV.260117.01</v>
      </c>
      <c r="Q504" s="12" t="str">
        <f t="shared" si="70"/>
        <v>CL.IC.EV.260117.01</v>
      </c>
    </row>
    <row r="505" spans="1:17" ht="15" customHeight="1">
      <c r="A505" t="s">
        <v>10389</v>
      </c>
      <c r="C505" s="2" t="s">
        <v>9453</v>
      </c>
      <c r="E505" s="2" t="s">
        <v>11324</v>
      </c>
      <c r="F505" s="35" t="s">
        <v>10689</v>
      </c>
      <c r="G505" s="50" t="s">
        <v>10704</v>
      </c>
      <c r="H505" s="2" t="s">
        <v>5743</v>
      </c>
      <c r="J505" s="11" t="str">
        <f t="shared" si="67"/>
        <v>IC.EV.260118</v>
      </c>
      <c r="K505" s="2" t="s">
        <v>11324</v>
      </c>
      <c r="L505" t="str">
        <f t="shared" si="66"/>
        <v>Seizure precautions started</v>
      </c>
      <c r="M505" s="12" t="str">
        <f t="shared" si="68"/>
        <v>PI.IC.EV.260118.01</v>
      </c>
      <c r="N505" s="12"/>
      <c r="O505" s="12" t="str">
        <f t="shared" si="69"/>
        <v>PH.IC.EV.260118.01</v>
      </c>
      <c r="Q505" s="12" t="str">
        <f t="shared" si="70"/>
        <v>CL.IC.EV.260118.01</v>
      </c>
    </row>
    <row r="506" spans="1:17" ht="15" customHeight="1">
      <c r="A506" t="s">
        <v>10389</v>
      </c>
      <c r="B506" t="s">
        <v>10837</v>
      </c>
      <c r="C506" s="2" t="s">
        <v>5889</v>
      </c>
      <c r="D506" t="s">
        <v>10838</v>
      </c>
      <c r="E506" s="2" t="s">
        <v>1192</v>
      </c>
      <c r="F506" s="35" t="s">
        <v>10839</v>
      </c>
      <c r="G506" s="50" t="s">
        <v>10840</v>
      </c>
      <c r="H506" s="2" t="s">
        <v>11324</v>
      </c>
      <c r="J506" s="11" t="str">
        <f t="shared" si="67"/>
        <v>IC.EV.270101</v>
      </c>
      <c r="K506" s="2" t="s">
        <v>11324</v>
      </c>
      <c r="L506" t="str">
        <f t="shared" si="66"/>
        <v>Seizure Type: Focal onset followed by generalization</v>
      </c>
      <c r="M506" s="12" t="str">
        <f t="shared" si="68"/>
        <v>PI.IC.EV.270101.01</v>
      </c>
      <c r="N506" s="12"/>
      <c r="O506" s="12" t="str">
        <f t="shared" si="69"/>
        <v>PH.IC.EV.270101.01</v>
      </c>
      <c r="Q506" s="12" t="str">
        <f t="shared" si="70"/>
        <v>CL.IC.EV.270101.01</v>
      </c>
    </row>
    <row r="507" spans="1:17" ht="15" customHeight="1">
      <c r="A507" t="s">
        <v>10389</v>
      </c>
      <c r="C507" s="2" t="s">
        <v>5889</v>
      </c>
      <c r="E507" s="2" t="s">
        <v>11324</v>
      </c>
      <c r="F507" s="35" t="s">
        <v>10839</v>
      </c>
      <c r="G507" s="50" t="s">
        <v>10964</v>
      </c>
      <c r="H507" s="2" t="s">
        <v>1199</v>
      </c>
      <c r="J507" s="11" t="str">
        <f t="shared" si="67"/>
        <v>IC.EV.270102</v>
      </c>
      <c r="K507" s="2" t="s">
        <v>11324</v>
      </c>
      <c r="L507" t="str">
        <f t="shared" si="66"/>
        <v>Seizure Type: Absence (Petit Mal)</v>
      </c>
      <c r="M507" s="12" t="str">
        <f t="shared" si="68"/>
        <v>PI.IC.EV.270102.01</v>
      </c>
      <c r="N507" s="12"/>
      <c r="O507" s="12" t="str">
        <f t="shared" si="69"/>
        <v>PH.IC.EV.270102.01</v>
      </c>
      <c r="Q507" s="12" t="str">
        <f t="shared" si="70"/>
        <v>CL.IC.EV.270102.01</v>
      </c>
    </row>
    <row r="508" spans="1:17" ht="15" customHeight="1">
      <c r="A508" t="s">
        <v>10389</v>
      </c>
      <c r="C508" s="2" t="s">
        <v>5889</v>
      </c>
      <c r="E508" s="2" t="s">
        <v>11324</v>
      </c>
      <c r="F508" s="35" t="s">
        <v>10839</v>
      </c>
      <c r="G508" s="50" t="s">
        <v>10845</v>
      </c>
      <c r="H508" s="2" t="s">
        <v>946</v>
      </c>
      <c r="J508" s="11" t="str">
        <f t="shared" si="67"/>
        <v>IC.EV.270103</v>
      </c>
      <c r="K508" s="2" t="s">
        <v>11324</v>
      </c>
      <c r="L508" t="str">
        <f t="shared" si="66"/>
        <v>Seizure Type: Simple partial with motor dysfunction</v>
      </c>
      <c r="M508" s="12" t="str">
        <f t="shared" si="68"/>
        <v>PI.IC.EV.270103.01</v>
      </c>
      <c r="N508" s="12"/>
      <c r="O508" s="12" t="str">
        <f t="shared" si="69"/>
        <v>PH.IC.EV.270103.01</v>
      </c>
      <c r="Q508" s="12" t="str">
        <f t="shared" si="70"/>
        <v>CL.IC.EV.270103.01</v>
      </c>
    </row>
    <row r="509" spans="1:17" ht="15" customHeight="1">
      <c r="A509" t="s">
        <v>10389</v>
      </c>
      <c r="C509" s="2" t="s">
        <v>5889</v>
      </c>
      <c r="E509" s="2" t="s">
        <v>11324</v>
      </c>
      <c r="F509" s="35" t="s">
        <v>10839</v>
      </c>
      <c r="G509" s="50" t="s">
        <v>10846</v>
      </c>
      <c r="H509" s="2" t="s">
        <v>948</v>
      </c>
      <c r="J509" s="11" t="str">
        <f t="shared" si="67"/>
        <v>IC.EV.270104</v>
      </c>
      <c r="K509" s="2" t="s">
        <v>11324</v>
      </c>
      <c r="L509" t="str">
        <f t="shared" si="66"/>
        <v>Seizure Type: Generalized tonic/clonic</v>
      </c>
      <c r="M509" s="12" t="str">
        <f t="shared" si="68"/>
        <v>PI.IC.EV.270104.01</v>
      </c>
      <c r="N509" s="12"/>
      <c r="O509" s="12" t="str">
        <f t="shared" si="69"/>
        <v>PH.IC.EV.270104.01</v>
      </c>
      <c r="Q509" s="12" t="str">
        <f t="shared" si="70"/>
        <v>CL.IC.EV.270104.01</v>
      </c>
    </row>
    <row r="510" spans="1:17" ht="15" customHeight="1">
      <c r="A510" t="s">
        <v>10389</v>
      </c>
      <c r="C510" s="2" t="s">
        <v>5889</v>
      </c>
      <c r="E510" s="2" t="s">
        <v>11324</v>
      </c>
      <c r="F510" s="35" t="s">
        <v>10839</v>
      </c>
      <c r="G510" s="50" t="s">
        <v>118</v>
      </c>
      <c r="H510" s="2" t="s">
        <v>7071</v>
      </c>
      <c r="J510" s="11" t="str">
        <f t="shared" si="67"/>
        <v>IC.EV.270105</v>
      </c>
      <c r="K510" s="2" t="s">
        <v>11324</v>
      </c>
      <c r="L510" t="str">
        <f t="shared" si="66"/>
        <v>Seizure Type: Partial complex with impaired consciousness</v>
      </c>
      <c r="M510" s="12" t="str">
        <f t="shared" si="68"/>
        <v>PI.IC.EV.270105.01</v>
      </c>
      <c r="N510" s="12"/>
      <c r="O510" s="12" t="str">
        <f t="shared" si="69"/>
        <v>PH.IC.EV.270105.01</v>
      </c>
      <c r="Q510" s="12" t="str">
        <f t="shared" si="70"/>
        <v>CL.IC.EV.270105.01</v>
      </c>
    </row>
    <row r="511" spans="1:17" ht="15" customHeight="1">
      <c r="A511" t="s">
        <v>10389</v>
      </c>
      <c r="C511" s="2" t="s">
        <v>5889</v>
      </c>
      <c r="E511" s="2" t="s">
        <v>11324</v>
      </c>
      <c r="F511" s="35" t="s">
        <v>10839</v>
      </c>
      <c r="G511" s="50" t="s">
        <v>10737</v>
      </c>
      <c r="H511" s="2" t="s">
        <v>6888</v>
      </c>
      <c r="J511" s="11" t="str">
        <f t="shared" si="67"/>
        <v>IC.EV.270106</v>
      </c>
      <c r="K511" s="2" t="s">
        <v>11324</v>
      </c>
      <c r="L511" t="str">
        <f t="shared" si="66"/>
        <v>Seizure Type: Seizure not witnessed</v>
      </c>
      <c r="M511" s="12" t="str">
        <f t="shared" si="68"/>
        <v>PI.IC.EV.270106.01</v>
      </c>
      <c r="N511" s="12"/>
      <c r="O511" s="12" t="str">
        <f t="shared" si="69"/>
        <v>PH.IC.EV.270106.01</v>
      </c>
      <c r="Q511" s="12" t="str">
        <f t="shared" si="70"/>
        <v>CL.IC.EV.270106.01</v>
      </c>
    </row>
    <row r="512" spans="1:17" ht="15" customHeight="1">
      <c r="A512" t="s">
        <v>10389</v>
      </c>
      <c r="C512" s="2" t="s">
        <v>5889</v>
      </c>
      <c r="D512" t="s">
        <v>10738</v>
      </c>
      <c r="E512" s="2" t="s">
        <v>1199</v>
      </c>
      <c r="F512" s="35" t="s">
        <v>10839</v>
      </c>
      <c r="G512" s="50" t="s">
        <v>10739</v>
      </c>
      <c r="H512" s="2" t="s">
        <v>11324</v>
      </c>
      <c r="J512" s="11" t="str">
        <f t="shared" si="67"/>
        <v>IC.EV.270201</v>
      </c>
      <c r="K512" s="2" t="s">
        <v>1192</v>
      </c>
      <c r="L512" t="str">
        <f t="shared" si="66"/>
        <v>Seizure Onset Time:  Enter time</v>
      </c>
      <c r="M512" s="12" t="str">
        <f t="shared" si="68"/>
        <v>PI.IC.EV.270201.01</v>
      </c>
      <c r="N512" s="12"/>
      <c r="O512" s="12" t="str">
        <f t="shared" si="69"/>
        <v>PH.IC.EV.270201.01</v>
      </c>
      <c r="Q512" s="12" t="str">
        <f t="shared" si="70"/>
        <v>CL.IC.EV.270201.01</v>
      </c>
    </row>
    <row r="513" spans="1:19" ht="15" customHeight="1">
      <c r="A513" t="s">
        <v>10339</v>
      </c>
      <c r="C513" s="2" t="s">
        <v>5889</v>
      </c>
      <c r="D513" t="s">
        <v>10740</v>
      </c>
      <c r="E513" s="2" t="s">
        <v>1202</v>
      </c>
      <c r="F513" s="35" t="s">
        <v>10839</v>
      </c>
      <c r="G513" s="50" t="s">
        <v>10741</v>
      </c>
      <c r="H513" s="2" t="s">
        <v>1192</v>
      </c>
      <c r="J513" s="11" t="str">
        <f t="shared" si="67"/>
        <v>IC.EV.270301</v>
      </c>
      <c r="K513" s="2" t="s">
        <v>1192</v>
      </c>
      <c r="L513" t="str">
        <f t="shared" si="66"/>
        <v>Seizure Duration:  Enter time (seconds)</v>
      </c>
      <c r="M513" s="12" t="str">
        <f t="shared" si="68"/>
        <v>PI.IC.EV.270301.01</v>
      </c>
      <c r="N513" s="12"/>
      <c r="O513" s="12" t="str">
        <f t="shared" si="69"/>
        <v>PH.IC.EV.270301.01</v>
      </c>
      <c r="Q513" s="12" t="str">
        <f t="shared" si="70"/>
        <v>CL.IC.EV.270301.01</v>
      </c>
    </row>
    <row r="514" spans="1:19" ht="15" customHeight="1">
      <c r="A514" t="s">
        <v>10339</v>
      </c>
      <c r="C514" s="2" t="s">
        <v>5889</v>
      </c>
      <c r="D514" t="s">
        <v>11134</v>
      </c>
      <c r="E514" s="2" t="s">
        <v>1202</v>
      </c>
      <c r="F514" s="35" t="s">
        <v>10839</v>
      </c>
      <c r="G514" s="50" t="s">
        <v>10742</v>
      </c>
      <c r="H514" s="2" t="s">
        <v>923</v>
      </c>
      <c r="J514" s="11" t="str">
        <f t="shared" si="67"/>
        <v>IC.EV.270302</v>
      </c>
      <c r="K514" s="2" t="s">
        <v>1192</v>
      </c>
      <c r="L514" t="str">
        <f t="shared" si="66"/>
        <v>Unobserved</v>
      </c>
      <c r="M514" s="12" t="str">
        <f t="shared" si="68"/>
        <v>PI.IC.EV.270302.01</v>
      </c>
      <c r="N514" s="12"/>
      <c r="O514" s="12" t="str">
        <f t="shared" si="69"/>
        <v>PH.IC.EV.270302.01</v>
      </c>
      <c r="Q514" s="12" t="str">
        <f t="shared" si="70"/>
        <v>CL.IC.EV.270302.01</v>
      </c>
      <c r="R514" t="s">
        <v>9277</v>
      </c>
      <c r="S514">
        <v>507</v>
      </c>
    </row>
    <row r="515" spans="1:19" ht="15" customHeight="1">
      <c r="A515" t="s">
        <v>10389</v>
      </c>
      <c r="C515" s="2" t="s">
        <v>5889</v>
      </c>
      <c r="D515" t="s">
        <v>11134</v>
      </c>
      <c r="E515" s="2" t="s">
        <v>946</v>
      </c>
      <c r="F515" s="35" t="s">
        <v>10839</v>
      </c>
      <c r="G515" s="50" t="s">
        <v>10743</v>
      </c>
      <c r="H515" s="2" t="s">
        <v>946</v>
      </c>
      <c r="J515" s="11" t="str">
        <f t="shared" si="67"/>
        <v>IC.EV.270303</v>
      </c>
      <c r="K515" s="2" t="s">
        <v>11324</v>
      </c>
      <c r="L515" t="str">
        <f t="shared" si="66"/>
        <v>&lt; 1 minute</v>
      </c>
      <c r="M515" s="12" t="str">
        <f t="shared" si="68"/>
        <v>PI.IC.EV.270303.01</v>
      </c>
      <c r="N515" s="12"/>
      <c r="O515" s="12" t="str">
        <f t="shared" si="69"/>
        <v>PH.IC.EV.270303.01</v>
      </c>
      <c r="Q515" s="12" t="str">
        <f t="shared" si="70"/>
        <v>CL.IC.EV.270303.01</v>
      </c>
      <c r="R515" t="s">
        <v>9277</v>
      </c>
      <c r="S515">
        <v>507</v>
      </c>
    </row>
    <row r="516" spans="1:19" ht="15" customHeight="1">
      <c r="A516" t="s">
        <v>10389</v>
      </c>
      <c r="C516" s="2" t="s">
        <v>5889</v>
      </c>
      <c r="D516" t="s">
        <v>11134</v>
      </c>
      <c r="E516" s="2" t="s">
        <v>946</v>
      </c>
      <c r="F516" s="35" t="s">
        <v>10839</v>
      </c>
      <c r="G516" s="50" t="s">
        <v>10744</v>
      </c>
      <c r="H516" s="2" t="s">
        <v>948</v>
      </c>
      <c r="J516" s="11" t="str">
        <f t="shared" si="67"/>
        <v>IC.EV.270304</v>
      </c>
      <c r="K516" s="2" t="s">
        <v>11324</v>
      </c>
      <c r="L516" t="str">
        <f t="shared" si="66"/>
        <v>1 - 3 minutes</v>
      </c>
      <c r="M516" s="12" t="str">
        <f t="shared" si="68"/>
        <v>PI.IC.EV.270304.01</v>
      </c>
      <c r="N516" s="12"/>
      <c r="O516" s="12" t="str">
        <f t="shared" si="69"/>
        <v>PH.IC.EV.270304.01</v>
      </c>
      <c r="Q516" s="12" t="str">
        <f t="shared" si="70"/>
        <v>CL.IC.EV.270304.01</v>
      </c>
      <c r="R516" t="s">
        <v>9277</v>
      </c>
      <c r="S516">
        <v>507</v>
      </c>
    </row>
    <row r="517" spans="1:19" ht="15" customHeight="1">
      <c r="A517" t="s">
        <v>10389</v>
      </c>
      <c r="C517" s="2" t="s">
        <v>5889</v>
      </c>
      <c r="D517" t="s">
        <v>11134</v>
      </c>
      <c r="E517" s="2" t="s">
        <v>946</v>
      </c>
      <c r="F517" s="35" t="s">
        <v>10839</v>
      </c>
      <c r="G517" s="50" t="s">
        <v>10745</v>
      </c>
      <c r="H517" s="2" t="s">
        <v>7071</v>
      </c>
      <c r="J517" s="11" t="str">
        <f t="shared" si="67"/>
        <v>IC.EV.270305</v>
      </c>
      <c r="K517" s="2" t="s">
        <v>11324</v>
      </c>
      <c r="L517" t="str">
        <f t="shared" si="66"/>
        <v>3 - 5 minutes</v>
      </c>
      <c r="M517" s="12" t="str">
        <f t="shared" si="68"/>
        <v>PI.IC.EV.270305.01</v>
      </c>
      <c r="N517" s="12"/>
      <c r="O517" s="12" t="str">
        <f t="shared" si="69"/>
        <v>PH.IC.EV.270305.01</v>
      </c>
      <c r="Q517" s="12" t="str">
        <f t="shared" si="70"/>
        <v>CL.IC.EV.270305.01</v>
      </c>
      <c r="R517" t="s">
        <v>9277</v>
      </c>
      <c r="S517">
        <v>507</v>
      </c>
    </row>
    <row r="518" spans="1:19" ht="15" customHeight="1">
      <c r="A518" t="s">
        <v>10389</v>
      </c>
      <c r="C518" s="2" t="s">
        <v>5889</v>
      </c>
      <c r="D518" t="s">
        <v>11134</v>
      </c>
      <c r="E518" s="2" t="s">
        <v>946</v>
      </c>
      <c r="F518" s="35" t="s">
        <v>10839</v>
      </c>
      <c r="G518" s="50" t="s">
        <v>10856</v>
      </c>
      <c r="H518" s="2" t="s">
        <v>6888</v>
      </c>
      <c r="J518" s="11" t="str">
        <f t="shared" si="67"/>
        <v>IC.EV.270306</v>
      </c>
      <c r="K518" s="2" t="s">
        <v>11324</v>
      </c>
      <c r="L518" t="str">
        <f t="shared" si="66"/>
        <v>&gt; 5 minutes</v>
      </c>
      <c r="M518" s="12" t="str">
        <f t="shared" si="68"/>
        <v>PI.IC.EV.270306.01</v>
      </c>
      <c r="N518" s="12"/>
      <c r="O518" s="12" t="str">
        <f t="shared" si="69"/>
        <v>PH.IC.EV.270306.01</v>
      </c>
      <c r="Q518" s="12" t="str">
        <f t="shared" si="70"/>
        <v>CL.IC.EV.270306.01</v>
      </c>
      <c r="R518" t="s">
        <v>9277</v>
      </c>
      <c r="S518">
        <v>507</v>
      </c>
    </row>
    <row r="519" spans="1:19" ht="15" customHeight="1">
      <c r="A519" t="s">
        <v>10389</v>
      </c>
      <c r="C519" s="2" t="s">
        <v>5889</v>
      </c>
      <c r="D519" t="s">
        <v>11134</v>
      </c>
      <c r="E519" s="2" t="s">
        <v>946</v>
      </c>
      <c r="F519" s="35" t="s">
        <v>10839</v>
      </c>
      <c r="G519" s="50" t="s">
        <v>10747</v>
      </c>
      <c r="H519" s="2" t="s">
        <v>7284</v>
      </c>
      <c r="J519" s="11" t="str">
        <f t="shared" si="67"/>
        <v>IC.EV.270307</v>
      </c>
      <c r="K519" s="2" t="s">
        <v>11324</v>
      </c>
      <c r="L519" t="str">
        <f t="shared" si="66"/>
        <v>Status epilepsis</v>
      </c>
      <c r="M519" s="12" t="str">
        <f t="shared" si="68"/>
        <v>PI.IC.EV.270307.01</v>
      </c>
      <c r="N519" s="12"/>
      <c r="O519" s="12" t="str">
        <f t="shared" si="69"/>
        <v>PH.IC.EV.270307.01</v>
      </c>
      <c r="Q519" s="12" t="str">
        <f t="shared" si="70"/>
        <v>CL.IC.EV.270307.01</v>
      </c>
    </row>
    <row r="520" spans="1:19" ht="15" customHeight="1">
      <c r="A520" t="s">
        <v>10389</v>
      </c>
      <c r="C520" s="2" t="s">
        <v>5889</v>
      </c>
      <c r="D520" t="s">
        <v>10748</v>
      </c>
      <c r="E520" s="2" t="s">
        <v>948</v>
      </c>
      <c r="F520" s="35" t="s">
        <v>10839</v>
      </c>
      <c r="G520" s="50" t="s">
        <v>10749</v>
      </c>
      <c r="H520" s="2" t="s">
        <v>11324</v>
      </c>
      <c r="J520" s="11" t="str">
        <f t="shared" si="67"/>
        <v>IC.EV.270401</v>
      </c>
      <c r="K520" s="2" t="s">
        <v>11324</v>
      </c>
      <c r="L520" t="str">
        <f t="shared" si="66"/>
        <v>Seizure Associated Symptoms:  Aura</v>
      </c>
      <c r="M520" s="12" t="str">
        <f t="shared" si="68"/>
        <v>PI.IC.EV.270401.01</v>
      </c>
      <c r="N520" s="12"/>
      <c r="O520" s="12" t="str">
        <f t="shared" si="69"/>
        <v>PH.IC.EV.270401.01</v>
      </c>
      <c r="Q520" s="12" t="str">
        <f t="shared" si="70"/>
        <v>CL.IC.EV.270401.01</v>
      </c>
    </row>
    <row r="521" spans="1:19" ht="15" customHeight="1">
      <c r="A521" t="s">
        <v>10389</v>
      </c>
      <c r="C521" s="2" t="s">
        <v>5889</v>
      </c>
      <c r="E521" s="2" t="s">
        <v>948</v>
      </c>
      <c r="F521" s="35" t="s">
        <v>10839</v>
      </c>
      <c r="G521" s="50" t="s">
        <v>10750</v>
      </c>
      <c r="H521" s="2" t="s">
        <v>1199</v>
      </c>
      <c r="J521" s="11" t="str">
        <f t="shared" si="67"/>
        <v>IC.EV.270402</v>
      </c>
      <c r="K521" s="2" t="s">
        <v>11324</v>
      </c>
      <c r="L521" t="str">
        <f t="shared" si="66"/>
        <v>Seizure Associated Symptoms: None</v>
      </c>
      <c r="M521" s="12" t="str">
        <f t="shared" si="68"/>
        <v>PI.IC.EV.270402.01</v>
      </c>
      <c r="N521" s="12"/>
      <c r="O521" s="12" t="str">
        <f t="shared" si="69"/>
        <v>PH.IC.EV.270402.01</v>
      </c>
      <c r="Q521" s="12" t="str">
        <f t="shared" si="70"/>
        <v>CL.IC.EV.270402.01</v>
      </c>
    </row>
    <row r="522" spans="1:19" ht="15" customHeight="1">
      <c r="A522" t="s">
        <v>10389</v>
      </c>
      <c r="C522" s="2" t="s">
        <v>5889</v>
      </c>
      <c r="E522" s="2" t="s">
        <v>948</v>
      </c>
      <c r="F522" s="35" t="s">
        <v>10839</v>
      </c>
      <c r="G522" s="50" t="s">
        <v>10751</v>
      </c>
      <c r="H522" s="2" t="s">
        <v>946</v>
      </c>
      <c r="J522" s="11" t="str">
        <f t="shared" si="67"/>
        <v>IC.EV.270403</v>
      </c>
      <c r="K522" s="2" t="s">
        <v>11324</v>
      </c>
      <c r="L522" t="str">
        <f t="shared" si="66"/>
        <v>Seizure Associated Symptoms: Apnea with seizure</v>
      </c>
      <c r="M522" s="12" t="str">
        <f t="shared" si="68"/>
        <v>PI.IC.EV.270403.01</v>
      </c>
      <c r="N522" s="12"/>
      <c r="O522" s="12" t="str">
        <f t="shared" si="69"/>
        <v>PH.IC.EV.270403.01</v>
      </c>
      <c r="Q522" s="12" t="str">
        <f t="shared" si="70"/>
        <v>CL.IC.EV.270403.01</v>
      </c>
    </row>
    <row r="523" spans="1:19" ht="15" customHeight="1">
      <c r="A523" t="s">
        <v>10389</v>
      </c>
      <c r="C523" s="2" t="s">
        <v>5889</v>
      </c>
      <c r="E523" s="2" t="s">
        <v>948</v>
      </c>
      <c r="F523" s="35" t="s">
        <v>10839</v>
      </c>
      <c r="G523" s="50" t="s">
        <v>10752</v>
      </c>
      <c r="H523" s="2" t="s">
        <v>948</v>
      </c>
      <c r="J523" s="11" t="str">
        <f t="shared" si="67"/>
        <v>IC.EV.270404</v>
      </c>
      <c r="K523" s="2" t="s">
        <v>11324</v>
      </c>
      <c r="L523" t="str">
        <f t="shared" si="66"/>
        <v>Seizure Associated Symptoms: Incontinence urine</v>
      </c>
      <c r="M523" s="12" t="str">
        <f t="shared" si="68"/>
        <v>PI.IC.EV.270404.01</v>
      </c>
      <c r="N523" s="12"/>
      <c r="O523" s="12" t="str">
        <f t="shared" si="69"/>
        <v>PH.IC.EV.270404.01</v>
      </c>
      <c r="Q523" s="12" t="str">
        <f t="shared" si="70"/>
        <v>CL.IC.EV.270404.01</v>
      </c>
    </row>
    <row r="524" spans="1:19" ht="15" customHeight="1">
      <c r="A524" t="s">
        <v>10389</v>
      </c>
      <c r="C524" s="2" t="s">
        <v>5889</v>
      </c>
      <c r="E524" s="2" t="s">
        <v>948</v>
      </c>
      <c r="F524" s="35" t="s">
        <v>10839</v>
      </c>
      <c r="G524" s="50" t="s">
        <v>10753</v>
      </c>
      <c r="H524" s="2" t="s">
        <v>7071</v>
      </c>
      <c r="J524" s="11" t="str">
        <f t="shared" si="67"/>
        <v>IC.EV.270405</v>
      </c>
      <c r="K524" s="2" t="s">
        <v>11324</v>
      </c>
      <c r="L524" t="str">
        <f t="shared" si="66"/>
        <v>Seizure Associated Symptoms: Incontinence stool</v>
      </c>
      <c r="M524" s="12" t="str">
        <f t="shared" si="68"/>
        <v>PI.IC.EV.270405.01</v>
      </c>
      <c r="N524" s="12"/>
      <c r="O524" s="12" t="str">
        <f t="shared" si="69"/>
        <v>PH.IC.EV.270405.01</v>
      </c>
      <c r="Q524" s="12" t="str">
        <f t="shared" si="70"/>
        <v>CL.IC.EV.270405.01</v>
      </c>
    </row>
    <row r="525" spans="1:19" ht="15" customHeight="1">
      <c r="A525" t="s">
        <v>10389</v>
      </c>
      <c r="C525" s="2" t="s">
        <v>5889</v>
      </c>
      <c r="D525" t="s">
        <v>10637</v>
      </c>
      <c r="E525" s="2" t="s">
        <v>7071</v>
      </c>
      <c r="F525" s="35" t="s">
        <v>10839</v>
      </c>
      <c r="G525" s="50" t="s">
        <v>10638</v>
      </c>
      <c r="H525" s="2" t="s">
        <v>11324</v>
      </c>
      <c r="J525" s="11" t="str">
        <f t="shared" si="67"/>
        <v>IC.EV.270501</v>
      </c>
      <c r="K525" s="2" t="s">
        <v>11324</v>
      </c>
      <c r="L525" t="str">
        <f t="shared" si="66"/>
        <v>Seizure Post Ictal Behavior:(free text)</v>
      </c>
      <c r="M525" s="12" t="str">
        <f t="shared" si="68"/>
        <v>PI.IC.EV.270501.01</v>
      </c>
      <c r="N525" s="12"/>
      <c r="O525" s="12" t="str">
        <f t="shared" si="69"/>
        <v>PH.IC.EV.270501.01</v>
      </c>
      <c r="Q525" s="12" t="str">
        <f t="shared" si="70"/>
        <v>CL.IC.EV.270501.01</v>
      </c>
    </row>
    <row r="526" spans="1:19" ht="15" customHeight="1">
      <c r="A526" t="s">
        <v>10389</v>
      </c>
      <c r="C526" s="2" t="s">
        <v>5889</v>
      </c>
      <c r="D526" t="s">
        <v>10754</v>
      </c>
      <c r="E526" s="2" t="s">
        <v>6888</v>
      </c>
      <c r="F526" s="35" t="s">
        <v>10839</v>
      </c>
      <c r="G526" s="50" t="s">
        <v>10755</v>
      </c>
      <c r="H526" s="2" t="s">
        <v>11324</v>
      </c>
      <c r="J526" s="11" t="str">
        <f t="shared" si="67"/>
        <v>IC.EV.270601</v>
      </c>
      <c r="K526" s="2" t="s">
        <v>1192</v>
      </c>
      <c r="L526" t="str">
        <f t="shared" si="66"/>
        <v>Seizure Interventions: Medication given</v>
      </c>
      <c r="M526" s="12" t="str">
        <f t="shared" si="68"/>
        <v>PI.IC.EV.270601.01</v>
      </c>
      <c r="N526" s="12"/>
      <c r="O526" s="12" t="str">
        <f t="shared" si="69"/>
        <v>PH.IC.EV.270601.01</v>
      </c>
      <c r="Q526" s="12" t="str">
        <f t="shared" si="70"/>
        <v>CL.IC.EV.270601.01</v>
      </c>
    </row>
    <row r="527" spans="1:19" ht="15" customHeight="1">
      <c r="A527" t="s">
        <v>10339</v>
      </c>
      <c r="C527" s="2" t="s">
        <v>5889</v>
      </c>
      <c r="E527" s="2" t="s">
        <v>6888</v>
      </c>
      <c r="F527" s="35" t="s">
        <v>10839</v>
      </c>
      <c r="G527" s="50" t="s">
        <v>10756</v>
      </c>
      <c r="H527" s="2" t="s">
        <v>923</v>
      </c>
      <c r="J527" s="11" t="str">
        <f t="shared" si="67"/>
        <v>IC.EV.270602</v>
      </c>
      <c r="K527" s="2" t="s">
        <v>1192</v>
      </c>
      <c r="L527" t="str">
        <f t="shared" si="66"/>
        <v>Seizure Interventions: Physician notified</v>
      </c>
      <c r="M527" s="12" t="str">
        <f t="shared" si="68"/>
        <v>PI.IC.EV.270602.01</v>
      </c>
      <c r="N527" s="12"/>
      <c r="O527" s="12" t="str">
        <f t="shared" si="69"/>
        <v>PH.IC.EV.270602.01</v>
      </c>
      <c r="Q527" s="12" t="str">
        <f t="shared" si="70"/>
        <v>CL.IC.EV.270602.01</v>
      </c>
    </row>
    <row r="528" spans="1:19" ht="15" customHeight="1">
      <c r="A528" t="s">
        <v>10339</v>
      </c>
      <c r="C528" s="2" t="s">
        <v>5889</v>
      </c>
      <c r="E528" s="2" t="s">
        <v>6888</v>
      </c>
      <c r="F528" s="35" t="s">
        <v>10839</v>
      </c>
      <c r="G528" s="50" t="s">
        <v>10757</v>
      </c>
      <c r="H528" s="2" t="s">
        <v>1202</v>
      </c>
      <c r="J528" s="11" t="str">
        <f t="shared" si="67"/>
        <v>IC.EV.270603</v>
      </c>
      <c r="K528" s="2" t="s">
        <v>1192</v>
      </c>
      <c r="L528" t="str">
        <f t="shared" si="66"/>
        <v>Seizure Interventions: Side rails padded</v>
      </c>
      <c r="M528" s="12" t="str">
        <f t="shared" si="68"/>
        <v>PI.IC.EV.270603.01</v>
      </c>
      <c r="N528" s="12"/>
      <c r="O528" s="12" t="str">
        <f t="shared" si="69"/>
        <v>PH.IC.EV.270603.01</v>
      </c>
      <c r="Q528" s="12" t="str">
        <f t="shared" si="70"/>
        <v>CL.IC.EV.270603.01</v>
      </c>
    </row>
    <row r="529" spans="1:19" ht="15" customHeight="1">
      <c r="A529" t="s">
        <v>10339</v>
      </c>
      <c r="C529" s="2" t="s">
        <v>5889</v>
      </c>
      <c r="E529" s="2" t="s">
        <v>6888</v>
      </c>
      <c r="F529" s="35" t="s">
        <v>10839</v>
      </c>
      <c r="G529" s="50" t="s">
        <v>10758</v>
      </c>
      <c r="H529" s="2" t="s">
        <v>7070</v>
      </c>
      <c r="J529" s="11" t="str">
        <f t="shared" si="67"/>
        <v>IC.EV.270604</v>
      </c>
      <c r="K529" s="2" t="s">
        <v>1192</v>
      </c>
      <c r="L529" t="str">
        <f t="shared" si="66"/>
        <v>Seizure Interventions: Oxygen/suction at bedside</v>
      </c>
      <c r="M529" s="12" t="str">
        <f t="shared" si="68"/>
        <v>PI.IC.EV.270604.01</v>
      </c>
      <c r="N529" s="12"/>
      <c r="O529" s="12" t="str">
        <f t="shared" si="69"/>
        <v>PH.IC.EV.270604.01</v>
      </c>
      <c r="Q529" s="12" t="str">
        <f t="shared" si="70"/>
        <v>CL.IC.EV.270604.01</v>
      </c>
    </row>
    <row r="530" spans="1:19" ht="15" customHeight="1">
      <c r="A530" t="s">
        <v>10339</v>
      </c>
      <c r="B530" t="s">
        <v>10875</v>
      </c>
      <c r="C530" s="2" t="s">
        <v>5892</v>
      </c>
      <c r="D530" t="s">
        <v>10876</v>
      </c>
      <c r="E530" s="2" t="s">
        <v>1192</v>
      </c>
      <c r="F530" s="35" t="s">
        <v>10877</v>
      </c>
      <c r="G530" s="50" t="s">
        <v>10207</v>
      </c>
      <c r="H530" s="2" t="s">
        <v>1192</v>
      </c>
      <c r="J530" s="11" t="str">
        <f t="shared" si="67"/>
        <v>IC.EV.280101</v>
      </c>
      <c r="K530" s="2" t="s">
        <v>11324</v>
      </c>
      <c r="L530" t="str">
        <f t="shared" si="66"/>
        <v>Patient informed/instructed regarding procedure</v>
      </c>
      <c r="M530" s="12" t="str">
        <f t="shared" si="68"/>
        <v>PI.IC.EV.280101.01</v>
      </c>
      <c r="N530" s="12"/>
      <c r="O530" s="12" t="str">
        <f t="shared" si="69"/>
        <v>PH.IC.EV.280101.01</v>
      </c>
      <c r="Q530" s="12" t="str">
        <f t="shared" si="70"/>
        <v>CL.IC.EV.280101.01</v>
      </c>
    </row>
    <row r="531" spans="1:19" ht="15" customHeight="1">
      <c r="A531" t="s">
        <v>10389</v>
      </c>
      <c r="C531" s="2" t="s">
        <v>5892</v>
      </c>
      <c r="E531" s="2" t="s">
        <v>11324</v>
      </c>
      <c r="F531" s="35" t="s">
        <v>10877</v>
      </c>
      <c r="G531" s="50" t="s">
        <v>10878</v>
      </c>
      <c r="H531" s="2" t="s">
        <v>1199</v>
      </c>
      <c r="J531" s="11" t="str">
        <f t="shared" si="67"/>
        <v>IC.EV.280102</v>
      </c>
      <c r="K531" s="2" t="s">
        <v>11324</v>
      </c>
      <c r="L531" t="str">
        <f t="shared" si="66"/>
        <v>NG/OG tube placed</v>
      </c>
      <c r="M531" s="12" t="str">
        <f t="shared" si="68"/>
        <v>PI.IC.EV.280102.01</v>
      </c>
      <c r="N531" s="12"/>
      <c r="O531" s="12" t="str">
        <f t="shared" si="69"/>
        <v>PH.IC.EV.280102.01</v>
      </c>
      <c r="Q531" s="12" t="str">
        <f t="shared" si="70"/>
        <v>CL.IC.EV.280102.01</v>
      </c>
    </row>
    <row r="532" spans="1:19" ht="15" customHeight="1">
      <c r="A532" t="s">
        <v>10389</v>
      </c>
      <c r="C532" s="2" t="s">
        <v>5892</v>
      </c>
      <c r="E532" s="2" t="s">
        <v>11324</v>
      </c>
      <c r="F532" s="35" t="s">
        <v>10877</v>
      </c>
      <c r="G532" s="50" t="s">
        <v>10879</v>
      </c>
      <c r="H532" s="2" t="s">
        <v>946</v>
      </c>
      <c r="J532" s="11" t="str">
        <f t="shared" si="67"/>
        <v>IC.EV.280103</v>
      </c>
      <c r="K532" s="2" t="s">
        <v>11324</v>
      </c>
      <c r="L532" t="str">
        <f t="shared" si="66"/>
        <v>NG/OG tube placement verified by auscultation</v>
      </c>
      <c r="M532" s="12" t="str">
        <f t="shared" si="68"/>
        <v>PI.IC.EV.280103.01</v>
      </c>
      <c r="N532" s="12"/>
      <c r="O532" s="12" t="str">
        <f t="shared" si="69"/>
        <v>PH.IC.EV.280103.01</v>
      </c>
      <c r="Q532" s="12" t="str">
        <f t="shared" si="70"/>
        <v>CL.IC.EV.280103.01</v>
      </c>
    </row>
    <row r="533" spans="1:19" ht="15" customHeight="1">
      <c r="A533" t="s">
        <v>10389</v>
      </c>
      <c r="C533" s="2" t="s">
        <v>5892</v>
      </c>
      <c r="E533" s="2" t="s">
        <v>11324</v>
      </c>
      <c r="F533" s="35" t="s">
        <v>10877</v>
      </c>
      <c r="G533" s="50" t="s">
        <v>10880</v>
      </c>
      <c r="H533" s="2" t="s">
        <v>948</v>
      </c>
      <c r="J533" s="11" t="str">
        <f t="shared" si="67"/>
        <v>IC.EV.280104</v>
      </c>
      <c r="K533" s="2" t="s">
        <v>11324</v>
      </c>
      <c r="L533" t="str">
        <f t="shared" ref="L533:L596" si="71">G533</f>
        <v>NG/OG tube placement verified by x-ray</v>
      </c>
      <c r="M533" s="12" t="str">
        <f t="shared" si="68"/>
        <v>PI.IC.EV.280104.01</v>
      </c>
      <c r="N533" s="12"/>
      <c r="O533" s="12" t="str">
        <f t="shared" si="69"/>
        <v>PH.IC.EV.280104.01</v>
      </c>
      <c r="Q533" s="12" t="str">
        <f t="shared" si="70"/>
        <v>CL.IC.EV.280104.01</v>
      </c>
    </row>
    <row r="534" spans="1:19" ht="15" customHeight="1">
      <c r="A534" t="s">
        <v>10389</v>
      </c>
      <c r="C534" s="2" t="s">
        <v>5892</v>
      </c>
      <c r="E534" s="2" t="s">
        <v>11324</v>
      </c>
      <c r="F534" s="35" t="s">
        <v>10877</v>
      </c>
      <c r="G534" s="50" t="s">
        <v>11006</v>
      </c>
      <c r="H534" s="2" t="s">
        <v>7071</v>
      </c>
      <c r="J534" s="11" t="str">
        <f t="shared" si="67"/>
        <v>IC.EV.280105</v>
      </c>
      <c r="K534" s="2" t="s">
        <v>11324</v>
      </c>
      <c r="L534" t="str">
        <f t="shared" si="71"/>
        <v>NG/OG exit site marked on tube and noted</v>
      </c>
      <c r="M534" s="12" t="str">
        <f t="shared" si="68"/>
        <v>PI.IC.EV.280105.01</v>
      </c>
      <c r="N534" s="12"/>
      <c r="O534" s="12" t="str">
        <f t="shared" si="69"/>
        <v>PH.IC.EV.280105.01</v>
      </c>
      <c r="Q534" s="12" t="str">
        <f t="shared" si="70"/>
        <v>CL.IC.EV.280105.01</v>
      </c>
    </row>
    <row r="535" spans="1:19" ht="15" customHeight="1">
      <c r="A535" t="s">
        <v>10389</v>
      </c>
      <c r="C535" s="2" t="s">
        <v>5892</v>
      </c>
      <c r="E535" s="2" t="s">
        <v>11324</v>
      </c>
      <c r="F535" s="35" t="s">
        <v>10877</v>
      </c>
      <c r="G535" s="50" t="s">
        <v>10211</v>
      </c>
      <c r="H535" s="2" t="s">
        <v>6888</v>
      </c>
      <c r="J535" s="11" t="str">
        <f t="shared" si="67"/>
        <v>IC.EV.280106</v>
      </c>
      <c r="K535" s="2" t="s">
        <v>11324</v>
      </c>
      <c r="L535" t="str">
        <f t="shared" si="71"/>
        <v>Patient tolerated procedure well</v>
      </c>
      <c r="M535" s="12" t="str">
        <f t="shared" si="68"/>
        <v>PI.IC.EV.280106.01</v>
      </c>
      <c r="N535" s="12"/>
      <c r="O535" s="12" t="str">
        <f t="shared" si="69"/>
        <v>PH.IC.EV.280106.01</v>
      </c>
      <c r="Q535" s="12" t="str">
        <f t="shared" si="70"/>
        <v>CL.IC.EV.280106.01</v>
      </c>
    </row>
    <row r="536" spans="1:19" ht="15" customHeight="1">
      <c r="A536" t="s">
        <v>10389</v>
      </c>
      <c r="C536" s="2" t="s">
        <v>5892</v>
      </c>
      <c r="E536" s="2" t="s">
        <v>11324</v>
      </c>
      <c r="F536" s="35" t="s">
        <v>10789</v>
      </c>
      <c r="G536" s="50" t="s">
        <v>10790</v>
      </c>
      <c r="H536" s="2" t="s">
        <v>7284</v>
      </c>
      <c r="J536" s="11" t="str">
        <f t="shared" si="67"/>
        <v>IC.EV.280107</v>
      </c>
      <c r="K536" s="2" t="s">
        <v>1192</v>
      </c>
      <c r="L536" t="str">
        <f t="shared" si="71"/>
        <v>Verified by aspiration</v>
      </c>
      <c r="M536" s="12" t="str">
        <f t="shared" si="68"/>
        <v>PI.IC.EV.280107.01</v>
      </c>
      <c r="N536" s="12"/>
      <c r="O536" s="12" t="str">
        <f t="shared" si="69"/>
        <v>PH.IC.EV.280107.01</v>
      </c>
      <c r="Q536" s="12" t="str">
        <f t="shared" si="70"/>
        <v>CL.IC.EV.280107.01</v>
      </c>
      <c r="R536" t="s">
        <v>9277</v>
      </c>
      <c r="S536">
        <v>170</v>
      </c>
    </row>
    <row r="537" spans="1:19" ht="15" customHeight="1">
      <c r="A537" t="s">
        <v>10339</v>
      </c>
      <c r="C537" s="2" t="s">
        <v>5892</v>
      </c>
      <c r="E537" s="2" t="s">
        <v>1192</v>
      </c>
      <c r="F537" s="35" t="s">
        <v>10875</v>
      </c>
      <c r="G537" s="50" t="s">
        <v>10791</v>
      </c>
      <c r="H537" s="2" t="s">
        <v>10093</v>
      </c>
      <c r="J537" s="11" t="str">
        <f t="shared" si="67"/>
        <v>IC.EV.280108</v>
      </c>
      <c r="K537" s="2" t="s">
        <v>1192</v>
      </c>
      <c r="L537" t="str">
        <f t="shared" si="71"/>
        <v>pH Result</v>
      </c>
      <c r="M537" s="12" t="str">
        <f t="shared" si="68"/>
        <v>PI.IC.EV.280108.01</v>
      </c>
      <c r="N537" s="12"/>
      <c r="O537" s="12" t="str">
        <f t="shared" si="69"/>
        <v>PH.IC.EV.280108.01</v>
      </c>
      <c r="Q537" s="12" t="str">
        <f t="shared" si="70"/>
        <v>CL.IC.EV.280108.01</v>
      </c>
      <c r="R537" t="s">
        <v>1141</v>
      </c>
      <c r="S537">
        <v>171</v>
      </c>
    </row>
    <row r="538" spans="1:19" ht="15" customHeight="1">
      <c r="A538" t="s">
        <v>10389</v>
      </c>
      <c r="B538" t="s">
        <v>10792</v>
      </c>
      <c r="C538" s="2" t="s">
        <v>5896</v>
      </c>
      <c r="D538" t="s">
        <v>10792</v>
      </c>
      <c r="E538" s="2" t="s">
        <v>11324</v>
      </c>
      <c r="F538" s="35" t="s">
        <v>10793</v>
      </c>
      <c r="G538" s="50" t="s">
        <v>10794</v>
      </c>
      <c r="H538" s="2" t="s">
        <v>11324</v>
      </c>
      <c r="J538" s="11" t="str">
        <f t="shared" si="67"/>
        <v>IC.EV.290101</v>
      </c>
      <c r="K538" s="2" t="s">
        <v>11324</v>
      </c>
      <c r="L538" t="str">
        <f t="shared" si="71"/>
        <v>Attending notified:</v>
      </c>
      <c r="M538" s="12" t="str">
        <f t="shared" si="68"/>
        <v>PI.IC.EV.290101.01</v>
      </c>
      <c r="N538" s="12"/>
      <c r="O538" s="12" t="str">
        <f t="shared" si="69"/>
        <v>PH.IC.EV.290101.01</v>
      </c>
      <c r="Q538" s="12" t="str">
        <f t="shared" si="70"/>
        <v>CL.IC.EV.290101.01</v>
      </c>
    </row>
    <row r="539" spans="1:19" ht="15" customHeight="1">
      <c r="A539" t="s">
        <v>10389</v>
      </c>
      <c r="C539" s="2" t="s">
        <v>5896</v>
      </c>
      <c r="E539" s="2" t="s">
        <v>11324</v>
      </c>
      <c r="F539" s="35" t="s">
        <v>10793</v>
      </c>
      <c r="G539" s="50" t="s">
        <v>10795</v>
      </c>
      <c r="H539" s="2" t="s">
        <v>1199</v>
      </c>
      <c r="J539" s="11" t="str">
        <f t="shared" si="67"/>
        <v>IC.EV.290102</v>
      </c>
      <c r="K539" s="2" t="s">
        <v>11324</v>
      </c>
      <c r="L539" t="str">
        <f t="shared" si="71"/>
        <v>Resident notified:</v>
      </c>
      <c r="M539" s="12" t="str">
        <f t="shared" si="68"/>
        <v>PI.IC.EV.290102.01</v>
      </c>
      <c r="N539" s="12"/>
      <c r="O539" s="12" t="str">
        <f t="shared" si="69"/>
        <v>PH.IC.EV.290102.01</v>
      </c>
      <c r="Q539" s="12" t="str">
        <f t="shared" si="70"/>
        <v>CL.IC.EV.290102.01</v>
      </c>
    </row>
    <row r="540" spans="1:19" ht="15" customHeight="1">
      <c r="A540" t="s">
        <v>10389</v>
      </c>
      <c r="C540" s="2" t="s">
        <v>5896</v>
      </c>
      <c r="E540" s="2" t="s">
        <v>11324</v>
      </c>
      <c r="F540" s="35" t="s">
        <v>10793</v>
      </c>
      <c r="G540" s="50" t="s">
        <v>10796</v>
      </c>
      <c r="H540" s="2" t="s">
        <v>946</v>
      </c>
      <c r="J540" s="11" t="str">
        <f t="shared" si="67"/>
        <v>IC.EV.290103</v>
      </c>
      <c r="K540" s="2" t="s">
        <v>11324</v>
      </c>
      <c r="L540" t="str">
        <f t="shared" si="71"/>
        <v>House officer notified:</v>
      </c>
      <c r="M540" s="12" t="str">
        <f t="shared" si="68"/>
        <v>PI.IC.EV.290103.01</v>
      </c>
      <c r="N540" s="12"/>
      <c r="O540" s="12" t="str">
        <f t="shared" si="69"/>
        <v>PH.IC.EV.290103.01</v>
      </c>
      <c r="Q540" s="12" t="str">
        <f t="shared" si="70"/>
        <v>CL.IC.EV.290103.01</v>
      </c>
    </row>
    <row r="541" spans="1:19" ht="15" customHeight="1">
      <c r="A541" t="s">
        <v>10389</v>
      </c>
      <c r="C541" s="2" t="s">
        <v>5896</v>
      </c>
      <c r="E541" s="2" t="s">
        <v>11324</v>
      </c>
      <c r="F541" s="35" t="s">
        <v>10793</v>
      </c>
      <c r="G541" s="50" t="s">
        <v>10924</v>
      </c>
      <c r="H541" s="2" t="s">
        <v>948</v>
      </c>
      <c r="J541" s="11" t="str">
        <f t="shared" si="67"/>
        <v>IC.EV.290104</v>
      </c>
      <c r="K541" s="2" t="s">
        <v>11324</v>
      </c>
      <c r="L541" t="str">
        <f t="shared" si="71"/>
        <v>Fellow notified:</v>
      </c>
      <c r="M541" s="12" t="str">
        <f t="shared" si="68"/>
        <v>PI.IC.EV.290104.01</v>
      </c>
      <c r="N541" s="12"/>
      <c r="O541" s="12" t="str">
        <f t="shared" si="69"/>
        <v>PH.IC.EV.290104.01</v>
      </c>
      <c r="Q541" s="12" t="str">
        <f t="shared" si="70"/>
        <v>CL.IC.EV.290104.01</v>
      </c>
    </row>
    <row r="542" spans="1:19" ht="15" customHeight="1">
      <c r="A542" t="s">
        <v>10389</v>
      </c>
      <c r="C542" s="2" t="s">
        <v>5896</v>
      </c>
      <c r="E542" s="2" t="s">
        <v>11324</v>
      </c>
      <c r="F542" s="35" t="s">
        <v>10793</v>
      </c>
      <c r="G542" s="50" t="s">
        <v>10798</v>
      </c>
      <c r="H542" s="2" t="s">
        <v>7071</v>
      </c>
      <c r="J542" s="11" t="str">
        <f t="shared" si="67"/>
        <v>IC.EV.290105</v>
      </c>
      <c r="K542" s="2" t="s">
        <v>11324</v>
      </c>
      <c r="L542" t="str">
        <f t="shared" si="71"/>
        <v>Nurse practitioner notified</v>
      </c>
      <c r="M542" s="12" t="str">
        <f t="shared" si="68"/>
        <v>PI.IC.EV.290105.01</v>
      </c>
      <c r="N542" s="12"/>
      <c r="O542" s="12" t="str">
        <f t="shared" si="69"/>
        <v>PH.IC.EV.290105.01</v>
      </c>
      <c r="Q542" s="12" t="str">
        <f t="shared" si="70"/>
        <v>CL.IC.EV.290105.01</v>
      </c>
    </row>
    <row r="543" spans="1:19" ht="15" customHeight="1">
      <c r="A543" t="s">
        <v>10389</v>
      </c>
      <c r="C543" s="2" t="s">
        <v>5896</v>
      </c>
      <c r="E543" s="2" t="s">
        <v>11324</v>
      </c>
      <c r="F543" s="35" t="s">
        <v>10793</v>
      </c>
      <c r="G543" s="50" t="s">
        <v>10799</v>
      </c>
      <c r="H543" s="2" t="s">
        <v>6888</v>
      </c>
      <c r="J543" s="11" t="str">
        <f t="shared" si="67"/>
        <v>IC.EV.290106</v>
      </c>
      <c r="K543" s="2" t="s">
        <v>11324</v>
      </c>
      <c r="L543" t="str">
        <f t="shared" si="71"/>
        <v>Charge nurse notified</v>
      </c>
      <c r="M543" s="12" t="str">
        <f t="shared" si="68"/>
        <v>PI.IC.EV.290106.01</v>
      </c>
      <c r="N543" s="12"/>
      <c r="O543" s="12" t="str">
        <f t="shared" si="69"/>
        <v>PH.IC.EV.290106.01</v>
      </c>
      <c r="Q543" s="12" t="str">
        <f t="shared" si="70"/>
        <v>CL.IC.EV.290106.01</v>
      </c>
    </row>
    <row r="544" spans="1:19" ht="15" customHeight="1">
      <c r="A544" t="s">
        <v>10389</v>
      </c>
      <c r="C544" s="2" t="s">
        <v>5896</v>
      </c>
      <c r="E544" s="2" t="s">
        <v>11324</v>
      </c>
      <c r="F544" s="35" t="s">
        <v>10793</v>
      </c>
      <c r="G544" s="50" t="s">
        <v>10800</v>
      </c>
      <c r="H544" s="2" t="s">
        <v>7284</v>
      </c>
      <c r="J544" s="11" t="str">
        <f t="shared" si="67"/>
        <v>IC.EV.290107</v>
      </c>
      <c r="K544" s="2" t="s">
        <v>11324</v>
      </c>
      <c r="L544" t="str">
        <f t="shared" si="71"/>
        <v>Manager or clinical supervisor</v>
      </c>
      <c r="M544" s="12" t="str">
        <f t="shared" si="68"/>
        <v>PI.IC.EV.290107.01</v>
      </c>
      <c r="N544" s="12"/>
      <c r="O544" s="12" t="str">
        <f t="shared" si="69"/>
        <v>PH.IC.EV.290107.01</v>
      </c>
      <c r="Q544" s="12" t="str">
        <f t="shared" si="70"/>
        <v>CL.IC.EV.290107.01</v>
      </c>
    </row>
    <row r="545" spans="1:17" ht="15" customHeight="1">
      <c r="A545" t="s">
        <v>10389</v>
      </c>
      <c r="C545" s="2" t="s">
        <v>5896</v>
      </c>
      <c r="E545" s="2" t="s">
        <v>11324</v>
      </c>
      <c r="F545" s="35" t="s">
        <v>10793</v>
      </c>
      <c r="G545" s="50" t="s">
        <v>10801</v>
      </c>
      <c r="H545" s="2" t="s">
        <v>10093</v>
      </c>
      <c r="J545" s="11" t="str">
        <f t="shared" si="67"/>
        <v>IC.EV.290108</v>
      </c>
      <c r="K545" s="2" t="s">
        <v>11324</v>
      </c>
      <c r="L545" t="str">
        <f t="shared" si="71"/>
        <v>Discharge facilitator notified</v>
      </c>
      <c r="M545" s="12" t="str">
        <f t="shared" si="68"/>
        <v>PI.IC.EV.290108.01</v>
      </c>
      <c r="N545" s="12"/>
      <c r="O545" s="12" t="str">
        <f t="shared" si="69"/>
        <v>PH.IC.EV.290108.01</v>
      </c>
      <c r="Q545" s="12" t="str">
        <f t="shared" si="70"/>
        <v>CL.IC.EV.290108.01</v>
      </c>
    </row>
    <row r="546" spans="1:17" ht="15" customHeight="1">
      <c r="A546" t="s">
        <v>10389</v>
      </c>
      <c r="C546" s="2" t="s">
        <v>5896</v>
      </c>
      <c r="E546" s="2" t="s">
        <v>11324</v>
      </c>
      <c r="F546" s="35" t="s">
        <v>10793</v>
      </c>
      <c r="G546" s="50" t="s">
        <v>10802</v>
      </c>
      <c r="H546" s="2" t="s">
        <v>10095</v>
      </c>
      <c r="J546" s="11" t="str">
        <f t="shared" si="67"/>
        <v>IC.EV.290109</v>
      </c>
      <c r="K546" s="2" t="s">
        <v>11324</v>
      </c>
      <c r="L546" t="str">
        <f t="shared" si="71"/>
        <v>Respiratory therapy notified:</v>
      </c>
      <c r="M546" s="12" t="str">
        <f t="shared" si="68"/>
        <v>PI.IC.EV.290109.01</v>
      </c>
      <c r="N546" s="12"/>
      <c r="O546" s="12" t="str">
        <f t="shared" si="69"/>
        <v>PH.IC.EV.290109.01</v>
      </c>
      <c r="Q546" s="12" t="str">
        <f t="shared" si="70"/>
        <v>CL.IC.EV.290109.01</v>
      </c>
    </row>
    <row r="547" spans="1:17" ht="15" customHeight="1">
      <c r="A547" t="s">
        <v>10389</v>
      </c>
      <c r="C547" s="2" t="s">
        <v>5896</v>
      </c>
      <c r="E547" s="2" t="s">
        <v>11324</v>
      </c>
      <c r="F547" s="35" t="s">
        <v>10793</v>
      </c>
      <c r="G547" s="50" t="s">
        <v>10803</v>
      </c>
      <c r="H547" s="2" t="s">
        <v>10905</v>
      </c>
      <c r="J547" s="11" t="str">
        <f t="shared" si="67"/>
        <v>IC.EV.290110</v>
      </c>
      <c r="K547" s="2" t="s">
        <v>11324</v>
      </c>
      <c r="L547" t="str">
        <f t="shared" si="71"/>
        <v>Pharmacy notified</v>
      </c>
      <c r="M547" s="12" t="str">
        <f t="shared" si="68"/>
        <v>PI.IC.EV.290110.01</v>
      </c>
      <c r="N547" s="12"/>
      <c r="O547" s="12" t="str">
        <f t="shared" si="69"/>
        <v>PH.IC.EV.290110.01</v>
      </c>
      <c r="Q547" s="12" t="str">
        <f t="shared" si="70"/>
        <v>CL.IC.EV.290110.01</v>
      </c>
    </row>
    <row r="548" spans="1:17" ht="15" customHeight="1">
      <c r="A548" t="s">
        <v>10389</v>
      </c>
      <c r="C548" s="2" t="s">
        <v>5896</v>
      </c>
      <c r="E548" s="2" t="s">
        <v>11324</v>
      </c>
      <c r="F548" s="35" t="s">
        <v>10793</v>
      </c>
      <c r="G548" s="50" t="s">
        <v>10804</v>
      </c>
      <c r="H548" s="2" t="s">
        <v>8048</v>
      </c>
      <c r="J548" s="11" t="str">
        <f t="shared" si="67"/>
        <v>IC.EV.290111</v>
      </c>
      <c r="K548" s="2" t="s">
        <v>11324</v>
      </c>
      <c r="L548" t="str">
        <f t="shared" si="71"/>
        <v>Physician's assistant notified:</v>
      </c>
      <c r="M548" s="12" t="str">
        <f t="shared" si="68"/>
        <v>PI.IC.EV.290111.01</v>
      </c>
      <c r="N548" s="12"/>
      <c r="O548" s="12" t="str">
        <f t="shared" si="69"/>
        <v>PH.IC.EV.290111.01</v>
      </c>
      <c r="Q548" s="12" t="str">
        <f t="shared" si="70"/>
        <v>CL.IC.EV.290111.01</v>
      </c>
    </row>
    <row r="549" spans="1:17" ht="15" customHeight="1">
      <c r="A549" t="s">
        <v>10389</v>
      </c>
      <c r="C549" s="2" t="s">
        <v>5896</v>
      </c>
      <c r="E549" s="2" t="s">
        <v>11324</v>
      </c>
      <c r="F549" s="35" t="s">
        <v>10793</v>
      </c>
      <c r="G549" s="50" t="s">
        <v>10805</v>
      </c>
      <c r="H549" s="2" t="s">
        <v>11023</v>
      </c>
      <c r="J549" s="11" t="str">
        <f t="shared" si="67"/>
        <v>IC.EV.290112</v>
      </c>
      <c r="K549" s="2" t="s">
        <v>11324</v>
      </c>
      <c r="L549" t="str">
        <f t="shared" si="71"/>
        <v>Social worker notified:</v>
      </c>
      <c r="M549" s="12" t="str">
        <f t="shared" si="68"/>
        <v>PI.IC.EV.290112.01</v>
      </c>
      <c r="N549" s="12"/>
      <c r="O549" s="12" t="str">
        <f t="shared" si="69"/>
        <v>PH.IC.EV.290112.01</v>
      </c>
      <c r="Q549" s="12" t="str">
        <f t="shared" si="70"/>
        <v>CL.IC.EV.290112.01</v>
      </c>
    </row>
    <row r="550" spans="1:17" ht="15" customHeight="1">
      <c r="A550" t="s">
        <v>10389</v>
      </c>
      <c r="C550" s="2" t="s">
        <v>5896</v>
      </c>
      <c r="E550" s="2" t="s">
        <v>11324</v>
      </c>
      <c r="F550" s="35" t="s">
        <v>10793</v>
      </c>
      <c r="G550" s="50" t="s">
        <v>10806</v>
      </c>
      <c r="H550" s="2" t="s">
        <v>8201</v>
      </c>
      <c r="J550" s="11" t="str">
        <f t="shared" si="67"/>
        <v>IC.EV.290113</v>
      </c>
      <c r="K550" s="2" t="s">
        <v>11324</v>
      </c>
      <c r="L550" t="str">
        <f t="shared" si="71"/>
        <v>VA Police notified</v>
      </c>
      <c r="M550" s="12" t="str">
        <f t="shared" si="68"/>
        <v>PI.IC.EV.290113.01</v>
      </c>
      <c r="N550" s="12"/>
      <c r="O550" s="12" t="str">
        <f t="shared" si="69"/>
        <v>PH.IC.EV.290113.01</v>
      </c>
      <c r="Q550" s="12" t="str">
        <f t="shared" si="70"/>
        <v>CL.IC.EV.290113.01</v>
      </c>
    </row>
    <row r="551" spans="1:17" ht="15" customHeight="1">
      <c r="A551" t="s">
        <v>10389</v>
      </c>
      <c r="C551" s="2" t="s">
        <v>5896</v>
      </c>
      <c r="E551" s="2" t="s">
        <v>11324</v>
      </c>
      <c r="F551" s="35" t="s">
        <v>10793</v>
      </c>
      <c r="G551" s="50" t="s">
        <v>10807</v>
      </c>
      <c r="H551" s="2" t="s">
        <v>9621</v>
      </c>
      <c r="J551" s="11" t="str">
        <f t="shared" si="67"/>
        <v>IC.EV.290114</v>
      </c>
      <c r="K551" s="2" t="s">
        <v>11324</v>
      </c>
      <c r="L551" t="str">
        <f t="shared" si="71"/>
        <v>Administrative officer of the day (AOD) notified</v>
      </c>
      <c r="M551" s="12" t="str">
        <f t="shared" si="68"/>
        <v>PI.IC.EV.290114.01</v>
      </c>
      <c r="N551" s="12"/>
      <c r="O551" s="12" t="str">
        <f t="shared" si="69"/>
        <v>PH.IC.EV.290114.01</v>
      </c>
      <c r="Q551" s="12" t="str">
        <f t="shared" si="70"/>
        <v>CL.IC.EV.290114.01</v>
      </c>
    </row>
    <row r="552" spans="1:17" ht="15" customHeight="1">
      <c r="A552" t="s">
        <v>10389</v>
      </c>
      <c r="C552" s="2" t="s">
        <v>5896</v>
      </c>
      <c r="E552" s="2" t="s">
        <v>11324</v>
      </c>
      <c r="F552" s="35" t="s">
        <v>10793</v>
      </c>
      <c r="G552" s="50" t="s">
        <v>1405</v>
      </c>
      <c r="H552" s="2" t="s">
        <v>6135</v>
      </c>
      <c r="J552" s="11" t="str">
        <f t="shared" si="67"/>
        <v>IC.EV.290115</v>
      </c>
      <c r="K552" s="2" t="s">
        <v>11324</v>
      </c>
      <c r="L552" t="str">
        <f t="shared" si="71"/>
        <v>Other:</v>
      </c>
      <c r="M552" s="12" t="str">
        <f t="shared" si="68"/>
        <v>PI.IC.EV.290115.01</v>
      </c>
      <c r="N552" s="12"/>
      <c r="O552" s="12" t="str">
        <f t="shared" si="69"/>
        <v>PH.IC.EV.290115.01</v>
      </c>
      <c r="Q552" s="12" t="str">
        <f t="shared" si="70"/>
        <v>CL.IC.EV.290115.01</v>
      </c>
    </row>
    <row r="553" spans="1:17" ht="15" customHeight="1">
      <c r="A553" t="s">
        <v>10389</v>
      </c>
      <c r="B553" t="s">
        <v>10697</v>
      </c>
      <c r="C553" s="2" t="s">
        <v>5899</v>
      </c>
      <c r="D553" t="s">
        <v>10075</v>
      </c>
      <c r="E553" s="2" t="s">
        <v>1192</v>
      </c>
      <c r="F553" s="35" t="s">
        <v>10808</v>
      </c>
      <c r="G553" s="50" t="s">
        <v>10207</v>
      </c>
      <c r="H553" s="2" t="s">
        <v>11324</v>
      </c>
      <c r="J553" s="11" t="str">
        <f t="shared" si="67"/>
        <v>IC.EV.300101</v>
      </c>
      <c r="K553" s="2" t="s">
        <v>11324</v>
      </c>
      <c r="L553" t="str">
        <f t="shared" si="71"/>
        <v>Patient informed/instructed regarding procedure</v>
      </c>
      <c r="M553" s="12" t="str">
        <f t="shared" si="68"/>
        <v>PI.IC.EV.300101.01</v>
      </c>
      <c r="N553" s="12"/>
      <c r="O553" s="12" t="str">
        <f t="shared" si="69"/>
        <v>PH.IC.EV.300101.01</v>
      </c>
      <c r="Q553" s="12" t="str">
        <f t="shared" si="70"/>
        <v>CL.IC.EV.300101.01</v>
      </c>
    </row>
    <row r="554" spans="1:17" ht="15" customHeight="1">
      <c r="A554" t="s">
        <v>10389</v>
      </c>
      <c r="C554" s="2" t="s">
        <v>5899</v>
      </c>
      <c r="E554" s="2" t="s">
        <v>11324</v>
      </c>
      <c r="F554" s="35" t="s">
        <v>10808</v>
      </c>
      <c r="G554" s="50" t="s">
        <v>10809</v>
      </c>
      <c r="H554" s="2" t="s">
        <v>1199</v>
      </c>
      <c r="J554" s="11" t="str">
        <f t="shared" si="67"/>
        <v>IC.EV.300102</v>
      </c>
      <c r="K554" s="2" t="s">
        <v>11324</v>
      </c>
      <c r="L554" t="str">
        <f t="shared" si="71"/>
        <v>Pulmonary artery catheter inserted</v>
      </c>
      <c r="M554" s="12" t="str">
        <f t="shared" si="68"/>
        <v>PI.IC.EV.300102.01</v>
      </c>
      <c r="N554" s="12"/>
      <c r="O554" s="12" t="str">
        <f t="shared" si="69"/>
        <v>PH.IC.EV.300102.01</v>
      </c>
      <c r="Q554" s="12" t="str">
        <f t="shared" si="70"/>
        <v>CL.IC.EV.300102.01</v>
      </c>
    </row>
    <row r="555" spans="1:17" ht="15" customHeight="1">
      <c r="A555" t="s">
        <v>10389</v>
      </c>
      <c r="B555" t="s">
        <v>10810</v>
      </c>
      <c r="C555" s="2" t="s">
        <v>6074</v>
      </c>
      <c r="D555" t="s">
        <v>10810</v>
      </c>
      <c r="E555" s="2" t="s">
        <v>11324</v>
      </c>
      <c r="F555" s="35" t="s">
        <v>10811</v>
      </c>
      <c r="G555" s="50" t="s">
        <v>10812</v>
      </c>
      <c r="H555" s="2" t="s">
        <v>11324</v>
      </c>
      <c r="J555" s="11" t="str">
        <f t="shared" si="67"/>
        <v>IC.EV.310101</v>
      </c>
      <c r="K555" s="2" t="s">
        <v>11324</v>
      </c>
      <c r="L555" t="str">
        <f t="shared" si="71"/>
        <v>Witnessed fall (who saw fall):</v>
      </c>
      <c r="M555" s="12" t="str">
        <f t="shared" si="68"/>
        <v>PI.IC.EV.310101.01</v>
      </c>
      <c r="N555" s="12"/>
      <c r="O555" s="12" t="str">
        <f t="shared" si="69"/>
        <v>PH.IC.EV.310101.01</v>
      </c>
      <c r="Q555" s="12" t="str">
        <f t="shared" si="70"/>
        <v>CL.IC.EV.310101.01</v>
      </c>
    </row>
    <row r="556" spans="1:17" ht="15" customHeight="1">
      <c r="A556" t="s">
        <v>10389</v>
      </c>
      <c r="C556" s="2" t="s">
        <v>6074</v>
      </c>
      <c r="E556" s="2" t="s">
        <v>11324</v>
      </c>
      <c r="F556" s="35" t="s">
        <v>10811</v>
      </c>
      <c r="G556" s="50" t="s">
        <v>10813</v>
      </c>
      <c r="H556" s="2" t="s">
        <v>1199</v>
      </c>
      <c r="J556" s="11" t="str">
        <f t="shared" si="67"/>
        <v>IC.EV.310102</v>
      </c>
      <c r="K556" s="2" t="s">
        <v>11324</v>
      </c>
      <c r="L556" t="str">
        <f t="shared" si="71"/>
        <v>Patient reported falling</v>
      </c>
      <c r="M556" s="12" t="str">
        <f t="shared" si="68"/>
        <v>PI.IC.EV.310102.01</v>
      </c>
      <c r="N556" s="12"/>
      <c r="O556" s="12" t="str">
        <f t="shared" si="69"/>
        <v>PH.IC.EV.310102.01</v>
      </c>
      <c r="Q556" s="12" t="str">
        <f t="shared" si="70"/>
        <v>CL.IC.EV.310102.01</v>
      </c>
    </row>
    <row r="557" spans="1:17" ht="15" customHeight="1">
      <c r="A557" t="s">
        <v>10389</v>
      </c>
      <c r="C557" s="2" t="s">
        <v>6074</v>
      </c>
      <c r="E557" s="2" t="s">
        <v>11324</v>
      </c>
      <c r="F557" s="35" t="s">
        <v>10811</v>
      </c>
      <c r="G557" s="50" t="s">
        <v>10814</v>
      </c>
      <c r="H557" s="2" t="s">
        <v>946</v>
      </c>
      <c r="J557" s="11" t="str">
        <f t="shared" si="67"/>
        <v>IC.EV.310103</v>
      </c>
      <c r="K557" s="2" t="s">
        <v>11324</v>
      </c>
      <c r="L557" t="str">
        <f t="shared" si="71"/>
        <v>Patient found on floor (enter location):</v>
      </c>
      <c r="M557" s="12" t="str">
        <f t="shared" si="68"/>
        <v>PI.IC.EV.310103.01</v>
      </c>
      <c r="N557" s="12"/>
      <c r="O557" s="12" t="str">
        <f t="shared" si="69"/>
        <v>PH.IC.EV.310103.01</v>
      </c>
      <c r="Q557" s="12" t="str">
        <f t="shared" si="70"/>
        <v>CL.IC.EV.310103.01</v>
      </c>
    </row>
    <row r="558" spans="1:17" ht="15" customHeight="1">
      <c r="A558" t="s">
        <v>10389</v>
      </c>
      <c r="C558" s="2" t="s">
        <v>6074</v>
      </c>
      <c r="E558" s="2" t="s">
        <v>11324</v>
      </c>
      <c r="F558" s="35" t="s">
        <v>10811</v>
      </c>
      <c r="G558" s="50" t="s">
        <v>10940</v>
      </c>
      <c r="H558" s="2" t="s">
        <v>948</v>
      </c>
      <c r="J558" s="11" t="str">
        <f t="shared" si="67"/>
        <v>IC.EV.310104</v>
      </c>
      <c r="K558" s="2" t="s">
        <v>11324</v>
      </c>
      <c r="L558" t="str">
        <f t="shared" si="71"/>
        <v>No restraint devices in place at time of fall</v>
      </c>
      <c r="M558" s="12" t="str">
        <f t="shared" si="68"/>
        <v>PI.IC.EV.310104.01</v>
      </c>
      <c r="N558" s="12"/>
      <c r="O558" s="12" t="str">
        <f t="shared" si="69"/>
        <v>PH.IC.EV.310104.01</v>
      </c>
      <c r="Q558" s="12" t="str">
        <f t="shared" si="70"/>
        <v>CL.IC.EV.310104.01</v>
      </c>
    </row>
    <row r="559" spans="1:17" ht="15" customHeight="1">
      <c r="A559" t="s">
        <v>10389</v>
      </c>
      <c r="C559" s="2" t="s">
        <v>6074</v>
      </c>
      <c r="E559" s="2" t="s">
        <v>11324</v>
      </c>
      <c r="F559" s="35" t="s">
        <v>10811</v>
      </c>
      <c r="G559" s="50" t="s">
        <v>10941</v>
      </c>
      <c r="H559" s="2" t="s">
        <v>7071</v>
      </c>
      <c r="J559" s="11" t="str">
        <f t="shared" si="67"/>
        <v>IC.EV.310105</v>
      </c>
      <c r="K559" s="2" t="s">
        <v>11324</v>
      </c>
      <c r="L559" t="str">
        <f t="shared" si="71"/>
        <v>Restraints in place at time of fall</v>
      </c>
      <c r="M559" s="12" t="str">
        <f t="shared" si="68"/>
        <v>PI.IC.EV.310105.01</v>
      </c>
      <c r="N559" s="12"/>
      <c r="O559" s="12" t="str">
        <f t="shared" si="69"/>
        <v>PH.IC.EV.310105.01</v>
      </c>
      <c r="Q559" s="12" t="str">
        <f t="shared" si="70"/>
        <v>CL.IC.EV.310105.01</v>
      </c>
    </row>
    <row r="560" spans="1:17" ht="15" customHeight="1">
      <c r="A560" t="s">
        <v>10389</v>
      </c>
      <c r="C560" s="2" t="s">
        <v>6074</v>
      </c>
      <c r="E560" s="2" t="s">
        <v>11324</v>
      </c>
      <c r="F560" s="35" t="s">
        <v>10811</v>
      </c>
      <c r="G560" s="50" t="s">
        <v>10942</v>
      </c>
      <c r="H560" s="2" t="s">
        <v>6888</v>
      </c>
      <c r="J560" s="11" t="str">
        <f t="shared" ref="J560:J625" si="72">CONCATENATE("IC.EV.",C560,E560,H560)</f>
        <v>IC.EV.310106</v>
      </c>
      <c r="K560" s="2" t="s">
        <v>11324</v>
      </c>
      <c r="L560" t="str">
        <f t="shared" si="71"/>
        <v>Patient symptoms before fall (enter free text):</v>
      </c>
      <c r="M560" s="12" t="str">
        <f t="shared" ref="M560:M625" si="73">CONCATENATE("PI.",J560,".",K560)</f>
        <v>PI.IC.EV.310106.01</v>
      </c>
      <c r="N560" s="12"/>
      <c r="O560" s="12" t="str">
        <f t="shared" ref="O560:O625" si="74">CONCATENATE("PH.",J560,".",K560)</f>
        <v>PH.IC.EV.310106.01</v>
      </c>
      <c r="Q560" s="12" t="str">
        <f t="shared" ref="Q560:Q625" si="75">CONCATENATE("CL.",J560,".",K560)</f>
        <v>CL.IC.EV.310106.01</v>
      </c>
    </row>
    <row r="561" spans="1:17" ht="15" customHeight="1">
      <c r="A561" t="s">
        <v>10389</v>
      </c>
      <c r="C561" s="2" t="s">
        <v>6074</v>
      </c>
      <c r="E561" s="2" t="s">
        <v>11324</v>
      </c>
      <c r="F561" s="35" t="s">
        <v>10811</v>
      </c>
      <c r="G561" s="50" t="s">
        <v>10943</v>
      </c>
      <c r="H561" s="2" t="s">
        <v>7284</v>
      </c>
      <c r="J561" s="11" t="str">
        <f t="shared" si="72"/>
        <v>IC.EV.310107</v>
      </c>
      <c r="K561" s="2" t="s">
        <v>11324</v>
      </c>
      <c r="L561" t="str">
        <f t="shared" si="71"/>
        <v>Patient complaints after fall (enter free text):</v>
      </c>
      <c r="M561" s="12" t="str">
        <f t="shared" si="73"/>
        <v>PI.IC.EV.310107.01</v>
      </c>
      <c r="N561" s="12"/>
      <c r="O561" s="12" t="str">
        <f t="shared" si="74"/>
        <v>PH.IC.EV.310107.01</v>
      </c>
      <c r="Q561" s="12" t="str">
        <f t="shared" si="75"/>
        <v>CL.IC.EV.310107.01</v>
      </c>
    </row>
    <row r="562" spans="1:17" ht="15" customHeight="1">
      <c r="A562" t="s">
        <v>10389</v>
      </c>
      <c r="C562" s="2" t="s">
        <v>6074</v>
      </c>
      <c r="E562" s="2" t="s">
        <v>11324</v>
      </c>
      <c r="F562" s="35" t="s">
        <v>10811</v>
      </c>
      <c r="G562" s="50" t="s">
        <v>10944</v>
      </c>
      <c r="H562" s="2" t="s">
        <v>10093</v>
      </c>
      <c r="J562" s="11" t="str">
        <f t="shared" si="72"/>
        <v>IC.EV.310108</v>
      </c>
      <c r="K562" s="2" t="s">
        <v>11324</v>
      </c>
      <c r="L562" t="str">
        <f t="shared" si="71"/>
        <v>Injuries (enter observations):</v>
      </c>
      <c r="M562" s="12" t="str">
        <f t="shared" si="73"/>
        <v>PI.IC.EV.310108.01</v>
      </c>
      <c r="N562" s="12"/>
      <c r="O562" s="12" t="str">
        <f t="shared" si="74"/>
        <v>PH.IC.EV.310108.01</v>
      </c>
      <c r="Q562" s="12" t="str">
        <f t="shared" si="75"/>
        <v>CL.IC.EV.310108.01</v>
      </c>
    </row>
    <row r="563" spans="1:17" ht="15" customHeight="1">
      <c r="A563" t="s">
        <v>10389</v>
      </c>
      <c r="C563" s="2" t="s">
        <v>6074</v>
      </c>
      <c r="E563" s="2" t="s">
        <v>11324</v>
      </c>
      <c r="F563" s="35" t="s">
        <v>10811</v>
      </c>
      <c r="G563" s="50" t="s">
        <v>11062</v>
      </c>
      <c r="H563" s="2" t="s">
        <v>10095</v>
      </c>
      <c r="J563" s="11" t="str">
        <f t="shared" si="72"/>
        <v>IC.EV.310109</v>
      </c>
      <c r="K563" s="2" t="s">
        <v>11324</v>
      </c>
      <c r="L563" t="str">
        <f t="shared" si="71"/>
        <v>Physician notified of fall (name of physician):</v>
      </c>
      <c r="M563" s="12" t="str">
        <f t="shared" si="73"/>
        <v>PI.IC.EV.310109.01</v>
      </c>
      <c r="N563" s="12"/>
      <c r="O563" s="12" t="str">
        <f t="shared" si="74"/>
        <v>PH.IC.EV.310109.01</v>
      </c>
      <c r="Q563" s="12" t="str">
        <f t="shared" si="75"/>
        <v>CL.IC.EV.310109.01</v>
      </c>
    </row>
    <row r="564" spans="1:17" ht="15" customHeight="1">
      <c r="A564" t="s">
        <v>10389</v>
      </c>
      <c r="C564" s="2" t="s">
        <v>6074</v>
      </c>
      <c r="E564" s="2" t="s">
        <v>11324</v>
      </c>
      <c r="F564" s="35" t="s">
        <v>10811</v>
      </c>
      <c r="G564" s="50" t="s">
        <v>11063</v>
      </c>
      <c r="H564" s="2" t="s">
        <v>10905</v>
      </c>
      <c r="J564" s="11" t="str">
        <f t="shared" si="72"/>
        <v>IC.EV.310110</v>
      </c>
      <c r="K564" s="2" t="s">
        <v>11324</v>
      </c>
      <c r="L564" t="str">
        <f t="shared" si="71"/>
        <v>Family told of patient fall (person notified):</v>
      </c>
      <c r="M564" s="12" t="str">
        <f t="shared" si="73"/>
        <v>PI.IC.EV.310110.01</v>
      </c>
      <c r="N564" s="12"/>
      <c r="O564" s="12" t="str">
        <f t="shared" si="74"/>
        <v>PH.IC.EV.310110.01</v>
      </c>
      <c r="Q564" s="12" t="str">
        <f t="shared" si="75"/>
        <v>CL.IC.EV.310110.01</v>
      </c>
    </row>
    <row r="565" spans="1:17" ht="15" customHeight="1">
      <c r="A565" t="s">
        <v>10389</v>
      </c>
      <c r="C565" s="2" t="s">
        <v>6074</v>
      </c>
      <c r="E565" s="2" t="s">
        <v>11324</v>
      </c>
      <c r="F565" s="35" t="s">
        <v>10811</v>
      </c>
      <c r="G565" s="50" t="s">
        <v>11064</v>
      </c>
      <c r="H565" s="2" t="s">
        <v>8048</v>
      </c>
      <c r="J565" s="11" t="str">
        <f t="shared" si="72"/>
        <v>IC.EV.310111</v>
      </c>
      <c r="K565" s="2" t="s">
        <v>11324</v>
      </c>
      <c r="L565" t="str">
        <f t="shared" si="71"/>
        <v>Patient/family teaching (what was reviewed):</v>
      </c>
      <c r="M565" s="12" t="str">
        <f t="shared" si="73"/>
        <v>PI.IC.EV.310111.01</v>
      </c>
      <c r="N565" s="12"/>
      <c r="O565" s="12" t="str">
        <f t="shared" si="74"/>
        <v>PH.IC.EV.310111.01</v>
      </c>
      <c r="Q565" s="12" t="str">
        <f t="shared" si="75"/>
        <v>CL.IC.EV.310111.01</v>
      </c>
    </row>
    <row r="566" spans="1:17" ht="15" customHeight="1">
      <c r="A566" t="s">
        <v>10389</v>
      </c>
      <c r="B566" t="s">
        <v>11065</v>
      </c>
      <c r="C566" s="2" t="s">
        <v>6077</v>
      </c>
      <c r="D566" t="s">
        <v>11189</v>
      </c>
      <c r="E566" s="2" t="s">
        <v>11324</v>
      </c>
      <c r="F566" s="35" t="s">
        <v>11190</v>
      </c>
      <c r="G566" s="50" t="s">
        <v>10766</v>
      </c>
      <c r="H566" s="2" t="s">
        <v>11324</v>
      </c>
      <c r="J566" s="11" t="str">
        <f t="shared" si="72"/>
        <v>IC.EV.320101</v>
      </c>
      <c r="K566" s="2" t="s">
        <v>11324</v>
      </c>
      <c r="L566" t="str">
        <f t="shared" si="71"/>
        <v>This patient has a  PCA and orders were verified with pump</v>
      </c>
      <c r="M566" s="12" t="str">
        <f t="shared" si="73"/>
        <v>PI.IC.EV.320101.01</v>
      </c>
      <c r="N566" s="12"/>
      <c r="O566" s="12" t="str">
        <f t="shared" si="74"/>
        <v>PH.IC.EV.320101.01</v>
      </c>
      <c r="Q566" s="12" t="str">
        <f t="shared" si="75"/>
        <v>CL.IC.EV.320101.01</v>
      </c>
    </row>
    <row r="567" spans="1:17" ht="15" customHeight="1">
      <c r="A567" t="s">
        <v>10389</v>
      </c>
      <c r="C567" s="2" t="s">
        <v>6077</v>
      </c>
      <c r="E567" s="2" t="s">
        <v>11324</v>
      </c>
      <c r="F567" s="35" t="s">
        <v>11190</v>
      </c>
      <c r="G567" s="50" t="s">
        <v>10767</v>
      </c>
      <c r="H567" s="2" t="s">
        <v>1199</v>
      </c>
      <c r="J567" s="11" t="str">
        <f t="shared" si="72"/>
        <v>IC.EV.320102</v>
      </c>
      <c r="K567" s="2" t="s">
        <v>11324</v>
      </c>
      <c r="L567" t="str">
        <f t="shared" si="71"/>
        <v>This patient has a PCEA and orders were verified with pump</v>
      </c>
      <c r="M567" s="12" t="str">
        <f t="shared" si="73"/>
        <v>PI.IC.EV.320102.01</v>
      </c>
      <c r="N567" s="12"/>
      <c r="O567" s="12" t="str">
        <f t="shared" si="74"/>
        <v>PH.IC.EV.320102.01</v>
      </c>
      <c r="Q567" s="12" t="str">
        <f t="shared" si="75"/>
        <v>CL.IC.EV.320102.01</v>
      </c>
    </row>
    <row r="568" spans="1:17" ht="15" customHeight="1">
      <c r="A568" t="s">
        <v>10389</v>
      </c>
      <c r="C568" s="2" t="s">
        <v>6077</v>
      </c>
      <c r="D568" t="s">
        <v>10398</v>
      </c>
      <c r="E568" s="2" t="s">
        <v>1199</v>
      </c>
      <c r="F568" s="35" t="s">
        <v>11190</v>
      </c>
      <c r="G568" s="50" t="s">
        <v>10440</v>
      </c>
      <c r="H568" s="2" t="s">
        <v>11324</v>
      </c>
      <c r="J568" s="11" t="str">
        <f t="shared" si="72"/>
        <v>IC.EV.320201</v>
      </c>
      <c r="K568" s="2" t="s">
        <v>11324</v>
      </c>
      <c r="L568" t="str">
        <f t="shared" si="71"/>
        <v>PCA Setup Verified</v>
      </c>
      <c r="M568" s="12" t="str">
        <f t="shared" si="73"/>
        <v>PI.IC.EV.320201.01</v>
      </c>
      <c r="N568" s="12"/>
      <c r="O568" s="12" t="str">
        <f t="shared" si="74"/>
        <v>PH.IC.EV.320201.01</v>
      </c>
      <c r="Q568" s="12" t="str">
        <f t="shared" si="75"/>
        <v>CL.IC.EV.320201.01</v>
      </c>
    </row>
    <row r="569" spans="1:17" ht="15" customHeight="1">
      <c r="A569" t="s">
        <v>10389</v>
      </c>
      <c r="C569" s="2" t="s">
        <v>6077</v>
      </c>
      <c r="D569" t="s">
        <v>10454</v>
      </c>
      <c r="E569" s="2" t="s">
        <v>946</v>
      </c>
      <c r="F569" s="35" t="s">
        <v>11190</v>
      </c>
      <c r="G569" s="50" t="s">
        <v>10827</v>
      </c>
      <c r="H569" s="2" t="s">
        <v>11324</v>
      </c>
      <c r="J569" s="11" t="str">
        <f t="shared" si="72"/>
        <v>IC.EV.320301</v>
      </c>
      <c r="K569" s="2" t="s">
        <v>1192</v>
      </c>
      <c r="L569" t="str">
        <f t="shared" si="71"/>
        <v>Info provided: PCA by proxy instruction provide to patient</v>
      </c>
      <c r="M569" s="12" t="str">
        <f t="shared" si="73"/>
        <v>PI.IC.EV.320301.01</v>
      </c>
      <c r="N569" s="12"/>
      <c r="O569" s="12" t="str">
        <f t="shared" si="74"/>
        <v>PH.IC.EV.320301.01</v>
      </c>
      <c r="Q569" s="12" t="str">
        <f t="shared" si="75"/>
        <v>CL.IC.EV.320301.01</v>
      </c>
    </row>
    <row r="570" spans="1:17" ht="15" customHeight="1">
      <c r="A570" t="s">
        <v>10339</v>
      </c>
      <c r="C570" s="2" t="s">
        <v>6077</v>
      </c>
      <c r="E570" s="2" t="s">
        <v>1202</v>
      </c>
      <c r="F570" s="35" t="s">
        <v>11190</v>
      </c>
      <c r="G570" s="50" t="s">
        <v>10716</v>
      </c>
      <c r="H570" s="2" t="s">
        <v>923</v>
      </c>
      <c r="J570" s="11" t="str">
        <f t="shared" si="72"/>
        <v>IC.EV.320302</v>
      </c>
      <c r="K570" s="2" t="s">
        <v>1192</v>
      </c>
      <c r="L570" t="str">
        <f t="shared" si="71"/>
        <v>Info provided: PCA by proxy instruction provided to visitors</v>
      </c>
      <c r="M570" s="12" t="str">
        <f t="shared" si="73"/>
        <v>PI.IC.EV.320302.01</v>
      </c>
      <c r="N570" s="12"/>
      <c r="O570" s="12" t="str">
        <f t="shared" si="74"/>
        <v>PH.IC.EV.320302.01</v>
      </c>
      <c r="Q570" s="12" t="str">
        <f t="shared" si="75"/>
        <v>CL.IC.EV.320302.01</v>
      </c>
    </row>
    <row r="571" spans="1:17" ht="15" customHeight="1">
      <c r="A571" t="s">
        <v>10339</v>
      </c>
      <c r="C571" s="2" t="s">
        <v>6077</v>
      </c>
      <c r="E571" s="2" t="s">
        <v>1202</v>
      </c>
      <c r="F571" s="35" t="s">
        <v>11190</v>
      </c>
      <c r="G571" s="50" t="s">
        <v>10717</v>
      </c>
      <c r="H571" s="2" t="s">
        <v>1202</v>
      </c>
      <c r="J571" s="11" t="str">
        <f t="shared" si="72"/>
        <v>IC.EV.320303</v>
      </c>
      <c r="K571" s="2" t="s">
        <v>1192</v>
      </c>
      <c r="L571" t="str">
        <f t="shared" si="71"/>
        <v>Info provided: Purpose of PCA therapy</v>
      </c>
      <c r="M571" s="12" t="str">
        <f t="shared" si="73"/>
        <v>PI.IC.EV.320303.01</v>
      </c>
      <c r="N571" s="12"/>
      <c r="O571" s="12" t="str">
        <f t="shared" si="74"/>
        <v>PH.IC.EV.320303.01</v>
      </c>
      <c r="Q571" s="12" t="str">
        <f t="shared" si="75"/>
        <v>CL.IC.EV.320303.01</v>
      </c>
    </row>
    <row r="572" spans="1:17" ht="15" customHeight="1">
      <c r="A572" t="s">
        <v>10339</v>
      </c>
      <c r="C572" s="2" t="s">
        <v>6077</v>
      </c>
      <c r="E572" s="2" t="s">
        <v>1202</v>
      </c>
      <c r="F572" s="35" t="s">
        <v>11190</v>
      </c>
      <c r="G572" s="50" t="s">
        <v>10718</v>
      </c>
      <c r="H572" s="2" t="s">
        <v>7070</v>
      </c>
      <c r="J572" s="11" t="str">
        <f t="shared" si="72"/>
        <v>IC.EV.320304</v>
      </c>
      <c r="K572" s="2" t="s">
        <v>1192</v>
      </c>
      <c r="L572" t="str">
        <f t="shared" si="71"/>
        <v>Info provided: Use of PCA button</v>
      </c>
      <c r="M572" s="12" t="str">
        <f t="shared" si="73"/>
        <v>PI.IC.EV.320304.01</v>
      </c>
      <c r="N572" s="12"/>
      <c r="O572" s="12" t="str">
        <f t="shared" si="74"/>
        <v>PH.IC.EV.320304.01</v>
      </c>
      <c r="Q572" s="12" t="str">
        <f t="shared" si="75"/>
        <v>CL.IC.EV.320304.01</v>
      </c>
    </row>
    <row r="573" spans="1:17" ht="15" customHeight="1">
      <c r="A573" t="s">
        <v>10339</v>
      </c>
      <c r="C573" s="2" t="s">
        <v>6077</v>
      </c>
      <c r="E573" s="2" t="s">
        <v>1202</v>
      </c>
      <c r="F573" s="35" t="s">
        <v>11190</v>
      </c>
      <c r="G573" s="50" t="s">
        <v>10719</v>
      </c>
      <c r="H573" s="2" t="s">
        <v>7071</v>
      </c>
      <c r="J573" s="11" t="str">
        <f t="shared" si="72"/>
        <v>IC.EV.320305</v>
      </c>
      <c r="K573" s="2" t="s">
        <v>1192</v>
      </c>
      <c r="L573" t="str">
        <f t="shared" si="71"/>
        <v>Info provided: PCA pump safety features</v>
      </c>
      <c r="M573" s="12" t="str">
        <f t="shared" si="73"/>
        <v>PI.IC.EV.320305.01</v>
      </c>
      <c r="N573" s="12"/>
      <c r="O573" s="12" t="str">
        <f t="shared" si="74"/>
        <v>PH.IC.EV.320305.01</v>
      </c>
      <c r="Q573" s="12" t="str">
        <f t="shared" si="75"/>
        <v>CL.IC.EV.320305.01</v>
      </c>
    </row>
    <row r="574" spans="1:17" ht="15" customHeight="1">
      <c r="A574" t="s">
        <v>10339</v>
      </c>
      <c r="C574" s="2" t="s">
        <v>6077</v>
      </c>
      <c r="D574" t="s">
        <v>9568</v>
      </c>
      <c r="E574" s="2" t="s">
        <v>7070</v>
      </c>
      <c r="F574" s="35" t="s">
        <v>11190</v>
      </c>
      <c r="G574" s="50" t="s">
        <v>11191</v>
      </c>
      <c r="H574" s="2" t="s">
        <v>1192</v>
      </c>
      <c r="J574" s="11" t="str">
        <f t="shared" si="72"/>
        <v>IC.EV.320401</v>
      </c>
      <c r="K574" s="2" t="s">
        <v>1192</v>
      </c>
      <c r="L574" t="str">
        <f t="shared" si="71"/>
        <v>Patient indicates understanding of use of PCA button</v>
      </c>
      <c r="M574" s="12" t="str">
        <f t="shared" si="73"/>
        <v>PI.IC.EV.320401.01</v>
      </c>
      <c r="N574" s="12"/>
      <c r="O574" s="12" t="str">
        <f t="shared" si="74"/>
        <v>PH.IC.EV.320401.01</v>
      </c>
      <c r="Q574" s="12" t="str">
        <f t="shared" si="75"/>
        <v>CL.IC.EV.320401.01</v>
      </c>
    </row>
    <row r="575" spans="1:17" ht="15" customHeight="1">
      <c r="A575" t="s">
        <v>10339</v>
      </c>
      <c r="C575" s="2" t="s">
        <v>6077</v>
      </c>
      <c r="D575" t="s">
        <v>11192</v>
      </c>
      <c r="E575" s="2" t="s">
        <v>7071</v>
      </c>
      <c r="F575" s="35" t="s">
        <v>11190</v>
      </c>
      <c r="G575" s="50" t="s">
        <v>10958</v>
      </c>
      <c r="H575" s="2" t="s">
        <v>1192</v>
      </c>
      <c r="J575" s="11" t="str">
        <f t="shared" si="72"/>
        <v>IC.EV.320501</v>
      </c>
      <c r="K575" s="2" t="s">
        <v>1192</v>
      </c>
      <c r="L575" t="str">
        <f t="shared" si="71"/>
        <v>MD notified patient unable to use PCA</v>
      </c>
      <c r="M575" s="12" t="str">
        <f t="shared" si="73"/>
        <v>PI.IC.EV.320501.01</v>
      </c>
      <c r="N575" s="12"/>
      <c r="O575" s="12" t="str">
        <f t="shared" si="74"/>
        <v>PH.IC.EV.320501.01</v>
      </c>
      <c r="Q575" s="12" t="str">
        <f t="shared" si="75"/>
        <v>CL.IC.EV.320501.01</v>
      </c>
    </row>
    <row r="576" spans="1:17" ht="15" customHeight="1">
      <c r="A576" t="s">
        <v>10339</v>
      </c>
      <c r="B576" t="s">
        <v>10959</v>
      </c>
      <c r="C576" s="2" t="s">
        <v>6690</v>
      </c>
      <c r="D576" t="s">
        <v>10075</v>
      </c>
      <c r="E576" s="2" t="s">
        <v>1192</v>
      </c>
      <c r="F576" s="35" t="s">
        <v>10960</v>
      </c>
      <c r="G576" s="50" t="s">
        <v>10961</v>
      </c>
      <c r="H576" s="2" t="s">
        <v>1192</v>
      </c>
      <c r="J576" s="11" t="str">
        <f t="shared" si="72"/>
        <v>IC.EV.330101</v>
      </c>
      <c r="K576" s="2" t="s">
        <v>1192</v>
      </c>
      <c r="L576" t="str">
        <f t="shared" si="71"/>
        <v>Physician notified of no IV access</v>
      </c>
      <c r="M576" s="12" t="str">
        <f t="shared" si="73"/>
        <v>PI.IC.EV.330101.01</v>
      </c>
      <c r="N576" s="12"/>
      <c r="O576" s="12" t="str">
        <f t="shared" si="74"/>
        <v>PH.IC.EV.330101.01</v>
      </c>
      <c r="Q576" s="12" t="str">
        <f t="shared" si="75"/>
        <v>CL.IC.EV.330101.01</v>
      </c>
    </row>
    <row r="577" spans="1:19" ht="15" customHeight="1">
      <c r="A577" t="s">
        <v>10339</v>
      </c>
      <c r="B577" t="s">
        <v>10835</v>
      </c>
      <c r="C577" s="2" t="s">
        <v>5100</v>
      </c>
      <c r="D577" t="s">
        <v>10075</v>
      </c>
      <c r="E577" s="2" t="s">
        <v>1192</v>
      </c>
      <c r="F577" s="35" t="s">
        <v>10836</v>
      </c>
      <c r="G577" s="50" t="s">
        <v>10488</v>
      </c>
      <c r="H577" s="2" t="s">
        <v>1192</v>
      </c>
      <c r="J577" s="11" t="str">
        <f t="shared" si="72"/>
        <v>IC.EV.340101</v>
      </c>
      <c r="K577" s="2" t="s">
        <v>923</v>
      </c>
      <c r="L577" t="str">
        <f t="shared" si="71"/>
        <v>Provider notified:</v>
      </c>
      <c r="M577" s="12" t="str">
        <f t="shared" si="73"/>
        <v>PI.IC.EV.340101.02</v>
      </c>
      <c r="N577" s="12"/>
      <c r="O577" s="12" t="str">
        <f t="shared" si="74"/>
        <v>PH.IC.EV.340101.02</v>
      </c>
      <c r="Q577" s="12" t="str">
        <f t="shared" si="75"/>
        <v>CL.IC.EV.340101.02</v>
      </c>
      <c r="R577" t="s">
        <v>1141</v>
      </c>
      <c r="S577">
        <v>169</v>
      </c>
    </row>
    <row r="578" spans="1:19" ht="15" customHeight="1">
      <c r="A578" t="s">
        <v>10339</v>
      </c>
      <c r="C578" s="2" t="s">
        <v>5100</v>
      </c>
      <c r="E578" s="2" t="s">
        <v>1192</v>
      </c>
      <c r="F578" s="35" t="s">
        <v>10836</v>
      </c>
      <c r="G578" s="50" t="s">
        <v>10207</v>
      </c>
      <c r="H578" s="2" t="s">
        <v>923</v>
      </c>
      <c r="J578" s="11" t="str">
        <f t="shared" si="72"/>
        <v>IC.EV.340102</v>
      </c>
      <c r="K578" s="2" t="s">
        <v>1192</v>
      </c>
      <c r="L578" t="str">
        <f t="shared" si="71"/>
        <v>Patient informed/instructed regarding procedure</v>
      </c>
      <c r="M578" s="12" t="str">
        <f t="shared" si="73"/>
        <v>PI.IC.EV.340102.01</v>
      </c>
      <c r="N578" s="12"/>
      <c r="O578" s="12" t="str">
        <f t="shared" si="74"/>
        <v>PH.IC.EV.340102.01</v>
      </c>
      <c r="Q578" s="12" t="str">
        <f t="shared" si="75"/>
        <v>CL.IC.EV.340102.01</v>
      </c>
    </row>
    <row r="579" spans="1:19" ht="15" customHeight="1">
      <c r="A579" t="s">
        <v>10339</v>
      </c>
      <c r="C579" s="2" t="s">
        <v>5100</v>
      </c>
      <c r="E579" s="2" t="s">
        <v>1192</v>
      </c>
      <c r="F579" s="35" t="s">
        <v>10836</v>
      </c>
      <c r="G579" s="50" t="s">
        <v>10211</v>
      </c>
      <c r="H579" s="2" t="s">
        <v>1202</v>
      </c>
      <c r="J579" s="11" t="str">
        <f t="shared" si="72"/>
        <v>IC.EV.340103</v>
      </c>
      <c r="K579" s="2" t="s">
        <v>1192</v>
      </c>
      <c r="L579" t="str">
        <f t="shared" si="71"/>
        <v>Patient tolerated procedure well</v>
      </c>
      <c r="M579" s="12" t="str">
        <f t="shared" si="73"/>
        <v>PI.IC.EV.340103.01</v>
      </c>
      <c r="N579" s="12"/>
      <c r="O579" s="12" t="str">
        <f t="shared" si="74"/>
        <v>PH.IC.EV.340103.01</v>
      </c>
      <c r="Q579" s="12" t="str">
        <f t="shared" si="75"/>
        <v>CL.IC.EV.340103.01</v>
      </c>
    </row>
    <row r="580" spans="1:19" ht="15" customHeight="1">
      <c r="A580" t="s">
        <v>10339</v>
      </c>
      <c r="C580" s="2" t="s">
        <v>5100</v>
      </c>
      <c r="D580" t="s">
        <v>10865</v>
      </c>
      <c r="E580" s="2" t="s">
        <v>923</v>
      </c>
      <c r="F580" s="35" t="s">
        <v>10836</v>
      </c>
      <c r="G580" s="50" t="s">
        <v>10208</v>
      </c>
      <c r="H580" s="2" t="s">
        <v>1192</v>
      </c>
      <c r="J580" s="11" t="str">
        <f t="shared" si="72"/>
        <v>IC.EV.340201</v>
      </c>
      <c r="K580" s="2" t="s">
        <v>1192</v>
      </c>
      <c r="L580" t="str">
        <f t="shared" si="71"/>
        <v>A-line cath/tip intact</v>
      </c>
      <c r="M580" s="12" t="str">
        <f t="shared" si="73"/>
        <v>PI.IC.EV.340201.01</v>
      </c>
      <c r="N580" s="12"/>
      <c r="O580" s="12" t="str">
        <f t="shared" si="74"/>
        <v>PH.IC.EV.340201.01</v>
      </c>
      <c r="Q580" s="12" t="str">
        <f t="shared" si="75"/>
        <v>CL.IC.EV.340201.01</v>
      </c>
    </row>
    <row r="581" spans="1:19" ht="15" customHeight="1">
      <c r="A581" t="s">
        <v>10339</v>
      </c>
      <c r="C581" s="2" t="s">
        <v>5100</v>
      </c>
      <c r="E581" s="2" t="s">
        <v>923</v>
      </c>
      <c r="F581" s="35" t="s">
        <v>10836</v>
      </c>
      <c r="G581" s="50" t="s">
        <v>10866</v>
      </c>
      <c r="H581" s="2" t="s">
        <v>923</v>
      </c>
      <c r="J581" s="11" t="str">
        <f t="shared" si="72"/>
        <v>IC.EV.340202</v>
      </c>
      <c r="K581" s="2" t="s">
        <v>1192</v>
      </c>
      <c r="L581" t="str">
        <f t="shared" si="71"/>
        <v>Arterial line inserted</v>
      </c>
      <c r="M581" s="12" t="str">
        <f t="shared" si="73"/>
        <v>PI.IC.EV.340202.01</v>
      </c>
      <c r="N581" s="12"/>
      <c r="O581" s="12" t="str">
        <f t="shared" si="74"/>
        <v>PH.IC.EV.340202.01</v>
      </c>
      <c r="Q581" s="12" t="str">
        <f t="shared" si="75"/>
        <v>CL.IC.EV.340202.01</v>
      </c>
    </row>
    <row r="582" spans="1:19" ht="15" customHeight="1">
      <c r="A582" t="s">
        <v>10339</v>
      </c>
      <c r="C582" s="2" t="s">
        <v>5100</v>
      </c>
      <c r="E582" s="2" t="s">
        <v>923</v>
      </c>
      <c r="F582" s="35" t="s">
        <v>10836</v>
      </c>
      <c r="G582" s="50" t="s">
        <v>10619</v>
      </c>
      <c r="H582" s="2" t="s">
        <v>1202</v>
      </c>
      <c r="J582" s="11" t="str">
        <f t="shared" si="72"/>
        <v>IC.EV.340203</v>
      </c>
      <c r="K582" s="2" t="s">
        <v>1192</v>
      </c>
      <c r="L582" t="str">
        <f t="shared" si="71"/>
        <v>Arterial line discontinued</v>
      </c>
      <c r="M582" s="12" t="str">
        <f t="shared" si="73"/>
        <v>PI.IC.EV.340203.01</v>
      </c>
      <c r="N582" s="12"/>
      <c r="O582" s="12" t="str">
        <f t="shared" si="74"/>
        <v>PH.IC.EV.340203.01</v>
      </c>
      <c r="Q582" s="12" t="str">
        <f t="shared" si="75"/>
        <v>CL.IC.EV.340203.01</v>
      </c>
    </row>
    <row r="583" spans="1:19" ht="15" customHeight="1">
      <c r="A583" t="s">
        <v>10339</v>
      </c>
      <c r="C583" s="2" t="s">
        <v>5100</v>
      </c>
      <c r="E583" s="2" t="s">
        <v>923</v>
      </c>
      <c r="F583" s="35" t="s">
        <v>10836</v>
      </c>
      <c r="G583" s="50" t="s">
        <v>10990</v>
      </c>
      <c r="H583" s="2" t="s">
        <v>7070</v>
      </c>
      <c r="J583" s="11" t="str">
        <f t="shared" si="72"/>
        <v>IC.EV.340204</v>
      </c>
      <c r="K583" s="2" t="s">
        <v>1192</v>
      </c>
      <c r="L583" t="str">
        <f t="shared" si="71"/>
        <v>Central line inserted</v>
      </c>
      <c r="M583" s="12" t="str">
        <f t="shared" si="73"/>
        <v>PI.IC.EV.340204.01</v>
      </c>
      <c r="N583" s="12"/>
      <c r="O583" s="12" t="str">
        <f t="shared" si="74"/>
        <v>PH.IC.EV.340204.01</v>
      </c>
      <c r="Q583" s="12" t="str">
        <f t="shared" si="75"/>
        <v>CL.IC.EV.340204.01</v>
      </c>
    </row>
    <row r="584" spans="1:19" ht="15" customHeight="1">
      <c r="A584" t="s">
        <v>10339</v>
      </c>
      <c r="C584" s="2" t="s">
        <v>5100</v>
      </c>
      <c r="E584" s="2" t="s">
        <v>923</v>
      </c>
      <c r="F584" s="35" t="s">
        <v>10836</v>
      </c>
      <c r="G584" s="50" t="s">
        <v>10622</v>
      </c>
      <c r="H584" s="2" t="s">
        <v>7071</v>
      </c>
      <c r="J584" s="11" t="str">
        <f t="shared" si="72"/>
        <v>IC.EV.340205</v>
      </c>
      <c r="K584" s="2" t="s">
        <v>1192</v>
      </c>
      <c r="L584" t="str">
        <f t="shared" si="71"/>
        <v>Central line discontinued</v>
      </c>
      <c r="M584" s="12" t="str">
        <f t="shared" si="73"/>
        <v>PI.IC.EV.340205.01</v>
      </c>
      <c r="N584" s="12"/>
      <c r="O584" s="12" t="str">
        <f t="shared" si="74"/>
        <v>PH.IC.EV.340205.01</v>
      </c>
      <c r="Q584" s="12" t="str">
        <f t="shared" si="75"/>
        <v>CL.IC.EV.340205.01</v>
      </c>
    </row>
    <row r="585" spans="1:19" ht="15" customHeight="1">
      <c r="A585" t="s">
        <v>10339</v>
      </c>
      <c r="C585" s="2" t="s">
        <v>5100</v>
      </c>
      <c r="E585" s="2" t="s">
        <v>923</v>
      </c>
      <c r="F585" s="35" t="s">
        <v>10836</v>
      </c>
      <c r="G585" s="50" t="s">
        <v>10809</v>
      </c>
      <c r="H585" s="2" t="s">
        <v>6888</v>
      </c>
      <c r="J585" s="11" t="str">
        <f t="shared" si="72"/>
        <v>IC.EV.340206</v>
      </c>
      <c r="K585" s="2" t="s">
        <v>1192</v>
      </c>
      <c r="L585" t="str">
        <f t="shared" si="71"/>
        <v>Pulmonary artery catheter inserted</v>
      </c>
      <c r="M585" s="12" t="str">
        <f t="shared" si="73"/>
        <v>PI.IC.EV.340206.01</v>
      </c>
      <c r="N585" s="12"/>
      <c r="O585" s="12" t="str">
        <f t="shared" si="74"/>
        <v>PH.IC.EV.340206.01</v>
      </c>
      <c r="Q585" s="12" t="str">
        <f t="shared" si="75"/>
        <v>CL.IC.EV.340206.01</v>
      </c>
    </row>
    <row r="586" spans="1:19" ht="15" customHeight="1">
      <c r="A586" t="s">
        <v>10339</v>
      </c>
      <c r="C586" s="2" t="s">
        <v>5100</v>
      </c>
      <c r="E586" s="2" t="s">
        <v>923</v>
      </c>
      <c r="F586" s="35" t="s">
        <v>10836</v>
      </c>
      <c r="G586" s="50" t="s">
        <v>10621</v>
      </c>
      <c r="H586" s="2" t="s">
        <v>7284</v>
      </c>
      <c r="J586" s="11" t="str">
        <f t="shared" si="72"/>
        <v>IC.EV.340207</v>
      </c>
      <c r="K586" s="2" t="s">
        <v>1192</v>
      </c>
      <c r="L586" t="str">
        <f t="shared" si="71"/>
        <v>PA line discontinued</v>
      </c>
      <c r="M586" s="12" t="str">
        <f t="shared" si="73"/>
        <v>PI.IC.EV.340207.01</v>
      </c>
      <c r="N586" s="12"/>
      <c r="O586" s="12" t="str">
        <f t="shared" si="74"/>
        <v>PH.IC.EV.340207.01</v>
      </c>
      <c r="Q586" s="12" t="str">
        <f t="shared" si="75"/>
        <v>CL.IC.EV.340207.01</v>
      </c>
    </row>
    <row r="587" spans="1:19" ht="15" customHeight="1">
      <c r="A587" t="s">
        <v>10339</v>
      </c>
      <c r="C587" s="2" t="s">
        <v>5100</v>
      </c>
      <c r="E587" s="2" t="s">
        <v>923</v>
      </c>
      <c r="F587" s="35" t="s">
        <v>10836</v>
      </c>
      <c r="G587" s="50" t="s">
        <v>10867</v>
      </c>
      <c r="H587" s="2" t="s">
        <v>10093</v>
      </c>
      <c r="J587" s="11" t="str">
        <f t="shared" si="72"/>
        <v>IC.EV.340208</v>
      </c>
      <c r="K587" s="2" t="s">
        <v>1192</v>
      </c>
      <c r="L587" t="str">
        <f t="shared" si="71"/>
        <v>PICC placement</v>
      </c>
      <c r="M587" s="12" t="str">
        <f t="shared" si="73"/>
        <v>PI.IC.EV.340208.01</v>
      </c>
      <c r="N587" s="12"/>
      <c r="O587" s="12" t="str">
        <f t="shared" si="74"/>
        <v>PH.IC.EV.340208.01</v>
      </c>
      <c r="Q587" s="12" t="str">
        <f t="shared" si="75"/>
        <v>CL.IC.EV.340208.01</v>
      </c>
    </row>
    <row r="588" spans="1:19" ht="15" customHeight="1">
      <c r="A588" t="s">
        <v>10339</v>
      </c>
      <c r="C588" s="2" t="s">
        <v>5100</v>
      </c>
      <c r="E588" s="2" t="s">
        <v>923</v>
      </c>
      <c r="F588" s="35" t="s">
        <v>10836</v>
      </c>
      <c r="G588" s="50" t="s">
        <v>10623</v>
      </c>
      <c r="H588" s="2" t="s">
        <v>10095</v>
      </c>
      <c r="J588" s="11" t="str">
        <f t="shared" si="72"/>
        <v>IC.EV.340209</v>
      </c>
      <c r="K588" s="2" t="s">
        <v>1192</v>
      </c>
      <c r="L588" t="str">
        <f t="shared" si="71"/>
        <v>PICC discontinued</v>
      </c>
      <c r="M588" s="12" t="str">
        <f t="shared" si="73"/>
        <v>PI.IC.EV.340209.01</v>
      </c>
      <c r="N588" s="12"/>
      <c r="O588" s="12" t="str">
        <f t="shared" si="74"/>
        <v>PH.IC.EV.340209.01</v>
      </c>
      <c r="Q588" s="12" t="str">
        <f t="shared" si="75"/>
        <v>CL.IC.EV.340209.01</v>
      </c>
    </row>
    <row r="589" spans="1:19" ht="15" customHeight="1">
      <c r="A589" t="s">
        <v>10339</v>
      </c>
      <c r="C589" s="2" t="s">
        <v>5100</v>
      </c>
      <c r="E589" s="2" t="s">
        <v>923</v>
      </c>
      <c r="F589" s="35" t="s">
        <v>10836</v>
      </c>
      <c r="G589" s="50" t="s">
        <v>10868</v>
      </c>
      <c r="H589" s="2" t="s">
        <v>10905</v>
      </c>
      <c r="J589" s="11" t="str">
        <f t="shared" si="72"/>
        <v>IC.EV.340210</v>
      </c>
      <c r="K589" s="2" t="s">
        <v>1192</v>
      </c>
      <c r="L589" t="str">
        <f t="shared" si="71"/>
        <v>Line placement verified</v>
      </c>
      <c r="M589" s="12" t="str">
        <f t="shared" si="73"/>
        <v>PI.IC.EV.340210.01</v>
      </c>
      <c r="N589" s="12"/>
      <c r="O589" s="12" t="str">
        <f t="shared" si="74"/>
        <v>PH.IC.EV.340210.01</v>
      </c>
      <c r="Q589" s="12" t="str">
        <f t="shared" si="75"/>
        <v>CL.IC.EV.340210.01</v>
      </c>
    </row>
    <row r="590" spans="1:19" ht="15" customHeight="1">
      <c r="A590" t="s">
        <v>10339</v>
      </c>
      <c r="C590" s="2" t="s">
        <v>5100</v>
      </c>
      <c r="E590" s="2" t="s">
        <v>923</v>
      </c>
      <c r="F590" s="35" t="s">
        <v>10836</v>
      </c>
      <c r="G590" s="50" t="s">
        <v>10869</v>
      </c>
      <c r="H590" s="2" t="s">
        <v>8048</v>
      </c>
      <c r="J590" s="11" t="str">
        <f t="shared" si="72"/>
        <v>IC.EV.340211</v>
      </c>
      <c r="K590" s="2" t="s">
        <v>1192</v>
      </c>
      <c r="L590" t="str">
        <f t="shared" si="71"/>
        <v>IABP inserted</v>
      </c>
      <c r="M590" s="12" t="str">
        <f t="shared" si="73"/>
        <v>PI.IC.EV.340211.01</v>
      </c>
      <c r="N590" s="12"/>
      <c r="O590" s="12" t="str">
        <f t="shared" si="74"/>
        <v>PH.IC.EV.340211.01</v>
      </c>
      <c r="Q590" s="12" t="str">
        <f t="shared" si="75"/>
        <v>CL.IC.EV.340211.01</v>
      </c>
    </row>
    <row r="591" spans="1:19" ht="15" customHeight="1">
      <c r="A591" t="s">
        <v>10339</v>
      </c>
      <c r="C591" s="2" t="s">
        <v>5100</v>
      </c>
      <c r="E591" s="2" t="s">
        <v>923</v>
      </c>
      <c r="F591" s="35" t="s">
        <v>10836</v>
      </c>
      <c r="G591" s="50" t="s">
        <v>10624</v>
      </c>
      <c r="H591" s="2" t="s">
        <v>11023</v>
      </c>
      <c r="J591" s="11" t="str">
        <f t="shared" si="72"/>
        <v>IC.EV.340212</v>
      </c>
      <c r="K591" s="2" t="s">
        <v>1192</v>
      </c>
      <c r="L591" t="str">
        <f t="shared" si="71"/>
        <v>IABP discontinued</v>
      </c>
      <c r="M591" s="12" t="str">
        <f t="shared" si="73"/>
        <v>PI.IC.EV.340212.01</v>
      </c>
      <c r="N591" s="12"/>
      <c r="O591" s="12" t="str">
        <f t="shared" si="74"/>
        <v>PH.IC.EV.340212.01</v>
      </c>
      <c r="Q591" s="12" t="str">
        <f t="shared" si="75"/>
        <v>CL.IC.EV.340212.01</v>
      </c>
    </row>
    <row r="592" spans="1:19" ht="15" customHeight="1">
      <c r="A592" t="s">
        <v>10339</v>
      </c>
      <c r="C592" s="2" t="s">
        <v>5100</v>
      </c>
      <c r="E592" s="2" t="s">
        <v>923</v>
      </c>
      <c r="F592" s="35" t="s">
        <v>10836</v>
      </c>
      <c r="G592" s="50" t="s">
        <v>10625</v>
      </c>
      <c r="H592" s="2" t="s">
        <v>8201</v>
      </c>
      <c r="J592" s="11" t="str">
        <f t="shared" si="72"/>
        <v>IC.EV.340213</v>
      </c>
      <c r="K592" s="2" t="s">
        <v>1192</v>
      </c>
      <c r="L592" t="str">
        <f t="shared" si="71"/>
        <v>IABP removed by:</v>
      </c>
      <c r="M592" s="12" t="str">
        <f t="shared" si="73"/>
        <v>PI.IC.EV.340213.01</v>
      </c>
      <c r="N592" s="12"/>
      <c r="O592" s="12" t="str">
        <f t="shared" si="74"/>
        <v>PH.IC.EV.340213.01</v>
      </c>
      <c r="Q592" s="12" t="str">
        <f t="shared" si="75"/>
        <v>CL.IC.EV.340213.01</v>
      </c>
    </row>
    <row r="593" spans="1:17" ht="15" customHeight="1">
      <c r="A593" t="s">
        <v>10339</v>
      </c>
      <c r="C593" s="2" t="s">
        <v>5100</v>
      </c>
      <c r="E593" s="2" t="s">
        <v>923</v>
      </c>
      <c r="F593" s="35" t="s">
        <v>10836</v>
      </c>
      <c r="G593" s="50" t="s">
        <v>10636</v>
      </c>
      <c r="H593" s="2" t="s">
        <v>9621</v>
      </c>
      <c r="J593" s="11" t="str">
        <f t="shared" si="72"/>
        <v>IC.EV.340214</v>
      </c>
      <c r="K593" s="2" t="s">
        <v>1192</v>
      </c>
      <c r="L593" t="str">
        <f t="shared" si="71"/>
        <v>Femostop on</v>
      </c>
      <c r="M593" s="12" t="str">
        <f t="shared" si="73"/>
        <v>PI.IC.EV.340214.01</v>
      </c>
      <c r="N593" s="12"/>
      <c r="O593" s="12" t="str">
        <f t="shared" si="74"/>
        <v>PH.IC.EV.340214.01</v>
      </c>
      <c r="Q593" s="12" t="str">
        <f t="shared" si="75"/>
        <v>CL.IC.EV.340214.01</v>
      </c>
    </row>
    <row r="594" spans="1:17" ht="15" customHeight="1">
      <c r="A594" t="s">
        <v>10339</v>
      </c>
      <c r="C594" s="2" t="s">
        <v>5100</v>
      </c>
      <c r="E594" s="2" t="s">
        <v>923</v>
      </c>
      <c r="F594" s="35" t="s">
        <v>10836</v>
      </c>
      <c r="G594" s="50" t="s">
        <v>10517</v>
      </c>
      <c r="H594" s="2" t="s">
        <v>6135</v>
      </c>
      <c r="J594" s="11" t="str">
        <f t="shared" si="72"/>
        <v>IC.EV.340215</v>
      </c>
      <c r="K594" s="2" t="s">
        <v>1192</v>
      </c>
      <c r="L594" t="str">
        <f t="shared" si="71"/>
        <v>Femostop off</v>
      </c>
      <c r="M594" s="12" t="str">
        <f t="shared" si="73"/>
        <v>PI.IC.EV.340215.01</v>
      </c>
      <c r="N594" s="12"/>
      <c r="O594" s="12" t="str">
        <f t="shared" si="74"/>
        <v>PH.IC.EV.340215.01</v>
      </c>
      <c r="Q594" s="12" t="str">
        <f t="shared" si="75"/>
        <v>CL.IC.EV.340215.01</v>
      </c>
    </row>
    <row r="595" spans="1:17" ht="15" customHeight="1">
      <c r="A595" t="s">
        <v>10339</v>
      </c>
      <c r="C595" s="2" t="s">
        <v>5100</v>
      </c>
      <c r="E595" s="2" t="s">
        <v>923</v>
      </c>
      <c r="F595" s="35" t="s">
        <v>10836</v>
      </c>
      <c r="G595" s="50" t="s">
        <v>10626</v>
      </c>
      <c r="H595" s="2" t="s">
        <v>5740</v>
      </c>
      <c r="J595" s="11" t="str">
        <f t="shared" si="72"/>
        <v>IC.EV.340216</v>
      </c>
      <c r="K595" s="2" t="s">
        <v>1192</v>
      </c>
      <c r="L595" t="str">
        <f t="shared" si="71"/>
        <v>Sheath: arterial discontinued</v>
      </c>
      <c r="M595" s="12" t="str">
        <f t="shared" si="73"/>
        <v>PI.IC.EV.340216.01</v>
      </c>
      <c r="N595" s="12"/>
      <c r="O595" s="12" t="str">
        <f t="shared" si="74"/>
        <v>PH.IC.EV.340216.01</v>
      </c>
      <c r="Q595" s="12" t="str">
        <f t="shared" si="75"/>
        <v>CL.IC.EV.340216.01</v>
      </c>
    </row>
    <row r="596" spans="1:17" ht="15" customHeight="1">
      <c r="A596" t="s">
        <v>10339</v>
      </c>
      <c r="C596" s="2" t="s">
        <v>5100</v>
      </c>
      <c r="E596" s="2" t="s">
        <v>923</v>
      </c>
      <c r="F596" s="35" t="s">
        <v>10836</v>
      </c>
      <c r="G596" s="50" t="s">
        <v>10634</v>
      </c>
      <c r="H596" s="2" t="s">
        <v>1138</v>
      </c>
      <c r="J596" s="11" t="str">
        <f t="shared" si="72"/>
        <v>IC.EV.340217</v>
      </c>
      <c r="K596" s="2" t="s">
        <v>1192</v>
      </c>
      <c r="L596" t="str">
        <f t="shared" si="71"/>
        <v>Arterial Sheath removed by:</v>
      </c>
      <c r="M596" s="12" t="str">
        <f t="shared" si="73"/>
        <v>PI.IC.EV.340217.01</v>
      </c>
      <c r="N596" s="12"/>
      <c r="O596" s="12" t="str">
        <f t="shared" si="74"/>
        <v>PH.IC.EV.340217.01</v>
      </c>
      <c r="Q596" s="12" t="str">
        <f t="shared" si="75"/>
        <v>CL.IC.EV.340217.01</v>
      </c>
    </row>
    <row r="597" spans="1:17" ht="15" customHeight="1">
      <c r="A597" t="s">
        <v>10339</v>
      </c>
      <c r="C597" s="2" t="s">
        <v>5100</v>
      </c>
      <c r="E597" s="2" t="s">
        <v>923</v>
      </c>
      <c r="F597" s="35" t="s">
        <v>10836</v>
      </c>
      <c r="G597" s="50" t="s">
        <v>10746</v>
      </c>
      <c r="H597" s="2" t="s">
        <v>965</v>
      </c>
      <c r="J597" s="11" t="str">
        <f t="shared" si="72"/>
        <v>IC.EV.340218</v>
      </c>
      <c r="K597" s="2" t="s">
        <v>1192</v>
      </c>
      <c r="L597" t="str">
        <f t="shared" ref="L597:L660" si="76">G597</f>
        <v>Sheath:  venous discontinued</v>
      </c>
      <c r="M597" s="12" t="str">
        <f t="shared" si="73"/>
        <v>PI.IC.EV.340218.01</v>
      </c>
      <c r="N597" s="12"/>
      <c r="O597" s="12" t="str">
        <f t="shared" si="74"/>
        <v>PH.IC.EV.340218.01</v>
      </c>
      <c r="Q597" s="12" t="str">
        <f t="shared" si="75"/>
        <v>CL.IC.EV.340218.01</v>
      </c>
    </row>
    <row r="598" spans="1:17" ht="15" customHeight="1">
      <c r="A598" t="s">
        <v>10339</v>
      </c>
      <c r="C598" s="2" t="s">
        <v>5100</v>
      </c>
      <c r="E598" s="2" t="s">
        <v>923</v>
      </c>
      <c r="F598" s="35" t="s">
        <v>10836</v>
      </c>
      <c r="G598" s="50" t="s">
        <v>10635</v>
      </c>
      <c r="H598" s="2" t="s">
        <v>967</v>
      </c>
      <c r="J598" s="11" t="str">
        <f t="shared" si="72"/>
        <v>IC.EV.340219</v>
      </c>
      <c r="K598" s="2" t="s">
        <v>1192</v>
      </c>
      <c r="L598" t="str">
        <f t="shared" si="76"/>
        <v>Venous sheath removed by:</v>
      </c>
      <c r="M598" s="12" t="str">
        <f t="shared" si="73"/>
        <v>PI.IC.EV.340219.01</v>
      </c>
      <c r="N598" s="12"/>
      <c r="O598" s="12" t="str">
        <f t="shared" si="74"/>
        <v>PH.IC.EV.340219.01</v>
      </c>
      <c r="Q598" s="12" t="str">
        <f t="shared" si="75"/>
        <v>CL.IC.EV.340219.01</v>
      </c>
    </row>
    <row r="599" spans="1:17" ht="15" customHeight="1">
      <c r="A599" t="s">
        <v>10339</v>
      </c>
      <c r="C599" s="2" t="s">
        <v>5100</v>
      </c>
      <c r="E599" s="2" t="s">
        <v>923</v>
      </c>
      <c r="F599" s="35" t="s">
        <v>10836</v>
      </c>
      <c r="G599" s="50" t="s">
        <v>10632</v>
      </c>
      <c r="H599" s="2" t="s">
        <v>6396</v>
      </c>
      <c r="J599" s="11" t="str">
        <f t="shared" si="72"/>
        <v>IC.EV.340220</v>
      </c>
      <c r="K599" s="2" t="s">
        <v>1192</v>
      </c>
      <c r="L599" t="str">
        <f t="shared" si="76"/>
        <v>Sheaths: arterial and venous discontinued</v>
      </c>
      <c r="M599" s="12" t="str">
        <f t="shared" si="73"/>
        <v>PI.IC.EV.340220.01</v>
      </c>
      <c r="N599" s="12"/>
      <c r="O599" s="12" t="str">
        <f t="shared" si="74"/>
        <v>PH.IC.EV.340220.01</v>
      </c>
      <c r="Q599" s="12" t="str">
        <f t="shared" si="75"/>
        <v>CL.IC.EV.340220.01</v>
      </c>
    </row>
    <row r="600" spans="1:17" ht="15" customHeight="1">
      <c r="A600" t="s">
        <v>10339</v>
      </c>
      <c r="C600" s="2" t="s">
        <v>5100</v>
      </c>
      <c r="E600" s="2" t="s">
        <v>923</v>
      </c>
      <c r="F600" s="35" t="s">
        <v>10836</v>
      </c>
      <c r="G600" s="50" t="s">
        <v>10209</v>
      </c>
      <c r="H600" s="2" t="s">
        <v>5577</v>
      </c>
      <c r="J600" s="11" t="str">
        <f t="shared" si="72"/>
        <v>IC.EV.340221</v>
      </c>
      <c r="K600" s="2" t="s">
        <v>1192</v>
      </c>
      <c r="L600" t="str">
        <f t="shared" si="76"/>
        <v>Pressure applied hemostasis achieved</v>
      </c>
      <c r="M600" s="12" t="str">
        <f t="shared" si="73"/>
        <v>PI.IC.EV.340221.01</v>
      </c>
      <c r="N600" s="12"/>
      <c r="O600" s="12" t="str">
        <f t="shared" si="74"/>
        <v>PH.IC.EV.340221.01</v>
      </c>
      <c r="Q600" s="12" t="str">
        <f t="shared" si="75"/>
        <v>CL.IC.EV.340221.01</v>
      </c>
    </row>
    <row r="601" spans="1:17" ht="15" customHeight="1">
      <c r="A601" t="s">
        <v>10339</v>
      </c>
      <c r="C601" s="2" t="s">
        <v>5100</v>
      </c>
      <c r="E601" s="2" t="s">
        <v>923</v>
      </c>
      <c r="F601" s="35" t="s">
        <v>10836</v>
      </c>
      <c r="G601" s="50" t="s">
        <v>10210</v>
      </c>
      <c r="H601" s="2" t="s">
        <v>5751</v>
      </c>
      <c r="J601" s="11" t="str">
        <f t="shared" si="72"/>
        <v>IC.EV.340222</v>
      </c>
      <c r="K601" s="2" t="s">
        <v>1192</v>
      </c>
      <c r="L601" t="str">
        <f t="shared" si="76"/>
        <v>No hematoma noted</v>
      </c>
      <c r="M601" s="12" t="str">
        <f t="shared" si="73"/>
        <v>PI.IC.EV.340222.01</v>
      </c>
      <c r="N601" s="12"/>
      <c r="O601" s="12" t="str">
        <f t="shared" si="74"/>
        <v>PH.IC.EV.340222.01</v>
      </c>
      <c r="Q601" s="12" t="str">
        <f t="shared" si="75"/>
        <v>CL.IC.EV.340222.01</v>
      </c>
    </row>
    <row r="602" spans="1:17" ht="15" customHeight="1">
      <c r="A602" t="s">
        <v>10339</v>
      </c>
      <c r="C602" s="2" t="s">
        <v>5100</v>
      </c>
      <c r="E602" s="2" t="s">
        <v>923</v>
      </c>
      <c r="F602" s="35" t="s">
        <v>10836</v>
      </c>
      <c r="G602" s="50" t="s">
        <v>10961</v>
      </c>
      <c r="H602" s="2" t="s">
        <v>5753</v>
      </c>
      <c r="J602" s="11" t="str">
        <f t="shared" si="72"/>
        <v>IC.EV.340223</v>
      </c>
      <c r="K602" s="2" t="s">
        <v>1192</v>
      </c>
      <c r="L602" t="str">
        <f t="shared" si="76"/>
        <v>Physician notified of no IV access</v>
      </c>
      <c r="M602" s="12" t="str">
        <f t="shared" si="73"/>
        <v>PI.IC.EV.340223.01</v>
      </c>
      <c r="N602" s="12"/>
      <c r="O602" s="12" t="str">
        <f t="shared" si="74"/>
        <v>PH.IC.EV.340223.01</v>
      </c>
      <c r="Q602" s="12" t="str">
        <f t="shared" si="75"/>
        <v>CL.IC.EV.340223.01</v>
      </c>
    </row>
    <row r="603" spans="1:17" ht="15" customHeight="1">
      <c r="A603" t="s">
        <v>10339</v>
      </c>
      <c r="C603" s="2" t="s">
        <v>5100</v>
      </c>
      <c r="D603" t="s">
        <v>10870</v>
      </c>
      <c r="E603" s="2" t="s">
        <v>1202</v>
      </c>
      <c r="F603" s="35" t="s">
        <v>10836</v>
      </c>
      <c r="G603" s="50" t="s">
        <v>10699</v>
      </c>
      <c r="H603" s="2" t="s">
        <v>1192</v>
      </c>
      <c r="J603" s="11" t="str">
        <f t="shared" si="72"/>
        <v>IC.EV.340301</v>
      </c>
      <c r="K603" s="2" t="s">
        <v>11324</v>
      </c>
      <c r="L603" t="str">
        <f t="shared" si="76"/>
        <v>EEG done</v>
      </c>
      <c r="M603" s="12" t="str">
        <f t="shared" si="73"/>
        <v>PI.IC.EV.340301.01</v>
      </c>
      <c r="N603" s="12"/>
      <c r="O603" s="12" t="str">
        <f t="shared" si="74"/>
        <v>PH.IC.EV.340301.01</v>
      </c>
      <c r="Q603" s="12" t="str">
        <f t="shared" si="75"/>
        <v>CL.IC.EV.340301.01</v>
      </c>
    </row>
    <row r="604" spans="1:17" ht="15" customHeight="1">
      <c r="A604" t="s">
        <v>10707</v>
      </c>
      <c r="C604" s="2" t="s">
        <v>10871</v>
      </c>
      <c r="E604" s="2" t="s">
        <v>9640</v>
      </c>
      <c r="F604" s="35" t="s">
        <v>10836</v>
      </c>
      <c r="G604" s="50" t="s">
        <v>10872</v>
      </c>
      <c r="H604" s="2" t="s">
        <v>9391</v>
      </c>
      <c r="J604" s="11" t="str">
        <f t="shared" si="72"/>
        <v>IC.EV.340302</v>
      </c>
      <c r="K604" s="2" t="s">
        <v>11324</v>
      </c>
      <c r="L604" t="str">
        <f t="shared" si="76"/>
        <v>Lumbar puncture done</v>
      </c>
      <c r="M604" s="12" t="str">
        <f t="shared" si="73"/>
        <v>PI.IC.EV.340302.01</v>
      </c>
      <c r="N604" s="12"/>
      <c r="O604" s="12" t="str">
        <f t="shared" si="74"/>
        <v>PH.IC.EV.340302.01</v>
      </c>
      <c r="Q604" s="12" t="str">
        <f t="shared" si="75"/>
        <v>CL.IC.EV.340302.01</v>
      </c>
    </row>
    <row r="605" spans="1:17" ht="15" customHeight="1">
      <c r="A605" t="s">
        <v>10707</v>
      </c>
      <c r="C605" s="2" t="s">
        <v>10871</v>
      </c>
      <c r="E605" s="2" t="s">
        <v>9640</v>
      </c>
      <c r="F605" s="35" t="s">
        <v>10836</v>
      </c>
      <c r="G605" s="50" t="s">
        <v>10873</v>
      </c>
      <c r="H605" s="2" t="s">
        <v>9640</v>
      </c>
      <c r="J605" s="11" t="str">
        <f t="shared" si="72"/>
        <v>IC.EV.340303</v>
      </c>
      <c r="K605" s="2" t="s">
        <v>11324</v>
      </c>
      <c r="L605" t="str">
        <f t="shared" si="76"/>
        <v>Neuro drain #1 removed</v>
      </c>
      <c r="M605" s="12" t="str">
        <f t="shared" si="73"/>
        <v>PI.IC.EV.340303.01</v>
      </c>
      <c r="N605" s="12"/>
      <c r="O605" s="12" t="str">
        <f t="shared" si="74"/>
        <v>PH.IC.EV.340303.01</v>
      </c>
      <c r="Q605" s="12" t="str">
        <f t="shared" si="75"/>
        <v>CL.IC.EV.340303.01</v>
      </c>
    </row>
    <row r="606" spans="1:17" ht="15" customHeight="1">
      <c r="A606" t="s">
        <v>10707</v>
      </c>
      <c r="C606" s="2" t="s">
        <v>10871</v>
      </c>
      <c r="E606" s="2" t="s">
        <v>9640</v>
      </c>
      <c r="F606" s="35" t="s">
        <v>10836</v>
      </c>
      <c r="G606" s="50" t="s">
        <v>10874</v>
      </c>
      <c r="H606" s="2" t="s">
        <v>7070</v>
      </c>
      <c r="J606" s="11" t="str">
        <f t="shared" si="72"/>
        <v>IC.EV.340304</v>
      </c>
      <c r="K606" s="2" t="s">
        <v>11324</v>
      </c>
      <c r="L606" t="str">
        <f t="shared" si="76"/>
        <v>Neuro drain #2 removed</v>
      </c>
      <c r="M606" s="12" t="str">
        <f t="shared" si="73"/>
        <v>PI.IC.EV.340304.01</v>
      </c>
      <c r="N606" s="12"/>
      <c r="O606" s="12" t="str">
        <f t="shared" si="74"/>
        <v>PH.IC.EV.340304.01</v>
      </c>
      <c r="Q606" s="12" t="str">
        <f t="shared" si="75"/>
        <v>CL.IC.EV.340304.01</v>
      </c>
    </row>
    <row r="607" spans="1:17" ht="15" customHeight="1">
      <c r="A607" t="s">
        <v>10707</v>
      </c>
      <c r="C607" s="2" t="s">
        <v>10871</v>
      </c>
      <c r="D607" t="s">
        <v>10994</v>
      </c>
      <c r="E607" s="2" t="s">
        <v>7070</v>
      </c>
      <c r="F607" s="35" t="s">
        <v>10836</v>
      </c>
      <c r="G607" s="50" t="s">
        <v>10995</v>
      </c>
      <c r="H607" s="2" t="s">
        <v>11324</v>
      </c>
      <c r="J607" s="11" t="str">
        <f t="shared" si="72"/>
        <v>IC.EV.340401</v>
      </c>
      <c r="K607" s="2" t="s">
        <v>11324</v>
      </c>
      <c r="L607" t="str">
        <f t="shared" si="76"/>
        <v>EKG done</v>
      </c>
      <c r="M607" s="12" t="str">
        <f t="shared" si="73"/>
        <v>PI.IC.EV.340401.01</v>
      </c>
      <c r="N607" s="12"/>
      <c r="O607" s="12" t="str">
        <f t="shared" si="74"/>
        <v>PH.IC.EV.340401.01</v>
      </c>
      <c r="Q607" s="12" t="str">
        <f t="shared" si="75"/>
        <v>CL.IC.EV.340401.01</v>
      </c>
    </row>
    <row r="608" spans="1:17" ht="15" customHeight="1">
      <c r="A608" t="s">
        <v>10389</v>
      </c>
      <c r="C608" s="2" t="s">
        <v>5100</v>
      </c>
      <c r="E608" s="2" t="s">
        <v>948</v>
      </c>
      <c r="F608" s="35" t="s">
        <v>10836</v>
      </c>
      <c r="G608" s="50" t="s">
        <v>10996</v>
      </c>
      <c r="H608" s="2" t="s">
        <v>1199</v>
      </c>
      <c r="J608" s="11" t="str">
        <f t="shared" si="72"/>
        <v>IC.EV.340402</v>
      </c>
      <c r="K608" s="2" t="s">
        <v>11324</v>
      </c>
      <c r="L608" t="str">
        <f t="shared" si="76"/>
        <v>Echocardiogram done</v>
      </c>
      <c r="M608" s="12" t="str">
        <f t="shared" si="73"/>
        <v>PI.IC.EV.340402.01</v>
      </c>
      <c r="N608" s="12"/>
      <c r="O608" s="12" t="str">
        <f t="shared" si="74"/>
        <v>PH.IC.EV.340402.01</v>
      </c>
      <c r="Q608" s="12" t="str">
        <f t="shared" si="75"/>
        <v>CL.IC.EV.340402.01</v>
      </c>
    </row>
    <row r="609" spans="1:19" ht="15" customHeight="1">
      <c r="A609" t="s">
        <v>10389</v>
      </c>
      <c r="C609" s="2" t="s">
        <v>5100</v>
      </c>
      <c r="E609" s="2" t="s">
        <v>948</v>
      </c>
      <c r="F609" s="35" t="s">
        <v>10836</v>
      </c>
      <c r="G609" s="50" t="s">
        <v>10997</v>
      </c>
      <c r="H609" s="2" t="s">
        <v>946</v>
      </c>
      <c r="J609" s="11" t="str">
        <f t="shared" si="72"/>
        <v>IC.EV.340403</v>
      </c>
      <c r="K609" s="2" t="s">
        <v>11324</v>
      </c>
      <c r="L609" t="str">
        <f t="shared" si="76"/>
        <v>TEE done</v>
      </c>
      <c r="M609" s="12" t="str">
        <f t="shared" si="73"/>
        <v>PI.IC.EV.340403.01</v>
      </c>
      <c r="N609" s="12"/>
      <c r="O609" s="12" t="str">
        <f t="shared" si="74"/>
        <v>PH.IC.EV.340403.01</v>
      </c>
      <c r="Q609" s="12" t="str">
        <f t="shared" si="75"/>
        <v>CL.IC.EV.340403.01</v>
      </c>
    </row>
    <row r="610" spans="1:19" ht="15" customHeight="1">
      <c r="A610" t="s">
        <v>10389</v>
      </c>
      <c r="C610" s="2" t="s">
        <v>5100</v>
      </c>
      <c r="E610" s="2" t="s">
        <v>948</v>
      </c>
      <c r="F610" s="35" t="s">
        <v>10836</v>
      </c>
      <c r="G610" s="50" t="s">
        <v>10998</v>
      </c>
      <c r="H610" s="2" t="s">
        <v>948</v>
      </c>
      <c r="J610" s="11" t="str">
        <f t="shared" si="72"/>
        <v>IC.EV.340404</v>
      </c>
      <c r="K610" s="2" t="s">
        <v>11324</v>
      </c>
      <c r="L610" t="str">
        <f t="shared" si="76"/>
        <v>Pericardiocentesis done</v>
      </c>
      <c r="M610" s="12" t="str">
        <f t="shared" si="73"/>
        <v>PI.IC.EV.340404.01</v>
      </c>
      <c r="N610" s="12"/>
      <c r="O610" s="12" t="str">
        <f t="shared" si="74"/>
        <v>PH.IC.EV.340404.01</v>
      </c>
      <c r="Q610" s="12" t="str">
        <f t="shared" si="75"/>
        <v>CL.IC.EV.340404.01</v>
      </c>
    </row>
    <row r="611" spans="1:19" ht="15" customHeight="1">
      <c r="A611" t="s">
        <v>10389</v>
      </c>
      <c r="C611" s="2" t="s">
        <v>5100</v>
      </c>
      <c r="E611" s="2" t="s">
        <v>948</v>
      </c>
      <c r="F611" s="35" t="s">
        <v>10836</v>
      </c>
      <c r="G611" s="50" t="s">
        <v>10999</v>
      </c>
      <c r="H611" s="2" t="s">
        <v>7071</v>
      </c>
      <c r="J611" s="11" t="str">
        <f t="shared" si="72"/>
        <v>IC.EV.340405</v>
      </c>
      <c r="K611" s="2" t="s">
        <v>11324</v>
      </c>
      <c r="L611" t="str">
        <f t="shared" si="76"/>
        <v>Plasmapheresis</v>
      </c>
      <c r="M611" s="12" t="str">
        <f t="shared" si="73"/>
        <v>PI.IC.EV.340405.01</v>
      </c>
      <c r="N611" s="12"/>
      <c r="O611" s="12" t="str">
        <f t="shared" si="74"/>
        <v>PH.IC.EV.340405.01</v>
      </c>
      <c r="Q611" s="12" t="str">
        <f t="shared" si="75"/>
        <v>CL.IC.EV.340405.01</v>
      </c>
    </row>
    <row r="612" spans="1:19" ht="15" customHeight="1">
      <c r="A612" t="s">
        <v>10389</v>
      </c>
      <c r="C612" s="2" t="s">
        <v>5100</v>
      </c>
      <c r="D612" t="s">
        <v>11000</v>
      </c>
      <c r="E612" s="2" t="s">
        <v>7071</v>
      </c>
      <c r="F612" s="35" t="s">
        <v>10836</v>
      </c>
      <c r="G612" s="50" t="s">
        <v>11001</v>
      </c>
      <c r="H612" s="2" t="s">
        <v>11324</v>
      </c>
      <c r="J612" s="11" t="str">
        <f t="shared" si="72"/>
        <v>IC.EV.340501</v>
      </c>
      <c r="K612" s="2" t="s">
        <v>1192</v>
      </c>
      <c r="L612" t="str">
        <f t="shared" si="76"/>
        <v>CXR done (portable)</v>
      </c>
      <c r="M612" s="12" t="str">
        <f t="shared" si="73"/>
        <v>PI.IC.EV.340501.01</v>
      </c>
      <c r="N612" s="12"/>
      <c r="O612" s="12" t="str">
        <f t="shared" si="74"/>
        <v>PH.IC.EV.340501.01</v>
      </c>
      <c r="Q612" s="12" t="str">
        <f t="shared" si="75"/>
        <v>CL.IC.EV.340501.01</v>
      </c>
    </row>
    <row r="613" spans="1:19" ht="15" customHeight="1">
      <c r="A613" t="s">
        <v>10339</v>
      </c>
      <c r="C613" s="2" t="s">
        <v>5100</v>
      </c>
      <c r="E613" s="2" t="s">
        <v>7071</v>
      </c>
      <c r="F613" s="35" t="s">
        <v>10836</v>
      </c>
      <c r="G613" s="50" t="s">
        <v>6189</v>
      </c>
      <c r="H613" s="2" t="s">
        <v>923</v>
      </c>
      <c r="J613" s="11" t="str">
        <f t="shared" si="72"/>
        <v>IC.EV.340502</v>
      </c>
      <c r="K613" s="2" t="s">
        <v>1192</v>
      </c>
      <c r="L613" t="str">
        <f t="shared" si="76"/>
        <v>Intubated</v>
      </c>
      <c r="M613" s="12" t="str">
        <f t="shared" si="73"/>
        <v>PI.IC.EV.340502.01</v>
      </c>
      <c r="N613" s="12"/>
      <c r="O613" s="12" t="str">
        <f t="shared" si="74"/>
        <v>PH.IC.EV.340502.01</v>
      </c>
      <c r="Q613" s="12" t="str">
        <f t="shared" si="75"/>
        <v>CL.IC.EV.340502.01</v>
      </c>
    </row>
    <row r="614" spans="1:19" ht="15" customHeight="1">
      <c r="A614" t="s">
        <v>10339</v>
      </c>
      <c r="C614" s="2" t="s">
        <v>5100</v>
      </c>
      <c r="E614" s="2" t="s">
        <v>7071</v>
      </c>
      <c r="F614" s="35" t="s">
        <v>10836</v>
      </c>
      <c r="G614" s="50" t="s">
        <v>11002</v>
      </c>
      <c r="H614" s="2" t="s">
        <v>1202</v>
      </c>
      <c r="J614" s="11" t="str">
        <f t="shared" si="72"/>
        <v>IC.EV.340503</v>
      </c>
      <c r="K614" s="2" t="s">
        <v>1192</v>
      </c>
      <c r="L614" t="str">
        <f t="shared" si="76"/>
        <v>Extubated</v>
      </c>
      <c r="M614" s="12" t="str">
        <f t="shared" si="73"/>
        <v>PI.IC.EV.340503.01</v>
      </c>
      <c r="N614" s="12"/>
      <c r="O614" s="12" t="str">
        <f t="shared" si="74"/>
        <v>PH.IC.EV.340503.01</v>
      </c>
      <c r="Q614" s="12" t="str">
        <f t="shared" si="75"/>
        <v>CL.IC.EV.340503.01</v>
      </c>
    </row>
    <row r="615" spans="1:19" ht="15" customHeight="1">
      <c r="A615" t="s">
        <v>10339</v>
      </c>
      <c r="C615" s="2" t="s">
        <v>5100</v>
      </c>
      <c r="E615" s="2" t="s">
        <v>7071</v>
      </c>
      <c r="F615" s="35" t="s">
        <v>10836</v>
      </c>
      <c r="G615" s="50" t="s">
        <v>11003</v>
      </c>
      <c r="H615" s="2" t="s">
        <v>7070</v>
      </c>
      <c r="J615" s="11" t="str">
        <f t="shared" si="72"/>
        <v>IC.EV.340504</v>
      </c>
      <c r="K615" s="2" t="s">
        <v>1192</v>
      </c>
      <c r="L615" t="str">
        <f t="shared" si="76"/>
        <v>Trach changed</v>
      </c>
      <c r="M615" s="12" t="str">
        <f t="shared" si="73"/>
        <v>PI.IC.EV.340504.01</v>
      </c>
      <c r="N615" s="12"/>
      <c r="O615" s="12" t="str">
        <f t="shared" si="74"/>
        <v>PH.IC.EV.340504.01</v>
      </c>
      <c r="Q615" s="12" t="str">
        <f t="shared" si="75"/>
        <v>CL.IC.EV.340504.01</v>
      </c>
    </row>
    <row r="616" spans="1:19" ht="15" customHeight="1">
      <c r="A616" t="s">
        <v>10339</v>
      </c>
      <c r="C616" s="2" t="s">
        <v>5100</v>
      </c>
      <c r="E616" s="2" t="s">
        <v>7071</v>
      </c>
      <c r="F616" s="35" t="s">
        <v>10836</v>
      </c>
      <c r="G616" s="50" t="s">
        <v>11004</v>
      </c>
      <c r="H616" s="2" t="s">
        <v>7071</v>
      </c>
      <c r="J616" s="11" t="str">
        <f t="shared" si="72"/>
        <v>IC.EV.340505</v>
      </c>
      <c r="K616" s="2" t="s">
        <v>1192</v>
      </c>
      <c r="L616" t="str">
        <f t="shared" si="76"/>
        <v>Trach inserted at bedside</v>
      </c>
      <c r="M616" s="12" t="str">
        <f t="shared" si="73"/>
        <v>PI.IC.EV.340505.01</v>
      </c>
      <c r="N616" s="12"/>
      <c r="O616" s="12" t="str">
        <f t="shared" si="74"/>
        <v>PH.IC.EV.340505.01</v>
      </c>
      <c r="Q616" s="12" t="str">
        <f t="shared" si="75"/>
        <v>CL.IC.EV.340505.01</v>
      </c>
    </row>
    <row r="617" spans="1:19" ht="15" customHeight="1">
      <c r="A617" t="s">
        <v>10339</v>
      </c>
      <c r="C617" s="2" t="s">
        <v>5100</v>
      </c>
      <c r="E617" s="2" t="s">
        <v>7071</v>
      </c>
      <c r="F617" s="35" t="s">
        <v>10836</v>
      </c>
      <c r="G617" s="50" t="s">
        <v>11005</v>
      </c>
      <c r="H617" s="2" t="s">
        <v>6888</v>
      </c>
      <c r="J617" s="11" t="str">
        <f t="shared" si="72"/>
        <v>IC.EV.340506</v>
      </c>
      <c r="K617" s="2" t="s">
        <v>1192</v>
      </c>
      <c r="L617" t="str">
        <f t="shared" si="76"/>
        <v>Trach removed</v>
      </c>
      <c r="M617" s="12" t="str">
        <f t="shared" si="73"/>
        <v>PI.IC.EV.340506.01</v>
      </c>
      <c r="N617" s="12"/>
      <c r="O617" s="12" t="str">
        <f t="shared" si="74"/>
        <v>PH.IC.EV.340506.01</v>
      </c>
      <c r="Q617" s="12" t="str">
        <f t="shared" si="75"/>
        <v>CL.IC.EV.340506.01</v>
      </c>
    </row>
    <row r="618" spans="1:19" ht="15" customHeight="1">
      <c r="A618" t="s">
        <v>10339</v>
      </c>
      <c r="C618" s="2" t="s">
        <v>5100</v>
      </c>
      <c r="E618" s="2" t="s">
        <v>7071</v>
      </c>
      <c r="F618" s="35" t="s">
        <v>10836</v>
      </c>
      <c r="G618" s="50" t="s">
        <v>11118</v>
      </c>
      <c r="H618" s="2" t="s">
        <v>7284</v>
      </c>
      <c r="J618" s="11" t="str">
        <f t="shared" si="72"/>
        <v>IC.EV.340507</v>
      </c>
      <c r="K618" s="2" t="s">
        <v>1192</v>
      </c>
      <c r="L618" t="str">
        <f t="shared" si="76"/>
        <v>Bedside bronchoscopy</v>
      </c>
      <c r="M618" s="12" t="str">
        <f t="shared" si="73"/>
        <v>PI.IC.EV.340507.01</v>
      </c>
      <c r="N618" s="12"/>
      <c r="O618" s="12" t="str">
        <f t="shared" si="74"/>
        <v>PH.IC.EV.340507.01</v>
      </c>
      <c r="Q618" s="12" t="str">
        <f t="shared" si="75"/>
        <v>CL.IC.EV.340507.01</v>
      </c>
    </row>
    <row r="619" spans="1:19" ht="15" customHeight="1">
      <c r="A619" t="s">
        <v>10339</v>
      </c>
      <c r="C619" s="2" t="s">
        <v>5100</v>
      </c>
      <c r="E619" s="2" t="s">
        <v>7071</v>
      </c>
      <c r="F619" s="35" t="s">
        <v>10836</v>
      </c>
      <c r="G619" s="50" t="s">
        <v>11119</v>
      </c>
      <c r="H619" s="2" t="s">
        <v>10093</v>
      </c>
      <c r="J619" s="11" t="str">
        <f t="shared" si="72"/>
        <v>IC.EV.340508</v>
      </c>
      <c r="K619" s="2" t="s">
        <v>1192</v>
      </c>
      <c r="L619" t="str">
        <f t="shared" si="76"/>
        <v>Thoracentesis done</v>
      </c>
      <c r="M619" s="12" t="str">
        <f t="shared" si="73"/>
        <v>PI.IC.EV.340508.01</v>
      </c>
      <c r="N619" s="12"/>
      <c r="O619" s="12" t="str">
        <f t="shared" si="74"/>
        <v>PH.IC.EV.340508.01</v>
      </c>
      <c r="Q619" s="12" t="str">
        <f t="shared" si="75"/>
        <v>CL.IC.EV.340508.01</v>
      </c>
    </row>
    <row r="620" spans="1:19" ht="15" customHeight="1">
      <c r="A620" t="s">
        <v>10339</v>
      </c>
      <c r="C620" s="2" t="s">
        <v>5100</v>
      </c>
      <c r="E620" s="2" t="s">
        <v>7071</v>
      </c>
      <c r="F620" s="35" t="s">
        <v>10836</v>
      </c>
      <c r="G620" s="50" t="s">
        <v>11122</v>
      </c>
      <c r="H620" s="2" t="s">
        <v>10095</v>
      </c>
      <c r="J620" s="11" t="str">
        <f t="shared" si="72"/>
        <v>IC.EV.340509</v>
      </c>
      <c r="K620" s="2" t="s">
        <v>1192</v>
      </c>
      <c r="L620" t="str">
        <f t="shared" si="76"/>
        <v>Chest tube inserted</v>
      </c>
      <c r="M620" s="12" t="str">
        <f t="shared" si="73"/>
        <v>PI.IC.EV.340509.01</v>
      </c>
      <c r="N620" s="12"/>
      <c r="O620" s="12" t="str">
        <f t="shared" si="74"/>
        <v>PH.IC.EV.340509.01</v>
      </c>
      <c r="Q620" s="12" t="str">
        <f t="shared" si="75"/>
        <v>CL.IC.EV.340509.01</v>
      </c>
    </row>
    <row r="621" spans="1:19" s="5" customFormat="1" ht="15" customHeight="1">
      <c r="A621" s="5" t="s">
        <v>10339</v>
      </c>
      <c r="C621" s="6" t="s">
        <v>5100</v>
      </c>
      <c r="E621" s="6" t="s">
        <v>7071</v>
      </c>
      <c r="F621" s="35" t="s">
        <v>10075</v>
      </c>
      <c r="G621" s="50" t="s">
        <v>11123</v>
      </c>
      <c r="H621" s="6" t="s">
        <v>10905</v>
      </c>
      <c r="J621" s="13" t="str">
        <f t="shared" si="72"/>
        <v>IC.EV.340510</v>
      </c>
      <c r="K621" s="6" t="s">
        <v>1192</v>
      </c>
      <c r="L621" t="str">
        <f t="shared" si="76"/>
        <v>Chest Tube Removed</v>
      </c>
      <c r="M621" s="14" t="str">
        <f t="shared" si="73"/>
        <v>PI.IC.EV.340510.01</v>
      </c>
      <c r="N621" s="14"/>
      <c r="O621" s="14" t="str">
        <f t="shared" si="74"/>
        <v>PH.IC.EV.340510.01</v>
      </c>
      <c r="Q621" s="14" t="str">
        <f t="shared" si="75"/>
        <v>CL.IC.EV.340510.01</v>
      </c>
      <c r="R621" s="5" t="s">
        <v>1141</v>
      </c>
      <c r="S621" s="5">
        <v>94</v>
      </c>
    </row>
    <row r="622" spans="1:19" s="5" customFormat="1" ht="15" customHeight="1">
      <c r="A622" s="5" t="s">
        <v>10389</v>
      </c>
      <c r="C622" s="6" t="s">
        <v>5100</v>
      </c>
      <c r="E622" s="6" t="s">
        <v>7071</v>
      </c>
      <c r="F622" s="35" t="s">
        <v>11124</v>
      </c>
      <c r="G622" s="50" t="s">
        <v>11125</v>
      </c>
      <c r="H622" s="6" t="s">
        <v>8048</v>
      </c>
      <c r="J622" s="13" t="str">
        <f t="shared" si="72"/>
        <v>IC.EV.340511</v>
      </c>
      <c r="K622" s="6" t="s">
        <v>11324</v>
      </c>
      <c r="L622" t="str">
        <f t="shared" si="76"/>
        <v>Chest Tube stripped/milked</v>
      </c>
      <c r="M622" s="14" t="str">
        <f t="shared" si="73"/>
        <v>PI.IC.EV.340511.01</v>
      </c>
      <c r="N622" s="14"/>
      <c r="O622" s="14" t="str">
        <f t="shared" si="74"/>
        <v>PH.IC.EV.340511.01</v>
      </c>
      <c r="Q622" s="14" t="str">
        <f t="shared" si="75"/>
        <v>CL.IC.EV.340511.01</v>
      </c>
      <c r="R622" s="5" t="s">
        <v>1141</v>
      </c>
      <c r="S622" s="5">
        <v>95</v>
      </c>
    </row>
    <row r="623" spans="1:19" ht="15" customHeight="1">
      <c r="A623" t="s">
        <v>10389</v>
      </c>
      <c r="C623" s="2" t="s">
        <v>5100</v>
      </c>
      <c r="D623" t="s">
        <v>11253</v>
      </c>
      <c r="E623" s="2" t="s">
        <v>6888</v>
      </c>
      <c r="F623" s="35" t="s">
        <v>10836</v>
      </c>
      <c r="G623" s="50" t="s">
        <v>11254</v>
      </c>
      <c r="H623" s="2" t="s">
        <v>11324</v>
      </c>
      <c r="J623" s="11" t="str">
        <f t="shared" si="72"/>
        <v>IC.EV.340601</v>
      </c>
      <c r="K623" s="2" t="s">
        <v>11324</v>
      </c>
      <c r="L623" t="str">
        <f t="shared" si="76"/>
        <v>Enteral feeding tube placed</v>
      </c>
      <c r="M623" s="12" t="str">
        <f t="shared" si="73"/>
        <v>PI.IC.EV.340601.01</v>
      </c>
      <c r="N623" s="12"/>
      <c r="O623" s="12" t="str">
        <f t="shared" si="74"/>
        <v>PH.IC.EV.340601.01</v>
      </c>
      <c r="Q623" s="12" t="str">
        <f t="shared" si="75"/>
        <v>CL.IC.EV.340601.01</v>
      </c>
    </row>
    <row r="624" spans="1:19" ht="15" customHeight="1">
      <c r="A624" t="s">
        <v>10389</v>
      </c>
      <c r="C624" s="2" t="s">
        <v>5100</v>
      </c>
      <c r="E624" s="2" t="s">
        <v>6888</v>
      </c>
      <c r="F624" s="35" t="s">
        <v>10836</v>
      </c>
      <c r="G624" s="50" t="s">
        <v>11006</v>
      </c>
      <c r="H624" s="2" t="s">
        <v>1199</v>
      </c>
      <c r="J624" s="11" t="str">
        <f t="shared" si="72"/>
        <v>IC.EV.340602</v>
      </c>
      <c r="K624" s="2" t="s">
        <v>11324</v>
      </c>
      <c r="L624" t="str">
        <f t="shared" si="76"/>
        <v>NG/OG exit site marked on tube and noted</v>
      </c>
      <c r="M624" s="12" t="str">
        <f t="shared" si="73"/>
        <v>PI.IC.EV.340602.01</v>
      </c>
      <c r="N624" s="12"/>
      <c r="O624" s="12" t="str">
        <f t="shared" si="74"/>
        <v>PH.IC.EV.340602.01</v>
      </c>
      <c r="Q624" s="12" t="str">
        <f t="shared" si="75"/>
        <v>CL.IC.EV.340602.01</v>
      </c>
    </row>
    <row r="625" spans="1:17" ht="15" customHeight="1">
      <c r="A625" t="s">
        <v>10389</v>
      </c>
      <c r="C625" s="2" t="s">
        <v>5100</v>
      </c>
      <c r="E625" s="2" t="s">
        <v>6888</v>
      </c>
      <c r="F625" s="35" t="s">
        <v>10836</v>
      </c>
      <c r="G625" s="50" t="s">
        <v>10878</v>
      </c>
      <c r="H625" s="2" t="s">
        <v>946</v>
      </c>
      <c r="J625" s="11" t="str">
        <f t="shared" si="72"/>
        <v>IC.EV.340603</v>
      </c>
      <c r="K625" s="2" t="s">
        <v>11324</v>
      </c>
      <c r="L625" t="str">
        <f t="shared" si="76"/>
        <v>NG/OG tube placed</v>
      </c>
      <c r="M625" s="12" t="str">
        <f t="shared" si="73"/>
        <v>PI.IC.EV.340603.01</v>
      </c>
      <c r="N625" s="12"/>
      <c r="O625" s="12" t="str">
        <f t="shared" si="74"/>
        <v>PH.IC.EV.340603.01</v>
      </c>
      <c r="Q625" s="12" t="str">
        <f t="shared" si="75"/>
        <v>CL.IC.EV.340603.01</v>
      </c>
    </row>
    <row r="626" spans="1:17" ht="15" customHeight="1">
      <c r="A626" t="s">
        <v>10389</v>
      </c>
      <c r="C626" s="2" t="s">
        <v>5100</v>
      </c>
      <c r="E626" s="2" t="s">
        <v>6888</v>
      </c>
      <c r="F626" s="35" t="s">
        <v>10836</v>
      </c>
      <c r="G626" s="50" t="s">
        <v>10879</v>
      </c>
      <c r="H626" s="2" t="s">
        <v>948</v>
      </c>
      <c r="J626" s="11" t="str">
        <f t="shared" ref="J626:J690" si="77">CONCATENATE("IC.EV.",C626,E626,H626)</f>
        <v>IC.EV.340604</v>
      </c>
      <c r="K626" s="2" t="s">
        <v>11324</v>
      </c>
      <c r="L626" t="str">
        <f t="shared" si="76"/>
        <v>NG/OG tube placement verified by auscultation</v>
      </c>
      <c r="M626" s="12" t="str">
        <f t="shared" ref="M626:M690" si="78">CONCATENATE("PI.",J626,".",K626)</f>
        <v>PI.IC.EV.340604.01</v>
      </c>
      <c r="N626" s="12"/>
      <c r="O626" s="12" t="str">
        <f t="shared" ref="O626:O690" si="79">CONCATENATE("PH.",J626,".",K626)</f>
        <v>PH.IC.EV.340604.01</v>
      </c>
      <c r="Q626" s="12" t="str">
        <f t="shared" ref="Q626:Q690" si="80">CONCATENATE("CL.",J626,".",K626)</f>
        <v>CL.IC.EV.340604.01</v>
      </c>
    </row>
    <row r="627" spans="1:17" ht="15" customHeight="1">
      <c r="A627" t="s">
        <v>10389</v>
      </c>
      <c r="C627" s="2" t="s">
        <v>5100</v>
      </c>
      <c r="E627" s="2" t="s">
        <v>6888</v>
      </c>
      <c r="F627" s="35" t="s">
        <v>10836</v>
      </c>
      <c r="G627" s="50" t="s">
        <v>10880</v>
      </c>
      <c r="H627" s="2" t="s">
        <v>7071</v>
      </c>
      <c r="J627" s="11" t="str">
        <f t="shared" si="77"/>
        <v>IC.EV.340605</v>
      </c>
      <c r="K627" s="2" t="s">
        <v>11324</v>
      </c>
      <c r="L627" t="str">
        <f t="shared" si="76"/>
        <v>NG/OG tube placement verified by x-ray</v>
      </c>
      <c r="M627" s="12" t="str">
        <f t="shared" si="78"/>
        <v>PI.IC.EV.340605.01</v>
      </c>
      <c r="N627" s="12"/>
      <c r="O627" s="12" t="str">
        <f t="shared" si="79"/>
        <v>PH.IC.EV.340605.01</v>
      </c>
      <c r="Q627" s="12" t="str">
        <f t="shared" si="80"/>
        <v>CL.IC.EV.340605.01</v>
      </c>
    </row>
    <row r="628" spans="1:17" ht="15" customHeight="1">
      <c r="A628" t="s">
        <v>10389</v>
      </c>
      <c r="C628" s="2" t="s">
        <v>5100</v>
      </c>
      <c r="E628" s="2" t="s">
        <v>6888</v>
      </c>
      <c r="F628" s="35" t="s">
        <v>10836</v>
      </c>
      <c r="G628" s="50" t="s">
        <v>11255</v>
      </c>
      <c r="H628" s="2" t="s">
        <v>6888</v>
      </c>
      <c r="J628" s="11" t="str">
        <f t="shared" si="77"/>
        <v>IC.EV.340606</v>
      </c>
      <c r="K628" s="2" t="s">
        <v>11324</v>
      </c>
      <c r="L628" t="str">
        <f t="shared" si="76"/>
        <v>NG/OG tube removed</v>
      </c>
      <c r="M628" s="12" t="str">
        <f t="shared" si="78"/>
        <v>PI.IC.EV.340606.01</v>
      </c>
      <c r="N628" s="12"/>
      <c r="O628" s="12" t="str">
        <f t="shared" si="79"/>
        <v>PH.IC.EV.340606.01</v>
      </c>
      <c r="Q628" s="12" t="str">
        <f t="shared" si="80"/>
        <v>CL.IC.EV.340606.01</v>
      </c>
    </row>
    <row r="629" spans="1:17" ht="15" customHeight="1">
      <c r="A629" t="s">
        <v>10389</v>
      </c>
      <c r="C629" s="2" t="s">
        <v>5100</v>
      </c>
      <c r="E629" s="2" t="s">
        <v>6888</v>
      </c>
      <c r="F629" s="35" t="s">
        <v>10836</v>
      </c>
      <c r="G629" s="50" t="s">
        <v>11256</v>
      </c>
      <c r="H629" s="2" t="s">
        <v>7284</v>
      </c>
      <c r="J629" s="11" t="str">
        <f t="shared" si="77"/>
        <v>IC.EV.340607</v>
      </c>
      <c r="K629" s="2" t="s">
        <v>11324</v>
      </c>
      <c r="L629" t="str">
        <f t="shared" si="76"/>
        <v>Swallow study done</v>
      </c>
      <c r="M629" s="12" t="str">
        <f t="shared" si="78"/>
        <v>PI.IC.EV.340607.01</v>
      </c>
      <c r="N629" s="12"/>
      <c r="O629" s="12" t="str">
        <f t="shared" si="79"/>
        <v>PH.IC.EV.340607.01</v>
      </c>
      <c r="Q629" s="12" t="str">
        <f t="shared" si="80"/>
        <v>CL.IC.EV.340607.01</v>
      </c>
    </row>
    <row r="630" spans="1:17" ht="15" customHeight="1">
      <c r="A630" t="s">
        <v>10389</v>
      </c>
      <c r="C630" s="2" t="s">
        <v>5100</v>
      </c>
      <c r="E630" s="2" t="s">
        <v>6888</v>
      </c>
      <c r="F630" s="35" t="s">
        <v>10836</v>
      </c>
      <c r="G630" s="50" t="s">
        <v>11257</v>
      </c>
      <c r="H630" s="2" t="s">
        <v>10093</v>
      </c>
      <c r="J630" s="11" t="str">
        <f t="shared" si="77"/>
        <v>IC.EV.340608</v>
      </c>
      <c r="K630" s="2" t="s">
        <v>11324</v>
      </c>
      <c r="L630" t="str">
        <f t="shared" si="76"/>
        <v>KUB done</v>
      </c>
      <c r="M630" s="12" t="str">
        <f t="shared" si="78"/>
        <v>PI.IC.EV.340608.01</v>
      </c>
      <c r="N630" s="12"/>
      <c r="O630" s="12" t="str">
        <f t="shared" si="79"/>
        <v>PH.IC.EV.340608.01</v>
      </c>
      <c r="Q630" s="12" t="str">
        <f t="shared" si="80"/>
        <v>CL.IC.EV.340608.01</v>
      </c>
    </row>
    <row r="631" spans="1:17" ht="15" customHeight="1">
      <c r="A631" t="s">
        <v>10389</v>
      </c>
      <c r="C631" s="2" t="s">
        <v>5100</v>
      </c>
      <c r="E631" s="2" t="s">
        <v>6888</v>
      </c>
      <c r="F631" s="35" t="s">
        <v>10836</v>
      </c>
      <c r="G631" s="50" t="s">
        <v>11258</v>
      </c>
      <c r="H631" s="2" t="s">
        <v>10095</v>
      </c>
      <c r="J631" s="11" t="str">
        <f t="shared" si="77"/>
        <v>IC.EV.340609</v>
      </c>
      <c r="K631" s="2" t="s">
        <v>11324</v>
      </c>
      <c r="L631" t="str">
        <f t="shared" si="76"/>
        <v>Paracentesis done</v>
      </c>
      <c r="M631" s="12" t="str">
        <f t="shared" si="78"/>
        <v>PI.IC.EV.340609.01</v>
      </c>
      <c r="N631" s="12"/>
      <c r="O631" s="12" t="str">
        <f t="shared" si="79"/>
        <v>PH.IC.EV.340609.01</v>
      </c>
      <c r="Q631" s="12" t="str">
        <f t="shared" si="80"/>
        <v>CL.IC.EV.340609.01</v>
      </c>
    </row>
    <row r="632" spans="1:17" ht="15" customHeight="1">
      <c r="A632" t="s">
        <v>10389</v>
      </c>
      <c r="C632" s="2" t="s">
        <v>5100</v>
      </c>
      <c r="E632" s="2" t="s">
        <v>6888</v>
      </c>
      <c r="F632" s="35" t="s">
        <v>10836</v>
      </c>
      <c r="G632" s="50" t="s">
        <v>11016</v>
      </c>
      <c r="H632" s="2" t="s">
        <v>10905</v>
      </c>
      <c r="J632" s="11" t="str">
        <f t="shared" si="77"/>
        <v>IC.EV.340610</v>
      </c>
      <c r="K632" s="2" t="s">
        <v>11324</v>
      </c>
      <c r="L632" t="str">
        <f t="shared" si="76"/>
        <v>Bedside endoscopy:  colonoscopy</v>
      </c>
      <c r="M632" s="12" t="str">
        <f t="shared" si="78"/>
        <v>PI.IC.EV.340610.01</v>
      </c>
      <c r="N632" s="12"/>
      <c r="O632" s="12" t="str">
        <f t="shared" si="79"/>
        <v>PH.IC.EV.340610.01</v>
      </c>
      <c r="Q632" s="12" t="str">
        <f t="shared" si="80"/>
        <v>CL.IC.EV.340610.01</v>
      </c>
    </row>
    <row r="633" spans="1:17" ht="15" customHeight="1">
      <c r="A633" t="s">
        <v>10389</v>
      </c>
      <c r="C633" s="2" t="s">
        <v>5100</v>
      </c>
      <c r="E633" s="2" t="s">
        <v>6888</v>
      </c>
      <c r="F633" s="35" t="s">
        <v>10836</v>
      </c>
      <c r="G633" s="50" t="s">
        <v>11017</v>
      </c>
      <c r="H633" s="2" t="s">
        <v>8048</v>
      </c>
      <c r="J633" s="11" t="str">
        <f t="shared" si="77"/>
        <v>IC.EV.340611</v>
      </c>
      <c r="K633" s="2" t="s">
        <v>11324</v>
      </c>
      <c r="L633" t="str">
        <f t="shared" si="76"/>
        <v>Bedside endoscopy:  EGD</v>
      </c>
      <c r="M633" s="12" t="str">
        <f t="shared" si="78"/>
        <v>PI.IC.EV.340611.01</v>
      </c>
      <c r="N633" s="12"/>
      <c r="O633" s="12" t="str">
        <f t="shared" si="79"/>
        <v>PH.IC.EV.340611.01</v>
      </c>
      <c r="Q633" s="12" t="str">
        <f t="shared" si="80"/>
        <v>CL.IC.EV.340611.01</v>
      </c>
    </row>
    <row r="634" spans="1:17" ht="15" customHeight="1">
      <c r="A634" t="s">
        <v>10389</v>
      </c>
      <c r="C634" s="2" t="s">
        <v>5100</v>
      </c>
      <c r="D634" t="s">
        <v>11018</v>
      </c>
      <c r="E634" s="2" t="s">
        <v>7284</v>
      </c>
      <c r="F634" s="35" t="s">
        <v>10836</v>
      </c>
      <c r="G634" s="50" t="s">
        <v>10610</v>
      </c>
      <c r="H634" s="2" t="s">
        <v>11324</v>
      </c>
      <c r="J634" s="11" t="str">
        <f t="shared" si="77"/>
        <v>IC.EV.340701</v>
      </c>
      <c r="K634" s="2" t="s">
        <v>11324</v>
      </c>
      <c r="L634" t="str">
        <f t="shared" si="76"/>
        <v>Foley catheter placed w/ difficulty</v>
      </c>
      <c r="M634" s="12" t="str">
        <f t="shared" si="78"/>
        <v>PI.IC.EV.340701.01</v>
      </c>
      <c r="N634" s="12"/>
      <c r="O634" s="12" t="str">
        <f t="shared" si="79"/>
        <v>PH.IC.EV.340701.01</v>
      </c>
      <c r="Q634" s="12" t="str">
        <f t="shared" si="80"/>
        <v>CL.IC.EV.340701.01</v>
      </c>
    </row>
    <row r="635" spans="1:17" ht="15" customHeight="1">
      <c r="A635" t="s">
        <v>10313</v>
      </c>
      <c r="C635" s="2" t="s">
        <v>10900</v>
      </c>
      <c r="E635" s="2" t="s">
        <v>7284</v>
      </c>
      <c r="F635" s="35" t="s">
        <v>10836</v>
      </c>
      <c r="G635" s="50" t="s">
        <v>10609</v>
      </c>
      <c r="H635" s="2" t="s">
        <v>9391</v>
      </c>
      <c r="J635" s="11" t="str">
        <f t="shared" si="77"/>
        <v>IC.EV.340702</v>
      </c>
      <c r="K635" s="2" t="s">
        <v>11324</v>
      </c>
      <c r="L635" t="str">
        <f t="shared" si="76"/>
        <v>Foley catheter placed w/o difficulty</v>
      </c>
      <c r="M635" s="12" t="str">
        <f t="shared" si="78"/>
        <v>PI.IC.EV.340702.01</v>
      </c>
      <c r="N635" s="12"/>
      <c r="O635" s="12" t="str">
        <f t="shared" si="79"/>
        <v>PH.IC.EV.340702.01</v>
      </c>
      <c r="Q635" s="12" t="str">
        <f t="shared" si="80"/>
        <v>CL.IC.EV.340702.01</v>
      </c>
    </row>
    <row r="636" spans="1:17" ht="15" customHeight="1">
      <c r="A636" t="s">
        <v>10313</v>
      </c>
      <c r="C636" s="2" t="s">
        <v>10900</v>
      </c>
      <c r="E636" s="2" t="s">
        <v>7284</v>
      </c>
      <c r="F636" s="35" t="s">
        <v>10836</v>
      </c>
      <c r="G636" s="50" t="s">
        <v>10500</v>
      </c>
      <c r="H636" s="2" t="s">
        <v>9640</v>
      </c>
      <c r="J636" s="11" t="str">
        <f t="shared" si="77"/>
        <v>IC.EV.340703</v>
      </c>
      <c r="K636" s="2" t="s">
        <v>11324</v>
      </c>
      <c r="L636" t="str">
        <f t="shared" si="76"/>
        <v>Foley secured per protocol</v>
      </c>
      <c r="M636" s="12" t="str">
        <f t="shared" si="78"/>
        <v>PI.IC.EV.340703.01</v>
      </c>
      <c r="N636" s="12"/>
      <c r="O636" s="12" t="str">
        <f t="shared" si="79"/>
        <v>PH.IC.EV.340703.01</v>
      </c>
      <c r="Q636" s="12" t="str">
        <f t="shared" si="80"/>
        <v>CL.IC.EV.340703.01</v>
      </c>
    </row>
    <row r="637" spans="1:17" ht="15" customHeight="1">
      <c r="A637" t="s">
        <v>10313</v>
      </c>
      <c r="C637" s="2" t="s">
        <v>10900</v>
      </c>
      <c r="E637" s="2" t="s">
        <v>7284</v>
      </c>
      <c r="F637" s="35" t="s">
        <v>10836</v>
      </c>
      <c r="G637" s="50" t="s">
        <v>10501</v>
      </c>
      <c r="H637" s="2" t="s">
        <v>7070</v>
      </c>
      <c r="J637" s="11" t="str">
        <f t="shared" si="77"/>
        <v>IC.EV.340704</v>
      </c>
      <c r="K637" s="2" t="s">
        <v>11324</v>
      </c>
      <c r="L637" t="str">
        <f t="shared" si="76"/>
        <v>Urine returned in line</v>
      </c>
      <c r="M637" s="12" t="str">
        <f t="shared" si="78"/>
        <v>PI.IC.EV.340704.01</v>
      </c>
      <c r="N637" s="12"/>
      <c r="O637" s="12" t="str">
        <f t="shared" si="79"/>
        <v>PH.IC.EV.340704.01</v>
      </c>
      <c r="Q637" s="12" t="str">
        <f t="shared" si="80"/>
        <v>CL.IC.EV.340704.01</v>
      </c>
    </row>
    <row r="638" spans="1:17" ht="15" customHeight="1">
      <c r="A638" t="s">
        <v>10313</v>
      </c>
      <c r="C638" s="2" t="s">
        <v>10900</v>
      </c>
      <c r="E638" s="2" t="s">
        <v>7284</v>
      </c>
      <c r="F638" s="35" t="s">
        <v>10836</v>
      </c>
      <c r="G638" s="50" t="s">
        <v>10728</v>
      </c>
      <c r="H638" s="2" t="s">
        <v>7071</v>
      </c>
      <c r="J638" s="11" t="str">
        <f t="shared" si="77"/>
        <v>IC.EV.340705</v>
      </c>
      <c r="K638" s="2" t="s">
        <v>11324</v>
      </c>
      <c r="L638" t="str">
        <f t="shared" si="76"/>
        <v>Sterile prep of meatus performed</v>
      </c>
      <c r="M638" s="12" t="str">
        <f t="shared" si="78"/>
        <v>PI.IC.EV.340705.01</v>
      </c>
      <c r="N638" s="12"/>
      <c r="O638" s="12" t="str">
        <f t="shared" si="79"/>
        <v>PH.IC.EV.340705.01</v>
      </c>
      <c r="Q638" s="12" t="str">
        <f t="shared" si="80"/>
        <v>CL.IC.EV.340705.01</v>
      </c>
    </row>
    <row r="639" spans="1:17" ht="15" customHeight="1">
      <c r="A639" t="s">
        <v>10313</v>
      </c>
      <c r="C639" s="2" t="s">
        <v>10900</v>
      </c>
      <c r="E639" s="2" t="s">
        <v>7284</v>
      </c>
      <c r="F639" s="35" t="s">
        <v>10836</v>
      </c>
      <c r="G639" s="50" t="s">
        <v>10901</v>
      </c>
      <c r="H639" s="2" t="s">
        <v>6888</v>
      </c>
      <c r="J639" s="11" t="str">
        <f t="shared" si="77"/>
        <v>IC.EV.340706</v>
      </c>
      <c r="K639" s="2" t="s">
        <v>11324</v>
      </c>
      <c r="L639" t="str">
        <f t="shared" si="76"/>
        <v>CRRT started</v>
      </c>
      <c r="M639" s="12" t="str">
        <f t="shared" si="78"/>
        <v>PI.IC.EV.340706.01</v>
      </c>
      <c r="N639" s="12"/>
      <c r="O639" s="12" t="str">
        <f t="shared" si="79"/>
        <v>PH.IC.EV.340706.01</v>
      </c>
      <c r="Q639" s="12" t="str">
        <f t="shared" si="80"/>
        <v>CL.IC.EV.340706.01</v>
      </c>
    </row>
    <row r="640" spans="1:17" ht="15" customHeight="1">
      <c r="A640" t="s">
        <v>10313</v>
      </c>
      <c r="C640" s="2" t="s">
        <v>10900</v>
      </c>
      <c r="E640" s="2" t="s">
        <v>7284</v>
      </c>
      <c r="F640" s="35" t="s">
        <v>10836</v>
      </c>
      <c r="G640" s="50" t="s">
        <v>10902</v>
      </c>
      <c r="H640" s="2" t="s">
        <v>7284</v>
      </c>
      <c r="J640" s="11" t="str">
        <f t="shared" si="77"/>
        <v>IC.EV.340707</v>
      </c>
      <c r="K640" s="2" t="s">
        <v>11324</v>
      </c>
      <c r="L640" t="str">
        <f t="shared" si="76"/>
        <v>CRRT discontinued</v>
      </c>
      <c r="M640" s="12" t="str">
        <f t="shared" si="78"/>
        <v>PI.IC.EV.340707.01</v>
      </c>
      <c r="N640" s="12"/>
      <c r="O640" s="12" t="str">
        <f t="shared" si="79"/>
        <v>PH.IC.EV.340707.01</v>
      </c>
      <c r="Q640" s="12" t="str">
        <f t="shared" si="80"/>
        <v>CL.IC.EV.340707.01</v>
      </c>
    </row>
    <row r="641" spans="1:17" ht="15" customHeight="1">
      <c r="A641" t="s">
        <v>10313</v>
      </c>
      <c r="C641" s="2" t="s">
        <v>10900</v>
      </c>
      <c r="E641" s="2" t="s">
        <v>7284</v>
      </c>
      <c r="F641" s="35" t="s">
        <v>10836</v>
      </c>
      <c r="G641" s="50" t="s">
        <v>10903</v>
      </c>
      <c r="H641" s="2" t="s">
        <v>10093</v>
      </c>
      <c r="J641" s="11" t="str">
        <f t="shared" si="77"/>
        <v>IC.EV.340708</v>
      </c>
      <c r="K641" s="2" t="s">
        <v>11324</v>
      </c>
      <c r="L641" t="str">
        <f t="shared" si="76"/>
        <v>Dialysis catheter inserted</v>
      </c>
      <c r="M641" s="12" t="str">
        <f t="shared" si="78"/>
        <v>PI.IC.EV.340708.01</v>
      </c>
      <c r="N641" s="12"/>
      <c r="O641" s="12" t="str">
        <f t="shared" si="79"/>
        <v>PH.IC.EV.340708.01</v>
      </c>
      <c r="Q641" s="12" t="str">
        <f t="shared" si="80"/>
        <v>CL.IC.EV.340708.01</v>
      </c>
    </row>
    <row r="642" spans="1:17" ht="15" customHeight="1">
      <c r="A642" t="s">
        <v>10313</v>
      </c>
      <c r="C642" s="2" t="s">
        <v>10900</v>
      </c>
      <c r="E642" s="2" t="s">
        <v>7284</v>
      </c>
      <c r="F642" s="35" t="s">
        <v>10836</v>
      </c>
      <c r="G642" s="50" t="s">
        <v>10904</v>
      </c>
      <c r="H642" s="2" t="s">
        <v>10095</v>
      </c>
      <c r="J642" s="11" t="str">
        <f t="shared" si="77"/>
        <v>IC.EV.340709</v>
      </c>
      <c r="K642" s="2" t="s">
        <v>11324</v>
      </c>
      <c r="L642" t="str">
        <f t="shared" si="76"/>
        <v>Hemodialysis ended</v>
      </c>
      <c r="M642" s="12" t="str">
        <f t="shared" si="78"/>
        <v>PI.IC.EV.340709.01</v>
      </c>
      <c r="N642" s="12"/>
      <c r="O642" s="12" t="str">
        <f t="shared" si="79"/>
        <v>PH.IC.EV.340709.01</v>
      </c>
      <c r="Q642" s="12" t="str">
        <f t="shared" si="80"/>
        <v>CL.IC.EV.340709.01</v>
      </c>
    </row>
    <row r="643" spans="1:17" ht="15" customHeight="1">
      <c r="A643" t="s">
        <v>10313</v>
      </c>
      <c r="C643" s="2" t="s">
        <v>10900</v>
      </c>
      <c r="E643" s="2" t="s">
        <v>7284</v>
      </c>
      <c r="F643" s="35" t="s">
        <v>10836</v>
      </c>
      <c r="G643" s="50" t="s">
        <v>10759</v>
      </c>
      <c r="H643" s="2" t="s">
        <v>10905</v>
      </c>
      <c r="J643" s="11" t="str">
        <f t="shared" si="77"/>
        <v>IC.EV.340710</v>
      </c>
      <c r="K643" s="2" t="s">
        <v>11324</v>
      </c>
      <c r="L643" t="str">
        <f t="shared" si="76"/>
        <v>Hemodialysis started</v>
      </c>
      <c r="M643" s="12" t="str">
        <f t="shared" si="78"/>
        <v>PI.IC.EV.340710.01</v>
      </c>
      <c r="N643" s="12"/>
      <c r="O643" s="12" t="str">
        <f t="shared" si="79"/>
        <v>PH.IC.EV.340710.01</v>
      </c>
      <c r="Q643" s="12" t="str">
        <f t="shared" si="80"/>
        <v>CL.IC.EV.340710.01</v>
      </c>
    </row>
    <row r="644" spans="1:17" ht="15" customHeight="1">
      <c r="A644" t="s">
        <v>10313</v>
      </c>
      <c r="C644" s="2" t="s">
        <v>10900</v>
      </c>
      <c r="E644" s="2" t="s">
        <v>7284</v>
      </c>
      <c r="F644" s="35" t="s">
        <v>10836</v>
      </c>
      <c r="G644" s="50" t="s">
        <v>10906</v>
      </c>
      <c r="H644" s="2" t="s">
        <v>10907</v>
      </c>
      <c r="J644" s="11" t="str">
        <f t="shared" si="77"/>
        <v>IC.EV.340711</v>
      </c>
      <c r="K644" s="2" t="s">
        <v>11324</v>
      </c>
      <c r="L644" t="str">
        <f t="shared" si="76"/>
        <v>Peritoneal dialysis</v>
      </c>
      <c r="M644" s="12" t="str">
        <f t="shared" si="78"/>
        <v>PI.IC.EV.340711.01</v>
      </c>
      <c r="N644" s="12"/>
      <c r="O644" s="12" t="str">
        <f t="shared" si="79"/>
        <v>PH.IC.EV.340711.01</v>
      </c>
      <c r="Q644" s="12" t="str">
        <f t="shared" si="80"/>
        <v>CL.IC.EV.340711.01</v>
      </c>
    </row>
    <row r="645" spans="1:17" ht="15" customHeight="1">
      <c r="A645" t="s">
        <v>10313</v>
      </c>
      <c r="C645" s="2" t="s">
        <v>10900</v>
      </c>
      <c r="D645" t="s">
        <v>11024</v>
      </c>
      <c r="E645" s="2" t="s">
        <v>10093</v>
      </c>
      <c r="F645" s="35" t="s">
        <v>10836</v>
      </c>
      <c r="G645" s="50" t="s">
        <v>11025</v>
      </c>
      <c r="H645" s="2" t="s">
        <v>11324</v>
      </c>
      <c r="J645" s="11" t="str">
        <f t="shared" si="77"/>
        <v>IC.EV.340801</v>
      </c>
      <c r="K645" s="2" t="s">
        <v>1192</v>
      </c>
      <c r="L645" t="str">
        <f t="shared" si="76"/>
        <v>Aspiration of abscess</v>
      </c>
      <c r="M645" s="12" t="str">
        <f t="shared" si="78"/>
        <v>PI.IC.EV.340801.01</v>
      </c>
      <c r="N645" s="12"/>
      <c r="O645" s="12" t="str">
        <f t="shared" si="79"/>
        <v>PH.IC.EV.340801.01</v>
      </c>
      <c r="Q645" s="12" t="str">
        <f t="shared" si="80"/>
        <v>CL.IC.EV.340801.01</v>
      </c>
    </row>
    <row r="646" spans="1:17" ht="15" customHeight="1">
      <c r="A646" t="s">
        <v>10339</v>
      </c>
      <c r="C646" s="2" t="s">
        <v>5100</v>
      </c>
      <c r="E646" s="2" t="s">
        <v>10093</v>
      </c>
      <c r="F646" s="35" t="s">
        <v>10836</v>
      </c>
      <c r="G646" s="50" t="s">
        <v>10909</v>
      </c>
      <c r="H646" s="2" t="s">
        <v>923</v>
      </c>
      <c r="J646" s="11" t="str">
        <f t="shared" si="77"/>
        <v>IC.EV.340802</v>
      </c>
      <c r="K646" s="2" t="s">
        <v>1192</v>
      </c>
      <c r="L646" t="str">
        <f t="shared" si="76"/>
        <v>Aspiration of hematoma</v>
      </c>
      <c r="M646" s="12" t="str">
        <f t="shared" si="78"/>
        <v>PI.IC.EV.340802.01</v>
      </c>
      <c r="N646" s="12"/>
      <c r="O646" s="12" t="str">
        <f t="shared" si="79"/>
        <v>PH.IC.EV.340802.01</v>
      </c>
      <c r="Q646" s="12" t="str">
        <f t="shared" si="80"/>
        <v>CL.IC.EV.340802.01</v>
      </c>
    </row>
    <row r="647" spans="1:17" ht="15" customHeight="1">
      <c r="A647" t="s">
        <v>10339</v>
      </c>
      <c r="C647" s="2" t="s">
        <v>5100</v>
      </c>
      <c r="E647" s="2" t="s">
        <v>10093</v>
      </c>
      <c r="F647" s="35" t="s">
        <v>10836</v>
      </c>
      <c r="G647" s="50" t="s">
        <v>10910</v>
      </c>
      <c r="H647" s="2" t="s">
        <v>1202</v>
      </c>
      <c r="J647" s="11" t="str">
        <f t="shared" si="77"/>
        <v>IC.EV.340803</v>
      </c>
      <c r="K647" s="2" t="s">
        <v>1192</v>
      </c>
      <c r="L647" t="str">
        <f t="shared" si="76"/>
        <v>Aspiration of joint</v>
      </c>
      <c r="M647" s="12" t="str">
        <f t="shared" si="78"/>
        <v>PI.IC.EV.340803.01</v>
      </c>
      <c r="N647" s="12"/>
      <c r="O647" s="12" t="str">
        <f t="shared" si="79"/>
        <v>PH.IC.EV.340803.01</v>
      </c>
      <c r="Q647" s="12" t="str">
        <f t="shared" si="80"/>
        <v>CL.IC.EV.340803.01</v>
      </c>
    </row>
    <row r="648" spans="1:17" ht="15" customHeight="1">
      <c r="A648" t="s">
        <v>10339</v>
      </c>
      <c r="C648" s="2" t="s">
        <v>5100</v>
      </c>
      <c r="E648" s="2" t="s">
        <v>10093</v>
      </c>
      <c r="F648" s="35" t="s">
        <v>10836</v>
      </c>
      <c r="G648" s="50" t="s">
        <v>10911</v>
      </c>
      <c r="H648" s="2" t="s">
        <v>7070</v>
      </c>
      <c r="J648" s="11" t="str">
        <f t="shared" si="77"/>
        <v>IC.EV.340804</v>
      </c>
      <c r="K648" s="2" t="s">
        <v>1192</v>
      </c>
      <c r="L648" t="str">
        <f t="shared" si="76"/>
        <v>Debridement of:</v>
      </c>
      <c r="M648" s="12" t="str">
        <f t="shared" si="78"/>
        <v>PI.IC.EV.340804.01</v>
      </c>
      <c r="N648" s="12"/>
      <c r="O648" s="12" t="str">
        <f t="shared" si="79"/>
        <v>PH.IC.EV.340804.01</v>
      </c>
      <c r="Q648" s="12" t="str">
        <f t="shared" si="80"/>
        <v>CL.IC.EV.340804.01</v>
      </c>
    </row>
    <row r="649" spans="1:17" ht="15" customHeight="1">
      <c r="A649" t="s">
        <v>10339</v>
      </c>
      <c r="C649" s="2" t="s">
        <v>5100</v>
      </c>
      <c r="E649" s="2" t="s">
        <v>10093</v>
      </c>
      <c r="F649" s="35" t="s">
        <v>10836</v>
      </c>
      <c r="G649" s="50" t="s">
        <v>10912</v>
      </c>
      <c r="H649" s="2" t="s">
        <v>7071</v>
      </c>
      <c r="J649" s="11" t="str">
        <f t="shared" si="77"/>
        <v>IC.EV.340805</v>
      </c>
      <c r="K649" s="2" t="s">
        <v>1192</v>
      </c>
      <c r="L649" t="str">
        <f t="shared" si="76"/>
        <v>Staples added</v>
      </c>
      <c r="M649" s="12" t="str">
        <f t="shared" si="78"/>
        <v>PI.IC.EV.340805.01</v>
      </c>
      <c r="N649" s="12"/>
      <c r="O649" s="12" t="str">
        <f t="shared" si="79"/>
        <v>PH.IC.EV.340805.01</v>
      </c>
      <c r="Q649" s="12" t="str">
        <f t="shared" si="80"/>
        <v>CL.IC.EV.340805.01</v>
      </c>
    </row>
    <row r="650" spans="1:17" ht="15" customHeight="1">
      <c r="A650" t="s">
        <v>10339</v>
      </c>
      <c r="C650" s="2" t="s">
        <v>5100</v>
      </c>
      <c r="E650" s="2" t="s">
        <v>10093</v>
      </c>
      <c r="F650" s="35" t="s">
        <v>10836</v>
      </c>
      <c r="G650" s="50" t="s">
        <v>10518</v>
      </c>
      <c r="H650" s="2" t="s">
        <v>6888</v>
      </c>
      <c r="J650" s="11" t="str">
        <f t="shared" si="77"/>
        <v>IC.EV.340806</v>
      </c>
      <c r="K650" s="2" t="s">
        <v>1192</v>
      </c>
      <c r="L650" t="str">
        <f t="shared" si="76"/>
        <v>Staples removed</v>
      </c>
      <c r="M650" s="12" t="str">
        <f t="shared" si="78"/>
        <v>PI.IC.EV.340806.01</v>
      </c>
      <c r="N650" s="12"/>
      <c r="O650" s="12" t="str">
        <f t="shared" si="79"/>
        <v>PH.IC.EV.340806.01</v>
      </c>
      <c r="Q650" s="12" t="str">
        <f t="shared" si="80"/>
        <v>CL.IC.EV.340806.01</v>
      </c>
    </row>
    <row r="651" spans="1:17" ht="15" customHeight="1">
      <c r="A651" t="s">
        <v>10339</v>
      </c>
      <c r="C651" s="2" t="s">
        <v>5100</v>
      </c>
      <c r="E651" s="2" t="s">
        <v>10093</v>
      </c>
      <c r="F651" s="35" t="s">
        <v>10836</v>
      </c>
      <c r="G651" s="50" t="s">
        <v>10913</v>
      </c>
      <c r="H651" s="2" t="s">
        <v>7284</v>
      </c>
      <c r="J651" s="11" t="str">
        <f t="shared" si="77"/>
        <v>IC.EV.340807</v>
      </c>
      <c r="K651" s="2" t="s">
        <v>1192</v>
      </c>
      <c r="L651" t="str">
        <f t="shared" si="76"/>
        <v>Sutures added</v>
      </c>
      <c r="M651" s="12" t="str">
        <f t="shared" si="78"/>
        <v>PI.IC.EV.340807.01</v>
      </c>
      <c r="N651" s="12"/>
      <c r="O651" s="12" t="str">
        <f t="shared" si="79"/>
        <v>PH.IC.EV.340807.01</v>
      </c>
      <c r="Q651" s="12" t="str">
        <f t="shared" si="80"/>
        <v>CL.IC.EV.340807.01</v>
      </c>
    </row>
    <row r="652" spans="1:17" ht="15" customHeight="1">
      <c r="A652" t="s">
        <v>10339</v>
      </c>
      <c r="C652" s="2" t="s">
        <v>5100</v>
      </c>
      <c r="E652" s="2" t="s">
        <v>10093</v>
      </c>
      <c r="F652" s="35" t="s">
        <v>10836</v>
      </c>
      <c r="G652" s="50" t="s">
        <v>10520</v>
      </c>
      <c r="H652" s="2" t="s">
        <v>10093</v>
      </c>
      <c r="J652" s="11" t="str">
        <f t="shared" si="77"/>
        <v>IC.EV.340808</v>
      </c>
      <c r="K652" s="2" t="s">
        <v>1192</v>
      </c>
      <c r="L652" t="str">
        <f t="shared" si="76"/>
        <v>Sutures removed</v>
      </c>
      <c r="M652" s="12" t="str">
        <f t="shared" si="78"/>
        <v>PI.IC.EV.340808.01</v>
      </c>
      <c r="N652" s="12"/>
      <c r="O652" s="12" t="str">
        <f t="shared" si="79"/>
        <v>PH.IC.EV.340808.01</v>
      </c>
      <c r="Q652" s="12" t="str">
        <f t="shared" si="80"/>
        <v>CL.IC.EV.340808.01</v>
      </c>
    </row>
    <row r="653" spans="1:17" ht="15" customHeight="1">
      <c r="A653" t="s">
        <v>10339</v>
      </c>
      <c r="C653" s="2" t="s">
        <v>5100</v>
      </c>
      <c r="E653" s="2" t="s">
        <v>10093</v>
      </c>
      <c r="F653" s="35" t="s">
        <v>10836</v>
      </c>
      <c r="G653" s="50" t="s">
        <v>10914</v>
      </c>
      <c r="H653" s="2" t="s">
        <v>10095</v>
      </c>
      <c r="J653" s="11" t="str">
        <f t="shared" si="77"/>
        <v>IC.EV.340809</v>
      </c>
      <c r="K653" s="2" t="s">
        <v>1192</v>
      </c>
      <c r="L653" t="str">
        <f t="shared" si="76"/>
        <v>Bedside procedure:</v>
      </c>
      <c r="M653" s="12" t="str">
        <f t="shared" si="78"/>
        <v>PI.IC.EV.340809.01</v>
      </c>
      <c r="N653" s="12"/>
      <c r="O653" s="12" t="str">
        <f t="shared" si="79"/>
        <v>PH.IC.EV.340809.01</v>
      </c>
      <c r="Q653" s="12" t="str">
        <f t="shared" si="80"/>
        <v>CL.IC.EV.340809.01</v>
      </c>
    </row>
    <row r="654" spans="1:17" ht="15" customHeight="1">
      <c r="A654" t="s">
        <v>10339</v>
      </c>
      <c r="C654" s="2" t="s">
        <v>5100</v>
      </c>
      <c r="D654" t="s">
        <v>4513</v>
      </c>
      <c r="E654" s="2" t="s">
        <v>10095</v>
      </c>
      <c r="F654" s="35" t="s">
        <v>10836</v>
      </c>
      <c r="G654" s="50" t="s">
        <v>1405</v>
      </c>
      <c r="H654" s="2" t="s">
        <v>1192</v>
      </c>
      <c r="J654" s="11" t="str">
        <f t="shared" si="77"/>
        <v>IC.EV.340901</v>
      </c>
      <c r="K654" s="2" t="s">
        <v>1192</v>
      </c>
      <c r="L654" t="str">
        <f t="shared" si="76"/>
        <v>Other:</v>
      </c>
      <c r="M654" s="12" t="str">
        <f t="shared" si="78"/>
        <v>PI.IC.EV.340901.01</v>
      </c>
      <c r="N654" s="12"/>
      <c r="O654" s="12" t="str">
        <f t="shared" si="79"/>
        <v>PH.IC.EV.340901.01</v>
      </c>
      <c r="Q654" s="12" t="str">
        <f t="shared" si="80"/>
        <v>CL.IC.EV.340901.01</v>
      </c>
    </row>
    <row r="655" spans="1:17" ht="15" customHeight="1">
      <c r="A655" t="s">
        <v>10339</v>
      </c>
      <c r="B655" t="s">
        <v>10915</v>
      </c>
      <c r="C655" s="2" t="s">
        <v>4860</v>
      </c>
      <c r="D655" t="s">
        <v>10787</v>
      </c>
      <c r="E655" s="2" t="s">
        <v>1192</v>
      </c>
      <c r="F655" s="35" t="s">
        <v>7698</v>
      </c>
      <c r="G655" s="50" t="s">
        <v>9211</v>
      </c>
      <c r="H655" s="2" t="s">
        <v>1192</v>
      </c>
      <c r="J655" s="11" t="str">
        <f t="shared" si="77"/>
        <v>IC.EV.350101</v>
      </c>
      <c r="K655" s="2" t="s">
        <v>11324</v>
      </c>
      <c r="L655" t="str">
        <f t="shared" si="76"/>
        <v>Family at bedside</v>
      </c>
      <c r="M655" s="12" t="str">
        <f t="shared" si="78"/>
        <v>PI.IC.EV.350101.01</v>
      </c>
      <c r="N655" s="12"/>
      <c r="O655" s="12" t="str">
        <f t="shared" si="79"/>
        <v>PH.IC.EV.350101.01</v>
      </c>
      <c r="Q655" s="12" t="str">
        <f t="shared" si="80"/>
        <v>CL.IC.EV.350101.01</v>
      </c>
    </row>
    <row r="656" spans="1:17" ht="15" customHeight="1">
      <c r="A656" t="s">
        <v>10389</v>
      </c>
      <c r="C656" s="2" t="s">
        <v>4860</v>
      </c>
      <c r="E656" s="2" t="s">
        <v>11324</v>
      </c>
      <c r="F656" s="35" t="s">
        <v>7698</v>
      </c>
      <c r="G656" s="50" t="s">
        <v>10788</v>
      </c>
      <c r="H656" s="2" t="s">
        <v>1199</v>
      </c>
      <c r="J656" s="11" t="str">
        <f t="shared" si="77"/>
        <v>IC.EV.350102</v>
      </c>
      <c r="K656" s="2" t="s">
        <v>11324</v>
      </c>
      <c r="L656" t="str">
        <f t="shared" si="76"/>
        <v>Family contacted</v>
      </c>
      <c r="M656" s="12" t="str">
        <f t="shared" si="78"/>
        <v>PI.IC.EV.350102.01</v>
      </c>
      <c r="N656" s="12"/>
      <c r="O656" s="12" t="str">
        <f t="shared" si="79"/>
        <v>PH.IC.EV.350102.01</v>
      </c>
      <c r="Q656" s="12" t="str">
        <f t="shared" si="80"/>
        <v>CL.IC.EV.350102.01</v>
      </c>
    </row>
    <row r="657" spans="1:17" ht="15" customHeight="1">
      <c r="A657" t="s">
        <v>10389</v>
      </c>
      <c r="C657" s="2" t="s">
        <v>4860</v>
      </c>
      <c r="E657" s="2" t="s">
        <v>11324</v>
      </c>
      <c r="F657" s="35" t="s">
        <v>7698</v>
      </c>
      <c r="G657" s="50" t="s">
        <v>11053</v>
      </c>
      <c r="H657" s="2" t="s">
        <v>946</v>
      </c>
      <c r="J657" s="11" t="str">
        <f t="shared" si="77"/>
        <v>IC.EV.350103</v>
      </c>
      <c r="K657" s="2" t="s">
        <v>11324</v>
      </c>
      <c r="L657" t="str">
        <f t="shared" si="76"/>
        <v>Call from family for update</v>
      </c>
      <c r="M657" s="12" t="str">
        <f t="shared" si="78"/>
        <v>PI.IC.EV.350103.01</v>
      </c>
      <c r="N657" s="12"/>
      <c r="O657" s="12" t="str">
        <f t="shared" si="79"/>
        <v>PH.IC.EV.350103.01</v>
      </c>
      <c r="Q657" s="12" t="str">
        <f t="shared" si="80"/>
        <v>CL.IC.EV.350103.01</v>
      </c>
    </row>
    <row r="658" spans="1:17" ht="15" customHeight="1">
      <c r="A658" t="s">
        <v>10389</v>
      </c>
      <c r="C658" s="2" t="s">
        <v>4860</v>
      </c>
      <c r="E658" s="2" t="s">
        <v>11324</v>
      </c>
      <c r="F658" s="35" t="s">
        <v>7698</v>
      </c>
      <c r="G658" s="50" t="s">
        <v>11054</v>
      </c>
      <c r="H658" s="2" t="s">
        <v>948</v>
      </c>
      <c r="J658" s="11" t="str">
        <f t="shared" si="77"/>
        <v>IC.EV.350104</v>
      </c>
      <c r="K658" s="2" t="s">
        <v>11324</v>
      </c>
      <c r="L658" t="str">
        <f t="shared" si="76"/>
        <v>Family visiting</v>
      </c>
      <c r="M658" s="12" t="str">
        <f t="shared" si="78"/>
        <v>PI.IC.EV.350104.01</v>
      </c>
      <c r="N658" s="12"/>
      <c r="O658" s="12" t="str">
        <f t="shared" si="79"/>
        <v>PH.IC.EV.350104.01</v>
      </c>
      <c r="Q658" s="12" t="str">
        <f t="shared" si="80"/>
        <v>CL.IC.EV.350104.01</v>
      </c>
    </row>
    <row r="659" spans="1:17" ht="15" customHeight="1">
      <c r="A659" t="s">
        <v>10389</v>
      </c>
      <c r="C659" s="2" t="s">
        <v>4860</v>
      </c>
      <c r="E659" s="2" t="s">
        <v>11324</v>
      </c>
      <c r="F659" s="35" t="s">
        <v>7698</v>
      </c>
      <c r="G659" s="50" t="s">
        <v>11055</v>
      </c>
      <c r="H659" s="2" t="s">
        <v>7071</v>
      </c>
      <c r="J659" s="11" t="str">
        <f t="shared" si="77"/>
        <v>IC.EV.350105</v>
      </c>
      <c r="K659" s="2" t="s">
        <v>11324</v>
      </c>
      <c r="L659" t="str">
        <f t="shared" si="76"/>
        <v>Physician/family conference</v>
      </c>
      <c r="M659" s="12" t="str">
        <f t="shared" si="78"/>
        <v>PI.IC.EV.350105.01</v>
      </c>
      <c r="N659" s="12"/>
      <c r="O659" s="12" t="str">
        <f t="shared" si="79"/>
        <v>PH.IC.EV.350105.01</v>
      </c>
      <c r="Q659" s="12" t="str">
        <f t="shared" si="80"/>
        <v>CL.IC.EV.350105.01</v>
      </c>
    </row>
    <row r="660" spans="1:17" ht="15" customHeight="1">
      <c r="A660" t="s">
        <v>10389</v>
      </c>
      <c r="C660" s="2" t="s">
        <v>4860</v>
      </c>
      <c r="E660" s="2" t="s">
        <v>11324</v>
      </c>
      <c r="F660" s="35" t="s">
        <v>7698</v>
      </c>
      <c r="G660" s="50" t="s">
        <v>11056</v>
      </c>
      <c r="H660" s="2" t="s">
        <v>6888</v>
      </c>
      <c r="J660" s="11" t="str">
        <f t="shared" si="77"/>
        <v>IC.EV.350106</v>
      </c>
      <c r="K660" s="2" t="s">
        <v>11324</v>
      </c>
      <c r="L660" t="str">
        <f t="shared" si="76"/>
        <v>Sleep room given to family</v>
      </c>
      <c r="M660" s="12" t="str">
        <f t="shared" si="78"/>
        <v>PI.IC.EV.350106.01</v>
      </c>
      <c r="N660" s="12"/>
      <c r="O660" s="12" t="str">
        <f t="shared" si="79"/>
        <v>PH.IC.EV.350106.01</v>
      </c>
      <c r="Q660" s="12" t="str">
        <f t="shared" si="80"/>
        <v>CL.IC.EV.350106.01</v>
      </c>
    </row>
    <row r="661" spans="1:17" ht="15" customHeight="1">
      <c r="A661" t="s">
        <v>10389</v>
      </c>
      <c r="C661" s="2" t="s">
        <v>4860</v>
      </c>
      <c r="E661" s="2" t="s">
        <v>11324</v>
      </c>
      <c r="F661" s="35" t="s">
        <v>7698</v>
      </c>
      <c r="G661" s="50" t="s">
        <v>11057</v>
      </c>
      <c r="H661" s="2" t="s">
        <v>7284</v>
      </c>
      <c r="J661" s="11" t="str">
        <f t="shared" si="77"/>
        <v>IC.EV.350107</v>
      </c>
      <c r="K661" s="2" t="s">
        <v>11324</v>
      </c>
      <c r="L661" t="str">
        <f t="shared" ref="L661:L724" si="81">G661</f>
        <v>Visitors at bedside</v>
      </c>
      <c r="M661" s="12" t="str">
        <f t="shared" si="78"/>
        <v>PI.IC.EV.350107.01</v>
      </c>
      <c r="N661" s="12"/>
      <c r="O661" s="12" t="str">
        <f t="shared" si="79"/>
        <v>PH.IC.EV.350107.01</v>
      </c>
      <c r="Q661" s="12" t="str">
        <f t="shared" si="80"/>
        <v>CL.IC.EV.350107.01</v>
      </c>
    </row>
    <row r="662" spans="1:17" ht="15" customHeight="1">
      <c r="A662" t="s">
        <v>10389</v>
      </c>
      <c r="C662" s="2" t="s">
        <v>4860</v>
      </c>
      <c r="D662" t="s">
        <v>11058</v>
      </c>
      <c r="E662" s="2" t="s">
        <v>1199</v>
      </c>
      <c r="F662" s="35" t="s">
        <v>7698</v>
      </c>
      <c r="G662" s="50" t="s">
        <v>11061</v>
      </c>
      <c r="H662" s="2" t="s">
        <v>11324</v>
      </c>
      <c r="J662" s="11" t="str">
        <f t="shared" si="77"/>
        <v>IC.EV.350201</v>
      </c>
      <c r="K662" s="2" t="s">
        <v>11324</v>
      </c>
      <c r="L662" t="str">
        <f t="shared" si="81"/>
        <v>Chaplain visit</v>
      </c>
      <c r="M662" s="12" t="str">
        <f t="shared" si="78"/>
        <v>PI.IC.EV.350201.01</v>
      </c>
      <c r="N662" s="12"/>
      <c r="O662" s="12" t="str">
        <f t="shared" si="79"/>
        <v>PH.IC.EV.350201.01</v>
      </c>
      <c r="Q662" s="12" t="str">
        <f t="shared" si="80"/>
        <v>CL.IC.EV.350201.01</v>
      </c>
    </row>
    <row r="663" spans="1:17" ht="15" customHeight="1">
      <c r="A663" t="s">
        <v>10389</v>
      </c>
      <c r="C663" s="2" t="s">
        <v>4860</v>
      </c>
      <c r="E663" s="2" t="s">
        <v>1199</v>
      </c>
      <c r="F663" s="35" t="s">
        <v>7698</v>
      </c>
      <c r="G663" s="50" t="s">
        <v>11183</v>
      </c>
      <c r="H663" s="2" t="s">
        <v>1199</v>
      </c>
      <c r="J663" s="11" t="str">
        <f t="shared" si="77"/>
        <v>IC.EV.350202</v>
      </c>
      <c r="K663" s="2" t="s">
        <v>11324</v>
      </c>
      <c r="L663" t="str">
        <f t="shared" si="81"/>
        <v>Clergy visit</v>
      </c>
      <c r="M663" s="12" t="str">
        <f t="shared" si="78"/>
        <v>PI.IC.EV.350202.01</v>
      </c>
      <c r="N663" s="12"/>
      <c r="O663" s="12" t="str">
        <f t="shared" si="79"/>
        <v>PH.IC.EV.350202.01</v>
      </c>
      <c r="Q663" s="12" t="str">
        <f t="shared" si="80"/>
        <v>CL.IC.EV.350202.01</v>
      </c>
    </row>
    <row r="664" spans="1:17" ht="15" customHeight="1">
      <c r="A664" t="s">
        <v>10389</v>
      </c>
      <c r="C664" s="2" t="s">
        <v>4860</v>
      </c>
      <c r="E664" s="2" t="s">
        <v>1199</v>
      </c>
      <c r="F664" s="35" t="s">
        <v>7698</v>
      </c>
      <c r="G664" s="50" t="s">
        <v>11184</v>
      </c>
      <c r="H664" s="2" t="s">
        <v>946</v>
      </c>
      <c r="J664" s="11" t="str">
        <f t="shared" si="77"/>
        <v>IC.EV.350203</v>
      </c>
      <c r="K664" s="2" t="s">
        <v>11324</v>
      </c>
      <c r="L664" t="str">
        <f t="shared" si="81"/>
        <v>Sacrament of the sick administered</v>
      </c>
      <c r="M664" s="12" t="str">
        <f t="shared" si="78"/>
        <v>PI.IC.EV.350203.01</v>
      </c>
      <c r="N664" s="12"/>
      <c r="O664" s="12" t="str">
        <f t="shared" si="79"/>
        <v>PH.IC.EV.350203.01</v>
      </c>
      <c r="Q664" s="12" t="str">
        <f t="shared" si="80"/>
        <v>CL.IC.EV.350203.01</v>
      </c>
    </row>
    <row r="665" spans="1:17" ht="15" customHeight="1">
      <c r="A665" t="s">
        <v>10389</v>
      </c>
      <c r="C665" s="2" t="s">
        <v>4860</v>
      </c>
      <c r="D665" t="s">
        <v>11059</v>
      </c>
      <c r="E665" s="2" t="s">
        <v>946</v>
      </c>
      <c r="F665" s="35" t="s">
        <v>7698</v>
      </c>
      <c r="G665" s="50" t="s">
        <v>11060</v>
      </c>
      <c r="H665" s="2" t="s">
        <v>11324</v>
      </c>
      <c r="J665" s="11" t="str">
        <f t="shared" si="77"/>
        <v>IC.EV.350301</v>
      </c>
      <c r="K665" s="2" t="s">
        <v>11324</v>
      </c>
      <c r="L665" t="str">
        <f t="shared" si="81"/>
        <v>Social work referral</v>
      </c>
      <c r="M665" s="12" t="str">
        <f t="shared" si="78"/>
        <v>PI.IC.EV.350301.01</v>
      </c>
      <c r="N665" s="12"/>
      <c r="O665" s="12" t="str">
        <f t="shared" si="79"/>
        <v>PH.IC.EV.350301.01</v>
      </c>
      <c r="Q665" s="12" t="str">
        <f t="shared" si="80"/>
        <v>CL.IC.EV.350301.01</v>
      </c>
    </row>
    <row r="666" spans="1:17" ht="15" customHeight="1">
      <c r="A666" t="s">
        <v>10389</v>
      </c>
      <c r="C666" s="2" t="s">
        <v>4860</v>
      </c>
      <c r="E666" s="2" t="s">
        <v>946</v>
      </c>
      <c r="F666" s="35" t="s">
        <v>7698</v>
      </c>
      <c r="G666" s="50" t="s">
        <v>11187</v>
      </c>
      <c r="H666" s="2" t="s">
        <v>1199</v>
      </c>
      <c r="J666" s="11" t="str">
        <f t="shared" si="77"/>
        <v>IC.EV.350302</v>
      </c>
      <c r="K666" s="2" t="s">
        <v>11324</v>
      </c>
      <c r="L666" t="str">
        <f t="shared" si="81"/>
        <v>Psych referral from treatment team</v>
      </c>
      <c r="M666" s="12" t="str">
        <f t="shared" si="78"/>
        <v>PI.IC.EV.350302.01</v>
      </c>
      <c r="N666" s="12"/>
      <c r="O666" s="12" t="str">
        <f t="shared" si="79"/>
        <v>PH.IC.EV.350302.01</v>
      </c>
      <c r="Q666" s="12" t="str">
        <f t="shared" si="80"/>
        <v>CL.IC.EV.350302.01</v>
      </c>
    </row>
    <row r="667" spans="1:17" ht="15" customHeight="1">
      <c r="A667" t="s">
        <v>10389</v>
      </c>
      <c r="C667" s="2" t="s">
        <v>4860</v>
      </c>
      <c r="E667" s="2" t="s">
        <v>946</v>
      </c>
      <c r="F667" s="35" t="s">
        <v>7698</v>
      </c>
      <c r="G667" s="50" t="s">
        <v>119</v>
      </c>
      <c r="H667" s="2" t="s">
        <v>946</v>
      </c>
      <c r="J667" s="11" t="str">
        <f t="shared" si="77"/>
        <v>IC.EV.350303</v>
      </c>
      <c r="K667" s="2" t="s">
        <v>11324</v>
      </c>
      <c r="L667" t="str">
        <f t="shared" si="81"/>
        <v>Psych liaison team/Psych resident contacted</v>
      </c>
      <c r="M667" s="12" t="str">
        <f t="shared" si="78"/>
        <v>PI.IC.EV.350303.01</v>
      </c>
      <c r="N667" s="12"/>
      <c r="O667" s="12" t="str">
        <f t="shared" si="79"/>
        <v>PH.IC.EV.350303.01</v>
      </c>
      <c r="Q667" s="12" t="str">
        <f t="shared" si="80"/>
        <v>CL.IC.EV.350303.01</v>
      </c>
    </row>
    <row r="668" spans="1:17" ht="15" customHeight="1">
      <c r="A668" t="s">
        <v>10389</v>
      </c>
      <c r="C668" s="2" t="s">
        <v>4860</v>
      </c>
      <c r="E668" s="2" t="s">
        <v>946</v>
      </c>
      <c r="F668" s="35" t="s">
        <v>7698</v>
      </c>
      <c r="G668" s="50" t="s">
        <v>11188</v>
      </c>
      <c r="H668" s="2" t="s">
        <v>948</v>
      </c>
      <c r="J668" s="11" t="str">
        <f t="shared" si="77"/>
        <v>IC.EV.350304</v>
      </c>
      <c r="K668" s="2" t="s">
        <v>11324</v>
      </c>
      <c r="L668" t="str">
        <f t="shared" si="81"/>
        <v>Notify tray service of self-injury precautions</v>
      </c>
      <c r="M668" s="12" t="str">
        <f t="shared" si="78"/>
        <v>PI.IC.EV.350304.01</v>
      </c>
      <c r="N668" s="12"/>
      <c r="O668" s="12" t="str">
        <f t="shared" si="79"/>
        <v>PH.IC.EV.350304.01</v>
      </c>
      <c r="Q668" s="12" t="str">
        <f t="shared" si="80"/>
        <v>CL.IC.EV.350304.01</v>
      </c>
    </row>
    <row r="669" spans="1:17" ht="15" customHeight="1">
      <c r="A669" t="s">
        <v>10389</v>
      </c>
      <c r="B669" t="s">
        <v>11328</v>
      </c>
      <c r="C669" s="2" t="s">
        <v>4726</v>
      </c>
      <c r="D669" t="s">
        <v>11329</v>
      </c>
      <c r="E669" s="2" t="s">
        <v>11324</v>
      </c>
      <c r="F669" s="35" t="s">
        <v>11330</v>
      </c>
      <c r="G669" s="50" t="s">
        <v>11331</v>
      </c>
      <c r="H669" s="2" t="s">
        <v>11324</v>
      </c>
      <c r="J669" s="11" t="str">
        <f t="shared" si="77"/>
        <v>IC.EV.360101</v>
      </c>
      <c r="K669" s="2" t="s">
        <v>11324</v>
      </c>
      <c r="L669" t="str">
        <f t="shared" si="81"/>
        <v>Admit to ICU Recovery</v>
      </c>
      <c r="M669" s="12" t="str">
        <f t="shared" si="78"/>
        <v>PI.IC.EV.360101.01</v>
      </c>
      <c r="N669" s="12"/>
      <c r="O669" s="12" t="str">
        <f t="shared" si="79"/>
        <v>PH.IC.EV.360101.01</v>
      </c>
      <c r="Q669" s="12" t="str">
        <f t="shared" si="80"/>
        <v>CL.IC.EV.360101.01</v>
      </c>
    </row>
    <row r="670" spans="1:17" ht="15" customHeight="1">
      <c r="A670" t="s">
        <v>10389</v>
      </c>
      <c r="C670" s="2" t="s">
        <v>4726</v>
      </c>
      <c r="E670" s="2" t="s">
        <v>11324</v>
      </c>
      <c r="F670" s="35" t="s">
        <v>11330</v>
      </c>
      <c r="G670" s="50" t="s">
        <v>11332</v>
      </c>
      <c r="H670" s="2" t="s">
        <v>1199</v>
      </c>
      <c r="J670" s="11" t="str">
        <f t="shared" si="77"/>
        <v>IC.EV.360102</v>
      </c>
      <c r="K670" s="2" t="s">
        <v>11324</v>
      </c>
      <c r="L670" t="str">
        <f t="shared" si="81"/>
        <v>Anesthesia End Time:</v>
      </c>
      <c r="M670" s="12" t="str">
        <f t="shared" si="78"/>
        <v>PI.IC.EV.360102.01</v>
      </c>
      <c r="N670" s="12"/>
      <c r="O670" s="12" t="str">
        <f t="shared" si="79"/>
        <v>PH.IC.EV.360102.01</v>
      </c>
      <c r="Q670" s="12" t="str">
        <f t="shared" si="80"/>
        <v>CL.IC.EV.360102.01</v>
      </c>
    </row>
    <row r="671" spans="1:17" ht="15" customHeight="1">
      <c r="A671" t="s">
        <v>10389</v>
      </c>
      <c r="C671" s="2" t="s">
        <v>4726</v>
      </c>
      <c r="D671" t="s">
        <v>11072</v>
      </c>
      <c r="E671" s="2" t="s">
        <v>1199</v>
      </c>
      <c r="F671" s="35" t="s">
        <v>11330</v>
      </c>
      <c r="G671" s="50" t="s">
        <v>10962</v>
      </c>
      <c r="H671" s="2" t="s">
        <v>11324</v>
      </c>
      <c r="J671" s="11" t="str">
        <f t="shared" si="77"/>
        <v>IC.EV.360201</v>
      </c>
      <c r="K671" s="2" t="s">
        <v>11324</v>
      </c>
      <c r="L671" t="str">
        <f t="shared" si="81"/>
        <v xml:space="preserve">Temperature  36C/96.8F or greater no warming measures needed </v>
      </c>
      <c r="M671" s="12" t="str">
        <f t="shared" si="78"/>
        <v>PI.IC.EV.360201.01</v>
      </c>
      <c r="N671" s="12"/>
      <c r="O671" s="12" t="str">
        <f t="shared" si="79"/>
        <v>PH.IC.EV.360201.01</v>
      </c>
      <c r="Q671" s="12" t="str">
        <f t="shared" si="80"/>
        <v>CL.IC.EV.360201.01</v>
      </c>
    </row>
    <row r="672" spans="1:17" ht="15" customHeight="1">
      <c r="A672" t="s">
        <v>10389</v>
      </c>
      <c r="C672" s="2" t="s">
        <v>4726</v>
      </c>
      <c r="E672" s="2" t="s">
        <v>1199</v>
      </c>
      <c r="F672" s="35" t="s">
        <v>11330</v>
      </c>
      <c r="G672" s="50" t="s">
        <v>10963</v>
      </c>
      <c r="H672" s="2" t="s">
        <v>1199</v>
      </c>
      <c r="J672" s="11" t="str">
        <f t="shared" si="77"/>
        <v>IC.EV.360202</v>
      </c>
      <c r="K672" s="2" t="s">
        <v>11324</v>
      </c>
      <c r="L672" t="str">
        <f t="shared" si="81"/>
        <v>Temperature less than 36C/96.8F warming measures initiated</v>
      </c>
      <c r="M672" s="12" t="str">
        <f t="shared" si="78"/>
        <v>PI.IC.EV.360202.01</v>
      </c>
      <c r="N672" s="12"/>
      <c r="O672" s="12" t="str">
        <f t="shared" si="79"/>
        <v>PH.IC.EV.360202.01</v>
      </c>
      <c r="Q672" s="12" t="str">
        <f t="shared" si="80"/>
        <v>CL.IC.EV.360202.01</v>
      </c>
    </row>
    <row r="673" spans="1:17" ht="15" customHeight="1">
      <c r="A673" t="s">
        <v>10389</v>
      </c>
      <c r="C673" s="2" t="s">
        <v>4726</v>
      </c>
      <c r="E673" s="2" t="s">
        <v>1199</v>
      </c>
      <c r="F673" s="35" t="s">
        <v>11330</v>
      </c>
      <c r="G673" s="50" t="s">
        <v>11084</v>
      </c>
      <c r="H673" s="2" t="s">
        <v>946</v>
      </c>
      <c r="J673" s="11" t="str">
        <f t="shared" si="77"/>
        <v>IC.EV.360203</v>
      </c>
      <c r="K673" s="2" t="s">
        <v>11324</v>
      </c>
      <c r="L673" t="str">
        <f t="shared" si="81"/>
        <v>Warming measures applied within 15 minutes after anesthesia end time</v>
      </c>
      <c r="M673" s="12" t="str">
        <f t="shared" si="78"/>
        <v>PI.IC.EV.360203.01</v>
      </c>
      <c r="N673" s="12"/>
      <c r="O673" s="12" t="str">
        <f t="shared" si="79"/>
        <v>PH.IC.EV.360203.01</v>
      </c>
      <c r="Q673" s="12" t="str">
        <f t="shared" si="80"/>
        <v>CL.IC.EV.360203.01</v>
      </c>
    </row>
    <row r="674" spans="1:17" ht="15" customHeight="1">
      <c r="A674" t="s">
        <v>10389</v>
      </c>
      <c r="C674" s="2" t="s">
        <v>4726</v>
      </c>
      <c r="E674" s="2" t="s">
        <v>1199</v>
      </c>
      <c r="F674" s="35" t="s">
        <v>11330</v>
      </c>
      <c r="G674" s="50" t="s">
        <v>10965</v>
      </c>
      <c r="H674" s="2" t="s">
        <v>948</v>
      </c>
      <c r="J674" s="11" t="str">
        <f t="shared" si="77"/>
        <v>IC.EV.360204</v>
      </c>
      <c r="K674" s="2" t="s">
        <v>11324</v>
      </c>
      <c r="L674" t="str">
        <f t="shared" si="81"/>
        <v>Warming measures applied within 30 minutes before anesthesia end time</v>
      </c>
      <c r="M674" s="12" t="str">
        <f t="shared" si="78"/>
        <v>PI.IC.EV.360204.01</v>
      </c>
      <c r="N674" s="12"/>
      <c r="O674" s="12" t="str">
        <f t="shared" si="79"/>
        <v>PH.IC.EV.360204.01</v>
      </c>
      <c r="Q674" s="12" t="str">
        <f t="shared" si="80"/>
        <v>CL.IC.EV.360204.01</v>
      </c>
    </row>
    <row r="675" spans="1:17" ht="15" customHeight="1">
      <c r="A675" t="s">
        <v>10389</v>
      </c>
      <c r="C675" s="2" t="s">
        <v>4726</v>
      </c>
      <c r="E675" s="2" t="s">
        <v>1199</v>
      </c>
      <c r="F675" s="35" t="s">
        <v>11330</v>
      </c>
      <c r="G675" s="50" t="s">
        <v>10966</v>
      </c>
      <c r="H675" s="2" t="s">
        <v>7071</v>
      </c>
      <c r="J675" s="11" t="str">
        <f t="shared" si="77"/>
        <v>IC.EV.360205</v>
      </c>
      <c r="K675" s="2" t="s">
        <v>11324</v>
      </c>
      <c r="L675" t="str">
        <f t="shared" si="81"/>
        <v>Forced warm air device applied</v>
      </c>
      <c r="M675" s="12" t="str">
        <f t="shared" si="78"/>
        <v>PI.IC.EV.360205.01</v>
      </c>
      <c r="N675" s="12"/>
      <c r="O675" s="12" t="str">
        <f t="shared" si="79"/>
        <v>PH.IC.EV.360205.01</v>
      </c>
      <c r="Q675" s="12" t="str">
        <f t="shared" si="80"/>
        <v>CL.IC.EV.360205.01</v>
      </c>
    </row>
    <row r="676" spans="1:17" ht="15" customHeight="1">
      <c r="A676" t="s">
        <v>10389</v>
      </c>
      <c r="C676" s="2" t="s">
        <v>4726</v>
      </c>
      <c r="E676" s="2" t="s">
        <v>1199</v>
      </c>
      <c r="F676" s="35" t="s">
        <v>11330</v>
      </c>
      <c r="G676" s="50" t="s">
        <v>10967</v>
      </c>
      <c r="H676" s="2" t="s">
        <v>6888</v>
      </c>
      <c r="J676" s="11" t="str">
        <f t="shared" si="77"/>
        <v>IC.EV.360206</v>
      </c>
      <c r="K676" s="2" t="s">
        <v>11324</v>
      </c>
      <c r="L676" t="str">
        <f t="shared" si="81"/>
        <v>Forced warm air device removed</v>
      </c>
      <c r="M676" s="12" t="str">
        <f t="shared" si="78"/>
        <v>PI.IC.EV.360206.01</v>
      </c>
      <c r="N676" s="12"/>
      <c r="O676" s="12" t="str">
        <f t="shared" si="79"/>
        <v>PH.IC.EV.360206.01</v>
      </c>
      <c r="Q676" s="12" t="str">
        <f t="shared" si="80"/>
        <v>CL.IC.EV.360206.01</v>
      </c>
    </row>
    <row r="677" spans="1:17" ht="15" customHeight="1">
      <c r="A677" t="s">
        <v>10389</v>
      </c>
      <c r="C677" s="2" t="s">
        <v>4726</v>
      </c>
      <c r="D677" t="s">
        <v>10968</v>
      </c>
      <c r="E677" s="2" t="s">
        <v>946</v>
      </c>
      <c r="F677" s="35" t="s">
        <v>11330</v>
      </c>
      <c r="G677" s="50" t="s">
        <v>10969</v>
      </c>
      <c r="H677" s="2" t="s">
        <v>11324</v>
      </c>
      <c r="J677" s="11" t="str">
        <f t="shared" si="77"/>
        <v>IC.EV.360301</v>
      </c>
      <c r="K677" s="2" t="s">
        <v>11324</v>
      </c>
      <c r="L677" t="str">
        <f t="shared" si="81"/>
        <v>Recovery Discharge Criteria Met</v>
      </c>
      <c r="M677" s="12" t="str">
        <f t="shared" si="78"/>
        <v>PI.IC.EV.360301.01</v>
      </c>
      <c r="N677" s="12"/>
      <c r="O677" s="12" t="str">
        <f t="shared" si="79"/>
        <v>PH.IC.EV.360301.01</v>
      </c>
      <c r="Q677" s="12" t="str">
        <f t="shared" si="80"/>
        <v>CL.IC.EV.360301.01</v>
      </c>
    </row>
    <row r="678" spans="1:17" ht="15" customHeight="1">
      <c r="A678" t="s">
        <v>10707</v>
      </c>
      <c r="C678" s="2" t="s">
        <v>10970</v>
      </c>
      <c r="E678" s="2" t="s">
        <v>9640</v>
      </c>
      <c r="F678" s="35" t="s">
        <v>11330</v>
      </c>
      <c r="G678" s="50" t="s">
        <v>10847</v>
      </c>
      <c r="H678" s="2" t="s">
        <v>9391</v>
      </c>
      <c r="J678" s="11" t="str">
        <f t="shared" si="77"/>
        <v>IC.EV.360302</v>
      </c>
      <c r="K678" s="2" t="s">
        <v>11324</v>
      </c>
      <c r="L678" t="str">
        <f t="shared" si="81"/>
        <v>Discharge from ICU Recovery</v>
      </c>
      <c r="M678" s="12" t="str">
        <f t="shared" si="78"/>
        <v>PI.IC.EV.360302.01</v>
      </c>
      <c r="N678" s="12"/>
      <c r="O678" s="12" t="str">
        <f t="shared" si="79"/>
        <v>PH.IC.EV.360302.01</v>
      </c>
      <c r="Q678" s="12" t="str">
        <f t="shared" si="80"/>
        <v>CL.IC.EV.360302.01</v>
      </c>
    </row>
    <row r="679" spans="1:17" ht="15" customHeight="1">
      <c r="A679" t="s">
        <v>10707</v>
      </c>
      <c r="C679" s="2" t="s">
        <v>10970</v>
      </c>
      <c r="E679" s="2" t="s">
        <v>9640</v>
      </c>
      <c r="F679" s="35" t="s">
        <v>11330</v>
      </c>
      <c r="G679" s="50" t="s">
        <v>10848</v>
      </c>
      <c r="H679" s="2" t="s">
        <v>9640</v>
      </c>
      <c r="J679" s="11" t="str">
        <f t="shared" si="77"/>
        <v>IC.EV.360303</v>
      </c>
      <c r="K679" s="2" t="s">
        <v>11324</v>
      </c>
      <c r="L679" t="str">
        <f t="shared" si="81"/>
        <v>Transferred to Ward</v>
      </c>
      <c r="M679" s="12" t="str">
        <f t="shared" si="78"/>
        <v>PI.IC.EV.360303.01</v>
      </c>
      <c r="N679" s="12"/>
      <c r="O679" s="12" t="str">
        <f t="shared" si="79"/>
        <v>PH.IC.EV.360303.01</v>
      </c>
      <c r="Q679" s="12" t="str">
        <f t="shared" si="80"/>
        <v>CL.IC.EV.360303.01</v>
      </c>
    </row>
    <row r="680" spans="1:17" ht="15" customHeight="1">
      <c r="A680" t="s">
        <v>10707</v>
      </c>
      <c r="C680" s="2" t="s">
        <v>10970</v>
      </c>
      <c r="E680" s="2" t="s">
        <v>9640</v>
      </c>
      <c r="F680" s="35" t="s">
        <v>11330</v>
      </c>
      <c r="G680" s="50" t="s">
        <v>10849</v>
      </c>
      <c r="H680" s="2" t="s">
        <v>7070</v>
      </c>
      <c r="J680" s="11" t="str">
        <f t="shared" si="77"/>
        <v>IC.EV.360304</v>
      </c>
      <c r="K680" s="2" t="s">
        <v>11324</v>
      </c>
      <c r="L680" t="str">
        <f t="shared" si="81"/>
        <v>Transferred to ICU Care</v>
      </c>
      <c r="M680" s="12" t="str">
        <f t="shared" si="78"/>
        <v>PI.IC.EV.360304.01</v>
      </c>
      <c r="N680" s="12"/>
      <c r="O680" s="12" t="str">
        <f t="shared" si="79"/>
        <v>PH.IC.EV.360304.01</v>
      </c>
      <c r="Q680" s="12" t="str">
        <f t="shared" si="80"/>
        <v>CL.IC.EV.360304.01</v>
      </c>
    </row>
    <row r="681" spans="1:17" ht="15" customHeight="1">
      <c r="A681" t="s">
        <v>10707</v>
      </c>
      <c r="C681" s="2" t="s">
        <v>10970</v>
      </c>
      <c r="E681" s="2" t="s">
        <v>9640</v>
      </c>
      <c r="F681" s="35" t="s">
        <v>11330</v>
      </c>
      <c r="G681" s="50" t="s">
        <v>10850</v>
      </c>
      <c r="H681" s="2" t="s">
        <v>7071</v>
      </c>
      <c r="J681" s="11" t="str">
        <f t="shared" si="77"/>
        <v>IC.EV.360305</v>
      </c>
      <c r="K681" s="2" t="s">
        <v>11324</v>
      </c>
      <c r="L681" t="str">
        <f t="shared" si="81"/>
        <v>Discharge Home</v>
      </c>
      <c r="M681" s="12" t="str">
        <f t="shared" si="78"/>
        <v>PI.IC.EV.360305.01</v>
      </c>
      <c r="N681" s="12"/>
      <c r="O681" s="12" t="str">
        <f t="shared" si="79"/>
        <v>PH.IC.EV.360305.01</v>
      </c>
      <c r="Q681" s="12" t="str">
        <f t="shared" si="80"/>
        <v>CL.IC.EV.360305.01</v>
      </c>
    </row>
    <row r="682" spans="1:17" ht="15" customHeight="1">
      <c r="A682" t="s">
        <v>10707</v>
      </c>
      <c r="B682" t="s">
        <v>10851</v>
      </c>
      <c r="C682" s="2" t="s">
        <v>10852</v>
      </c>
      <c r="D682" t="s">
        <v>10853</v>
      </c>
      <c r="E682" s="2" t="s">
        <v>1192</v>
      </c>
      <c r="F682" s="35" t="s">
        <v>10854</v>
      </c>
      <c r="G682" s="50" t="s">
        <v>10855</v>
      </c>
      <c r="H682" s="2" t="s">
        <v>11324</v>
      </c>
      <c r="J682" s="11" t="str">
        <f t="shared" si="77"/>
        <v>IC.EV.370101</v>
      </c>
      <c r="K682" s="2" t="s">
        <v>1192</v>
      </c>
      <c r="L682" t="str">
        <f t="shared" si="81"/>
        <v>FiO2 to 100% prior to suctioning</v>
      </c>
      <c r="M682" s="12" t="str">
        <f t="shared" si="78"/>
        <v>PI.IC.EV.370101.01</v>
      </c>
      <c r="N682" s="12"/>
      <c r="O682" s="12" t="str">
        <f t="shared" si="79"/>
        <v>PH.IC.EV.370101.01</v>
      </c>
      <c r="Q682" s="12" t="str">
        <f t="shared" si="80"/>
        <v>CL.IC.EV.370101.01</v>
      </c>
    </row>
    <row r="683" spans="1:17" ht="15" customHeight="1">
      <c r="A683" t="s">
        <v>10339</v>
      </c>
      <c r="C683" s="2" t="s">
        <v>4604</v>
      </c>
      <c r="E683" s="2" t="s">
        <v>1192</v>
      </c>
      <c r="F683" s="35" t="s">
        <v>10854</v>
      </c>
      <c r="G683" s="50" t="s">
        <v>10980</v>
      </c>
      <c r="H683" s="2" t="s">
        <v>923</v>
      </c>
      <c r="J683" s="11" t="str">
        <f t="shared" si="77"/>
        <v>IC.EV.370102</v>
      </c>
      <c r="K683" s="2" t="s">
        <v>1192</v>
      </c>
      <c r="L683" t="str">
        <f t="shared" si="81"/>
        <v>Hyperventilated prior to suctioning</v>
      </c>
      <c r="M683" s="12" t="str">
        <f t="shared" si="78"/>
        <v>PI.IC.EV.370102.01</v>
      </c>
      <c r="N683" s="12"/>
      <c r="O683" s="12" t="str">
        <f t="shared" si="79"/>
        <v>PH.IC.EV.370102.01</v>
      </c>
      <c r="Q683" s="12" t="str">
        <f t="shared" si="80"/>
        <v>CL.IC.EV.370102.01</v>
      </c>
    </row>
    <row r="684" spans="1:17" ht="15" customHeight="1">
      <c r="A684" t="s">
        <v>10339</v>
      </c>
      <c r="C684" s="2" t="s">
        <v>4604</v>
      </c>
      <c r="E684" s="2" t="s">
        <v>1192</v>
      </c>
      <c r="F684" s="35" t="s">
        <v>10854</v>
      </c>
      <c r="G684" s="50" t="s">
        <v>10981</v>
      </c>
      <c r="H684" s="2" t="s">
        <v>1202</v>
      </c>
      <c r="J684" s="11" t="str">
        <f t="shared" si="77"/>
        <v>IC.EV.370103</v>
      </c>
      <c r="K684" s="2" t="s">
        <v>1192</v>
      </c>
      <c r="L684" t="str">
        <f t="shared" si="81"/>
        <v>Suctioned ETT</v>
      </c>
      <c r="M684" s="12" t="str">
        <f t="shared" si="78"/>
        <v>PI.IC.EV.370103.01</v>
      </c>
      <c r="N684" s="12"/>
      <c r="O684" s="12" t="str">
        <f t="shared" si="79"/>
        <v>PH.IC.EV.370103.01</v>
      </c>
      <c r="Q684" s="12" t="str">
        <f t="shared" si="80"/>
        <v>CL.IC.EV.370103.01</v>
      </c>
    </row>
    <row r="685" spans="1:17" ht="15" customHeight="1">
      <c r="A685" t="s">
        <v>10339</v>
      </c>
      <c r="C685" s="2" t="s">
        <v>4604</v>
      </c>
      <c r="E685" s="2" t="s">
        <v>1192</v>
      </c>
      <c r="F685" s="35" t="s">
        <v>10854</v>
      </c>
      <c r="G685" s="50" t="s">
        <v>10857</v>
      </c>
      <c r="H685" s="2" t="s">
        <v>7070</v>
      </c>
      <c r="J685" s="11" t="str">
        <f t="shared" si="77"/>
        <v>IC.EV.370104</v>
      </c>
      <c r="K685" s="2" t="s">
        <v>1192</v>
      </c>
      <c r="L685" t="str">
        <f t="shared" si="81"/>
        <v>Suctioned nasally</v>
      </c>
      <c r="M685" s="12" t="str">
        <f t="shared" si="78"/>
        <v>PI.IC.EV.370104.01</v>
      </c>
      <c r="N685" s="12"/>
      <c r="O685" s="12" t="str">
        <f t="shared" si="79"/>
        <v>PH.IC.EV.370104.01</v>
      </c>
      <c r="Q685" s="12" t="str">
        <f t="shared" si="80"/>
        <v>CL.IC.EV.370104.01</v>
      </c>
    </row>
    <row r="686" spans="1:17" ht="15" customHeight="1">
      <c r="A686" t="s">
        <v>10339</v>
      </c>
      <c r="C686" s="2" t="s">
        <v>4604</v>
      </c>
      <c r="E686" s="2" t="s">
        <v>1192</v>
      </c>
      <c r="F686" s="35" t="s">
        <v>10854</v>
      </c>
      <c r="G686" s="50" t="s">
        <v>10858</v>
      </c>
      <c r="H686" s="2" t="s">
        <v>7071</v>
      </c>
      <c r="J686" s="11" t="str">
        <f t="shared" si="77"/>
        <v>IC.EV.370105</v>
      </c>
      <c r="K686" s="2" t="s">
        <v>1192</v>
      </c>
      <c r="L686" t="str">
        <f t="shared" si="81"/>
        <v>Suctioned naso-tracheally</v>
      </c>
      <c r="M686" s="12" t="str">
        <f t="shared" si="78"/>
        <v>PI.IC.EV.370105.01</v>
      </c>
      <c r="N686" s="12"/>
      <c r="O686" s="12" t="str">
        <f t="shared" si="79"/>
        <v>PH.IC.EV.370105.01</v>
      </c>
      <c r="Q686" s="12" t="str">
        <f t="shared" si="80"/>
        <v>CL.IC.EV.370105.01</v>
      </c>
    </row>
    <row r="687" spans="1:17" ht="15" customHeight="1">
      <c r="A687" t="s">
        <v>10339</v>
      </c>
      <c r="C687" s="2" t="s">
        <v>4604</v>
      </c>
      <c r="E687" s="2" t="s">
        <v>1192</v>
      </c>
      <c r="F687" s="35" t="s">
        <v>10854</v>
      </c>
      <c r="G687" s="50" t="s">
        <v>10859</v>
      </c>
      <c r="H687" s="2" t="s">
        <v>6888</v>
      </c>
      <c r="J687" s="11" t="str">
        <f t="shared" si="77"/>
        <v>IC.EV.370106</v>
      </c>
      <c r="K687" s="2" t="s">
        <v>1192</v>
      </c>
      <c r="L687" t="str">
        <f t="shared" si="81"/>
        <v>Suctioned orally</v>
      </c>
      <c r="M687" s="12" t="str">
        <f t="shared" si="78"/>
        <v>PI.IC.EV.370106.01</v>
      </c>
      <c r="N687" s="12"/>
      <c r="O687" s="12" t="str">
        <f t="shared" si="79"/>
        <v>PH.IC.EV.370106.01</v>
      </c>
      <c r="Q687" s="12" t="str">
        <f t="shared" si="80"/>
        <v>CL.IC.EV.370106.01</v>
      </c>
    </row>
    <row r="688" spans="1:17" ht="15" customHeight="1">
      <c r="A688" t="s">
        <v>10339</v>
      </c>
      <c r="C688" s="2" t="s">
        <v>4604</v>
      </c>
      <c r="E688" s="2" t="s">
        <v>1192</v>
      </c>
      <c r="F688" s="35" t="s">
        <v>10854</v>
      </c>
      <c r="G688" s="50" t="s">
        <v>10860</v>
      </c>
      <c r="H688" s="2" t="s">
        <v>7284</v>
      </c>
      <c r="J688" s="11" t="str">
        <f t="shared" si="77"/>
        <v>IC.EV.370107</v>
      </c>
      <c r="K688" s="2" t="s">
        <v>1192</v>
      </c>
      <c r="L688" t="str">
        <f t="shared" si="81"/>
        <v>Suctioned via tracheostomy</v>
      </c>
      <c r="M688" s="12" t="str">
        <f t="shared" si="78"/>
        <v>PI.IC.EV.370107.01</v>
      </c>
      <c r="N688" s="12"/>
      <c r="O688" s="12" t="str">
        <f t="shared" si="79"/>
        <v>PH.IC.EV.370107.01</v>
      </c>
      <c r="Q688" s="12" t="str">
        <f t="shared" si="80"/>
        <v>CL.IC.EV.370107.01</v>
      </c>
    </row>
    <row r="689" spans="1:19" ht="15" customHeight="1">
      <c r="A689" t="s">
        <v>10339</v>
      </c>
      <c r="C689" s="2" t="s">
        <v>4604</v>
      </c>
      <c r="E689" s="2" t="s">
        <v>1192</v>
      </c>
      <c r="F689" s="35" t="s">
        <v>10853</v>
      </c>
      <c r="G689" s="50" t="s">
        <v>10861</v>
      </c>
      <c r="H689" s="2" t="s">
        <v>10093</v>
      </c>
      <c r="J689" s="11" t="str">
        <f t="shared" si="77"/>
        <v>IC.EV.370108</v>
      </c>
      <c r="K689" s="2" t="s">
        <v>1192</v>
      </c>
      <c r="L689" t="str">
        <f t="shared" si="81"/>
        <v>Unplanned extubation</v>
      </c>
      <c r="M689" s="12" t="str">
        <f t="shared" si="78"/>
        <v>PI.IC.EV.370108.01</v>
      </c>
      <c r="N689" s="12"/>
      <c r="O689" s="12" t="str">
        <f t="shared" si="79"/>
        <v>PH.IC.EV.370108.01</v>
      </c>
      <c r="Q689" s="12" t="str">
        <f t="shared" si="80"/>
        <v>CL.IC.EV.370108.01</v>
      </c>
      <c r="R689" t="s">
        <v>1141</v>
      </c>
      <c r="S689">
        <v>327</v>
      </c>
    </row>
    <row r="690" spans="1:19" ht="15" customHeight="1">
      <c r="A690" t="s">
        <v>10339</v>
      </c>
      <c r="B690" t="s">
        <v>10862</v>
      </c>
      <c r="C690" s="2" t="s">
        <v>7444</v>
      </c>
      <c r="D690" t="s">
        <v>10863</v>
      </c>
      <c r="E690" s="2" t="s">
        <v>1192</v>
      </c>
      <c r="F690" s="35" t="s">
        <v>10864</v>
      </c>
      <c r="G690" s="50" t="s">
        <v>11120</v>
      </c>
      <c r="H690" s="2" t="s">
        <v>1192</v>
      </c>
      <c r="J690" s="11" t="str">
        <f t="shared" si="77"/>
        <v>IC.EV.380101</v>
      </c>
      <c r="K690" s="2" t="s">
        <v>1192</v>
      </c>
      <c r="L690" t="str">
        <f t="shared" si="81"/>
        <v>Disposable inner cannula changed</v>
      </c>
      <c r="M690" s="12" t="str">
        <f t="shared" si="78"/>
        <v>PI.IC.EV.380101.01</v>
      </c>
      <c r="N690" s="12"/>
      <c r="O690" s="12" t="str">
        <f t="shared" si="79"/>
        <v>PH.IC.EV.380101.01</v>
      </c>
      <c r="Q690" s="12" t="str">
        <f t="shared" si="80"/>
        <v>CL.IC.EV.380101.01</v>
      </c>
    </row>
    <row r="691" spans="1:19" ht="15" customHeight="1">
      <c r="A691" t="s">
        <v>10339</v>
      </c>
      <c r="C691" s="2" t="s">
        <v>7444</v>
      </c>
      <c r="E691" s="2" t="s">
        <v>1192</v>
      </c>
      <c r="F691" s="35" t="s">
        <v>10864</v>
      </c>
      <c r="G691" s="50" t="s">
        <v>11121</v>
      </c>
      <c r="H691" s="2" t="s">
        <v>923</v>
      </c>
      <c r="J691" s="11" t="str">
        <f t="shared" ref="J691:J754" si="82">CONCATENATE("IC.EV.",C691,E691,H691)</f>
        <v>IC.EV.380102</v>
      </c>
      <c r="K691" s="2" t="s">
        <v>1192</v>
      </c>
      <c r="L691" t="str">
        <f t="shared" si="81"/>
        <v>Non-disposable inner cannula cleaned and replaced</v>
      </c>
      <c r="M691" s="12" t="str">
        <f t="shared" ref="M691:M754" si="83">CONCATENATE("PI.",J691,".",K691)</f>
        <v>PI.IC.EV.380102.01</v>
      </c>
      <c r="N691" s="12"/>
      <c r="O691" s="12" t="str">
        <f t="shared" ref="O691:O754" si="84">CONCATENATE("PH.",J691,".",K691)</f>
        <v>PH.IC.EV.380102.01</v>
      </c>
      <c r="Q691" s="12" t="str">
        <f t="shared" ref="Q691:Q754" si="85">CONCATENATE("CL.",J691,".",K691)</f>
        <v>CL.IC.EV.380102.01</v>
      </c>
    </row>
    <row r="692" spans="1:19" ht="15" customHeight="1">
      <c r="A692" t="s">
        <v>10339</v>
      </c>
      <c r="C692" s="2" t="s">
        <v>7444</v>
      </c>
      <c r="E692" s="2" t="s">
        <v>1192</v>
      </c>
      <c r="F692" s="35" t="s">
        <v>10864</v>
      </c>
      <c r="G692" s="50" t="s">
        <v>120</v>
      </c>
      <c r="H692" s="2" t="s">
        <v>1202</v>
      </c>
      <c r="J692" s="11" t="str">
        <f t="shared" si="82"/>
        <v>IC.EV.380103</v>
      </c>
      <c r="K692" s="2" t="s">
        <v>1192</v>
      </c>
      <c r="L692" t="str">
        <f t="shared" si="81"/>
        <v>Outer cannula and stoma cleansed</v>
      </c>
      <c r="M692" s="12" t="str">
        <f t="shared" si="83"/>
        <v>PI.IC.EV.380103.01</v>
      </c>
      <c r="N692" s="12"/>
      <c r="O692" s="12" t="str">
        <f t="shared" si="84"/>
        <v>PH.IC.EV.380103.01</v>
      </c>
      <c r="Q692" s="12" t="str">
        <f t="shared" si="85"/>
        <v>CL.IC.EV.380103.01</v>
      </c>
    </row>
    <row r="693" spans="1:19" ht="15" customHeight="1">
      <c r="A693" t="s">
        <v>10339</v>
      </c>
      <c r="C693" s="2" t="s">
        <v>7444</v>
      </c>
      <c r="E693" s="2" t="s">
        <v>1192</v>
      </c>
      <c r="F693" s="35" t="s">
        <v>10864</v>
      </c>
      <c r="G693" s="50" t="s">
        <v>11249</v>
      </c>
      <c r="H693" s="2" t="s">
        <v>7070</v>
      </c>
      <c r="J693" s="11" t="str">
        <f t="shared" si="82"/>
        <v>IC.EV.380104</v>
      </c>
      <c r="K693" s="2" t="s">
        <v>1192</v>
      </c>
      <c r="L693" t="str">
        <f t="shared" si="81"/>
        <v>Dressing changed</v>
      </c>
      <c r="M693" s="12" t="str">
        <f t="shared" si="83"/>
        <v>PI.IC.EV.380104.01</v>
      </c>
      <c r="N693" s="12"/>
      <c r="O693" s="12" t="str">
        <f t="shared" si="84"/>
        <v>PH.IC.EV.380104.01</v>
      </c>
      <c r="Q693" s="12" t="str">
        <f t="shared" si="85"/>
        <v>CL.IC.EV.380104.01</v>
      </c>
    </row>
    <row r="694" spans="1:19" ht="15" customHeight="1">
      <c r="A694" t="s">
        <v>10339</v>
      </c>
      <c r="C694" s="2" t="s">
        <v>7444</v>
      </c>
      <c r="E694" s="2" t="s">
        <v>1192</v>
      </c>
      <c r="F694" s="35" t="s">
        <v>10864</v>
      </c>
      <c r="G694" s="50" t="s">
        <v>11250</v>
      </c>
      <c r="H694" s="2" t="s">
        <v>7071</v>
      </c>
      <c r="J694" s="11" t="str">
        <f t="shared" si="82"/>
        <v>IC.EV.380105</v>
      </c>
      <c r="K694" s="2" t="s">
        <v>1192</v>
      </c>
      <c r="L694" t="str">
        <f t="shared" si="81"/>
        <v>Trach/laryngectomy tie changed</v>
      </c>
      <c r="M694" s="12" t="str">
        <f t="shared" si="83"/>
        <v>PI.IC.EV.380105.01</v>
      </c>
      <c r="N694" s="12"/>
      <c r="O694" s="12" t="str">
        <f t="shared" si="84"/>
        <v>PH.IC.EV.380105.01</v>
      </c>
      <c r="Q694" s="12" t="str">
        <f t="shared" si="85"/>
        <v>CL.IC.EV.380105.01</v>
      </c>
    </row>
    <row r="695" spans="1:19" ht="15" customHeight="1">
      <c r="A695" t="s">
        <v>10339</v>
      </c>
      <c r="C695" s="2" t="s">
        <v>7444</v>
      </c>
      <c r="E695" s="2" t="s">
        <v>1192</v>
      </c>
      <c r="F695" s="35" t="s">
        <v>10864</v>
      </c>
      <c r="G695" s="50" t="s">
        <v>11251</v>
      </c>
      <c r="H695" s="2" t="s">
        <v>6888</v>
      </c>
      <c r="J695" s="11" t="str">
        <f t="shared" si="82"/>
        <v>IC.EV.380106</v>
      </c>
      <c r="K695" s="2" t="s">
        <v>1192</v>
      </c>
      <c r="L695" t="str">
        <f t="shared" si="81"/>
        <v>Spare trach at bedside</v>
      </c>
      <c r="M695" s="12" t="str">
        <f t="shared" si="83"/>
        <v>PI.IC.EV.380106.01</v>
      </c>
      <c r="N695" s="12"/>
      <c r="O695" s="12" t="str">
        <f t="shared" si="84"/>
        <v>PH.IC.EV.380106.01</v>
      </c>
      <c r="Q695" s="12" t="str">
        <f t="shared" si="85"/>
        <v>CL.IC.EV.380106.01</v>
      </c>
    </row>
    <row r="696" spans="1:19" ht="15" customHeight="1">
      <c r="A696" t="s">
        <v>10339</v>
      </c>
      <c r="C696" s="2" t="s">
        <v>7444</v>
      </c>
      <c r="E696" s="2" t="s">
        <v>1192</v>
      </c>
      <c r="F696" s="35" t="s">
        <v>10864</v>
      </c>
      <c r="G696" s="50" t="s">
        <v>11252</v>
      </c>
      <c r="H696" s="2" t="s">
        <v>7284</v>
      </c>
      <c r="J696" s="11" t="str">
        <f t="shared" si="82"/>
        <v>IC.EV.380107</v>
      </c>
      <c r="K696" s="2" t="s">
        <v>1192</v>
      </c>
      <c r="L696" t="str">
        <f t="shared" si="81"/>
        <v>Education: Trach Care</v>
      </c>
      <c r="M696" s="12" t="str">
        <f t="shared" si="83"/>
        <v>PI.IC.EV.380107.01</v>
      </c>
      <c r="N696" s="12"/>
      <c r="O696" s="12" t="str">
        <f t="shared" si="84"/>
        <v>PH.IC.EV.380107.01</v>
      </c>
      <c r="Q696" s="12" t="str">
        <f t="shared" si="85"/>
        <v>CL.IC.EV.380107.01</v>
      </c>
    </row>
    <row r="697" spans="1:19" ht="15" customHeight="1">
      <c r="A697" t="s">
        <v>10339</v>
      </c>
      <c r="B697" t="s">
        <v>11388</v>
      </c>
      <c r="C697" s="2" t="s">
        <v>7446</v>
      </c>
      <c r="D697" t="s">
        <v>11389</v>
      </c>
      <c r="E697" s="2" t="s">
        <v>1192</v>
      </c>
      <c r="F697" s="35" t="s">
        <v>11390</v>
      </c>
      <c r="G697" s="50" t="s">
        <v>11131</v>
      </c>
      <c r="H697" s="2" t="s">
        <v>1192</v>
      </c>
      <c r="J697" s="11" t="str">
        <f t="shared" si="82"/>
        <v>IC.EV.390101</v>
      </c>
      <c r="K697" s="2" t="s">
        <v>11324</v>
      </c>
      <c r="L697" t="str">
        <f t="shared" si="81"/>
        <v>Admitting Dx/Problem being treated:</v>
      </c>
      <c r="M697" s="12" t="str">
        <f t="shared" si="83"/>
        <v>PI.IC.EV.390101.01</v>
      </c>
      <c r="N697" s="12"/>
      <c r="O697" s="12" t="str">
        <f t="shared" si="84"/>
        <v>PH.IC.EV.390101.01</v>
      </c>
      <c r="Q697" s="12" t="str">
        <f t="shared" si="85"/>
        <v>CL.IC.EV.390101.01</v>
      </c>
    </row>
    <row r="698" spans="1:19" ht="15" customHeight="1">
      <c r="A698" t="s">
        <v>10389</v>
      </c>
      <c r="C698" s="2" t="s">
        <v>7446</v>
      </c>
      <c r="E698" s="2" t="s">
        <v>11324</v>
      </c>
      <c r="F698" s="35" t="s">
        <v>11390</v>
      </c>
      <c r="G698" s="50" t="s">
        <v>11132</v>
      </c>
      <c r="H698" s="2" t="s">
        <v>1199</v>
      </c>
      <c r="J698" s="11" t="str">
        <f t="shared" si="82"/>
        <v>IC.EV.390102</v>
      </c>
      <c r="K698" s="2" t="s">
        <v>11324</v>
      </c>
      <c r="L698" t="str">
        <f t="shared" si="81"/>
        <v>Co-morbities:</v>
      </c>
      <c r="M698" s="12" t="str">
        <f t="shared" si="83"/>
        <v>PI.IC.EV.390102.01</v>
      </c>
      <c r="N698" s="12"/>
      <c r="O698" s="12" t="str">
        <f t="shared" si="84"/>
        <v>PH.IC.EV.390102.01</v>
      </c>
      <c r="Q698" s="12" t="str">
        <f t="shared" si="85"/>
        <v>CL.IC.EV.390102.01</v>
      </c>
    </row>
    <row r="699" spans="1:19" ht="15" customHeight="1">
      <c r="A699" t="s">
        <v>10389</v>
      </c>
      <c r="C699" s="2" t="s">
        <v>7446</v>
      </c>
      <c r="E699" s="2" t="s">
        <v>11324</v>
      </c>
      <c r="F699" s="35" t="s">
        <v>11390</v>
      </c>
      <c r="G699" s="50" t="s">
        <v>11019</v>
      </c>
      <c r="H699" s="2" t="s">
        <v>946</v>
      </c>
      <c r="J699" s="11" t="str">
        <f t="shared" si="82"/>
        <v>IC.EV.390103</v>
      </c>
      <c r="K699" s="2" t="s">
        <v>11324</v>
      </c>
      <c r="L699" t="str">
        <f t="shared" si="81"/>
        <v>Patient chief concern:</v>
      </c>
      <c r="M699" s="12" t="str">
        <f t="shared" si="83"/>
        <v>PI.IC.EV.390103.01</v>
      </c>
      <c r="N699" s="12"/>
      <c r="O699" s="12" t="str">
        <f t="shared" si="84"/>
        <v>PH.IC.EV.390103.01</v>
      </c>
      <c r="Q699" s="12" t="str">
        <f t="shared" si="85"/>
        <v>CL.IC.EV.390103.01</v>
      </c>
    </row>
    <row r="700" spans="1:19" ht="15" customHeight="1">
      <c r="A700" t="s">
        <v>10389</v>
      </c>
      <c r="C700" s="2" t="s">
        <v>7446</v>
      </c>
      <c r="E700" s="2" t="s">
        <v>11324</v>
      </c>
      <c r="F700" s="35" t="s">
        <v>11390</v>
      </c>
      <c r="G700" s="50" t="s">
        <v>11020</v>
      </c>
      <c r="H700" s="2" t="s">
        <v>948</v>
      </c>
      <c r="J700" s="11" t="str">
        <f t="shared" si="82"/>
        <v>IC.EV.390104</v>
      </c>
      <c r="K700" s="2" t="s">
        <v>11324</v>
      </c>
      <c r="L700" t="str">
        <f t="shared" si="81"/>
        <v>Family notified of transfer</v>
      </c>
      <c r="M700" s="12" t="str">
        <f t="shared" si="83"/>
        <v>PI.IC.EV.390104.01</v>
      </c>
      <c r="N700" s="12"/>
      <c r="O700" s="12" t="str">
        <f t="shared" si="84"/>
        <v>PH.IC.EV.390104.01</v>
      </c>
      <c r="Q700" s="12" t="str">
        <f t="shared" si="85"/>
        <v>CL.IC.EV.390104.01</v>
      </c>
    </row>
    <row r="701" spans="1:19" ht="15" customHeight="1">
      <c r="A701" t="s">
        <v>10389</v>
      </c>
      <c r="C701" s="2" t="s">
        <v>7446</v>
      </c>
      <c r="E701" s="2" t="s">
        <v>11324</v>
      </c>
      <c r="F701" s="35" t="s">
        <v>11390</v>
      </c>
      <c r="G701" s="50" t="s">
        <v>121</v>
      </c>
      <c r="H701" s="2" t="s">
        <v>7071</v>
      </c>
      <c r="J701" s="11" t="str">
        <f t="shared" si="82"/>
        <v>IC.EV.390105</v>
      </c>
      <c r="K701" s="2" t="s">
        <v>11324</v>
      </c>
      <c r="L701" t="str">
        <f t="shared" si="81"/>
        <v>Family not notified of transfer</v>
      </c>
      <c r="M701" s="12" t="str">
        <f t="shared" si="83"/>
        <v>PI.IC.EV.390105.01</v>
      </c>
      <c r="N701" s="12"/>
      <c r="O701" s="12" t="str">
        <f t="shared" si="84"/>
        <v>PH.IC.EV.390105.01</v>
      </c>
      <c r="Q701" s="12" t="str">
        <f t="shared" si="85"/>
        <v>CL.IC.EV.390105.01</v>
      </c>
    </row>
    <row r="702" spans="1:19" ht="15" customHeight="1">
      <c r="A702" t="s">
        <v>10389</v>
      </c>
      <c r="C702" s="2" t="s">
        <v>7446</v>
      </c>
      <c r="E702" s="2" t="s">
        <v>11324</v>
      </c>
      <c r="F702" s="35" t="s">
        <v>11390</v>
      </c>
      <c r="G702" s="50" t="s">
        <v>11021</v>
      </c>
      <c r="H702" s="2" t="s">
        <v>6888</v>
      </c>
      <c r="J702" s="11" t="str">
        <f t="shared" si="82"/>
        <v>IC.EV.390106</v>
      </c>
      <c r="K702" s="2" t="s">
        <v>11324</v>
      </c>
      <c r="L702" t="str">
        <f t="shared" si="81"/>
        <v>Time sensitive orders/interventions/treatments to be done:</v>
      </c>
      <c r="M702" s="12" t="str">
        <f t="shared" si="83"/>
        <v>PI.IC.EV.390106.01</v>
      </c>
      <c r="N702" s="12"/>
      <c r="O702" s="12" t="str">
        <f t="shared" si="84"/>
        <v>PH.IC.EV.390106.01</v>
      </c>
      <c r="Q702" s="12" t="str">
        <f t="shared" si="85"/>
        <v>CL.IC.EV.390106.01</v>
      </c>
    </row>
    <row r="703" spans="1:19" ht="15" customHeight="1">
      <c r="A703" t="s">
        <v>10389</v>
      </c>
      <c r="C703" s="2" t="s">
        <v>7446</v>
      </c>
      <c r="E703" s="2" t="s">
        <v>11324</v>
      </c>
      <c r="F703" s="35" t="s">
        <v>11390</v>
      </c>
      <c r="G703" s="50" t="s">
        <v>11022</v>
      </c>
      <c r="H703" s="2" t="s">
        <v>7284</v>
      </c>
      <c r="J703" s="11" t="str">
        <f t="shared" si="82"/>
        <v>IC.EV.390107</v>
      </c>
      <c r="K703" s="2" t="s">
        <v>11324</v>
      </c>
      <c r="L703" t="str">
        <f t="shared" si="81"/>
        <v>What to watch for/complete during next interval of care:</v>
      </c>
      <c r="M703" s="12" t="str">
        <f t="shared" si="83"/>
        <v>PI.IC.EV.390107.01</v>
      </c>
      <c r="N703" s="12"/>
      <c r="O703" s="12" t="str">
        <f t="shared" si="84"/>
        <v>PH.IC.EV.390107.01</v>
      </c>
      <c r="Q703" s="12" t="str">
        <f t="shared" si="85"/>
        <v>CL.IC.EV.390107.01</v>
      </c>
    </row>
    <row r="704" spans="1:19" ht="15" customHeight="1">
      <c r="A704" t="s">
        <v>10389</v>
      </c>
      <c r="C704" s="2" t="s">
        <v>7446</v>
      </c>
      <c r="E704" s="2" t="s">
        <v>11324</v>
      </c>
      <c r="F704" s="35" t="s">
        <v>11390</v>
      </c>
      <c r="G704" s="50" t="s">
        <v>89</v>
      </c>
      <c r="H704" s="2" t="s">
        <v>10093</v>
      </c>
      <c r="J704" s="11" t="str">
        <f t="shared" si="82"/>
        <v>IC.EV.390108</v>
      </c>
      <c r="K704" s="2" t="s">
        <v>11324</v>
      </c>
      <c r="L704" t="str">
        <f t="shared" si="81"/>
        <v>Recent/anticipated changes in condition or treatment (VS, mental status, pain, neuro, resp etc)</v>
      </c>
      <c r="M704" s="12" t="str">
        <f t="shared" si="83"/>
        <v>PI.IC.EV.390108.01</v>
      </c>
      <c r="N704" s="12"/>
      <c r="O704" s="12" t="str">
        <f t="shared" si="84"/>
        <v>PH.IC.EV.390108.01</v>
      </c>
      <c r="Q704" s="12" t="str">
        <f t="shared" si="85"/>
        <v>CL.IC.EV.390108.01</v>
      </c>
    </row>
    <row r="705" spans="1:17" ht="15" customHeight="1">
      <c r="A705" t="s">
        <v>10389</v>
      </c>
      <c r="C705" s="2" t="s">
        <v>7446</v>
      </c>
      <c r="E705" s="2" t="s">
        <v>11324</v>
      </c>
      <c r="F705" s="35" t="s">
        <v>11390</v>
      </c>
      <c r="G705" s="50" t="s">
        <v>11026</v>
      </c>
      <c r="H705" s="2" t="s">
        <v>10095</v>
      </c>
      <c r="J705" s="11" t="str">
        <f t="shared" si="82"/>
        <v>IC.EV.390109</v>
      </c>
      <c r="K705" s="2" t="s">
        <v>11324</v>
      </c>
      <c r="L705" t="str">
        <f t="shared" si="81"/>
        <v>Special care needs (post-surg;SCI;mental health status, etc)</v>
      </c>
      <c r="M705" s="12" t="str">
        <f t="shared" si="83"/>
        <v>PI.IC.EV.390109.01</v>
      </c>
      <c r="N705" s="12"/>
      <c r="O705" s="12" t="str">
        <f t="shared" si="84"/>
        <v>PH.IC.EV.390109.01</v>
      </c>
      <c r="Q705" s="12" t="str">
        <f t="shared" si="85"/>
        <v>CL.IC.EV.390109.01</v>
      </c>
    </row>
    <row r="706" spans="1:17" ht="15" customHeight="1">
      <c r="A706" t="s">
        <v>10389</v>
      </c>
      <c r="C706" s="2" t="s">
        <v>7446</v>
      </c>
      <c r="D706" t="s">
        <v>11027</v>
      </c>
      <c r="E706" s="2" t="s">
        <v>1199</v>
      </c>
      <c r="F706" s="35" t="s">
        <v>11390</v>
      </c>
      <c r="G706" s="50" t="s">
        <v>10916</v>
      </c>
      <c r="H706" s="2" t="s">
        <v>11324</v>
      </c>
      <c r="J706" s="11" t="str">
        <f t="shared" si="82"/>
        <v>IC.EV.390201</v>
      </c>
      <c r="K706" s="2" t="s">
        <v>11324</v>
      </c>
      <c r="L706" t="str">
        <f t="shared" si="81"/>
        <v>Isolation or contact precautions:</v>
      </c>
      <c r="M706" s="12" t="str">
        <f t="shared" si="83"/>
        <v>PI.IC.EV.390201.01</v>
      </c>
      <c r="N706" s="12"/>
      <c r="O706" s="12" t="str">
        <f t="shared" si="84"/>
        <v>PH.IC.EV.390201.01</v>
      </c>
      <c r="Q706" s="12" t="str">
        <f t="shared" si="85"/>
        <v>CL.IC.EV.390201.01</v>
      </c>
    </row>
    <row r="707" spans="1:17" ht="15" customHeight="1">
      <c r="A707" t="s">
        <v>10389</v>
      </c>
      <c r="C707" s="2" t="s">
        <v>7446</v>
      </c>
      <c r="E707" s="2" t="s">
        <v>1199</v>
      </c>
      <c r="F707" s="35" t="s">
        <v>11390</v>
      </c>
      <c r="G707" s="50" t="s">
        <v>10917</v>
      </c>
      <c r="H707" s="2" t="s">
        <v>1199</v>
      </c>
      <c r="J707" s="11" t="str">
        <f t="shared" si="82"/>
        <v>IC.EV.390202</v>
      </c>
      <c r="K707" s="2" t="s">
        <v>11324</v>
      </c>
      <c r="L707" t="str">
        <f t="shared" si="81"/>
        <v>Risk assessments: Aspiration risk</v>
      </c>
      <c r="M707" s="12" t="str">
        <f t="shared" si="83"/>
        <v>PI.IC.EV.390202.01</v>
      </c>
      <c r="N707" s="12"/>
      <c r="O707" s="12" t="str">
        <f t="shared" si="84"/>
        <v>PH.IC.EV.390202.01</v>
      </c>
      <c r="Q707" s="12" t="str">
        <f t="shared" si="85"/>
        <v>CL.IC.EV.390202.01</v>
      </c>
    </row>
    <row r="708" spans="1:17" ht="15" customHeight="1">
      <c r="A708" t="s">
        <v>10389</v>
      </c>
      <c r="C708" s="2" t="s">
        <v>7446</v>
      </c>
      <c r="E708" s="2" t="s">
        <v>1199</v>
      </c>
      <c r="F708" s="35" t="s">
        <v>11390</v>
      </c>
      <c r="G708" s="50" t="s">
        <v>10918</v>
      </c>
      <c r="H708" s="2" t="s">
        <v>946</v>
      </c>
      <c r="J708" s="11" t="str">
        <f t="shared" si="82"/>
        <v>IC.EV.390203</v>
      </c>
      <c r="K708" s="2" t="s">
        <v>11324</v>
      </c>
      <c r="L708" t="str">
        <f t="shared" si="81"/>
        <v>Risk assessments: Falls risk</v>
      </c>
      <c r="M708" s="12" t="str">
        <f t="shared" si="83"/>
        <v>PI.IC.EV.390203.01</v>
      </c>
      <c r="N708" s="12"/>
      <c r="O708" s="12" t="str">
        <f t="shared" si="84"/>
        <v>PH.IC.EV.390203.01</v>
      </c>
      <c r="Q708" s="12" t="str">
        <f t="shared" si="85"/>
        <v>CL.IC.EV.390203.01</v>
      </c>
    </row>
    <row r="709" spans="1:17" ht="15" customHeight="1">
      <c r="A709" t="s">
        <v>10389</v>
      </c>
      <c r="C709" s="2" t="s">
        <v>7446</v>
      </c>
      <c r="E709" s="2" t="s">
        <v>1199</v>
      </c>
      <c r="F709" s="35" t="s">
        <v>11390</v>
      </c>
      <c r="G709" s="50" t="s">
        <v>10919</v>
      </c>
      <c r="H709" s="2" t="s">
        <v>948</v>
      </c>
      <c r="J709" s="11" t="str">
        <f t="shared" si="82"/>
        <v>IC.EV.390204</v>
      </c>
      <c r="K709" s="2" t="s">
        <v>11324</v>
      </c>
      <c r="L709" t="str">
        <f t="shared" si="81"/>
        <v>Risk assessments: Pressure ulcer risk</v>
      </c>
      <c r="M709" s="12" t="str">
        <f t="shared" si="83"/>
        <v>PI.IC.EV.390204.01</v>
      </c>
      <c r="N709" s="12"/>
      <c r="O709" s="12" t="str">
        <f t="shared" si="84"/>
        <v>PH.IC.EV.390204.01</v>
      </c>
      <c r="Q709" s="12" t="str">
        <f t="shared" si="85"/>
        <v>CL.IC.EV.390204.01</v>
      </c>
    </row>
    <row r="710" spans="1:17" ht="15" customHeight="1">
      <c r="A710" t="s">
        <v>10389</v>
      </c>
      <c r="C710" s="2" t="s">
        <v>7446</v>
      </c>
      <c r="E710" s="2" t="s">
        <v>1199</v>
      </c>
      <c r="F710" s="35" t="s">
        <v>11390</v>
      </c>
      <c r="G710" s="50" t="s">
        <v>10920</v>
      </c>
      <c r="H710" s="2" t="s">
        <v>7071</v>
      </c>
      <c r="J710" s="11" t="str">
        <f t="shared" si="82"/>
        <v>IC.EV.390205</v>
      </c>
      <c r="K710" s="2" t="s">
        <v>11324</v>
      </c>
      <c r="L710" t="str">
        <f t="shared" si="81"/>
        <v>Risk assessments: Other</v>
      </c>
      <c r="M710" s="12" t="str">
        <f t="shared" si="83"/>
        <v>PI.IC.EV.390205.01</v>
      </c>
      <c r="N710" s="12"/>
      <c r="O710" s="12" t="str">
        <f t="shared" si="84"/>
        <v>PH.IC.EV.390205.01</v>
      </c>
      <c r="Q710" s="12" t="str">
        <f t="shared" si="85"/>
        <v>CL.IC.EV.390205.01</v>
      </c>
    </row>
    <row r="711" spans="1:17" ht="15" customHeight="1">
      <c r="A711" t="s">
        <v>10389</v>
      </c>
      <c r="C711" s="2" t="s">
        <v>7446</v>
      </c>
      <c r="E711" s="2" t="s">
        <v>1199</v>
      </c>
      <c r="F711" s="35" t="s">
        <v>11390</v>
      </c>
      <c r="G711" s="50" t="s">
        <v>10921</v>
      </c>
      <c r="H711" s="2" t="s">
        <v>6888</v>
      </c>
      <c r="J711" s="11" t="str">
        <f t="shared" si="82"/>
        <v>IC.EV.390206</v>
      </c>
      <c r="K711" s="2" t="s">
        <v>11324</v>
      </c>
      <c r="L711" t="str">
        <f t="shared" si="81"/>
        <v>Restraints, sitters, suicide precautions:</v>
      </c>
      <c r="M711" s="12" t="str">
        <f t="shared" si="83"/>
        <v>PI.IC.EV.390206.01</v>
      </c>
      <c r="N711" s="12"/>
      <c r="O711" s="12" t="str">
        <f t="shared" si="84"/>
        <v>PH.IC.EV.390206.01</v>
      </c>
      <c r="Q711" s="12" t="str">
        <f t="shared" si="85"/>
        <v>CL.IC.EV.390206.01</v>
      </c>
    </row>
    <row r="712" spans="1:17" ht="15" customHeight="1">
      <c r="A712" t="s">
        <v>10389</v>
      </c>
      <c r="C712" s="2" t="s">
        <v>7446</v>
      </c>
      <c r="D712" t="s">
        <v>10922</v>
      </c>
      <c r="E712" s="2" t="s">
        <v>946</v>
      </c>
      <c r="F712" s="35" t="s">
        <v>11390</v>
      </c>
      <c r="G712" s="50" t="s">
        <v>10923</v>
      </c>
      <c r="H712" s="2" t="s">
        <v>11324</v>
      </c>
      <c r="J712" s="11" t="str">
        <f t="shared" si="82"/>
        <v>IC.EV.390301</v>
      </c>
      <c r="K712" s="2" t="s">
        <v>11324</v>
      </c>
      <c r="L712" t="str">
        <f t="shared" si="81"/>
        <v>Current Status:</v>
      </c>
      <c r="M712" s="12" t="str">
        <f t="shared" si="83"/>
        <v>PI.IC.EV.390301.01</v>
      </c>
      <c r="N712" s="12"/>
      <c r="O712" s="12" t="str">
        <f t="shared" si="84"/>
        <v>PH.IC.EV.390301.01</v>
      </c>
      <c r="Q712" s="12" t="str">
        <f t="shared" si="85"/>
        <v>CL.IC.EV.390301.01</v>
      </c>
    </row>
    <row r="713" spans="1:17" ht="15" customHeight="1">
      <c r="A713" t="s">
        <v>10389</v>
      </c>
      <c r="C713" s="2" t="s">
        <v>7446</v>
      </c>
      <c r="E713" s="2" t="s">
        <v>946</v>
      </c>
      <c r="F713" s="35" t="s">
        <v>11390</v>
      </c>
      <c r="G713" s="50" t="s">
        <v>11032</v>
      </c>
      <c r="H713" s="2" t="s">
        <v>1199</v>
      </c>
      <c r="J713" s="11" t="str">
        <f t="shared" si="82"/>
        <v>IC.EV.390302</v>
      </c>
      <c r="K713" s="2" t="s">
        <v>11324</v>
      </c>
      <c r="L713" t="str">
        <f t="shared" si="81"/>
        <v>Last VS/Pain Score -- See above</v>
      </c>
      <c r="M713" s="12" t="str">
        <f t="shared" si="83"/>
        <v>PI.IC.EV.390302.01</v>
      </c>
      <c r="N713" s="12"/>
      <c r="O713" s="12" t="str">
        <f t="shared" si="84"/>
        <v>PH.IC.EV.390302.01</v>
      </c>
      <c r="Q713" s="12" t="str">
        <f t="shared" si="85"/>
        <v>CL.IC.EV.390302.01</v>
      </c>
    </row>
    <row r="714" spans="1:17" ht="15" customHeight="1">
      <c r="A714" t="s">
        <v>10389</v>
      </c>
      <c r="C714" s="2" t="s">
        <v>7446</v>
      </c>
      <c r="E714" s="2" t="s">
        <v>946</v>
      </c>
      <c r="F714" s="35" t="s">
        <v>11390</v>
      </c>
      <c r="G714" s="50" t="s">
        <v>10925</v>
      </c>
      <c r="H714" s="2" t="s">
        <v>946</v>
      </c>
      <c r="J714" s="11" t="str">
        <f t="shared" si="82"/>
        <v>IC.EV.390303</v>
      </c>
      <c r="K714" s="2" t="s">
        <v>11324</v>
      </c>
      <c r="L714" t="str">
        <f t="shared" si="81"/>
        <v>Pulse oximetry: see above</v>
      </c>
      <c r="M714" s="12" t="str">
        <f t="shared" si="83"/>
        <v>PI.IC.EV.390303.01</v>
      </c>
      <c r="N714" s="12"/>
      <c r="O714" s="12" t="str">
        <f t="shared" si="84"/>
        <v>PH.IC.EV.390303.01</v>
      </c>
      <c r="Q714" s="12" t="str">
        <f t="shared" si="85"/>
        <v>CL.IC.EV.390303.01</v>
      </c>
    </row>
    <row r="715" spans="1:17" ht="15" customHeight="1">
      <c r="A715" t="s">
        <v>10389</v>
      </c>
      <c r="C715" s="2" t="s">
        <v>7446</v>
      </c>
      <c r="E715" s="2" t="s">
        <v>946</v>
      </c>
      <c r="F715" s="35" t="s">
        <v>11390</v>
      </c>
      <c r="G715" s="50" t="s">
        <v>10926</v>
      </c>
      <c r="H715" s="2" t="s">
        <v>948</v>
      </c>
      <c r="J715" s="11" t="str">
        <f t="shared" si="82"/>
        <v>IC.EV.390304</v>
      </c>
      <c r="K715" s="2" t="s">
        <v>11324</v>
      </c>
      <c r="L715" t="str">
        <f t="shared" si="81"/>
        <v>O2 (current and mode)</v>
      </c>
      <c r="M715" s="12" t="str">
        <f t="shared" si="83"/>
        <v>PI.IC.EV.390304.01</v>
      </c>
      <c r="N715" s="12"/>
      <c r="O715" s="12" t="str">
        <f t="shared" si="84"/>
        <v>PH.IC.EV.390304.01</v>
      </c>
      <c r="Q715" s="12" t="str">
        <f t="shared" si="85"/>
        <v>CL.IC.EV.390304.01</v>
      </c>
    </row>
    <row r="716" spans="1:17" ht="15" customHeight="1">
      <c r="A716" t="s">
        <v>10389</v>
      </c>
      <c r="C716" s="2" t="s">
        <v>7446</v>
      </c>
      <c r="E716" s="2" t="s">
        <v>946</v>
      </c>
      <c r="F716" s="35" t="s">
        <v>11390</v>
      </c>
      <c r="G716" s="50" t="s">
        <v>10927</v>
      </c>
      <c r="H716" s="2" t="s">
        <v>7071</v>
      </c>
      <c r="J716" s="11" t="str">
        <f t="shared" si="82"/>
        <v>IC.EV.390305</v>
      </c>
      <c r="K716" s="2" t="s">
        <v>11324</v>
      </c>
      <c r="L716" t="str">
        <f t="shared" si="81"/>
        <v>Intake and Output - specify time frame</v>
      </c>
      <c r="M716" s="12" t="str">
        <f t="shared" si="83"/>
        <v>PI.IC.EV.390305.01</v>
      </c>
      <c r="N716" s="12"/>
      <c r="O716" s="12" t="str">
        <f t="shared" si="84"/>
        <v>PH.IC.EV.390305.01</v>
      </c>
      <c r="Q716" s="12" t="str">
        <f t="shared" si="85"/>
        <v>CL.IC.EV.390305.01</v>
      </c>
    </row>
    <row r="717" spans="1:17" ht="15" customHeight="1">
      <c r="A717" t="s">
        <v>10389</v>
      </c>
      <c r="C717" s="2" t="s">
        <v>7446</v>
      </c>
      <c r="E717" s="2" t="s">
        <v>946</v>
      </c>
      <c r="F717" s="35" t="s">
        <v>11390</v>
      </c>
      <c r="G717" s="50" t="s">
        <v>10928</v>
      </c>
      <c r="H717" s="2" t="s">
        <v>6888</v>
      </c>
      <c r="J717" s="11" t="str">
        <f t="shared" si="82"/>
        <v>IC.EV.390306</v>
      </c>
      <c r="K717" s="2" t="s">
        <v>11324</v>
      </c>
      <c r="L717" t="str">
        <f t="shared" si="81"/>
        <v>Mental Status - LOC</v>
      </c>
      <c r="M717" s="12" t="str">
        <f t="shared" si="83"/>
        <v>PI.IC.EV.390306.01</v>
      </c>
      <c r="N717" s="12"/>
      <c r="O717" s="12" t="str">
        <f t="shared" si="84"/>
        <v>PH.IC.EV.390306.01</v>
      </c>
      <c r="Q717" s="12" t="str">
        <f t="shared" si="85"/>
        <v>CL.IC.EV.390306.01</v>
      </c>
    </row>
    <row r="718" spans="1:17" ht="15" customHeight="1">
      <c r="A718" t="s">
        <v>10389</v>
      </c>
      <c r="C718" s="2" t="s">
        <v>7446</v>
      </c>
      <c r="E718" s="2" t="s">
        <v>946</v>
      </c>
      <c r="F718" s="35" t="s">
        <v>11390</v>
      </c>
      <c r="G718" s="50" t="s">
        <v>10929</v>
      </c>
      <c r="H718" s="2" t="s">
        <v>7284</v>
      </c>
      <c r="J718" s="11" t="str">
        <f t="shared" si="82"/>
        <v>IC.EV.390307</v>
      </c>
      <c r="K718" s="2" t="s">
        <v>11324</v>
      </c>
      <c r="L718" t="str">
        <f t="shared" si="81"/>
        <v>Mental Status: Cognitive ability</v>
      </c>
      <c r="M718" s="12" t="str">
        <f t="shared" si="83"/>
        <v>PI.IC.EV.390307.01</v>
      </c>
      <c r="N718" s="12"/>
      <c r="O718" s="12" t="str">
        <f t="shared" si="84"/>
        <v>PH.IC.EV.390307.01</v>
      </c>
      <c r="Q718" s="12" t="str">
        <f t="shared" si="85"/>
        <v>CL.IC.EV.390307.01</v>
      </c>
    </row>
    <row r="719" spans="1:17" ht="15" customHeight="1">
      <c r="A719" t="s">
        <v>10389</v>
      </c>
      <c r="C719" s="2" t="s">
        <v>7446</v>
      </c>
      <c r="E719" s="2" t="s">
        <v>946</v>
      </c>
      <c r="F719" s="35" t="s">
        <v>11390</v>
      </c>
      <c r="G719" s="50" t="s">
        <v>10930</v>
      </c>
      <c r="H719" s="2" t="s">
        <v>10093</v>
      </c>
      <c r="J719" s="11" t="str">
        <f t="shared" si="82"/>
        <v>IC.EV.390308</v>
      </c>
      <c r="K719" s="2" t="s">
        <v>11324</v>
      </c>
      <c r="L719" t="str">
        <f t="shared" si="81"/>
        <v>Pain management</v>
      </c>
      <c r="M719" s="12" t="str">
        <f t="shared" si="83"/>
        <v>PI.IC.EV.390308.01</v>
      </c>
      <c r="N719" s="12"/>
      <c r="O719" s="12" t="str">
        <f t="shared" si="84"/>
        <v>PH.IC.EV.390308.01</v>
      </c>
      <c r="Q719" s="12" t="str">
        <f t="shared" si="85"/>
        <v>CL.IC.EV.390308.01</v>
      </c>
    </row>
    <row r="720" spans="1:17" ht="15" customHeight="1">
      <c r="A720" t="s">
        <v>10389</v>
      </c>
      <c r="C720" s="2" t="s">
        <v>7446</v>
      </c>
      <c r="E720" s="2" t="s">
        <v>946</v>
      </c>
      <c r="F720" s="35" t="s">
        <v>11390</v>
      </c>
      <c r="G720" s="50" t="s">
        <v>10931</v>
      </c>
      <c r="H720" s="2" t="s">
        <v>10095</v>
      </c>
      <c r="J720" s="11" t="str">
        <f t="shared" si="82"/>
        <v>IC.EV.390309</v>
      </c>
      <c r="K720" s="2" t="s">
        <v>11324</v>
      </c>
      <c r="L720" t="str">
        <f t="shared" si="81"/>
        <v>Activity level</v>
      </c>
      <c r="M720" s="12" t="str">
        <f t="shared" si="83"/>
        <v>PI.IC.EV.390309.01</v>
      </c>
      <c r="N720" s="12"/>
      <c r="O720" s="12" t="str">
        <f t="shared" si="84"/>
        <v>PH.IC.EV.390309.01</v>
      </c>
      <c r="Q720" s="12" t="str">
        <f t="shared" si="85"/>
        <v>CL.IC.EV.390309.01</v>
      </c>
    </row>
    <row r="721" spans="1:17" ht="15" customHeight="1">
      <c r="A721" t="s">
        <v>10389</v>
      </c>
      <c r="C721" s="2" t="s">
        <v>7446</v>
      </c>
      <c r="E721" s="2" t="s">
        <v>946</v>
      </c>
      <c r="F721" s="35" t="s">
        <v>11390</v>
      </c>
      <c r="G721" s="50" t="s">
        <v>10932</v>
      </c>
      <c r="H721" s="2" t="s">
        <v>10905</v>
      </c>
      <c r="J721" s="11" t="str">
        <f t="shared" si="82"/>
        <v>IC.EV.390310</v>
      </c>
      <c r="K721" s="2" t="s">
        <v>11324</v>
      </c>
      <c r="L721" t="str">
        <f t="shared" si="81"/>
        <v>Vascular access (type, location)</v>
      </c>
      <c r="M721" s="12" t="str">
        <f t="shared" si="83"/>
        <v>PI.IC.EV.390310.01</v>
      </c>
      <c r="N721" s="12"/>
      <c r="O721" s="12" t="str">
        <f t="shared" si="84"/>
        <v>PH.IC.EV.390310.01</v>
      </c>
      <c r="Q721" s="12" t="str">
        <f t="shared" si="85"/>
        <v>CL.IC.EV.390310.01</v>
      </c>
    </row>
    <row r="722" spans="1:17" ht="15" customHeight="1">
      <c r="A722" t="s">
        <v>10389</v>
      </c>
      <c r="C722" s="2" t="s">
        <v>7446</v>
      </c>
      <c r="E722" s="2" t="s">
        <v>946</v>
      </c>
      <c r="F722" s="35" t="s">
        <v>11390</v>
      </c>
      <c r="G722" s="50" t="s">
        <v>10933</v>
      </c>
      <c r="H722" s="2" t="s">
        <v>8048</v>
      </c>
      <c r="J722" s="11" t="str">
        <f t="shared" si="82"/>
        <v>IC.EV.390311</v>
      </c>
      <c r="K722" s="2" t="s">
        <v>11324</v>
      </c>
      <c r="L722" t="str">
        <f t="shared" si="81"/>
        <v>Diet and Restrictions</v>
      </c>
      <c r="M722" s="12" t="str">
        <f t="shared" si="83"/>
        <v>PI.IC.EV.390311.01</v>
      </c>
      <c r="N722" s="12"/>
      <c r="O722" s="12" t="str">
        <f t="shared" si="84"/>
        <v>PH.IC.EV.390311.01</v>
      </c>
      <c r="Q722" s="12" t="str">
        <f t="shared" si="85"/>
        <v>CL.IC.EV.390311.01</v>
      </c>
    </row>
    <row r="723" spans="1:17" ht="15" customHeight="1">
      <c r="A723" t="s">
        <v>10389</v>
      </c>
      <c r="C723" s="2" t="s">
        <v>7446</v>
      </c>
      <c r="E723" s="2" t="s">
        <v>946</v>
      </c>
      <c r="F723" s="35" t="s">
        <v>11390</v>
      </c>
      <c r="G723" s="50" t="s">
        <v>10934</v>
      </c>
      <c r="H723" s="2" t="s">
        <v>11023</v>
      </c>
      <c r="J723" s="11" t="str">
        <f t="shared" si="82"/>
        <v>IC.EV.390312</v>
      </c>
      <c r="K723" s="2" t="s">
        <v>11324</v>
      </c>
      <c r="L723" t="str">
        <f t="shared" si="81"/>
        <v>GI: Nausea</v>
      </c>
      <c r="M723" s="12" t="str">
        <f t="shared" si="83"/>
        <v>PI.IC.EV.390312.01</v>
      </c>
      <c r="N723" s="12"/>
      <c r="O723" s="12" t="str">
        <f t="shared" si="84"/>
        <v>PH.IC.EV.390312.01</v>
      </c>
      <c r="Q723" s="12" t="str">
        <f t="shared" si="85"/>
        <v>CL.IC.EV.390312.01</v>
      </c>
    </row>
    <row r="724" spans="1:17" ht="15" customHeight="1">
      <c r="A724" t="s">
        <v>10389</v>
      </c>
      <c r="C724" s="2" t="s">
        <v>7446</v>
      </c>
      <c r="E724" s="2" t="s">
        <v>946</v>
      </c>
      <c r="F724" s="35" t="s">
        <v>11390</v>
      </c>
      <c r="G724" s="50" t="s">
        <v>11041</v>
      </c>
      <c r="H724" s="2" t="s">
        <v>8201</v>
      </c>
      <c r="J724" s="11" t="str">
        <f t="shared" si="82"/>
        <v>IC.EV.390313</v>
      </c>
      <c r="K724" s="2" t="s">
        <v>11324</v>
      </c>
      <c r="L724" t="str">
        <f t="shared" si="81"/>
        <v>GI: Vomiting</v>
      </c>
      <c r="M724" s="12" t="str">
        <f t="shared" si="83"/>
        <v>PI.IC.EV.390313.01</v>
      </c>
      <c r="N724" s="12"/>
      <c r="O724" s="12" t="str">
        <f t="shared" si="84"/>
        <v>PH.IC.EV.390313.01</v>
      </c>
      <c r="Q724" s="12" t="str">
        <f t="shared" si="85"/>
        <v>CL.IC.EV.390313.01</v>
      </c>
    </row>
    <row r="725" spans="1:17" ht="15" customHeight="1">
      <c r="A725" t="s">
        <v>10389</v>
      </c>
      <c r="C725" s="2" t="s">
        <v>7446</v>
      </c>
      <c r="E725" s="2" t="s">
        <v>946</v>
      </c>
      <c r="F725" s="35" t="s">
        <v>11390</v>
      </c>
      <c r="G725" s="50" t="s">
        <v>11042</v>
      </c>
      <c r="H725" s="2" t="s">
        <v>9621</v>
      </c>
      <c r="J725" s="11" t="str">
        <f t="shared" si="82"/>
        <v>IC.EV.390314</v>
      </c>
      <c r="K725" s="2" t="s">
        <v>11324</v>
      </c>
      <c r="L725" t="str">
        <f t="shared" ref="L725:L789" si="86">G725</f>
        <v>GI: Constipation</v>
      </c>
      <c r="M725" s="12" t="str">
        <f t="shared" si="83"/>
        <v>PI.IC.EV.390314.01</v>
      </c>
      <c r="N725" s="12"/>
      <c r="O725" s="12" t="str">
        <f t="shared" si="84"/>
        <v>PH.IC.EV.390314.01</v>
      </c>
      <c r="Q725" s="12" t="str">
        <f t="shared" si="85"/>
        <v>CL.IC.EV.390314.01</v>
      </c>
    </row>
    <row r="726" spans="1:17" ht="15" customHeight="1">
      <c r="A726" t="s">
        <v>10389</v>
      </c>
      <c r="C726" s="2" t="s">
        <v>7446</v>
      </c>
      <c r="E726" s="2" t="s">
        <v>946</v>
      </c>
      <c r="F726" s="35" t="s">
        <v>11390</v>
      </c>
      <c r="G726" s="50" t="s">
        <v>10935</v>
      </c>
      <c r="H726" s="2" t="s">
        <v>6135</v>
      </c>
      <c r="J726" s="11" t="str">
        <f t="shared" si="82"/>
        <v>IC.EV.390315</v>
      </c>
      <c r="K726" s="2" t="s">
        <v>11324</v>
      </c>
      <c r="L726" t="str">
        <f t="shared" si="86"/>
        <v>GI: Diarrhea</v>
      </c>
      <c r="M726" s="12" t="str">
        <f t="shared" si="83"/>
        <v>PI.IC.EV.390315.01</v>
      </c>
      <c r="N726" s="12"/>
      <c r="O726" s="12" t="str">
        <f t="shared" si="84"/>
        <v>PH.IC.EV.390315.01</v>
      </c>
      <c r="Q726" s="12" t="str">
        <f t="shared" si="85"/>
        <v>CL.IC.EV.390315.01</v>
      </c>
    </row>
    <row r="727" spans="1:17" ht="15" customHeight="1">
      <c r="A727" t="s">
        <v>10389</v>
      </c>
      <c r="C727" s="2" t="s">
        <v>7446</v>
      </c>
      <c r="E727" s="2" t="s">
        <v>946</v>
      </c>
      <c r="F727" s="35" t="s">
        <v>11390</v>
      </c>
      <c r="G727" s="50" t="s">
        <v>10936</v>
      </c>
      <c r="H727" s="2" t="s">
        <v>5740</v>
      </c>
      <c r="J727" s="11" t="str">
        <f t="shared" si="82"/>
        <v>IC.EV.390316</v>
      </c>
      <c r="K727" s="2" t="s">
        <v>11324</v>
      </c>
      <c r="L727" t="str">
        <f t="shared" si="86"/>
        <v>Urinary catheter or other tubes (drains)</v>
      </c>
      <c r="M727" s="12" t="str">
        <f t="shared" si="83"/>
        <v>PI.IC.EV.390316.01</v>
      </c>
      <c r="N727" s="12"/>
      <c r="O727" s="12" t="str">
        <f t="shared" si="84"/>
        <v>PH.IC.EV.390316.01</v>
      </c>
      <c r="Q727" s="12" t="str">
        <f t="shared" si="85"/>
        <v>CL.IC.EV.390316.01</v>
      </c>
    </row>
    <row r="728" spans="1:17" ht="15" customHeight="1">
      <c r="A728" t="s">
        <v>10389</v>
      </c>
      <c r="C728" s="2" t="s">
        <v>7446</v>
      </c>
      <c r="E728" s="2" t="s">
        <v>946</v>
      </c>
      <c r="F728" s="35" t="s">
        <v>11390</v>
      </c>
      <c r="G728" s="50" t="s">
        <v>1</v>
      </c>
      <c r="H728" s="2" t="s">
        <v>6865</v>
      </c>
      <c r="J728" s="11" t="str">
        <f t="shared" si="82"/>
        <v>IC.EV.390317</v>
      </c>
      <c r="K728" s="2" t="s">
        <v>11324</v>
      </c>
      <c r="L728" t="str">
        <f t="shared" si="86"/>
        <v>Other devices (e.g. pacemaker)</v>
      </c>
      <c r="M728" s="12" t="str">
        <f t="shared" si="83"/>
        <v>PI.IC.EV.390317.01</v>
      </c>
      <c r="N728" s="12"/>
      <c r="O728" s="12" t="str">
        <f t="shared" si="84"/>
        <v>PH.IC.EV.390317.01</v>
      </c>
      <c r="Q728" s="12" t="str">
        <f t="shared" si="85"/>
        <v>CL.IC.EV.390317.01</v>
      </c>
    </row>
    <row r="729" spans="1:17" ht="15" customHeight="1">
      <c r="A729" t="s">
        <v>10389</v>
      </c>
      <c r="C729" s="2" t="s">
        <v>7446</v>
      </c>
      <c r="E729" s="2" t="s">
        <v>946</v>
      </c>
      <c r="F729" s="35" t="s">
        <v>11390</v>
      </c>
      <c r="G729" s="50" t="s">
        <v>10937</v>
      </c>
      <c r="H729" s="2" t="s">
        <v>5743</v>
      </c>
      <c r="J729" s="11" t="str">
        <f t="shared" si="82"/>
        <v>IC.EV.390318</v>
      </c>
      <c r="K729" s="2" t="s">
        <v>11324</v>
      </c>
      <c r="L729" t="str">
        <f t="shared" si="86"/>
        <v>Name of receiving RN:</v>
      </c>
      <c r="M729" s="12" t="str">
        <f t="shared" si="83"/>
        <v>PI.IC.EV.390318.01</v>
      </c>
      <c r="N729" s="12"/>
      <c r="O729" s="12" t="str">
        <f t="shared" si="84"/>
        <v>PH.IC.EV.390318.01</v>
      </c>
      <c r="Q729" s="12" t="str">
        <f t="shared" si="85"/>
        <v>CL.IC.EV.390318.01</v>
      </c>
    </row>
    <row r="730" spans="1:17" ht="15" customHeight="1">
      <c r="A730" t="s">
        <v>10389</v>
      </c>
      <c r="C730" s="2" t="s">
        <v>7446</v>
      </c>
      <c r="E730" s="2" t="s">
        <v>946</v>
      </c>
      <c r="F730" s="35" t="s">
        <v>11390</v>
      </c>
      <c r="G730" s="50" t="s">
        <v>10938</v>
      </c>
      <c r="H730" s="2" t="s">
        <v>10174</v>
      </c>
      <c r="J730" s="11" t="str">
        <f t="shared" si="82"/>
        <v>IC.EV.390319</v>
      </c>
      <c r="K730" s="2" t="s">
        <v>11324</v>
      </c>
      <c r="L730" t="str">
        <f t="shared" si="86"/>
        <v>Name of sending RN:</v>
      </c>
      <c r="M730" s="12" t="str">
        <f t="shared" si="83"/>
        <v>PI.IC.EV.390319.01</v>
      </c>
      <c r="N730" s="12"/>
      <c r="O730" s="12" t="str">
        <f t="shared" si="84"/>
        <v>PH.IC.EV.390319.01</v>
      </c>
      <c r="Q730" s="12" t="str">
        <f t="shared" si="85"/>
        <v>CL.IC.EV.390319.01</v>
      </c>
    </row>
    <row r="731" spans="1:17" ht="15" customHeight="1">
      <c r="A731" t="s">
        <v>10389</v>
      </c>
      <c r="B731" t="s">
        <v>10939</v>
      </c>
      <c r="C731" s="2" t="s">
        <v>11078</v>
      </c>
      <c r="D731" t="s">
        <v>11049</v>
      </c>
      <c r="E731" s="2" t="s">
        <v>11324</v>
      </c>
      <c r="F731" s="35" t="s">
        <v>11050</v>
      </c>
      <c r="G731" s="50" t="s">
        <v>11051</v>
      </c>
      <c r="H731" s="2" t="s">
        <v>11324</v>
      </c>
      <c r="J731" s="11" t="str">
        <f t="shared" si="82"/>
        <v>IC.EV.400101</v>
      </c>
      <c r="K731" s="2" t="s">
        <v>11324</v>
      </c>
      <c r="L731" t="str">
        <f t="shared" si="86"/>
        <v>Verified transfusion order</v>
      </c>
      <c r="M731" s="12" t="str">
        <f t="shared" si="83"/>
        <v>PI.IC.EV.400101.01</v>
      </c>
      <c r="N731" s="12"/>
      <c r="O731" s="12" t="str">
        <f t="shared" si="84"/>
        <v>PH.IC.EV.400101.01</v>
      </c>
      <c r="Q731" s="12" t="str">
        <f t="shared" si="85"/>
        <v>CL.IC.EV.400101.01</v>
      </c>
    </row>
    <row r="732" spans="1:17" ht="15" customHeight="1">
      <c r="A732" t="s">
        <v>10313</v>
      </c>
      <c r="C732" s="2" t="s">
        <v>11052</v>
      </c>
      <c r="E732" s="2" t="s">
        <v>11324</v>
      </c>
      <c r="F732" s="35" t="s">
        <v>11050</v>
      </c>
      <c r="G732" s="50" t="s">
        <v>11469</v>
      </c>
      <c r="H732" s="2" t="s">
        <v>9391</v>
      </c>
      <c r="J732" s="11" t="str">
        <f t="shared" si="82"/>
        <v>IC.EV.400102</v>
      </c>
      <c r="K732" s="2" t="s">
        <v>11324</v>
      </c>
      <c r="L732" t="str">
        <f t="shared" si="86"/>
        <v>Transfusion stopped:  reaction</v>
      </c>
      <c r="M732" s="12" t="str">
        <f t="shared" si="83"/>
        <v>PI.IC.EV.400102.01</v>
      </c>
      <c r="N732" s="12"/>
      <c r="O732" s="12" t="str">
        <f t="shared" si="84"/>
        <v>PH.IC.EV.400102.01</v>
      </c>
      <c r="Q732" s="12" t="str">
        <f t="shared" si="85"/>
        <v>CL.IC.EV.400102.01</v>
      </c>
    </row>
    <row r="733" spans="1:17" ht="15" customHeight="1">
      <c r="A733" t="s">
        <v>10313</v>
      </c>
      <c r="C733" s="2" t="s">
        <v>11052</v>
      </c>
      <c r="E733" s="2" t="s">
        <v>11324</v>
      </c>
      <c r="F733" s="35" t="s">
        <v>11050</v>
      </c>
      <c r="G733" s="50" t="s">
        <v>11470</v>
      </c>
      <c r="H733" s="2" t="s">
        <v>9640</v>
      </c>
      <c r="J733" s="11" t="str">
        <f t="shared" si="82"/>
        <v>IC.EV.400103</v>
      </c>
      <c r="K733" s="2" t="s">
        <v>11324</v>
      </c>
      <c r="L733" t="str">
        <f t="shared" si="86"/>
        <v>Physician notified of transfusion reaction</v>
      </c>
      <c r="M733" s="12" t="str">
        <f t="shared" si="83"/>
        <v>PI.IC.EV.400103.01</v>
      </c>
      <c r="N733" s="12"/>
      <c r="O733" s="12" t="str">
        <f t="shared" si="84"/>
        <v>PH.IC.EV.400103.01</v>
      </c>
      <c r="Q733" s="12" t="str">
        <f t="shared" si="85"/>
        <v>CL.IC.EV.400103.01</v>
      </c>
    </row>
    <row r="734" spans="1:17" ht="15" customHeight="1">
      <c r="A734" t="s">
        <v>10313</v>
      </c>
      <c r="C734" s="2" t="s">
        <v>11052</v>
      </c>
      <c r="E734" s="2" t="s">
        <v>11324</v>
      </c>
      <c r="F734" s="35" t="s">
        <v>11050</v>
      </c>
      <c r="G734" s="50" t="s">
        <v>11333</v>
      </c>
      <c r="H734" s="2" t="s">
        <v>7070</v>
      </c>
      <c r="J734" s="11" t="str">
        <f t="shared" si="82"/>
        <v>IC.EV.400104</v>
      </c>
      <c r="K734" s="2" t="s">
        <v>11324</v>
      </c>
      <c r="L734" t="str">
        <f t="shared" si="86"/>
        <v>Blood bank notified of transfusion reaction</v>
      </c>
      <c r="M734" s="12" t="str">
        <f t="shared" si="83"/>
        <v>PI.IC.EV.400104.01</v>
      </c>
      <c r="N734" s="12"/>
      <c r="O734" s="12" t="str">
        <f t="shared" si="84"/>
        <v>PH.IC.EV.400104.01</v>
      </c>
      <c r="Q734" s="12" t="str">
        <f t="shared" si="85"/>
        <v>CL.IC.EV.400104.01</v>
      </c>
    </row>
    <row r="735" spans="1:17" ht="15" customHeight="1">
      <c r="A735" t="s">
        <v>10313</v>
      </c>
      <c r="C735" s="2" t="s">
        <v>11052</v>
      </c>
      <c r="E735" s="2" t="s">
        <v>11324</v>
      </c>
      <c r="F735" s="35" t="s">
        <v>11050</v>
      </c>
      <c r="G735" s="50" t="s">
        <v>11193</v>
      </c>
      <c r="H735" s="2" t="s">
        <v>7071</v>
      </c>
      <c r="J735" s="11" t="str">
        <f t="shared" si="82"/>
        <v>IC.EV.400105</v>
      </c>
      <c r="K735" s="2" t="s">
        <v>11324</v>
      </c>
      <c r="L735" t="str">
        <f t="shared" si="86"/>
        <v>Blood components/tubing returned to blood bank</v>
      </c>
      <c r="M735" s="12" t="str">
        <f t="shared" si="83"/>
        <v>PI.IC.EV.400105.01</v>
      </c>
      <c r="N735" s="12"/>
      <c r="O735" s="12" t="str">
        <f t="shared" si="84"/>
        <v>PH.IC.EV.400105.01</v>
      </c>
      <c r="Q735" s="12" t="str">
        <f t="shared" si="85"/>
        <v>CL.IC.EV.400105.01</v>
      </c>
    </row>
    <row r="736" spans="1:17" ht="15" customHeight="1">
      <c r="A736" t="s">
        <v>10313</v>
      </c>
      <c r="C736" s="2" t="s">
        <v>11052</v>
      </c>
      <c r="E736" s="2" t="s">
        <v>11324</v>
      </c>
      <c r="F736" s="35" t="s">
        <v>11050</v>
      </c>
      <c r="G736" s="50" t="s">
        <v>11073</v>
      </c>
      <c r="H736" s="2" t="s">
        <v>6888</v>
      </c>
      <c r="J736" s="11" t="str">
        <f t="shared" si="82"/>
        <v>IC.EV.400106</v>
      </c>
      <c r="K736" s="2" t="s">
        <v>11324</v>
      </c>
      <c r="L736" t="str">
        <f t="shared" si="86"/>
        <v>Blood specimen sent to lab</v>
      </c>
      <c r="M736" s="12" t="str">
        <f t="shared" si="83"/>
        <v>PI.IC.EV.400106.01</v>
      </c>
      <c r="N736" s="12"/>
      <c r="O736" s="12" t="str">
        <f t="shared" si="84"/>
        <v>PH.IC.EV.400106.01</v>
      </c>
      <c r="Q736" s="12" t="str">
        <f t="shared" si="85"/>
        <v>CL.IC.EV.400106.01</v>
      </c>
    </row>
    <row r="737" spans="1:17" ht="15" customHeight="1">
      <c r="A737" t="s">
        <v>10313</v>
      </c>
      <c r="C737" s="2" t="s">
        <v>11052</v>
      </c>
      <c r="E737" s="2" t="s">
        <v>11324</v>
      </c>
      <c r="F737" s="35" t="s">
        <v>11050</v>
      </c>
      <c r="G737" s="50" t="s">
        <v>11074</v>
      </c>
      <c r="H737" s="2" t="s">
        <v>7284</v>
      </c>
      <c r="J737" s="11" t="str">
        <f t="shared" si="82"/>
        <v>IC.EV.400107</v>
      </c>
      <c r="K737" s="2" t="s">
        <v>11324</v>
      </c>
      <c r="L737" t="str">
        <f t="shared" si="86"/>
        <v>Urine specimen sent to lab</v>
      </c>
      <c r="M737" s="12" t="str">
        <f t="shared" si="83"/>
        <v>PI.IC.EV.400107.01</v>
      </c>
      <c r="N737" s="12"/>
      <c r="O737" s="12" t="str">
        <f t="shared" si="84"/>
        <v>PH.IC.EV.400107.01</v>
      </c>
      <c r="Q737" s="12" t="str">
        <f t="shared" si="85"/>
        <v>CL.IC.EV.400107.01</v>
      </c>
    </row>
    <row r="738" spans="1:17" ht="15" customHeight="1">
      <c r="A738" t="s">
        <v>10313</v>
      </c>
      <c r="C738" s="2" t="s">
        <v>11052</v>
      </c>
      <c r="D738" t="s">
        <v>11075</v>
      </c>
      <c r="E738" s="2" t="s">
        <v>9391</v>
      </c>
      <c r="F738" s="35" t="s">
        <v>11076</v>
      </c>
      <c r="G738" s="50" t="s">
        <v>11077</v>
      </c>
      <c r="H738" s="2" t="s">
        <v>11324</v>
      </c>
      <c r="J738" s="11" t="str">
        <f t="shared" si="82"/>
        <v>IC.EV.400201</v>
      </c>
      <c r="K738" s="2" t="s">
        <v>11324</v>
      </c>
      <c r="L738" t="str">
        <f t="shared" si="86"/>
        <v>Type and cross done</v>
      </c>
      <c r="M738" s="12" t="str">
        <f t="shared" si="83"/>
        <v>PI.IC.EV.400201.01</v>
      </c>
      <c r="N738" s="12"/>
      <c r="O738" s="12" t="str">
        <f t="shared" si="84"/>
        <v>PH.IC.EV.400201.01</v>
      </c>
      <c r="Q738" s="12" t="str">
        <f t="shared" si="85"/>
        <v>CL.IC.EV.400201.01</v>
      </c>
    </row>
    <row r="739" spans="1:17" ht="15" customHeight="1">
      <c r="A739" t="s">
        <v>10707</v>
      </c>
      <c r="C739" s="2" t="s">
        <v>11078</v>
      </c>
      <c r="E739" s="2" t="s">
        <v>9391</v>
      </c>
      <c r="F739" s="35" t="s">
        <v>11076</v>
      </c>
      <c r="G739" s="50" t="s">
        <v>11079</v>
      </c>
      <c r="H739" s="2" t="s">
        <v>9391</v>
      </c>
      <c r="J739" s="11" t="str">
        <f t="shared" si="82"/>
        <v>IC.EV.400202</v>
      </c>
      <c r="K739" s="2" t="s">
        <v>11324</v>
      </c>
      <c r="L739" t="str">
        <f t="shared" si="86"/>
        <v>Type and screen done</v>
      </c>
      <c r="M739" s="12" t="str">
        <f t="shared" si="83"/>
        <v>PI.IC.EV.400202.01</v>
      </c>
      <c r="N739" s="12"/>
      <c r="O739" s="12" t="str">
        <f t="shared" si="84"/>
        <v>PH.IC.EV.400202.01</v>
      </c>
      <c r="Q739" s="12" t="str">
        <f t="shared" si="85"/>
        <v>CL.IC.EV.400202.01</v>
      </c>
    </row>
    <row r="740" spans="1:17" ht="15" customHeight="1">
      <c r="A740" t="s">
        <v>10707</v>
      </c>
      <c r="C740" s="2" t="s">
        <v>11078</v>
      </c>
      <c r="E740" s="2" t="s">
        <v>9391</v>
      </c>
      <c r="F740" s="35" t="s">
        <v>11076</v>
      </c>
      <c r="G740" s="50" t="s">
        <v>11080</v>
      </c>
      <c r="H740" s="2" t="s">
        <v>9640</v>
      </c>
      <c r="J740" s="11" t="str">
        <f t="shared" si="82"/>
        <v>IC.EV.400203</v>
      </c>
      <c r="K740" s="2" t="s">
        <v>11324</v>
      </c>
      <c r="L740" t="str">
        <f t="shared" si="86"/>
        <v>Blood transfusion consent obtained/verified</v>
      </c>
      <c r="M740" s="12" t="str">
        <f t="shared" si="83"/>
        <v>PI.IC.EV.400203.01</v>
      </c>
      <c r="N740" s="12"/>
      <c r="O740" s="12" t="str">
        <f t="shared" si="84"/>
        <v>PH.IC.EV.400203.01</v>
      </c>
      <c r="Q740" s="12" t="str">
        <f t="shared" si="85"/>
        <v>CL.IC.EV.400203.01</v>
      </c>
    </row>
    <row r="741" spans="1:17" ht="15" customHeight="1">
      <c r="A741" t="s">
        <v>10707</v>
      </c>
      <c r="C741" s="2" t="s">
        <v>11078</v>
      </c>
      <c r="E741" s="2" t="s">
        <v>9391</v>
      </c>
      <c r="F741" s="35" t="s">
        <v>11076</v>
      </c>
      <c r="G741" s="50" t="s">
        <v>11051</v>
      </c>
      <c r="H741" s="2" t="s">
        <v>7070</v>
      </c>
      <c r="J741" s="11" t="str">
        <f t="shared" si="82"/>
        <v>IC.EV.400204</v>
      </c>
      <c r="K741" s="2" t="s">
        <v>11324</v>
      </c>
      <c r="L741" t="str">
        <f t="shared" si="86"/>
        <v>Verified transfusion order</v>
      </c>
      <c r="M741" s="12" t="str">
        <f t="shared" si="83"/>
        <v>PI.IC.EV.400204.01</v>
      </c>
      <c r="N741" s="12"/>
      <c r="O741" s="12" t="str">
        <f t="shared" si="84"/>
        <v>PH.IC.EV.400204.01</v>
      </c>
      <c r="Q741" s="12" t="str">
        <f t="shared" si="85"/>
        <v>CL.IC.EV.400204.01</v>
      </c>
    </row>
    <row r="742" spans="1:17" ht="15" customHeight="1">
      <c r="A742" t="s">
        <v>10707</v>
      </c>
      <c r="C742" s="2" t="s">
        <v>11078</v>
      </c>
      <c r="E742" s="2" t="s">
        <v>9391</v>
      </c>
      <c r="F742" s="35" t="s">
        <v>11076</v>
      </c>
      <c r="G742" s="50" t="s">
        <v>11081</v>
      </c>
      <c r="H742" s="2" t="s">
        <v>7071</v>
      </c>
      <c r="J742" s="11" t="str">
        <f t="shared" si="82"/>
        <v>IC.EV.400205</v>
      </c>
      <c r="K742" s="2" t="s">
        <v>11324</v>
      </c>
      <c r="L742" t="str">
        <f t="shared" si="86"/>
        <v>Verified unit number/type/expiration date</v>
      </c>
      <c r="M742" s="12" t="str">
        <f t="shared" si="83"/>
        <v>PI.IC.EV.400205.01</v>
      </c>
      <c r="N742" s="12"/>
      <c r="O742" s="12" t="str">
        <f t="shared" si="84"/>
        <v>PH.IC.EV.400205.01</v>
      </c>
      <c r="Q742" s="12" t="str">
        <f t="shared" si="85"/>
        <v>CL.IC.EV.400205.01</v>
      </c>
    </row>
    <row r="743" spans="1:17" ht="15" customHeight="1">
      <c r="A743" t="s">
        <v>10707</v>
      </c>
      <c r="C743" s="2" t="s">
        <v>11078</v>
      </c>
      <c r="E743" s="2" t="s">
        <v>9391</v>
      </c>
      <c r="F743" s="35" t="s">
        <v>11076</v>
      </c>
      <c r="G743" s="50" t="s">
        <v>11082</v>
      </c>
      <c r="H743" s="2" t="s">
        <v>6888</v>
      </c>
      <c r="J743" s="11" t="str">
        <f t="shared" si="82"/>
        <v>IC.EV.400206</v>
      </c>
      <c r="K743" s="2" t="s">
        <v>11324</v>
      </c>
      <c r="L743" t="str">
        <f t="shared" si="86"/>
        <v>Premedicated for transfusion</v>
      </c>
      <c r="M743" s="12" t="str">
        <f t="shared" si="83"/>
        <v>PI.IC.EV.400206.01</v>
      </c>
      <c r="N743" s="12"/>
      <c r="O743" s="12" t="str">
        <f t="shared" si="84"/>
        <v>PH.IC.EV.400206.01</v>
      </c>
      <c r="Q743" s="12" t="str">
        <f t="shared" si="85"/>
        <v>CL.IC.EV.400206.01</v>
      </c>
    </row>
    <row r="744" spans="1:17" ht="15" customHeight="1">
      <c r="A744" t="s">
        <v>10707</v>
      </c>
      <c r="C744" s="2" t="s">
        <v>11078</v>
      </c>
      <c r="D744" t="s">
        <v>11085</v>
      </c>
      <c r="E744" s="2" t="s">
        <v>7070</v>
      </c>
      <c r="F744" s="35" t="s">
        <v>11076</v>
      </c>
      <c r="G744" s="50" t="s">
        <v>11086</v>
      </c>
      <c r="H744" s="2" t="s">
        <v>11324</v>
      </c>
      <c r="J744" s="11" t="str">
        <f t="shared" si="82"/>
        <v>IC.EV.400401</v>
      </c>
      <c r="K744" s="2" t="s">
        <v>11324</v>
      </c>
      <c r="L744" t="str">
        <f t="shared" si="86"/>
        <v>Transfusion started</v>
      </c>
      <c r="M744" s="12" t="str">
        <f t="shared" si="83"/>
        <v>PI.IC.EV.400401.01</v>
      </c>
      <c r="N744" s="12"/>
      <c r="O744" s="12" t="str">
        <f t="shared" si="84"/>
        <v>PH.IC.EV.400401.01</v>
      </c>
      <c r="Q744" s="12" t="str">
        <f t="shared" si="85"/>
        <v>CL.IC.EV.400401.01</v>
      </c>
    </row>
    <row r="745" spans="1:17" ht="15" customHeight="1">
      <c r="A745" t="s">
        <v>10707</v>
      </c>
      <c r="C745" s="2" t="s">
        <v>11078</v>
      </c>
      <c r="E745" s="2" t="s">
        <v>7070</v>
      </c>
      <c r="F745" s="35" t="s">
        <v>11076</v>
      </c>
      <c r="G745" s="50" t="s">
        <v>11087</v>
      </c>
      <c r="H745" s="2" t="s">
        <v>9391</v>
      </c>
      <c r="J745" s="11" t="str">
        <f t="shared" si="82"/>
        <v>IC.EV.400402</v>
      </c>
      <c r="K745" s="2" t="s">
        <v>11324</v>
      </c>
      <c r="L745" t="str">
        <f t="shared" si="86"/>
        <v>FFP given, number of units:</v>
      </c>
      <c r="M745" s="12" t="str">
        <f t="shared" si="83"/>
        <v>PI.IC.EV.400402.01</v>
      </c>
      <c r="N745" s="12"/>
      <c r="O745" s="12" t="str">
        <f t="shared" si="84"/>
        <v>PH.IC.EV.400402.01</v>
      </c>
      <c r="Q745" s="12" t="str">
        <f t="shared" si="85"/>
        <v>CL.IC.EV.400402.01</v>
      </c>
    </row>
    <row r="746" spans="1:17" ht="15" customHeight="1">
      <c r="A746" t="s">
        <v>10707</v>
      </c>
      <c r="C746" s="2" t="s">
        <v>11078</v>
      </c>
      <c r="E746" s="2" t="s">
        <v>7070</v>
      </c>
      <c r="F746" s="35" t="s">
        <v>11076</v>
      </c>
      <c r="G746" s="50" t="s">
        <v>11088</v>
      </c>
      <c r="H746" s="2" t="s">
        <v>9640</v>
      </c>
      <c r="J746" s="11" t="str">
        <f t="shared" si="82"/>
        <v>IC.EV.400403</v>
      </c>
      <c r="K746" s="2" t="s">
        <v>11324</v>
      </c>
      <c r="L746" t="str">
        <f t="shared" si="86"/>
        <v>RBC's given: number of units</v>
      </c>
      <c r="M746" s="12" t="str">
        <f t="shared" si="83"/>
        <v>PI.IC.EV.400403.01</v>
      </c>
      <c r="N746" s="12"/>
      <c r="O746" s="12" t="str">
        <f t="shared" si="84"/>
        <v>PH.IC.EV.400403.01</v>
      </c>
      <c r="Q746" s="12" t="str">
        <f t="shared" si="85"/>
        <v>CL.IC.EV.400403.01</v>
      </c>
    </row>
    <row r="747" spans="1:17" ht="15" customHeight="1">
      <c r="A747" t="s">
        <v>10707</v>
      </c>
      <c r="C747" s="2" t="s">
        <v>11078</v>
      </c>
      <c r="E747" s="2" t="s">
        <v>7070</v>
      </c>
      <c r="F747" s="35" t="s">
        <v>11076</v>
      </c>
      <c r="G747" s="50" t="s">
        <v>10971</v>
      </c>
      <c r="H747" s="2" t="s">
        <v>7070</v>
      </c>
      <c r="J747" s="11" t="str">
        <f t="shared" si="82"/>
        <v>IC.EV.400404</v>
      </c>
      <c r="K747" s="2" t="s">
        <v>11324</v>
      </c>
      <c r="L747" t="str">
        <f t="shared" si="86"/>
        <v>Platelets given: number of units</v>
      </c>
      <c r="M747" s="12" t="str">
        <f t="shared" si="83"/>
        <v>PI.IC.EV.400404.01</v>
      </c>
      <c r="N747" s="12"/>
      <c r="O747" s="12" t="str">
        <f t="shared" si="84"/>
        <v>PH.IC.EV.400404.01</v>
      </c>
      <c r="Q747" s="12" t="str">
        <f t="shared" si="85"/>
        <v>CL.IC.EV.400404.01</v>
      </c>
    </row>
    <row r="748" spans="1:17" ht="15" customHeight="1">
      <c r="A748" t="s">
        <v>10707</v>
      </c>
      <c r="C748" s="2" t="s">
        <v>11078</v>
      </c>
      <c r="E748" s="2" t="s">
        <v>7070</v>
      </c>
      <c r="F748" s="35" t="s">
        <v>11076</v>
      </c>
      <c r="G748" s="50" t="s">
        <v>10972</v>
      </c>
      <c r="H748" s="2" t="s">
        <v>7071</v>
      </c>
      <c r="J748" s="11" t="str">
        <f t="shared" si="82"/>
        <v>IC.EV.400405</v>
      </c>
      <c r="K748" s="2" t="s">
        <v>11324</v>
      </c>
      <c r="L748" t="str">
        <f t="shared" si="86"/>
        <v>Transfusion completed</v>
      </c>
      <c r="M748" s="12" t="str">
        <f t="shared" si="83"/>
        <v>PI.IC.EV.400405.01</v>
      </c>
      <c r="N748" s="12"/>
      <c r="O748" s="12" t="str">
        <f t="shared" si="84"/>
        <v>PH.IC.EV.400405.01</v>
      </c>
      <c r="Q748" s="12" t="str">
        <f t="shared" si="85"/>
        <v>CL.IC.EV.400405.01</v>
      </c>
    </row>
    <row r="749" spans="1:17" ht="15" customHeight="1">
      <c r="A749" t="s">
        <v>10707</v>
      </c>
      <c r="C749" s="2" t="s">
        <v>11078</v>
      </c>
      <c r="D749" t="s">
        <v>10973</v>
      </c>
      <c r="E749" s="2" t="s">
        <v>7071</v>
      </c>
      <c r="F749" s="35" t="s">
        <v>11076</v>
      </c>
      <c r="G749" s="50" t="s">
        <v>11469</v>
      </c>
      <c r="H749" s="2" t="s">
        <v>11324</v>
      </c>
      <c r="J749" s="11" t="str">
        <f t="shared" si="82"/>
        <v>IC.EV.400501</v>
      </c>
      <c r="K749" s="2" t="s">
        <v>1192</v>
      </c>
      <c r="L749" t="str">
        <f t="shared" si="86"/>
        <v>Transfusion stopped:  reaction</v>
      </c>
      <c r="M749" s="12" t="str">
        <f t="shared" si="83"/>
        <v>PI.IC.EV.400501.01</v>
      </c>
      <c r="N749" s="12"/>
      <c r="O749" s="12" t="str">
        <f t="shared" si="84"/>
        <v>PH.IC.EV.400501.01</v>
      </c>
      <c r="Q749" s="12" t="str">
        <f t="shared" si="85"/>
        <v>CL.IC.EV.400501.01</v>
      </c>
    </row>
    <row r="750" spans="1:17" ht="15" customHeight="1">
      <c r="A750" t="s">
        <v>10339</v>
      </c>
      <c r="C750" s="2" t="s">
        <v>11078</v>
      </c>
      <c r="E750" s="2" t="s">
        <v>7071</v>
      </c>
      <c r="F750" s="35" t="s">
        <v>11076</v>
      </c>
      <c r="G750" s="50" t="s">
        <v>11470</v>
      </c>
      <c r="H750" s="2" t="s">
        <v>923</v>
      </c>
      <c r="J750" s="11" t="str">
        <f t="shared" si="82"/>
        <v>IC.EV.400502</v>
      </c>
      <c r="K750" s="2" t="s">
        <v>1192</v>
      </c>
      <c r="L750" t="str">
        <f t="shared" si="86"/>
        <v>Physician notified of transfusion reaction</v>
      </c>
      <c r="M750" s="12" t="str">
        <f t="shared" si="83"/>
        <v>PI.IC.EV.400502.01</v>
      </c>
      <c r="N750" s="12"/>
      <c r="O750" s="12" t="str">
        <f t="shared" si="84"/>
        <v>PH.IC.EV.400502.01</v>
      </c>
      <c r="Q750" s="12" t="str">
        <f t="shared" si="85"/>
        <v>CL.IC.EV.400502.01</v>
      </c>
    </row>
    <row r="751" spans="1:17" ht="15" customHeight="1">
      <c r="A751" t="s">
        <v>10339</v>
      </c>
      <c r="C751" s="2" t="s">
        <v>11078</v>
      </c>
      <c r="E751" s="2" t="s">
        <v>7071</v>
      </c>
      <c r="F751" s="35" t="s">
        <v>11076</v>
      </c>
      <c r="G751" s="50" t="s">
        <v>11333</v>
      </c>
      <c r="H751" s="2" t="s">
        <v>1202</v>
      </c>
      <c r="J751" s="11" t="str">
        <f t="shared" si="82"/>
        <v>IC.EV.400503</v>
      </c>
      <c r="K751" s="2" t="s">
        <v>1192</v>
      </c>
      <c r="L751" t="str">
        <f t="shared" si="86"/>
        <v>Blood bank notified of transfusion reaction</v>
      </c>
      <c r="M751" s="12" t="str">
        <f t="shared" si="83"/>
        <v>PI.IC.EV.400503.01</v>
      </c>
      <c r="N751" s="12"/>
      <c r="O751" s="12" t="str">
        <f t="shared" si="84"/>
        <v>PH.IC.EV.400503.01</v>
      </c>
      <c r="Q751" s="12" t="str">
        <f t="shared" si="85"/>
        <v>CL.IC.EV.400503.01</v>
      </c>
    </row>
    <row r="752" spans="1:17" ht="15" customHeight="1">
      <c r="A752" t="s">
        <v>10339</v>
      </c>
      <c r="C752" s="2" t="s">
        <v>11078</v>
      </c>
      <c r="E752" s="2" t="s">
        <v>7071</v>
      </c>
      <c r="F752" s="35" t="s">
        <v>11076</v>
      </c>
      <c r="G752" s="50" t="s">
        <v>11193</v>
      </c>
      <c r="H752" s="2" t="s">
        <v>7070</v>
      </c>
      <c r="J752" s="11" t="str">
        <f t="shared" si="82"/>
        <v>IC.EV.400504</v>
      </c>
      <c r="K752" s="2" t="s">
        <v>1192</v>
      </c>
      <c r="L752" t="str">
        <f t="shared" si="86"/>
        <v>Blood components/tubing returned to blood bank</v>
      </c>
      <c r="M752" s="12" t="str">
        <f t="shared" si="83"/>
        <v>PI.IC.EV.400504.01</v>
      </c>
      <c r="N752" s="12"/>
      <c r="O752" s="12" t="str">
        <f t="shared" si="84"/>
        <v>PH.IC.EV.400504.01</v>
      </c>
      <c r="Q752" s="12" t="str">
        <f t="shared" si="85"/>
        <v>CL.IC.EV.400504.01</v>
      </c>
    </row>
    <row r="753" spans="1:19" ht="15" customHeight="1">
      <c r="A753" t="s">
        <v>10339</v>
      </c>
      <c r="C753" s="2" t="s">
        <v>11078</v>
      </c>
      <c r="E753" s="2" t="s">
        <v>7071</v>
      </c>
      <c r="F753" s="35" t="s">
        <v>11076</v>
      </c>
      <c r="G753" s="50" t="s">
        <v>11073</v>
      </c>
      <c r="H753" s="2" t="s">
        <v>7071</v>
      </c>
      <c r="J753" s="11" t="str">
        <f t="shared" si="82"/>
        <v>IC.EV.400505</v>
      </c>
      <c r="K753" s="2" t="s">
        <v>1192</v>
      </c>
      <c r="L753" t="str">
        <f t="shared" si="86"/>
        <v>Blood specimen sent to lab</v>
      </c>
      <c r="M753" s="12" t="str">
        <f t="shared" si="83"/>
        <v>PI.IC.EV.400505.01</v>
      </c>
      <c r="N753" s="12"/>
      <c r="O753" s="12" t="str">
        <f t="shared" si="84"/>
        <v>PH.IC.EV.400505.01</v>
      </c>
      <c r="Q753" s="12" t="str">
        <f t="shared" si="85"/>
        <v>CL.IC.EV.400505.01</v>
      </c>
    </row>
    <row r="754" spans="1:19" ht="15" customHeight="1">
      <c r="A754" t="s">
        <v>10339</v>
      </c>
      <c r="C754" s="2" t="s">
        <v>11078</v>
      </c>
      <c r="E754" s="2" t="s">
        <v>7071</v>
      </c>
      <c r="F754" s="35" t="s">
        <v>11076</v>
      </c>
      <c r="G754" s="50" t="s">
        <v>11074</v>
      </c>
      <c r="H754" s="2" t="s">
        <v>6888</v>
      </c>
      <c r="J754" s="11" t="str">
        <f t="shared" si="82"/>
        <v>IC.EV.400506</v>
      </c>
      <c r="K754" s="2" t="s">
        <v>1192</v>
      </c>
      <c r="L754" t="str">
        <f t="shared" si="86"/>
        <v>Urine specimen sent to lab</v>
      </c>
      <c r="M754" s="12" t="str">
        <f t="shared" si="83"/>
        <v>PI.IC.EV.400506.01</v>
      </c>
      <c r="N754" s="12"/>
      <c r="O754" s="12" t="str">
        <f t="shared" si="84"/>
        <v>PH.IC.EV.400506.01</v>
      </c>
      <c r="Q754" s="12" t="str">
        <f t="shared" si="85"/>
        <v>CL.IC.EV.400506.01</v>
      </c>
    </row>
    <row r="755" spans="1:19" ht="15" customHeight="1">
      <c r="A755" t="s">
        <v>10339</v>
      </c>
      <c r="C755" s="2" t="s">
        <v>11078</v>
      </c>
      <c r="E755" s="2" t="s">
        <v>7071</v>
      </c>
      <c r="F755" s="35" t="s">
        <v>11076</v>
      </c>
      <c r="G755" s="50" t="s">
        <v>10974</v>
      </c>
      <c r="H755" s="2" t="s">
        <v>7284</v>
      </c>
      <c r="J755" s="11" t="str">
        <f t="shared" ref="J755:J811" si="87">CONCATENATE("IC.EV.",C755,E755,H755)</f>
        <v>IC.EV.400507</v>
      </c>
      <c r="K755" s="2" t="s">
        <v>1192</v>
      </c>
      <c r="L755" t="str">
        <f t="shared" si="86"/>
        <v>Vital signs monitored</v>
      </c>
      <c r="M755" s="12" t="str">
        <f t="shared" ref="M755:M811" si="88">CONCATENATE("PI.",J755,".",K755)</f>
        <v>PI.IC.EV.400507.01</v>
      </c>
      <c r="N755" s="12"/>
      <c r="O755" s="12" t="str">
        <f t="shared" ref="O755:O811" si="89">CONCATENATE("PH.",J755,".",K755)</f>
        <v>PH.IC.EV.400507.01</v>
      </c>
      <c r="Q755" s="12" t="str">
        <f t="shared" ref="Q755:Q811" si="90">CONCATENATE("CL.",J755,".",K755)</f>
        <v>CL.IC.EV.400507.01</v>
      </c>
    </row>
    <row r="756" spans="1:19" ht="15" customHeight="1">
      <c r="A756" t="s">
        <v>10339</v>
      </c>
      <c r="B756" t="s">
        <v>10975</v>
      </c>
      <c r="C756" s="2" t="s">
        <v>6543</v>
      </c>
      <c r="D756" t="s">
        <v>10976</v>
      </c>
      <c r="E756" s="2" t="s">
        <v>1192</v>
      </c>
      <c r="F756" s="35" t="s">
        <v>10977</v>
      </c>
      <c r="G756" s="50" t="s">
        <v>10978</v>
      </c>
      <c r="H756" s="2" t="s">
        <v>1192</v>
      </c>
      <c r="J756" s="11" t="str">
        <f t="shared" si="87"/>
        <v>IC.EV.410101</v>
      </c>
      <c r="K756" s="2" t="s">
        <v>1192</v>
      </c>
      <c r="L756" t="str">
        <f t="shared" si="86"/>
        <v>Return from OR</v>
      </c>
      <c r="M756" s="12" t="str">
        <f t="shared" si="88"/>
        <v>PI.IC.EV.410101.01</v>
      </c>
      <c r="N756" s="12"/>
      <c r="O756" s="12" t="str">
        <f t="shared" si="89"/>
        <v>PH.IC.EV.410101.01</v>
      </c>
      <c r="Q756" s="12" t="str">
        <f t="shared" si="90"/>
        <v>CL.IC.EV.410101.01</v>
      </c>
    </row>
    <row r="757" spans="1:19" ht="15" customHeight="1">
      <c r="A757" t="s">
        <v>10339</v>
      </c>
      <c r="C757" s="2" t="s">
        <v>6543</v>
      </c>
      <c r="E757" s="2" t="s">
        <v>1192</v>
      </c>
      <c r="F757" s="35" t="s">
        <v>10977</v>
      </c>
      <c r="G757" s="50" t="s">
        <v>10979</v>
      </c>
      <c r="H757" s="2" t="s">
        <v>923</v>
      </c>
      <c r="J757" s="11" t="str">
        <f t="shared" si="87"/>
        <v>IC.EV.410102</v>
      </c>
      <c r="K757" s="2" t="s">
        <v>1192</v>
      </c>
      <c r="L757" t="str">
        <f t="shared" si="86"/>
        <v>Out of hospital</v>
      </c>
      <c r="M757" s="12" t="str">
        <f t="shared" si="88"/>
        <v>PI.IC.EV.410102.01</v>
      </c>
      <c r="N757" s="12"/>
      <c r="O757" s="12" t="str">
        <f t="shared" si="89"/>
        <v>PH.IC.EV.410102.01</v>
      </c>
      <c r="Q757" s="12" t="str">
        <f t="shared" si="90"/>
        <v>CL.IC.EV.410102.01</v>
      </c>
    </row>
    <row r="758" spans="1:19" ht="15" customHeight="1">
      <c r="A758" t="s">
        <v>10339</v>
      </c>
      <c r="C758" s="2" t="s">
        <v>6543</v>
      </c>
      <c r="E758" s="2" t="s">
        <v>1192</v>
      </c>
      <c r="F758" s="35" t="s">
        <v>10977</v>
      </c>
      <c r="G758" s="50" t="s">
        <v>11099</v>
      </c>
      <c r="H758" s="2" t="s">
        <v>1202</v>
      </c>
      <c r="J758" s="11" t="str">
        <f t="shared" si="87"/>
        <v>IC.EV.410103</v>
      </c>
      <c r="K758" s="2" t="s">
        <v>1192</v>
      </c>
      <c r="L758" t="str">
        <f t="shared" si="86"/>
        <v>Monitors reconnected</v>
      </c>
      <c r="M758" s="12" t="str">
        <f t="shared" si="88"/>
        <v>PI.IC.EV.410103.01</v>
      </c>
      <c r="N758" s="12"/>
      <c r="O758" s="12" t="str">
        <f t="shared" si="89"/>
        <v>PH.IC.EV.410103.01</v>
      </c>
      <c r="Q758" s="12" t="str">
        <f t="shared" si="90"/>
        <v>CL.IC.EV.410103.01</v>
      </c>
    </row>
    <row r="759" spans="1:19" ht="15" customHeight="1">
      <c r="A759" t="s">
        <v>10339</v>
      </c>
      <c r="C759" s="2" t="s">
        <v>6543</v>
      </c>
      <c r="E759" s="2" t="s">
        <v>1192</v>
      </c>
      <c r="F759" s="35" t="s">
        <v>10977</v>
      </c>
      <c r="G759" s="50" t="s">
        <v>10488</v>
      </c>
      <c r="H759" s="2" t="s">
        <v>7070</v>
      </c>
      <c r="J759" s="11" t="str">
        <f t="shared" si="87"/>
        <v>IC.EV.410104</v>
      </c>
      <c r="K759" s="2" t="s">
        <v>923</v>
      </c>
      <c r="L759" t="str">
        <f t="shared" si="86"/>
        <v>Provider notified:</v>
      </c>
      <c r="M759" s="12" t="str">
        <f t="shared" si="88"/>
        <v>PI.IC.EV.410104.02</v>
      </c>
      <c r="N759" s="12"/>
      <c r="O759" s="12" t="str">
        <f t="shared" si="89"/>
        <v>PH.IC.EV.410104.02</v>
      </c>
      <c r="Q759" s="12" t="str">
        <f t="shared" si="90"/>
        <v>CL.IC.EV.410104.02</v>
      </c>
      <c r="R759" t="s">
        <v>1141</v>
      </c>
      <c r="S759">
        <v>169</v>
      </c>
    </row>
    <row r="760" spans="1:19" ht="15" customHeight="1">
      <c r="A760" t="s">
        <v>10339</v>
      </c>
      <c r="C760" s="2" t="s">
        <v>6543</v>
      </c>
      <c r="E760" s="2" t="s">
        <v>1192</v>
      </c>
      <c r="F760" s="35" t="s">
        <v>10977</v>
      </c>
      <c r="G760" s="50" t="s">
        <v>11100</v>
      </c>
      <c r="H760" s="2" t="s">
        <v>7071</v>
      </c>
      <c r="J760" s="11" t="str">
        <f t="shared" si="87"/>
        <v>IC.EV.410105</v>
      </c>
      <c r="K760" s="2" t="s">
        <v>1192</v>
      </c>
      <c r="L760" t="str">
        <f t="shared" si="86"/>
        <v>Transport box with patient</v>
      </c>
      <c r="M760" s="12" t="str">
        <f t="shared" si="88"/>
        <v>PI.IC.EV.410105.01</v>
      </c>
      <c r="N760" s="12"/>
      <c r="O760" s="12" t="str">
        <f t="shared" si="89"/>
        <v>PH.IC.EV.410105.01</v>
      </c>
      <c r="Q760" s="12" t="str">
        <f t="shared" si="90"/>
        <v>CL.IC.EV.410105.01</v>
      </c>
    </row>
    <row r="761" spans="1:19" ht="15" customHeight="1">
      <c r="A761" t="s">
        <v>10339</v>
      </c>
      <c r="C761" s="2" t="s">
        <v>6543</v>
      </c>
      <c r="E761" s="2" t="s">
        <v>1192</v>
      </c>
      <c r="F761" s="35" t="s">
        <v>10977</v>
      </c>
      <c r="G761" s="50" t="s">
        <v>10982</v>
      </c>
      <c r="H761" s="2" t="s">
        <v>6888</v>
      </c>
      <c r="J761" s="11" t="str">
        <f t="shared" si="87"/>
        <v>IC.EV.410106</v>
      </c>
      <c r="K761" s="2" t="s">
        <v>1192</v>
      </c>
      <c r="L761" t="str">
        <f t="shared" si="86"/>
        <v>Transport to:</v>
      </c>
      <c r="M761" s="12" t="str">
        <f t="shared" si="88"/>
        <v>PI.IC.EV.410106.01</v>
      </c>
      <c r="N761" s="12"/>
      <c r="O761" s="12" t="str">
        <f t="shared" si="89"/>
        <v>PH.IC.EV.410106.01</v>
      </c>
      <c r="Q761" s="12" t="str">
        <f t="shared" si="90"/>
        <v>CL.IC.EV.410106.01</v>
      </c>
    </row>
    <row r="762" spans="1:19" ht="15" customHeight="1">
      <c r="A762" t="s">
        <v>10339</v>
      </c>
      <c r="C762" s="2" t="s">
        <v>6543</v>
      </c>
      <c r="E762" s="2" t="s">
        <v>1192</v>
      </c>
      <c r="F762" s="35" t="s">
        <v>10977</v>
      </c>
      <c r="G762" s="50" t="s">
        <v>10983</v>
      </c>
      <c r="H762" s="2" t="s">
        <v>7284</v>
      </c>
      <c r="J762" s="11" t="str">
        <f t="shared" si="87"/>
        <v>IC.EV.410107</v>
      </c>
      <c r="K762" s="2" t="s">
        <v>1192</v>
      </c>
      <c r="L762" t="str">
        <f t="shared" si="86"/>
        <v>Ventilator transport ended</v>
      </c>
      <c r="M762" s="12" t="str">
        <f t="shared" si="88"/>
        <v>PI.IC.EV.410107.01</v>
      </c>
      <c r="N762" s="12"/>
      <c r="O762" s="12" t="str">
        <f t="shared" si="89"/>
        <v>PH.IC.EV.410107.01</v>
      </c>
      <c r="Q762" s="12" t="str">
        <f t="shared" si="90"/>
        <v>CL.IC.EV.410107.01</v>
      </c>
    </row>
    <row r="763" spans="1:19" ht="15" customHeight="1">
      <c r="A763" t="s">
        <v>10339</v>
      </c>
      <c r="C763" s="2" t="s">
        <v>6543</v>
      </c>
      <c r="E763" s="2" t="s">
        <v>1192</v>
      </c>
      <c r="F763" s="35" t="s">
        <v>10977</v>
      </c>
      <c r="G763" s="50" t="s">
        <v>10984</v>
      </c>
      <c r="H763" s="2" t="s">
        <v>10093</v>
      </c>
      <c r="J763" s="11" t="str">
        <f t="shared" si="87"/>
        <v>IC.EV.410108</v>
      </c>
      <c r="K763" s="2" t="s">
        <v>1192</v>
      </c>
      <c r="L763" t="str">
        <f t="shared" si="86"/>
        <v>Ventilator transport start</v>
      </c>
      <c r="M763" s="12" t="str">
        <f t="shared" si="88"/>
        <v>PI.IC.EV.410108.01</v>
      </c>
      <c r="N763" s="12"/>
      <c r="O763" s="12" t="str">
        <f t="shared" si="89"/>
        <v>PH.IC.EV.410108.01</v>
      </c>
      <c r="Q763" s="12" t="str">
        <f t="shared" si="90"/>
        <v>CL.IC.EV.410108.01</v>
      </c>
    </row>
    <row r="764" spans="1:19" ht="15" customHeight="1">
      <c r="A764" t="s">
        <v>10339</v>
      </c>
      <c r="C764" s="2" t="s">
        <v>6543</v>
      </c>
      <c r="E764" s="2" t="s">
        <v>1192</v>
      </c>
      <c r="F764" s="35" t="s">
        <v>10977</v>
      </c>
      <c r="G764" s="50" t="s">
        <v>10985</v>
      </c>
      <c r="H764" s="2" t="s">
        <v>10095</v>
      </c>
      <c r="J764" s="11" t="str">
        <f t="shared" si="87"/>
        <v>IC.EV.410109</v>
      </c>
      <c r="K764" s="2" t="s">
        <v>1192</v>
      </c>
      <c r="L764" t="str">
        <f t="shared" si="86"/>
        <v>Vital signs stable throughout procedure</v>
      </c>
      <c r="M764" s="12" t="str">
        <f t="shared" si="88"/>
        <v>PI.IC.EV.410109.01</v>
      </c>
      <c r="N764" s="12"/>
      <c r="O764" s="12" t="str">
        <f t="shared" si="89"/>
        <v>PH.IC.EV.410109.01</v>
      </c>
      <c r="Q764" s="12" t="str">
        <f t="shared" si="90"/>
        <v>CL.IC.EV.410109.01</v>
      </c>
    </row>
    <row r="765" spans="1:19" ht="15" customHeight="1">
      <c r="A765" t="s">
        <v>10339</v>
      </c>
      <c r="B765" t="s">
        <v>10986</v>
      </c>
      <c r="C765" s="2" t="s">
        <v>6546</v>
      </c>
      <c r="D765" t="s">
        <v>10987</v>
      </c>
      <c r="E765" s="2" t="s">
        <v>1192</v>
      </c>
      <c r="F765" s="35" t="s">
        <v>10988</v>
      </c>
      <c r="G765" s="50" t="s">
        <v>10989</v>
      </c>
      <c r="H765" s="2" t="s">
        <v>1192</v>
      </c>
      <c r="J765" s="11" t="str">
        <f t="shared" si="87"/>
        <v>IC.EV.420101</v>
      </c>
      <c r="K765" s="2" t="s">
        <v>1192</v>
      </c>
      <c r="L765" t="str">
        <f t="shared" si="86"/>
        <v>Patient ID verified with entire team</v>
      </c>
      <c r="M765" s="12" t="str">
        <f t="shared" si="88"/>
        <v>PI.IC.EV.420101.01</v>
      </c>
      <c r="N765" s="12"/>
      <c r="O765" s="12" t="str">
        <f t="shared" si="89"/>
        <v>PH.IC.EV.420101.01</v>
      </c>
      <c r="Q765" s="12" t="str">
        <f t="shared" si="90"/>
        <v>CL.IC.EV.420101.01</v>
      </c>
    </row>
    <row r="766" spans="1:19" ht="15" customHeight="1">
      <c r="A766" t="s">
        <v>10339</v>
      </c>
      <c r="C766" s="2" t="s">
        <v>6546</v>
      </c>
      <c r="E766" s="2" t="s">
        <v>1192</v>
      </c>
      <c r="F766" s="35" t="s">
        <v>10988</v>
      </c>
      <c r="G766" s="50" t="s">
        <v>11105</v>
      </c>
      <c r="H766" s="2" t="s">
        <v>923</v>
      </c>
      <c r="J766" s="11" t="str">
        <f t="shared" si="87"/>
        <v>IC.EV.420102</v>
      </c>
      <c r="K766" s="2" t="s">
        <v>1192</v>
      </c>
      <c r="L766" t="str">
        <f t="shared" si="86"/>
        <v>Correct side &amp; site verified as applicable to procedure</v>
      </c>
      <c r="M766" s="12" t="str">
        <f t="shared" si="88"/>
        <v>PI.IC.EV.420102.01</v>
      </c>
      <c r="N766" s="12"/>
      <c r="O766" s="12" t="str">
        <f t="shared" si="89"/>
        <v>PH.IC.EV.420102.01</v>
      </c>
      <c r="Q766" s="12" t="str">
        <f t="shared" si="90"/>
        <v>CL.IC.EV.420102.01</v>
      </c>
    </row>
    <row r="767" spans="1:19" ht="15" customHeight="1">
      <c r="A767" t="s">
        <v>10339</v>
      </c>
      <c r="C767" s="2" t="s">
        <v>6546</v>
      </c>
      <c r="E767" s="2" t="s">
        <v>1192</v>
      </c>
      <c r="F767" s="35" t="s">
        <v>10988</v>
      </c>
      <c r="G767" s="50" t="s">
        <v>10991</v>
      </c>
      <c r="H767" s="2" t="s">
        <v>1202</v>
      </c>
      <c r="J767" s="11" t="str">
        <f t="shared" si="87"/>
        <v>IC.EV.420103</v>
      </c>
      <c r="K767" s="2" t="s">
        <v>1192</v>
      </c>
      <c r="L767" t="str">
        <f t="shared" si="86"/>
        <v>Procedure to be done verified with entire team</v>
      </c>
      <c r="M767" s="12" t="str">
        <f t="shared" si="88"/>
        <v>PI.IC.EV.420103.01</v>
      </c>
      <c r="N767" s="12"/>
      <c r="O767" s="12" t="str">
        <f t="shared" si="89"/>
        <v>PH.IC.EV.420103.01</v>
      </c>
      <c r="Q767" s="12" t="str">
        <f t="shared" si="90"/>
        <v>CL.IC.EV.420103.01</v>
      </c>
    </row>
    <row r="768" spans="1:19" ht="15" customHeight="1">
      <c r="A768" t="s">
        <v>10339</v>
      </c>
      <c r="C768" s="2" t="s">
        <v>6546</v>
      </c>
      <c r="E768" s="2" t="s">
        <v>1192</v>
      </c>
      <c r="F768" s="35" t="s">
        <v>10988</v>
      </c>
      <c r="G768" s="50" t="s">
        <v>10992</v>
      </c>
      <c r="H768" s="2" t="s">
        <v>7070</v>
      </c>
      <c r="J768" s="11" t="str">
        <f t="shared" si="87"/>
        <v>IC.EV.420104</v>
      </c>
      <c r="K768" s="2" t="s">
        <v>1192</v>
      </c>
      <c r="L768" t="str">
        <f t="shared" si="86"/>
        <v>Correct patient position verified</v>
      </c>
      <c r="M768" s="12" t="str">
        <f t="shared" si="88"/>
        <v>PI.IC.EV.420104.01</v>
      </c>
      <c r="N768" s="12"/>
      <c r="O768" s="12" t="str">
        <f t="shared" si="89"/>
        <v>PH.IC.EV.420104.01</v>
      </c>
      <c r="Q768" s="12" t="str">
        <f t="shared" si="90"/>
        <v>CL.IC.EV.420104.01</v>
      </c>
    </row>
    <row r="769" spans="1:25" ht="15" customHeight="1">
      <c r="A769" t="s">
        <v>10339</v>
      </c>
      <c r="C769" s="2" t="s">
        <v>6546</v>
      </c>
      <c r="E769" s="2" t="s">
        <v>1192</v>
      </c>
      <c r="F769" s="35" t="s">
        <v>10988</v>
      </c>
      <c r="G769" s="50" t="s">
        <v>10993</v>
      </c>
      <c r="H769" s="2" t="s">
        <v>7071</v>
      </c>
      <c r="J769" s="11" t="str">
        <f t="shared" si="87"/>
        <v>IC.EV.420105</v>
      </c>
      <c r="K769" s="2" t="s">
        <v>1192</v>
      </c>
      <c r="L769" t="str">
        <f t="shared" si="86"/>
        <v>Availability of all needed equipment/special reqs verified</v>
      </c>
      <c r="M769" s="12" t="str">
        <f t="shared" si="88"/>
        <v>PI.IC.EV.420105.01</v>
      </c>
      <c r="N769" s="12"/>
      <c r="O769" s="12" t="str">
        <f t="shared" si="89"/>
        <v>PH.IC.EV.420105.01</v>
      </c>
      <c r="Q769" s="12" t="str">
        <f t="shared" si="90"/>
        <v>CL.IC.EV.420105.01</v>
      </c>
    </row>
    <row r="770" spans="1:25" ht="15" customHeight="1">
      <c r="A770" t="s">
        <v>10339</v>
      </c>
      <c r="C770" s="2" t="s">
        <v>6546</v>
      </c>
      <c r="E770" s="2" t="s">
        <v>1192</v>
      </c>
      <c r="F770" s="35" t="s">
        <v>10988</v>
      </c>
      <c r="G770" s="50" t="s">
        <v>11113</v>
      </c>
      <c r="H770" s="2" t="s">
        <v>6888</v>
      </c>
      <c r="J770" s="11" t="str">
        <f t="shared" si="87"/>
        <v>IC.EV.420106</v>
      </c>
      <c r="K770" s="2" t="s">
        <v>1192</v>
      </c>
      <c r="L770" t="str">
        <f t="shared" si="86"/>
        <v>All appropriate diagnostic and radiologic test results available:</v>
      </c>
      <c r="M770" s="12" t="str">
        <f t="shared" si="88"/>
        <v>PI.IC.EV.420106.01</v>
      </c>
      <c r="N770" s="12"/>
      <c r="O770" s="12" t="str">
        <f t="shared" si="89"/>
        <v>PH.IC.EV.420106.01</v>
      </c>
      <c r="Q770" s="12" t="str">
        <f t="shared" si="90"/>
        <v>CL.IC.EV.420106.01</v>
      </c>
    </row>
    <row r="771" spans="1:25" ht="15" customHeight="1">
      <c r="A771" t="s">
        <v>10339</v>
      </c>
      <c r="C771" s="2" t="s">
        <v>6546</v>
      </c>
      <c r="E771" s="2" t="s">
        <v>1192</v>
      </c>
      <c r="F771" s="35" t="s">
        <v>10988</v>
      </c>
      <c r="G771" s="50" t="s">
        <v>11114</v>
      </c>
      <c r="H771" s="2" t="s">
        <v>7284</v>
      </c>
      <c r="J771" s="11" t="str">
        <f t="shared" si="87"/>
        <v>IC.EV.420107</v>
      </c>
      <c r="K771" s="2" t="s">
        <v>1192</v>
      </c>
      <c r="L771" t="str">
        <f t="shared" si="86"/>
        <v>Correct implants and/or devices available:</v>
      </c>
      <c r="M771" s="12" t="str">
        <f t="shared" si="88"/>
        <v>PI.IC.EV.420107.01</v>
      </c>
      <c r="N771" s="12"/>
      <c r="O771" s="12" t="str">
        <f t="shared" si="89"/>
        <v>PH.IC.EV.420107.01</v>
      </c>
      <c r="Q771" s="12" t="str">
        <f t="shared" si="90"/>
        <v>CL.IC.EV.420107.01</v>
      </c>
    </row>
    <row r="772" spans="1:25" ht="15" customHeight="1">
      <c r="A772" t="s">
        <v>10339</v>
      </c>
      <c r="C772" s="2" t="s">
        <v>6546</v>
      </c>
      <c r="E772" s="2" t="s">
        <v>1192</v>
      </c>
      <c r="F772" s="35" t="s">
        <v>10988</v>
      </c>
      <c r="G772" s="50" t="s">
        <v>11115</v>
      </c>
      <c r="H772" s="2" t="s">
        <v>10093</v>
      </c>
      <c r="J772" s="11" t="str">
        <f t="shared" si="87"/>
        <v>IC.EV.420108</v>
      </c>
      <c r="K772" s="2" t="s">
        <v>1192</v>
      </c>
      <c r="L772" t="str">
        <f t="shared" si="86"/>
        <v>List special safety precautions based on Pt. history or medications:</v>
      </c>
      <c r="M772" s="12" t="str">
        <f t="shared" si="88"/>
        <v>PI.IC.EV.420108.01</v>
      </c>
      <c r="N772" s="12"/>
      <c r="O772" s="12" t="str">
        <f t="shared" si="89"/>
        <v>PH.IC.EV.420108.01</v>
      </c>
      <c r="Q772" s="12" t="str">
        <f t="shared" si="90"/>
        <v>CL.IC.EV.420108.01</v>
      </c>
    </row>
    <row r="773" spans="1:25" ht="15" customHeight="1">
      <c r="A773" t="s">
        <v>10339</v>
      </c>
      <c r="C773" s="2" t="s">
        <v>6546</v>
      </c>
      <c r="E773" s="2" t="s">
        <v>1192</v>
      </c>
      <c r="F773" s="35" t="s">
        <v>10988</v>
      </c>
      <c r="G773" s="50" t="s">
        <v>11116</v>
      </c>
      <c r="H773" s="2" t="s">
        <v>10095</v>
      </c>
      <c r="J773" s="11" t="str">
        <f t="shared" si="87"/>
        <v>IC.EV.420109</v>
      </c>
      <c r="K773" s="2" t="s">
        <v>1192</v>
      </c>
      <c r="L773" t="str">
        <f t="shared" si="86"/>
        <v>Relevant images and results are properly labeled and appropriately displayed:</v>
      </c>
      <c r="M773" s="12" t="str">
        <f t="shared" si="88"/>
        <v>PI.IC.EV.420109.01</v>
      </c>
      <c r="N773" s="12"/>
      <c r="O773" s="12" t="str">
        <f t="shared" si="89"/>
        <v>PH.IC.EV.420109.01</v>
      </c>
      <c r="Q773" s="12" t="str">
        <f t="shared" si="90"/>
        <v>CL.IC.EV.420109.01</v>
      </c>
    </row>
    <row r="774" spans="1:25" ht="15" customHeight="1">
      <c r="A774" t="s">
        <v>10339</v>
      </c>
      <c r="C774" s="2" t="s">
        <v>6546</v>
      </c>
      <c r="E774" s="2" t="s">
        <v>11683</v>
      </c>
      <c r="F774" s="35" t="s">
        <v>10988</v>
      </c>
      <c r="G774" s="50" t="s">
        <v>11117</v>
      </c>
      <c r="H774" s="2" t="s">
        <v>10905</v>
      </c>
      <c r="J774" s="11" t="str">
        <f t="shared" ref="J774" si="91">CONCATENATE("IC.EV.",C774,E774,H774)</f>
        <v>IC.EV.420110</v>
      </c>
      <c r="K774" s="2" t="s">
        <v>11683</v>
      </c>
      <c r="L774" t="str">
        <f t="shared" ref="L774" si="92">G774</f>
        <v>Special medications or fluids for irrigation purposes available:</v>
      </c>
      <c r="M774" s="12" t="str">
        <f t="shared" ref="M774" si="93">CONCATENATE("PI.",J774,".",K774)</f>
        <v>PI.IC.EV.420110.01</v>
      </c>
      <c r="N774" s="12"/>
      <c r="O774" s="12" t="str">
        <f t="shared" ref="O774" si="94">CONCATENATE("PH.",J774,".",K774)</f>
        <v>PH.IC.EV.420110.01</v>
      </c>
      <c r="Q774" s="12" t="str">
        <f t="shared" ref="Q774" si="95">CONCATENATE("CL.",J774,".",K774)</f>
        <v>CL.IC.EV.420110.01</v>
      </c>
    </row>
    <row r="775" spans="1:25" ht="15" customHeight="1">
      <c r="A775" t="s">
        <v>10339</v>
      </c>
      <c r="C775" s="2" t="s">
        <v>6546</v>
      </c>
      <c r="E775" s="2" t="s">
        <v>1192</v>
      </c>
      <c r="F775" s="35" t="s">
        <v>10988</v>
      </c>
      <c r="G775" s="50" t="s">
        <v>840</v>
      </c>
      <c r="H775" s="2" t="s">
        <v>841</v>
      </c>
      <c r="J775" s="11" t="str">
        <f t="shared" si="87"/>
        <v>IC.EV.420111</v>
      </c>
      <c r="K775" s="2" t="s">
        <v>1192</v>
      </c>
      <c r="L775" t="str">
        <f t="shared" si="86"/>
        <v>Time out per policy</v>
      </c>
      <c r="M775" s="12" t="str">
        <f t="shared" si="88"/>
        <v>PI.IC.EV.420111.01</v>
      </c>
      <c r="N775" s="12"/>
      <c r="O775" s="12" t="str">
        <f t="shared" si="89"/>
        <v>PH.IC.EV.420111.01</v>
      </c>
      <c r="Q775" s="12" t="str">
        <f t="shared" si="90"/>
        <v>CL.IC.EV.420111.01</v>
      </c>
      <c r="X775" t="s">
        <v>842</v>
      </c>
      <c r="Y775">
        <v>1095</v>
      </c>
    </row>
    <row r="776" spans="1:25" ht="15" customHeight="1">
      <c r="A776" t="s">
        <v>10339</v>
      </c>
      <c r="B776" t="s">
        <v>11157</v>
      </c>
      <c r="C776" s="2" t="s">
        <v>11034</v>
      </c>
      <c r="D776" t="s">
        <v>11158</v>
      </c>
      <c r="E776" s="2" t="s">
        <v>11324</v>
      </c>
      <c r="F776" s="35" t="s">
        <v>11159</v>
      </c>
      <c r="G776" s="50" t="s">
        <v>11033</v>
      </c>
      <c r="H776" s="2" t="s">
        <v>1192</v>
      </c>
      <c r="J776" s="11" t="str">
        <f t="shared" si="87"/>
        <v>IC.EV.430101</v>
      </c>
      <c r="K776" s="2" t="s">
        <v>11324</v>
      </c>
      <c r="L776" t="str">
        <f t="shared" si="86"/>
        <v>Consent Signed and Verified</v>
      </c>
      <c r="M776" s="12" t="str">
        <f t="shared" si="88"/>
        <v>PI.IC.EV.430101.01</v>
      </c>
      <c r="N776" s="12"/>
      <c r="O776" s="12" t="str">
        <f t="shared" si="89"/>
        <v>PH.IC.EV.430101.01</v>
      </c>
      <c r="Q776" s="12" t="str">
        <f t="shared" si="90"/>
        <v>CL.IC.EV.430101.01</v>
      </c>
    </row>
    <row r="777" spans="1:25" ht="15" customHeight="1">
      <c r="A777" t="s">
        <v>10389</v>
      </c>
      <c r="C777" s="2" t="s">
        <v>11034</v>
      </c>
      <c r="E777" s="2" t="s">
        <v>11324</v>
      </c>
      <c r="F777" s="35" t="s">
        <v>11159</v>
      </c>
      <c r="G777" s="50" t="s">
        <v>11035</v>
      </c>
      <c r="H777" s="2" t="s">
        <v>1199</v>
      </c>
      <c r="J777" s="11" t="str">
        <f t="shared" si="87"/>
        <v>IC.EV.430102</v>
      </c>
      <c r="K777" s="2" t="s">
        <v>11324</v>
      </c>
      <c r="L777" t="str">
        <f t="shared" si="86"/>
        <v>Lab Results on Chart within 30 days:</v>
      </c>
      <c r="M777" s="12" t="str">
        <f t="shared" si="88"/>
        <v>PI.IC.EV.430102.01</v>
      </c>
      <c r="N777" s="12"/>
      <c r="O777" s="12" t="str">
        <f t="shared" si="89"/>
        <v>PH.IC.EV.430102.01</v>
      </c>
      <c r="Q777" s="12" t="str">
        <f t="shared" si="90"/>
        <v>CL.IC.EV.430102.01</v>
      </c>
    </row>
    <row r="778" spans="1:25" ht="15" customHeight="1">
      <c r="A778" t="s">
        <v>10389</v>
      </c>
      <c r="C778" s="2" t="s">
        <v>11034</v>
      </c>
      <c r="E778" s="2" t="s">
        <v>11324</v>
      </c>
      <c r="F778" s="35" t="s">
        <v>11159</v>
      </c>
      <c r="G778" s="50" t="s">
        <v>11036</v>
      </c>
      <c r="H778" s="2" t="s">
        <v>946</v>
      </c>
      <c r="J778" s="11" t="str">
        <f t="shared" si="87"/>
        <v>IC.EV.430103</v>
      </c>
      <c r="K778" s="2" t="s">
        <v>11324</v>
      </c>
      <c r="L778" t="str">
        <f t="shared" si="86"/>
        <v>History and Physical on chart within 30 days</v>
      </c>
      <c r="M778" s="12" t="str">
        <f t="shared" si="88"/>
        <v>PI.IC.EV.430103.01</v>
      </c>
      <c r="N778" s="12"/>
      <c r="O778" s="12" t="str">
        <f t="shared" si="89"/>
        <v>PH.IC.EV.430103.01</v>
      </c>
      <c r="Q778" s="12" t="str">
        <f t="shared" si="90"/>
        <v>CL.IC.EV.430103.01</v>
      </c>
    </row>
    <row r="779" spans="1:25" ht="15" customHeight="1">
      <c r="A779" t="s">
        <v>10389</v>
      </c>
      <c r="C779" s="2" t="s">
        <v>11034</v>
      </c>
      <c r="E779" s="2" t="s">
        <v>11324</v>
      </c>
      <c r="F779" s="35" t="s">
        <v>11159</v>
      </c>
      <c r="G779" s="50" t="s">
        <v>11037</v>
      </c>
      <c r="H779" s="2" t="s">
        <v>948</v>
      </c>
      <c r="J779" s="11" t="str">
        <f t="shared" si="87"/>
        <v>IC.EV.430104</v>
      </c>
      <c r="K779" s="2" t="s">
        <v>11324</v>
      </c>
      <c r="L779" t="str">
        <f t="shared" si="86"/>
        <v>Chest X-Ray on Chart:</v>
      </c>
      <c r="M779" s="12" t="str">
        <f t="shared" si="88"/>
        <v>PI.IC.EV.430104.01</v>
      </c>
      <c r="N779" s="12"/>
      <c r="O779" s="12" t="str">
        <f t="shared" si="89"/>
        <v>PH.IC.EV.430104.01</v>
      </c>
      <c r="Q779" s="12" t="str">
        <f t="shared" si="90"/>
        <v>CL.IC.EV.430104.01</v>
      </c>
    </row>
    <row r="780" spans="1:25" ht="15" customHeight="1">
      <c r="A780" t="s">
        <v>10389</v>
      </c>
      <c r="C780" s="2" t="s">
        <v>11034</v>
      </c>
      <c r="E780" s="2" t="s">
        <v>11324</v>
      </c>
      <c r="F780" s="35" t="s">
        <v>11159</v>
      </c>
      <c r="G780" s="50" t="s">
        <v>11038</v>
      </c>
      <c r="H780" s="2" t="s">
        <v>7071</v>
      </c>
      <c r="J780" s="11" t="str">
        <f t="shared" si="87"/>
        <v>IC.EV.430105</v>
      </c>
      <c r="K780" s="2" t="s">
        <v>11324</v>
      </c>
      <c r="L780" t="str">
        <f t="shared" si="86"/>
        <v>Fingerstick Glucose:</v>
      </c>
      <c r="M780" s="12" t="str">
        <f t="shared" si="88"/>
        <v>PI.IC.EV.430105.01</v>
      </c>
      <c r="N780" s="12"/>
      <c r="O780" s="12" t="str">
        <f t="shared" si="89"/>
        <v>PH.IC.EV.430105.01</v>
      </c>
      <c r="Q780" s="12" t="str">
        <f t="shared" si="90"/>
        <v>CL.IC.EV.430105.01</v>
      </c>
    </row>
    <row r="781" spans="1:25" ht="15" customHeight="1">
      <c r="A781" t="s">
        <v>10389</v>
      </c>
      <c r="C781" s="2" t="s">
        <v>11034</v>
      </c>
      <c r="D781" t="s">
        <v>11039</v>
      </c>
      <c r="E781" s="2" t="s">
        <v>1199</v>
      </c>
      <c r="F781" s="35" t="s">
        <v>11159</v>
      </c>
      <c r="G781" s="50" t="s">
        <v>11040</v>
      </c>
      <c r="H781" s="2" t="s">
        <v>11324</v>
      </c>
      <c r="J781" s="11" t="str">
        <f t="shared" si="87"/>
        <v>IC.EV.430201</v>
      </c>
      <c r="K781" s="2" t="s">
        <v>11324</v>
      </c>
      <c r="L781" t="str">
        <f t="shared" si="86"/>
        <v>Pre-op antibiotics ordered</v>
      </c>
      <c r="M781" s="12" t="str">
        <f t="shared" si="88"/>
        <v>PI.IC.EV.430201.01</v>
      </c>
      <c r="N781" s="12"/>
      <c r="O781" s="12" t="str">
        <f t="shared" si="89"/>
        <v>PH.IC.EV.430201.01</v>
      </c>
      <c r="Q781" s="12" t="str">
        <f t="shared" si="90"/>
        <v>CL.IC.EV.430201.01</v>
      </c>
    </row>
    <row r="782" spans="1:25" ht="15" customHeight="1">
      <c r="A782" t="s">
        <v>10389</v>
      </c>
      <c r="C782" s="2" t="s">
        <v>11034</v>
      </c>
      <c r="E782" s="2" t="s">
        <v>1199</v>
      </c>
      <c r="F782" s="35" t="s">
        <v>11159</v>
      </c>
      <c r="G782" s="50" t="s">
        <v>11163</v>
      </c>
      <c r="H782" s="2" t="s">
        <v>1199</v>
      </c>
      <c r="J782" s="11" t="str">
        <f t="shared" si="87"/>
        <v>IC.EV.430202</v>
      </c>
      <c r="K782" s="2" t="s">
        <v>11324</v>
      </c>
      <c r="L782" t="str">
        <f t="shared" si="86"/>
        <v>Pre-op medications given</v>
      </c>
      <c r="M782" s="12" t="str">
        <f t="shared" si="88"/>
        <v>PI.IC.EV.430202.01</v>
      </c>
      <c r="N782" s="12"/>
      <c r="O782" s="12" t="str">
        <f t="shared" si="89"/>
        <v>PH.IC.EV.430202.01</v>
      </c>
      <c r="Q782" s="12" t="str">
        <f t="shared" si="90"/>
        <v>CL.IC.EV.430202.01</v>
      </c>
    </row>
    <row r="783" spans="1:25" ht="15" customHeight="1">
      <c r="A783" t="s">
        <v>10389</v>
      </c>
      <c r="C783" s="2" t="s">
        <v>11034</v>
      </c>
      <c r="E783" s="2" t="s">
        <v>1199</v>
      </c>
      <c r="F783" s="35" t="s">
        <v>11159</v>
      </c>
      <c r="G783" s="50" t="s">
        <v>11164</v>
      </c>
      <c r="H783" s="2" t="s">
        <v>946</v>
      </c>
      <c r="J783" s="11" t="str">
        <f t="shared" si="87"/>
        <v>IC.EV.430203</v>
      </c>
      <c r="K783" s="2" t="s">
        <v>11324</v>
      </c>
      <c r="L783" t="str">
        <f t="shared" si="86"/>
        <v>If on Beta blockers: date-time given</v>
      </c>
      <c r="M783" s="12" t="str">
        <f t="shared" si="88"/>
        <v>PI.IC.EV.430203.01</v>
      </c>
      <c r="N783" s="12"/>
      <c r="O783" s="12" t="str">
        <f t="shared" si="89"/>
        <v>PH.IC.EV.430203.01</v>
      </c>
      <c r="Q783" s="12" t="str">
        <f t="shared" si="90"/>
        <v>CL.IC.EV.430203.01</v>
      </c>
    </row>
    <row r="784" spans="1:25" ht="15" customHeight="1">
      <c r="A784" t="s">
        <v>10389</v>
      </c>
      <c r="C784" s="2" t="s">
        <v>11034</v>
      </c>
      <c r="E784" s="2" t="s">
        <v>1199</v>
      </c>
      <c r="F784" s="35" t="s">
        <v>11159</v>
      </c>
      <c r="G784" s="50" t="s">
        <v>11165</v>
      </c>
      <c r="H784" s="2" t="s">
        <v>948</v>
      </c>
      <c r="J784" s="11" t="str">
        <f t="shared" si="87"/>
        <v>IC.EV.430204</v>
      </c>
      <c r="K784" s="2" t="s">
        <v>11324</v>
      </c>
      <c r="L784" t="str">
        <f t="shared" si="86"/>
        <v>Scheduled medications given</v>
      </c>
      <c r="M784" s="12" t="str">
        <f t="shared" si="88"/>
        <v>PI.IC.EV.430204.01</v>
      </c>
      <c r="N784" s="12"/>
      <c r="O784" s="12" t="str">
        <f t="shared" si="89"/>
        <v>PH.IC.EV.430204.01</v>
      </c>
      <c r="Q784" s="12" t="str">
        <f t="shared" si="90"/>
        <v>CL.IC.EV.430204.01</v>
      </c>
    </row>
    <row r="785" spans="1:17" ht="15" customHeight="1">
      <c r="A785" t="s">
        <v>10389</v>
      </c>
      <c r="C785" s="2" t="s">
        <v>11034</v>
      </c>
      <c r="E785" s="2" t="s">
        <v>1199</v>
      </c>
      <c r="F785" s="35" t="s">
        <v>11159</v>
      </c>
      <c r="G785" s="50" t="s">
        <v>11166</v>
      </c>
      <c r="H785" s="2" t="s">
        <v>7071</v>
      </c>
      <c r="J785" s="11" t="str">
        <f t="shared" si="87"/>
        <v>IC.EV.430205</v>
      </c>
      <c r="K785" s="2" t="s">
        <v>11324</v>
      </c>
      <c r="L785" t="str">
        <f t="shared" si="86"/>
        <v>Anticoagulants: Date/Time discontinued</v>
      </c>
      <c r="M785" s="12" t="str">
        <f t="shared" si="88"/>
        <v>PI.IC.EV.430205.01</v>
      </c>
      <c r="N785" s="12"/>
      <c r="O785" s="12" t="str">
        <f t="shared" si="89"/>
        <v>PH.IC.EV.430205.01</v>
      </c>
      <c r="Q785" s="12" t="str">
        <f t="shared" si="90"/>
        <v>CL.IC.EV.430205.01</v>
      </c>
    </row>
    <row r="786" spans="1:17" ht="15" customHeight="1">
      <c r="A786" t="s">
        <v>10389</v>
      </c>
      <c r="C786" s="2" t="s">
        <v>11034</v>
      </c>
      <c r="D786" t="s">
        <v>11167</v>
      </c>
      <c r="E786" s="2" t="s">
        <v>946</v>
      </c>
      <c r="F786" s="35" t="s">
        <v>11159</v>
      </c>
      <c r="G786" s="50" t="s">
        <v>11168</v>
      </c>
      <c r="H786" s="2" t="s">
        <v>11324</v>
      </c>
      <c r="J786" s="11" t="str">
        <f t="shared" si="87"/>
        <v>IC.EV.430301</v>
      </c>
      <c r="K786" s="2" t="s">
        <v>11324</v>
      </c>
      <c r="L786" t="str">
        <f t="shared" si="86"/>
        <v>Preop Patient/Family Teaching re:</v>
      </c>
      <c r="M786" s="12" t="str">
        <f t="shared" si="88"/>
        <v>PI.IC.EV.430301.01</v>
      </c>
      <c r="N786" s="12"/>
      <c r="O786" s="12" t="str">
        <f t="shared" si="89"/>
        <v>PH.IC.EV.430301.01</v>
      </c>
      <c r="Q786" s="12" t="str">
        <f t="shared" si="90"/>
        <v>CL.IC.EV.430301.01</v>
      </c>
    </row>
    <row r="787" spans="1:17" ht="15" customHeight="1">
      <c r="A787" t="s">
        <v>10389</v>
      </c>
      <c r="C787" s="2" t="s">
        <v>11034</v>
      </c>
      <c r="E787" s="2" t="s">
        <v>946</v>
      </c>
      <c r="F787" s="35" t="s">
        <v>11159</v>
      </c>
      <c r="G787" s="50" t="s">
        <v>11307</v>
      </c>
      <c r="H787" s="2" t="s">
        <v>1199</v>
      </c>
      <c r="J787" s="11" t="str">
        <f t="shared" si="87"/>
        <v>IC.EV.430302</v>
      </c>
      <c r="K787" s="2" t="s">
        <v>11324</v>
      </c>
      <c r="L787" t="str">
        <f t="shared" si="86"/>
        <v>Wristband on patient</v>
      </c>
      <c r="M787" s="12" t="str">
        <f t="shared" si="88"/>
        <v>PI.IC.EV.430302.01</v>
      </c>
      <c r="N787" s="12"/>
      <c r="O787" s="12" t="str">
        <f t="shared" si="89"/>
        <v>PH.IC.EV.430302.01</v>
      </c>
      <c r="Q787" s="12" t="str">
        <f t="shared" si="90"/>
        <v>CL.IC.EV.430302.01</v>
      </c>
    </row>
    <row r="788" spans="1:17" ht="15" customHeight="1">
      <c r="A788" t="s">
        <v>10389</v>
      </c>
      <c r="C788" s="2" t="s">
        <v>11034</v>
      </c>
      <c r="E788" s="2" t="s">
        <v>946</v>
      </c>
      <c r="F788" s="35" t="s">
        <v>11159</v>
      </c>
      <c r="G788" s="50" t="s">
        <v>11308</v>
      </c>
      <c r="H788" s="2" t="s">
        <v>946</v>
      </c>
      <c r="J788" s="11" t="str">
        <f t="shared" si="87"/>
        <v>IC.EV.430303</v>
      </c>
      <c r="K788" s="2" t="s">
        <v>11324</v>
      </c>
      <c r="L788" t="str">
        <f t="shared" si="86"/>
        <v>Spare wristband on chart</v>
      </c>
      <c r="M788" s="12" t="str">
        <f t="shared" si="88"/>
        <v>PI.IC.EV.430303.01</v>
      </c>
      <c r="N788" s="12"/>
      <c r="O788" s="12" t="str">
        <f t="shared" si="89"/>
        <v>PH.IC.EV.430303.01</v>
      </c>
      <c r="Q788" s="12" t="str">
        <f t="shared" si="90"/>
        <v>CL.IC.EV.430303.01</v>
      </c>
    </row>
    <row r="789" spans="1:17" ht="15" customHeight="1">
      <c r="A789" t="s">
        <v>10389</v>
      </c>
      <c r="C789" s="2" t="s">
        <v>11034</v>
      </c>
      <c r="E789" s="2" t="s">
        <v>946</v>
      </c>
      <c r="F789" s="35" t="s">
        <v>11159</v>
      </c>
      <c r="G789" s="50" t="s">
        <v>11309</v>
      </c>
      <c r="H789" s="2" t="s">
        <v>948</v>
      </c>
      <c r="J789" s="11" t="str">
        <f t="shared" si="87"/>
        <v>IC.EV.430304</v>
      </c>
      <c r="K789" s="2" t="s">
        <v>11324</v>
      </c>
      <c r="L789" t="str">
        <f t="shared" si="86"/>
        <v>Allergy Band On</v>
      </c>
      <c r="M789" s="12" t="str">
        <f t="shared" si="88"/>
        <v>PI.IC.EV.430304.01</v>
      </c>
      <c r="N789" s="12"/>
      <c r="O789" s="12" t="str">
        <f t="shared" si="89"/>
        <v>PH.IC.EV.430304.01</v>
      </c>
      <c r="Q789" s="12" t="str">
        <f t="shared" si="90"/>
        <v>CL.IC.EV.430304.01</v>
      </c>
    </row>
    <row r="790" spans="1:17" ht="15" customHeight="1">
      <c r="A790" t="s">
        <v>10389</v>
      </c>
      <c r="C790" s="2" t="s">
        <v>11034</v>
      </c>
      <c r="E790" s="2" t="s">
        <v>946</v>
      </c>
      <c r="F790" s="35" t="s">
        <v>11159</v>
      </c>
      <c r="G790" s="50" t="s">
        <v>11310</v>
      </c>
      <c r="H790" s="2" t="s">
        <v>7071</v>
      </c>
      <c r="J790" s="11" t="str">
        <f t="shared" si="87"/>
        <v>IC.EV.430305</v>
      </c>
      <c r="K790" s="2" t="s">
        <v>11324</v>
      </c>
      <c r="L790" t="str">
        <f t="shared" ref="L790:L811" si="96">G790</f>
        <v>Blood Bank ID Band On Patient</v>
      </c>
      <c r="M790" s="12" t="str">
        <f t="shared" si="88"/>
        <v>PI.IC.EV.430305.01</v>
      </c>
      <c r="N790" s="12"/>
      <c r="O790" s="12" t="str">
        <f t="shared" si="89"/>
        <v>PH.IC.EV.430305.01</v>
      </c>
      <c r="Q790" s="12" t="str">
        <f t="shared" si="90"/>
        <v>CL.IC.EV.430305.01</v>
      </c>
    </row>
    <row r="791" spans="1:17" ht="15" customHeight="1">
      <c r="A791" t="s">
        <v>10389</v>
      </c>
      <c r="C791" s="2" t="s">
        <v>11034</v>
      </c>
      <c r="E791" s="2" t="s">
        <v>946</v>
      </c>
      <c r="F791" s="35" t="s">
        <v>11159</v>
      </c>
      <c r="G791" s="50" t="s">
        <v>11043</v>
      </c>
      <c r="H791" s="2" t="s">
        <v>6888</v>
      </c>
      <c r="J791" s="11" t="str">
        <f t="shared" si="87"/>
        <v>IC.EV.430306</v>
      </c>
      <c r="K791" s="2" t="s">
        <v>11324</v>
      </c>
      <c r="L791" t="str">
        <f t="shared" si="96"/>
        <v>All foreign objects removed:</v>
      </c>
      <c r="M791" s="12" t="str">
        <f t="shared" si="88"/>
        <v>PI.IC.EV.430306.01</v>
      </c>
      <c r="N791" s="12"/>
      <c r="O791" s="12" t="str">
        <f t="shared" si="89"/>
        <v>PH.IC.EV.430306.01</v>
      </c>
      <c r="Q791" s="12" t="str">
        <f t="shared" si="90"/>
        <v>CL.IC.EV.430306.01</v>
      </c>
    </row>
    <row r="792" spans="1:17" ht="15" customHeight="1">
      <c r="A792" t="s">
        <v>10389</v>
      </c>
      <c r="C792" s="2" t="s">
        <v>11034</v>
      </c>
      <c r="E792" s="2" t="s">
        <v>946</v>
      </c>
      <c r="F792" s="35" t="s">
        <v>11159</v>
      </c>
      <c r="G792" s="50" t="s">
        <v>11044</v>
      </c>
      <c r="H792" s="2" t="s">
        <v>7284</v>
      </c>
      <c r="J792" s="11" t="str">
        <f t="shared" si="87"/>
        <v>IC.EV.430307</v>
      </c>
      <c r="K792" s="2" t="s">
        <v>11324</v>
      </c>
      <c r="L792" t="str">
        <f t="shared" si="96"/>
        <v>Valuables inventory</v>
      </c>
      <c r="M792" s="12" t="str">
        <f t="shared" si="88"/>
        <v>PI.IC.EV.430307.01</v>
      </c>
      <c r="N792" s="12"/>
      <c r="O792" s="12" t="str">
        <f t="shared" si="89"/>
        <v>PH.IC.EV.430307.01</v>
      </c>
      <c r="Q792" s="12" t="str">
        <f t="shared" si="90"/>
        <v>CL.IC.EV.430307.01</v>
      </c>
    </row>
    <row r="793" spans="1:17" ht="15" customHeight="1">
      <c r="A793" t="s">
        <v>10389</v>
      </c>
      <c r="C793" s="2" t="s">
        <v>11034</v>
      </c>
      <c r="E793" s="2" t="s">
        <v>946</v>
      </c>
      <c r="F793" s="35" t="s">
        <v>11159</v>
      </c>
      <c r="G793" s="50" t="s">
        <v>11045</v>
      </c>
      <c r="H793" s="2" t="s">
        <v>10093</v>
      </c>
      <c r="J793" s="11" t="str">
        <f t="shared" si="87"/>
        <v>IC.EV.430308</v>
      </c>
      <c r="K793" s="2" t="s">
        <v>11324</v>
      </c>
      <c r="L793" t="str">
        <f t="shared" si="96"/>
        <v>Hair clipping done</v>
      </c>
      <c r="M793" s="12" t="str">
        <f t="shared" si="88"/>
        <v>PI.IC.EV.430308.01</v>
      </c>
      <c r="N793" s="12"/>
      <c r="O793" s="12" t="str">
        <f t="shared" si="89"/>
        <v>PH.IC.EV.430308.01</v>
      </c>
      <c r="Q793" s="12" t="str">
        <f t="shared" si="90"/>
        <v>CL.IC.EV.430308.01</v>
      </c>
    </row>
    <row r="794" spans="1:17" ht="15" customHeight="1">
      <c r="A794" t="s">
        <v>10389</v>
      </c>
      <c r="C794" s="2" t="s">
        <v>11034</v>
      </c>
      <c r="E794" s="2" t="s">
        <v>946</v>
      </c>
      <c r="F794" s="35" t="s">
        <v>11159</v>
      </c>
      <c r="G794" s="50" t="s">
        <v>11046</v>
      </c>
      <c r="H794" s="2" t="s">
        <v>10095</v>
      </c>
      <c r="J794" s="11" t="str">
        <f t="shared" si="87"/>
        <v>IC.EV.430309</v>
      </c>
      <c r="K794" s="2" t="s">
        <v>11324</v>
      </c>
      <c r="L794" t="str">
        <f t="shared" si="96"/>
        <v>Nail polish removed</v>
      </c>
      <c r="M794" s="12" t="str">
        <f t="shared" si="88"/>
        <v>PI.IC.EV.430309.01</v>
      </c>
      <c r="N794" s="12"/>
      <c r="O794" s="12" t="str">
        <f t="shared" si="89"/>
        <v>PH.IC.EV.430309.01</v>
      </c>
      <c r="Q794" s="12" t="str">
        <f t="shared" si="90"/>
        <v>CL.IC.EV.430309.01</v>
      </c>
    </row>
    <row r="795" spans="1:17" ht="15" customHeight="1">
      <c r="A795" t="s">
        <v>10389</v>
      </c>
      <c r="C795" s="2" t="s">
        <v>11034</v>
      </c>
      <c r="E795" s="2" t="s">
        <v>946</v>
      </c>
      <c r="F795" s="35" t="s">
        <v>11159</v>
      </c>
      <c r="G795" s="50" t="s">
        <v>11047</v>
      </c>
      <c r="H795" s="2" t="s">
        <v>10905</v>
      </c>
      <c r="J795" s="11" t="str">
        <f t="shared" si="87"/>
        <v>IC.EV.430310</v>
      </c>
      <c r="K795" s="2" t="s">
        <v>11324</v>
      </c>
      <c r="L795" t="str">
        <f t="shared" si="96"/>
        <v>Gown on</v>
      </c>
      <c r="M795" s="12" t="str">
        <f t="shared" si="88"/>
        <v>PI.IC.EV.430310.01</v>
      </c>
      <c r="N795" s="12"/>
      <c r="O795" s="12" t="str">
        <f t="shared" si="89"/>
        <v>PH.IC.EV.430310.01</v>
      </c>
      <c r="Q795" s="12" t="str">
        <f t="shared" si="90"/>
        <v>CL.IC.EV.430310.01</v>
      </c>
    </row>
    <row r="796" spans="1:17" ht="15" customHeight="1">
      <c r="A796" t="s">
        <v>10389</v>
      </c>
      <c r="C796" s="2" t="s">
        <v>11034</v>
      </c>
      <c r="D796" t="s">
        <v>11048</v>
      </c>
      <c r="E796" s="2" t="s">
        <v>948</v>
      </c>
      <c r="F796" s="35" t="s">
        <v>11159</v>
      </c>
      <c r="G796" s="50" t="s">
        <v>11169</v>
      </c>
      <c r="H796" s="2" t="s">
        <v>11324</v>
      </c>
      <c r="J796" s="11" t="str">
        <f t="shared" si="87"/>
        <v>IC.EV.430401</v>
      </c>
      <c r="K796" s="2" t="s">
        <v>11324</v>
      </c>
      <c r="L796" t="str">
        <f t="shared" si="96"/>
        <v>Isolation precautions:</v>
      </c>
      <c r="M796" s="12" t="str">
        <f t="shared" si="88"/>
        <v>PI.IC.EV.430401.01</v>
      </c>
      <c r="N796" s="12"/>
      <c r="O796" s="12" t="str">
        <f t="shared" si="89"/>
        <v>PH.IC.EV.430401.01</v>
      </c>
      <c r="Q796" s="12" t="str">
        <f t="shared" si="90"/>
        <v>CL.IC.EV.430401.01</v>
      </c>
    </row>
    <row r="797" spans="1:17" ht="15" customHeight="1">
      <c r="A797" t="s">
        <v>10389</v>
      </c>
      <c r="C797" s="2" t="s">
        <v>11034</v>
      </c>
      <c r="E797" s="2" t="s">
        <v>948</v>
      </c>
      <c r="F797" s="35" t="s">
        <v>11159</v>
      </c>
      <c r="G797" s="50" t="s">
        <v>11170</v>
      </c>
      <c r="H797" s="2" t="s">
        <v>1199</v>
      </c>
      <c r="J797" s="11" t="str">
        <f t="shared" si="87"/>
        <v>IC.EV.430402</v>
      </c>
      <c r="K797" s="2" t="s">
        <v>11324</v>
      </c>
      <c r="L797" t="str">
        <f t="shared" si="96"/>
        <v>Behavioral state</v>
      </c>
      <c r="M797" s="12" t="str">
        <f t="shared" si="88"/>
        <v>PI.IC.EV.430402.01</v>
      </c>
      <c r="N797" s="12"/>
      <c r="O797" s="12" t="str">
        <f t="shared" si="89"/>
        <v>PH.IC.EV.430402.01</v>
      </c>
      <c r="Q797" s="12" t="str">
        <f t="shared" si="90"/>
        <v>CL.IC.EV.430402.01</v>
      </c>
    </row>
    <row r="798" spans="1:17" ht="15" customHeight="1">
      <c r="A798" t="s">
        <v>10389</v>
      </c>
      <c r="C798" s="2" t="s">
        <v>11034</v>
      </c>
      <c r="E798" s="2" t="s">
        <v>948</v>
      </c>
      <c r="F798" s="35" t="s">
        <v>11159</v>
      </c>
      <c r="G798" s="50" t="s">
        <v>11171</v>
      </c>
      <c r="H798" s="2" t="s">
        <v>946</v>
      </c>
      <c r="J798" s="11" t="str">
        <f t="shared" si="87"/>
        <v>IC.EV.430403</v>
      </c>
      <c r="K798" s="2" t="s">
        <v>11324</v>
      </c>
      <c r="L798" t="str">
        <f t="shared" si="96"/>
        <v>Level of responsiveness</v>
      </c>
      <c r="M798" s="12" t="str">
        <f t="shared" si="88"/>
        <v>PI.IC.EV.430403.01</v>
      </c>
      <c r="N798" s="12"/>
      <c r="O798" s="12" t="str">
        <f t="shared" si="89"/>
        <v>PH.IC.EV.430403.01</v>
      </c>
      <c r="Q798" s="12" t="str">
        <f t="shared" si="90"/>
        <v>CL.IC.EV.430403.01</v>
      </c>
    </row>
    <row r="799" spans="1:17" ht="15" customHeight="1">
      <c r="A799" t="s">
        <v>10389</v>
      </c>
      <c r="C799" s="2" t="s">
        <v>11034</v>
      </c>
      <c r="E799" s="2" t="s">
        <v>948</v>
      </c>
      <c r="F799" s="35" t="s">
        <v>11159</v>
      </c>
      <c r="G799" s="50" t="s">
        <v>11172</v>
      </c>
      <c r="H799" s="2" t="s">
        <v>948</v>
      </c>
      <c r="J799" s="11" t="str">
        <f t="shared" si="87"/>
        <v>IC.EV.430404</v>
      </c>
      <c r="K799" s="2" t="s">
        <v>11324</v>
      </c>
      <c r="L799" t="str">
        <f t="shared" si="96"/>
        <v>Oxygen:</v>
      </c>
      <c r="M799" s="12" t="str">
        <f t="shared" si="88"/>
        <v>PI.IC.EV.430404.01</v>
      </c>
      <c r="N799" s="12"/>
      <c r="O799" s="12" t="str">
        <f t="shared" si="89"/>
        <v>PH.IC.EV.430404.01</v>
      </c>
      <c r="Q799" s="12" t="str">
        <f t="shared" si="90"/>
        <v>CL.IC.EV.430404.01</v>
      </c>
    </row>
    <row r="800" spans="1:17" ht="15" customHeight="1">
      <c r="A800" t="s">
        <v>10389</v>
      </c>
      <c r="C800" s="2" t="s">
        <v>11034</v>
      </c>
      <c r="E800" s="2" t="s">
        <v>948</v>
      </c>
      <c r="F800" s="35" t="s">
        <v>11159</v>
      </c>
      <c r="G800" s="50" t="s">
        <v>11173</v>
      </c>
      <c r="H800" s="2" t="s">
        <v>7071</v>
      </c>
      <c r="J800" s="11" t="str">
        <f t="shared" si="87"/>
        <v>IC.EV.430405</v>
      </c>
      <c r="K800" s="2" t="s">
        <v>11324</v>
      </c>
      <c r="L800" t="str">
        <f t="shared" si="96"/>
        <v>Skin integrity</v>
      </c>
      <c r="M800" s="12" t="str">
        <f t="shared" si="88"/>
        <v>PI.IC.EV.430405.01</v>
      </c>
      <c r="N800" s="12"/>
      <c r="O800" s="12" t="str">
        <f t="shared" si="89"/>
        <v>PH.IC.EV.430405.01</v>
      </c>
      <c r="Q800" s="12" t="str">
        <f t="shared" si="90"/>
        <v>CL.IC.EV.430405.01</v>
      </c>
    </row>
    <row r="801" spans="1:19" ht="15" customHeight="1">
      <c r="A801" t="s">
        <v>10389</v>
      </c>
      <c r="C801" s="2" t="s">
        <v>11034</v>
      </c>
      <c r="E801" s="2" t="s">
        <v>948</v>
      </c>
      <c r="F801" s="35" t="s">
        <v>11159</v>
      </c>
      <c r="G801" s="50" t="s">
        <v>11174</v>
      </c>
      <c r="H801" s="2" t="s">
        <v>6888</v>
      </c>
      <c r="J801" s="11" t="str">
        <f t="shared" si="87"/>
        <v>IC.EV.430406</v>
      </c>
      <c r="K801" s="2" t="s">
        <v>11324</v>
      </c>
      <c r="L801" t="str">
        <f t="shared" si="96"/>
        <v>Body piercings: specify</v>
      </c>
      <c r="M801" s="12" t="str">
        <f t="shared" si="88"/>
        <v>PI.IC.EV.430406.01</v>
      </c>
      <c r="N801" s="12"/>
      <c r="O801" s="12" t="str">
        <f t="shared" si="89"/>
        <v>PH.IC.EV.430406.01</v>
      </c>
      <c r="Q801" s="12" t="str">
        <f t="shared" si="90"/>
        <v>CL.IC.EV.430406.01</v>
      </c>
    </row>
    <row r="802" spans="1:19" ht="15" customHeight="1">
      <c r="A802" t="s">
        <v>10389</v>
      </c>
      <c r="C802" s="2" t="s">
        <v>11034</v>
      </c>
      <c r="E802" s="2" t="s">
        <v>948</v>
      </c>
      <c r="F802" s="35" t="s">
        <v>11159</v>
      </c>
      <c r="G802" s="50" t="s">
        <v>11175</v>
      </c>
      <c r="H802" s="2" t="s">
        <v>7284</v>
      </c>
      <c r="J802" s="11" t="str">
        <f t="shared" si="87"/>
        <v>IC.EV.430407</v>
      </c>
      <c r="K802" s="2" t="s">
        <v>11324</v>
      </c>
      <c r="L802" t="str">
        <f t="shared" si="96"/>
        <v>NPO since:</v>
      </c>
      <c r="M802" s="12" t="str">
        <f t="shared" si="88"/>
        <v>PI.IC.EV.430407.01</v>
      </c>
      <c r="N802" s="12"/>
      <c r="O802" s="12" t="str">
        <f t="shared" si="89"/>
        <v>PH.IC.EV.430407.01</v>
      </c>
      <c r="Q802" s="12" t="str">
        <f t="shared" si="90"/>
        <v>CL.IC.EV.430407.01</v>
      </c>
    </row>
    <row r="803" spans="1:19" ht="15" customHeight="1">
      <c r="A803" t="s">
        <v>10389</v>
      </c>
      <c r="C803" s="2" t="s">
        <v>11034</v>
      </c>
      <c r="E803" s="2" t="s">
        <v>948</v>
      </c>
      <c r="F803" s="35" t="s">
        <v>11159</v>
      </c>
      <c r="G803" s="50" t="s">
        <v>11176</v>
      </c>
      <c r="H803" s="2" t="s">
        <v>10093</v>
      </c>
      <c r="J803" s="11" t="str">
        <f t="shared" si="87"/>
        <v>IC.EV.430408</v>
      </c>
      <c r="K803" s="2" t="s">
        <v>11324</v>
      </c>
      <c r="L803" t="str">
        <f t="shared" si="96"/>
        <v>Last voided:</v>
      </c>
      <c r="M803" s="12" t="str">
        <f t="shared" si="88"/>
        <v>PI.IC.EV.430408.01</v>
      </c>
      <c r="N803" s="12"/>
      <c r="O803" s="12" t="str">
        <f t="shared" si="89"/>
        <v>PH.IC.EV.430408.01</v>
      </c>
      <c r="Q803" s="12" t="str">
        <f t="shared" si="90"/>
        <v>CL.IC.EV.430408.01</v>
      </c>
    </row>
    <row r="804" spans="1:19" ht="15">
      <c r="A804" t="s">
        <v>10389</v>
      </c>
      <c r="B804" t="s">
        <v>11177</v>
      </c>
      <c r="C804" s="2" t="s">
        <v>11178</v>
      </c>
      <c r="D804" t="s">
        <v>11179</v>
      </c>
      <c r="E804" s="2" t="s">
        <v>11324</v>
      </c>
      <c r="F804" s="38" t="s">
        <v>11179</v>
      </c>
      <c r="G804" s="52" t="s">
        <v>11180</v>
      </c>
      <c r="H804" s="2" t="s">
        <v>11324</v>
      </c>
      <c r="J804" s="11" t="str">
        <f t="shared" si="87"/>
        <v>IC.EV.440101</v>
      </c>
      <c r="K804" s="2" t="s">
        <v>1192</v>
      </c>
      <c r="L804" t="str">
        <f t="shared" si="96"/>
        <v>Patient being tube fed</v>
      </c>
      <c r="M804" s="12" t="str">
        <f t="shared" si="88"/>
        <v>PI.IC.EV.440101.01</v>
      </c>
      <c r="N804" s="12"/>
      <c r="O804" s="12" t="str">
        <f t="shared" si="89"/>
        <v>PH.IC.EV.440101.01</v>
      </c>
      <c r="Q804" s="12" t="str">
        <f t="shared" si="90"/>
        <v>CL.IC.EV.440101.01</v>
      </c>
      <c r="R804" t="s">
        <v>9277</v>
      </c>
      <c r="S804">
        <v>936</v>
      </c>
    </row>
    <row r="805" spans="1:19" ht="15">
      <c r="A805" t="s">
        <v>10707</v>
      </c>
      <c r="C805" s="2" t="s">
        <v>11181</v>
      </c>
      <c r="E805" s="2" t="s">
        <v>11324</v>
      </c>
      <c r="F805" s="38" t="s">
        <v>11182</v>
      </c>
      <c r="G805" s="52" t="s">
        <v>11185</v>
      </c>
      <c r="H805" s="2" t="s">
        <v>11186</v>
      </c>
      <c r="J805" s="11" t="str">
        <f t="shared" si="87"/>
        <v>IC.EV.440102</v>
      </c>
      <c r="K805" s="2" t="s">
        <v>11324</v>
      </c>
      <c r="L805" t="str">
        <f t="shared" si="96"/>
        <v>Patient on anti-ulcer drug</v>
      </c>
      <c r="M805" s="12" t="str">
        <f t="shared" si="88"/>
        <v>PI.IC.EV.440102.01</v>
      </c>
      <c r="N805" s="12"/>
      <c r="O805" s="12" t="str">
        <f t="shared" si="89"/>
        <v>PH.IC.EV.440102.01</v>
      </c>
      <c r="Q805" s="12" t="str">
        <f t="shared" si="90"/>
        <v>CL.IC.EV.440102.01</v>
      </c>
      <c r="R805" t="s">
        <v>9277</v>
      </c>
      <c r="S805">
        <v>937</v>
      </c>
    </row>
    <row r="806" spans="1:19" ht="15">
      <c r="A806" t="s">
        <v>10389</v>
      </c>
      <c r="C806" s="2" t="s">
        <v>11178</v>
      </c>
      <c r="E806" s="2" t="s">
        <v>11324</v>
      </c>
      <c r="F806" s="38" t="s">
        <v>11179</v>
      </c>
      <c r="G806" s="52" t="s">
        <v>11325</v>
      </c>
      <c r="H806" s="2" t="s">
        <v>946</v>
      </c>
      <c r="J806" s="11" t="str">
        <f t="shared" si="87"/>
        <v>IC.EV.440103</v>
      </c>
      <c r="K806" s="2" t="s">
        <v>1192</v>
      </c>
      <c r="L806" t="str">
        <f t="shared" si="96"/>
        <v>Contraindication to GI prophylaxis</v>
      </c>
      <c r="M806" s="12" t="str">
        <f t="shared" si="88"/>
        <v>PI.IC.EV.440103.01</v>
      </c>
      <c r="N806" s="12"/>
      <c r="O806" s="12" t="str">
        <f t="shared" si="89"/>
        <v>PH.IC.EV.440103.01</v>
      </c>
      <c r="Q806" s="12" t="str">
        <f t="shared" si="90"/>
        <v>CL.IC.EV.440103.01</v>
      </c>
      <c r="R806" t="s">
        <v>9277</v>
      </c>
      <c r="S806">
        <v>938</v>
      </c>
    </row>
    <row r="807" spans="1:19" ht="26.25">
      <c r="A807" t="s">
        <v>10389</v>
      </c>
      <c r="C807" s="2" t="s">
        <v>11178</v>
      </c>
      <c r="E807" s="2" t="s">
        <v>11324</v>
      </c>
      <c r="F807" s="38" t="s">
        <v>11179</v>
      </c>
      <c r="G807" s="52" t="s">
        <v>11326</v>
      </c>
      <c r="H807" s="2" t="s">
        <v>948</v>
      </c>
      <c r="J807" s="11" t="str">
        <f t="shared" si="87"/>
        <v>IC.EV.440104</v>
      </c>
      <c r="K807" s="2" t="s">
        <v>1192</v>
      </c>
      <c r="L807" t="str">
        <f t="shared" si="96"/>
        <v>Physician contacted GI prophylaxis order</v>
      </c>
      <c r="M807" s="12" t="str">
        <f t="shared" si="88"/>
        <v>PI.IC.EV.440104.01</v>
      </c>
      <c r="N807" s="12"/>
      <c r="O807" s="12" t="str">
        <f t="shared" si="89"/>
        <v>PH.IC.EV.440104.01</v>
      </c>
      <c r="Q807" s="12" t="str">
        <f t="shared" si="90"/>
        <v>CL.IC.EV.440104.01</v>
      </c>
      <c r="R807" t="s">
        <v>9277</v>
      </c>
      <c r="S807">
        <v>939</v>
      </c>
    </row>
    <row r="808" spans="1:19" ht="15">
      <c r="A808" t="s">
        <v>10389</v>
      </c>
      <c r="C808" s="2" t="s">
        <v>11178</v>
      </c>
      <c r="D808" t="s">
        <v>11327</v>
      </c>
      <c r="E808" s="2" t="s">
        <v>1199</v>
      </c>
      <c r="F808" s="38" t="s">
        <v>11028</v>
      </c>
      <c r="G808" s="52" t="s">
        <v>11029</v>
      </c>
      <c r="H808" s="2" t="s">
        <v>11324</v>
      </c>
      <c r="J808" s="11" t="str">
        <f t="shared" si="87"/>
        <v>IC.EV.440201</v>
      </c>
      <c r="K808" s="2" t="s">
        <v>11324</v>
      </c>
      <c r="L808" t="str">
        <f t="shared" si="96"/>
        <v>Patient on anticoagulants</v>
      </c>
      <c r="M808" s="12" t="str">
        <f t="shared" si="88"/>
        <v>PI.IC.EV.440201.01</v>
      </c>
      <c r="N808" s="12"/>
      <c r="O808" s="12" t="str">
        <f t="shared" si="89"/>
        <v>PH.IC.EV.440201.01</v>
      </c>
      <c r="Q808" s="12" t="str">
        <f t="shared" si="90"/>
        <v>CL.IC.EV.440201.01</v>
      </c>
      <c r="R808" t="s">
        <v>9277</v>
      </c>
      <c r="S808">
        <v>940</v>
      </c>
    </row>
    <row r="809" spans="1:19" ht="15">
      <c r="A809" t="s">
        <v>10389</v>
      </c>
      <c r="C809" s="2" t="s">
        <v>11178</v>
      </c>
      <c r="E809" s="2" t="s">
        <v>1199</v>
      </c>
      <c r="F809" s="38" t="s">
        <v>11028</v>
      </c>
      <c r="G809" s="52" t="s">
        <v>11030</v>
      </c>
      <c r="H809" s="2" t="s">
        <v>1199</v>
      </c>
      <c r="J809" s="11" t="str">
        <f t="shared" si="87"/>
        <v>IC.EV.440202</v>
      </c>
      <c r="K809" s="2" t="s">
        <v>11324</v>
      </c>
      <c r="L809" t="str">
        <f t="shared" si="96"/>
        <v>Patient on SCD's or TED's</v>
      </c>
      <c r="M809" s="12" t="str">
        <f t="shared" si="88"/>
        <v>PI.IC.EV.440202.01</v>
      </c>
      <c r="N809" s="12"/>
      <c r="O809" s="12" t="str">
        <f t="shared" si="89"/>
        <v>PH.IC.EV.440202.01</v>
      </c>
      <c r="Q809" s="12" t="str">
        <f t="shared" si="90"/>
        <v>CL.IC.EV.440202.01</v>
      </c>
      <c r="R809" t="s">
        <v>9277</v>
      </c>
      <c r="S809">
        <v>941</v>
      </c>
    </row>
    <row r="810" spans="1:19" ht="26.25">
      <c r="A810" t="s">
        <v>10389</v>
      </c>
      <c r="C810" s="2" t="s">
        <v>11178</v>
      </c>
      <c r="E810" s="2" t="s">
        <v>1199</v>
      </c>
      <c r="F810" s="38" t="s">
        <v>11028</v>
      </c>
      <c r="G810" s="52" t="s">
        <v>11031</v>
      </c>
      <c r="H810" s="2" t="s">
        <v>946</v>
      </c>
      <c r="J810" s="11" t="str">
        <f t="shared" si="87"/>
        <v>IC.EV.440203</v>
      </c>
      <c r="K810" s="2" t="s">
        <v>11324</v>
      </c>
      <c r="L810" t="str">
        <f t="shared" si="96"/>
        <v>Contraindication to thrombosis prophylaxis</v>
      </c>
      <c r="M810" s="12" t="str">
        <f t="shared" si="88"/>
        <v>PI.IC.EV.440203.01</v>
      </c>
      <c r="N810" s="12"/>
      <c r="O810" s="12" t="str">
        <f t="shared" si="89"/>
        <v>PH.IC.EV.440203.01</v>
      </c>
      <c r="Q810" s="12" t="str">
        <f t="shared" si="90"/>
        <v>CL.IC.EV.440203.01</v>
      </c>
      <c r="R810" t="s">
        <v>9277</v>
      </c>
      <c r="S810">
        <v>942</v>
      </c>
    </row>
    <row r="811" spans="1:19" ht="26.25">
      <c r="A811" t="s">
        <v>10389</v>
      </c>
      <c r="C811" s="2" t="s">
        <v>11178</v>
      </c>
      <c r="E811" s="2" t="s">
        <v>1199</v>
      </c>
      <c r="F811" s="38" t="s">
        <v>11028</v>
      </c>
      <c r="G811" s="52" t="s">
        <v>11156</v>
      </c>
      <c r="H811" s="2" t="s">
        <v>948</v>
      </c>
      <c r="J811" s="11" t="str">
        <f t="shared" si="87"/>
        <v>IC.EV.440204</v>
      </c>
      <c r="K811" s="2" t="s">
        <v>11324</v>
      </c>
      <c r="L811" t="str">
        <f t="shared" si="96"/>
        <v>Physician contacted DVTI prophylaxis order</v>
      </c>
      <c r="M811" s="12" t="str">
        <f t="shared" si="88"/>
        <v>PI.IC.EV.440204.01</v>
      </c>
      <c r="N811" s="12"/>
      <c r="O811" s="12" t="str">
        <f t="shared" si="89"/>
        <v>PH.IC.EV.440204.01</v>
      </c>
      <c r="Q811" s="12" t="str">
        <f t="shared" si="90"/>
        <v>CL.IC.EV.440204.01</v>
      </c>
      <c r="R811" t="s">
        <v>9277</v>
      </c>
      <c r="S811">
        <v>943</v>
      </c>
    </row>
  </sheetData>
  <phoneticPr fontId="4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>
  <dimension ref="A1:W38"/>
  <sheetViews>
    <sheetView topLeftCell="A37" workbookViewId="0">
      <selection activeCell="A38" sqref="A38:XFD38"/>
    </sheetView>
  </sheetViews>
  <sheetFormatPr defaultColWidth="11" defaultRowHeight="12.75"/>
  <cols>
    <col min="22" max="22" width="5" customWidth="1"/>
    <col min="23" max="23" width="7.875" customWidth="1"/>
  </cols>
  <sheetData>
    <row r="1" spans="1:23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</row>
    <row r="3" spans="1:23" s="46" customFormat="1" ht="15">
      <c r="A3" s="46" t="s">
        <v>5190</v>
      </c>
      <c r="B3" s="46" t="s">
        <v>11160</v>
      </c>
      <c r="C3" s="47" t="s">
        <v>11161</v>
      </c>
      <c r="D3" s="46" t="s">
        <v>11162</v>
      </c>
      <c r="E3" s="24" t="s">
        <v>11296</v>
      </c>
      <c r="F3" s="46" t="s">
        <v>5728</v>
      </c>
      <c r="G3" s="46" t="s">
        <v>5213</v>
      </c>
      <c r="H3" s="24" t="s">
        <v>1396</v>
      </c>
      <c r="I3" s="46" t="s">
        <v>5675</v>
      </c>
      <c r="J3" s="30" t="str">
        <f t="shared" ref="J3:J9" si="0">CONCATENATE("IC.IV.",C3,E3,H3)</f>
        <v>IC.IV.150101</v>
      </c>
      <c r="K3" s="47" t="s">
        <v>11297</v>
      </c>
      <c r="L3" s="46" t="str">
        <f t="shared" ref="L3:L15" si="1">G3</f>
        <v>Present on Admission</v>
      </c>
      <c r="M3" s="48" t="str">
        <f t="shared" ref="M3:M9" si="2">CONCATENATE("PI.",J3,".",K3)</f>
        <v>PI.IC.IV.150101.01</v>
      </c>
      <c r="N3" s="48"/>
      <c r="O3" s="48" t="str">
        <f t="shared" ref="O3:O9" si="3">CONCATENATE("PH.",J3,".",K3)</f>
        <v>PH.IC.IV.150101.01</v>
      </c>
      <c r="Q3" s="48" t="str">
        <f t="shared" ref="Q3:Q9" si="4">CONCATENATE("CL.",J3,".",K3)</f>
        <v>CL.IC.IV.150101.01</v>
      </c>
      <c r="V3" s="46" t="s">
        <v>11097</v>
      </c>
      <c r="W3">
        <v>1094</v>
      </c>
    </row>
    <row r="4" spans="1:23" s="46" customFormat="1" ht="15">
      <c r="A4" s="46" t="s">
        <v>5190</v>
      </c>
      <c r="C4" s="47" t="s">
        <v>11298</v>
      </c>
      <c r="E4" s="24" t="s">
        <v>11297</v>
      </c>
      <c r="F4" s="46" t="s">
        <v>5728</v>
      </c>
      <c r="G4" s="46" t="s">
        <v>1580</v>
      </c>
      <c r="H4" s="24" t="s">
        <v>1398</v>
      </c>
      <c r="I4" s="46" t="s">
        <v>5214</v>
      </c>
      <c r="J4" s="30" t="str">
        <f t="shared" si="0"/>
        <v>IC.IV.150102</v>
      </c>
      <c r="K4" s="47" t="s">
        <v>7000</v>
      </c>
      <c r="L4" s="46" t="str">
        <f t="shared" si="1"/>
        <v>Inserted at this date/time</v>
      </c>
      <c r="M4" s="48" t="str">
        <f t="shared" si="2"/>
        <v>PI.IC.IV.150102.01</v>
      </c>
      <c r="N4" s="48"/>
      <c r="O4" s="48" t="str">
        <f t="shared" si="3"/>
        <v>PH.IC.IV.150102.01</v>
      </c>
      <c r="Q4" s="48" t="str">
        <f t="shared" si="4"/>
        <v>CL.IC.IV.150102.01</v>
      </c>
      <c r="V4" s="46" t="s">
        <v>11097</v>
      </c>
      <c r="W4">
        <v>1094</v>
      </c>
    </row>
    <row r="5" spans="1:23" s="46" customFormat="1" ht="15">
      <c r="A5" s="46" t="s">
        <v>5190</v>
      </c>
      <c r="C5" s="47" t="s">
        <v>11299</v>
      </c>
      <c r="E5" s="24" t="s">
        <v>7000</v>
      </c>
      <c r="F5" s="46" t="s">
        <v>5728</v>
      </c>
      <c r="G5" s="46" t="s">
        <v>3102</v>
      </c>
      <c r="H5" s="24" t="s">
        <v>1400</v>
      </c>
      <c r="I5" s="46" t="s">
        <v>5676</v>
      </c>
      <c r="J5" s="30" t="str">
        <f t="shared" si="0"/>
        <v>IC.IV.150103</v>
      </c>
      <c r="K5" s="47" t="s">
        <v>7000</v>
      </c>
      <c r="L5" s="46" t="str">
        <f t="shared" si="1"/>
        <v>Discontinued</v>
      </c>
      <c r="M5" s="48" t="str">
        <f t="shared" si="2"/>
        <v>PI.IC.IV.150103.01</v>
      </c>
      <c r="N5" s="48"/>
      <c r="O5" s="48" t="str">
        <f t="shared" si="3"/>
        <v>PH.IC.IV.150103.01</v>
      </c>
      <c r="Q5" s="48" t="str">
        <f t="shared" si="4"/>
        <v>CL.IC.IV.150103.01</v>
      </c>
      <c r="V5" s="46" t="s">
        <v>11097</v>
      </c>
      <c r="W5">
        <v>1094</v>
      </c>
    </row>
    <row r="6" spans="1:23" s="46" customFormat="1" ht="15">
      <c r="A6" s="46" t="s">
        <v>5190</v>
      </c>
      <c r="C6" s="47" t="s">
        <v>11299</v>
      </c>
      <c r="E6" s="24" t="s">
        <v>7000</v>
      </c>
      <c r="F6" s="46" t="s">
        <v>5729</v>
      </c>
      <c r="G6" s="46" t="s">
        <v>5213</v>
      </c>
      <c r="H6" s="24" t="s">
        <v>1402</v>
      </c>
      <c r="I6" s="46" t="s">
        <v>5675</v>
      </c>
      <c r="J6" s="30" t="str">
        <f t="shared" si="0"/>
        <v>IC.IV.150104</v>
      </c>
      <c r="K6" s="47" t="s">
        <v>11297</v>
      </c>
      <c r="L6" s="46" t="str">
        <f t="shared" si="1"/>
        <v>Present on Admission</v>
      </c>
      <c r="M6" s="48" t="str">
        <f t="shared" si="2"/>
        <v>PI.IC.IV.150104.01</v>
      </c>
      <c r="N6" s="48"/>
      <c r="O6" s="48" t="str">
        <f t="shared" si="3"/>
        <v>PH.IC.IV.150104.01</v>
      </c>
      <c r="Q6" s="48" t="str">
        <f t="shared" si="4"/>
        <v>CL.IC.IV.150104.01</v>
      </c>
      <c r="V6" s="46" t="s">
        <v>11231</v>
      </c>
      <c r="W6">
        <v>1094</v>
      </c>
    </row>
    <row r="7" spans="1:23" s="46" customFormat="1" ht="15">
      <c r="A7" s="46" t="s">
        <v>5190</v>
      </c>
      <c r="C7" s="47" t="s">
        <v>11298</v>
      </c>
      <c r="E7" s="24" t="s">
        <v>11297</v>
      </c>
      <c r="F7" s="46" t="s">
        <v>5729</v>
      </c>
      <c r="G7" s="46" t="s">
        <v>5730</v>
      </c>
      <c r="H7" s="24" t="s">
        <v>1404</v>
      </c>
      <c r="I7" s="46" t="s">
        <v>5584</v>
      </c>
      <c r="J7" s="30" t="str">
        <f t="shared" si="0"/>
        <v>IC.IV.150105</v>
      </c>
      <c r="K7" s="47" t="s">
        <v>11300</v>
      </c>
      <c r="L7" s="46" t="str">
        <f t="shared" si="1"/>
        <v>Tubing New/Change</v>
      </c>
      <c r="M7" s="48" t="str">
        <f t="shared" si="2"/>
        <v>PI.IC.IV.150105.01</v>
      </c>
      <c r="N7" s="48"/>
      <c r="O7" s="48" t="str">
        <f t="shared" si="3"/>
        <v>PH.IC.IV.150105.01</v>
      </c>
      <c r="Q7" s="48" t="str">
        <f t="shared" si="4"/>
        <v>CL.IC.IV.150105.01</v>
      </c>
      <c r="V7" s="46" t="s">
        <v>11097</v>
      </c>
      <c r="W7">
        <v>1094</v>
      </c>
    </row>
    <row r="8" spans="1:23" s="46" customFormat="1" ht="15">
      <c r="A8" s="46" t="s">
        <v>5190</v>
      </c>
      <c r="C8" s="47" t="s">
        <v>11301</v>
      </c>
      <c r="E8" s="24" t="s">
        <v>11300</v>
      </c>
      <c r="F8" s="46" t="s">
        <v>5729</v>
      </c>
      <c r="G8" s="46" t="s">
        <v>5724</v>
      </c>
      <c r="H8" s="24" t="s">
        <v>1406</v>
      </c>
      <c r="I8" s="46" t="s">
        <v>5676</v>
      </c>
      <c r="J8" s="30" t="str">
        <f t="shared" si="0"/>
        <v>IC.IV.150106</v>
      </c>
      <c r="K8" s="47" t="s">
        <v>11300</v>
      </c>
      <c r="L8" s="46" t="str">
        <f t="shared" si="1"/>
        <v>Tubing DC when PICC DC'd</v>
      </c>
      <c r="M8" s="48" t="str">
        <f t="shared" si="2"/>
        <v>PI.IC.IV.150106.01</v>
      </c>
      <c r="N8" s="48"/>
      <c r="O8" s="48" t="str">
        <f t="shared" si="3"/>
        <v>PH.IC.IV.150106.01</v>
      </c>
      <c r="Q8" s="48" t="str">
        <f t="shared" si="4"/>
        <v>CL.IC.IV.150106.01</v>
      </c>
      <c r="V8" s="46" t="s">
        <v>11303</v>
      </c>
      <c r="W8">
        <v>1094</v>
      </c>
    </row>
    <row r="9" spans="1:23" s="46" customFormat="1" ht="15">
      <c r="A9" s="46" t="s">
        <v>5190</v>
      </c>
      <c r="C9" s="47" t="s">
        <v>11301</v>
      </c>
      <c r="E9" s="24" t="s">
        <v>11300</v>
      </c>
      <c r="F9" s="46" t="s">
        <v>5729</v>
      </c>
      <c r="G9" s="46" t="s">
        <v>5731</v>
      </c>
      <c r="H9" s="24" t="s">
        <v>1419</v>
      </c>
      <c r="I9" s="46" t="s">
        <v>5726</v>
      </c>
      <c r="J9" s="30" t="str">
        <f t="shared" si="0"/>
        <v>IC.IV.150107</v>
      </c>
      <c r="K9" s="47" t="s">
        <v>11302</v>
      </c>
      <c r="L9" s="46" t="str">
        <f t="shared" si="1"/>
        <v>Tubing DC PICC Capped</v>
      </c>
      <c r="M9" s="48" t="str">
        <f t="shared" si="2"/>
        <v>PI.IC.IV.150107.01</v>
      </c>
      <c r="N9" s="48"/>
      <c r="O9" s="48" t="str">
        <f t="shared" si="3"/>
        <v>PH.IC.IV.150107.01</v>
      </c>
      <c r="Q9" s="48" t="str">
        <f t="shared" si="4"/>
        <v>CL.IC.IV.150107.01</v>
      </c>
      <c r="V9" s="46" t="s">
        <v>11097</v>
      </c>
      <c r="W9">
        <v>1094</v>
      </c>
    </row>
    <row r="10" spans="1:23" ht="15">
      <c r="A10" s="23" t="s">
        <v>5190</v>
      </c>
      <c r="B10" s="23"/>
      <c r="C10" s="24" t="s">
        <v>1402</v>
      </c>
      <c r="D10" s="23" t="s">
        <v>3448</v>
      </c>
      <c r="E10" s="24" t="s">
        <v>1419</v>
      </c>
      <c r="F10" s="23" t="s">
        <v>5011</v>
      </c>
      <c r="G10" s="23" t="s">
        <v>5368</v>
      </c>
      <c r="H10" s="24" t="s">
        <v>1398</v>
      </c>
      <c r="I10" s="23" t="s">
        <v>5369</v>
      </c>
      <c r="J10" s="28" t="s">
        <v>5370</v>
      </c>
      <c r="K10" s="24" t="s">
        <v>1396</v>
      </c>
      <c r="L10" t="str">
        <f t="shared" si="1"/>
        <v>*****PICC LENGTH OUTSIDE BODY*****</v>
      </c>
      <c r="M10" s="29" t="s">
        <v>5371</v>
      </c>
      <c r="N10" s="29"/>
      <c r="O10" s="29" t="s">
        <v>5372</v>
      </c>
      <c r="P10" s="23"/>
      <c r="Q10" s="124" t="s">
        <v>9277</v>
      </c>
      <c r="R10" s="124"/>
      <c r="S10" s="25"/>
      <c r="T10" s="25"/>
    </row>
    <row r="11" spans="1:23" ht="15">
      <c r="A11" s="23" t="s">
        <v>5190</v>
      </c>
      <c r="B11" s="23"/>
      <c r="C11" s="24" t="s">
        <v>7071</v>
      </c>
      <c r="D11" s="23" t="s">
        <v>11134</v>
      </c>
      <c r="E11" s="24" t="s">
        <v>7284</v>
      </c>
      <c r="F11" s="23" t="s">
        <v>4990</v>
      </c>
      <c r="G11" s="23" t="s">
        <v>5368</v>
      </c>
      <c r="H11" s="24" t="s">
        <v>1398</v>
      </c>
      <c r="I11" s="23" t="s">
        <v>5369</v>
      </c>
      <c r="J11" s="30" t="str">
        <f>CONCATENATE("IC.IV.",C11,E11,H11)</f>
        <v>IC.IV.050702</v>
      </c>
      <c r="K11" s="24" t="s">
        <v>11324</v>
      </c>
      <c r="L11" t="str">
        <f t="shared" si="1"/>
        <v>*****PICC LENGTH OUTSIDE BODY*****</v>
      </c>
      <c r="M11" s="29" t="str">
        <f>CONCATENATE("PI.",J11,".",K11)</f>
        <v>PI.IC.IV.050702.01</v>
      </c>
      <c r="N11" s="29"/>
      <c r="O11" s="29" t="str">
        <f>CONCATENATE("PH.",J11,".",K11)</f>
        <v>PH.IC.IV.050702.01</v>
      </c>
      <c r="P11" s="23"/>
      <c r="Q11" s="29" t="str">
        <f>CONCATENATE("CL.",J11,".",K11)</f>
        <v>CL.IC.IV.050702.01</v>
      </c>
      <c r="R11" s="23" t="s">
        <v>9277</v>
      </c>
    </row>
    <row r="12" spans="1:23" ht="15">
      <c r="A12" s="23" t="s">
        <v>5190</v>
      </c>
      <c r="B12" s="23"/>
      <c r="C12" s="24" t="s">
        <v>6888</v>
      </c>
      <c r="D12" s="23" t="s">
        <v>11134</v>
      </c>
      <c r="E12" s="24" t="s">
        <v>7284</v>
      </c>
      <c r="F12" s="23" t="s">
        <v>5324</v>
      </c>
      <c r="G12" s="23" t="s">
        <v>5368</v>
      </c>
      <c r="H12" s="24" t="s">
        <v>1398</v>
      </c>
      <c r="I12" s="23" t="s">
        <v>5369</v>
      </c>
      <c r="J12" s="30" t="str">
        <f>CONCATENATE("IC.IV.",C12,E12,H12)</f>
        <v>IC.IV.060702</v>
      </c>
      <c r="K12" s="24" t="s">
        <v>11324</v>
      </c>
      <c r="L12" t="str">
        <f t="shared" si="1"/>
        <v>*****PICC LENGTH OUTSIDE BODY*****</v>
      </c>
      <c r="M12" s="29" t="str">
        <f>CONCATENATE("PI.",J12,".",K12)</f>
        <v>PI.IC.IV.060702.01</v>
      </c>
      <c r="N12" s="29"/>
      <c r="O12" s="29" t="str">
        <f>CONCATENATE("PH.",J12,".",K12)</f>
        <v>PH.IC.IV.060702.01</v>
      </c>
      <c r="P12" s="23"/>
      <c r="Q12" s="29" t="str">
        <f>CONCATENATE("CL.",J12,".",K12)</f>
        <v>CL.IC.IV.060702.01</v>
      </c>
      <c r="R12" s="23" t="s">
        <v>9277</v>
      </c>
    </row>
    <row r="13" spans="1:23" ht="15">
      <c r="A13" s="23" t="s">
        <v>5190</v>
      </c>
      <c r="B13" s="23"/>
      <c r="C13" s="24" t="s">
        <v>7284</v>
      </c>
      <c r="D13" s="23" t="s">
        <v>11134</v>
      </c>
      <c r="E13" s="24" t="s">
        <v>7284</v>
      </c>
      <c r="F13" s="23" t="s">
        <v>5560</v>
      </c>
      <c r="G13" s="23" t="s">
        <v>5368</v>
      </c>
      <c r="H13" s="24" t="s">
        <v>1398</v>
      </c>
      <c r="I13" s="23" t="s">
        <v>5369</v>
      </c>
      <c r="J13" s="30" t="str">
        <f>CONCATENATE("IC.IV.",C13,E13,H13)</f>
        <v>IC.IV.070702</v>
      </c>
      <c r="K13" s="24" t="s">
        <v>11324</v>
      </c>
      <c r="L13" t="str">
        <f t="shared" si="1"/>
        <v>*****PICC LENGTH OUTSIDE BODY*****</v>
      </c>
      <c r="M13" s="29" t="str">
        <f>CONCATENATE("PI.",J13,".",K13)</f>
        <v>PI.IC.IV.070702.01</v>
      </c>
      <c r="N13" s="29"/>
      <c r="O13" s="29" t="str">
        <f>CONCATENATE("PH.",J13,".",K13)</f>
        <v>PH.IC.IV.070702.01</v>
      </c>
      <c r="P13" s="23"/>
      <c r="Q13" s="29" t="str">
        <f>CONCATENATE("CL.",J13,".",K13)</f>
        <v>CL.IC.IV.070702.01</v>
      </c>
      <c r="R13" s="23" t="s">
        <v>9277</v>
      </c>
    </row>
    <row r="14" spans="1:23" ht="15">
      <c r="A14" s="23" t="s">
        <v>5190</v>
      </c>
      <c r="B14" s="23"/>
      <c r="C14" s="24" t="s">
        <v>10093</v>
      </c>
      <c r="D14" s="23" t="s">
        <v>11134</v>
      </c>
      <c r="E14" s="24" t="s">
        <v>7284</v>
      </c>
      <c r="F14" s="23" t="s">
        <v>5289</v>
      </c>
      <c r="G14" s="23" t="s">
        <v>5368</v>
      </c>
      <c r="H14" s="24" t="s">
        <v>1398</v>
      </c>
      <c r="I14" s="23" t="s">
        <v>5369</v>
      </c>
      <c r="J14" s="30" t="str">
        <f>CONCATENATE("IC.IV.",C14,E14,H14)</f>
        <v>IC.IV.080702</v>
      </c>
      <c r="K14" s="24" t="s">
        <v>11324</v>
      </c>
      <c r="L14" t="str">
        <f t="shared" si="1"/>
        <v>*****PICC LENGTH OUTSIDE BODY*****</v>
      </c>
      <c r="M14" s="29" t="str">
        <f>CONCATENATE("PI.",J14,".",K14)</f>
        <v>PI.IC.IV.080702.01</v>
      </c>
      <c r="N14" s="29"/>
      <c r="O14" s="29" t="str">
        <f>CONCATENATE("PH.",J14,".",K14)</f>
        <v>PH.IC.IV.080702.01</v>
      </c>
      <c r="P14" s="23"/>
      <c r="Q14" s="29" t="str">
        <f>CONCATENATE("CL.",J14,".",K14)</f>
        <v>CL.IC.IV.080702.01</v>
      </c>
      <c r="R14" s="23" t="s">
        <v>9277</v>
      </c>
    </row>
    <row r="15" spans="1:23" s="5" customFormat="1" ht="15">
      <c r="A15" s="7" t="s">
        <v>1190</v>
      </c>
      <c r="B15" s="8" t="s">
        <v>945</v>
      </c>
      <c r="C15" s="9" t="s">
        <v>1202</v>
      </c>
      <c r="D15" s="7"/>
      <c r="E15" s="9" t="s">
        <v>11324</v>
      </c>
      <c r="F15" s="7" t="s">
        <v>940</v>
      </c>
      <c r="G15" s="7" t="s">
        <v>1206</v>
      </c>
      <c r="H15" s="9" t="s">
        <v>946</v>
      </c>
      <c r="I15" s="7" t="s">
        <v>1206</v>
      </c>
      <c r="J15" s="16" t="str">
        <f t="shared" ref="J15" si="5">CONCATENATE("IC.AC.",C15,E15,H15)</f>
        <v>IC.AC.030103</v>
      </c>
      <c r="K15" s="9" t="s">
        <v>11324</v>
      </c>
      <c r="L15" t="str">
        <f t="shared" si="1"/>
        <v>Cane</v>
      </c>
      <c r="M15" s="17" t="str">
        <f t="shared" ref="M15" si="6">CONCATENATE("PI.",J15,".",K15)</f>
        <v>PI.IC.AC.030103.01</v>
      </c>
      <c r="N15" s="17"/>
      <c r="O15" s="17" t="str">
        <f t="shared" ref="O15" si="7">CONCATENATE("PH.",J15,".",K15)</f>
        <v>PH.IC.AC.030103.01</v>
      </c>
      <c r="P15" s="7"/>
      <c r="Q15" s="17" t="str">
        <f t="shared" ref="Q15" si="8">CONCATENATE("CL.",J15,".",K15)</f>
        <v>CL.IC.AC.030103.01</v>
      </c>
      <c r="R15" s="5" t="s">
        <v>1141</v>
      </c>
      <c r="S15" s="5">
        <v>195</v>
      </c>
    </row>
    <row r="16" spans="1:23" ht="15">
      <c r="A16" s="23" t="s">
        <v>4089</v>
      </c>
      <c r="B16" s="23"/>
      <c r="C16" s="24" t="s">
        <v>7284</v>
      </c>
      <c r="D16" s="23"/>
      <c r="E16" s="24" t="s">
        <v>7284</v>
      </c>
      <c r="F16" s="23" t="s">
        <v>4298</v>
      </c>
      <c r="G16" s="23" t="s">
        <v>5186</v>
      </c>
      <c r="H16" s="24" t="s">
        <v>11324</v>
      </c>
      <c r="I16" s="23" t="s">
        <v>5187</v>
      </c>
      <c r="J16" s="30" t="str">
        <f>CONCATENATE("IC.IT.",C16,E16,H16)</f>
        <v>IC.IT.070701</v>
      </c>
      <c r="K16" s="24" t="s">
        <v>11324</v>
      </c>
      <c r="L16" t="str">
        <f t="shared" ref="L16:L22" si="9">G16</f>
        <v>*****COLOR*****</v>
      </c>
      <c r="M16" s="29" t="str">
        <f t="shared" ref="M16:M22" si="10">CONCATENATE("PI.",J16,".",K16)</f>
        <v>PI.IC.IT.070701.01</v>
      </c>
      <c r="N16" s="29"/>
      <c r="O16" s="29" t="str">
        <f t="shared" ref="O16:O22" si="11">CONCATENATE("PH.",J16,".",K16)</f>
        <v>PH.IC.IT.070701.01</v>
      </c>
      <c r="P16" s="23"/>
      <c r="Q16" s="29" t="str">
        <f t="shared" ref="Q16:Q22" si="12">CONCATENATE("CL.",J16,".",K16)</f>
        <v>CL.IC.IT.070701.01</v>
      </c>
      <c r="R16" t="s">
        <v>9277</v>
      </c>
    </row>
    <row r="17" spans="1:23" ht="15">
      <c r="A17" s="23" t="s">
        <v>4089</v>
      </c>
      <c r="B17" s="23"/>
      <c r="C17" s="24" t="s">
        <v>7284</v>
      </c>
      <c r="D17" s="23"/>
      <c r="E17" s="24" t="s">
        <v>8201</v>
      </c>
      <c r="F17" s="23" t="s">
        <v>4434</v>
      </c>
      <c r="G17" s="23" t="s">
        <v>5188</v>
      </c>
      <c r="H17" s="24" t="s">
        <v>1199</v>
      </c>
      <c r="I17" s="23" t="s">
        <v>5189</v>
      </c>
      <c r="J17" s="30" t="str">
        <f>CONCATENATE("IC.IT.",C17,E17,H17)</f>
        <v>IC.IT.071302</v>
      </c>
      <c r="K17" s="24" t="s">
        <v>11324</v>
      </c>
      <c r="L17" t="str">
        <f t="shared" si="9"/>
        <v>*****DRESSING DISCHARGE*****</v>
      </c>
      <c r="M17" s="29" t="str">
        <f t="shared" si="10"/>
        <v>PI.IC.IT.071302.01</v>
      </c>
      <c r="N17" s="29"/>
      <c r="O17" s="29" t="str">
        <f t="shared" si="11"/>
        <v>PH.IC.IT.071302.01</v>
      </c>
      <c r="P17" s="23"/>
      <c r="Q17" s="29" t="str">
        <f t="shared" si="12"/>
        <v>CL.IC.IT.071302.01</v>
      </c>
      <c r="R17" t="s">
        <v>9277</v>
      </c>
    </row>
    <row r="18" spans="1:23" ht="15">
      <c r="A18" s="23" t="s">
        <v>7831</v>
      </c>
      <c r="B18" s="23"/>
      <c r="C18" s="24" t="s">
        <v>967</v>
      </c>
      <c r="D18" s="23"/>
      <c r="E18" s="24" t="s">
        <v>1192</v>
      </c>
      <c r="F18" s="23" t="s">
        <v>8707</v>
      </c>
      <c r="G18" s="23" t="s">
        <v>8709</v>
      </c>
      <c r="H18" s="24" t="s">
        <v>1398</v>
      </c>
      <c r="I18" s="23" t="s">
        <v>8710</v>
      </c>
      <c r="J18" s="30" t="str">
        <f>CONCATENATE("IC.PU.",C18,E18,H18)</f>
        <v>IC.PU.190102</v>
      </c>
      <c r="K18" s="24" t="s">
        <v>1192</v>
      </c>
      <c r="L18" t="str">
        <f t="shared" si="9"/>
        <v>Ventilator settings do not match order</v>
      </c>
      <c r="M18" s="12" t="str">
        <f t="shared" si="10"/>
        <v>PI.IC.PU.190102.01</v>
      </c>
      <c r="N18" s="12"/>
      <c r="O18" s="12" t="str">
        <f t="shared" si="11"/>
        <v>PH.IC.PU.190102.01</v>
      </c>
      <c r="Q18" s="12" t="str">
        <f t="shared" si="12"/>
        <v>CL.IC.PU.190102.01</v>
      </c>
      <c r="R18" t="s">
        <v>1141</v>
      </c>
      <c r="S18">
        <v>722</v>
      </c>
    </row>
    <row r="19" spans="1:23" ht="15" customHeight="1">
      <c r="A19" t="s">
        <v>10389</v>
      </c>
      <c r="B19" s="23" t="s">
        <v>10146</v>
      </c>
      <c r="C19" s="24" t="s">
        <v>1199</v>
      </c>
      <c r="D19" s="23" t="s">
        <v>10147</v>
      </c>
      <c r="E19" s="24" t="s">
        <v>11324</v>
      </c>
      <c r="F19" s="36" t="s">
        <v>10148</v>
      </c>
      <c r="G19" s="36" t="s">
        <v>10464</v>
      </c>
      <c r="H19" s="24" t="s">
        <v>11324</v>
      </c>
      <c r="I19" s="23"/>
      <c r="J19" s="30" t="str">
        <f>CONCATENATE("IC.EV.",C19,E19,H19)</f>
        <v>IC.EV.020101</v>
      </c>
      <c r="K19" s="24" t="s">
        <v>11324</v>
      </c>
      <c r="L19" t="str">
        <f t="shared" si="9"/>
        <v>Admitted to: specify</v>
      </c>
      <c r="M19" s="12" t="str">
        <f t="shared" si="10"/>
        <v>PI.IC.EV.020101.01</v>
      </c>
      <c r="N19" s="12"/>
      <c r="O19" s="12" t="str">
        <f t="shared" si="11"/>
        <v>PH.IC.EV.020101.01</v>
      </c>
      <c r="Q19" s="12" t="str">
        <f t="shared" si="12"/>
        <v>CL.IC.EV.020101.01</v>
      </c>
      <c r="R19" t="s">
        <v>1141</v>
      </c>
      <c r="S19">
        <v>333</v>
      </c>
    </row>
    <row r="20" spans="1:23" s="7" customFormat="1" ht="15" customHeight="1">
      <c r="A20" s="7" t="s">
        <v>10389</v>
      </c>
      <c r="B20" s="7" t="s">
        <v>10443</v>
      </c>
      <c r="C20" s="9" t="s">
        <v>11023</v>
      </c>
      <c r="D20" s="7" t="s">
        <v>10563</v>
      </c>
      <c r="E20" s="9" t="s">
        <v>11324</v>
      </c>
      <c r="F20" s="36" t="s">
        <v>10564</v>
      </c>
      <c r="G20" s="36" t="s">
        <v>10331</v>
      </c>
      <c r="H20" s="9" t="s">
        <v>11324</v>
      </c>
      <c r="J20" s="16" t="str">
        <f>CONCATENATE("IC.EV.",C20,E20,H20)</f>
        <v>IC.EV.120101</v>
      </c>
      <c r="K20" s="9" t="s">
        <v>1192</v>
      </c>
      <c r="L20" t="str">
        <f t="shared" si="9"/>
        <v>CPR started</v>
      </c>
      <c r="M20" s="17" t="str">
        <f t="shared" si="10"/>
        <v>PI.IC.EV.120101.01</v>
      </c>
      <c r="N20" s="17"/>
      <c r="O20" s="17" t="str">
        <f t="shared" si="11"/>
        <v>PH.IC.EV.120101.01</v>
      </c>
      <c r="Q20" s="17" t="str">
        <f t="shared" si="12"/>
        <v>CL.IC.EV.120101.01</v>
      </c>
      <c r="R20" s="7" t="s">
        <v>9277</v>
      </c>
      <c r="S20" s="7">
        <v>334</v>
      </c>
      <c r="T20" s="18">
        <v>334</v>
      </c>
    </row>
    <row r="21" spans="1:23" s="7" customFormat="1" ht="15" customHeight="1">
      <c r="A21" s="7" t="s">
        <v>10389</v>
      </c>
      <c r="C21" s="9" t="s">
        <v>11023</v>
      </c>
      <c r="E21" s="9" t="s">
        <v>11324</v>
      </c>
      <c r="F21" s="36" t="s">
        <v>10564</v>
      </c>
      <c r="G21" s="36" t="s">
        <v>10332</v>
      </c>
      <c r="H21" s="9" t="s">
        <v>1199</v>
      </c>
      <c r="J21" s="16" t="str">
        <f>CONCATENATE("IC.EV.",C21,E21,H21)</f>
        <v>IC.EV.120102</v>
      </c>
      <c r="K21" s="9" t="s">
        <v>11324</v>
      </c>
      <c r="L21" t="str">
        <f t="shared" si="9"/>
        <v>Chest compressions initiated</v>
      </c>
      <c r="M21" s="17" t="str">
        <f t="shared" si="10"/>
        <v>PI.IC.EV.120102.01</v>
      </c>
      <c r="N21" s="17"/>
      <c r="O21" s="17" t="str">
        <f t="shared" si="11"/>
        <v>PH.IC.EV.120102.01</v>
      </c>
      <c r="Q21" s="17" t="str">
        <f t="shared" si="12"/>
        <v>CL.IC.EV.120102.01</v>
      </c>
      <c r="R21" s="7" t="s">
        <v>9277</v>
      </c>
      <c r="S21" s="7">
        <v>334</v>
      </c>
      <c r="T21" s="18">
        <v>334</v>
      </c>
    </row>
    <row r="22" spans="1:23" ht="15">
      <c r="A22" s="23" t="s">
        <v>3521</v>
      </c>
      <c r="B22" s="23"/>
      <c r="C22" s="24" t="s">
        <v>8048</v>
      </c>
      <c r="D22" s="23" t="s">
        <v>3748</v>
      </c>
      <c r="E22" s="24" t="s">
        <v>946</v>
      </c>
      <c r="F22" s="23" t="s">
        <v>3869</v>
      </c>
      <c r="G22" s="23" t="s">
        <v>3870</v>
      </c>
      <c r="H22" s="24" t="s">
        <v>1396</v>
      </c>
      <c r="I22" s="23" t="s">
        <v>1557</v>
      </c>
      <c r="J22" s="30" t="str">
        <f>CONCATENATE("IC.GI.",C22,E22,H22)</f>
        <v>IC.GI.110301</v>
      </c>
      <c r="K22" s="24" t="s">
        <v>11324</v>
      </c>
      <c r="L22" t="str">
        <f t="shared" si="9"/>
        <v xml:space="preserve">     Odor normal</v>
      </c>
      <c r="M22" s="12" t="str">
        <f t="shared" si="10"/>
        <v>PI.IC.GI.110301.01</v>
      </c>
      <c r="N22" s="12"/>
      <c r="O22" s="12" t="str">
        <f t="shared" si="11"/>
        <v>PH.IC.GI.110301.01</v>
      </c>
      <c r="Q22" s="12" t="str">
        <f t="shared" si="12"/>
        <v>CL.IC.GI.110301.01</v>
      </c>
      <c r="R22" t="s">
        <v>9277</v>
      </c>
      <c r="S22">
        <v>201</v>
      </c>
    </row>
    <row r="23" spans="1:23" ht="15">
      <c r="A23" t="s">
        <v>6896</v>
      </c>
      <c r="C23" s="2" t="s">
        <v>1192</v>
      </c>
      <c r="D23" s="23" t="s">
        <v>7092</v>
      </c>
      <c r="E23" s="24" t="s">
        <v>6888</v>
      </c>
      <c r="F23" s="23" t="s">
        <v>7093</v>
      </c>
      <c r="G23" s="23" t="s">
        <v>7094</v>
      </c>
      <c r="H23" s="24" t="s">
        <v>1396</v>
      </c>
      <c r="I23" s="23" t="s">
        <v>7095</v>
      </c>
      <c r="J23" s="30" t="str">
        <f>CONCATENATE("IC.PA.",C23,E23,H23)</f>
        <v>IC.PA.010601</v>
      </c>
      <c r="K23" s="24" t="s">
        <v>1192</v>
      </c>
      <c r="L23" t="str">
        <f t="shared" ref="L23:L38" si="13">G23</f>
        <v>C8  Little fingers</v>
      </c>
      <c r="M23" s="24" t="str">
        <f t="shared" ref="M23:M38" si="14">CONCATENATE("PI.",J23,".",K23)</f>
        <v>PI.IC.PA.010601.01</v>
      </c>
      <c r="N23" s="29"/>
      <c r="O23" s="29" t="str">
        <f t="shared" ref="O23:O38" si="15">CONCATENATE("PH.",J23,".",K23)</f>
        <v>PH.IC.PA.010601.01</v>
      </c>
      <c r="P23" s="23"/>
      <c r="Q23" s="29" t="str">
        <f t="shared" ref="Q23:Q38" si="16">CONCATENATE("CL.",J23,".",K23)</f>
        <v>CL.IC.PA.010601.01</v>
      </c>
      <c r="R23" t="s">
        <v>1141</v>
      </c>
      <c r="S23">
        <v>298</v>
      </c>
    </row>
    <row r="24" spans="1:23" ht="15">
      <c r="A24" t="s">
        <v>6896</v>
      </c>
      <c r="C24" s="2" t="s">
        <v>1192</v>
      </c>
      <c r="D24" s="23"/>
      <c r="E24" s="24" t="s">
        <v>6888</v>
      </c>
      <c r="F24" s="23" t="s">
        <v>7093</v>
      </c>
      <c r="G24" s="23" t="s">
        <v>7096</v>
      </c>
      <c r="H24" s="24" t="s">
        <v>1398</v>
      </c>
      <c r="I24" s="23" t="s">
        <v>7097</v>
      </c>
      <c r="J24" s="30" t="str">
        <f>CONCATENATE("IC.PA.",C24,E24,H24)</f>
        <v>IC.PA.010602</v>
      </c>
      <c r="K24" s="24" t="s">
        <v>1192</v>
      </c>
      <c r="L24" t="str">
        <f t="shared" si="13"/>
        <v>T4  Nipple</v>
      </c>
      <c r="M24" s="24" t="str">
        <f t="shared" si="14"/>
        <v>PI.IC.PA.010602.01</v>
      </c>
      <c r="N24" s="29"/>
      <c r="O24" s="29" t="str">
        <f t="shared" si="15"/>
        <v>PH.IC.PA.010602.01</v>
      </c>
      <c r="P24" s="23"/>
      <c r="Q24" s="29" t="str">
        <f t="shared" si="16"/>
        <v>CL.IC.PA.010602.01</v>
      </c>
      <c r="R24" t="s">
        <v>1141</v>
      </c>
      <c r="S24">
        <v>298</v>
      </c>
    </row>
    <row r="25" spans="1:23" ht="15">
      <c r="A25" t="s">
        <v>6896</v>
      </c>
      <c r="C25" s="2" t="s">
        <v>1192</v>
      </c>
      <c r="D25" s="23"/>
      <c r="E25" s="24" t="s">
        <v>6888</v>
      </c>
      <c r="F25" s="23" t="s">
        <v>7093</v>
      </c>
      <c r="G25" s="23" t="s">
        <v>7098</v>
      </c>
      <c r="H25" s="24" t="s">
        <v>1400</v>
      </c>
      <c r="I25" s="23" t="s">
        <v>7099</v>
      </c>
      <c r="J25" s="30" t="str">
        <f>CONCATENATE("IC.PA.",C25,E25,H25)</f>
        <v>IC.PA.010603</v>
      </c>
      <c r="K25" s="24" t="s">
        <v>11324</v>
      </c>
      <c r="L25" t="str">
        <f t="shared" si="13"/>
        <v>T6  Xiphoid</v>
      </c>
      <c r="M25" s="24" t="str">
        <f t="shared" si="14"/>
        <v>PI.IC.PA.010603.01</v>
      </c>
      <c r="N25" s="29"/>
      <c r="O25" s="29" t="str">
        <f t="shared" si="15"/>
        <v>PH.IC.PA.010603.01</v>
      </c>
      <c r="P25" s="23"/>
      <c r="Q25" s="29" t="str">
        <f t="shared" si="16"/>
        <v>CL.IC.PA.010603.01</v>
      </c>
      <c r="R25" t="s">
        <v>1141</v>
      </c>
      <c r="S25">
        <v>298</v>
      </c>
    </row>
    <row r="26" spans="1:23" ht="15">
      <c r="A26" t="s">
        <v>6896</v>
      </c>
      <c r="C26" s="2" t="s">
        <v>11324</v>
      </c>
      <c r="D26" s="23"/>
      <c r="E26" s="24" t="s">
        <v>6888</v>
      </c>
      <c r="F26" s="23" t="s">
        <v>7093</v>
      </c>
      <c r="G26" s="23" t="s">
        <v>7100</v>
      </c>
      <c r="H26" s="24" t="s">
        <v>1402</v>
      </c>
      <c r="I26" s="23" t="s">
        <v>7282</v>
      </c>
      <c r="J26" s="30" t="str">
        <f>CONCATENATE("IC.PA.",C26,E26,H26)</f>
        <v>IC.PA.010604</v>
      </c>
      <c r="K26" s="24" t="s">
        <v>1192</v>
      </c>
      <c r="L26" t="str">
        <f t="shared" si="13"/>
        <v>T10  Umbilicus</v>
      </c>
      <c r="M26" s="24" t="str">
        <f t="shared" si="14"/>
        <v>PI.IC.PA.010604.01</v>
      </c>
      <c r="N26" s="29"/>
      <c r="O26" s="29" t="str">
        <f t="shared" si="15"/>
        <v>PH.IC.PA.010604.01</v>
      </c>
      <c r="P26" s="23"/>
      <c r="Q26" s="29" t="str">
        <f t="shared" si="16"/>
        <v>CL.IC.PA.010604.01</v>
      </c>
      <c r="R26" t="s">
        <v>1141</v>
      </c>
      <c r="S26">
        <v>298</v>
      </c>
    </row>
    <row r="27" spans="1:23" ht="15">
      <c r="A27" t="s">
        <v>6896</v>
      </c>
      <c r="C27" s="2" t="s">
        <v>1192</v>
      </c>
      <c r="D27" s="23"/>
      <c r="E27" s="24" t="s">
        <v>6888</v>
      </c>
      <c r="F27" s="23" t="s">
        <v>7093</v>
      </c>
      <c r="G27" s="23" t="s">
        <v>6747</v>
      </c>
      <c r="H27" s="24" t="s">
        <v>1404</v>
      </c>
      <c r="I27" s="23" t="s">
        <v>6748</v>
      </c>
      <c r="J27" s="30" t="str">
        <f>CONCATENATE("IC.PA.",C27,E27,H27)</f>
        <v>IC.PA.010605</v>
      </c>
      <c r="K27" s="24" t="s">
        <v>1192</v>
      </c>
      <c r="L27" t="str">
        <f t="shared" si="13"/>
        <v>T12  Pubis</v>
      </c>
      <c r="M27" s="24" t="str">
        <f t="shared" si="14"/>
        <v>PI.IC.PA.010605.01</v>
      </c>
      <c r="N27" s="29"/>
      <c r="O27" s="29" t="str">
        <f t="shared" si="15"/>
        <v>PH.IC.PA.010605.01</v>
      </c>
      <c r="P27" s="23"/>
      <c r="Q27" s="29" t="str">
        <f t="shared" si="16"/>
        <v>CL.IC.PA.010605.01</v>
      </c>
      <c r="R27" t="s">
        <v>1141</v>
      </c>
      <c r="S27">
        <v>298</v>
      </c>
    </row>
    <row r="28" spans="1:23" s="15" customFormat="1" ht="15">
      <c r="A28" s="7" t="s">
        <v>11111</v>
      </c>
      <c r="B28" s="7"/>
      <c r="C28" s="9" t="s">
        <v>10093</v>
      </c>
      <c r="D28" s="7" t="s">
        <v>1410</v>
      </c>
      <c r="E28" s="9" t="s">
        <v>10095</v>
      </c>
      <c r="F28" s="7" t="s">
        <v>1410</v>
      </c>
      <c r="G28" s="9" t="s">
        <v>1411</v>
      </c>
      <c r="H28" s="9" t="s">
        <v>11324</v>
      </c>
      <c r="I28" s="9" t="s">
        <v>1411</v>
      </c>
      <c r="J28" s="16" t="str">
        <f t="shared" ref="J28:J36" si="17">CONCATENATE("IC.CV.",C28,E28,H28)</f>
        <v>IC.CV.080901</v>
      </c>
      <c r="K28" s="9" t="s">
        <v>11324</v>
      </c>
      <c r="L28" t="str">
        <f t="shared" si="13"/>
        <v>VVI</v>
      </c>
      <c r="M28" s="17" t="str">
        <f t="shared" si="14"/>
        <v>PI.IC.CV.080901.01</v>
      </c>
      <c r="N28" s="17"/>
      <c r="O28" s="17" t="str">
        <f t="shared" si="15"/>
        <v>PH.IC.CV.080901.01</v>
      </c>
      <c r="P28" s="7"/>
      <c r="Q28" s="17" t="str">
        <f t="shared" si="16"/>
        <v>CL.IC.CV.080901.01</v>
      </c>
      <c r="R28" s="5" t="s">
        <v>9277</v>
      </c>
      <c r="S28" s="5">
        <v>182</v>
      </c>
      <c r="T28" s="5" t="s">
        <v>9277</v>
      </c>
      <c r="U28" s="5">
        <v>182</v>
      </c>
      <c r="V28" s="5"/>
      <c r="W28" s="5"/>
    </row>
    <row r="29" spans="1:23" s="15" customFormat="1" ht="15">
      <c r="A29" s="7" t="s">
        <v>11111</v>
      </c>
      <c r="B29" s="7"/>
      <c r="C29" s="9" t="s">
        <v>10093</v>
      </c>
      <c r="D29" s="7"/>
      <c r="E29" s="9" t="s">
        <v>10095</v>
      </c>
      <c r="F29" s="7" t="s">
        <v>1410</v>
      </c>
      <c r="G29" s="9" t="s">
        <v>1412</v>
      </c>
      <c r="H29" s="9" t="s">
        <v>1199</v>
      </c>
      <c r="I29" s="9" t="s">
        <v>1412</v>
      </c>
      <c r="J29" s="16" t="str">
        <f t="shared" si="17"/>
        <v>IC.CV.080902</v>
      </c>
      <c r="K29" s="9" t="s">
        <v>11324</v>
      </c>
      <c r="L29" t="str">
        <f t="shared" si="13"/>
        <v>AAI</v>
      </c>
      <c r="M29" s="17" t="str">
        <f t="shared" si="14"/>
        <v>PI.IC.CV.080902.01</v>
      </c>
      <c r="N29" s="17"/>
      <c r="O29" s="17" t="str">
        <f t="shared" si="15"/>
        <v>PH.IC.CV.080902.01</v>
      </c>
      <c r="P29" s="7"/>
      <c r="Q29" s="17" t="str">
        <f t="shared" si="16"/>
        <v>CL.IC.CV.080902.01</v>
      </c>
      <c r="R29" s="5" t="s">
        <v>9277</v>
      </c>
      <c r="S29" s="5">
        <v>182</v>
      </c>
      <c r="T29" s="5" t="s">
        <v>9277</v>
      </c>
      <c r="U29" s="5">
        <v>182</v>
      </c>
      <c r="V29" s="5"/>
      <c r="W29" s="5"/>
    </row>
    <row r="30" spans="1:23" s="15" customFormat="1" ht="15">
      <c r="A30" s="7" t="s">
        <v>11111</v>
      </c>
      <c r="B30" s="7"/>
      <c r="C30" s="9" t="s">
        <v>10093</v>
      </c>
      <c r="D30" s="7"/>
      <c r="E30" s="9" t="s">
        <v>10095</v>
      </c>
      <c r="F30" s="7" t="s">
        <v>1410</v>
      </c>
      <c r="G30" s="9" t="s">
        <v>1413</v>
      </c>
      <c r="H30" s="9" t="s">
        <v>946</v>
      </c>
      <c r="I30" s="9" t="s">
        <v>1413</v>
      </c>
      <c r="J30" s="16" t="str">
        <f t="shared" si="17"/>
        <v>IC.CV.080903</v>
      </c>
      <c r="K30" s="9" t="s">
        <v>11324</v>
      </c>
      <c r="L30" t="str">
        <f t="shared" si="13"/>
        <v>DDD</v>
      </c>
      <c r="M30" s="17" t="str">
        <f t="shared" si="14"/>
        <v>PI.IC.CV.080903.01</v>
      </c>
      <c r="N30" s="17"/>
      <c r="O30" s="17" t="str">
        <f t="shared" si="15"/>
        <v>PH.IC.CV.080903.01</v>
      </c>
      <c r="P30" s="7"/>
      <c r="Q30" s="17" t="str">
        <f t="shared" si="16"/>
        <v>CL.IC.CV.080903.01</v>
      </c>
      <c r="R30" s="5" t="s">
        <v>9277</v>
      </c>
      <c r="S30" s="5">
        <v>182</v>
      </c>
      <c r="T30" s="5" t="s">
        <v>9277</v>
      </c>
      <c r="U30" s="5">
        <v>182</v>
      </c>
      <c r="V30" s="5"/>
      <c r="W30" s="5"/>
    </row>
    <row r="31" spans="1:23" s="15" customFormat="1" ht="15">
      <c r="A31" s="7" t="s">
        <v>11111</v>
      </c>
      <c r="B31" s="7"/>
      <c r="C31" s="9" t="s">
        <v>10093</v>
      </c>
      <c r="D31" s="7"/>
      <c r="E31" s="9" t="s">
        <v>10095</v>
      </c>
      <c r="F31" s="7" t="s">
        <v>1410</v>
      </c>
      <c r="G31" s="9" t="s">
        <v>1767</v>
      </c>
      <c r="H31" s="9" t="s">
        <v>948</v>
      </c>
      <c r="I31" s="9" t="s">
        <v>1767</v>
      </c>
      <c r="J31" s="16" t="str">
        <f t="shared" si="17"/>
        <v>IC.CV.080904</v>
      </c>
      <c r="K31" s="9" t="s">
        <v>11324</v>
      </c>
      <c r="L31" t="str">
        <f t="shared" si="13"/>
        <v>DDI</v>
      </c>
      <c r="M31" s="17" t="str">
        <f t="shared" si="14"/>
        <v>PI.IC.CV.080904.01</v>
      </c>
      <c r="N31" s="17"/>
      <c r="O31" s="17" t="str">
        <f t="shared" si="15"/>
        <v>PH.IC.CV.080904.01</v>
      </c>
      <c r="P31" s="7"/>
      <c r="Q31" s="17" t="str">
        <f t="shared" si="16"/>
        <v>CL.IC.CV.080904.01</v>
      </c>
      <c r="R31" s="5" t="s">
        <v>9277</v>
      </c>
      <c r="S31" s="5">
        <v>182</v>
      </c>
      <c r="T31" s="5" t="s">
        <v>9277</v>
      </c>
      <c r="U31" s="5">
        <v>182</v>
      </c>
      <c r="V31" s="5"/>
      <c r="W31" s="5"/>
    </row>
    <row r="32" spans="1:23" s="15" customFormat="1" ht="15">
      <c r="A32" s="7" t="s">
        <v>11111</v>
      </c>
      <c r="B32" s="7"/>
      <c r="C32" s="9" t="s">
        <v>10093</v>
      </c>
      <c r="D32" s="7"/>
      <c r="E32" s="9" t="s">
        <v>10095</v>
      </c>
      <c r="F32" s="7" t="s">
        <v>1410</v>
      </c>
      <c r="G32" s="9" t="s">
        <v>1768</v>
      </c>
      <c r="H32" s="9" t="s">
        <v>7071</v>
      </c>
      <c r="I32" s="9" t="s">
        <v>1768</v>
      </c>
      <c r="J32" s="16" t="str">
        <f t="shared" si="17"/>
        <v>IC.CV.080905</v>
      </c>
      <c r="K32" s="9" t="s">
        <v>11324</v>
      </c>
      <c r="L32" t="str">
        <f t="shared" si="13"/>
        <v>AOO</v>
      </c>
      <c r="M32" s="17" t="str">
        <f t="shared" si="14"/>
        <v>PI.IC.CV.080905.01</v>
      </c>
      <c r="N32" s="17"/>
      <c r="O32" s="17" t="str">
        <f t="shared" si="15"/>
        <v>PH.IC.CV.080905.01</v>
      </c>
      <c r="P32" s="7"/>
      <c r="Q32" s="17" t="str">
        <f t="shared" si="16"/>
        <v>CL.IC.CV.080905.01</v>
      </c>
      <c r="R32" s="5" t="s">
        <v>9277</v>
      </c>
      <c r="S32" s="5">
        <v>182</v>
      </c>
      <c r="T32" s="5" t="s">
        <v>9277</v>
      </c>
      <c r="U32" s="5">
        <v>182</v>
      </c>
      <c r="V32" s="5"/>
      <c r="W32" s="5"/>
    </row>
    <row r="33" spans="1:23" s="15" customFormat="1" ht="15">
      <c r="A33" s="7" t="s">
        <v>11111</v>
      </c>
      <c r="B33" s="7"/>
      <c r="C33" s="9" t="s">
        <v>10093</v>
      </c>
      <c r="D33" s="7"/>
      <c r="E33" s="9" t="s">
        <v>10095</v>
      </c>
      <c r="F33" s="7" t="s">
        <v>1410</v>
      </c>
      <c r="G33" s="9" t="s">
        <v>1597</v>
      </c>
      <c r="H33" s="9" t="s">
        <v>6888</v>
      </c>
      <c r="I33" s="9" t="s">
        <v>1597</v>
      </c>
      <c r="J33" s="16" t="str">
        <f t="shared" si="17"/>
        <v>IC.CV.080906</v>
      </c>
      <c r="K33" s="9" t="s">
        <v>11324</v>
      </c>
      <c r="L33" t="str">
        <f t="shared" si="13"/>
        <v>VOO</v>
      </c>
      <c r="M33" s="17" t="str">
        <f t="shared" si="14"/>
        <v>PI.IC.CV.080906.01</v>
      </c>
      <c r="N33" s="17"/>
      <c r="O33" s="17" t="str">
        <f t="shared" si="15"/>
        <v>PH.IC.CV.080906.01</v>
      </c>
      <c r="P33" s="7"/>
      <c r="Q33" s="17" t="str">
        <f t="shared" si="16"/>
        <v>CL.IC.CV.080906.01</v>
      </c>
      <c r="R33" s="5" t="s">
        <v>9277</v>
      </c>
      <c r="S33" s="5">
        <v>182</v>
      </c>
      <c r="T33" s="5" t="s">
        <v>9277</v>
      </c>
      <c r="U33" s="5">
        <v>182</v>
      </c>
      <c r="V33" s="5"/>
      <c r="W33" s="5"/>
    </row>
    <row r="34" spans="1:23" s="15" customFormat="1" ht="15">
      <c r="A34" s="7" t="s">
        <v>11111</v>
      </c>
      <c r="B34" s="7"/>
      <c r="C34" s="9" t="s">
        <v>10093</v>
      </c>
      <c r="D34" s="7"/>
      <c r="E34" s="9" t="s">
        <v>10095</v>
      </c>
      <c r="F34" s="7" t="s">
        <v>1410</v>
      </c>
      <c r="G34" s="9" t="s">
        <v>1598</v>
      </c>
      <c r="H34" s="9" t="s">
        <v>7284</v>
      </c>
      <c r="I34" s="9" t="s">
        <v>1598</v>
      </c>
      <c r="J34" s="16" t="str">
        <f t="shared" si="17"/>
        <v>IC.CV.080907</v>
      </c>
      <c r="K34" s="9" t="s">
        <v>11324</v>
      </c>
      <c r="L34" t="str">
        <f t="shared" si="13"/>
        <v>DOO</v>
      </c>
      <c r="M34" s="17" t="str">
        <f t="shared" si="14"/>
        <v>PI.IC.CV.080907.01</v>
      </c>
      <c r="N34" s="17"/>
      <c r="O34" s="17" t="str">
        <f t="shared" si="15"/>
        <v>PH.IC.CV.080907.01</v>
      </c>
      <c r="P34" s="7"/>
      <c r="Q34" s="17" t="str">
        <f t="shared" si="16"/>
        <v>CL.IC.CV.080907.01</v>
      </c>
      <c r="R34" s="5" t="s">
        <v>9277</v>
      </c>
      <c r="S34" s="5">
        <v>182</v>
      </c>
      <c r="T34" s="5" t="s">
        <v>9277</v>
      </c>
      <c r="U34" s="5">
        <v>182</v>
      </c>
      <c r="V34" s="5"/>
      <c r="W34" s="5"/>
    </row>
    <row r="35" spans="1:23" s="15" customFormat="1" ht="15">
      <c r="A35" s="7" t="s">
        <v>11111</v>
      </c>
      <c r="B35" s="7"/>
      <c r="C35" s="9" t="s">
        <v>10093</v>
      </c>
      <c r="D35" s="7"/>
      <c r="E35" s="9" t="s">
        <v>10095</v>
      </c>
      <c r="F35" s="7" t="s">
        <v>1410</v>
      </c>
      <c r="G35" s="9" t="s">
        <v>1599</v>
      </c>
      <c r="H35" s="9" t="s">
        <v>10093</v>
      </c>
      <c r="I35" s="9" t="s">
        <v>1599</v>
      </c>
      <c r="J35" s="16" t="str">
        <f t="shared" si="17"/>
        <v>IC.CV.080908</v>
      </c>
      <c r="K35" s="9" t="s">
        <v>11324</v>
      </c>
      <c r="L35" t="str">
        <f t="shared" si="13"/>
        <v>VDD</v>
      </c>
      <c r="M35" s="17" t="str">
        <f t="shared" si="14"/>
        <v>PI.IC.CV.080908.01</v>
      </c>
      <c r="N35" s="17"/>
      <c r="O35" s="17" t="str">
        <f t="shared" si="15"/>
        <v>PH.IC.CV.080908.01</v>
      </c>
      <c r="P35" s="7"/>
      <c r="Q35" s="17" t="str">
        <f t="shared" si="16"/>
        <v>CL.IC.CV.080908.01</v>
      </c>
      <c r="R35" s="5" t="s">
        <v>9277</v>
      </c>
      <c r="S35" s="5">
        <v>182</v>
      </c>
      <c r="T35" s="5" t="s">
        <v>9277</v>
      </c>
      <c r="U35" s="5">
        <v>182</v>
      </c>
      <c r="V35" s="5"/>
      <c r="W35" s="5"/>
    </row>
    <row r="36" spans="1:23" s="15" customFormat="1" ht="15">
      <c r="A36" s="7" t="s">
        <v>11111</v>
      </c>
      <c r="B36" s="7"/>
      <c r="C36" s="9" t="s">
        <v>10093</v>
      </c>
      <c r="D36" s="7"/>
      <c r="E36" s="9" t="s">
        <v>10095</v>
      </c>
      <c r="F36" s="7" t="s">
        <v>1410</v>
      </c>
      <c r="G36" s="9" t="s">
        <v>1421</v>
      </c>
      <c r="H36" s="9" t="s">
        <v>10095</v>
      </c>
      <c r="I36" s="9" t="s">
        <v>1421</v>
      </c>
      <c r="J36" s="16" t="str">
        <f t="shared" si="17"/>
        <v>IC.CV.080909</v>
      </c>
      <c r="K36" s="9" t="s">
        <v>11324</v>
      </c>
      <c r="L36" t="str">
        <f t="shared" si="13"/>
        <v>DVI</v>
      </c>
      <c r="M36" s="17" t="str">
        <f t="shared" si="14"/>
        <v>PI.IC.CV.080909.01</v>
      </c>
      <c r="N36" s="17"/>
      <c r="O36" s="17" t="str">
        <f t="shared" si="15"/>
        <v>PH.IC.CV.080909.01</v>
      </c>
      <c r="P36" s="7"/>
      <c r="Q36" s="17" t="str">
        <f t="shared" si="16"/>
        <v>CL.IC.CV.080909.01</v>
      </c>
      <c r="R36" s="5" t="s">
        <v>9277</v>
      </c>
      <c r="S36" s="5">
        <v>182</v>
      </c>
      <c r="T36" s="5" t="s">
        <v>9277</v>
      </c>
      <c r="U36" s="5">
        <v>182</v>
      </c>
      <c r="V36" s="5"/>
      <c r="W36" s="5"/>
    </row>
    <row r="37" spans="1:23" ht="15">
      <c r="A37" s="23" t="s">
        <v>2591</v>
      </c>
      <c r="B37" s="23"/>
      <c r="C37" s="24" t="s">
        <v>6888</v>
      </c>
      <c r="D37" s="23" t="s">
        <v>3042</v>
      </c>
      <c r="E37" s="24" t="s">
        <v>948</v>
      </c>
      <c r="F37" s="23" t="s">
        <v>3043</v>
      </c>
      <c r="G37" s="23" t="s">
        <v>3044</v>
      </c>
      <c r="H37" s="24" t="s">
        <v>1396</v>
      </c>
      <c r="I37" s="23" t="s">
        <v>3044</v>
      </c>
      <c r="J37" s="30" t="str">
        <f>CONCATENATE("IC.GA.",C37,E37,H37)</f>
        <v>IC.GA.060401</v>
      </c>
      <c r="K37" s="24" t="s">
        <v>11324</v>
      </c>
      <c r="L37" t="str">
        <f t="shared" si="13"/>
        <v>Osmolite</v>
      </c>
      <c r="M37" s="12" t="str">
        <f t="shared" si="14"/>
        <v>PI.IC.GA.060401.01</v>
      </c>
      <c r="N37" s="12"/>
      <c r="O37" s="12" t="str">
        <f t="shared" si="15"/>
        <v>PH.IC.GA.060401.01</v>
      </c>
      <c r="Q37" s="12" t="str">
        <f t="shared" si="16"/>
        <v>CL.IC.GA.060401.01</v>
      </c>
      <c r="R37" t="s">
        <v>9277</v>
      </c>
      <c r="S37">
        <v>210</v>
      </c>
    </row>
    <row r="38" spans="1:23" s="7" customFormat="1" ht="15" customHeight="1">
      <c r="A38" s="7" t="s">
        <v>10313</v>
      </c>
      <c r="C38" s="9" t="s">
        <v>350</v>
      </c>
      <c r="E38" s="9" t="s">
        <v>295</v>
      </c>
      <c r="F38" s="36" t="s">
        <v>10330</v>
      </c>
      <c r="G38" s="51" t="s">
        <v>10333</v>
      </c>
      <c r="H38" s="9" t="s">
        <v>348</v>
      </c>
      <c r="J38" s="16" t="str">
        <f t="shared" ref="J38" si="18">CONCATENATE("IC.EV.",C38,E38,H38)</f>
        <v>IC.EV.050103</v>
      </c>
      <c r="K38" s="9" t="s">
        <v>295</v>
      </c>
      <c r="L38" t="str">
        <f t="shared" si="13"/>
        <v>Abdominal thrusts performed</v>
      </c>
      <c r="M38" s="17" t="str">
        <f t="shared" si="14"/>
        <v>PI.IC.EV.050103.01</v>
      </c>
      <c r="N38" s="17"/>
      <c r="O38" s="17" t="str">
        <f t="shared" si="15"/>
        <v>PH.IC.EV.050103.01</v>
      </c>
      <c r="Q38" s="17" t="str">
        <f t="shared" si="16"/>
        <v>CL.IC.EV.050103.01</v>
      </c>
      <c r="R38" s="7" t="s">
        <v>176</v>
      </c>
      <c r="S38" s="7">
        <v>336</v>
      </c>
    </row>
  </sheetData>
  <mergeCells count="1">
    <mergeCell ref="Q10:R10"/>
  </mergeCells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>
  <dimension ref="A1:AC3"/>
  <sheetViews>
    <sheetView workbookViewId="0">
      <selection activeCell="J25" sqref="J25"/>
    </sheetView>
  </sheetViews>
  <sheetFormatPr defaultColWidth="11" defaultRowHeight="12.75"/>
  <cols>
    <col min="12" max="12" width="17" customWidth="1"/>
    <col min="13" max="13" width="14.875" customWidth="1"/>
  </cols>
  <sheetData>
    <row r="1" spans="1:29" ht="30" customHeight="1">
      <c r="A1" s="56" t="s">
        <v>1284</v>
      </c>
      <c r="B1" s="56" t="s">
        <v>1285</v>
      </c>
      <c r="C1" s="56" t="s">
        <v>950</v>
      </c>
      <c r="D1" s="56" t="s">
        <v>1017</v>
      </c>
      <c r="E1" s="56" t="s">
        <v>951</v>
      </c>
      <c r="F1" s="56" t="s">
        <v>317</v>
      </c>
      <c r="G1" s="56" t="s">
        <v>1019</v>
      </c>
      <c r="H1" s="56" t="s">
        <v>952</v>
      </c>
      <c r="I1" s="56" t="s">
        <v>1020</v>
      </c>
      <c r="J1" s="56" t="s">
        <v>1021</v>
      </c>
      <c r="K1" s="56" t="s">
        <v>1022</v>
      </c>
      <c r="L1" s="56" t="s">
        <v>1023</v>
      </c>
      <c r="M1" s="56" t="s">
        <v>1184</v>
      </c>
      <c r="N1" s="56" t="s">
        <v>1014</v>
      </c>
      <c r="O1" s="56" t="s">
        <v>1015</v>
      </c>
      <c r="P1" s="56" t="s">
        <v>1016</v>
      </c>
      <c r="Q1" s="56" t="s">
        <v>1189</v>
      </c>
      <c r="R1" s="56" t="s">
        <v>11108</v>
      </c>
      <c r="S1" s="56" t="s">
        <v>1127</v>
      </c>
      <c r="T1" s="56" t="s">
        <v>11109</v>
      </c>
      <c r="U1" s="56" t="s">
        <v>1128</v>
      </c>
      <c r="V1" s="56" t="s">
        <v>1113</v>
      </c>
      <c r="W1" s="56" t="s">
        <v>1114</v>
      </c>
      <c r="X1" s="56" t="s">
        <v>582</v>
      </c>
      <c r="Y1" s="56" t="s">
        <v>554</v>
      </c>
      <c r="Z1" s="56" t="s">
        <v>174</v>
      </c>
      <c r="AA1" s="56" t="s">
        <v>175</v>
      </c>
      <c r="AB1" s="56" t="s">
        <v>11743</v>
      </c>
      <c r="AC1" s="56" t="s">
        <v>11744</v>
      </c>
    </row>
    <row r="2" spans="1:29" ht="15">
      <c r="A2" t="s">
        <v>3811</v>
      </c>
      <c r="C2" s="68" t="s">
        <v>482</v>
      </c>
      <c r="E2" s="68" t="s">
        <v>349</v>
      </c>
      <c r="F2" t="s">
        <v>3676</v>
      </c>
      <c r="G2" t="s">
        <v>4093</v>
      </c>
      <c r="H2" s="68" t="s">
        <v>353</v>
      </c>
      <c r="J2" s="11" t="str">
        <f t="shared" ref="J2" si="0">CONCATENATE("IC.GI.",C2,E2,H2)</f>
        <v>IC.GI.140408</v>
      </c>
      <c r="K2" s="68" t="s">
        <v>295</v>
      </c>
      <c r="L2" t="str">
        <f t="shared" ref="L2:L3" si="1">G2</f>
        <v>Fluid removal order (positive or negative number)</v>
      </c>
      <c r="M2" s="12" t="str">
        <f t="shared" ref="M2:M3" si="2">CONCATENATE("PI.",J2,".",K2)</f>
        <v>PI.IC.GI.140408.01</v>
      </c>
      <c r="N2" s="12"/>
      <c r="O2" s="12" t="str">
        <f t="shared" ref="O2:O3" si="3">CONCATENATE("PH.",J2,".",K2)</f>
        <v>PH.IC.GI.140408.01</v>
      </c>
      <c r="Q2" s="12" t="str">
        <f t="shared" ref="Q2:Q3" si="4">CONCATENATE("CL.",J2,".",K2)</f>
        <v>CL.IC.GI.140408.01</v>
      </c>
      <c r="R2" t="s">
        <v>176</v>
      </c>
      <c r="S2" t="s">
        <v>4015</v>
      </c>
      <c r="Z2" t="s">
        <v>11748</v>
      </c>
    </row>
    <row r="3" spans="1:29" ht="15" customHeight="1">
      <c r="A3" t="s">
        <v>10313</v>
      </c>
      <c r="C3" s="68" t="s">
        <v>353</v>
      </c>
      <c r="D3" s="37"/>
      <c r="E3" s="68" t="s">
        <v>348</v>
      </c>
      <c r="F3" s="35" t="s">
        <v>10376</v>
      </c>
      <c r="G3" s="50" t="s">
        <v>12165</v>
      </c>
      <c r="H3" s="68" t="s">
        <v>350</v>
      </c>
      <c r="J3" s="11" t="str">
        <f t="shared" ref="J3" si="5">CONCATENATE("IC.EV.",C3,E3,H3)</f>
        <v>IC.EV.080305</v>
      </c>
      <c r="K3" s="68" t="s">
        <v>11982</v>
      </c>
      <c r="L3" t="str">
        <f t="shared" si="1"/>
        <v>Pt discharged from PICIS and continued on paper charting</v>
      </c>
      <c r="M3" s="12" t="str">
        <f t="shared" si="2"/>
        <v>PI.IC.EV.080305.01</v>
      </c>
      <c r="N3" s="12"/>
      <c r="O3" s="12" t="str">
        <f t="shared" si="3"/>
        <v>PH.IC.EV.080305.01</v>
      </c>
      <c r="Q3" s="12" t="str">
        <f t="shared" si="4"/>
        <v>CL.IC.EV.080305.01</v>
      </c>
      <c r="Z3" t="s">
        <v>12166</v>
      </c>
      <c r="AA3" t="s">
        <v>12166</v>
      </c>
      <c r="AB3" t="s">
        <v>12164</v>
      </c>
      <c r="AC3">
        <v>1140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A1493"/>
  <sheetViews>
    <sheetView topLeftCell="A1194" zoomScale="125" workbookViewId="0">
      <pane ySplit="1095" topLeftCell="A1487"/>
      <selection activeCell="J1194" sqref="J1:J1048576"/>
      <selection pane="bottomLeft" activeCell="M1288" sqref="M1288"/>
    </sheetView>
  </sheetViews>
  <sheetFormatPr defaultColWidth="11" defaultRowHeight="12.75"/>
  <cols>
    <col min="1" max="1" width="16.625" customWidth="1"/>
    <col min="2" max="2" width="15.75" customWidth="1"/>
    <col min="3" max="3" width="4.25" customWidth="1"/>
    <col min="4" max="4" width="21.75" customWidth="1"/>
    <col min="5" max="5" width="3.75" customWidth="1"/>
    <col min="6" max="6" width="29.25" customWidth="1"/>
    <col min="7" max="7" width="36.875" customWidth="1"/>
    <col min="12" max="12" width="18" customWidth="1"/>
    <col min="17" max="17" width="21.87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773</v>
      </c>
      <c r="Y1" s="1" t="s">
        <v>774</v>
      </c>
      <c r="Z1" s="56" t="s">
        <v>12161</v>
      </c>
      <c r="AA1" s="56" t="s">
        <v>12162</v>
      </c>
    </row>
    <row r="2" spans="1:27" ht="15">
      <c r="A2" t="s">
        <v>1372</v>
      </c>
      <c r="B2" t="s">
        <v>1373</v>
      </c>
      <c r="C2" s="2" t="s">
        <v>1192</v>
      </c>
      <c r="D2" t="s">
        <v>5981</v>
      </c>
      <c r="E2" s="2" t="s">
        <v>1192</v>
      </c>
      <c r="F2" t="s">
        <v>1374</v>
      </c>
      <c r="G2" t="s">
        <v>1375</v>
      </c>
      <c r="H2" s="2" t="s">
        <v>1192</v>
      </c>
      <c r="I2" t="s">
        <v>1376</v>
      </c>
      <c r="J2" s="11" t="str">
        <f t="shared" ref="J2:J33" si="0">CONCATENATE("IC.CV.",C2,E2,H2)</f>
        <v>IC.CV.010101</v>
      </c>
      <c r="K2" s="2" t="s">
        <v>1192</v>
      </c>
      <c r="L2" t="str">
        <f t="shared" ref="L2:L65" si="1">G2</f>
        <v>Leg lower right</v>
      </c>
      <c r="M2" s="12" t="str">
        <f t="shared" ref="M2:M33" si="2">CONCATENATE("PI.",J2,".",K2)</f>
        <v>PI.IC.CV.010101.01</v>
      </c>
      <c r="N2" s="12"/>
      <c r="O2" s="12" t="str">
        <f t="shared" ref="O2:O33" si="3">CONCATENATE("PH.",J2,".",K2)</f>
        <v>PH.IC.CV.010101.01</v>
      </c>
      <c r="Q2" s="12" t="str">
        <f t="shared" ref="Q2:Q33" si="4">CONCATENATE("CL.",J2,".",K2)</f>
        <v>CL.IC.CV.010101.01</v>
      </c>
      <c r="R2" s="3" t="s">
        <v>945</v>
      </c>
      <c r="S2" s="4" t="s">
        <v>945</v>
      </c>
      <c r="T2" s="4" t="s">
        <v>945</v>
      </c>
    </row>
    <row r="3" spans="1:27" ht="15">
      <c r="A3" t="s">
        <v>1372</v>
      </c>
      <c r="C3" s="2" t="s">
        <v>11324</v>
      </c>
      <c r="E3" s="2" t="s">
        <v>11324</v>
      </c>
      <c r="F3" t="s">
        <v>1374</v>
      </c>
      <c r="G3" t="s">
        <v>1377</v>
      </c>
      <c r="H3" s="2" t="s">
        <v>1199</v>
      </c>
      <c r="I3" t="s">
        <v>1378</v>
      </c>
      <c r="J3" s="11" t="str">
        <f t="shared" si="0"/>
        <v>IC.CV.010102</v>
      </c>
      <c r="K3" s="2" t="s">
        <v>11324</v>
      </c>
      <c r="L3" t="str">
        <f t="shared" si="1"/>
        <v>Leg upper right</v>
      </c>
      <c r="M3" s="12" t="str">
        <f t="shared" si="2"/>
        <v>PI.IC.CV.010102.01</v>
      </c>
      <c r="N3" s="12"/>
      <c r="O3" s="12" t="str">
        <f t="shared" si="3"/>
        <v>PH.IC.CV.010102.01</v>
      </c>
      <c r="Q3" s="12" t="str">
        <f t="shared" si="4"/>
        <v>CL.IC.CV.010102.01</v>
      </c>
    </row>
    <row r="4" spans="1:27" ht="15">
      <c r="A4" t="s">
        <v>1372</v>
      </c>
      <c r="C4" s="2" t="s">
        <v>11324</v>
      </c>
      <c r="E4" s="2" t="s">
        <v>11324</v>
      </c>
      <c r="F4" t="s">
        <v>1374</v>
      </c>
      <c r="G4" t="s">
        <v>1379</v>
      </c>
      <c r="H4" s="2" t="s">
        <v>9640</v>
      </c>
      <c r="I4" t="s">
        <v>1380</v>
      </c>
      <c r="J4" s="11" t="str">
        <f t="shared" si="0"/>
        <v>IC.CV.010103</v>
      </c>
      <c r="K4" s="2" t="s">
        <v>11324</v>
      </c>
      <c r="L4" t="str">
        <f t="shared" si="1"/>
        <v>Leg lower left</v>
      </c>
      <c r="M4" s="12" t="str">
        <f t="shared" si="2"/>
        <v>PI.IC.CV.010103.01</v>
      </c>
      <c r="N4" s="12"/>
      <c r="O4" s="12" t="str">
        <f t="shared" si="3"/>
        <v>PH.IC.CV.010103.01</v>
      </c>
      <c r="Q4" s="12" t="str">
        <f t="shared" si="4"/>
        <v>CL.IC.CV.010103.01</v>
      </c>
    </row>
    <row r="5" spans="1:27" ht="15">
      <c r="A5" t="s">
        <v>1372</v>
      </c>
      <c r="C5" s="2" t="s">
        <v>11324</v>
      </c>
      <c r="E5" s="2" t="s">
        <v>11324</v>
      </c>
      <c r="F5" t="s">
        <v>1374</v>
      </c>
      <c r="G5" t="s">
        <v>1381</v>
      </c>
      <c r="H5" s="2" t="s">
        <v>7070</v>
      </c>
      <c r="I5" t="s">
        <v>1382</v>
      </c>
      <c r="J5" s="11" t="str">
        <f t="shared" si="0"/>
        <v>IC.CV.010104</v>
      </c>
      <c r="K5" s="2" t="s">
        <v>11324</v>
      </c>
      <c r="L5" t="str">
        <f t="shared" si="1"/>
        <v>Leg upper left</v>
      </c>
      <c r="M5" s="12" t="str">
        <f t="shared" si="2"/>
        <v>PI.IC.CV.010104.01</v>
      </c>
      <c r="N5" s="12"/>
      <c r="O5" s="12" t="str">
        <f t="shared" si="3"/>
        <v>PH.IC.CV.010104.01</v>
      </c>
      <c r="Q5" s="12" t="str">
        <f t="shared" si="4"/>
        <v>CL.IC.CV.010104.01</v>
      </c>
    </row>
    <row r="6" spans="1:27" ht="15">
      <c r="A6" t="s">
        <v>1372</v>
      </c>
      <c r="C6" s="2" t="s">
        <v>11324</v>
      </c>
      <c r="E6" s="2" t="s">
        <v>11324</v>
      </c>
      <c r="F6" t="s">
        <v>1374</v>
      </c>
      <c r="G6" t="s">
        <v>1383</v>
      </c>
      <c r="H6" s="2" t="s">
        <v>7071</v>
      </c>
      <c r="I6" t="s">
        <v>1171</v>
      </c>
      <c r="J6" s="11" t="str">
        <f t="shared" si="0"/>
        <v>IC.CV.010105</v>
      </c>
      <c r="K6" s="2" t="s">
        <v>11324</v>
      </c>
      <c r="L6" t="str">
        <f t="shared" si="1"/>
        <v>Arm lower right</v>
      </c>
      <c r="M6" s="12" t="str">
        <f t="shared" si="2"/>
        <v>PI.IC.CV.010105.01</v>
      </c>
      <c r="N6" s="12"/>
      <c r="O6" s="12" t="str">
        <f t="shared" si="3"/>
        <v>PH.IC.CV.010105.01</v>
      </c>
      <c r="Q6" s="12" t="str">
        <f t="shared" si="4"/>
        <v>CL.IC.CV.010105.01</v>
      </c>
    </row>
    <row r="7" spans="1:27" ht="15">
      <c r="A7" t="s">
        <v>1372</v>
      </c>
      <c r="C7" s="2" t="s">
        <v>11324</v>
      </c>
      <c r="E7" s="2" t="s">
        <v>11324</v>
      </c>
      <c r="F7" t="s">
        <v>1374</v>
      </c>
      <c r="G7" t="s">
        <v>1172</v>
      </c>
      <c r="H7" s="2" t="s">
        <v>6888</v>
      </c>
      <c r="I7" t="s">
        <v>1173</v>
      </c>
      <c r="J7" s="11" t="str">
        <f t="shared" si="0"/>
        <v>IC.CV.010106</v>
      </c>
      <c r="K7" s="2" t="s">
        <v>11324</v>
      </c>
      <c r="L7" t="str">
        <f t="shared" si="1"/>
        <v>Arm upper right</v>
      </c>
      <c r="M7" s="12" t="str">
        <f t="shared" si="2"/>
        <v>PI.IC.CV.010106.01</v>
      </c>
      <c r="N7" s="12"/>
      <c r="O7" s="12" t="str">
        <f t="shared" si="3"/>
        <v>PH.IC.CV.010106.01</v>
      </c>
      <c r="Q7" s="12" t="str">
        <f t="shared" si="4"/>
        <v>CL.IC.CV.010106.01</v>
      </c>
    </row>
    <row r="8" spans="1:27" ht="15">
      <c r="A8" t="s">
        <v>1372</v>
      </c>
      <c r="C8" s="2" t="s">
        <v>1192</v>
      </c>
      <c r="E8" s="2" t="s">
        <v>1192</v>
      </c>
      <c r="F8" t="s">
        <v>1374</v>
      </c>
      <c r="G8" t="s">
        <v>1174</v>
      </c>
      <c r="H8" s="2" t="s">
        <v>7284</v>
      </c>
      <c r="I8" t="s">
        <v>1175</v>
      </c>
      <c r="J8" s="11" t="str">
        <f t="shared" si="0"/>
        <v>IC.CV.010107</v>
      </c>
      <c r="K8" s="2" t="s">
        <v>1192</v>
      </c>
      <c r="L8" t="str">
        <f t="shared" si="1"/>
        <v>Arm lower left</v>
      </c>
      <c r="M8" s="12" t="str">
        <f t="shared" si="2"/>
        <v>PI.IC.CV.010107.01</v>
      </c>
      <c r="N8" s="12"/>
      <c r="O8" s="12" t="str">
        <f t="shared" si="3"/>
        <v>PH.IC.CV.010107.01</v>
      </c>
      <c r="Q8" s="12" t="str">
        <f t="shared" si="4"/>
        <v>CL.IC.CV.010107.01</v>
      </c>
    </row>
    <row r="9" spans="1:27" ht="15">
      <c r="A9" t="s">
        <v>1372</v>
      </c>
      <c r="C9" s="2" t="s">
        <v>1192</v>
      </c>
      <c r="E9" s="2" t="s">
        <v>1192</v>
      </c>
      <c r="F9" t="s">
        <v>1374</v>
      </c>
      <c r="G9" t="s">
        <v>1176</v>
      </c>
      <c r="H9" s="2" t="s">
        <v>10093</v>
      </c>
      <c r="I9" t="s">
        <v>1177</v>
      </c>
      <c r="J9" s="11" t="str">
        <f t="shared" si="0"/>
        <v>IC.CV.010108</v>
      </c>
      <c r="K9" s="2" t="s">
        <v>1192</v>
      </c>
      <c r="L9" t="str">
        <f t="shared" si="1"/>
        <v>Arm upper left</v>
      </c>
      <c r="M9" s="12" t="str">
        <f t="shared" si="2"/>
        <v>PI.IC.CV.010108.01</v>
      </c>
      <c r="N9" s="12"/>
      <c r="O9" s="12" t="str">
        <f t="shared" si="3"/>
        <v>PH.IC.CV.010108.01</v>
      </c>
      <c r="Q9" s="12" t="str">
        <f t="shared" si="4"/>
        <v>CL.IC.CV.010108.01</v>
      </c>
    </row>
    <row r="10" spans="1:27" ht="15">
      <c r="A10" t="s">
        <v>1372</v>
      </c>
      <c r="C10" s="2" t="s">
        <v>1192</v>
      </c>
      <c r="E10" s="2" t="s">
        <v>1192</v>
      </c>
      <c r="F10" t="s">
        <v>1374</v>
      </c>
      <c r="G10" t="s">
        <v>1178</v>
      </c>
      <c r="H10" s="2" t="s">
        <v>10095</v>
      </c>
      <c r="I10" t="s">
        <v>930</v>
      </c>
      <c r="J10" s="11" t="str">
        <f t="shared" si="0"/>
        <v>IC.CV.010109</v>
      </c>
      <c r="K10" s="2" t="s">
        <v>1192</v>
      </c>
      <c r="L10" t="str">
        <f t="shared" si="1"/>
        <v>Other specify</v>
      </c>
      <c r="M10" s="12" t="str">
        <f t="shared" si="2"/>
        <v>PI.IC.CV.010109.01</v>
      </c>
      <c r="N10" s="12"/>
      <c r="O10" s="12" t="str">
        <f t="shared" si="3"/>
        <v>PH.IC.CV.010109.01</v>
      </c>
      <c r="Q10" s="12" t="str">
        <f t="shared" si="4"/>
        <v>CL.IC.CV.010109.01</v>
      </c>
    </row>
    <row r="11" spans="1:27" s="5" customFormat="1" ht="15">
      <c r="A11" s="5" t="s">
        <v>11111</v>
      </c>
      <c r="C11" s="6" t="s">
        <v>1192</v>
      </c>
      <c r="E11" s="6" t="s">
        <v>1192</v>
      </c>
      <c r="F11" s="5" t="s">
        <v>1359</v>
      </c>
      <c r="G11" s="6" t="s">
        <v>2157</v>
      </c>
      <c r="H11" s="6" t="s">
        <v>10905</v>
      </c>
      <c r="I11" s="6" t="s">
        <v>2158</v>
      </c>
      <c r="J11" s="13" t="str">
        <f t="shared" si="0"/>
        <v>IC.CV.010110</v>
      </c>
      <c r="K11" s="6" t="s">
        <v>1192</v>
      </c>
      <c r="L11" s="5" t="str">
        <f t="shared" si="1"/>
        <v>Not Applicable</v>
      </c>
      <c r="M11" s="14" t="str">
        <f t="shared" si="2"/>
        <v>PI.IC.CV.010110.01</v>
      </c>
      <c r="N11" s="14"/>
      <c r="O11" s="14" t="str">
        <f t="shared" si="3"/>
        <v>PH.IC.CV.010110.01</v>
      </c>
      <c r="Q11" s="14" t="str">
        <f t="shared" si="4"/>
        <v>CL.IC.CV.010110.01</v>
      </c>
      <c r="R11" s="5" t="s">
        <v>9277</v>
      </c>
      <c r="S11" s="5">
        <v>124</v>
      </c>
    </row>
    <row r="12" spans="1:27" ht="15">
      <c r="A12" s="5" t="s">
        <v>1372</v>
      </c>
      <c r="B12" s="5"/>
      <c r="C12" s="6" t="s">
        <v>1192</v>
      </c>
      <c r="D12" s="5" t="s">
        <v>1360</v>
      </c>
      <c r="E12" s="6" t="s">
        <v>923</v>
      </c>
      <c r="F12" s="5" t="s">
        <v>1361</v>
      </c>
      <c r="G12" s="5" t="s">
        <v>1362</v>
      </c>
      <c r="H12" s="6" t="s">
        <v>1192</v>
      </c>
      <c r="I12" s="5" t="s">
        <v>1362</v>
      </c>
      <c r="J12" s="13" t="str">
        <f t="shared" si="0"/>
        <v>IC.CV.010201</v>
      </c>
      <c r="K12" s="6" t="s">
        <v>1192</v>
      </c>
      <c r="L12" t="str">
        <f t="shared" si="1"/>
        <v>On</v>
      </c>
      <c r="M12" s="14" t="str">
        <f t="shared" si="2"/>
        <v>PI.IC.CV.010201.01</v>
      </c>
      <c r="N12" s="14"/>
      <c r="O12" s="14" t="str">
        <f t="shared" si="3"/>
        <v>PH.IC.CV.010201.01</v>
      </c>
      <c r="P12" s="5"/>
      <c r="Q12" s="14" t="str">
        <f t="shared" si="4"/>
        <v>CL.IC.CV.010201.01</v>
      </c>
      <c r="R12" s="5"/>
      <c r="S12" s="5"/>
      <c r="T12" s="5"/>
      <c r="U12" s="5"/>
      <c r="V12" s="5"/>
      <c r="W12" s="5"/>
    </row>
    <row r="13" spans="1:27" ht="15">
      <c r="A13" s="5" t="s">
        <v>1372</v>
      </c>
      <c r="B13" s="5"/>
      <c r="C13" s="6" t="s">
        <v>1192</v>
      </c>
      <c r="D13" s="5"/>
      <c r="E13" s="6" t="s">
        <v>923</v>
      </c>
      <c r="F13" s="5" t="s">
        <v>1361</v>
      </c>
      <c r="G13" s="5" t="s">
        <v>1182</v>
      </c>
      <c r="H13" s="6" t="s">
        <v>923</v>
      </c>
      <c r="I13" s="5" t="s">
        <v>1182</v>
      </c>
      <c r="J13" s="13" t="str">
        <f t="shared" si="0"/>
        <v>IC.CV.010202</v>
      </c>
      <c r="K13" s="6" t="s">
        <v>1192</v>
      </c>
      <c r="L13" t="str">
        <f t="shared" si="1"/>
        <v>Off</v>
      </c>
      <c r="M13" s="14" t="str">
        <f t="shared" si="2"/>
        <v>PI.IC.CV.010202.01</v>
      </c>
      <c r="N13" s="14"/>
      <c r="O13" s="14" t="str">
        <f t="shared" si="3"/>
        <v>PH.IC.CV.010202.01</v>
      </c>
      <c r="P13" s="5"/>
      <c r="Q13" s="14" t="str">
        <f t="shared" si="4"/>
        <v>CL.IC.CV.010202.01</v>
      </c>
      <c r="R13" s="5"/>
      <c r="S13" s="5"/>
      <c r="T13" s="5"/>
      <c r="U13" s="5"/>
      <c r="V13" s="5"/>
      <c r="W13" s="5"/>
    </row>
    <row r="14" spans="1:27" ht="15">
      <c r="A14" s="5" t="s">
        <v>1372</v>
      </c>
      <c r="B14" s="5"/>
      <c r="C14" s="6" t="s">
        <v>1192</v>
      </c>
      <c r="D14" s="5"/>
      <c r="E14" s="6" t="s">
        <v>923</v>
      </c>
      <c r="F14" s="5" t="s">
        <v>1361</v>
      </c>
      <c r="G14" s="5" t="s">
        <v>1183</v>
      </c>
      <c r="H14" s="6" t="s">
        <v>1202</v>
      </c>
      <c r="I14" s="5" t="s">
        <v>1365</v>
      </c>
      <c r="J14" s="13" t="str">
        <f t="shared" si="0"/>
        <v>IC.CV.010203</v>
      </c>
      <c r="K14" s="6" t="s">
        <v>1192</v>
      </c>
      <c r="L14" t="str">
        <f t="shared" si="1"/>
        <v>Patient refuses</v>
      </c>
      <c r="M14" s="14" t="str">
        <f t="shared" si="2"/>
        <v>PI.IC.CV.010203.01</v>
      </c>
      <c r="N14" s="14"/>
      <c r="O14" s="14" t="str">
        <f t="shared" si="3"/>
        <v>PH.IC.CV.010203.01</v>
      </c>
      <c r="P14" s="5"/>
      <c r="Q14" s="14" t="str">
        <f t="shared" si="4"/>
        <v>CL.IC.CV.010203.01</v>
      </c>
      <c r="R14" s="5"/>
      <c r="S14" s="5"/>
      <c r="T14" s="5"/>
      <c r="U14" s="5"/>
      <c r="V14" s="5"/>
      <c r="W14" s="5"/>
    </row>
    <row r="15" spans="1:27" ht="15">
      <c r="A15" s="5" t="s">
        <v>1372</v>
      </c>
      <c r="B15" s="5" t="s">
        <v>1548</v>
      </c>
      <c r="C15" s="6" t="s">
        <v>923</v>
      </c>
      <c r="D15" s="5" t="s">
        <v>5981</v>
      </c>
      <c r="E15" s="6" t="s">
        <v>1192</v>
      </c>
      <c r="F15" s="5" t="s">
        <v>1549</v>
      </c>
      <c r="G15" s="5" t="s">
        <v>1375</v>
      </c>
      <c r="H15" s="10" t="s">
        <v>1396</v>
      </c>
      <c r="I15" s="5" t="s">
        <v>1376</v>
      </c>
      <c r="J15" s="13" t="str">
        <f t="shared" si="0"/>
        <v>IC.CV.020101</v>
      </c>
      <c r="K15" s="6" t="s">
        <v>1192</v>
      </c>
      <c r="L15" t="str">
        <f t="shared" si="1"/>
        <v>Leg lower right</v>
      </c>
      <c r="M15" s="14" t="str">
        <f t="shared" si="2"/>
        <v>PI.IC.CV.020101.01</v>
      </c>
      <c r="N15" s="14"/>
      <c r="O15" s="14" t="str">
        <f t="shared" si="3"/>
        <v>PH.IC.CV.020101.01</v>
      </c>
      <c r="P15" s="5"/>
      <c r="Q15" s="14" t="str">
        <f t="shared" si="4"/>
        <v>CL.IC.CV.020101.01</v>
      </c>
      <c r="R15" s="5"/>
      <c r="S15" s="5"/>
      <c r="T15" s="5"/>
      <c r="U15" s="5"/>
      <c r="V15" s="5"/>
      <c r="W15" s="5"/>
    </row>
    <row r="16" spans="1:27" ht="15">
      <c r="A16" s="5" t="s">
        <v>1372</v>
      </c>
      <c r="B16" s="5"/>
      <c r="C16" s="6" t="s">
        <v>923</v>
      </c>
      <c r="D16" s="5"/>
      <c r="E16" s="6" t="s">
        <v>1192</v>
      </c>
      <c r="F16" s="5" t="s">
        <v>1549</v>
      </c>
      <c r="G16" s="5" t="s">
        <v>1377</v>
      </c>
      <c r="H16" s="10" t="s">
        <v>1398</v>
      </c>
      <c r="I16" s="5" t="s">
        <v>1378</v>
      </c>
      <c r="J16" s="13" t="str">
        <f t="shared" si="0"/>
        <v>IC.CV.020102</v>
      </c>
      <c r="K16" s="6" t="s">
        <v>1192</v>
      </c>
      <c r="L16" t="str">
        <f t="shared" si="1"/>
        <v>Leg upper right</v>
      </c>
      <c r="M16" s="14" t="str">
        <f t="shared" si="2"/>
        <v>PI.IC.CV.020102.01</v>
      </c>
      <c r="N16" s="14"/>
      <c r="O16" s="14" t="str">
        <f t="shared" si="3"/>
        <v>PH.IC.CV.020102.01</v>
      </c>
      <c r="P16" s="5"/>
      <c r="Q16" s="14" t="str">
        <f t="shared" si="4"/>
        <v>CL.IC.CV.020102.01</v>
      </c>
      <c r="R16" s="5"/>
      <c r="S16" s="5"/>
      <c r="T16" s="5"/>
      <c r="U16" s="5"/>
      <c r="V16" s="5"/>
      <c r="W16" s="5"/>
    </row>
    <row r="17" spans="1:23" ht="15">
      <c r="A17" s="5" t="s">
        <v>1372</v>
      </c>
      <c r="B17" s="5"/>
      <c r="C17" s="6" t="s">
        <v>923</v>
      </c>
      <c r="D17" s="5"/>
      <c r="E17" s="6" t="s">
        <v>1192</v>
      </c>
      <c r="F17" s="5" t="s">
        <v>1549</v>
      </c>
      <c r="G17" s="5" t="s">
        <v>1379</v>
      </c>
      <c r="H17" s="10" t="s">
        <v>1400</v>
      </c>
      <c r="I17" s="5" t="s">
        <v>1380</v>
      </c>
      <c r="J17" s="13" t="str">
        <f t="shared" si="0"/>
        <v>IC.CV.020103</v>
      </c>
      <c r="K17" s="6" t="s">
        <v>1192</v>
      </c>
      <c r="L17" t="str">
        <f t="shared" si="1"/>
        <v>Leg lower left</v>
      </c>
      <c r="M17" s="14" t="str">
        <f t="shared" si="2"/>
        <v>PI.IC.CV.020103.01</v>
      </c>
      <c r="N17" s="14"/>
      <c r="O17" s="14" t="str">
        <f t="shared" si="3"/>
        <v>PH.IC.CV.020103.01</v>
      </c>
      <c r="P17" s="5"/>
      <c r="Q17" s="14" t="str">
        <f t="shared" si="4"/>
        <v>CL.IC.CV.020103.01</v>
      </c>
      <c r="R17" s="5"/>
      <c r="S17" s="5"/>
      <c r="T17" s="5"/>
      <c r="U17" s="5"/>
      <c r="V17" s="5"/>
      <c r="W17" s="5"/>
    </row>
    <row r="18" spans="1:23" ht="15">
      <c r="A18" s="5" t="s">
        <v>1372</v>
      </c>
      <c r="B18" s="5"/>
      <c r="C18" s="6" t="s">
        <v>923</v>
      </c>
      <c r="D18" s="5"/>
      <c r="E18" s="6" t="s">
        <v>1192</v>
      </c>
      <c r="F18" s="5" t="s">
        <v>1549</v>
      </c>
      <c r="G18" s="5" t="s">
        <v>1381</v>
      </c>
      <c r="H18" s="10" t="s">
        <v>1402</v>
      </c>
      <c r="I18" s="5" t="s">
        <v>1382</v>
      </c>
      <c r="J18" s="13" t="str">
        <f t="shared" si="0"/>
        <v>IC.CV.020104</v>
      </c>
      <c r="K18" s="6" t="s">
        <v>1192</v>
      </c>
      <c r="L18" t="str">
        <f t="shared" si="1"/>
        <v>Leg upper left</v>
      </c>
      <c r="M18" s="14" t="str">
        <f t="shared" si="2"/>
        <v>PI.IC.CV.020104.01</v>
      </c>
      <c r="N18" s="14"/>
      <c r="O18" s="14" t="str">
        <f t="shared" si="3"/>
        <v>PH.IC.CV.020104.01</v>
      </c>
      <c r="P18" s="5"/>
      <c r="Q18" s="14" t="str">
        <f t="shared" si="4"/>
        <v>CL.IC.CV.020104.01</v>
      </c>
      <c r="R18" s="5"/>
      <c r="S18" s="5"/>
      <c r="T18" s="5"/>
      <c r="U18" s="5"/>
      <c r="V18" s="5"/>
      <c r="W18" s="5"/>
    </row>
    <row r="19" spans="1:23" ht="15">
      <c r="A19" s="5" t="s">
        <v>1372</v>
      </c>
      <c r="B19" s="5"/>
      <c r="C19" s="6" t="s">
        <v>923</v>
      </c>
      <c r="D19" s="5"/>
      <c r="E19" s="6" t="s">
        <v>1192</v>
      </c>
      <c r="F19" s="5" t="s">
        <v>1549</v>
      </c>
      <c r="G19" s="5" t="s">
        <v>1383</v>
      </c>
      <c r="H19" s="10" t="s">
        <v>1404</v>
      </c>
      <c r="I19" s="5" t="s">
        <v>1171</v>
      </c>
      <c r="J19" s="13" t="str">
        <f t="shared" si="0"/>
        <v>IC.CV.020105</v>
      </c>
      <c r="K19" s="6" t="s">
        <v>1192</v>
      </c>
      <c r="L19" t="str">
        <f t="shared" si="1"/>
        <v>Arm lower right</v>
      </c>
      <c r="M19" s="14" t="str">
        <f t="shared" si="2"/>
        <v>PI.IC.CV.020105.01</v>
      </c>
      <c r="N19" s="14"/>
      <c r="O19" s="14" t="str">
        <f t="shared" si="3"/>
        <v>PH.IC.CV.020105.01</v>
      </c>
      <c r="P19" s="5"/>
      <c r="Q19" s="14" t="str">
        <f t="shared" si="4"/>
        <v>CL.IC.CV.020105.01</v>
      </c>
      <c r="R19" s="5"/>
      <c r="S19" s="5"/>
      <c r="T19" s="5"/>
      <c r="U19" s="5"/>
      <c r="V19" s="5"/>
      <c r="W19" s="5"/>
    </row>
    <row r="20" spans="1:23" ht="15">
      <c r="A20" s="5" t="s">
        <v>1372</v>
      </c>
      <c r="B20" s="5"/>
      <c r="C20" s="6" t="s">
        <v>923</v>
      </c>
      <c r="D20" s="5"/>
      <c r="E20" s="6" t="s">
        <v>1192</v>
      </c>
      <c r="F20" s="5" t="s">
        <v>1549</v>
      </c>
      <c r="G20" s="5" t="s">
        <v>1172</v>
      </c>
      <c r="H20" s="10" t="s">
        <v>1406</v>
      </c>
      <c r="I20" s="5" t="s">
        <v>1173</v>
      </c>
      <c r="J20" s="13" t="str">
        <f t="shared" si="0"/>
        <v>IC.CV.020106</v>
      </c>
      <c r="K20" s="6" t="s">
        <v>1192</v>
      </c>
      <c r="L20" t="str">
        <f t="shared" si="1"/>
        <v>Arm upper right</v>
      </c>
      <c r="M20" s="14" t="str">
        <f t="shared" si="2"/>
        <v>PI.IC.CV.020106.01</v>
      </c>
      <c r="N20" s="14"/>
      <c r="O20" s="14" t="str">
        <f t="shared" si="3"/>
        <v>PH.IC.CV.020106.01</v>
      </c>
      <c r="P20" s="5"/>
      <c r="Q20" s="14" t="str">
        <f t="shared" si="4"/>
        <v>CL.IC.CV.020106.01</v>
      </c>
      <c r="R20" s="5"/>
      <c r="S20" s="5"/>
      <c r="T20" s="5"/>
      <c r="U20" s="5"/>
      <c r="V20" s="5"/>
      <c r="W20" s="5"/>
    </row>
    <row r="21" spans="1:23" ht="15">
      <c r="A21" s="5" t="s">
        <v>1372</v>
      </c>
      <c r="B21" s="5"/>
      <c r="C21" s="6" t="s">
        <v>923</v>
      </c>
      <c r="D21" s="5"/>
      <c r="E21" s="6" t="s">
        <v>1192</v>
      </c>
      <c r="F21" s="5" t="s">
        <v>1549</v>
      </c>
      <c r="G21" s="5" t="s">
        <v>1174</v>
      </c>
      <c r="H21" s="10" t="s">
        <v>1419</v>
      </c>
      <c r="I21" s="5" t="s">
        <v>1175</v>
      </c>
      <c r="J21" s="13" t="str">
        <f t="shared" si="0"/>
        <v>IC.CV.020107</v>
      </c>
      <c r="K21" s="6" t="s">
        <v>1192</v>
      </c>
      <c r="L21" t="str">
        <f t="shared" si="1"/>
        <v>Arm lower left</v>
      </c>
      <c r="M21" s="14" t="str">
        <f t="shared" si="2"/>
        <v>PI.IC.CV.020107.01</v>
      </c>
      <c r="N21" s="14"/>
      <c r="O21" s="14" t="str">
        <f t="shared" si="3"/>
        <v>PH.IC.CV.020107.01</v>
      </c>
      <c r="P21" s="5"/>
      <c r="Q21" s="14" t="str">
        <f t="shared" si="4"/>
        <v>CL.IC.CV.020107.01</v>
      </c>
      <c r="R21" s="5"/>
      <c r="S21" s="5"/>
      <c r="T21" s="5"/>
      <c r="U21" s="5"/>
      <c r="V21" s="5"/>
      <c r="W21" s="5"/>
    </row>
    <row r="22" spans="1:23" ht="15">
      <c r="A22" s="5" t="s">
        <v>1372</v>
      </c>
      <c r="B22" s="5"/>
      <c r="C22" s="6" t="s">
        <v>923</v>
      </c>
      <c r="D22" s="5"/>
      <c r="E22" s="6" t="s">
        <v>1192</v>
      </c>
      <c r="F22" s="5" t="s">
        <v>1549</v>
      </c>
      <c r="G22" s="5" t="s">
        <v>1176</v>
      </c>
      <c r="H22" s="10" t="s">
        <v>1550</v>
      </c>
      <c r="I22" s="5" t="s">
        <v>1177</v>
      </c>
      <c r="J22" s="13" t="str">
        <f t="shared" si="0"/>
        <v>IC.CV.020108</v>
      </c>
      <c r="K22" s="6" t="s">
        <v>1192</v>
      </c>
      <c r="L22" t="str">
        <f t="shared" si="1"/>
        <v>Arm upper left</v>
      </c>
      <c r="M22" s="14" t="str">
        <f t="shared" si="2"/>
        <v>PI.IC.CV.020108.01</v>
      </c>
      <c r="N22" s="14"/>
      <c r="O22" s="14" t="str">
        <f t="shared" si="3"/>
        <v>PH.IC.CV.020108.01</v>
      </c>
      <c r="P22" s="5"/>
      <c r="Q22" s="14" t="str">
        <f t="shared" si="4"/>
        <v>CL.IC.CV.020108.01</v>
      </c>
      <c r="R22" s="5"/>
      <c r="S22" s="5"/>
      <c r="T22" s="5"/>
      <c r="U22" s="5"/>
      <c r="V22" s="5"/>
      <c r="W22" s="5"/>
    </row>
    <row r="23" spans="1:23" ht="15">
      <c r="A23" s="5" t="s">
        <v>1372</v>
      </c>
      <c r="B23" s="5"/>
      <c r="C23" s="6" t="s">
        <v>923</v>
      </c>
      <c r="D23" s="5"/>
      <c r="E23" s="6" t="s">
        <v>1192</v>
      </c>
      <c r="F23" s="5" t="s">
        <v>1549</v>
      </c>
      <c r="G23" s="5" t="s">
        <v>1178</v>
      </c>
      <c r="H23" s="10" t="s">
        <v>1551</v>
      </c>
      <c r="I23" s="5" t="s">
        <v>930</v>
      </c>
      <c r="J23" s="13" t="str">
        <f t="shared" si="0"/>
        <v>IC.CV.020109</v>
      </c>
      <c r="K23" s="6" t="s">
        <v>1192</v>
      </c>
      <c r="L23" t="str">
        <f t="shared" si="1"/>
        <v>Other specify</v>
      </c>
      <c r="M23" s="14" t="str">
        <f t="shared" si="2"/>
        <v>PI.IC.CV.020109.01</v>
      </c>
      <c r="N23" s="14"/>
      <c r="O23" s="14" t="str">
        <f t="shared" si="3"/>
        <v>PH.IC.CV.020109.01</v>
      </c>
      <c r="P23" s="5"/>
      <c r="Q23" s="14" t="str">
        <f t="shared" si="4"/>
        <v>CL.IC.CV.020109.01</v>
      </c>
      <c r="R23" s="5"/>
      <c r="S23" s="5"/>
      <c r="T23" s="5"/>
      <c r="U23" s="5"/>
      <c r="V23" s="5"/>
      <c r="W23" s="5"/>
    </row>
    <row r="24" spans="1:23" s="5" customFormat="1" ht="15">
      <c r="A24" s="5" t="s">
        <v>11111</v>
      </c>
      <c r="C24" s="6" t="s">
        <v>923</v>
      </c>
      <c r="E24" s="6" t="s">
        <v>1192</v>
      </c>
      <c r="F24" s="5" t="s">
        <v>1552</v>
      </c>
      <c r="G24" s="6" t="s">
        <v>2157</v>
      </c>
      <c r="H24" s="10" t="s">
        <v>10905</v>
      </c>
      <c r="I24" s="10" t="s">
        <v>2158</v>
      </c>
      <c r="J24" s="13" t="str">
        <f t="shared" si="0"/>
        <v>IC.CV.020110</v>
      </c>
      <c r="K24" s="6" t="s">
        <v>1192</v>
      </c>
      <c r="L24" s="5" t="str">
        <f t="shared" si="1"/>
        <v>Not Applicable</v>
      </c>
      <c r="M24" s="14" t="str">
        <f t="shared" si="2"/>
        <v>PI.IC.CV.020110.01</v>
      </c>
      <c r="N24" s="14"/>
      <c r="O24" s="14" t="str">
        <f t="shared" si="3"/>
        <v>PH.IC.CV.020110.01</v>
      </c>
      <c r="Q24" s="14" t="str">
        <f t="shared" si="4"/>
        <v>CL.IC.CV.020110.01</v>
      </c>
      <c r="R24" s="5" t="s">
        <v>1141</v>
      </c>
      <c r="S24" s="5">
        <v>124</v>
      </c>
    </row>
    <row r="25" spans="1:23" ht="15">
      <c r="A25" s="5" t="s">
        <v>1372</v>
      </c>
      <c r="B25" s="5"/>
      <c r="C25" s="6" t="s">
        <v>1199</v>
      </c>
      <c r="D25" s="5" t="s">
        <v>1360</v>
      </c>
      <c r="E25" s="6" t="s">
        <v>1199</v>
      </c>
      <c r="F25" s="5" t="s">
        <v>1553</v>
      </c>
      <c r="G25" s="5" t="s">
        <v>1362</v>
      </c>
      <c r="H25" s="10" t="s">
        <v>1396</v>
      </c>
      <c r="I25" s="5" t="s">
        <v>1362</v>
      </c>
      <c r="J25" s="13" t="str">
        <f t="shared" si="0"/>
        <v>IC.CV.020201</v>
      </c>
      <c r="K25" s="6" t="s">
        <v>11324</v>
      </c>
      <c r="L25" t="str">
        <f t="shared" si="1"/>
        <v>On</v>
      </c>
      <c r="M25" s="14" t="str">
        <f t="shared" si="2"/>
        <v>PI.IC.CV.020201.01</v>
      </c>
      <c r="N25" s="14"/>
      <c r="O25" s="14" t="str">
        <f t="shared" si="3"/>
        <v>PH.IC.CV.020201.01</v>
      </c>
      <c r="P25" s="5"/>
      <c r="Q25" s="14" t="str">
        <f t="shared" si="4"/>
        <v>CL.IC.CV.020201.01</v>
      </c>
      <c r="R25" s="5"/>
      <c r="S25" s="5"/>
      <c r="T25" s="5"/>
      <c r="U25" s="5"/>
      <c r="V25" s="5"/>
      <c r="W25" s="5"/>
    </row>
    <row r="26" spans="1:23" ht="15">
      <c r="A26" s="5" t="s">
        <v>1372</v>
      </c>
      <c r="B26" s="5"/>
      <c r="C26" s="6" t="s">
        <v>1199</v>
      </c>
      <c r="D26" s="5"/>
      <c r="E26" s="6" t="s">
        <v>1199</v>
      </c>
      <c r="F26" s="5" t="s">
        <v>1553</v>
      </c>
      <c r="G26" s="5" t="s">
        <v>1182</v>
      </c>
      <c r="H26" s="10" t="s">
        <v>1398</v>
      </c>
      <c r="I26" s="5" t="s">
        <v>1182</v>
      </c>
      <c r="J26" s="13" t="str">
        <f t="shared" si="0"/>
        <v>IC.CV.020202</v>
      </c>
      <c r="K26" s="6" t="s">
        <v>11324</v>
      </c>
      <c r="L26" t="str">
        <f t="shared" si="1"/>
        <v>Off</v>
      </c>
      <c r="M26" s="14" t="str">
        <f t="shared" si="2"/>
        <v>PI.IC.CV.020202.01</v>
      </c>
      <c r="N26" s="14"/>
      <c r="O26" s="14" t="str">
        <f t="shared" si="3"/>
        <v>PH.IC.CV.020202.01</v>
      </c>
      <c r="P26" s="5"/>
      <c r="Q26" s="14" t="str">
        <f t="shared" si="4"/>
        <v>CL.IC.CV.020202.01</v>
      </c>
      <c r="R26" s="5"/>
      <c r="S26" s="5"/>
      <c r="T26" s="5"/>
      <c r="U26" s="5"/>
      <c r="V26" s="5"/>
      <c r="W26" s="5"/>
    </row>
    <row r="27" spans="1:23" ht="15">
      <c r="A27" s="5" t="s">
        <v>1372</v>
      </c>
      <c r="B27" s="5"/>
      <c r="C27" s="6" t="s">
        <v>1199</v>
      </c>
      <c r="D27" s="5"/>
      <c r="E27" s="6" t="s">
        <v>1199</v>
      </c>
      <c r="F27" s="5" t="s">
        <v>1553</v>
      </c>
      <c r="G27" s="5" t="s">
        <v>1183</v>
      </c>
      <c r="H27" s="10" t="s">
        <v>1400</v>
      </c>
      <c r="I27" s="5" t="s">
        <v>1365</v>
      </c>
      <c r="J27" s="13" t="str">
        <f t="shared" si="0"/>
        <v>IC.CV.020203</v>
      </c>
      <c r="K27" s="6" t="s">
        <v>11324</v>
      </c>
      <c r="L27" t="str">
        <f t="shared" si="1"/>
        <v>Patient refuses</v>
      </c>
      <c r="M27" s="14" t="str">
        <f t="shared" si="2"/>
        <v>PI.IC.CV.020203.01</v>
      </c>
      <c r="N27" s="14"/>
      <c r="O27" s="14" t="str">
        <f t="shared" si="3"/>
        <v>PH.IC.CV.020203.01</v>
      </c>
      <c r="P27" s="5"/>
      <c r="Q27" s="14" t="str">
        <f t="shared" si="4"/>
        <v>CL.IC.CV.020203.01</v>
      </c>
      <c r="R27" s="5"/>
      <c r="S27" s="5"/>
      <c r="T27" s="5"/>
      <c r="U27" s="5"/>
      <c r="V27" s="5"/>
      <c r="W27" s="5"/>
    </row>
    <row r="28" spans="1:23" ht="15">
      <c r="A28" s="5" t="s">
        <v>1372</v>
      </c>
      <c r="B28" s="5" t="s">
        <v>1554</v>
      </c>
      <c r="C28" s="6" t="s">
        <v>946</v>
      </c>
      <c r="D28" s="5" t="s">
        <v>4046</v>
      </c>
      <c r="E28" s="6" t="s">
        <v>11324</v>
      </c>
      <c r="F28" s="5" t="s">
        <v>1555</v>
      </c>
      <c r="G28" s="5" t="s">
        <v>1556</v>
      </c>
      <c r="H28" s="10" t="s">
        <v>1396</v>
      </c>
      <c r="I28" s="5" t="s">
        <v>1557</v>
      </c>
      <c r="J28" s="13" t="str">
        <f t="shared" si="0"/>
        <v>IC.CV.030101</v>
      </c>
      <c r="K28" s="6" t="s">
        <v>11324</v>
      </c>
      <c r="L28" t="str">
        <f t="shared" si="1"/>
        <v>Normal for ethnic group</v>
      </c>
      <c r="M28" s="14" t="str">
        <f t="shared" si="2"/>
        <v>PI.IC.CV.030101.01</v>
      </c>
      <c r="N28" s="14"/>
      <c r="O28" s="14" t="str">
        <f t="shared" si="3"/>
        <v>PH.IC.CV.030101.01</v>
      </c>
      <c r="P28" s="5"/>
      <c r="Q28" s="14" t="str">
        <f t="shared" si="4"/>
        <v>CL.IC.CV.030101.01</v>
      </c>
      <c r="R28" s="5"/>
      <c r="S28" s="5"/>
      <c r="T28" s="5"/>
      <c r="U28" s="5"/>
      <c r="V28" s="5"/>
      <c r="W28" s="5"/>
    </row>
    <row r="29" spans="1:23" ht="15">
      <c r="A29" s="5" t="s">
        <v>1372</v>
      </c>
      <c r="B29" s="5"/>
      <c r="C29" s="6" t="s">
        <v>946</v>
      </c>
      <c r="D29" s="5"/>
      <c r="E29" s="6" t="s">
        <v>11324</v>
      </c>
      <c r="F29" s="5" t="s">
        <v>1555</v>
      </c>
      <c r="G29" s="5" t="s">
        <v>1558</v>
      </c>
      <c r="H29" s="10" t="s">
        <v>1398</v>
      </c>
      <c r="I29" s="5" t="s">
        <v>1558</v>
      </c>
      <c r="J29" s="13" t="str">
        <f t="shared" si="0"/>
        <v>IC.CV.030102</v>
      </c>
      <c r="K29" s="6" t="s">
        <v>11324</v>
      </c>
      <c r="L29" t="str">
        <f t="shared" si="1"/>
        <v>Pale</v>
      </c>
      <c r="M29" s="14" t="str">
        <f t="shared" si="2"/>
        <v>PI.IC.CV.030102.01</v>
      </c>
      <c r="N29" s="14"/>
      <c r="O29" s="14" t="str">
        <f t="shared" si="3"/>
        <v>PH.IC.CV.030102.01</v>
      </c>
      <c r="P29" s="5"/>
      <c r="Q29" s="14" t="str">
        <f t="shared" si="4"/>
        <v>CL.IC.CV.030102.01</v>
      </c>
      <c r="R29" s="5"/>
      <c r="S29" s="5"/>
      <c r="T29" s="5"/>
      <c r="U29" s="5"/>
      <c r="V29" s="5"/>
      <c r="W29" s="5"/>
    </row>
    <row r="30" spans="1:23" ht="15">
      <c r="A30" s="5" t="s">
        <v>1372</v>
      </c>
      <c r="B30" s="5"/>
      <c r="C30" s="6" t="s">
        <v>1202</v>
      </c>
      <c r="D30" s="5"/>
      <c r="E30" s="6" t="s">
        <v>1192</v>
      </c>
      <c r="F30" s="5" t="s">
        <v>1555</v>
      </c>
      <c r="G30" s="5" t="s">
        <v>1559</v>
      </c>
      <c r="H30" s="10" t="s">
        <v>1400</v>
      </c>
      <c r="I30" s="5" t="s">
        <v>1560</v>
      </c>
      <c r="J30" s="13" t="str">
        <f t="shared" si="0"/>
        <v>IC.CV.030103</v>
      </c>
      <c r="K30" s="6" t="s">
        <v>1192</v>
      </c>
      <c r="L30" t="str">
        <f t="shared" si="1"/>
        <v>Reddened</v>
      </c>
      <c r="M30" s="14" t="str">
        <f t="shared" si="2"/>
        <v>PI.IC.CV.030103.01</v>
      </c>
      <c r="N30" s="14"/>
      <c r="O30" s="14" t="str">
        <f t="shared" si="3"/>
        <v>PH.IC.CV.030103.01</v>
      </c>
      <c r="P30" s="5"/>
      <c r="Q30" s="14" t="str">
        <f t="shared" si="4"/>
        <v>CL.IC.CV.030103.01</v>
      </c>
      <c r="R30" s="5"/>
      <c r="S30" s="5"/>
      <c r="T30" s="5"/>
      <c r="U30" s="5"/>
      <c r="V30" s="5"/>
      <c r="W30" s="5"/>
    </row>
    <row r="31" spans="1:23" ht="15">
      <c r="A31" s="5" t="s">
        <v>1372</v>
      </c>
      <c r="B31" s="5"/>
      <c r="C31" s="6" t="s">
        <v>9640</v>
      </c>
      <c r="D31" s="5"/>
      <c r="E31" s="6" t="s">
        <v>11324</v>
      </c>
      <c r="F31" s="5" t="s">
        <v>1555</v>
      </c>
      <c r="G31" s="5" t="s">
        <v>1561</v>
      </c>
      <c r="H31" s="10" t="s">
        <v>1402</v>
      </c>
      <c r="I31" s="5" t="s">
        <v>1562</v>
      </c>
      <c r="J31" s="13" t="str">
        <f t="shared" si="0"/>
        <v>IC.CV.030104</v>
      </c>
      <c r="K31" s="6" t="s">
        <v>11324</v>
      </c>
      <c r="L31" t="str">
        <f t="shared" si="1"/>
        <v>Ecchymotic</v>
      </c>
      <c r="M31" s="14" t="str">
        <f t="shared" si="2"/>
        <v>PI.IC.CV.030104.01</v>
      </c>
      <c r="N31" s="14"/>
      <c r="O31" s="14" t="str">
        <f t="shared" si="3"/>
        <v>PH.IC.CV.030104.01</v>
      </c>
      <c r="P31" s="5"/>
      <c r="Q31" s="14" t="str">
        <f t="shared" si="4"/>
        <v>CL.IC.CV.030104.01</v>
      </c>
      <c r="R31" s="5"/>
      <c r="S31" s="5"/>
      <c r="T31" s="5"/>
      <c r="U31" s="5"/>
      <c r="V31" s="5"/>
      <c r="W31" s="5"/>
    </row>
    <row r="32" spans="1:23" ht="15">
      <c r="A32" s="5" t="s">
        <v>1372</v>
      </c>
      <c r="B32" s="5"/>
      <c r="C32" s="6" t="s">
        <v>946</v>
      </c>
      <c r="D32" s="5"/>
      <c r="E32" s="6" t="s">
        <v>11324</v>
      </c>
      <c r="F32" s="5" t="s">
        <v>1555</v>
      </c>
      <c r="G32" s="5" t="s">
        <v>1563</v>
      </c>
      <c r="H32" s="10" t="s">
        <v>1404</v>
      </c>
      <c r="I32" s="5" t="s">
        <v>1564</v>
      </c>
      <c r="J32" s="13" t="str">
        <f t="shared" si="0"/>
        <v>IC.CV.030105</v>
      </c>
      <c r="K32" s="6" t="s">
        <v>11324</v>
      </c>
      <c r="L32" t="str">
        <f t="shared" si="1"/>
        <v>Jaundiced</v>
      </c>
      <c r="M32" s="14" t="str">
        <f t="shared" si="2"/>
        <v>PI.IC.CV.030105.01</v>
      </c>
      <c r="N32" s="14"/>
      <c r="O32" s="14" t="str">
        <f t="shared" si="3"/>
        <v>PH.IC.CV.030105.01</v>
      </c>
      <c r="P32" s="5"/>
      <c r="Q32" s="14" t="str">
        <f t="shared" si="4"/>
        <v>CL.IC.CV.030105.01</v>
      </c>
      <c r="R32" s="5"/>
      <c r="S32" s="5"/>
      <c r="T32" s="5"/>
      <c r="U32" s="5"/>
      <c r="V32" s="5"/>
      <c r="W32" s="5"/>
    </row>
    <row r="33" spans="1:23" ht="15">
      <c r="A33" s="5" t="s">
        <v>1372</v>
      </c>
      <c r="B33" s="5"/>
      <c r="C33" s="6" t="s">
        <v>946</v>
      </c>
      <c r="D33" s="5"/>
      <c r="E33" s="6" t="s">
        <v>11324</v>
      </c>
      <c r="F33" s="5" t="s">
        <v>1555</v>
      </c>
      <c r="G33" s="5" t="s">
        <v>1565</v>
      </c>
      <c r="H33" s="10" t="s">
        <v>1406</v>
      </c>
      <c r="I33" s="5" t="s">
        <v>1565</v>
      </c>
      <c r="J33" s="13" t="str">
        <f t="shared" si="0"/>
        <v>IC.CV.030106</v>
      </c>
      <c r="K33" s="6" t="s">
        <v>11324</v>
      </c>
      <c r="L33" t="str">
        <f t="shared" si="1"/>
        <v>Dusky</v>
      </c>
      <c r="M33" s="14" t="str">
        <f t="shared" si="2"/>
        <v>PI.IC.CV.030106.01</v>
      </c>
      <c r="N33" s="14"/>
      <c r="O33" s="14" t="str">
        <f t="shared" si="3"/>
        <v>PH.IC.CV.030106.01</v>
      </c>
      <c r="P33" s="5"/>
      <c r="Q33" s="14" t="str">
        <f t="shared" si="4"/>
        <v>CL.IC.CV.030106.01</v>
      </c>
      <c r="R33" s="5"/>
      <c r="S33" s="5"/>
      <c r="T33" s="5"/>
      <c r="U33" s="5"/>
      <c r="V33" s="5"/>
      <c r="W33" s="5"/>
    </row>
    <row r="34" spans="1:23" ht="15">
      <c r="A34" s="5" t="s">
        <v>1372</v>
      </c>
      <c r="B34" s="5"/>
      <c r="C34" s="6" t="s">
        <v>1202</v>
      </c>
      <c r="D34" s="5"/>
      <c r="E34" s="6" t="s">
        <v>1192</v>
      </c>
      <c r="F34" s="5" t="s">
        <v>1555</v>
      </c>
      <c r="G34" s="5" t="s">
        <v>1566</v>
      </c>
      <c r="H34" s="10" t="s">
        <v>1419</v>
      </c>
      <c r="I34" s="5" t="s">
        <v>1566</v>
      </c>
      <c r="J34" s="13" t="str">
        <f t="shared" ref="J34:J65" si="5">CONCATENATE("IC.CV.",C34,E34,H34)</f>
        <v>IC.CV.030107</v>
      </c>
      <c r="K34" s="6" t="s">
        <v>1192</v>
      </c>
      <c r="L34" t="str">
        <f t="shared" si="1"/>
        <v>Cyanotic</v>
      </c>
      <c r="M34" s="14" t="str">
        <f t="shared" ref="M34:M65" si="6">CONCATENATE("PI.",J34,".",K34)</f>
        <v>PI.IC.CV.030107.01</v>
      </c>
      <c r="N34" s="14"/>
      <c r="O34" s="14" t="str">
        <f t="shared" ref="O34:O65" si="7">CONCATENATE("PH.",J34,".",K34)</f>
        <v>PH.IC.CV.030107.01</v>
      </c>
      <c r="P34" s="5"/>
      <c r="Q34" s="14" t="str">
        <f t="shared" ref="Q34:Q65" si="8">CONCATENATE("CL.",J34,".",K34)</f>
        <v>CL.IC.CV.030107.01</v>
      </c>
      <c r="R34" s="5"/>
      <c r="S34" s="5"/>
      <c r="T34" s="5"/>
      <c r="U34" s="5"/>
      <c r="V34" s="5"/>
      <c r="W34" s="5"/>
    </row>
    <row r="35" spans="1:23" ht="15">
      <c r="A35" s="5" t="s">
        <v>1372</v>
      </c>
      <c r="B35" s="5"/>
      <c r="C35" s="6" t="s">
        <v>1202</v>
      </c>
      <c r="D35" s="5"/>
      <c r="E35" s="6" t="s">
        <v>1192</v>
      </c>
      <c r="F35" s="5" t="s">
        <v>1555</v>
      </c>
      <c r="G35" s="5" t="s">
        <v>1567</v>
      </c>
      <c r="H35" s="10" t="s">
        <v>1550</v>
      </c>
      <c r="I35" s="5" t="s">
        <v>1567</v>
      </c>
      <c r="J35" s="13" t="str">
        <f t="shared" si="5"/>
        <v>IC.CV.030108</v>
      </c>
      <c r="K35" s="6" t="s">
        <v>1192</v>
      </c>
      <c r="L35" t="str">
        <f t="shared" si="1"/>
        <v>Mottled</v>
      </c>
      <c r="M35" s="14" t="str">
        <f t="shared" si="6"/>
        <v>PI.IC.CV.030108.01</v>
      </c>
      <c r="N35" s="14"/>
      <c r="O35" s="14" t="str">
        <f t="shared" si="7"/>
        <v>PH.IC.CV.030108.01</v>
      </c>
      <c r="P35" s="5"/>
      <c r="Q35" s="14" t="str">
        <f t="shared" si="8"/>
        <v>CL.IC.CV.030108.01</v>
      </c>
      <c r="R35" s="5"/>
      <c r="S35" s="5"/>
      <c r="T35" s="5"/>
      <c r="U35" s="5"/>
      <c r="V35" s="5"/>
      <c r="W35" s="5"/>
    </row>
    <row r="36" spans="1:23" ht="15">
      <c r="A36" s="5" t="s">
        <v>1372</v>
      </c>
      <c r="B36" s="5"/>
      <c r="C36" s="6" t="s">
        <v>1202</v>
      </c>
      <c r="D36" s="5"/>
      <c r="E36" s="6" t="s">
        <v>1192</v>
      </c>
      <c r="F36" s="5" t="s">
        <v>1555</v>
      </c>
      <c r="G36" s="5" t="s">
        <v>1568</v>
      </c>
      <c r="H36" s="10" t="s">
        <v>1551</v>
      </c>
      <c r="I36" s="5" t="s">
        <v>1569</v>
      </c>
      <c r="J36" s="13" t="str">
        <f t="shared" si="5"/>
        <v>IC.CV.030109</v>
      </c>
      <c r="K36" s="6" t="s">
        <v>1192</v>
      </c>
      <c r="L36" t="str">
        <f t="shared" si="1"/>
        <v>Blackened</v>
      </c>
      <c r="M36" s="14" t="str">
        <f t="shared" si="6"/>
        <v>PI.IC.CV.030109.01</v>
      </c>
      <c r="N36" s="14"/>
      <c r="O36" s="14" t="str">
        <f t="shared" si="7"/>
        <v>PH.IC.CV.030109.01</v>
      </c>
      <c r="P36" s="5"/>
      <c r="Q36" s="14" t="str">
        <f t="shared" si="8"/>
        <v>CL.IC.CV.030109.01</v>
      </c>
      <c r="R36" s="5"/>
      <c r="S36" s="5"/>
      <c r="T36" s="5"/>
      <c r="U36" s="5"/>
      <c r="V36" s="5"/>
      <c r="W36" s="5"/>
    </row>
    <row r="37" spans="1:23" ht="15">
      <c r="A37" s="5" t="s">
        <v>1372</v>
      </c>
      <c r="B37" s="5"/>
      <c r="C37" s="6" t="s">
        <v>1202</v>
      </c>
      <c r="D37" s="5" t="s">
        <v>945</v>
      </c>
      <c r="E37" s="6" t="s">
        <v>1192</v>
      </c>
      <c r="F37" s="5" t="s">
        <v>1570</v>
      </c>
      <c r="G37" s="5" t="s">
        <v>1556</v>
      </c>
      <c r="H37" s="10" t="s">
        <v>1571</v>
      </c>
      <c r="I37" s="5" t="s">
        <v>1557</v>
      </c>
      <c r="J37" s="13" t="str">
        <f t="shared" si="5"/>
        <v>IC.CV.030110</v>
      </c>
      <c r="K37" s="6" t="s">
        <v>1192</v>
      </c>
      <c r="L37" t="str">
        <f t="shared" si="1"/>
        <v>Normal for ethnic group</v>
      </c>
      <c r="M37" s="14" t="str">
        <f t="shared" si="6"/>
        <v>PI.IC.CV.030110.01</v>
      </c>
      <c r="N37" s="14"/>
      <c r="O37" s="14" t="str">
        <f t="shared" si="7"/>
        <v>PH.IC.CV.030110.01</v>
      </c>
      <c r="P37" s="5"/>
      <c r="Q37" s="14" t="str">
        <f t="shared" si="8"/>
        <v>CL.IC.CV.030110.01</v>
      </c>
      <c r="R37" s="5"/>
      <c r="S37" s="5"/>
      <c r="T37" s="5"/>
      <c r="U37" s="5"/>
      <c r="V37" s="5"/>
      <c r="W37" s="5"/>
    </row>
    <row r="38" spans="1:23" ht="15">
      <c r="A38" s="5" t="s">
        <v>1372</v>
      </c>
      <c r="B38" s="5"/>
      <c r="C38" s="6" t="s">
        <v>1202</v>
      </c>
      <c r="D38" s="5"/>
      <c r="E38" s="6" t="s">
        <v>1192</v>
      </c>
      <c r="F38" s="5" t="s">
        <v>1570</v>
      </c>
      <c r="G38" s="5" t="s">
        <v>1558</v>
      </c>
      <c r="H38" s="6" t="s">
        <v>8048</v>
      </c>
      <c r="I38" s="5" t="s">
        <v>1558</v>
      </c>
      <c r="J38" s="13" t="str">
        <f t="shared" si="5"/>
        <v>IC.CV.030111</v>
      </c>
      <c r="K38" s="6" t="s">
        <v>1192</v>
      </c>
      <c r="L38" t="str">
        <f t="shared" si="1"/>
        <v>Pale</v>
      </c>
      <c r="M38" s="14" t="str">
        <f t="shared" si="6"/>
        <v>PI.IC.CV.030111.01</v>
      </c>
      <c r="N38" s="14"/>
      <c r="O38" s="14" t="str">
        <f t="shared" si="7"/>
        <v>PH.IC.CV.030111.01</v>
      </c>
      <c r="P38" s="5"/>
      <c r="Q38" s="14" t="str">
        <f t="shared" si="8"/>
        <v>CL.IC.CV.030111.01</v>
      </c>
      <c r="R38" s="5"/>
      <c r="S38" s="5"/>
      <c r="T38" s="5"/>
      <c r="U38" s="5"/>
      <c r="V38" s="5"/>
      <c r="W38" s="5"/>
    </row>
    <row r="39" spans="1:23" ht="15">
      <c r="A39" s="5" t="s">
        <v>1372</v>
      </c>
      <c r="B39" s="5"/>
      <c r="C39" s="6" t="s">
        <v>1202</v>
      </c>
      <c r="D39" s="5"/>
      <c r="E39" s="6" t="s">
        <v>1192</v>
      </c>
      <c r="F39" s="5" t="s">
        <v>1570</v>
      </c>
      <c r="G39" s="5" t="s">
        <v>1559</v>
      </c>
      <c r="H39" s="6" t="s">
        <v>11023</v>
      </c>
      <c r="I39" s="5" t="s">
        <v>1560</v>
      </c>
      <c r="J39" s="13" t="str">
        <f t="shared" si="5"/>
        <v>IC.CV.030112</v>
      </c>
      <c r="K39" s="6" t="s">
        <v>1192</v>
      </c>
      <c r="L39" t="str">
        <f t="shared" si="1"/>
        <v>Reddened</v>
      </c>
      <c r="M39" s="14" t="str">
        <f t="shared" si="6"/>
        <v>PI.IC.CV.030112.01</v>
      </c>
      <c r="N39" s="14"/>
      <c r="O39" s="14" t="str">
        <f t="shared" si="7"/>
        <v>PH.IC.CV.030112.01</v>
      </c>
      <c r="P39" s="5"/>
      <c r="Q39" s="14" t="str">
        <f t="shared" si="8"/>
        <v>CL.IC.CV.030112.01</v>
      </c>
      <c r="R39" s="5"/>
      <c r="S39" s="5"/>
      <c r="T39" s="5"/>
      <c r="U39" s="5"/>
      <c r="V39" s="5"/>
      <c r="W39" s="5"/>
    </row>
    <row r="40" spans="1:23" ht="15">
      <c r="A40" s="5" t="s">
        <v>1372</v>
      </c>
      <c r="B40" s="5"/>
      <c r="C40" s="6" t="s">
        <v>1202</v>
      </c>
      <c r="D40" s="5"/>
      <c r="E40" s="6" t="s">
        <v>1192</v>
      </c>
      <c r="F40" s="5" t="s">
        <v>1570</v>
      </c>
      <c r="G40" s="5" t="s">
        <v>1561</v>
      </c>
      <c r="H40" s="6" t="s">
        <v>8201</v>
      </c>
      <c r="I40" s="5" t="s">
        <v>1562</v>
      </c>
      <c r="J40" s="13" t="str">
        <f t="shared" si="5"/>
        <v>IC.CV.030113</v>
      </c>
      <c r="K40" s="6" t="s">
        <v>1192</v>
      </c>
      <c r="L40" t="str">
        <f t="shared" si="1"/>
        <v>Ecchymotic</v>
      </c>
      <c r="M40" s="14" t="str">
        <f t="shared" si="6"/>
        <v>PI.IC.CV.030113.01</v>
      </c>
      <c r="N40" s="14"/>
      <c r="O40" s="14" t="str">
        <f t="shared" si="7"/>
        <v>PH.IC.CV.030113.01</v>
      </c>
      <c r="P40" s="5"/>
      <c r="Q40" s="14" t="str">
        <f t="shared" si="8"/>
        <v>CL.IC.CV.030113.01</v>
      </c>
      <c r="R40" s="5"/>
      <c r="S40" s="5"/>
      <c r="T40" s="5"/>
      <c r="U40" s="5"/>
      <c r="V40" s="5"/>
      <c r="W40" s="5"/>
    </row>
    <row r="41" spans="1:23" ht="15">
      <c r="A41" s="5" t="s">
        <v>1372</v>
      </c>
      <c r="B41" s="5"/>
      <c r="C41" s="6" t="s">
        <v>1202</v>
      </c>
      <c r="D41" s="5"/>
      <c r="E41" s="6" t="s">
        <v>1192</v>
      </c>
      <c r="F41" s="5" t="s">
        <v>1570</v>
      </c>
      <c r="G41" s="5" t="s">
        <v>1563</v>
      </c>
      <c r="H41" s="6" t="s">
        <v>9621</v>
      </c>
      <c r="I41" s="5" t="s">
        <v>1564</v>
      </c>
      <c r="J41" s="13" t="str">
        <f t="shared" si="5"/>
        <v>IC.CV.030114</v>
      </c>
      <c r="K41" s="6" t="s">
        <v>1192</v>
      </c>
      <c r="L41" t="str">
        <f t="shared" si="1"/>
        <v>Jaundiced</v>
      </c>
      <c r="M41" s="14" t="str">
        <f t="shared" si="6"/>
        <v>PI.IC.CV.030114.01</v>
      </c>
      <c r="N41" s="14"/>
      <c r="O41" s="14" t="str">
        <f t="shared" si="7"/>
        <v>PH.IC.CV.030114.01</v>
      </c>
      <c r="P41" s="5"/>
      <c r="Q41" s="14" t="str">
        <f t="shared" si="8"/>
        <v>CL.IC.CV.030114.01</v>
      </c>
      <c r="R41" s="5"/>
      <c r="S41" s="5"/>
      <c r="T41" s="5"/>
      <c r="U41" s="5"/>
      <c r="V41" s="5"/>
      <c r="W41" s="5"/>
    </row>
    <row r="42" spans="1:23" ht="15">
      <c r="A42" s="5" t="s">
        <v>1372</v>
      </c>
      <c r="B42" s="5"/>
      <c r="C42" s="6" t="s">
        <v>1202</v>
      </c>
      <c r="D42" s="5"/>
      <c r="E42" s="6" t="s">
        <v>1192</v>
      </c>
      <c r="F42" s="5" t="s">
        <v>1570</v>
      </c>
      <c r="G42" s="5" t="s">
        <v>1565</v>
      </c>
      <c r="H42" s="6" t="s">
        <v>6135</v>
      </c>
      <c r="I42" s="5" t="s">
        <v>1565</v>
      </c>
      <c r="J42" s="13" t="str">
        <f t="shared" si="5"/>
        <v>IC.CV.030115</v>
      </c>
      <c r="K42" s="6" t="s">
        <v>1192</v>
      </c>
      <c r="L42" t="str">
        <f t="shared" si="1"/>
        <v>Dusky</v>
      </c>
      <c r="M42" s="14" t="str">
        <f t="shared" si="6"/>
        <v>PI.IC.CV.030115.01</v>
      </c>
      <c r="N42" s="14"/>
      <c r="O42" s="14" t="str">
        <f t="shared" si="7"/>
        <v>PH.IC.CV.030115.01</v>
      </c>
      <c r="P42" s="5"/>
      <c r="Q42" s="14" t="str">
        <f t="shared" si="8"/>
        <v>CL.IC.CV.030115.01</v>
      </c>
      <c r="R42" s="5"/>
      <c r="S42" s="5"/>
      <c r="T42" s="5"/>
      <c r="U42" s="5"/>
      <c r="V42" s="5"/>
      <c r="W42" s="5"/>
    </row>
    <row r="43" spans="1:23" ht="15">
      <c r="A43" s="5" t="s">
        <v>1372</v>
      </c>
      <c r="B43" s="5"/>
      <c r="C43" s="6" t="s">
        <v>1202</v>
      </c>
      <c r="D43" s="5"/>
      <c r="E43" s="6" t="s">
        <v>1192</v>
      </c>
      <c r="F43" s="5" t="s">
        <v>1570</v>
      </c>
      <c r="G43" s="5" t="s">
        <v>1566</v>
      </c>
      <c r="H43" s="6" t="s">
        <v>5740</v>
      </c>
      <c r="I43" s="5" t="s">
        <v>1566</v>
      </c>
      <c r="J43" s="13" t="str">
        <f t="shared" si="5"/>
        <v>IC.CV.030116</v>
      </c>
      <c r="K43" s="6" t="s">
        <v>1192</v>
      </c>
      <c r="L43" t="str">
        <f t="shared" si="1"/>
        <v>Cyanotic</v>
      </c>
      <c r="M43" s="14" t="str">
        <f t="shared" si="6"/>
        <v>PI.IC.CV.030116.01</v>
      </c>
      <c r="N43" s="14"/>
      <c r="O43" s="14" t="str">
        <f t="shared" si="7"/>
        <v>PH.IC.CV.030116.01</v>
      </c>
      <c r="P43" s="5"/>
      <c r="Q43" s="14" t="str">
        <f t="shared" si="8"/>
        <v>CL.IC.CV.030116.01</v>
      </c>
      <c r="R43" s="5"/>
      <c r="S43" s="5"/>
      <c r="T43" s="5"/>
      <c r="U43" s="5"/>
      <c r="V43" s="5"/>
      <c r="W43" s="5"/>
    </row>
    <row r="44" spans="1:23" ht="15">
      <c r="A44" s="5" t="s">
        <v>1372</v>
      </c>
      <c r="B44" s="5"/>
      <c r="C44" s="6" t="s">
        <v>1202</v>
      </c>
      <c r="D44" s="5"/>
      <c r="E44" s="6" t="s">
        <v>1192</v>
      </c>
      <c r="F44" s="5" t="s">
        <v>1570</v>
      </c>
      <c r="G44" s="5" t="s">
        <v>1567</v>
      </c>
      <c r="H44" s="6" t="s">
        <v>1138</v>
      </c>
      <c r="I44" s="5" t="s">
        <v>1567</v>
      </c>
      <c r="J44" s="13" t="str">
        <f t="shared" si="5"/>
        <v>IC.CV.030117</v>
      </c>
      <c r="K44" s="6" t="s">
        <v>1192</v>
      </c>
      <c r="L44" t="str">
        <f t="shared" si="1"/>
        <v>Mottled</v>
      </c>
      <c r="M44" s="14" t="str">
        <f t="shared" si="6"/>
        <v>PI.IC.CV.030117.01</v>
      </c>
      <c r="N44" s="14"/>
      <c r="O44" s="14" t="str">
        <f t="shared" si="7"/>
        <v>PH.IC.CV.030117.01</v>
      </c>
      <c r="P44" s="5"/>
      <c r="Q44" s="14" t="str">
        <f t="shared" si="8"/>
        <v>CL.IC.CV.030117.01</v>
      </c>
      <c r="R44" s="5"/>
      <c r="S44" s="5"/>
      <c r="T44" s="5"/>
      <c r="U44" s="5"/>
      <c r="V44" s="5"/>
      <c r="W44" s="5"/>
    </row>
    <row r="45" spans="1:23" ht="15">
      <c r="A45" s="5" t="s">
        <v>1372</v>
      </c>
      <c r="B45" s="5"/>
      <c r="C45" s="6" t="s">
        <v>1202</v>
      </c>
      <c r="D45" s="5"/>
      <c r="E45" s="6" t="s">
        <v>1192</v>
      </c>
      <c r="F45" s="5" t="s">
        <v>1570</v>
      </c>
      <c r="G45" s="5" t="s">
        <v>1568</v>
      </c>
      <c r="H45" s="6" t="s">
        <v>965</v>
      </c>
      <c r="I45" s="5" t="s">
        <v>1569</v>
      </c>
      <c r="J45" s="13" t="str">
        <f t="shared" si="5"/>
        <v>IC.CV.030118</v>
      </c>
      <c r="K45" s="6" t="s">
        <v>1192</v>
      </c>
      <c r="L45" t="str">
        <f t="shared" si="1"/>
        <v>Blackened</v>
      </c>
      <c r="M45" s="14" t="str">
        <f t="shared" si="6"/>
        <v>PI.IC.CV.030118.01</v>
      </c>
      <c r="N45" s="14"/>
      <c r="O45" s="14" t="str">
        <f t="shared" si="7"/>
        <v>PH.IC.CV.030118.01</v>
      </c>
      <c r="P45" s="5"/>
      <c r="Q45" s="14" t="str">
        <f t="shared" si="8"/>
        <v>CL.IC.CV.030118.01</v>
      </c>
      <c r="R45" s="5"/>
      <c r="S45" s="5"/>
      <c r="T45" s="5"/>
      <c r="U45" s="5"/>
      <c r="V45" s="5"/>
      <c r="W45" s="5"/>
    </row>
    <row r="46" spans="1:23" ht="15">
      <c r="A46" s="5" t="s">
        <v>1372</v>
      </c>
      <c r="B46" s="5"/>
      <c r="C46" s="6" t="s">
        <v>1202</v>
      </c>
      <c r="D46" s="5" t="s">
        <v>1244</v>
      </c>
      <c r="E46" s="6" t="s">
        <v>923</v>
      </c>
      <c r="F46" s="5" t="s">
        <v>1245</v>
      </c>
      <c r="G46" s="5" t="s">
        <v>1246</v>
      </c>
      <c r="H46" s="10" t="s">
        <v>1396</v>
      </c>
      <c r="I46" s="5" t="s">
        <v>1246</v>
      </c>
      <c r="J46" s="13" t="str">
        <f t="shared" si="5"/>
        <v>IC.CV.030201</v>
      </c>
      <c r="K46" s="6" t="s">
        <v>1192</v>
      </c>
      <c r="L46" t="str">
        <f t="shared" si="1"/>
        <v>Warm</v>
      </c>
      <c r="M46" s="14" t="str">
        <f t="shared" si="6"/>
        <v>PI.IC.CV.030201.01</v>
      </c>
      <c r="N46" s="14"/>
      <c r="O46" s="14" t="str">
        <f t="shared" si="7"/>
        <v>PH.IC.CV.030201.01</v>
      </c>
      <c r="P46" s="5"/>
      <c r="Q46" s="14" t="str">
        <f t="shared" si="8"/>
        <v>CL.IC.CV.030201.01</v>
      </c>
      <c r="R46" s="5"/>
      <c r="S46" s="5"/>
      <c r="T46" s="5"/>
      <c r="U46" s="5"/>
      <c r="V46" s="5"/>
      <c r="W46" s="5"/>
    </row>
    <row r="47" spans="1:23" ht="15">
      <c r="A47" s="5" t="s">
        <v>1372</v>
      </c>
      <c r="B47" s="5"/>
      <c r="C47" s="6" t="s">
        <v>1202</v>
      </c>
      <c r="D47" s="5"/>
      <c r="E47" s="6" t="s">
        <v>923</v>
      </c>
      <c r="F47" s="5" t="s">
        <v>1245</v>
      </c>
      <c r="G47" s="5" t="s">
        <v>1247</v>
      </c>
      <c r="H47" s="10" t="s">
        <v>1398</v>
      </c>
      <c r="I47" s="5" t="s">
        <v>1247</v>
      </c>
      <c r="J47" s="13" t="str">
        <f t="shared" si="5"/>
        <v>IC.CV.030202</v>
      </c>
      <c r="K47" s="6" t="s">
        <v>1192</v>
      </c>
      <c r="L47" t="str">
        <f t="shared" si="1"/>
        <v>Hot</v>
      </c>
      <c r="M47" s="14" t="str">
        <f t="shared" si="6"/>
        <v>PI.IC.CV.030202.01</v>
      </c>
      <c r="N47" s="14"/>
      <c r="O47" s="14" t="str">
        <f t="shared" si="7"/>
        <v>PH.IC.CV.030202.01</v>
      </c>
      <c r="P47" s="5"/>
      <c r="Q47" s="14" t="str">
        <f t="shared" si="8"/>
        <v>CL.IC.CV.030202.01</v>
      </c>
      <c r="R47" s="5"/>
      <c r="S47" s="5"/>
      <c r="T47" s="5"/>
      <c r="U47" s="5"/>
      <c r="V47" s="5"/>
      <c r="W47" s="5"/>
    </row>
    <row r="48" spans="1:23" ht="15">
      <c r="A48" s="5" t="s">
        <v>1372</v>
      </c>
      <c r="B48" s="5"/>
      <c r="C48" s="6" t="s">
        <v>1202</v>
      </c>
      <c r="D48" s="5"/>
      <c r="E48" s="6" t="s">
        <v>923</v>
      </c>
      <c r="F48" s="5" t="s">
        <v>1245</v>
      </c>
      <c r="G48" s="5" t="s">
        <v>1248</v>
      </c>
      <c r="H48" s="10" t="s">
        <v>1400</v>
      </c>
      <c r="I48" s="5" t="s">
        <v>1248</v>
      </c>
      <c r="J48" s="13" t="str">
        <f t="shared" si="5"/>
        <v>IC.CV.030203</v>
      </c>
      <c r="K48" s="6" t="s">
        <v>1192</v>
      </c>
      <c r="L48" t="str">
        <f t="shared" si="1"/>
        <v>Cool</v>
      </c>
      <c r="M48" s="14" t="str">
        <f t="shared" si="6"/>
        <v>PI.IC.CV.030203.01</v>
      </c>
      <c r="N48" s="14"/>
      <c r="O48" s="14" t="str">
        <f t="shared" si="7"/>
        <v>PH.IC.CV.030203.01</v>
      </c>
      <c r="P48" s="5"/>
      <c r="Q48" s="14" t="str">
        <f t="shared" si="8"/>
        <v>CL.IC.CV.030203.01</v>
      </c>
      <c r="R48" s="5"/>
      <c r="S48" s="5"/>
      <c r="T48" s="5"/>
      <c r="U48" s="5"/>
      <c r="V48" s="5"/>
      <c r="W48" s="5"/>
    </row>
    <row r="49" spans="1:23" ht="15">
      <c r="A49" s="5" t="s">
        <v>1372</v>
      </c>
      <c r="B49" s="5"/>
      <c r="C49" s="6" t="s">
        <v>1202</v>
      </c>
      <c r="D49" s="5"/>
      <c r="E49" s="6" t="s">
        <v>923</v>
      </c>
      <c r="F49" s="5" t="s">
        <v>1245</v>
      </c>
      <c r="G49" s="5" t="s">
        <v>1249</v>
      </c>
      <c r="H49" s="10" t="s">
        <v>1402</v>
      </c>
      <c r="I49" s="5" t="s">
        <v>1249</v>
      </c>
      <c r="J49" s="13" t="str">
        <f t="shared" si="5"/>
        <v>IC.CV.030204</v>
      </c>
      <c r="K49" s="6" t="s">
        <v>1192</v>
      </c>
      <c r="L49" t="str">
        <f t="shared" si="1"/>
        <v>Cold</v>
      </c>
      <c r="M49" s="14" t="str">
        <f t="shared" si="6"/>
        <v>PI.IC.CV.030204.01</v>
      </c>
      <c r="N49" s="14"/>
      <c r="O49" s="14" t="str">
        <f t="shared" si="7"/>
        <v>PH.IC.CV.030204.01</v>
      </c>
      <c r="P49" s="5"/>
      <c r="Q49" s="14" t="str">
        <f t="shared" si="8"/>
        <v>CL.IC.CV.030204.01</v>
      </c>
      <c r="R49" s="5"/>
      <c r="S49" s="5"/>
      <c r="T49" s="5"/>
      <c r="U49" s="5"/>
      <c r="V49" s="5"/>
      <c r="W49" s="5"/>
    </row>
    <row r="50" spans="1:23" ht="15">
      <c r="A50" s="5" t="s">
        <v>1372</v>
      </c>
      <c r="B50" s="5"/>
      <c r="C50" s="6" t="s">
        <v>9640</v>
      </c>
      <c r="D50" s="5" t="s">
        <v>945</v>
      </c>
      <c r="E50" s="6" t="s">
        <v>923</v>
      </c>
      <c r="F50" s="5" t="s">
        <v>1074</v>
      </c>
      <c r="G50" s="5" t="s">
        <v>1246</v>
      </c>
      <c r="H50" s="10" t="s">
        <v>1404</v>
      </c>
      <c r="I50" s="5" t="s">
        <v>1246</v>
      </c>
      <c r="J50" s="13" t="str">
        <f t="shared" si="5"/>
        <v>IC.CV.030205</v>
      </c>
      <c r="K50" s="6" t="s">
        <v>1192</v>
      </c>
      <c r="L50" t="str">
        <f t="shared" si="1"/>
        <v>Warm</v>
      </c>
      <c r="M50" s="14" t="str">
        <f t="shared" si="6"/>
        <v>PI.IC.CV.030205.01</v>
      </c>
      <c r="N50" s="14"/>
      <c r="O50" s="14" t="str">
        <f t="shared" si="7"/>
        <v>PH.IC.CV.030205.01</v>
      </c>
      <c r="P50" s="5"/>
      <c r="Q50" s="14" t="str">
        <f t="shared" si="8"/>
        <v>CL.IC.CV.030205.01</v>
      </c>
      <c r="R50" s="5"/>
      <c r="S50" s="5"/>
      <c r="T50" s="5"/>
      <c r="U50" s="5"/>
      <c r="V50" s="5"/>
      <c r="W50" s="5"/>
    </row>
    <row r="51" spans="1:23" ht="15">
      <c r="A51" s="5" t="s">
        <v>1372</v>
      </c>
      <c r="B51" s="5"/>
      <c r="C51" s="6" t="s">
        <v>1202</v>
      </c>
      <c r="D51" s="5"/>
      <c r="E51" s="6" t="s">
        <v>923</v>
      </c>
      <c r="F51" s="5" t="s">
        <v>1074</v>
      </c>
      <c r="G51" s="5" t="s">
        <v>1247</v>
      </c>
      <c r="H51" s="10" t="s">
        <v>1406</v>
      </c>
      <c r="I51" s="5" t="s">
        <v>1247</v>
      </c>
      <c r="J51" s="13" t="str">
        <f t="shared" si="5"/>
        <v>IC.CV.030206</v>
      </c>
      <c r="K51" s="6" t="s">
        <v>1192</v>
      </c>
      <c r="L51" t="str">
        <f t="shared" si="1"/>
        <v>Hot</v>
      </c>
      <c r="M51" s="14" t="str">
        <f t="shared" si="6"/>
        <v>PI.IC.CV.030206.01</v>
      </c>
      <c r="N51" s="14"/>
      <c r="O51" s="14" t="str">
        <f t="shared" si="7"/>
        <v>PH.IC.CV.030206.01</v>
      </c>
      <c r="P51" s="5"/>
      <c r="Q51" s="14" t="str">
        <f t="shared" si="8"/>
        <v>CL.IC.CV.030206.01</v>
      </c>
      <c r="R51" s="5"/>
      <c r="S51" s="5"/>
      <c r="T51" s="5"/>
      <c r="U51" s="5"/>
      <c r="V51" s="5"/>
      <c r="W51" s="5"/>
    </row>
    <row r="52" spans="1:23" ht="15">
      <c r="A52" s="5" t="s">
        <v>1372</v>
      </c>
      <c r="B52" s="5"/>
      <c r="C52" s="6" t="s">
        <v>1202</v>
      </c>
      <c r="D52" s="5"/>
      <c r="E52" s="6" t="s">
        <v>923</v>
      </c>
      <c r="F52" s="5" t="s">
        <v>1074</v>
      </c>
      <c r="G52" s="5" t="s">
        <v>1248</v>
      </c>
      <c r="H52" s="10" t="s">
        <v>1419</v>
      </c>
      <c r="I52" s="5" t="s">
        <v>1248</v>
      </c>
      <c r="J52" s="13" t="str">
        <f t="shared" si="5"/>
        <v>IC.CV.030207</v>
      </c>
      <c r="K52" s="6" t="s">
        <v>1192</v>
      </c>
      <c r="L52" t="str">
        <f t="shared" si="1"/>
        <v>Cool</v>
      </c>
      <c r="M52" s="14" t="str">
        <f t="shared" si="6"/>
        <v>PI.IC.CV.030207.01</v>
      </c>
      <c r="N52" s="14"/>
      <c r="O52" s="14" t="str">
        <f t="shared" si="7"/>
        <v>PH.IC.CV.030207.01</v>
      </c>
      <c r="P52" s="5"/>
      <c r="Q52" s="14" t="str">
        <f t="shared" si="8"/>
        <v>CL.IC.CV.030207.01</v>
      </c>
      <c r="R52" s="5"/>
      <c r="S52" s="5"/>
      <c r="T52" s="5"/>
      <c r="U52" s="5"/>
      <c r="V52" s="5"/>
      <c r="W52" s="5"/>
    </row>
    <row r="53" spans="1:23" ht="15">
      <c r="A53" s="5" t="s">
        <v>1372</v>
      </c>
      <c r="B53" s="5"/>
      <c r="C53" s="6" t="s">
        <v>1202</v>
      </c>
      <c r="D53" s="5"/>
      <c r="E53" s="6" t="s">
        <v>923</v>
      </c>
      <c r="F53" s="5" t="s">
        <v>1074</v>
      </c>
      <c r="G53" s="5" t="s">
        <v>1249</v>
      </c>
      <c r="H53" s="10" t="s">
        <v>1550</v>
      </c>
      <c r="I53" s="5" t="s">
        <v>1249</v>
      </c>
      <c r="J53" s="13" t="str">
        <f t="shared" si="5"/>
        <v>IC.CV.030208</v>
      </c>
      <c r="K53" s="6" t="s">
        <v>1192</v>
      </c>
      <c r="L53" t="str">
        <f t="shared" si="1"/>
        <v>Cold</v>
      </c>
      <c r="M53" s="14" t="str">
        <f t="shared" si="6"/>
        <v>PI.IC.CV.030208.01</v>
      </c>
      <c r="N53" s="14"/>
      <c r="O53" s="14" t="str">
        <f t="shared" si="7"/>
        <v>PH.IC.CV.030208.01</v>
      </c>
      <c r="P53" s="5"/>
      <c r="Q53" s="14" t="str">
        <f t="shared" si="8"/>
        <v>CL.IC.CV.030208.01</v>
      </c>
      <c r="R53" s="5"/>
      <c r="S53" s="5"/>
      <c r="T53" s="5"/>
      <c r="U53" s="5"/>
      <c r="V53" s="5"/>
      <c r="W53" s="5"/>
    </row>
    <row r="54" spans="1:23" ht="15">
      <c r="A54" s="5" t="s">
        <v>1372</v>
      </c>
      <c r="B54" s="5" t="s">
        <v>1075</v>
      </c>
      <c r="C54" s="6" t="s">
        <v>7070</v>
      </c>
      <c r="D54" s="5" t="s">
        <v>4046</v>
      </c>
      <c r="E54" s="6" t="s">
        <v>1192</v>
      </c>
      <c r="F54" s="5" t="s">
        <v>1076</v>
      </c>
      <c r="G54" s="5" t="s">
        <v>1294</v>
      </c>
      <c r="H54" s="10" t="s">
        <v>1396</v>
      </c>
      <c r="I54" s="5" t="s">
        <v>1295</v>
      </c>
      <c r="J54" s="13" t="str">
        <f t="shared" si="5"/>
        <v>IC.CV.040101</v>
      </c>
      <c r="K54" s="6" t="s">
        <v>1192</v>
      </c>
      <c r="L54" t="str">
        <f t="shared" si="1"/>
        <v>Normal for Ethnic Group</v>
      </c>
      <c r="M54" s="14" t="str">
        <f t="shared" si="6"/>
        <v>PI.IC.CV.040101.01</v>
      </c>
      <c r="N54" s="14"/>
      <c r="O54" s="14" t="str">
        <f t="shared" si="7"/>
        <v>PH.IC.CV.040101.01</v>
      </c>
      <c r="P54" s="5"/>
      <c r="Q54" s="14" t="str">
        <f t="shared" si="8"/>
        <v>CL.IC.CV.040101.01</v>
      </c>
      <c r="R54" s="5"/>
      <c r="S54" s="5"/>
      <c r="T54" s="5"/>
      <c r="U54" s="5"/>
      <c r="V54" s="5"/>
      <c r="W54" s="5"/>
    </row>
    <row r="55" spans="1:23" ht="15">
      <c r="A55" s="5" t="s">
        <v>1372</v>
      </c>
      <c r="B55" s="5"/>
      <c r="C55" s="6" t="s">
        <v>7070</v>
      </c>
      <c r="D55" s="5"/>
      <c r="E55" s="6" t="s">
        <v>1192</v>
      </c>
      <c r="F55" s="5" t="s">
        <v>1076</v>
      </c>
      <c r="G55" s="5" t="s">
        <v>1558</v>
      </c>
      <c r="H55" s="10" t="s">
        <v>1398</v>
      </c>
      <c r="I55" s="5" t="s">
        <v>1558</v>
      </c>
      <c r="J55" s="13" t="str">
        <f t="shared" si="5"/>
        <v>IC.CV.040102</v>
      </c>
      <c r="K55" s="6" t="s">
        <v>1192</v>
      </c>
      <c r="L55" t="str">
        <f t="shared" si="1"/>
        <v>Pale</v>
      </c>
      <c r="M55" s="14" t="str">
        <f t="shared" si="6"/>
        <v>PI.IC.CV.040102.01</v>
      </c>
      <c r="N55" s="14"/>
      <c r="O55" s="14" t="str">
        <f t="shared" si="7"/>
        <v>PH.IC.CV.040102.01</v>
      </c>
      <c r="P55" s="5"/>
      <c r="Q55" s="14" t="str">
        <f t="shared" si="8"/>
        <v>CL.IC.CV.040102.01</v>
      </c>
      <c r="R55" s="5"/>
      <c r="S55" s="5"/>
      <c r="T55" s="5"/>
      <c r="U55" s="5"/>
      <c r="V55" s="5"/>
      <c r="W55" s="5"/>
    </row>
    <row r="56" spans="1:23" ht="15">
      <c r="A56" s="5" t="s">
        <v>1372</v>
      </c>
      <c r="B56" s="5"/>
      <c r="C56" s="6" t="s">
        <v>7070</v>
      </c>
      <c r="D56" s="5"/>
      <c r="E56" s="6" t="s">
        <v>1192</v>
      </c>
      <c r="F56" s="5" t="s">
        <v>1076</v>
      </c>
      <c r="G56" s="5" t="s">
        <v>1559</v>
      </c>
      <c r="H56" s="10" t="s">
        <v>1400</v>
      </c>
      <c r="I56" s="5" t="s">
        <v>1560</v>
      </c>
      <c r="J56" s="13" t="str">
        <f t="shared" si="5"/>
        <v>IC.CV.040103</v>
      </c>
      <c r="K56" s="6" t="s">
        <v>1192</v>
      </c>
      <c r="L56" t="str">
        <f t="shared" si="1"/>
        <v>Reddened</v>
      </c>
      <c r="M56" s="14" t="str">
        <f t="shared" si="6"/>
        <v>PI.IC.CV.040103.01</v>
      </c>
      <c r="N56" s="14"/>
      <c r="O56" s="14" t="str">
        <f t="shared" si="7"/>
        <v>PH.IC.CV.040103.01</v>
      </c>
      <c r="P56" s="5"/>
      <c r="Q56" s="14" t="str">
        <f t="shared" si="8"/>
        <v>CL.IC.CV.040103.01</v>
      </c>
      <c r="R56" s="5"/>
      <c r="S56" s="5"/>
      <c r="T56" s="5"/>
      <c r="U56" s="5"/>
      <c r="V56" s="5"/>
      <c r="W56" s="5"/>
    </row>
    <row r="57" spans="1:23" ht="15">
      <c r="A57" s="5" t="s">
        <v>1372</v>
      </c>
      <c r="B57" s="5"/>
      <c r="C57" s="6" t="s">
        <v>7070</v>
      </c>
      <c r="D57" s="5"/>
      <c r="E57" s="6" t="s">
        <v>1192</v>
      </c>
      <c r="F57" s="5" t="s">
        <v>1076</v>
      </c>
      <c r="G57" s="5" t="s">
        <v>1561</v>
      </c>
      <c r="H57" s="10" t="s">
        <v>1402</v>
      </c>
      <c r="I57" s="5" t="s">
        <v>1562</v>
      </c>
      <c r="J57" s="13" t="str">
        <f t="shared" si="5"/>
        <v>IC.CV.040104</v>
      </c>
      <c r="K57" s="6" t="s">
        <v>1192</v>
      </c>
      <c r="L57" t="str">
        <f t="shared" si="1"/>
        <v>Ecchymotic</v>
      </c>
      <c r="M57" s="14" t="str">
        <f t="shared" si="6"/>
        <v>PI.IC.CV.040104.01</v>
      </c>
      <c r="N57" s="14"/>
      <c r="O57" s="14" t="str">
        <f t="shared" si="7"/>
        <v>PH.IC.CV.040104.01</v>
      </c>
      <c r="P57" s="5"/>
      <c r="Q57" s="14" t="str">
        <f t="shared" si="8"/>
        <v>CL.IC.CV.040104.01</v>
      </c>
      <c r="R57" s="5"/>
      <c r="S57" s="5"/>
      <c r="T57" s="5"/>
      <c r="U57" s="5"/>
      <c r="V57" s="5"/>
      <c r="W57" s="5"/>
    </row>
    <row r="58" spans="1:23" ht="15">
      <c r="A58" s="5" t="s">
        <v>1372</v>
      </c>
      <c r="B58" s="5"/>
      <c r="C58" s="6" t="s">
        <v>7070</v>
      </c>
      <c r="D58" s="5"/>
      <c r="E58" s="6" t="s">
        <v>1192</v>
      </c>
      <c r="F58" s="5" t="s">
        <v>1076</v>
      </c>
      <c r="G58" s="5" t="s">
        <v>1563</v>
      </c>
      <c r="H58" s="10" t="s">
        <v>1404</v>
      </c>
      <c r="I58" s="5" t="s">
        <v>1564</v>
      </c>
      <c r="J58" s="13" t="str">
        <f t="shared" si="5"/>
        <v>IC.CV.040105</v>
      </c>
      <c r="K58" s="6" t="s">
        <v>1192</v>
      </c>
      <c r="L58" t="str">
        <f t="shared" si="1"/>
        <v>Jaundiced</v>
      </c>
      <c r="M58" s="14" t="str">
        <f t="shared" si="6"/>
        <v>PI.IC.CV.040105.01</v>
      </c>
      <c r="N58" s="14"/>
      <c r="O58" s="14" t="str">
        <f t="shared" si="7"/>
        <v>PH.IC.CV.040105.01</v>
      </c>
      <c r="P58" s="5"/>
      <c r="Q58" s="14" t="str">
        <f t="shared" si="8"/>
        <v>CL.IC.CV.040105.01</v>
      </c>
      <c r="R58" s="5"/>
      <c r="S58" s="5"/>
      <c r="T58" s="5"/>
      <c r="U58" s="5"/>
      <c r="V58" s="5"/>
      <c r="W58" s="5"/>
    </row>
    <row r="59" spans="1:23" ht="15">
      <c r="A59" s="5" t="s">
        <v>1372</v>
      </c>
      <c r="B59" s="5"/>
      <c r="C59" s="6" t="s">
        <v>7070</v>
      </c>
      <c r="D59" s="5"/>
      <c r="E59" s="6" t="s">
        <v>1192</v>
      </c>
      <c r="F59" s="5" t="s">
        <v>1076</v>
      </c>
      <c r="G59" s="5" t="s">
        <v>1565</v>
      </c>
      <c r="H59" s="10" t="s">
        <v>1406</v>
      </c>
      <c r="I59" s="5" t="s">
        <v>1565</v>
      </c>
      <c r="J59" s="13" t="str">
        <f t="shared" si="5"/>
        <v>IC.CV.040106</v>
      </c>
      <c r="K59" s="6" t="s">
        <v>1192</v>
      </c>
      <c r="L59" t="str">
        <f t="shared" si="1"/>
        <v>Dusky</v>
      </c>
      <c r="M59" s="14" t="str">
        <f t="shared" si="6"/>
        <v>PI.IC.CV.040106.01</v>
      </c>
      <c r="N59" s="14"/>
      <c r="O59" s="14" t="str">
        <f t="shared" si="7"/>
        <v>PH.IC.CV.040106.01</v>
      </c>
      <c r="P59" s="5"/>
      <c r="Q59" s="14" t="str">
        <f t="shared" si="8"/>
        <v>CL.IC.CV.040106.01</v>
      </c>
      <c r="R59" s="5"/>
      <c r="S59" s="5"/>
      <c r="T59" s="5"/>
      <c r="U59" s="5"/>
      <c r="V59" s="5"/>
      <c r="W59" s="5"/>
    </row>
    <row r="60" spans="1:23" ht="15">
      <c r="A60" s="5" t="s">
        <v>1372</v>
      </c>
      <c r="B60" s="5"/>
      <c r="C60" s="6" t="s">
        <v>7070</v>
      </c>
      <c r="D60" s="5"/>
      <c r="E60" s="6" t="s">
        <v>1192</v>
      </c>
      <c r="F60" s="5" t="s">
        <v>1076</v>
      </c>
      <c r="G60" s="5" t="s">
        <v>1566</v>
      </c>
      <c r="H60" s="10" t="s">
        <v>1419</v>
      </c>
      <c r="I60" s="5" t="s">
        <v>1566</v>
      </c>
      <c r="J60" s="13" t="str">
        <f t="shared" si="5"/>
        <v>IC.CV.040107</v>
      </c>
      <c r="K60" s="6" t="s">
        <v>11324</v>
      </c>
      <c r="L60" t="str">
        <f t="shared" si="1"/>
        <v>Cyanotic</v>
      </c>
      <c r="M60" s="14" t="str">
        <f t="shared" si="6"/>
        <v>PI.IC.CV.040107.01</v>
      </c>
      <c r="N60" s="14"/>
      <c r="O60" s="14" t="str">
        <f t="shared" si="7"/>
        <v>PH.IC.CV.040107.01</v>
      </c>
      <c r="P60" s="5"/>
      <c r="Q60" s="14" t="str">
        <f t="shared" si="8"/>
        <v>CL.IC.CV.040107.01</v>
      </c>
      <c r="R60" s="5"/>
      <c r="S60" s="5"/>
      <c r="T60" s="5"/>
      <c r="U60" s="5"/>
      <c r="V60" s="5"/>
      <c r="W60" s="5"/>
    </row>
    <row r="61" spans="1:23" ht="15">
      <c r="A61" s="5" t="s">
        <v>1372</v>
      </c>
      <c r="B61" s="5"/>
      <c r="C61" s="6" t="s">
        <v>7070</v>
      </c>
      <c r="D61" s="5"/>
      <c r="E61" s="6" t="s">
        <v>1192</v>
      </c>
      <c r="F61" s="5" t="s">
        <v>1076</v>
      </c>
      <c r="G61" s="5" t="s">
        <v>1567</v>
      </c>
      <c r="H61" s="10" t="s">
        <v>1550</v>
      </c>
      <c r="I61" s="5" t="s">
        <v>1567</v>
      </c>
      <c r="J61" s="13" t="str">
        <f t="shared" si="5"/>
        <v>IC.CV.040108</v>
      </c>
      <c r="K61" s="6" t="s">
        <v>1192</v>
      </c>
      <c r="L61" t="str">
        <f t="shared" si="1"/>
        <v>Mottled</v>
      </c>
      <c r="M61" s="14" t="str">
        <f t="shared" si="6"/>
        <v>PI.IC.CV.040108.01</v>
      </c>
      <c r="N61" s="14"/>
      <c r="O61" s="14" t="str">
        <f t="shared" si="7"/>
        <v>PH.IC.CV.040108.01</v>
      </c>
      <c r="P61" s="5"/>
      <c r="Q61" s="14" t="str">
        <f t="shared" si="8"/>
        <v>CL.IC.CV.040108.01</v>
      </c>
      <c r="R61" s="5"/>
      <c r="S61" s="5"/>
      <c r="T61" s="5"/>
      <c r="U61" s="5"/>
      <c r="V61" s="5"/>
      <c r="W61" s="5"/>
    </row>
    <row r="62" spans="1:23" ht="15">
      <c r="A62" s="5" t="s">
        <v>1372</v>
      </c>
      <c r="B62" s="5"/>
      <c r="C62" s="6" t="s">
        <v>7070</v>
      </c>
      <c r="D62" s="5"/>
      <c r="E62" s="6" t="s">
        <v>11324</v>
      </c>
      <c r="F62" s="5" t="s">
        <v>1076</v>
      </c>
      <c r="G62" s="5" t="s">
        <v>1568</v>
      </c>
      <c r="H62" s="10" t="s">
        <v>1551</v>
      </c>
      <c r="I62" s="5" t="s">
        <v>1296</v>
      </c>
      <c r="J62" s="13" t="str">
        <f t="shared" si="5"/>
        <v>IC.CV.040109</v>
      </c>
      <c r="K62" s="6" t="s">
        <v>11324</v>
      </c>
      <c r="L62" t="str">
        <f t="shared" si="1"/>
        <v>Blackened</v>
      </c>
      <c r="M62" s="14" t="str">
        <f t="shared" si="6"/>
        <v>PI.IC.CV.040109.01</v>
      </c>
      <c r="N62" s="14"/>
      <c r="O62" s="14" t="str">
        <f t="shared" si="7"/>
        <v>PH.IC.CV.040109.01</v>
      </c>
      <c r="P62" s="5"/>
      <c r="Q62" s="14" t="str">
        <f t="shared" si="8"/>
        <v>CL.IC.CV.040109.01</v>
      </c>
      <c r="R62" s="5"/>
      <c r="S62" s="5"/>
      <c r="T62" s="5"/>
      <c r="U62" s="5"/>
      <c r="V62" s="5"/>
      <c r="W62" s="5"/>
    </row>
    <row r="63" spans="1:23" ht="15">
      <c r="A63" s="5" t="s">
        <v>1372</v>
      </c>
      <c r="B63" s="5"/>
      <c r="C63" s="6" t="s">
        <v>7070</v>
      </c>
      <c r="D63" s="5"/>
      <c r="E63" s="6" t="s">
        <v>1192</v>
      </c>
      <c r="F63" s="5" t="s">
        <v>1297</v>
      </c>
      <c r="G63" s="5" t="s">
        <v>1556</v>
      </c>
      <c r="H63" s="10" t="s">
        <v>1571</v>
      </c>
      <c r="I63" s="5" t="s">
        <v>1557</v>
      </c>
      <c r="J63" s="13" t="str">
        <f t="shared" si="5"/>
        <v>IC.CV.040110</v>
      </c>
      <c r="K63" s="6" t="s">
        <v>11324</v>
      </c>
      <c r="L63" t="str">
        <f t="shared" si="1"/>
        <v>Normal for ethnic group</v>
      </c>
      <c r="M63" s="14" t="str">
        <f t="shared" si="6"/>
        <v>PI.IC.CV.040110.01</v>
      </c>
      <c r="N63" s="14"/>
      <c r="O63" s="14" t="str">
        <f t="shared" si="7"/>
        <v>PH.IC.CV.040110.01</v>
      </c>
      <c r="P63" s="5"/>
      <c r="Q63" s="14" t="str">
        <f t="shared" si="8"/>
        <v>CL.IC.CV.040110.01</v>
      </c>
      <c r="R63" s="5"/>
      <c r="S63" s="5"/>
      <c r="T63" s="5"/>
      <c r="U63" s="5"/>
      <c r="V63" s="5"/>
      <c r="W63" s="5"/>
    </row>
    <row r="64" spans="1:23" ht="15">
      <c r="A64" s="5" t="s">
        <v>1372</v>
      </c>
      <c r="B64" s="5"/>
      <c r="C64" s="6" t="s">
        <v>7070</v>
      </c>
      <c r="D64" s="5"/>
      <c r="E64" s="6" t="s">
        <v>11324</v>
      </c>
      <c r="F64" s="5" t="s">
        <v>1297</v>
      </c>
      <c r="G64" s="5" t="s">
        <v>1558</v>
      </c>
      <c r="H64" s="10" t="s">
        <v>1298</v>
      </c>
      <c r="I64" s="5" t="s">
        <v>1558</v>
      </c>
      <c r="J64" s="13" t="str">
        <f t="shared" si="5"/>
        <v>IC.CV.040111</v>
      </c>
      <c r="K64" s="6" t="s">
        <v>1192</v>
      </c>
      <c r="L64" t="str">
        <f t="shared" si="1"/>
        <v>Pale</v>
      </c>
      <c r="M64" s="14" t="str">
        <f t="shared" si="6"/>
        <v>PI.IC.CV.040111.01</v>
      </c>
      <c r="N64" s="14"/>
      <c r="O64" s="14" t="str">
        <f t="shared" si="7"/>
        <v>PH.IC.CV.040111.01</v>
      </c>
      <c r="P64" s="5"/>
      <c r="Q64" s="14" t="str">
        <f t="shared" si="8"/>
        <v>CL.IC.CV.040111.01</v>
      </c>
      <c r="R64" s="5"/>
      <c r="S64" s="5"/>
      <c r="T64" s="5"/>
      <c r="U64" s="5"/>
      <c r="V64" s="5"/>
      <c r="W64" s="5"/>
    </row>
    <row r="65" spans="1:23" ht="15">
      <c r="A65" s="5" t="s">
        <v>1372</v>
      </c>
      <c r="B65" s="5"/>
      <c r="C65" s="6" t="s">
        <v>7070</v>
      </c>
      <c r="D65" s="5"/>
      <c r="E65" s="6" t="s">
        <v>1192</v>
      </c>
      <c r="F65" s="5" t="s">
        <v>1297</v>
      </c>
      <c r="G65" s="5" t="s">
        <v>1559</v>
      </c>
      <c r="H65" s="10" t="s">
        <v>1299</v>
      </c>
      <c r="I65" s="5" t="s">
        <v>1560</v>
      </c>
      <c r="J65" s="13" t="str">
        <f t="shared" si="5"/>
        <v>IC.CV.040112</v>
      </c>
      <c r="K65" s="6" t="s">
        <v>11324</v>
      </c>
      <c r="L65" t="str">
        <f t="shared" si="1"/>
        <v>Reddened</v>
      </c>
      <c r="M65" s="14" t="str">
        <f t="shared" si="6"/>
        <v>PI.IC.CV.040112.01</v>
      </c>
      <c r="N65" s="14"/>
      <c r="O65" s="14" t="str">
        <f t="shared" si="7"/>
        <v>PH.IC.CV.040112.01</v>
      </c>
      <c r="P65" s="5"/>
      <c r="Q65" s="14" t="str">
        <f t="shared" si="8"/>
        <v>CL.IC.CV.040112.01</v>
      </c>
      <c r="R65" s="5"/>
      <c r="S65" s="5"/>
      <c r="T65" s="5"/>
      <c r="U65" s="5"/>
      <c r="V65" s="5"/>
      <c r="W65" s="5"/>
    </row>
    <row r="66" spans="1:23" ht="15">
      <c r="A66" s="5" t="s">
        <v>1372</v>
      </c>
      <c r="B66" s="5"/>
      <c r="C66" s="6" t="s">
        <v>7070</v>
      </c>
      <c r="D66" s="5"/>
      <c r="E66" s="6" t="s">
        <v>11324</v>
      </c>
      <c r="F66" s="5" t="s">
        <v>1297</v>
      </c>
      <c r="G66" s="5" t="s">
        <v>1561</v>
      </c>
      <c r="H66" s="10" t="s">
        <v>1300</v>
      </c>
      <c r="I66" s="5" t="s">
        <v>1562</v>
      </c>
      <c r="J66" s="13" t="str">
        <f t="shared" ref="J66:J97" si="9">CONCATENATE("IC.CV.",C66,E66,H66)</f>
        <v>IC.CV.040113</v>
      </c>
      <c r="K66" s="6" t="s">
        <v>1192</v>
      </c>
      <c r="L66" t="str">
        <f t="shared" ref="L66:L129" si="10">G66</f>
        <v>Ecchymotic</v>
      </c>
      <c r="M66" s="14" t="str">
        <f t="shared" ref="M66:M97" si="11">CONCATENATE("PI.",J66,".",K66)</f>
        <v>PI.IC.CV.040113.01</v>
      </c>
      <c r="N66" s="14"/>
      <c r="O66" s="14" t="str">
        <f t="shared" ref="O66:O97" si="12">CONCATENATE("PH.",J66,".",K66)</f>
        <v>PH.IC.CV.040113.01</v>
      </c>
      <c r="P66" s="5"/>
      <c r="Q66" s="14" t="str">
        <f t="shared" ref="Q66:Q97" si="13">CONCATENATE("CL.",J66,".",K66)</f>
        <v>CL.IC.CV.040113.01</v>
      </c>
      <c r="R66" s="5"/>
      <c r="S66" s="5"/>
      <c r="T66" s="5"/>
      <c r="U66" s="5"/>
      <c r="V66" s="5"/>
      <c r="W66" s="5"/>
    </row>
    <row r="67" spans="1:23" ht="15">
      <c r="A67" s="5" t="s">
        <v>1372</v>
      </c>
      <c r="B67" s="5"/>
      <c r="C67" s="6" t="s">
        <v>7070</v>
      </c>
      <c r="D67" s="5"/>
      <c r="E67" s="6" t="s">
        <v>1192</v>
      </c>
      <c r="F67" s="5" t="s">
        <v>1297</v>
      </c>
      <c r="G67" s="5" t="s">
        <v>1563</v>
      </c>
      <c r="H67" s="10" t="s">
        <v>1301</v>
      </c>
      <c r="I67" s="5" t="s">
        <v>1564</v>
      </c>
      <c r="J67" s="13" t="str">
        <f t="shared" si="9"/>
        <v>IC.CV.040114</v>
      </c>
      <c r="K67" s="6" t="s">
        <v>1192</v>
      </c>
      <c r="L67" t="str">
        <f t="shared" si="10"/>
        <v>Jaundiced</v>
      </c>
      <c r="M67" s="14" t="str">
        <f t="shared" si="11"/>
        <v>PI.IC.CV.040114.01</v>
      </c>
      <c r="N67" s="14"/>
      <c r="O67" s="14" t="str">
        <f t="shared" si="12"/>
        <v>PH.IC.CV.040114.01</v>
      </c>
      <c r="P67" s="5"/>
      <c r="Q67" s="14" t="str">
        <f t="shared" si="13"/>
        <v>CL.IC.CV.040114.01</v>
      </c>
      <c r="R67" s="5"/>
      <c r="S67" s="5"/>
      <c r="T67" s="5"/>
      <c r="U67" s="5"/>
      <c r="V67" s="5"/>
      <c r="W67" s="5"/>
    </row>
    <row r="68" spans="1:23" ht="15">
      <c r="A68" s="5" t="s">
        <v>1372</v>
      </c>
      <c r="B68" s="5"/>
      <c r="C68" s="6" t="s">
        <v>7070</v>
      </c>
      <c r="D68" s="5"/>
      <c r="E68" s="6" t="s">
        <v>11324</v>
      </c>
      <c r="F68" s="5" t="s">
        <v>1297</v>
      </c>
      <c r="G68" s="5" t="s">
        <v>1565</v>
      </c>
      <c r="H68" s="10" t="s">
        <v>1468</v>
      </c>
      <c r="I68" s="5" t="s">
        <v>1565</v>
      </c>
      <c r="J68" s="13" t="str">
        <f t="shared" si="9"/>
        <v>IC.CV.040115</v>
      </c>
      <c r="K68" s="6" t="s">
        <v>11324</v>
      </c>
      <c r="L68" t="str">
        <f t="shared" si="10"/>
        <v>Dusky</v>
      </c>
      <c r="M68" s="14" t="str">
        <f t="shared" si="11"/>
        <v>PI.IC.CV.040115.01</v>
      </c>
      <c r="N68" s="14"/>
      <c r="O68" s="14" t="str">
        <f t="shared" si="12"/>
        <v>PH.IC.CV.040115.01</v>
      </c>
      <c r="P68" s="5"/>
      <c r="Q68" s="14" t="str">
        <f t="shared" si="13"/>
        <v>CL.IC.CV.040115.01</v>
      </c>
      <c r="R68" s="5"/>
      <c r="S68" s="5"/>
      <c r="T68" s="5"/>
      <c r="U68" s="5"/>
      <c r="V68" s="5"/>
      <c r="W68" s="5"/>
    </row>
    <row r="69" spans="1:23" ht="15">
      <c r="A69" s="5" t="s">
        <v>1372</v>
      </c>
      <c r="B69" s="5"/>
      <c r="C69" s="6" t="s">
        <v>7070</v>
      </c>
      <c r="D69" s="5"/>
      <c r="E69" s="6" t="s">
        <v>1192</v>
      </c>
      <c r="F69" s="5" t="s">
        <v>1297</v>
      </c>
      <c r="G69" s="5" t="s">
        <v>1566</v>
      </c>
      <c r="H69" s="10" t="s">
        <v>1469</v>
      </c>
      <c r="I69" s="5" t="s">
        <v>1566</v>
      </c>
      <c r="J69" s="13" t="str">
        <f t="shared" si="9"/>
        <v>IC.CV.040116</v>
      </c>
      <c r="K69" s="6" t="s">
        <v>1192</v>
      </c>
      <c r="L69" t="str">
        <f t="shared" si="10"/>
        <v>Cyanotic</v>
      </c>
      <c r="M69" s="14" t="str">
        <f t="shared" si="11"/>
        <v>PI.IC.CV.040116.01</v>
      </c>
      <c r="N69" s="14"/>
      <c r="O69" s="14" t="str">
        <f t="shared" si="12"/>
        <v>PH.IC.CV.040116.01</v>
      </c>
      <c r="P69" s="5"/>
      <c r="Q69" s="14" t="str">
        <f t="shared" si="13"/>
        <v>CL.IC.CV.040116.01</v>
      </c>
      <c r="R69" s="5"/>
      <c r="S69" s="5"/>
      <c r="T69" s="5"/>
      <c r="U69" s="5"/>
      <c r="V69" s="5"/>
      <c r="W69" s="5"/>
    </row>
    <row r="70" spans="1:23" ht="15">
      <c r="A70" s="5" t="s">
        <v>1372</v>
      </c>
      <c r="B70" s="5"/>
      <c r="C70" s="6" t="s">
        <v>7070</v>
      </c>
      <c r="D70" s="5"/>
      <c r="E70" s="6" t="s">
        <v>1192</v>
      </c>
      <c r="F70" s="5" t="s">
        <v>1297</v>
      </c>
      <c r="G70" s="5" t="s">
        <v>1567</v>
      </c>
      <c r="H70" s="10" t="s">
        <v>1470</v>
      </c>
      <c r="I70" s="5" t="s">
        <v>1567</v>
      </c>
      <c r="J70" s="13" t="str">
        <f t="shared" si="9"/>
        <v>IC.CV.040117</v>
      </c>
      <c r="K70" s="6" t="s">
        <v>11324</v>
      </c>
      <c r="L70" t="str">
        <f t="shared" si="10"/>
        <v>Mottled</v>
      </c>
      <c r="M70" s="14" t="str">
        <f t="shared" si="11"/>
        <v>PI.IC.CV.040117.01</v>
      </c>
      <c r="N70" s="14"/>
      <c r="O70" s="14" t="str">
        <f t="shared" si="12"/>
        <v>PH.IC.CV.040117.01</v>
      </c>
      <c r="P70" s="5"/>
      <c r="Q70" s="14" t="str">
        <f t="shared" si="13"/>
        <v>CL.IC.CV.040117.01</v>
      </c>
      <c r="R70" s="5"/>
      <c r="S70" s="5"/>
      <c r="T70" s="5"/>
      <c r="U70" s="5"/>
      <c r="V70" s="5"/>
      <c r="W70" s="5"/>
    </row>
    <row r="71" spans="1:23" ht="15">
      <c r="A71" s="5" t="s">
        <v>1372</v>
      </c>
      <c r="B71" s="5"/>
      <c r="C71" s="6" t="s">
        <v>7070</v>
      </c>
      <c r="D71" s="5"/>
      <c r="E71" s="6" t="s">
        <v>1192</v>
      </c>
      <c r="F71" s="5" t="s">
        <v>1297</v>
      </c>
      <c r="G71" s="5" t="s">
        <v>1568</v>
      </c>
      <c r="H71" s="10" t="s">
        <v>1251</v>
      </c>
      <c r="I71" s="5" t="s">
        <v>1296</v>
      </c>
      <c r="J71" s="13" t="str">
        <f t="shared" si="9"/>
        <v>IC.CV.040118</v>
      </c>
      <c r="K71" s="6" t="s">
        <v>11324</v>
      </c>
      <c r="L71" t="str">
        <f t="shared" si="10"/>
        <v>Blackened</v>
      </c>
      <c r="M71" s="14" t="str">
        <f t="shared" si="11"/>
        <v>PI.IC.CV.040118.01</v>
      </c>
      <c r="N71" s="14"/>
      <c r="O71" s="14" t="str">
        <f t="shared" si="12"/>
        <v>PH.IC.CV.040118.01</v>
      </c>
      <c r="P71" s="5"/>
      <c r="Q71" s="14" t="str">
        <f t="shared" si="13"/>
        <v>CL.IC.CV.040118.01</v>
      </c>
      <c r="R71" s="5"/>
      <c r="S71" s="5"/>
      <c r="T71" s="5"/>
      <c r="U71" s="5"/>
      <c r="V71" s="5"/>
      <c r="W71" s="5"/>
    </row>
    <row r="72" spans="1:23" ht="15">
      <c r="A72" s="5" t="s">
        <v>1372</v>
      </c>
      <c r="B72" s="5"/>
      <c r="C72" s="6" t="s">
        <v>7070</v>
      </c>
      <c r="D72" s="5" t="s">
        <v>1244</v>
      </c>
      <c r="E72" s="6" t="s">
        <v>923</v>
      </c>
      <c r="F72" s="5" t="s">
        <v>1252</v>
      </c>
      <c r="G72" s="5" t="s">
        <v>1246</v>
      </c>
      <c r="H72" s="10" t="s">
        <v>1396</v>
      </c>
      <c r="I72" s="5" t="s">
        <v>1246</v>
      </c>
      <c r="J72" s="13" t="str">
        <f t="shared" si="9"/>
        <v>IC.CV.040201</v>
      </c>
      <c r="K72" s="6" t="s">
        <v>1192</v>
      </c>
      <c r="L72" t="str">
        <f t="shared" si="10"/>
        <v>Warm</v>
      </c>
      <c r="M72" s="14" t="str">
        <f t="shared" si="11"/>
        <v>PI.IC.CV.040201.01</v>
      </c>
      <c r="N72" s="14"/>
      <c r="O72" s="14" t="str">
        <f t="shared" si="12"/>
        <v>PH.IC.CV.040201.01</v>
      </c>
      <c r="P72" s="5"/>
      <c r="Q72" s="14" t="str">
        <f t="shared" si="13"/>
        <v>CL.IC.CV.040201.01</v>
      </c>
      <c r="R72" s="5"/>
      <c r="S72" s="5"/>
      <c r="T72" s="5"/>
      <c r="U72" s="5"/>
      <c r="V72" s="5"/>
      <c r="W72" s="5"/>
    </row>
    <row r="73" spans="1:23" ht="15">
      <c r="A73" s="5" t="s">
        <v>1372</v>
      </c>
      <c r="B73" s="5"/>
      <c r="C73" s="6" t="s">
        <v>7070</v>
      </c>
      <c r="D73" s="5"/>
      <c r="E73" s="6" t="s">
        <v>923</v>
      </c>
      <c r="F73" s="5" t="s">
        <v>1252</v>
      </c>
      <c r="G73" s="5" t="s">
        <v>1248</v>
      </c>
      <c r="H73" s="10" t="s">
        <v>1398</v>
      </c>
      <c r="I73" s="5" t="s">
        <v>1248</v>
      </c>
      <c r="J73" s="13" t="str">
        <f t="shared" si="9"/>
        <v>IC.CV.040202</v>
      </c>
      <c r="K73" s="6" t="s">
        <v>11324</v>
      </c>
      <c r="L73" t="str">
        <f t="shared" si="10"/>
        <v>Cool</v>
      </c>
      <c r="M73" s="14" t="str">
        <f t="shared" si="11"/>
        <v>PI.IC.CV.040202.01</v>
      </c>
      <c r="N73" s="14"/>
      <c r="O73" s="14" t="str">
        <f t="shared" si="12"/>
        <v>PH.IC.CV.040202.01</v>
      </c>
      <c r="P73" s="5"/>
      <c r="Q73" s="14" t="str">
        <f t="shared" si="13"/>
        <v>CL.IC.CV.040202.01</v>
      </c>
      <c r="R73" s="5"/>
      <c r="S73" s="5"/>
      <c r="T73" s="5"/>
      <c r="U73" s="5"/>
      <c r="V73" s="5"/>
      <c r="W73" s="5"/>
    </row>
    <row r="74" spans="1:23" ht="15">
      <c r="A74" s="5" t="s">
        <v>1372</v>
      </c>
      <c r="B74" s="5"/>
      <c r="C74" s="6" t="s">
        <v>7070</v>
      </c>
      <c r="D74" s="5"/>
      <c r="E74" s="6" t="s">
        <v>923</v>
      </c>
      <c r="F74" s="5" t="s">
        <v>1252</v>
      </c>
      <c r="G74" s="5" t="s">
        <v>1249</v>
      </c>
      <c r="H74" s="10" t="s">
        <v>1400</v>
      </c>
      <c r="I74" s="5" t="s">
        <v>1249</v>
      </c>
      <c r="J74" s="13" t="str">
        <f t="shared" si="9"/>
        <v>IC.CV.040203</v>
      </c>
      <c r="K74" s="6" t="s">
        <v>1192</v>
      </c>
      <c r="L74" t="str">
        <f t="shared" si="10"/>
        <v>Cold</v>
      </c>
      <c r="M74" s="14" t="str">
        <f t="shared" si="11"/>
        <v>PI.IC.CV.040203.01</v>
      </c>
      <c r="N74" s="14"/>
      <c r="O74" s="14" t="str">
        <f t="shared" si="12"/>
        <v>PH.IC.CV.040203.01</v>
      </c>
      <c r="P74" s="5"/>
      <c r="Q74" s="14" t="str">
        <f t="shared" si="13"/>
        <v>CL.IC.CV.040203.01</v>
      </c>
      <c r="R74" s="5"/>
      <c r="S74" s="5"/>
      <c r="T74" s="5"/>
      <c r="U74" s="5"/>
      <c r="V74" s="5"/>
      <c r="W74" s="5"/>
    </row>
    <row r="75" spans="1:23" ht="15">
      <c r="A75" s="5" t="s">
        <v>1372</v>
      </c>
      <c r="B75" s="5"/>
      <c r="C75" s="6" t="s">
        <v>7070</v>
      </c>
      <c r="D75" s="5"/>
      <c r="E75" s="6" t="s">
        <v>923</v>
      </c>
      <c r="F75" s="5" t="s">
        <v>1252</v>
      </c>
      <c r="G75" s="5" t="s">
        <v>1247</v>
      </c>
      <c r="H75" s="10" t="s">
        <v>1402</v>
      </c>
      <c r="I75" s="5" t="s">
        <v>1247</v>
      </c>
      <c r="J75" s="13" t="str">
        <f t="shared" si="9"/>
        <v>IC.CV.040204</v>
      </c>
      <c r="K75" s="6" t="s">
        <v>1192</v>
      </c>
      <c r="L75" t="str">
        <f t="shared" si="10"/>
        <v>Hot</v>
      </c>
      <c r="M75" s="14" t="str">
        <f t="shared" si="11"/>
        <v>PI.IC.CV.040204.01</v>
      </c>
      <c r="N75" s="14"/>
      <c r="O75" s="14" t="str">
        <f t="shared" si="12"/>
        <v>PH.IC.CV.040204.01</v>
      </c>
      <c r="P75" s="5"/>
      <c r="Q75" s="14" t="str">
        <f t="shared" si="13"/>
        <v>CL.IC.CV.040204.01</v>
      </c>
      <c r="R75" s="5"/>
      <c r="S75" s="5"/>
      <c r="T75" s="5"/>
      <c r="U75" s="5"/>
      <c r="V75" s="5"/>
      <c r="W75" s="5"/>
    </row>
    <row r="76" spans="1:23" ht="15">
      <c r="A76" s="5" t="s">
        <v>1372</v>
      </c>
      <c r="B76" s="5"/>
      <c r="C76" s="6" t="s">
        <v>7070</v>
      </c>
      <c r="D76" s="5"/>
      <c r="E76" s="6" t="s">
        <v>9391</v>
      </c>
      <c r="F76" s="5" t="s">
        <v>1253</v>
      </c>
      <c r="G76" s="5" t="s">
        <v>1246</v>
      </c>
      <c r="H76" s="10" t="s">
        <v>1404</v>
      </c>
      <c r="I76" s="5" t="s">
        <v>1246</v>
      </c>
      <c r="J76" s="13" t="str">
        <f t="shared" si="9"/>
        <v>IC.CV.040205</v>
      </c>
      <c r="K76" s="6" t="s">
        <v>1192</v>
      </c>
      <c r="L76" t="str">
        <f t="shared" si="10"/>
        <v>Warm</v>
      </c>
      <c r="M76" s="14" t="str">
        <f t="shared" si="11"/>
        <v>PI.IC.CV.040205.01</v>
      </c>
      <c r="N76" s="14"/>
      <c r="O76" s="14" t="str">
        <f t="shared" si="12"/>
        <v>PH.IC.CV.040205.01</v>
      </c>
      <c r="P76" s="5"/>
      <c r="Q76" s="14" t="str">
        <f t="shared" si="13"/>
        <v>CL.IC.CV.040205.01</v>
      </c>
      <c r="R76" s="5"/>
      <c r="S76" s="5"/>
      <c r="T76" s="5"/>
      <c r="U76" s="5"/>
      <c r="V76" s="5"/>
      <c r="W76" s="5"/>
    </row>
    <row r="77" spans="1:23" ht="15">
      <c r="A77" s="5" t="s">
        <v>1372</v>
      </c>
      <c r="B77" s="5"/>
      <c r="C77" s="6" t="s">
        <v>7070</v>
      </c>
      <c r="D77" s="5"/>
      <c r="E77" s="6" t="s">
        <v>923</v>
      </c>
      <c r="F77" s="5" t="s">
        <v>1253</v>
      </c>
      <c r="G77" s="5" t="s">
        <v>1248</v>
      </c>
      <c r="H77" s="10" t="s">
        <v>1406</v>
      </c>
      <c r="I77" s="5" t="s">
        <v>1248</v>
      </c>
      <c r="J77" s="13" t="str">
        <f t="shared" si="9"/>
        <v>IC.CV.040206</v>
      </c>
      <c r="K77" s="6" t="s">
        <v>1192</v>
      </c>
      <c r="L77" t="str">
        <f t="shared" si="10"/>
        <v>Cool</v>
      </c>
      <c r="M77" s="14" t="str">
        <f t="shared" si="11"/>
        <v>PI.IC.CV.040206.01</v>
      </c>
      <c r="N77" s="14"/>
      <c r="O77" s="14" t="str">
        <f t="shared" si="12"/>
        <v>PH.IC.CV.040206.01</v>
      </c>
      <c r="P77" s="5"/>
      <c r="Q77" s="14" t="str">
        <f t="shared" si="13"/>
        <v>CL.IC.CV.040206.01</v>
      </c>
      <c r="R77" s="5"/>
      <c r="S77" s="5"/>
      <c r="T77" s="5"/>
      <c r="U77" s="5"/>
      <c r="V77" s="5"/>
      <c r="W77" s="5"/>
    </row>
    <row r="78" spans="1:23" ht="15">
      <c r="A78" s="5" t="s">
        <v>1372</v>
      </c>
      <c r="B78" s="5"/>
      <c r="C78" s="6" t="s">
        <v>7070</v>
      </c>
      <c r="D78" s="5"/>
      <c r="E78" s="6" t="s">
        <v>9391</v>
      </c>
      <c r="F78" s="5" t="s">
        <v>1253</v>
      </c>
      <c r="G78" s="5" t="s">
        <v>1249</v>
      </c>
      <c r="H78" s="10" t="s">
        <v>1419</v>
      </c>
      <c r="I78" s="5" t="s">
        <v>1249</v>
      </c>
      <c r="J78" s="13" t="str">
        <f t="shared" si="9"/>
        <v>IC.CV.040207</v>
      </c>
      <c r="K78" s="6" t="s">
        <v>11324</v>
      </c>
      <c r="L78" t="str">
        <f t="shared" si="10"/>
        <v>Cold</v>
      </c>
      <c r="M78" s="14" t="str">
        <f t="shared" si="11"/>
        <v>PI.IC.CV.040207.01</v>
      </c>
      <c r="N78" s="14"/>
      <c r="O78" s="14" t="str">
        <f t="shared" si="12"/>
        <v>PH.IC.CV.040207.01</v>
      </c>
      <c r="P78" s="5"/>
      <c r="Q78" s="14" t="str">
        <f t="shared" si="13"/>
        <v>CL.IC.CV.040207.01</v>
      </c>
      <c r="R78" s="5"/>
      <c r="S78" s="5"/>
      <c r="T78" s="5"/>
      <c r="U78" s="5"/>
      <c r="V78" s="5"/>
      <c r="W78" s="5"/>
    </row>
    <row r="79" spans="1:23" ht="15">
      <c r="A79" s="5" t="s">
        <v>1372</v>
      </c>
      <c r="B79" s="5"/>
      <c r="C79" s="6" t="s">
        <v>7070</v>
      </c>
      <c r="D79" s="5"/>
      <c r="E79" s="6" t="s">
        <v>923</v>
      </c>
      <c r="F79" s="5" t="s">
        <v>1253</v>
      </c>
      <c r="G79" s="5" t="s">
        <v>1247</v>
      </c>
      <c r="H79" s="10" t="s">
        <v>1550</v>
      </c>
      <c r="I79" s="5" t="s">
        <v>1247</v>
      </c>
      <c r="J79" s="13" t="str">
        <f t="shared" si="9"/>
        <v>IC.CV.040208</v>
      </c>
      <c r="K79" s="6" t="s">
        <v>1192</v>
      </c>
      <c r="L79" t="str">
        <f t="shared" si="10"/>
        <v>Hot</v>
      </c>
      <c r="M79" s="14" t="str">
        <f t="shared" si="11"/>
        <v>PI.IC.CV.040208.01</v>
      </c>
      <c r="N79" s="14"/>
      <c r="O79" s="14" t="str">
        <f t="shared" si="12"/>
        <v>PH.IC.CV.040208.01</v>
      </c>
      <c r="P79" s="5"/>
      <c r="Q79" s="14" t="str">
        <f t="shared" si="13"/>
        <v>CL.IC.CV.040208.01</v>
      </c>
      <c r="R79" s="5"/>
      <c r="S79" s="5"/>
      <c r="T79" s="5"/>
      <c r="U79" s="5"/>
      <c r="V79" s="5"/>
      <c r="W79" s="5"/>
    </row>
    <row r="80" spans="1:23" ht="15">
      <c r="A80" s="5" t="s">
        <v>1372</v>
      </c>
      <c r="B80" s="5" t="s">
        <v>1254</v>
      </c>
      <c r="C80" s="6" t="s">
        <v>7071</v>
      </c>
      <c r="D80" s="5" t="s">
        <v>2324</v>
      </c>
      <c r="E80" s="6" t="s">
        <v>11324</v>
      </c>
      <c r="F80" s="5" t="s">
        <v>1255</v>
      </c>
      <c r="G80" s="5" t="s">
        <v>1256</v>
      </c>
      <c r="H80" s="10" t="s">
        <v>1396</v>
      </c>
      <c r="I80" s="5" t="s">
        <v>1257</v>
      </c>
      <c r="J80" s="13" t="str">
        <f t="shared" si="9"/>
        <v>IC.CV.050101</v>
      </c>
      <c r="K80" s="6" t="s">
        <v>1192</v>
      </c>
      <c r="L80" t="str">
        <f t="shared" si="10"/>
        <v xml:space="preserve">     3+ Strong palpation</v>
      </c>
      <c r="M80" s="14" t="str">
        <f t="shared" si="11"/>
        <v>PI.IC.CV.050101.01</v>
      </c>
      <c r="N80" s="14"/>
      <c r="O80" s="14" t="str">
        <f t="shared" si="12"/>
        <v>PH.IC.CV.050101.01</v>
      </c>
      <c r="P80" s="5"/>
      <c r="Q80" s="14" t="str">
        <f t="shared" si="13"/>
        <v>CL.IC.CV.050101.01</v>
      </c>
      <c r="R80" s="5"/>
      <c r="S80" s="5"/>
      <c r="T80" s="5"/>
      <c r="U80" s="5"/>
      <c r="V80" s="5"/>
      <c r="W80" s="5"/>
    </row>
    <row r="81" spans="1:23" ht="15">
      <c r="A81" s="5" t="s">
        <v>1372</v>
      </c>
      <c r="B81" s="5"/>
      <c r="C81" s="6" t="s">
        <v>7071</v>
      </c>
      <c r="D81" s="5"/>
      <c r="E81" s="6" t="s">
        <v>11324</v>
      </c>
      <c r="F81" s="5" t="s">
        <v>1255</v>
      </c>
      <c r="G81" s="5" t="s">
        <v>1258</v>
      </c>
      <c r="H81" s="10" t="s">
        <v>1398</v>
      </c>
      <c r="I81" s="5" t="s">
        <v>1259</v>
      </c>
      <c r="J81" s="13" t="str">
        <f t="shared" si="9"/>
        <v>IC.CV.050102</v>
      </c>
      <c r="K81" s="6" t="s">
        <v>1192</v>
      </c>
      <c r="L81" t="str">
        <f t="shared" si="10"/>
        <v xml:space="preserve">     2+ Normal palpation</v>
      </c>
      <c r="M81" s="14" t="str">
        <f t="shared" si="11"/>
        <v>PI.IC.CV.050102.01</v>
      </c>
      <c r="N81" s="14"/>
      <c r="O81" s="14" t="str">
        <f t="shared" si="12"/>
        <v>PH.IC.CV.050102.01</v>
      </c>
      <c r="P81" s="5"/>
      <c r="Q81" s="14" t="str">
        <f t="shared" si="13"/>
        <v>CL.IC.CV.050102.01</v>
      </c>
      <c r="R81" s="5"/>
      <c r="S81" s="5"/>
      <c r="T81" s="5"/>
      <c r="U81" s="5"/>
      <c r="V81" s="5"/>
      <c r="W81" s="5"/>
    </row>
    <row r="82" spans="1:23" ht="15">
      <c r="A82" s="5" t="s">
        <v>1372</v>
      </c>
      <c r="B82" s="5"/>
      <c r="C82" s="6" t="s">
        <v>7071</v>
      </c>
      <c r="D82" s="5"/>
      <c r="E82" s="6" t="s">
        <v>1192</v>
      </c>
      <c r="F82" s="5" t="s">
        <v>1255</v>
      </c>
      <c r="G82" s="5" t="s">
        <v>1260</v>
      </c>
      <c r="H82" s="10" t="s">
        <v>1400</v>
      </c>
      <c r="I82" s="5" t="s">
        <v>1261</v>
      </c>
      <c r="J82" s="13" t="str">
        <f t="shared" si="9"/>
        <v>IC.CV.050103</v>
      </c>
      <c r="K82" s="6" t="s">
        <v>11324</v>
      </c>
      <c r="L82" t="str">
        <f t="shared" si="10"/>
        <v xml:space="preserve">     1+ Weak palpation</v>
      </c>
      <c r="M82" s="14" t="str">
        <f t="shared" si="11"/>
        <v>PI.IC.CV.050103.01</v>
      </c>
      <c r="N82" s="14"/>
      <c r="O82" s="14" t="str">
        <f t="shared" si="12"/>
        <v>PH.IC.CV.050103.01</v>
      </c>
      <c r="P82" s="5"/>
      <c r="Q82" s="14" t="str">
        <f t="shared" si="13"/>
        <v>CL.IC.CV.050103.01</v>
      </c>
      <c r="R82" s="5"/>
      <c r="S82" s="5"/>
      <c r="T82" s="5"/>
      <c r="U82" s="5"/>
      <c r="V82" s="5"/>
      <c r="W82" s="5"/>
    </row>
    <row r="83" spans="1:23" ht="15">
      <c r="A83" s="5" t="s">
        <v>1372</v>
      </c>
      <c r="B83" s="5"/>
      <c r="C83" s="6" t="s">
        <v>7071</v>
      </c>
      <c r="D83" s="5"/>
      <c r="E83" s="6" t="s">
        <v>1192</v>
      </c>
      <c r="F83" s="5" t="s">
        <v>1255</v>
      </c>
      <c r="G83" s="5" t="s">
        <v>1262</v>
      </c>
      <c r="H83" s="10" t="s">
        <v>1402</v>
      </c>
      <c r="I83" s="5">
        <v>0</v>
      </c>
      <c r="J83" s="13" t="str">
        <f t="shared" si="9"/>
        <v>IC.CV.050104</v>
      </c>
      <c r="K83" s="6" t="s">
        <v>11324</v>
      </c>
      <c r="L83" t="str">
        <f t="shared" si="10"/>
        <v xml:space="preserve">     0 Not palpable</v>
      </c>
      <c r="M83" s="14" t="str">
        <f t="shared" si="11"/>
        <v>PI.IC.CV.050104.01</v>
      </c>
      <c r="N83" s="14"/>
      <c r="O83" s="14" t="str">
        <f t="shared" si="12"/>
        <v>PH.IC.CV.050104.01</v>
      </c>
      <c r="P83" s="5"/>
      <c r="Q83" s="14" t="str">
        <f t="shared" si="13"/>
        <v>CL.IC.CV.050104.01</v>
      </c>
      <c r="R83" s="5"/>
      <c r="S83" s="5"/>
      <c r="T83" s="5"/>
      <c r="U83" s="5"/>
      <c r="V83" s="5"/>
      <c r="W83" s="5"/>
    </row>
    <row r="84" spans="1:23" ht="15">
      <c r="A84" s="5" t="s">
        <v>1372</v>
      </c>
      <c r="B84" s="5"/>
      <c r="C84" s="6" t="s">
        <v>7071</v>
      </c>
      <c r="D84" s="5" t="s">
        <v>2232</v>
      </c>
      <c r="E84" s="6" t="s">
        <v>943</v>
      </c>
      <c r="F84" s="5" t="s">
        <v>1255</v>
      </c>
      <c r="G84" s="5" t="s">
        <v>1263</v>
      </c>
      <c r="H84" s="10" t="s">
        <v>1396</v>
      </c>
      <c r="I84" s="5" t="s">
        <v>1264</v>
      </c>
      <c r="J84" s="13" t="str">
        <f t="shared" si="9"/>
        <v>IC.CV.050201</v>
      </c>
      <c r="K84" s="6" t="s">
        <v>1192</v>
      </c>
      <c r="L84" t="str">
        <f t="shared" si="10"/>
        <v xml:space="preserve">     Present by doppler</v>
      </c>
      <c r="M84" s="14" t="str">
        <f t="shared" si="11"/>
        <v>PI.IC.CV.050201.01</v>
      </c>
      <c r="N84" s="14"/>
      <c r="O84" s="14" t="str">
        <f t="shared" si="12"/>
        <v>PH.IC.CV.050201.01</v>
      </c>
      <c r="P84" s="5"/>
      <c r="Q84" s="14" t="str">
        <f t="shared" si="13"/>
        <v>CL.IC.CV.050201.01</v>
      </c>
      <c r="R84" s="5"/>
      <c r="S84" s="5"/>
      <c r="T84" s="5"/>
      <c r="U84" s="5"/>
      <c r="V84" s="5"/>
      <c r="W84" s="5"/>
    </row>
    <row r="85" spans="1:23" ht="15">
      <c r="A85" s="5" t="s">
        <v>1372</v>
      </c>
      <c r="B85" s="5"/>
      <c r="C85" s="6" t="s">
        <v>7071</v>
      </c>
      <c r="D85" s="5"/>
      <c r="E85" s="6" t="s">
        <v>923</v>
      </c>
      <c r="F85" s="5" t="s">
        <v>1255</v>
      </c>
      <c r="G85" s="5" t="s">
        <v>1265</v>
      </c>
      <c r="H85" s="10" t="s">
        <v>1398</v>
      </c>
      <c r="I85" s="5" t="s">
        <v>1266</v>
      </c>
      <c r="J85" s="13" t="str">
        <f t="shared" si="9"/>
        <v>IC.CV.050202</v>
      </c>
      <c r="K85" s="6" t="s">
        <v>1192</v>
      </c>
      <c r="L85" t="str">
        <f t="shared" si="10"/>
        <v xml:space="preserve">     Unable to obtain by doppler</v>
      </c>
      <c r="M85" s="14" t="str">
        <f t="shared" si="11"/>
        <v>PI.IC.CV.050202.01</v>
      </c>
      <c r="N85" s="14"/>
      <c r="O85" s="14" t="str">
        <f t="shared" si="12"/>
        <v>PH.IC.CV.050202.01</v>
      </c>
      <c r="P85" s="5"/>
      <c r="Q85" s="14" t="str">
        <f t="shared" si="13"/>
        <v>CL.IC.CV.050202.01</v>
      </c>
      <c r="R85" s="5"/>
      <c r="S85" s="5"/>
      <c r="T85" s="5"/>
      <c r="U85" s="5"/>
      <c r="V85" s="5"/>
      <c r="W85" s="5"/>
    </row>
    <row r="86" spans="1:23" ht="15">
      <c r="A86" s="5" t="s">
        <v>1372</v>
      </c>
      <c r="B86" s="5"/>
      <c r="C86" s="6" t="s">
        <v>7071</v>
      </c>
      <c r="D86" s="5"/>
      <c r="E86" s="6" t="s">
        <v>923</v>
      </c>
      <c r="F86" s="5" t="s">
        <v>1255</v>
      </c>
      <c r="G86" s="5" t="s">
        <v>1267</v>
      </c>
      <c r="H86" s="10" t="s">
        <v>1400</v>
      </c>
      <c r="I86" s="5" t="s">
        <v>1486</v>
      </c>
      <c r="J86" s="13" t="str">
        <f t="shared" si="9"/>
        <v>IC.CV.050203</v>
      </c>
      <c r="K86" s="6" t="s">
        <v>1192</v>
      </c>
      <c r="L86" t="str">
        <f t="shared" si="10"/>
        <v xml:space="preserve">     Amputee unable to assess</v>
      </c>
      <c r="M86" s="14" t="str">
        <f t="shared" si="11"/>
        <v>PI.IC.CV.050203.01</v>
      </c>
      <c r="N86" s="14"/>
      <c r="O86" s="14" t="str">
        <f t="shared" si="12"/>
        <v>PH.IC.CV.050203.01</v>
      </c>
      <c r="P86" s="5"/>
      <c r="Q86" s="14" t="str">
        <f t="shared" si="13"/>
        <v>CL.IC.CV.050203.01</v>
      </c>
      <c r="R86" s="5"/>
      <c r="S86" s="5"/>
      <c r="T86" s="5"/>
      <c r="U86" s="5"/>
      <c r="V86" s="5"/>
      <c r="W86" s="5"/>
    </row>
    <row r="87" spans="1:23" ht="15">
      <c r="A87" s="5" t="s">
        <v>1372</v>
      </c>
      <c r="B87" s="5"/>
      <c r="C87" s="6" t="s">
        <v>7071</v>
      </c>
      <c r="D87" s="5"/>
      <c r="E87" s="6" t="s">
        <v>923</v>
      </c>
      <c r="F87" s="5" t="s">
        <v>1255</v>
      </c>
      <c r="G87" s="5" t="s">
        <v>1268</v>
      </c>
      <c r="H87" s="10" t="s">
        <v>1402</v>
      </c>
      <c r="I87" s="5" t="s">
        <v>1269</v>
      </c>
      <c r="J87" s="13" t="str">
        <f t="shared" si="9"/>
        <v>IC.CV.050204</v>
      </c>
      <c r="K87" s="6" t="s">
        <v>11324</v>
      </c>
      <c r="L87" t="str">
        <f t="shared" si="10"/>
        <v xml:space="preserve">     Cast unable to assess</v>
      </c>
      <c r="M87" s="14" t="str">
        <f t="shared" si="11"/>
        <v>PI.IC.CV.050204.01</v>
      </c>
      <c r="N87" s="14"/>
      <c r="O87" s="14" t="str">
        <f t="shared" si="12"/>
        <v>PH.IC.CV.050204.01</v>
      </c>
      <c r="P87" s="5"/>
      <c r="Q87" s="14" t="str">
        <f t="shared" si="13"/>
        <v>CL.IC.CV.050204.01</v>
      </c>
      <c r="R87" s="5"/>
      <c r="S87" s="5"/>
      <c r="T87" s="5"/>
      <c r="U87" s="5"/>
      <c r="V87" s="5"/>
      <c r="W87" s="5"/>
    </row>
    <row r="88" spans="1:23" ht="15">
      <c r="A88" s="5" t="s">
        <v>1372</v>
      </c>
      <c r="B88" s="5"/>
      <c r="C88" s="6" t="s">
        <v>7071</v>
      </c>
      <c r="D88" s="5"/>
      <c r="E88" s="6" t="s">
        <v>9391</v>
      </c>
      <c r="F88" s="5" t="s">
        <v>1255</v>
      </c>
      <c r="G88" s="5" t="s">
        <v>1455</v>
      </c>
      <c r="H88" s="10" t="s">
        <v>1404</v>
      </c>
      <c r="I88" s="5" t="s">
        <v>1224</v>
      </c>
      <c r="J88" s="13" t="str">
        <f t="shared" si="9"/>
        <v>IC.CV.050205</v>
      </c>
      <c r="K88" s="6" t="s">
        <v>11324</v>
      </c>
      <c r="L88" t="str">
        <f t="shared" si="10"/>
        <v xml:space="preserve">     Unable to assess:  specify</v>
      </c>
      <c r="M88" s="14" t="str">
        <f t="shared" si="11"/>
        <v>PI.IC.CV.050205.01</v>
      </c>
      <c r="N88" s="14"/>
      <c r="O88" s="14" t="str">
        <f t="shared" si="12"/>
        <v>PH.IC.CV.050205.01</v>
      </c>
      <c r="P88" s="5"/>
      <c r="Q88" s="14" t="str">
        <f t="shared" si="13"/>
        <v>CL.IC.CV.050205.01</v>
      </c>
      <c r="R88" s="5"/>
      <c r="S88" s="5"/>
      <c r="T88" s="5"/>
      <c r="U88" s="5"/>
      <c r="V88" s="5"/>
      <c r="W88" s="5"/>
    </row>
    <row r="89" spans="1:23" ht="15">
      <c r="A89" s="5" t="s">
        <v>1372</v>
      </c>
      <c r="B89" s="5"/>
      <c r="C89" s="6" t="s">
        <v>7071</v>
      </c>
      <c r="D89" s="5" t="s">
        <v>1428</v>
      </c>
      <c r="E89" s="6" t="s">
        <v>1202</v>
      </c>
      <c r="F89" s="5" t="s">
        <v>1276</v>
      </c>
      <c r="G89" s="5" t="s">
        <v>1256</v>
      </c>
      <c r="H89" s="10" t="s">
        <v>1396</v>
      </c>
      <c r="I89" s="5" t="s">
        <v>1257</v>
      </c>
      <c r="J89" s="13" t="str">
        <f t="shared" si="9"/>
        <v>IC.CV.050301</v>
      </c>
      <c r="K89" s="6" t="s">
        <v>11324</v>
      </c>
      <c r="L89" t="str">
        <f t="shared" si="10"/>
        <v xml:space="preserve">     3+ Strong palpation</v>
      </c>
      <c r="M89" s="14" t="str">
        <f t="shared" si="11"/>
        <v>PI.IC.CV.050301.01</v>
      </c>
      <c r="N89" s="14"/>
      <c r="O89" s="14" t="str">
        <f t="shared" si="12"/>
        <v>PH.IC.CV.050301.01</v>
      </c>
      <c r="P89" s="5"/>
      <c r="Q89" s="14" t="str">
        <f t="shared" si="13"/>
        <v>CL.IC.CV.050301.01</v>
      </c>
      <c r="R89" s="5"/>
      <c r="S89" s="5"/>
      <c r="T89" s="5"/>
      <c r="U89" s="5"/>
      <c r="V89" s="5"/>
      <c r="W89" s="5"/>
    </row>
    <row r="90" spans="1:23" ht="15">
      <c r="A90" s="5" t="s">
        <v>1372</v>
      </c>
      <c r="B90" s="5"/>
      <c r="C90" s="6" t="s">
        <v>7071</v>
      </c>
      <c r="D90" s="5"/>
      <c r="E90" s="6" t="s">
        <v>1202</v>
      </c>
      <c r="F90" s="5" t="s">
        <v>1276</v>
      </c>
      <c r="G90" s="5" t="s">
        <v>1258</v>
      </c>
      <c r="H90" s="10" t="s">
        <v>1398</v>
      </c>
      <c r="I90" s="5" t="s">
        <v>1259</v>
      </c>
      <c r="J90" s="13" t="str">
        <f t="shared" si="9"/>
        <v>IC.CV.050302</v>
      </c>
      <c r="K90" s="6" t="s">
        <v>1192</v>
      </c>
      <c r="L90" t="str">
        <f t="shared" si="10"/>
        <v xml:space="preserve">     2+ Normal palpation</v>
      </c>
      <c r="M90" s="14" t="str">
        <f t="shared" si="11"/>
        <v>PI.IC.CV.050302.01</v>
      </c>
      <c r="N90" s="14"/>
      <c r="O90" s="14" t="str">
        <f t="shared" si="12"/>
        <v>PH.IC.CV.050302.01</v>
      </c>
      <c r="P90" s="5"/>
      <c r="Q90" s="14" t="str">
        <f t="shared" si="13"/>
        <v>CL.IC.CV.050302.01</v>
      </c>
      <c r="R90" s="5"/>
      <c r="S90" s="5"/>
      <c r="T90" s="5"/>
      <c r="U90" s="5"/>
      <c r="V90" s="5"/>
      <c r="W90" s="5"/>
    </row>
    <row r="91" spans="1:23" ht="15">
      <c r="A91" s="5" t="s">
        <v>1372</v>
      </c>
      <c r="B91" s="5"/>
      <c r="C91" s="6" t="s">
        <v>7071</v>
      </c>
      <c r="D91" s="5"/>
      <c r="E91" s="6" t="s">
        <v>1202</v>
      </c>
      <c r="F91" s="5" t="s">
        <v>1276</v>
      </c>
      <c r="G91" s="5" t="s">
        <v>1260</v>
      </c>
      <c r="H91" s="10" t="s">
        <v>1400</v>
      </c>
      <c r="I91" s="5" t="s">
        <v>1261</v>
      </c>
      <c r="J91" s="13" t="str">
        <f t="shared" si="9"/>
        <v>IC.CV.050303</v>
      </c>
      <c r="K91" s="6" t="s">
        <v>1192</v>
      </c>
      <c r="L91" t="str">
        <f t="shared" si="10"/>
        <v xml:space="preserve">     1+ Weak palpation</v>
      </c>
      <c r="M91" s="14" t="str">
        <f t="shared" si="11"/>
        <v>PI.IC.CV.050303.01</v>
      </c>
      <c r="N91" s="14"/>
      <c r="O91" s="14" t="str">
        <f t="shared" si="12"/>
        <v>PH.IC.CV.050303.01</v>
      </c>
      <c r="P91" s="5"/>
      <c r="Q91" s="14" t="str">
        <f t="shared" si="13"/>
        <v>CL.IC.CV.050303.01</v>
      </c>
      <c r="R91" s="5"/>
      <c r="S91" s="5"/>
      <c r="T91" s="5"/>
      <c r="U91" s="5"/>
      <c r="V91" s="5"/>
      <c r="W91" s="5"/>
    </row>
    <row r="92" spans="1:23" ht="15">
      <c r="A92" s="5" t="s">
        <v>1372</v>
      </c>
      <c r="B92" s="5"/>
      <c r="C92" s="6" t="s">
        <v>7071</v>
      </c>
      <c r="D92" s="5"/>
      <c r="E92" s="6" t="s">
        <v>1202</v>
      </c>
      <c r="F92" s="5" t="s">
        <v>1276</v>
      </c>
      <c r="G92" s="5" t="s">
        <v>1262</v>
      </c>
      <c r="H92" s="10" t="s">
        <v>1402</v>
      </c>
      <c r="I92" s="5">
        <v>0</v>
      </c>
      <c r="J92" s="13" t="str">
        <f t="shared" si="9"/>
        <v>IC.CV.050304</v>
      </c>
      <c r="K92" s="6" t="s">
        <v>1192</v>
      </c>
      <c r="L92" t="str">
        <f t="shared" si="10"/>
        <v xml:space="preserve">     0 Not palpable</v>
      </c>
      <c r="M92" s="14" t="str">
        <f t="shared" si="11"/>
        <v>PI.IC.CV.050304.01</v>
      </c>
      <c r="N92" s="14"/>
      <c r="O92" s="14" t="str">
        <f t="shared" si="12"/>
        <v>PH.IC.CV.050304.01</v>
      </c>
      <c r="P92" s="5"/>
      <c r="Q92" s="14" t="str">
        <f t="shared" si="13"/>
        <v>CL.IC.CV.050304.01</v>
      </c>
      <c r="R92" s="5"/>
      <c r="S92" s="5"/>
      <c r="T92" s="5"/>
      <c r="U92" s="5"/>
      <c r="V92" s="5"/>
      <c r="W92" s="5"/>
    </row>
    <row r="93" spans="1:23" ht="15">
      <c r="A93" s="5" t="s">
        <v>1372</v>
      </c>
      <c r="B93" s="5"/>
      <c r="C93" s="6" t="s">
        <v>7071</v>
      </c>
      <c r="D93" s="5" t="s">
        <v>2313</v>
      </c>
      <c r="E93" s="6" t="s">
        <v>7070</v>
      </c>
      <c r="F93" s="5" t="s">
        <v>1276</v>
      </c>
      <c r="G93" s="5" t="s">
        <v>1263</v>
      </c>
      <c r="H93" s="10" t="s">
        <v>1396</v>
      </c>
      <c r="I93" s="5" t="s">
        <v>1264</v>
      </c>
      <c r="J93" s="13" t="str">
        <f t="shared" si="9"/>
        <v>IC.CV.050401</v>
      </c>
      <c r="K93" s="6" t="s">
        <v>1192</v>
      </c>
      <c r="L93" t="str">
        <f t="shared" si="10"/>
        <v xml:space="preserve">     Present by doppler</v>
      </c>
      <c r="M93" s="14" t="str">
        <f t="shared" si="11"/>
        <v>PI.IC.CV.050401.01</v>
      </c>
      <c r="N93" s="14"/>
      <c r="O93" s="14" t="str">
        <f t="shared" si="12"/>
        <v>PH.IC.CV.050401.01</v>
      </c>
      <c r="P93" s="5"/>
      <c r="Q93" s="14" t="str">
        <f t="shared" si="13"/>
        <v>CL.IC.CV.050401.01</v>
      </c>
      <c r="R93" s="5"/>
      <c r="S93" s="5"/>
      <c r="T93" s="5"/>
      <c r="U93" s="5"/>
      <c r="V93" s="5"/>
      <c r="W93" s="5"/>
    </row>
    <row r="94" spans="1:23" ht="15">
      <c r="A94" s="5" t="s">
        <v>1372</v>
      </c>
      <c r="B94" s="5"/>
      <c r="C94" s="6" t="s">
        <v>7071</v>
      </c>
      <c r="D94" s="5"/>
      <c r="E94" s="6" t="s">
        <v>7070</v>
      </c>
      <c r="F94" s="5" t="s">
        <v>1276</v>
      </c>
      <c r="G94" s="5" t="s">
        <v>1265</v>
      </c>
      <c r="H94" s="10" t="s">
        <v>1398</v>
      </c>
      <c r="I94" s="5" t="s">
        <v>1266</v>
      </c>
      <c r="J94" s="13" t="str">
        <f t="shared" si="9"/>
        <v>IC.CV.050402</v>
      </c>
      <c r="K94" s="6" t="s">
        <v>1192</v>
      </c>
      <c r="L94" t="str">
        <f t="shared" si="10"/>
        <v xml:space="preserve">     Unable to obtain by doppler</v>
      </c>
      <c r="M94" s="14" t="str">
        <f t="shared" si="11"/>
        <v>PI.IC.CV.050402.01</v>
      </c>
      <c r="N94" s="14"/>
      <c r="O94" s="14" t="str">
        <f t="shared" si="12"/>
        <v>PH.IC.CV.050402.01</v>
      </c>
      <c r="P94" s="5"/>
      <c r="Q94" s="14" t="str">
        <f t="shared" si="13"/>
        <v>CL.IC.CV.050402.01</v>
      </c>
      <c r="R94" s="5"/>
      <c r="S94" s="5"/>
      <c r="T94" s="5"/>
      <c r="U94" s="5"/>
      <c r="V94" s="5"/>
      <c r="W94" s="5"/>
    </row>
    <row r="95" spans="1:23" ht="15">
      <c r="A95" s="5" t="s">
        <v>1372</v>
      </c>
      <c r="B95" s="5"/>
      <c r="C95" s="6" t="s">
        <v>7071</v>
      </c>
      <c r="D95" s="5"/>
      <c r="E95" s="6" t="s">
        <v>7070</v>
      </c>
      <c r="F95" s="5" t="s">
        <v>1276</v>
      </c>
      <c r="G95" s="5" t="s">
        <v>1267</v>
      </c>
      <c r="H95" s="10" t="s">
        <v>1400</v>
      </c>
      <c r="I95" s="5" t="s">
        <v>1486</v>
      </c>
      <c r="J95" s="13" t="str">
        <f t="shared" si="9"/>
        <v>IC.CV.050403</v>
      </c>
      <c r="K95" s="6" t="s">
        <v>1192</v>
      </c>
      <c r="L95" t="str">
        <f t="shared" si="10"/>
        <v xml:space="preserve">     Amputee unable to assess</v>
      </c>
      <c r="M95" s="14" t="str">
        <f t="shared" si="11"/>
        <v>PI.IC.CV.050403.01</v>
      </c>
      <c r="N95" s="14"/>
      <c r="O95" s="14" t="str">
        <f t="shared" si="12"/>
        <v>PH.IC.CV.050403.01</v>
      </c>
      <c r="P95" s="5"/>
      <c r="Q95" s="14" t="str">
        <f t="shared" si="13"/>
        <v>CL.IC.CV.050403.01</v>
      </c>
      <c r="R95" s="5"/>
      <c r="S95" s="5"/>
      <c r="T95" s="5"/>
      <c r="U95" s="5"/>
      <c r="V95" s="5"/>
      <c r="W95" s="5"/>
    </row>
    <row r="96" spans="1:23" ht="15">
      <c r="A96" s="5" t="s">
        <v>1372</v>
      </c>
      <c r="B96" s="5"/>
      <c r="C96" s="6" t="s">
        <v>7071</v>
      </c>
      <c r="D96" s="5"/>
      <c r="E96" s="6" t="s">
        <v>7070</v>
      </c>
      <c r="F96" s="5" t="s">
        <v>1276</v>
      </c>
      <c r="G96" s="5" t="s">
        <v>1268</v>
      </c>
      <c r="H96" s="10" t="s">
        <v>1402</v>
      </c>
      <c r="I96" s="5" t="s">
        <v>1269</v>
      </c>
      <c r="J96" s="13" t="str">
        <f t="shared" si="9"/>
        <v>IC.CV.050404</v>
      </c>
      <c r="K96" s="6" t="s">
        <v>1192</v>
      </c>
      <c r="L96" t="str">
        <f t="shared" si="10"/>
        <v xml:space="preserve">     Cast unable to assess</v>
      </c>
      <c r="M96" s="14" t="str">
        <f t="shared" si="11"/>
        <v>PI.IC.CV.050404.01</v>
      </c>
      <c r="N96" s="14"/>
      <c r="O96" s="14" t="str">
        <f t="shared" si="12"/>
        <v>PH.IC.CV.050404.01</v>
      </c>
      <c r="P96" s="5"/>
      <c r="Q96" s="14" t="str">
        <f t="shared" si="13"/>
        <v>CL.IC.CV.050404.01</v>
      </c>
      <c r="R96" s="5"/>
      <c r="S96" s="5"/>
      <c r="T96" s="5"/>
      <c r="U96" s="5"/>
      <c r="V96" s="5"/>
      <c r="W96" s="5"/>
    </row>
    <row r="97" spans="1:23" ht="15">
      <c r="A97" s="5" t="s">
        <v>1372</v>
      </c>
      <c r="B97" s="5"/>
      <c r="C97" s="6" t="s">
        <v>7071</v>
      </c>
      <c r="D97" s="5"/>
      <c r="E97" s="6" t="s">
        <v>7070</v>
      </c>
      <c r="F97" s="5" t="s">
        <v>1276</v>
      </c>
      <c r="G97" s="5" t="s">
        <v>1455</v>
      </c>
      <c r="H97" s="10" t="s">
        <v>1404</v>
      </c>
      <c r="I97" s="5" t="s">
        <v>1224</v>
      </c>
      <c r="J97" s="13" t="str">
        <f t="shared" si="9"/>
        <v>IC.CV.050405</v>
      </c>
      <c r="K97" s="6" t="s">
        <v>1192</v>
      </c>
      <c r="L97" t="str">
        <f t="shared" si="10"/>
        <v xml:space="preserve">     Unable to assess:  specify</v>
      </c>
      <c r="M97" s="14" t="str">
        <f t="shared" si="11"/>
        <v>PI.IC.CV.050405.01</v>
      </c>
      <c r="N97" s="14"/>
      <c r="O97" s="14" t="str">
        <f t="shared" si="12"/>
        <v>PH.IC.CV.050405.01</v>
      </c>
      <c r="P97" s="5"/>
      <c r="Q97" s="14" t="str">
        <f t="shared" si="13"/>
        <v>CL.IC.CV.050405.01</v>
      </c>
      <c r="R97" s="5"/>
      <c r="S97" s="5"/>
      <c r="T97" s="5"/>
      <c r="U97" s="5"/>
      <c r="V97" s="5"/>
      <c r="W97" s="5"/>
    </row>
    <row r="98" spans="1:23" ht="15">
      <c r="A98" s="5" t="s">
        <v>1372</v>
      </c>
      <c r="B98" s="5" t="s">
        <v>1677</v>
      </c>
      <c r="C98" s="6" t="s">
        <v>6888</v>
      </c>
      <c r="D98" s="5" t="s">
        <v>2324</v>
      </c>
      <c r="E98" s="6" t="s">
        <v>1192</v>
      </c>
      <c r="F98" s="5" t="s">
        <v>1678</v>
      </c>
      <c r="G98" s="5" t="s">
        <v>1256</v>
      </c>
      <c r="H98" s="10" t="s">
        <v>1396</v>
      </c>
      <c r="I98" s="5" t="s">
        <v>1257</v>
      </c>
      <c r="J98" s="13" t="str">
        <f t="shared" ref="J98:J129" si="14">CONCATENATE("IC.CV.",C98,E98,H98)</f>
        <v>IC.CV.060101</v>
      </c>
      <c r="K98" s="6" t="s">
        <v>1192</v>
      </c>
      <c r="L98" t="str">
        <f t="shared" si="10"/>
        <v xml:space="preserve">     3+ Strong palpation</v>
      </c>
      <c r="M98" s="14" t="str">
        <f t="shared" ref="M98:M129" si="15">CONCATENATE("PI.",J98,".",K98)</f>
        <v>PI.IC.CV.060101.01</v>
      </c>
      <c r="N98" s="14"/>
      <c r="O98" s="14" t="str">
        <f t="shared" ref="O98:O129" si="16">CONCATENATE("PH.",J98,".",K98)</f>
        <v>PH.IC.CV.060101.01</v>
      </c>
      <c r="P98" s="5"/>
      <c r="Q98" s="14" t="str">
        <f t="shared" ref="Q98:Q129" si="17">CONCATENATE("CL.",J98,".",K98)</f>
        <v>CL.IC.CV.060101.01</v>
      </c>
      <c r="R98" s="5"/>
      <c r="S98" s="5"/>
      <c r="T98" s="5"/>
      <c r="U98" s="5"/>
      <c r="V98" s="5"/>
      <c r="W98" s="5"/>
    </row>
    <row r="99" spans="1:23" ht="15">
      <c r="A99" s="5" t="s">
        <v>1372</v>
      </c>
      <c r="B99" s="5"/>
      <c r="C99" s="6" t="s">
        <v>6888</v>
      </c>
      <c r="D99" s="5"/>
      <c r="E99" s="6" t="s">
        <v>1192</v>
      </c>
      <c r="F99" s="5" t="s">
        <v>1678</v>
      </c>
      <c r="G99" s="5" t="s">
        <v>1258</v>
      </c>
      <c r="H99" s="10" t="s">
        <v>1398</v>
      </c>
      <c r="I99" s="5" t="s">
        <v>1259</v>
      </c>
      <c r="J99" s="13" t="str">
        <f t="shared" si="14"/>
        <v>IC.CV.060102</v>
      </c>
      <c r="K99" s="6" t="s">
        <v>1192</v>
      </c>
      <c r="L99" t="str">
        <f t="shared" si="10"/>
        <v xml:space="preserve">     2+ Normal palpation</v>
      </c>
      <c r="M99" s="14" t="str">
        <f t="shared" si="15"/>
        <v>PI.IC.CV.060102.01</v>
      </c>
      <c r="N99" s="14"/>
      <c r="O99" s="14" t="str">
        <f t="shared" si="16"/>
        <v>PH.IC.CV.060102.01</v>
      </c>
      <c r="P99" s="5"/>
      <c r="Q99" s="14" t="str">
        <f t="shared" si="17"/>
        <v>CL.IC.CV.060102.01</v>
      </c>
      <c r="R99" s="5"/>
      <c r="S99" s="5"/>
      <c r="T99" s="5"/>
      <c r="U99" s="5"/>
      <c r="V99" s="5"/>
      <c r="W99" s="5"/>
    </row>
    <row r="100" spans="1:23" ht="15">
      <c r="A100" s="5" t="s">
        <v>1372</v>
      </c>
      <c r="B100" s="5"/>
      <c r="C100" s="6" t="s">
        <v>6888</v>
      </c>
      <c r="D100" s="5"/>
      <c r="E100" s="6" t="s">
        <v>11324</v>
      </c>
      <c r="F100" s="5" t="s">
        <v>1678</v>
      </c>
      <c r="G100" s="5" t="s">
        <v>1260</v>
      </c>
      <c r="H100" s="10" t="s">
        <v>1400</v>
      </c>
      <c r="I100" s="5" t="s">
        <v>1261</v>
      </c>
      <c r="J100" s="13" t="str">
        <f t="shared" si="14"/>
        <v>IC.CV.060103</v>
      </c>
      <c r="K100" s="6" t="s">
        <v>11324</v>
      </c>
      <c r="L100" t="str">
        <f t="shared" si="10"/>
        <v xml:space="preserve">     1+ Weak palpation</v>
      </c>
      <c r="M100" s="14" t="str">
        <f t="shared" si="15"/>
        <v>PI.IC.CV.060103.01</v>
      </c>
      <c r="N100" s="14"/>
      <c r="O100" s="14" t="str">
        <f t="shared" si="16"/>
        <v>PH.IC.CV.060103.01</v>
      </c>
      <c r="P100" s="5"/>
      <c r="Q100" s="14" t="str">
        <f t="shared" si="17"/>
        <v>CL.IC.CV.060103.01</v>
      </c>
      <c r="R100" s="5"/>
      <c r="S100" s="5"/>
      <c r="T100" s="5"/>
      <c r="U100" s="5"/>
      <c r="V100" s="5"/>
      <c r="W100" s="5"/>
    </row>
    <row r="101" spans="1:23" ht="15">
      <c r="A101" s="5" t="s">
        <v>1372</v>
      </c>
      <c r="B101" s="5"/>
      <c r="C101" s="6" t="s">
        <v>6888</v>
      </c>
      <c r="D101" s="5"/>
      <c r="E101" s="6" t="s">
        <v>11324</v>
      </c>
      <c r="F101" s="5" t="s">
        <v>1678</v>
      </c>
      <c r="G101" s="5" t="s">
        <v>1679</v>
      </c>
      <c r="H101" s="10" t="s">
        <v>1402</v>
      </c>
      <c r="I101" s="5">
        <v>0</v>
      </c>
      <c r="J101" s="13" t="str">
        <f t="shared" si="14"/>
        <v>IC.CV.060104</v>
      </c>
      <c r="K101" s="6" t="s">
        <v>11324</v>
      </c>
      <c r="L101" t="str">
        <f t="shared" si="10"/>
        <v xml:space="preserve">     0 Not palpable </v>
      </c>
      <c r="M101" s="14" t="str">
        <f t="shared" si="15"/>
        <v>PI.IC.CV.060104.01</v>
      </c>
      <c r="N101" s="14"/>
      <c r="O101" s="14" t="str">
        <f t="shared" si="16"/>
        <v>PH.IC.CV.060104.01</v>
      </c>
      <c r="P101" s="5"/>
      <c r="Q101" s="14" t="str">
        <f t="shared" si="17"/>
        <v>CL.IC.CV.060104.01</v>
      </c>
      <c r="R101" s="5"/>
      <c r="S101" s="5"/>
      <c r="T101" s="5"/>
      <c r="U101" s="5"/>
      <c r="V101" s="5"/>
      <c r="W101" s="5"/>
    </row>
    <row r="102" spans="1:23" ht="15">
      <c r="A102" s="5" t="s">
        <v>1372</v>
      </c>
      <c r="B102" s="5"/>
      <c r="C102" s="6" t="s">
        <v>6888</v>
      </c>
      <c r="D102" s="5" t="s">
        <v>2232</v>
      </c>
      <c r="E102" s="6" t="s">
        <v>923</v>
      </c>
      <c r="F102" s="5" t="s">
        <v>1678</v>
      </c>
      <c r="G102" s="5" t="s">
        <v>1005</v>
      </c>
      <c r="H102" s="10" t="s">
        <v>1396</v>
      </c>
      <c r="I102" s="5" t="s">
        <v>1264</v>
      </c>
      <c r="J102" s="13" t="str">
        <f t="shared" si="14"/>
        <v>IC.CV.060201</v>
      </c>
      <c r="K102" s="6" t="s">
        <v>1192</v>
      </c>
      <c r="L102" t="str">
        <f t="shared" si="10"/>
        <v xml:space="preserve">     Present by doppler </v>
      </c>
      <c r="M102" s="14" t="str">
        <f t="shared" si="15"/>
        <v>PI.IC.CV.060201.01</v>
      </c>
      <c r="N102" s="14"/>
      <c r="O102" s="14" t="str">
        <f t="shared" si="16"/>
        <v>PH.IC.CV.060201.01</v>
      </c>
      <c r="P102" s="5"/>
      <c r="Q102" s="14" t="str">
        <f t="shared" si="17"/>
        <v>CL.IC.CV.060201.01</v>
      </c>
      <c r="R102" s="5"/>
      <c r="S102" s="5"/>
      <c r="T102" s="5"/>
      <c r="U102" s="5"/>
      <c r="V102" s="5"/>
      <c r="W102" s="5"/>
    </row>
    <row r="103" spans="1:23" ht="15">
      <c r="A103" s="5" t="s">
        <v>1372</v>
      </c>
      <c r="B103" s="5"/>
      <c r="C103" s="6" t="s">
        <v>6888</v>
      </c>
      <c r="D103" s="5"/>
      <c r="E103" s="6" t="s">
        <v>923</v>
      </c>
      <c r="F103" s="5" t="s">
        <v>1678</v>
      </c>
      <c r="G103" s="5" t="s">
        <v>1265</v>
      </c>
      <c r="H103" s="10" t="s">
        <v>1398</v>
      </c>
      <c r="I103" s="5" t="s">
        <v>1266</v>
      </c>
      <c r="J103" s="13" t="str">
        <f t="shared" si="14"/>
        <v>IC.CV.060202</v>
      </c>
      <c r="K103" s="6" t="s">
        <v>1192</v>
      </c>
      <c r="L103" t="str">
        <f t="shared" si="10"/>
        <v xml:space="preserve">     Unable to obtain by doppler</v>
      </c>
      <c r="M103" s="14" t="str">
        <f t="shared" si="15"/>
        <v>PI.IC.CV.060202.01</v>
      </c>
      <c r="N103" s="14"/>
      <c r="O103" s="14" t="str">
        <f t="shared" si="16"/>
        <v>PH.IC.CV.060202.01</v>
      </c>
      <c r="P103" s="5"/>
      <c r="Q103" s="14" t="str">
        <f t="shared" si="17"/>
        <v>CL.IC.CV.060202.01</v>
      </c>
      <c r="R103" s="5"/>
      <c r="S103" s="5"/>
      <c r="T103" s="5"/>
      <c r="U103" s="5"/>
      <c r="V103" s="5"/>
      <c r="W103" s="5"/>
    </row>
    <row r="104" spans="1:23" ht="15">
      <c r="A104" s="5" t="s">
        <v>1372</v>
      </c>
      <c r="B104" s="5"/>
      <c r="C104" s="6" t="s">
        <v>6888</v>
      </c>
      <c r="D104" s="5"/>
      <c r="E104" s="6" t="s">
        <v>923</v>
      </c>
      <c r="F104" s="5" t="s">
        <v>1678</v>
      </c>
      <c r="G104" s="5" t="s">
        <v>1006</v>
      </c>
      <c r="H104" s="10" t="s">
        <v>1400</v>
      </c>
      <c r="I104" s="5" t="s">
        <v>1486</v>
      </c>
      <c r="J104" s="13" t="str">
        <f t="shared" si="14"/>
        <v>IC.CV.060203</v>
      </c>
      <c r="K104" s="6" t="s">
        <v>1192</v>
      </c>
      <c r="L104" t="str">
        <f t="shared" si="10"/>
        <v xml:space="preserve">     Amputee</v>
      </c>
      <c r="M104" s="14" t="str">
        <f t="shared" si="15"/>
        <v>PI.IC.CV.060203.01</v>
      </c>
      <c r="N104" s="14"/>
      <c r="O104" s="14" t="str">
        <f t="shared" si="16"/>
        <v>PH.IC.CV.060203.01</v>
      </c>
      <c r="P104" s="5"/>
      <c r="Q104" s="14" t="str">
        <f t="shared" si="17"/>
        <v>CL.IC.CV.060203.01</v>
      </c>
      <c r="R104" s="5"/>
      <c r="S104" s="5"/>
      <c r="T104" s="5"/>
      <c r="U104" s="5"/>
      <c r="V104" s="5"/>
      <c r="W104" s="5"/>
    </row>
    <row r="105" spans="1:23" ht="15">
      <c r="A105" s="5" t="s">
        <v>1372</v>
      </c>
      <c r="B105" s="5"/>
      <c r="C105" s="6" t="s">
        <v>6888</v>
      </c>
      <c r="D105" s="5"/>
      <c r="E105" s="6" t="s">
        <v>923</v>
      </c>
      <c r="F105" s="5" t="s">
        <v>1678</v>
      </c>
      <c r="G105" s="5" t="s">
        <v>1268</v>
      </c>
      <c r="H105" s="10" t="s">
        <v>1402</v>
      </c>
      <c r="I105" s="5" t="s">
        <v>1269</v>
      </c>
      <c r="J105" s="13" t="str">
        <f t="shared" si="14"/>
        <v>IC.CV.060204</v>
      </c>
      <c r="K105" s="6" t="s">
        <v>1192</v>
      </c>
      <c r="L105" t="str">
        <f t="shared" si="10"/>
        <v xml:space="preserve">     Cast unable to assess</v>
      </c>
      <c r="M105" s="14" t="str">
        <f t="shared" si="15"/>
        <v>PI.IC.CV.060204.01</v>
      </c>
      <c r="N105" s="14"/>
      <c r="O105" s="14" t="str">
        <f t="shared" si="16"/>
        <v>PH.IC.CV.060204.01</v>
      </c>
      <c r="P105" s="5"/>
      <c r="Q105" s="14" t="str">
        <f t="shared" si="17"/>
        <v>CL.IC.CV.060204.01</v>
      </c>
      <c r="R105" s="5"/>
      <c r="S105" s="5"/>
      <c r="T105" s="5"/>
      <c r="U105" s="5"/>
      <c r="V105" s="5"/>
      <c r="W105" s="5"/>
    </row>
    <row r="106" spans="1:23" ht="15">
      <c r="A106" s="5" t="s">
        <v>1372</v>
      </c>
      <c r="B106" s="5"/>
      <c r="C106" s="6" t="s">
        <v>6888</v>
      </c>
      <c r="D106" s="5"/>
      <c r="E106" s="6" t="s">
        <v>923</v>
      </c>
      <c r="F106" s="5" t="s">
        <v>1678</v>
      </c>
      <c r="G106" s="5" t="s">
        <v>1455</v>
      </c>
      <c r="H106" s="10" t="s">
        <v>1404</v>
      </c>
      <c r="I106" s="5" t="s">
        <v>1224</v>
      </c>
      <c r="J106" s="13" t="str">
        <f t="shared" si="14"/>
        <v>IC.CV.060205</v>
      </c>
      <c r="K106" s="6" t="s">
        <v>1192</v>
      </c>
      <c r="L106" t="str">
        <f t="shared" si="10"/>
        <v xml:space="preserve">     Unable to assess:  specify</v>
      </c>
      <c r="M106" s="14" t="str">
        <f t="shared" si="15"/>
        <v>PI.IC.CV.060205.01</v>
      </c>
      <c r="N106" s="14"/>
      <c r="O106" s="14" t="str">
        <f t="shared" si="16"/>
        <v>PH.IC.CV.060205.01</v>
      </c>
      <c r="P106" s="5"/>
      <c r="Q106" s="14" t="str">
        <f t="shared" si="17"/>
        <v>CL.IC.CV.060205.01</v>
      </c>
      <c r="R106" s="5"/>
      <c r="S106" s="5"/>
      <c r="T106" s="5"/>
      <c r="U106" s="5"/>
      <c r="V106" s="5"/>
      <c r="W106" s="5"/>
    </row>
    <row r="107" spans="1:23" ht="15">
      <c r="A107" s="5" t="s">
        <v>1372</v>
      </c>
      <c r="B107" s="5"/>
      <c r="C107" s="6" t="s">
        <v>6888</v>
      </c>
      <c r="D107" s="5" t="s">
        <v>1428</v>
      </c>
      <c r="E107" s="6" t="s">
        <v>9640</v>
      </c>
      <c r="F107" s="5" t="s">
        <v>1007</v>
      </c>
      <c r="G107" s="5" t="s">
        <v>1256</v>
      </c>
      <c r="H107" s="10" t="s">
        <v>1396</v>
      </c>
      <c r="I107" s="5" t="s">
        <v>1257</v>
      </c>
      <c r="J107" s="13" t="str">
        <f t="shared" si="14"/>
        <v>IC.CV.060301</v>
      </c>
      <c r="K107" s="6" t="s">
        <v>1192</v>
      </c>
      <c r="L107" t="str">
        <f t="shared" si="10"/>
        <v xml:space="preserve">     3+ Strong palpation</v>
      </c>
      <c r="M107" s="14" t="str">
        <f t="shared" si="15"/>
        <v>PI.IC.CV.060301.01</v>
      </c>
      <c r="N107" s="14"/>
      <c r="O107" s="14" t="str">
        <f t="shared" si="16"/>
        <v>PH.IC.CV.060301.01</v>
      </c>
      <c r="P107" s="5"/>
      <c r="Q107" s="14" t="str">
        <f t="shared" si="17"/>
        <v>CL.IC.CV.060301.01</v>
      </c>
      <c r="R107" s="5"/>
      <c r="S107" s="5"/>
      <c r="T107" s="5"/>
      <c r="U107" s="5"/>
      <c r="V107" s="5"/>
      <c r="W107" s="5"/>
    </row>
    <row r="108" spans="1:23" ht="15">
      <c r="A108" s="5" t="s">
        <v>1372</v>
      </c>
      <c r="B108" s="5"/>
      <c r="C108" s="6" t="s">
        <v>6888</v>
      </c>
      <c r="D108" s="5"/>
      <c r="E108" s="6" t="s">
        <v>1202</v>
      </c>
      <c r="F108" s="5" t="s">
        <v>1007</v>
      </c>
      <c r="G108" s="5" t="s">
        <v>1258</v>
      </c>
      <c r="H108" s="10" t="s">
        <v>1398</v>
      </c>
      <c r="I108" s="5" t="s">
        <v>1259</v>
      </c>
      <c r="J108" s="13" t="str">
        <f t="shared" si="14"/>
        <v>IC.CV.060302</v>
      </c>
      <c r="K108" s="6" t="s">
        <v>1192</v>
      </c>
      <c r="L108" t="str">
        <f t="shared" si="10"/>
        <v xml:space="preserve">     2+ Normal palpation</v>
      </c>
      <c r="M108" s="14" t="str">
        <f t="shared" si="15"/>
        <v>PI.IC.CV.060302.01</v>
      </c>
      <c r="N108" s="14"/>
      <c r="O108" s="14" t="str">
        <f t="shared" si="16"/>
        <v>PH.IC.CV.060302.01</v>
      </c>
      <c r="P108" s="5"/>
      <c r="Q108" s="14" t="str">
        <f t="shared" si="17"/>
        <v>CL.IC.CV.060302.01</v>
      </c>
      <c r="R108" s="5"/>
      <c r="S108" s="5"/>
      <c r="T108" s="5"/>
      <c r="U108" s="5"/>
      <c r="V108" s="5"/>
      <c r="W108" s="5"/>
    </row>
    <row r="109" spans="1:23" ht="12.95" customHeight="1">
      <c r="A109" s="5" t="s">
        <v>1372</v>
      </c>
      <c r="B109" s="5"/>
      <c r="C109" s="6" t="s">
        <v>6888</v>
      </c>
      <c r="D109" s="5"/>
      <c r="E109" s="6" t="s">
        <v>1202</v>
      </c>
      <c r="F109" s="5" t="s">
        <v>1007</v>
      </c>
      <c r="G109" s="5" t="s">
        <v>1008</v>
      </c>
      <c r="H109" s="10" t="s">
        <v>1400</v>
      </c>
      <c r="I109" s="5" t="s">
        <v>1261</v>
      </c>
      <c r="J109" s="13" t="str">
        <f t="shared" si="14"/>
        <v>IC.CV.060303</v>
      </c>
      <c r="K109" s="6" t="s">
        <v>1192</v>
      </c>
      <c r="L109" t="str">
        <f t="shared" si="10"/>
        <v xml:space="preserve">     1+  Weak palpation</v>
      </c>
      <c r="M109" s="14" t="str">
        <f t="shared" si="15"/>
        <v>PI.IC.CV.060303.01</v>
      </c>
      <c r="N109" s="14"/>
      <c r="O109" s="14" t="str">
        <f t="shared" si="16"/>
        <v>PH.IC.CV.060303.01</v>
      </c>
      <c r="P109" s="5"/>
      <c r="Q109" s="14" t="str">
        <f t="shared" si="17"/>
        <v>CL.IC.CV.060303.01</v>
      </c>
      <c r="R109" s="5"/>
      <c r="S109" s="5"/>
      <c r="T109" s="5"/>
      <c r="U109" s="5"/>
      <c r="V109" s="5"/>
      <c r="W109" s="5"/>
    </row>
    <row r="110" spans="1:23" ht="15">
      <c r="A110" s="5" t="s">
        <v>1372</v>
      </c>
      <c r="B110" s="5"/>
      <c r="C110" s="6" t="s">
        <v>6888</v>
      </c>
      <c r="D110" s="5"/>
      <c r="E110" s="6" t="s">
        <v>1202</v>
      </c>
      <c r="F110" s="5" t="s">
        <v>1007</v>
      </c>
      <c r="G110" s="5" t="s">
        <v>1679</v>
      </c>
      <c r="H110" s="10" t="s">
        <v>1402</v>
      </c>
      <c r="I110" s="5">
        <v>0</v>
      </c>
      <c r="J110" s="13" t="str">
        <f t="shared" si="14"/>
        <v>IC.CV.060304</v>
      </c>
      <c r="K110" s="6" t="s">
        <v>1192</v>
      </c>
      <c r="L110" t="str">
        <f t="shared" si="10"/>
        <v xml:space="preserve">     0 Not palpable </v>
      </c>
      <c r="M110" s="14" t="str">
        <f t="shared" si="15"/>
        <v>PI.IC.CV.060304.01</v>
      </c>
      <c r="N110" s="14"/>
      <c r="O110" s="14" t="str">
        <f t="shared" si="16"/>
        <v>PH.IC.CV.060304.01</v>
      </c>
      <c r="P110" s="5"/>
      <c r="Q110" s="14" t="str">
        <f t="shared" si="17"/>
        <v>CL.IC.CV.060304.01</v>
      </c>
      <c r="R110" s="5"/>
      <c r="S110" s="5"/>
      <c r="T110" s="5"/>
      <c r="U110" s="5"/>
      <c r="V110" s="5"/>
      <c r="W110" s="5"/>
    </row>
    <row r="111" spans="1:23" ht="15">
      <c r="A111" s="5" t="s">
        <v>1372</v>
      </c>
      <c r="B111" s="5"/>
      <c r="C111" s="6" t="s">
        <v>6888</v>
      </c>
      <c r="D111" s="5" t="s">
        <v>2313</v>
      </c>
      <c r="E111" s="6" t="s">
        <v>7070</v>
      </c>
      <c r="F111" s="5" t="s">
        <v>1007</v>
      </c>
      <c r="G111" s="5" t="s">
        <v>1009</v>
      </c>
      <c r="H111" s="10" t="s">
        <v>1396</v>
      </c>
      <c r="I111" s="5" t="s">
        <v>1264</v>
      </c>
      <c r="J111" s="13" t="str">
        <f t="shared" si="14"/>
        <v>IC.CV.060401</v>
      </c>
      <c r="K111" s="6" t="s">
        <v>1192</v>
      </c>
      <c r="L111" t="str">
        <f t="shared" si="10"/>
        <v xml:space="preserve">     Doppler present </v>
      </c>
      <c r="M111" s="14" t="str">
        <f t="shared" si="15"/>
        <v>PI.IC.CV.060401.01</v>
      </c>
      <c r="N111" s="14"/>
      <c r="O111" s="14" t="str">
        <f t="shared" si="16"/>
        <v>PH.IC.CV.060401.01</v>
      </c>
      <c r="P111" s="5"/>
      <c r="Q111" s="14" t="str">
        <f t="shared" si="17"/>
        <v>CL.IC.CV.060401.01</v>
      </c>
      <c r="R111" s="5"/>
      <c r="S111" s="5"/>
      <c r="T111" s="5"/>
      <c r="U111" s="5"/>
      <c r="V111" s="5"/>
      <c r="W111" s="5"/>
    </row>
    <row r="112" spans="1:23" ht="15">
      <c r="A112" s="5" t="s">
        <v>1372</v>
      </c>
      <c r="B112" s="5"/>
      <c r="C112" s="6" t="s">
        <v>6888</v>
      </c>
      <c r="D112" s="5"/>
      <c r="E112" s="6" t="s">
        <v>7070</v>
      </c>
      <c r="F112" s="5" t="s">
        <v>1007</v>
      </c>
      <c r="G112" s="5" t="s">
        <v>1010</v>
      </c>
      <c r="H112" s="10" t="s">
        <v>1398</v>
      </c>
      <c r="I112" s="5" t="s">
        <v>1266</v>
      </c>
      <c r="J112" s="13" t="str">
        <f t="shared" si="14"/>
        <v>IC.CV.060402</v>
      </c>
      <c r="K112" s="6" t="s">
        <v>1192</v>
      </c>
      <c r="L112" t="str">
        <f t="shared" si="10"/>
        <v xml:space="preserve">     Doppler absent</v>
      </c>
      <c r="M112" s="14" t="str">
        <f t="shared" si="15"/>
        <v>PI.IC.CV.060402.01</v>
      </c>
      <c r="N112" s="14"/>
      <c r="O112" s="14" t="str">
        <f t="shared" si="16"/>
        <v>PH.IC.CV.060402.01</v>
      </c>
      <c r="P112" s="5"/>
      <c r="Q112" s="14" t="str">
        <f t="shared" si="17"/>
        <v>CL.IC.CV.060402.01</v>
      </c>
      <c r="R112" s="5"/>
      <c r="S112" s="5"/>
      <c r="T112" s="5"/>
      <c r="U112" s="5"/>
      <c r="V112" s="5"/>
      <c r="W112" s="5"/>
    </row>
    <row r="113" spans="1:23" ht="15">
      <c r="A113" s="5" t="s">
        <v>1372</v>
      </c>
      <c r="B113" s="5"/>
      <c r="C113" s="6" t="s">
        <v>6888</v>
      </c>
      <c r="D113" s="5"/>
      <c r="E113" s="6" t="s">
        <v>7070</v>
      </c>
      <c r="F113" s="5" t="s">
        <v>1007</v>
      </c>
      <c r="G113" s="5" t="s">
        <v>1006</v>
      </c>
      <c r="H113" s="10" t="s">
        <v>1400</v>
      </c>
      <c r="I113" s="5" t="s">
        <v>1486</v>
      </c>
      <c r="J113" s="13" t="str">
        <f t="shared" si="14"/>
        <v>IC.CV.060403</v>
      </c>
      <c r="K113" s="6" t="s">
        <v>1192</v>
      </c>
      <c r="L113" t="str">
        <f t="shared" si="10"/>
        <v xml:space="preserve">     Amputee</v>
      </c>
      <c r="M113" s="14" t="str">
        <f t="shared" si="15"/>
        <v>PI.IC.CV.060403.01</v>
      </c>
      <c r="N113" s="14"/>
      <c r="O113" s="14" t="str">
        <f t="shared" si="16"/>
        <v>PH.IC.CV.060403.01</v>
      </c>
      <c r="P113" s="5"/>
      <c r="Q113" s="14" t="str">
        <f t="shared" si="17"/>
        <v>CL.IC.CV.060403.01</v>
      </c>
      <c r="R113" s="5"/>
      <c r="S113" s="5"/>
      <c r="T113" s="5"/>
      <c r="U113" s="5"/>
      <c r="V113" s="5"/>
      <c r="W113" s="5"/>
    </row>
    <row r="114" spans="1:23" ht="15">
      <c r="A114" s="5" t="s">
        <v>1372</v>
      </c>
      <c r="B114" s="5"/>
      <c r="C114" s="6" t="s">
        <v>6888</v>
      </c>
      <c r="D114" s="5"/>
      <c r="E114" s="6" t="s">
        <v>7070</v>
      </c>
      <c r="F114" s="5" t="s">
        <v>1007</v>
      </c>
      <c r="G114" s="5" t="s">
        <v>1268</v>
      </c>
      <c r="H114" s="10" t="s">
        <v>1402</v>
      </c>
      <c r="I114" s="5" t="s">
        <v>1269</v>
      </c>
      <c r="J114" s="13" t="str">
        <f t="shared" si="14"/>
        <v>IC.CV.060404</v>
      </c>
      <c r="K114" s="6" t="s">
        <v>1192</v>
      </c>
      <c r="L114" t="str">
        <f t="shared" si="10"/>
        <v xml:space="preserve">     Cast unable to assess</v>
      </c>
      <c r="M114" s="14" t="str">
        <f t="shared" si="15"/>
        <v>PI.IC.CV.060404.01</v>
      </c>
      <c r="N114" s="14"/>
      <c r="O114" s="14" t="str">
        <f t="shared" si="16"/>
        <v>PH.IC.CV.060404.01</v>
      </c>
      <c r="P114" s="5"/>
      <c r="Q114" s="14" t="str">
        <f t="shared" si="17"/>
        <v>CL.IC.CV.060404.01</v>
      </c>
      <c r="R114" s="5"/>
      <c r="S114" s="5"/>
      <c r="T114" s="5"/>
      <c r="U114" s="5"/>
      <c r="V114" s="5"/>
      <c r="W114" s="5"/>
    </row>
    <row r="115" spans="1:23" ht="15">
      <c r="A115" s="5" t="s">
        <v>1372</v>
      </c>
      <c r="B115" s="5"/>
      <c r="C115" s="6" t="s">
        <v>6888</v>
      </c>
      <c r="D115" s="5"/>
      <c r="E115" s="6" t="s">
        <v>7070</v>
      </c>
      <c r="F115" s="5" t="s">
        <v>1007</v>
      </c>
      <c r="G115" s="5" t="s">
        <v>1455</v>
      </c>
      <c r="H115" s="10" t="s">
        <v>1404</v>
      </c>
      <c r="I115" s="5" t="s">
        <v>1224</v>
      </c>
      <c r="J115" s="13" t="str">
        <f t="shared" si="14"/>
        <v>IC.CV.060405</v>
      </c>
      <c r="K115" s="6" t="s">
        <v>1192</v>
      </c>
      <c r="L115" t="str">
        <f t="shared" si="10"/>
        <v xml:space="preserve">     Unable to assess:  specify</v>
      </c>
      <c r="M115" s="14" t="str">
        <f t="shared" si="15"/>
        <v>PI.IC.CV.060405.01</v>
      </c>
      <c r="N115" s="14"/>
      <c r="O115" s="14" t="str">
        <f t="shared" si="16"/>
        <v>PH.IC.CV.060405.01</v>
      </c>
      <c r="P115" s="5"/>
      <c r="Q115" s="14" t="str">
        <f t="shared" si="17"/>
        <v>CL.IC.CV.060405.01</v>
      </c>
      <c r="R115" s="5"/>
      <c r="S115" s="5"/>
      <c r="T115" s="5"/>
      <c r="U115" s="5"/>
      <c r="V115" s="5"/>
      <c r="W115" s="5"/>
    </row>
    <row r="116" spans="1:23" ht="15">
      <c r="A116" s="5" t="s">
        <v>1372</v>
      </c>
      <c r="B116" s="5" t="s">
        <v>1011</v>
      </c>
      <c r="C116" s="6" t="s">
        <v>7284</v>
      </c>
      <c r="D116" s="5" t="s">
        <v>1012</v>
      </c>
      <c r="E116" s="6" t="s">
        <v>1192</v>
      </c>
      <c r="F116" s="5" t="s">
        <v>1179</v>
      </c>
      <c r="G116" s="5" t="s">
        <v>1180</v>
      </c>
      <c r="H116" s="10" t="s">
        <v>1396</v>
      </c>
      <c r="I116" s="5" t="s">
        <v>1181</v>
      </c>
      <c r="J116" s="13" t="str">
        <f t="shared" si="14"/>
        <v>IC.CV.070101</v>
      </c>
      <c r="K116" s="6" t="s">
        <v>1192</v>
      </c>
      <c r="L116" t="str">
        <f t="shared" si="10"/>
        <v>Less than 3 seconds</v>
      </c>
      <c r="M116" s="14" t="str">
        <f t="shared" si="15"/>
        <v>PI.IC.CV.070101.01</v>
      </c>
      <c r="N116" s="14"/>
      <c r="O116" s="14" t="str">
        <f t="shared" si="16"/>
        <v>PH.IC.CV.070101.01</v>
      </c>
      <c r="P116" s="5"/>
      <c r="Q116" s="14" t="str">
        <f t="shared" si="17"/>
        <v>CL.IC.CV.070101.01</v>
      </c>
      <c r="R116" s="5"/>
      <c r="S116" s="5"/>
      <c r="T116" s="5"/>
      <c r="U116" s="5"/>
      <c r="V116" s="5"/>
      <c r="W116" s="5"/>
    </row>
    <row r="117" spans="1:23" ht="15">
      <c r="A117" s="5" t="s">
        <v>1372</v>
      </c>
      <c r="B117" s="5"/>
      <c r="C117" s="6" t="s">
        <v>7284</v>
      </c>
      <c r="D117" s="5"/>
      <c r="E117" s="6" t="s">
        <v>1192</v>
      </c>
      <c r="F117" s="5" t="s">
        <v>1179</v>
      </c>
      <c r="G117" s="5" t="s">
        <v>1185</v>
      </c>
      <c r="H117" s="10" t="s">
        <v>1398</v>
      </c>
      <c r="I117" s="5" t="s">
        <v>1186</v>
      </c>
      <c r="J117" s="13" t="str">
        <f t="shared" si="14"/>
        <v>IC.CV.070102</v>
      </c>
      <c r="K117" s="6" t="s">
        <v>1192</v>
      </c>
      <c r="L117" t="str">
        <f t="shared" si="10"/>
        <v>3 seconds or greater</v>
      </c>
      <c r="M117" s="14" t="str">
        <f t="shared" si="15"/>
        <v>PI.IC.CV.070102.01</v>
      </c>
      <c r="N117" s="14"/>
      <c r="O117" s="14" t="str">
        <f t="shared" si="16"/>
        <v>PH.IC.CV.070102.01</v>
      </c>
      <c r="P117" s="5"/>
      <c r="Q117" s="14" t="str">
        <f t="shared" si="17"/>
        <v>CL.IC.CV.070102.01</v>
      </c>
      <c r="R117" s="5"/>
      <c r="S117" s="5"/>
      <c r="T117" s="5"/>
      <c r="U117" s="5"/>
      <c r="V117" s="5"/>
      <c r="W117" s="5"/>
    </row>
    <row r="118" spans="1:23" ht="15">
      <c r="A118" s="5" t="s">
        <v>1372</v>
      </c>
      <c r="B118" s="5"/>
      <c r="C118" s="6" t="s">
        <v>7284</v>
      </c>
      <c r="D118" s="5"/>
      <c r="E118" s="6" t="s">
        <v>1192</v>
      </c>
      <c r="F118" s="5" t="s">
        <v>1179</v>
      </c>
      <c r="G118" s="5" t="s">
        <v>1187</v>
      </c>
      <c r="H118" s="10" t="s">
        <v>1400</v>
      </c>
      <c r="I118" s="5" t="s">
        <v>1188</v>
      </c>
      <c r="J118" s="13" t="str">
        <f t="shared" si="14"/>
        <v>IC.CV.070103</v>
      </c>
      <c r="K118" s="6" t="s">
        <v>1192</v>
      </c>
      <c r="L118" t="str">
        <f t="shared" si="10"/>
        <v>Not Applicable</v>
      </c>
      <c r="M118" s="14" t="str">
        <f t="shared" si="15"/>
        <v>PI.IC.CV.070103.01</v>
      </c>
      <c r="N118" s="14"/>
      <c r="O118" s="14" t="str">
        <f t="shared" si="16"/>
        <v>PH.IC.CV.070103.01</v>
      </c>
      <c r="P118" s="5"/>
      <c r="Q118" s="14" t="str">
        <f t="shared" si="17"/>
        <v>CL.IC.CV.070103.01</v>
      </c>
      <c r="R118" s="5"/>
      <c r="S118" s="5"/>
      <c r="T118" s="5"/>
      <c r="U118" s="5"/>
      <c r="V118" s="5"/>
      <c r="W118" s="5"/>
    </row>
    <row r="119" spans="1:23" ht="15">
      <c r="A119" s="5" t="s">
        <v>1372</v>
      </c>
      <c r="B119" s="5"/>
      <c r="C119" s="6" t="s">
        <v>7284</v>
      </c>
      <c r="D119" s="5" t="s">
        <v>11134</v>
      </c>
      <c r="E119" s="6" t="s">
        <v>1192</v>
      </c>
      <c r="F119" s="5" t="s">
        <v>1366</v>
      </c>
      <c r="G119" s="5" t="s">
        <v>1180</v>
      </c>
      <c r="H119" s="10" t="s">
        <v>1402</v>
      </c>
      <c r="I119" s="5" t="s">
        <v>1181</v>
      </c>
      <c r="J119" s="13" t="str">
        <f t="shared" si="14"/>
        <v>IC.CV.070104</v>
      </c>
      <c r="K119" s="6" t="s">
        <v>1192</v>
      </c>
      <c r="L119" t="str">
        <f t="shared" si="10"/>
        <v>Less than 3 seconds</v>
      </c>
      <c r="M119" s="14" t="str">
        <f t="shared" si="15"/>
        <v>PI.IC.CV.070104.01</v>
      </c>
      <c r="N119" s="14"/>
      <c r="O119" s="14" t="str">
        <f t="shared" si="16"/>
        <v>PH.IC.CV.070104.01</v>
      </c>
      <c r="P119" s="5"/>
      <c r="Q119" s="14" t="str">
        <f t="shared" si="17"/>
        <v>CL.IC.CV.070104.01</v>
      </c>
      <c r="R119" s="5"/>
      <c r="S119" s="5"/>
      <c r="T119" s="5"/>
      <c r="U119" s="5"/>
      <c r="V119" s="5"/>
      <c r="W119" s="5"/>
    </row>
    <row r="120" spans="1:23" ht="15">
      <c r="A120" s="5" t="s">
        <v>1372</v>
      </c>
      <c r="B120" s="5"/>
      <c r="C120" s="6" t="s">
        <v>7284</v>
      </c>
      <c r="D120" s="5"/>
      <c r="E120" s="6" t="s">
        <v>1192</v>
      </c>
      <c r="F120" s="5" t="s">
        <v>1366</v>
      </c>
      <c r="G120" s="5" t="s">
        <v>1185</v>
      </c>
      <c r="H120" s="10" t="s">
        <v>1404</v>
      </c>
      <c r="I120" s="5" t="s">
        <v>1186</v>
      </c>
      <c r="J120" s="13" t="str">
        <f t="shared" si="14"/>
        <v>IC.CV.070105</v>
      </c>
      <c r="K120" s="6" t="s">
        <v>1192</v>
      </c>
      <c r="L120" t="str">
        <f t="shared" si="10"/>
        <v>3 seconds or greater</v>
      </c>
      <c r="M120" s="14" t="str">
        <f t="shared" si="15"/>
        <v>PI.IC.CV.070105.01</v>
      </c>
      <c r="N120" s="14"/>
      <c r="O120" s="14" t="str">
        <f t="shared" si="16"/>
        <v>PH.IC.CV.070105.01</v>
      </c>
      <c r="P120" s="5"/>
      <c r="Q120" s="14" t="str">
        <f t="shared" si="17"/>
        <v>CL.IC.CV.070105.01</v>
      </c>
      <c r="R120" s="5"/>
      <c r="S120" s="5"/>
      <c r="T120" s="5"/>
      <c r="U120" s="5"/>
      <c r="V120" s="5"/>
      <c r="W120" s="5"/>
    </row>
    <row r="121" spans="1:23" ht="15">
      <c r="A121" s="5" t="s">
        <v>1372</v>
      </c>
      <c r="B121" s="5"/>
      <c r="C121" s="6" t="s">
        <v>7284</v>
      </c>
      <c r="D121" s="5"/>
      <c r="E121" s="6" t="s">
        <v>11324</v>
      </c>
      <c r="F121" s="5" t="s">
        <v>1366</v>
      </c>
      <c r="G121" s="5" t="s">
        <v>1367</v>
      </c>
      <c r="H121" s="10" t="s">
        <v>1406</v>
      </c>
      <c r="I121" s="5" t="s">
        <v>1188</v>
      </c>
      <c r="J121" s="13" t="str">
        <f t="shared" si="14"/>
        <v>IC.CV.070106</v>
      </c>
      <c r="K121" s="6" t="s">
        <v>11324</v>
      </c>
      <c r="L121" t="str">
        <f t="shared" si="10"/>
        <v>Not applicable</v>
      </c>
      <c r="M121" s="14" t="str">
        <f t="shared" si="15"/>
        <v>PI.IC.CV.070106.01</v>
      </c>
      <c r="N121" s="14"/>
      <c r="O121" s="14" t="str">
        <f t="shared" si="16"/>
        <v>PH.IC.CV.070106.01</v>
      </c>
      <c r="P121" s="5"/>
      <c r="Q121" s="14" t="str">
        <f t="shared" si="17"/>
        <v>CL.IC.CV.070106.01</v>
      </c>
      <c r="R121" s="5"/>
      <c r="S121" s="5"/>
      <c r="T121" s="5"/>
      <c r="U121" s="5"/>
      <c r="V121" s="5"/>
      <c r="W121" s="5"/>
    </row>
    <row r="122" spans="1:23" ht="15">
      <c r="A122" s="5" t="s">
        <v>1372</v>
      </c>
      <c r="B122" s="5"/>
      <c r="C122" s="6" t="s">
        <v>7284</v>
      </c>
      <c r="D122" s="5" t="s">
        <v>1368</v>
      </c>
      <c r="E122" s="6" t="s">
        <v>1199</v>
      </c>
      <c r="F122" s="5" t="s">
        <v>1369</v>
      </c>
      <c r="G122" s="5" t="s">
        <v>1180</v>
      </c>
      <c r="H122" s="10" t="s">
        <v>1396</v>
      </c>
      <c r="I122" s="5" t="s">
        <v>1181</v>
      </c>
      <c r="J122" s="13" t="str">
        <f t="shared" si="14"/>
        <v>IC.CV.070201</v>
      </c>
      <c r="K122" s="6" t="s">
        <v>11324</v>
      </c>
      <c r="L122" t="str">
        <f t="shared" si="10"/>
        <v>Less than 3 seconds</v>
      </c>
      <c r="M122" s="14" t="str">
        <f t="shared" si="15"/>
        <v>PI.IC.CV.070201.01</v>
      </c>
      <c r="N122" s="14"/>
      <c r="O122" s="14" t="str">
        <f t="shared" si="16"/>
        <v>PH.IC.CV.070201.01</v>
      </c>
      <c r="P122" s="5"/>
      <c r="Q122" s="14" t="str">
        <f t="shared" si="17"/>
        <v>CL.IC.CV.070201.01</v>
      </c>
      <c r="R122" s="5"/>
      <c r="S122" s="5"/>
      <c r="T122" s="5"/>
      <c r="U122" s="5"/>
      <c r="V122" s="5"/>
      <c r="W122" s="5"/>
    </row>
    <row r="123" spans="1:23" ht="15">
      <c r="A123" s="5" t="s">
        <v>1372</v>
      </c>
      <c r="B123" s="5"/>
      <c r="C123" s="6" t="s">
        <v>7284</v>
      </c>
      <c r="D123" s="5"/>
      <c r="E123" s="6" t="s">
        <v>1199</v>
      </c>
      <c r="F123" s="5" t="s">
        <v>1369</v>
      </c>
      <c r="G123" s="5" t="s">
        <v>1185</v>
      </c>
      <c r="H123" s="10" t="s">
        <v>1398</v>
      </c>
      <c r="I123" s="5" t="s">
        <v>1186</v>
      </c>
      <c r="J123" s="13" t="str">
        <f t="shared" si="14"/>
        <v>IC.CV.070202</v>
      </c>
      <c r="K123" s="6" t="s">
        <v>11324</v>
      </c>
      <c r="L123" t="str">
        <f t="shared" si="10"/>
        <v>3 seconds or greater</v>
      </c>
      <c r="M123" s="14" t="str">
        <f t="shared" si="15"/>
        <v>PI.IC.CV.070202.01</v>
      </c>
      <c r="N123" s="14"/>
      <c r="O123" s="14" t="str">
        <f t="shared" si="16"/>
        <v>PH.IC.CV.070202.01</v>
      </c>
      <c r="P123" s="5"/>
      <c r="Q123" s="14" t="str">
        <f t="shared" si="17"/>
        <v>CL.IC.CV.070202.01</v>
      </c>
      <c r="R123" s="5"/>
      <c r="S123" s="5"/>
      <c r="T123" s="5"/>
      <c r="U123" s="5"/>
      <c r="V123" s="5"/>
      <c r="W123" s="5"/>
    </row>
    <row r="124" spans="1:23" ht="15">
      <c r="A124" s="5" t="s">
        <v>1372</v>
      </c>
      <c r="B124" s="5"/>
      <c r="C124" s="6" t="s">
        <v>7284</v>
      </c>
      <c r="D124" s="5"/>
      <c r="E124" s="6" t="s">
        <v>1199</v>
      </c>
      <c r="F124" s="5" t="s">
        <v>1369</v>
      </c>
      <c r="G124" s="5" t="s">
        <v>1187</v>
      </c>
      <c r="H124" s="10" t="s">
        <v>1400</v>
      </c>
      <c r="I124" s="5" t="s">
        <v>1188</v>
      </c>
      <c r="J124" s="13" t="str">
        <f t="shared" si="14"/>
        <v>IC.CV.070203</v>
      </c>
      <c r="K124" s="6" t="s">
        <v>11324</v>
      </c>
      <c r="L124" t="str">
        <f t="shared" si="10"/>
        <v>Not Applicable</v>
      </c>
      <c r="M124" s="14" t="str">
        <f t="shared" si="15"/>
        <v>PI.IC.CV.070203.01</v>
      </c>
      <c r="N124" s="14"/>
      <c r="O124" s="14" t="str">
        <f t="shared" si="16"/>
        <v>PH.IC.CV.070203.01</v>
      </c>
      <c r="P124" s="5"/>
      <c r="Q124" s="14" t="str">
        <f t="shared" si="17"/>
        <v>CL.IC.CV.070203.01</v>
      </c>
      <c r="R124" s="5"/>
      <c r="S124" s="5"/>
      <c r="T124" s="5"/>
      <c r="U124" s="5"/>
      <c r="V124" s="5"/>
      <c r="W124" s="5"/>
    </row>
    <row r="125" spans="1:23" ht="15">
      <c r="A125" s="5" t="s">
        <v>1372</v>
      </c>
      <c r="B125" s="5"/>
      <c r="C125" s="6" t="s">
        <v>7284</v>
      </c>
      <c r="D125" s="5" t="s">
        <v>945</v>
      </c>
      <c r="E125" s="6" t="s">
        <v>923</v>
      </c>
      <c r="F125" s="5" t="s">
        <v>1370</v>
      </c>
      <c r="G125" s="5" t="s">
        <v>1180</v>
      </c>
      <c r="H125" s="10" t="s">
        <v>1402</v>
      </c>
      <c r="I125" s="5" t="s">
        <v>1181</v>
      </c>
      <c r="J125" s="13" t="str">
        <f t="shared" si="14"/>
        <v>IC.CV.070204</v>
      </c>
      <c r="K125" s="6" t="s">
        <v>1192</v>
      </c>
      <c r="L125" t="str">
        <f t="shared" si="10"/>
        <v>Less than 3 seconds</v>
      </c>
      <c r="M125" s="14" t="str">
        <f t="shared" si="15"/>
        <v>PI.IC.CV.070204.01</v>
      </c>
      <c r="N125" s="14"/>
      <c r="O125" s="14" t="str">
        <f t="shared" si="16"/>
        <v>PH.IC.CV.070204.01</v>
      </c>
      <c r="P125" s="5"/>
      <c r="Q125" s="14" t="str">
        <f t="shared" si="17"/>
        <v>CL.IC.CV.070204.01</v>
      </c>
      <c r="R125" s="5"/>
      <c r="S125" s="5"/>
      <c r="T125" s="5"/>
      <c r="U125" s="5"/>
      <c r="V125" s="5"/>
      <c r="W125" s="5"/>
    </row>
    <row r="126" spans="1:23" ht="15">
      <c r="A126" s="5" t="s">
        <v>1372</v>
      </c>
      <c r="B126" s="5"/>
      <c r="C126" s="6" t="s">
        <v>7284</v>
      </c>
      <c r="D126" s="5"/>
      <c r="E126" s="6" t="s">
        <v>1199</v>
      </c>
      <c r="F126" s="5" t="s">
        <v>1370</v>
      </c>
      <c r="G126" s="5" t="s">
        <v>1185</v>
      </c>
      <c r="H126" s="10" t="s">
        <v>1404</v>
      </c>
      <c r="I126" s="5" t="s">
        <v>1186</v>
      </c>
      <c r="J126" s="13" t="str">
        <f t="shared" si="14"/>
        <v>IC.CV.070205</v>
      </c>
      <c r="K126" s="6" t="s">
        <v>11324</v>
      </c>
      <c r="L126" t="str">
        <f t="shared" si="10"/>
        <v>3 seconds or greater</v>
      </c>
      <c r="M126" s="14" t="str">
        <f t="shared" si="15"/>
        <v>PI.IC.CV.070205.01</v>
      </c>
      <c r="N126" s="14"/>
      <c r="O126" s="14" t="str">
        <f t="shared" si="16"/>
        <v>PH.IC.CV.070205.01</v>
      </c>
      <c r="P126" s="5"/>
      <c r="Q126" s="14" t="str">
        <f t="shared" si="17"/>
        <v>CL.IC.CV.070205.01</v>
      </c>
      <c r="R126" s="5"/>
      <c r="S126" s="5"/>
      <c r="T126" s="5"/>
      <c r="U126" s="5"/>
      <c r="V126" s="5"/>
      <c r="W126" s="5"/>
    </row>
    <row r="127" spans="1:23" ht="15">
      <c r="A127" s="5" t="s">
        <v>1372</v>
      </c>
      <c r="B127" s="5"/>
      <c r="C127" s="6" t="s">
        <v>7284</v>
      </c>
      <c r="D127" s="5"/>
      <c r="E127" s="6" t="s">
        <v>1199</v>
      </c>
      <c r="F127" s="5" t="s">
        <v>1370</v>
      </c>
      <c r="G127" s="5" t="s">
        <v>1187</v>
      </c>
      <c r="H127" s="10" t="s">
        <v>1406</v>
      </c>
      <c r="I127" s="5" t="s">
        <v>1188</v>
      </c>
      <c r="J127" s="13" t="str">
        <f t="shared" si="14"/>
        <v>IC.CV.070206</v>
      </c>
      <c r="K127" s="6" t="s">
        <v>11324</v>
      </c>
      <c r="L127" t="str">
        <f t="shared" si="10"/>
        <v>Not Applicable</v>
      </c>
      <c r="M127" s="14" t="str">
        <f t="shared" si="15"/>
        <v>PI.IC.CV.070206.01</v>
      </c>
      <c r="N127" s="14"/>
      <c r="O127" s="14" t="str">
        <f t="shared" si="16"/>
        <v>PH.IC.CV.070206.01</v>
      </c>
      <c r="P127" s="5"/>
      <c r="Q127" s="14" t="str">
        <f t="shared" si="17"/>
        <v>CL.IC.CV.070206.01</v>
      </c>
      <c r="R127" s="5"/>
      <c r="S127" s="5"/>
      <c r="T127" s="5"/>
      <c r="U127" s="5"/>
      <c r="V127" s="5"/>
      <c r="W127" s="5"/>
    </row>
    <row r="128" spans="1:23" ht="15">
      <c r="A128" s="5" t="s">
        <v>1372</v>
      </c>
      <c r="B128" s="5" t="s">
        <v>1501</v>
      </c>
      <c r="C128" s="6" t="s">
        <v>10093</v>
      </c>
      <c r="D128" s="5" t="s">
        <v>1853</v>
      </c>
      <c r="E128" s="6" t="s">
        <v>11324</v>
      </c>
      <c r="F128" s="5" t="s">
        <v>1854</v>
      </c>
      <c r="G128" s="5" t="s">
        <v>1001</v>
      </c>
      <c r="H128" s="10" t="s">
        <v>1396</v>
      </c>
      <c r="I128" s="5" t="s">
        <v>1001</v>
      </c>
      <c r="J128" s="13" t="str">
        <f t="shared" si="14"/>
        <v>IC.CV.080101</v>
      </c>
      <c r="K128" s="6" t="s">
        <v>11324</v>
      </c>
      <c r="L128" t="str">
        <f t="shared" si="10"/>
        <v>None</v>
      </c>
      <c r="M128" s="14" t="str">
        <f t="shared" si="15"/>
        <v>PI.IC.CV.080101.01</v>
      </c>
      <c r="N128" s="14"/>
      <c r="O128" s="14" t="str">
        <f t="shared" si="16"/>
        <v>PH.IC.CV.080101.01</v>
      </c>
      <c r="P128" s="5"/>
      <c r="Q128" s="14" t="str">
        <f t="shared" si="17"/>
        <v>CL.IC.CV.080101.01</v>
      </c>
      <c r="R128" s="5"/>
      <c r="S128" s="5"/>
      <c r="T128" s="5"/>
      <c r="U128" s="5"/>
      <c r="V128" s="5"/>
      <c r="W128" s="5"/>
    </row>
    <row r="129" spans="1:23" ht="15">
      <c r="A129" s="5" t="s">
        <v>1372</v>
      </c>
      <c r="B129" s="5"/>
      <c r="C129" s="6" t="s">
        <v>10093</v>
      </c>
      <c r="D129" s="5"/>
      <c r="E129" s="6" t="s">
        <v>1192</v>
      </c>
      <c r="F129" s="5" t="s">
        <v>1854</v>
      </c>
      <c r="G129" s="5" t="s">
        <v>1855</v>
      </c>
      <c r="H129" s="10" t="s">
        <v>1398</v>
      </c>
      <c r="I129" s="5" t="s">
        <v>1856</v>
      </c>
      <c r="J129" s="13" t="str">
        <f t="shared" si="14"/>
        <v>IC.CV.080102</v>
      </c>
      <c r="K129" s="6" t="s">
        <v>1192</v>
      </c>
      <c r="L129" t="str">
        <f t="shared" si="10"/>
        <v>Premature atrial contraction</v>
      </c>
      <c r="M129" s="14" t="str">
        <f t="shared" si="15"/>
        <v>PI.IC.CV.080102.01</v>
      </c>
      <c r="N129" s="14"/>
      <c r="O129" s="14" t="str">
        <f t="shared" si="16"/>
        <v>PH.IC.CV.080102.01</v>
      </c>
      <c r="P129" s="5"/>
      <c r="Q129" s="14" t="str">
        <f t="shared" si="17"/>
        <v>CL.IC.CV.080102.01</v>
      </c>
      <c r="R129" s="5"/>
      <c r="S129" s="5"/>
      <c r="T129" s="5"/>
      <c r="U129" s="5"/>
      <c r="V129" s="5"/>
      <c r="W129" s="5"/>
    </row>
    <row r="130" spans="1:23" ht="15">
      <c r="A130" s="5" t="s">
        <v>1372</v>
      </c>
      <c r="B130" s="5"/>
      <c r="C130" s="6" t="s">
        <v>10093</v>
      </c>
      <c r="D130" s="5"/>
      <c r="E130" s="6" t="s">
        <v>1192</v>
      </c>
      <c r="F130" s="5" t="s">
        <v>1854</v>
      </c>
      <c r="G130" s="5" t="s">
        <v>1506</v>
      </c>
      <c r="H130" s="10" t="s">
        <v>1400</v>
      </c>
      <c r="I130" s="5" t="s">
        <v>1507</v>
      </c>
      <c r="J130" s="13" t="str">
        <f t="shared" ref="J130:J161" si="18">CONCATENATE("IC.CV.",C130,E130,H130)</f>
        <v>IC.CV.080103</v>
      </c>
      <c r="K130" s="6" t="s">
        <v>1192</v>
      </c>
      <c r="L130" t="str">
        <f t="shared" ref="L130:L193" si="19">G130</f>
        <v>Premature ventricular contraction</v>
      </c>
      <c r="M130" s="14" t="str">
        <f t="shared" ref="M130:M161" si="20">CONCATENATE("PI.",J130,".",K130)</f>
        <v>PI.IC.CV.080103.01</v>
      </c>
      <c r="N130" s="14"/>
      <c r="O130" s="14" t="str">
        <f t="shared" ref="O130:O161" si="21">CONCATENATE("PH.",J130,".",K130)</f>
        <v>PH.IC.CV.080103.01</v>
      </c>
      <c r="P130" s="5"/>
      <c r="Q130" s="14" t="str">
        <f t="shared" ref="Q130:Q161" si="22">CONCATENATE("CL.",J130,".",K130)</f>
        <v>CL.IC.CV.080103.01</v>
      </c>
      <c r="R130" s="5"/>
      <c r="S130" s="5"/>
      <c r="T130" s="5"/>
      <c r="U130" s="5"/>
      <c r="V130" s="5"/>
      <c r="W130" s="5"/>
    </row>
    <row r="131" spans="1:23" ht="15">
      <c r="A131" s="5" t="s">
        <v>1372</v>
      </c>
      <c r="B131" s="5"/>
      <c r="C131" s="6" t="s">
        <v>10093</v>
      </c>
      <c r="D131" s="5"/>
      <c r="E131" s="6" t="s">
        <v>1192</v>
      </c>
      <c r="F131" s="5" t="s">
        <v>1854</v>
      </c>
      <c r="G131" s="5" t="s">
        <v>1508</v>
      </c>
      <c r="H131" s="10" t="s">
        <v>1402</v>
      </c>
      <c r="I131" s="5" t="s">
        <v>1509</v>
      </c>
      <c r="J131" s="13" t="str">
        <f t="shared" si="18"/>
        <v>IC.CV.080104</v>
      </c>
      <c r="K131" s="6" t="s">
        <v>1192</v>
      </c>
      <c r="L131" t="str">
        <f t="shared" si="19"/>
        <v>Premature junctional contraction</v>
      </c>
      <c r="M131" s="14" t="str">
        <f t="shared" si="20"/>
        <v>PI.IC.CV.080104.01</v>
      </c>
      <c r="N131" s="14"/>
      <c r="O131" s="14" t="str">
        <f t="shared" si="21"/>
        <v>PH.IC.CV.080104.01</v>
      </c>
      <c r="P131" s="5"/>
      <c r="Q131" s="14" t="str">
        <f t="shared" si="22"/>
        <v>CL.IC.CV.080104.01</v>
      </c>
      <c r="R131" s="5"/>
      <c r="S131" s="5"/>
      <c r="T131" s="5"/>
      <c r="U131" s="5"/>
      <c r="V131" s="5"/>
      <c r="W131" s="5"/>
    </row>
    <row r="132" spans="1:23" ht="15">
      <c r="A132" s="5" t="s">
        <v>1372</v>
      </c>
      <c r="B132" s="5"/>
      <c r="C132" s="6" t="s">
        <v>10093</v>
      </c>
      <c r="D132" s="5"/>
      <c r="E132" s="6" t="s">
        <v>1192</v>
      </c>
      <c r="F132" s="5" t="s">
        <v>1854</v>
      </c>
      <c r="G132" s="5" t="s">
        <v>1510</v>
      </c>
      <c r="H132" s="10" t="s">
        <v>1404</v>
      </c>
      <c r="I132" s="5" t="s">
        <v>1511</v>
      </c>
      <c r="J132" s="13" t="str">
        <f t="shared" si="18"/>
        <v>IC.CV.080105</v>
      </c>
      <c r="K132" s="6" t="s">
        <v>1192</v>
      </c>
      <c r="L132" t="str">
        <f t="shared" si="19"/>
        <v>PVC multifocal</v>
      </c>
      <c r="M132" s="14" t="str">
        <f t="shared" si="20"/>
        <v>PI.IC.CV.080105.01</v>
      </c>
      <c r="N132" s="14"/>
      <c r="O132" s="14" t="str">
        <f t="shared" si="21"/>
        <v>PH.IC.CV.080105.01</v>
      </c>
      <c r="P132" s="5"/>
      <c r="Q132" s="14" t="str">
        <f t="shared" si="22"/>
        <v>CL.IC.CV.080105.01</v>
      </c>
      <c r="R132" s="5"/>
      <c r="S132" s="5"/>
      <c r="T132" s="5"/>
      <c r="U132" s="5"/>
      <c r="V132" s="5"/>
      <c r="W132" s="5"/>
    </row>
    <row r="133" spans="1:23" ht="15">
      <c r="A133" s="5" t="s">
        <v>1372</v>
      </c>
      <c r="B133" s="5"/>
      <c r="C133" s="6" t="s">
        <v>10093</v>
      </c>
      <c r="D133" s="5"/>
      <c r="E133" s="6" t="s">
        <v>11324</v>
      </c>
      <c r="F133" s="5" t="s">
        <v>1854</v>
      </c>
      <c r="G133" s="5" t="s">
        <v>1512</v>
      </c>
      <c r="H133" s="10" t="s">
        <v>1406</v>
      </c>
      <c r="I133" s="5" t="s">
        <v>1513</v>
      </c>
      <c r="J133" s="13" t="str">
        <f t="shared" si="18"/>
        <v>IC.CV.080106</v>
      </c>
      <c r="K133" s="6" t="s">
        <v>11324</v>
      </c>
      <c r="L133" t="str">
        <f t="shared" si="19"/>
        <v>PVC unifocal</v>
      </c>
      <c r="M133" s="14" t="str">
        <f t="shared" si="20"/>
        <v>PI.IC.CV.080106.01</v>
      </c>
      <c r="N133" s="14"/>
      <c r="O133" s="14" t="str">
        <f t="shared" si="21"/>
        <v>PH.IC.CV.080106.01</v>
      </c>
      <c r="P133" s="5"/>
      <c r="Q133" s="14" t="str">
        <f t="shared" si="22"/>
        <v>CL.IC.CV.080106.01</v>
      </c>
      <c r="R133" s="5"/>
      <c r="S133" s="5"/>
      <c r="T133" s="5"/>
      <c r="U133" s="5"/>
      <c r="V133" s="5"/>
      <c r="W133" s="5"/>
    </row>
    <row r="134" spans="1:23" ht="15">
      <c r="A134" s="5" t="s">
        <v>1372</v>
      </c>
      <c r="B134" s="5"/>
      <c r="C134" s="6" t="s">
        <v>10093</v>
      </c>
      <c r="D134" s="5"/>
      <c r="E134" s="6" t="s">
        <v>11324</v>
      </c>
      <c r="F134" s="5" t="s">
        <v>1854</v>
      </c>
      <c r="G134" s="5" t="s">
        <v>1514</v>
      </c>
      <c r="H134" s="10" t="s">
        <v>1419</v>
      </c>
      <c r="I134" s="5" t="s">
        <v>1515</v>
      </c>
      <c r="J134" s="13" t="str">
        <f t="shared" si="18"/>
        <v>IC.CV.080107</v>
      </c>
      <c r="K134" s="6" t="s">
        <v>11324</v>
      </c>
      <c r="L134" t="str">
        <f t="shared" si="19"/>
        <v>PVC pairs</v>
      </c>
      <c r="M134" s="14" t="str">
        <f t="shared" si="20"/>
        <v>PI.IC.CV.080107.01</v>
      </c>
      <c r="N134" s="14"/>
      <c r="O134" s="14" t="str">
        <f t="shared" si="21"/>
        <v>PH.IC.CV.080107.01</v>
      </c>
      <c r="P134" s="5"/>
      <c r="Q134" s="14" t="str">
        <f t="shared" si="22"/>
        <v>CL.IC.CV.080107.01</v>
      </c>
      <c r="R134" s="5"/>
      <c r="S134" s="5"/>
      <c r="T134" s="5"/>
      <c r="U134" s="5"/>
      <c r="V134" s="5"/>
      <c r="W134" s="5"/>
    </row>
    <row r="135" spans="1:23" ht="15">
      <c r="A135" s="5" t="s">
        <v>1372</v>
      </c>
      <c r="B135" s="5"/>
      <c r="C135" s="6" t="s">
        <v>10093</v>
      </c>
      <c r="D135" s="5"/>
      <c r="E135" s="6" t="s">
        <v>1192</v>
      </c>
      <c r="F135" s="5" t="s">
        <v>1854</v>
      </c>
      <c r="G135" s="5" t="s">
        <v>1516</v>
      </c>
      <c r="H135" s="10" t="s">
        <v>1550</v>
      </c>
      <c r="I135" s="5" t="s">
        <v>1517</v>
      </c>
      <c r="J135" s="13" t="str">
        <f t="shared" si="18"/>
        <v>IC.CV.080108</v>
      </c>
      <c r="K135" s="6" t="s">
        <v>1192</v>
      </c>
      <c r="L135" t="str">
        <f t="shared" si="19"/>
        <v>Runs of VT</v>
      </c>
      <c r="M135" s="14" t="str">
        <f t="shared" si="20"/>
        <v>PI.IC.CV.080108.01</v>
      </c>
      <c r="N135" s="14"/>
      <c r="O135" s="14" t="str">
        <f t="shared" si="21"/>
        <v>PH.IC.CV.080108.01</v>
      </c>
      <c r="P135" s="5"/>
      <c r="Q135" s="14" t="str">
        <f t="shared" si="22"/>
        <v>CL.IC.CV.080108.01</v>
      </c>
      <c r="R135" s="5"/>
      <c r="S135" s="5"/>
      <c r="T135" s="5"/>
      <c r="U135" s="5"/>
      <c r="V135" s="5"/>
      <c r="W135" s="5"/>
    </row>
    <row r="136" spans="1:23" ht="15">
      <c r="A136" s="5" t="s">
        <v>1372</v>
      </c>
      <c r="B136" s="5"/>
      <c r="C136" s="6" t="s">
        <v>10093</v>
      </c>
      <c r="D136" s="5"/>
      <c r="E136" s="6" t="s">
        <v>1192</v>
      </c>
      <c r="F136" s="5" t="s">
        <v>1854</v>
      </c>
      <c r="G136" s="5" t="s">
        <v>1518</v>
      </c>
      <c r="H136" s="10" t="s">
        <v>1551</v>
      </c>
      <c r="I136" s="5" t="s">
        <v>1518</v>
      </c>
      <c r="J136" s="13" t="str">
        <f t="shared" si="18"/>
        <v>IC.CV.080109</v>
      </c>
      <c r="K136" s="6" t="s">
        <v>1192</v>
      </c>
      <c r="L136" t="str">
        <f t="shared" si="19"/>
        <v>Bigeminy</v>
      </c>
      <c r="M136" s="14" t="str">
        <f t="shared" si="20"/>
        <v>PI.IC.CV.080109.01</v>
      </c>
      <c r="N136" s="14"/>
      <c r="O136" s="14" t="str">
        <f t="shared" si="21"/>
        <v>PH.IC.CV.080109.01</v>
      </c>
      <c r="P136" s="5"/>
      <c r="Q136" s="14" t="str">
        <f t="shared" si="22"/>
        <v>CL.IC.CV.080109.01</v>
      </c>
      <c r="R136" s="5"/>
      <c r="S136" s="5"/>
      <c r="T136" s="5"/>
      <c r="U136" s="5"/>
      <c r="V136" s="5"/>
      <c r="W136" s="5"/>
    </row>
    <row r="137" spans="1:23" ht="15">
      <c r="A137" s="5" t="s">
        <v>1372</v>
      </c>
      <c r="B137" s="5"/>
      <c r="C137" s="6" t="s">
        <v>10093</v>
      </c>
      <c r="D137" s="5"/>
      <c r="E137" s="6" t="s">
        <v>11324</v>
      </c>
      <c r="F137" s="5" t="s">
        <v>1854</v>
      </c>
      <c r="G137" s="5" t="s">
        <v>1519</v>
      </c>
      <c r="H137" s="10" t="s">
        <v>1571</v>
      </c>
      <c r="I137" s="5" t="s">
        <v>1519</v>
      </c>
      <c r="J137" s="13" t="str">
        <f t="shared" si="18"/>
        <v>IC.CV.080110</v>
      </c>
      <c r="K137" s="6" t="s">
        <v>11324</v>
      </c>
      <c r="L137" t="str">
        <f t="shared" si="19"/>
        <v>Trigeminy</v>
      </c>
      <c r="M137" s="14" t="str">
        <f t="shared" si="20"/>
        <v>PI.IC.CV.080110.01</v>
      </c>
      <c r="N137" s="14"/>
      <c r="O137" s="14" t="str">
        <f t="shared" si="21"/>
        <v>PH.IC.CV.080110.01</v>
      </c>
      <c r="P137" s="5"/>
      <c r="Q137" s="14" t="str">
        <f t="shared" si="22"/>
        <v>CL.IC.CV.080110.01</v>
      </c>
      <c r="R137" s="5"/>
      <c r="S137" s="5"/>
      <c r="T137" s="5"/>
      <c r="U137" s="5"/>
      <c r="V137" s="5"/>
      <c r="W137" s="5"/>
    </row>
    <row r="138" spans="1:23" ht="15">
      <c r="A138" s="5" t="s">
        <v>1372</v>
      </c>
      <c r="B138" s="5"/>
      <c r="C138" s="6" t="s">
        <v>10093</v>
      </c>
      <c r="D138" s="5"/>
      <c r="E138" s="6" t="s">
        <v>1192</v>
      </c>
      <c r="F138" s="5" t="s">
        <v>1854</v>
      </c>
      <c r="G138" s="5" t="s">
        <v>1334</v>
      </c>
      <c r="H138" s="10" t="s">
        <v>1298</v>
      </c>
      <c r="I138" s="5" t="s">
        <v>1334</v>
      </c>
      <c r="J138" s="13" t="str">
        <f t="shared" si="18"/>
        <v>IC.CV.080111</v>
      </c>
      <c r="K138" s="6" t="s">
        <v>1192</v>
      </c>
      <c r="L138" t="str">
        <f t="shared" si="19"/>
        <v>Quadrageminy</v>
      </c>
      <c r="M138" s="14" t="str">
        <f t="shared" si="20"/>
        <v>PI.IC.CV.080111.01</v>
      </c>
      <c r="N138" s="14"/>
      <c r="O138" s="14" t="str">
        <f t="shared" si="21"/>
        <v>PH.IC.CV.080111.01</v>
      </c>
      <c r="P138" s="5"/>
      <c r="Q138" s="14" t="str">
        <f t="shared" si="22"/>
        <v>CL.IC.CV.080111.01</v>
      </c>
      <c r="R138" s="5"/>
      <c r="S138" s="5"/>
      <c r="T138" s="5"/>
      <c r="U138" s="5"/>
      <c r="V138" s="5"/>
      <c r="W138" s="5"/>
    </row>
    <row r="139" spans="1:23" ht="15">
      <c r="A139" s="5" t="s">
        <v>1372</v>
      </c>
      <c r="B139" s="5"/>
      <c r="C139" s="6" t="s">
        <v>10093</v>
      </c>
      <c r="D139" s="5"/>
      <c r="E139" s="6" t="s">
        <v>1192</v>
      </c>
      <c r="F139" s="5" t="s">
        <v>1854</v>
      </c>
      <c r="G139" s="5" t="s">
        <v>1335</v>
      </c>
      <c r="H139" s="10" t="s">
        <v>1299</v>
      </c>
      <c r="I139" s="5" t="s">
        <v>1336</v>
      </c>
      <c r="J139" s="13" t="str">
        <f t="shared" si="18"/>
        <v>IC.CV.080112</v>
      </c>
      <c r="K139" s="6" t="s">
        <v>1192</v>
      </c>
      <c r="L139" t="str">
        <f t="shared" si="19"/>
        <v>Junctional escape beat</v>
      </c>
      <c r="M139" s="14" t="str">
        <f t="shared" si="20"/>
        <v>PI.IC.CV.080112.01</v>
      </c>
      <c r="N139" s="14"/>
      <c r="O139" s="14" t="str">
        <f t="shared" si="21"/>
        <v>PH.IC.CV.080112.01</v>
      </c>
      <c r="P139" s="5"/>
      <c r="Q139" s="14" t="str">
        <f t="shared" si="22"/>
        <v>CL.IC.CV.080112.01</v>
      </c>
      <c r="R139" s="5"/>
      <c r="S139" s="5"/>
      <c r="T139" s="5"/>
      <c r="U139" s="5"/>
      <c r="V139" s="5"/>
      <c r="W139" s="5"/>
    </row>
    <row r="140" spans="1:23" ht="15">
      <c r="A140" s="5" t="s">
        <v>1372</v>
      </c>
      <c r="B140" s="5"/>
      <c r="C140" s="6" t="s">
        <v>10093</v>
      </c>
      <c r="D140" s="5"/>
      <c r="E140" s="6" t="s">
        <v>1192</v>
      </c>
      <c r="F140" s="5" t="s">
        <v>1854</v>
      </c>
      <c r="G140" s="5" t="s">
        <v>1337</v>
      </c>
      <c r="H140" s="10" t="s">
        <v>1300</v>
      </c>
      <c r="I140" s="5" t="s">
        <v>1338</v>
      </c>
      <c r="J140" s="13" t="str">
        <f t="shared" si="18"/>
        <v>IC.CV.080113</v>
      </c>
      <c r="K140" s="6" t="s">
        <v>1192</v>
      </c>
      <c r="L140" t="str">
        <f t="shared" si="19"/>
        <v>Remnant p-wave</v>
      </c>
      <c r="M140" s="14" t="str">
        <f t="shared" si="20"/>
        <v>PI.IC.CV.080113.01</v>
      </c>
      <c r="N140" s="14"/>
      <c r="O140" s="14" t="str">
        <f t="shared" si="21"/>
        <v>PH.IC.CV.080113.01</v>
      </c>
      <c r="P140" s="5"/>
      <c r="Q140" s="14" t="str">
        <f t="shared" si="22"/>
        <v>CL.IC.CV.080113.01</v>
      </c>
      <c r="R140" s="5"/>
      <c r="S140" s="5"/>
      <c r="T140" s="5"/>
      <c r="U140" s="5"/>
      <c r="V140" s="5"/>
      <c r="W140" s="5"/>
    </row>
    <row r="141" spans="1:23" ht="15">
      <c r="A141" s="5" t="s">
        <v>1372</v>
      </c>
      <c r="B141" s="5"/>
      <c r="C141" s="6" t="s">
        <v>10093</v>
      </c>
      <c r="D141" s="5" t="s">
        <v>1339</v>
      </c>
      <c r="E141" s="6" t="s">
        <v>1202</v>
      </c>
      <c r="F141" s="5" t="s">
        <v>1340</v>
      </c>
      <c r="G141" s="5" t="s">
        <v>1001</v>
      </c>
      <c r="H141" s="10" t="s">
        <v>1396</v>
      </c>
      <c r="I141" s="5" t="s">
        <v>1001</v>
      </c>
      <c r="J141" s="13" t="str">
        <f t="shared" si="18"/>
        <v>IC.CV.080301</v>
      </c>
      <c r="K141" s="6" t="s">
        <v>1192</v>
      </c>
      <c r="L141" t="str">
        <f t="shared" si="19"/>
        <v>None</v>
      </c>
      <c r="M141" s="14" t="str">
        <f t="shared" si="20"/>
        <v>PI.IC.CV.080301.01</v>
      </c>
      <c r="N141" s="14"/>
      <c r="O141" s="14" t="str">
        <f t="shared" si="21"/>
        <v>PH.IC.CV.080301.01</v>
      </c>
      <c r="P141" s="5"/>
      <c r="Q141" s="14" t="str">
        <f t="shared" si="22"/>
        <v>CL.IC.CV.080301.01</v>
      </c>
      <c r="R141" s="5"/>
      <c r="S141" s="5"/>
      <c r="T141" s="5"/>
      <c r="U141" s="5"/>
      <c r="V141" s="5"/>
      <c r="W141" s="5"/>
    </row>
    <row r="142" spans="1:23" ht="15">
      <c r="A142" s="5" t="s">
        <v>1372</v>
      </c>
      <c r="B142" s="5"/>
      <c r="C142" s="6" t="s">
        <v>10093</v>
      </c>
      <c r="D142" s="5"/>
      <c r="E142" s="6" t="s">
        <v>1202</v>
      </c>
      <c r="F142" s="5" t="s">
        <v>1340</v>
      </c>
      <c r="G142" s="5" t="s">
        <v>1341</v>
      </c>
      <c r="H142" s="10" t="s">
        <v>1398</v>
      </c>
      <c r="I142" s="5" t="s">
        <v>1342</v>
      </c>
      <c r="J142" s="13" t="str">
        <f t="shared" si="18"/>
        <v>IC.CV.080302</v>
      </c>
      <c r="K142" s="6" t="s">
        <v>1192</v>
      </c>
      <c r="L142" t="str">
        <f t="shared" si="19"/>
        <v>Rare (Less than 1 per minute)</v>
      </c>
      <c r="M142" s="14" t="str">
        <f t="shared" si="20"/>
        <v>PI.IC.CV.080302.01</v>
      </c>
      <c r="N142" s="14"/>
      <c r="O142" s="14" t="str">
        <f t="shared" si="21"/>
        <v>PH.IC.CV.080302.01</v>
      </c>
      <c r="P142" s="5"/>
      <c r="Q142" s="14" t="str">
        <f t="shared" si="22"/>
        <v>CL.IC.CV.080302.01</v>
      </c>
      <c r="R142" s="5"/>
      <c r="S142" s="5"/>
      <c r="T142" s="5"/>
      <c r="U142" s="5"/>
      <c r="V142" s="5"/>
      <c r="W142" s="5"/>
    </row>
    <row r="143" spans="1:23" ht="15">
      <c r="A143" s="5" t="s">
        <v>1372</v>
      </c>
      <c r="B143" s="5"/>
      <c r="C143" s="6" t="s">
        <v>10093</v>
      </c>
      <c r="D143" s="5"/>
      <c r="E143" s="6" t="s">
        <v>1202</v>
      </c>
      <c r="F143" s="5" t="s">
        <v>1340</v>
      </c>
      <c r="G143" s="5" t="s">
        <v>1343</v>
      </c>
      <c r="H143" s="10" t="s">
        <v>1400</v>
      </c>
      <c r="I143" s="5" t="s">
        <v>1344</v>
      </c>
      <c r="J143" s="13" t="str">
        <f t="shared" si="18"/>
        <v>IC.CV.080303</v>
      </c>
      <c r="K143" s="6" t="s">
        <v>1192</v>
      </c>
      <c r="L143" t="str">
        <f t="shared" si="19"/>
        <v>Occasional (1-6 per minute)</v>
      </c>
      <c r="M143" s="14" t="str">
        <f t="shared" si="20"/>
        <v>PI.IC.CV.080303.01</v>
      </c>
      <c r="N143" s="14"/>
      <c r="O143" s="14" t="str">
        <f t="shared" si="21"/>
        <v>PH.IC.CV.080303.01</v>
      </c>
      <c r="P143" s="5"/>
      <c r="Q143" s="14" t="str">
        <f t="shared" si="22"/>
        <v>CL.IC.CV.080303.01</v>
      </c>
      <c r="R143" s="5"/>
      <c r="S143" s="5"/>
      <c r="T143" s="5"/>
      <c r="U143" s="5"/>
      <c r="V143" s="5"/>
      <c r="W143" s="5"/>
    </row>
    <row r="144" spans="1:23" ht="15">
      <c r="A144" s="5" t="s">
        <v>1372</v>
      </c>
      <c r="B144" s="5"/>
      <c r="C144" s="6" t="s">
        <v>10093</v>
      </c>
      <c r="D144" s="5"/>
      <c r="E144" s="6" t="s">
        <v>1202</v>
      </c>
      <c r="F144" s="5" t="s">
        <v>1340</v>
      </c>
      <c r="G144" s="5" t="s">
        <v>1345</v>
      </c>
      <c r="H144" s="10" t="s">
        <v>1402</v>
      </c>
      <c r="I144" s="5" t="s">
        <v>1346</v>
      </c>
      <c r="J144" s="13" t="str">
        <f t="shared" si="18"/>
        <v>IC.CV.080304</v>
      </c>
      <c r="K144" s="6" t="s">
        <v>1192</v>
      </c>
      <c r="L144" t="str">
        <f t="shared" si="19"/>
        <v>Frequent (More than 6 per min)</v>
      </c>
      <c r="M144" s="14" t="str">
        <f t="shared" si="20"/>
        <v>PI.IC.CV.080304.01</v>
      </c>
      <c r="N144" s="14"/>
      <c r="O144" s="14" t="str">
        <f t="shared" si="21"/>
        <v>PH.IC.CV.080304.01</v>
      </c>
      <c r="P144" s="5"/>
      <c r="Q144" s="14" t="str">
        <f t="shared" si="22"/>
        <v>CL.IC.CV.080304.01</v>
      </c>
      <c r="R144" s="5"/>
      <c r="S144" s="5"/>
      <c r="T144" s="5"/>
      <c r="U144" s="5"/>
      <c r="V144" s="5"/>
      <c r="W144" s="5"/>
    </row>
    <row r="145" spans="1:23" ht="15">
      <c r="A145" s="5" t="s">
        <v>1372</v>
      </c>
      <c r="B145" s="5"/>
      <c r="C145" s="6" t="s">
        <v>10093</v>
      </c>
      <c r="D145" s="5"/>
      <c r="E145" s="6" t="s">
        <v>1202</v>
      </c>
      <c r="F145" s="5" t="s">
        <v>1340</v>
      </c>
      <c r="G145" s="5" t="s">
        <v>1347</v>
      </c>
      <c r="H145" s="10" t="s">
        <v>1404</v>
      </c>
      <c r="I145" s="5" t="s">
        <v>1348</v>
      </c>
      <c r="J145" s="13" t="str">
        <f t="shared" si="18"/>
        <v>IC.CV.080305</v>
      </c>
      <c r="K145" s="6" t="s">
        <v>1192</v>
      </c>
      <c r="L145" t="str">
        <f t="shared" si="19"/>
        <v>Number per minute:  specify</v>
      </c>
      <c r="M145" s="14" t="str">
        <f t="shared" si="20"/>
        <v>PI.IC.CV.080305.01</v>
      </c>
      <c r="N145" s="14"/>
      <c r="O145" s="14" t="str">
        <f t="shared" si="21"/>
        <v>PH.IC.CV.080305.01</v>
      </c>
      <c r="P145" s="5"/>
      <c r="Q145" s="14" t="str">
        <f t="shared" si="22"/>
        <v>CL.IC.CV.080305.01</v>
      </c>
      <c r="R145" s="5"/>
      <c r="S145" s="5"/>
      <c r="T145" s="5"/>
      <c r="U145" s="5"/>
      <c r="V145" s="5"/>
      <c r="W145" s="5"/>
    </row>
    <row r="146" spans="1:23" ht="15">
      <c r="A146" s="5" t="s">
        <v>1372</v>
      </c>
      <c r="B146" s="5"/>
      <c r="C146" s="6" t="s">
        <v>10093</v>
      </c>
      <c r="D146" s="5" t="s">
        <v>1349</v>
      </c>
      <c r="E146" s="6" t="s">
        <v>7070</v>
      </c>
      <c r="F146" s="5" t="s">
        <v>1350</v>
      </c>
      <c r="G146" s="5" t="s">
        <v>1351</v>
      </c>
      <c r="H146" s="10" t="s">
        <v>1396</v>
      </c>
      <c r="I146" s="5" t="s">
        <v>1352</v>
      </c>
      <c r="J146" s="13" t="str">
        <f t="shared" si="18"/>
        <v>IC.CV.080401</v>
      </c>
      <c r="K146" s="6" t="s">
        <v>1192</v>
      </c>
      <c r="L146" t="str">
        <f t="shared" si="19"/>
        <v>Normal Sinus</v>
      </c>
      <c r="M146" s="14" t="str">
        <f t="shared" si="20"/>
        <v>PI.IC.CV.080401.01</v>
      </c>
      <c r="N146" s="14"/>
      <c r="O146" s="14" t="str">
        <f t="shared" si="21"/>
        <v>PH.IC.CV.080401.01</v>
      </c>
      <c r="P146" s="5"/>
      <c r="Q146" s="14" t="str">
        <f t="shared" si="22"/>
        <v>CL.IC.CV.080401.01</v>
      </c>
      <c r="R146" s="5"/>
      <c r="S146" s="5"/>
      <c r="T146" s="5"/>
      <c r="U146" s="5"/>
      <c r="V146" s="5"/>
      <c r="W146" s="5"/>
    </row>
    <row r="147" spans="1:23" ht="15">
      <c r="A147" s="5" t="s">
        <v>1372</v>
      </c>
      <c r="B147" s="5"/>
      <c r="C147" s="6" t="s">
        <v>10093</v>
      </c>
      <c r="D147" s="5"/>
      <c r="E147" s="6" t="s">
        <v>7070</v>
      </c>
      <c r="F147" s="5" t="s">
        <v>1350</v>
      </c>
      <c r="G147" s="5" t="s">
        <v>1353</v>
      </c>
      <c r="H147" s="10" t="s">
        <v>1398</v>
      </c>
      <c r="I147" s="5" t="s">
        <v>1354</v>
      </c>
      <c r="J147" s="13" t="str">
        <f t="shared" si="18"/>
        <v>IC.CV.080402</v>
      </c>
      <c r="K147" s="6" t="s">
        <v>1192</v>
      </c>
      <c r="L147" t="str">
        <f t="shared" si="19"/>
        <v>Sinus Arrhythmia</v>
      </c>
      <c r="M147" s="14" t="str">
        <f t="shared" si="20"/>
        <v>PI.IC.CV.080402.01</v>
      </c>
      <c r="N147" s="14"/>
      <c r="O147" s="14" t="str">
        <f t="shared" si="21"/>
        <v>PH.IC.CV.080402.01</v>
      </c>
      <c r="P147" s="5"/>
      <c r="Q147" s="14" t="str">
        <f t="shared" si="22"/>
        <v>CL.IC.CV.080402.01</v>
      </c>
      <c r="R147" s="5"/>
      <c r="S147" s="5"/>
      <c r="T147" s="5"/>
      <c r="U147" s="5"/>
      <c r="V147" s="5"/>
      <c r="W147" s="5"/>
    </row>
    <row r="148" spans="1:23" ht="15">
      <c r="A148" s="5" t="s">
        <v>1372</v>
      </c>
      <c r="B148" s="5"/>
      <c r="C148" s="6" t="s">
        <v>10093</v>
      </c>
      <c r="D148" s="5"/>
      <c r="E148" s="6" t="s">
        <v>7070</v>
      </c>
      <c r="F148" s="5" t="s">
        <v>1350</v>
      </c>
      <c r="G148" s="5" t="s">
        <v>1355</v>
      </c>
      <c r="H148" s="10" t="s">
        <v>1400</v>
      </c>
      <c r="I148" s="5" t="s">
        <v>1356</v>
      </c>
      <c r="J148" s="13" t="str">
        <f t="shared" si="18"/>
        <v>IC.CV.080403</v>
      </c>
      <c r="K148" s="6" t="s">
        <v>1192</v>
      </c>
      <c r="L148" t="str">
        <f t="shared" si="19"/>
        <v>Sinus Tachycardia</v>
      </c>
      <c r="M148" s="14" t="str">
        <f t="shared" si="20"/>
        <v>PI.IC.CV.080403.01</v>
      </c>
      <c r="N148" s="14"/>
      <c r="O148" s="14" t="str">
        <f t="shared" si="21"/>
        <v>PH.IC.CV.080403.01</v>
      </c>
      <c r="P148" s="5"/>
      <c r="Q148" s="14" t="str">
        <f t="shared" si="22"/>
        <v>CL.IC.CV.080403.01</v>
      </c>
      <c r="R148" s="5"/>
      <c r="S148" s="5"/>
      <c r="T148" s="5"/>
      <c r="U148" s="5"/>
      <c r="V148" s="5"/>
      <c r="W148" s="5"/>
    </row>
    <row r="149" spans="1:23" ht="15">
      <c r="A149" s="5" t="s">
        <v>1372</v>
      </c>
      <c r="B149" s="5"/>
      <c r="C149" s="6" t="s">
        <v>10093</v>
      </c>
      <c r="D149" s="5"/>
      <c r="E149" s="6" t="s">
        <v>7070</v>
      </c>
      <c r="F149" s="5" t="s">
        <v>1350</v>
      </c>
      <c r="G149" s="5" t="s">
        <v>1572</v>
      </c>
      <c r="H149" s="10" t="s">
        <v>1402</v>
      </c>
      <c r="I149" s="5" t="s">
        <v>1573</v>
      </c>
      <c r="J149" s="13" t="str">
        <f t="shared" si="18"/>
        <v>IC.CV.080404</v>
      </c>
      <c r="K149" s="6" t="s">
        <v>1192</v>
      </c>
      <c r="L149" t="str">
        <f t="shared" si="19"/>
        <v>Sinus Bradycardia</v>
      </c>
      <c r="M149" s="14" t="str">
        <f t="shared" si="20"/>
        <v>PI.IC.CV.080404.01</v>
      </c>
      <c r="N149" s="14"/>
      <c r="O149" s="14" t="str">
        <f t="shared" si="21"/>
        <v>PH.IC.CV.080404.01</v>
      </c>
      <c r="P149" s="5"/>
      <c r="Q149" s="14" t="str">
        <f t="shared" si="22"/>
        <v>CL.IC.CV.080404.01</v>
      </c>
      <c r="R149" s="5"/>
      <c r="S149" s="5"/>
      <c r="T149" s="5"/>
      <c r="U149" s="5"/>
      <c r="V149" s="5"/>
      <c r="W149" s="5"/>
    </row>
    <row r="150" spans="1:23" ht="15">
      <c r="A150" s="5" t="s">
        <v>1372</v>
      </c>
      <c r="B150" s="5"/>
      <c r="C150" s="6" t="s">
        <v>10093</v>
      </c>
      <c r="D150" s="5"/>
      <c r="E150" s="6" t="s">
        <v>7070</v>
      </c>
      <c r="F150" s="5" t="s">
        <v>1350</v>
      </c>
      <c r="G150" s="5" t="s">
        <v>1574</v>
      </c>
      <c r="H150" s="10" t="s">
        <v>1404</v>
      </c>
      <c r="I150" s="5" t="s">
        <v>1575</v>
      </c>
      <c r="J150" s="13" t="str">
        <f t="shared" si="18"/>
        <v>IC.CV.080405</v>
      </c>
      <c r="K150" s="6" t="s">
        <v>1192</v>
      </c>
      <c r="L150" t="str">
        <f t="shared" si="19"/>
        <v>Sinus Pause</v>
      </c>
      <c r="M150" s="14" t="str">
        <f t="shared" si="20"/>
        <v>PI.IC.CV.080405.01</v>
      </c>
      <c r="N150" s="14"/>
      <c r="O150" s="14" t="str">
        <f t="shared" si="21"/>
        <v>PH.IC.CV.080405.01</v>
      </c>
      <c r="P150" s="5"/>
      <c r="Q150" s="14" t="str">
        <f t="shared" si="22"/>
        <v>CL.IC.CV.080405.01</v>
      </c>
      <c r="R150" s="5"/>
      <c r="S150" s="5"/>
      <c r="T150" s="5"/>
      <c r="U150" s="5"/>
      <c r="V150" s="5"/>
      <c r="W150" s="5"/>
    </row>
    <row r="151" spans="1:23" ht="15">
      <c r="A151" s="5" t="s">
        <v>1372</v>
      </c>
      <c r="B151" s="5"/>
      <c r="C151" s="6" t="s">
        <v>10093</v>
      </c>
      <c r="D151" s="5"/>
      <c r="E151" s="6" t="s">
        <v>7070</v>
      </c>
      <c r="F151" s="5" t="s">
        <v>1350</v>
      </c>
      <c r="G151" s="5" t="s">
        <v>1576</v>
      </c>
      <c r="H151" s="10" t="s">
        <v>1406</v>
      </c>
      <c r="I151" s="5" t="s">
        <v>1388</v>
      </c>
      <c r="J151" s="13" t="str">
        <f t="shared" si="18"/>
        <v>IC.CV.080406</v>
      </c>
      <c r="K151" s="6" t="s">
        <v>11324</v>
      </c>
      <c r="L151" t="str">
        <f t="shared" si="19"/>
        <v>Atrial Fibrillation</v>
      </c>
      <c r="M151" s="14" t="str">
        <f t="shared" si="20"/>
        <v>PI.IC.CV.080406.01</v>
      </c>
      <c r="N151" s="14"/>
      <c r="O151" s="14" t="str">
        <f t="shared" si="21"/>
        <v>PH.IC.CV.080406.01</v>
      </c>
      <c r="P151" s="5"/>
      <c r="Q151" s="14" t="str">
        <f t="shared" si="22"/>
        <v>CL.IC.CV.080406.01</v>
      </c>
      <c r="R151" s="5"/>
      <c r="S151" s="5"/>
      <c r="T151" s="5"/>
      <c r="U151" s="5"/>
      <c r="V151" s="5"/>
      <c r="W151" s="5"/>
    </row>
    <row r="152" spans="1:23" ht="15">
      <c r="A152" s="5" t="s">
        <v>1372</v>
      </c>
      <c r="B152" s="5"/>
      <c r="C152" s="6" t="s">
        <v>10093</v>
      </c>
      <c r="D152" s="5"/>
      <c r="E152" s="6" t="s">
        <v>7070</v>
      </c>
      <c r="F152" s="5" t="s">
        <v>1350</v>
      </c>
      <c r="G152" s="5" t="s">
        <v>1389</v>
      </c>
      <c r="H152" s="10" t="s">
        <v>1419</v>
      </c>
      <c r="I152" s="5" t="s">
        <v>1390</v>
      </c>
      <c r="J152" s="13" t="str">
        <f t="shared" si="18"/>
        <v>IC.CV.080407</v>
      </c>
      <c r="K152" s="6" t="s">
        <v>11324</v>
      </c>
      <c r="L152" t="str">
        <f t="shared" si="19"/>
        <v>Atrial Flutter</v>
      </c>
      <c r="M152" s="14" t="str">
        <f t="shared" si="20"/>
        <v>PI.IC.CV.080407.01</v>
      </c>
      <c r="N152" s="14"/>
      <c r="O152" s="14" t="str">
        <f t="shared" si="21"/>
        <v>PH.IC.CV.080407.01</v>
      </c>
      <c r="P152" s="5"/>
      <c r="Q152" s="14" t="str">
        <f t="shared" si="22"/>
        <v>CL.IC.CV.080407.01</v>
      </c>
      <c r="R152" s="5"/>
      <c r="S152" s="5"/>
      <c r="T152" s="5"/>
      <c r="U152" s="5"/>
      <c r="V152" s="5"/>
      <c r="W152" s="5"/>
    </row>
    <row r="153" spans="1:23" ht="15">
      <c r="A153" s="5" t="s">
        <v>1372</v>
      </c>
      <c r="B153" s="5"/>
      <c r="C153" s="6" t="s">
        <v>10093</v>
      </c>
      <c r="D153" s="5"/>
      <c r="E153" s="6" t="s">
        <v>7070</v>
      </c>
      <c r="F153" s="5" t="s">
        <v>1350</v>
      </c>
      <c r="G153" s="5" t="s">
        <v>1077</v>
      </c>
      <c r="H153" s="10" t="s">
        <v>1550</v>
      </c>
      <c r="I153" s="5" t="s">
        <v>1078</v>
      </c>
      <c r="J153" s="13" t="str">
        <f t="shared" si="18"/>
        <v>IC.CV.080408</v>
      </c>
      <c r="K153" s="6" t="s">
        <v>11324</v>
      </c>
      <c r="L153" t="str">
        <f t="shared" si="19"/>
        <v>Atrial Fibrillation Flutter</v>
      </c>
      <c r="M153" s="14" t="str">
        <f t="shared" si="20"/>
        <v>PI.IC.CV.080408.01</v>
      </c>
      <c r="N153" s="14"/>
      <c r="O153" s="14" t="str">
        <f t="shared" si="21"/>
        <v>PH.IC.CV.080408.01</v>
      </c>
      <c r="P153" s="5"/>
      <c r="Q153" s="14" t="str">
        <f t="shared" si="22"/>
        <v>CL.IC.CV.080408.01</v>
      </c>
      <c r="R153" s="5"/>
      <c r="S153" s="5"/>
      <c r="T153" s="5"/>
      <c r="U153" s="5"/>
      <c r="V153" s="5"/>
      <c r="W153" s="5"/>
    </row>
    <row r="154" spans="1:23" ht="15">
      <c r="A154" s="5" t="s">
        <v>1372</v>
      </c>
      <c r="B154" s="5"/>
      <c r="C154" s="6" t="s">
        <v>10093</v>
      </c>
      <c r="D154" s="5"/>
      <c r="E154" s="6" t="s">
        <v>7070</v>
      </c>
      <c r="F154" s="5" t="s">
        <v>1350</v>
      </c>
      <c r="G154" s="5" t="s">
        <v>1079</v>
      </c>
      <c r="H154" s="10" t="s">
        <v>1551</v>
      </c>
      <c r="I154" s="5" t="s">
        <v>1080</v>
      </c>
      <c r="J154" s="13" t="str">
        <f t="shared" si="18"/>
        <v>IC.CV.080409</v>
      </c>
      <c r="K154" s="6" t="s">
        <v>11324</v>
      </c>
      <c r="L154" t="str">
        <f t="shared" si="19"/>
        <v>Supraventricular Tachycardia</v>
      </c>
      <c r="M154" s="14" t="str">
        <f t="shared" si="20"/>
        <v>PI.IC.CV.080409.01</v>
      </c>
      <c r="N154" s="14"/>
      <c r="O154" s="14" t="str">
        <f t="shared" si="21"/>
        <v>PH.IC.CV.080409.01</v>
      </c>
      <c r="P154" s="5"/>
      <c r="Q154" s="14" t="str">
        <f t="shared" si="22"/>
        <v>CL.IC.CV.080409.01</v>
      </c>
      <c r="R154" s="5"/>
      <c r="S154" s="5"/>
      <c r="T154" s="5"/>
      <c r="U154" s="5"/>
      <c r="V154" s="5"/>
      <c r="W154" s="5"/>
    </row>
    <row r="155" spans="1:23" ht="15">
      <c r="A155" s="5" t="s">
        <v>1372</v>
      </c>
      <c r="B155" s="5"/>
      <c r="C155" s="6" t="s">
        <v>10093</v>
      </c>
      <c r="D155" s="5"/>
      <c r="E155" s="6" t="s">
        <v>7070</v>
      </c>
      <c r="F155" s="5" t="s">
        <v>1350</v>
      </c>
      <c r="G155" s="5" t="s">
        <v>1081</v>
      </c>
      <c r="H155" s="10" t="s">
        <v>1571</v>
      </c>
      <c r="I155" s="5" t="s">
        <v>1082</v>
      </c>
      <c r="J155" s="13" t="str">
        <f t="shared" si="18"/>
        <v>IC.CV.080410</v>
      </c>
      <c r="K155" s="6" t="s">
        <v>11324</v>
      </c>
      <c r="L155" t="str">
        <f t="shared" si="19"/>
        <v>Paroxysmal Supraventricular Tachycardia</v>
      </c>
      <c r="M155" s="14" t="str">
        <f t="shared" si="20"/>
        <v>PI.IC.CV.080410.01</v>
      </c>
      <c r="N155" s="14"/>
      <c r="O155" s="14" t="str">
        <f t="shared" si="21"/>
        <v>PH.IC.CV.080410.01</v>
      </c>
      <c r="P155" s="5"/>
      <c r="Q155" s="14" t="str">
        <f t="shared" si="22"/>
        <v>CL.IC.CV.080410.01</v>
      </c>
      <c r="R155" s="5"/>
      <c r="S155" s="5"/>
      <c r="T155" s="5"/>
      <c r="U155" s="5"/>
      <c r="V155" s="5"/>
      <c r="W155" s="5"/>
    </row>
    <row r="156" spans="1:23" ht="15">
      <c r="A156" s="5" t="s">
        <v>1372</v>
      </c>
      <c r="B156" s="5"/>
      <c r="C156" s="6" t="s">
        <v>10093</v>
      </c>
      <c r="D156" s="5"/>
      <c r="E156" s="6" t="s">
        <v>7070</v>
      </c>
      <c r="F156" s="5" t="s">
        <v>1350</v>
      </c>
      <c r="G156" s="5" t="s">
        <v>1083</v>
      </c>
      <c r="H156" s="10" t="s">
        <v>1298</v>
      </c>
      <c r="I156" s="5" t="s">
        <v>1084</v>
      </c>
      <c r="J156" s="13" t="str">
        <f t="shared" si="18"/>
        <v>IC.CV.080411</v>
      </c>
      <c r="K156" s="6" t="s">
        <v>11324</v>
      </c>
      <c r="L156" t="str">
        <f t="shared" si="19"/>
        <v>Multifocal Atrial Tachycardia</v>
      </c>
      <c r="M156" s="14" t="str">
        <f t="shared" si="20"/>
        <v>PI.IC.CV.080411.01</v>
      </c>
      <c r="N156" s="14"/>
      <c r="O156" s="14" t="str">
        <f t="shared" si="21"/>
        <v>PH.IC.CV.080411.01</v>
      </c>
      <c r="P156" s="5"/>
      <c r="Q156" s="14" t="str">
        <f t="shared" si="22"/>
        <v>CL.IC.CV.080411.01</v>
      </c>
      <c r="R156" s="5"/>
      <c r="S156" s="5"/>
      <c r="T156" s="5"/>
      <c r="U156" s="5"/>
      <c r="V156" s="5"/>
      <c r="W156" s="5"/>
    </row>
    <row r="157" spans="1:23" ht="15">
      <c r="A157" s="5" t="s">
        <v>1372</v>
      </c>
      <c r="B157" s="5"/>
      <c r="C157" s="6" t="s">
        <v>10093</v>
      </c>
      <c r="D157" s="5"/>
      <c r="E157" s="6" t="s">
        <v>7070</v>
      </c>
      <c r="F157" s="5" t="s">
        <v>1350</v>
      </c>
      <c r="G157" s="5" t="s">
        <v>1085</v>
      </c>
      <c r="H157" s="10" t="s">
        <v>1299</v>
      </c>
      <c r="I157" s="5" t="s">
        <v>1086</v>
      </c>
      <c r="J157" s="13" t="str">
        <f t="shared" si="18"/>
        <v>IC.CV.080412</v>
      </c>
      <c r="K157" s="6" t="s">
        <v>11324</v>
      </c>
      <c r="L157" t="str">
        <f t="shared" si="19"/>
        <v>1st Degree Heart Block</v>
      </c>
      <c r="M157" s="14" t="str">
        <f t="shared" si="20"/>
        <v>PI.IC.CV.080412.01</v>
      </c>
      <c r="N157" s="14"/>
      <c r="O157" s="14" t="str">
        <f t="shared" si="21"/>
        <v>PH.IC.CV.080412.01</v>
      </c>
      <c r="P157" s="5"/>
      <c r="Q157" s="14" t="str">
        <f t="shared" si="22"/>
        <v>CL.IC.CV.080412.01</v>
      </c>
      <c r="R157" s="5"/>
      <c r="S157" s="5"/>
      <c r="T157" s="5"/>
      <c r="U157" s="5"/>
      <c r="V157" s="5"/>
      <c r="W157" s="5"/>
    </row>
    <row r="158" spans="1:23" ht="15">
      <c r="A158" s="5" t="s">
        <v>1372</v>
      </c>
      <c r="B158" s="5"/>
      <c r="C158" s="6" t="s">
        <v>10093</v>
      </c>
      <c r="D158" s="5"/>
      <c r="E158" s="6" t="s">
        <v>7070</v>
      </c>
      <c r="F158" s="5" t="s">
        <v>1350</v>
      </c>
      <c r="G158" s="5" t="s">
        <v>1087</v>
      </c>
      <c r="H158" s="10" t="s">
        <v>1300</v>
      </c>
      <c r="I158" s="5" t="s">
        <v>1088</v>
      </c>
      <c r="J158" s="13" t="str">
        <f t="shared" si="18"/>
        <v>IC.CV.080413</v>
      </c>
      <c r="K158" s="6" t="s">
        <v>11324</v>
      </c>
      <c r="L158" t="str">
        <f t="shared" si="19"/>
        <v>2nd Degree Heart Block Type 1</v>
      </c>
      <c r="M158" s="14" t="str">
        <f t="shared" si="20"/>
        <v>PI.IC.CV.080413.01</v>
      </c>
      <c r="N158" s="14"/>
      <c r="O158" s="14" t="str">
        <f t="shared" si="21"/>
        <v>PH.IC.CV.080413.01</v>
      </c>
      <c r="P158" s="5"/>
      <c r="Q158" s="14" t="str">
        <f t="shared" si="22"/>
        <v>CL.IC.CV.080413.01</v>
      </c>
      <c r="R158" s="5"/>
      <c r="S158" s="5"/>
      <c r="T158" s="5"/>
      <c r="U158" s="5"/>
      <c r="V158" s="5"/>
      <c r="W158" s="5"/>
    </row>
    <row r="159" spans="1:23" ht="15">
      <c r="A159" s="5" t="s">
        <v>1372</v>
      </c>
      <c r="B159" s="5"/>
      <c r="C159" s="6" t="s">
        <v>10093</v>
      </c>
      <c r="D159" s="5"/>
      <c r="E159" s="6" t="s">
        <v>7070</v>
      </c>
      <c r="F159" s="5" t="s">
        <v>1350</v>
      </c>
      <c r="G159" s="5" t="s">
        <v>1089</v>
      </c>
      <c r="H159" s="10" t="s">
        <v>1301</v>
      </c>
      <c r="I159" s="5" t="s">
        <v>1090</v>
      </c>
      <c r="J159" s="13" t="str">
        <f t="shared" si="18"/>
        <v>IC.CV.080414</v>
      </c>
      <c r="K159" s="6" t="s">
        <v>11324</v>
      </c>
      <c r="L159" t="str">
        <f t="shared" si="19"/>
        <v>2nd Degree Heart Block Type 2</v>
      </c>
      <c r="M159" s="14" t="str">
        <f t="shared" si="20"/>
        <v>PI.IC.CV.080414.01</v>
      </c>
      <c r="N159" s="14"/>
      <c r="O159" s="14" t="str">
        <f t="shared" si="21"/>
        <v>PH.IC.CV.080414.01</v>
      </c>
      <c r="P159" s="5"/>
      <c r="Q159" s="14" t="str">
        <f t="shared" si="22"/>
        <v>CL.IC.CV.080414.01</v>
      </c>
      <c r="R159" s="5"/>
      <c r="S159" s="5"/>
      <c r="T159" s="5"/>
      <c r="U159" s="5"/>
      <c r="V159" s="5"/>
      <c r="W159" s="5"/>
    </row>
    <row r="160" spans="1:23" ht="15">
      <c r="A160" s="5" t="s">
        <v>1372</v>
      </c>
      <c r="B160" s="5"/>
      <c r="C160" s="6" t="s">
        <v>10093</v>
      </c>
      <c r="D160" s="5"/>
      <c r="E160" s="6" t="s">
        <v>7070</v>
      </c>
      <c r="F160" s="5" t="s">
        <v>1350</v>
      </c>
      <c r="G160" s="5" t="s">
        <v>1091</v>
      </c>
      <c r="H160" s="10" t="s">
        <v>1468</v>
      </c>
      <c r="I160" s="5" t="s">
        <v>1092</v>
      </c>
      <c r="J160" s="13" t="str">
        <f t="shared" si="18"/>
        <v>IC.CV.080415</v>
      </c>
      <c r="K160" s="6" t="s">
        <v>11324</v>
      </c>
      <c r="L160" t="str">
        <f t="shared" si="19"/>
        <v>3rd Degree Heart Block</v>
      </c>
      <c r="M160" s="14" t="str">
        <f t="shared" si="20"/>
        <v>PI.IC.CV.080415.01</v>
      </c>
      <c r="N160" s="14"/>
      <c r="O160" s="14" t="str">
        <f t="shared" si="21"/>
        <v>PH.IC.CV.080415.01</v>
      </c>
      <c r="P160" s="5"/>
      <c r="Q160" s="14" t="str">
        <f t="shared" si="22"/>
        <v>CL.IC.CV.080415.01</v>
      </c>
      <c r="R160" s="5"/>
      <c r="S160" s="5"/>
      <c r="T160" s="5"/>
      <c r="U160" s="5"/>
      <c r="V160" s="5"/>
      <c r="W160" s="5"/>
    </row>
    <row r="161" spans="1:23" ht="15">
      <c r="A161" s="5" t="s">
        <v>1372</v>
      </c>
      <c r="B161" s="5"/>
      <c r="C161" s="6" t="s">
        <v>10093</v>
      </c>
      <c r="D161" s="5"/>
      <c r="E161" s="6" t="s">
        <v>7070</v>
      </c>
      <c r="F161" s="5" t="s">
        <v>1350</v>
      </c>
      <c r="G161" s="5" t="s">
        <v>1093</v>
      </c>
      <c r="H161" s="10" t="s">
        <v>1469</v>
      </c>
      <c r="I161" s="5" t="s">
        <v>1094</v>
      </c>
      <c r="J161" s="13" t="str">
        <f t="shared" si="18"/>
        <v>IC.CV.080416</v>
      </c>
      <c r="K161" s="6" t="s">
        <v>11324</v>
      </c>
      <c r="L161" t="str">
        <f t="shared" si="19"/>
        <v>Junctional/nodal rhythm</v>
      </c>
      <c r="M161" s="14" t="str">
        <f t="shared" si="20"/>
        <v>PI.IC.CV.080416.01</v>
      </c>
      <c r="N161" s="14"/>
      <c r="O161" s="14" t="str">
        <f t="shared" si="21"/>
        <v>PH.IC.CV.080416.01</v>
      </c>
      <c r="P161" s="5"/>
      <c r="Q161" s="14" t="str">
        <f t="shared" si="22"/>
        <v>CL.IC.CV.080416.01</v>
      </c>
      <c r="R161" s="5"/>
      <c r="S161" s="5"/>
      <c r="T161" s="5"/>
      <c r="U161" s="5"/>
      <c r="V161" s="5"/>
      <c r="W161" s="5"/>
    </row>
    <row r="162" spans="1:23" ht="15">
      <c r="A162" s="5" t="s">
        <v>1372</v>
      </c>
      <c r="B162" s="5"/>
      <c r="C162" s="6" t="s">
        <v>10093</v>
      </c>
      <c r="D162" s="5"/>
      <c r="E162" s="6" t="s">
        <v>7070</v>
      </c>
      <c r="F162" s="5" t="s">
        <v>1350</v>
      </c>
      <c r="G162" s="5" t="s">
        <v>1095</v>
      </c>
      <c r="H162" s="10" t="s">
        <v>1470</v>
      </c>
      <c r="I162" s="5" t="s">
        <v>1096</v>
      </c>
      <c r="J162" s="13" t="str">
        <f t="shared" ref="J162:J193" si="23">CONCATENATE("IC.CV.",C162,E162,H162)</f>
        <v>IC.CV.080417</v>
      </c>
      <c r="K162" s="6" t="s">
        <v>11324</v>
      </c>
      <c r="L162" t="str">
        <f t="shared" si="19"/>
        <v>Junctional Tachycardia</v>
      </c>
      <c r="M162" s="14" t="str">
        <f t="shared" ref="M162:M193" si="24">CONCATENATE("PI.",J162,".",K162)</f>
        <v>PI.IC.CV.080417.01</v>
      </c>
      <c r="N162" s="14"/>
      <c r="O162" s="14" t="str">
        <f t="shared" ref="O162:O193" si="25">CONCATENATE("PH.",J162,".",K162)</f>
        <v>PH.IC.CV.080417.01</v>
      </c>
      <c r="P162" s="5"/>
      <c r="Q162" s="14" t="str">
        <f t="shared" ref="Q162:Q193" si="26">CONCATENATE("CL.",J162,".",K162)</f>
        <v>CL.IC.CV.080417.01</v>
      </c>
      <c r="R162" s="5"/>
      <c r="S162" s="5"/>
      <c r="T162" s="5"/>
      <c r="U162" s="5"/>
      <c r="V162" s="5"/>
      <c r="W162" s="5"/>
    </row>
    <row r="163" spans="1:23" ht="15">
      <c r="A163" s="5" t="s">
        <v>1372</v>
      </c>
      <c r="B163" s="5"/>
      <c r="C163" s="6" t="s">
        <v>10093</v>
      </c>
      <c r="D163" s="5"/>
      <c r="E163" s="6" t="s">
        <v>7070</v>
      </c>
      <c r="F163" s="5" t="s">
        <v>1350</v>
      </c>
      <c r="G163" s="5" t="s">
        <v>1097</v>
      </c>
      <c r="H163" s="10" t="s">
        <v>1251</v>
      </c>
      <c r="I163" s="5" t="s">
        <v>1098</v>
      </c>
      <c r="J163" s="13" t="str">
        <f t="shared" si="23"/>
        <v>IC.CV.080418</v>
      </c>
      <c r="K163" s="6" t="s">
        <v>11324</v>
      </c>
      <c r="L163" t="str">
        <f t="shared" si="19"/>
        <v>Ventricular Tachycardia</v>
      </c>
      <c r="M163" s="14" t="str">
        <f t="shared" si="24"/>
        <v>PI.IC.CV.080418.01</v>
      </c>
      <c r="N163" s="14"/>
      <c r="O163" s="14" t="str">
        <f t="shared" si="25"/>
        <v>PH.IC.CV.080418.01</v>
      </c>
      <c r="P163" s="5"/>
      <c r="Q163" s="14" t="str">
        <f t="shared" si="26"/>
        <v>CL.IC.CV.080418.01</v>
      </c>
      <c r="R163" s="5"/>
      <c r="S163" s="5"/>
      <c r="T163" s="5"/>
      <c r="U163" s="5"/>
      <c r="V163" s="5"/>
      <c r="W163" s="5"/>
    </row>
    <row r="164" spans="1:23" ht="15">
      <c r="A164" s="5" t="s">
        <v>1372</v>
      </c>
      <c r="B164" s="5"/>
      <c r="C164" s="6" t="s">
        <v>10093</v>
      </c>
      <c r="D164" s="5"/>
      <c r="E164" s="6" t="s">
        <v>7070</v>
      </c>
      <c r="F164" s="5" t="s">
        <v>1350</v>
      </c>
      <c r="G164" s="5" t="s">
        <v>1099</v>
      </c>
      <c r="H164" s="10" t="s">
        <v>1100</v>
      </c>
      <c r="I164" s="5" t="s">
        <v>1101</v>
      </c>
      <c r="J164" s="13" t="str">
        <f t="shared" si="23"/>
        <v>IC.CV.080419</v>
      </c>
      <c r="K164" s="6" t="s">
        <v>11324</v>
      </c>
      <c r="L164" t="str">
        <f t="shared" si="19"/>
        <v>Torsades de Pointes</v>
      </c>
      <c r="M164" s="14" t="str">
        <f t="shared" si="24"/>
        <v>PI.IC.CV.080419.01</v>
      </c>
      <c r="N164" s="14"/>
      <c r="O164" s="14" t="str">
        <f t="shared" si="25"/>
        <v>PH.IC.CV.080419.01</v>
      </c>
      <c r="P164" s="5"/>
      <c r="Q164" s="14" t="str">
        <f t="shared" si="26"/>
        <v>CL.IC.CV.080419.01</v>
      </c>
      <c r="R164" s="5"/>
      <c r="S164" s="5"/>
      <c r="T164" s="5"/>
      <c r="U164" s="5"/>
      <c r="V164" s="5"/>
      <c r="W164" s="5"/>
    </row>
    <row r="165" spans="1:23" ht="15">
      <c r="A165" s="5" t="s">
        <v>1372</v>
      </c>
      <c r="B165" s="5"/>
      <c r="C165" s="6" t="s">
        <v>10093</v>
      </c>
      <c r="D165" s="5"/>
      <c r="E165" s="6" t="s">
        <v>7070</v>
      </c>
      <c r="F165" s="5" t="s">
        <v>1350</v>
      </c>
      <c r="G165" s="5" t="s">
        <v>1270</v>
      </c>
      <c r="H165" s="10" t="s">
        <v>1271</v>
      </c>
      <c r="I165" s="5" t="s">
        <v>1272</v>
      </c>
      <c r="J165" s="13" t="str">
        <f t="shared" si="23"/>
        <v>IC.CV.080420</v>
      </c>
      <c r="K165" s="6" t="s">
        <v>11324</v>
      </c>
      <c r="L165" t="str">
        <f t="shared" si="19"/>
        <v>Ventricular Fibrillation</v>
      </c>
      <c r="M165" s="14" t="str">
        <f t="shared" si="24"/>
        <v>PI.IC.CV.080420.01</v>
      </c>
      <c r="N165" s="14"/>
      <c r="O165" s="14" t="str">
        <f t="shared" si="25"/>
        <v>PH.IC.CV.080420.01</v>
      </c>
      <c r="P165" s="5"/>
      <c r="Q165" s="14" t="str">
        <f t="shared" si="26"/>
        <v>CL.IC.CV.080420.01</v>
      </c>
      <c r="R165" s="5"/>
      <c r="S165" s="5"/>
      <c r="T165" s="5"/>
      <c r="U165" s="5"/>
      <c r="V165" s="5"/>
      <c r="W165" s="5"/>
    </row>
    <row r="166" spans="1:23" ht="15">
      <c r="A166" s="5" t="s">
        <v>1372</v>
      </c>
      <c r="B166" s="5"/>
      <c r="C166" s="6" t="s">
        <v>10093</v>
      </c>
      <c r="D166" s="5"/>
      <c r="E166" s="6" t="s">
        <v>7070</v>
      </c>
      <c r="F166" s="5" t="s">
        <v>1350</v>
      </c>
      <c r="G166" s="5" t="s">
        <v>1273</v>
      </c>
      <c r="H166" s="6" t="s">
        <v>5577</v>
      </c>
      <c r="I166" s="5" t="s">
        <v>1274</v>
      </c>
      <c r="J166" s="13" t="str">
        <f t="shared" si="23"/>
        <v>IC.CV.080421</v>
      </c>
      <c r="K166" s="6" t="s">
        <v>11324</v>
      </c>
      <c r="L166" t="str">
        <f t="shared" si="19"/>
        <v>Paced Atrial</v>
      </c>
      <c r="M166" s="14" t="str">
        <f t="shared" si="24"/>
        <v>PI.IC.CV.080421.01</v>
      </c>
      <c r="N166" s="14"/>
      <c r="O166" s="14" t="str">
        <f t="shared" si="25"/>
        <v>PH.IC.CV.080421.01</v>
      </c>
      <c r="P166" s="5"/>
      <c r="Q166" s="14" t="str">
        <f t="shared" si="26"/>
        <v>CL.IC.CV.080421.01</v>
      </c>
      <c r="R166" s="5"/>
      <c r="S166" s="5"/>
      <c r="T166" s="5"/>
      <c r="U166" s="5"/>
      <c r="V166" s="5"/>
      <c r="W166" s="5"/>
    </row>
    <row r="167" spans="1:23" ht="15">
      <c r="A167" s="5" t="s">
        <v>1372</v>
      </c>
      <c r="B167" s="5"/>
      <c r="C167" s="6" t="s">
        <v>10093</v>
      </c>
      <c r="D167" s="5"/>
      <c r="E167" s="6" t="s">
        <v>7070</v>
      </c>
      <c r="F167" s="5" t="s">
        <v>1350</v>
      </c>
      <c r="G167" s="5" t="s">
        <v>1275</v>
      </c>
      <c r="H167" s="6" t="s">
        <v>5751</v>
      </c>
      <c r="I167" s="5" t="s">
        <v>1277</v>
      </c>
      <c r="J167" s="13" t="str">
        <f t="shared" si="23"/>
        <v>IC.CV.080422</v>
      </c>
      <c r="K167" s="6" t="s">
        <v>11324</v>
      </c>
      <c r="L167" t="str">
        <f t="shared" si="19"/>
        <v>Paced Ventricular</v>
      </c>
      <c r="M167" s="14" t="str">
        <f t="shared" si="24"/>
        <v>PI.IC.CV.080422.01</v>
      </c>
      <c r="N167" s="14"/>
      <c r="O167" s="14" t="str">
        <f t="shared" si="25"/>
        <v>PH.IC.CV.080422.01</v>
      </c>
      <c r="P167" s="5"/>
      <c r="Q167" s="14" t="str">
        <f t="shared" si="26"/>
        <v>CL.IC.CV.080422.01</v>
      </c>
      <c r="R167" s="5"/>
      <c r="S167" s="5"/>
      <c r="T167" s="5"/>
      <c r="U167" s="5"/>
      <c r="V167" s="5"/>
      <c r="W167" s="5"/>
    </row>
    <row r="168" spans="1:23" ht="15">
      <c r="A168" s="5" t="s">
        <v>1372</v>
      </c>
      <c r="B168" s="5"/>
      <c r="C168" s="6" t="s">
        <v>10093</v>
      </c>
      <c r="D168" s="5"/>
      <c r="E168" s="6" t="s">
        <v>7070</v>
      </c>
      <c r="F168" s="5" t="s">
        <v>1350</v>
      </c>
      <c r="G168" s="5" t="s">
        <v>1278</v>
      </c>
      <c r="H168" s="6" t="s">
        <v>5753</v>
      </c>
      <c r="I168" s="5" t="s">
        <v>1278</v>
      </c>
      <c r="J168" s="13" t="str">
        <f t="shared" si="23"/>
        <v>IC.CV.080423</v>
      </c>
      <c r="K168" s="6" t="s">
        <v>11324</v>
      </c>
      <c r="L168" t="str">
        <f t="shared" si="19"/>
        <v>Paced</v>
      </c>
      <c r="M168" s="14" t="str">
        <f t="shared" si="24"/>
        <v>PI.IC.CV.080423.01</v>
      </c>
      <c r="N168" s="14"/>
      <c r="O168" s="14" t="str">
        <f t="shared" si="25"/>
        <v>PH.IC.CV.080423.01</v>
      </c>
      <c r="P168" s="5"/>
      <c r="Q168" s="14" t="str">
        <f t="shared" si="26"/>
        <v>CL.IC.CV.080423.01</v>
      </c>
      <c r="R168" s="5"/>
      <c r="S168" s="5"/>
      <c r="T168" s="5"/>
      <c r="U168" s="5"/>
      <c r="V168" s="5"/>
      <c r="W168" s="5"/>
    </row>
    <row r="169" spans="1:23" ht="15">
      <c r="A169" s="5" t="s">
        <v>1372</v>
      </c>
      <c r="B169" s="5"/>
      <c r="C169" s="6" t="s">
        <v>10093</v>
      </c>
      <c r="D169" s="5"/>
      <c r="E169" s="6" t="s">
        <v>7070</v>
      </c>
      <c r="F169" s="5" t="s">
        <v>1350</v>
      </c>
      <c r="G169" s="5" t="s">
        <v>1279</v>
      </c>
      <c r="H169" s="6" t="s">
        <v>6583</v>
      </c>
      <c r="I169" s="5" t="s">
        <v>1464</v>
      </c>
      <c r="J169" s="13" t="str">
        <f t="shared" si="23"/>
        <v>IC.CV.080424</v>
      </c>
      <c r="K169" s="6" t="s">
        <v>1192</v>
      </c>
      <c r="L169" t="str">
        <f t="shared" si="19"/>
        <v>Idioventricular</v>
      </c>
      <c r="M169" s="14" t="str">
        <f t="shared" si="24"/>
        <v>PI.IC.CV.080424.01</v>
      </c>
      <c r="N169" s="14"/>
      <c r="O169" s="14" t="str">
        <f t="shared" si="25"/>
        <v>PH.IC.CV.080424.01</v>
      </c>
      <c r="P169" s="5"/>
      <c r="Q169" s="14" t="str">
        <f t="shared" si="26"/>
        <v>CL.IC.CV.080424.01</v>
      </c>
      <c r="R169" s="5"/>
      <c r="S169" s="5"/>
      <c r="T169" s="5"/>
      <c r="U169" s="5"/>
      <c r="V169" s="5"/>
      <c r="W169" s="5"/>
    </row>
    <row r="170" spans="1:23" ht="15">
      <c r="A170" s="5" t="s">
        <v>1372</v>
      </c>
      <c r="B170" s="5"/>
      <c r="C170" s="6" t="s">
        <v>10093</v>
      </c>
      <c r="D170" s="5"/>
      <c r="E170" s="6" t="s">
        <v>7070</v>
      </c>
      <c r="F170" s="5" t="s">
        <v>1350</v>
      </c>
      <c r="G170" s="5" t="s">
        <v>1465</v>
      </c>
      <c r="H170" s="6" t="s">
        <v>7711</v>
      </c>
      <c r="I170" s="5" t="s">
        <v>1466</v>
      </c>
      <c r="J170" s="13" t="str">
        <f t="shared" si="23"/>
        <v>IC.CV.080425</v>
      </c>
      <c r="K170" s="6" t="s">
        <v>1192</v>
      </c>
      <c r="L170" t="str">
        <f t="shared" si="19"/>
        <v xml:space="preserve"> Agonal</v>
      </c>
      <c r="M170" s="14" t="str">
        <f t="shared" si="24"/>
        <v>PI.IC.CV.080425.01</v>
      </c>
      <c r="N170" s="14"/>
      <c r="O170" s="14" t="str">
        <f t="shared" si="25"/>
        <v>PH.IC.CV.080425.01</v>
      </c>
      <c r="P170" s="5"/>
      <c r="Q170" s="14" t="str">
        <f t="shared" si="26"/>
        <v>CL.IC.CV.080425.01</v>
      </c>
      <c r="R170" s="5"/>
      <c r="S170" s="5"/>
      <c r="T170" s="5"/>
      <c r="U170" s="5"/>
      <c r="V170" s="5"/>
      <c r="W170" s="5"/>
    </row>
    <row r="171" spans="1:23" ht="15">
      <c r="A171" s="5" t="s">
        <v>1372</v>
      </c>
      <c r="B171" s="5"/>
      <c r="C171" s="6" t="s">
        <v>10093</v>
      </c>
      <c r="D171" s="5"/>
      <c r="E171" s="6" t="s">
        <v>7070</v>
      </c>
      <c r="F171" s="5" t="s">
        <v>1350</v>
      </c>
      <c r="G171" s="5" t="s">
        <v>1467</v>
      </c>
      <c r="H171" s="6" t="s">
        <v>9453</v>
      </c>
      <c r="I171" s="5" t="s">
        <v>1467</v>
      </c>
      <c r="J171" s="13" t="str">
        <f t="shared" si="23"/>
        <v>IC.CV.080426</v>
      </c>
      <c r="K171" s="6" t="s">
        <v>1192</v>
      </c>
      <c r="L171" t="str">
        <f t="shared" si="19"/>
        <v>Asystole</v>
      </c>
      <c r="M171" s="14" t="str">
        <f t="shared" si="24"/>
        <v>PI.IC.CV.080426.01</v>
      </c>
      <c r="N171" s="14"/>
      <c r="O171" s="14" t="str">
        <f t="shared" si="25"/>
        <v>PH.IC.CV.080426.01</v>
      </c>
      <c r="P171" s="5"/>
      <c r="Q171" s="14" t="str">
        <f t="shared" si="26"/>
        <v>CL.IC.CV.080426.01</v>
      </c>
      <c r="R171" s="5"/>
      <c r="S171" s="5"/>
      <c r="T171" s="5"/>
      <c r="U171" s="5"/>
      <c r="V171" s="5"/>
      <c r="W171" s="5"/>
    </row>
    <row r="172" spans="1:23" s="15" customFormat="1" ht="15">
      <c r="A172" s="5" t="s">
        <v>11111</v>
      </c>
      <c r="B172" s="5"/>
      <c r="C172" s="6" t="s">
        <v>10093</v>
      </c>
      <c r="D172" s="5"/>
      <c r="E172" s="6" t="s">
        <v>7070</v>
      </c>
      <c r="F172" s="5" t="s">
        <v>1602</v>
      </c>
      <c r="G172" s="6" t="s">
        <v>1603</v>
      </c>
      <c r="H172" s="6" t="s">
        <v>5889</v>
      </c>
      <c r="I172" s="6" t="s">
        <v>1604</v>
      </c>
      <c r="J172" s="13" t="str">
        <f t="shared" si="23"/>
        <v>IC.CV.080427</v>
      </c>
      <c r="K172" s="6" t="s">
        <v>1192</v>
      </c>
      <c r="L172" t="str">
        <f t="shared" si="19"/>
        <v>Pulseless Electrical Activity</v>
      </c>
      <c r="M172" s="14" t="str">
        <f t="shared" si="24"/>
        <v>PI.IC.CV.080427.01</v>
      </c>
      <c r="N172" s="14"/>
      <c r="O172" s="14" t="str">
        <f t="shared" si="25"/>
        <v>PH.IC.CV.080427.01</v>
      </c>
      <c r="P172" s="5"/>
      <c r="Q172" s="14" t="str">
        <f t="shared" si="26"/>
        <v>CL.IC.CV.080427.01</v>
      </c>
      <c r="R172" s="5" t="s">
        <v>1141</v>
      </c>
      <c r="S172" s="5">
        <v>180</v>
      </c>
      <c r="T172" s="5"/>
      <c r="U172" s="5"/>
      <c r="V172" s="5"/>
      <c r="W172" s="5"/>
    </row>
    <row r="173" spans="1:23" ht="15">
      <c r="A173" s="5" t="s">
        <v>1372</v>
      </c>
      <c r="B173" s="5"/>
      <c r="C173" s="6" t="s">
        <v>10093</v>
      </c>
      <c r="D173" s="5" t="s">
        <v>1605</v>
      </c>
      <c r="E173" s="6" t="s">
        <v>7071</v>
      </c>
      <c r="F173" s="5" t="s">
        <v>1606</v>
      </c>
      <c r="G173" s="5" t="s">
        <v>1557</v>
      </c>
      <c r="H173" s="10" t="s">
        <v>1396</v>
      </c>
      <c r="I173" s="5" t="s">
        <v>1557</v>
      </c>
      <c r="J173" s="13" t="str">
        <f t="shared" si="23"/>
        <v>IC.CV.080501</v>
      </c>
      <c r="K173" s="6" t="s">
        <v>1192</v>
      </c>
      <c r="L173" t="str">
        <f t="shared" si="19"/>
        <v>Normal</v>
      </c>
      <c r="M173" s="14" t="str">
        <f t="shared" si="24"/>
        <v>PI.IC.CV.080501.01</v>
      </c>
      <c r="N173" s="14"/>
      <c r="O173" s="14" t="str">
        <f t="shared" si="25"/>
        <v>PH.IC.CV.080501.01</v>
      </c>
      <c r="P173" s="5"/>
      <c r="Q173" s="14" t="str">
        <f t="shared" si="26"/>
        <v>CL.IC.CV.080501.01</v>
      </c>
      <c r="R173" s="5"/>
      <c r="S173" s="5"/>
      <c r="T173" s="5"/>
      <c r="U173" s="5"/>
      <c r="V173" s="5"/>
      <c r="W173" s="5"/>
    </row>
    <row r="174" spans="1:23" ht="15">
      <c r="A174" s="5" t="s">
        <v>1372</v>
      </c>
      <c r="B174" s="5"/>
      <c r="C174" s="6" t="s">
        <v>10093</v>
      </c>
      <c r="D174" s="5"/>
      <c r="E174" s="6" t="s">
        <v>7071</v>
      </c>
      <c r="F174" s="5" t="s">
        <v>1606</v>
      </c>
      <c r="G174" s="5" t="s">
        <v>1607</v>
      </c>
      <c r="H174" s="10" t="s">
        <v>1398</v>
      </c>
      <c r="I174" s="5" t="s">
        <v>1607</v>
      </c>
      <c r="J174" s="13" t="str">
        <f t="shared" si="23"/>
        <v>IC.CV.080502</v>
      </c>
      <c r="K174" s="6" t="s">
        <v>1192</v>
      </c>
      <c r="L174" t="str">
        <f t="shared" si="19"/>
        <v>Distant</v>
      </c>
      <c r="M174" s="14" t="str">
        <f t="shared" si="24"/>
        <v>PI.IC.CV.080502.01</v>
      </c>
      <c r="N174" s="14"/>
      <c r="O174" s="14" t="str">
        <f t="shared" si="25"/>
        <v>PH.IC.CV.080502.01</v>
      </c>
      <c r="P174" s="5"/>
      <c r="Q174" s="14" t="str">
        <f t="shared" si="26"/>
        <v>CL.IC.CV.080502.01</v>
      </c>
      <c r="R174" s="5"/>
      <c r="S174" s="5"/>
      <c r="T174" s="5"/>
      <c r="U174" s="5"/>
      <c r="V174" s="5"/>
      <c r="W174" s="5"/>
    </row>
    <row r="175" spans="1:23" ht="15">
      <c r="A175" s="5" t="s">
        <v>1372</v>
      </c>
      <c r="B175" s="5"/>
      <c r="C175" s="6" t="s">
        <v>10093</v>
      </c>
      <c r="D175" s="5"/>
      <c r="E175" s="6" t="s">
        <v>7071</v>
      </c>
      <c r="F175" s="5" t="s">
        <v>1606</v>
      </c>
      <c r="G175" s="5" t="s">
        <v>1608</v>
      </c>
      <c r="H175" s="10" t="s">
        <v>1400</v>
      </c>
      <c r="I175" s="5" t="s">
        <v>1608</v>
      </c>
      <c r="J175" s="13" t="str">
        <f t="shared" si="23"/>
        <v>IC.CV.080503</v>
      </c>
      <c r="K175" s="6" t="s">
        <v>1192</v>
      </c>
      <c r="L175" t="str">
        <f t="shared" si="19"/>
        <v>Irregular</v>
      </c>
      <c r="M175" s="14" t="str">
        <f t="shared" si="24"/>
        <v>PI.IC.CV.080503.01</v>
      </c>
      <c r="N175" s="14"/>
      <c r="O175" s="14" t="str">
        <f t="shared" si="25"/>
        <v>PH.IC.CV.080503.01</v>
      </c>
      <c r="P175" s="5"/>
      <c r="Q175" s="14" t="str">
        <f t="shared" si="26"/>
        <v>CL.IC.CV.080503.01</v>
      </c>
      <c r="R175" s="5"/>
      <c r="S175" s="5"/>
      <c r="T175" s="5"/>
      <c r="U175" s="5"/>
      <c r="V175" s="5"/>
      <c r="W175" s="5"/>
    </row>
    <row r="176" spans="1:23" ht="15">
      <c r="A176" s="5" t="s">
        <v>1372</v>
      </c>
      <c r="B176" s="5"/>
      <c r="C176" s="6" t="s">
        <v>10093</v>
      </c>
      <c r="D176" s="5"/>
      <c r="E176" s="6" t="s">
        <v>7071</v>
      </c>
      <c r="F176" s="5" t="s">
        <v>1606</v>
      </c>
      <c r="G176" s="5" t="s">
        <v>1609</v>
      </c>
      <c r="H176" s="10" t="s">
        <v>1402</v>
      </c>
      <c r="I176" s="5" t="s">
        <v>1609</v>
      </c>
      <c r="J176" s="13" t="str">
        <f t="shared" si="23"/>
        <v>IC.CV.080504</v>
      </c>
      <c r="K176" s="6" t="s">
        <v>11324</v>
      </c>
      <c r="L176" t="str">
        <f t="shared" si="19"/>
        <v>Murmur</v>
      </c>
      <c r="M176" s="14" t="str">
        <f t="shared" si="24"/>
        <v>PI.IC.CV.080504.01</v>
      </c>
      <c r="N176" s="14"/>
      <c r="O176" s="14" t="str">
        <f t="shared" si="25"/>
        <v>PH.IC.CV.080504.01</v>
      </c>
      <c r="P176" s="5"/>
      <c r="Q176" s="14" t="str">
        <f t="shared" si="26"/>
        <v>CL.IC.CV.080504.01</v>
      </c>
      <c r="R176" s="5"/>
      <c r="S176" s="5"/>
      <c r="T176" s="5"/>
      <c r="U176" s="5"/>
      <c r="V176" s="5"/>
      <c r="W176" s="5"/>
    </row>
    <row r="177" spans="1:23" ht="15">
      <c r="A177" s="5" t="s">
        <v>1372</v>
      </c>
      <c r="B177" s="5"/>
      <c r="C177" s="6" t="s">
        <v>10093</v>
      </c>
      <c r="D177" s="5"/>
      <c r="E177" s="6" t="s">
        <v>7071</v>
      </c>
      <c r="F177" s="5" t="s">
        <v>1606</v>
      </c>
      <c r="G177" s="5" t="s">
        <v>1429</v>
      </c>
      <c r="H177" s="10" t="s">
        <v>1404</v>
      </c>
      <c r="I177" s="5" t="s">
        <v>1430</v>
      </c>
      <c r="J177" s="13" t="str">
        <f t="shared" si="23"/>
        <v>IC.CV.080505</v>
      </c>
      <c r="K177" s="6" t="s">
        <v>1192</v>
      </c>
      <c r="L177" t="str">
        <f t="shared" si="19"/>
        <v>Pericardial Rub</v>
      </c>
      <c r="M177" s="14" t="str">
        <f t="shared" si="24"/>
        <v>PI.IC.CV.080505.01</v>
      </c>
      <c r="N177" s="14"/>
      <c r="O177" s="14" t="str">
        <f t="shared" si="25"/>
        <v>PH.IC.CV.080505.01</v>
      </c>
      <c r="P177" s="5"/>
      <c r="Q177" s="14" t="str">
        <f t="shared" si="26"/>
        <v>CL.IC.CV.080505.01</v>
      </c>
      <c r="R177" s="5"/>
      <c r="S177" s="5"/>
      <c r="T177" s="5"/>
      <c r="U177" s="5"/>
      <c r="V177" s="5"/>
      <c r="W177" s="5"/>
    </row>
    <row r="178" spans="1:23" ht="15">
      <c r="A178" s="5" t="s">
        <v>1372</v>
      </c>
      <c r="B178" s="5"/>
      <c r="C178" s="6" t="s">
        <v>10093</v>
      </c>
      <c r="D178" s="5"/>
      <c r="E178" s="6" t="s">
        <v>7071</v>
      </c>
      <c r="F178" s="5" t="s">
        <v>1606</v>
      </c>
      <c r="G178" s="5" t="s">
        <v>1461</v>
      </c>
      <c r="H178" s="10" t="s">
        <v>1406</v>
      </c>
      <c r="I178" s="5" t="s">
        <v>1461</v>
      </c>
      <c r="J178" s="13" t="str">
        <f t="shared" si="23"/>
        <v>IC.CV.080506</v>
      </c>
      <c r="K178" s="6" t="s">
        <v>1192</v>
      </c>
      <c r="L178" t="str">
        <f t="shared" si="19"/>
        <v>Split S1</v>
      </c>
      <c r="M178" s="14" t="str">
        <f t="shared" si="24"/>
        <v>PI.IC.CV.080506.01</v>
      </c>
      <c r="N178" s="14"/>
      <c r="O178" s="14" t="str">
        <f t="shared" si="25"/>
        <v>PH.IC.CV.080506.01</v>
      </c>
      <c r="P178" s="5"/>
      <c r="Q178" s="14" t="str">
        <f t="shared" si="26"/>
        <v>CL.IC.CV.080506.01</v>
      </c>
      <c r="R178" s="5"/>
      <c r="S178" s="5"/>
      <c r="T178" s="5"/>
      <c r="U178" s="5"/>
      <c r="V178" s="5"/>
      <c r="W178" s="5"/>
    </row>
    <row r="179" spans="1:23" ht="15">
      <c r="A179" s="5" t="s">
        <v>1372</v>
      </c>
      <c r="B179" s="5"/>
      <c r="C179" s="6" t="s">
        <v>10093</v>
      </c>
      <c r="D179" s="5"/>
      <c r="E179" s="6" t="s">
        <v>7071</v>
      </c>
      <c r="F179" s="5" t="s">
        <v>1606</v>
      </c>
      <c r="G179" s="5" t="s">
        <v>1462</v>
      </c>
      <c r="H179" s="10" t="s">
        <v>1419</v>
      </c>
      <c r="I179" s="5" t="s">
        <v>1462</v>
      </c>
      <c r="J179" s="13" t="str">
        <f t="shared" si="23"/>
        <v>IC.CV.080507</v>
      </c>
      <c r="K179" s="6" t="s">
        <v>1192</v>
      </c>
      <c r="L179" t="str">
        <f t="shared" si="19"/>
        <v>Split S2</v>
      </c>
      <c r="M179" s="14" t="str">
        <f t="shared" si="24"/>
        <v>PI.IC.CV.080507.01</v>
      </c>
      <c r="N179" s="14"/>
      <c r="O179" s="14" t="str">
        <f t="shared" si="25"/>
        <v>PH.IC.CV.080507.01</v>
      </c>
      <c r="P179" s="5"/>
      <c r="Q179" s="14" t="str">
        <f t="shared" si="26"/>
        <v>CL.IC.CV.080507.01</v>
      </c>
      <c r="R179" s="5"/>
      <c r="S179" s="5"/>
      <c r="T179" s="5"/>
      <c r="U179" s="5"/>
      <c r="V179" s="5"/>
      <c r="W179" s="5"/>
    </row>
    <row r="180" spans="1:23" ht="15">
      <c r="A180" s="5" t="s">
        <v>1372</v>
      </c>
      <c r="B180" s="5"/>
      <c r="C180" s="6" t="s">
        <v>10093</v>
      </c>
      <c r="D180" s="5"/>
      <c r="E180" s="6" t="s">
        <v>7071</v>
      </c>
      <c r="F180" s="5" t="s">
        <v>1606</v>
      </c>
      <c r="G180" s="5" t="s">
        <v>1463</v>
      </c>
      <c r="H180" s="10" t="s">
        <v>1550</v>
      </c>
      <c r="I180" s="5" t="s">
        <v>1458</v>
      </c>
      <c r="J180" s="13" t="str">
        <f t="shared" si="23"/>
        <v>IC.CV.080508</v>
      </c>
      <c r="K180" s="6" t="s">
        <v>11324</v>
      </c>
      <c r="L180" t="str">
        <f t="shared" si="19"/>
        <v>S3 Gallop</v>
      </c>
      <c r="M180" s="14" t="str">
        <f t="shared" si="24"/>
        <v>PI.IC.CV.080508.01</v>
      </c>
      <c r="N180" s="14"/>
      <c r="O180" s="14" t="str">
        <f t="shared" si="25"/>
        <v>PH.IC.CV.080508.01</v>
      </c>
      <c r="P180" s="5"/>
      <c r="Q180" s="14" t="str">
        <f t="shared" si="26"/>
        <v>CL.IC.CV.080508.01</v>
      </c>
      <c r="R180" s="5"/>
      <c r="S180" s="5"/>
      <c r="T180" s="5"/>
      <c r="U180" s="5"/>
      <c r="V180" s="5"/>
      <c r="W180" s="5"/>
    </row>
    <row r="181" spans="1:23" ht="15">
      <c r="A181" s="5" t="s">
        <v>1372</v>
      </c>
      <c r="B181" s="5"/>
      <c r="C181" s="6" t="s">
        <v>10093</v>
      </c>
      <c r="D181" s="5"/>
      <c r="E181" s="6" t="s">
        <v>7071</v>
      </c>
      <c r="F181" s="5" t="s">
        <v>1606</v>
      </c>
      <c r="G181" s="5" t="s">
        <v>1459</v>
      </c>
      <c r="H181" s="10" t="s">
        <v>1551</v>
      </c>
      <c r="I181" s="5" t="s">
        <v>1460</v>
      </c>
      <c r="J181" s="13" t="str">
        <f t="shared" si="23"/>
        <v>IC.CV.080509</v>
      </c>
      <c r="K181" s="6" t="s">
        <v>1192</v>
      </c>
      <c r="L181" t="str">
        <f t="shared" si="19"/>
        <v>S4 Gallop</v>
      </c>
      <c r="M181" s="14" t="str">
        <f t="shared" si="24"/>
        <v>PI.IC.CV.080509.01</v>
      </c>
      <c r="N181" s="14"/>
      <c r="O181" s="14" t="str">
        <f t="shared" si="25"/>
        <v>PH.IC.CV.080509.01</v>
      </c>
      <c r="P181" s="5"/>
      <c r="Q181" s="14" t="str">
        <f t="shared" si="26"/>
        <v>CL.IC.CV.080509.01</v>
      </c>
      <c r="R181" s="5"/>
      <c r="S181" s="5"/>
      <c r="T181" s="5"/>
      <c r="U181" s="5"/>
      <c r="V181" s="5"/>
      <c r="W181" s="5"/>
    </row>
    <row r="182" spans="1:23" ht="15">
      <c r="A182" s="5" t="s">
        <v>1372</v>
      </c>
      <c r="B182" s="5"/>
      <c r="C182" s="6" t="s">
        <v>10093</v>
      </c>
      <c r="D182" s="5"/>
      <c r="E182" s="6" t="s">
        <v>7071</v>
      </c>
      <c r="F182" s="5" t="s">
        <v>1606</v>
      </c>
      <c r="G182" s="5" t="s">
        <v>1632</v>
      </c>
      <c r="H182" s="10" t="s">
        <v>1571</v>
      </c>
      <c r="I182" s="5" t="s">
        <v>1633</v>
      </c>
      <c r="J182" s="13" t="str">
        <f t="shared" si="23"/>
        <v>IC.CV.080510</v>
      </c>
      <c r="K182" s="6" t="s">
        <v>1192</v>
      </c>
      <c r="L182" t="str">
        <f t="shared" si="19"/>
        <v>Ejection Click</v>
      </c>
      <c r="M182" s="14" t="str">
        <f t="shared" si="24"/>
        <v>PI.IC.CV.080510.01</v>
      </c>
      <c r="N182" s="14"/>
      <c r="O182" s="14" t="str">
        <f t="shared" si="25"/>
        <v>PH.IC.CV.080510.01</v>
      </c>
      <c r="P182" s="5"/>
      <c r="Q182" s="14" t="str">
        <f t="shared" si="26"/>
        <v>CL.IC.CV.080510.01</v>
      </c>
      <c r="R182" s="5"/>
      <c r="S182" s="5"/>
      <c r="T182" s="5"/>
      <c r="U182" s="5"/>
      <c r="V182" s="5"/>
      <c r="W182" s="5"/>
    </row>
    <row r="183" spans="1:23" ht="15">
      <c r="A183" s="5" t="s">
        <v>1372</v>
      </c>
      <c r="B183" s="5"/>
      <c r="C183" s="6" t="s">
        <v>10093</v>
      </c>
      <c r="D183" s="5"/>
      <c r="E183" s="6" t="s">
        <v>7071</v>
      </c>
      <c r="F183" s="5" t="s">
        <v>1606</v>
      </c>
      <c r="G183" s="5" t="s">
        <v>1634</v>
      </c>
      <c r="H183" s="10" t="s">
        <v>1298</v>
      </c>
      <c r="I183" s="5" t="s">
        <v>1680</v>
      </c>
      <c r="J183" s="13" t="str">
        <f t="shared" si="23"/>
        <v>IC.CV.080511</v>
      </c>
      <c r="K183" s="6" t="s">
        <v>1192</v>
      </c>
      <c r="L183" t="str">
        <f t="shared" si="19"/>
        <v>Unable to assess due to respiratory disturbance</v>
      </c>
      <c r="M183" s="14" t="str">
        <f t="shared" si="24"/>
        <v>PI.IC.CV.080511.01</v>
      </c>
      <c r="N183" s="14"/>
      <c r="O183" s="14" t="str">
        <f t="shared" si="25"/>
        <v>PH.IC.CV.080511.01</v>
      </c>
      <c r="P183" s="5"/>
      <c r="Q183" s="14" t="str">
        <f t="shared" si="26"/>
        <v>CL.IC.CV.080511.01</v>
      </c>
      <c r="R183" s="5"/>
      <c r="S183" s="5"/>
      <c r="T183" s="5"/>
      <c r="U183" s="5"/>
      <c r="V183" s="5"/>
      <c r="W183" s="5"/>
    </row>
    <row r="184" spans="1:23" ht="15">
      <c r="A184" s="5" t="s">
        <v>1372</v>
      </c>
      <c r="B184" s="5"/>
      <c r="C184" s="6" t="s">
        <v>10093</v>
      </c>
      <c r="D184" s="5"/>
      <c r="E184" s="6" t="s">
        <v>7071</v>
      </c>
      <c r="F184" s="5" t="s">
        <v>1606</v>
      </c>
      <c r="G184" s="5" t="s">
        <v>1681</v>
      </c>
      <c r="H184" s="10" t="s">
        <v>1299</v>
      </c>
      <c r="I184" s="5" t="s">
        <v>1682</v>
      </c>
      <c r="J184" s="13" t="str">
        <f t="shared" si="23"/>
        <v>IC.CV.080512</v>
      </c>
      <c r="K184" s="6" t="s">
        <v>1192</v>
      </c>
      <c r="L184" t="str">
        <f t="shared" si="19"/>
        <v>Unable to assess due to ventilator</v>
      </c>
      <c r="M184" s="14" t="str">
        <f t="shared" si="24"/>
        <v>PI.IC.CV.080512.01</v>
      </c>
      <c r="N184" s="14"/>
      <c r="O184" s="14" t="str">
        <f t="shared" si="25"/>
        <v>PH.IC.CV.080512.01</v>
      </c>
      <c r="P184" s="5"/>
      <c r="Q184" s="14" t="str">
        <f t="shared" si="26"/>
        <v>CL.IC.CV.080512.01</v>
      </c>
      <c r="R184" s="5"/>
      <c r="S184" s="5"/>
      <c r="T184" s="5"/>
      <c r="U184" s="5"/>
      <c r="V184" s="5"/>
      <c r="W184" s="5"/>
    </row>
    <row r="185" spans="1:23" ht="15">
      <c r="A185" s="5" t="s">
        <v>1372</v>
      </c>
      <c r="B185" s="5"/>
      <c r="C185" s="6" t="s">
        <v>10093</v>
      </c>
      <c r="D185" s="5"/>
      <c r="E185" s="6" t="s">
        <v>7071</v>
      </c>
      <c r="F185" s="5" t="s">
        <v>1606</v>
      </c>
      <c r="G185" s="5" t="s">
        <v>1683</v>
      </c>
      <c r="H185" s="10" t="s">
        <v>1300</v>
      </c>
      <c r="I185" s="5" t="s">
        <v>1684</v>
      </c>
      <c r="J185" s="13" t="str">
        <f t="shared" si="23"/>
        <v>IC.CV.080513</v>
      </c>
      <c r="K185" s="6" t="s">
        <v>1192</v>
      </c>
      <c r="L185" t="str">
        <f t="shared" si="19"/>
        <v>Unable to assess due to VAD</v>
      </c>
      <c r="M185" s="14" t="str">
        <f t="shared" si="24"/>
        <v>PI.IC.CV.080513.01</v>
      </c>
      <c r="N185" s="14"/>
      <c r="O185" s="14" t="str">
        <f t="shared" si="25"/>
        <v>PH.IC.CV.080513.01</v>
      </c>
      <c r="P185" s="5"/>
      <c r="Q185" s="14" t="str">
        <f t="shared" si="26"/>
        <v>CL.IC.CV.080513.01</v>
      </c>
      <c r="R185" s="5"/>
      <c r="S185" s="5"/>
      <c r="T185" s="5"/>
      <c r="U185" s="5"/>
      <c r="V185" s="5"/>
      <c r="W185" s="5"/>
    </row>
    <row r="186" spans="1:23" ht="15">
      <c r="A186" s="5" t="s">
        <v>1372</v>
      </c>
      <c r="B186" s="5"/>
      <c r="C186" s="6" t="s">
        <v>10093</v>
      </c>
      <c r="D186" s="5"/>
      <c r="E186" s="6" t="s">
        <v>7071</v>
      </c>
      <c r="F186" s="5" t="s">
        <v>1606</v>
      </c>
      <c r="G186" s="5" t="s">
        <v>1318</v>
      </c>
      <c r="H186" s="10" t="s">
        <v>1301</v>
      </c>
      <c r="I186" s="5" t="s">
        <v>1319</v>
      </c>
      <c r="J186" s="13" t="str">
        <f t="shared" si="23"/>
        <v>IC.CV.080514</v>
      </c>
      <c r="K186" s="6" t="s">
        <v>1192</v>
      </c>
      <c r="L186" t="str">
        <f t="shared" si="19"/>
        <v>Unable to assess due to Intra-aortic balloon pump</v>
      </c>
      <c r="M186" s="14" t="str">
        <f t="shared" si="24"/>
        <v>PI.IC.CV.080514.01</v>
      </c>
      <c r="N186" s="14"/>
      <c r="O186" s="14" t="str">
        <f t="shared" si="25"/>
        <v>PH.IC.CV.080514.01</v>
      </c>
      <c r="P186" s="5"/>
      <c r="Q186" s="14" t="str">
        <f t="shared" si="26"/>
        <v>CL.IC.CV.080514.01</v>
      </c>
      <c r="R186" s="5"/>
      <c r="S186" s="5"/>
      <c r="T186" s="5"/>
      <c r="U186" s="5"/>
      <c r="V186" s="5"/>
      <c r="W186" s="5"/>
    </row>
    <row r="187" spans="1:23" ht="15">
      <c r="A187" s="5" t="s">
        <v>1372</v>
      </c>
      <c r="B187" s="5"/>
      <c r="C187" s="6" t="s">
        <v>10093</v>
      </c>
      <c r="D187" s="5" t="s">
        <v>1320</v>
      </c>
      <c r="E187" s="6" t="s">
        <v>6888</v>
      </c>
      <c r="F187" s="5" t="s">
        <v>1502</v>
      </c>
      <c r="G187" s="5" t="s">
        <v>1503</v>
      </c>
      <c r="H187" s="10" t="s">
        <v>1396</v>
      </c>
      <c r="I187" s="5" t="s">
        <v>290</v>
      </c>
      <c r="J187" s="13" t="str">
        <f t="shared" si="23"/>
        <v>IC.CV.080601</v>
      </c>
      <c r="K187" s="6" t="s">
        <v>1192</v>
      </c>
      <c r="L187" t="str">
        <f t="shared" si="19"/>
        <v>Negative</v>
      </c>
      <c r="M187" s="14" t="str">
        <f t="shared" si="24"/>
        <v>PI.IC.CV.080601.01</v>
      </c>
      <c r="N187" s="14"/>
      <c r="O187" s="14" t="str">
        <f t="shared" si="25"/>
        <v>PH.IC.CV.080601.01</v>
      </c>
      <c r="P187" s="5"/>
      <c r="Q187" s="14" t="str">
        <f t="shared" si="26"/>
        <v>CL.IC.CV.080601.01</v>
      </c>
      <c r="R187" s="5"/>
      <c r="S187" s="5"/>
      <c r="T187" s="5"/>
      <c r="U187" s="5"/>
      <c r="V187" s="5"/>
      <c r="W187" s="5"/>
    </row>
    <row r="188" spans="1:23" ht="15">
      <c r="A188" s="5" t="s">
        <v>1372</v>
      </c>
      <c r="B188" s="5"/>
      <c r="C188" s="6" t="s">
        <v>10093</v>
      </c>
      <c r="D188" s="5"/>
      <c r="E188" s="6" t="s">
        <v>6888</v>
      </c>
      <c r="F188" s="5" t="s">
        <v>1502</v>
      </c>
      <c r="G188" s="5" t="s">
        <v>1504</v>
      </c>
      <c r="H188" s="10" t="s">
        <v>1398</v>
      </c>
      <c r="I188" s="5" t="s">
        <v>1505</v>
      </c>
      <c r="J188" s="13" t="str">
        <f t="shared" si="23"/>
        <v>IC.CV.080602</v>
      </c>
      <c r="K188" s="6" t="s">
        <v>1192</v>
      </c>
      <c r="L188" t="str">
        <f t="shared" si="19"/>
        <v>Positive calf right</v>
      </c>
      <c r="M188" s="14" t="str">
        <f t="shared" si="24"/>
        <v>PI.IC.CV.080602.01</v>
      </c>
      <c r="N188" s="14"/>
      <c r="O188" s="14" t="str">
        <f t="shared" si="25"/>
        <v>PH.IC.CV.080602.01</v>
      </c>
      <c r="P188" s="5"/>
      <c r="Q188" s="14" t="str">
        <f t="shared" si="26"/>
        <v>CL.IC.CV.080602.01</v>
      </c>
      <c r="R188" s="5"/>
      <c r="S188" s="5"/>
      <c r="T188" s="5"/>
      <c r="U188" s="5"/>
      <c r="V188" s="5"/>
      <c r="W188" s="5"/>
    </row>
    <row r="189" spans="1:23" ht="15">
      <c r="A189" s="5" t="s">
        <v>1372</v>
      </c>
      <c r="B189" s="5"/>
      <c r="C189" s="6" t="s">
        <v>10093</v>
      </c>
      <c r="D189" s="5"/>
      <c r="E189" s="6" t="s">
        <v>6888</v>
      </c>
      <c r="F189" s="5" t="s">
        <v>1502</v>
      </c>
      <c r="G189" s="5" t="s">
        <v>1328</v>
      </c>
      <c r="H189" s="10" t="s">
        <v>1400</v>
      </c>
      <c r="I189" s="5" t="s">
        <v>1329</v>
      </c>
      <c r="J189" s="13" t="str">
        <f t="shared" si="23"/>
        <v>IC.CV.080603</v>
      </c>
      <c r="K189" s="6" t="s">
        <v>1192</v>
      </c>
      <c r="L189" t="str">
        <f t="shared" si="19"/>
        <v>Positive calf left</v>
      </c>
      <c r="M189" s="14" t="str">
        <f t="shared" si="24"/>
        <v>PI.IC.CV.080603.01</v>
      </c>
      <c r="N189" s="14"/>
      <c r="O189" s="14" t="str">
        <f t="shared" si="25"/>
        <v>PH.IC.CV.080603.01</v>
      </c>
      <c r="P189" s="5"/>
      <c r="Q189" s="14" t="str">
        <f t="shared" si="26"/>
        <v>CL.IC.CV.080603.01</v>
      </c>
      <c r="R189" s="5"/>
      <c r="S189" s="5"/>
      <c r="T189" s="5"/>
      <c r="U189" s="5"/>
      <c r="V189" s="5"/>
      <c r="W189" s="5"/>
    </row>
    <row r="190" spans="1:23" s="15" customFormat="1" ht="15">
      <c r="A190" s="5" t="s">
        <v>1372</v>
      </c>
      <c r="B190" s="5" t="s">
        <v>945</v>
      </c>
      <c r="C190" s="6" t="s">
        <v>10093</v>
      </c>
      <c r="D190" s="5" t="s">
        <v>1330</v>
      </c>
      <c r="E190" s="6" t="s">
        <v>7284</v>
      </c>
      <c r="F190" s="5" t="s">
        <v>1331</v>
      </c>
      <c r="G190" s="5" t="s">
        <v>1332</v>
      </c>
      <c r="H190" s="10" t="s">
        <v>1396</v>
      </c>
      <c r="I190" s="5" t="s">
        <v>1333</v>
      </c>
      <c r="J190" s="13" t="str">
        <f t="shared" si="23"/>
        <v>IC.CV.080701</v>
      </c>
      <c r="K190" s="6" t="s">
        <v>1192</v>
      </c>
      <c r="L190" t="str">
        <f t="shared" si="19"/>
        <v>Normal with HOB @ 30 degrees right</v>
      </c>
      <c r="M190" s="14" t="str">
        <f t="shared" si="24"/>
        <v>PI.IC.CV.080701.01</v>
      </c>
      <c r="N190" s="14"/>
      <c r="O190" s="14" t="str">
        <f t="shared" si="25"/>
        <v>PH.IC.CV.080701.01</v>
      </c>
      <c r="P190" s="5"/>
      <c r="Q190" s="14" t="str">
        <f t="shared" si="26"/>
        <v>CL.IC.CV.080701.01</v>
      </c>
      <c r="R190" s="5" t="s">
        <v>1141</v>
      </c>
      <c r="S190" s="5">
        <v>181</v>
      </c>
      <c r="T190" s="5"/>
      <c r="U190" s="5"/>
      <c r="V190" s="5"/>
      <c r="W190" s="5"/>
    </row>
    <row r="191" spans="1:23" s="15" customFormat="1" ht="15">
      <c r="A191" s="5" t="s">
        <v>1372</v>
      </c>
      <c r="B191" s="5"/>
      <c r="C191" s="6" t="s">
        <v>10093</v>
      </c>
      <c r="D191" s="5"/>
      <c r="E191" s="6" t="s">
        <v>7284</v>
      </c>
      <c r="F191" s="5" t="s">
        <v>1331</v>
      </c>
      <c r="G191" s="5" t="s">
        <v>1157</v>
      </c>
      <c r="H191" s="10" t="s">
        <v>1398</v>
      </c>
      <c r="I191" s="5" t="s">
        <v>1158</v>
      </c>
      <c r="J191" s="13" t="str">
        <f t="shared" si="23"/>
        <v>IC.CV.080702</v>
      </c>
      <c r="K191" s="6" t="s">
        <v>1192</v>
      </c>
      <c r="L191" t="str">
        <f t="shared" si="19"/>
        <v>Distended with HOB @ 30 degrees right</v>
      </c>
      <c r="M191" s="14" t="str">
        <f t="shared" si="24"/>
        <v>PI.IC.CV.080702.01</v>
      </c>
      <c r="N191" s="14"/>
      <c r="O191" s="14" t="str">
        <f t="shared" si="25"/>
        <v>PH.IC.CV.080702.01</v>
      </c>
      <c r="P191" s="5"/>
      <c r="Q191" s="14" t="str">
        <f t="shared" si="26"/>
        <v>CL.IC.CV.080702.01</v>
      </c>
      <c r="R191" s="5" t="s">
        <v>9277</v>
      </c>
      <c r="S191" s="5">
        <v>181</v>
      </c>
      <c r="T191" s="5"/>
      <c r="U191" s="5"/>
      <c r="V191" s="5"/>
      <c r="W191" s="5"/>
    </row>
    <row r="192" spans="1:23" s="15" customFormat="1" ht="15">
      <c r="A192" s="5" t="s">
        <v>1372</v>
      </c>
      <c r="B192" s="5"/>
      <c r="C192" s="6" t="s">
        <v>10093</v>
      </c>
      <c r="D192" s="5"/>
      <c r="E192" s="6" t="s">
        <v>7284</v>
      </c>
      <c r="F192" s="5" t="s">
        <v>1331</v>
      </c>
      <c r="G192" s="5" t="s">
        <v>1159</v>
      </c>
      <c r="H192" s="10" t="s">
        <v>1400</v>
      </c>
      <c r="I192" s="5" t="s">
        <v>1160</v>
      </c>
      <c r="J192" s="13" t="str">
        <f t="shared" si="23"/>
        <v>IC.CV.080703</v>
      </c>
      <c r="K192" s="6" t="s">
        <v>11324</v>
      </c>
      <c r="L192" t="str">
        <f t="shared" si="19"/>
        <v>Flat with HOB @ 30 degrees right</v>
      </c>
      <c r="M192" s="14" t="str">
        <f t="shared" si="24"/>
        <v>PI.IC.CV.080703.01</v>
      </c>
      <c r="N192" s="14"/>
      <c r="O192" s="14" t="str">
        <f t="shared" si="25"/>
        <v>PH.IC.CV.080703.01</v>
      </c>
      <c r="P192" s="5"/>
      <c r="Q192" s="14" t="str">
        <f t="shared" si="26"/>
        <v>CL.IC.CV.080703.01</v>
      </c>
      <c r="R192" s="5" t="s">
        <v>9277</v>
      </c>
      <c r="S192" s="5">
        <v>181</v>
      </c>
      <c r="T192" s="5"/>
      <c r="U192" s="5"/>
      <c r="V192" s="5"/>
      <c r="W192" s="5"/>
    </row>
    <row r="193" spans="1:23" s="15" customFormat="1" ht="15">
      <c r="A193" s="5" t="s">
        <v>1372</v>
      </c>
      <c r="B193" s="5" t="s">
        <v>11134</v>
      </c>
      <c r="C193" s="6" t="s">
        <v>10093</v>
      </c>
      <c r="D193" s="5" t="s">
        <v>11134</v>
      </c>
      <c r="E193" s="6" t="s">
        <v>7284</v>
      </c>
      <c r="F193" s="5" t="s">
        <v>1331</v>
      </c>
      <c r="G193" s="5" t="s">
        <v>1161</v>
      </c>
      <c r="H193" s="10" t="s">
        <v>948</v>
      </c>
      <c r="I193" s="5" t="s">
        <v>1162</v>
      </c>
      <c r="J193" s="13" t="str">
        <f t="shared" si="23"/>
        <v>IC.CV.080704</v>
      </c>
      <c r="K193" s="6" t="s">
        <v>11324</v>
      </c>
      <c r="L193" t="str">
        <f t="shared" si="19"/>
        <v>Normal with HOB @ 30 degrees left</v>
      </c>
      <c r="M193" s="14" t="str">
        <f t="shared" si="24"/>
        <v>PI.IC.CV.080704.01</v>
      </c>
      <c r="N193" s="14"/>
      <c r="O193" s="14" t="str">
        <f t="shared" si="25"/>
        <v>PH.IC.CV.080704.01</v>
      </c>
      <c r="P193" s="5"/>
      <c r="Q193" s="14" t="str">
        <f t="shared" si="26"/>
        <v>CL.IC.CV.080704.01</v>
      </c>
      <c r="R193" s="5" t="s">
        <v>9277</v>
      </c>
      <c r="S193" s="5">
        <v>181</v>
      </c>
      <c r="T193" s="5"/>
      <c r="U193" s="5"/>
      <c r="V193" s="5"/>
      <c r="W193" s="5"/>
    </row>
    <row r="194" spans="1:23" s="15" customFormat="1" ht="15">
      <c r="A194" s="5" t="s">
        <v>1372</v>
      </c>
      <c r="B194" s="5"/>
      <c r="C194" s="6" t="s">
        <v>10093</v>
      </c>
      <c r="D194" s="5"/>
      <c r="E194" s="6" t="s">
        <v>7284</v>
      </c>
      <c r="F194" s="5" t="s">
        <v>1331</v>
      </c>
      <c r="G194" s="5" t="s">
        <v>1163</v>
      </c>
      <c r="H194" s="10" t="s">
        <v>7071</v>
      </c>
      <c r="I194" s="5" t="s">
        <v>1164</v>
      </c>
      <c r="J194" s="13" t="str">
        <f t="shared" ref="J194:J200" si="27">CONCATENATE("IC.CV.",C194,E194,H194)</f>
        <v>IC.CV.080705</v>
      </c>
      <c r="K194" s="6" t="s">
        <v>11324</v>
      </c>
      <c r="L194" t="str">
        <f t="shared" ref="L194:L248" si="28">G194</f>
        <v>Distended with HOB @ 30 degrees left</v>
      </c>
      <c r="M194" s="14" t="str">
        <f t="shared" ref="M194:M201" si="29">CONCATENATE("PI.",J194,".",K194)</f>
        <v>PI.IC.CV.080705.01</v>
      </c>
      <c r="N194" s="14"/>
      <c r="O194" s="14" t="str">
        <f t="shared" ref="O194:O201" si="30">CONCATENATE("PH.",J194,".",K194)</f>
        <v>PH.IC.CV.080705.01</v>
      </c>
      <c r="P194" s="5"/>
      <c r="Q194" s="14" t="str">
        <f t="shared" ref="Q194:Q201" si="31">CONCATENATE("CL.",J194,".",K194)</f>
        <v>CL.IC.CV.080705.01</v>
      </c>
      <c r="R194" s="5" t="s">
        <v>9277</v>
      </c>
      <c r="S194" s="5">
        <v>181</v>
      </c>
      <c r="T194" s="5"/>
      <c r="U194" s="5"/>
      <c r="V194" s="5"/>
      <c r="W194" s="5"/>
    </row>
    <row r="195" spans="1:23" s="15" customFormat="1" ht="15">
      <c r="A195" s="5" t="s">
        <v>1372</v>
      </c>
      <c r="B195" s="5"/>
      <c r="C195" s="6" t="s">
        <v>10093</v>
      </c>
      <c r="D195" s="5"/>
      <c r="E195" s="6" t="s">
        <v>7284</v>
      </c>
      <c r="F195" s="5" t="s">
        <v>1331</v>
      </c>
      <c r="G195" s="5" t="s">
        <v>1165</v>
      </c>
      <c r="H195" s="10" t="s">
        <v>6888</v>
      </c>
      <c r="I195" s="5" t="s">
        <v>1166</v>
      </c>
      <c r="J195" s="13" t="str">
        <f t="shared" si="27"/>
        <v>IC.CV.080706</v>
      </c>
      <c r="K195" s="6" t="s">
        <v>11324</v>
      </c>
      <c r="L195" t="str">
        <f t="shared" si="28"/>
        <v>Flat with HOB @ 30 degrees left</v>
      </c>
      <c r="M195" s="14" t="str">
        <f t="shared" si="29"/>
        <v>PI.IC.CV.080706.01</v>
      </c>
      <c r="N195" s="14"/>
      <c r="O195" s="14" t="str">
        <f t="shared" si="30"/>
        <v>PH.IC.CV.080706.01</v>
      </c>
      <c r="P195" s="5"/>
      <c r="Q195" s="14" t="str">
        <f t="shared" si="31"/>
        <v>CL.IC.CV.080706.01</v>
      </c>
      <c r="R195" s="5" t="s">
        <v>9277</v>
      </c>
      <c r="S195" s="5">
        <v>181</v>
      </c>
      <c r="T195" s="5"/>
      <c r="U195" s="5"/>
      <c r="V195" s="5"/>
      <c r="W195" s="5"/>
    </row>
    <row r="196" spans="1:23" ht="15">
      <c r="A196" s="5" t="s">
        <v>1372</v>
      </c>
      <c r="B196" s="5"/>
      <c r="C196" s="6" t="s">
        <v>10093</v>
      </c>
      <c r="D196" s="5" t="s">
        <v>1167</v>
      </c>
      <c r="E196" s="6" t="s">
        <v>10093</v>
      </c>
      <c r="F196" s="5" t="s">
        <v>1168</v>
      </c>
      <c r="G196" s="5" t="s">
        <v>1609</v>
      </c>
      <c r="H196" s="10" t="s">
        <v>1396</v>
      </c>
      <c r="I196" s="5" t="s">
        <v>1609</v>
      </c>
      <c r="J196" s="13" t="str">
        <f t="shared" si="27"/>
        <v>IC.CV.080801</v>
      </c>
      <c r="K196" s="6" t="s">
        <v>11324</v>
      </c>
      <c r="L196" t="str">
        <f t="shared" si="28"/>
        <v>Murmur</v>
      </c>
      <c r="M196" s="14" t="str">
        <f t="shared" si="29"/>
        <v>PI.IC.CV.080801.01</v>
      </c>
      <c r="N196" s="14"/>
      <c r="O196" s="14" t="str">
        <f t="shared" si="30"/>
        <v>PH.IC.CV.080801.01</v>
      </c>
      <c r="P196" s="5"/>
      <c r="Q196" s="14" t="str">
        <f t="shared" si="31"/>
        <v>CL.IC.CV.080801.01</v>
      </c>
      <c r="R196" s="5"/>
      <c r="S196" s="5"/>
      <c r="T196" s="5"/>
      <c r="U196" s="5"/>
      <c r="V196" s="5"/>
      <c r="W196" s="5"/>
    </row>
    <row r="197" spans="1:23" ht="15">
      <c r="A197" s="5" t="s">
        <v>1372</v>
      </c>
      <c r="B197" s="5"/>
      <c r="C197" s="6" t="s">
        <v>10093</v>
      </c>
      <c r="D197" s="5"/>
      <c r="E197" s="6" t="s">
        <v>10093</v>
      </c>
      <c r="F197" s="5" t="s">
        <v>1168</v>
      </c>
      <c r="G197" s="5" t="s">
        <v>1169</v>
      </c>
      <c r="H197" s="10" t="s">
        <v>1398</v>
      </c>
      <c r="I197" s="5" t="s">
        <v>1170</v>
      </c>
      <c r="J197" s="13" t="str">
        <f t="shared" si="27"/>
        <v>IC.CV.080802</v>
      </c>
      <c r="K197" s="6" t="s">
        <v>11324</v>
      </c>
      <c r="L197" t="str">
        <f t="shared" si="28"/>
        <v>Timing diastolic</v>
      </c>
      <c r="M197" s="14" t="str">
        <f t="shared" si="29"/>
        <v>PI.IC.CV.080802.01</v>
      </c>
      <c r="N197" s="14"/>
      <c r="O197" s="14" t="str">
        <f t="shared" si="30"/>
        <v>PH.IC.CV.080802.01</v>
      </c>
      <c r="P197" s="5"/>
      <c r="Q197" s="14" t="str">
        <f t="shared" si="31"/>
        <v>CL.IC.CV.080802.01</v>
      </c>
      <c r="R197" s="5"/>
      <c r="S197" s="5"/>
      <c r="T197" s="5"/>
      <c r="U197" s="5"/>
      <c r="V197" s="5"/>
      <c r="W197" s="5"/>
    </row>
    <row r="198" spans="1:23" ht="15">
      <c r="A198" s="5" t="s">
        <v>1372</v>
      </c>
      <c r="B198" s="5"/>
      <c r="C198" s="6" t="s">
        <v>10093</v>
      </c>
      <c r="D198" s="5"/>
      <c r="E198" s="6" t="s">
        <v>10093</v>
      </c>
      <c r="F198" s="5" t="s">
        <v>1168</v>
      </c>
      <c r="G198" s="5" t="s">
        <v>1687</v>
      </c>
      <c r="H198" s="10" t="s">
        <v>1400</v>
      </c>
      <c r="I198" s="5" t="s">
        <v>1596</v>
      </c>
      <c r="J198" s="13" t="str">
        <f t="shared" si="27"/>
        <v>IC.CV.080803</v>
      </c>
      <c r="K198" s="6" t="s">
        <v>11324</v>
      </c>
      <c r="L198" t="str">
        <f t="shared" si="28"/>
        <v>Timing systolic</v>
      </c>
      <c r="M198" s="14" t="str">
        <f t="shared" si="29"/>
        <v>PI.IC.CV.080803.01</v>
      </c>
      <c r="N198" s="14"/>
      <c r="O198" s="14" t="str">
        <f t="shared" si="30"/>
        <v>PH.IC.CV.080803.01</v>
      </c>
      <c r="P198" s="5"/>
      <c r="Q198" s="14" t="str">
        <f t="shared" si="31"/>
        <v>CL.IC.CV.080803.01</v>
      </c>
      <c r="R198" s="5"/>
      <c r="S198" s="5"/>
      <c r="T198" s="5"/>
      <c r="U198" s="5"/>
      <c r="V198" s="5"/>
      <c r="W198" s="5"/>
    </row>
    <row r="199" spans="1:23" s="15" customFormat="1" ht="15">
      <c r="A199" s="5" t="s">
        <v>11111</v>
      </c>
      <c r="B199" s="5"/>
      <c r="C199" s="6" t="s">
        <v>10093</v>
      </c>
      <c r="D199" s="5" t="s">
        <v>1410</v>
      </c>
      <c r="E199" s="6" t="s">
        <v>10095</v>
      </c>
      <c r="F199" s="5" t="s">
        <v>1410</v>
      </c>
      <c r="G199" s="6" t="s">
        <v>1422</v>
      </c>
      <c r="H199" s="10" t="s">
        <v>10905</v>
      </c>
      <c r="I199" s="6" t="s">
        <v>1423</v>
      </c>
      <c r="J199" s="13" t="str">
        <f t="shared" si="27"/>
        <v>IC.CV.080910</v>
      </c>
      <c r="K199" s="6" t="s">
        <v>11324</v>
      </c>
      <c r="L199" t="str">
        <f t="shared" si="28"/>
        <v>Location: specify</v>
      </c>
      <c r="M199" s="14" t="str">
        <f t="shared" si="29"/>
        <v>PI.IC.CV.080910.01</v>
      </c>
      <c r="N199" s="14"/>
      <c r="O199" s="14" t="str">
        <f t="shared" si="30"/>
        <v>PH.IC.CV.080910.01</v>
      </c>
      <c r="P199" s="5"/>
      <c r="Q199" s="14" t="str">
        <f t="shared" si="31"/>
        <v>CL.IC.CV.080910.01</v>
      </c>
      <c r="R199" s="5" t="s">
        <v>9277</v>
      </c>
      <c r="S199" s="5">
        <v>182</v>
      </c>
      <c r="T199" s="5" t="s">
        <v>9277</v>
      </c>
      <c r="U199" s="5">
        <v>182</v>
      </c>
      <c r="V199" s="5"/>
      <c r="W199" s="5"/>
    </row>
    <row r="200" spans="1:23" ht="15">
      <c r="A200" s="5" t="s">
        <v>1372</v>
      </c>
      <c r="B200" s="5" t="s">
        <v>1424</v>
      </c>
      <c r="C200" s="6" t="s">
        <v>10095</v>
      </c>
      <c r="D200" s="5" t="s">
        <v>2324</v>
      </c>
      <c r="E200" s="6" t="s">
        <v>11324</v>
      </c>
      <c r="F200" s="5" t="s">
        <v>1425</v>
      </c>
      <c r="G200" s="5" t="s">
        <v>1256</v>
      </c>
      <c r="H200" s="10" t="s">
        <v>1396</v>
      </c>
      <c r="I200" s="5" t="s">
        <v>1257</v>
      </c>
      <c r="J200" s="13" t="str">
        <f t="shared" si="27"/>
        <v>IC.CV.090101</v>
      </c>
      <c r="K200" s="6" t="s">
        <v>11324</v>
      </c>
      <c r="L200" t="str">
        <f t="shared" si="28"/>
        <v xml:space="preserve">     3+ Strong palpation</v>
      </c>
      <c r="M200" s="14" t="str">
        <f t="shared" si="29"/>
        <v>PI.IC.CV.090101.01</v>
      </c>
      <c r="N200" s="14"/>
      <c r="O200" s="14" t="str">
        <f t="shared" si="30"/>
        <v>PH.IC.CV.090101.01</v>
      </c>
      <c r="P200" s="5"/>
      <c r="Q200" s="14" t="str">
        <f t="shared" si="31"/>
        <v>CL.IC.CV.090101.01</v>
      </c>
      <c r="R200" s="5"/>
      <c r="S200" s="5"/>
      <c r="T200" s="5"/>
      <c r="U200" s="5"/>
      <c r="V200" s="5"/>
      <c r="W200" s="5"/>
    </row>
    <row r="201" spans="1:23" ht="15">
      <c r="A201" s="5" t="s">
        <v>1372</v>
      </c>
      <c r="B201" s="5"/>
      <c r="C201" s="6" t="s">
        <v>10095</v>
      </c>
      <c r="D201" s="5"/>
      <c r="E201" s="6" t="s">
        <v>11324</v>
      </c>
      <c r="F201" s="5" t="s">
        <v>1425</v>
      </c>
      <c r="G201" s="5" t="s">
        <v>1258</v>
      </c>
      <c r="H201" s="10" t="s">
        <v>1398</v>
      </c>
      <c r="I201" s="5" t="s">
        <v>1259</v>
      </c>
      <c r="J201" s="13" t="str">
        <f t="shared" ref="J201:J266" si="32">CONCATENATE("IC.CV.",C201,E201,H201)</f>
        <v>IC.CV.090102</v>
      </c>
      <c r="K201" s="6" t="s">
        <v>11324</v>
      </c>
      <c r="L201" t="str">
        <f t="shared" si="28"/>
        <v xml:space="preserve">     2+ Normal palpation</v>
      </c>
      <c r="M201" s="14" t="str">
        <f t="shared" si="29"/>
        <v>PI.IC.CV.090102.01</v>
      </c>
      <c r="N201" s="14"/>
      <c r="O201" s="14" t="str">
        <f t="shared" si="30"/>
        <v>PH.IC.CV.090102.01</v>
      </c>
      <c r="P201" s="5"/>
      <c r="Q201" s="14" t="str">
        <f t="shared" si="31"/>
        <v>CL.IC.CV.090102.01</v>
      </c>
      <c r="R201" s="5"/>
      <c r="S201" s="5"/>
      <c r="T201" s="5"/>
      <c r="U201" s="5"/>
      <c r="V201" s="5"/>
      <c r="W201" s="5"/>
    </row>
    <row r="202" spans="1:23" ht="15">
      <c r="A202" s="5" t="s">
        <v>1372</v>
      </c>
      <c r="B202" s="5"/>
      <c r="C202" s="6" t="s">
        <v>10095</v>
      </c>
      <c r="D202" s="5"/>
      <c r="E202" s="6" t="s">
        <v>11324</v>
      </c>
      <c r="F202" s="5" t="s">
        <v>1425</v>
      </c>
      <c r="G202" s="5" t="s">
        <v>1260</v>
      </c>
      <c r="H202" s="10" t="s">
        <v>1400</v>
      </c>
      <c r="I202" s="5" t="s">
        <v>1261</v>
      </c>
      <c r="J202" s="13" t="str">
        <f t="shared" si="32"/>
        <v>IC.CV.090103</v>
      </c>
      <c r="K202" s="6" t="s">
        <v>11324</v>
      </c>
      <c r="L202" t="str">
        <f t="shared" si="28"/>
        <v xml:space="preserve">     1+ Weak palpation</v>
      </c>
      <c r="M202" s="14" t="str">
        <f t="shared" ref="M202:M267" si="33">CONCATENATE("PI.",J202,".",K202)</f>
        <v>PI.IC.CV.090103.01</v>
      </c>
      <c r="N202" s="14"/>
      <c r="O202" s="14" t="str">
        <f t="shared" ref="O202:O267" si="34">CONCATENATE("PH.",J202,".",K202)</f>
        <v>PH.IC.CV.090103.01</v>
      </c>
      <c r="P202" s="5"/>
      <c r="Q202" s="14" t="str">
        <f t="shared" ref="Q202:Q267" si="35">CONCATENATE("CL.",J202,".",K202)</f>
        <v>CL.IC.CV.090103.01</v>
      </c>
      <c r="R202" s="5"/>
      <c r="S202" s="5"/>
      <c r="T202" s="5"/>
      <c r="U202" s="5"/>
      <c r="V202" s="5"/>
      <c r="W202" s="5"/>
    </row>
    <row r="203" spans="1:23" ht="15">
      <c r="A203" s="5" t="s">
        <v>1372</v>
      </c>
      <c r="B203" s="5"/>
      <c r="C203" s="6" t="s">
        <v>10095</v>
      </c>
      <c r="D203" s="5"/>
      <c r="E203" s="6" t="s">
        <v>11324</v>
      </c>
      <c r="F203" s="5" t="s">
        <v>1425</v>
      </c>
      <c r="G203" s="5" t="s">
        <v>1262</v>
      </c>
      <c r="H203" s="10" t="s">
        <v>1402</v>
      </c>
      <c r="I203" s="5">
        <v>0</v>
      </c>
      <c r="J203" s="13" t="str">
        <f t="shared" si="32"/>
        <v>IC.CV.090104</v>
      </c>
      <c r="K203" s="6" t="s">
        <v>11324</v>
      </c>
      <c r="L203" t="str">
        <f t="shared" si="28"/>
        <v xml:space="preserve">     0 Not palpable</v>
      </c>
      <c r="M203" s="14" t="str">
        <f t="shared" si="33"/>
        <v>PI.IC.CV.090104.01</v>
      </c>
      <c r="N203" s="14"/>
      <c r="O203" s="14" t="str">
        <f t="shared" si="34"/>
        <v>PH.IC.CV.090104.01</v>
      </c>
      <c r="P203" s="5"/>
      <c r="Q203" s="14" t="str">
        <f t="shared" si="35"/>
        <v>CL.IC.CV.090104.01</v>
      </c>
      <c r="R203" s="5"/>
      <c r="S203" s="5"/>
      <c r="T203" s="5"/>
      <c r="U203" s="5"/>
      <c r="V203" s="5"/>
      <c r="W203" s="5"/>
    </row>
    <row r="204" spans="1:23" ht="15">
      <c r="A204" s="5" t="s">
        <v>1372</v>
      </c>
      <c r="B204" s="5"/>
      <c r="C204" s="6" t="s">
        <v>10095</v>
      </c>
      <c r="D204" s="5" t="s">
        <v>2232</v>
      </c>
      <c r="E204" s="6" t="s">
        <v>1199</v>
      </c>
      <c r="F204" s="5" t="s">
        <v>1425</v>
      </c>
      <c r="G204" s="5" t="s">
        <v>1263</v>
      </c>
      <c r="H204" s="10" t="s">
        <v>1396</v>
      </c>
      <c r="I204" s="5" t="s">
        <v>1426</v>
      </c>
      <c r="J204" s="13" t="str">
        <f t="shared" si="32"/>
        <v>IC.CV.090201</v>
      </c>
      <c r="K204" s="6" t="s">
        <v>11324</v>
      </c>
      <c r="L204" t="str">
        <f t="shared" si="28"/>
        <v xml:space="preserve">     Present by doppler</v>
      </c>
      <c r="M204" s="14" t="str">
        <f t="shared" si="33"/>
        <v>PI.IC.CV.090201.01</v>
      </c>
      <c r="N204" s="14"/>
      <c r="O204" s="14" t="str">
        <f t="shared" si="34"/>
        <v>PH.IC.CV.090201.01</v>
      </c>
      <c r="P204" s="5"/>
      <c r="Q204" s="14" t="str">
        <f t="shared" si="35"/>
        <v>CL.IC.CV.090201.01</v>
      </c>
      <c r="R204" s="5"/>
      <c r="S204" s="5"/>
      <c r="T204" s="5"/>
      <c r="U204" s="5"/>
      <c r="V204" s="5"/>
      <c r="W204" s="5"/>
    </row>
    <row r="205" spans="1:23" ht="15">
      <c r="A205" s="5" t="s">
        <v>1372</v>
      </c>
      <c r="B205" s="5"/>
      <c r="C205" s="6" t="s">
        <v>10095</v>
      </c>
      <c r="D205" s="5"/>
      <c r="E205" s="6" t="s">
        <v>1199</v>
      </c>
      <c r="F205" s="5" t="s">
        <v>1425</v>
      </c>
      <c r="G205" s="5" t="s">
        <v>1427</v>
      </c>
      <c r="H205" s="10" t="s">
        <v>1398</v>
      </c>
      <c r="I205" s="5" t="s">
        <v>1266</v>
      </c>
      <c r="J205" s="13" t="str">
        <f t="shared" si="32"/>
        <v>IC.CV.090202</v>
      </c>
      <c r="K205" s="6" t="s">
        <v>11324</v>
      </c>
      <c r="L205" t="str">
        <f t="shared" si="28"/>
        <v xml:space="preserve">     Unable to obtain by doppler </v>
      </c>
      <c r="M205" s="14" t="str">
        <f t="shared" si="33"/>
        <v>PI.IC.CV.090202.01</v>
      </c>
      <c r="N205" s="14"/>
      <c r="O205" s="14" t="str">
        <f t="shared" si="34"/>
        <v>PH.IC.CV.090202.01</v>
      </c>
      <c r="P205" s="5"/>
      <c r="Q205" s="14" t="str">
        <f t="shared" si="35"/>
        <v>CL.IC.CV.090202.01</v>
      </c>
      <c r="R205" s="5"/>
      <c r="S205" s="5"/>
      <c r="T205" s="5"/>
      <c r="U205" s="5"/>
      <c r="V205" s="5"/>
      <c r="W205" s="5"/>
    </row>
    <row r="206" spans="1:23" ht="15">
      <c r="A206" s="5" t="s">
        <v>1372</v>
      </c>
      <c r="B206" s="5"/>
      <c r="C206" s="6" t="s">
        <v>10095</v>
      </c>
      <c r="D206" s="5"/>
      <c r="E206" s="6" t="s">
        <v>1199</v>
      </c>
      <c r="F206" s="5" t="s">
        <v>1425</v>
      </c>
      <c r="G206" s="5" t="s">
        <v>1267</v>
      </c>
      <c r="H206" s="10" t="s">
        <v>1400</v>
      </c>
      <c r="I206" s="5" t="s">
        <v>1486</v>
      </c>
      <c r="J206" s="13" t="str">
        <f t="shared" si="32"/>
        <v>IC.CV.090203</v>
      </c>
      <c r="K206" s="6" t="s">
        <v>11324</v>
      </c>
      <c r="L206" t="str">
        <f t="shared" si="28"/>
        <v xml:space="preserve">     Amputee unable to assess</v>
      </c>
      <c r="M206" s="14" t="str">
        <f t="shared" si="33"/>
        <v>PI.IC.CV.090203.01</v>
      </c>
      <c r="N206" s="14"/>
      <c r="O206" s="14" t="str">
        <f t="shared" si="34"/>
        <v>PH.IC.CV.090203.01</v>
      </c>
      <c r="P206" s="5"/>
      <c r="Q206" s="14" t="str">
        <f t="shared" si="35"/>
        <v>CL.IC.CV.090203.01</v>
      </c>
      <c r="R206" s="5"/>
      <c r="S206" s="5"/>
      <c r="T206" s="5"/>
      <c r="U206" s="5"/>
      <c r="V206" s="5"/>
      <c r="W206" s="5"/>
    </row>
    <row r="207" spans="1:23" ht="15">
      <c r="A207" s="5" t="s">
        <v>1372</v>
      </c>
      <c r="B207" s="5"/>
      <c r="C207" s="6" t="s">
        <v>10095</v>
      </c>
      <c r="D207" s="5"/>
      <c r="E207" s="6" t="s">
        <v>1199</v>
      </c>
      <c r="F207" s="5" t="s">
        <v>1425</v>
      </c>
      <c r="G207" s="5" t="s">
        <v>1268</v>
      </c>
      <c r="H207" s="10" t="s">
        <v>1402</v>
      </c>
      <c r="I207" s="5" t="s">
        <v>1269</v>
      </c>
      <c r="J207" s="13" t="str">
        <f t="shared" si="32"/>
        <v>IC.CV.090204</v>
      </c>
      <c r="K207" s="6" t="s">
        <v>11324</v>
      </c>
      <c r="L207" t="str">
        <f t="shared" si="28"/>
        <v xml:space="preserve">     Cast unable to assess</v>
      </c>
      <c r="M207" s="14" t="str">
        <f t="shared" si="33"/>
        <v>PI.IC.CV.090204.01</v>
      </c>
      <c r="N207" s="14"/>
      <c r="O207" s="14" t="str">
        <f t="shared" si="34"/>
        <v>PH.IC.CV.090204.01</v>
      </c>
      <c r="P207" s="5"/>
      <c r="Q207" s="14" t="str">
        <f t="shared" si="35"/>
        <v>CL.IC.CV.090204.01</v>
      </c>
      <c r="R207" s="5"/>
      <c r="S207" s="5"/>
      <c r="T207" s="5"/>
      <c r="U207" s="5"/>
      <c r="V207" s="5"/>
      <c r="W207" s="5"/>
    </row>
    <row r="208" spans="1:23" ht="15">
      <c r="A208" s="5" t="s">
        <v>1372</v>
      </c>
      <c r="B208" s="5"/>
      <c r="C208" s="6" t="s">
        <v>10095</v>
      </c>
      <c r="D208" s="5"/>
      <c r="E208" s="6" t="s">
        <v>1199</v>
      </c>
      <c r="F208" s="5" t="s">
        <v>1425</v>
      </c>
      <c r="G208" s="5" t="s">
        <v>1455</v>
      </c>
      <c r="H208" s="10" t="s">
        <v>1404</v>
      </c>
      <c r="I208" s="5" t="s">
        <v>1224</v>
      </c>
      <c r="J208" s="13" t="str">
        <f t="shared" si="32"/>
        <v>IC.CV.090205</v>
      </c>
      <c r="K208" s="6" t="s">
        <v>11324</v>
      </c>
      <c r="L208" t="str">
        <f t="shared" si="28"/>
        <v xml:space="preserve">     Unable to assess:  specify</v>
      </c>
      <c r="M208" s="14" t="str">
        <f t="shared" si="33"/>
        <v>PI.IC.CV.090205.01</v>
      </c>
      <c r="N208" s="14"/>
      <c r="O208" s="14" t="str">
        <f t="shared" si="34"/>
        <v>PH.IC.CV.090205.01</v>
      </c>
      <c r="P208" s="5"/>
      <c r="Q208" s="14" t="str">
        <f t="shared" si="35"/>
        <v>CL.IC.CV.090205.01</v>
      </c>
      <c r="R208" s="5"/>
      <c r="S208" s="5"/>
      <c r="T208" s="5"/>
      <c r="U208" s="5"/>
      <c r="V208" s="5"/>
      <c r="W208" s="5"/>
    </row>
    <row r="209" spans="1:23" ht="15">
      <c r="A209" s="5" t="s">
        <v>1372</v>
      </c>
      <c r="B209" s="5"/>
      <c r="C209" s="6" t="s">
        <v>10095</v>
      </c>
      <c r="D209" s="5" t="s">
        <v>1428</v>
      </c>
      <c r="E209" s="6" t="s">
        <v>946</v>
      </c>
      <c r="F209" s="5" t="s">
        <v>1250</v>
      </c>
      <c r="G209" s="5" t="s">
        <v>1256</v>
      </c>
      <c r="H209" s="10" t="s">
        <v>1396</v>
      </c>
      <c r="I209" s="5" t="s">
        <v>1257</v>
      </c>
      <c r="J209" s="13" t="str">
        <f t="shared" si="32"/>
        <v>IC.CV.090301</v>
      </c>
      <c r="K209" s="6" t="s">
        <v>11324</v>
      </c>
      <c r="L209" t="str">
        <f t="shared" si="28"/>
        <v xml:space="preserve">     3+ Strong palpation</v>
      </c>
      <c r="M209" s="14" t="str">
        <f t="shared" si="33"/>
        <v>PI.IC.CV.090301.01</v>
      </c>
      <c r="N209" s="14"/>
      <c r="O209" s="14" t="str">
        <f t="shared" si="34"/>
        <v>PH.IC.CV.090301.01</v>
      </c>
      <c r="P209" s="5"/>
      <c r="Q209" s="14" t="str">
        <f t="shared" si="35"/>
        <v>CL.IC.CV.090301.01</v>
      </c>
      <c r="R209" s="5"/>
      <c r="S209" s="5"/>
      <c r="T209" s="5"/>
      <c r="U209" s="5"/>
      <c r="V209" s="5"/>
      <c r="W209" s="5"/>
    </row>
    <row r="210" spans="1:23" ht="15">
      <c r="A210" s="5" t="s">
        <v>1372</v>
      </c>
      <c r="B210" s="5"/>
      <c r="C210" s="6" t="s">
        <v>10095</v>
      </c>
      <c r="D210" s="5"/>
      <c r="E210" s="6" t="s">
        <v>946</v>
      </c>
      <c r="F210" s="5" t="s">
        <v>1250</v>
      </c>
      <c r="G210" s="5" t="s">
        <v>1258</v>
      </c>
      <c r="H210" s="10" t="s">
        <v>1398</v>
      </c>
      <c r="I210" s="5" t="s">
        <v>1259</v>
      </c>
      <c r="J210" s="13" t="str">
        <f t="shared" si="32"/>
        <v>IC.CV.090302</v>
      </c>
      <c r="K210" s="6" t="s">
        <v>11324</v>
      </c>
      <c r="L210" t="str">
        <f t="shared" si="28"/>
        <v xml:space="preserve">     2+ Normal palpation</v>
      </c>
      <c r="M210" s="14" t="str">
        <f t="shared" si="33"/>
        <v>PI.IC.CV.090302.01</v>
      </c>
      <c r="N210" s="14"/>
      <c r="O210" s="14" t="str">
        <f t="shared" si="34"/>
        <v>PH.IC.CV.090302.01</v>
      </c>
      <c r="P210" s="5"/>
      <c r="Q210" s="14" t="str">
        <f t="shared" si="35"/>
        <v>CL.IC.CV.090302.01</v>
      </c>
      <c r="R210" s="5"/>
      <c r="S210" s="5"/>
      <c r="T210" s="5"/>
      <c r="U210" s="5"/>
      <c r="V210" s="5"/>
      <c r="W210" s="5"/>
    </row>
    <row r="211" spans="1:23" ht="15">
      <c r="A211" s="5" t="s">
        <v>1372</v>
      </c>
      <c r="B211" s="5"/>
      <c r="C211" s="6" t="s">
        <v>10095</v>
      </c>
      <c r="D211" s="5"/>
      <c r="E211" s="6" t="s">
        <v>946</v>
      </c>
      <c r="F211" s="5" t="s">
        <v>1250</v>
      </c>
      <c r="G211" s="5" t="s">
        <v>1260</v>
      </c>
      <c r="H211" s="10" t="s">
        <v>1400</v>
      </c>
      <c r="I211" s="5" t="s">
        <v>1261</v>
      </c>
      <c r="J211" s="13" t="str">
        <f t="shared" si="32"/>
        <v>IC.CV.090303</v>
      </c>
      <c r="K211" s="6" t="s">
        <v>11324</v>
      </c>
      <c r="L211" t="str">
        <f t="shared" si="28"/>
        <v xml:space="preserve">     1+ Weak palpation</v>
      </c>
      <c r="M211" s="14" t="str">
        <f t="shared" si="33"/>
        <v>PI.IC.CV.090303.01</v>
      </c>
      <c r="N211" s="14"/>
      <c r="O211" s="14" t="str">
        <f t="shared" si="34"/>
        <v>PH.IC.CV.090303.01</v>
      </c>
      <c r="P211" s="5"/>
      <c r="Q211" s="14" t="str">
        <f t="shared" si="35"/>
        <v>CL.IC.CV.090303.01</v>
      </c>
      <c r="R211" s="5"/>
      <c r="S211" s="5"/>
      <c r="T211" s="5"/>
      <c r="U211" s="5"/>
      <c r="V211" s="5"/>
      <c r="W211" s="5"/>
    </row>
    <row r="212" spans="1:23" ht="15">
      <c r="A212" s="5" t="s">
        <v>1372</v>
      </c>
      <c r="B212" s="5"/>
      <c r="C212" s="6" t="s">
        <v>10095</v>
      </c>
      <c r="D212" s="5"/>
      <c r="E212" s="6" t="s">
        <v>946</v>
      </c>
      <c r="F212" s="5" t="s">
        <v>1250</v>
      </c>
      <c r="G212" s="5" t="s">
        <v>1262</v>
      </c>
      <c r="H212" s="10" t="s">
        <v>1402</v>
      </c>
      <c r="I212" s="5">
        <v>0</v>
      </c>
      <c r="J212" s="13" t="str">
        <f t="shared" si="32"/>
        <v>IC.CV.090304</v>
      </c>
      <c r="K212" s="6" t="s">
        <v>11324</v>
      </c>
      <c r="L212" t="str">
        <f t="shared" si="28"/>
        <v xml:space="preserve">     0 Not palpable</v>
      </c>
      <c r="M212" s="14" t="str">
        <f t="shared" si="33"/>
        <v>PI.IC.CV.090304.01</v>
      </c>
      <c r="N212" s="14"/>
      <c r="O212" s="14" t="str">
        <f t="shared" si="34"/>
        <v>PH.IC.CV.090304.01</v>
      </c>
      <c r="P212" s="5"/>
      <c r="Q212" s="14" t="str">
        <f t="shared" si="35"/>
        <v>CL.IC.CV.090304.01</v>
      </c>
      <c r="R212" s="5"/>
      <c r="S212" s="5"/>
      <c r="T212" s="5"/>
      <c r="U212" s="5"/>
      <c r="V212" s="5"/>
      <c r="W212" s="5"/>
    </row>
    <row r="213" spans="1:23" ht="15">
      <c r="A213" s="5" t="s">
        <v>1372</v>
      </c>
      <c r="B213" s="5"/>
      <c r="C213" s="6" t="s">
        <v>10095</v>
      </c>
      <c r="D213" s="5" t="s">
        <v>2313</v>
      </c>
      <c r="E213" s="6" t="s">
        <v>948</v>
      </c>
      <c r="F213" s="5" t="s">
        <v>1250</v>
      </c>
      <c r="G213" s="5" t="s">
        <v>1263</v>
      </c>
      <c r="H213" s="10" t="s">
        <v>1396</v>
      </c>
      <c r="I213" s="5" t="s">
        <v>1264</v>
      </c>
      <c r="J213" s="13" t="str">
        <f t="shared" si="32"/>
        <v>IC.CV.090401</v>
      </c>
      <c r="K213" s="6" t="s">
        <v>11324</v>
      </c>
      <c r="L213" t="str">
        <f t="shared" si="28"/>
        <v xml:space="preserve">     Present by doppler</v>
      </c>
      <c r="M213" s="14" t="str">
        <f t="shared" si="33"/>
        <v>PI.IC.CV.090401.01</v>
      </c>
      <c r="N213" s="14"/>
      <c r="O213" s="14" t="str">
        <f t="shared" si="34"/>
        <v>PH.IC.CV.090401.01</v>
      </c>
      <c r="P213" s="5"/>
      <c r="Q213" s="14" t="str">
        <f t="shared" si="35"/>
        <v>CL.IC.CV.090401.01</v>
      </c>
      <c r="R213" s="5"/>
      <c r="S213" s="5"/>
      <c r="T213" s="5"/>
      <c r="U213" s="5"/>
      <c r="V213" s="5"/>
      <c r="W213" s="5"/>
    </row>
    <row r="214" spans="1:23" ht="15">
      <c r="A214" s="5" t="s">
        <v>1372</v>
      </c>
      <c r="B214" s="5"/>
      <c r="C214" s="6" t="s">
        <v>10095</v>
      </c>
      <c r="D214" s="5"/>
      <c r="E214" s="6" t="s">
        <v>948</v>
      </c>
      <c r="F214" s="5" t="s">
        <v>1250</v>
      </c>
      <c r="G214" s="5" t="s">
        <v>1427</v>
      </c>
      <c r="H214" s="10" t="s">
        <v>1398</v>
      </c>
      <c r="I214" s="5" t="s">
        <v>1266</v>
      </c>
      <c r="J214" s="13" t="str">
        <f t="shared" si="32"/>
        <v>IC.CV.090402</v>
      </c>
      <c r="K214" s="6" t="s">
        <v>11324</v>
      </c>
      <c r="L214" t="str">
        <f t="shared" si="28"/>
        <v xml:space="preserve">     Unable to obtain by doppler </v>
      </c>
      <c r="M214" s="14" t="str">
        <f t="shared" si="33"/>
        <v>PI.IC.CV.090402.01</v>
      </c>
      <c r="N214" s="14"/>
      <c r="O214" s="14" t="str">
        <f t="shared" si="34"/>
        <v>PH.IC.CV.090402.01</v>
      </c>
      <c r="P214" s="5"/>
      <c r="Q214" s="14" t="str">
        <f t="shared" si="35"/>
        <v>CL.IC.CV.090402.01</v>
      </c>
      <c r="R214" s="5"/>
      <c r="S214" s="5"/>
      <c r="T214" s="5"/>
      <c r="U214" s="5"/>
      <c r="V214" s="5"/>
      <c r="W214" s="5"/>
    </row>
    <row r="215" spans="1:23" ht="15">
      <c r="A215" s="5" t="s">
        <v>1372</v>
      </c>
      <c r="B215" s="5"/>
      <c r="C215" s="6" t="s">
        <v>10095</v>
      </c>
      <c r="D215" s="5"/>
      <c r="E215" s="6" t="s">
        <v>948</v>
      </c>
      <c r="F215" s="5" t="s">
        <v>1250</v>
      </c>
      <c r="G215" s="5" t="s">
        <v>1267</v>
      </c>
      <c r="H215" s="10" t="s">
        <v>1400</v>
      </c>
      <c r="I215" s="5" t="s">
        <v>1486</v>
      </c>
      <c r="J215" s="13" t="str">
        <f t="shared" si="32"/>
        <v>IC.CV.090403</v>
      </c>
      <c r="K215" s="6" t="s">
        <v>11324</v>
      </c>
      <c r="L215" t="str">
        <f t="shared" si="28"/>
        <v xml:space="preserve">     Amputee unable to assess</v>
      </c>
      <c r="M215" s="14" t="str">
        <f t="shared" si="33"/>
        <v>PI.IC.CV.090403.01</v>
      </c>
      <c r="N215" s="14"/>
      <c r="O215" s="14" t="str">
        <f t="shared" si="34"/>
        <v>PH.IC.CV.090403.01</v>
      </c>
      <c r="P215" s="5"/>
      <c r="Q215" s="14" t="str">
        <f t="shared" si="35"/>
        <v>CL.IC.CV.090403.01</v>
      </c>
      <c r="R215" s="5"/>
      <c r="S215" s="5"/>
      <c r="T215" s="5"/>
      <c r="U215" s="5"/>
      <c r="V215" s="5"/>
      <c r="W215" s="5"/>
    </row>
    <row r="216" spans="1:23" ht="15">
      <c r="A216" s="5" t="s">
        <v>1372</v>
      </c>
      <c r="B216" s="5"/>
      <c r="C216" s="6" t="s">
        <v>10095</v>
      </c>
      <c r="D216" s="5"/>
      <c r="E216" s="6" t="s">
        <v>948</v>
      </c>
      <c r="F216" s="5" t="s">
        <v>1250</v>
      </c>
      <c r="G216" s="5" t="s">
        <v>1268</v>
      </c>
      <c r="H216" s="10" t="s">
        <v>1402</v>
      </c>
      <c r="I216" s="5" t="s">
        <v>1269</v>
      </c>
      <c r="J216" s="13" t="str">
        <f t="shared" si="32"/>
        <v>IC.CV.090404</v>
      </c>
      <c r="K216" s="6" t="s">
        <v>11324</v>
      </c>
      <c r="L216" t="str">
        <f t="shared" si="28"/>
        <v xml:space="preserve">     Cast unable to assess</v>
      </c>
      <c r="M216" s="14" t="str">
        <f t="shared" si="33"/>
        <v>PI.IC.CV.090404.01</v>
      </c>
      <c r="N216" s="14"/>
      <c r="O216" s="14" t="str">
        <f t="shared" si="34"/>
        <v>PH.IC.CV.090404.01</v>
      </c>
      <c r="P216" s="5"/>
      <c r="Q216" s="14" t="str">
        <f t="shared" si="35"/>
        <v>CL.IC.CV.090404.01</v>
      </c>
      <c r="R216" s="5"/>
      <c r="S216" s="5"/>
      <c r="T216" s="5"/>
      <c r="U216" s="5"/>
      <c r="V216" s="5"/>
      <c r="W216" s="5"/>
    </row>
    <row r="217" spans="1:23" ht="15">
      <c r="A217" s="5" t="s">
        <v>1372</v>
      </c>
      <c r="B217" s="5"/>
      <c r="C217" s="6" t="s">
        <v>10095</v>
      </c>
      <c r="D217" s="5"/>
      <c r="E217" s="6" t="s">
        <v>948</v>
      </c>
      <c r="F217" s="5" t="s">
        <v>1250</v>
      </c>
      <c r="G217" s="5" t="s">
        <v>1455</v>
      </c>
      <c r="H217" s="10" t="s">
        <v>1404</v>
      </c>
      <c r="I217" s="5" t="s">
        <v>1224</v>
      </c>
      <c r="J217" s="13" t="str">
        <f t="shared" si="32"/>
        <v>IC.CV.090405</v>
      </c>
      <c r="K217" s="6" t="s">
        <v>11324</v>
      </c>
      <c r="L217" t="str">
        <f t="shared" si="28"/>
        <v xml:space="preserve">     Unable to assess:  specify</v>
      </c>
      <c r="M217" s="14" t="str">
        <f t="shared" si="33"/>
        <v>PI.IC.CV.090405.01</v>
      </c>
      <c r="N217" s="14"/>
      <c r="O217" s="14" t="str">
        <f t="shared" si="34"/>
        <v>PH.IC.CV.090405.01</v>
      </c>
      <c r="P217" s="5"/>
      <c r="Q217" s="14" t="str">
        <f t="shared" si="35"/>
        <v>CL.IC.CV.090405.01</v>
      </c>
      <c r="R217" s="5"/>
      <c r="S217" s="5"/>
      <c r="T217" s="5"/>
      <c r="U217" s="5"/>
      <c r="V217" s="5"/>
      <c r="W217" s="5"/>
    </row>
    <row r="218" spans="1:23" ht="15">
      <c r="A218" s="5" t="s">
        <v>1372</v>
      </c>
      <c r="B218" s="5" t="s">
        <v>1930</v>
      </c>
      <c r="C218" s="6" t="s">
        <v>10905</v>
      </c>
      <c r="D218" s="5" t="s">
        <v>2324</v>
      </c>
      <c r="E218" s="6" t="s">
        <v>11324</v>
      </c>
      <c r="F218" s="5" t="s">
        <v>1931</v>
      </c>
      <c r="G218" s="5" t="s">
        <v>1256</v>
      </c>
      <c r="H218" s="10" t="s">
        <v>1396</v>
      </c>
      <c r="I218" s="5" t="s">
        <v>1257</v>
      </c>
      <c r="J218" s="13" t="str">
        <f t="shared" si="32"/>
        <v>IC.CV.100101</v>
      </c>
      <c r="K218" s="6" t="s">
        <v>11324</v>
      </c>
      <c r="L218" t="str">
        <f t="shared" si="28"/>
        <v xml:space="preserve">     3+ Strong palpation</v>
      </c>
      <c r="M218" s="14" t="str">
        <f t="shared" si="33"/>
        <v>PI.IC.CV.100101.01</v>
      </c>
      <c r="N218" s="14"/>
      <c r="O218" s="14" t="str">
        <f t="shared" si="34"/>
        <v>PH.IC.CV.100101.01</v>
      </c>
      <c r="P218" s="5"/>
      <c r="Q218" s="14" t="str">
        <f t="shared" si="35"/>
        <v>CL.IC.CV.100101.01</v>
      </c>
      <c r="R218" s="5"/>
      <c r="S218" s="5"/>
      <c r="T218" s="5"/>
      <c r="U218" s="5"/>
      <c r="V218" s="5"/>
      <c r="W218" s="5"/>
    </row>
    <row r="219" spans="1:23" ht="15">
      <c r="A219" s="5" t="s">
        <v>1372</v>
      </c>
      <c r="B219" s="5"/>
      <c r="C219" s="6" t="s">
        <v>10905</v>
      </c>
      <c r="D219" s="5"/>
      <c r="E219" s="6" t="s">
        <v>11324</v>
      </c>
      <c r="F219" s="5" t="s">
        <v>1931</v>
      </c>
      <c r="G219" s="5" t="s">
        <v>1932</v>
      </c>
      <c r="H219" s="10" t="s">
        <v>1398</v>
      </c>
      <c r="I219" s="5" t="s">
        <v>1259</v>
      </c>
      <c r="J219" s="13" t="str">
        <f t="shared" si="32"/>
        <v>IC.CV.100102</v>
      </c>
      <c r="K219" s="6" t="s">
        <v>11324</v>
      </c>
      <c r="L219" t="str">
        <f t="shared" si="28"/>
        <v xml:space="preserve">     2+ Normal</v>
      </c>
      <c r="M219" s="14" t="str">
        <f t="shared" si="33"/>
        <v>PI.IC.CV.100102.01</v>
      </c>
      <c r="N219" s="14"/>
      <c r="O219" s="14" t="str">
        <f t="shared" si="34"/>
        <v>PH.IC.CV.100102.01</v>
      </c>
      <c r="P219" s="5"/>
      <c r="Q219" s="14" t="str">
        <f t="shared" si="35"/>
        <v>CL.IC.CV.100102.01</v>
      </c>
      <c r="R219" s="5"/>
      <c r="S219" s="5"/>
      <c r="T219" s="5"/>
      <c r="U219" s="5"/>
      <c r="V219" s="5"/>
      <c r="W219" s="5"/>
    </row>
    <row r="220" spans="1:23" ht="15">
      <c r="A220" s="5" t="s">
        <v>1372</v>
      </c>
      <c r="B220" s="5"/>
      <c r="C220" s="6" t="s">
        <v>10905</v>
      </c>
      <c r="D220" s="5"/>
      <c r="E220" s="6" t="s">
        <v>11324</v>
      </c>
      <c r="F220" s="5" t="s">
        <v>1931</v>
      </c>
      <c r="G220" s="5" t="s">
        <v>1260</v>
      </c>
      <c r="H220" s="10" t="s">
        <v>1400</v>
      </c>
      <c r="I220" s="5" t="s">
        <v>1261</v>
      </c>
      <c r="J220" s="13" t="str">
        <f t="shared" si="32"/>
        <v>IC.CV.100103</v>
      </c>
      <c r="K220" s="6" t="s">
        <v>11324</v>
      </c>
      <c r="L220" t="str">
        <f t="shared" si="28"/>
        <v xml:space="preserve">     1+ Weak palpation</v>
      </c>
      <c r="M220" s="14" t="str">
        <f t="shared" si="33"/>
        <v>PI.IC.CV.100103.01</v>
      </c>
      <c r="N220" s="14"/>
      <c r="O220" s="14" t="str">
        <f t="shared" si="34"/>
        <v>PH.IC.CV.100103.01</v>
      </c>
      <c r="P220" s="5"/>
      <c r="Q220" s="14" t="str">
        <f t="shared" si="35"/>
        <v>CL.IC.CV.100103.01</v>
      </c>
      <c r="R220" s="5"/>
      <c r="S220" s="5"/>
      <c r="T220" s="5"/>
      <c r="U220" s="5"/>
      <c r="V220" s="5"/>
      <c r="W220" s="5"/>
    </row>
    <row r="221" spans="1:23" ht="15">
      <c r="A221" s="5" t="s">
        <v>1372</v>
      </c>
      <c r="B221" s="5"/>
      <c r="C221" s="6" t="s">
        <v>10905</v>
      </c>
      <c r="D221" s="5"/>
      <c r="E221" s="6" t="s">
        <v>11324</v>
      </c>
      <c r="F221" s="5" t="s">
        <v>1931</v>
      </c>
      <c r="G221" s="5" t="s">
        <v>1262</v>
      </c>
      <c r="H221" s="10" t="s">
        <v>1402</v>
      </c>
      <c r="I221" s="5">
        <v>0</v>
      </c>
      <c r="J221" s="13" t="str">
        <f t="shared" si="32"/>
        <v>IC.CV.100104</v>
      </c>
      <c r="K221" s="6" t="s">
        <v>11324</v>
      </c>
      <c r="L221" t="str">
        <f t="shared" si="28"/>
        <v xml:space="preserve">     0 Not palpable</v>
      </c>
      <c r="M221" s="14" t="str">
        <f t="shared" si="33"/>
        <v>PI.IC.CV.100104.01</v>
      </c>
      <c r="N221" s="14"/>
      <c r="O221" s="14" t="str">
        <f t="shared" si="34"/>
        <v>PH.IC.CV.100104.01</v>
      </c>
      <c r="P221" s="5"/>
      <c r="Q221" s="14" t="str">
        <f t="shared" si="35"/>
        <v>CL.IC.CV.100104.01</v>
      </c>
      <c r="R221" s="5"/>
      <c r="S221" s="5"/>
      <c r="T221" s="5"/>
      <c r="U221" s="5"/>
      <c r="V221" s="5"/>
      <c r="W221" s="5"/>
    </row>
    <row r="222" spans="1:23" ht="15">
      <c r="A222" s="5" t="s">
        <v>1372</v>
      </c>
      <c r="B222" s="5"/>
      <c r="C222" s="6" t="s">
        <v>10905</v>
      </c>
      <c r="D222" s="5" t="s">
        <v>2232</v>
      </c>
      <c r="E222" s="6" t="s">
        <v>1199</v>
      </c>
      <c r="F222" s="5" t="s">
        <v>1931</v>
      </c>
      <c r="G222" s="5" t="s">
        <v>1009</v>
      </c>
      <c r="H222" s="10" t="s">
        <v>1396</v>
      </c>
      <c r="I222" s="5" t="s">
        <v>1933</v>
      </c>
      <c r="J222" s="13" t="str">
        <f t="shared" si="32"/>
        <v>IC.CV.100201</v>
      </c>
      <c r="K222" s="6" t="s">
        <v>11324</v>
      </c>
      <c r="L222" t="str">
        <f t="shared" si="28"/>
        <v xml:space="preserve">     Doppler present </v>
      </c>
      <c r="M222" s="14" t="str">
        <f t="shared" si="33"/>
        <v>PI.IC.CV.100201.01</v>
      </c>
      <c r="N222" s="14"/>
      <c r="O222" s="14" t="str">
        <f t="shared" si="34"/>
        <v>PH.IC.CV.100201.01</v>
      </c>
      <c r="P222" s="5"/>
      <c r="Q222" s="14" t="str">
        <f t="shared" si="35"/>
        <v>CL.IC.CV.100201.01</v>
      </c>
      <c r="R222" s="5"/>
      <c r="S222" s="5"/>
      <c r="T222" s="5"/>
      <c r="U222" s="5"/>
      <c r="V222" s="5"/>
      <c r="W222" s="5"/>
    </row>
    <row r="223" spans="1:23" ht="15">
      <c r="A223" s="5" t="s">
        <v>1372</v>
      </c>
      <c r="B223" s="5"/>
      <c r="C223" s="6" t="s">
        <v>10905</v>
      </c>
      <c r="D223" s="5"/>
      <c r="E223" s="6" t="s">
        <v>1199</v>
      </c>
      <c r="F223" s="5" t="s">
        <v>1931</v>
      </c>
      <c r="G223" s="5" t="s">
        <v>1010</v>
      </c>
      <c r="H223" s="10" t="s">
        <v>1398</v>
      </c>
      <c r="I223" s="5" t="s">
        <v>1934</v>
      </c>
      <c r="J223" s="13" t="str">
        <f t="shared" si="32"/>
        <v>IC.CV.100202</v>
      </c>
      <c r="K223" s="6" t="s">
        <v>11324</v>
      </c>
      <c r="L223" t="str">
        <f t="shared" si="28"/>
        <v xml:space="preserve">     Doppler absent</v>
      </c>
      <c r="M223" s="14" t="str">
        <f t="shared" si="33"/>
        <v>PI.IC.CV.100202.01</v>
      </c>
      <c r="N223" s="14"/>
      <c r="O223" s="14" t="str">
        <f t="shared" si="34"/>
        <v>PH.IC.CV.100202.01</v>
      </c>
      <c r="P223" s="5"/>
      <c r="Q223" s="14" t="str">
        <f t="shared" si="35"/>
        <v>CL.IC.CV.100202.01</v>
      </c>
      <c r="R223" s="5"/>
      <c r="S223" s="5"/>
      <c r="T223" s="5"/>
      <c r="U223" s="5"/>
      <c r="V223" s="5"/>
      <c r="W223" s="5"/>
    </row>
    <row r="224" spans="1:23" ht="15">
      <c r="A224" s="5" t="s">
        <v>1372</v>
      </c>
      <c r="B224" s="5"/>
      <c r="C224" s="6" t="s">
        <v>10905</v>
      </c>
      <c r="D224" s="5"/>
      <c r="E224" s="6" t="s">
        <v>1199</v>
      </c>
      <c r="F224" s="5" t="s">
        <v>1931</v>
      </c>
      <c r="G224" s="5" t="s">
        <v>1267</v>
      </c>
      <c r="H224" s="10" t="s">
        <v>1400</v>
      </c>
      <c r="I224" s="5" t="s">
        <v>1486</v>
      </c>
      <c r="J224" s="13" t="str">
        <f t="shared" si="32"/>
        <v>IC.CV.100203</v>
      </c>
      <c r="K224" s="6" t="s">
        <v>11324</v>
      </c>
      <c r="L224" t="str">
        <f t="shared" si="28"/>
        <v xml:space="preserve">     Amputee unable to assess</v>
      </c>
      <c r="M224" s="14" t="str">
        <f t="shared" si="33"/>
        <v>PI.IC.CV.100203.01</v>
      </c>
      <c r="N224" s="14"/>
      <c r="O224" s="14" t="str">
        <f t="shared" si="34"/>
        <v>PH.IC.CV.100203.01</v>
      </c>
      <c r="P224" s="5"/>
      <c r="Q224" s="14" t="str">
        <f t="shared" si="35"/>
        <v>CL.IC.CV.100203.01</v>
      </c>
      <c r="R224" s="5"/>
      <c r="S224" s="5"/>
      <c r="T224" s="5"/>
      <c r="U224" s="5"/>
      <c r="V224" s="5"/>
      <c r="W224" s="5"/>
    </row>
    <row r="225" spans="1:23" ht="15">
      <c r="A225" s="5" t="s">
        <v>1372</v>
      </c>
      <c r="B225" s="5"/>
      <c r="C225" s="6" t="s">
        <v>10905</v>
      </c>
      <c r="D225" s="5"/>
      <c r="E225" s="6" t="s">
        <v>1199</v>
      </c>
      <c r="F225" s="5" t="s">
        <v>1931</v>
      </c>
      <c r="G225" s="5" t="s">
        <v>1268</v>
      </c>
      <c r="H225" s="10" t="s">
        <v>1402</v>
      </c>
      <c r="I225" s="5" t="s">
        <v>1269</v>
      </c>
      <c r="J225" s="13" t="str">
        <f t="shared" si="32"/>
        <v>IC.CV.100204</v>
      </c>
      <c r="K225" s="6" t="s">
        <v>11324</v>
      </c>
      <c r="L225" t="str">
        <f t="shared" si="28"/>
        <v xml:space="preserve">     Cast unable to assess</v>
      </c>
      <c r="M225" s="14" t="str">
        <f t="shared" si="33"/>
        <v>PI.IC.CV.100204.01</v>
      </c>
      <c r="N225" s="14"/>
      <c r="O225" s="14" t="str">
        <f t="shared" si="34"/>
        <v>PH.IC.CV.100204.01</v>
      </c>
      <c r="P225" s="5"/>
      <c r="Q225" s="14" t="str">
        <f t="shared" si="35"/>
        <v>CL.IC.CV.100204.01</v>
      </c>
      <c r="R225" s="5"/>
      <c r="S225" s="5"/>
      <c r="T225" s="5"/>
      <c r="U225" s="5"/>
      <c r="V225" s="5"/>
      <c r="W225" s="5"/>
    </row>
    <row r="226" spans="1:23" ht="15">
      <c r="A226" s="5" t="s">
        <v>1372</v>
      </c>
      <c r="B226" s="5"/>
      <c r="C226" s="6" t="s">
        <v>10905</v>
      </c>
      <c r="D226" s="5"/>
      <c r="E226" s="6" t="s">
        <v>1199</v>
      </c>
      <c r="F226" s="5" t="s">
        <v>1931</v>
      </c>
      <c r="G226" s="5" t="s">
        <v>1455</v>
      </c>
      <c r="H226" s="10" t="s">
        <v>1404</v>
      </c>
      <c r="I226" s="5" t="s">
        <v>1224</v>
      </c>
      <c r="J226" s="13" t="str">
        <f t="shared" si="32"/>
        <v>IC.CV.100205</v>
      </c>
      <c r="K226" s="6" t="s">
        <v>11324</v>
      </c>
      <c r="L226" t="str">
        <f t="shared" si="28"/>
        <v xml:space="preserve">     Unable to assess:  specify</v>
      </c>
      <c r="M226" s="14" t="str">
        <f t="shared" si="33"/>
        <v>PI.IC.CV.100205.01</v>
      </c>
      <c r="N226" s="14"/>
      <c r="O226" s="14" t="str">
        <f t="shared" si="34"/>
        <v>PH.IC.CV.100205.01</v>
      </c>
      <c r="P226" s="5"/>
      <c r="Q226" s="14" t="str">
        <f t="shared" si="35"/>
        <v>CL.IC.CV.100205.01</v>
      </c>
      <c r="R226" s="5"/>
      <c r="S226" s="5"/>
      <c r="T226" s="5"/>
      <c r="U226" s="5"/>
      <c r="V226" s="5"/>
      <c r="W226" s="5"/>
    </row>
    <row r="227" spans="1:23" s="15" customFormat="1" ht="15">
      <c r="A227" s="5" t="s">
        <v>11111</v>
      </c>
      <c r="B227" s="5"/>
      <c r="C227" s="6" t="s">
        <v>10905</v>
      </c>
      <c r="D227" s="5"/>
      <c r="E227" s="6" t="s">
        <v>1199</v>
      </c>
      <c r="F227" s="5" t="s">
        <v>1766</v>
      </c>
      <c r="G227" s="6" t="s">
        <v>2233</v>
      </c>
      <c r="H227" s="10" t="s">
        <v>6888</v>
      </c>
      <c r="I227" s="10" t="s">
        <v>2234</v>
      </c>
      <c r="J227" s="13" t="str">
        <f t="shared" si="32"/>
        <v>IC.CV.100206</v>
      </c>
      <c r="K227" s="6" t="s">
        <v>11324</v>
      </c>
      <c r="L227" t="str">
        <f t="shared" si="28"/>
        <v>Art Line unable to assess</v>
      </c>
      <c r="M227" s="14" t="str">
        <f t="shared" si="33"/>
        <v>PI.IC.CV.100206.01</v>
      </c>
      <c r="N227" s="14"/>
      <c r="O227" s="14" t="str">
        <f t="shared" si="34"/>
        <v>PH.IC.CV.100206.01</v>
      </c>
      <c r="P227" s="5"/>
      <c r="Q227" s="14" t="str">
        <f t="shared" si="35"/>
        <v>CL.IC.CV.100206.01</v>
      </c>
      <c r="R227" s="5" t="s">
        <v>9277</v>
      </c>
      <c r="S227" s="5">
        <v>513</v>
      </c>
      <c r="T227" s="5"/>
      <c r="U227" s="5"/>
      <c r="V227" s="5"/>
      <c r="W227" s="5"/>
    </row>
    <row r="228" spans="1:23" ht="15">
      <c r="A228" s="5" t="s">
        <v>1372</v>
      </c>
      <c r="B228" s="5"/>
      <c r="C228" s="6" t="s">
        <v>10905</v>
      </c>
      <c r="D228" s="5" t="s">
        <v>1428</v>
      </c>
      <c r="E228" s="6" t="s">
        <v>9640</v>
      </c>
      <c r="F228" s="5" t="s">
        <v>1938</v>
      </c>
      <c r="G228" s="5" t="s">
        <v>1256</v>
      </c>
      <c r="H228" s="10" t="s">
        <v>1396</v>
      </c>
      <c r="I228" s="5" t="s">
        <v>1257</v>
      </c>
      <c r="J228" s="13" t="str">
        <f t="shared" si="32"/>
        <v>IC.CV.100301</v>
      </c>
      <c r="K228" s="6" t="s">
        <v>11324</v>
      </c>
      <c r="L228" t="str">
        <f t="shared" si="28"/>
        <v xml:space="preserve">     3+ Strong palpation</v>
      </c>
      <c r="M228" s="14" t="str">
        <f t="shared" si="33"/>
        <v>PI.IC.CV.100301.01</v>
      </c>
      <c r="N228" s="14"/>
      <c r="O228" s="14" t="str">
        <f t="shared" si="34"/>
        <v>PH.IC.CV.100301.01</v>
      </c>
      <c r="P228" s="5"/>
      <c r="Q228" s="14" t="str">
        <f t="shared" si="35"/>
        <v>CL.IC.CV.100301.01</v>
      </c>
      <c r="R228" s="5"/>
      <c r="S228" s="5"/>
      <c r="T228" s="5"/>
      <c r="U228" s="5"/>
      <c r="V228" s="5"/>
      <c r="W228" s="5"/>
    </row>
    <row r="229" spans="1:23" ht="15">
      <c r="A229" s="5" t="s">
        <v>1372</v>
      </c>
      <c r="B229" s="5"/>
      <c r="C229" s="6" t="s">
        <v>10905</v>
      </c>
      <c r="D229" s="5"/>
      <c r="E229" s="6" t="s">
        <v>9640</v>
      </c>
      <c r="F229" s="5" t="s">
        <v>1938</v>
      </c>
      <c r="G229" s="5" t="s">
        <v>1932</v>
      </c>
      <c r="H229" s="10" t="s">
        <v>1398</v>
      </c>
      <c r="I229" s="5" t="s">
        <v>1259</v>
      </c>
      <c r="J229" s="13" t="str">
        <f t="shared" si="32"/>
        <v>IC.CV.100302</v>
      </c>
      <c r="K229" s="6" t="s">
        <v>11324</v>
      </c>
      <c r="L229" t="str">
        <f t="shared" si="28"/>
        <v xml:space="preserve">     2+ Normal</v>
      </c>
      <c r="M229" s="14" t="str">
        <f t="shared" si="33"/>
        <v>PI.IC.CV.100302.01</v>
      </c>
      <c r="N229" s="14"/>
      <c r="O229" s="14" t="str">
        <f t="shared" si="34"/>
        <v>PH.IC.CV.100302.01</v>
      </c>
      <c r="P229" s="5"/>
      <c r="Q229" s="14" t="str">
        <f t="shared" si="35"/>
        <v>CL.IC.CV.100302.01</v>
      </c>
      <c r="R229" s="5"/>
      <c r="S229" s="5"/>
      <c r="T229" s="5"/>
      <c r="U229" s="5"/>
      <c r="V229" s="5"/>
      <c r="W229" s="5"/>
    </row>
    <row r="230" spans="1:23" ht="15">
      <c r="A230" s="5" t="s">
        <v>1372</v>
      </c>
      <c r="B230" s="5"/>
      <c r="C230" s="6" t="s">
        <v>10905</v>
      </c>
      <c r="D230" s="5"/>
      <c r="E230" s="6" t="s">
        <v>9640</v>
      </c>
      <c r="F230" s="5" t="s">
        <v>1938</v>
      </c>
      <c r="G230" s="5" t="s">
        <v>1260</v>
      </c>
      <c r="H230" s="10" t="s">
        <v>1400</v>
      </c>
      <c r="I230" s="5" t="s">
        <v>1261</v>
      </c>
      <c r="J230" s="13" t="str">
        <f t="shared" si="32"/>
        <v>IC.CV.100303</v>
      </c>
      <c r="K230" s="6" t="s">
        <v>11324</v>
      </c>
      <c r="L230" t="str">
        <f t="shared" si="28"/>
        <v xml:space="preserve">     1+ Weak palpation</v>
      </c>
      <c r="M230" s="14" t="str">
        <f t="shared" si="33"/>
        <v>PI.IC.CV.100303.01</v>
      </c>
      <c r="N230" s="14"/>
      <c r="O230" s="14" t="str">
        <f t="shared" si="34"/>
        <v>PH.IC.CV.100303.01</v>
      </c>
      <c r="P230" s="5"/>
      <c r="Q230" s="14" t="str">
        <f t="shared" si="35"/>
        <v>CL.IC.CV.100303.01</v>
      </c>
      <c r="R230" s="5"/>
      <c r="S230" s="5"/>
      <c r="T230" s="5"/>
      <c r="U230" s="5"/>
      <c r="V230" s="5"/>
      <c r="W230" s="5"/>
    </row>
    <row r="231" spans="1:23" ht="15">
      <c r="A231" s="5" t="s">
        <v>1372</v>
      </c>
      <c r="B231" s="5"/>
      <c r="C231" s="6" t="s">
        <v>10905</v>
      </c>
      <c r="D231" s="5"/>
      <c r="E231" s="6" t="s">
        <v>9640</v>
      </c>
      <c r="F231" s="5" t="s">
        <v>1938</v>
      </c>
      <c r="G231" s="5" t="s">
        <v>1262</v>
      </c>
      <c r="H231" s="10" t="s">
        <v>1402</v>
      </c>
      <c r="I231" s="5">
        <v>0</v>
      </c>
      <c r="J231" s="13" t="str">
        <f t="shared" si="32"/>
        <v>IC.CV.100304</v>
      </c>
      <c r="K231" s="6" t="s">
        <v>11324</v>
      </c>
      <c r="L231" t="str">
        <f t="shared" si="28"/>
        <v xml:space="preserve">     0 Not palpable</v>
      </c>
      <c r="M231" s="14" t="str">
        <f t="shared" si="33"/>
        <v>PI.IC.CV.100304.01</v>
      </c>
      <c r="N231" s="14"/>
      <c r="O231" s="14" t="str">
        <f t="shared" si="34"/>
        <v>PH.IC.CV.100304.01</v>
      </c>
      <c r="P231" s="5"/>
      <c r="Q231" s="14" t="str">
        <f t="shared" si="35"/>
        <v>CL.IC.CV.100304.01</v>
      </c>
      <c r="R231" s="5"/>
      <c r="S231" s="5"/>
      <c r="T231" s="5"/>
      <c r="U231" s="5"/>
      <c r="V231" s="5"/>
      <c r="W231" s="5"/>
    </row>
    <row r="232" spans="1:23" ht="15">
      <c r="A232" s="5" t="s">
        <v>1372</v>
      </c>
      <c r="B232" s="5"/>
      <c r="C232" s="6" t="s">
        <v>10905</v>
      </c>
      <c r="D232" s="5" t="s">
        <v>2313</v>
      </c>
      <c r="E232" s="6" t="s">
        <v>7070</v>
      </c>
      <c r="F232" s="5" t="s">
        <v>1938</v>
      </c>
      <c r="G232" s="5" t="s">
        <v>1939</v>
      </c>
      <c r="H232" s="10" t="s">
        <v>1396</v>
      </c>
      <c r="I232" s="5" t="s">
        <v>1933</v>
      </c>
      <c r="J232" s="13" t="str">
        <f t="shared" si="32"/>
        <v>IC.CV.100401</v>
      </c>
      <c r="K232" s="6" t="s">
        <v>11324</v>
      </c>
      <c r="L232" t="str">
        <f t="shared" si="28"/>
        <v xml:space="preserve">     Doppler present</v>
      </c>
      <c r="M232" s="14" t="str">
        <f t="shared" si="33"/>
        <v>PI.IC.CV.100401.01</v>
      </c>
      <c r="N232" s="14"/>
      <c r="O232" s="14" t="str">
        <f t="shared" si="34"/>
        <v>PH.IC.CV.100401.01</v>
      </c>
      <c r="P232" s="5"/>
      <c r="Q232" s="14" t="str">
        <f t="shared" si="35"/>
        <v>CL.IC.CV.100401.01</v>
      </c>
      <c r="R232" s="5"/>
      <c r="S232" s="5"/>
      <c r="T232" s="5"/>
      <c r="U232" s="5"/>
      <c r="V232" s="5"/>
      <c r="W232" s="5"/>
    </row>
    <row r="233" spans="1:23" ht="15">
      <c r="A233" s="5" t="s">
        <v>1372</v>
      </c>
      <c r="B233" s="5"/>
      <c r="C233" s="6" t="s">
        <v>10905</v>
      </c>
      <c r="D233" s="5"/>
      <c r="E233" s="6" t="s">
        <v>7070</v>
      </c>
      <c r="F233" s="5" t="s">
        <v>1938</v>
      </c>
      <c r="G233" s="5" t="s">
        <v>1010</v>
      </c>
      <c r="H233" s="10" t="s">
        <v>1398</v>
      </c>
      <c r="I233" s="5" t="s">
        <v>1934</v>
      </c>
      <c r="J233" s="13" t="str">
        <f t="shared" si="32"/>
        <v>IC.CV.100402</v>
      </c>
      <c r="K233" s="6" t="s">
        <v>11324</v>
      </c>
      <c r="L233" t="str">
        <f t="shared" si="28"/>
        <v xml:space="preserve">     Doppler absent</v>
      </c>
      <c r="M233" s="14" t="str">
        <f t="shared" si="33"/>
        <v>PI.IC.CV.100402.01</v>
      </c>
      <c r="N233" s="14"/>
      <c r="O233" s="14" t="str">
        <f t="shared" si="34"/>
        <v>PH.IC.CV.100402.01</v>
      </c>
      <c r="P233" s="5"/>
      <c r="Q233" s="14" t="str">
        <f t="shared" si="35"/>
        <v>CL.IC.CV.100402.01</v>
      </c>
      <c r="R233" s="5"/>
      <c r="S233" s="5"/>
      <c r="T233" s="5"/>
      <c r="U233" s="5"/>
      <c r="V233" s="5"/>
      <c r="W233" s="5"/>
    </row>
    <row r="234" spans="1:23" ht="15">
      <c r="A234" s="5" t="s">
        <v>1372</v>
      </c>
      <c r="B234" s="5"/>
      <c r="C234" s="6" t="s">
        <v>10905</v>
      </c>
      <c r="D234" s="5"/>
      <c r="E234" s="6" t="s">
        <v>7070</v>
      </c>
      <c r="F234" s="5" t="s">
        <v>1938</v>
      </c>
      <c r="G234" s="5" t="s">
        <v>1267</v>
      </c>
      <c r="H234" s="10" t="s">
        <v>1400</v>
      </c>
      <c r="I234" s="5" t="s">
        <v>1486</v>
      </c>
      <c r="J234" s="13" t="str">
        <f t="shared" si="32"/>
        <v>IC.CV.100403</v>
      </c>
      <c r="K234" s="6" t="s">
        <v>11324</v>
      </c>
      <c r="L234" t="str">
        <f t="shared" si="28"/>
        <v xml:space="preserve">     Amputee unable to assess</v>
      </c>
      <c r="M234" s="14" t="str">
        <f t="shared" si="33"/>
        <v>PI.IC.CV.100403.01</v>
      </c>
      <c r="N234" s="14"/>
      <c r="O234" s="14" t="str">
        <f t="shared" si="34"/>
        <v>PH.IC.CV.100403.01</v>
      </c>
      <c r="P234" s="5"/>
      <c r="Q234" s="14" t="str">
        <f t="shared" si="35"/>
        <v>CL.IC.CV.100403.01</v>
      </c>
      <c r="R234" s="5"/>
      <c r="S234" s="5"/>
      <c r="T234" s="5"/>
      <c r="U234" s="5"/>
      <c r="V234" s="5"/>
      <c r="W234" s="5"/>
    </row>
    <row r="235" spans="1:23" ht="15">
      <c r="A235" s="5" t="s">
        <v>1372</v>
      </c>
      <c r="B235" s="5"/>
      <c r="C235" s="6" t="s">
        <v>10905</v>
      </c>
      <c r="D235" s="5"/>
      <c r="E235" s="6" t="s">
        <v>7070</v>
      </c>
      <c r="F235" s="5" t="s">
        <v>1938</v>
      </c>
      <c r="G235" s="5" t="s">
        <v>1769</v>
      </c>
      <c r="H235" s="10" t="s">
        <v>1402</v>
      </c>
      <c r="I235" s="5" t="s">
        <v>1269</v>
      </c>
      <c r="J235" s="13" t="str">
        <f t="shared" si="32"/>
        <v>IC.CV.100404</v>
      </c>
      <c r="K235" s="6" t="s">
        <v>11324</v>
      </c>
      <c r="L235" t="str">
        <f t="shared" si="28"/>
        <v xml:space="preserve">     Casts unable to assess</v>
      </c>
      <c r="M235" s="14" t="str">
        <f t="shared" si="33"/>
        <v>PI.IC.CV.100404.01</v>
      </c>
      <c r="N235" s="14"/>
      <c r="O235" s="14" t="str">
        <f t="shared" si="34"/>
        <v>PH.IC.CV.100404.01</v>
      </c>
      <c r="P235" s="5"/>
      <c r="Q235" s="14" t="str">
        <f t="shared" si="35"/>
        <v>CL.IC.CV.100404.01</v>
      </c>
      <c r="R235" s="5"/>
      <c r="S235" s="5"/>
      <c r="T235" s="5"/>
      <c r="U235" s="5"/>
      <c r="V235" s="5"/>
      <c r="W235" s="5"/>
    </row>
    <row r="236" spans="1:23" ht="15">
      <c r="A236" s="5" t="s">
        <v>1372</v>
      </c>
      <c r="B236" s="5"/>
      <c r="C236" s="6" t="s">
        <v>10905</v>
      </c>
      <c r="D236" s="5"/>
      <c r="E236" s="6" t="s">
        <v>7070</v>
      </c>
      <c r="F236" s="5" t="s">
        <v>1938</v>
      </c>
      <c r="G236" s="5" t="s">
        <v>1455</v>
      </c>
      <c r="H236" s="10" t="s">
        <v>1404</v>
      </c>
      <c r="I236" s="5" t="s">
        <v>1224</v>
      </c>
      <c r="J236" s="13" t="str">
        <f t="shared" si="32"/>
        <v>IC.CV.100405</v>
      </c>
      <c r="K236" s="6" t="s">
        <v>11324</v>
      </c>
      <c r="L236" t="str">
        <f t="shared" si="28"/>
        <v xml:space="preserve">     Unable to assess:  specify</v>
      </c>
      <c r="M236" s="14" t="str">
        <f t="shared" si="33"/>
        <v>PI.IC.CV.100405.01</v>
      </c>
      <c r="N236" s="14"/>
      <c r="O236" s="14" t="str">
        <f t="shared" si="34"/>
        <v>PH.IC.CV.100405.01</v>
      </c>
      <c r="P236" s="5"/>
      <c r="Q236" s="14" t="str">
        <f t="shared" si="35"/>
        <v>CL.IC.CV.100405.01</v>
      </c>
      <c r="R236" s="5"/>
      <c r="S236" s="5"/>
      <c r="T236" s="5"/>
      <c r="U236" s="5"/>
      <c r="V236" s="5"/>
      <c r="W236" s="5"/>
    </row>
    <row r="237" spans="1:23" s="15" customFormat="1" ht="15">
      <c r="A237" s="5" t="s">
        <v>11111</v>
      </c>
      <c r="B237" s="5"/>
      <c r="C237" s="6" t="s">
        <v>10905</v>
      </c>
      <c r="D237" s="5"/>
      <c r="E237" s="6" t="s">
        <v>7070</v>
      </c>
      <c r="F237" s="5" t="s">
        <v>1600</v>
      </c>
      <c r="G237" s="6" t="s">
        <v>1601</v>
      </c>
      <c r="H237" s="10" t="s">
        <v>6888</v>
      </c>
      <c r="I237" s="10" t="s">
        <v>1842</v>
      </c>
      <c r="J237" s="13" t="str">
        <f t="shared" si="32"/>
        <v>IC.CV.100406</v>
      </c>
      <c r="K237" s="6" t="s">
        <v>11324</v>
      </c>
      <c r="L237" t="str">
        <f t="shared" si="28"/>
        <v xml:space="preserve">  ART Line Unable to assess</v>
      </c>
      <c r="M237" s="14" t="str">
        <f t="shared" si="33"/>
        <v>PI.IC.CV.100406.01</v>
      </c>
      <c r="N237" s="14"/>
      <c r="O237" s="14" t="str">
        <f t="shared" si="34"/>
        <v>PH.IC.CV.100406.01</v>
      </c>
      <c r="P237" s="5"/>
      <c r="Q237" s="14" t="str">
        <f t="shared" si="35"/>
        <v>CL.IC.CV.100406.01</v>
      </c>
      <c r="R237" s="5" t="s">
        <v>9277</v>
      </c>
      <c r="S237" s="5">
        <v>512</v>
      </c>
      <c r="T237" s="5"/>
      <c r="U237" s="5"/>
      <c r="V237" s="5"/>
      <c r="W237" s="5"/>
    </row>
    <row r="238" spans="1:23" ht="15">
      <c r="A238" s="5" t="s">
        <v>1372</v>
      </c>
      <c r="B238" s="5" t="s">
        <v>1843</v>
      </c>
      <c r="C238" s="6" t="s">
        <v>8048</v>
      </c>
      <c r="D238" s="5" t="s">
        <v>3875</v>
      </c>
      <c r="E238" s="6" t="s">
        <v>11324</v>
      </c>
      <c r="F238" s="5" t="s">
        <v>1844</v>
      </c>
      <c r="G238" s="5" t="s">
        <v>1845</v>
      </c>
      <c r="H238" s="10" t="s">
        <v>1396</v>
      </c>
      <c r="I238" s="5" t="s">
        <v>1845</v>
      </c>
      <c r="J238" s="13" t="str">
        <f t="shared" si="32"/>
        <v>IC.CV.110101</v>
      </c>
      <c r="K238" s="6" t="s">
        <v>11324</v>
      </c>
      <c r="L238" t="str">
        <f t="shared" si="28"/>
        <v>Shiny</v>
      </c>
      <c r="M238" s="14" t="str">
        <f t="shared" si="33"/>
        <v>PI.IC.CV.110101.01</v>
      </c>
      <c r="N238" s="14"/>
      <c r="O238" s="14" t="str">
        <f t="shared" si="34"/>
        <v>PH.IC.CV.110101.01</v>
      </c>
      <c r="P238" s="5"/>
      <c r="Q238" s="14" t="str">
        <f t="shared" si="35"/>
        <v>CL.IC.CV.110101.01</v>
      </c>
      <c r="R238" s="5"/>
      <c r="S238" s="5"/>
      <c r="T238" s="5"/>
      <c r="U238" s="5"/>
      <c r="V238" s="5"/>
      <c r="W238" s="5"/>
    </row>
    <row r="239" spans="1:23" ht="15">
      <c r="A239" s="5" t="s">
        <v>1372</v>
      </c>
      <c r="B239" s="5"/>
      <c r="C239" s="6" t="s">
        <v>8048</v>
      </c>
      <c r="D239" s="5"/>
      <c r="E239" s="6" t="s">
        <v>11324</v>
      </c>
      <c r="F239" s="5" t="s">
        <v>1844</v>
      </c>
      <c r="G239" s="5" t="s">
        <v>1846</v>
      </c>
      <c r="H239" s="10" t="s">
        <v>1398</v>
      </c>
      <c r="I239" s="5" t="s">
        <v>1846</v>
      </c>
      <c r="J239" s="13" t="str">
        <f t="shared" si="32"/>
        <v>IC.CV.110102</v>
      </c>
      <c r="K239" s="6" t="s">
        <v>11324</v>
      </c>
      <c r="L239" t="str">
        <f t="shared" si="28"/>
        <v>Taut</v>
      </c>
      <c r="M239" s="14" t="str">
        <f t="shared" si="33"/>
        <v>PI.IC.CV.110102.01</v>
      </c>
      <c r="N239" s="14"/>
      <c r="O239" s="14" t="str">
        <f t="shared" si="34"/>
        <v>PH.IC.CV.110102.01</v>
      </c>
      <c r="P239" s="5"/>
      <c r="Q239" s="14" t="str">
        <f t="shared" si="35"/>
        <v>CL.IC.CV.110102.01</v>
      </c>
      <c r="R239" s="5"/>
      <c r="S239" s="5"/>
      <c r="T239" s="5"/>
      <c r="U239" s="5"/>
      <c r="V239" s="5"/>
      <c r="W239" s="5"/>
    </row>
    <row r="240" spans="1:23" ht="15">
      <c r="A240" s="5" t="s">
        <v>1372</v>
      </c>
      <c r="B240" s="5"/>
      <c r="C240" s="6" t="s">
        <v>8048</v>
      </c>
      <c r="D240" s="5"/>
      <c r="E240" s="6" t="s">
        <v>11324</v>
      </c>
      <c r="F240" s="5" t="s">
        <v>1844</v>
      </c>
      <c r="G240" s="5" t="s">
        <v>1847</v>
      </c>
      <c r="H240" s="10" t="s">
        <v>1400</v>
      </c>
      <c r="I240" s="5" t="s">
        <v>1848</v>
      </c>
      <c r="J240" s="13" t="str">
        <f t="shared" si="32"/>
        <v>IC.CV.110103</v>
      </c>
      <c r="K240" s="6" t="s">
        <v>11324</v>
      </c>
      <c r="L240" t="str">
        <f t="shared" si="28"/>
        <v>Weeping</v>
      </c>
      <c r="M240" s="14" t="str">
        <f t="shared" si="33"/>
        <v>PI.IC.CV.110103.01</v>
      </c>
      <c r="N240" s="14"/>
      <c r="O240" s="14" t="str">
        <f t="shared" si="34"/>
        <v>PH.IC.CV.110103.01</v>
      </c>
      <c r="P240" s="5"/>
      <c r="Q240" s="14" t="str">
        <f t="shared" si="35"/>
        <v>CL.IC.CV.110103.01</v>
      </c>
      <c r="R240" s="5"/>
      <c r="S240" s="5"/>
      <c r="T240" s="5"/>
      <c r="U240" s="5"/>
      <c r="V240" s="5"/>
      <c r="W240" s="5"/>
    </row>
    <row r="241" spans="1:23" ht="15">
      <c r="A241" s="5" t="s">
        <v>1372</v>
      </c>
      <c r="B241" s="5"/>
      <c r="C241" s="6" t="s">
        <v>8048</v>
      </c>
      <c r="D241" s="5"/>
      <c r="E241" s="6" t="s">
        <v>11324</v>
      </c>
      <c r="F241" s="5" t="s">
        <v>1844</v>
      </c>
      <c r="G241" s="5" t="s">
        <v>1594</v>
      </c>
      <c r="H241" s="10" t="s">
        <v>1402</v>
      </c>
      <c r="I241" s="5" t="s">
        <v>1849</v>
      </c>
      <c r="J241" s="13" t="str">
        <f t="shared" si="32"/>
        <v>IC.CV.110104</v>
      </c>
      <c r="K241" s="6" t="s">
        <v>11324</v>
      </c>
      <c r="L241" t="str">
        <f t="shared" si="28"/>
        <v>Dependent</v>
      </c>
      <c r="M241" s="14" t="str">
        <f t="shared" si="33"/>
        <v>PI.IC.CV.110104.01</v>
      </c>
      <c r="N241" s="14"/>
      <c r="O241" s="14" t="str">
        <f t="shared" si="34"/>
        <v>PH.IC.CV.110104.01</v>
      </c>
      <c r="P241" s="5"/>
      <c r="Q241" s="14" t="str">
        <f t="shared" si="35"/>
        <v>CL.IC.CV.110104.01</v>
      </c>
      <c r="R241" s="5"/>
      <c r="S241" s="5"/>
      <c r="T241" s="5"/>
      <c r="U241" s="5"/>
      <c r="V241" s="5"/>
      <c r="W241" s="5"/>
    </row>
    <row r="242" spans="1:23" ht="15">
      <c r="A242" s="5" t="s">
        <v>1372</v>
      </c>
      <c r="B242" s="5"/>
      <c r="C242" s="6" t="s">
        <v>8048</v>
      </c>
      <c r="D242" s="5"/>
      <c r="E242" s="6" t="s">
        <v>1192</v>
      </c>
      <c r="F242" s="5" t="s">
        <v>1844</v>
      </c>
      <c r="G242" s="5" t="s">
        <v>1850</v>
      </c>
      <c r="H242" s="10" t="s">
        <v>1404</v>
      </c>
      <c r="I242" s="5" t="s">
        <v>1851</v>
      </c>
      <c r="J242" s="13" t="str">
        <f t="shared" si="32"/>
        <v>IC.CV.110105</v>
      </c>
      <c r="K242" s="6" t="s">
        <v>1192</v>
      </c>
      <c r="L242" t="str">
        <f t="shared" si="28"/>
        <v>Nondependent</v>
      </c>
      <c r="M242" s="14" t="str">
        <f t="shared" si="33"/>
        <v>PI.IC.CV.110105.01</v>
      </c>
      <c r="N242" s="14"/>
      <c r="O242" s="14" t="str">
        <f t="shared" si="34"/>
        <v>PH.IC.CV.110105.01</v>
      </c>
      <c r="P242" s="5"/>
      <c r="Q242" s="14" t="str">
        <f t="shared" si="35"/>
        <v>CL.IC.CV.110105.01</v>
      </c>
      <c r="R242" s="5"/>
      <c r="S242" s="5"/>
      <c r="T242" s="5"/>
      <c r="U242" s="5"/>
      <c r="V242" s="5"/>
      <c r="W242" s="5"/>
    </row>
    <row r="243" spans="1:23" ht="15">
      <c r="A243" s="5" t="s">
        <v>1372</v>
      </c>
      <c r="B243" s="5"/>
      <c r="C243" s="6" t="s">
        <v>8048</v>
      </c>
      <c r="D243" s="5"/>
      <c r="E243" s="6" t="s">
        <v>1192</v>
      </c>
      <c r="F243" s="5" t="s">
        <v>1844</v>
      </c>
      <c r="G243" s="5" t="s">
        <v>1685</v>
      </c>
      <c r="H243" s="10" t="s">
        <v>1406</v>
      </c>
      <c r="I243" s="5" t="s">
        <v>1685</v>
      </c>
      <c r="J243" s="13" t="str">
        <f t="shared" si="32"/>
        <v>IC.CV.110106</v>
      </c>
      <c r="K243" s="6" t="s">
        <v>1192</v>
      </c>
      <c r="L243" t="str">
        <f t="shared" si="28"/>
        <v>Anasarca</v>
      </c>
      <c r="M243" s="14" t="str">
        <f t="shared" si="33"/>
        <v>PI.IC.CV.110106.01</v>
      </c>
      <c r="N243" s="14"/>
      <c r="O243" s="14" t="str">
        <f t="shared" si="34"/>
        <v>PH.IC.CV.110106.01</v>
      </c>
      <c r="P243" s="5"/>
      <c r="Q243" s="14" t="str">
        <f t="shared" si="35"/>
        <v>CL.IC.CV.110106.01</v>
      </c>
      <c r="R243" s="5"/>
      <c r="S243" s="5"/>
      <c r="T243" s="5"/>
      <c r="U243" s="5"/>
      <c r="V243" s="5"/>
      <c r="W243" s="5"/>
    </row>
    <row r="244" spans="1:23" ht="15">
      <c r="A244" s="5" t="s">
        <v>1372</v>
      </c>
      <c r="B244" s="5"/>
      <c r="C244" s="6" t="s">
        <v>8048</v>
      </c>
      <c r="D244" s="5" t="s">
        <v>4864</v>
      </c>
      <c r="E244" s="6" t="s">
        <v>923</v>
      </c>
      <c r="F244" s="5" t="s">
        <v>1686</v>
      </c>
      <c r="G244" s="5" t="s">
        <v>1820</v>
      </c>
      <c r="H244" s="10" t="s">
        <v>1396</v>
      </c>
      <c r="I244" s="5" t="s">
        <v>1820</v>
      </c>
      <c r="J244" s="13" t="str">
        <f t="shared" si="32"/>
        <v>IC.CV.110201</v>
      </c>
      <c r="K244" s="6" t="s">
        <v>1192</v>
      </c>
      <c r="L244" t="str">
        <f t="shared" si="28"/>
        <v>Right</v>
      </c>
      <c r="M244" s="14" t="str">
        <f t="shared" si="33"/>
        <v>PI.IC.CV.110201.01</v>
      </c>
      <c r="N244" s="14"/>
      <c r="O244" s="14" t="str">
        <f t="shared" si="34"/>
        <v>PH.IC.CV.110201.01</v>
      </c>
      <c r="P244" s="5"/>
      <c r="Q244" s="14" t="str">
        <f t="shared" si="35"/>
        <v>CL.IC.CV.110201.01</v>
      </c>
      <c r="R244" s="5"/>
      <c r="S244" s="5"/>
      <c r="T244" s="5"/>
      <c r="U244" s="5"/>
      <c r="V244" s="5"/>
      <c r="W244" s="5"/>
    </row>
    <row r="245" spans="1:23" ht="15">
      <c r="A245" s="5" t="s">
        <v>1372</v>
      </c>
      <c r="B245" s="5"/>
      <c r="C245" s="6" t="s">
        <v>8048</v>
      </c>
      <c r="D245" s="5"/>
      <c r="E245" s="6" t="s">
        <v>923</v>
      </c>
      <c r="F245" s="5" t="s">
        <v>1686</v>
      </c>
      <c r="G245" s="5" t="s">
        <v>1821</v>
      </c>
      <c r="H245" s="10" t="s">
        <v>1398</v>
      </c>
      <c r="I245" s="5" t="s">
        <v>1821</v>
      </c>
      <c r="J245" s="13" t="str">
        <f t="shared" si="32"/>
        <v>IC.CV.110202</v>
      </c>
      <c r="K245" s="6" t="s">
        <v>1192</v>
      </c>
      <c r="L245" t="str">
        <f t="shared" si="28"/>
        <v>Left</v>
      </c>
      <c r="M245" s="14" t="str">
        <f t="shared" si="33"/>
        <v>PI.IC.CV.110202.01</v>
      </c>
      <c r="N245" s="14"/>
      <c r="O245" s="14" t="str">
        <f t="shared" si="34"/>
        <v>PH.IC.CV.110202.01</v>
      </c>
      <c r="P245" s="5"/>
      <c r="Q245" s="14" t="str">
        <f t="shared" si="35"/>
        <v>CL.IC.CV.110202.01</v>
      </c>
      <c r="R245" s="5"/>
      <c r="S245" s="5"/>
      <c r="T245" s="5"/>
      <c r="U245" s="5"/>
      <c r="V245" s="5"/>
      <c r="W245" s="5"/>
    </row>
    <row r="246" spans="1:23" ht="15">
      <c r="A246" s="5" t="s">
        <v>1372</v>
      </c>
      <c r="B246" s="5"/>
      <c r="C246" s="6" t="s">
        <v>8048</v>
      </c>
      <c r="D246" s="5"/>
      <c r="E246" s="6" t="s">
        <v>923</v>
      </c>
      <c r="F246" s="5" t="s">
        <v>1686</v>
      </c>
      <c r="G246" s="5" t="s">
        <v>1822</v>
      </c>
      <c r="H246" s="10" t="s">
        <v>1400</v>
      </c>
      <c r="I246" s="5" t="s">
        <v>1822</v>
      </c>
      <c r="J246" s="13" t="str">
        <f t="shared" si="32"/>
        <v>IC.CV.110203</v>
      </c>
      <c r="K246" s="6" t="s">
        <v>1192</v>
      </c>
      <c r="L246" t="str">
        <f t="shared" si="28"/>
        <v>Bilateral</v>
      </c>
      <c r="M246" s="14" t="str">
        <f t="shared" si="33"/>
        <v>PI.IC.CV.110203.01</v>
      </c>
      <c r="N246" s="14"/>
      <c r="O246" s="14" t="str">
        <f t="shared" si="34"/>
        <v>PH.IC.CV.110203.01</v>
      </c>
      <c r="P246" s="5"/>
      <c r="Q246" s="14" t="str">
        <f t="shared" si="35"/>
        <v>CL.IC.CV.110203.01</v>
      </c>
      <c r="R246" s="5"/>
      <c r="S246" s="5"/>
      <c r="T246" s="5"/>
      <c r="U246" s="5"/>
      <c r="V246" s="5"/>
      <c r="W246" s="5"/>
    </row>
    <row r="247" spans="1:23" ht="15">
      <c r="A247" s="5" t="s">
        <v>1372</v>
      </c>
      <c r="B247" s="5"/>
      <c r="C247" s="6" t="s">
        <v>8048</v>
      </c>
      <c r="D247" s="5" t="s">
        <v>5981</v>
      </c>
      <c r="E247" s="6" t="s">
        <v>1202</v>
      </c>
      <c r="F247" s="5" t="s">
        <v>1823</v>
      </c>
      <c r="G247" s="5" t="s">
        <v>1656</v>
      </c>
      <c r="H247" s="10" t="s">
        <v>1396</v>
      </c>
      <c r="I247" s="5" t="s">
        <v>1657</v>
      </c>
      <c r="J247" s="13" t="str">
        <f t="shared" si="32"/>
        <v>IC.CV.110301</v>
      </c>
      <c r="K247" s="6" t="s">
        <v>1192</v>
      </c>
      <c r="L247" t="str">
        <f t="shared" si="28"/>
        <v>Generalized</v>
      </c>
      <c r="M247" s="14" t="str">
        <f t="shared" si="33"/>
        <v>PI.IC.CV.110301.01</v>
      </c>
      <c r="N247" s="14"/>
      <c r="O247" s="14" t="str">
        <f t="shared" si="34"/>
        <v>PH.IC.CV.110301.01</v>
      </c>
      <c r="P247" s="5"/>
      <c r="Q247" s="14" t="str">
        <f t="shared" si="35"/>
        <v>CL.IC.CV.110301.01</v>
      </c>
      <c r="R247" s="5"/>
      <c r="S247" s="5"/>
      <c r="T247" s="5"/>
      <c r="U247" s="5"/>
      <c r="V247" s="5"/>
      <c r="W247" s="5"/>
    </row>
    <row r="248" spans="1:23" ht="15">
      <c r="A248" s="5" t="s">
        <v>1372</v>
      </c>
      <c r="B248" s="5"/>
      <c r="C248" s="6" t="s">
        <v>8048</v>
      </c>
      <c r="D248" s="5"/>
      <c r="E248" s="6" t="s">
        <v>1202</v>
      </c>
      <c r="F248" s="5" t="s">
        <v>1823</v>
      </c>
      <c r="G248" s="5" t="s">
        <v>1658</v>
      </c>
      <c r="H248" s="10" t="s">
        <v>1398</v>
      </c>
      <c r="I248" s="5" t="s">
        <v>1658</v>
      </c>
      <c r="J248" s="13" t="str">
        <f t="shared" si="32"/>
        <v>IC.CV.110302</v>
      </c>
      <c r="K248" s="6" t="s">
        <v>1192</v>
      </c>
      <c r="L248" t="str">
        <f t="shared" si="28"/>
        <v>Foot</v>
      </c>
      <c r="M248" s="14" t="str">
        <f t="shared" si="33"/>
        <v>PI.IC.CV.110302.01</v>
      </c>
      <c r="N248" s="14"/>
      <c r="O248" s="14" t="str">
        <f t="shared" si="34"/>
        <v>PH.IC.CV.110302.01</v>
      </c>
      <c r="P248" s="5"/>
      <c r="Q248" s="14" t="str">
        <f t="shared" si="35"/>
        <v>CL.IC.CV.110302.01</v>
      </c>
      <c r="R248" s="5"/>
      <c r="S248" s="5"/>
      <c r="T248" s="5"/>
      <c r="U248" s="5"/>
      <c r="V248" s="5"/>
      <c r="W248" s="5"/>
    </row>
    <row r="249" spans="1:23" ht="15">
      <c r="A249" s="5" t="s">
        <v>1372</v>
      </c>
      <c r="B249" s="5"/>
      <c r="C249" s="6" t="s">
        <v>8048</v>
      </c>
      <c r="D249" s="5"/>
      <c r="E249" s="6" t="s">
        <v>1202</v>
      </c>
      <c r="F249" s="5" t="s">
        <v>1823</v>
      </c>
      <c r="G249" s="5" t="s">
        <v>1659</v>
      </c>
      <c r="H249" s="10" t="s">
        <v>1400</v>
      </c>
      <c r="I249" s="5" t="s">
        <v>1659</v>
      </c>
      <c r="J249" s="13" t="str">
        <f t="shared" si="32"/>
        <v>IC.CV.110303</v>
      </c>
      <c r="K249" s="6" t="s">
        <v>1192</v>
      </c>
      <c r="L249" t="str">
        <f t="shared" ref="L249:L312" si="36">G249</f>
        <v>Ankle</v>
      </c>
      <c r="M249" s="14" t="str">
        <f t="shared" si="33"/>
        <v>PI.IC.CV.110303.01</v>
      </c>
      <c r="N249" s="14"/>
      <c r="O249" s="14" t="str">
        <f t="shared" si="34"/>
        <v>PH.IC.CV.110303.01</v>
      </c>
      <c r="P249" s="5"/>
      <c r="Q249" s="14" t="str">
        <f t="shared" si="35"/>
        <v>CL.IC.CV.110303.01</v>
      </c>
      <c r="R249" s="5"/>
      <c r="S249" s="5"/>
      <c r="T249" s="5"/>
      <c r="U249" s="5"/>
      <c r="V249" s="5"/>
      <c r="W249" s="5"/>
    </row>
    <row r="250" spans="1:23" ht="15">
      <c r="A250" s="5" t="s">
        <v>1372</v>
      </c>
      <c r="B250" s="5"/>
      <c r="C250" s="6" t="s">
        <v>8048</v>
      </c>
      <c r="D250" s="5"/>
      <c r="E250" s="6" t="s">
        <v>1202</v>
      </c>
      <c r="F250" s="5" t="s">
        <v>1823</v>
      </c>
      <c r="G250" s="5" t="s">
        <v>1660</v>
      </c>
      <c r="H250" s="10" t="s">
        <v>1402</v>
      </c>
      <c r="I250" s="5" t="s">
        <v>1660</v>
      </c>
      <c r="J250" s="13" t="str">
        <f t="shared" si="32"/>
        <v>IC.CV.110304</v>
      </c>
      <c r="K250" s="6" t="s">
        <v>1192</v>
      </c>
      <c r="L250" t="str">
        <f t="shared" si="36"/>
        <v>Calf</v>
      </c>
      <c r="M250" s="14" t="str">
        <f t="shared" si="33"/>
        <v>PI.IC.CV.110304.01</v>
      </c>
      <c r="N250" s="14"/>
      <c r="O250" s="14" t="str">
        <f t="shared" si="34"/>
        <v>PH.IC.CV.110304.01</v>
      </c>
      <c r="P250" s="5"/>
      <c r="Q250" s="14" t="str">
        <f t="shared" si="35"/>
        <v>CL.IC.CV.110304.01</v>
      </c>
      <c r="R250" s="5"/>
      <c r="S250" s="5"/>
      <c r="T250" s="5"/>
      <c r="U250" s="5"/>
      <c r="V250" s="5"/>
      <c r="W250" s="5"/>
    </row>
    <row r="251" spans="1:23" ht="15">
      <c r="A251" s="5" t="s">
        <v>1372</v>
      </c>
      <c r="B251" s="5"/>
      <c r="C251" s="6" t="s">
        <v>8048</v>
      </c>
      <c r="D251" s="5"/>
      <c r="E251" s="6" t="s">
        <v>1202</v>
      </c>
      <c r="F251" s="5" t="s">
        <v>1823</v>
      </c>
      <c r="G251" s="5" t="s">
        <v>1661</v>
      </c>
      <c r="H251" s="10" t="s">
        <v>1404</v>
      </c>
      <c r="I251" s="5" t="s">
        <v>1661</v>
      </c>
      <c r="J251" s="13" t="str">
        <f t="shared" si="32"/>
        <v>IC.CV.110305</v>
      </c>
      <c r="K251" s="6" t="s">
        <v>1192</v>
      </c>
      <c r="L251" t="str">
        <f t="shared" si="36"/>
        <v>Knee</v>
      </c>
      <c r="M251" s="14" t="str">
        <f t="shared" si="33"/>
        <v>PI.IC.CV.110305.01</v>
      </c>
      <c r="N251" s="14"/>
      <c r="O251" s="14" t="str">
        <f t="shared" si="34"/>
        <v>PH.IC.CV.110305.01</v>
      </c>
      <c r="P251" s="5"/>
      <c r="Q251" s="14" t="str">
        <f t="shared" si="35"/>
        <v>CL.IC.CV.110305.01</v>
      </c>
      <c r="R251" s="5"/>
      <c r="S251" s="5"/>
      <c r="T251" s="5"/>
      <c r="U251" s="5"/>
      <c r="V251" s="5"/>
      <c r="W251" s="5"/>
    </row>
    <row r="252" spans="1:23" ht="15">
      <c r="A252" s="5" t="s">
        <v>1372</v>
      </c>
      <c r="B252" s="5"/>
      <c r="C252" s="6" t="s">
        <v>8048</v>
      </c>
      <c r="D252" s="5"/>
      <c r="E252" s="6" t="s">
        <v>1202</v>
      </c>
      <c r="F252" s="5" t="s">
        <v>1823</v>
      </c>
      <c r="G252" s="5" t="s">
        <v>1662</v>
      </c>
      <c r="H252" s="10" t="s">
        <v>1406</v>
      </c>
      <c r="I252" s="5" t="s">
        <v>1662</v>
      </c>
      <c r="J252" s="13" t="str">
        <f t="shared" si="32"/>
        <v>IC.CV.110306</v>
      </c>
      <c r="K252" s="6" t="s">
        <v>1192</v>
      </c>
      <c r="L252" t="str">
        <f t="shared" si="36"/>
        <v>Thigh</v>
      </c>
      <c r="M252" s="14" t="str">
        <f t="shared" si="33"/>
        <v>PI.IC.CV.110306.01</v>
      </c>
      <c r="N252" s="14"/>
      <c r="O252" s="14" t="str">
        <f t="shared" si="34"/>
        <v>PH.IC.CV.110306.01</v>
      </c>
      <c r="P252" s="5"/>
      <c r="Q252" s="14" t="str">
        <f t="shared" si="35"/>
        <v>CL.IC.CV.110306.01</v>
      </c>
      <c r="R252" s="5"/>
      <c r="S252" s="5"/>
      <c r="T252" s="5"/>
      <c r="U252" s="5"/>
      <c r="V252" s="5"/>
      <c r="W252" s="5"/>
    </row>
    <row r="253" spans="1:23" ht="15">
      <c r="A253" s="5" t="s">
        <v>1372</v>
      </c>
      <c r="B253" s="5"/>
      <c r="C253" s="6" t="s">
        <v>8048</v>
      </c>
      <c r="D253" s="5"/>
      <c r="E253" s="6" t="s">
        <v>1202</v>
      </c>
      <c r="F253" s="5" t="s">
        <v>1823</v>
      </c>
      <c r="G253" s="5" t="s">
        <v>1663</v>
      </c>
      <c r="H253" s="10" t="s">
        <v>1419</v>
      </c>
      <c r="I253" s="5" t="s">
        <v>1663</v>
      </c>
      <c r="J253" s="13" t="str">
        <f t="shared" si="32"/>
        <v>IC.CV.110307</v>
      </c>
      <c r="K253" s="6" t="s">
        <v>1192</v>
      </c>
      <c r="L253" t="str">
        <f t="shared" si="36"/>
        <v>Scrotal</v>
      </c>
      <c r="M253" s="14" t="str">
        <f t="shared" si="33"/>
        <v>PI.IC.CV.110307.01</v>
      </c>
      <c r="N253" s="14"/>
      <c r="O253" s="14" t="str">
        <f t="shared" si="34"/>
        <v>PH.IC.CV.110307.01</v>
      </c>
      <c r="P253" s="5"/>
      <c r="Q253" s="14" t="str">
        <f t="shared" si="35"/>
        <v>CL.IC.CV.110307.01</v>
      </c>
      <c r="R253" s="5"/>
      <c r="S253" s="5"/>
      <c r="T253" s="5"/>
      <c r="U253" s="5"/>
      <c r="V253" s="5"/>
      <c r="W253" s="5"/>
    </row>
    <row r="254" spans="1:23" ht="15">
      <c r="A254" s="5" t="s">
        <v>1372</v>
      </c>
      <c r="B254" s="5"/>
      <c r="C254" s="6" t="s">
        <v>8048</v>
      </c>
      <c r="D254" s="5"/>
      <c r="E254" s="6" t="s">
        <v>1202</v>
      </c>
      <c r="F254" s="5" t="s">
        <v>1823</v>
      </c>
      <c r="G254" s="5" t="s">
        <v>1664</v>
      </c>
      <c r="H254" s="10" t="s">
        <v>1550</v>
      </c>
      <c r="I254" s="5" t="s">
        <v>1664</v>
      </c>
      <c r="J254" s="13" t="str">
        <f t="shared" si="32"/>
        <v>IC.CV.110308</v>
      </c>
      <c r="K254" s="6" t="s">
        <v>1192</v>
      </c>
      <c r="L254" t="str">
        <f t="shared" si="36"/>
        <v>Penile</v>
      </c>
      <c r="M254" s="14" t="str">
        <f t="shared" si="33"/>
        <v>PI.IC.CV.110308.01</v>
      </c>
      <c r="N254" s="14"/>
      <c r="O254" s="14" t="str">
        <f t="shared" si="34"/>
        <v>PH.IC.CV.110308.01</v>
      </c>
      <c r="P254" s="5"/>
      <c r="Q254" s="14" t="str">
        <f t="shared" si="35"/>
        <v>CL.IC.CV.110308.01</v>
      </c>
      <c r="R254" s="5"/>
      <c r="S254" s="5"/>
      <c r="T254" s="5"/>
      <c r="U254" s="5"/>
      <c r="V254" s="5"/>
      <c r="W254" s="5"/>
    </row>
    <row r="255" spans="1:23" ht="15">
      <c r="A255" s="5" t="s">
        <v>1372</v>
      </c>
      <c r="B255" s="5"/>
      <c r="C255" s="6" t="s">
        <v>8048</v>
      </c>
      <c r="D255" s="5"/>
      <c r="E255" s="6" t="s">
        <v>1202</v>
      </c>
      <c r="F255" s="5" t="s">
        <v>1823</v>
      </c>
      <c r="G255" s="5" t="s">
        <v>1665</v>
      </c>
      <c r="H255" s="10" t="s">
        <v>1551</v>
      </c>
      <c r="I255" s="5" t="s">
        <v>1665</v>
      </c>
      <c r="J255" s="13" t="str">
        <f t="shared" si="32"/>
        <v>IC.CV.110309</v>
      </c>
      <c r="K255" s="6" t="s">
        <v>1192</v>
      </c>
      <c r="L255" t="str">
        <f t="shared" si="36"/>
        <v>Genital</v>
      </c>
      <c r="M255" s="14" t="str">
        <f t="shared" si="33"/>
        <v>PI.IC.CV.110309.01</v>
      </c>
      <c r="N255" s="14"/>
      <c r="O255" s="14" t="str">
        <f t="shared" si="34"/>
        <v>PH.IC.CV.110309.01</v>
      </c>
      <c r="P255" s="5"/>
      <c r="Q255" s="14" t="str">
        <f t="shared" si="35"/>
        <v>CL.IC.CV.110309.01</v>
      </c>
      <c r="R255" s="5"/>
      <c r="S255" s="5"/>
      <c r="T255" s="5"/>
      <c r="U255" s="5"/>
      <c r="V255" s="5"/>
      <c r="W255" s="5"/>
    </row>
    <row r="256" spans="1:23" ht="15">
      <c r="A256" s="5" t="s">
        <v>1372</v>
      </c>
      <c r="B256" s="5"/>
      <c r="C256" s="6" t="s">
        <v>8048</v>
      </c>
      <c r="D256" s="5"/>
      <c r="E256" s="6" t="s">
        <v>1202</v>
      </c>
      <c r="F256" s="5" t="s">
        <v>1823</v>
      </c>
      <c r="G256" s="5" t="s">
        <v>1666</v>
      </c>
      <c r="H256" s="10" t="s">
        <v>1571</v>
      </c>
      <c r="I256" s="5" t="s">
        <v>1666</v>
      </c>
      <c r="J256" s="13" t="str">
        <f t="shared" si="32"/>
        <v>IC.CV.110310</v>
      </c>
      <c r="K256" s="6" t="s">
        <v>1192</v>
      </c>
      <c r="L256" t="str">
        <f t="shared" si="36"/>
        <v>Sacral</v>
      </c>
      <c r="M256" s="14" t="str">
        <f t="shared" si="33"/>
        <v>PI.IC.CV.110310.01</v>
      </c>
      <c r="N256" s="14"/>
      <c r="O256" s="14" t="str">
        <f t="shared" si="34"/>
        <v>PH.IC.CV.110310.01</v>
      </c>
      <c r="P256" s="5"/>
      <c r="Q256" s="14" t="str">
        <f t="shared" si="35"/>
        <v>CL.IC.CV.110310.01</v>
      </c>
      <c r="R256" s="5"/>
      <c r="S256" s="5"/>
      <c r="T256" s="5"/>
      <c r="U256" s="5"/>
      <c r="V256" s="5"/>
      <c r="W256" s="5"/>
    </row>
    <row r="257" spans="1:23" ht="15">
      <c r="A257" s="5" t="s">
        <v>1372</v>
      </c>
      <c r="B257" s="5"/>
      <c r="C257" s="6" t="s">
        <v>8048</v>
      </c>
      <c r="D257" s="5"/>
      <c r="E257" s="6" t="s">
        <v>1202</v>
      </c>
      <c r="F257" s="5" t="s">
        <v>1823</v>
      </c>
      <c r="G257" s="5" t="s">
        <v>1667</v>
      </c>
      <c r="H257" s="10" t="s">
        <v>1298</v>
      </c>
      <c r="I257" s="5" t="s">
        <v>1667</v>
      </c>
      <c r="J257" s="13" t="str">
        <f t="shared" si="32"/>
        <v>IC.CV.110311</v>
      </c>
      <c r="K257" s="6" t="s">
        <v>1192</v>
      </c>
      <c r="L257" t="str">
        <f t="shared" si="36"/>
        <v>Hand</v>
      </c>
      <c r="M257" s="14" t="str">
        <f t="shared" si="33"/>
        <v>PI.IC.CV.110311.01</v>
      </c>
      <c r="N257" s="14"/>
      <c r="O257" s="14" t="str">
        <f t="shared" si="34"/>
        <v>PH.IC.CV.110311.01</v>
      </c>
      <c r="P257" s="5"/>
      <c r="Q257" s="14" t="str">
        <f t="shared" si="35"/>
        <v>CL.IC.CV.110311.01</v>
      </c>
      <c r="R257" s="5"/>
      <c r="S257" s="5"/>
      <c r="T257" s="5"/>
      <c r="U257" s="5"/>
      <c r="V257" s="5"/>
      <c r="W257" s="5"/>
    </row>
    <row r="258" spans="1:23" ht="15">
      <c r="A258" s="5" t="s">
        <v>1372</v>
      </c>
      <c r="B258" s="5"/>
      <c r="C258" s="6" t="s">
        <v>8048</v>
      </c>
      <c r="D258" s="5"/>
      <c r="E258" s="6" t="s">
        <v>1202</v>
      </c>
      <c r="F258" s="5" t="s">
        <v>1823</v>
      </c>
      <c r="G258" s="5" t="s">
        <v>1668</v>
      </c>
      <c r="H258" s="10" t="s">
        <v>1299</v>
      </c>
      <c r="I258" s="5" t="s">
        <v>1668</v>
      </c>
      <c r="J258" s="13" t="str">
        <f t="shared" si="32"/>
        <v>IC.CV.110312</v>
      </c>
      <c r="K258" s="6" t="s">
        <v>1192</v>
      </c>
      <c r="L258" t="str">
        <f t="shared" si="36"/>
        <v>Forearm</v>
      </c>
      <c r="M258" s="14" t="str">
        <f t="shared" si="33"/>
        <v>PI.IC.CV.110312.01</v>
      </c>
      <c r="N258" s="14"/>
      <c r="O258" s="14" t="str">
        <f t="shared" si="34"/>
        <v>PH.IC.CV.110312.01</v>
      </c>
      <c r="P258" s="5"/>
      <c r="Q258" s="14" t="str">
        <f t="shared" si="35"/>
        <v>CL.IC.CV.110312.01</v>
      </c>
      <c r="R258" s="5"/>
      <c r="S258" s="5"/>
      <c r="T258" s="5"/>
      <c r="U258" s="5"/>
      <c r="V258" s="5"/>
      <c r="W258" s="5"/>
    </row>
    <row r="259" spans="1:23" ht="15">
      <c r="A259" s="5" t="s">
        <v>1372</v>
      </c>
      <c r="B259" s="5"/>
      <c r="C259" s="6" t="s">
        <v>8048</v>
      </c>
      <c r="D259" s="5"/>
      <c r="E259" s="6" t="s">
        <v>1202</v>
      </c>
      <c r="F259" s="5" t="s">
        <v>1823</v>
      </c>
      <c r="G259" s="5" t="s">
        <v>1669</v>
      </c>
      <c r="H259" s="10" t="s">
        <v>1300</v>
      </c>
      <c r="I259" s="5" t="s">
        <v>1669</v>
      </c>
      <c r="J259" s="13" t="str">
        <f t="shared" si="32"/>
        <v>IC.CV.110313</v>
      </c>
      <c r="K259" s="6" t="s">
        <v>1192</v>
      </c>
      <c r="L259" t="str">
        <f t="shared" si="36"/>
        <v>Upper arm</v>
      </c>
      <c r="M259" s="14" t="str">
        <f t="shared" si="33"/>
        <v>PI.IC.CV.110313.01</v>
      </c>
      <c r="N259" s="14"/>
      <c r="O259" s="14" t="str">
        <f t="shared" si="34"/>
        <v>PH.IC.CV.110313.01</v>
      </c>
      <c r="P259" s="5"/>
      <c r="Q259" s="14" t="str">
        <f t="shared" si="35"/>
        <v>CL.IC.CV.110313.01</v>
      </c>
      <c r="R259" s="5"/>
      <c r="S259" s="5"/>
      <c r="T259" s="5"/>
      <c r="U259" s="5"/>
      <c r="V259" s="5"/>
      <c r="W259" s="5"/>
    </row>
    <row r="260" spans="1:23" ht="15">
      <c r="A260" s="5" t="s">
        <v>1372</v>
      </c>
      <c r="B260" s="5"/>
      <c r="C260" s="6" t="s">
        <v>8048</v>
      </c>
      <c r="D260" s="5"/>
      <c r="E260" s="6" t="s">
        <v>1202</v>
      </c>
      <c r="F260" s="5" t="s">
        <v>1823</v>
      </c>
      <c r="G260" s="5" t="s">
        <v>1670</v>
      </c>
      <c r="H260" s="10" t="s">
        <v>1301</v>
      </c>
      <c r="I260" s="5" t="s">
        <v>1670</v>
      </c>
      <c r="J260" s="13" t="str">
        <f t="shared" si="32"/>
        <v>IC.CV.110314</v>
      </c>
      <c r="K260" s="6" t="s">
        <v>1192</v>
      </c>
      <c r="L260" t="str">
        <f t="shared" si="36"/>
        <v xml:space="preserve">Facial </v>
      </c>
      <c r="M260" s="14" t="str">
        <f t="shared" si="33"/>
        <v>PI.IC.CV.110314.01</v>
      </c>
      <c r="N260" s="14"/>
      <c r="O260" s="14" t="str">
        <f t="shared" si="34"/>
        <v>PH.IC.CV.110314.01</v>
      </c>
      <c r="P260" s="5"/>
      <c r="Q260" s="14" t="str">
        <f t="shared" si="35"/>
        <v>CL.IC.CV.110314.01</v>
      </c>
      <c r="R260" s="5"/>
      <c r="S260" s="5"/>
      <c r="T260" s="5"/>
      <c r="U260" s="5"/>
      <c r="V260" s="5"/>
      <c r="W260" s="5"/>
    </row>
    <row r="261" spans="1:23" ht="15">
      <c r="A261" s="5" t="s">
        <v>1372</v>
      </c>
      <c r="B261" s="5"/>
      <c r="C261" s="6" t="s">
        <v>8048</v>
      </c>
      <c r="D261" s="5"/>
      <c r="E261" s="6" t="s">
        <v>1202</v>
      </c>
      <c r="F261" s="5" t="s">
        <v>1823</v>
      </c>
      <c r="G261" s="5" t="s">
        <v>1671</v>
      </c>
      <c r="H261" s="10" t="s">
        <v>1468</v>
      </c>
      <c r="I261" s="5" t="s">
        <v>1671</v>
      </c>
      <c r="J261" s="13" t="str">
        <f t="shared" si="32"/>
        <v>IC.CV.110315</v>
      </c>
      <c r="K261" s="6" t="s">
        <v>1192</v>
      </c>
      <c r="L261" t="str">
        <f t="shared" si="36"/>
        <v xml:space="preserve">Sclera </v>
      </c>
      <c r="M261" s="14" t="str">
        <f t="shared" si="33"/>
        <v>PI.IC.CV.110315.01</v>
      </c>
      <c r="N261" s="14"/>
      <c r="O261" s="14" t="str">
        <f t="shared" si="34"/>
        <v>PH.IC.CV.110315.01</v>
      </c>
      <c r="P261" s="5"/>
      <c r="Q261" s="14" t="str">
        <f t="shared" si="35"/>
        <v>CL.IC.CV.110315.01</v>
      </c>
      <c r="R261" s="5"/>
      <c r="S261" s="5"/>
      <c r="T261" s="5"/>
      <c r="U261" s="5"/>
      <c r="V261" s="5"/>
      <c r="W261" s="5"/>
    </row>
    <row r="262" spans="1:23" ht="15">
      <c r="A262" s="5" t="s">
        <v>1372</v>
      </c>
      <c r="B262" s="5"/>
      <c r="C262" s="6" t="s">
        <v>8048</v>
      </c>
      <c r="D262" s="5"/>
      <c r="E262" s="6" t="s">
        <v>1202</v>
      </c>
      <c r="F262" s="5" t="s">
        <v>1823</v>
      </c>
      <c r="G262" s="5" t="s">
        <v>1672</v>
      </c>
      <c r="H262" s="10" t="s">
        <v>1469</v>
      </c>
      <c r="I262" s="5" t="s">
        <v>1834</v>
      </c>
      <c r="J262" s="13" t="str">
        <f t="shared" si="32"/>
        <v>IC.CV.110316</v>
      </c>
      <c r="K262" s="6" t="s">
        <v>1192</v>
      </c>
      <c r="L262" t="str">
        <f t="shared" si="36"/>
        <v>Periorbital</v>
      </c>
      <c r="M262" s="14" t="str">
        <f t="shared" si="33"/>
        <v>PI.IC.CV.110316.01</v>
      </c>
      <c r="N262" s="14"/>
      <c r="O262" s="14" t="str">
        <f t="shared" si="34"/>
        <v>PH.IC.CV.110316.01</v>
      </c>
      <c r="P262" s="5"/>
      <c r="Q262" s="14" t="str">
        <f t="shared" si="35"/>
        <v>CL.IC.CV.110316.01</v>
      </c>
      <c r="R262" s="5"/>
      <c r="S262" s="5"/>
      <c r="T262" s="5"/>
      <c r="U262" s="5"/>
      <c r="V262" s="5"/>
      <c r="W262" s="5"/>
    </row>
    <row r="263" spans="1:23" ht="15">
      <c r="A263" s="5" t="s">
        <v>1372</v>
      </c>
      <c r="B263" s="5"/>
      <c r="C263" s="6" t="s">
        <v>8048</v>
      </c>
      <c r="D263" s="5" t="s">
        <v>1835</v>
      </c>
      <c r="E263" s="6" t="s">
        <v>7070</v>
      </c>
      <c r="F263" s="5" t="s">
        <v>1836</v>
      </c>
      <c r="G263" s="5" t="s">
        <v>1837</v>
      </c>
      <c r="H263" s="10" t="s">
        <v>1396</v>
      </c>
      <c r="I263" s="5" t="s">
        <v>1838</v>
      </c>
      <c r="J263" s="13" t="str">
        <f t="shared" si="32"/>
        <v>IC.CV.110401</v>
      </c>
      <c r="K263" s="6" t="s">
        <v>1192</v>
      </c>
      <c r="L263" t="str">
        <f t="shared" si="36"/>
        <v xml:space="preserve">Non-Pitting </v>
      </c>
      <c r="M263" s="14" t="str">
        <f t="shared" si="33"/>
        <v>PI.IC.CV.110401.01</v>
      </c>
      <c r="N263" s="14"/>
      <c r="O263" s="14" t="str">
        <f t="shared" si="34"/>
        <v>PH.IC.CV.110401.01</v>
      </c>
      <c r="P263" s="5"/>
      <c r="Q263" s="14" t="str">
        <f t="shared" si="35"/>
        <v>CL.IC.CV.110401.01</v>
      </c>
      <c r="R263" s="5"/>
      <c r="S263" s="5"/>
      <c r="T263" s="5"/>
      <c r="U263" s="5"/>
      <c r="V263" s="5"/>
      <c r="W263" s="5"/>
    </row>
    <row r="264" spans="1:23" ht="15">
      <c r="A264" s="5" t="s">
        <v>1372</v>
      </c>
      <c r="B264" s="5"/>
      <c r="C264" s="6" t="s">
        <v>8048</v>
      </c>
      <c r="D264" s="5"/>
      <c r="E264" s="6" t="s">
        <v>7070</v>
      </c>
      <c r="F264" s="5" t="s">
        <v>1836</v>
      </c>
      <c r="G264" s="5" t="s">
        <v>1839</v>
      </c>
      <c r="H264" s="10" t="s">
        <v>1398</v>
      </c>
      <c r="I264" s="5" t="s">
        <v>1839</v>
      </c>
      <c r="J264" s="13" t="str">
        <f t="shared" si="32"/>
        <v>IC.CV.110402</v>
      </c>
      <c r="K264" s="6" t="s">
        <v>1192</v>
      </c>
      <c r="L264" t="str">
        <f t="shared" si="36"/>
        <v>Trace</v>
      </c>
      <c r="M264" s="14" t="str">
        <f t="shared" si="33"/>
        <v>PI.IC.CV.110402.01</v>
      </c>
      <c r="N264" s="14"/>
      <c r="O264" s="14" t="str">
        <f t="shared" si="34"/>
        <v>PH.IC.CV.110402.01</v>
      </c>
      <c r="P264" s="5"/>
      <c r="Q264" s="14" t="str">
        <f t="shared" si="35"/>
        <v>CL.IC.CV.110402.01</v>
      </c>
      <c r="R264" s="5"/>
      <c r="S264" s="5"/>
      <c r="T264" s="5"/>
      <c r="U264" s="5"/>
      <c r="V264" s="5"/>
      <c r="W264" s="5"/>
    </row>
    <row r="265" spans="1:23" ht="15">
      <c r="A265" s="5" t="s">
        <v>1372</v>
      </c>
      <c r="B265" s="5"/>
      <c r="C265" s="6" t="s">
        <v>8048</v>
      </c>
      <c r="D265" s="5"/>
      <c r="E265" s="6" t="s">
        <v>7070</v>
      </c>
      <c r="F265" s="5" t="s">
        <v>1836</v>
      </c>
      <c r="G265" s="5" t="s">
        <v>2012</v>
      </c>
      <c r="H265" s="10" t="s">
        <v>1400</v>
      </c>
      <c r="I265" s="5">
        <v>1</v>
      </c>
      <c r="J265" s="13" t="str">
        <f t="shared" si="32"/>
        <v>IC.CV.110403</v>
      </c>
      <c r="K265" s="6" t="s">
        <v>1192</v>
      </c>
      <c r="L265" t="str">
        <f t="shared" si="36"/>
        <v>Pitting +1 (Barely Detectable)</v>
      </c>
      <c r="M265" s="14" t="str">
        <f t="shared" si="33"/>
        <v>PI.IC.CV.110403.01</v>
      </c>
      <c r="N265" s="14"/>
      <c r="O265" s="14" t="str">
        <f t="shared" si="34"/>
        <v>PH.IC.CV.110403.01</v>
      </c>
      <c r="P265" s="5"/>
      <c r="Q265" s="14" t="str">
        <f t="shared" si="35"/>
        <v>CL.IC.CV.110403.01</v>
      </c>
      <c r="R265" s="5"/>
      <c r="S265" s="5"/>
      <c r="T265" s="5"/>
      <c r="U265" s="5"/>
      <c r="V265" s="5"/>
      <c r="W265" s="5"/>
    </row>
    <row r="266" spans="1:23" ht="15">
      <c r="A266" s="5" t="s">
        <v>1372</v>
      </c>
      <c r="B266" s="5"/>
      <c r="C266" s="6" t="s">
        <v>8048</v>
      </c>
      <c r="D266" s="5"/>
      <c r="E266" s="6" t="s">
        <v>7070</v>
      </c>
      <c r="F266" s="5" t="s">
        <v>1836</v>
      </c>
      <c r="G266" s="5" t="s">
        <v>2013</v>
      </c>
      <c r="H266" s="10" t="s">
        <v>1402</v>
      </c>
      <c r="I266" s="5">
        <v>2</v>
      </c>
      <c r="J266" s="13" t="str">
        <f t="shared" si="32"/>
        <v>IC.CV.110404</v>
      </c>
      <c r="K266" s="6" t="s">
        <v>1192</v>
      </c>
      <c r="L266" t="str">
        <f t="shared" si="36"/>
        <v>Pitting +2 (Indentation less than 5mm)</v>
      </c>
      <c r="M266" s="14" t="str">
        <f t="shared" si="33"/>
        <v>PI.IC.CV.110404.01</v>
      </c>
      <c r="N266" s="14"/>
      <c r="O266" s="14" t="str">
        <f t="shared" si="34"/>
        <v>PH.IC.CV.110404.01</v>
      </c>
      <c r="P266" s="5"/>
      <c r="Q266" s="14" t="str">
        <f t="shared" si="35"/>
        <v>CL.IC.CV.110404.01</v>
      </c>
      <c r="R266" s="5"/>
      <c r="S266" s="5"/>
      <c r="T266" s="5"/>
      <c r="U266" s="5"/>
      <c r="V266" s="5"/>
      <c r="W266" s="5"/>
    </row>
    <row r="267" spans="1:23" ht="15">
      <c r="A267" s="5" t="s">
        <v>1372</v>
      </c>
      <c r="B267" s="5"/>
      <c r="C267" s="6" t="s">
        <v>8048</v>
      </c>
      <c r="D267" s="5"/>
      <c r="E267" s="6" t="s">
        <v>7070</v>
      </c>
      <c r="F267" s="5" t="s">
        <v>1836</v>
      </c>
      <c r="G267" s="5" t="s">
        <v>2014</v>
      </c>
      <c r="H267" s="10" t="s">
        <v>1404</v>
      </c>
      <c r="I267" s="5">
        <v>3</v>
      </c>
      <c r="J267" s="13" t="str">
        <f t="shared" ref="J267:J330" si="37">CONCATENATE("IC.CV.",C267,E267,H267)</f>
        <v>IC.CV.110405</v>
      </c>
      <c r="K267" s="6" t="s">
        <v>1192</v>
      </c>
      <c r="L267" t="str">
        <f t="shared" si="36"/>
        <v>Pitting +3 (Indentation of 5-10mm)</v>
      </c>
      <c r="M267" s="14" t="str">
        <f t="shared" si="33"/>
        <v>PI.IC.CV.110405.01</v>
      </c>
      <c r="N267" s="14"/>
      <c r="O267" s="14" t="str">
        <f t="shared" si="34"/>
        <v>PH.IC.CV.110405.01</v>
      </c>
      <c r="P267" s="5"/>
      <c r="Q267" s="14" t="str">
        <f t="shared" si="35"/>
        <v>CL.IC.CV.110405.01</v>
      </c>
      <c r="R267" s="5"/>
      <c r="S267" s="5"/>
      <c r="T267" s="5"/>
      <c r="U267" s="5"/>
      <c r="V267" s="5"/>
      <c r="W267" s="5"/>
    </row>
    <row r="268" spans="1:23" ht="15">
      <c r="A268" s="5" t="s">
        <v>1372</v>
      </c>
      <c r="B268" s="5"/>
      <c r="C268" s="6" t="s">
        <v>8048</v>
      </c>
      <c r="D268" s="5"/>
      <c r="E268" s="6" t="s">
        <v>7070</v>
      </c>
      <c r="F268" s="5" t="s">
        <v>1836</v>
      </c>
      <c r="G268" s="5" t="s">
        <v>1852</v>
      </c>
      <c r="H268" s="10" t="s">
        <v>1406</v>
      </c>
      <c r="I268" s="5">
        <v>4</v>
      </c>
      <c r="J268" s="13" t="str">
        <f t="shared" si="37"/>
        <v>IC.CV.110406</v>
      </c>
      <c r="K268" s="6" t="s">
        <v>1192</v>
      </c>
      <c r="L268" t="str">
        <f t="shared" si="36"/>
        <v>Pitting +4 (Indentation of more than 10mm)</v>
      </c>
      <c r="M268" s="14" t="str">
        <f t="shared" ref="M268:M331" si="38">CONCATENATE("PI.",J268,".",K268)</f>
        <v>PI.IC.CV.110406.01</v>
      </c>
      <c r="N268" s="14"/>
      <c r="O268" s="14" t="str">
        <f t="shared" ref="O268:O331" si="39">CONCATENATE("PH.",J268,".",K268)</f>
        <v>PH.IC.CV.110406.01</v>
      </c>
      <c r="P268" s="5"/>
      <c r="Q268" s="14" t="str">
        <f t="shared" ref="Q268:Q331" si="40">CONCATENATE("CL.",J268,".",K268)</f>
        <v>CL.IC.CV.110406.01</v>
      </c>
      <c r="R268" s="5"/>
      <c r="S268" s="5"/>
      <c r="T268" s="5"/>
      <c r="U268" s="5"/>
      <c r="V268" s="5"/>
      <c r="W268" s="5"/>
    </row>
    <row r="269" spans="1:23" ht="15">
      <c r="A269" s="5" t="s">
        <v>1372</v>
      </c>
      <c r="B269" s="5"/>
      <c r="C269" s="6" t="s">
        <v>8048</v>
      </c>
      <c r="D269" s="5"/>
      <c r="E269" s="6" t="s">
        <v>7070</v>
      </c>
      <c r="F269" s="5" t="s">
        <v>1836</v>
      </c>
      <c r="G269" s="5" t="s">
        <v>2019</v>
      </c>
      <c r="H269" s="10" t="s">
        <v>1419</v>
      </c>
      <c r="I269" s="5" t="s">
        <v>2020</v>
      </c>
      <c r="J269" s="13" t="str">
        <f t="shared" si="37"/>
        <v>IC.CV.110407</v>
      </c>
      <c r="K269" s="6" t="s">
        <v>1192</v>
      </c>
      <c r="L269" t="str">
        <f t="shared" si="36"/>
        <v>Brawny (chronic discolored)</v>
      </c>
      <c r="M269" s="14" t="str">
        <f t="shared" si="38"/>
        <v>PI.IC.CV.110407.01</v>
      </c>
      <c r="N269" s="14"/>
      <c r="O269" s="14" t="str">
        <f t="shared" si="39"/>
        <v>PH.IC.CV.110407.01</v>
      </c>
      <c r="P269" s="5"/>
      <c r="Q269" s="14" t="str">
        <f t="shared" si="40"/>
        <v>CL.IC.CV.110407.01</v>
      </c>
      <c r="R269" s="5"/>
      <c r="S269" s="5"/>
      <c r="T269" s="5"/>
      <c r="U269" s="5"/>
      <c r="V269" s="5"/>
      <c r="W269" s="5"/>
    </row>
    <row r="270" spans="1:23" ht="15">
      <c r="A270" s="5" t="s">
        <v>1372</v>
      </c>
      <c r="B270" s="5" t="s">
        <v>2021</v>
      </c>
      <c r="C270" s="6" t="s">
        <v>11023</v>
      </c>
      <c r="D270" s="5" t="s">
        <v>3875</v>
      </c>
      <c r="E270" s="6" t="s">
        <v>1192</v>
      </c>
      <c r="F270" s="5" t="s">
        <v>2022</v>
      </c>
      <c r="G270" s="5" t="s">
        <v>1845</v>
      </c>
      <c r="H270" s="10" t="s">
        <v>1396</v>
      </c>
      <c r="I270" s="5" t="s">
        <v>1845</v>
      </c>
      <c r="J270" s="13" t="str">
        <f t="shared" si="37"/>
        <v>IC.CV.120101</v>
      </c>
      <c r="K270" s="6" t="s">
        <v>11324</v>
      </c>
      <c r="L270" t="str">
        <f t="shared" si="36"/>
        <v>Shiny</v>
      </c>
      <c r="M270" s="14" t="str">
        <f t="shared" si="38"/>
        <v>PI.IC.CV.120101.01</v>
      </c>
      <c r="N270" s="14"/>
      <c r="O270" s="14" t="str">
        <f t="shared" si="39"/>
        <v>PH.IC.CV.120101.01</v>
      </c>
      <c r="P270" s="5"/>
      <c r="Q270" s="14" t="str">
        <f t="shared" si="40"/>
        <v>CL.IC.CV.120101.01</v>
      </c>
      <c r="R270" s="5"/>
      <c r="S270" s="5"/>
      <c r="T270" s="5"/>
      <c r="U270" s="5"/>
      <c r="V270" s="5"/>
      <c r="W270" s="5"/>
    </row>
    <row r="271" spans="1:23" ht="15">
      <c r="A271" s="5" t="s">
        <v>1372</v>
      </c>
      <c r="B271" s="5"/>
      <c r="C271" s="6" t="s">
        <v>11023</v>
      </c>
      <c r="D271" s="5"/>
      <c r="E271" s="6" t="s">
        <v>1192</v>
      </c>
      <c r="F271" s="5" t="s">
        <v>2022</v>
      </c>
      <c r="G271" s="5" t="s">
        <v>1846</v>
      </c>
      <c r="H271" s="10" t="s">
        <v>1398</v>
      </c>
      <c r="I271" s="5" t="s">
        <v>1846</v>
      </c>
      <c r="J271" s="13" t="str">
        <f t="shared" si="37"/>
        <v>IC.CV.120102</v>
      </c>
      <c r="K271" s="6" t="s">
        <v>1192</v>
      </c>
      <c r="L271" t="str">
        <f t="shared" si="36"/>
        <v>Taut</v>
      </c>
      <c r="M271" s="14" t="str">
        <f t="shared" si="38"/>
        <v>PI.IC.CV.120102.01</v>
      </c>
      <c r="N271" s="14"/>
      <c r="O271" s="14" t="str">
        <f t="shared" si="39"/>
        <v>PH.IC.CV.120102.01</v>
      </c>
      <c r="P271" s="5"/>
      <c r="Q271" s="14" t="str">
        <f t="shared" si="40"/>
        <v>CL.IC.CV.120102.01</v>
      </c>
      <c r="R271" s="5"/>
      <c r="S271" s="5"/>
      <c r="T271" s="5"/>
      <c r="U271" s="5"/>
      <c r="V271" s="5"/>
      <c r="W271" s="5"/>
    </row>
    <row r="272" spans="1:23" ht="15">
      <c r="A272" s="5" t="s">
        <v>1372</v>
      </c>
      <c r="B272" s="5"/>
      <c r="C272" s="6" t="s">
        <v>11023</v>
      </c>
      <c r="D272" s="5"/>
      <c r="E272" s="6" t="s">
        <v>1192</v>
      </c>
      <c r="F272" s="5" t="s">
        <v>2022</v>
      </c>
      <c r="G272" s="5" t="s">
        <v>1847</v>
      </c>
      <c r="H272" s="10" t="s">
        <v>1400</v>
      </c>
      <c r="I272" s="5" t="s">
        <v>1848</v>
      </c>
      <c r="J272" s="13" t="str">
        <f t="shared" si="37"/>
        <v>IC.CV.120103</v>
      </c>
      <c r="K272" s="6" t="s">
        <v>1192</v>
      </c>
      <c r="L272" t="str">
        <f t="shared" si="36"/>
        <v>Weeping</v>
      </c>
      <c r="M272" s="14" t="str">
        <f t="shared" si="38"/>
        <v>PI.IC.CV.120103.01</v>
      </c>
      <c r="N272" s="14"/>
      <c r="O272" s="14" t="str">
        <f t="shared" si="39"/>
        <v>PH.IC.CV.120103.01</v>
      </c>
      <c r="P272" s="5"/>
      <c r="Q272" s="14" t="str">
        <f t="shared" si="40"/>
        <v>CL.IC.CV.120103.01</v>
      </c>
      <c r="R272" s="5"/>
      <c r="S272" s="5"/>
      <c r="T272" s="5"/>
      <c r="U272" s="5"/>
      <c r="V272" s="5"/>
      <c r="W272" s="5"/>
    </row>
    <row r="273" spans="1:23" ht="15">
      <c r="A273" s="5" t="s">
        <v>1372</v>
      </c>
      <c r="B273" s="5"/>
      <c r="C273" s="6" t="s">
        <v>11023</v>
      </c>
      <c r="D273" s="5"/>
      <c r="E273" s="6" t="s">
        <v>1192</v>
      </c>
      <c r="F273" s="5" t="s">
        <v>2022</v>
      </c>
      <c r="G273" s="5" t="s">
        <v>1594</v>
      </c>
      <c r="H273" s="10" t="s">
        <v>1402</v>
      </c>
      <c r="I273" s="5" t="s">
        <v>1849</v>
      </c>
      <c r="J273" s="13" t="str">
        <f t="shared" si="37"/>
        <v>IC.CV.120104</v>
      </c>
      <c r="K273" s="6" t="s">
        <v>1192</v>
      </c>
      <c r="L273" t="str">
        <f t="shared" si="36"/>
        <v>Dependent</v>
      </c>
      <c r="M273" s="14" t="str">
        <f t="shared" si="38"/>
        <v>PI.IC.CV.120104.01</v>
      </c>
      <c r="N273" s="14"/>
      <c r="O273" s="14" t="str">
        <f t="shared" si="39"/>
        <v>PH.IC.CV.120104.01</v>
      </c>
      <c r="P273" s="5"/>
      <c r="Q273" s="14" t="str">
        <f t="shared" si="40"/>
        <v>CL.IC.CV.120104.01</v>
      </c>
      <c r="R273" s="5"/>
      <c r="S273" s="5"/>
      <c r="T273" s="5"/>
      <c r="U273" s="5"/>
      <c r="V273" s="5"/>
      <c r="W273" s="5"/>
    </row>
    <row r="274" spans="1:23" ht="15">
      <c r="A274" s="5" t="s">
        <v>1372</v>
      </c>
      <c r="B274" s="5"/>
      <c r="C274" s="6" t="s">
        <v>11023</v>
      </c>
      <c r="D274" s="5"/>
      <c r="E274" s="6" t="s">
        <v>1192</v>
      </c>
      <c r="F274" s="5" t="s">
        <v>2022</v>
      </c>
      <c r="G274" s="5" t="s">
        <v>1850</v>
      </c>
      <c r="H274" s="10" t="s">
        <v>1404</v>
      </c>
      <c r="I274" s="5" t="s">
        <v>1851</v>
      </c>
      <c r="J274" s="13" t="str">
        <f t="shared" si="37"/>
        <v>IC.CV.120105</v>
      </c>
      <c r="K274" s="6" t="s">
        <v>1192</v>
      </c>
      <c r="L274" t="str">
        <f t="shared" si="36"/>
        <v>Nondependent</v>
      </c>
      <c r="M274" s="14" t="str">
        <f t="shared" si="38"/>
        <v>PI.IC.CV.120105.01</v>
      </c>
      <c r="N274" s="14"/>
      <c r="O274" s="14" t="str">
        <f t="shared" si="39"/>
        <v>PH.IC.CV.120105.01</v>
      </c>
      <c r="P274" s="5"/>
      <c r="Q274" s="14" t="str">
        <f t="shared" si="40"/>
        <v>CL.IC.CV.120105.01</v>
      </c>
      <c r="R274" s="5"/>
      <c r="S274" s="5"/>
      <c r="T274" s="5"/>
      <c r="U274" s="5"/>
      <c r="V274" s="5"/>
      <c r="W274" s="5"/>
    </row>
    <row r="275" spans="1:23" ht="15">
      <c r="A275" s="5" t="s">
        <v>1372</v>
      </c>
      <c r="B275" s="5"/>
      <c r="C275" s="6" t="s">
        <v>11023</v>
      </c>
      <c r="D275" s="5"/>
      <c r="E275" s="6" t="s">
        <v>1192</v>
      </c>
      <c r="F275" s="5" t="s">
        <v>2022</v>
      </c>
      <c r="G275" s="5" t="s">
        <v>1685</v>
      </c>
      <c r="H275" s="10" t="s">
        <v>1406</v>
      </c>
      <c r="I275" s="5" t="s">
        <v>1685</v>
      </c>
      <c r="J275" s="13" t="str">
        <f t="shared" si="37"/>
        <v>IC.CV.120106</v>
      </c>
      <c r="K275" s="6" t="s">
        <v>1192</v>
      </c>
      <c r="L275" t="str">
        <f t="shared" si="36"/>
        <v>Anasarca</v>
      </c>
      <c r="M275" s="14" t="str">
        <f t="shared" si="38"/>
        <v>PI.IC.CV.120106.01</v>
      </c>
      <c r="N275" s="14"/>
      <c r="O275" s="14" t="str">
        <f t="shared" si="39"/>
        <v>PH.IC.CV.120106.01</v>
      </c>
      <c r="P275" s="5"/>
      <c r="Q275" s="14" t="str">
        <f t="shared" si="40"/>
        <v>CL.IC.CV.120106.01</v>
      </c>
      <c r="R275" s="5"/>
      <c r="S275" s="5"/>
      <c r="T275" s="5"/>
      <c r="U275" s="5"/>
      <c r="V275" s="5"/>
      <c r="W275" s="5"/>
    </row>
    <row r="276" spans="1:23" ht="15">
      <c r="A276" s="5" t="s">
        <v>1372</v>
      </c>
      <c r="B276" s="5"/>
      <c r="C276" s="6" t="s">
        <v>11023</v>
      </c>
      <c r="D276" s="5" t="s">
        <v>4864</v>
      </c>
      <c r="E276" s="6" t="s">
        <v>923</v>
      </c>
      <c r="F276" s="5" t="s">
        <v>2023</v>
      </c>
      <c r="G276" s="5" t="s">
        <v>1820</v>
      </c>
      <c r="H276" s="10" t="s">
        <v>1396</v>
      </c>
      <c r="I276" s="5" t="s">
        <v>1820</v>
      </c>
      <c r="J276" s="13" t="str">
        <f t="shared" si="37"/>
        <v>IC.CV.120201</v>
      </c>
      <c r="K276" s="6" t="s">
        <v>1192</v>
      </c>
      <c r="L276" t="str">
        <f t="shared" si="36"/>
        <v>Right</v>
      </c>
      <c r="M276" s="14" t="str">
        <f t="shared" si="38"/>
        <v>PI.IC.CV.120201.01</v>
      </c>
      <c r="N276" s="14"/>
      <c r="O276" s="14" t="str">
        <f t="shared" si="39"/>
        <v>PH.IC.CV.120201.01</v>
      </c>
      <c r="P276" s="5"/>
      <c r="Q276" s="14" t="str">
        <f t="shared" si="40"/>
        <v>CL.IC.CV.120201.01</v>
      </c>
      <c r="R276" s="5"/>
      <c r="S276" s="5"/>
      <c r="T276" s="5"/>
      <c r="U276" s="5"/>
      <c r="V276" s="5"/>
      <c r="W276" s="5"/>
    </row>
    <row r="277" spans="1:23" ht="15">
      <c r="A277" s="5" t="s">
        <v>1372</v>
      </c>
      <c r="B277" s="5"/>
      <c r="C277" s="6" t="s">
        <v>11023</v>
      </c>
      <c r="D277" s="5"/>
      <c r="E277" s="6" t="s">
        <v>923</v>
      </c>
      <c r="F277" s="5" t="s">
        <v>2023</v>
      </c>
      <c r="G277" s="5" t="s">
        <v>1821</v>
      </c>
      <c r="H277" s="10" t="s">
        <v>1398</v>
      </c>
      <c r="I277" s="5" t="s">
        <v>1821</v>
      </c>
      <c r="J277" s="13" t="str">
        <f t="shared" si="37"/>
        <v>IC.CV.120202</v>
      </c>
      <c r="K277" s="6" t="s">
        <v>1192</v>
      </c>
      <c r="L277" t="str">
        <f t="shared" si="36"/>
        <v>Left</v>
      </c>
      <c r="M277" s="14" t="str">
        <f t="shared" si="38"/>
        <v>PI.IC.CV.120202.01</v>
      </c>
      <c r="N277" s="14"/>
      <c r="O277" s="14" t="str">
        <f t="shared" si="39"/>
        <v>PH.IC.CV.120202.01</v>
      </c>
      <c r="P277" s="5"/>
      <c r="Q277" s="14" t="str">
        <f t="shared" si="40"/>
        <v>CL.IC.CV.120202.01</v>
      </c>
      <c r="R277" s="5"/>
      <c r="S277" s="5"/>
      <c r="T277" s="5"/>
      <c r="U277" s="5"/>
      <c r="V277" s="5"/>
      <c r="W277" s="5"/>
    </row>
    <row r="278" spans="1:23" ht="15">
      <c r="A278" s="5" t="s">
        <v>1372</v>
      </c>
      <c r="B278" s="5"/>
      <c r="C278" s="6" t="s">
        <v>11023</v>
      </c>
      <c r="D278" s="5"/>
      <c r="E278" s="6" t="s">
        <v>923</v>
      </c>
      <c r="F278" s="5" t="s">
        <v>2023</v>
      </c>
      <c r="G278" s="5" t="s">
        <v>1822</v>
      </c>
      <c r="H278" s="10" t="s">
        <v>1400</v>
      </c>
      <c r="I278" s="5" t="s">
        <v>1822</v>
      </c>
      <c r="J278" s="13" t="str">
        <f t="shared" si="37"/>
        <v>IC.CV.120203</v>
      </c>
      <c r="K278" s="6" t="s">
        <v>1192</v>
      </c>
      <c r="L278" t="str">
        <f t="shared" si="36"/>
        <v>Bilateral</v>
      </c>
      <c r="M278" s="14" t="str">
        <f t="shared" si="38"/>
        <v>PI.IC.CV.120203.01</v>
      </c>
      <c r="N278" s="14"/>
      <c r="O278" s="14" t="str">
        <f t="shared" si="39"/>
        <v>PH.IC.CV.120203.01</v>
      </c>
      <c r="P278" s="5"/>
      <c r="Q278" s="14" t="str">
        <f t="shared" si="40"/>
        <v>CL.IC.CV.120203.01</v>
      </c>
      <c r="R278" s="5"/>
      <c r="S278" s="5"/>
      <c r="T278" s="5"/>
      <c r="U278" s="5"/>
      <c r="V278" s="5"/>
      <c r="W278" s="5"/>
    </row>
    <row r="279" spans="1:23" ht="15">
      <c r="A279" s="5" t="s">
        <v>1372</v>
      </c>
      <c r="B279" s="5"/>
      <c r="C279" s="6" t="s">
        <v>11023</v>
      </c>
      <c r="D279" s="5" t="s">
        <v>5981</v>
      </c>
      <c r="E279" s="6" t="s">
        <v>1202</v>
      </c>
      <c r="F279" s="5" t="s">
        <v>1688</v>
      </c>
      <c r="G279" s="5" t="s">
        <v>1656</v>
      </c>
      <c r="H279" s="10" t="s">
        <v>1396</v>
      </c>
      <c r="I279" s="5" t="s">
        <v>1656</v>
      </c>
      <c r="J279" s="13" t="str">
        <f t="shared" si="37"/>
        <v>IC.CV.120301</v>
      </c>
      <c r="K279" s="6" t="s">
        <v>1192</v>
      </c>
      <c r="L279" t="str">
        <f t="shared" si="36"/>
        <v>Generalized</v>
      </c>
      <c r="M279" s="14" t="str">
        <f t="shared" si="38"/>
        <v>PI.IC.CV.120301.01</v>
      </c>
      <c r="N279" s="14"/>
      <c r="O279" s="14" t="str">
        <f t="shared" si="39"/>
        <v>PH.IC.CV.120301.01</v>
      </c>
      <c r="P279" s="5"/>
      <c r="Q279" s="14" t="str">
        <f t="shared" si="40"/>
        <v>CL.IC.CV.120301.01</v>
      </c>
      <c r="R279" s="5"/>
      <c r="S279" s="5"/>
      <c r="T279" s="5"/>
      <c r="U279" s="5"/>
      <c r="V279" s="5"/>
      <c r="W279" s="5"/>
    </row>
    <row r="280" spans="1:23" ht="15">
      <c r="A280" s="5" t="s">
        <v>1372</v>
      </c>
      <c r="B280" s="5"/>
      <c r="C280" s="6" t="s">
        <v>11023</v>
      </c>
      <c r="D280" s="5"/>
      <c r="E280" s="6" t="s">
        <v>1202</v>
      </c>
      <c r="F280" s="5" t="s">
        <v>1688</v>
      </c>
      <c r="G280" s="5" t="s">
        <v>1658</v>
      </c>
      <c r="H280" s="10" t="s">
        <v>1398</v>
      </c>
      <c r="I280" s="5" t="s">
        <v>1658</v>
      </c>
      <c r="J280" s="13" t="str">
        <f t="shared" si="37"/>
        <v>IC.CV.120302</v>
      </c>
      <c r="K280" s="6" t="s">
        <v>1192</v>
      </c>
      <c r="L280" t="str">
        <f t="shared" si="36"/>
        <v>Foot</v>
      </c>
      <c r="M280" s="14" t="str">
        <f t="shared" si="38"/>
        <v>PI.IC.CV.120302.01</v>
      </c>
      <c r="N280" s="14"/>
      <c r="O280" s="14" t="str">
        <f t="shared" si="39"/>
        <v>PH.IC.CV.120302.01</v>
      </c>
      <c r="P280" s="5"/>
      <c r="Q280" s="14" t="str">
        <f t="shared" si="40"/>
        <v>CL.IC.CV.120302.01</v>
      </c>
      <c r="R280" s="5"/>
      <c r="S280" s="5"/>
      <c r="T280" s="5"/>
      <c r="U280" s="5"/>
      <c r="V280" s="5"/>
      <c r="W280" s="5"/>
    </row>
    <row r="281" spans="1:23" ht="15">
      <c r="A281" s="5" t="s">
        <v>1372</v>
      </c>
      <c r="B281" s="5"/>
      <c r="C281" s="6" t="s">
        <v>11023</v>
      </c>
      <c r="D281" s="5"/>
      <c r="E281" s="6" t="s">
        <v>1202</v>
      </c>
      <c r="F281" s="5" t="s">
        <v>1688</v>
      </c>
      <c r="G281" s="5" t="s">
        <v>1689</v>
      </c>
      <c r="H281" s="10" t="s">
        <v>1400</v>
      </c>
      <c r="I281" s="5" t="s">
        <v>1689</v>
      </c>
      <c r="J281" s="13" t="str">
        <f t="shared" si="37"/>
        <v>IC.CV.120303</v>
      </c>
      <c r="K281" s="6" t="s">
        <v>1192</v>
      </c>
      <c r="L281" t="str">
        <f t="shared" si="36"/>
        <v xml:space="preserve">Ankle </v>
      </c>
      <c r="M281" s="14" t="str">
        <f t="shared" si="38"/>
        <v>PI.IC.CV.120303.01</v>
      </c>
      <c r="N281" s="14"/>
      <c r="O281" s="14" t="str">
        <f t="shared" si="39"/>
        <v>PH.IC.CV.120303.01</v>
      </c>
      <c r="P281" s="5"/>
      <c r="Q281" s="14" t="str">
        <f t="shared" si="40"/>
        <v>CL.IC.CV.120303.01</v>
      </c>
      <c r="R281" s="5"/>
      <c r="S281" s="5"/>
      <c r="T281" s="5"/>
      <c r="U281" s="5"/>
      <c r="V281" s="5"/>
      <c r="W281" s="5"/>
    </row>
    <row r="282" spans="1:23" ht="15">
      <c r="A282" s="5" t="s">
        <v>1372</v>
      </c>
      <c r="B282" s="5"/>
      <c r="C282" s="6" t="s">
        <v>11023</v>
      </c>
      <c r="D282" s="5"/>
      <c r="E282" s="6" t="s">
        <v>1202</v>
      </c>
      <c r="F282" s="5" t="s">
        <v>1688</v>
      </c>
      <c r="G282" s="5" t="s">
        <v>1690</v>
      </c>
      <c r="H282" s="10" t="s">
        <v>1402</v>
      </c>
      <c r="I282" s="5" t="s">
        <v>1690</v>
      </c>
      <c r="J282" s="13" t="str">
        <f t="shared" si="37"/>
        <v>IC.CV.120304</v>
      </c>
      <c r="K282" s="6" t="s">
        <v>1192</v>
      </c>
      <c r="L282" t="str">
        <f t="shared" si="36"/>
        <v xml:space="preserve">Calf </v>
      </c>
      <c r="M282" s="14" t="str">
        <f t="shared" si="38"/>
        <v>PI.IC.CV.120304.01</v>
      </c>
      <c r="N282" s="14"/>
      <c r="O282" s="14" t="str">
        <f t="shared" si="39"/>
        <v>PH.IC.CV.120304.01</v>
      </c>
      <c r="P282" s="5"/>
      <c r="Q282" s="14" t="str">
        <f t="shared" si="40"/>
        <v>CL.IC.CV.120304.01</v>
      </c>
      <c r="R282" s="5"/>
      <c r="S282" s="5"/>
      <c r="T282" s="5"/>
      <c r="U282" s="5"/>
      <c r="V282" s="5"/>
      <c r="W282" s="5"/>
    </row>
    <row r="283" spans="1:23" ht="15">
      <c r="A283" s="5" t="s">
        <v>1372</v>
      </c>
      <c r="B283" s="5"/>
      <c r="C283" s="6" t="s">
        <v>11023</v>
      </c>
      <c r="D283" s="5"/>
      <c r="E283" s="6" t="s">
        <v>1202</v>
      </c>
      <c r="F283" s="5" t="s">
        <v>1688</v>
      </c>
      <c r="G283" s="5" t="s">
        <v>1661</v>
      </c>
      <c r="H283" s="10" t="s">
        <v>1404</v>
      </c>
      <c r="I283" s="5" t="s">
        <v>1661</v>
      </c>
      <c r="J283" s="13" t="str">
        <f t="shared" si="37"/>
        <v>IC.CV.120305</v>
      </c>
      <c r="K283" s="6" t="s">
        <v>1192</v>
      </c>
      <c r="L283" t="str">
        <f t="shared" si="36"/>
        <v>Knee</v>
      </c>
      <c r="M283" s="14" t="str">
        <f t="shared" si="38"/>
        <v>PI.IC.CV.120305.01</v>
      </c>
      <c r="N283" s="14"/>
      <c r="O283" s="14" t="str">
        <f t="shared" si="39"/>
        <v>PH.IC.CV.120305.01</v>
      </c>
      <c r="P283" s="5"/>
      <c r="Q283" s="14" t="str">
        <f t="shared" si="40"/>
        <v>CL.IC.CV.120305.01</v>
      </c>
      <c r="R283" s="5"/>
      <c r="S283" s="5"/>
      <c r="T283" s="5"/>
      <c r="U283" s="5"/>
      <c r="V283" s="5"/>
      <c r="W283" s="5"/>
    </row>
    <row r="284" spans="1:23" ht="15">
      <c r="A284" s="5" t="s">
        <v>1372</v>
      </c>
      <c r="B284" s="5"/>
      <c r="C284" s="6" t="s">
        <v>11023</v>
      </c>
      <c r="D284" s="5"/>
      <c r="E284" s="6" t="s">
        <v>1202</v>
      </c>
      <c r="F284" s="5" t="s">
        <v>1688</v>
      </c>
      <c r="G284" s="5" t="s">
        <v>1662</v>
      </c>
      <c r="H284" s="10" t="s">
        <v>1406</v>
      </c>
      <c r="I284" s="5" t="s">
        <v>1662</v>
      </c>
      <c r="J284" s="13" t="str">
        <f t="shared" si="37"/>
        <v>IC.CV.120306</v>
      </c>
      <c r="K284" s="6" t="s">
        <v>1192</v>
      </c>
      <c r="L284" t="str">
        <f t="shared" si="36"/>
        <v>Thigh</v>
      </c>
      <c r="M284" s="14" t="str">
        <f t="shared" si="38"/>
        <v>PI.IC.CV.120306.01</v>
      </c>
      <c r="N284" s="14"/>
      <c r="O284" s="14" t="str">
        <f t="shared" si="39"/>
        <v>PH.IC.CV.120306.01</v>
      </c>
      <c r="P284" s="5"/>
      <c r="Q284" s="14" t="str">
        <f t="shared" si="40"/>
        <v>CL.IC.CV.120306.01</v>
      </c>
      <c r="R284" s="5"/>
      <c r="S284" s="5"/>
      <c r="T284" s="5"/>
      <c r="U284" s="5"/>
      <c r="V284" s="5"/>
      <c r="W284" s="5"/>
    </row>
    <row r="285" spans="1:23" ht="15">
      <c r="A285" s="5" t="s">
        <v>1372</v>
      </c>
      <c r="B285" s="5"/>
      <c r="C285" s="6" t="s">
        <v>11023</v>
      </c>
      <c r="D285" s="5"/>
      <c r="E285" s="6" t="s">
        <v>1202</v>
      </c>
      <c r="F285" s="5" t="s">
        <v>1688</v>
      </c>
      <c r="G285" s="5" t="s">
        <v>1663</v>
      </c>
      <c r="H285" s="10" t="s">
        <v>1419</v>
      </c>
      <c r="I285" s="5" t="s">
        <v>1663</v>
      </c>
      <c r="J285" s="13" t="str">
        <f t="shared" si="37"/>
        <v>IC.CV.120307</v>
      </c>
      <c r="K285" s="6" t="s">
        <v>1192</v>
      </c>
      <c r="L285" t="str">
        <f t="shared" si="36"/>
        <v>Scrotal</v>
      </c>
      <c r="M285" s="14" t="str">
        <f t="shared" si="38"/>
        <v>PI.IC.CV.120307.01</v>
      </c>
      <c r="N285" s="14"/>
      <c r="O285" s="14" t="str">
        <f t="shared" si="39"/>
        <v>PH.IC.CV.120307.01</v>
      </c>
      <c r="P285" s="5"/>
      <c r="Q285" s="14" t="str">
        <f t="shared" si="40"/>
        <v>CL.IC.CV.120307.01</v>
      </c>
      <c r="R285" s="5"/>
      <c r="S285" s="5"/>
      <c r="T285" s="5"/>
      <c r="U285" s="5"/>
      <c r="V285" s="5"/>
      <c r="W285" s="5"/>
    </row>
    <row r="286" spans="1:23" ht="15">
      <c r="A286" s="5" t="s">
        <v>1372</v>
      </c>
      <c r="B286" s="5"/>
      <c r="C286" s="6" t="s">
        <v>11023</v>
      </c>
      <c r="D286" s="5"/>
      <c r="E286" s="6" t="s">
        <v>1202</v>
      </c>
      <c r="F286" s="5" t="s">
        <v>1688</v>
      </c>
      <c r="G286" s="5" t="s">
        <v>1664</v>
      </c>
      <c r="H286" s="10" t="s">
        <v>1550</v>
      </c>
      <c r="I286" s="5" t="s">
        <v>1664</v>
      </c>
      <c r="J286" s="13" t="str">
        <f t="shared" si="37"/>
        <v>IC.CV.120308</v>
      </c>
      <c r="K286" s="6" t="s">
        <v>1192</v>
      </c>
      <c r="L286" t="str">
        <f t="shared" si="36"/>
        <v>Penile</v>
      </c>
      <c r="M286" s="14" t="str">
        <f t="shared" si="38"/>
        <v>PI.IC.CV.120308.01</v>
      </c>
      <c r="N286" s="14"/>
      <c r="O286" s="14" t="str">
        <f t="shared" si="39"/>
        <v>PH.IC.CV.120308.01</v>
      </c>
      <c r="P286" s="5"/>
      <c r="Q286" s="14" t="str">
        <f t="shared" si="40"/>
        <v>CL.IC.CV.120308.01</v>
      </c>
      <c r="R286" s="5"/>
      <c r="S286" s="5"/>
      <c r="T286" s="5"/>
      <c r="U286" s="5"/>
      <c r="V286" s="5"/>
      <c r="W286" s="5"/>
    </row>
    <row r="287" spans="1:23" ht="15">
      <c r="A287" s="5" t="s">
        <v>1372</v>
      </c>
      <c r="B287" s="5"/>
      <c r="C287" s="6" t="s">
        <v>11023</v>
      </c>
      <c r="D287" s="5"/>
      <c r="E287" s="6" t="s">
        <v>1202</v>
      </c>
      <c r="F287" s="5" t="s">
        <v>1688</v>
      </c>
      <c r="G287" s="5" t="s">
        <v>1665</v>
      </c>
      <c r="H287" s="10" t="s">
        <v>1551</v>
      </c>
      <c r="I287" s="5" t="s">
        <v>1665</v>
      </c>
      <c r="J287" s="13" t="str">
        <f t="shared" si="37"/>
        <v>IC.CV.120309</v>
      </c>
      <c r="K287" s="6" t="s">
        <v>1192</v>
      </c>
      <c r="L287" t="str">
        <f t="shared" si="36"/>
        <v>Genital</v>
      </c>
      <c r="M287" s="14" t="str">
        <f t="shared" si="38"/>
        <v>PI.IC.CV.120309.01</v>
      </c>
      <c r="N287" s="14"/>
      <c r="O287" s="14" t="str">
        <f t="shared" si="39"/>
        <v>PH.IC.CV.120309.01</v>
      </c>
      <c r="P287" s="5"/>
      <c r="Q287" s="14" t="str">
        <f t="shared" si="40"/>
        <v>CL.IC.CV.120309.01</v>
      </c>
      <c r="R287" s="5"/>
      <c r="S287" s="5"/>
      <c r="T287" s="5"/>
      <c r="U287" s="5"/>
      <c r="V287" s="5"/>
      <c r="W287" s="5"/>
    </row>
    <row r="288" spans="1:23" ht="15">
      <c r="A288" s="5" t="s">
        <v>1372</v>
      </c>
      <c r="B288" s="5"/>
      <c r="C288" s="6" t="s">
        <v>11023</v>
      </c>
      <c r="D288" s="5"/>
      <c r="E288" s="6" t="s">
        <v>1202</v>
      </c>
      <c r="F288" s="5" t="s">
        <v>1688</v>
      </c>
      <c r="G288" s="5" t="s">
        <v>1666</v>
      </c>
      <c r="H288" s="10" t="s">
        <v>1571</v>
      </c>
      <c r="I288" s="5" t="s">
        <v>1666</v>
      </c>
      <c r="J288" s="13" t="str">
        <f t="shared" si="37"/>
        <v>IC.CV.120310</v>
      </c>
      <c r="K288" s="6" t="s">
        <v>1192</v>
      </c>
      <c r="L288" t="str">
        <f t="shared" si="36"/>
        <v>Sacral</v>
      </c>
      <c r="M288" s="14" t="str">
        <f t="shared" si="38"/>
        <v>PI.IC.CV.120310.01</v>
      </c>
      <c r="N288" s="14"/>
      <c r="O288" s="14" t="str">
        <f t="shared" si="39"/>
        <v>PH.IC.CV.120310.01</v>
      </c>
      <c r="P288" s="5"/>
      <c r="Q288" s="14" t="str">
        <f t="shared" si="40"/>
        <v>CL.IC.CV.120310.01</v>
      </c>
      <c r="R288" s="5"/>
      <c r="S288" s="5"/>
      <c r="T288" s="5"/>
      <c r="U288" s="5"/>
      <c r="V288" s="5"/>
      <c r="W288" s="5"/>
    </row>
    <row r="289" spans="1:23" ht="15">
      <c r="A289" s="5" t="s">
        <v>1372</v>
      </c>
      <c r="B289" s="5"/>
      <c r="C289" s="6" t="s">
        <v>11023</v>
      </c>
      <c r="D289" s="5"/>
      <c r="E289" s="6" t="s">
        <v>1202</v>
      </c>
      <c r="F289" s="5" t="s">
        <v>1688</v>
      </c>
      <c r="G289" s="5" t="s">
        <v>1691</v>
      </c>
      <c r="H289" s="10" t="s">
        <v>1298</v>
      </c>
      <c r="I289" s="5" t="s">
        <v>1691</v>
      </c>
      <c r="J289" s="13" t="str">
        <f t="shared" si="37"/>
        <v>IC.CV.120311</v>
      </c>
      <c r="K289" s="6" t="s">
        <v>1192</v>
      </c>
      <c r="L289" t="str">
        <f t="shared" si="36"/>
        <v xml:space="preserve">Hand </v>
      </c>
      <c r="M289" s="14" t="str">
        <f t="shared" si="38"/>
        <v>PI.IC.CV.120311.01</v>
      </c>
      <c r="N289" s="14"/>
      <c r="O289" s="14" t="str">
        <f t="shared" si="39"/>
        <v>PH.IC.CV.120311.01</v>
      </c>
      <c r="P289" s="5"/>
      <c r="Q289" s="14" t="str">
        <f t="shared" si="40"/>
        <v>CL.IC.CV.120311.01</v>
      </c>
      <c r="R289" s="5"/>
      <c r="S289" s="5"/>
      <c r="T289" s="5"/>
      <c r="U289" s="5"/>
      <c r="V289" s="5"/>
      <c r="W289" s="5"/>
    </row>
    <row r="290" spans="1:23" ht="15">
      <c r="A290" s="5" t="s">
        <v>1372</v>
      </c>
      <c r="B290" s="5"/>
      <c r="C290" s="6" t="s">
        <v>11023</v>
      </c>
      <c r="D290" s="5"/>
      <c r="E290" s="6" t="s">
        <v>1202</v>
      </c>
      <c r="F290" s="5" t="s">
        <v>1688</v>
      </c>
      <c r="G290" s="5" t="s">
        <v>1668</v>
      </c>
      <c r="H290" s="10" t="s">
        <v>1299</v>
      </c>
      <c r="I290" s="5" t="s">
        <v>1668</v>
      </c>
      <c r="J290" s="13" t="str">
        <f t="shared" si="37"/>
        <v>IC.CV.120312</v>
      </c>
      <c r="K290" s="6" t="s">
        <v>1192</v>
      </c>
      <c r="L290" t="str">
        <f t="shared" si="36"/>
        <v>Forearm</v>
      </c>
      <c r="M290" s="14" t="str">
        <f t="shared" si="38"/>
        <v>PI.IC.CV.120312.01</v>
      </c>
      <c r="N290" s="14"/>
      <c r="O290" s="14" t="str">
        <f t="shared" si="39"/>
        <v>PH.IC.CV.120312.01</v>
      </c>
      <c r="P290" s="5"/>
      <c r="Q290" s="14" t="str">
        <f t="shared" si="40"/>
        <v>CL.IC.CV.120312.01</v>
      </c>
      <c r="R290" s="5"/>
      <c r="S290" s="5"/>
      <c r="T290" s="5"/>
      <c r="U290" s="5"/>
      <c r="V290" s="5"/>
      <c r="W290" s="5"/>
    </row>
    <row r="291" spans="1:23" ht="15">
      <c r="A291" s="5" t="s">
        <v>1372</v>
      </c>
      <c r="B291" s="5"/>
      <c r="C291" s="6" t="s">
        <v>11023</v>
      </c>
      <c r="D291" s="5"/>
      <c r="E291" s="6" t="s">
        <v>1202</v>
      </c>
      <c r="F291" s="5" t="s">
        <v>1688</v>
      </c>
      <c r="G291" s="5" t="s">
        <v>1669</v>
      </c>
      <c r="H291" s="10" t="s">
        <v>1300</v>
      </c>
      <c r="I291" s="5" t="s">
        <v>1669</v>
      </c>
      <c r="J291" s="13" t="str">
        <f t="shared" si="37"/>
        <v>IC.CV.120313</v>
      </c>
      <c r="K291" s="6" t="s">
        <v>1192</v>
      </c>
      <c r="L291" t="str">
        <f t="shared" si="36"/>
        <v>Upper arm</v>
      </c>
      <c r="M291" s="14" t="str">
        <f t="shared" si="38"/>
        <v>PI.IC.CV.120313.01</v>
      </c>
      <c r="N291" s="14"/>
      <c r="O291" s="14" t="str">
        <f t="shared" si="39"/>
        <v>PH.IC.CV.120313.01</v>
      </c>
      <c r="P291" s="5"/>
      <c r="Q291" s="14" t="str">
        <f t="shared" si="40"/>
        <v>CL.IC.CV.120313.01</v>
      </c>
      <c r="R291" s="5"/>
      <c r="S291" s="5"/>
      <c r="T291" s="5"/>
      <c r="U291" s="5"/>
      <c r="V291" s="5"/>
      <c r="W291" s="5"/>
    </row>
    <row r="292" spans="1:23" ht="15">
      <c r="A292" s="5" t="s">
        <v>1372</v>
      </c>
      <c r="B292" s="5"/>
      <c r="C292" s="6" t="s">
        <v>11023</v>
      </c>
      <c r="D292" s="5"/>
      <c r="E292" s="6" t="s">
        <v>1202</v>
      </c>
      <c r="F292" s="5" t="s">
        <v>1688</v>
      </c>
      <c r="G292" s="5" t="s">
        <v>1670</v>
      </c>
      <c r="H292" s="10" t="s">
        <v>1301</v>
      </c>
      <c r="I292" s="5" t="s">
        <v>1692</v>
      </c>
      <c r="J292" s="13" t="str">
        <f t="shared" si="37"/>
        <v>IC.CV.120314</v>
      </c>
      <c r="K292" s="6" t="s">
        <v>1192</v>
      </c>
      <c r="L292" t="str">
        <f t="shared" si="36"/>
        <v xml:space="preserve">Facial </v>
      </c>
      <c r="M292" s="14" t="str">
        <f t="shared" si="38"/>
        <v>PI.IC.CV.120314.01</v>
      </c>
      <c r="N292" s="14"/>
      <c r="O292" s="14" t="str">
        <f t="shared" si="39"/>
        <v>PH.IC.CV.120314.01</v>
      </c>
      <c r="P292" s="5"/>
      <c r="Q292" s="14" t="str">
        <f t="shared" si="40"/>
        <v>CL.IC.CV.120314.01</v>
      </c>
      <c r="R292" s="5"/>
      <c r="S292" s="5"/>
      <c r="T292" s="5"/>
      <c r="U292" s="5"/>
      <c r="V292" s="5"/>
      <c r="W292" s="5"/>
    </row>
    <row r="293" spans="1:23" ht="15">
      <c r="A293" s="5" t="s">
        <v>1372</v>
      </c>
      <c r="B293" s="5"/>
      <c r="C293" s="6" t="s">
        <v>11023</v>
      </c>
      <c r="D293" s="5"/>
      <c r="E293" s="6" t="s">
        <v>1202</v>
      </c>
      <c r="F293" s="5" t="s">
        <v>1688</v>
      </c>
      <c r="G293" s="5" t="s">
        <v>1693</v>
      </c>
      <c r="H293" s="10" t="s">
        <v>1468</v>
      </c>
      <c r="I293" s="5" t="s">
        <v>1671</v>
      </c>
      <c r="J293" s="13" t="str">
        <f t="shared" si="37"/>
        <v>IC.CV.120315</v>
      </c>
      <c r="K293" s="6" t="s">
        <v>1192</v>
      </c>
      <c r="L293" t="str">
        <f t="shared" si="36"/>
        <v>Sclera</v>
      </c>
      <c r="M293" s="14" t="str">
        <f t="shared" si="38"/>
        <v>PI.IC.CV.120315.01</v>
      </c>
      <c r="N293" s="14"/>
      <c r="O293" s="14" t="str">
        <f t="shared" si="39"/>
        <v>PH.IC.CV.120315.01</v>
      </c>
      <c r="P293" s="5"/>
      <c r="Q293" s="14" t="str">
        <f t="shared" si="40"/>
        <v>CL.IC.CV.120315.01</v>
      </c>
      <c r="R293" s="5"/>
      <c r="S293" s="5"/>
      <c r="T293" s="5"/>
      <c r="U293" s="5"/>
      <c r="V293" s="5"/>
      <c r="W293" s="5"/>
    </row>
    <row r="294" spans="1:23" ht="15">
      <c r="A294" s="5" t="s">
        <v>1372</v>
      </c>
      <c r="B294" s="5"/>
      <c r="C294" s="6" t="s">
        <v>11023</v>
      </c>
      <c r="D294" s="5"/>
      <c r="E294" s="6" t="s">
        <v>1202</v>
      </c>
      <c r="F294" s="5" t="s">
        <v>1688</v>
      </c>
      <c r="G294" s="5" t="s">
        <v>1694</v>
      </c>
      <c r="H294" s="10" t="s">
        <v>1469</v>
      </c>
      <c r="I294" s="5" t="s">
        <v>1695</v>
      </c>
      <c r="J294" s="13" t="str">
        <f t="shared" si="37"/>
        <v>IC.CV.120316</v>
      </c>
      <c r="K294" s="6" t="s">
        <v>1192</v>
      </c>
      <c r="L294" t="str">
        <f t="shared" si="36"/>
        <v xml:space="preserve">Periorbital </v>
      </c>
      <c r="M294" s="14" t="str">
        <f t="shared" si="38"/>
        <v>PI.IC.CV.120316.01</v>
      </c>
      <c r="N294" s="14"/>
      <c r="O294" s="14" t="str">
        <f t="shared" si="39"/>
        <v>PH.IC.CV.120316.01</v>
      </c>
      <c r="P294" s="5"/>
      <c r="Q294" s="14" t="str">
        <f t="shared" si="40"/>
        <v>CL.IC.CV.120316.01</v>
      </c>
      <c r="R294" s="5"/>
      <c r="S294" s="5"/>
      <c r="T294" s="5"/>
      <c r="U294" s="5"/>
      <c r="V294" s="5"/>
      <c r="W294" s="5"/>
    </row>
    <row r="295" spans="1:23" ht="15">
      <c r="A295" s="5" t="s">
        <v>1372</v>
      </c>
      <c r="B295" s="5"/>
      <c r="C295" s="6" t="s">
        <v>11023</v>
      </c>
      <c r="D295" s="5" t="s">
        <v>1835</v>
      </c>
      <c r="E295" s="6" t="s">
        <v>7070</v>
      </c>
      <c r="F295" s="5" t="s">
        <v>1696</v>
      </c>
      <c r="G295" s="5" t="s">
        <v>1697</v>
      </c>
      <c r="H295" s="10" t="s">
        <v>1396</v>
      </c>
      <c r="I295" s="5" t="s">
        <v>1838</v>
      </c>
      <c r="J295" s="13" t="str">
        <f t="shared" si="37"/>
        <v>IC.CV.120401</v>
      </c>
      <c r="K295" s="6" t="s">
        <v>1192</v>
      </c>
      <c r="L295" t="str">
        <f t="shared" si="36"/>
        <v>Non-Pitting</v>
      </c>
      <c r="M295" s="14" t="str">
        <f t="shared" si="38"/>
        <v>PI.IC.CV.120401.01</v>
      </c>
      <c r="N295" s="14"/>
      <c r="O295" s="14" t="str">
        <f t="shared" si="39"/>
        <v>PH.IC.CV.120401.01</v>
      </c>
      <c r="P295" s="5"/>
      <c r="Q295" s="14" t="str">
        <f t="shared" si="40"/>
        <v>CL.IC.CV.120401.01</v>
      </c>
      <c r="R295" s="5"/>
      <c r="S295" s="5"/>
      <c r="T295" s="5"/>
      <c r="U295" s="5"/>
      <c r="V295" s="5"/>
      <c r="W295" s="5"/>
    </row>
    <row r="296" spans="1:23" ht="15">
      <c r="A296" s="5" t="s">
        <v>1372</v>
      </c>
      <c r="B296" s="5"/>
      <c r="C296" s="6" t="s">
        <v>11023</v>
      </c>
      <c r="D296" s="5"/>
      <c r="E296" s="6" t="s">
        <v>7070</v>
      </c>
      <c r="F296" s="5" t="s">
        <v>1696</v>
      </c>
      <c r="G296" s="5" t="s">
        <v>1839</v>
      </c>
      <c r="H296" s="10" t="s">
        <v>1398</v>
      </c>
      <c r="I296" s="5" t="s">
        <v>1839</v>
      </c>
      <c r="J296" s="13" t="str">
        <f t="shared" si="37"/>
        <v>IC.CV.120402</v>
      </c>
      <c r="K296" s="6" t="s">
        <v>1192</v>
      </c>
      <c r="L296" t="str">
        <f t="shared" si="36"/>
        <v>Trace</v>
      </c>
      <c r="M296" s="14" t="str">
        <f t="shared" si="38"/>
        <v>PI.IC.CV.120402.01</v>
      </c>
      <c r="N296" s="14"/>
      <c r="O296" s="14" t="str">
        <f t="shared" si="39"/>
        <v>PH.IC.CV.120402.01</v>
      </c>
      <c r="P296" s="5"/>
      <c r="Q296" s="14" t="str">
        <f t="shared" si="40"/>
        <v>CL.IC.CV.120402.01</v>
      </c>
      <c r="R296" s="5"/>
      <c r="S296" s="5"/>
      <c r="T296" s="5"/>
      <c r="U296" s="5"/>
      <c r="V296" s="5"/>
      <c r="W296" s="5"/>
    </row>
    <row r="297" spans="1:23" ht="15">
      <c r="A297" s="5" t="s">
        <v>1372</v>
      </c>
      <c r="B297" s="5"/>
      <c r="C297" s="6" t="s">
        <v>11023</v>
      </c>
      <c r="D297" s="5"/>
      <c r="E297" s="6" t="s">
        <v>7070</v>
      </c>
      <c r="F297" s="5" t="s">
        <v>1696</v>
      </c>
      <c r="G297" s="5" t="s">
        <v>2012</v>
      </c>
      <c r="H297" s="10" t="s">
        <v>1400</v>
      </c>
      <c r="I297" s="5">
        <v>1</v>
      </c>
      <c r="J297" s="13" t="str">
        <f t="shared" si="37"/>
        <v>IC.CV.120403</v>
      </c>
      <c r="K297" s="6" t="s">
        <v>1192</v>
      </c>
      <c r="L297" t="str">
        <f t="shared" si="36"/>
        <v>Pitting +1 (Barely Detectable)</v>
      </c>
      <c r="M297" s="14" t="str">
        <f t="shared" si="38"/>
        <v>PI.IC.CV.120403.01</v>
      </c>
      <c r="N297" s="14"/>
      <c r="O297" s="14" t="str">
        <f t="shared" si="39"/>
        <v>PH.IC.CV.120403.01</v>
      </c>
      <c r="P297" s="5"/>
      <c r="Q297" s="14" t="str">
        <f t="shared" si="40"/>
        <v>CL.IC.CV.120403.01</v>
      </c>
      <c r="R297" s="5"/>
      <c r="S297" s="5"/>
      <c r="T297" s="5"/>
      <c r="U297" s="5"/>
      <c r="V297" s="5"/>
      <c r="W297" s="5"/>
    </row>
    <row r="298" spans="1:23" ht="15">
      <c r="A298" s="5" t="s">
        <v>1372</v>
      </c>
      <c r="B298" s="5"/>
      <c r="C298" s="6" t="s">
        <v>11023</v>
      </c>
      <c r="D298" s="5"/>
      <c r="E298" s="6" t="s">
        <v>7070</v>
      </c>
      <c r="F298" s="5" t="s">
        <v>1696</v>
      </c>
      <c r="G298" s="5" t="s">
        <v>2013</v>
      </c>
      <c r="H298" s="10" t="s">
        <v>1402</v>
      </c>
      <c r="I298" s="5">
        <v>2</v>
      </c>
      <c r="J298" s="13" t="str">
        <f t="shared" si="37"/>
        <v>IC.CV.120404</v>
      </c>
      <c r="K298" s="6" t="s">
        <v>1192</v>
      </c>
      <c r="L298" t="str">
        <f t="shared" si="36"/>
        <v>Pitting +2 (Indentation less than 5mm)</v>
      </c>
      <c r="M298" s="14" t="str">
        <f t="shared" si="38"/>
        <v>PI.IC.CV.120404.01</v>
      </c>
      <c r="N298" s="14"/>
      <c r="O298" s="14" t="str">
        <f t="shared" si="39"/>
        <v>PH.IC.CV.120404.01</v>
      </c>
      <c r="P298" s="5"/>
      <c r="Q298" s="14" t="str">
        <f t="shared" si="40"/>
        <v>CL.IC.CV.120404.01</v>
      </c>
      <c r="R298" s="5"/>
      <c r="S298" s="5"/>
      <c r="T298" s="5"/>
      <c r="U298" s="5"/>
      <c r="V298" s="5"/>
      <c r="W298" s="5"/>
    </row>
    <row r="299" spans="1:23" ht="15">
      <c r="A299" s="5" t="s">
        <v>1372</v>
      </c>
      <c r="B299" s="5"/>
      <c r="C299" s="6" t="s">
        <v>11023</v>
      </c>
      <c r="D299" s="5"/>
      <c r="E299" s="6" t="s">
        <v>7070</v>
      </c>
      <c r="F299" s="5" t="s">
        <v>1696</v>
      </c>
      <c r="G299" s="5" t="s">
        <v>2014</v>
      </c>
      <c r="H299" s="10" t="s">
        <v>1404</v>
      </c>
      <c r="I299" s="5">
        <v>3</v>
      </c>
      <c r="J299" s="13" t="str">
        <f t="shared" si="37"/>
        <v>IC.CV.120405</v>
      </c>
      <c r="K299" s="6" t="s">
        <v>1192</v>
      </c>
      <c r="L299" t="str">
        <f t="shared" si="36"/>
        <v>Pitting +3 (Indentation of 5-10mm)</v>
      </c>
      <c r="M299" s="14" t="str">
        <f t="shared" si="38"/>
        <v>PI.IC.CV.120405.01</v>
      </c>
      <c r="N299" s="14"/>
      <c r="O299" s="14" t="str">
        <f t="shared" si="39"/>
        <v>PH.IC.CV.120405.01</v>
      </c>
      <c r="P299" s="5"/>
      <c r="Q299" s="14" t="str">
        <f t="shared" si="40"/>
        <v>CL.IC.CV.120405.01</v>
      </c>
      <c r="R299" s="5"/>
      <c r="S299" s="5"/>
      <c r="T299" s="5"/>
      <c r="U299" s="5"/>
      <c r="V299" s="5"/>
      <c r="W299" s="5"/>
    </row>
    <row r="300" spans="1:23" ht="15">
      <c r="A300" s="5" t="s">
        <v>1372</v>
      </c>
      <c r="B300" s="5"/>
      <c r="C300" s="6" t="s">
        <v>11023</v>
      </c>
      <c r="D300" s="5"/>
      <c r="E300" s="6" t="s">
        <v>7070</v>
      </c>
      <c r="F300" s="5" t="s">
        <v>1696</v>
      </c>
      <c r="G300" s="5" t="s">
        <v>1852</v>
      </c>
      <c r="H300" s="10" t="s">
        <v>1406</v>
      </c>
      <c r="I300" s="5">
        <v>4</v>
      </c>
      <c r="J300" s="13" t="str">
        <f t="shared" si="37"/>
        <v>IC.CV.120406</v>
      </c>
      <c r="K300" s="6" t="s">
        <v>1192</v>
      </c>
      <c r="L300" t="str">
        <f t="shared" si="36"/>
        <v>Pitting +4 (Indentation of more than 10mm)</v>
      </c>
      <c r="M300" s="14" t="str">
        <f t="shared" si="38"/>
        <v>PI.IC.CV.120406.01</v>
      </c>
      <c r="N300" s="14"/>
      <c r="O300" s="14" t="str">
        <f t="shared" si="39"/>
        <v>PH.IC.CV.120406.01</v>
      </c>
      <c r="P300" s="5"/>
      <c r="Q300" s="14" t="str">
        <f t="shared" si="40"/>
        <v>CL.IC.CV.120406.01</v>
      </c>
      <c r="R300" s="5"/>
      <c r="S300" s="5"/>
      <c r="T300" s="5"/>
      <c r="U300" s="5"/>
      <c r="V300" s="5"/>
      <c r="W300" s="5"/>
    </row>
    <row r="301" spans="1:23" ht="15">
      <c r="A301" s="5" t="s">
        <v>1372</v>
      </c>
      <c r="B301" s="5"/>
      <c r="C301" s="6" t="s">
        <v>11023</v>
      </c>
      <c r="D301" s="5"/>
      <c r="E301" s="6" t="s">
        <v>7070</v>
      </c>
      <c r="F301" s="5" t="s">
        <v>1696</v>
      </c>
      <c r="G301" s="5" t="s">
        <v>2019</v>
      </c>
      <c r="H301" s="10" t="s">
        <v>7284</v>
      </c>
      <c r="I301" s="5" t="s">
        <v>2020</v>
      </c>
      <c r="J301" s="13" t="str">
        <f t="shared" si="37"/>
        <v>IC.CV.120407</v>
      </c>
      <c r="K301" s="6" t="s">
        <v>1192</v>
      </c>
      <c r="L301" t="str">
        <f t="shared" si="36"/>
        <v>Brawny (chronic discolored)</v>
      </c>
      <c r="M301" s="14" t="str">
        <f t="shared" si="38"/>
        <v>PI.IC.CV.120407.01</v>
      </c>
      <c r="N301" s="14"/>
      <c r="O301" s="14" t="str">
        <f t="shared" si="39"/>
        <v>PH.IC.CV.120407.01</v>
      </c>
      <c r="P301" s="5"/>
      <c r="Q301" s="14" t="str">
        <f t="shared" si="40"/>
        <v>CL.IC.CV.120407.01</v>
      </c>
      <c r="R301" s="5" t="s">
        <v>1141</v>
      </c>
      <c r="S301" s="5"/>
      <c r="T301" s="5"/>
      <c r="U301" s="5"/>
      <c r="V301" s="5"/>
      <c r="W301" s="5"/>
    </row>
    <row r="302" spans="1:23" ht="15">
      <c r="A302" s="5" t="s">
        <v>1372</v>
      </c>
      <c r="B302" s="18" t="s">
        <v>1357</v>
      </c>
      <c r="C302" s="10" t="s">
        <v>8201</v>
      </c>
      <c r="D302" s="18" t="s">
        <v>1358</v>
      </c>
      <c r="E302" s="10" t="s">
        <v>1192</v>
      </c>
      <c r="F302" s="5" t="s">
        <v>1543</v>
      </c>
      <c r="G302" s="5" t="s">
        <v>1845</v>
      </c>
      <c r="H302" s="10" t="s">
        <v>1192</v>
      </c>
      <c r="I302" s="5" t="s">
        <v>1845</v>
      </c>
      <c r="J302" s="13" t="str">
        <f t="shared" si="37"/>
        <v>IC.CV.130101</v>
      </c>
      <c r="K302" s="6" t="s">
        <v>1192</v>
      </c>
      <c r="L302" t="str">
        <f t="shared" si="36"/>
        <v>Shiny</v>
      </c>
      <c r="M302" s="14" t="str">
        <f t="shared" si="38"/>
        <v>PI.IC.CV.130101.01</v>
      </c>
      <c r="N302" s="14"/>
      <c r="O302" s="14" t="str">
        <f t="shared" si="39"/>
        <v>PH.IC.CV.130101.01</v>
      </c>
      <c r="P302" s="5"/>
      <c r="Q302" s="14" t="str">
        <f t="shared" si="40"/>
        <v>CL.IC.CV.130101.01</v>
      </c>
      <c r="R302" s="5" t="s">
        <v>1141</v>
      </c>
      <c r="S302" s="5"/>
      <c r="T302" s="5"/>
      <c r="U302" s="5"/>
      <c r="V302" s="5"/>
      <c r="W302" s="5"/>
    </row>
    <row r="303" spans="1:23" ht="15">
      <c r="A303" s="5" t="s">
        <v>1372</v>
      </c>
      <c r="B303" s="18"/>
      <c r="C303" s="10" t="s">
        <v>8201</v>
      </c>
      <c r="D303" s="18"/>
      <c r="E303" s="10" t="s">
        <v>1192</v>
      </c>
      <c r="F303" s="5" t="s">
        <v>1543</v>
      </c>
      <c r="G303" s="5" t="s">
        <v>1846</v>
      </c>
      <c r="H303" s="10" t="s">
        <v>923</v>
      </c>
      <c r="I303" s="5" t="s">
        <v>1846</v>
      </c>
      <c r="J303" s="13" t="str">
        <f t="shared" si="37"/>
        <v>IC.CV.130102</v>
      </c>
      <c r="K303" s="6" t="s">
        <v>1192</v>
      </c>
      <c r="L303" t="str">
        <f t="shared" si="36"/>
        <v>Taut</v>
      </c>
      <c r="M303" s="14" t="str">
        <f t="shared" si="38"/>
        <v>PI.IC.CV.130102.01</v>
      </c>
      <c r="N303" s="14"/>
      <c r="O303" s="14" t="str">
        <f t="shared" si="39"/>
        <v>PH.IC.CV.130102.01</v>
      </c>
      <c r="P303" s="5"/>
      <c r="Q303" s="14" t="str">
        <f t="shared" si="40"/>
        <v>CL.IC.CV.130102.01</v>
      </c>
      <c r="R303" s="5" t="s">
        <v>1141</v>
      </c>
      <c r="S303" s="5"/>
      <c r="T303" s="5"/>
      <c r="U303" s="5"/>
      <c r="V303" s="5"/>
      <c r="W303" s="5"/>
    </row>
    <row r="304" spans="1:23" ht="15">
      <c r="A304" s="5" t="s">
        <v>1372</v>
      </c>
      <c r="B304" s="18"/>
      <c r="C304" s="10" t="s">
        <v>8201</v>
      </c>
      <c r="D304" s="18"/>
      <c r="E304" s="10" t="s">
        <v>1192</v>
      </c>
      <c r="F304" s="5" t="s">
        <v>1543</v>
      </c>
      <c r="G304" s="5" t="s">
        <v>1847</v>
      </c>
      <c r="H304" s="10" t="s">
        <v>1202</v>
      </c>
      <c r="I304" s="5" t="s">
        <v>1848</v>
      </c>
      <c r="J304" s="13" t="str">
        <f t="shared" si="37"/>
        <v>IC.CV.130103</v>
      </c>
      <c r="K304" s="6" t="s">
        <v>1192</v>
      </c>
      <c r="L304" t="str">
        <f t="shared" si="36"/>
        <v>Weeping</v>
      </c>
      <c r="M304" s="14" t="str">
        <f t="shared" si="38"/>
        <v>PI.IC.CV.130103.01</v>
      </c>
      <c r="N304" s="14"/>
      <c r="O304" s="14" t="str">
        <f t="shared" si="39"/>
        <v>PH.IC.CV.130103.01</v>
      </c>
      <c r="P304" s="5"/>
      <c r="Q304" s="14" t="str">
        <f t="shared" si="40"/>
        <v>CL.IC.CV.130103.01</v>
      </c>
      <c r="R304" s="5" t="s">
        <v>1141</v>
      </c>
      <c r="S304" s="5"/>
      <c r="T304" s="5"/>
      <c r="U304" s="5"/>
      <c r="V304" s="5"/>
      <c r="W304" s="5"/>
    </row>
    <row r="305" spans="1:23" ht="15">
      <c r="A305" s="5" t="s">
        <v>1372</v>
      </c>
      <c r="B305" s="18"/>
      <c r="C305" s="10" t="s">
        <v>8201</v>
      </c>
      <c r="D305" s="18"/>
      <c r="E305" s="10" t="s">
        <v>1192</v>
      </c>
      <c r="F305" s="5" t="s">
        <v>1543</v>
      </c>
      <c r="G305" s="5" t="s">
        <v>1594</v>
      </c>
      <c r="H305" s="10" t="s">
        <v>7070</v>
      </c>
      <c r="I305" s="5" t="s">
        <v>1849</v>
      </c>
      <c r="J305" s="13" t="str">
        <f t="shared" si="37"/>
        <v>IC.CV.130104</v>
      </c>
      <c r="K305" s="6" t="s">
        <v>1192</v>
      </c>
      <c r="L305" t="str">
        <f t="shared" si="36"/>
        <v>Dependent</v>
      </c>
      <c r="M305" s="14" t="str">
        <f t="shared" si="38"/>
        <v>PI.IC.CV.130104.01</v>
      </c>
      <c r="N305" s="14"/>
      <c r="O305" s="14" t="str">
        <f t="shared" si="39"/>
        <v>PH.IC.CV.130104.01</v>
      </c>
      <c r="P305" s="5"/>
      <c r="Q305" s="14" t="str">
        <f t="shared" si="40"/>
        <v>CL.IC.CV.130104.01</v>
      </c>
      <c r="R305" s="5" t="s">
        <v>1141</v>
      </c>
      <c r="S305" s="5"/>
      <c r="T305" s="5"/>
      <c r="U305" s="5"/>
      <c r="V305" s="5"/>
      <c r="W305" s="5"/>
    </row>
    <row r="306" spans="1:23" ht="15">
      <c r="A306" s="5" t="s">
        <v>1372</v>
      </c>
      <c r="B306" s="18"/>
      <c r="C306" s="10" t="s">
        <v>8201</v>
      </c>
      <c r="D306" s="18"/>
      <c r="E306" s="10" t="s">
        <v>1192</v>
      </c>
      <c r="F306" s="5" t="s">
        <v>1543</v>
      </c>
      <c r="G306" s="5" t="s">
        <v>1850</v>
      </c>
      <c r="H306" s="10" t="s">
        <v>7071</v>
      </c>
      <c r="I306" s="5" t="s">
        <v>1851</v>
      </c>
      <c r="J306" s="13" t="str">
        <f t="shared" si="37"/>
        <v>IC.CV.130105</v>
      </c>
      <c r="K306" s="6" t="s">
        <v>1192</v>
      </c>
      <c r="L306" t="str">
        <f t="shared" si="36"/>
        <v>Nondependent</v>
      </c>
      <c r="M306" s="14" t="str">
        <f t="shared" si="38"/>
        <v>PI.IC.CV.130105.01</v>
      </c>
      <c r="N306" s="14"/>
      <c r="O306" s="14" t="str">
        <f t="shared" si="39"/>
        <v>PH.IC.CV.130105.01</v>
      </c>
      <c r="P306" s="5"/>
      <c r="Q306" s="14" t="str">
        <f t="shared" si="40"/>
        <v>CL.IC.CV.130105.01</v>
      </c>
      <c r="R306" s="5" t="s">
        <v>1141</v>
      </c>
      <c r="S306" s="5"/>
      <c r="T306" s="5"/>
      <c r="U306" s="5"/>
      <c r="V306" s="5"/>
      <c r="W306" s="5"/>
    </row>
    <row r="307" spans="1:23" ht="15">
      <c r="A307" s="5" t="s">
        <v>1372</v>
      </c>
      <c r="B307" s="18"/>
      <c r="C307" s="10" t="s">
        <v>8201</v>
      </c>
      <c r="D307" s="18"/>
      <c r="E307" s="10" t="s">
        <v>11324</v>
      </c>
      <c r="F307" s="5" t="s">
        <v>1543</v>
      </c>
      <c r="G307" s="5" t="s">
        <v>1685</v>
      </c>
      <c r="H307" s="10" t="s">
        <v>6888</v>
      </c>
      <c r="I307" s="5" t="s">
        <v>1685</v>
      </c>
      <c r="J307" s="13" t="str">
        <f t="shared" si="37"/>
        <v>IC.CV.130106</v>
      </c>
      <c r="K307" s="6" t="s">
        <v>11324</v>
      </c>
      <c r="L307" t="str">
        <f t="shared" si="36"/>
        <v>Anasarca</v>
      </c>
      <c r="M307" s="14" t="str">
        <f t="shared" si="38"/>
        <v>PI.IC.CV.130106.01</v>
      </c>
      <c r="N307" s="14"/>
      <c r="O307" s="14" t="str">
        <f t="shared" si="39"/>
        <v>PH.IC.CV.130106.01</v>
      </c>
      <c r="P307" s="5"/>
      <c r="Q307" s="14" t="str">
        <f t="shared" si="40"/>
        <v>CL.IC.CV.130106.01</v>
      </c>
      <c r="R307" s="5" t="s">
        <v>1141</v>
      </c>
      <c r="S307" s="5"/>
      <c r="T307" s="5"/>
      <c r="U307" s="5"/>
      <c r="V307" s="5"/>
      <c r="W307" s="5"/>
    </row>
    <row r="308" spans="1:23" ht="15">
      <c r="A308" s="5" t="s">
        <v>1372</v>
      </c>
      <c r="B308" s="18"/>
      <c r="C308" s="10" t="s">
        <v>8201</v>
      </c>
      <c r="D308" s="18" t="s">
        <v>1544</v>
      </c>
      <c r="E308" s="10" t="s">
        <v>1199</v>
      </c>
      <c r="F308" s="5" t="s">
        <v>1363</v>
      </c>
      <c r="G308" s="5" t="s">
        <v>1820</v>
      </c>
      <c r="H308" s="10" t="s">
        <v>1396</v>
      </c>
      <c r="I308" s="5" t="s">
        <v>1820</v>
      </c>
      <c r="J308" s="13" t="str">
        <f t="shared" si="37"/>
        <v>IC.CV.130201</v>
      </c>
      <c r="K308" s="6" t="s">
        <v>11324</v>
      </c>
      <c r="L308" t="str">
        <f t="shared" si="36"/>
        <v>Right</v>
      </c>
      <c r="M308" s="14" t="str">
        <f t="shared" si="38"/>
        <v>PI.IC.CV.130201.01</v>
      </c>
      <c r="N308" s="14"/>
      <c r="O308" s="14" t="str">
        <f t="shared" si="39"/>
        <v>PH.IC.CV.130201.01</v>
      </c>
      <c r="P308" s="5"/>
      <c r="Q308" s="14" t="str">
        <f t="shared" si="40"/>
        <v>CL.IC.CV.130201.01</v>
      </c>
      <c r="R308" s="5"/>
      <c r="S308" s="5"/>
      <c r="T308" s="5"/>
      <c r="U308" s="5"/>
      <c r="V308" s="5"/>
      <c r="W308" s="5"/>
    </row>
    <row r="309" spans="1:23" ht="15">
      <c r="A309" s="5" t="s">
        <v>1372</v>
      </c>
      <c r="B309" s="18"/>
      <c r="C309" s="10" t="s">
        <v>8201</v>
      </c>
      <c r="D309" s="18"/>
      <c r="E309" s="10" t="s">
        <v>923</v>
      </c>
      <c r="F309" s="5" t="s">
        <v>1363</v>
      </c>
      <c r="G309" s="5" t="s">
        <v>1821</v>
      </c>
      <c r="H309" s="10" t="s">
        <v>1398</v>
      </c>
      <c r="I309" s="5" t="s">
        <v>1821</v>
      </c>
      <c r="J309" s="13" t="str">
        <f t="shared" si="37"/>
        <v>IC.CV.130202</v>
      </c>
      <c r="K309" s="6" t="s">
        <v>1192</v>
      </c>
      <c r="L309" t="str">
        <f t="shared" si="36"/>
        <v>Left</v>
      </c>
      <c r="M309" s="14" t="str">
        <f t="shared" si="38"/>
        <v>PI.IC.CV.130202.01</v>
      </c>
      <c r="N309" s="14"/>
      <c r="O309" s="14" t="str">
        <f t="shared" si="39"/>
        <v>PH.IC.CV.130202.01</v>
      </c>
      <c r="P309" s="5"/>
      <c r="Q309" s="14" t="str">
        <f t="shared" si="40"/>
        <v>CL.IC.CV.130202.01</v>
      </c>
      <c r="R309" s="5"/>
      <c r="S309" s="5"/>
      <c r="T309" s="5"/>
      <c r="U309" s="5"/>
      <c r="V309" s="5"/>
      <c r="W309" s="5"/>
    </row>
    <row r="310" spans="1:23" ht="15">
      <c r="A310" s="5" t="s">
        <v>1372</v>
      </c>
      <c r="B310" s="18"/>
      <c r="C310" s="10" t="s">
        <v>8201</v>
      </c>
      <c r="D310" s="18"/>
      <c r="E310" s="10" t="s">
        <v>923</v>
      </c>
      <c r="F310" s="5" t="s">
        <v>1363</v>
      </c>
      <c r="G310" s="5" t="s">
        <v>1822</v>
      </c>
      <c r="H310" s="10" t="s">
        <v>1400</v>
      </c>
      <c r="I310" s="5" t="s">
        <v>1822</v>
      </c>
      <c r="J310" s="13" t="str">
        <f t="shared" si="37"/>
        <v>IC.CV.130203</v>
      </c>
      <c r="K310" s="6" t="s">
        <v>1192</v>
      </c>
      <c r="L310" t="str">
        <f t="shared" si="36"/>
        <v>Bilateral</v>
      </c>
      <c r="M310" s="14" t="str">
        <f t="shared" si="38"/>
        <v>PI.IC.CV.130203.01</v>
      </c>
      <c r="N310" s="14"/>
      <c r="O310" s="14" t="str">
        <f t="shared" si="39"/>
        <v>PH.IC.CV.130203.01</v>
      </c>
      <c r="P310" s="5"/>
      <c r="Q310" s="14" t="str">
        <f t="shared" si="40"/>
        <v>CL.IC.CV.130203.01</v>
      </c>
      <c r="R310" s="5"/>
      <c r="S310" s="5"/>
      <c r="T310" s="5"/>
      <c r="U310" s="5"/>
      <c r="V310" s="5"/>
      <c r="W310" s="5"/>
    </row>
    <row r="311" spans="1:23" ht="15">
      <c r="A311" s="5" t="s">
        <v>1372</v>
      </c>
      <c r="B311" s="18"/>
      <c r="C311" s="10" t="s">
        <v>8201</v>
      </c>
      <c r="D311" s="18" t="s">
        <v>1364</v>
      </c>
      <c r="E311" s="10" t="s">
        <v>1202</v>
      </c>
      <c r="F311" s="5" t="s">
        <v>1547</v>
      </c>
      <c r="G311" s="5" t="s">
        <v>1656</v>
      </c>
      <c r="H311" s="10" t="s">
        <v>1396</v>
      </c>
      <c r="I311" s="5" t="s">
        <v>1656</v>
      </c>
      <c r="J311" s="13" t="str">
        <f t="shared" si="37"/>
        <v>IC.CV.130301</v>
      </c>
      <c r="K311" s="6" t="s">
        <v>1192</v>
      </c>
      <c r="L311" t="str">
        <f t="shared" si="36"/>
        <v>Generalized</v>
      </c>
      <c r="M311" s="14" t="str">
        <f t="shared" si="38"/>
        <v>PI.IC.CV.130301.01</v>
      </c>
      <c r="N311" s="14"/>
      <c r="O311" s="14" t="str">
        <f t="shared" si="39"/>
        <v>PH.IC.CV.130301.01</v>
      </c>
      <c r="P311" s="5"/>
      <c r="Q311" s="14" t="str">
        <f t="shared" si="40"/>
        <v>CL.IC.CV.130301.01</v>
      </c>
      <c r="R311" s="5"/>
      <c r="S311" s="5"/>
      <c r="T311" s="5"/>
      <c r="U311" s="5"/>
      <c r="V311" s="5"/>
      <c r="W311" s="5"/>
    </row>
    <row r="312" spans="1:23" ht="15">
      <c r="A312" s="5" t="s">
        <v>1372</v>
      </c>
      <c r="B312" s="18"/>
      <c r="C312" s="10" t="s">
        <v>8201</v>
      </c>
      <c r="D312" s="18"/>
      <c r="E312" s="10" t="s">
        <v>1202</v>
      </c>
      <c r="F312" s="5" t="s">
        <v>1547</v>
      </c>
      <c r="G312" s="5" t="s">
        <v>1658</v>
      </c>
      <c r="H312" s="10" t="s">
        <v>1398</v>
      </c>
      <c r="I312" s="5" t="s">
        <v>1658</v>
      </c>
      <c r="J312" s="13" t="str">
        <f t="shared" si="37"/>
        <v>IC.CV.130302</v>
      </c>
      <c r="K312" s="6" t="s">
        <v>1192</v>
      </c>
      <c r="L312" t="str">
        <f t="shared" si="36"/>
        <v>Foot</v>
      </c>
      <c r="M312" s="14" t="str">
        <f t="shared" si="38"/>
        <v>PI.IC.CV.130302.01</v>
      </c>
      <c r="N312" s="14"/>
      <c r="O312" s="14" t="str">
        <f t="shared" si="39"/>
        <v>PH.IC.CV.130302.01</v>
      </c>
      <c r="P312" s="5"/>
      <c r="Q312" s="14" t="str">
        <f t="shared" si="40"/>
        <v>CL.IC.CV.130302.01</v>
      </c>
      <c r="R312" s="5"/>
      <c r="S312" s="5"/>
      <c r="T312" s="5"/>
      <c r="U312" s="5"/>
      <c r="V312" s="5"/>
      <c r="W312" s="5"/>
    </row>
    <row r="313" spans="1:23" ht="15">
      <c r="A313" s="5" t="s">
        <v>1372</v>
      </c>
      <c r="B313" s="18"/>
      <c r="C313" s="10" t="s">
        <v>8201</v>
      </c>
      <c r="D313" s="18"/>
      <c r="E313" s="10" t="s">
        <v>1202</v>
      </c>
      <c r="F313" s="5" t="s">
        <v>1547</v>
      </c>
      <c r="G313" s="5" t="s">
        <v>1659</v>
      </c>
      <c r="H313" s="10" t="s">
        <v>1400</v>
      </c>
      <c r="I313" s="5" t="s">
        <v>1659</v>
      </c>
      <c r="J313" s="13" t="str">
        <f t="shared" si="37"/>
        <v>IC.CV.130303</v>
      </c>
      <c r="K313" s="6" t="s">
        <v>1192</v>
      </c>
      <c r="L313" t="str">
        <f t="shared" ref="L313:L376" si="41">G313</f>
        <v>Ankle</v>
      </c>
      <c r="M313" s="14" t="str">
        <f t="shared" si="38"/>
        <v>PI.IC.CV.130303.01</v>
      </c>
      <c r="N313" s="14"/>
      <c r="O313" s="14" t="str">
        <f t="shared" si="39"/>
        <v>PH.IC.CV.130303.01</v>
      </c>
      <c r="P313" s="5"/>
      <c r="Q313" s="14" t="str">
        <f t="shared" si="40"/>
        <v>CL.IC.CV.130303.01</v>
      </c>
      <c r="R313" s="5"/>
      <c r="S313" s="5"/>
      <c r="T313" s="5"/>
      <c r="U313" s="5"/>
      <c r="V313" s="5"/>
      <c r="W313" s="5"/>
    </row>
    <row r="314" spans="1:23" ht="15">
      <c r="A314" s="5" t="s">
        <v>1372</v>
      </c>
      <c r="B314" s="18"/>
      <c r="C314" s="10" t="s">
        <v>8201</v>
      </c>
      <c r="D314" s="18"/>
      <c r="E314" s="10" t="s">
        <v>1202</v>
      </c>
      <c r="F314" s="5" t="s">
        <v>1547</v>
      </c>
      <c r="G314" s="5" t="s">
        <v>1660</v>
      </c>
      <c r="H314" s="10" t="s">
        <v>1402</v>
      </c>
      <c r="I314" s="5" t="s">
        <v>1660</v>
      </c>
      <c r="J314" s="13" t="str">
        <f t="shared" si="37"/>
        <v>IC.CV.130304</v>
      </c>
      <c r="K314" s="6" t="s">
        <v>1192</v>
      </c>
      <c r="L314" t="str">
        <f t="shared" si="41"/>
        <v>Calf</v>
      </c>
      <c r="M314" s="14" t="str">
        <f t="shared" si="38"/>
        <v>PI.IC.CV.130304.01</v>
      </c>
      <c r="N314" s="14"/>
      <c r="O314" s="14" t="str">
        <f t="shared" si="39"/>
        <v>PH.IC.CV.130304.01</v>
      </c>
      <c r="P314" s="5"/>
      <c r="Q314" s="14" t="str">
        <f t="shared" si="40"/>
        <v>CL.IC.CV.130304.01</v>
      </c>
      <c r="R314" s="5"/>
      <c r="S314" s="5"/>
      <c r="T314" s="5"/>
      <c r="U314" s="5"/>
      <c r="V314" s="5"/>
      <c r="W314" s="5"/>
    </row>
    <row r="315" spans="1:23" ht="15">
      <c r="A315" s="5" t="s">
        <v>1372</v>
      </c>
      <c r="B315" s="18"/>
      <c r="C315" s="10" t="s">
        <v>8201</v>
      </c>
      <c r="D315" s="18"/>
      <c r="E315" s="10" t="s">
        <v>1202</v>
      </c>
      <c r="F315" s="5" t="s">
        <v>1547</v>
      </c>
      <c r="G315" s="5" t="s">
        <v>1661</v>
      </c>
      <c r="H315" s="10" t="s">
        <v>1404</v>
      </c>
      <c r="I315" s="5" t="s">
        <v>1661</v>
      </c>
      <c r="J315" s="13" t="str">
        <f t="shared" si="37"/>
        <v>IC.CV.130305</v>
      </c>
      <c r="K315" s="6" t="s">
        <v>1192</v>
      </c>
      <c r="L315" t="str">
        <f t="shared" si="41"/>
        <v>Knee</v>
      </c>
      <c r="M315" s="14" t="str">
        <f t="shared" si="38"/>
        <v>PI.IC.CV.130305.01</v>
      </c>
      <c r="N315" s="14"/>
      <c r="O315" s="14" t="str">
        <f t="shared" si="39"/>
        <v>PH.IC.CV.130305.01</v>
      </c>
      <c r="P315" s="5"/>
      <c r="Q315" s="14" t="str">
        <f t="shared" si="40"/>
        <v>CL.IC.CV.130305.01</v>
      </c>
      <c r="R315" s="5"/>
      <c r="S315" s="5"/>
      <c r="T315" s="5"/>
      <c r="U315" s="5"/>
      <c r="V315" s="5"/>
      <c r="W315" s="5"/>
    </row>
    <row r="316" spans="1:23" ht="15">
      <c r="A316" s="5" t="s">
        <v>1372</v>
      </c>
      <c r="B316" s="18"/>
      <c r="C316" s="10" t="s">
        <v>8201</v>
      </c>
      <c r="D316" s="18"/>
      <c r="E316" s="10" t="s">
        <v>1202</v>
      </c>
      <c r="F316" s="5" t="s">
        <v>1547</v>
      </c>
      <c r="G316" s="5" t="s">
        <v>1662</v>
      </c>
      <c r="H316" s="10" t="s">
        <v>1406</v>
      </c>
      <c r="I316" s="5" t="s">
        <v>1662</v>
      </c>
      <c r="J316" s="13" t="str">
        <f t="shared" si="37"/>
        <v>IC.CV.130306</v>
      </c>
      <c r="K316" s="6" t="s">
        <v>1192</v>
      </c>
      <c r="L316" t="str">
        <f t="shared" si="41"/>
        <v>Thigh</v>
      </c>
      <c r="M316" s="14" t="str">
        <f t="shared" si="38"/>
        <v>PI.IC.CV.130306.01</v>
      </c>
      <c r="N316" s="14"/>
      <c r="O316" s="14" t="str">
        <f t="shared" si="39"/>
        <v>PH.IC.CV.130306.01</v>
      </c>
      <c r="P316" s="5"/>
      <c r="Q316" s="14" t="str">
        <f t="shared" si="40"/>
        <v>CL.IC.CV.130306.01</v>
      </c>
      <c r="R316" s="5"/>
      <c r="S316" s="5"/>
      <c r="T316" s="5"/>
      <c r="U316" s="5"/>
      <c r="V316" s="5"/>
      <c r="W316" s="5"/>
    </row>
    <row r="317" spans="1:23" ht="15">
      <c r="A317" s="5" t="s">
        <v>1372</v>
      </c>
      <c r="B317" s="18"/>
      <c r="C317" s="10" t="s">
        <v>8201</v>
      </c>
      <c r="D317" s="18"/>
      <c r="E317" s="10" t="s">
        <v>1202</v>
      </c>
      <c r="F317" s="5" t="s">
        <v>1547</v>
      </c>
      <c r="G317" s="5" t="s">
        <v>1663</v>
      </c>
      <c r="H317" s="10" t="s">
        <v>1419</v>
      </c>
      <c r="I317" s="5" t="s">
        <v>1663</v>
      </c>
      <c r="J317" s="13" t="str">
        <f t="shared" si="37"/>
        <v>IC.CV.130307</v>
      </c>
      <c r="K317" s="6" t="s">
        <v>1192</v>
      </c>
      <c r="L317" t="str">
        <f t="shared" si="41"/>
        <v>Scrotal</v>
      </c>
      <c r="M317" s="14" t="str">
        <f t="shared" si="38"/>
        <v>PI.IC.CV.130307.01</v>
      </c>
      <c r="N317" s="14"/>
      <c r="O317" s="14" t="str">
        <f t="shared" si="39"/>
        <v>PH.IC.CV.130307.01</v>
      </c>
      <c r="P317" s="5"/>
      <c r="Q317" s="14" t="str">
        <f t="shared" si="40"/>
        <v>CL.IC.CV.130307.01</v>
      </c>
      <c r="R317" s="5"/>
      <c r="S317" s="5"/>
      <c r="T317" s="5"/>
      <c r="U317" s="5"/>
      <c r="V317" s="5"/>
      <c r="W317" s="5"/>
    </row>
    <row r="318" spans="1:23" ht="15">
      <c r="A318" s="5" t="s">
        <v>1372</v>
      </c>
      <c r="B318" s="18"/>
      <c r="C318" s="10" t="s">
        <v>8201</v>
      </c>
      <c r="D318" s="18"/>
      <c r="E318" s="10" t="s">
        <v>1202</v>
      </c>
      <c r="F318" s="5" t="s">
        <v>1547</v>
      </c>
      <c r="G318" s="5" t="s">
        <v>1664</v>
      </c>
      <c r="H318" s="10" t="s">
        <v>1550</v>
      </c>
      <c r="I318" s="5" t="s">
        <v>1664</v>
      </c>
      <c r="J318" s="13" t="str">
        <f t="shared" si="37"/>
        <v>IC.CV.130308</v>
      </c>
      <c r="K318" s="6" t="s">
        <v>1192</v>
      </c>
      <c r="L318" t="str">
        <f t="shared" si="41"/>
        <v>Penile</v>
      </c>
      <c r="M318" s="14" t="str">
        <f t="shared" si="38"/>
        <v>PI.IC.CV.130308.01</v>
      </c>
      <c r="N318" s="14"/>
      <c r="O318" s="14" t="str">
        <f t="shared" si="39"/>
        <v>PH.IC.CV.130308.01</v>
      </c>
      <c r="P318" s="5"/>
      <c r="Q318" s="14" t="str">
        <f t="shared" si="40"/>
        <v>CL.IC.CV.130308.01</v>
      </c>
      <c r="R318" s="5"/>
      <c r="S318" s="5"/>
      <c r="T318" s="5"/>
      <c r="U318" s="5"/>
      <c r="V318" s="5"/>
      <c r="W318" s="5"/>
    </row>
    <row r="319" spans="1:23" ht="15">
      <c r="A319" s="5" t="s">
        <v>1372</v>
      </c>
      <c r="B319" s="18"/>
      <c r="C319" s="10" t="s">
        <v>8201</v>
      </c>
      <c r="D319" s="18"/>
      <c r="E319" s="10" t="s">
        <v>1202</v>
      </c>
      <c r="F319" s="5" t="s">
        <v>1547</v>
      </c>
      <c r="G319" s="5" t="s">
        <v>1665</v>
      </c>
      <c r="H319" s="10" t="s">
        <v>1551</v>
      </c>
      <c r="I319" s="5" t="s">
        <v>1665</v>
      </c>
      <c r="J319" s="13" t="str">
        <f t="shared" si="37"/>
        <v>IC.CV.130309</v>
      </c>
      <c r="K319" s="6" t="s">
        <v>1192</v>
      </c>
      <c r="L319" t="str">
        <f t="shared" si="41"/>
        <v>Genital</v>
      </c>
      <c r="M319" s="14" t="str">
        <f t="shared" si="38"/>
        <v>PI.IC.CV.130309.01</v>
      </c>
      <c r="N319" s="14"/>
      <c r="O319" s="14" t="str">
        <f t="shared" si="39"/>
        <v>PH.IC.CV.130309.01</v>
      </c>
      <c r="P319" s="5"/>
      <c r="Q319" s="14" t="str">
        <f t="shared" si="40"/>
        <v>CL.IC.CV.130309.01</v>
      </c>
      <c r="R319" s="5"/>
      <c r="S319" s="5"/>
      <c r="T319" s="5"/>
      <c r="U319" s="5"/>
      <c r="V319" s="5"/>
      <c r="W319" s="5"/>
    </row>
    <row r="320" spans="1:23" ht="15">
      <c r="A320" s="5" t="s">
        <v>1372</v>
      </c>
      <c r="B320" s="18"/>
      <c r="C320" s="10" t="s">
        <v>8201</v>
      </c>
      <c r="D320" s="18"/>
      <c r="E320" s="10" t="s">
        <v>1202</v>
      </c>
      <c r="F320" s="5" t="s">
        <v>1547</v>
      </c>
      <c r="G320" s="5" t="s">
        <v>1666</v>
      </c>
      <c r="H320" s="10" t="s">
        <v>1571</v>
      </c>
      <c r="I320" s="5" t="s">
        <v>1666</v>
      </c>
      <c r="J320" s="13" t="str">
        <f t="shared" si="37"/>
        <v>IC.CV.130310</v>
      </c>
      <c r="K320" s="6" t="s">
        <v>1192</v>
      </c>
      <c r="L320" t="str">
        <f t="shared" si="41"/>
        <v>Sacral</v>
      </c>
      <c r="M320" s="14" t="str">
        <f t="shared" si="38"/>
        <v>PI.IC.CV.130310.01</v>
      </c>
      <c r="N320" s="14"/>
      <c r="O320" s="14" t="str">
        <f t="shared" si="39"/>
        <v>PH.IC.CV.130310.01</v>
      </c>
      <c r="P320" s="5"/>
      <c r="Q320" s="14" t="str">
        <f t="shared" si="40"/>
        <v>CL.IC.CV.130310.01</v>
      </c>
      <c r="R320" s="5"/>
      <c r="S320" s="5"/>
      <c r="T320" s="5"/>
      <c r="U320" s="5"/>
      <c r="V320" s="5"/>
      <c r="W320" s="5"/>
    </row>
    <row r="321" spans="1:23" ht="15">
      <c r="A321" s="5" t="s">
        <v>1372</v>
      </c>
      <c r="B321" s="18"/>
      <c r="C321" s="10" t="s">
        <v>8201</v>
      </c>
      <c r="D321" s="18"/>
      <c r="E321" s="10" t="s">
        <v>1202</v>
      </c>
      <c r="F321" s="5" t="s">
        <v>1547</v>
      </c>
      <c r="G321" s="5" t="s">
        <v>1691</v>
      </c>
      <c r="H321" s="10" t="s">
        <v>1298</v>
      </c>
      <c r="I321" s="5" t="s">
        <v>1691</v>
      </c>
      <c r="J321" s="13" t="str">
        <f t="shared" si="37"/>
        <v>IC.CV.130311</v>
      </c>
      <c r="K321" s="6" t="s">
        <v>1192</v>
      </c>
      <c r="L321" t="str">
        <f t="shared" si="41"/>
        <v xml:space="preserve">Hand </v>
      </c>
      <c r="M321" s="14" t="str">
        <f t="shared" si="38"/>
        <v>PI.IC.CV.130311.01</v>
      </c>
      <c r="N321" s="14"/>
      <c r="O321" s="14" t="str">
        <f t="shared" si="39"/>
        <v>PH.IC.CV.130311.01</v>
      </c>
      <c r="P321" s="5"/>
      <c r="Q321" s="14" t="str">
        <f t="shared" si="40"/>
        <v>CL.IC.CV.130311.01</v>
      </c>
      <c r="R321" s="5"/>
      <c r="S321" s="5"/>
      <c r="T321" s="5"/>
      <c r="U321" s="5"/>
      <c r="V321" s="5"/>
      <c r="W321" s="5"/>
    </row>
    <row r="322" spans="1:23" ht="15">
      <c r="A322" s="5" t="s">
        <v>1372</v>
      </c>
      <c r="B322" s="18"/>
      <c r="C322" s="10" t="s">
        <v>8201</v>
      </c>
      <c r="D322" s="18"/>
      <c r="E322" s="10" t="s">
        <v>1202</v>
      </c>
      <c r="F322" s="5" t="s">
        <v>1547</v>
      </c>
      <c r="G322" s="5" t="s">
        <v>1668</v>
      </c>
      <c r="H322" s="10" t="s">
        <v>1299</v>
      </c>
      <c r="I322" s="5" t="s">
        <v>1668</v>
      </c>
      <c r="J322" s="13" t="str">
        <f t="shared" si="37"/>
        <v>IC.CV.130312</v>
      </c>
      <c r="K322" s="6" t="s">
        <v>1192</v>
      </c>
      <c r="L322" t="str">
        <f t="shared" si="41"/>
        <v>Forearm</v>
      </c>
      <c r="M322" s="14" t="str">
        <f t="shared" si="38"/>
        <v>PI.IC.CV.130312.01</v>
      </c>
      <c r="N322" s="14"/>
      <c r="O322" s="14" t="str">
        <f t="shared" si="39"/>
        <v>PH.IC.CV.130312.01</v>
      </c>
      <c r="P322" s="5"/>
      <c r="Q322" s="14" t="str">
        <f t="shared" si="40"/>
        <v>CL.IC.CV.130312.01</v>
      </c>
      <c r="R322" s="5"/>
      <c r="S322" s="5"/>
      <c r="T322" s="5"/>
      <c r="U322" s="5"/>
      <c r="V322" s="5"/>
      <c r="W322" s="5"/>
    </row>
    <row r="323" spans="1:23" ht="15">
      <c r="A323" s="5" t="s">
        <v>1372</v>
      </c>
      <c r="B323" s="18"/>
      <c r="C323" s="10" t="s">
        <v>8201</v>
      </c>
      <c r="D323" s="18"/>
      <c r="E323" s="10" t="s">
        <v>1202</v>
      </c>
      <c r="F323" s="5" t="s">
        <v>1547</v>
      </c>
      <c r="G323" s="5" t="s">
        <v>1669</v>
      </c>
      <c r="H323" s="10" t="s">
        <v>1300</v>
      </c>
      <c r="I323" s="5" t="s">
        <v>1669</v>
      </c>
      <c r="J323" s="13" t="str">
        <f t="shared" si="37"/>
        <v>IC.CV.130313</v>
      </c>
      <c r="K323" s="6" t="s">
        <v>1192</v>
      </c>
      <c r="L323" t="str">
        <f t="shared" si="41"/>
        <v>Upper arm</v>
      </c>
      <c r="M323" s="14" t="str">
        <f t="shared" si="38"/>
        <v>PI.IC.CV.130313.01</v>
      </c>
      <c r="N323" s="14"/>
      <c r="O323" s="14" t="str">
        <f t="shared" si="39"/>
        <v>PH.IC.CV.130313.01</v>
      </c>
      <c r="P323" s="5"/>
      <c r="Q323" s="14" t="str">
        <f t="shared" si="40"/>
        <v>CL.IC.CV.130313.01</v>
      </c>
      <c r="R323" s="5"/>
      <c r="S323" s="5"/>
      <c r="T323" s="5"/>
      <c r="U323" s="5"/>
      <c r="V323" s="5"/>
      <c r="W323" s="5"/>
    </row>
    <row r="324" spans="1:23" ht="15">
      <c r="A324" s="5" t="s">
        <v>1372</v>
      </c>
      <c r="B324" s="18"/>
      <c r="C324" s="10" t="s">
        <v>8201</v>
      </c>
      <c r="D324" s="18"/>
      <c r="E324" s="10" t="s">
        <v>1202</v>
      </c>
      <c r="F324" s="5" t="s">
        <v>1547</v>
      </c>
      <c r="G324" s="5" t="s">
        <v>1670</v>
      </c>
      <c r="H324" s="10" t="s">
        <v>1301</v>
      </c>
      <c r="I324" s="5" t="s">
        <v>1733</v>
      </c>
      <c r="J324" s="13" t="str">
        <f t="shared" si="37"/>
        <v>IC.CV.130314</v>
      </c>
      <c r="K324" s="6" t="s">
        <v>1192</v>
      </c>
      <c r="L324" t="str">
        <f t="shared" si="41"/>
        <v xml:space="preserve">Facial </v>
      </c>
      <c r="M324" s="14" t="str">
        <f t="shared" si="38"/>
        <v>PI.IC.CV.130314.01</v>
      </c>
      <c r="N324" s="14"/>
      <c r="O324" s="14" t="str">
        <f t="shared" si="39"/>
        <v>PH.IC.CV.130314.01</v>
      </c>
      <c r="P324" s="5"/>
      <c r="Q324" s="14" t="str">
        <f t="shared" si="40"/>
        <v>CL.IC.CV.130314.01</v>
      </c>
      <c r="R324" s="5"/>
      <c r="S324" s="5"/>
      <c r="T324" s="5"/>
      <c r="U324" s="5"/>
      <c r="V324" s="5"/>
      <c r="W324" s="5"/>
    </row>
    <row r="325" spans="1:23" ht="15">
      <c r="A325" s="5" t="s">
        <v>1372</v>
      </c>
      <c r="B325" s="18"/>
      <c r="C325" s="10" t="s">
        <v>8201</v>
      </c>
      <c r="D325" s="18"/>
      <c r="E325" s="10" t="s">
        <v>1202</v>
      </c>
      <c r="F325" s="5" t="s">
        <v>1547</v>
      </c>
      <c r="G325" s="5" t="s">
        <v>1693</v>
      </c>
      <c r="H325" s="10" t="s">
        <v>1468</v>
      </c>
      <c r="I325" s="5" t="s">
        <v>1693</v>
      </c>
      <c r="J325" s="13" t="str">
        <f t="shared" si="37"/>
        <v>IC.CV.130315</v>
      </c>
      <c r="K325" s="6" t="s">
        <v>1192</v>
      </c>
      <c r="L325" t="str">
        <f t="shared" si="41"/>
        <v>Sclera</v>
      </c>
      <c r="M325" s="14" t="str">
        <f t="shared" si="38"/>
        <v>PI.IC.CV.130315.01</v>
      </c>
      <c r="N325" s="14"/>
      <c r="O325" s="14" t="str">
        <f t="shared" si="39"/>
        <v>PH.IC.CV.130315.01</v>
      </c>
      <c r="P325" s="5"/>
      <c r="Q325" s="14" t="str">
        <f t="shared" si="40"/>
        <v>CL.IC.CV.130315.01</v>
      </c>
      <c r="R325" s="5"/>
      <c r="S325" s="5"/>
      <c r="T325" s="5"/>
      <c r="U325" s="5"/>
      <c r="V325" s="5"/>
      <c r="W325" s="5"/>
    </row>
    <row r="326" spans="1:23" ht="15">
      <c r="A326" s="5" t="s">
        <v>1372</v>
      </c>
      <c r="B326" s="18"/>
      <c r="C326" s="10" t="s">
        <v>8201</v>
      </c>
      <c r="D326" s="18"/>
      <c r="E326" s="10" t="s">
        <v>1202</v>
      </c>
      <c r="F326" s="5" t="s">
        <v>1547</v>
      </c>
      <c r="G326" s="5" t="s">
        <v>1734</v>
      </c>
      <c r="H326" s="10" t="s">
        <v>1469</v>
      </c>
      <c r="I326" s="5" t="s">
        <v>1391</v>
      </c>
      <c r="J326" s="13" t="str">
        <f t="shared" si="37"/>
        <v>IC.CV.130316</v>
      </c>
      <c r="K326" s="6" t="s">
        <v>1192</v>
      </c>
      <c r="L326" t="str">
        <f t="shared" si="41"/>
        <v xml:space="preserve">Periorital </v>
      </c>
      <c r="M326" s="14" t="str">
        <f t="shared" si="38"/>
        <v>PI.IC.CV.130316.01</v>
      </c>
      <c r="N326" s="14"/>
      <c r="O326" s="14" t="str">
        <f t="shared" si="39"/>
        <v>PH.IC.CV.130316.01</v>
      </c>
      <c r="P326" s="5"/>
      <c r="Q326" s="14" t="str">
        <f t="shared" si="40"/>
        <v>CL.IC.CV.130316.01</v>
      </c>
      <c r="R326" s="5"/>
      <c r="S326" s="5"/>
      <c r="T326" s="5"/>
      <c r="U326" s="5"/>
      <c r="V326" s="5"/>
      <c r="W326" s="5"/>
    </row>
    <row r="327" spans="1:23" ht="15">
      <c r="A327" s="5" t="s">
        <v>1372</v>
      </c>
      <c r="B327" s="18"/>
      <c r="C327" s="10" t="s">
        <v>8201</v>
      </c>
      <c r="D327" s="18" t="s">
        <v>1392</v>
      </c>
      <c r="E327" s="10" t="s">
        <v>7070</v>
      </c>
      <c r="F327" s="5" t="s">
        <v>1393</v>
      </c>
      <c r="G327" s="5" t="s">
        <v>1837</v>
      </c>
      <c r="H327" s="10" t="s">
        <v>1396</v>
      </c>
      <c r="I327" s="5" t="s">
        <v>1838</v>
      </c>
      <c r="J327" s="13" t="str">
        <f t="shared" si="37"/>
        <v>IC.CV.130401</v>
      </c>
      <c r="K327" s="6" t="s">
        <v>1192</v>
      </c>
      <c r="L327" t="str">
        <f t="shared" si="41"/>
        <v xml:space="preserve">Non-Pitting </v>
      </c>
      <c r="M327" s="14" t="str">
        <f t="shared" si="38"/>
        <v>PI.IC.CV.130401.01</v>
      </c>
      <c r="N327" s="14"/>
      <c r="O327" s="14" t="str">
        <f t="shared" si="39"/>
        <v>PH.IC.CV.130401.01</v>
      </c>
      <c r="P327" s="5"/>
      <c r="Q327" s="14" t="str">
        <f t="shared" si="40"/>
        <v>CL.IC.CV.130401.01</v>
      </c>
      <c r="R327" s="5"/>
      <c r="S327" s="5"/>
      <c r="T327" s="5"/>
      <c r="U327" s="5"/>
      <c r="V327" s="5"/>
      <c r="W327" s="5"/>
    </row>
    <row r="328" spans="1:23" ht="15">
      <c r="A328" s="5" t="s">
        <v>1372</v>
      </c>
      <c r="B328" s="5"/>
      <c r="C328" s="10" t="s">
        <v>8201</v>
      </c>
      <c r="D328" s="5"/>
      <c r="E328" s="10" t="s">
        <v>7070</v>
      </c>
      <c r="F328" s="5" t="s">
        <v>1393</v>
      </c>
      <c r="G328" s="5" t="s">
        <v>1839</v>
      </c>
      <c r="H328" s="10" t="s">
        <v>1398</v>
      </c>
      <c r="I328" s="5" t="s">
        <v>1839</v>
      </c>
      <c r="J328" s="13" t="str">
        <f t="shared" si="37"/>
        <v>IC.CV.130402</v>
      </c>
      <c r="K328" s="6" t="s">
        <v>1192</v>
      </c>
      <c r="L328" t="str">
        <f t="shared" si="41"/>
        <v>Trace</v>
      </c>
      <c r="M328" s="14" t="str">
        <f t="shared" si="38"/>
        <v>PI.IC.CV.130402.01</v>
      </c>
      <c r="N328" s="14"/>
      <c r="O328" s="14" t="str">
        <f t="shared" si="39"/>
        <v>PH.IC.CV.130402.01</v>
      </c>
      <c r="P328" s="5"/>
      <c r="Q328" s="14" t="str">
        <f t="shared" si="40"/>
        <v>CL.IC.CV.130402.01</v>
      </c>
      <c r="R328" s="5"/>
      <c r="S328" s="5"/>
      <c r="T328" s="5"/>
      <c r="U328" s="5"/>
      <c r="V328" s="5"/>
      <c r="W328" s="5"/>
    </row>
    <row r="329" spans="1:23" ht="15">
      <c r="A329" s="5" t="s">
        <v>1372</v>
      </c>
      <c r="B329" s="5"/>
      <c r="C329" s="10" t="s">
        <v>8201</v>
      </c>
      <c r="D329" s="5"/>
      <c r="E329" s="10" t="s">
        <v>7070</v>
      </c>
      <c r="F329" s="5" t="s">
        <v>1393</v>
      </c>
      <c r="G329" s="5" t="s">
        <v>2012</v>
      </c>
      <c r="H329" s="10" t="s">
        <v>1400</v>
      </c>
      <c r="I329" s="5">
        <v>1</v>
      </c>
      <c r="J329" s="13" t="str">
        <f t="shared" si="37"/>
        <v>IC.CV.130403</v>
      </c>
      <c r="K329" s="6" t="s">
        <v>1192</v>
      </c>
      <c r="L329" t="str">
        <f t="shared" si="41"/>
        <v>Pitting +1 (Barely Detectable)</v>
      </c>
      <c r="M329" s="14" t="str">
        <f t="shared" si="38"/>
        <v>PI.IC.CV.130403.01</v>
      </c>
      <c r="N329" s="14"/>
      <c r="O329" s="14" t="str">
        <f t="shared" si="39"/>
        <v>PH.IC.CV.130403.01</v>
      </c>
      <c r="P329" s="5"/>
      <c r="Q329" s="14" t="str">
        <f t="shared" si="40"/>
        <v>CL.IC.CV.130403.01</v>
      </c>
      <c r="R329" s="5"/>
      <c r="S329" s="5"/>
      <c r="T329" s="5"/>
      <c r="U329" s="5"/>
      <c r="V329" s="5"/>
      <c r="W329" s="5"/>
    </row>
    <row r="330" spans="1:23" ht="15">
      <c r="A330" s="5" t="s">
        <v>1372</v>
      </c>
      <c r="B330" s="5"/>
      <c r="C330" s="10" t="s">
        <v>8201</v>
      </c>
      <c r="D330" s="5"/>
      <c r="E330" s="10" t="s">
        <v>7070</v>
      </c>
      <c r="F330" s="5" t="s">
        <v>1393</v>
      </c>
      <c r="G330" s="5" t="s">
        <v>2013</v>
      </c>
      <c r="H330" s="10" t="s">
        <v>1402</v>
      </c>
      <c r="I330" s="5">
        <v>2</v>
      </c>
      <c r="J330" s="13" t="str">
        <f t="shared" si="37"/>
        <v>IC.CV.130404</v>
      </c>
      <c r="K330" s="6" t="s">
        <v>1192</v>
      </c>
      <c r="L330" t="str">
        <f t="shared" si="41"/>
        <v>Pitting +2 (Indentation less than 5mm)</v>
      </c>
      <c r="M330" s="14" t="str">
        <f t="shared" si="38"/>
        <v>PI.IC.CV.130404.01</v>
      </c>
      <c r="N330" s="14"/>
      <c r="O330" s="14" t="str">
        <f t="shared" si="39"/>
        <v>PH.IC.CV.130404.01</v>
      </c>
      <c r="P330" s="5"/>
      <c r="Q330" s="14" t="str">
        <f t="shared" si="40"/>
        <v>CL.IC.CV.130404.01</v>
      </c>
      <c r="R330" s="5"/>
      <c r="S330" s="5"/>
      <c r="T330" s="5"/>
      <c r="U330" s="5"/>
      <c r="V330" s="5"/>
      <c r="W330" s="5"/>
    </row>
    <row r="331" spans="1:23" ht="15">
      <c r="A331" s="5" t="s">
        <v>1372</v>
      </c>
      <c r="B331" s="5"/>
      <c r="C331" s="10" t="s">
        <v>8201</v>
      </c>
      <c r="D331" s="5"/>
      <c r="E331" s="10" t="s">
        <v>7070</v>
      </c>
      <c r="F331" s="5" t="s">
        <v>1393</v>
      </c>
      <c r="G331" s="5" t="s">
        <v>2014</v>
      </c>
      <c r="H331" s="10" t="s">
        <v>1404</v>
      </c>
      <c r="I331" s="5">
        <v>3</v>
      </c>
      <c r="J331" s="13" t="str">
        <f t="shared" ref="J331:J394" si="42">CONCATENATE("IC.CV.",C331,E331,H331)</f>
        <v>IC.CV.130405</v>
      </c>
      <c r="K331" s="6" t="s">
        <v>1192</v>
      </c>
      <c r="L331" t="str">
        <f t="shared" si="41"/>
        <v>Pitting +3 (Indentation of 5-10mm)</v>
      </c>
      <c r="M331" s="14" t="str">
        <f t="shared" si="38"/>
        <v>PI.IC.CV.130405.01</v>
      </c>
      <c r="N331" s="14"/>
      <c r="O331" s="14" t="str">
        <f t="shared" si="39"/>
        <v>PH.IC.CV.130405.01</v>
      </c>
      <c r="P331" s="5"/>
      <c r="Q331" s="14" t="str">
        <f t="shared" si="40"/>
        <v>CL.IC.CV.130405.01</v>
      </c>
      <c r="R331" s="5"/>
      <c r="S331" s="5"/>
      <c r="T331" s="5"/>
      <c r="U331" s="5"/>
      <c r="V331" s="5"/>
      <c r="W331" s="5"/>
    </row>
    <row r="332" spans="1:23" ht="15">
      <c r="A332" s="5" t="s">
        <v>1372</v>
      </c>
      <c r="B332" s="5"/>
      <c r="C332" s="10" t="s">
        <v>8201</v>
      </c>
      <c r="D332" s="5"/>
      <c r="E332" s="10" t="s">
        <v>7070</v>
      </c>
      <c r="F332" s="5" t="s">
        <v>1393</v>
      </c>
      <c r="G332" s="5" t="s">
        <v>1852</v>
      </c>
      <c r="H332" s="10" t="s">
        <v>1406</v>
      </c>
      <c r="I332" s="5">
        <v>4</v>
      </c>
      <c r="J332" s="13" t="str">
        <f t="shared" si="42"/>
        <v>IC.CV.130406</v>
      </c>
      <c r="K332" s="6" t="s">
        <v>1192</v>
      </c>
      <c r="L332" t="str">
        <f t="shared" si="41"/>
        <v>Pitting +4 (Indentation of more than 10mm)</v>
      </c>
      <c r="M332" s="14" t="str">
        <f t="shared" ref="M332:M395" si="43">CONCATENATE("PI.",J332,".",K332)</f>
        <v>PI.IC.CV.130406.01</v>
      </c>
      <c r="N332" s="14"/>
      <c r="O332" s="14" t="str">
        <f t="shared" ref="O332:O395" si="44">CONCATENATE("PH.",J332,".",K332)</f>
        <v>PH.IC.CV.130406.01</v>
      </c>
      <c r="P332" s="5"/>
      <c r="Q332" s="14" t="str">
        <f t="shared" ref="Q332:Q395" si="45">CONCATENATE("CL.",J332,".",K332)</f>
        <v>CL.IC.CV.130406.01</v>
      </c>
      <c r="R332" s="5"/>
      <c r="S332" s="5"/>
      <c r="T332" s="5"/>
      <c r="U332" s="5"/>
      <c r="V332" s="5"/>
      <c r="W332" s="5"/>
    </row>
    <row r="333" spans="1:23" ht="15">
      <c r="A333" s="5" t="s">
        <v>1372</v>
      </c>
      <c r="B333" s="5"/>
      <c r="C333" s="10" t="s">
        <v>8201</v>
      </c>
      <c r="D333" s="5"/>
      <c r="E333" s="10" t="s">
        <v>7070</v>
      </c>
      <c r="F333" s="5" t="s">
        <v>1393</v>
      </c>
      <c r="G333" s="5" t="s">
        <v>2019</v>
      </c>
      <c r="H333" s="10" t="s">
        <v>1419</v>
      </c>
      <c r="I333" s="5" t="s">
        <v>2020</v>
      </c>
      <c r="J333" s="13" t="str">
        <f t="shared" si="42"/>
        <v>IC.CV.130407</v>
      </c>
      <c r="K333" s="6" t="s">
        <v>1192</v>
      </c>
      <c r="L333" t="str">
        <f t="shared" si="41"/>
        <v>Brawny (chronic discolored)</v>
      </c>
      <c r="M333" s="14" t="str">
        <f t="shared" si="43"/>
        <v>PI.IC.CV.130407.01</v>
      </c>
      <c r="N333" s="14"/>
      <c r="O333" s="14" t="str">
        <f t="shared" si="44"/>
        <v>PH.IC.CV.130407.01</v>
      </c>
      <c r="P333" s="5"/>
      <c r="Q333" s="14" t="str">
        <f t="shared" si="45"/>
        <v>CL.IC.CV.130407.01</v>
      </c>
      <c r="R333" s="5"/>
      <c r="S333" s="5"/>
      <c r="T333" s="5"/>
      <c r="U333" s="5"/>
      <c r="V333" s="5"/>
      <c r="W333" s="5"/>
    </row>
    <row r="334" spans="1:23" ht="15">
      <c r="A334" s="5" t="s">
        <v>1372</v>
      </c>
      <c r="B334" s="18" t="s">
        <v>1584</v>
      </c>
      <c r="C334" s="10" t="s">
        <v>9621</v>
      </c>
      <c r="D334" s="18" t="s">
        <v>1358</v>
      </c>
      <c r="E334" s="10" t="s">
        <v>1192</v>
      </c>
      <c r="F334" s="5" t="s">
        <v>1585</v>
      </c>
      <c r="G334" s="5" t="s">
        <v>1845</v>
      </c>
      <c r="H334" s="10" t="s">
        <v>1396</v>
      </c>
      <c r="I334" s="5" t="s">
        <v>1845</v>
      </c>
      <c r="J334" s="13" t="str">
        <f t="shared" si="42"/>
        <v>IC.CV.140101</v>
      </c>
      <c r="K334" s="6" t="s">
        <v>1192</v>
      </c>
      <c r="L334" t="str">
        <f t="shared" si="41"/>
        <v>Shiny</v>
      </c>
      <c r="M334" s="14" t="str">
        <f t="shared" si="43"/>
        <v>PI.IC.CV.140101.01</v>
      </c>
      <c r="N334" s="14"/>
      <c r="O334" s="14" t="str">
        <f t="shared" si="44"/>
        <v>PH.IC.CV.140101.01</v>
      </c>
      <c r="P334" s="5"/>
      <c r="Q334" s="14" t="str">
        <f t="shared" si="45"/>
        <v>CL.IC.CV.140101.01</v>
      </c>
      <c r="R334" s="5"/>
      <c r="S334" s="5"/>
      <c r="T334" s="5"/>
      <c r="U334" s="5"/>
      <c r="V334" s="5"/>
      <c r="W334" s="5"/>
    </row>
    <row r="335" spans="1:23" ht="15">
      <c r="A335" s="5" t="s">
        <v>1372</v>
      </c>
      <c r="B335" s="18"/>
      <c r="C335" s="10" t="s">
        <v>9621</v>
      </c>
      <c r="D335" s="18"/>
      <c r="E335" s="10" t="s">
        <v>1192</v>
      </c>
      <c r="F335" s="5" t="s">
        <v>1585</v>
      </c>
      <c r="G335" s="5" t="s">
        <v>1846</v>
      </c>
      <c r="H335" s="10" t="s">
        <v>1398</v>
      </c>
      <c r="I335" s="5" t="s">
        <v>1846</v>
      </c>
      <c r="J335" s="13" t="str">
        <f t="shared" si="42"/>
        <v>IC.CV.140102</v>
      </c>
      <c r="K335" s="6" t="s">
        <v>1192</v>
      </c>
      <c r="L335" t="str">
        <f t="shared" si="41"/>
        <v>Taut</v>
      </c>
      <c r="M335" s="14" t="str">
        <f t="shared" si="43"/>
        <v>PI.IC.CV.140102.01</v>
      </c>
      <c r="N335" s="14"/>
      <c r="O335" s="14" t="str">
        <f t="shared" si="44"/>
        <v>PH.IC.CV.140102.01</v>
      </c>
      <c r="P335" s="5"/>
      <c r="Q335" s="14" t="str">
        <f t="shared" si="45"/>
        <v>CL.IC.CV.140102.01</v>
      </c>
      <c r="R335" s="5"/>
      <c r="S335" s="5"/>
      <c r="T335" s="5"/>
      <c r="U335" s="5"/>
      <c r="V335" s="5"/>
      <c r="W335" s="5"/>
    </row>
    <row r="336" spans="1:23" ht="15">
      <c r="A336" s="5" t="s">
        <v>1372</v>
      </c>
      <c r="B336" s="18"/>
      <c r="C336" s="10" t="s">
        <v>9621</v>
      </c>
      <c r="D336" s="18"/>
      <c r="E336" s="10" t="s">
        <v>1192</v>
      </c>
      <c r="F336" s="5" t="s">
        <v>1585</v>
      </c>
      <c r="G336" s="5" t="s">
        <v>1847</v>
      </c>
      <c r="H336" s="10" t="s">
        <v>1400</v>
      </c>
      <c r="I336" s="5" t="s">
        <v>1848</v>
      </c>
      <c r="J336" s="13" t="str">
        <f t="shared" si="42"/>
        <v>IC.CV.140103</v>
      </c>
      <c r="K336" s="6" t="s">
        <v>1192</v>
      </c>
      <c r="L336" t="str">
        <f t="shared" si="41"/>
        <v>Weeping</v>
      </c>
      <c r="M336" s="14" t="str">
        <f t="shared" si="43"/>
        <v>PI.IC.CV.140103.01</v>
      </c>
      <c r="N336" s="14"/>
      <c r="O336" s="14" t="str">
        <f t="shared" si="44"/>
        <v>PH.IC.CV.140103.01</v>
      </c>
      <c r="P336" s="5"/>
      <c r="Q336" s="14" t="str">
        <f t="shared" si="45"/>
        <v>CL.IC.CV.140103.01</v>
      </c>
      <c r="R336" s="5"/>
      <c r="S336" s="5"/>
      <c r="T336" s="5"/>
      <c r="U336" s="5"/>
      <c r="V336" s="5"/>
      <c r="W336" s="5"/>
    </row>
    <row r="337" spans="1:23" ht="15">
      <c r="A337" s="5" t="s">
        <v>1372</v>
      </c>
      <c r="B337" s="18"/>
      <c r="C337" s="10" t="s">
        <v>9621</v>
      </c>
      <c r="D337" s="18"/>
      <c r="E337" s="10" t="s">
        <v>1192</v>
      </c>
      <c r="F337" s="5" t="s">
        <v>1585</v>
      </c>
      <c r="G337" s="5" t="s">
        <v>1594</v>
      </c>
      <c r="H337" s="10" t="s">
        <v>1402</v>
      </c>
      <c r="I337" s="5" t="s">
        <v>1849</v>
      </c>
      <c r="J337" s="13" t="str">
        <f t="shared" si="42"/>
        <v>IC.CV.140104</v>
      </c>
      <c r="K337" s="6" t="s">
        <v>1192</v>
      </c>
      <c r="L337" t="str">
        <f t="shared" si="41"/>
        <v>Dependent</v>
      </c>
      <c r="M337" s="14" t="str">
        <f t="shared" si="43"/>
        <v>PI.IC.CV.140104.01</v>
      </c>
      <c r="N337" s="14"/>
      <c r="O337" s="14" t="str">
        <f t="shared" si="44"/>
        <v>PH.IC.CV.140104.01</v>
      </c>
      <c r="P337" s="5"/>
      <c r="Q337" s="14" t="str">
        <f t="shared" si="45"/>
        <v>CL.IC.CV.140104.01</v>
      </c>
      <c r="R337" s="5"/>
      <c r="S337" s="5"/>
      <c r="T337" s="5"/>
      <c r="U337" s="5"/>
      <c r="V337" s="5"/>
      <c r="W337" s="5"/>
    </row>
    <row r="338" spans="1:23" ht="15">
      <c r="A338" s="5" t="s">
        <v>1372</v>
      </c>
      <c r="B338" s="18"/>
      <c r="C338" s="10" t="s">
        <v>9621</v>
      </c>
      <c r="D338" s="18"/>
      <c r="E338" s="10" t="s">
        <v>1192</v>
      </c>
      <c r="F338" s="5" t="s">
        <v>1585</v>
      </c>
      <c r="G338" s="5" t="s">
        <v>1850</v>
      </c>
      <c r="H338" s="10" t="s">
        <v>1404</v>
      </c>
      <c r="I338" s="5" t="s">
        <v>1851</v>
      </c>
      <c r="J338" s="13" t="str">
        <f t="shared" si="42"/>
        <v>IC.CV.140105</v>
      </c>
      <c r="K338" s="6" t="s">
        <v>1192</v>
      </c>
      <c r="L338" t="str">
        <f t="shared" si="41"/>
        <v>Nondependent</v>
      </c>
      <c r="M338" s="14" t="str">
        <f t="shared" si="43"/>
        <v>PI.IC.CV.140105.01</v>
      </c>
      <c r="N338" s="14"/>
      <c r="O338" s="14" t="str">
        <f t="shared" si="44"/>
        <v>PH.IC.CV.140105.01</v>
      </c>
      <c r="P338" s="5"/>
      <c r="Q338" s="14" t="str">
        <f t="shared" si="45"/>
        <v>CL.IC.CV.140105.01</v>
      </c>
      <c r="R338" s="5"/>
      <c r="S338" s="5"/>
      <c r="T338" s="5"/>
      <c r="U338" s="5"/>
      <c r="V338" s="5"/>
      <c r="W338" s="5"/>
    </row>
    <row r="339" spans="1:23" ht="15">
      <c r="A339" s="5" t="s">
        <v>1372</v>
      </c>
      <c r="B339" s="18"/>
      <c r="C339" s="10" t="s">
        <v>9621</v>
      </c>
      <c r="D339" s="18"/>
      <c r="E339" s="10" t="s">
        <v>1192</v>
      </c>
      <c r="F339" s="5" t="s">
        <v>1585</v>
      </c>
      <c r="G339" s="5" t="s">
        <v>1685</v>
      </c>
      <c r="H339" s="10" t="s">
        <v>1406</v>
      </c>
      <c r="I339" s="5" t="s">
        <v>1685</v>
      </c>
      <c r="J339" s="13" t="str">
        <f t="shared" si="42"/>
        <v>IC.CV.140106</v>
      </c>
      <c r="K339" s="6" t="s">
        <v>1192</v>
      </c>
      <c r="L339" t="str">
        <f t="shared" si="41"/>
        <v>Anasarca</v>
      </c>
      <c r="M339" s="14" t="str">
        <f t="shared" si="43"/>
        <v>PI.IC.CV.140106.01</v>
      </c>
      <c r="N339" s="14"/>
      <c r="O339" s="14" t="str">
        <f t="shared" si="44"/>
        <v>PH.IC.CV.140106.01</v>
      </c>
      <c r="P339" s="5"/>
      <c r="Q339" s="14" t="str">
        <f t="shared" si="45"/>
        <v>CL.IC.CV.140106.01</v>
      </c>
      <c r="R339" s="5"/>
      <c r="S339" s="5"/>
      <c r="T339" s="5"/>
      <c r="U339" s="5"/>
      <c r="V339" s="5"/>
      <c r="W339" s="5"/>
    </row>
    <row r="340" spans="1:23" ht="15">
      <c r="A340" s="5" t="s">
        <v>1372</v>
      </c>
      <c r="B340" s="18"/>
      <c r="C340" s="10" t="s">
        <v>9621</v>
      </c>
      <c r="D340" s="18" t="s">
        <v>1544</v>
      </c>
      <c r="E340" s="10" t="s">
        <v>923</v>
      </c>
      <c r="F340" s="5" t="s">
        <v>1586</v>
      </c>
      <c r="G340" s="5" t="s">
        <v>1820</v>
      </c>
      <c r="H340" s="10" t="s">
        <v>1396</v>
      </c>
      <c r="I340" s="5" t="s">
        <v>1820</v>
      </c>
      <c r="J340" s="13" t="str">
        <f t="shared" si="42"/>
        <v>IC.CV.140201</v>
      </c>
      <c r="K340" s="6" t="s">
        <v>1192</v>
      </c>
      <c r="L340" t="str">
        <f t="shared" si="41"/>
        <v>Right</v>
      </c>
      <c r="M340" s="14" t="str">
        <f t="shared" si="43"/>
        <v>PI.IC.CV.140201.01</v>
      </c>
      <c r="N340" s="14"/>
      <c r="O340" s="14" t="str">
        <f t="shared" si="44"/>
        <v>PH.IC.CV.140201.01</v>
      </c>
      <c r="P340" s="5"/>
      <c r="Q340" s="14" t="str">
        <f t="shared" si="45"/>
        <v>CL.IC.CV.140201.01</v>
      </c>
      <c r="R340" s="5"/>
      <c r="S340" s="5"/>
      <c r="T340" s="5"/>
      <c r="U340" s="5"/>
      <c r="V340" s="5"/>
      <c r="W340" s="5"/>
    </row>
    <row r="341" spans="1:23" ht="15">
      <c r="A341" s="5" t="s">
        <v>1372</v>
      </c>
      <c r="B341" s="18"/>
      <c r="C341" s="10" t="s">
        <v>9621</v>
      </c>
      <c r="D341" s="18"/>
      <c r="E341" s="10" t="s">
        <v>923</v>
      </c>
      <c r="F341" s="5" t="s">
        <v>1586</v>
      </c>
      <c r="G341" s="5" t="s">
        <v>1821</v>
      </c>
      <c r="H341" s="10" t="s">
        <v>1398</v>
      </c>
      <c r="I341" s="5" t="s">
        <v>1821</v>
      </c>
      <c r="J341" s="13" t="str">
        <f t="shared" si="42"/>
        <v>IC.CV.140202</v>
      </c>
      <c r="K341" s="6" t="s">
        <v>1192</v>
      </c>
      <c r="L341" t="str">
        <f t="shared" si="41"/>
        <v>Left</v>
      </c>
      <c r="M341" s="14" t="str">
        <f t="shared" si="43"/>
        <v>PI.IC.CV.140202.01</v>
      </c>
      <c r="N341" s="14"/>
      <c r="O341" s="14" t="str">
        <f t="shared" si="44"/>
        <v>PH.IC.CV.140202.01</v>
      </c>
      <c r="P341" s="5"/>
      <c r="Q341" s="14" t="str">
        <f t="shared" si="45"/>
        <v>CL.IC.CV.140202.01</v>
      </c>
      <c r="R341" s="5"/>
      <c r="S341" s="5"/>
      <c r="T341" s="5"/>
      <c r="U341" s="5"/>
      <c r="V341" s="5"/>
      <c r="W341" s="5"/>
    </row>
    <row r="342" spans="1:23" ht="15">
      <c r="A342" s="5" t="s">
        <v>1372</v>
      </c>
      <c r="B342" s="18"/>
      <c r="C342" s="10" t="s">
        <v>9621</v>
      </c>
      <c r="D342" s="18"/>
      <c r="E342" s="10" t="s">
        <v>923</v>
      </c>
      <c r="F342" s="5" t="s">
        <v>1586</v>
      </c>
      <c r="G342" s="5" t="s">
        <v>1822</v>
      </c>
      <c r="H342" s="10" t="s">
        <v>1400</v>
      </c>
      <c r="I342" s="5" t="s">
        <v>1822</v>
      </c>
      <c r="J342" s="13" t="str">
        <f t="shared" si="42"/>
        <v>IC.CV.140203</v>
      </c>
      <c r="K342" s="6" t="s">
        <v>1192</v>
      </c>
      <c r="L342" t="str">
        <f t="shared" si="41"/>
        <v>Bilateral</v>
      </c>
      <c r="M342" s="14" t="str">
        <f t="shared" si="43"/>
        <v>PI.IC.CV.140203.01</v>
      </c>
      <c r="N342" s="14"/>
      <c r="O342" s="14" t="str">
        <f t="shared" si="44"/>
        <v>PH.IC.CV.140203.01</v>
      </c>
      <c r="P342" s="5"/>
      <c r="Q342" s="14" t="str">
        <f t="shared" si="45"/>
        <v>CL.IC.CV.140203.01</v>
      </c>
      <c r="R342" s="5"/>
      <c r="S342" s="5"/>
      <c r="T342" s="5"/>
      <c r="U342" s="5"/>
      <c r="V342" s="5"/>
      <c r="W342" s="5"/>
    </row>
    <row r="343" spans="1:23" ht="15">
      <c r="A343" s="5" t="s">
        <v>1372</v>
      </c>
      <c r="B343" s="18"/>
      <c r="C343" s="10" t="s">
        <v>9621</v>
      </c>
      <c r="D343" s="18" t="s">
        <v>1364</v>
      </c>
      <c r="E343" s="10" t="s">
        <v>1202</v>
      </c>
      <c r="F343" s="5" t="s">
        <v>1757</v>
      </c>
      <c r="G343" s="5" t="s">
        <v>1656</v>
      </c>
      <c r="H343" s="10" t="s">
        <v>1396</v>
      </c>
      <c r="I343" s="5" t="s">
        <v>1656</v>
      </c>
      <c r="J343" s="13" t="str">
        <f t="shared" si="42"/>
        <v>IC.CV.140301</v>
      </c>
      <c r="K343" s="6" t="s">
        <v>1192</v>
      </c>
      <c r="L343" t="str">
        <f t="shared" si="41"/>
        <v>Generalized</v>
      </c>
      <c r="M343" s="14" t="str">
        <f t="shared" si="43"/>
        <v>PI.IC.CV.140301.01</v>
      </c>
      <c r="N343" s="14"/>
      <c r="O343" s="14" t="str">
        <f t="shared" si="44"/>
        <v>PH.IC.CV.140301.01</v>
      </c>
      <c r="P343" s="5"/>
      <c r="Q343" s="14" t="str">
        <f t="shared" si="45"/>
        <v>CL.IC.CV.140301.01</v>
      </c>
      <c r="R343" s="5"/>
      <c r="S343" s="5"/>
      <c r="T343" s="5"/>
      <c r="U343" s="5"/>
      <c r="V343" s="5"/>
      <c r="W343" s="5"/>
    </row>
    <row r="344" spans="1:23" ht="15">
      <c r="A344" s="5" t="s">
        <v>1372</v>
      </c>
      <c r="B344" s="18"/>
      <c r="C344" s="10" t="s">
        <v>9621</v>
      </c>
      <c r="D344" s="18"/>
      <c r="E344" s="10" t="s">
        <v>1202</v>
      </c>
      <c r="F344" s="5" t="s">
        <v>1757</v>
      </c>
      <c r="G344" s="5" t="s">
        <v>1658</v>
      </c>
      <c r="H344" s="10" t="s">
        <v>1398</v>
      </c>
      <c r="I344" s="5" t="s">
        <v>1658</v>
      </c>
      <c r="J344" s="13" t="str">
        <f t="shared" si="42"/>
        <v>IC.CV.140302</v>
      </c>
      <c r="K344" s="6" t="s">
        <v>1192</v>
      </c>
      <c r="L344" t="str">
        <f t="shared" si="41"/>
        <v>Foot</v>
      </c>
      <c r="M344" s="14" t="str">
        <f t="shared" si="43"/>
        <v>PI.IC.CV.140302.01</v>
      </c>
      <c r="N344" s="14"/>
      <c r="O344" s="14" t="str">
        <f t="shared" si="44"/>
        <v>PH.IC.CV.140302.01</v>
      </c>
      <c r="P344" s="5"/>
      <c r="Q344" s="14" t="str">
        <f t="shared" si="45"/>
        <v>CL.IC.CV.140302.01</v>
      </c>
      <c r="R344" s="5"/>
      <c r="S344" s="5"/>
      <c r="T344" s="5"/>
      <c r="U344" s="5"/>
      <c r="V344" s="5"/>
      <c r="W344" s="5"/>
    </row>
    <row r="345" spans="1:23" ht="15">
      <c r="A345" s="5" t="s">
        <v>1372</v>
      </c>
      <c r="B345" s="18"/>
      <c r="C345" s="10" t="s">
        <v>9621</v>
      </c>
      <c r="D345" s="18"/>
      <c r="E345" s="10" t="s">
        <v>1202</v>
      </c>
      <c r="F345" s="5" t="s">
        <v>1757</v>
      </c>
      <c r="G345" s="5" t="s">
        <v>1659</v>
      </c>
      <c r="H345" s="10" t="s">
        <v>1400</v>
      </c>
      <c r="I345" s="5" t="s">
        <v>1659</v>
      </c>
      <c r="J345" s="13" t="str">
        <f t="shared" si="42"/>
        <v>IC.CV.140303</v>
      </c>
      <c r="K345" s="6" t="s">
        <v>1192</v>
      </c>
      <c r="L345" t="str">
        <f t="shared" si="41"/>
        <v>Ankle</v>
      </c>
      <c r="M345" s="14" t="str">
        <f t="shared" si="43"/>
        <v>PI.IC.CV.140303.01</v>
      </c>
      <c r="N345" s="14"/>
      <c r="O345" s="14" t="str">
        <f t="shared" si="44"/>
        <v>PH.IC.CV.140303.01</v>
      </c>
      <c r="P345" s="5"/>
      <c r="Q345" s="14" t="str">
        <f t="shared" si="45"/>
        <v>CL.IC.CV.140303.01</v>
      </c>
      <c r="R345" s="5"/>
      <c r="S345" s="5"/>
      <c r="T345" s="5"/>
      <c r="U345" s="5"/>
      <c r="V345" s="5"/>
      <c r="W345" s="5"/>
    </row>
    <row r="346" spans="1:23" ht="15">
      <c r="A346" s="5" t="s">
        <v>1372</v>
      </c>
      <c r="B346" s="18"/>
      <c r="C346" s="10" t="s">
        <v>9621</v>
      </c>
      <c r="D346" s="18"/>
      <c r="E346" s="10" t="s">
        <v>1202</v>
      </c>
      <c r="F346" s="5" t="s">
        <v>1757</v>
      </c>
      <c r="G346" s="5" t="s">
        <v>1660</v>
      </c>
      <c r="H346" s="10" t="s">
        <v>1402</v>
      </c>
      <c r="I346" s="5" t="s">
        <v>1660</v>
      </c>
      <c r="J346" s="13" t="str">
        <f t="shared" si="42"/>
        <v>IC.CV.140304</v>
      </c>
      <c r="K346" s="6" t="s">
        <v>1192</v>
      </c>
      <c r="L346" t="str">
        <f t="shared" si="41"/>
        <v>Calf</v>
      </c>
      <c r="M346" s="14" t="str">
        <f t="shared" si="43"/>
        <v>PI.IC.CV.140304.01</v>
      </c>
      <c r="N346" s="14"/>
      <c r="O346" s="14" t="str">
        <f t="shared" si="44"/>
        <v>PH.IC.CV.140304.01</v>
      </c>
      <c r="P346" s="5"/>
      <c r="Q346" s="14" t="str">
        <f t="shared" si="45"/>
        <v>CL.IC.CV.140304.01</v>
      </c>
      <c r="R346" s="5"/>
      <c r="S346" s="5"/>
      <c r="T346" s="5"/>
      <c r="U346" s="5"/>
      <c r="V346" s="5"/>
      <c r="W346" s="5"/>
    </row>
    <row r="347" spans="1:23" ht="15">
      <c r="A347" s="5" t="s">
        <v>1372</v>
      </c>
      <c r="B347" s="18"/>
      <c r="C347" s="10" t="s">
        <v>9621</v>
      </c>
      <c r="D347" s="18"/>
      <c r="E347" s="10" t="s">
        <v>1202</v>
      </c>
      <c r="F347" s="5" t="s">
        <v>1757</v>
      </c>
      <c r="G347" s="5" t="s">
        <v>1661</v>
      </c>
      <c r="H347" s="10" t="s">
        <v>1404</v>
      </c>
      <c r="I347" s="5" t="s">
        <v>1661</v>
      </c>
      <c r="J347" s="13" t="str">
        <f t="shared" si="42"/>
        <v>IC.CV.140305</v>
      </c>
      <c r="K347" s="6" t="s">
        <v>1192</v>
      </c>
      <c r="L347" t="str">
        <f t="shared" si="41"/>
        <v>Knee</v>
      </c>
      <c r="M347" s="14" t="str">
        <f t="shared" si="43"/>
        <v>PI.IC.CV.140305.01</v>
      </c>
      <c r="N347" s="14"/>
      <c r="O347" s="14" t="str">
        <f t="shared" si="44"/>
        <v>PH.IC.CV.140305.01</v>
      </c>
      <c r="P347" s="5"/>
      <c r="Q347" s="14" t="str">
        <f t="shared" si="45"/>
        <v>CL.IC.CV.140305.01</v>
      </c>
      <c r="R347" s="5"/>
      <c r="S347" s="5"/>
      <c r="T347" s="5"/>
      <c r="U347" s="5"/>
      <c r="V347" s="5"/>
      <c r="W347" s="5"/>
    </row>
    <row r="348" spans="1:23" ht="15">
      <c r="A348" s="5" t="s">
        <v>1372</v>
      </c>
      <c r="B348" s="18"/>
      <c r="C348" s="10" t="s">
        <v>9621</v>
      </c>
      <c r="D348" s="18"/>
      <c r="E348" s="10" t="s">
        <v>1202</v>
      </c>
      <c r="F348" s="5" t="s">
        <v>1757</v>
      </c>
      <c r="G348" s="5" t="s">
        <v>1662</v>
      </c>
      <c r="H348" s="10" t="s">
        <v>1406</v>
      </c>
      <c r="I348" s="5" t="s">
        <v>1662</v>
      </c>
      <c r="J348" s="13" t="str">
        <f t="shared" si="42"/>
        <v>IC.CV.140306</v>
      </c>
      <c r="K348" s="6" t="s">
        <v>1192</v>
      </c>
      <c r="L348" t="str">
        <f t="shared" si="41"/>
        <v>Thigh</v>
      </c>
      <c r="M348" s="14" t="str">
        <f t="shared" si="43"/>
        <v>PI.IC.CV.140306.01</v>
      </c>
      <c r="N348" s="14"/>
      <c r="O348" s="14" t="str">
        <f t="shared" si="44"/>
        <v>PH.IC.CV.140306.01</v>
      </c>
      <c r="P348" s="5"/>
      <c r="Q348" s="14" t="str">
        <f t="shared" si="45"/>
        <v>CL.IC.CV.140306.01</v>
      </c>
      <c r="R348" s="5"/>
      <c r="S348" s="5"/>
      <c r="T348" s="5"/>
      <c r="U348" s="5"/>
      <c r="V348" s="5"/>
      <c r="W348" s="5"/>
    </row>
    <row r="349" spans="1:23" ht="15">
      <c r="A349" s="5" t="s">
        <v>1372</v>
      </c>
      <c r="B349" s="18"/>
      <c r="C349" s="10" t="s">
        <v>9621</v>
      </c>
      <c r="D349" s="18"/>
      <c r="E349" s="10" t="s">
        <v>1202</v>
      </c>
      <c r="F349" s="5" t="s">
        <v>1757</v>
      </c>
      <c r="G349" s="5" t="s">
        <v>1663</v>
      </c>
      <c r="H349" s="10" t="s">
        <v>1419</v>
      </c>
      <c r="I349" s="5" t="s">
        <v>1663</v>
      </c>
      <c r="J349" s="13" t="str">
        <f t="shared" si="42"/>
        <v>IC.CV.140307</v>
      </c>
      <c r="K349" s="6" t="s">
        <v>1192</v>
      </c>
      <c r="L349" t="str">
        <f t="shared" si="41"/>
        <v>Scrotal</v>
      </c>
      <c r="M349" s="14" t="str">
        <f t="shared" si="43"/>
        <v>PI.IC.CV.140307.01</v>
      </c>
      <c r="N349" s="14"/>
      <c r="O349" s="14" t="str">
        <f t="shared" si="44"/>
        <v>PH.IC.CV.140307.01</v>
      </c>
      <c r="P349" s="5"/>
      <c r="Q349" s="14" t="str">
        <f t="shared" si="45"/>
        <v>CL.IC.CV.140307.01</v>
      </c>
      <c r="R349" s="5"/>
      <c r="S349" s="5"/>
      <c r="T349" s="5"/>
      <c r="U349" s="5"/>
      <c r="V349" s="5"/>
      <c r="W349" s="5"/>
    </row>
    <row r="350" spans="1:23" ht="15">
      <c r="A350" s="5" t="s">
        <v>1372</v>
      </c>
      <c r="B350" s="18"/>
      <c r="C350" s="10" t="s">
        <v>9621</v>
      </c>
      <c r="D350" s="18"/>
      <c r="E350" s="10" t="s">
        <v>1202</v>
      </c>
      <c r="F350" s="5" t="s">
        <v>1757</v>
      </c>
      <c r="G350" s="5" t="s">
        <v>1664</v>
      </c>
      <c r="H350" s="10" t="s">
        <v>1550</v>
      </c>
      <c r="I350" s="5" t="s">
        <v>1664</v>
      </c>
      <c r="J350" s="13" t="str">
        <f t="shared" si="42"/>
        <v>IC.CV.140308</v>
      </c>
      <c r="K350" s="6" t="s">
        <v>1192</v>
      </c>
      <c r="L350" t="str">
        <f t="shared" si="41"/>
        <v>Penile</v>
      </c>
      <c r="M350" s="14" t="str">
        <f t="shared" si="43"/>
        <v>PI.IC.CV.140308.01</v>
      </c>
      <c r="N350" s="14"/>
      <c r="O350" s="14" t="str">
        <f t="shared" si="44"/>
        <v>PH.IC.CV.140308.01</v>
      </c>
      <c r="P350" s="5"/>
      <c r="Q350" s="14" t="str">
        <f t="shared" si="45"/>
        <v>CL.IC.CV.140308.01</v>
      </c>
      <c r="R350" s="5"/>
      <c r="S350" s="5"/>
      <c r="T350" s="5"/>
      <c r="U350" s="5"/>
      <c r="V350" s="5"/>
      <c r="W350" s="5"/>
    </row>
    <row r="351" spans="1:23" ht="15">
      <c r="A351" s="5" t="s">
        <v>1372</v>
      </c>
      <c r="B351" s="18"/>
      <c r="C351" s="10" t="s">
        <v>9621</v>
      </c>
      <c r="D351" s="18"/>
      <c r="E351" s="10" t="s">
        <v>1202</v>
      </c>
      <c r="F351" s="5" t="s">
        <v>1757</v>
      </c>
      <c r="G351" s="5" t="s">
        <v>1665</v>
      </c>
      <c r="H351" s="10" t="s">
        <v>1551</v>
      </c>
      <c r="I351" s="5" t="s">
        <v>1665</v>
      </c>
      <c r="J351" s="13" t="str">
        <f t="shared" si="42"/>
        <v>IC.CV.140309</v>
      </c>
      <c r="K351" s="6" t="s">
        <v>1192</v>
      </c>
      <c r="L351" t="str">
        <f t="shared" si="41"/>
        <v>Genital</v>
      </c>
      <c r="M351" s="14" t="str">
        <f t="shared" si="43"/>
        <v>PI.IC.CV.140309.01</v>
      </c>
      <c r="N351" s="14"/>
      <c r="O351" s="14" t="str">
        <f t="shared" si="44"/>
        <v>PH.IC.CV.140309.01</v>
      </c>
      <c r="P351" s="5"/>
      <c r="Q351" s="14" t="str">
        <f t="shared" si="45"/>
        <v>CL.IC.CV.140309.01</v>
      </c>
      <c r="R351" s="5"/>
      <c r="S351" s="5"/>
      <c r="T351" s="5"/>
      <c r="U351" s="5"/>
      <c r="V351" s="5"/>
      <c r="W351" s="5"/>
    </row>
    <row r="352" spans="1:23" ht="15">
      <c r="A352" s="5" t="s">
        <v>1372</v>
      </c>
      <c r="B352" s="18"/>
      <c r="C352" s="10" t="s">
        <v>9621</v>
      </c>
      <c r="D352" s="18"/>
      <c r="E352" s="10" t="s">
        <v>1202</v>
      </c>
      <c r="F352" s="5" t="s">
        <v>1757</v>
      </c>
      <c r="G352" s="5" t="s">
        <v>1666</v>
      </c>
      <c r="H352" s="10" t="s">
        <v>1571</v>
      </c>
      <c r="I352" s="5" t="s">
        <v>1666</v>
      </c>
      <c r="J352" s="13" t="str">
        <f t="shared" si="42"/>
        <v>IC.CV.140310</v>
      </c>
      <c r="K352" s="6" t="s">
        <v>1192</v>
      </c>
      <c r="L352" t="str">
        <f t="shared" si="41"/>
        <v>Sacral</v>
      </c>
      <c r="M352" s="14" t="str">
        <f t="shared" si="43"/>
        <v>PI.IC.CV.140310.01</v>
      </c>
      <c r="N352" s="14"/>
      <c r="O352" s="14" t="str">
        <f t="shared" si="44"/>
        <v>PH.IC.CV.140310.01</v>
      </c>
      <c r="P352" s="5"/>
      <c r="Q352" s="14" t="str">
        <f t="shared" si="45"/>
        <v>CL.IC.CV.140310.01</v>
      </c>
      <c r="R352" s="5"/>
      <c r="S352" s="5"/>
      <c r="T352" s="5"/>
      <c r="U352" s="5"/>
      <c r="V352" s="5"/>
      <c r="W352" s="5"/>
    </row>
    <row r="353" spans="1:23" ht="15">
      <c r="A353" s="5" t="s">
        <v>1372</v>
      </c>
      <c r="B353" s="18"/>
      <c r="C353" s="10" t="s">
        <v>9621</v>
      </c>
      <c r="D353" s="18"/>
      <c r="E353" s="10" t="s">
        <v>1202</v>
      </c>
      <c r="F353" s="5" t="s">
        <v>1757</v>
      </c>
      <c r="G353" s="5" t="s">
        <v>1691</v>
      </c>
      <c r="H353" s="10" t="s">
        <v>1298</v>
      </c>
      <c r="I353" s="5" t="s">
        <v>1691</v>
      </c>
      <c r="J353" s="13" t="str">
        <f t="shared" si="42"/>
        <v>IC.CV.140311</v>
      </c>
      <c r="K353" s="6" t="s">
        <v>1192</v>
      </c>
      <c r="L353" t="str">
        <f t="shared" si="41"/>
        <v xml:space="preserve">Hand </v>
      </c>
      <c r="M353" s="14" t="str">
        <f t="shared" si="43"/>
        <v>PI.IC.CV.140311.01</v>
      </c>
      <c r="N353" s="14"/>
      <c r="O353" s="14" t="str">
        <f t="shared" si="44"/>
        <v>PH.IC.CV.140311.01</v>
      </c>
      <c r="P353" s="5"/>
      <c r="Q353" s="14" t="str">
        <f t="shared" si="45"/>
        <v>CL.IC.CV.140311.01</v>
      </c>
      <c r="R353" s="5"/>
      <c r="S353" s="5"/>
      <c r="T353" s="5"/>
      <c r="U353" s="5"/>
      <c r="V353" s="5"/>
      <c r="W353" s="5"/>
    </row>
    <row r="354" spans="1:23" ht="15">
      <c r="A354" s="5" t="s">
        <v>1372</v>
      </c>
      <c r="B354" s="18"/>
      <c r="C354" s="10" t="s">
        <v>9621</v>
      </c>
      <c r="D354" s="18"/>
      <c r="E354" s="10" t="s">
        <v>1202</v>
      </c>
      <c r="F354" s="5" t="s">
        <v>1757</v>
      </c>
      <c r="G354" s="5" t="s">
        <v>1668</v>
      </c>
      <c r="H354" s="10" t="s">
        <v>1299</v>
      </c>
      <c r="I354" s="5" t="s">
        <v>1668</v>
      </c>
      <c r="J354" s="13" t="str">
        <f t="shared" si="42"/>
        <v>IC.CV.140312</v>
      </c>
      <c r="K354" s="6" t="s">
        <v>1192</v>
      </c>
      <c r="L354" t="str">
        <f t="shared" si="41"/>
        <v>Forearm</v>
      </c>
      <c r="M354" s="14" t="str">
        <f t="shared" si="43"/>
        <v>PI.IC.CV.140312.01</v>
      </c>
      <c r="N354" s="14"/>
      <c r="O354" s="14" t="str">
        <f t="shared" si="44"/>
        <v>PH.IC.CV.140312.01</v>
      </c>
      <c r="P354" s="5"/>
      <c r="Q354" s="14" t="str">
        <f t="shared" si="45"/>
        <v>CL.IC.CV.140312.01</v>
      </c>
      <c r="R354" s="5"/>
      <c r="S354" s="5"/>
      <c r="T354" s="5"/>
      <c r="U354" s="5"/>
      <c r="V354" s="5"/>
      <c r="W354" s="5"/>
    </row>
    <row r="355" spans="1:23" ht="15">
      <c r="A355" s="5" t="s">
        <v>1372</v>
      </c>
      <c r="B355" s="18"/>
      <c r="C355" s="10" t="s">
        <v>9621</v>
      </c>
      <c r="D355" s="18"/>
      <c r="E355" s="10" t="s">
        <v>1202</v>
      </c>
      <c r="F355" s="5" t="s">
        <v>1757</v>
      </c>
      <c r="G355" s="5" t="s">
        <v>1669</v>
      </c>
      <c r="H355" s="10" t="s">
        <v>1300</v>
      </c>
      <c r="I355" s="5" t="s">
        <v>1669</v>
      </c>
      <c r="J355" s="13" t="str">
        <f t="shared" si="42"/>
        <v>IC.CV.140313</v>
      </c>
      <c r="K355" s="6" t="s">
        <v>1192</v>
      </c>
      <c r="L355" t="str">
        <f t="shared" si="41"/>
        <v>Upper arm</v>
      </c>
      <c r="M355" s="14" t="str">
        <f t="shared" si="43"/>
        <v>PI.IC.CV.140313.01</v>
      </c>
      <c r="N355" s="14"/>
      <c r="O355" s="14" t="str">
        <f t="shared" si="44"/>
        <v>PH.IC.CV.140313.01</v>
      </c>
      <c r="P355" s="5"/>
      <c r="Q355" s="14" t="str">
        <f t="shared" si="45"/>
        <v>CL.IC.CV.140313.01</v>
      </c>
      <c r="R355" s="5"/>
      <c r="S355" s="5"/>
      <c r="T355" s="5"/>
      <c r="U355" s="5"/>
      <c r="V355" s="5"/>
      <c r="W355" s="5"/>
    </row>
    <row r="356" spans="1:23" ht="15">
      <c r="A356" s="5" t="s">
        <v>1372</v>
      </c>
      <c r="B356" s="18"/>
      <c r="C356" s="10" t="s">
        <v>9621</v>
      </c>
      <c r="D356" s="18"/>
      <c r="E356" s="10" t="s">
        <v>1202</v>
      </c>
      <c r="F356" s="5" t="s">
        <v>1757</v>
      </c>
      <c r="G356" s="5" t="s">
        <v>1733</v>
      </c>
      <c r="H356" s="10" t="s">
        <v>1301</v>
      </c>
      <c r="I356" s="5" t="s">
        <v>1733</v>
      </c>
      <c r="J356" s="13" t="str">
        <f t="shared" si="42"/>
        <v>IC.CV.140314</v>
      </c>
      <c r="K356" s="6" t="s">
        <v>1192</v>
      </c>
      <c r="L356" t="str">
        <f t="shared" si="41"/>
        <v>Facial</v>
      </c>
      <c r="M356" s="14" t="str">
        <f t="shared" si="43"/>
        <v>PI.IC.CV.140314.01</v>
      </c>
      <c r="N356" s="14"/>
      <c r="O356" s="14" t="str">
        <f t="shared" si="44"/>
        <v>PH.IC.CV.140314.01</v>
      </c>
      <c r="P356" s="5"/>
      <c r="Q356" s="14" t="str">
        <f t="shared" si="45"/>
        <v>CL.IC.CV.140314.01</v>
      </c>
      <c r="R356" s="5"/>
      <c r="S356" s="5"/>
      <c r="T356" s="5"/>
      <c r="U356" s="5"/>
      <c r="V356" s="5"/>
      <c r="W356" s="5"/>
    </row>
    <row r="357" spans="1:23" ht="15">
      <c r="A357" s="5" t="s">
        <v>1372</v>
      </c>
      <c r="B357" s="18"/>
      <c r="C357" s="10" t="s">
        <v>9621</v>
      </c>
      <c r="D357" s="18"/>
      <c r="E357" s="10" t="s">
        <v>1202</v>
      </c>
      <c r="F357" s="5" t="s">
        <v>1757</v>
      </c>
      <c r="G357" s="5" t="s">
        <v>1693</v>
      </c>
      <c r="H357" s="10" t="s">
        <v>1468</v>
      </c>
      <c r="I357" s="5" t="s">
        <v>1693</v>
      </c>
      <c r="J357" s="13" t="str">
        <f t="shared" si="42"/>
        <v>IC.CV.140315</v>
      </c>
      <c r="K357" s="6" t="s">
        <v>1192</v>
      </c>
      <c r="L357" t="str">
        <f t="shared" si="41"/>
        <v>Sclera</v>
      </c>
      <c r="M357" s="14" t="str">
        <f t="shared" si="43"/>
        <v>PI.IC.CV.140315.01</v>
      </c>
      <c r="N357" s="14"/>
      <c r="O357" s="14" t="str">
        <f t="shared" si="44"/>
        <v>PH.IC.CV.140315.01</v>
      </c>
      <c r="P357" s="5"/>
      <c r="Q357" s="14" t="str">
        <f t="shared" si="45"/>
        <v>CL.IC.CV.140315.01</v>
      </c>
      <c r="R357" s="5"/>
      <c r="S357" s="5"/>
      <c r="T357" s="5"/>
      <c r="U357" s="5"/>
      <c r="V357" s="5"/>
      <c r="W357" s="5"/>
    </row>
    <row r="358" spans="1:23" ht="15">
      <c r="A358" s="5" t="s">
        <v>1372</v>
      </c>
      <c r="B358" s="18"/>
      <c r="C358" s="10" t="s">
        <v>9621</v>
      </c>
      <c r="D358" s="18"/>
      <c r="E358" s="10" t="s">
        <v>1202</v>
      </c>
      <c r="F358" s="5" t="s">
        <v>1757</v>
      </c>
      <c r="G358" s="5" t="s">
        <v>1672</v>
      </c>
      <c r="H358" s="10" t="s">
        <v>1469</v>
      </c>
      <c r="I358" s="5" t="s">
        <v>1672</v>
      </c>
      <c r="J358" s="13" t="str">
        <f t="shared" si="42"/>
        <v>IC.CV.140316</v>
      </c>
      <c r="K358" s="6" t="s">
        <v>1192</v>
      </c>
      <c r="L358" t="str">
        <f t="shared" si="41"/>
        <v>Periorbital</v>
      </c>
      <c r="M358" s="14" t="str">
        <f t="shared" si="43"/>
        <v>PI.IC.CV.140316.01</v>
      </c>
      <c r="N358" s="14"/>
      <c r="O358" s="14" t="str">
        <f t="shared" si="44"/>
        <v>PH.IC.CV.140316.01</v>
      </c>
      <c r="P358" s="5"/>
      <c r="Q358" s="14" t="str">
        <f t="shared" si="45"/>
        <v>CL.IC.CV.140316.01</v>
      </c>
      <c r="R358" s="5"/>
      <c r="S358" s="5"/>
      <c r="T358" s="5"/>
      <c r="U358" s="5"/>
      <c r="V358" s="5"/>
      <c r="W358" s="5"/>
    </row>
    <row r="359" spans="1:23" ht="15">
      <c r="A359" s="5" t="s">
        <v>1372</v>
      </c>
      <c r="B359" s="18"/>
      <c r="C359" s="10" t="s">
        <v>9621</v>
      </c>
      <c r="D359" s="18" t="s">
        <v>1392</v>
      </c>
      <c r="E359" s="10" t="s">
        <v>7070</v>
      </c>
      <c r="F359" s="5" t="s">
        <v>1758</v>
      </c>
      <c r="G359" s="5" t="s">
        <v>1837</v>
      </c>
      <c r="H359" s="10" t="s">
        <v>1396</v>
      </c>
      <c r="I359" s="5" t="s">
        <v>1838</v>
      </c>
      <c r="J359" s="13" t="str">
        <f t="shared" si="42"/>
        <v>IC.CV.140401</v>
      </c>
      <c r="K359" s="6" t="s">
        <v>1192</v>
      </c>
      <c r="L359" t="str">
        <f t="shared" si="41"/>
        <v xml:space="preserve">Non-Pitting </v>
      </c>
      <c r="M359" s="14" t="str">
        <f t="shared" si="43"/>
        <v>PI.IC.CV.140401.01</v>
      </c>
      <c r="N359" s="14"/>
      <c r="O359" s="14" t="str">
        <f t="shared" si="44"/>
        <v>PH.IC.CV.140401.01</v>
      </c>
      <c r="P359" s="5"/>
      <c r="Q359" s="14" t="str">
        <f t="shared" si="45"/>
        <v>CL.IC.CV.140401.01</v>
      </c>
      <c r="R359" s="5"/>
      <c r="S359" s="5"/>
      <c r="T359" s="5"/>
      <c r="U359" s="5"/>
      <c r="V359" s="5"/>
      <c r="W359" s="5"/>
    </row>
    <row r="360" spans="1:23" ht="15">
      <c r="A360" s="5" t="s">
        <v>1372</v>
      </c>
      <c r="B360" s="5"/>
      <c r="C360" s="10" t="s">
        <v>9621</v>
      </c>
      <c r="D360" s="5"/>
      <c r="E360" s="10" t="s">
        <v>7070</v>
      </c>
      <c r="F360" s="5" t="s">
        <v>1758</v>
      </c>
      <c r="G360" s="5" t="s">
        <v>1839</v>
      </c>
      <c r="H360" s="10" t="s">
        <v>1398</v>
      </c>
      <c r="I360" s="5" t="s">
        <v>1839</v>
      </c>
      <c r="J360" s="13" t="str">
        <f t="shared" si="42"/>
        <v>IC.CV.140402</v>
      </c>
      <c r="K360" s="6" t="s">
        <v>1192</v>
      </c>
      <c r="L360" t="str">
        <f t="shared" si="41"/>
        <v>Trace</v>
      </c>
      <c r="M360" s="14" t="str">
        <f t="shared" si="43"/>
        <v>PI.IC.CV.140402.01</v>
      </c>
      <c r="N360" s="14"/>
      <c r="O360" s="14" t="str">
        <f t="shared" si="44"/>
        <v>PH.IC.CV.140402.01</v>
      </c>
      <c r="P360" s="5"/>
      <c r="Q360" s="14" t="str">
        <f t="shared" si="45"/>
        <v>CL.IC.CV.140402.01</v>
      </c>
      <c r="R360" s="5"/>
      <c r="S360" s="5"/>
      <c r="T360" s="5"/>
      <c r="U360" s="5"/>
      <c r="V360" s="5"/>
      <c r="W360" s="5"/>
    </row>
    <row r="361" spans="1:23" ht="15">
      <c r="A361" s="5" t="s">
        <v>1372</v>
      </c>
      <c r="B361" s="5"/>
      <c r="C361" s="10" t="s">
        <v>9621</v>
      </c>
      <c r="D361" s="5"/>
      <c r="E361" s="10" t="s">
        <v>7070</v>
      </c>
      <c r="F361" s="5" t="s">
        <v>1758</v>
      </c>
      <c r="G361" s="5" t="s">
        <v>2012</v>
      </c>
      <c r="H361" s="10" t="s">
        <v>1400</v>
      </c>
      <c r="I361" s="5">
        <v>1</v>
      </c>
      <c r="J361" s="13" t="str">
        <f t="shared" si="42"/>
        <v>IC.CV.140403</v>
      </c>
      <c r="K361" s="6" t="s">
        <v>1192</v>
      </c>
      <c r="L361" t="str">
        <f t="shared" si="41"/>
        <v>Pitting +1 (Barely Detectable)</v>
      </c>
      <c r="M361" s="14" t="str">
        <f t="shared" si="43"/>
        <v>PI.IC.CV.140403.01</v>
      </c>
      <c r="N361" s="14"/>
      <c r="O361" s="14" t="str">
        <f t="shared" si="44"/>
        <v>PH.IC.CV.140403.01</v>
      </c>
      <c r="P361" s="5"/>
      <c r="Q361" s="14" t="str">
        <f t="shared" si="45"/>
        <v>CL.IC.CV.140403.01</v>
      </c>
      <c r="R361" s="5"/>
      <c r="S361" s="5"/>
      <c r="T361" s="5"/>
      <c r="U361" s="5"/>
      <c r="V361" s="5"/>
      <c r="W361" s="5"/>
    </row>
    <row r="362" spans="1:23" ht="15">
      <c r="A362" s="5" t="s">
        <v>1372</v>
      </c>
      <c r="B362" s="5"/>
      <c r="C362" s="10" t="s">
        <v>9621</v>
      </c>
      <c r="D362" s="5"/>
      <c r="E362" s="10" t="s">
        <v>7070</v>
      </c>
      <c r="F362" s="5" t="s">
        <v>1758</v>
      </c>
      <c r="G362" s="5" t="s">
        <v>2013</v>
      </c>
      <c r="H362" s="10" t="s">
        <v>1402</v>
      </c>
      <c r="I362" s="5">
        <v>2</v>
      </c>
      <c r="J362" s="13" t="str">
        <f t="shared" si="42"/>
        <v>IC.CV.140404</v>
      </c>
      <c r="K362" s="6" t="s">
        <v>1192</v>
      </c>
      <c r="L362" t="str">
        <f t="shared" si="41"/>
        <v>Pitting +2 (Indentation less than 5mm)</v>
      </c>
      <c r="M362" s="14" t="str">
        <f t="shared" si="43"/>
        <v>PI.IC.CV.140404.01</v>
      </c>
      <c r="N362" s="14"/>
      <c r="O362" s="14" t="str">
        <f t="shared" si="44"/>
        <v>PH.IC.CV.140404.01</v>
      </c>
      <c r="P362" s="5"/>
      <c r="Q362" s="14" t="str">
        <f t="shared" si="45"/>
        <v>CL.IC.CV.140404.01</v>
      </c>
      <c r="R362" s="5"/>
      <c r="S362" s="5"/>
      <c r="T362" s="5"/>
      <c r="U362" s="5"/>
      <c r="V362" s="5"/>
      <c r="W362" s="5"/>
    </row>
    <row r="363" spans="1:23" ht="15">
      <c r="A363" s="5" t="s">
        <v>1372</v>
      </c>
      <c r="B363" s="5"/>
      <c r="C363" s="10" t="s">
        <v>9621</v>
      </c>
      <c r="D363" s="5"/>
      <c r="E363" s="10" t="s">
        <v>7070</v>
      </c>
      <c r="F363" s="5" t="s">
        <v>1758</v>
      </c>
      <c r="G363" s="5" t="s">
        <v>2014</v>
      </c>
      <c r="H363" s="10" t="s">
        <v>1404</v>
      </c>
      <c r="I363" s="5">
        <v>3</v>
      </c>
      <c r="J363" s="13" t="str">
        <f t="shared" si="42"/>
        <v>IC.CV.140405</v>
      </c>
      <c r="K363" s="6" t="s">
        <v>1192</v>
      </c>
      <c r="L363" t="str">
        <f t="shared" si="41"/>
        <v>Pitting +3 (Indentation of 5-10mm)</v>
      </c>
      <c r="M363" s="14" t="str">
        <f t="shared" si="43"/>
        <v>PI.IC.CV.140405.01</v>
      </c>
      <c r="N363" s="14"/>
      <c r="O363" s="14" t="str">
        <f t="shared" si="44"/>
        <v>PH.IC.CV.140405.01</v>
      </c>
      <c r="P363" s="5"/>
      <c r="Q363" s="14" t="str">
        <f t="shared" si="45"/>
        <v>CL.IC.CV.140405.01</v>
      </c>
      <c r="R363" s="5"/>
      <c r="S363" s="5"/>
      <c r="T363" s="5"/>
      <c r="U363" s="5"/>
      <c r="V363" s="5"/>
      <c r="W363" s="5"/>
    </row>
    <row r="364" spans="1:23" ht="15">
      <c r="A364" s="5" t="s">
        <v>1372</v>
      </c>
      <c r="B364" s="5"/>
      <c r="C364" s="10" t="s">
        <v>9621</v>
      </c>
      <c r="D364" s="5"/>
      <c r="E364" s="10" t="s">
        <v>7070</v>
      </c>
      <c r="F364" s="5" t="s">
        <v>1758</v>
      </c>
      <c r="G364" s="5" t="s">
        <v>1852</v>
      </c>
      <c r="H364" s="10" t="s">
        <v>1406</v>
      </c>
      <c r="I364" s="5">
        <v>4</v>
      </c>
      <c r="J364" s="13" t="str">
        <f t="shared" si="42"/>
        <v>IC.CV.140406</v>
      </c>
      <c r="K364" s="6" t="s">
        <v>1192</v>
      </c>
      <c r="L364" t="str">
        <f t="shared" si="41"/>
        <v>Pitting +4 (Indentation of more than 10mm)</v>
      </c>
      <c r="M364" s="14" t="str">
        <f t="shared" si="43"/>
        <v>PI.IC.CV.140406.01</v>
      </c>
      <c r="N364" s="14"/>
      <c r="O364" s="14" t="str">
        <f t="shared" si="44"/>
        <v>PH.IC.CV.140406.01</v>
      </c>
      <c r="P364" s="5"/>
      <c r="Q364" s="14" t="str">
        <f t="shared" si="45"/>
        <v>CL.IC.CV.140406.01</v>
      </c>
      <c r="R364" s="5"/>
      <c r="S364" s="5"/>
      <c r="T364" s="5"/>
      <c r="U364" s="5"/>
      <c r="V364" s="5"/>
      <c r="W364" s="5"/>
    </row>
    <row r="365" spans="1:23" ht="15">
      <c r="A365" s="5" t="s">
        <v>1372</v>
      </c>
      <c r="B365" s="5"/>
      <c r="C365" s="10" t="s">
        <v>9621</v>
      </c>
      <c r="D365" s="5"/>
      <c r="E365" s="10" t="s">
        <v>7070</v>
      </c>
      <c r="F365" s="5" t="s">
        <v>1758</v>
      </c>
      <c r="G365" s="5" t="s">
        <v>2019</v>
      </c>
      <c r="H365" s="10" t="s">
        <v>1419</v>
      </c>
      <c r="I365" s="5" t="s">
        <v>2020</v>
      </c>
      <c r="J365" s="13" t="str">
        <f t="shared" si="42"/>
        <v>IC.CV.140407</v>
      </c>
      <c r="K365" s="6" t="s">
        <v>1192</v>
      </c>
      <c r="L365" t="str">
        <f t="shared" si="41"/>
        <v>Brawny (chronic discolored)</v>
      </c>
      <c r="M365" s="14" t="str">
        <f t="shared" si="43"/>
        <v>PI.IC.CV.140407.01</v>
      </c>
      <c r="N365" s="14"/>
      <c r="O365" s="14" t="str">
        <f t="shared" si="44"/>
        <v>PH.IC.CV.140407.01</v>
      </c>
      <c r="P365" s="5"/>
      <c r="Q365" s="14" t="str">
        <f t="shared" si="45"/>
        <v>CL.IC.CV.140407.01</v>
      </c>
      <c r="R365" s="5"/>
      <c r="S365" s="5"/>
      <c r="T365" s="5"/>
      <c r="U365" s="5"/>
      <c r="V365" s="5"/>
      <c r="W365" s="5"/>
    </row>
    <row r="366" spans="1:23" ht="15">
      <c r="A366" s="5" t="s">
        <v>1372</v>
      </c>
      <c r="B366" s="5"/>
      <c r="C366" s="10" t="s">
        <v>9621</v>
      </c>
      <c r="D366" s="5"/>
      <c r="E366" s="10" t="s">
        <v>7070</v>
      </c>
      <c r="F366" s="5" t="s">
        <v>1759</v>
      </c>
      <c r="G366" s="5" t="s">
        <v>1760</v>
      </c>
      <c r="H366" s="10" t="s">
        <v>1550</v>
      </c>
      <c r="I366" s="5" t="s">
        <v>1001</v>
      </c>
      <c r="J366" s="13" t="str">
        <f t="shared" si="42"/>
        <v>IC.CV.140408</v>
      </c>
      <c r="K366" s="6" t="s">
        <v>1192</v>
      </c>
      <c r="L366" t="str">
        <f t="shared" si="41"/>
        <v>No edema present</v>
      </c>
      <c r="M366" s="14" t="str">
        <f t="shared" si="43"/>
        <v>PI.IC.CV.140408.01</v>
      </c>
      <c r="N366" s="14"/>
      <c r="O366" s="14" t="str">
        <f t="shared" si="44"/>
        <v>PH.IC.CV.140408.01</v>
      </c>
      <c r="P366" s="5"/>
      <c r="Q366" s="14" t="str">
        <f t="shared" si="45"/>
        <v>CL.IC.CV.140408.01</v>
      </c>
      <c r="R366" s="5"/>
      <c r="S366" s="5"/>
      <c r="T366" s="5"/>
      <c r="U366" s="5"/>
      <c r="V366" s="5"/>
      <c r="W366" s="5"/>
    </row>
    <row r="367" spans="1:23" ht="15">
      <c r="A367" s="5" t="s">
        <v>1372</v>
      </c>
      <c r="B367" s="5"/>
      <c r="C367" s="10" t="s">
        <v>9621</v>
      </c>
      <c r="D367" s="5"/>
      <c r="E367" s="10" t="s">
        <v>7070</v>
      </c>
      <c r="F367" s="5" t="s">
        <v>1759</v>
      </c>
      <c r="G367" s="5" t="s">
        <v>1761</v>
      </c>
      <c r="H367" s="10" t="s">
        <v>1551</v>
      </c>
      <c r="I367" s="5" t="s">
        <v>1762</v>
      </c>
      <c r="J367" s="13" t="str">
        <f t="shared" si="42"/>
        <v>IC.CV.140409</v>
      </c>
      <c r="K367" s="6" t="s">
        <v>1192</v>
      </c>
      <c r="L367" t="str">
        <f t="shared" si="41"/>
        <v>Edema present:  add protocol</v>
      </c>
      <c r="M367" s="14" t="str">
        <f t="shared" si="43"/>
        <v>PI.IC.CV.140409.01</v>
      </c>
      <c r="N367" s="14"/>
      <c r="O367" s="14" t="str">
        <f t="shared" si="44"/>
        <v>PH.IC.CV.140409.01</v>
      </c>
      <c r="P367" s="5"/>
      <c r="Q367" s="14" t="str">
        <f t="shared" si="45"/>
        <v>CL.IC.CV.140409.01</v>
      </c>
      <c r="R367" s="5"/>
      <c r="S367" s="5"/>
      <c r="T367" s="5"/>
      <c r="U367" s="5"/>
      <c r="V367" s="5"/>
      <c r="W367" s="5"/>
    </row>
    <row r="368" spans="1:23" ht="15">
      <c r="A368" s="5" t="s">
        <v>1372</v>
      </c>
      <c r="B368" s="5" t="s">
        <v>1763</v>
      </c>
      <c r="C368" s="6" t="s">
        <v>6135</v>
      </c>
      <c r="D368" s="5" t="s">
        <v>2324</v>
      </c>
      <c r="E368" s="6" t="s">
        <v>1192</v>
      </c>
      <c r="F368" s="5" t="s">
        <v>1764</v>
      </c>
      <c r="G368" s="5" t="s">
        <v>1256</v>
      </c>
      <c r="H368" s="10" t="s">
        <v>1396</v>
      </c>
      <c r="I368" s="5" t="s">
        <v>1257</v>
      </c>
      <c r="J368" s="13" t="str">
        <f t="shared" si="42"/>
        <v>IC.CV.150101</v>
      </c>
      <c r="K368" s="6" t="s">
        <v>1192</v>
      </c>
      <c r="L368" t="str">
        <f t="shared" si="41"/>
        <v xml:space="preserve">     3+ Strong palpation</v>
      </c>
      <c r="M368" s="14" t="str">
        <f t="shared" si="43"/>
        <v>PI.IC.CV.150101.01</v>
      </c>
      <c r="N368" s="14"/>
      <c r="O368" s="14" t="str">
        <f t="shared" si="44"/>
        <v>PH.IC.CV.150101.01</v>
      </c>
      <c r="P368" s="5"/>
      <c r="Q368" s="14" t="str">
        <f t="shared" si="45"/>
        <v>CL.IC.CV.150101.01</v>
      </c>
      <c r="R368" s="5"/>
      <c r="S368" s="5"/>
      <c r="T368" s="5"/>
      <c r="U368" s="5"/>
      <c r="V368" s="5"/>
      <c r="W368" s="5"/>
    </row>
    <row r="369" spans="1:23" ht="15">
      <c r="A369" s="5" t="s">
        <v>1372</v>
      </c>
      <c r="B369" s="5"/>
      <c r="C369" s="6" t="s">
        <v>6135</v>
      </c>
      <c r="D369" s="5"/>
      <c r="E369" s="6" t="s">
        <v>1192</v>
      </c>
      <c r="F369" s="5" t="s">
        <v>1764</v>
      </c>
      <c r="G369" s="5" t="s">
        <v>1258</v>
      </c>
      <c r="H369" s="10" t="s">
        <v>1398</v>
      </c>
      <c r="I369" s="5" t="s">
        <v>1259</v>
      </c>
      <c r="J369" s="13" t="str">
        <f t="shared" si="42"/>
        <v>IC.CV.150102</v>
      </c>
      <c r="K369" s="6" t="s">
        <v>1192</v>
      </c>
      <c r="L369" t="str">
        <f t="shared" si="41"/>
        <v xml:space="preserve">     2+ Normal palpation</v>
      </c>
      <c r="M369" s="14" t="str">
        <f t="shared" si="43"/>
        <v>PI.IC.CV.150102.01</v>
      </c>
      <c r="N369" s="14"/>
      <c r="O369" s="14" t="str">
        <f t="shared" si="44"/>
        <v>PH.IC.CV.150102.01</v>
      </c>
      <c r="P369" s="5"/>
      <c r="Q369" s="14" t="str">
        <f t="shared" si="45"/>
        <v>CL.IC.CV.150102.01</v>
      </c>
      <c r="R369" s="5"/>
      <c r="S369" s="5"/>
      <c r="T369" s="5"/>
      <c r="U369" s="5"/>
      <c r="V369" s="5"/>
      <c r="W369" s="5"/>
    </row>
    <row r="370" spans="1:23" ht="15">
      <c r="A370" s="5" t="s">
        <v>1372</v>
      </c>
      <c r="B370" s="5"/>
      <c r="C370" s="6" t="s">
        <v>6135</v>
      </c>
      <c r="D370" s="5"/>
      <c r="E370" s="6" t="s">
        <v>1192</v>
      </c>
      <c r="F370" s="5" t="s">
        <v>1764</v>
      </c>
      <c r="G370" s="5" t="s">
        <v>1260</v>
      </c>
      <c r="H370" s="10" t="s">
        <v>1400</v>
      </c>
      <c r="I370" s="5" t="s">
        <v>1261</v>
      </c>
      <c r="J370" s="13" t="str">
        <f t="shared" si="42"/>
        <v>IC.CV.150103</v>
      </c>
      <c r="K370" s="6" t="s">
        <v>1192</v>
      </c>
      <c r="L370" t="str">
        <f t="shared" si="41"/>
        <v xml:space="preserve">     1+ Weak palpation</v>
      </c>
      <c r="M370" s="14" t="str">
        <f t="shared" si="43"/>
        <v>PI.IC.CV.150103.01</v>
      </c>
      <c r="N370" s="14"/>
      <c r="O370" s="14" t="str">
        <f t="shared" si="44"/>
        <v>PH.IC.CV.150103.01</v>
      </c>
      <c r="P370" s="5"/>
      <c r="Q370" s="14" t="str">
        <f t="shared" si="45"/>
        <v>CL.IC.CV.150103.01</v>
      </c>
      <c r="R370" s="5"/>
      <c r="S370" s="5"/>
      <c r="T370" s="5"/>
      <c r="U370" s="5"/>
      <c r="V370" s="5"/>
      <c r="W370" s="5"/>
    </row>
    <row r="371" spans="1:23" ht="15">
      <c r="A371" s="5" t="s">
        <v>1372</v>
      </c>
      <c r="B371" s="5"/>
      <c r="C371" s="6" t="s">
        <v>6135</v>
      </c>
      <c r="D371" s="5"/>
      <c r="E371" s="6" t="s">
        <v>1192</v>
      </c>
      <c r="F371" s="5" t="s">
        <v>1764</v>
      </c>
      <c r="G371" s="5" t="s">
        <v>1262</v>
      </c>
      <c r="H371" s="10" t="s">
        <v>1402</v>
      </c>
      <c r="I371" s="5">
        <v>0</v>
      </c>
      <c r="J371" s="13" t="str">
        <f t="shared" si="42"/>
        <v>IC.CV.150104</v>
      </c>
      <c r="K371" s="6" t="s">
        <v>1192</v>
      </c>
      <c r="L371" t="str">
        <f t="shared" si="41"/>
        <v xml:space="preserve">     0 Not palpable</v>
      </c>
      <c r="M371" s="14" t="str">
        <f t="shared" si="43"/>
        <v>PI.IC.CV.150104.01</v>
      </c>
      <c r="N371" s="14"/>
      <c r="O371" s="14" t="str">
        <f t="shared" si="44"/>
        <v>PH.IC.CV.150104.01</v>
      </c>
      <c r="P371" s="5"/>
      <c r="Q371" s="14" t="str">
        <f t="shared" si="45"/>
        <v>CL.IC.CV.150104.01</v>
      </c>
      <c r="R371" s="5"/>
      <c r="S371" s="5"/>
      <c r="T371" s="5"/>
      <c r="U371" s="5"/>
      <c r="V371" s="5"/>
      <c r="W371" s="5"/>
    </row>
    <row r="372" spans="1:23" ht="15">
      <c r="A372" s="5" t="s">
        <v>1372</v>
      </c>
      <c r="B372" s="5"/>
      <c r="C372" s="6" t="s">
        <v>6135</v>
      </c>
      <c r="D372" s="5" t="s">
        <v>2232</v>
      </c>
      <c r="E372" s="6" t="s">
        <v>923</v>
      </c>
      <c r="F372" s="5" t="s">
        <v>1764</v>
      </c>
      <c r="G372" s="5" t="s">
        <v>1005</v>
      </c>
      <c r="H372" s="10" t="s">
        <v>1396</v>
      </c>
      <c r="I372" s="5" t="s">
        <v>1264</v>
      </c>
      <c r="J372" s="13" t="str">
        <f t="shared" si="42"/>
        <v>IC.CV.150201</v>
      </c>
      <c r="K372" s="6" t="s">
        <v>1192</v>
      </c>
      <c r="L372" t="str">
        <f t="shared" si="41"/>
        <v xml:space="preserve">     Present by doppler </v>
      </c>
      <c r="M372" s="14" t="str">
        <f t="shared" si="43"/>
        <v>PI.IC.CV.150201.01</v>
      </c>
      <c r="N372" s="14"/>
      <c r="O372" s="14" t="str">
        <f t="shared" si="44"/>
        <v>PH.IC.CV.150201.01</v>
      </c>
      <c r="P372" s="5"/>
      <c r="Q372" s="14" t="str">
        <f t="shared" si="45"/>
        <v>CL.IC.CV.150201.01</v>
      </c>
      <c r="R372" s="5"/>
      <c r="S372" s="5"/>
      <c r="T372" s="5"/>
      <c r="U372" s="5"/>
      <c r="V372" s="5"/>
      <c r="W372" s="5"/>
    </row>
    <row r="373" spans="1:23" ht="15">
      <c r="A373" s="5" t="s">
        <v>1372</v>
      </c>
      <c r="B373" s="5"/>
      <c r="C373" s="6" t="s">
        <v>6135</v>
      </c>
      <c r="D373" s="5"/>
      <c r="E373" s="6" t="s">
        <v>923</v>
      </c>
      <c r="F373" s="5" t="s">
        <v>1764</v>
      </c>
      <c r="G373" s="5" t="s">
        <v>1427</v>
      </c>
      <c r="H373" s="10" t="s">
        <v>1398</v>
      </c>
      <c r="I373" s="5" t="s">
        <v>1266</v>
      </c>
      <c r="J373" s="13" t="str">
        <f t="shared" si="42"/>
        <v>IC.CV.150202</v>
      </c>
      <c r="K373" s="6" t="s">
        <v>1192</v>
      </c>
      <c r="L373" t="str">
        <f t="shared" si="41"/>
        <v xml:space="preserve">     Unable to obtain by doppler </v>
      </c>
      <c r="M373" s="14" t="str">
        <f t="shared" si="43"/>
        <v>PI.IC.CV.150202.01</v>
      </c>
      <c r="N373" s="14"/>
      <c r="O373" s="14" t="str">
        <f t="shared" si="44"/>
        <v>PH.IC.CV.150202.01</v>
      </c>
      <c r="P373" s="5"/>
      <c r="Q373" s="14" t="str">
        <f t="shared" si="45"/>
        <v>CL.IC.CV.150202.01</v>
      </c>
      <c r="R373" s="5"/>
      <c r="S373" s="5"/>
      <c r="T373" s="5"/>
      <c r="U373" s="5"/>
      <c r="V373" s="5"/>
      <c r="W373" s="5"/>
    </row>
    <row r="374" spans="1:23" ht="15">
      <c r="A374" s="5" t="s">
        <v>1372</v>
      </c>
      <c r="B374" s="5"/>
      <c r="C374" s="6" t="s">
        <v>6135</v>
      </c>
      <c r="D374" s="5"/>
      <c r="E374" s="6" t="s">
        <v>923</v>
      </c>
      <c r="F374" s="5" t="s">
        <v>1764</v>
      </c>
      <c r="G374" s="5" t="s">
        <v>1267</v>
      </c>
      <c r="H374" s="10" t="s">
        <v>1400</v>
      </c>
      <c r="I374" s="5" t="s">
        <v>1486</v>
      </c>
      <c r="J374" s="13" t="str">
        <f t="shared" si="42"/>
        <v>IC.CV.150203</v>
      </c>
      <c r="K374" s="6" t="s">
        <v>1192</v>
      </c>
      <c r="L374" t="str">
        <f t="shared" si="41"/>
        <v xml:space="preserve">     Amputee unable to assess</v>
      </c>
      <c r="M374" s="14" t="str">
        <f t="shared" si="43"/>
        <v>PI.IC.CV.150203.01</v>
      </c>
      <c r="N374" s="14"/>
      <c r="O374" s="14" t="str">
        <f t="shared" si="44"/>
        <v>PH.IC.CV.150203.01</v>
      </c>
      <c r="P374" s="5"/>
      <c r="Q374" s="14" t="str">
        <f t="shared" si="45"/>
        <v>CL.IC.CV.150203.01</v>
      </c>
      <c r="R374" s="5"/>
      <c r="S374" s="5"/>
      <c r="T374" s="5"/>
      <c r="U374" s="5"/>
      <c r="V374" s="5"/>
      <c r="W374" s="5"/>
    </row>
    <row r="375" spans="1:23" ht="15">
      <c r="A375" s="5" t="s">
        <v>1372</v>
      </c>
      <c r="B375" s="5"/>
      <c r="C375" s="6" t="s">
        <v>6135</v>
      </c>
      <c r="D375" s="5"/>
      <c r="E375" s="6" t="s">
        <v>923</v>
      </c>
      <c r="F375" s="5" t="s">
        <v>1764</v>
      </c>
      <c r="G375" s="5" t="s">
        <v>1268</v>
      </c>
      <c r="H375" s="10" t="s">
        <v>1402</v>
      </c>
      <c r="I375" s="5" t="s">
        <v>1269</v>
      </c>
      <c r="J375" s="13" t="str">
        <f t="shared" si="42"/>
        <v>IC.CV.150204</v>
      </c>
      <c r="K375" s="6" t="s">
        <v>1192</v>
      </c>
      <c r="L375" t="str">
        <f t="shared" si="41"/>
        <v xml:space="preserve">     Cast unable to assess</v>
      </c>
      <c r="M375" s="14" t="str">
        <f t="shared" si="43"/>
        <v>PI.IC.CV.150204.01</v>
      </c>
      <c r="N375" s="14"/>
      <c r="O375" s="14" t="str">
        <f t="shared" si="44"/>
        <v>PH.IC.CV.150204.01</v>
      </c>
      <c r="P375" s="5"/>
      <c r="Q375" s="14" t="str">
        <f t="shared" si="45"/>
        <v>CL.IC.CV.150204.01</v>
      </c>
      <c r="R375" s="5"/>
      <c r="S375" s="5"/>
      <c r="T375" s="5"/>
      <c r="U375" s="5"/>
      <c r="V375" s="5"/>
      <c r="W375" s="5"/>
    </row>
    <row r="376" spans="1:23" ht="15">
      <c r="A376" s="5" t="s">
        <v>1372</v>
      </c>
      <c r="B376" s="5"/>
      <c r="C376" s="6" t="s">
        <v>6135</v>
      </c>
      <c r="D376" s="5"/>
      <c r="E376" s="6" t="s">
        <v>923</v>
      </c>
      <c r="F376" s="5" t="s">
        <v>1764</v>
      </c>
      <c r="G376" s="5" t="s">
        <v>1455</v>
      </c>
      <c r="H376" s="10" t="s">
        <v>1404</v>
      </c>
      <c r="I376" s="5" t="s">
        <v>1224</v>
      </c>
      <c r="J376" s="13" t="str">
        <f t="shared" si="42"/>
        <v>IC.CV.150205</v>
      </c>
      <c r="K376" s="6" t="s">
        <v>1192</v>
      </c>
      <c r="L376" t="str">
        <f t="shared" si="41"/>
        <v xml:space="preserve">     Unable to assess:  specify</v>
      </c>
      <c r="M376" s="14" t="str">
        <f t="shared" si="43"/>
        <v>PI.IC.CV.150205.01</v>
      </c>
      <c r="N376" s="14"/>
      <c r="O376" s="14" t="str">
        <f t="shared" si="44"/>
        <v>PH.IC.CV.150205.01</v>
      </c>
      <c r="P376" s="5"/>
      <c r="Q376" s="14" t="str">
        <f t="shared" si="45"/>
        <v>CL.IC.CV.150205.01</v>
      </c>
      <c r="R376" s="5"/>
      <c r="S376" s="5"/>
      <c r="T376" s="5"/>
      <c r="U376" s="5"/>
      <c r="V376" s="5"/>
      <c r="W376" s="5"/>
    </row>
    <row r="377" spans="1:23" ht="12.95" customHeight="1">
      <c r="A377" s="5" t="s">
        <v>1372</v>
      </c>
      <c r="B377" s="5"/>
      <c r="C377" s="6" t="s">
        <v>6135</v>
      </c>
      <c r="D377" s="5" t="s">
        <v>1428</v>
      </c>
      <c r="E377" s="6" t="s">
        <v>1202</v>
      </c>
      <c r="F377" s="5" t="s">
        <v>1765</v>
      </c>
      <c r="G377" s="5" t="s">
        <v>1256</v>
      </c>
      <c r="H377" s="10" t="s">
        <v>1396</v>
      </c>
      <c r="I377" s="5" t="s">
        <v>1257</v>
      </c>
      <c r="J377" s="13" t="str">
        <f t="shared" si="42"/>
        <v>IC.CV.150301</v>
      </c>
      <c r="K377" s="6" t="s">
        <v>1192</v>
      </c>
      <c r="L377" t="str">
        <f t="shared" ref="L377:L440" si="46">G377</f>
        <v xml:space="preserve">     3+ Strong palpation</v>
      </c>
      <c r="M377" s="14" t="str">
        <f t="shared" si="43"/>
        <v>PI.IC.CV.150301.01</v>
      </c>
      <c r="N377" s="14"/>
      <c r="O377" s="14" t="str">
        <f t="shared" si="44"/>
        <v>PH.IC.CV.150301.01</v>
      </c>
      <c r="P377" s="5"/>
      <c r="Q377" s="14" t="str">
        <f t="shared" si="45"/>
        <v>CL.IC.CV.150301.01</v>
      </c>
      <c r="R377" s="5"/>
      <c r="S377" s="5"/>
      <c r="T377" s="5"/>
      <c r="U377" s="5"/>
      <c r="V377" s="5"/>
      <c r="W377" s="5"/>
    </row>
    <row r="378" spans="1:23" ht="15">
      <c r="A378" s="5" t="s">
        <v>1372</v>
      </c>
      <c r="B378" s="5"/>
      <c r="C378" s="6" t="s">
        <v>6135</v>
      </c>
      <c r="D378" s="5"/>
      <c r="E378" s="6" t="s">
        <v>1202</v>
      </c>
      <c r="F378" s="5" t="s">
        <v>1765</v>
      </c>
      <c r="G378" s="5" t="s">
        <v>1258</v>
      </c>
      <c r="H378" s="10" t="s">
        <v>1398</v>
      </c>
      <c r="I378" s="5" t="s">
        <v>1259</v>
      </c>
      <c r="J378" s="13" t="str">
        <f t="shared" si="42"/>
        <v>IC.CV.150302</v>
      </c>
      <c r="K378" s="6" t="s">
        <v>1192</v>
      </c>
      <c r="L378" t="str">
        <f t="shared" si="46"/>
        <v xml:space="preserve">     2+ Normal palpation</v>
      </c>
      <c r="M378" s="14" t="str">
        <f t="shared" si="43"/>
        <v>PI.IC.CV.150302.01</v>
      </c>
      <c r="N378" s="14"/>
      <c r="O378" s="14" t="str">
        <f t="shared" si="44"/>
        <v>PH.IC.CV.150302.01</v>
      </c>
      <c r="P378" s="5"/>
      <c r="Q378" s="14" t="str">
        <f t="shared" si="45"/>
        <v>CL.IC.CV.150302.01</v>
      </c>
      <c r="R378" s="5"/>
      <c r="S378" s="5"/>
      <c r="T378" s="5"/>
      <c r="U378" s="5"/>
      <c r="V378" s="5"/>
      <c r="W378" s="5"/>
    </row>
    <row r="379" spans="1:23" ht="15">
      <c r="A379" s="5" t="s">
        <v>1372</v>
      </c>
      <c r="B379" s="5"/>
      <c r="C379" s="6" t="s">
        <v>6135</v>
      </c>
      <c r="D379" s="5"/>
      <c r="E379" s="6" t="s">
        <v>1202</v>
      </c>
      <c r="F379" s="5" t="s">
        <v>1765</v>
      </c>
      <c r="G379" s="5" t="s">
        <v>1260</v>
      </c>
      <c r="H379" s="10" t="s">
        <v>1400</v>
      </c>
      <c r="I379" s="5" t="s">
        <v>1261</v>
      </c>
      <c r="J379" s="13" t="str">
        <f t="shared" si="42"/>
        <v>IC.CV.150303</v>
      </c>
      <c r="K379" s="6" t="s">
        <v>1192</v>
      </c>
      <c r="L379" t="str">
        <f t="shared" si="46"/>
        <v xml:space="preserve">     1+ Weak palpation</v>
      </c>
      <c r="M379" s="14" t="str">
        <f t="shared" si="43"/>
        <v>PI.IC.CV.150303.01</v>
      </c>
      <c r="N379" s="14"/>
      <c r="O379" s="14" t="str">
        <f t="shared" si="44"/>
        <v>PH.IC.CV.150303.01</v>
      </c>
      <c r="P379" s="5"/>
      <c r="Q379" s="14" t="str">
        <f t="shared" si="45"/>
        <v>CL.IC.CV.150303.01</v>
      </c>
      <c r="R379" s="5"/>
      <c r="S379" s="5"/>
      <c r="T379" s="5"/>
      <c r="U379" s="5"/>
      <c r="V379" s="5"/>
      <c r="W379" s="5"/>
    </row>
    <row r="380" spans="1:23" ht="15">
      <c r="A380" s="5" t="s">
        <v>1372</v>
      </c>
      <c r="B380" s="5"/>
      <c r="C380" s="6" t="s">
        <v>6135</v>
      </c>
      <c r="D380" s="5"/>
      <c r="E380" s="6" t="s">
        <v>1202</v>
      </c>
      <c r="F380" s="5" t="s">
        <v>1765</v>
      </c>
      <c r="G380" s="5" t="s">
        <v>1262</v>
      </c>
      <c r="H380" s="10" t="s">
        <v>1402</v>
      </c>
      <c r="I380" s="5">
        <v>0</v>
      </c>
      <c r="J380" s="13" t="str">
        <f t="shared" si="42"/>
        <v>IC.CV.150304</v>
      </c>
      <c r="K380" s="6" t="s">
        <v>1192</v>
      </c>
      <c r="L380" t="str">
        <f t="shared" si="46"/>
        <v xml:space="preserve">     0 Not palpable</v>
      </c>
      <c r="M380" s="14" t="str">
        <f t="shared" si="43"/>
        <v>PI.IC.CV.150304.01</v>
      </c>
      <c r="N380" s="14"/>
      <c r="O380" s="14" t="str">
        <f t="shared" si="44"/>
        <v>PH.IC.CV.150304.01</v>
      </c>
      <c r="P380" s="5"/>
      <c r="Q380" s="14" t="str">
        <f t="shared" si="45"/>
        <v>CL.IC.CV.150304.01</v>
      </c>
      <c r="R380" s="5"/>
      <c r="S380" s="5"/>
      <c r="T380" s="5"/>
      <c r="U380" s="5"/>
      <c r="V380" s="5"/>
      <c r="W380" s="5"/>
    </row>
    <row r="381" spans="1:23" ht="15">
      <c r="A381" s="5" t="s">
        <v>1372</v>
      </c>
      <c r="B381" s="5"/>
      <c r="C381" s="6" t="s">
        <v>6135</v>
      </c>
      <c r="D381" s="5" t="s">
        <v>2313</v>
      </c>
      <c r="E381" s="6" t="s">
        <v>7070</v>
      </c>
      <c r="F381" s="5" t="s">
        <v>1765</v>
      </c>
      <c r="G381" s="5" t="s">
        <v>1005</v>
      </c>
      <c r="H381" s="10" t="s">
        <v>1396</v>
      </c>
      <c r="I381" s="5" t="s">
        <v>1264</v>
      </c>
      <c r="J381" s="13" t="str">
        <f t="shared" si="42"/>
        <v>IC.CV.150401</v>
      </c>
      <c r="K381" s="6" t="s">
        <v>1192</v>
      </c>
      <c r="L381" t="str">
        <f t="shared" si="46"/>
        <v xml:space="preserve">     Present by doppler </v>
      </c>
      <c r="M381" s="14" t="str">
        <f t="shared" si="43"/>
        <v>PI.IC.CV.150401.01</v>
      </c>
      <c r="N381" s="14"/>
      <c r="O381" s="14" t="str">
        <f t="shared" si="44"/>
        <v>PH.IC.CV.150401.01</v>
      </c>
      <c r="P381" s="5"/>
      <c r="Q381" s="14" t="str">
        <f t="shared" si="45"/>
        <v>CL.IC.CV.150401.01</v>
      </c>
      <c r="R381" s="5"/>
      <c r="S381" s="5"/>
      <c r="T381" s="5"/>
      <c r="U381" s="5"/>
      <c r="V381" s="5"/>
      <c r="W381" s="5"/>
    </row>
    <row r="382" spans="1:23" ht="15">
      <c r="A382" s="5" t="s">
        <v>1372</v>
      </c>
      <c r="B382" s="5"/>
      <c r="C382" s="6" t="s">
        <v>6135</v>
      </c>
      <c r="D382" s="5"/>
      <c r="E382" s="6" t="s">
        <v>7070</v>
      </c>
      <c r="F382" s="5" t="s">
        <v>1765</v>
      </c>
      <c r="G382" s="5" t="s">
        <v>1265</v>
      </c>
      <c r="H382" s="10" t="s">
        <v>1398</v>
      </c>
      <c r="I382" s="5" t="s">
        <v>1266</v>
      </c>
      <c r="J382" s="13" t="str">
        <f t="shared" si="42"/>
        <v>IC.CV.150402</v>
      </c>
      <c r="K382" s="6" t="s">
        <v>1192</v>
      </c>
      <c r="L382" t="str">
        <f t="shared" si="46"/>
        <v xml:space="preserve">     Unable to obtain by doppler</v>
      </c>
      <c r="M382" s="14" t="str">
        <f t="shared" si="43"/>
        <v>PI.IC.CV.150402.01</v>
      </c>
      <c r="N382" s="14"/>
      <c r="O382" s="14" t="str">
        <f t="shared" si="44"/>
        <v>PH.IC.CV.150402.01</v>
      </c>
      <c r="P382" s="5"/>
      <c r="Q382" s="14" t="str">
        <f t="shared" si="45"/>
        <v>CL.IC.CV.150402.01</v>
      </c>
      <c r="R382" s="5"/>
      <c r="S382" s="5"/>
      <c r="T382" s="5"/>
      <c r="U382" s="5"/>
      <c r="V382" s="5"/>
      <c r="W382" s="5"/>
    </row>
    <row r="383" spans="1:23" ht="15">
      <c r="A383" s="5" t="s">
        <v>1372</v>
      </c>
      <c r="B383" s="5"/>
      <c r="C383" s="6" t="s">
        <v>6135</v>
      </c>
      <c r="D383" s="5"/>
      <c r="E383" s="6" t="s">
        <v>7070</v>
      </c>
      <c r="F383" s="5" t="s">
        <v>1765</v>
      </c>
      <c r="G383" s="5" t="s">
        <v>1267</v>
      </c>
      <c r="H383" s="10" t="s">
        <v>1400</v>
      </c>
      <c r="I383" s="5" t="s">
        <v>1486</v>
      </c>
      <c r="J383" s="13" t="str">
        <f t="shared" si="42"/>
        <v>IC.CV.150403</v>
      </c>
      <c r="K383" s="6" t="s">
        <v>1192</v>
      </c>
      <c r="L383" t="str">
        <f t="shared" si="46"/>
        <v xml:space="preserve">     Amputee unable to assess</v>
      </c>
      <c r="M383" s="14" t="str">
        <f t="shared" si="43"/>
        <v>PI.IC.CV.150403.01</v>
      </c>
      <c r="N383" s="14"/>
      <c r="O383" s="14" t="str">
        <f t="shared" si="44"/>
        <v>PH.IC.CV.150403.01</v>
      </c>
      <c r="P383" s="5"/>
      <c r="Q383" s="14" t="str">
        <f t="shared" si="45"/>
        <v>CL.IC.CV.150403.01</v>
      </c>
      <c r="R383" s="5"/>
      <c r="S383" s="5"/>
      <c r="T383" s="5"/>
      <c r="U383" s="5"/>
      <c r="V383" s="5"/>
      <c r="W383" s="5"/>
    </row>
    <row r="384" spans="1:23" ht="15">
      <c r="A384" s="5" t="s">
        <v>1372</v>
      </c>
      <c r="B384" s="5"/>
      <c r="C384" s="6" t="s">
        <v>6135</v>
      </c>
      <c r="D384" s="5"/>
      <c r="E384" s="6" t="s">
        <v>7070</v>
      </c>
      <c r="F384" s="5" t="s">
        <v>1765</v>
      </c>
      <c r="G384" s="5" t="s">
        <v>1268</v>
      </c>
      <c r="H384" s="10" t="s">
        <v>1402</v>
      </c>
      <c r="I384" s="5" t="s">
        <v>1269</v>
      </c>
      <c r="J384" s="13" t="str">
        <f t="shared" si="42"/>
        <v>IC.CV.150404</v>
      </c>
      <c r="K384" s="6" t="s">
        <v>1192</v>
      </c>
      <c r="L384" t="str">
        <f t="shared" si="46"/>
        <v xml:space="preserve">     Cast unable to assess</v>
      </c>
      <c r="M384" s="14" t="str">
        <f t="shared" si="43"/>
        <v>PI.IC.CV.150404.01</v>
      </c>
      <c r="N384" s="14"/>
      <c r="O384" s="14" t="str">
        <f t="shared" si="44"/>
        <v>PH.IC.CV.150404.01</v>
      </c>
      <c r="P384" s="5"/>
      <c r="Q384" s="14" t="str">
        <f t="shared" si="45"/>
        <v>CL.IC.CV.150404.01</v>
      </c>
      <c r="R384" s="5"/>
      <c r="S384" s="5"/>
      <c r="T384" s="5"/>
      <c r="U384" s="5"/>
      <c r="V384" s="5"/>
      <c r="W384" s="5"/>
    </row>
    <row r="385" spans="1:23" ht="15">
      <c r="A385" s="5" t="s">
        <v>1372</v>
      </c>
      <c r="B385" s="5"/>
      <c r="C385" s="6" t="s">
        <v>6135</v>
      </c>
      <c r="D385" s="5"/>
      <c r="E385" s="6" t="s">
        <v>7070</v>
      </c>
      <c r="F385" s="5" t="s">
        <v>1765</v>
      </c>
      <c r="G385" s="5" t="s">
        <v>1455</v>
      </c>
      <c r="H385" s="10" t="s">
        <v>1404</v>
      </c>
      <c r="I385" s="5" t="s">
        <v>1224</v>
      </c>
      <c r="J385" s="13" t="str">
        <f t="shared" si="42"/>
        <v>IC.CV.150405</v>
      </c>
      <c r="K385" s="6" t="s">
        <v>1192</v>
      </c>
      <c r="L385" t="str">
        <f t="shared" si="46"/>
        <v xml:space="preserve">     Unable to assess:  specify</v>
      </c>
      <c r="M385" s="14" t="str">
        <f t="shared" si="43"/>
        <v>PI.IC.CV.150405.01</v>
      </c>
      <c r="N385" s="14"/>
      <c r="O385" s="14" t="str">
        <f t="shared" si="44"/>
        <v>PH.IC.CV.150405.01</v>
      </c>
      <c r="P385" s="5"/>
      <c r="Q385" s="14" t="str">
        <f t="shared" si="45"/>
        <v>CL.IC.CV.150405.01</v>
      </c>
      <c r="R385" s="5"/>
      <c r="S385" s="5"/>
      <c r="T385" s="5"/>
      <c r="U385" s="5"/>
      <c r="V385" s="5"/>
      <c r="W385" s="5"/>
    </row>
    <row r="386" spans="1:23" ht="15">
      <c r="A386" s="5" t="s">
        <v>1372</v>
      </c>
      <c r="B386" s="5" t="s">
        <v>1928</v>
      </c>
      <c r="C386" s="6" t="s">
        <v>5740</v>
      </c>
      <c r="D386" s="5" t="s">
        <v>1929</v>
      </c>
      <c r="E386" s="6" t="s">
        <v>1192</v>
      </c>
      <c r="F386" s="5" t="s">
        <v>1901</v>
      </c>
      <c r="G386" s="5" t="s">
        <v>1902</v>
      </c>
      <c r="H386" s="10" t="s">
        <v>1396</v>
      </c>
      <c r="I386" s="5" t="s">
        <v>1903</v>
      </c>
      <c r="J386" s="13" t="str">
        <f t="shared" si="42"/>
        <v>IC.CV.160101</v>
      </c>
      <c r="K386" s="6" t="s">
        <v>1192</v>
      </c>
      <c r="L386" t="str">
        <f t="shared" si="46"/>
        <v>Optimal augmentation</v>
      </c>
      <c r="M386" s="14" t="str">
        <f t="shared" si="43"/>
        <v>PI.IC.CV.160101.01</v>
      </c>
      <c r="N386" s="14"/>
      <c r="O386" s="14" t="str">
        <f t="shared" si="44"/>
        <v>PH.IC.CV.160101.01</v>
      </c>
      <c r="P386" s="5"/>
      <c r="Q386" s="14" t="str">
        <f t="shared" si="45"/>
        <v>CL.IC.CV.160101.01</v>
      </c>
      <c r="R386" s="5"/>
      <c r="S386" s="5"/>
      <c r="T386" s="5"/>
      <c r="U386" s="5"/>
      <c r="V386" s="5"/>
      <c r="W386" s="5"/>
    </row>
    <row r="387" spans="1:23" ht="15">
      <c r="A387" s="5" t="s">
        <v>1372</v>
      </c>
      <c r="B387" s="5"/>
      <c r="C387" s="6" t="s">
        <v>5740</v>
      </c>
      <c r="D387" s="5"/>
      <c r="E387" s="6" t="s">
        <v>1192</v>
      </c>
      <c r="F387" s="5" t="s">
        <v>1901</v>
      </c>
      <c r="G387" s="5" t="s">
        <v>1904</v>
      </c>
      <c r="H387" s="10" t="s">
        <v>1398</v>
      </c>
      <c r="I387" s="5" t="s">
        <v>1905</v>
      </c>
      <c r="J387" s="13" t="str">
        <f t="shared" si="42"/>
        <v>IC.CV.160102</v>
      </c>
      <c r="K387" s="6" t="s">
        <v>1192</v>
      </c>
      <c r="L387" t="str">
        <f t="shared" si="46"/>
        <v>Reduced augmentation</v>
      </c>
      <c r="M387" s="14" t="str">
        <f t="shared" si="43"/>
        <v>PI.IC.CV.160102.01</v>
      </c>
      <c r="N387" s="14"/>
      <c r="O387" s="14" t="str">
        <f t="shared" si="44"/>
        <v>PH.IC.CV.160102.01</v>
      </c>
      <c r="P387" s="5"/>
      <c r="Q387" s="14" t="str">
        <f t="shared" si="45"/>
        <v>CL.IC.CV.160102.01</v>
      </c>
      <c r="R387" s="5"/>
      <c r="S387" s="5"/>
      <c r="T387" s="5"/>
      <c r="U387" s="5"/>
      <c r="V387" s="5"/>
      <c r="W387" s="5"/>
    </row>
    <row r="388" spans="1:23" ht="15">
      <c r="A388" s="5" t="s">
        <v>1372</v>
      </c>
      <c r="B388" s="5"/>
      <c r="C388" s="6" t="s">
        <v>5740</v>
      </c>
      <c r="D388" s="5"/>
      <c r="E388" s="6" t="s">
        <v>1192</v>
      </c>
      <c r="F388" s="5" t="s">
        <v>1901</v>
      </c>
      <c r="G388" s="5" t="s">
        <v>1906</v>
      </c>
      <c r="H388" s="10" t="s">
        <v>1400</v>
      </c>
      <c r="I388" s="5" t="s">
        <v>1214</v>
      </c>
      <c r="J388" s="13" t="str">
        <f t="shared" si="42"/>
        <v>IC.CV.160103</v>
      </c>
      <c r="K388" s="6" t="s">
        <v>1192</v>
      </c>
      <c r="L388" t="str">
        <f t="shared" si="46"/>
        <v>Poor augmentation</v>
      </c>
      <c r="M388" s="14" t="str">
        <f t="shared" si="43"/>
        <v>PI.IC.CV.160103.01</v>
      </c>
      <c r="N388" s="14"/>
      <c r="O388" s="14" t="str">
        <f t="shared" si="44"/>
        <v>PH.IC.CV.160103.01</v>
      </c>
      <c r="P388" s="5"/>
      <c r="Q388" s="14" t="str">
        <f t="shared" si="45"/>
        <v>CL.IC.CV.160103.01</v>
      </c>
      <c r="R388" s="5"/>
      <c r="S388" s="5"/>
      <c r="T388" s="5"/>
      <c r="U388" s="5"/>
      <c r="V388" s="5"/>
      <c r="W388" s="5"/>
    </row>
    <row r="389" spans="1:23" ht="15">
      <c r="A389" s="5" t="s">
        <v>1372</v>
      </c>
      <c r="B389" s="5"/>
      <c r="C389" s="6" t="s">
        <v>5740</v>
      </c>
      <c r="D389" s="5" t="s">
        <v>1907</v>
      </c>
      <c r="E389" s="6" t="s">
        <v>923</v>
      </c>
      <c r="F389" s="5" t="s">
        <v>1908</v>
      </c>
      <c r="G389" s="5" t="s">
        <v>1909</v>
      </c>
      <c r="H389" s="10" t="s">
        <v>1396</v>
      </c>
      <c r="I389" s="5" t="s">
        <v>1362</v>
      </c>
      <c r="J389" s="13" t="str">
        <f t="shared" si="42"/>
        <v>IC.CV.160201</v>
      </c>
      <c r="K389" s="6" t="s">
        <v>1192</v>
      </c>
      <c r="L389" t="str">
        <f t="shared" si="46"/>
        <v>Augmentation alarm on</v>
      </c>
      <c r="M389" s="14" t="str">
        <f t="shared" si="43"/>
        <v>PI.IC.CV.160201.01</v>
      </c>
      <c r="N389" s="14"/>
      <c r="O389" s="14" t="str">
        <f t="shared" si="44"/>
        <v>PH.IC.CV.160201.01</v>
      </c>
      <c r="P389" s="5"/>
      <c r="Q389" s="14" t="str">
        <f t="shared" si="45"/>
        <v>CL.IC.CV.160201.01</v>
      </c>
      <c r="R389" s="5"/>
      <c r="S389" s="5"/>
      <c r="T389" s="5"/>
      <c r="U389" s="5"/>
      <c r="V389" s="5"/>
      <c r="W389" s="5"/>
    </row>
    <row r="390" spans="1:23" ht="15">
      <c r="A390" s="5" t="s">
        <v>1372</v>
      </c>
      <c r="B390" s="5"/>
      <c r="C390" s="6" t="s">
        <v>5740</v>
      </c>
      <c r="D390" s="5"/>
      <c r="E390" s="6" t="s">
        <v>923</v>
      </c>
      <c r="F390" s="5" t="s">
        <v>1908</v>
      </c>
      <c r="G390" s="5" t="s">
        <v>1910</v>
      </c>
      <c r="H390" s="10" t="s">
        <v>1398</v>
      </c>
      <c r="I390" s="5" t="s">
        <v>1182</v>
      </c>
      <c r="J390" s="13" t="str">
        <f t="shared" si="42"/>
        <v>IC.CV.160202</v>
      </c>
      <c r="K390" s="6" t="s">
        <v>1192</v>
      </c>
      <c r="L390" t="str">
        <f t="shared" si="46"/>
        <v>Augmentation alarm off</v>
      </c>
      <c r="M390" s="14" t="str">
        <f t="shared" si="43"/>
        <v>PI.IC.CV.160202.01</v>
      </c>
      <c r="N390" s="14"/>
      <c r="O390" s="14" t="str">
        <f t="shared" si="44"/>
        <v>PH.IC.CV.160202.01</v>
      </c>
      <c r="P390" s="5"/>
      <c r="Q390" s="14" t="str">
        <f t="shared" si="45"/>
        <v>CL.IC.CV.160202.01</v>
      </c>
      <c r="R390" s="5"/>
      <c r="S390" s="5"/>
      <c r="T390" s="5"/>
      <c r="U390" s="5"/>
      <c r="V390" s="5"/>
      <c r="W390" s="5"/>
    </row>
    <row r="391" spans="1:23" ht="15">
      <c r="A391" s="5" t="s">
        <v>1372</v>
      </c>
      <c r="B391" s="5"/>
      <c r="C391" s="6" t="s">
        <v>5740</v>
      </c>
      <c r="D391" s="5"/>
      <c r="E391" s="6" t="s">
        <v>923</v>
      </c>
      <c r="F391" s="5" t="s">
        <v>1908</v>
      </c>
      <c r="G391" s="5" t="s">
        <v>1749</v>
      </c>
      <c r="H391" s="10" t="s">
        <v>1400</v>
      </c>
      <c r="I391" s="5" t="s">
        <v>1750</v>
      </c>
      <c r="J391" s="13" t="str">
        <f t="shared" si="42"/>
        <v>IC.CV.160203</v>
      </c>
      <c r="K391" s="6" t="s">
        <v>1192</v>
      </c>
      <c r="L391" t="str">
        <f t="shared" si="46"/>
        <v>Verify alarm is 10mmHg below diastolic augmentation</v>
      </c>
      <c r="M391" s="14" t="str">
        <f t="shared" si="43"/>
        <v>PI.IC.CV.160203.01</v>
      </c>
      <c r="N391" s="14"/>
      <c r="O391" s="14" t="str">
        <f t="shared" si="44"/>
        <v>PH.IC.CV.160203.01</v>
      </c>
      <c r="P391" s="5"/>
      <c r="Q391" s="14" t="str">
        <f t="shared" si="45"/>
        <v>CL.IC.CV.160203.01</v>
      </c>
      <c r="R391" s="5"/>
      <c r="S391" s="5"/>
      <c r="T391" s="5"/>
      <c r="U391" s="5"/>
      <c r="V391" s="5"/>
      <c r="W391" s="5"/>
    </row>
    <row r="392" spans="1:23" ht="15">
      <c r="A392" s="5" t="s">
        <v>1372</v>
      </c>
      <c r="B392" s="5"/>
      <c r="C392" s="6" t="s">
        <v>5740</v>
      </c>
      <c r="D392" s="5" t="s">
        <v>3190</v>
      </c>
      <c r="E392" s="6" t="s">
        <v>1202</v>
      </c>
      <c r="F392" s="5" t="s">
        <v>1751</v>
      </c>
      <c r="G392" s="5" t="s">
        <v>1903</v>
      </c>
      <c r="H392" s="10" t="s">
        <v>1396</v>
      </c>
      <c r="I392" s="5" t="s">
        <v>1557</v>
      </c>
      <c r="J392" s="13" t="str">
        <f t="shared" si="42"/>
        <v>IC.CV.160301</v>
      </c>
      <c r="K392" s="6" t="s">
        <v>1192</v>
      </c>
      <c r="L392" t="str">
        <f t="shared" si="46"/>
        <v>Optimal</v>
      </c>
      <c r="M392" s="14" t="str">
        <f t="shared" si="43"/>
        <v>PI.IC.CV.160301.01</v>
      </c>
      <c r="N392" s="14"/>
      <c r="O392" s="14" t="str">
        <f t="shared" si="44"/>
        <v>PH.IC.CV.160301.01</v>
      </c>
      <c r="P392" s="5"/>
      <c r="Q392" s="14" t="str">
        <f t="shared" si="45"/>
        <v>CL.IC.CV.160301.01</v>
      </c>
      <c r="R392" s="5"/>
      <c r="S392" s="5"/>
      <c r="T392" s="5"/>
      <c r="U392" s="5"/>
      <c r="V392" s="5"/>
      <c r="W392" s="5"/>
    </row>
    <row r="393" spans="1:23" ht="15">
      <c r="A393" s="5" t="s">
        <v>1372</v>
      </c>
      <c r="B393" s="5"/>
      <c r="C393" s="6" t="s">
        <v>5740</v>
      </c>
      <c r="D393" s="5"/>
      <c r="E393" s="6" t="s">
        <v>1202</v>
      </c>
      <c r="F393" s="5" t="s">
        <v>1751</v>
      </c>
      <c r="G393" s="5" t="s">
        <v>1214</v>
      </c>
      <c r="H393" s="10" t="s">
        <v>1398</v>
      </c>
      <c r="I393" s="5" t="s">
        <v>1214</v>
      </c>
      <c r="J393" s="13" t="str">
        <f t="shared" si="42"/>
        <v>IC.CV.160302</v>
      </c>
      <c r="K393" s="6" t="s">
        <v>1192</v>
      </c>
      <c r="L393" t="str">
        <f t="shared" si="46"/>
        <v>Poor</v>
      </c>
      <c r="M393" s="14" t="str">
        <f t="shared" si="43"/>
        <v>PI.IC.CV.160302.01</v>
      </c>
      <c r="N393" s="14"/>
      <c r="O393" s="14" t="str">
        <f t="shared" si="44"/>
        <v>PH.IC.CV.160302.01</v>
      </c>
      <c r="P393" s="5"/>
      <c r="Q393" s="14" t="str">
        <f t="shared" si="45"/>
        <v>CL.IC.CV.160302.01</v>
      </c>
      <c r="R393" s="5"/>
      <c r="S393" s="5"/>
      <c r="T393" s="5"/>
      <c r="U393" s="5"/>
      <c r="V393" s="5"/>
      <c r="W393" s="5"/>
    </row>
    <row r="394" spans="1:23" ht="15">
      <c r="A394" s="5" t="s">
        <v>1372</v>
      </c>
      <c r="B394" s="5"/>
      <c r="C394" s="6" t="s">
        <v>5740</v>
      </c>
      <c r="D394" s="5"/>
      <c r="E394" s="6" t="s">
        <v>1202</v>
      </c>
      <c r="F394" s="5" t="s">
        <v>1751</v>
      </c>
      <c r="G394" s="5" t="s">
        <v>1752</v>
      </c>
      <c r="H394" s="10" t="s">
        <v>1400</v>
      </c>
      <c r="I394" s="5" t="s">
        <v>1752</v>
      </c>
      <c r="J394" s="13" t="str">
        <f t="shared" si="42"/>
        <v>IC.CV.160303</v>
      </c>
      <c r="K394" s="6" t="s">
        <v>1192</v>
      </c>
      <c r="L394" t="str">
        <f t="shared" si="46"/>
        <v>Damped</v>
      </c>
      <c r="M394" s="14" t="str">
        <f t="shared" si="43"/>
        <v>PI.IC.CV.160303.01</v>
      </c>
      <c r="N394" s="14"/>
      <c r="O394" s="14" t="str">
        <f t="shared" si="44"/>
        <v>PH.IC.CV.160303.01</v>
      </c>
      <c r="P394" s="5"/>
      <c r="Q394" s="14" t="str">
        <f t="shared" si="45"/>
        <v>CL.IC.CV.160303.01</v>
      </c>
      <c r="R394" s="5"/>
      <c r="S394" s="5"/>
      <c r="T394" s="5"/>
      <c r="U394" s="5"/>
      <c r="V394" s="5"/>
      <c r="W394" s="5"/>
    </row>
    <row r="395" spans="1:23" ht="15">
      <c r="A395" s="5" t="s">
        <v>1372</v>
      </c>
      <c r="B395" s="5"/>
      <c r="C395" s="6" t="s">
        <v>5740</v>
      </c>
      <c r="D395" s="5" t="s">
        <v>1753</v>
      </c>
      <c r="E395" s="6" t="s">
        <v>7070</v>
      </c>
      <c r="F395" s="5" t="s">
        <v>1754</v>
      </c>
      <c r="G395" s="5" t="s">
        <v>1755</v>
      </c>
      <c r="H395" s="10" t="s">
        <v>1396</v>
      </c>
      <c r="I395" s="5" t="s">
        <v>1919</v>
      </c>
      <c r="J395" s="13" t="str">
        <f t="shared" ref="J395:J461" si="47">CONCATENATE("IC.CV.",C395,E395,H395)</f>
        <v>IC.CV.160401</v>
      </c>
      <c r="K395" s="6" t="s">
        <v>1192</v>
      </c>
      <c r="L395" t="str">
        <f t="shared" si="46"/>
        <v>Unassisted diastolic pressure</v>
      </c>
      <c r="M395" s="14" t="str">
        <f t="shared" si="43"/>
        <v>PI.IC.CV.160401.01</v>
      </c>
      <c r="N395" s="14"/>
      <c r="O395" s="14" t="str">
        <f t="shared" si="44"/>
        <v>PH.IC.CV.160401.01</v>
      </c>
      <c r="P395" s="5"/>
      <c r="Q395" s="14" t="str">
        <f t="shared" si="45"/>
        <v>CL.IC.CV.160401.01</v>
      </c>
      <c r="R395" s="5"/>
      <c r="S395" s="5"/>
      <c r="T395" s="5"/>
      <c r="U395" s="5"/>
      <c r="V395" s="5"/>
      <c r="W395" s="5"/>
    </row>
    <row r="396" spans="1:23" ht="15">
      <c r="A396" s="5" t="s">
        <v>1372</v>
      </c>
      <c r="B396" s="5"/>
      <c r="C396" s="6" t="s">
        <v>5740</v>
      </c>
      <c r="D396" s="5"/>
      <c r="E396" s="6" t="s">
        <v>7070</v>
      </c>
      <c r="F396" s="5" t="s">
        <v>1754</v>
      </c>
      <c r="G396" s="5" t="s">
        <v>1920</v>
      </c>
      <c r="H396" s="10" t="s">
        <v>1398</v>
      </c>
      <c r="I396" s="5" t="s">
        <v>1921</v>
      </c>
      <c r="J396" s="13" t="str">
        <f t="shared" si="47"/>
        <v>IC.CV.160402</v>
      </c>
      <c r="K396" s="6" t="s">
        <v>1192</v>
      </c>
      <c r="L396" t="str">
        <f t="shared" si="46"/>
        <v>Assisted aortic end diastolic pressure</v>
      </c>
      <c r="M396" s="14" t="str">
        <f t="shared" ref="M396:M462" si="48">CONCATENATE("PI.",J396,".",K396)</f>
        <v>PI.IC.CV.160402.01</v>
      </c>
      <c r="N396" s="14"/>
      <c r="O396" s="14" t="str">
        <f t="shared" ref="O396:O462" si="49">CONCATENATE("PH.",J396,".",K396)</f>
        <v>PH.IC.CV.160402.01</v>
      </c>
      <c r="P396" s="5"/>
      <c r="Q396" s="14" t="str">
        <f t="shared" ref="Q396:Q462" si="50">CONCATENATE("CL.",J396,".",K396)</f>
        <v>CL.IC.CV.160402.01</v>
      </c>
      <c r="R396" s="5"/>
      <c r="S396" s="5"/>
      <c r="T396" s="5"/>
      <c r="U396" s="5"/>
      <c r="V396" s="5"/>
      <c r="W396" s="5"/>
    </row>
    <row r="397" spans="1:23" ht="15">
      <c r="A397" s="5" t="s">
        <v>1372</v>
      </c>
      <c r="B397" s="5"/>
      <c r="C397" s="6" t="s">
        <v>5740</v>
      </c>
      <c r="D397" s="5"/>
      <c r="E397" s="6" t="s">
        <v>7070</v>
      </c>
      <c r="F397" s="5" t="s">
        <v>1922</v>
      </c>
      <c r="G397" s="5" t="s">
        <v>1923</v>
      </c>
      <c r="H397" s="10" t="s">
        <v>1400</v>
      </c>
      <c r="I397" s="5" t="s">
        <v>1924</v>
      </c>
      <c r="J397" s="13" t="str">
        <f t="shared" si="47"/>
        <v>IC.CV.160403</v>
      </c>
      <c r="K397" s="6" t="s">
        <v>1192</v>
      </c>
      <c r="L397" t="str">
        <f t="shared" si="46"/>
        <v>Diastolic augmentation</v>
      </c>
      <c r="M397" s="14" t="str">
        <f t="shared" si="48"/>
        <v>PI.IC.CV.160403.01</v>
      </c>
      <c r="N397" s="14"/>
      <c r="O397" s="14" t="str">
        <f t="shared" si="49"/>
        <v>PH.IC.CV.160403.01</v>
      </c>
      <c r="P397" s="5"/>
      <c r="Q397" s="14" t="str">
        <f t="shared" si="50"/>
        <v>CL.IC.CV.160403.01</v>
      </c>
      <c r="R397" s="5"/>
      <c r="S397" s="5"/>
      <c r="T397" s="5"/>
      <c r="U397" s="5"/>
      <c r="V397" s="5"/>
      <c r="W397" s="5"/>
    </row>
    <row r="398" spans="1:23" ht="15">
      <c r="A398" s="5" t="s">
        <v>1372</v>
      </c>
      <c r="B398" s="5"/>
      <c r="C398" s="6" t="s">
        <v>5740</v>
      </c>
      <c r="D398" s="5" t="s">
        <v>9778</v>
      </c>
      <c r="E398" s="6" t="s">
        <v>7071</v>
      </c>
      <c r="F398" s="5" t="s">
        <v>2094</v>
      </c>
      <c r="G398" s="5" t="s">
        <v>2095</v>
      </c>
      <c r="H398" s="10" t="s">
        <v>1396</v>
      </c>
      <c r="I398" s="5" t="s">
        <v>1935</v>
      </c>
      <c r="J398" s="13" t="str">
        <f t="shared" si="47"/>
        <v>IC.CV.160501</v>
      </c>
      <c r="K398" s="6" t="s">
        <v>1192</v>
      </c>
      <c r="L398" t="str">
        <f t="shared" si="46"/>
        <v xml:space="preserve">     Colorless</v>
      </c>
      <c r="M398" s="14" t="str">
        <f t="shared" si="48"/>
        <v>PI.IC.CV.160501.01</v>
      </c>
      <c r="N398" s="14"/>
      <c r="O398" s="14" t="str">
        <f t="shared" si="49"/>
        <v>PH.IC.CV.160501.01</v>
      </c>
      <c r="P398" s="5"/>
      <c r="Q398" s="14" t="str">
        <f t="shared" si="50"/>
        <v>CL.IC.CV.160501.01</v>
      </c>
      <c r="R398" s="5"/>
      <c r="S398" s="5"/>
      <c r="T398" s="5"/>
      <c r="U398" s="5"/>
      <c r="V398" s="5"/>
      <c r="W398" s="5"/>
    </row>
    <row r="399" spans="1:23" ht="15">
      <c r="A399" s="5" t="s">
        <v>1372</v>
      </c>
      <c r="B399" s="5"/>
      <c r="C399" s="6" t="s">
        <v>5740</v>
      </c>
      <c r="D399" s="5"/>
      <c r="E399" s="6" t="s">
        <v>7071</v>
      </c>
      <c r="F399" s="5" t="s">
        <v>2094</v>
      </c>
      <c r="G399" s="5" t="s">
        <v>1936</v>
      </c>
      <c r="H399" s="10" t="s">
        <v>1398</v>
      </c>
      <c r="I399" s="5" t="s">
        <v>1937</v>
      </c>
      <c r="J399" s="13" t="str">
        <f t="shared" si="47"/>
        <v>IC.CV.160502</v>
      </c>
      <c r="K399" s="6" t="s">
        <v>1192</v>
      </c>
      <c r="L399" t="str">
        <f t="shared" si="46"/>
        <v xml:space="preserve">     Pink</v>
      </c>
      <c r="M399" s="14" t="str">
        <f t="shared" si="48"/>
        <v>PI.IC.CV.160502.01</v>
      </c>
      <c r="N399" s="14"/>
      <c r="O399" s="14" t="str">
        <f t="shared" si="49"/>
        <v>PH.IC.CV.160502.01</v>
      </c>
      <c r="P399" s="5"/>
      <c r="Q399" s="14" t="str">
        <f t="shared" si="50"/>
        <v>CL.IC.CV.160502.01</v>
      </c>
      <c r="R399" s="5"/>
      <c r="S399" s="5"/>
      <c r="T399" s="5"/>
      <c r="U399" s="5"/>
      <c r="V399" s="5"/>
      <c r="W399" s="5"/>
    </row>
    <row r="400" spans="1:23" ht="15">
      <c r="A400" s="5" t="s">
        <v>1372</v>
      </c>
      <c r="B400" s="5"/>
      <c r="C400" s="6" t="s">
        <v>5740</v>
      </c>
      <c r="D400" s="5"/>
      <c r="E400" s="6" t="s">
        <v>7071</v>
      </c>
      <c r="F400" s="5" t="s">
        <v>2094</v>
      </c>
      <c r="G400" s="5" t="s">
        <v>2099</v>
      </c>
      <c r="H400" s="10" t="s">
        <v>1400</v>
      </c>
      <c r="I400" s="5" t="s">
        <v>1560</v>
      </c>
      <c r="J400" s="13" t="str">
        <f t="shared" si="47"/>
        <v>IC.CV.160503</v>
      </c>
      <c r="K400" s="6" t="s">
        <v>1192</v>
      </c>
      <c r="L400" t="str">
        <f t="shared" si="46"/>
        <v xml:space="preserve">     Red</v>
      </c>
      <c r="M400" s="14" t="str">
        <f t="shared" si="48"/>
        <v>PI.IC.CV.160503.01</v>
      </c>
      <c r="N400" s="14"/>
      <c r="O400" s="14" t="str">
        <f t="shared" si="49"/>
        <v>PH.IC.CV.160503.01</v>
      </c>
      <c r="P400" s="5"/>
      <c r="Q400" s="14" t="str">
        <f t="shared" si="50"/>
        <v>CL.IC.CV.160503.01</v>
      </c>
      <c r="R400" s="5"/>
      <c r="S400" s="5"/>
      <c r="T400" s="5"/>
      <c r="U400" s="5"/>
      <c r="V400" s="5"/>
      <c r="W400" s="5"/>
    </row>
    <row r="401" spans="1:23" ht="15">
      <c r="A401" s="5" t="s">
        <v>1372</v>
      </c>
      <c r="B401" s="5"/>
      <c r="C401" s="6" t="s">
        <v>5740</v>
      </c>
      <c r="D401" s="5"/>
      <c r="E401" s="6" t="s">
        <v>7071</v>
      </c>
      <c r="F401" s="5" t="s">
        <v>2094</v>
      </c>
      <c r="G401" s="5" t="s">
        <v>2100</v>
      </c>
      <c r="H401" s="10" t="s">
        <v>1402</v>
      </c>
      <c r="I401" s="5" t="s">
        <v>2101</v>
      </c>
      <c r="J401" s="13" t="str">
        <f t="shared" si="47"/>
        <v>IC.CV.160504</v>
      </c>
      <c r="K401" s="6" t="s">
        <v>1192</v>
      </c>
      <c r="L401" t="str">
        <f t="shared" si="46"/>
        <v xml:space="preserve">     Maroon</v>
      </c>
      <c r="M401" s="14" t="str">
        <f t="shared" si="48"/>
        <v>PI.IC.CV.160504.01</v>
      </c>
      <c r="N401" s="14"/>
      <c r="O401" s="14" t="str">
        <f t="shared" si="49"/>
        <v>PH.IC.CV.160504.01</v>
      </c>
      <c r="P401" s="5"/>
      <c r="Q401" s="14" t="str">
        <f t="shared" si="50"/>
        <v>CL.IC.CV.160504.01</v>
      </c>
      <c r="R401" s="5"/>
      <c r="S401" s="5"/>
      <c r="T401" s="5"/>
      <c r="U401" s="5"/>
      <c r="V401" s="5"/>
      <c r="W401" s="5"/>
    </row>
    <row r="402" spans="1:23" ht="15">
      <c r="A402" s="5" t="s">
        <v>1372</v>
      </c>
      <c r="B402" s="5"/>
      <c r="C402" s="6" t="s">
        <v>5740</v>
      </c>
      <c r="D402" s="5"/>
      <c r="E402" s="6" t="s">
        <v>7071</v>
      </c>
      <c r="F402" s="5" t="s">
        <v>2094</v>
      </c>
      <c r="G402" s="5" t="s">
        <v>2102</v>
      </c>
      <c r="H402" s="10" t="s">
        <v>1404</v>
      </c>
      <c r="I402" s="5" t="s">
        <v>2103</v>
      </c>
      <c r="J402" s="13" t="str">
        <f t="shared" si="47"/>
        <v>IC.CV.160505</v>
      </c>
      <c r="K402" s="6" t="s">
        <v>1192</v>
      </c>
      <c r="L402" t="str">
        <f t="shared" si="46"/>
        <v xml:space="preserve">     Yellow</v>
      </c>
      <c r="M402" s="14" t="str">
        <f t="shared" si="48"/>
        <v>PI.IC.CV.160505.01</v>
      </c>
      <c r="N402" s="14"/>
      <c r="O402" s="14" t="str">
        <f t="shared" si="49"/>
        <v>PH.IC.CV.160505.01</v>
      </c>
      <c r="P402" s="5"/>
      <c r="Q402" s="14" t="str">
        <f t="shared" si="50"/>
        <v>CL.IC.CV.160505.01</v>
      </c>
      <c r="R402" s="5"/>
      <c r="S402" s="5"/>
      <c r="T402" s="5"/>
      <c r="U402" s="5"/>
      <c r="V402" s="5"/>
      <c r="W402" s="5"/>
    </row>
    <row r="403" spans="1:23" ht="15">
      <c r="A403" s="5" t="s">
        <v>1372</v>
      </c>
      <c r="B403" s="5"/>
      <c r="C403" s="6" t="s">
        <v>5740</v>
      </c>
      <c r="D403" s="5"/>
      <c r="E403" s="6" t="s">
        <v>7071</v>
      </c>
      <c r="F403" s="5" t="s">
        <v>2094</v>
      </c>
      <c r="G403" s="5" t="s">
        <v>1431</v>
      </c>
      <c r="H403" s="10" t="s">
        <v>1406</v>
      </c>
      <c r="I403" s="5" t="s">
        <v>1432</v>
      </c>
      <c r="J403" s="13" t="str">
        <f t="shared" si="47"/>
        <v>IC.CV.160506</v>
      </c>
      <c r="K403" s="6" t="s">
        <v>1192</v>
      </c>
      <c r="L403" t="str">
        <f t="shared" si="46"/>
        <v xml:space="preserve">     Amber</v>
      </c>
      <c r="M403" s="14" t="str">
        <f t="shared" si="48"/>
        <v>PI.IC.CV.160506.01</v>
      </c>
      <c r="N403" s="14"/>
      <c r="O403" s="14" t="str">
        <f t="shared" si="49"/>
        <v>PH.IC.CV.160506.01</v>
      </c>
      <c r="P403" s="5"/>
      <c r="Q403" s="14" t="str">
        <f t="shared" si="50"/>
        <v>CL.IC.CV.160506.01</v>
      </c>
      <c r="R403" s="5"/>
      <c r="S403" s="5"/>
      <c r="T403" s="5"/>
      <c r="U403" s="5"/>
      <c r="V403" s="5"/>
      <c r="W403" s="5"/>
    </row>
    <row r="404" spans="1:23" ht="15">
      <c r="A404" s="5" t="s">
        <v>1372</v>
      </c>
      <c r="B404" s="5"/>
      <c r="C404" s="6" t="s">
        <v>5740</v>
      </c>
      <c r="D404" s="5"/>
      <c r="E404" s="6" t="s">
        <v>7071</v>
      </c>
      <c r="F404" s="5" t="s">
        <v>2094</v>
      </c>
      <c r="G404" s="5" t="s">
        <v>1433</v>
      </c>
      <c r="H404" s="10" t="s">
        <v>1419</v>
      </c>
      <c r="I404" s="5" t="s">
        <v>1434</v>
      </c>
      <c r="J404" s="13" t="str">
        <f t="shared" si="47"/>
        <v>IC.CV.160507</v>
      </c>
      <c r="K404" s="6" t="s">
        <v>1192</v>
      </c>
      <c r="L404" t="str">
        <f t="shared" si="46"/>
        <v xml:space="preserve">     Green</v>
      </c>
      <c r="M404" s="14" t="str">
        <f t="shared" si="48"/>
        <v>PI.IC.CV.160507.01</v>
      </c>
      <c r="N404" s="14"/>
      <c r="O404" s="14" t="str">
        <f t="shared" si="49"/>
        <v>PH.IC.CV.160507.01</v>
      </c>
      <c r="P404" s="5"/>
      <c r="Q404" s="14" t="str">
        <f t="shared" si="50"/>
        <v>CL.IC.CV.160507.01</v>
      </c>
      <c r="R404" s="5"/>
      <c r="S404" s="5"/>
      <c r="T404" s="5"/>
      <c r="U404" s="5"/>
      <c r="V404" s="5"/>
      <c r="W404" s="5"/>
    </row>
    <row r="405" spans="1:23" ht="15">
      <c r="A405" s="5" t="s">
        <v>1372</v>
      </c>
      <c r="B405" s="5"/>
      <c r="C405" s="6" t="s">
        <v>5740</v>
      </c>
      <c r="D405" s="5"/>
      <c r="E405" s="6" t="s">
        <v>7071</v>
      </c>
      <c r="F405" s="5" t="s">
        <v>2094</v>
      </c>
      <c r="G405" s="5" t="s">
        <v>1435</v>
      </c>
      <c r="H405" s="10" t="s">
        <v>1550</v>
      </c>
      <c r="I405" s="5" t="s">
        <v>1436</v>
      </c>
      <c r="J405" s="13" t="str">
        <f t="shared" si="47"/>
        <v>IC.CV.160508</v>
      </c>
      <c r="K405" s="6" t="s">
        <v>1192</v>
      </c>
      <c r="L405" t="str">
        <f t="shared" si="46"/>
        <v xml:space="preserve">     Tan</v>
      </c>
      <c r="M405" s="14" t="str">
        <f t="shared" si="48"/>
        <v>PI.IC.CV.160508.01</v>
      </c>
      <c r="N405" s="14"/>
      <c r="O405" s="14" t="str">
        <f t="shared" si="49"/>
        <v>PH.IC.CV.160508.01</v>
      </c>
      <c r="P405" s="5"/>
      <c r="Q405" s="14" t="str">
        <f t="shared" si="50"/>
        <v>CL.IC.CV.160508.01</v>
      </c>
      <c r="R405" s="5"/>
      <c r="S405" s="5"/>
      <c r="T405" s="5"/>
      <c r="U405" s="5"/>
      <c r="V405" s="5"/>
      <c r="W405" s="5"/>
    </row>
    <row r="406" spans="1:23" ht="15">
      <c r="A406" s="5" t="s">
        <v>1372</v>
      </c>
      <c r="B406" s="5"/>
      <c r="C406" s="6" t="s">
        <v>5740</v>
      </c>
      <c r="D406" s="5" t="s">
        <v>6400</v>
      </c>
      <c r="E406" s="6" t="s">
        <v>6888</v>
      </c>
      <c r="F406" s="5" t="s">
        <v>2094</v>
      </c>
      <c r="G406" s="5" t="s">
        <v>1437</v>
      </c>
      <c r="H406" s="10" t="s">
        <v>1396</v>
      </c>
      <c r="I406" s="5" t="s">
        <v>1438</v>
      </c>
      <c r="J406" s="13" t="str">
        <f t="shared" si="47"/>
        <v>IC.CV.160601</v>
      </c>
      <c r="K406" s="6" t="s">
        <v>11324</v>
      </c>
      <c r="L406" t="str">
        <f t="shared" si="46"/>
        <v xml:space="preserve">     Bloody</v>
      </c>
      <c r="M406" s="14" t="str">
        <f t="shared" si="48"/>
        <v>PI.IC.CV.160601.01</v>
      </c>
      <c r="N406" s="14"/>
      <c r="O406" s="14" t="str">
        <f t="shared" si="49"/>
        <v>PH.IC.CV.160601.01</v>
      </c>
      <c r="P406" s="5"/>
      <c r="Q406" s="14" t="str">
        <f t="shared" si="50"/>
        <v>CL.IC.CV.160601.01</v>
      </c>
      <c r="R406" s="5"/>
      <c r="S406" s="5"/>
      <c r="T406" s="5"/>
      <c r="U406" s="5"/>
      <c r="V406" s="5"/>
      <c r="W406" s="5"/>
    </row>
    <row r="407" spans="1:23" ht="15">
      <c r="A407" s="5" t="s">
        <v>1372</v>
      </c>
      <c r="B407" s="5"/>
      <c r="C407" s="6" t="s">
        <v>5740</v>
      </c>
      <c r="D407" s="5"/>
      <c r="E407" s="6" t="s">
        <v>6888</v>
      </c>
      <c r="F407" s="5" t="s">
        <v>2094</v>
      </c>
      <c r="G407" s="5" t="s">
        <v>1439</v>
      </c>
      <c r="H407" s="10" t="s">
        <v>1398</v>
      </c>
      <c r="I407" s="5" t="s">
        <v>1635</v>
      </c>
      <c r="J407" s="13" t="str">
        <f t="shared" si="47"/>
        <v>IC.CV.160602</v>
      </c>
      <c r="K407" s="6" t="s">
        <v>1192</v>
      </c>
      <c r="L407" t="str">
        <f t="shared" si="46"/>
        <v xml:space="preserve">     Serosanguinous</v>
      </c>
      <c r="M407" s="14" t="str">
        <f t="shared" si="48"/>
        <v>PI.IC.CV.160602.01</v>
      </c>
      <c r="N407" s="14"/>
      <c r="O407" s="14" t="str">
        <f t="shared" si="49"/>
        <v>PH.IC.CV.160602.01</v>
      </c>
      <c r="P407" s="5"/>
      <c r="Q407" s="14" t="str">
        <f t="shared" si="50"/>
        <v>CL.IC.CV.160602.01</v>
      </c>
      <c r="R407" s="5"/>
      <c r="S407" s="5"/>
      <c r="T407" s="5"/>
      <c r="U407" s="5"/>
      <c r="V407" s="5"/>
      <c r="W407" s="5"/>
    </row>
    <row r="408" spans="1:23" ht="15">
      <c r="A408" s="5" t="s">
        <v>1372</v>
      </c>
      <c r="B408" s="5"/>
      <c r="C408" s="6" t="s">
        <v>5740</v>
      </c>
      <c r="D408" s="5"/>
      <c r="E408" s="6" t="s">
        <v>6888</v>
      </c>
      <c r="F408" s="5" t="s">
        <v>2094</v>
      </c>
      <c r="G408" s="5" t="s">
        <v>1636</v>
      </c>
      <c r="H408" s="10" t="s">
        <v>1400</v>
      </c>
      <c r="I408" s="5" t="s">
        <v>1637</v>
      </c>
      <c r="J408" s="13" t="str">
        <f t="shared" si="47"/>
        <v>IC.CV.160603</v>
      </c>
      <c r="K408" s="6" t="s">
        <v>1192</v>
      </c>
      <c r="L408" t="str">
        <f t="shared" si="46"/>
        <v xml:space="preserve">     Serous</v>
      </c>
      <c r="M408" s="14" t="str">
        <f t="shared" si="48"/>
        <v>PI.IC.CV.160603.01</v>
      </c>
      <c r="N408" s="14"/>
      <c r="O408" s="14" t="str">
        <f t="shared" si="49"/>
        <v>PH.IC.CV.160603.01</v>
      </c>
      <c r="P408" s="5"/>
      <c r="Q408" s="14" t="str">
        <f t="shared" si="50"/>
        <v>CL.IC.CV.160603.01</v>
      </c>
      <c r="R408" s="5"/>
      <c r="S408" s="5"/>
      <c r="T408" s="5"/>
      <c r="U408" s="5"/>
      <c r="V408" s="5"/>
      <c r="W408" s="5"/>
    </row>
    <row r="409" spans="1:23" ht="15">
      <c r="A409" s="5" t="s">
        <v>1372</v>
      </c>
      <c r="B409" s="5"/>
      <c r="C409" s="6" t="s">
        <v>5740</v>
      </c>
      <c r="D409" s="5"/>
      <c r="E409" s="6" t="s">
        <v>6888</v>
      </c>
      <c r="F409" s="5" t="s">
        <v>2094</v>
      </c>
      <c r="G409" s="5" t="s">
        <v>1638</v>
      </c>
      <c r="H409" s="10" t="s">
        <v>1402</v>
      </c>
      <c r="I409" s="5" t="s">
        <v>1639</v>
      </c>
      <c r="J409" s="13" t="str">
        <f t="shared" si="47"/>
        <v>IC.CV.160604</v>
      </c>
      <c r="K409" s="6" t="s">
        <v>1192</v>
      </c>
      <c r="L409" t="str">
        <f t="shared" si="46"/>
        <v xml:space="preserve">     Clear</v>
      </c>
      <c r="M409" s="14" t="str">
        <f t="shared" si="48"/>
        <v>PI.IC.CV.160604.01</v>
      </c>
      <c r="N409" s="14"/>
      <c r="O409" s="14" t="str">
        <f t="shared" si="49"/>
        <v>PH.IC.CV.160604.01</v>
      </c>
      <c r="P409" s="5"/>
      <c r="Q409" s="14" t="str">
        <f t="shared" si="50"/>
        <v>CL.IC.CV.160604.01</v>
      </c>
      <c r="R409" s="5"/>
      <c r="S409" s="5"/>
      <c r="T409" s="5"/>
      <c r="U409" s="5"/>
      <c r="V409" s="5"/>
      <c r="W409" s="5"/>
    </row>
    <row r="410" spans="1:23" ht="15">
      <c r="A410" s="5" t="s">
        <v>1372</v>
      </c>
      <c r="B410" s="5"/>
      <c r="C410" s="6" t="s">
        <v>5740</v>
      </c>
      <c r="D410" s="5"/>
      <c r="E410" s="6" t="s">
        <v>6888</v>
      </c>
      <c r="F410" s="5" t="s">
        <v>2094</v>
      </c>
      <c r="G410" s="5" t="s">
        <v>1640</v>
      </c>
      <c r="H410" s="10" t="s">
        <v>1404</v>
      </c>
      <c r="I410" s="5" t="s">
        <v>1641</v>
      </c>
      <c r="J410" s="13" t="str">
        <f t="shared" si="47"/>
        <v>IC.CV.160605</v>
      </c>
      <c r="K410" s="6" t="s">
        <v>1192</v>
      </c>
      <c r="L410" t="str">
        <f t="shared" si="46"/>
        <v xml:space="preserve">     Cloudy</v>
      </c>
      <c r="M410" s="14" t="str">
        <f t="shared" si="48"/>
        <v>PI.IC.CV.160605.01</v>
      </c>
      <c r="N410" s="14"/>
      <c r="O410" s="14" t="str">
        <f t="shared" si="49"/>
        <v>PH.IC.CV.160605.01</v>
      </c>
      <c r="P410" s="5"/>
      <c r="Q410" s="14" t="str">
        <f t="shared" si="50"/>
        <v>CL.IC.CV.160605.01</v>
      </c>
      <c r="R410" s="5"/>
      <c r="S410" s="5"/>
      <c r="T410" s="5"/>
      <c r="U410" s="5"/>
      <c r="V410" s="5"/>
      <c r="W410" s="5"/>
    </row>
    <row r="411" spans="1:23" ht="15">
      <c r="A411" s="5" t="s">
        <v>1372</v>
      </c>
      <c r="B411" s="5"/>
      <c r="C411" s="6" t="s">
        <v>5740</v>
      </c>
      <c r="D411" s="5"/>
      <c r="E411" s="6" t="s">
        <v>6888</v>
      </c>
      <c r="F411" s="5" t="s">
        <v>2094</v>
      </c>
      <c r="G411" s="5" t="s">
        <v>1642</v>
      </c>
      <c r="H411" s="10" t="s">
        <v>1406</v>
      </c>
      <c r="I411" s="5" t="s">
        <v>1643</v>
      </c>
      <c r="J411" s="13" t="str">
        <f t="shared" si="47"/>
        <v>IC.CV.160606</v>
      </c>
      <c r="K411" s="6" t="s">
        <v>1192</v>
      </c>
      <c r="L411" t="str">
        <f t="shared" si="46"/>
        <v xml:space="preserve">     Purulent</v>
      </c>
      <c r="M411" s="14" t="str">
        <f t="shared" si="48"/>
        <v>PI.IC.CV.160606.01</v>
      </c>
      <c r="N411" s="14"/>
      <c r="O411" s="14" t="str">
        <f t="shared" si="49"/>
        <v>PH.IC.CV.160606.01</v>
      </c>
      <c r="P411" s="5"/>
      <c r="Q411" s="14" t="str">
        <f t="shared" si="50"/>
        <v>CL.IC.CV.160606.01</v>
      </c>
      <c r="R411" s="5"/>
      <c r="S411" s="5"/>
      <c r="T411" s="5"/>
      <c r="U411" s="5"/>
      <c r="V411" s="5"/>
      <c r="W411" s="5"/>
    </row>
    <row r="412" spans="1:23" ht="15">
      <c r="A412" s="5" t="s">
        <v>1372</v>
      </c>
      <c r="B412" s="5"/>
      <c r="C412" s="6" t="s">
        <v>5740</v>
      </c>
      <c r="D412" s="5"/>
      <c r="E412" s="6" t="s">
        <v>6888</v>
      </c>
      <c r="F412" s="5" t="s">
        <v>2094</v>
      </c>
      <c r="G412" s="5" t="s">
        <v>1644</v>
      </c>
      <c r="H412" s="10" t="s">
        <v>1419</v>
      </c>
      <c r="I412" s="5" t="s">
        <v>1645</v>
      </c>
      <c r="J412" s="13" t="str">
        <f t="shared" si="47"/>
        <v>IC.CV.160607</v>
      </c>
      <c r="K412" s="6" t="s">
        <v>1192</v>
      </c>
      <c r="L412" t="str">
        <f t="shared" si="46"/>
        <v xml:space="preserve">     Viscous</v>
      </c>
      <c r="M412" s="14" t="str">
        <f t="shared" si="48"/>
        <v>PI.IC.CV.160607.01</v>
      </c>
      <c r="N412" s="14"/>
      <c r="O412" s="14" t="str">
        <f t="shared" si="49"/>
        <v>PH.IC.CV.160607.01</v>
      </c>
      <c r="P412" s="5"/>
      <c r="Q412" s="14" t="str">
        <f t="shared" si="50"/>
        <v>CL.IC.CV.160607.01</v>
      </c>
      <c r="R412" s="5"/>
      <c r="S412" s="5"/>
      <c r="T412" s="5"/>
      <c r="U412" s="5"/>
      <c r="V412" s="5"/>
      <c r="W412" s="5"/>
    </row>
    <row r="413" spans="1:23" ht="15">
      <c r="A413" s="5" t="s">
        <v>1372</v>
      </c>
      <c r="B413" s="5"/>
      <c r="C413" s="6" t="s">
        <v>5740</v>
      </c>
      <c r="D413" s="5" t="s">
        <v>1646</v>
      </c>
      <c r="E413" s="6" t="s">
        <v>7284</v>
      </c>
      <c r="F413" s="5" t="s">
        <v>2094</v>
      </c>
      <c r="G413" s="5" t="s">
        <v>1647</v>
      </c>
      <c r="H413" s="10" t="s">
        <v>1396</v>
      </c>
      <c r="I413" s="5" t="s">
        <v>1001</v>
      </c>
      <c r="J413" s="13" t="str">
        <f t="shared" si="47"/>
        <v>IC.CV.160701</v>
      </c>
      <c r="K413" s="6" t="s">
        <v>1192</v>
      </c>
      <c r="L413" t="str">
        <f t="shared" si="46"/>
        <v xml:space="preserve">     Drainage none</v>
      </c>
      <c r="M413" s="14" t="str">
        <f t="shared" si="48"/>
        <v>PI.IC.CV.160701.01</v>
      </c>
      <c r="N413" s="14"/>
      <c r="O413" s="14" t="str">
        <f t="shared" si="49"/>
        <v>PH.IC.CV.160701.01</v>
      </c>
      <c r="P413" s="5"/>
      <c r="Q413" s="14" t="str">
        <f t="shared" si="50"/>
        <v>CL.IC.CV.160701.01</v>
      </c>
      <c r="R413" s="5"/>
      <c r="S413" s="5"/>
      <c r="T413" s="5"/>
      <c r="U413" s="5"/>
      <c r="V413" s="5"/>
      <c r="W413" s="5"/>
    </row>
    <row r="414" spans="1:23" ht="15">
      <c r="A414" s="5" t="s">
        <v>1372</v>
      </c>
      <c r="B414" s="5"/>
      <c r="C414" s="6" t="s">
        <v>5740</v>
      </c>
      <c r="D414" s="5"/>
      <c r="E414" s="6" t="s">
        <v>7284</v>
      </c>
      <c r="F414" s="5" t="s">
        <v>2094</v>
      </c>
      <c r="G414" s="5" t="s">
        <v>1648</v>
      </c>
      <c r="H414" s="10" t="s">
        <v>1398</v>
      </c>
      <c r="I414" s="5" t="s">
        <v>1649</v>
      </c>
      <c r="J414" s="13" t="str">
        <f t="shared" si="47"/>
        <v>IC.CV.160702</v>
      </c>
      <c r="K414" s="6" t="s">
        <v>1192</v>
      </c>
      <c r="L414" t="str">
        <f t="shared" si="46"/>
        <v xml:space="preserve">     Scant amount drainage</v>
      </c>
      <c r="M414" s="14" t="str">
        <f t="shared" si="48"/>
        <v>PI.IC.CV.160702.01</v>
      </c>
      <c r="N414" s="14"/>
      <c r="O414" s="14" t="str">
        <f t="shared" si="49"/>
        <v>PH.IC.CV.160702.01</v>
      </c>
      <c r="P414" s="5"/>
      <c r="Q414" s="14" t="str">
        <f t="shared" si="50"/>
        <v>CL.IC.CV.160702.01</v>
      </c>
      <c r="R414" s="5"/>
      <c r="S414" s="5"/>
      <c r="T414" s="5"/>
      <c r="U414" s="5"/>
      <c r="V414" s="5"/>
      <c r="W414" s="5"/>
    </row>
    <row r="415" spans="1:23" ht="15">
      <c r="A415" s="5" t="s">
        <v>1372</v>
      </c>
      <c r="B415" s="5"/>
      <c r="C415" s="6" t="s">
        <v>5740</v>
      </c>
      <c r="D415" s="5"/>
      <c r="E415" s="6" t="s">
        <v>7284</v>
      </c>
      <c r="F415" s="5" t="s">
        <v>2094</v>
      </c>
      <c r="G415" s="5" t="s">
        <v>1650</v>
      </c>
      <c r="H415" s="10" t="s">
        <v>1400</v>
      </c>
      <c r="I415" s="5" t="s">
        <v>1651</v>
      </c>
      <c r="J415" s="13" t="str">
        <f t="shared" si="47"/>
        <v>IC.CV.160703</v>
      </c>
      <c r="K415" s="6" t="s">
        <v>1192</v>
      </c>
      <c r="L415" t="str">
        <f t="shared" si="46"/>
        <v xml:space="preserve">     Small amount drainage</v>
      </c>
      <c r="M415" s="14" t="str">
        <f t="shared" si="48"/>
        <v>PI.IC.CV.160703.01</v>
      </c>
      <c r="N415" s="14"/>
      <c r="O415" s="14" t="str">
        <f t="shared" si="49"/>
        <v>PH.IC.CV.160703.01</v>
      </c>
      <c r="P415" s="5"/>
      <c r="Q415" s="14" t="str">
        <f t="shared" si="50"/>
        <v>CL.IC.CV.160703.01</v>
      </c>
      <c r="R415" s="5"/>
      <c r="S415" s="5"/>
      <c r="T415" s="5"/>
      <c r="U415" s="5"/>
      <c r="V415" s="5"/>
      <c r="W415" s="5"/>
    </row>
    <row r="416" spans="1:23" ht="15">
      <c r="A416" s="5" t="s">
        <v>1372</v>
      </c>
      <c r="B416" s="5"/>
      <c r="C416" s="6" t="s">
        <v>5740</v>
      </c>
      <c r="D416" s="5"/>
      <c r="E416" s="6" t="s">
        <v>7284</v>
      </c>
      <c r="F416" s="5" t="s">
        <v>2094</v>
      </c>
      <c r="G416" s="5" t="s">
        <v>1652</v>
      </c>
      <c r="H416" s="10" t="s">
        <v>1402</v>
      </c>
      <c r="I416" s="5" t="s">
        <v>1653</v>
      </c>
      <c r="J416" s="13" t="str">
        <f t="shared" si="47"/>
        <v>IC.CV.160704</v>
      </c>
      <c r="K416" s="6" t="s">
        <v>1192</v>
      </c>
      <c r="L416" t="str">
        <f t="shared" si="46"/>
        <v xml:space="preserve">     Moderate amount drainage</v>
      </c>
      <c r="M416" s="14" t="str">
        <f t="shared" si="48"/>
        <v>PI.IC.CV.160704.01</v>
      </c>
      <c r="N416" s="14"/>
      <c r="O416" s="14" t="str">
        <f t="shared" si="49"/>
        <v>PH.IC.CV.160704.01</v>
      </c>
      <c r="P416" s="5"/>
      <c r="Q416" s="14" t="str">
        <f t="shared" si="50"/>
        <v>CL.IC.CV.160704.01</v>
      </c>
      <c r="R416" s="5"/>
      <c r="S416" s="5"/>
      <c r="T416" s="5"/>
      <c r="U416" s="5"/>
      <c r="V416" s="5"/>
      <c r="W416" s="5"/>
    </row>
    <row r="417" spans="1:23" ht="15">
      <c r="A417" s="5" t="s">
        <v>1372</v>
      </c>
      <c r="B417" s="5"/>
      <c r="C417" s="6" t="s">
        <v>5740</v>
      </c>
      <c r="D417" s="5"/>
      <c r="E417" s="6" t="s">
        <v>7284</v>
      </c>
      <c r="F417" s="5" t="s">
        <v>2094</v>
      </c>
      <c r="G417" s="5" t="s">
        <v>1654</v>
      </c>
      <c r="H417" s="10" t="s">
        <v>1404</v>
      </c>
      <c r="I417" s="5" t="s">
        <v>1655</v>
      </c>
      <c r="J417" s="13" t="str">
        <f t="shared" si="47"/>
        <v>IC.CV.160705</v>
      </c>
      <c r="K417" s="6" t="s">
        <v>1192</v>
      </c>
      <c r="L417" t="str">
        <f t="shared" si="46"/>
        <v xml:space="preserve">     Large amount drainage</v>
      </c>
      <c r="M417" s="14" t="str">
        <f t="shared" si="48"/>
        <v>PI.IC.CV.160705.01</v>
      </c>
      <c r="N417" s="14"/>
      <c r="O417" s="14" t="str">
        <f t="shared" si="49"/>
        <v>PH.IC.CV.160705.01</v>
      </c>
      <c r="P417" s="5"/>
      <c r="Q417" s="14" t="str">
        <f t="shared" si="50"/>
        <v>CL.IC.CV.160705.01</v>
      </c>
      <c r="R417" s="5"/>
      <c r="S417" s="5"/>
      <c r="T417" s="5"/>
      <c r="U417" s="5"/>
      <c r="V417" s="5"/>
      <c r="W417" s="5"/>
    </row>
    <row r="418" spans="1:23" ht="15">
      <c r="A418" s="5" t="s">
        <v>1372</v>
      </c>
      <c r="B418" s="5"/>
      <c r="C418" s="6" t="s">
        <v>5740</v>
      </c>
      <c r="D418" s="5"/>
      <c r="E418" s="6" t="s">
        <v>7284</v>
      </c>
      <c r="F418" s="5" t="s">
        <v>2094</v>
      </c>
      <c r="G418" s="5" t="s">
        <v>1487</v>
      </c>
      <c r="H418" s="10" t="s">
        <v>1406</v>
      </c>
      <c r="I418" s="5" t="s">
        <v>1488</v>
      </c>
      <c r="J418" s="13" t="str">
        <f t="shared" si="47"/>
        <v>IC.CV.160706</v>
      </c>
      <c r="K418" s="6" t="s">
        <v>1192</v>
      </c>
      <c r="L418" t="str">
        <f t="shared" si="46"/>
        <v xml:space="preserve">     Copious amount drainage</v>
      </c>
      <c r="M418" s="14" t="str">
        <f t="shared" si="48"/>
        <v>PI.IC.CV.160706.01</v>
      </c>
      <c r="N418" s="14"/>
      <c r="O418" s="14" t="str">
        <f t="shared" si="49"/>
        <v>PH.IC.CV.160706.01</v>
      </c>
      <c r="P418" s="5"/>
      <c r="Q418" s="14" t="str">
        <f t="shared" si="50"/>
        <v>CL.IC.CV.160706.01</v>
      </c>
      <c r="R418" s="5"/>
      <c r="S418" s="5"/>
      <c r="T418" s="5"/>
      <c r="U418" s="5"/>
      <c r="V418" s="5"/>
      <c r="W418" s="5"/>
    </row>
    <row r="419" spans="1:23" ht="15">
      <c r="A419" s="5" t="s">
        <v>1372</v>
      </c>
      <c r="B419" s="5"/>
      <c r="C419" s="6" t="s">
        <v>5740</v>
      </c>
      <c r="D419" s="5" t="s">
        <v>1489</v>
      </c>
      <c r="E419" s="6" t="s">
        <v>10093</v>
      </c>
      <c r="F419" s="5" t="s">
        <v>2094</v>
      </c>
      <c r="G419" s="5" t="s">
        <v>1490</v>
      </c>
      <c r="H419" s="10" t="s">
        <v>1396</v>
      </c>
      <c r="I419" s="5" t="s">
        <v>1674</v>
      </c>
      <c r="J419" s="13" t="str">
        <f t="shared" si="47"/>
        <v>IC.CV.160801</v>
      </c>
      <c r="K419" s="6" t="s">
        <v>1192</v>
      </c>
      <c r="L419" t="str">
        <f t="shared" si="46"/>
        <v xml:space="preserve">     Drainage same amount</v>
      </c>
      <c r="M419" s="14" t="str">
        <f t="shared" si="48"/>
        <v>PI.IC.CV.160801.01</v>
      </c>
      <c r="N419" s="14"/>
      <c r="O419" s="14" t="str">
        <f t="shared" si="49"/>
        <v>PH.IC.CV.160801.01</v>
      </c>
      <c r="P419" s="5"/>
      <c r="Q419" s="14" t="str">
        <f t="shared" si="50"/>
        <v>CL.IC.CV.160801.01</v>
      </c>
      <c r="R419" s="5"/>
      <c r="S419" s="5"/>
      <c r="T419" s="5"/>
      <c r="U419" s="5"/>
      <c r="V419" s="5"/>
      <c r="W419" s="5"/>
    </row>
    <row r="420" spans="1:23" ht="15">
      <c r="A420" s="5" t="s">
        <v>1372</v>
      </c>
      <c r="B420" s="5"/>
      <c r="C420" s="6" t="s">
        <v>5740</v>
      </c>
      <c r="D420" s="5"/>
      <c r="E420" s="6" t="s">
        <v>10093</v>
      </c>
      <c r="F420" s="5" t="s">
        <v>2094</v>
      </c>
      <c r="G420" s="5" t="s">
        <v>291</v>
      </c>
      <c r="H420" s="10" t="s">
        <v>1398</v>
      </c>
      <c r="I420" s="5" t="s">
        <v>1673</v>
      </c>
      <c r="J420" s="13" t="str">
        <f t="shared" si="47"/>
        <v>IC.CV.160802</v>
      </c>
      <c r="K420" s="6" t="s">
        <v>1192</v>
      </c>
      <c r="L420" t="str">
        <f t="shared" si="46"/>
        <v xml:space="preserve">     Drainage decreasing</v>
      </c>
      <c r="M420" s="14" t="str">
        <f t="shared" si="48"/>
        <v>PI.IC.CV.160802.01</v>
      </c>
      <c r="N420" s="14"/>
      <c r="O420" s="14" t="str">
        <f t="shared" si="49"/>
        <v>PH.IC.CV.160802.01</v>
      </c>
      <c r="P420" s="5"/>
      <c r="Q420" s="14" t="str">
        <f t="shared" si="50"/>
        <v>CL.IC.CV.160802.01</v>
      </c>
      <c r="R420" s="5"/>
      <c r="S420" s="5"/>
      <c r="T420" s="5"/>
      <c r="U420" s="5"/>
      <c r="V420" s="5"/>
      <c r="W420" s="5"/>
    </row>
    <row r="421" spans="1:23" ht="15">
      <c r="A421" s="5" t="s">
        <v>1372</v>
      </c>
      <c r="B421" s="5"/>
      <c r="C421" s="6" t="s">
        <v>5740</v>
      </c>
      <c r="D421" s="5"/>
      <c r="E421" s="6" t="s">
        <v>10093</v>
      </c>
      <c r="F421" s="5" t="s">
        <v>2094</v>
      </c>
      <c r="G421" s="5" t="s">
        <v>1840</v>
      </c>
      <c r="H421" s="10" t="s">
        <v>1400</v>
      </c>
      <c r="I421" s="5" t="s">
        <v>1841</v>
      </c>
      <c r="J421" s="13" t="str">
        <f t="shared" si="47"/>
        <v>IC.CV.160803</v>
      </c>
      <c r="K421" s="6" t="s">
        <v>1192</v>
      </c>
      <c r="L421" t="str">
        <f t="shared" si="46"/>
        <v xml:space="preserve">     Drainage increasing</v>
      </c>
      <c r="M421" s="14" t="str">
        <f t="shared" si="48"/>
        <v>PI.IC.CV.160803.01</v>
      </c>
      <c r="N421" s="14"/>
      <c r="O421" s="14" t="str">
        <f t="shared" si="49"/>
        <v>PH.IC.CV.160803.01</v>
      </c>
      <c r="P421" s="5"/>
      <c r="Q421" s="14" t="str">
        <f t="shared" si="50"/>
        <v>CL.IC.CV.160803.01</v>
      </c>
      <c r="R421" s="5"/>
      <c r="S421" s="5"/>
      <c r="T421" s="5"/>
      <c r="U421" s="5"/>
      <c r="V421" s="5"/>
      <c r="W421" s="5"/>
    </row>
    <row r="422" spans="1:23" ht="15">
      <c r="A422" s="5" t="s">
        <v>1372</v>
      </c>
      <c r="B422" s="5"/>
      <c r="C422" s="6" t="s">
        <v>5740</v>
      </c>
      <c r="D422" s="5" t="s">
        <v>1991</v>
      </c>
      <c r="E422" s="6" t="s">
        <v>10095</v>
      </c>
      <c r="F422" s="5" t="s">
        <v>2094</v>
      </c>
      <c r="G422" s="5" t="s">
        <v>1992</v>
      </c>
      <c r="H422" s="10" t="s">
        <v>1396</v>
      </c>
      <c r="I422" s="5" t="s">
        <v>1993</v>
      </c>
      <c r="J422" s="13" t="str">
        <f t="shared" si="47"/>
        <v>IC.CV.160901</v>
      </c>
      <c r="K422" s="6" t="s">
        <v>1192</v>
      </c>
      <c r="L422" t="str">
        <f t="shared" si="46"/>
        <v xml:space="preserve">     No odor</v>
      </c>
      <c r="M422" s="14" t="str">
        <f t="shared" si="48"/>
        <v>PI.IC.CV.160901.01</v>
      </c>
      <c r="N422" s="14"/>
      <c r="O422" s="14" t="str">
        <f t="shared" si="49"/>
        <v>PH.IC.CV.160901.01</v>
      </c>
      <c r="P422" s="5"/>
      <c r="Q422" s="14" t="str">
        <f t="shared" si="50"/>
        <v>CL.IC.CV.160901.01</v>
      </c>
      <c r="R422" s="5"/>
      <c r="S422" s="5"/>
      <c r="T422" s="5"/>
      <c r="U422" s="5"/>
      <c r="V422" s="5"/>
      <c r="W422" s="5"/>
    </row>
    <row r="423" spans="1:23" ht="15">
      <c r="A423" s="5" t="s">
        <v>1372</v>
      </c>
      <c r="B423" s="5"/>
      <c r="C423" s="6" t="s">
        <v>5740</v>
      </c>
      <c r="D423" s="5"/>
      <c r="E423" s="6" t="s">
        <v>10095</v>
      </c>
      <c r="F423" s="5" t="s">
        <v>2094</v>
      </c>
      <c r="G423" s="5" t="s">
        <v>1994</v>
      </c>
      <c r="H423" s="10" t="s">
        <v>1398</v>
      </c>
      <c r="I423" s="5" t="s">
        <v>1995</v>
      </c>
      <c r="J423" s="13" t="str">
        <f t="shared" si="47"/>
        <v>IC.CV.160902</v>
      </c>
      <c r="K423" s="6" t="s">
        <v>1192</v>
      </c>
      <c r="L423" t="str">
        <f t="shared" si="46"/>
        <v xml:space="preserve">     Foul</v>
      </c>
      <c r="M423" s="14" t="str">
        <f t="shared" si="48"/>
        <v>PI.IC.CV.160902.01</v>
      </c>
      <c r="N423" s="14"/>
      <c r="O423" s="14" t="str">
        <f t="shared" si="49"/>
        <v>PH.IC.CV.160902.01</v>
      </c>
      <c r="P423" s="5"/>
      <c r="Q423" s="14" t="str">
        <f t="shared" si="50"/>
        <v>CL.IC.CV.160902.01</v>
      </c>
      <c r="R423" s="5"/>
      <c r="S423" s="5"/>
      <c r="T423" s="5"/>
      <c r="U423" s="5"/>
      <c r="V423" s="5"/>
      <c r="W423" s="5"/>
    </row>
    <row r="424" spans="1:23" ht="15">
      <c r="A424" s="5" t="s">
        <v>1372</v>
      </c>
      <c r="B424" s="5"/>
      <c r="C424" s="6" t="s">
        <v>5740</v>
      </c>
      <c r="D424" s="5" t="s">
        <v>5727</v>
      </c>
      <c r="E424" s="6" t="s">
        <v>10905</v>
      </c>
      <c r="F424" s="5" t="s">
        <v>1996</v>
      </c>
      <c r="G424" s="5" t="s">
        <v>1997</v>
      </c>
      <c r="H424" s="10" t="s">
        <v>1396</v>
      </c>
      <c r="I424" s="5" t="s">
        <v>1998</v>
      </c>
      <c r="J424" s="13" t="str">
        <f t="shared" si="47"/>
        <v>IC.CV.161001</v>
      </c>
      <c r="K424" s="6" t="s">
        <v>1192</v>
      </c>
      <c r="L424" t="str">
        <f t="shared" si="46"/>
        <v xml:space="preserve">     Transparent (Opsite, Tegaderm)</v>
      </c>
      <c r="M424" s="14" t="str">
        <f t="shared" si="48"/>
        <v>PI.IC.CV.161001.01</v>
      </c>
      <c r="N424" s="14"/>
      <c r="O424" s="14" t="str">
        <f t="shared" si="49"/>
        <v>PH.IC.CV.161001.01</v>
      </c>
      <c r="P424" s="5"/>
      <c r="Q424" s="14" t="str">
        <f t="shared" si="50"/>
        <v>CL.IC.CV.161001.01</v>
      </c>
      <c r="R424" s="5"/>
      <c r="S424" s="5"/>
      <c r="T424" s="5"/>
      <c r="U424" s="5"/>
      <c r="V424" s="5"/>
      <c r="W424" s="5"/>
    </row>
    <row r="425" spans="1:23" ht="15">
      <c r="A425" s="5" t="s">
        <v>1372</v>
      </c>
      <c r="B425" s="5"/>
      <c r="C425" s="6" t="s">
        <v>5740</v>
      </c>
      <c r="D425" s="5"/>
      <c r="E425" s="6" t="s">
        <v>10905</v>
      </c>
      <c r="F425" s="5" t="s">
        <v>1996</v>
      </c>
      <c r="G425" s="5" t="s">
        <v>1824</v>
      </c>
      <c r="H425" s="10" t="s">
        <v>1398</v>
      </c>
      <c r="I425" s="5" t="s">
        <v>1825</v>
      </c>
      <c r="J425" s="13" t="str">
        <f t="shared" si="47"/>
        <v>IC.CV.161002</v>
      </c>
      <c r="K425" s="6" t="s">
        <v>1192</v>
      </c>
      <c r="L425" t="str">
        <f t="shared" si="46"/>
        <v xml:space="preserve">     Gauze</v>
      </c>
      <c r="M425" s="14" t="str">
        <f t="shared" si="48"/>
        <v>PI.IC.CV.161002.01</v>
      </c>
      <c r="N425" s="14"/>
      <c r="O425" s="14" t="str">
        <f t="shared" si="49"/>
        <v>PH.IC.CV.161002.01</v>
      </c>
      <c r="P425" s="5"/>
      <c r="Q425" s="14" t="str">
        <f t="shared" si="50"/>
        <v>CL.IC.CV.161002.01</v>
      </c>
      <c r="R425" s="5"/>
      <c r="S425" s="5"/>
      <c r="T425" s="5"/>
      <c r="U425" s="5"/>
      <c r="V425" s="5"/>
      <c r="W425" s="5"/>
    </row>
    <row r="426" spans="1:23" ht="15">
      <c r="A426" s="5" t="s">
        <v>1372</v>
      </c>
      <c r="B426" s="5"/>
      <c r="C426" s="6" t="s">
        <v>5740</v>
      </c>
      <c r="D426" s="5"/>
      <c r="E426" s="6" t="s">
        <v>10905</v>
      </c>
      <c r="F426" s="5" t="s">
        <v>1996</v>
      </c>
      <c r="G426" s="5" t="s">
        <v>1826</v>
      </c>
      <c r="H426" s="10" t="s">
        <v>1400</v>
      </c>
      <c r="I426" s="5" t="s">
        <v>1827</v>
      </c>
      <c r="J426" s="13" t="str">
        <f t="shared" si="47"/>
        <v>IC.CV.161003</v>
      </c>
      <c r="K426" s="6" t="s">
        <v>1192</v>
      </c>
      <c r="L426" t="str">
        <f t="shared" si="46"/>
        <v xml:space="preserve">     Pressure</v>
      </c>
      <c r="M426" s="14" t="str">
        <f t="shared" si="48"/>
        <v>PI.IC.CV.161003.01</v>
      </c>
      <c r="N426" s="14"/>
      <c r="O426" s="14" t="str">
        <f t="shared" si="49"/>
        <v>PH.IC.CV.161003.01</v>
      </c>
      <c r="P426" s="5"/>
      <c r="Q426" s="14" t="str">
        <f t="shared" si="50"/>
        <v>CL.IC.CV.161003.01</v>
      </c>
      <c r="R426" s="5"/>
      <c r="S426" s="5"/>
      <c r="T426" s="5"/>
      <c r="U426" s="5"/>
      <c r="V426" s="5"/>
      <c r="W426" s="5"/>
    </row>
    <row r="427" spans="1:23" ht="15">
      <c r="A427" s="5" t="s">
        <v>1372</v>
      </c>
      <c r="B427" s="5"/>
      <c r="C427" s="6" t="s">
        <v>5740</v>
      </c>
      <c r="D427" s="5"/>
      <c r="E427" s="6" t="s">
        <v>10905</v>
      </c>
      <c r="F427" s="5" t="s">
        <v>1996</v>
      </c>
      <c r="G427" s="5" t="s">
        <v>1828</v>
      </c>
      <c r="H427" s="10" t="s">
        <v>1402</v>
      </c>
      <c r="I427" s="5" t="s">
        <v>1829</v>
      </c>
      <c r="J427" s="13" t="str">
        <f t="shared" si="47"/>
        <v>IC.CV.161004</v>
      </c>
      <c r="K427" s="6" t="s">
        <v>1192</v>
      </c>
      <c r="L427" t="str">
        <f t="shared" si="46"/>
        <v xml:space="preserve">     Antimicrobial Disk (Biopatch)</v>
      </c>
      <c r="M427" s="14" t="str">
        <f t="shared" si="48"/>
        <v>PI.IC.CV.161004.01</v>
      </c>
      <c r="N427" s="14"/>
      <c r="O427" s="14" t="str">
        <f t="shared" si="49"/>
        <v>PH.IC.CV.161004.01</v>
      </c>
      <c r="P427" s="5"/>
      <c r="Q427" s="14" t="str">
        <f t="shared" si="50"/>
        <v>CL.IC.CV.161004.01</v>
      </c>
      <c r="R427" s="5"/>
      <c r="S427" s="5"/>
      <c r="T427" s="5"/>
      <c r="U427" s="5"/>
      <c r="V427" s="5"/>
      <c r="W427" s="5"/>
    </row>
    <row r="428" spans="1:23" ht="15">
      <c r="A428" s="5" t="s">
        <v>1372</v>
      </c>
      <c r="B428" s="5"/>
      <c r="C428" s="6" t="s">
        <v>5740</v>
      </c>
      <c r="D428" s="5"/>
      <c r="E428" s="6" t="s">
        <v>10905</v>
      </c>
      <c r="F428" s="5" t="s">
        <v>1996</v>
      </c>
      <c r="G428" s="5" t="s">
        <v>1830</v>
      </c>
      <c r="H428" s="10" t="s">
        <v>1404</v>
      </c>
      <c r="I428" s="5" t="s">
        <v>1831</v>
      </c>
      <c r="J428" s="13" t="str">
        <f t="shared" si="47"/>
        <v>IC.CV.161005</v>
      </c>
      <c r="K428" s="6" t="s">
        <v>1192</v>
      </c>
      <c r="L428" t="str">
        <f t="shared" si="46"/>
        <v xml:space="preserve">     None (open to air)</v>
      </c>
      <c r="M428" s="14" t="str">
        <f t="shared" si="48"/>
        <v>PI.IC.CV.161005.01</v>
      </c>
      <c r="N428" s="14"/>
      <c r="O428" s="14" t="str">
        <f t="shared" si="49"/>
        <v>PH.IC.CV.161005.01</v>
      </c>
      <c r="P428" s="5"/>
      <c r="Q428" s="14" t="str">
        <f t="shared" si="50"/>
        <v>CL.IC.CV.161005.01</v>
      </c>
      <c r="R428" s="5"/>
      <c r="S428" s="5"/>
      <c r="T428" s="5"/>
      <c r="U428" s="5"/>
      <c r="V428" s="5"/>
      <c r="W428" s="5"/>
    </row>
    <row r="429" spans="1:23" ht="15">
      <c r="A429" s="5" t="s">
        <v>1372</v>
      </c>
      <c r="B429" s="5"/>
      <c r="C429" s="6" t="s">
        <v>5740</v>
      </c>
      <c r="D429" s="5" t="s">
        <v>9791</v>
      </c>
      <c r="E429" s="6" t="s">
        <v>8048</v>
      </c>
      <c r="F429" s="5" t="s">
        <v>1996</v>
      </c>
      <c r="G429" s="5" t="s">
        <v>1832</v>
      </c>
      <c r="H429" s="10" t="s">
        <v>1396</v>
      </c>
      <c r="I429" s="5" t="s">
        <v>1833</v>
      </c>
      <c r="J429" s="13" t="str">
        <f t="shared" si="47"/>
        <v>IC.CV.161101</v>
      </c>
      <c r="K429" s="6" t="s">
        <v>1192</v>
      </c>
      <c r="L429" t="str">
        <f t="shared" si="46"/>
        <v xml:space="preserve">     Clean, dry and intact</v>
      </c>
      <c r="M429" s="14" t="str">
        <f t="shared" si="48"/>
        <v>PI.IC.CV.161101.01</v>
      </c>
      <c r="N429" s="14"/>
      <c r="O429" s="14" t="str">
        <f t="shared" si="49"/>
        <v>PH.IC.CV.161101.01</v>
      </c>
      <c r="P429" s="5"/>
      <c r="Q429" s="14" t="str">
        <f t="shared" si="50"/>
        <v>CL.IC.CV.161101.01</v>
      </c>
      <c r="R429" s="5"/>
      <c r="S429" s="5"/>
      <c r="T429" s="5"/>
      <c r="U429" s="5"/>
      <c r="V429" s="5"/>
      <c r="W429" s="5"/>
    </row>
    <row r="430" spans="1:23" ht="15">
      <c r="A430" s="5" t="s">
        <v>1372</v>
      </c>
      <c r="B430" s="5"/>
      <c r="C430" s="6" t="s">
        <v>5740</v>
      </c>
      <c r="D430" s="5"/>
      <c r="E430" s="6" t="s">
        <v>8048</v>
      </c>
      <c r="F430" s="5" t="s">
        <v>1996</v>
      </c>
      <c r="G430" s="5" t="s">
        <v>2009</v>
      </c>
      <c r="H430" s="10" t="s">
        <v>1398</v>
      </c>
      <c r="I430" s="5" t="s">
        <v>2010</v>
      </c>
      <c r="J430" s="13" t="str">
        <f t="shared" si="47"/>
        <v>IC.CV.161102</v>
      </c>
      <c r="K430" s="6" t="s">
        <v>1192</v>
      </c>
      <c r="L430" t="str">
        <f t="shared" si="46"/>
        <v xml:space="preserve">     Reinforced: specify date/time</v>
      </c>
      <c r="M430" s="14" t="str">
        <f t="shared" si="48"/>
        <v>PI.IC.CV.161102.01</v>
      </c>
      <c r="N430" s="14"/>
      <c r="O430" s="14" t="str">
        <f t="shared" si="49"/>
        <v>PH.IC.CV.161102.01</v>
      </c>
      <c r="P430" s="5"/>
      <c r="Q430" s="14" t="str">
        <f t="shared" si="50"/>
        <v>CL.IC.CV.161102.01</v>
      </c>
      <c r="R430" s="5"/>
      <c r="S430" s="5"/>
      <c r="T430" s="5"/>
      <c r="U430" s="5"/>
      <c r="V430" s="5"/>
      <c r="W430" s="5"/>
    </row>
    <row r="431" spans="1:23" ht="15">
      <c r="A431" s="5" t="s">
        <v>1372</v>
      </c>
      <c r="B431" s="5"/>
      <c r="C431" s="6" t="s">
        <v>5740</v>
      </c>
      <c r="D431" s="5"/>
      <c r="E431" s="6" t="s">
        <v>8048</v>
      </c>
      <c r="F431" s="5" t="s">
        <v>1996</v>
      </c>
      <c r="G431" s="5" t="s">
        <v>1698</v>
      </c>
      <c r="H431" s="10" t="s">
        <v>1400</v>
      </c>
      <c r="I431" s="5" t="s">
        <v>1699</v>
      </c>
      <c r="J431" s="13" t="str">
        <f t="shared" si="47"/>
        <v>IC.CV.161103</v>
      </c>
      <c r="K431" s="6" t="s">
        <v>1192</v>
      </c>
      <c r="L431" t="str">
        <f t="shared" si="46"/>
        <v xml:space="preserve">     Changed:  specify date/time</v>
      </c>
      <c r="M431" s="14" t="str">
        <f t="shared" si="48"/>
        <v>PI.IC.CV.161103.01</v>
      </c>
      <c r="N431" s="14"/>
      <c r="O431" s="14" t="str">
        <f t="shared" si="49"/>
        <v>PH.IC.CV.161103.01</v>
      </c>
      <c r="P431" s="5"/>
      <c r="Q431" s="14" t="str">
        <f t="shared" si="50"/>
        <v>CL.IC.CV.161103.01</v>
      </c>
      <c r="R431" s="5"/>
      <c r="S431" s="5"/>
      <c r="T431" s="5"/>
      <c r="U431" s="5"/>
      <c r="V431" s="5"/>
      <c r="W431" s="5"/>
    </row>
    <row r="432" spans="1:23" ht="15">
      <c r="A432" s="5" t="s">
        <v>1372</v>
      </c>
      <c r="B432" s="5"/>
      <c r="C432" s="6" t="s">
        <v>5740</v>
      </c>
      <c r="D432" s="5"/>
      <c r="E432" s="6" t="s">
        <v>11023</v>
      </c>
      <c r="F432" s="5" t="s">
        <v>1996</v>
      </c>
      <c r="G432" s="5" t="s">
        <v>1700</v>
      </c>
      <c r="H432" s="10" t="s">
        <v>1402</v>
      </c>
      <c r="I432" s="5" t="s">
        <v>1701</v>
      </c>
      <c r="J432" s="13" t="str">
        <f t="shared" si="47"/>
        <v>IC.CV.161204</v>
      </c>
      <c r="K432" s="6" t="s">
        <v>1192</v>
      </c>
      <c r="L432" t="str">
        <f t="shared" si="46"/>
        <v xml:space="preserve">     Wet to Dry:  specify date/time</v>
      </c>
      <c r="M432" s="14" t="str">
        <f t="shared" si="48"/>
        <v>PI.IC.CV.161204.01</v>
      </c>
      <c r="N432" s="14"/>
      <c r="O432" s="14" t="str">
        <f t="shared" si="49"/>
        <v>PH.IC.CV.161204.01</v>
      </c>
      <c r="P432" s="5"/>
      <c r="Q432" s="14" t="str">
        <f t="shared" si="50"/>
        <v>CL.IC.CV.161204.01</v>
      </c>
      <c r="R432" s="5"/>
      <c r="S432" s="5"/>
      <c r="T432" s="5"/>
      <c r="U432" s="5"/>
      <c r="V432" s="5"/>
      <c r="W432" s="5"/>
    </row>
    <row r="433" spans="1:23" ht="15">
      <c r="A433" s="5" t="s">
        <v>1372</v>
      </c>
      <c r="B433" s="5"/>
      <c r="C433" s="6" t="s">
        <v>5740</v>
      </c>
      <c r="D433" s="5" t="s">
        <v>1520</v>
      </c>
      <c r="E433" s="6" t="s">
        <v>11023</v>
      </c>
      <c r="F433" s="5" t="s">
        <v>1996</v>
      </c>
      <c r="G433" s="5" t="s">
        <v>1521</v>
      </c>
      <c r="H433" s="10" t="s">
        <v>1396</v>
      </c>
      <c r="I433" s="5" t="s">
        <v>1522</v>
      </c>
      <c r="J433" s="13" t="str">
        <f t="shared" si="47"/>
        <v>IC.CV.161201</v>
      </c>
      <c r="K433" s="6" t="s">
        <v>1192</v>
      </c>
      <c r="L433" t="str">
        <f t="shared" si="46"/>
        <v xml:space="preserve">      Normal Saline</v>
      </c>
      <c r="M433" s="14" t="str">
        <f t="shared" si="48"/>
        <v>PI.IC.CV.161201.01</v>
      </c>
      <c r="N433" s="14"/>
      <c r="O433" s="14" t="str">
        <f t="shared" si="49"/>
        <v>PH.IC.CV.161201.01</v>
      </c>
      <c r="P433" s="5"/>
      <c r="Q433" s="14" t="str">
        <f t="shared" si="50"/>
        <v>CL.IC.CV.161201.01</v>
      </c>
      <c r="R433" s="5"/>
      <c r="S433" s="5"/>
      <c r="T433" s="5"/>
      <c r="U433" s="5"/>
      <c r="V433" s="5"/>
      <c r="W433" s="5"/>
    </row>
    <row r="434" spans="1:23" ht="15">
      <c r="A434" s="5" t="s">
        <v>1372</v>
      </c>
      <c r="B434" s="5"/>
      <c r="C434" s="6" t="s">
        <v>5740</v>
      </c>
      <c r="D434" s="5"/>
      <c r="E434" s="6" t="s">
        <v>11023</v>
      </c>
      <c r="F434" s="5" t="s">
        <v>1996</v>
      </c>
      <c r="G434" s="5" t="s">
        <v>1523</v>
      </c>
      <c r="H434" s="10" t="s">
        <v>1398</v>
      </c>
      <c r="I434" s="5" t="s">
        <v>930</v>
      </c>
      <c r="J434" s="13" t="str">
        <f t="shared" si="47"/>
        <v>IC.CV.161202</v>
      </c>
      <c r="K434" s="6" t="s">
        <v>1192</v>
      </c>
      <c r="L434" t="str">
        <f t="shared" si="46"/>
        <v xml:space="preserve">     Other:  specify</v>
      </c>
      <c r="M434" s="14" t="str">
        <f t="shared" si="48"/>
        <v>PI.IC.CV.161202.01</v>
      </c>
      <c r="N434" s="14"/>
      <c r="O434" s="14" t="str">
        <f t="shared" si="49"/>
        <v>PH.IC.CV.161202.01</v>
      </c>
      <c r="P434" s="5"/>
      <c r="Q434" s="14" t="str">
        <f t="shared" si="50"/>
        <v>CL.IC.CV.161202.01</v>
      </c>
      <c r="R434" s="5"/>
      <c r="S434" s="5"/>
      <c r="T434" s="5"/>
      <c r="U434" s="5"/>
      <c r="V434" s="5"/>
      <c r="W434" s="5"/>
    </row>
    <row r="435" spans="1:23" s="15" customFormat="1" ht="15">
      <c r="A435" s="5" t="s">
        <v>11111</v>
      </c>
      <c r="B435" s="5"/>
      <c r="C435" s="6" t="s">
        <v>5740</v>
      </c>
      <c r="D435" s="5"/>
      <c r="E435" s="6" t="s">
        <v>11023</v>
      </c>
      <c r="F435" s="5" t="s">
        <v>1735</v>
      </c>
      <c r="G435" s="6" t="s">
        <v>1736</v>
      </c>
      <c r="H435" s="10" t="s">
        <v>1202</v>
      </c>
      <c r="I435" s="10" t="s">
        <v>1737</v>
      </c>
      <c r="J435" s="13" t="str">
        <f t="shared" si="47"/>
        <v>IC.CV.161203</v>
      </c>
      <c r="K435" s="6" t="s">
        <v>11324</v>
      </c>
      <c r="L435" t="str">
        <f t="shared" si="46"/>
        <v>Chlorohexidine</v>
      </c>
      <c r="M435" s="14" t="str">
        <f t="shared" si="48"/>
        <v>PI.IC.CV.161203.01</v>
      </c>
      <c r="N435" s="14"/>
      <c r="O435" s="14" t="str">
        <f t="shared" si="49"/>
        <v>PH.IC.CV.161203.01</v>
      </c>
      <c r="P435" s="5"/>
      <c r="Q435" s="14" t="str">
        <f t="shared" si="50"/>
        <v>CL.IC.CV.161203.01</v>
      </c>
      <c r="R435" s="5" t="s">
        <v>9277</v>
      </c>
      <c r="S435" s="5">
        <v>183</v>
      </c>
      <c r="T435" s="5"/>
      <c r="U435" s="5"/>
      <c r="V435" s="5"/>
      <c r="W435" s="5"/>
    </row>
    <row r="436" spans="1:23" ht="15">
      <c r="A436" s="5" t="s">
        <v>1372</v>
      </c>
      <c r="B436" s="5"/>
      <c r="C436" s="6" t="s">
        <v>5740</v>
      </c>
      <c r="D436" s="5" t="s">
        <v>4869</v>
      </c>
      <c r="E436" s="6" t="s">
        <v>8201</v>
      </c>
      <c r="F436" s="5" t="s">
        <v>1996</v>
      </c>
      <c r="G436" s="5" t="s">
        <v>1738</v>
      </c>
      <c r="H436" s="10" t="s">
        <v>1396</v>
      </c>
      <c r="I436" s="5" t="s">
        <v>1001</v>
      </c>
      <c r="J436" s="13" t="str">
        <f t="shared" si="47"/>
        <v>IC.CV.161301</v>
      </c>
      <c r="K436" s="6" t="s">
        <v>1192</v>
      </c>
      <c r="L436" t="str">
        <f t="shared" si="46"/>
        <v xml:space="preserve">     Drsg drainage none</v>
      </c>
      <c r="M436" s="14" t="str">
        <f t="shared" si="48"/>
        <v>PI.IC.CV.161301.01</v>
      </c>
      <c r="N436" s="14"/>
      <c r="O436" s="14" t="str">
        <f t="shared" si="49"/>
        <v>PH.IC.CV.161301.01</v>
      </c>
      <c r="P436" s="5"/>
      <c r="Q436" s="14" t="str">
        <f t="shared" si="50"/>
        <v>CL.IC.CV.161301.01</v>
      </c>
      <c r="R436" s="5"/>
      <c r="S436" s="5"/>
      <c r="T436" s="5"/>
      <c r="U436" s="5"/>
      <c r="V436" s="5"/>
      <c r="W436" s="5"/>
    </row>
    <row r="437" spans="1:23" ht="15">
      <c r="A437" s="5" t="s">
        <v>1372</v>
      </c>
      <c r="B437" s="5"/>
      <c r="C437" s="6" t="s">
        <v>5740</v>
      </c>
      <c r="D437" s="5"/>
      <c r="E437" s="6" t="s">
        <v>8201</v>
      </c>
      <c r="F437" s="5" t="s">
        <v>1996</v>
      </c>
      <c r="G437" s="5" t="s">
        <v>1739</v>
      </c>
      <c r="H437" s="10" t="s">
        <v>1398</v>
      </c>
      <c r="I437" s="5" t="s">
        <v>1649</v>
      </c>
      <c r="J437" s="13" t="str">
        <f t="shared" si="47"/>
        <v>IC.CV.161302</v>
      </c>
      <c r="K437" s="6" t="s">
        <v>1192</v>
      </c>
      <c r="L437" t="str">
        <f t="shared" si="46"/>
        <v xml:space="preserve">     Drsg scant amount drainage</v>
      </c>
      <c r="M437" s="14" t="str">
        <f t="shared" si="48"/>
        <v>PI.IC.CV.161302.01</v>
      </c>
      <c r="N437" s="14"/>
      <c r="O437" s="14" t="str">
        <f t="shared" si="49"/>
        <v>PH.IC.CV.161302.01</v>
      </c>
      <c r="P437" s="5"/>
      <c r="Q437" s="14" t="str">
        <f t="shared" si="50"/>
        <v>CL.IC.CV.161302.01</v>
      </c>
      <c r="R437" s="5"/>
      <c r="S437" s="5"/>
      <c r="T437" s="5"/>
      <c r="U437" s="5"/>
      <c r="V437" s="5"/>
      <c r="W437" s="5"/>
    </row>
    <row r="438" spans="1:23" ht="15">
      <c r="A438" s="5" t="s">
        <v>1372</v>
      </c>
      <c r="B438" s="5"/>
      <c r="C438" s="6" t="s">
        <v>5740</v>
      </c>
      <c r="D438" s="5"/>
      <c r="E438" s="6" t="s">
        <v>8201</v>
      </c>
      <c r="F438" s="5" t="s">
        <v>1996</v>
      </c>
      <c r="G438" s="5" t="s">
        <v>1740</v>
      </c>
      <c r="H438" s="10" t="s">
        <v>1400</v>
      </c>
      <c r="I438" s="5" t="s">
        <v>1651</v>
      </c>
      <c r="J438" s="13" t="str">
        <f t="shared" si="47"/>
        <v>IC.CV.161303</v>
      </c>
      <c r="K438" s="6" t="s">
        <v>1192</v>
      </c>
      <c r="L438" t="str">
        <f t="shared" si="46"/>
        <v xml:space="preserve">     Drsg small amount drainage</v>
      </c>
      <c r="M438" s="14" t="str">
        <f t="shared" si="48"/>
        <v>PI.IC.CV.161303.01</v>
      </c>
      <c r="N438" s="14"/>
      <c r="O438" s="14" t="str">
        <f t="shared" si="49"/>
        <v>PH.IC.CV.161303.01</v>
      </c>
      <c r="P438" s="5"/>
      <c r="Q438" s="14" t="str">
        <f t="shared" si="50"/>
        <v>CL.IC.CV.161303.01</v>
      </c>
      <c r="R438" s="5"/>
      <c r="S438" s="5"/>
      <c r="T438" s="5"/>
      <c r="U438" s="5"/>
      <c r="V438" s="5"/>
      <c r="W438" s="5"/>
    </row>
    <row r="439" spans="1:23" ht="15">
      <c r="A439" s="5" t="s">
        <v>1372</v>
      </c>
      <c r="B439" s="5"/>
      <c r="C439" s="6" t="s">
        <v>5740</v>
      </c>
      <c r="D439" s="5"/>
      <c r="E439" s="6" t="s">
        <v>8201</v>
      </c>
      <c r="F439" s="5" t="s">
        <v>1996</v>
      </c>
      <c r="G439" s="5" t="s">
        <v>1741</v>
      </c>
      <c r="H439" s="10" t="s">
        <v>1402</v>
      </c>
      <c r="I439" s="5" t="s">
        <v>1653</v>
      </c>
      <c r="J439" s="13" t="str">
        <f t="shared" si="47"/>
        <v>IC.CV.161304</v>
      </c>
      <c r="K439" s="6" t="s">
        <v>1192</v>
      </c>
      <c r="L439" t="str">
        <f t="shared" si="46"/>
        <v xml:space="preserve">     Drsg moderate amount drainage</v>
      </c>
      <c r="M439" s="14" t="str">
        <f t="shared" si="48"/>
        <v>PI.IC.CV.161304.01</v>
      </c>
      <c r="N439" s="14"/>
      <c r="O439" s="14" t="str">
        <f t="shared" si="49"/>
        <v>PH.IC.CV.161304.01</v>
      </c>
      <c r="P439" s="5"/>
      <c r="Q439" s="14" t="str">
        <f t="shared" si="50"/>
        <v>CL.IC.CV.161304.01</v>
      </c>
      <c r="R439" s="5"/>
      <c r="S439" s="5"/>
      <c r="T439" s="5"/>
      <c r="U439" s="5"/>
      <c r="V439" s="5"/>
      <c r="W439" s="5"/>
    </row>
    <row r="440" spans="1:23" ht="15">
      <c r="A440" s="5" t="s">
        <v>1372</v>
      </c>
      <c r="B440" s="5"/>
      <c r="C440" s="6" t="s">
        <v>5740</v>
      </c>
      <c r="D440" s="5"/>
      <c r="E440" s="6" t="s">
        <v>8201</v>
      </c>
      <c r="F440" s="5" t="s">
        <v>1996</v>
      </c>
      <c r="G440" s="5" t="s">
        <v>1742</v>
      </c>
      <c r="H440" s="10" t="s">
        <v>1404</v>
      </c>
      <c r="I440" s="5" t="s">
        <v>1743</v>
      </c>
      <c r="J440" s="13" t="str">
        <f t="shared" si="47"/>
        <v>IC.CV.161305</v>
      </c>
      <c r="K440" s="6" t="s">
        <v>1192</v>
      </c>
      <c r="L440" t="str">
        <f t="shared" si="46"/>
        <v xml:space="preserve">     Drsg heavy amount drainage</v>
      </c>
      <c r="M440" s="14" t="str">
        <f t="shared" si="48"/>
        <v>PI.IC.CV.161305.01</v>
      </c>
      <c r="N440" s="14"/>
      <c r="O440" s="14" t="str">
        <f t="shared" si="49"/>
        <v>PH.IC.CV.161305.01</v>
      </c>
      <c r="P440" s="5"/>
      <c r="Q440" s="14" t="str">
        <f t="shared" si="50"/>
        <v>CL.IC.CV.161305.01</v>
      </c>
      <c r="R440" s="5"/>
      <c r="S440" s="5"/>
      <c r="T440" s="5"/>
      <c r="U440" s="5"/>
      <c r="V440" s="5"/>
      <c r="W440" s="5"/>
    </row>
    <row r="441" spans="1:23" ht="15">
      <c r="A441" s="5" t="s">
        <v>1372</v>
      </c>
      <c r="B441" s="5"/>
      <c r="C441" s="6" t="s">
        <v>5740</v>
      </c>
      <c r="D441" s="5"/>
      <c r="E441" s="6" t="s">
        <v>8201</v>
      </c>
      <c r="F441" s="5" t="s">
        <v>1996</v>
      </c>
      <c r="G441" s="5" t="s">
        <v>1744</v>
      </c>
      <c r="H441" s="10" t="s">
        <v>1406</v>
      </c>
      <c r="I441" s="5" t="s">
        <v>1655</v>
      </c>
      <c r="J441" s="13" t="str">
        <f t="shared" si="47"/>
        <v>IC.CV.161306</v>
      </c>
      <c r="K441" s="6" t="s">
        <v>1192</v>
      </c>
      <c r="L441" t="str">
        <f t="shared" ref="L441:L507" si="51">G441</f>
        <v xml:space="preserve">     Drsg large amount drainage</v>
      </c>
      <c r="M441" s="14" t="str">
        <f t="shared" si="48"/>
        <v>PI.IC.CV.161306.01</v>
      </c>
      <c r="N441" s="14"/>
      <c r="O441" s="14" t="str">
        <f t="shared" si="49"/>
        <v>PH.IC.CV.161306.01</v>
      </c>
      <c r="P441" s="5"/>
      <c r="Q441" s="14" t="str">
        <f t="shared" si="50"/>
        <v>CL.IC.CV.161306.01</v>
      </c>
      <c r="R441" s="5"/>
      <c r="S441" s="5"/>
      <c r="T441" s="5"/>
      <c r="U441" s="5"/>
      <c r="V441" s="5"/>
      <c r="W441" s="5"/>
    </row>
    <row r="442" spans="1:23" ht="15">
      <c r="A442" s="5" t="s">
        <v>1372</v>
      </c>
      <c r="B442" s="5"/>
      <c r="C442" s="6" t="s">
        <v>5740</v>
      </c>
      <c r="D442" s="5"/>
      <c r="E442" s="6" t="s">
        <v>8201</v>
      </c>
      <c r="F442" s="5" t="s">
        <v>1996</v>
      </c>
      <c r="G442" s="5" t="s">
        <v>1745</v>
      </c>
      <c r="H442" s="10" t="s">
        <v>1419</v>
      </c>
      <c r="I442" s="5" t="s">
        <v>1488</v>
      </c>
      <c r="J442" s="13" t="str">
        <f t="shared" si="47"/>
        <v>IC.CV.161307</v>
      </c>
      <c r="K442" s="6" t="s">
        <v>1192</v>
      </c>
      <c r="L442" t="str">
        <f t="shared" si="51"/>
        <v xml:space="preserve">     Drsg copious amount drainage</v>
      </c>
      <c r="M442" s="14" t="str">
        <f t="shared" si="48"/>
        <v>PI.IC.CV.161307.01</v>
      </c>
      <c r="N442" s="14"/>
      <c r="O442" s="14" t="str">
        <f t="shared" si="49"/>
        <v>PH.IC.CV.161307.01</v>
      </c>
      <c r="P442" s="5"/>
      <c r="Q442" s="14" t="str">
        <f t="shared" si="50"/>
        <v>CL.IC.CV.161307.01</v>
      </c>
      <c r="R442" s="5"/>
      <c r="S442" s="5"/>
      <c r="T442" s="5"/>
      <c r="U442" s="5"/>
      <c r="V442" s="5"/>
      <c r="W442" s="5"/>
    </row>
    <row r="443" spans="1:23" ht="15">
      <c r="A443" s="5" t="s">
        <v>1372</v>
      </c>
      <c r="B443" s="5"/>
      <c r="C443" s="6" t="s">
        <v>5740</v>
      </c>
      <c r="D443" s="5" t="s">
        <v>4870</v>
      </c>
      <c r="E443" s="6" t="s">
        <v>9621</v>
      </c>
      <c r="F443" s="5" t="s">
        <v>1996</v>
      </c>
      <c r="G443" s="5" t="s">
        <v>1746</v>
      </c>
      <c r="H443" s="10" t="s">
        <v>1396</v>
      </c>
      <c r="I443" s="5" t="s">
        <v>1674</v>
      </c>
      <c r="J443" s="13" t="str">
        <f t="shared" si="47"/>
        <v>IC.CV.161401</v>
      </c>
      <c r="K443" s="6" t="s">
        <v>11324</v>
      </c>
      <c r="L443" t="str">
        <f t="shared" si="51"/>
        <v xml:space="preserve">     Drsg drainage same amount</v>
      </c>
      <c r="M443" s="14" t="str">
        <f t="shared" si="48"/>
        <v>PI.IC.CV.161401.01</v>
      </c>
      <c r="N443" s="14"/>
      <c r="O443" s="14" t="str">
        <f t="shared" si="49"/>
        <v>PH.IC.CV.161401.01</v>
      </c>
      <c r="P443" s="5"/>
      <c r="Q443" s="14" t="str">
        <f t="shared" si="50"/>
        <v>CL.IC.CV.161401.01</v>
      </c>
      <c r="R443" s="5"/>
      <c r="S443" s="5"/>
      <c r="T443" s="5"/>
      <c r="U443" s="5"/>
      <c r="V443" s="5"/>
      <c r="W443" s="5"/>
    </row>
    <row r="444" spans="1:23" ht="15">
      <c r="A444" s="5" t="s">
        <v>1372</v>
      </c>
      <c r="B444" s="5"/>
      <c r="C444" s="6" t="s">
        <v>5740</v>
      </c>
      <c r="D444" s="5"/>
      <c r="E444" s="6" t="s">
        <v>9621</v>
      </c>
      <c r="F444" s="5" t="s">
        <v>1996</v>
      </c>
      <c r="G444" s="5" t="s">
        <v>1747</v>
      </c>
      <c r="H444" s="10" t="s">
        <v>1398</v>
      </c>
      <c r="I444" s="5" t="s">
        <v>1673</v>
      </c>
      <c r="J444" s="13" t="str">
        <f t="shared" si="47"/>
        <v>IC.CV.161402</v>
      </c>
      <c r="K444" s="6" t="s">
        <v>11324</v>
      </c>
      <c r="L444" t="str">
        <f t="shared" si="51"/>
        <v xml:space="preserve">     Drsg drainage decreasing</v>
      </c>
      <c r="M444" s="14" t="str">
        <f t="shared" si="48"/>
        <v>PI.IC.CV.161402.01</v>
      </c>
      <c r="N444" s="14"/>
      <c r="O444" s="14" t="str">
        <f t="shared" si="49"/>
        <v>PH.IC.CV.161402.01</v>
      </c>
      <c r="P444" s="5"/>
      <c r="Q444" s="14" t="str">
        <f t="shared" si="50"/>
        <v>CL.IC.CV.161402.01</v>
      </c>
      <c r="R444" s="5"/>
      <c r="S444" s="5"/>
      <c r="T444" s="5"/>
      <c r="U444" s="5"/>
      <c r="V444" s="5"/>
      <c r="W444" s="5"/>
    </row>
    <row r="445" spans="1:23" ht="15">
      <c r="A445" s="5" t="s">
        <v>1372</v>
      </c>
      <c r="B445" s="5"/>
      <c r="C445" s="6" t="s">
        <v>5740</v>
      </c>
      <c r="D445" s="5"/>
      <c r="E445" s="6" t="s">
        <v>9621</v>
      </c>
      <c r="F445" s="5" t="s">
        <v>1996</v>
      </c>
      <c r="G445" s="5" t="s">
        <v>1748</v>
      </c>
      <c r="H445" s="10" t="s">
        <v>1400</v>
      </c>
      <c r="I445" s="5" t="s">
        <v>1841</v>
      </c>
      <c r="J445" s="13" t="str">
        <f t="shared" si="47"/>
        <v>IC.CV.161403</v>
      </c>
      <c r="K445" s="6" t="s">
        <v>11324</v>
      </c>
      <c r="L445" t="str">
        <f t="shared" si="51"/>
        <v xml:space="preserve">     Drsg drainage increasing</v>
      </c>
      <c r="M445" s="14" t="str">
        <f t="shared" si="48"/>
        <v>PI.IC.CV.161403.01</v>
      </c>
      <c r="N445" s="14"/>
      <c r="O445" s="14" t="str">
        <f t="shared" si="49"/>
        <v>PH.IC.CV.161403.01</v>
      </c>
      <c r="P445" s="5"/>
      <c r="Q445" s="14" t="str">
        <f t="shared" si="50"/>
        <v>CL.IC.CV.161403.01</v>
      </c>
      <c r="R445" s="5"/>
      <c r="S445" s="5"/>
      <c r="T445" s="5"/>
      <c r="U445" s="5"/>
      <c r="V445" s="5"/>
      <c r="W445" s="5"/>
    </row>
    <row r="446" spans="1:23" ht="15">
      <c r="A446" s="5" t="s">
        <v>1372</v>
      </c>
      <c r="B446" s="5"/>
      <c r="C446" s="6" t="s">
        <v>5740</v>
      </c>
      <c r="D446" s="5" t="s">
        <v>5745</v>
      </c>
      <c r="E446" s="6" t="s">
        <v>6135</v>
      </c>
      <c r="F446" s="5" t="s">
        <v>1577</v>
      </c>
      <c r="G446" s="5" t="s">
        <v>1578</v>
      </c>
      <c r="H446" s="10" t="s">
        <v>1396</v>
      </c>
      <c r="I446" s="5" t="s">
        <v>1579</v>
      </c>
      <c r="J446" s="13" t="str">
        <f t="shared" si="47"/>
        <v>IC.CV.161501</v>
      </c>
      <c r="K446" s="6" t="s">
        <v>11324</v>
      </c>
      <c r="L446" t="str">
        <f t="shared" si="51"/>
        <v>Present on admit: specify date</v>
      </c>
      <c r="M446" s="14" t="str">
        <f t="shared" si="48"/>
        <v>PI.IC.CV.161501.01</v>
      </c>
      <c r="N446" s="14"/>
      <c r="O446" s="14" t="str">
        <f t="shared" si="49"/>
        <v>PH.IC.CV.161501.01</v>
      </c>
      <c r="P446" s="5"/>
      <c r="Q446" s="14" t="str">
        <f t="shared" si="50"/>
        <v>CL.IC.CV.161501.01</v>
      </c>
      <c r="R446" s="5"/>
      <c r="S446" s="5"/>
      <c r="T446" s="5"/>
      <c r="U446" s="5"/>
      <c r="V446" s="5"/>
      <c r="W446" s="5"/>
    </row>
    <row r="447" spans="1:23" ht="15">
      <c r="A447" s="5" t="s">
        <v>1372</v>
      </c>
      <c r="B447" s="5"/>
      <c r="C447" s="6" t="s">
        <v>5740</v>
      </c>
      <c r="D447" s="5"/>
      <c r="E447" s="6" t="s">
        <v>6135</v>
      </c>
      <c r="F447" s="5" t="s">
        <v>1577</v>
      </c>
      <c r="G447" s="5" t="s">
        <v>1580</v>
      </c>
      <c r="H447" s="10" t="s">
        <v>1398</v>
      </c>
      <c r="I447" s="5" t="s">
        <v>1581</v>
      </c>
      <c r="J447" s="13" t="str">
        <f t="shared" si="47"/>
        <v>IC.CV.161502</v>
      </c>
      <c r="K447" s="6" t="s">
        <v>11324</v>
      </c>
      <c r="L447" t="str">
        <f t="shared" si="51"/>
        <v>Inserted at this date/time</v>
      </c>
      <c r="M447" s="14" t="str">
        <f t="shared" si="48"/>
        <v>PI.IC.CV.161502.01</v>
      </c>
      <c r="N447" s="14"/>
      <c r="O447" s="14" t="str">
        <f t="shared" si="49"/>
        <v>PH.IC.CV.161502.01</v>
      </c>
      <c r="P447" s="5"/>
      <c r="Q447" s="14" t="str">
        <f t="shared" si="50"/>
        <v>CL.IC.CV.161502.01</v>
      </c>
      <c r="R447" s="5"/>
      <c r="S447" s="5"/>
      <c r="T447" s="5"/>
      <c r="U447" s="5"/>
      <c r="V447" s="5"/>
      <c r="W447" s="5"/>
    </row>
    <row r="448" spans="1:23" ht="15">
      <c r="A448" s="5" t="s">
        <v>1372</v>
      </c>
      <c r="B448" s="5"/>
      <c r="C448" s="6" t="s">
        <v>5740</v>
      </c>
      <c r="D448" s="5"/>
      <c r="E448" s="6" t="s">
        <v>6135</v>
      </c>
      <c r="F448" s="5" t="s">
        <v>1577</v>
      </c>
      <c r="G448" s="5" t="s">
        <v>1582</v>
      </c>
      <c r="H448" s="10" t="s">
        <v>1400</v>
      </c>
      <c r="I448" s="5" t="s">
        <v>1583</v>
      </c>
      <c r="J448" s="13" t="str">
        <f t="shared" si="47"/>
        <v>IC.CV.161503</v>
      </c>
      <c r="K448" s="6" t="s">
        <v>11324</v>
      </c>
      <c r="L448" t="str">
        <f t="shared" si="51"/>
        <v>Discontinue</v>
      </c>
      <c r="M448" s="14" t="str">
        <f t="shared" si="48"/>
        <v>PI.IC.CV.161503.01</v>
      </c>
      <c r="N448" s="14"/>
      <c r="O448" s="14" t="str">
        <f t="shared" si="49"/>
        <v>PH.IC.CV.161503.01</v>
      </c>
      <c r="P448" s="5"/>
      <c r="Q448" s="14" t="str">
        <f t="shared" si="50"/>
        <v>CL.IC.CV.161503.01</v>
      </c>
      <c r="R448" s="5"/>
      <c r="S448" s="5"/>
      <c r="T448" s="5"/>
      <c r="U448" s="5"/>
      <c r="V448" s="5"/>
      <c r="W448" s="5"/>
    </row>
    <row r="449" spans="1:25" ht="15">
      <c r="A449" s="5" t="s">
        <v>1372</v>
      </c>
      <c r="B449" s="5"/>
      <c r="C449" s="6" t="s">
        <v>5740</v>
      </c>
      <c r="D449" s="5"/>
      <c r="E449" s="6" t="s">
        <v>6135</v>
      </c>
      <c r="F449" s="5" t="s">
        <v>1577</v>
      </c>
      <c r="G449" s="5" t="s">
        <v>1756</v>
      </c>
      <c r="H449" s="10" t="s">
        <v>1402</v>
      </c>
      <c r="I449" s="5" t="s">
        <v>1925</v>
      </c>
      <c r="J449" s="13" t="str">
        <f t="shared" si="47"/>
        <v>IC.CV.161504</v>
      </c>
      <c r="K449" s="6" t="s">
        <v>1192</v>
      </c>
      <c r="L449" t="str">
        <f t="shared" si="51"/>
        <v>Change over wire</v>
      </c>
      <c r="M449" s="14" t="str">
        <f t="shared" si="48"/>
        <v>PI.IC.CV.161504.01</v>
      </c>
      <c r="N449" s="14"/>
      <c r="O449" s="14" t="str">
        <f t="shared" si="49"/>
        <v>PH.IC.CV.161504.01</v>
      </c>
      <c r="P449" s="5"/>
      <c r="Q449" s="14" t="str">
        <f t="shared" si="50"/>
        <v>CL.IC.CV.161504.01</v>
      </c>
      <c r="R449" s="5"/>
      <c r="S449" s="5"/>
      <c r="T449" s="5"/>
      <c r="U449" s="5"/>
      <c r="V449" s="5"/>
      <c r="W449" s="5"/>
    </row>
    <row r="450" spans="1:25" ht="15">
      <c r="A450" s="5" t="s">
        <v>1372</v>
      </c>
      <c r="B450" s="5"/>
      <c r="C450" s="6" t="s">
        <v>5740</v>
      </c>
      <c r="D450" s="5"/>
      <c r="E450" s="6" t="s">
        <v>6135</v>
      </c>
      <c r="F450" s="5" t="s">
        <v>1577</v>
      </c>
      <c r="G450" s="5" t="s">
        <v>1926</v>
      </c>
      <c r="H450" s="10" t="s">
        <v>1404</v>
      </c>
      <c r="I450" s="5" t="s">
        <v>1927</v>
      </c>
      <c r="J450" s="13" t="str">
        <f t="shared" si="47"/>
        <v>IC.CV.161505</v>
      </c>
      <c r="K450" s="6" t="s">
        <v>1192</v>
      </c>
      <c r="L450" t="str">
        <f t="shared" si="51"/>
        <v>Tip sent for C&amp;S</v>
      </c>
      <c r="M450" s="14" t="str">
        <f t="shared" si="48"/>
        <v>PI.IC.CV.161505.01</v>
      </c>
      <c r="N450" s="14"/>
      <c r="O450" s="14" t="str">
        <f t="shared" si="49"/>
        <v>PH.IC.CV.161505.01</v>
      </c>
      <c r="P450" s="5"/>
      <c r="Q450" s="14" t="str">
        <f t="shared" si="50"/>
        <v>CL.IC.CV.161505.01</v>
      </c>
      <c r="R450" s="5"/>
      <c r="S450" s="5"/>
      <c r="T450" s="5"/>
      <c r="U450" s="5"/>
      <c r="V450" s="5"/>
      <c r="W450" s="5"/>
    </row>
    <row r="451" spans="1:25" ht="15">
      <c r="A451" s="5" t="s">
        <v>11111</v>
      </c>
      <c r="B451" s="5"/>
      <c r="C451" s="6" t="s">
        <v>11480</v>
      </c>
      <c r="D451" s="5"/>
      <c r="E451" s="6" t="s">
        <v>6135</v>
      </c>
      <c r="F451" s="5" t="s">
        <v>1911</v>
      </c>
      <c r="G451" s="6" t="s">
        <v>2104</v>
      </c>
      <c r="H451" s="10" t="s">
        <v>6888</v>
      </c>
      <c r="I451" s="10" t="s">
        <v>1770</v>
      </c>
      <c r="J451" s="13" t="str">
        <f t="shared" ref="J451" si="52">CONCATENATE("IC.CV.",C451,E451,H451)</f>
        <v>IC.CV.161506</v>
      </c>
      <c r="K451" s="6" t="s">
        <v>11683</v>
      </c>
      <c r="L451" t="str">
        <f t="shared" ref="L451" si="53">G451</f>
        <v>Calculate for length of time inserted</v>
      </c>
      <c r="M451" s="14" t="str">
        <f t="shared" ref="M451" si="54">CONCATENATE("PI.",J451,".",K451)</f>
        <v>PI.IC.CV.161506.01</v>
      </c>
      <c r="N451" s="14"/>
      <c r="O451" s="14" t="str">
        <f t="shared" ref="O451" si="55">CONCATENATE("PH.",J451,".",K451)</f>
        <v>PH.IC.CV.161506.01</v>
      </c>
      <c r="P451" s="5"/>
      <c r="Q451" s="14" t="str">
        <f t="shared" ref="Q451" si="56">CONCATENATE("CL.",J451,".",K451)</f>
        <v>CL.IC.CV.161506.01</v>
      </c>
      <c r="R451" s="5" t="s">
        <v>11097</v>
      </c>
      <c r="S451" s="5">
        <v>702</v>
      </c>
      <c r="T451" s="5"/>
      <c r="U451" s="5"/>
      <c r="V451" s="5"/>
      <c r="W451" s="5"/>
    </row>
    <row r="452" spans="1:25" ht="15">
      <c r="A452" s="5" t="s">
        <v>11111</v>
      </c>
      <c r="B452" s="5"/>
      <c r="C452" s="6" t="s">
        <v>5740</v>
      </c>
      <c r="D452" s="5"/>
      <c r="E452" s="6" t="s">
        <v>6135</v>
      </c>
      <c r="F452" s="5" t="s">
        <v>1911</v>
      </c>
      <c r="G452" s="6" t="s">
        <v>330</v>
      </c>
      <c r="H452" s="10" t="s">
        <v>738</v>
      </c>
      <c r="I452" s="10"/>
      <c r="J452" s="13" t="str">
        <f t="shared" si="47"/>
        <v>IC.CV.161507</v>
      </c>
      <c r="K452" s="6" t="s">
        <v>1192</v>
      </c>
      <c r="L452" t="str">
        <f t="shared" si="51"/>
        <v>Self Discontinued</v>
      </c>
      <c r="M452" s="14" t="str">
        <f t="shared" si="48"/>
        <v>PI.IC.CV.161507.01</v>
      </c>
      <c r="N452" s="14"/>
      <c r="O452" s="14" t="str">
        <f t="shared" si="49"/>
        <v>PH.IC.CV.161507.01</v>
      </c>
      <c r="P452" s="5"/>
      <c r="Q452" s="14" t="str">
        <f t="shared" si="50"/>
        <v>CL.IC.CV.161507.01</v>
      </c>
      <c r="R452" s="5"/>
      <c r="S452" s="5"/>
      <c r="T452" s="5"/>
      <c r="U452" s="5"/>
      <c r="V452" s="5"/>
      <c r="W452" s="5"/>
      <c r="X452" t="s">
        <v>864</v>
      </c>
      <c r="Y452">
        <v>1124</v>
      </c>
    </row>
    <row r="453" spans="1:25" ht="15">
      <c r="A453" s="5" t="s">
        <v>1372</v>
      </c>
      <c r="B453" s="5"/>
      <c r="C453" s="6" t="s">
        <v>5740</v>
      </c>
      <c r="D453" s="5" t="s">
        <v>5578</v>
      </c>
      <c r="E453" s="6" t="s">
        <v>5740</v>
      </c>
      <c r="F453" s="5" t="s">
        <v>1577</v>
      </c>
      <c r="G453" s="5" t="s">
        <v>1771</v>
      </c>
      <c r="H453" s="10" t="s">
        <v>1396</v>
      </c>
      <c r="I453" s="5" t="s">
        <v>1772</v>
      </c>
      <c r="J453" s="13" t="str">
        <f t="shared" si="47"/>
        <v>IC.CV.161601</v>
      </c>
      <c r="K453" s="6" t="s">
        <v>11324</v>
      </c>
      <c r="L453" t="str">
        <f t="shared" si="51"/>
        <v xml:space="preserve">     Securement device</v>
      </c>
      <c r="M453" s="14" t="str">
        <f t="shared" si="48"/>
        <v>PI.IC.CV.161601.01</v>
      </c>
      <c r="N453" s="14"/>
      <c r="O453" s="14" t="str">
        <f t="shared" si="49"/>
        <v>PH.IC.CV.161601.01</v>
      </c>
      <c r="P453" s="5"/>
      <c r="Q453" s="14" t="str">
        <f t="shared" si="50"/>
        <v>CL.IC.CV.161601.01</v>
      </c>
      <c r="R453" s="5"/>
      <c r="S453" s="5"/>
      <c r="T453" s="5"/>
      <c r="U453" s="5"/>
      <c r="V453" s="5"/>
      <c r="W453" s="5"/>
    </row>
    <row r="454" spans="1:25" ht="15">
      <c r="A454" s="5" t="s">
        <v>1372</v>
      </c>
      <c r="B454" s="5"/>
      <c r="C454" s="6" t="s">
        <v>5740</v>
      </c>
      <c r="D454" s="5"/>
      <c r="E454" s="6" t="s">
        <v>5740</v>
      </c>
      <c r="F454" s="5" t="s">
        <v>1577</v>
      </c>
      <c r="G454" s="5" t="s">
        <v>1773</v>
      </c>
      <c r="H454" s="10" t="s">
        <v>1398</v>
      </c>
      <c r="I454" s="5" t="s">
        <v>1774</v>
      </c>
      <c r="J454" s="13" t="str">
        <f t="shared" si="47"/>
        <v>IC.CV.161602</v>
      </c>
      <c r="K454" s="6" t="s">
        <v>11324</v>
      </c>
      <c r="L454" t="str">
        <f t="shared" si="51"/>
        <v xml:space="preserve">     Sutured</v>
      </c>
      <c r="M454" s="14" t="str">
        <f t="shared" si="48"/>
        <v>PI.IC.CV.161602.01</v>
      </c>
      <c r="N454" s="14"/>
      <c r="O454" s="14" t="str">
        <f t="shared" si="49"/>
        <v>PH.IC.CV.161602.01</v>
      </c>
      <c r="P454" s="5"/>
      <c r="Q454" s="14" t="str">
        <f t="shared" si="50"/>
        <v>CL.IC.CV.161602.01</v>
      </c>
      <c r="R454" s="5"/>
      <c r="S454" s="5"/>
      <c r="T454" s="5"/>
      <c r="U454" s="5"/>
      <c r="V454" s="5"/>
      <c r="W454" s="5"/>
    </row>
    <row r="455" spans="1:25" ht="15">
      <c r="A455" s="5" t="s">
        <v>1372</v>
      </c>
      <c r="B455" s="5"/>
      <c r="C455" s="6" t="s">
        <v>5740</v>
      </c>
      <c r="D455" s="5"/>
      <c r="E455" s="6" t="s">
        <v>5740</v>
      </c>
      <c r="F455" s="5" t="s">
        <v>1577</v>
      </c>
      <c r="G455" s="5" t="s">
        <v>1775</v>
      </c>
      <c r="H455" s="10" t="s">
        <v>1400</v>
      </c>
      <c r="I455" s="5" t="s">
        <v>1776</v>
      </c>
      <c r="J455" s="13" t="str">
        <f t="shared" si="47"/>
        <v>IC.CV.161603</v>
      </c>
      <c r="K455" s="6" t="s">
        <v>11324</v>
      </c>
      <c r="L455" t="str">
        <f t="shared" si="51"/>
        <v xml:space="preserve">     Taped</v>
      </c>
      <c r="M455" s="14" t="str">
        <f t="shared" si="48"/>
        <v>PI.IC.CV.161603.01</v>
      </c>
      <c r="N455" s="14"/>
      <c r="O455" s="14" t="str">
        <f t="shared" si="49"/>
        <v>PH.IC.CV.161603.01</v>
      </c>
      <c r="P455" s="5"/>
      <c r="Q455" s="14" t="str">
        <f t="shared" si="50"/>
        <v>CL.IC.CV.161603.01</v>
      </c>
      <c r="R455" s="5"/>
      <c r="S455" s="5"/>
      <c r="T455" s="5"/>
      <c r="U455" s="5"/>
      <c r="V455" s="5"/>
      <c r="W455" s="5"/>
    </row>
    <row r="456" spans="1:25" ht="15">
      <c r="A456" s="5" t="s">
        <v>1372</v>
      </c>
      <c r="B456" s="5"/>
      <c r="C456" s="6" t="s">
        <v>5740</v>
      </c>
      <c r="D456" s="5" t="s">
        <v>1777</v>
      </c>
      <c r="E456" s="6" t="s">
        <v>6865</v>
      </c>
      <c r="F456" s="5" t="s">
        <v>1440</v>
      </c>
      <c r="G456" s="5" t="s">
        <v>1441</v>
      </c>
      <c r="H456" s="10" t="s">
        <v>1396</v>
      </c>
      <c r="I456" s="5" t="s">
        <v>1442</v>
      </c>
      <c r="J456" s="13" t="str">
        <f t="shared" si="47"/>
        <v>IC.CV.161701</v>
      </c>
      <c r="K456" s="6" t="s">
        <v>11324</v>
      </c>
      <c r="L456" t="str">
        <f t="shared" si="51"/>
        <v>Auto flush and filling</v>
      </c>
      <c r="M456" s="14" t="str">
        <f t="shared" si="48"/>
        <v>PI.IC.CV.161701.01</v>
      </c>
      <c r="N456" s="14"/>
      <c r="O456" s="14" t="str">
        <f t="shared" si="49"/>
        <v>PH.IC.CV.161701.01</v>
      </c>
      <c r="P456" s="5"/>
      <c r="Q456" s="14" t="str">
        <f t="shared" si="50"/>
        <v>CL.IC.CV.161701.01</v>
      </c>
      <c r="R456" s="5"/>
      <c r="S456" s="5"/>
      <c r="T456" s="5"/>
      <c r="U456" s="5"/>
      <c r="V456" s="5"/>
      <c r="W456" s="5"/>
    </row>
    <row r="457" spans="1:25" ht="15">
      <c r="A457" s="5" t="s">
        <v>1372</v>
      </c>
      <c r="B457" s="5"/>
      <c r="C457" s="6" t="s">
        <v>5740</v>
      </c>
      <c r="D457" s="5"/>
      <c r="E457" s="6" t="s">
        <v>6865</v>
      </c>
      <c r="F457" s="5" t="s">
        <v>1440</v>
      </c>
      <c r="G457" s="5" t="s">
        <v>1443</v>
      </c>
      <c r="H457" s="10" t="s">
        <v>1398</v>
      </c>
      <c r="I457" s="5" t="s">
        <v>1444</v>
      </c>
      <c r="J457" s="13" t="str">
        <f t="shared" si="47"/>
        <v>IC.CV.161702</v>
      </c>
      <c r="K457" s="6" t="s">
        <v>11324</v>
      </c>
      <c r="L457" t="str">
        <f t="shared" si="51"/>
        <v>Manual fill</v>
      </c>
      <c r="M457" s="14" t="str">
        <f t="shared" si="48"/>
        <v>PI.IC.CV.161702.01</v>
      </c>
      <c r="N457" s="14"/>
      <c r="O457" s="14" t="str">
        <f t="shared" si="49"/>
        <v>PH.IC.CV.161702.01</v>
      </c>
      <c r="P457" s="5"/>
      <c r="Q457" s="14" t="str">
        <f t="shared" si="50"/>
        <v>CL.IC.CV.161702.01</v>
      </c>
      <c r="R457" s="5"/>
      <c r="S457" s="5"/>
      <c r="T457" s="5"/>
      <c r="U457" s="5"/>
      <c r="V457" s="5"/>
      <c r="W457" s="5"/>
    </row>
    <row r="458" spans="1:25" ht="15">
      <c r="A458" s="5" t="s">
        <v>1372</v>
      </c>
      <c r="B458" s="5"/>
      <c r="C458" s="6" t="s">
        <v>5740</v>
      </c>
      <c r="D458" s="5"/>
      <c r="E458" s="6" t="s">
        <v>1138</v>
      </c>
      <c r="F458" s="5" t="s">
        <v>1440</v>
      </c>
      <c r="G458" s="5" t="s">
        <v>1445</v>
      </c>
      <c r="H458" s="10" t="s">
        <v>1400</v>
      </c>
      <c r="I458" s="5" t="s">
        <v>1446</v>
      </c>
      <c r="J458" s="13" t="str">
        <f t="shared" si="47"/>
        <v>IC.CV.161703</v>
      </c>
      <c r="K458" s="6" t="s">
        <v>1192</v>
      </c>
      <c r="L458" t="str">
        <f t="shared" si="51"/>
        <v>Manual flush</v>
      </c>
      <c r="M458" s="14" t="str">
        <f t="shared" si="48"/>
        <v>PI.IC.CV.161703.01</v>
      </c>
      <c r="N458" s="14"/>
      <c r="O458" s="14" t="str">
        <f t="shared" si="49"/>
        <v>PH.IC.CV.161703.01</v>
      </c>
      <c r="P458" s="5"/>
      <c r="Q458" s="14" t="str">
        <f t="shared" si="50"/>
        <v>CL.IC.CV.161703.01</v>
      </c>
      <c r="R458" s="5"/>
      <c r="S458" s="5"/>
      <c r="T458" s="5"/>
      <c r="U458" s="5"/>
      <c r="V458" s="5"/>
      <c r="W458" s="5"/>
    </row>
    <row r="459" spans="1:25" ht="15">
      <c r="A459" s="5" t="s">
        <v>1372</v>
      </c>
      <c r="B459" s="5"/>
      <c r="C459" s="6" t="s">
        <v>5740</v>
      </c>
      <c r="D459" s="5"/>
      <c r="E459" s="6" t="s">
        <v>1138</v>
      </c>
      <c r="F459" s="5" t="s">
        <v>1447</v>
      </c>
      <c r="G459" s="5" t="s">
        <v>1448</v>
      </c>
      <c r="H459" s="10" t="s">
        <v>1402</v>
      </c>
      <c r="I459" s="5" t="s">
        <v>1449</v>
      </c>
      <c r="J459" s="13" t="str">
        <f t="shared" si="47"/>
        <v>IC.CV.161704</v>
      </c>
      <c r="K459" s="6" t="s">
        <v>1192</v>
      </c>
      <c r="L459" t="str">
        <f t="shared" si="51"/>
        <v xml:space="preserve">     No blood in tubing</v>
      </c>
      <c r="M459" s="14" t="str">
        <f t="shared" si="48"/>
        <v>PI.IC.CV.161704.01</v>
      </c>
      <c r="N459" s="14"/>
      <c r="O459" s="14" t="str">
        <f t="shared" si="49"/>
        <v>PH.IC.CV.161704.01</v>
      </c>
      <c r="P459" s="5"/>
      <c r="Q459" s="14" t="str">
        <f t="shared" si="50"/>
        <v>CL.IC.CV.161704.01</v>
      </c>
      <c r="R459" s="5"/>
      <c r="S459" s="5"/>
      <c r="T459" s="5"/>
      <c r="U459" s="5"/>
      <c r="V459" s="5"/>
      <c r="W459" s="5"/>
    </row>
    <row r="460" spans="1:25" ht="15">
      <c r="A460" s="5" t="s">
        <v>1372</v>
      </c>
      <c r="B460" s="5"/>
      <c r="C460" s="6" t="s">
        <v>5740</v>
      </c>
      <c r="D460" s="5"/>
      <c r="E460" s="6" t="s">
        <v>1138</v>
      </c>
      <c r="F460" s="5" t="s">
        <v>1447</v>
      </c>
      <c r="G460" s="5" t="s">
        <v>1450</v>
      </c>
      <c r="H460" s="10" t="s">
        <v>1404</v>
      </c>
      <c r="I460" s="5" t="s">
        <v>1451</v>
      </c>
      <c r="J460" s="13" t="str">
        <f t="shared" si="47"/>
        <v>IC.CV.161705</v>
      </c>
      <c r="K460" s="6" t="s">
        <v>1192</v>
      </c>
      <c r="L460" t="str">
        <f t="shared" si="51"/>
        <v xml:space="preserve">     Blood in tubing</v>
      </c>
      <c r="M460" s="14" t="str">
        <f t="shared" si="48"/>
        <v>PI.IC.CV.161705.01</v>
      </c>
      <c r="N460" s="14"/>
      <c r="O460" s="14" t="str">
        <f t="shared" si="49"/>
        <v>PH.IC.CV.161705.01</v>
      </c>
      <c r="P460" s="5"/>
      <c r="Q460" s="14" t="str">
        <f t="shared" si="50"/>
        <v>CL.IC.CV.161705.01</v>
      </c>
      <c r="R460" s="5"/>
      <c r="S460" s="5"/>
      <c r="T460" s="5"/>
      <c r="U460" s="5"/>
      <c r="V460" s="5"/>
      <c r="W460" s="5"/>
    </row>
    <row r="461" spans="1:25" ht="15">
      <c r="A461" s="5" t="s">
        <v>1372</v>
      </c>
      <c r="B461" s="5"/>
      <c r="C461" s="6" t="s">
        <v>5740</v>
      </c>
      <c r="D461" s="5"/>
      <c r="E461" s="6" t="s">
        <v>1138</v>
      </c>
      <c r="F461" s="5" t="s">
        <v>1447</v>
      </c>
      <c r="G461" s="5" t="s">
        <v>1452</v>
      </c>
      <c r="H461" s="10" t="s">
        <v>1406</v>
      </c>
      <c r="I461" s="5" t="s">
        <v>1639</v>
      </c>
      <c r="J461" s="13" t="str">
        <f t="shared" si="47"/>
        <v>IC.CV.161706</v>
      </c>
      <c r="K461" s="6" t="s">
        <v>1192</v>
      </c>
      <c r="L461" t="str">
        <f t="shared" si="51"/>
        <v xml:space="preserve">     No condensation in gas shuttle</v>
      </c>
      <c r="M461" s="14" t="str">
        <f t="shared" si="48"/>
        <v>PI.IC.CV.161706.01</v>
      </c>
      <c r="N461" s="14"/>
      <c r="O461" s="14" t="str">
        <f t="shared" si="49"/>
        <v>PH.IC.CV.161706.01</v>
      </c>
      <c r="P461" s="5"/>
      <c r="Q461" s="14" t="str">
        <f t="shared" si="50"/>
        <v>CL.IC.CV.161706.01</v>
      </c>
      <c r="R461" s="5"/>
      <c r="S461" s="5"/>
      <c r="T461" s="5"/>
      <c r="U461" s="5"/>
      <c r="V461" s="5"/>
      <c r="W461" s="5"/>
    </row>
    <row r="462" spans="1:25" ht="15">
      <c r="A462" s="5" t="s">
        <v>1372</v>
      </c>
      <c r="B462" s="5"/>
      <c r="C462" s="6" t="s">
        <v>5740</v>
      </c>
      <c r="D462" s="5"/>
      <c r="E462" s="6" t="s">
        <v>1138</v>
      </c>
      <c r="F462" s="5" t="s">
        <v>1447</v>
      </c>
      <c r="G462" s="5" t="s">
        <v>1453</v>
      </c>
      <c r="H462" s="10" t="s">
        <v>1419</v>
      </c>
      <c r="I462" s="5" t="s">
        <v>1454</v>
      </c>
      <c r="J462" s="13" t="str">
        <f t="shared" ref="J462:J534" si="57">CONCATENATE("IC.CV.",C462,E462,H462)</f>
        <v>IC.CV.161707</v>
      </c>
      <c r="K462" s="6" t="s">
        <v>11324</v>
      </c>
      <c r="L462" t="str">
        <f t="shared" si="51"/>
        <v xml:space="preserve">     Condensation in gas shuttle</v>
      </c>
      <c r="M462" s="14" t="str">
        <f t="shared" si="48"/>
        <v>PI.IC.CV.161707.01</v>
      </c>
      <c r="N462" s="14"/>
      <c r="O462" s="14" t="str">
        <f t="shared" si="49"/>
        <v>PH.IC.CV.161707.01</v>
      </c>
      <c r="P462" s="5"/>
      <c r="Q462" s="14" t="str">
        <f t="shared" si="50"/>
        <v>CL.IC.CV.161707.01</v>
      </c>
      <c r="R462" s="5"/>
      <c r="S462" s="5"/>
      <c r="T462" s="5"/>
      <c r="U462" s="5"/>
      <c r="V462" s="5"/>
      <c r="W462" s="5"/>
    </row>
    <row r="463" spans="1:25" ht="15">
      <c r="A463" s="5" t="s">
        <v>1372</v>
      </c>
      <c r="B463" s="5"/>
      <c r="C463" s="6" t="s">
        <v>5740</v>
      </c>
      <c r="D463" s="19" t="s">
        <v>1630</v>
      </c>
      <c r="E463" s="6" t="s">
        <v>6865</v>
      </c>
      <c r="F463" s="5" t="s">
        <v>1631</v>
      </c>
      <c r="G463" s="5" t="s">
        <v>292</v>
      </c>
      <c r="H463" s="10" t="s">
        <v>10093</v>
      </c>
      <c r="I463" s="5" t="s">
        <v>1456</v>
      </c>
      <c r="J463" s="13" t="str">
        <f t="shared" si="57"/>
        <v>IC.CV.161708</v>
      </c>
      <c r="K463" s="6" t="s">
        <v>11324</v>
      </c>
      <c r="L463" t="str">
        <f t="shared" si="51"/>
        <v>Head of bed lower than 30 degrees</v>
      </c>
      <c r="M463" s="14" t="str">
        <f t="shared" ref="M463:M535" si="58">CONCATENATE("PI.",J463,".",K463)</f>
        <v>PI.IC.CV.161708.01</v>
      </c>
      <c r="N463" s="14"/>
      <c r="O463" s="14" t="str">
        <f t="shared" ref="O463:O535" si="59">CONCATENATE("PH.",J463,".",K463)</f>
        <v>PH.IC.CV.161708.01</v>
      </c>
      <c r="P463" s="5"/>
      <c r="Q463" s="14" t="str">
        <f t="shared" ref="Q463:Q535" si="60">CONCATENATE("CL.",J463,".",K463)</f>
        <v>CL.IC.CV.161708.01</v>
      </c>
      <c r="R463" s="5" t="s">
        <v>1141</v>
      </c>
      <c r="S463" s="5"/>
      <c r="T463" s="5"/>
      <c r="U463" s="5"/>
      <c r="V463" s="5"/>
      <c r="W463" s="5"/>
    </row>
    <row r="464" spans="1:25" ht="15">
      <c r="A464" s="5" t="s">
        <v>1372</v>
      </c>
      <c r="B464" s="5"/>
      <c r="C464" s="6" t="s">
        <v>5740</v>
      </c>
      <c r="D464" s="5"/>
      <c r="E464" s="6" t="s">
        <v>1138</v>
      </c>
      <c r="F464" s="5" t="s">
        <v>1631</v>
      </c>
      <c r="G464" s="5" t="s">
        <v>1457</v>
      </c>
      <c r="H464" s="10" t="s">
        <v>10095</v>
      </c>
      <c r="I464" s="5" t="s">
        <v>1806</v>
      </c>
      <c r="J464" s="13" t="str">
        <f t="shared" si="57"/>
        <v>IC.CV.161709</v>
      </c>
      <c r="K464" s="6" t="s">
        <v>1192</v>
      </c>
      <c r="L464" t="str">
        <f t="shared" si="51"/>
        <v>Head of bed higher than 30 degrees</v>
      </c>
      <c r="M464" s="14" t="str">
        <f t="shared" si="58"/>
        <v>PI.IC.CV.161709.01</v>
      </c>
      <c r="N464" s="14"/>
      <c r="O464" s="14" t="str">
        <f t="shared" si="59"/>
        <v>PH.IC.CV.161709.01</v>
      </c>
      <c r="P464" s="5"/>
      <c r="Q464" s="14" t="str">
        <f t="shared" si="60"/>
        <v>CL.IC.CV.161709.01</v>
      </c>
      <c r="R464" s="5" t="s">
        <v>1141</v>
      </c>
      <c r="S464" s="5"/>
      <c r="T464" s="5"/>
      <c r="U464" s="5"/>
      <c r="V464" s="5"/>
      <c r="W464" s="5"/>
    </row>
    <row r="465" spans="1:25" ht="15">
      <c r="A465" s="5" t="s">
        <v>1372</v>
      </c>
      <c r="B465" s="5"/>
      <c r="C465" s="6" t="s">
        <v>5740</v>
      </c>
      <c r="D465" s="5"/>
      <c r="E465" s="6" t="s">
        <v>6865</v>
      </c>
      <c r="F465" s="5" t="s">
        <v>1631</v>
      </c>
      <c r="G465" s="5" t="s">
        <v>293</v>
      </c>
      <c r="H465" s="10" t="s">
        <v>10905</v>
      </c>
      <c r="I465" s="5" t="s">
        <v>1807</v>
      </c>
      <c r="J465" s="13" t="str">
        <f t="shared" si="57"/>
        <v>IC.CV.161710</v>
      </c>
      <c r="K465" s="6" t="s">
        <v>11324</v>
      </c>
      <c r="L465" t="str">
        <f t="shared" si="51"/>
        <v>Bed in reverse trendelenburg</v>
      </c>
      <c r="M465" s="14" t="str">
        <f t="shared" si="58"/>
        <v>PI.IC.CV.161710.01</v>
      </c>
      <c r="N465" s="14"/>
      <c r="O465" s="14" t="str">
        <f t="shared" si="59"/>
        <v>PH.IC.CV.161710.01</v>
      </c>
      <c r="P465" s="5"/>
      <c r="Q465" s="14" t="str">
        <f t="shared" si="60"/>
        <v>CL.IC.CV.161710.01</v>
      </c>
      <c r="R465" s="5" t="s">
        <v>1141</v>
      </c>
      <c r="S465" s="5"/>
      <c r="T465" s="5"/>
      <c r="U465" s="5"/>
      <c r="V465" s="5"/>
      <c r="W465" s="5"/>
    </row>
    <row r="466" spans="1:25" ht="15">
      <c r="A466" s="5" t="s">
        <v>1372</v>
      </c>
      <c r="B466" s="5"/>
      <c r="C466" s="6" t="s">
        <v>5740</v>
      </c>
      <c r="D466" s="5" t="s">
        <v>1808</v>
      </c>
      <c r="E466" s="6" t="s">
        <v>5743</v>
      </c>
      <c r="F466" s="5" t="s">
        <v>26</v>
      </c>
      <c r="G466" s="5" t="s">
        <v>1809</v>
      </c>
      <c r="H466" s="10" t="s">
        <v>1396</v>
      </c>
      <c r="I466" s="5" t="s">
        <v>1810</v>
      </c>
      <c r="J466" s="13" t="str">
        <f t="shared" si="57"/>
        <v>IC.CV.161801</v>
      </c>
      <c r="K466" s="6" t="s">
        <v>11324</v>
      </c>
      <c r="L466" t="str">
        <f t="shared" si="51"/>
        <v xml:space="preserve">Tank pressure:  specify </v>
      </c>
      <c r="M466" s="14" t="str">
        <f t="shared" si="58"/>
        <v>PI.IC.CV.161801.01</v>
      </c>
      <c r="N466" s="14"/>
      <c r="O466" s="14" t="str">
        <f t="shared" si="59"/>
        <v>PH.IC.CV.161801.01</v>
      </c>
      <c r="P466" s="5"/>
      <c r="Q466" s="14" t="str">
        <f t="shared" si="60"/>
        <v>CL.IC.CV.161801.01</v>
      </c>
      <c r="R466" s="5"/>
      <c r="S466" s="5"/>
      <c r="T466" s="5"/>
      <c r="U466" s="5"/>
      <c r="V466" s="5"/>
      <c r="W466" s="5"/>
    </row>
    <row r="467" spans="1:25" ht="15">
      <c r="A467" s="5" t="s">
        <v>1372</v>
      </c>
      <c r="B467" s="5"/>
      <c r="C467" s="6" t="s">
        <v>5740</v>
      </c>
      <c r="D467" s="5"/>
      <c r="E467" s="6" t="s">
        <v>5743</v>
      </c>
      <c r="F467" s="5" t="s">
        <v>26</v>
      </c>
      <c r="G467" s="5" t="s">
        <v>294</v>
      </c>
      <c r="H467" s="10" t="s">
        <v>1398</v>
      </c>
      <c r="I467" s="5" t="s">
        <v>1811</v>
      </c>
      <c r="J467" s="13" t="str">
        <f t="shared" si="57"/>
        <v>IC.CV.161802</v>
      </c>
      <c r="K467" s="6" t="s">
        <v>11324</v>
      </c>
      <c r="L467" t="str">
        <f t="shared" si="51"/>
        <v>Helium tank changed</v>
      </c>
      <c r="M467" s="14" t="str">
        <f t="shared" si="58"/>
        <v>PI.IC.CV.161802.01</v>
      </c>
      <c r="N467" s="14"/>
      <c r="O467" s="14" t="str">
        <f t="shared" si="59"/>
        <v>PH.IC.CV.161802.01</v>
      </c>
      <c r="P467" s="5"/>
      <c r="Q467" s="14" t="str">
        <f t="shared" si="60"/>
        <v>CL.IC.CV.161802.01</v>
      </c>
      <c r="R467" s="5"/>
      <c r="S467" s="5"/>
      <c r="T467" s="5"/>
      <c r="U467" s="5"/>
      <c r="V467" s="5"/>
      <c r="W467" s="5"/>
    </row>
    <row r="468" spans="1:25" ht="15">
      <c r="A468" s="5" t="s">
        <v>1372</v>
      </c>
      <c r="B468" s="5"/>
      <c r="C468" s="6" t="s">
        <v>5740</v>
      </c>
      <c r="D468" s="5" t="s">
        <v>5981</v>
      </c>
      <c r="E468" s="6" t="s">
        <v>10174</v>
      </c>
      <c r="F468" s="5" t="s">
        <v>1812</v>
      </c>
      <c r="G468" s="5" t="s">
        <v>1813</v>
      </c>
      <c r="H468" s="10" t="s">
        <v>11324</v>
      </c>
      <c r="I468" s="5" t="s">
        <v>1814</v>
      </c>
      <c r="J468" s="13" t="str">
        <f t="shared" si="57"/>
        <v>IC.CV.161901</v>
      </c>
      <c r="K468" s="6" t="s">
        <v>11324</v>
      </c>
      <c r="L468" t="str">
        <f t="shared" si="51"/>
        <v>Femoral artery right</v>
      </c>
      <c r="M468" s="14" t="str">
        <f t="shared" si="58"/>
        <v>PI.IC.CV.161901.01</v>
      </c>
      <c r="N468" s="14"/>
      <c r="O468" s="14" t="str">
        <f t="shared" si="59"/>
        <v>PH.IC.CV.161901.01</v>
      </c>
      <c r="P468" s="5"/>
      <c r="Q468" s="14" t="str">
        <f t="shared" si="60"/>
        <v>CL.IC.CV.161901.01</v>
      </c>
      <c r="R468" s="5" t="s">
        <v>1141</v>
      </c>
      <c r="S468" s="5"/>
      <c r="T468" s="5"/>
      <c r="U468" s="5"/>
      <c r="V468" s="5"/>
      <c r="W468" s="5"/>
    </row>
    <row r="469" spans="1:25" ht="15">
      <c r="A469" s="5" t="s">
        <v>1372</v>
      </c>
      <c r="B469" s="5"/>
      <c r="C469" s="6" t="s">
        <v>5740</v>
      </c>
      <c r="D469" s="5"/>
      <c r="E469" s="6" t="s">
        <v>10174</v>
      </c>
      <c r="F469" s="5" t="s">
        <v>1812</v>
      </c>
      <c r="G469" s="5" t="s">
        <v>1815</v>
      </c>
      <c r="H469" s="10" t="s">
        <v>1199</v>
      </c>
      <c r="I469" s="5" t="s">
        <v>1816</v>
      </c>
      <c r="J469" s="13" t="str">
        <f t="shared" si="57"/>
        <v>IC.CV.161902</v>
      </c>
      <c r="K469" s="6" t="s">
        <v>11324</v>
      </c>
      <c r="L469" t="str">
        <f t="shared" si="51"/>
        <v>Femoral artery left</v>
      </c>
      <c r="M469" s="14" t="str">
        <f t="shared" si="58"/>
        <v>PI.IC.CV.161902.01</v>
      </c>
      <c r="N469" s="14"/>
      <c r="O469" s="14" t="str">
        <f t="shared" si="59"/>
        <v>PH.IC.CV.161902.01</v>
      </c>
      <c r="P469" s="5"/>
      <c r="Q469" s="14" t="str">
        <f t="shared" si="60"/>
        <v>CL.IC.CV.161902.01</v>
      </c>
      <c r="R469" s="5" t="s">
        <v>1141</v>
      </c>
      <c r="S469" s="5"/>
      <c r="T469" s="5"/>
      <c r="U469" s="5"/>
      <c r="V469" s="5"/>
      <c r="W469" s="5"/>
    </row>
    <row r="470" spans="1:25" ht="15">
      <c r="A470" s="5" t="s">
        <v>1372</v>
      </c>
      <c r="B470" s="5"/>
      <c r="C470" s="6" t="s">
        <v>5740</v>
      </c>
      <c r="D470" s="5"/>
      <c r="E470" s="6" t="s">
        <v>10174</v>
      </c>
      <c r="F470" s="5" t="s">
        <v>1812</v>
      </c>
      <c r="G470" s="5" t="s">
        <v>1817</v>
      </c>
      <c r="H470" s="10" t="s">
        <v>946</v>
      </c>
      <c r="I470" s="5" t="s">
        <v>930</v>
      </c>
      <c r="J470" s="13" t="str">
        <f t="shared" si="57"/>
        <v>IC.CV.161903</v>
      </c>
      <c r="K470" s="6" t="s">
        <v>11324</v>
      </c>
      <c r="L470" t="str">
        <f t="shared" si="51"/>
        <v>IABP site: Other specify</v>
      </c>
      <c r="M470" s="14" t="str">
        <f t="shared" si="58"/>
        <v>PI.IC.CV.161903.01</v>
      </c>
      <c r="N470" s="14"/>
      <c r="O470" s="14" t="str">
        <f t="shared" si="59"/>
        <v>PH.IC.CV.161903.01</v>
      </c>
      <c r="P470" s="5"/>
      <c r="Q470" s="14" t="str">
        <f t="shared" si="60"/>
        <v>CL.IC.CV.161903.01</v>
      </c>
      <c r="R470" s="5" t="s">
        <v>1141</v>
      </c>
      <c r="S470" s="5"/>
      <c r="T470" s="5"/>
      <c r="U470" s="5"/>
      <c r="V470" s="5"/>
      <c r="W470" s="5"/>
    </row>
    <row r="471" spans="1:25" ht="15">
      <c r="A471" s="5" t="s">
        <v>1372</v>
      </c>
      <c r="B471" s="5"/>
      <c r="C471" s="6" t="s">
        <v>5740</v>
      </c>
      <c r="D471" s="5" t="s">
        <v>1818</v>
      </c>
      <c r="E471" s="6" t="s">
        <v>6396</v>
      </c>
      <c r="F471" s="5" t="s">
        <v>1819</v>
      </c>
      <c r="G471" s="5" t="s">
        <v>1805</v>
      </c>
      <c r="H471" s="10" t="s">
        <v>1396</v>
      </c>
      <c r="I471" s="5" t="s">
        <v>1978</v>
      </c>
      <c r="J471" s="13" t="str">
        <f t="shared" si="57"/>
        <v>IC.CV.162001</v>
      </c>
      <c r="K471" s="6" t="s">
        <v>11324</v>
      </c>
      <c r="L471" t="str">
        <f t="shared" si="51"/>
        <v>Plugged into emergency outlet</v>
      </c>
      <c r="M471" s="14" t="str">
        <f t="shared" si="58"/>
        <v>PI.IC.CV.162001.01</v>
      </c>
      <c r="N471" s="14"/>
      <c r="O471" s="14" t="str">
        <f t="shared" si="59"/>
        <v>PH.IC.CV.162001.01</v>
      </c>
      <c r="P471" s="5"/>
      <c r="Q471" s="14" t="str">
        <f t="shared" si="60"/>
        <v>CL.IC.CV.162001.01</v>
      </c>
      <c r="R471" s="5"/>
      <c r="S471" s="5"/>
      <c r="T471" s="5"/>
      <c r="U471" s="5"/>
      <c r="V471" s="5"/>
      <c r="W471" s="5"/>
    </row>
    <row r="472" spans="1:25" ht="15">
      <c r="A472" s="5" t="s">
        <v>1372</v>
      </c>
      <c r="B472" s="5"/>
      <c r="C472" s="6" t="s">
        <v>5740</v>
      </c>
      <c r="D472" s="5"/>
      <c r="E472" s="6" t="s">
        <v>6396</v>
      </c>
      <c r="F472" s="5" t="s">
        <v>1819</v>
      </c>
      <c r="G472" s="5" t="s">
        <v>1979</v>
      </c>
      <c r="H472" s="10" t="s">
        <v>1398</v>
      </c>
      <c r="I472" s="5" t="s">
        <v>1979</v>
      </c>
      <c r="J472" s="13" t="str">
        <f t="shared" si="57"/>
        <v>IC.CV.162002</v>
      </c>
      <c r="K472" s="6" t="s">
        <v>11324</v>
      </c>
      <c r="L472" t="str">
        <f t="shared" si="51"/>
        <v>Battery</v>
      </c>
      <c r="M472" s="14" t="str">
        <f t="shared" si="58"/>
        <v>PI.IC.CV.162002.01</v>
      </c>
      <c r="N472" s="14"/>
      <c r="O472" s="14" t="str">
        <f t="shared" si="59"/>
        <v>PH.IC.CV.162002.01</v>
      </c>
      <c r="P472" s="5"/>
      <c r="Q472" s="14" t="str">
        <f t="shared" si="60"/>
        <v>CL.IC.CV.162002.01</v>
      </c>
      <c r="R472" s="5"/>
      <c r="S472" s="5"/>
      <c r="T472" s="5"/>
      <c r="U472" s="5"/>
      <c r="V472" s="5"/>
      <c r="W472" s="5"/>
    </row>
    <row r="473" spans="1:25" ht="15">
      <c r="A473" s="5" t="s">
        <v>1372</v>
      </c>
      <c r="B473" s="5"/>
      <c r="C473" s="6" t="s">
        <v>5740</v>
      </c>
      <c r="D473" s="5" t="s">
        <v>1980</v>
      </c>
      <c r="E473" s="6" t="s">
        <v>5577</v>
      </c>
      <c r="F473" s="5" t="s">
        <v>1981</v>
      </c>
      <c r="G473" s="5" t="s">
        <v>1982</v>
      </c>
      <c r="H473" s="10" t="s">
        <v>1396</v>
      </c>
      <c r="I473" s="5" t="s">
        <v>1983</v>
      </c>
      <c r="J473" s="13" t="str">
        <f t="shared" si="57"/>
        <v>IC.CV.162101</v>
      </c>
      <c r="K473" s="6" t="s">
        <v>1192</v>
      </c>
      <c r="L473" t="str">
        <f t="shared" si="51"/>
        <v>Distal pulses palpable</v>
      </c>
      <c r="M473" s="14" t="str">
        <f t="shared" si="58"/>
        <v>PI.IC.CV.162101.01</v>
      </c>
      <c r="N473" s="14"/>
      <c r="O473" s="14" t="str">
        <f t="shared" si="59"/>
        <v>PH.IC.CV.162101.01</v>
      </c>
      <c r="P473" s="5"/>
      <c r="Q473" s="14" t="str">
        <f t="shared" si="60"/>
        <v>CL.IC.CV.162101.01</v>
      </c>
      <c r="R473" s="5"/>
      <c r="S473" s="5"/>
      <c r="T473" s="5"/>
      <c r="U473" s="5"/>
      <c r="V473" s="5"/>
      <c r="W473" s="5"/>
    </row>
    <row r="474" spans="1:25" ht="15">
      <c r="A474" s="5" t="s">
        <v>1372</v>
      </c>
      <c r="B474" s="5"/>
      <c r="C474" s="6" t="s">
        <v>5740</v>
      </c>
      <c r="D474" s="5"/>
      <c r="E474" s="6" t="s">
        <v>5577</v>
      </c>
      <c r="F474" s="5" t="s">
        <v>1981</v>
      </c>
      <c r="G474" s="5" t="s">
        <v>1984</v>
      </c>
      <c r="H474" s="10" t="s">
        <v>1398</v>
      </c>
      <c r="I474" s="5" t="s">
        <v>1985</v>
      </c>
      <c r="J474" s="13" t="str">
        <f t="shared" si="57"/>
        <v>IC.CV.162102</v>
      </c>
      <c r="K474" s="6" t="s">
        <v>1192</v>
      </c>
      <c r="L474" t="str">
        <f t="shared" si="51"/>
        <v>Distal pulses doppler</v>
      </c>
      <c r="M474" s="14" t="str">
        <f t="shared" si="58"/>
        <v>PI.IC.CV.162102.01</v>
      </c>
      <c r="N474" s="14"/>
      <c r="O474" s="14" t="str">
        <f t="shared" si="59"/>
        <v>PH.IC.CV.162102.01</v>
      </c>
      <c r="P474" s="5"/>
      <c r="Q474" s="14" t="str">
        <f t="shared" si="60"/>
        <v>CL.IC.CV.162102.01</v>
      </c>
      <c r="R474" s="5"/>
      <c r="S474" s="5"/>
      <c r="T474" s="5"/>
      <c r="U474" s="5"/>
      <c r="V474" s="5"/>
      <c r="W474" s="5"/>
    </row>
    <row r="475" spans="1:25" s="5" customFormat="1" ht="15">
      <c r="A475" s="5" t="s">
        <v>1372</v>
      </c>
      <c r="C475" s="6" t="s">
        <v>5740</v>
      </c>
      <c r="E475" s="6" t="s">
        <v>5577</v>
      </c>
      <c r="F475" s="5" t="s">
        <v>1981</v>
      </c>
      <c r="G475" s="5" t="s">
        <v>1986</v>
      </c>
      <c r="H475" s="10" t="s">
        <v>1400</v>
      </c>
      <c r="I475" s="5" t="s">
        <v>1987</v>
      </c>
      <c r="J475" s="13" t="str">
        <f t="shared" si="57"/>
        <v>IC.CV.162103</v>
      </c>
      <c r="K475" s="6" t="s">
        <v>1192</v>
      </c>
      <c r="L475" s="5" t="str">
        <f t="shared" si="51"/>
        <v>Distal pulses none</v>
      </c>
      <c r="M475" s="14" t="str">
        <f t="shared" si="58"/>
        <v>PI.IC.CV.162103.01</v>
      </c>
      <c r="N475" s="14"/>
      <c r="O475" s="14" t="str">
        <f t="shared" si="59"/>
        <v>PH.IC.CV.162103.01</v>
      </c>
      <c r="Q475" s="14" t="str">
        <f t="shared" si="60"/>
        <v>CL.IC.CV.162103.01</v>
      </c>
    </row>
    <row r="476" spans="1:25" s="5" customFormat="1" ht="15">
      <c r="A476" s="5" t="s">
        <v>11111</v>
      </c>
      <c r="C476" s="6" t="s">
        <v>5740</v>
      </c>
      <c r="E476" s="6" t="s">
        <v>5577</v>
      </c>
      <c r="F476" s="5" t="s">
        <v>1988</v>
      </c>
      <c r="G476" s="6" t="s">
        <v>1989</v>
      </c>
      <c r="H476" s="10" t="s">
        <v>7070</v>
      </c>
      <c r="I476" s="10" t="s">
        <v>1989</v>
      </c>
      <c r="J476" s="13" t="str">
        <f t="shared" si="57"/>
        <v>IC.CV.162104</v>
      </c>
      <c r="K476" s="6" t="s">
        <v>1192</v>
      </c>
      <c r="L476" s="5" t="str">
        <f t="shared" si="51"/>
        <v>Radial</v>
      </c>
      <c r="M476" s="14" t="str">
        <f t="shared" si="58"/>
        <v>PI.IC.CV.162104.01</v>
      </c>
      <c r="N476" s="14"/>
      <c r="O476" s="14" t="str">
        <f t="shared" si="59"/>
        <v>PH.IC.CV.162104.01</v>
      </c>
      <c r="Q476" s="14" t="str">
        <f t="shared" si="60"/>
        <v>CL.IC.CV.162104.01</v>
      </c>
      <c r="R476" s="5" t="s">
        <v>1141</v>
      </c>
      <c r="S476" s="5">
        <v>549</v>
      </c>
    </row>
    <row r="477" spans="1:25" s="5" customFormat="1" ht="15">
      <c r="A477" s="5" t="s">
        <v>11111</v>
      </c>
      <c r="C477" s="6" t="s">
        <v>11480</v>
      </c>
      <c r="E477" s="6" t="s">
        <v>11207</v>
      </c>
      <c r="F477" s="5" t="s">
        <v>1988</v>
      </c>
      <c r="G477" s="6" t="s">
        <v>1990</v>
      </c>
      <c r="H477" s="10" t="s">
        <v>7071</v>
      </c>
      <c r="I477" s="10" t="s">
        <v>1990</v>
      </c>
      <c r="J477" s="13" t="str">
        <f t="shared" ref="J477" si="61">CONCATENATE("IC.CV.",C477,E477,H477)</f>
        <v>IC.CV.162105</v>
      </c>
      <c r="K477" s="6" t="s">
        <v>11683</v>
      </c>
      <c r="L477" s="5" t="str">
        <f t="shared" ref="L477" si="62">G477</f>
        <v>Pedal</v>
      </c>
      <c r="M477" s="14" t="str">
        <f t="shared" ref="M477" si="63">CONCATENATE("PI.",J477,".",K477)</f>
        <v>PI.IC.CV.162105.01</v>
      </c>
      <c r="N477" s="14"/>
      <c r="O477" s="14" t="str">
        <f t="shared" ref="O477" si="64">CONCATENATE("PH.",J477,".",K477)</f>
        <v>PH.IC.CV.162105.01</v>
      </c>
      <c r="Q477" s="14" t="str">
        <f t="shared" ref="Q477" si="65">CONCATENATE("CL.",J477,".",K477)</f>
        <v>CL.IC.CV.162105.01</v>
      </c>
      <c r="R477" s="5" t="s">
        <v>1112</v>
      </c>
      <c r="S477" s="5">
        <v>549</v>
      </c>
    </row>
    <row r="478" spans="1:25" s="5" customFormat="1" ht="15">
      <c r="A478" s="5" t="s">
        <v>11111</v>
      </c>
      <c r="C478" s="6" t="s">
        <v>5740</v>
      </c>
      <c r="E478" s="6" t="s">
        <v>5577</v>
      </c>
      <c r="F478" s="5" t="s">
        <v>1988</v>
      </c>
      <c r="G478" s="73" t="s">
        <v>731</v>
      </c>
      <c r="H478" s="10" t="s">
        <v>844</v>
      </c>
      <c r="I478" s="10"/>
      <c r="J478" s="13" t="str">
        <f t="shared" si="57"/>
        <v>IC.CV.162106</v>
      </c>
      <c r="K478" s="6" t="s">
        <v>1192</v>
      </c>
      <c r="L478" s="5" t="str">
        <f t="shared" si="51"/>
        <v>Popliteal</v>
      </c>
      <c r="M478" s="14" t="str">
        <f t="shared" si="58"/>
        <v>PI.IC.CV.162106.01</v>
      </c>
      <c r="N478" s="14"/>
      <c r="O478" s="14" t="str">
        <f t="shared" si="59"/>
        <v>PH.IC.CV.162106.01</v>
      </c>
      <c r="Q478" s="14" t="str">
        <f t="shared" si="60"/>
        <v>CL.IC.CV.162106.01</v>
      </c>
      <c r="X478" s="5" t="s">
        <v>807</v>
      </c>
      <c r="Y478" s="5">
        <v>1090</v>
      </c>
    </row>
    <row r="479" spans="1:25" ht="15">
      <c r="A479" s="5" t="s">
        <v>1372</v>
      </c>
      <c r="B479" s="5"/>
      <c r="C479" s="6" t="s">
        <v>5740</v>
      </c>
      <c r="D479" s="5" t="s">
        <v>2582</v>
      </c>
      <c r="E479" s="6" t="s">
        <v>5751</v>
      </c>
      <c r="F479" s="5" t="s">
        <v>1525</v>
      </c>
      <c r="G479" s="5" t="s">
        <v>1526</v>
      </c>
      <c r="H479" s="10" t="s">
        <v>1396</v>
      </c>
      <c r="I479" s="5" t="s">
        <v>1557</v>
      </c>
      <c r="J479" s="13" t="str">
        <f t="shared" si="57"/>
        <v>IC.CV.162201</v>
      </c>
      <c r="K479" s="6" t="s">
        <v>11324</v>
      </c>
      <c r="L479" t="str">
        <f t="shared" si="51"/>
        <v xml:space="preserve">     No signs or symptoms of complications</v>
      </c>
      <c r="M479" s="14" t="str">
        <f t="shared" si="58"/>
        <v>PI.IC.CV.162201.01</v>
      </c>
      <c r="N479" s="14"/>
      <c r="O479" s="14" t="str">
        <f t="shared" si="59"/>
        <v>PH.IC.CV.162201.01</v>
      </c>
      <c r="P479" s="5"/>
      <c r="Q479" s="14" t="str">
        <f t="shared" si="60"/>
        <v>CL.IC.CV.162201.01</v>
      </c>
      <c r="R479" s="5"/>
      <c r="S479" s="5"/>
      <c r="T479" s="5"/>
      <c r="U479" s="5"/>
      <c r="V479" s="5"/>
      <c r="W479" s="5"/>
    </row>
    <row r="480" spans="1:25" ht="15">
      <c r="A480" s="5" t="s">
        <v>1372</v>
      </c>
      <c r="B480" s="5"/>
      <c r="C480" s="6" t="s">
        <v>5740</v>
      </c>
      <c r="D480" s="5"/>
      <c r="E480" s="6" t="s">
        <v>5751</v>
      </c>
      <c r="F480" s="5" t="s">
        <v>1525</v>
      </c>
      <c r="G480" s="5" t="s">
        <v>1527</v>
      </c>
      <c r="H480" s="10" t="s">
        <v>1398</v>
      </c>
      <c r="I480" s="5" t="s">
        <v>1528</v>
      </c>
      <c r="J480" s="13" t="str">
        <f t="shared" si="57"/>
        <v>IC.CV.162202</v>
      </c>
      <c r="K480" s="6" t="s">
        <v>1192</v>
      </c>
      <c r="L480" t="str">
        <f t="shared" si="51"/>
        <v xml:space="preserve">     Bleeding</v>
      </c>
      <c r="M480" s="14" t="str">
        <f t="shared" si="58"/>
        <v>PI.IC.CV.162202.01</v>
      </c>
      <c r="N480" s="14"/>
      <c r="O480" s="14" t="str">
        <f t="shared" si="59"/>
        <v>PH.IC.CV.162202.01</v>
      </c>
      <c r="P480" s="5"/>
      <c r="Q480" s="14" t="str">
        <f t="shared" si="60"/>
        <v>CL.IC.CV.162202.01</v>
      </c>
      <c r="R480" s="5"/>
      <c r="S480" s="5"/>
      <c r="T480" s="5"/>
      <c r="U480" s="5"/>
      <c r="V480" s="5"/>
      <c r="W480" s="5"/>
    </row>
    <row r="481" spans="1:23" ht="15">
      <c r="A481" s="5" t="s">
        <v>1372</v>
      </c>
      <c r="B481" s="5"/>
      <c r="C481" s="6" t="s">
        <v>5740</v>
      </c>
      <c r="D481" s="5"/>
      <c r="E481" s="6" t="s">
        <v>5751</v>
      </c>
      <c r="F481" s="5" t="s">
        <v>1525</v>
      </c>
      <c r="G481" s="5" t="s">
        <v>1529</v>
      </c>
      <c r="H481" s="10" t="s">
        <v>1400</v>
      </c>
      <c r="I481" s="5" t="s">
        <v>1561</v>
      </c>
      <c r="J481" s="13" t="str">
        <f t="shared" si="57"/>
        <v>IC.CV.162203</v>
      </c>
      <c r="K481" s="6" t="s">
        <v>1192</v>
      </c>
      <c r="L481" t="str">
        <f t="shared" si="51"/>
        <v xml:space="preserve">     Ecchymotic</v>
      </c>
      <c r="M481" s="14" t="str">
        <f t="shared" si="58"/>
        <v>PI.IC.CV.162203.01</v>
      </c>
      <c r="N481" s="14"/>
      <c r="O481" s="14" t="str">
        <f t="shared" si="59"/>
        <v>PH.IC.CV.162203.01</v>
      </c>
      <c r="P481" s="5"/>
      <c r="Q481" s="14" t="str">
        <f t="shared" si="60"/>
        <v>CL.IC.CV.162203.01</v>
      </c>
      <c r="R481" s="5"/>
      <c r="S481" s="5"/>
      <c r="T481" s="5"/>
      <c r="U481" s="5"/>
      <c r="V481" s="5"/>
      <c r="W481" s="5"/>
    </row>
    <row r="482" spans="1:23" ht="15">
      <c r="A482" s="5" t="s">
        <v>1372</v>
      </c>
      <c r="B482" s="5"/>
      <c r="C482" s="6" t="s">
        <v>5740</v>
      </c>
      <c r="D482" s="5"/>
      <c r="E482" s="6" t="s">
        <v>5751</v>
      </c>
      <c r="F482" s="5" t="s">
        <v>1525</v>
      </c>
      <c r="G482" s="5" t="s">
        <v>1530</v>
      </c>
      <c r="H482" s="10" t="s">
        <v>1402</v>
      </c>
      <c r="I482" s="5" t="s">
        <v>1531</v>
      </c>
      <c r="J482" s="13" t="str">
        <f t="shared" si="57"/>
        <v>IC.CV.162204</v>
      </c>
      <c r="K482" s="6" t="s">
        <v>1192</v>
      </c>
      <c r="L482" t="str">
        <f t="shared" si="51"/>
        <v xml:space="preserve">     Erythema</v>
      </c>
      <c r="M482" s="14" t="str">
        <f t="shared" si="58"/>
        <v>PI.IC.CV.162204.01</v>
      </c>
      <c r="N482" s="14"/>
      <c r="O482" s="14" t="str">
        <f t="shared" si="59"/>
        <v>PH.IC.CV.162204.01</v>
      </c>
      <c r="P482" s="5"/>
      <c r="Q482" s="14" t="str">
        <f t="shared" si="60"/>
        <v>CL.IC.CV.162204.01</v>
      </c>
      <c r="R482" s="5"/>
      <c r="S482" s="5"/>
      <c r="T482" s="5"/>
      <c r="U482" s="5"/>
      <c r="V482" s="5"/>
      <c r="W482" s="5"/>
    </row>
    <row r="483" spans="1:23" ht="15">
      <c r="A483" s="5" t="s">
        <v>1372</v>
      </c>
      <c r="B483" s="5"/>
      <c r="C483" s="6" t="s">
        <v>5740</v>
      </c>
      <c r="D483" s="5"/>
      <c r="E483" s="6" t="s">
        <v>5751</v>
      </c>
      <c r="F483" s="5" t="s">
        <v>1525</v>
      </c>
      <c r="G483" s="5" t="s">
        <v>1532</v>
      </c>
      <c r="H483" s="10" t="s">
        <v>1404</v>
      </c>
      <c r="I483" s="5" t="s">
        <v>1533</v>
      </c>
      <c r="J483" s="13" t="str">
        <f t="shared" si="57"/>
        <v>IC.CV.162205</v>
      </c>
      <c r="K483" s="6" t="s">
        <v>1192</v>
      </c>
      <c r="L483" t="str">
        <f t="shared" si="51"/>
        <v xml:space="preserve">     Hematoma</v>
      </c>
      <c r="M483" s="14" t="str">
        <f t="shared" si="58"/>
        <v>PI.IC.CV.162205.01</v>
      </c>
      <c r="N483" s="14"/>
      <c r="O483" s="14" t="str">
        <f t="shared" si="59"/>
        <v>PH.IC.CV.162205.01</v>
      </c>
      <c r="P483" s="5"/>
      <c r="Q483" s="14" t="str">
        <f t="shared" si="60"/>
        <v>CL.IC.CV.162205.01</v>
      </c>
      <c r="R483" s="5"/>
      <c r="S483" s="5"/>
      <c r="T483" s="5"/>
      <c r="U483" s="5"/>
      <c r="V483" s="5"/>
      <c r="W483" s="5"/>
    </row>
    <row r="484" spans="1:23" ht="15">
      <c r="A484" s="5" t="s">
        <v>1372</v>
      </c>
      <c r="B484" s="5"/>
      <c r="C484" s="6" t="s">
        <v>5740</v>
      </c>
      <c r="D484" s="5"/>
      <c r="E484" s="6" t="s">
        <v>5751</v>
      </c>
      <c r="F484" s="5" t="s">
        <v>1525</v>
      </c>
      <c r="G484" s="5" t="s">
        <v>1534</v>
      </c>
      <c r="H484" s="10" t="s">
        <v>1406</v>
      </c>
      <c r="I484" s="5" t="s">
        <v>1535</v>
      </c>
      <c r="J484" s="13" t="str">
        <f t="shared" si="57"/>
        <v>IC.CV.162206</v>
      </c>
      <c r="K484" s="6" t="s">
        <v>1192</v>
      </c>
      <c r="L484" t="str">
        <f t="shared" si="51"/>
        <v xml:space="preserve">     Leaking at insertion site</v>
      </c>
      <c r="M484" s="14" t="str">
        <f t="shared" si="58"/>
        <v>PI.IC.CV.162206.01</v>
      </c>
      <c r="N484" s="14"/>
      <c r="O484" s="14" t="str">
        <f t="shared" si="59"/>
        <v>PH.IC.CV.162206.01</v>
      </c>
      <c r="P484" s="5"/>
      <c r="Q484" s="14" t="str">
        <f t="shared" si="60"/>
        <v>CL.IC.CV.162206.01</v>
      </c>
      <c r="R484" s="5"/>
      <c r="S484" s="5"/>
      <c r="T484" s="5"/>
      <c r="U484" s="5"/>
      <c r="V484" s="5"/>
      <c r="W484" s="5"/>
    </row>
    <row r="485" spans="1:23" ht="15">
      <c r="A485" s="5" t="s">
        <v>1372</v>
      </c>
      <c r="B485" s="5"/>
      <c r="C485" s="6" t="s">
        <v>5740</v>
      </c>
      <c r="D485" s="5"/>
      <c r="E485" s="6" t="s">
        <v>5751</v>
      </c>
      <c r="F485" s="5" t="s">
        <v>1525</v>
      </c>
      <c r="G485" s="5" t="s">
        <v>1536</v>
      </c>
      <c r="H485" s="10" t="s">
        <v>1419</v>
      </c>
      <c r="I485" s="5" t="s">
        <v>1537</v>
      </c>
      <c r="J485" s="13" t="str">
        <f t="shared" si="57"/>
        <v>IC.CV.162207</v>
      </c>
      <c r="K485" s="6" t="s">
        <v>1192</v>
      </c>
      <c r="L485" t="str">
        <f t="shared" si="51"/>
        <v xml:space="preserve">     Warmth</v>
      </c>
      <c r="M485" s="14" t="str">
        <f t="shared" si="58"/>
        <v>PI.IC.CV.162207.01</v>
      </c>
      <c r="N485" s="14"/>
      <c r="O485" s="14" t="str">
        <f t="shared" si="59"/>
        <v>PH.IC.CV.162207.01</v>
      </c>
      <c r="P485" s="5"/>
      <c r="Q485" s="14" t="str">
        <f t="shared" si="60"/>
        <v>CL.IC.CV.162207.01</v>
      </c>
      <c r="R485" s="5"/>
      <c r="S485" s="5"/>
      <c r="T485" s="5"/>
      <c r="U485" s="5"/>
      <c r="V485" s="5"/>
      <c r="W485" s="5"/>
    </row>
    <row r="486" spans="1:23" ht="15">
      <c r="A486" s="5" t="s">
        <v>1372</v>
      </c>
      <c r="B486" s="5"/>
      <c r="C486" s="6" t="s">
        <v>5740</v>
      </c>
      <c r="D486" s="5"/>
      <c r="E486" s="6" t="s">
        <v>5751</v>
      </c>
      <c r="F486" s="5" t="s">
        <v>1525</v>
      </c>
      <c r="G486" s="5" t="s">
        <v>1538</v>
      </c>
      <c r="H486" s="10" t="s">
        <v>1550</v>
      </c>
      <c r="I486" s="5" t="s">
        <v>1539</v>
      </c>
      <c r="J486" s="13" t="str">
        <f t="shared" si="57"/>
        <v>IC.CV.162208</v>
      </c>
      <c r="K486" s="6" t="s">
        <v>1192</v>
      </c>
      <c r="L486" t="str">
        <f t="shared" si="51"/>
        <v xml:space="preserve">     Tenderness</v>
      </c>
      <c r="M486" s="14" t="str">
        <f t="shared" si="58"/>
        <v>PI.IC.CV.162208.01</v>
      </c>
      <c r="N486" s="14"/>
      <c r="O486" s="14" t="str">
        <f t="shared" si="59"/>
        <v>PH.IC.CV.162208.01</v>
      </c>
      <c r="P486" s="5"/>
      <c r="Q486" s="14" t="str">
        <f t="shared" si="60"/>
        <v>CL.IC.CV.162208.01</v>
      </c>
      <c r="R486" s="5"/>
      <c r="S486" s="5"/>
      <c r="T486" s="5"/>
      <c r="U486" s="5"/>
      <c r="V486" s="5"/>
      <c r="W486" s="5"/>
    </row>
    <row r="487" spans="1:23" ht="15">
      <c r="A487" s="5" t="s">
        <v>1372</v>
      </c>
      <c r="B487" s="5"/>
      <c r="C487" s="6" t="s">
        <v>5740</v>
      </c>
      <c r="D487" s="5"/>
      <c r="E487" s="6" t="s">
        <v>5751</v>
      </c>
      <c r="F487" s="5" t="s">
        <v>1525</v>
      </c>
      <c r="G487" s="5" t="s">
        <v>1540</v>
      </c>
      <c r="H487" s="10" t="s">
        <v>1551</v>
      </c>
      <c r="I487" s="5" t="s">
        <v>1541</v>
      </c>
      <c r="J487" s="13" t="str">
        <f t="shared" si="57"/>
        <v>IC.CV.162209</v>
      </c>
      <c r="K487" s="6" t="s">
        <v>1192</v>
      </c>
      <c r="L487" t="str">
        <f t="shared" si="51"/>
        <v xml:space="preserve">     Swelling</v>
      </c>
      <c r="M487" s="14" t="str">
        <f t="shared" si="58"/>
        <v>PI.IC.CV.162209.01</v>
      </c>
      <c r="N487" s="14"/>
      <c r="O487" s="14" t="str">
        <f t="shared" si="59"/>
        <v>PH.IC.CV.162209.01</v>
      </c>
      <c r="P487" s="5"/>
      <c r="Q487" s="14" t="str">
        <f t="shared" si="60"/>
        <v>CL.IC.CV.162209.01</v>
      </c>
      <c r="R487" s="5"/>
      <c r="S487" s="5"/>
      <c r="T487" s="5"/>
      <c r="U487" s="5"/>
      <c r="V487" s="5"/>
      <c r="W487" s="5"/>
    </row>
    <row r="488" spans="1:23" ht="15">
      <c r="A488" s="5" t="s">
        <v>1372</v>
      </c>
      <c r="B488" s="5"/>
      <c r="C488" s="6" t="s">
        <v>5740</v>
      </c>
      <c r="D488" s="5" t="s">
        <v>1542</v>
      </c>
      <c r="E488" s="6" t="s">
        <v>5753</v>
      </c>
      <c r="F488" s="5" t="s">
        <v>1729</v>
      </c>
      <c r="G488" s="5" t="s">
        <v>1730</v>
      </c>
      <c r="H488" s="10" t="s">
        <v>1396</v>
      </c>
      <c r="I488" s="5" t="s">
        <v>1362</v>
      </c>
      <c r="J488" s="13" t="str">
        <f t="shared" si="57"/>
        <v>IC.CV.162301</v>
      </c>
      <c r="K488" s="6" t="s">
        <v>11324</v>
      </c>
      <c r="L488" t="str">
        <f t="shared" si="51"/>
        <v>Slow gas alarm on</v>
      </c>
      <c r="M488" s="14" t="str">
        <f t="shared" si="58"/>
        <v>PI.IC.CV.162301.01</v>
      </c>
      <c r="N488" s="14"/>
      <c r="O488" s="14" t="str">
        <f t="shared" si="59"/>
        <v>PH.IC.CV.162301.01</v>
      </c>
      <c r="P488" s="5"/>
      <c r="Q488" s="14" t="str">
        <f t="shared" si="60"/>
        <v>CL.IC.CV.162301.01</v>
      </c>
      <c r="R488" s="5"/>
      <c r="S488" s="5"/>
      <c r="T488" s="5"/>
      <c r="U488" s="5"/>
      <c r="V488" s="5"/>
      <c r="W488" s="5"/>
    </row>
    <row r="489" spans="1:23" ht="15">
      <c r="A489" s="5" t="s">
        <v>1372</v>
      </c>
      <c r="B489" s="5"/>
      <c r="C489" s="6" t="s">
        <v>5740</v>
      </c>
      <c r="D489" s="5"/>
      <c r="E489" s="6" t="s">
        <v>5753</v>
      </c>
      <c r="F489" s="5" t="s">
        <v>1729</v>
      </c>
      <c r="G489" s="5" t="s">
        <v>1731</v>
      </c>
      <c r="H489" s="10" t="s">
        <v>1398</v>
      </c>
      <c r="I489" s="5" t="s">
        <v>1732</v>
      </c>
      <c r="J489" s="13" t="str">
        <f t="shared" si="57"/>
        <v>IC.CV.162302</v>
      </c>
      <c r="K489" s="6" t="s">
        <v>11324</v>
      </c>
      <c r="L489" t="str">
        <f t="shared" si="51"/>
        <v>Slow gas alarm override</v>
      </c>
      <c r="M489" s="14" t="str">
        <f t="shared" si="58"/>
        <v>PI.IC.CV.162302.01</v>
      </c>
      <c r="N489" s="14"/>
      <c r="O489" s="14" t="str">
        <f t="shared" si="59"/>
        <v>PH.IC.CV.162302.01</v>
      </c>
      <c r="P489" s="5"/>
      <c r="Q489" s="14" t="str">
        <f t="shared" si="60"/>
        <v>CL.IC.CV.162302.01</v>
      </c>
      <c r="R489" s="5"/>
      <c r="S489" s="5"/>
      <c r="T489" s="5"/>
      <c r="U489" s="5"/>
      <c r="V489" s="5"/>
      <c r="W489" s="5"/>
    </row>
    <row r="490" spans="1:23" ht="15">
      <c r="A490" s="5" t="s">
        <v>1372</v>
      </c>
      <c r="B490" s="5"/>
      <c r="C490" s="6" t="s">
        <v>5740</v>
      </c>
      <c r="D490" s="5" t="s">
        <v>1545</v>
      </c>
      <c r="E490" s="6" t="s">
        <v>6583</v>
      </c>
      <c r="F490" s="5" t="s">
        <v>1546</v>
      </c>
      <c r="G490" s="5" t="s">
        <v>1893</v>
      </c>
      <c r="H490" s="10" t="s">
        <v>1396</v>
      </c>
      <c r="I490" s="5" t="s">
        <v>1894</v>
      </c>
      <c r="J490" s="13" t="str">
        <f t="shared" si="57"/>
        <v>IC.CV.162401</v>
      </c>
      <c r="K490" s="6" t="s">
        <v>11324</v>
      </c>
      <c r="L490" t="str">
        <f t="shared" si="51"/>
        <v>Unassisted systolic pressure</v>
      </c>
      <c r="M490" s="14" t="str">
        <f t="shared" si="58"/>
        <v>PI.IC.CV.162401.01</v>
      </c>
      <c r="N490" s="14"/>
      <c r="O490" s="14" t="str">
        <f t="shared" si="59"/>
        <v>PH.IC.CV.162401.01</v>
      </c>
      <c r="P490" s="5"/>
      <c r="Q490" s="14" t="str">
        <f t="shared" si="60"/>
        <v>CL.IC.CV.162401.01</v>
      </c>
      <c r="R490" s="5"/>
      <c r="S490" s="5"/>
      <c r="T490" s="5"/>
      <c r="U490" s="5"/>
      <c r="V490" s="5"/>
      <c r="W490" s="5"/>
    </row>
    <row r="491" spans="1:23" ht="15">
      <c r="A491" s="5" t="s">
        <v>1372</v>
      </c>
      <c r="B491" s="5"/>
      <c r="C491" s="6" t="s">
        <v>5740</v>
      </c>
      <c r="D491" s="5"/>
      <c r="E491" s="6" t="s">
        <v>6583</v>
      </c>
      <c r="F491" s="5" t="s">
        <v>1546</v>
      </c>
      <c r="G491" s="5" t="s">
        <v>1895</v>
      </c>
      <c r="H491" s="10" t="s">
        <v>1398</v>
      </c>
      <c r="I491" s="5" t="s">
        <v>1896</v>
      </c>
      <c r="J491" s="13" t="str">
        <f t="shared" si="57"/>
        <v>IC.CV.162402</v>
      </c>
      <c r="K491" s="6" t="s">
        <v>11324</v>
      </c>
      <c r="L491" t="str">
        <f t="shared" si="51"/>
        <v>Balloon assisted systolic pressure</v>
      </c>
      <c r="M491" s="14" t="str">
        <f t="shared" si="58"/>
        <v>PI.IC.CV.162402.01</v>
      </c>
      <c r="N491" s="14"/>
      <c r="O491" s="14" t="str">
        <f t="shared" si="59"/>
        <v>PH.IC.CV.162402.01</v>
      </c>
      <c r="P491" s="5"/>
      <c r="Q491" s="14" t="str">
        <f t="shared" si="60"/>
        <v>CL.IC.CV.162402.01</v>
      </c>
      <c r="R491" s="5"/>
      <c r="S491" s="5"/>
      <c r="T491" s="5"/>
      <c r="U491" s="5"/>
      <c r="V491" s="5"/>
      <c r="W491" s="5"/>
    </row>
    <row r="492" spans="1:23" ht="15">
      <c r="A492" s="5" t="s">
        <v>1372</v>
      </c>
      <c r="B492" s="5"/>
      <c r="C492" s="6" t="s">
        <v>5740</v>
      </c>
      <c r="D492" s="5" t="s">
        <v>1897</v>
      </c>
      <c r="E492" s="6" t="s">
        <v>7711</v>
      </c>
      <c r="F492" s="5" t="s">
        <v>1898</v>
      </c>
      <c r="G492" s="5" t="s">
        <v>1899</v>
      </c>
      <c r="H492" s="10" t="s">
        <v>1396</v>
      </c>
      <c r="I492" s="5" t="s">
        <v>1903</v>
      </c>
      <c r="J492" s="13" t="str">
        <f t="shared" si="57"/>
        <v>IC.CV.162501</v>
      </c>
      <c r="K492" s="6" t="s">
        <v>11324</v>
      </c>
      <c r="L492" t="str">
        <f t="shared" si="51"/>
        <v>Optimal timing</v>
      </c>
      <c r="M492" s="14" t="str">
        <f t="shared" si="58"/>
        <v>PI.IC.CV.162501.01</v>
      </c>
      <c r="N492" s="14"/>
      <c r="O492" s="14" t="str">
        <f t="shared" si="59"/>
        <v>PH.IC.CV.162501.01</v>
      </c>
      <c r="P492" s="5"/>
      <c r="Q492" s="14" t="str">
        <f t="shared" si="60"/>
        <v>CL.IC.CV.162501.01</v>
      </c>
      <c r="R492" s="5"/>
      <c r="S492" s="5"/>
      <c r="T492" s="5"/>
      <c r="U492" s="5"/>
      <c r="V492" s="5"/>
      <c r="W492" s="5"/>
    </row>
    <row r="493" spans="1:23" ht="15">
      <c r="A493" s="5" t="s">
        <v>1372</v>
      </c>
      <c r="B493" s="5"/>
      <c r="C493" s="6" t="s">
        <v>5740</v>
      </c>
      <c r="D493" s="5"/>
      <c r="E493" s="6" t="s">
        <v>7711</v>
      </c>
      <c r="F493" s="5" t="s">
        <v>1898</v>
      </c>
      <c r="G493" s="5" t="s">
        <v>1900</v>
      </c>
      <c r="H493" s="10" t="s">
        <v>1398</v>
      </c>
      <c r="I493" s="5" t="s">
        <v>1722</v>
      </c>
      <c r="J493" s="13" t="str">
        <f t="shared" si="57"/>
        <v>IC.CV.162502</v>
      </c>
      <c r="K493" s="6" t="s">
        <v>11324</v>
      </c>
      <c r="L493" t="str">
        <f t="shared" si="51"/>
        <v>Early inflation</v>
      </c>
      <c r="M493" s="14" t="str">
        <f t="shared" si="58"/>
        <v>PI.IC.CV.162502.01</v>
      </c>
      <c r="N493" s="14"/>
      <c r="O493" s="14" t="str">
        <f t="shared" si="59"/>
        <v>PH.IC.CV.162502.01</v>
      </c>
      <c r="P493" s="5"/>
      <c r="Q493" s="14" t="str">
        <f t="shared" si="60"/>
        <v>CL.IC.CV.162502.01</v>
      </c>
      <c r="R493" s="5"/>
      <c r="S493" s="5"/>
      <c r="T493" s="5"/>
      <c r="U493" s="5"/>
      <c r="V493" s="5"/>
      <c r="W493" s="5"/>
    </row>
    <row r="494" spans="1:23" ht="15">
      <c r="A494" s="5" t="s">
        <v>1372</v>
      </c>
      <c r="B494" s="5"/>
      <c r="C494" s="6" t="s">
        <v>5740</v>
      </c>
      <c r="D494" s="5"/>
      <c r="E494" s="6" t="s">
        <v>7711</v>
      </c>
      <c r="F494" s="5" t="s">
        <v>1898</v>
      </c>
      <c r="G494" s="5" t="s">
        <v>1723</v>
      </c>
      <c r="H494" s="10" t="s">
        <v>1400</v>
      </c>
      <c r="I494" s="5" t="s">
        <v>1724</v>
      </c>
      <c r="J494" s="13" t="str">
        <f t="shared" si="57"/>
        <v>IC.CV.162503</v>
      </c>
      <c r="K494" s="6" t="s">
        <v>11324</v>
      </c>
      <c r="L494" t="str">
        <f t="shared" si="51"/>
        <v>Late inflation</v>
      </c>
      <c r="M494" s="14" t="str">
        <f t="shared" si="58"/>
        <v>PI.IC.CV.162503.01</v>
      </c>
      <c r="N494" s="14"/>
      <c r="O494" s="14" t="str">
        <f t="shared" si="59"/>
        <v>PH.IC.CV.162503.01</v>
      </c>
      <c r="P494" s="5"/>
      <c r="Q494" s="14" t="str">
        <f t="shared" si="60"/>
        <v>CL.IC.CV.162503.01</v>
      </c>
      <c r="R494" s="5"/>
      <c r="S494" s="5"/>
      <c r="T494" s="5"/>
      <c r="U494" s="5"/>
      <c r="V494" s="5"/>
      <c r="W494" s="5"/>
    </row>
    <row r="495" spans="1:23" ht="15">
      <c r="A495" s="5" t="s">
        <v>1372</v>
      </c>
      <c r="B495" s="5"/>
      <c r="C495" s="6" t="s">
        <v>5740</v>
      </c>
      <c r="D495" s="5"/>
      <c r="E495" s="6" t="s">
        <v>7711</v>
      </c>
      <c r="F495" s="5" t="s">
        <v>1898</v>
      </c>
      <c r="G495" s="5" t="s">
        <v>1725</v>
      </c>
      <c r="H495" s="10" t="s">
        <v>1402</v>
      </c>
      <c r="I495" s="5" t="s">
        <v>1726</v>
      </c>
      <c r="J495" s="13" t="str">
        <f t="shared" si="57"/>
        <v>IC.CV.162504</v>
      </c>
      <c r="K495" s="6" t="s">
        <v>11324</v>
      </c>
      <c r="L495" t="str">
        <f t="shared" si="51"/>
        <v>Early deflation</v>
      </c>
      <c r="M495" s="14" t="str">
        <f t="shared" si="58"/>
        <v>PI.IC.CV.162504.01</v>
      </c>
      <c r="N495" s="14"/>
      <c r="O495" s="14" t="str">
        <f t="shared" si="59"/>
        <v>PH.IC.CV.162504.01</v>
      </c>
      <c r="P495" s="5"/>
      <c r="Q495" s="14" t="str">
        <f t="shared" si="60"/>
        <v>CL.IC.CV.162504.01</v>
      </c>
      <c r="R495" s="5"/>
      <c r="S495" s="5"/>
      <c r="T495" s="5"/>
      <c r="U495" s="5"/>
      <c r="V495" s="5"/>
      <c r="W495" s="5"/>
    </row>
    <row r="496" spans="1:23" s="5" customFormat="1" ht="15">
      <c r="A496" s="5" t="s">
        <v>1372</v>
      </c>
      <c r="C496" s="6" t="s">
        <v>5740</v>
      </c>
      <c r="E496" s="6" t="s">
        <v>7711</v>
      </c>
      <c r="F496" s="5" t="s">
        <v>1898</v>
      </c>
      <c r="G496" s="5" t="s">
        <v>1727</v>
      </c>
      <c r="H496" s="10" t="s">
        <v>1404</v>
      </c>
      <c r="I496" s="5" t="s">
        <v>1728</v>
      </c>
      <c r="J496" s="13" t="str">
        <f t="shared" si="57"/>
        <v>IC.CV.162505</v>
      </c>
      <c r="K496" s="6" t="s">
        <v>11324</v>
      </c>
      <c r="L496" s="5" t="str">
        <f t="shared" si="51"/>
        <v>Late deflation</v>
      </c>
      <c r="M496" s="14" t="str">
        <f t="shared" si="58"/>
        <v>PI.IC.CV.162505.01</v>
      </c>
      <c r="N496" s="14"/>
      <c r="O496" s="14" t="str">
        <f t="shared" si="59"/>
        <v>PH.IC.CV.162505.01</v>
      </c>
      <c r="Q496" s="14" t="str">
        <f t="shared" si="60"/>
        <v>CL.IC.CV.162505.01</v>
      </c>
    </row>
    <row r="497" spans="1:25" s="5" customFormat="1" ht="15">
      <c r="A497" s="5" t="s">
        <v>1372</v>
      </c>
      <c r="C497" s="6" t="s">
        <v>5740</v>
      </c>
      <c r="D497" s="5" t="s">
        <v>1883</v>
      </c>
      <c r="E497" s="6" t="s">
        <v>9453</v>
      </c>
      <c r="F497" s="5" t="s">
        <v>1884</v>
      </c>
      <c r="G497" s="5" t="s">
        <v>1885</v>
      </c>
      <c r="H497" s="10" t="s">
        <v>1396</v>
      </c>
      <c r="I497" s="6" t="s">
        <v>1886</v>
      </c>
      <c r="J497" s="13" t="str">
        <f t="shared" si="57"/>
        <v>IC.CV.162601</v>
      </c>
      <c r="K497" s="6" t="s">
        <v>9391</v>
      </c>
      <c r="L497" s="5" t="str">
        <f t="shared" si="51"/>
        <v>One to one</v>
      </c>
      <c r="M497" s="14" t="str">
        <f t="shared" si="58"/>
        <v>PI.IC.CV.162601.02</v>
      </c>
      <c r="N497" s="14"/>
      <c r="O497" s="14" t="str">
        <f t="shared" si="59"/>
        <v>PH.IC.CV.162601.02</v>
      </c>
      <c r="Q497" s="14" t="str">
        <f t="shared" si="60"/>
        <v>CL.IC.CV.162601.02</v>
      </c>
      <c r="R497" s="5" t="s">
        <v>1141</v>
      </c>
      <c r="S497" s="5">
        <v>545</v>
      </c>
    </row>
    <row r="498" spans="1:25" s="5" customFormat="1" ht="15">
      <c r="A498" s="5" t="s">
        <v>1372</v>
      </c>
      <c r="C498" s="6" t="s">
        <v>5740</v>
      </c>
      <c r="E498" s="6" t="s">
        <v>9453</v>
      </c>
      <c r="F498" s="5" t="s">
        <v>1884</v>
      </c>
      <c r="G498" s="5" t="s">
        <v>1887</v>
      </c>
      <c r="H498" s="10" t="s">
        <v>1398</v>
      </c>
      <c r="I498" s="6" t="s">
        <v>1889</v>
      </c>
      <c r="J498" s="13" t="str">
        <f t="shared" si="57"/>
        <v>IC.CV.162602</v>
      </c>
      <c r="K498" s="6" t="s">
        <v>9391</v>
      </c>
      <c r="L498" s="5" t="str">
        <f t="shared" si="51"/>
        <v>One to two</v>
      </c>
      <c r="M498" s="14" t="str">
        <f t="shared" si="58"/>
        <v>PI.IC.CV.162602.02</v>
      </c>
      <c r="N498" s="14"/>
      <c r="O498" s="14" t="str">
        <f t="shared" si="59"/>
        <v>PH.IC.CV.162602.02</v>
      </c>
      <c r="Q498" s="14" t="str">
        <f t="shared" si="60"/>
        <v>CL.IC.CV.162602.02</v>
      </c>
      <c r="R498" s="5" t="s">
        <v>1141</v>
      </c>
      <c r="S498" s="5">
        <v>546</v>
      </c>
    </row>
    <row r="499" spans="1:25" s="5" customFormat="1" ht="15">
      <c r="A499" s="5" t="s">
        <v>1372</v>
      </c>
      <c r="C499" s="6" t="s">
        <v>5740</v>
      </c>
      <c r="E499" s="6" t="s">
        <v>9453</v>
      </c>
      <c r="F499" s="5" t="s">
        <v>1884</v>
      </c>
      <c r="G499" s="5" t="s">
        <v>1890</v>
      </c>
      <c r="H499" s="10" t="s">
        <v>1400</v>
      </c>
      <c r="I499" s="6" t="s">
        <v>1891</v>
      </c>
      <c r="J499" s="13" t="str">
        <f t="shared" si="57"/>
        <v>IC.CV.162603</v>
      </c>
      <c r="K499" s="6" t="s">
        <v>923</v>
      </c>
      <c r="L499" s="5" t="str">
        <f t="shared" si="51"/>
        <v>One to three</v>
      </c>
      <c r="M499" s="14" t="str">
        <f t="shared" si="58"/>
        <v>PI.IC.CV.162603.02</v>
      </c>
      <c r="N499" s="14"/>
      <c r="O499" s="14" t="str">
        <f t="shared" si="59"/>
        <v>PH.IC.CV.162603.02</v>
      </c>
      <c r="Q499" s="14" t="str">
        <f t="shared" si="60"/>
        <v>CL.IC.CV.162603.02</v>
      </c>
      <c r="R499" s="5" t="s">
        <v>9277</v>
      </c>
      <c r="S499" s="5">
        <v>547</v>
      </c>
    </row>
    <row r="500" spans="1:25" s="5" customFormat="1" ht="15">
      <c r="A500" s="5" t="s">
        <v>1372</v>
      </c>
      <c r="C500" s="6" t="s">
        <v>11480</v>
      </c>
      <c r="E500" s="6" t="s">
        <v>9453</v>
      </c>
      <c r="F500" s="5" t="s">
        <v>1884</v>
      </c>
      <c r="G500" s="5" t="s">
        <v>1892</v>
      </c>
      <c r="H500" s="10" t="s">
        <v>1402</v>
      </c>
      <c r="I500" s="6" t="s">
        <v>2061</v>
      </c>
      <c r="J500" s="13" t="str">
        <f t="shared" ref="J500" si="66">CONCATENATE("IC.CV.",C500,E500,H500)</f>
        <v>IC.CV.162604</v>
      </c>
      <c r="K500" s="6" t="s">
        <v>1199</v>
      </c>
      <c r="L500" s="5" t="str">
        <f t="shared" ref="L500" si="67">G500</f>
        <v>One to four</v>
      </c>
      <c r="M500" s="14" t="str">
        <f t="shared" ref="M500" si="68">CONCATENATE("PI.",J500,".",K500)</f>
        <v>PI.IC.CV.162604.02</v>
      </c>
      <c r="N500" s="14"/>
      <c r="O500" s="14" t="str">
        <f t="shared" ref="O500" si="69">CONCATENATE("PH.",J500,".",K500)</f>
        <v>PH.IC.CV.162604.02</v>
      </c>
      <c r="Q500" s="14" t="str">
        <f t="shared" ref="Q500" si="70">CONCATENATE("CL.",J500,".",K500)</f>
        <v>CL.IC.CV.162604.02</v>
      </c>
      <c r="R500" s="5" t="s">
        <v>1112</v>
      </c>
      <c r="S500" s="5">
        <v>548</v>
      </c>
    </row>
    <row r="501" spans="1:25" s="5" customFormat="1" ht="15">
      <c r="A501" s="5" t="s">
        <v>1372</v>
      </c>
      <c r="C501" s="6" t="s">
        <v>5740</v>
      </c>
      <c r="E501" s="6" t="s">
        <v>9453</v>
      </c>
      <c r="F501" s="5" t="s">
        <v>1884</v>
      </c>
      <c r="G501" s="5" t="s">
        <v>727</v>
      </c>
      <c r="H501" s="10" t="s">
        <v>729</v>
      </c>
      <c r="I501" s="6" t="s">
        <v>728</v>
      </c>
      <c r="J501" s="13" t="str">
        <f t="shared" si="57"/>
        <v>IC.CV.162605</v>
      </c>
      <c r="K501" s="6" t="s">
        <v>1132</v>
      </c>
      <c r="L501" s="5" t="str">
        <f t="shared" si="51"/>
        <v>One to eight</v>
      </c>
      <c r="M501" s="14" t="str">
        <f t="shared" si="58"/>
        <v>PI.IC.CV.162605.01</v>
      </c>
      <c r="N501" s="14"/>
      <c r="O501" s="14" t="str">
        <f t="shared" si="59"/>
        <v>PH.IC.CV.162605.01</v>
      </c>
      <c r="Q501" s="14" t="str">
        <f t="shared" si="60"/>
        <v>CL.IC.CV.162605.01</v>
      </c>
      <c r="R501" s="5" t="s">
        <v>11454</v>
      </c>
      <c r="S501" s="5" t="s">
        <v>730</v>
      </c>
      <c r="X501" s="5" t="s">
        <v>807</v>
      </c>
      <c r="Y501" s="5">
        <v>1090</v>
      </c>
    </row>
    <row r="502" spans="1:25" ht="15">
      <c r="A502" s="5" t="s">
        <v>1372</v>
      </c>
      <c r="B502" s="5"/>
      <c r="C502" s="6" t="s">
        <v>5740</v>
      </c>
      <c r="D502" s="5" t="s">
        <v>2062</v>
      </c>
      <c r="E502" s="6" t="s">
        <v>5889</v>
      </c>
      <c r="F502" s="5" t="s">
        <v>2063</v>
      </c>
      <c r="G502" s="5" t="s">
        <v>2064</v>
      </c>
      <c r="H502" s="10" t="s">
        <v>1396</v>
      </c>
      <c r="I502" s="5" t="s">
        <v>2065</v>
      </c>
      <c r="J502" s="13" t="str">
        <f t="shared" si="57"/>
        <v>IC.CV.162701</v>
      </c>
      <c r="K502" s="6" t="s">
        <v>11324</v>
      </c>
      <c r="L502" t="str">
        <f t="shared" si="51"/>
        <v>Timing automatic</v>
      </c>
      <c r="M502" s="14" t="str">
        <f t="shared" si="58"/>
        <v>PI.IC.CV.162701.01</v>
      </c>
      <c r="N502" s="14"/>
      <c r="O502" s="14" t="str">
        <f t="shared" si="59"/>
        <v>PH.IC.CV.162701.01</v>
      </c>
      <c r="P502" s="5"/>
      <c r="Q502" s="14" t="str">
        <f t="shared" si="60"/>
        <v>CL.IC.CV.162701.01</v>
      </c>
      <c r="R502" s="5"/>
      <c r="S502" s="5"/>
      <c r="T502" s="5"/>
      <c r="U502" s="5"/>
      <c r="V502" s="5"/>
      <c r="W502" s="5"/>
    </row>
    <row r="503" spans="1:25" ht="15">
      <c r="A503" s="5" t="s">
        <v>1372</v>
      </c>
      <c r="B503" s="5"/>
      <c r="C503" s="6" t="s">
        <v>5740</v>
      </c>
      <c r="D503" s="5"/>
      <c r="E503" s="6" t="s">
        <v>5889</v>
      </c>
      <c r="F503" s="5" t="s">
        <v>2063</v>
      </c>
      <c r="G503" s="5" t="s">
        <v>2066</v>
      </c>
      <c r="H503" s="10" t="s">
        <v>1398</v>
      </c>
      <c r="I503" s="5" t="s">
        <v>2067</v>
      </c>
      <c r="J503" s="13" t="str">
        <f t="shared" si="57"/>
        <v>IC.CV.162702</v>
      </c>
      <c r="K503" s="6" t="s">
        <v>11324</v>
      </c>
      <c r="L503" t="str">
        <f t="shared" si="51"/>
        <v>Timing semi-automatic</v>
      </c>
      <c r="M503" s="14" t="str">
        <f t="shared" si="58"/>
        <v>PI.IC.CV.162702.01</v>
      </c>
      <c r="N503" s="14"/>
      <c r="O503" s="14" t="str">
        <f t="shared" si="59"/>
        <v>PH.IC.CV.162702.01</v>
      </c>
      <c r="P503" s="5"/>
      <c r="Q503" s="14" t="str">
        <f t="shared" si="60"/>
        <v>CL.IC.CV.162702.01</v>
      </c>
      <c r="R503" s="5"/>
      <c r="S503" s="5"/>
      <c r="T503" s="5"/>
      <c r="U503" s="5"/>
      <c r="V503" s="5"/>
      <c r="W503" s="5"/>
    </row>
    <row r="504" spans="1:25" ht="15">
      <c r="A504" s="5" t="s">
        <v>1372</v>
      </c>
      <c r="B504" s="5"/>
      <c r="C504" s="6" t="s">
        <v>5740</v>
      </c>
      <c r="D504" s="5"/>
      <c r="E504" s="6" t="s">
        <v>5889</v>
      </c>
      <c r="F504" s="5" t="s">
        <v>2063</v>
      </c>
      <c r="G504" s="5" t="s">
        <v>2068</v>
      </c>
      <c r="H504" s="10" t="s">
        <v>1400</v>
      </c>
      <c r="I504" s="5" t="s">
        <v>2069</v>
      </c>
      <c r="J504" s="13" t="str">
        <f t="shared" si="57"/>
        <v>IC.CV.162703</v>
      </c>
      <c r="K504" s="6" t="s">
        <v>11324</v>
      </c>
      <c r="L504" t="str">
        <f t="shared" si="51"/>
        <v>Timing manual</v>
      </c>
      <c r="M504" s="14" t="str">
        <f t="shared" si="58"/>
        <v>PI.IC.CV.162703.01</v>
      </c>
      <c r="N504" s="14"/>
      <c r="O504" s="14" t="str">
        <f t="shared" si="59"/>
        <v>PH.IC.CV.162703.01</v>
      </c>
      <c r="P504" s="5"/>
      <c r="Q504" s="14" t="str">
        <f t="shared" si="60"/>
        <v>CL.IC.CV.162703.01</v>
      </c>
      <c r="R504" s="5"/>
      <c r="S504" s="5"/>
      <c r="T504" s="5"/>
      <c r="U504" s="5"/>
      <c r="V504" s="5"/>
      <c r="W504" s="5"/>
    </row>
    <row r="505" spans="1:25" ht="15">
      <c r="A505" s="5" t="s">
        <v>1372</v>
      </c>
      <c r="B505" s="5"/>
      <c r="C505" s="6" t="s">
        <v>5740</v>
      </c>
      <c r="D505" s="5" t="s">
        <v>2070</v>
      </c>
      <c r="E505" s="6" t="s">
        <v>5892</v>
      </c>
      <c r="F505" s="5" t="s">
        <v>2071</v>
      </c>
      <c r="G505" s="5" t="s">
        <v>2072</v>
      </c>
      <c r="H505" s="10" t="s">
        <v>1396</v>
      </c>
      <c r="I505" s="5" t="s">
        <v>2073</v>
      </c>
      <c r="J505" s="13" t="str">
        <f t="shared" si="57"/>
        <v>IC.CV.162801</v>
      </c>
      <c r="K505" s="6" t="s">
        <v>11324</v>
      </c>
      <c r="L505" t="str">
        <f t="shared" si="51"/>
        <v>Automatic</v>
      </c>
      <c r="M505" s="14" t="str">
        <f t="shared" si="58"/>
        <v>PI.IC.CV.162801.01</v>
      </c>
      <c r="N505" s="14"/>
      <c r="O505" s="14" t="str">
        <f t="shared" si="59"/>
        <v>PH.IC.CV.162801.01</v>
      </c>
      <c r="P505" s="5"/>
      <c r="Q505" s="14" t="str">
        <f t="shared" si="60"/>
        <v>CL.IC.CV.162801.01</v>
      </c>
      <c r="R505" s="5"/>
      <c r="S505" s="5"/>
      <c r="T505" s="5"/>
      <c r="U505" s="5"/>
      <c r="V505" s="5"/>
      <c r="W505" s="5"/>
    </row>
    <row r="506" spans="1:25" ht="15">
      <c r="A506" s="5" t="s">
        <v>1372</v>
      </c>
      <c r="B506" s="5"/>
      <c r="C506" s="6" t="s">
        <v>5740</v>
      </c>
      <c r="D506" s="5"/>
      <c r="E506" s="6" t="s">
        <v>5892</v>
      </c>
      <c r="F506" s="5" t="s">
        <v>2071</v>
      </c>
      <c r="G506" s="5" t="s">
        <v>2074</v>
      </c>
      <c r="H506" s="10" t="s">
        <v>1398</v>
      </c>
      <c r="I506" s="5" t="s">
        <v>2075</v>
      </c>
      <c r="J506" s="13" t="str">
        <f t="shared" si="57"/>
        <v>IC.CV.162802</v>
      </c>
      <c r="K506" s="6" t="s">
        <v>11324</v>
      </c>
      <c r="L506" t="str">
        <f t="shared" si="51"/>
        <v>IABP ECG leads</v>
      </c>
      <c r="M506" s="14" t="str">
        <f t="shared" si="58"/>
        <v>PI.IC.CV.162802.01</v>
      </c>
      <c r="N506" s="14"/>
      <c r="O506" s="14" t="str">
        <f t="shared" si="59"/>
        <v>PH.IC.CV.162802.01</v>
      </c>
      <c r="P506" s="5"/>
      <c r="Q506" s="14" t="str">
        <f t="shared" si="60"/>
        <v>CL.IC.CV.162802.01</v>
      </c>
      <c r="R506" s="5"/>
      <c r="S506" s="5"/>
      <c r="T506" s="5"/>
      <c r="U506" s="5"/>
      <c r="V506" s="5"/>
      <c r="W506" s="5"/>
    </row>
    <row r="507" spans="1:25" ht="15">
      <c r="A507" s="5" t="s">
        <v>1372</v>
      </c>
      <c r="B507" s="5"/>
      <c r="C507" s="6" t="s">
        <v>5740</v>
      </c>
      <c r="D507" s="5"/>
      <c r="E507" s="6" t="s">
        <v>5892</v>
      </c>
      <c r="F507" s="5" t="s">
        <v>2071</v>
      </c>
      <c r="G507" s="5" t="s">
        <v>2076</v>
      </c>
      <c r="H507" s="10" t="s">
        <v>1400</v>
      </c>
      <c r="I507" s="5" t="s">
        <v>2077</v>
      </c>
      <c r="J507" s="13" t="str">
        <f t="shared" si="57"/>
        <v>IC.CV.162803</v>
      </c>
      <c r="K507" s="6" t="s">
        <v>11324</v>
      </c>
      <c r="L507" t="str">
        <f t="shared" si="51"/>
        <v>Arterial Blood Pressure</v>
      </c>
      <c r="M507" s="14" t="str">
        <f t="shared" si="58"/>
        <v>PI.IC.CV.162803.01</v>
      </c>
      <c r="N507" s="14"/>
      <c r="O507" s="14" t="str">
        <f t="shared" si="59"/>
        <v>PH.IC.CV.162803.01</v>
      </c>
      <c r="P507" s="5"/>
      <c r="Q507" s="14" t="str">
        <f t="shared" si="60"/>
        <v>CL.IC.CV.162803.01</v>
      </c>
      <c r="R507" s="5"/>
      <c r="S507" s="5"/>
      <c r="T507" s="5"/>
      <c r="U507" s="5"/>
      <c r="V507" s="5"/>
      <c r="W507" s="5"/>
    </row>
    <row r="508" spans="1:25" ht="15">
      <c r="A508" s="5" t="s">
        <v>1372</v>
      </c>
      <c r="B508" s="5"/>
      <c r="C508" s="6" t="s">
        <v>5740</v>
      </c>
      <c r="D508" s="5"/>
      <c r="E508" s="6" t="s">
        <v>5892</v>
      </c>
      <c r="F508" s="5" t="s">
        <v>2071</v>
      </c>
      <c r="G508" s="5" t="s">
        <v>2078</v>
      </c>
      <c r="H508" s="10" t="s">
        <v>1402</v>
      </c>
      <c r="I508" s="5" t="s">
        <v>2078</v>
      </c>
      <c r="J508" s="13" t="str">
        <f t="shared" si="57"/>
        <v>IC.CV.162804</v>
      </c>
      <c r="K508" s="6" t="s">
        <v>11324</v>
      </c>
      <c r="L508" t="str">
        <f t="shared" ref="L508:L571" si="71">G508</f>
        <v>Internal</v>
      </c>
      <c r="M508" s="14" t="str">
        <f t="shared" si="58"/>
        <v>PI.IC.CV.162804.01</v>
      </c>
      <c r="N508" s="14"/>
      <c r="O508" s="14" t="str">
        <f t="shared" si="59"/>
        <v>PH.IC.CV.162804.01</v>
      </c>
      <c r="P508" s="5"/>
      <c r="Q508" s="14" t="str">
        <f t="shared" si="60"/>
        <v>CL.IC.CV.162804.01</v>
      </c>
      <c r="R508" s="5"/>
      <c r="S508" s="5"/>
      <c r="T508" s="5"/>
      <c r="U508" s="5"/>
      <c r="V508" s="5"/>
      <c r="W508" s="5"/>
    </row>
    <row r="509" spans="1:25" ht="15">
      <c r="A509" s="5" t="s">
        <v>1372</v>
      </c>
      <c r="B509" s="5"/>
      <c r="C509" s="6" t="s">
        <v>5740</v>
      </c>
      <c r="D509" s="5"/>
      <c r="E509" s="6" t="s">
        <v>5892</v>
      </c>
      <c r="F509" s="5" t="s">
        <v>2071</v>
      </c>
      <c r="G509" s="5" t="s">
        <v>2079</v>
      </c>
      <c r="H509" s="10" t="s">
        <v>1404</v>
      </c>
      <c r="I509" s="5" t="s">
        <v>2080</v>
      </c>
      <c r="J509" s="13" t="str">
        <f t="shared" si="57"/>
        <v>IC.CV.162805</v>
      </c>
      <c r="K509" s="6" t="s">
        <v>1192</v>
      </c>
      <c r="L509" t="str">
        <f t="shared" si="71"/>
        <v>Pacemaker atrial</v>
      </c>
      <c r="M509" s="14" t="str">
        <f t="shared" si="58"/>
        <v>PI.IC.CV.162805.01</v>
      </c>
      <c r="N509" s="14"/>
      <c r="O509" s="14" t="str">
        <f t="shared" si="59"/>
        <v>PH.IC.CV.162805.01</v>
      </c>
      <c r="P509" s="5"/>
      <c r="Q509" s="14" t="str">
        <f t="shared" si="60"/>
        <v>CL.IC.CV.162805.01</v>
      </c>
      <c r="R509" s="5"/>
      <c r="S509" s="5"/>
      <c r="T509" s="5"/>
      <c r="U509" s="5"/>
      <c r="V509" s="5"/>
      <c r="W509" s="5"/>
    </row>
    <row r="510" spans="1:25" ht="15">
      <c r="A510" s="5" t="s">
        <v>1372</v>
      </c>
      <c r="B510" s="5"/>
      <c r="C510" s="6" t="s">
        <v>5740</v>
      </c>
      <c r="D510" s="5"/>
      <c r="E510" s="6" t="s">
        <v>5892</v>
      </c>
      <c r="F510" s="5" t="s">
        <v>2071</v>
      </c>
      <c r="G510" s="5" t="s">
        <v>2081</v>
      </c>
      <c r="H510" s="10" t="s">
        <v>1406</v>
      </c>
      <c r="I510" s="5" t="s">
        <v>2082</v>
      </c>
      <c r="J510" s="13" t="str">
        <f t="shared" si="57"/>
        <v>IC.CV.162806</v>
      </c>
      <c r="K510" s="6" t="s">
        <v>1192</v>
      </c>
      <c r="L510" t="str">
        <f t="shared" si="71"/>
        <v>Pacemaker atrial ventricular</v>
      </c>
      <c r="M510" s="14" t="str">
        <f t="shared" si="58"/>
        <v>PI.IC.CV.162806.01</v>
      </c>
      <c r="N510" s="14"/>
      <c r="O510" s="14" t="str">
        <f t="shared" si="59"/>
        <v>PH.IC.CV.162806.01</v>
      </c>
      <c r="P510" s="5"/>
      <c r="Q510" s="14" t="str">
        <f t="shared" si="60"/>
        <v>CL.IC.CV.162806.01</v>
      </c>
      <c r="R510" s="5"/>
      <c r="S510" s="5"/>
      <c r="T510" s="5"/>
      <c r="U510" s="5"/>
      <c r="V510" s="5"/>
      <c r="W510" s="5"/>
    </row>
    <row r="511" spans="1:25" ht="15">
      <c r="A511" s="5" t="s">
        <v>1372</v>
      </c>
      <c r="B511" s="5"/>
      <c r="C511" s="6" t="s">
        <v>5740</v>
      </c>
      <c r="D511" s="5" t="s">
        <v>1628</v>
      </c>
      <c r="E511" s="6" t="s">
        <v>5896</v>
      </c>
      <c r="F511" s="5" t="s">
        <v>1629</v>
      </c>
      <c r="G511" s="5" t="s">
        <v>1799</v>
      </c>
      <c r="H511" s="10" t="s">
        <v>1396</v>
      </c>
      <c r="I511" s="5" t="s">
        <v>1579</v>
      </c>
      <c r="J511" s="13" t="str">
        <f t="shared" si="57"/>
        <v>IC.CV.162901</v>
      </c>
      <c r="K511" s="6" t="s">
        <v>1192</v>
      </c>
      <c r="L511" t="str">
        <f t="shared" si="71"/>
        <v>Tubing/system present on admit</v>
      </c>
      <c r="M511" s="14" t="str">
        <f t="shared" si="58"/>
        <v>PI.IC.CV.162901.01</v>
      </c>
      <c r="N511" s="14"/>
      <c r="O511" s="14" t="str">
        <f t="shared" si="59"/>
        <v>PH.IC.CV.162901.01</v>
      </c>
      <c r="P511" s="5"/>
      <c r="Q511" s="14" t="str">
        <f t="shared" si="60"/>
        <v>CL.IC.CV.162901.01</v>
      </c>
      <c r="R511" s="5"/>
      <c r="S511" s="5"/>
      <c r="T511" s="5"/>
      <c r="U511" s="5"/>
      <c r="V511" s="5"/>
      <c r="W511" s="5"/>
    </row>
    <row r="512" spans="1:25" ht="15">
      <c r="A512" s="5" t="s">
        <v>1372</v>
      </c>
      <c r="B512" s="5"/>
      <c r="C512" s="6" t="s">
        <v>5740</v>
      </c>
      <c r="D512" s="5"/>
      <c r="E512" s="6" t="s">
        <v>5896</v>
      </c>
      <c r="F512" s="5" t="s">
        <v>1629</v>
      </c>
      <c r="G512" s="5" t="s">
        <v>1800</v>
      </c>
      <c r="H512" s="10" t="s">
        <v>1398</v>
      </c>
      <c r="I512" s="5" t="s">
        <v>1801</v>
      </c>
      <c r="J512" s="13" t="str">
        <f t="shared" si="57"/>
        <v>IC.CV.162902</v>
      </c>
      <c r="K512" s="6" t="s">
        <v>1192</v>
      </c>
      <c r="L512" t="str">
        <f t="shared" si="71"/>
        <v>Tubing new/changed</v>
      </c>
      <c r="M512" s="14" t="str">
        <f t="shared" si="58"/>
        <v>PI.IC.CV.162902.01</v>
      </c>
      <c r="N512" s="14"/>
      <c r="O512" s="14" t="str">
        <f t="shared" si="59"/>
        <v>PH.IC.CV.162902.01</v>
      </c>
      <c r="P512" s="5"/>
      <c r="Q512" s="14" t="str">
        <f t="shared" si="60"/>
        <v>CL.IC.CV.162902.01</v>
      </c>
      <c r="R512" s="5"/>
      <c r="S512" s="5"/>
      <c r="T512" s="5"/>
      <c r="U512" s="5"/>
      <c r="V512" s="5"/>
      <c r="W512" s="5"/>
    </row>
    <row r="513" spans="1:23" ht="15">
      <c r="A513" s="5" t="s">
        <v>1372</v>
      </c>
      <c r="B513" s="5"/>
      <c r="C513" s="6" t="s">
        <v>5740</v>
      </c>
      <c r="D513" s="5"/>
      <c r="E513" s="6" t="s">
        <v>5896</v>
      </c>
      <c r="F513" s="5" t="s">
        <v>1629</v>
      </c>
      <c r="G513" s="5" t="s">
        <v>1803</v>
      </c>
      <c r="H513" s="10" t="s">
        <v>1400</v>
      </c>
      <c r="I513" s="5" t="s">
        <v>1804</v>
      </c>
      <c r="J513" s="13" t="str">
        <f t="shared" si="57"/>
        <v>IC.CV.162903</v>
      </c>
      <c r="K513" s="6" t="s">
        <v>1192</v>
      </c>
      <c r="L513" t="str">
        <f t="shared" si="71"/>
        <v>Transducer new/changed</v>
      </c>
      <c r="M513" s="14" t="str">
        <f t="shared" si="58"/>
        <v>PI.IC.CV.162903.01</v>
      </c>
      <c r="N513" s="14"/>
      <c r="O513" s="14" t="str">
        <f t="shared" si="59"/>
        <v>PH.IC.CV.162903.01</v>
      </c>
      <c r="P513" s="5"/>
      <c r="Q513" s="14" t="str">
        <f t="shared" si="60"/>
        <v>CL.IC.CV.162903.01</v>
      </c>
      <c r="R513" s="5"/>
      <c r="S513" s="5"/>
      <c r="T513" s="5"/>
      <c r="U513" s="5"/>
      <c r="V513" s="5"/>
      <c r="W513" s="5"/>
    </row>
    <row r="514" spans="1:23" ht="15">
      <c r="A514" s="5" t="s">
        <v>1372</v>
      </c>
      <c r="B514" s="5"/>
      <c r="C514" s="6" t="s">
        <v>5740</v>
      </c>
      <c r="D514" s="5"/>
      <c r="E514" s="6" t="s">
        <v>5896</v>
      </c>
      <c r="F514" s="5" t="s">
        <v>1629</v>
      </c>
      <c r="G514" s="5" t="s">
        <v>1787</v>
      </c>
      <c r="H514" s="10" t="s">
        <v>1402</v>
      </c>
      <c r="I514" s="5" t="s">
        <v>1788</v>
      </c>
      <c r="J514" s="13" t="str">
        <f t="shared" si="57"/>
        <v>IC.CV.162904</v>
      </c>
      <c r="K514" s="6" t="s">
        <v>1192</v>
      </c>
      <c r="L514" t="str">
        <f t="shared" si="71"/>
        <v>Bag changed:  specify date/time</v>
      </c>
      <c r="M514" s="14" t="str">
        <f t="shared" si="58"/>
        <v>PI.IC.CV.162904.01</v>
      </c>
      <c r="N514" s="14"/>
      <c r="O514" s="14" t="str">
        <f t="shared" si="59"/>
        <v>PH.IC.CV.162904.01</v>
      </c>
      <c r="P514" s="5"/>
      <c r="Q514" s="14" t="str">
        <f t="shared" si="60"/>
        <v>CL.IC.CV.162904.01</v>
      </c>
      <c r="R514" s="5"/>
      <c r="S514" s="5"/>
      <c r="T514" s="5"/>
      <c r="U514" s="5"/>
      <c r="V514" s="5"/>
      <c r="W514" s="5"/>
    </row>
    <row r="515" spans="1:23" ht="15">
      <c r="A515" s="5" t="s">
        <v>1372</v>
      </c>
      <c r="B515" s="5"/>
      <c r="C515" s="6" t="s">
        <v>5740</v>
      </c>
      <c r="D515" s="5"/>
      <c r="E515" s="6" t="s">
        <v>5896</v>
      </c>
      <c r="F515" s="5" t="s">
        <v>1629</v>
      </c>
      <c r="G515" s="5" t="s">
        <v>1789</v>
      </c>
      <c r="H515" s="10" t="s">
        <v>1404</v>
      </c>
      <c r="I515" s="5" t="s">
        <v>1790</v>
      </c>
      <c r="J515" s="13" t="str">
        <f t="shared" si="57"/>
        <v>IC.CV.162905</v>
      </c>
      <c r="K515" s="6" t="s">
        <v>11324</v>
      </c>
      <c r="L515" t="str">
        <f t="shared" si="71"/>
        <v>Stopcock(s) new/changed</v>
      </c>
      <c r="M515" s="14" t="str">
        <f t="shared" si="58"/>
        <v>PI.IC.CV.162905.01</v>
      </c>
      <c r="N515" s="14"/>
      <c r="O515" s="14" t="str">
        <f t="shared" si="59"/>
        <v>PH.IC.CV.162905.01</v>
      </c>
      <c r="P515" s="5"/>
      <c r="Q515" s="14" t="str">
        <f t="shared" si="60"/>
        <v>CL.IC.CV.162905.01</v>
      </c>
      <c r="R515" s="5"/>
      <c r="S515" s="5"/>
      <c r="T515" s="5"/>
      <c r="U515" s="5"/>
      <c r="V515" s="5"/>
      <c r="W515" s="5"/>
    </row>
    <row r="516" spans="1:23" s="15" customFormat="1" ht="15">
      <c r="A516" s="5" t="s">
        <v>11111</v>
      </c>
      <c r="B516" s="5"/>
      <c r="C516" s="6" t="s">
        <v>5740</v>
      </c>
      <c r="D516" s="5"/>
      <c r="E516" s="6" t="s">
        <v>5896</v>
      </c>
      <c r="F516" s="5" t="s">
        <v>1791</v>
      </c>
      <c r="G516" s="6" t="s">
        <v>1792</v>
      </c>
      <c r="H516" s="10" t="s">
        <v>6888</v>
      </c>
      <c r="I516" s="10" t="s">
        <v>1793</v>
      </c>
      <c r="J516" s="13" t="str">
        <f t="shared" si="57"/>
        <v>IC.CV.162906</v>
      </c>
      <c r="K516" s="6" t="s">
        <v>11324</v>
      </c>
      <c r="L516" t="str">
        <f t="shared" si="71"/>
        <v>Tubing new/changed: date/time</v>
      </c>
      <c r="M516" s="14" t="str">
        <f t="shared" si="58"/>
        <v>PI.IC.CV.162906.01</v>
      </c>
      <c r="N516" s="14"/>
      <c r="O516" s="14" t="str">
        <f t="shared" si="59"/>
        <v>PH.IC.CV.162906.01</v>
      </c>
      <c r="P516" s="5"/>
      <c r="Q516" s="14" t="str">
        <f t="shared" si="60"/>
        <v>CL.IC.CV.162906.01</v>
      </c>
      <c r="R516" s="5" t="s">
        <v>1141</v>
      </c>
      <c r="S516" s="5">
        <v>184</v>
      </c>
      <c r="T516" s="5"/>
      <c r="U516" s="5"/>
      <c r="V516" s="5"/>
      <c r="W516" s="5"/>
    </row>
    <row r="517" spans="1:23" s="15" customFormat="1" ht="15">
      <c r="A517" s="5" t="s">
        <v>11111</v>
      </c>
      <c r="B517" s="5"/>
      <c r="C517" s="6" t="s">
        <v>5740</v>
      </c>
      <c r="D517" s="5"/>
      <c r="E517" s="6" t="s">
        <v>5896</v>
      </c>
      <c r="F517" s="5" t="s">
        <v>1791</v>
      </c>
      <c r="G517" s="6" t="s">
        <v>1794</v>
      </c>
      <c r="H517" s="10" t="s">
        <v>7284</v>
      </c>
      <c r="I517" s="10" t="s">
        <v>1795</v>
      </c>
      <c r="J517" s="13" t="str">
        <f t="shared" si="57"/>
        <v>IC.CV.162907</v>
      </c>
      <c r="K517" s="6" t="s">
        <v>11324</v>
      </c>
      <c r="L517" t="str">
        <f t="shared" si="71"/>
        <v>Transducer new/changed: date/time</v>
      </c>
      <c r="M517" s="14" t="str">
        <f t="shared" si="58"/>
        <v>PI.IC.CV.162907.01</v>
      </c>
      <c r="N517" s="14"/>
      <c r="O517" s="14" t="str">
        <f t="shared" si="59"/>
        <v>PH.IC.CV.162907.01</v>
      </c>
      <c r="P517" s="5"/>
      <c r="Q517" s="14" t="str">
        <f t="shared" si="60"/>
        <v>CL.IC.CV.162907.01</v>
      </c>
      <c r="R517" s="5" t="s">
        <v>9277</v>
      </c>
      <c r="S517" s="5">
        <v>185</v>
      </c>
      <c r="T517" s="5"/>
      <c r="U517" s="5"/>
      <c r="V517" s="5"/>
      <c r="W517" s="5"/>
    </row>
    <row r="518" spans="1:23" s="15" customFormat="1" ht="15">
      <c r="A518" s="5" t="s">
        <v>11111</v>
      </c>
      <c r="B518" s="5"/>
      <c r="C518" s="6" t="s">
        <v>5740</v>
      </c>
      <c r="D518" s="5"/>
      <c r="E518" s="6" t="s">
        <v>5896</v>
      </c>
      <c r="F518" s="5" t="s">
        <v>1791</v>
      </c>
      <c r="G518" s="6" t="s">
        <v>1796</v>
      </c>
      <c r="H518" s="10" t="s">
        <v>10093</v>
      </c>
      <c r="I518" s="10" t="s">
        <v>1797</v>
      </c>
      <c r="J518" s="13" t="str">
        <f t="shared" si="57"/>
        <v>IC.CV.162908</v>
      </c>
      <c r="K518" s="6" t="s">
        <v>11324</v>
      </c>
      <c r="L518" t="str">
        <f t="shared" si="71"/>
        <v>Stopcock(s) new/changed: date/time</v>
      </c>
      <c r="M518" s="14" t="str">
        <f t="shared" si="58"/>
        <v>PI.IC.CV.162908.01</v>
      </c>
      <c r="N518" s="14"/>
      <c r="O518" s="14" t="str">
        <f t="shared" si="59"/>
        <v>PH.IC.CV.162908.01</v>
      </c>
      <c r="P518" s="5"/>
      <c r="Q518" s="14" t="str">
        <f t="shared" si="60"/>
        <v>CL.IC.CV.162908.01</v>
      </c>
      <c r="R518" s="5" t="s">
        <v>9277</v>
      </c>
      <c r="S518" s="5">
        <v>186</v>
      </c>
      <c r="T518" s="5"/>
      <c r="U518" s="5"/>
      <c r="V518" s="5"/>
      <c r="W518" s="5"/>
    </row>
    <row r="519" spans="1:23" ht="15">
      <c r="A519" s="5" t="s">
        <v>1372</v>
      </c>
      <c r="B519" s="5"/>
      <c r="C519" s="6" t="s">
        <v>5740</v>
      </c>
      <c r="D519" s="5" t="s">
        <v>3527</v>
      </c>
      <c r="E519" s="6" t="s">
        <v>5899</v>
      </c>
      <c r="F519" s="5" t="s">
        <v>1798</v>
      </c>
      <c r="G519" s="5" t="s">
        <v>1969</v>
      </c>
      <c r="H519" s="10" t="s">
        <v>1396</v>
      </c>
      <c r="I519" s="5" t="s">
        <v>1970</v>
      </c>
      <c r="J519" s="13" t="str">
        <f t="shared" si="57"/>
        <v>IC.CV.163001</v>
      </c>
      <c r="K519" s="6" t="s">
        <v>11324</v>
      </c>
      <c r="L519" t="str">
        <f t="shared" si="71"/>
        <v>Zero done</v>
      </c>
      <c r="M519" s="14" t="str">
        <f t="shared" si="58"/>
        <v>PI.IC.CV.163001.01</v>
      </c>
      <c r="N519" s="14"/>
      <c r="O519" s="14" t="str">
        <f t="shared" si="59"/>
        <v>PH.IC.CV.163001.01</v>
      </c>
      <c r="P519" s="5"/>
      <c r="Q519" s="14" t="str">
        <f t="shared" si="60"/>
        <v>CL.IC.CV.163001.01</v>
      </c>
      <c r="R519" s="5"/>
      <c r="S519" s="5"/>
      <c r="T519" s="5"/>
      <c r="U519" s="5"/>
      <c r="V519" s="5"/>
      <c r="W519" s="5"/>
    </row>
    <row r="520" spans="1:23" ht="15">
      <c r="A520" s="5" t="s">
        <v>1372</v>
      </c>
      <c r="B520" s="5"/>
      <c r="C520" s="6" t="s">
        <v>5740</v>
      </c>
      <c r="D520" s="5"/>
      <c r="E520" s="6" t="s">
        <v>5899</v>
      </c>
      <c r="F520" s="5" t="s">
        <v>1798</v>
      </c>
      <c r="G520" s="5" t="s">
        <v>1971</v>
      </c>
      <c r="H520" s="10" t="s">
        <v>1398</v>
      </c>
      <c r="I520" s="5" t="s">
        <v>1188</v>
      </c>
      <c r="J520" s="13" t="str">
        <f t="shared" si="57"/>
        <v>IC.CV.163002</v>
      </c>
      <c r="K520" s="6" t="s">
        <v>11324</v>
      </c>
      <c r="L520" t="str">
        <f t="shared" si="71"/>
        <v>Non applicable</v>
      </c>
      <c r="M520" s="14" t="str">
        <f t="shared" si="58"/>
        <v>PI.IC.CV.163002.01</v>
      </c>
      <c r="N520" s="14"/>
      <c r="O520" s="14" t="str">
        <f t="shared" si="59"/>
        <v>PH.IC.CV.163002.01</v>
      </c>
      <c r="P520" s="5"/>
      <c r="Q520" s="14" t="str">
        <f t="shared" si="60"/>
        <v>CL.IC.CV.163002.01</v>
      </c>
      <c r="R520" s="5"/>
      <c r="S520" s="5"/>
      <c r="T520" s="5"/>
      <c r="U520" s="5"/>
      <c r="V520" s="5"/>
      <c r="W520" s="5"/>
    </row>
    <row r="521" spans="1:23" ht="15">
      <c r="A521" s="5" t="s">
        <v>1372</v>
      </c>
      <c r="B521" s="5"/>
      <c r="C521" s="6" t="s">
        <v>5740</v>
      </c>
      <c r="D521" s="5"/>
      <c r="E521" s="6" t="s">
        <v>5899</v>
      </c>
      <c r="F521" s="5" t="s">
        <v>1798</v>
      </c>
      <c r="G521" s="5" t="s">
        <v>1972</v>
      </c>
      <c r="H521" s="10" t="s">
        <v>1400</v>
      </c>
      <c r="I521" s="5" t="s">
        <v>1973</v>
      </c>
      <c r="J521" s="13" t="str">
        <f t="shared" si="57"/>
        <v>IC.CV.163003</v>
      </c>
      <c r="K521" s="6" t="s">
        <v>11324</v>
      </c>
      <c r="L521" t="str">
        <f t="shared" si="71"/>
        <v>IABP verify pressure</v>
      </c>
      <c r="M521" s="14" t="str">
        <f t="shared" si="58"/>
        <v>PI.IC.CV.163003.01</v>
      </c>
      <c r="N521" s="14"/>
      <c r="O521" s="14" t="str">
        <f t="shared" si="59"/>
        <v>PH.IC.CV.163003.01</v>
      </c>
      <c r="P521" s="5"/>
      <c r="Q521" s="14" t="str">
        <f t="shared" si="60"/>
        <v>CL.IC.CV.163003.01</v>
      </c>
      <c r="R521" s="5"/>
      <c r="S521" s="5"/>
      <c r="T521" s="5"/>
      <c r="U521" s="5"/>
      <c r="V521" s="5"/>
      <c r="W521" s="5"/>
    </row>
    <row r="522" spans="1:23" ht="15">
      <c r="A522" s="5" t="s">
        <v>1372</v>
      </c>
      <c r="B522" s="5" t="s">
        <v>1974</v>
      </c>
      <c r="C522" s="6" t="s">
        <v>6865</v>
      </c>
      <c r="D522" s="5" t="s">
        <v>1802</v>
      </c>
      <c r="E522" s="6" t="s">
        <v>11324</v>
      </c>
      <c r="F522" s="5" t="s">
        <v>1975</v>
      </c>
      <c r="G522" s="5" t="s">
        <v>1976</v>
      </c>
      <c r="H522" s="10" t="s">
        <v>1396</v>
      </c>
      <c r="I522" s="5" t="s">
        <v>1977</v>
      </c>
      <c r="J522" s="13" t="str">
        <f t="shared" si="57"/>
        <v>IC.CV.170101</v>
      </c>
      <c r="K522" s="6" t="s">
        <v>11324</v>
      </c>
      <c r="L522" t="str">
        <f t="shared" si="71"/>
        <v>1 to 1 capture</v>
      </c>
      <c r="M522" s="14" t="str">
        <f t="shared" si="58"/>
        <v>PI.IC.CV.170101.01</v>
      </c>
      <c r="N522" s="14"/>
      <c r="O522" s="14" t="str">
        <f t="shared" si="59"/>
        <v>PH.IC.CV.170101.01</v>
      </c>
      <c r="P522" s="5"/>
      <c r="Q522" s="14" t="str">
        <f t="shared" si="60"/>
        <v>CL.IC.CV.170101.01</v>
      </c>
      <c r="R522" s="5"/>
      <c r="S522" s="5"/>
      <c r="T522" s="5"/>
      <c r="U522" s="5"/>
      <c r="V522" s="5"/>
      <c r="W522" s="5"/>
    </row>
    <row r="523" spans="1:23" ht="15">
      <c r="A523" s="5" t="s">
        <v>1372</v>
      </c>
      <c r="B523" s="5"/>
      <c r="C523" s="6" t="s">
        <v>6865</v>
      </c>
      <c r="D523" s="5"/>
      <c r="E523" s="6" t="s">
        <v>11324</v>
      </c>
      <c r="F523" s="5" t="s">
        <v>1975</v>
      </c>
      <c r="G523" s="5" t="s">
        <v>2144</v>
      </c>
      <c r="H523" s="10" t="s">
        <v>1398</v>
      </c>
      <c r="I523" s="5" t="s">
        <v>2145</v>
      </c>
      <c r="J523" s="13" t="str">
        <f t="shared" si="57"/>
        <v>IC.CV.170102</v>
      </c>
      <c r="K523" s="6" t="s">
        <v>11324</v>
      </c>
      <c r="L523" t="str">
        <f t="shared" si="71"/>
        <v>Noncaptured</v>
      </c>
      <c r="M523" s="14" t="str">
        <f t="shared" si="58"/>
        <v>PI.IC.CV.170102.01</v>
      </c>
      <c r="N523" s="14"/>
      <c r="O523" s="14" t="str">
        <f t="shared" si="59"/>
        <v>PH.IC.CV.170102.01</v>
      </c>
      <c r="P523" s="5"/>
      <c r="Q523" s="14" t="str">
        <f t="shared" si="60"/>
        <v>CL.IC.CV.170102.01</v>
      </c>
      <c r="R523" s="5"/>
      <c r="S523" s="5"/>
      <c r="T523" s="5"/>
      <c r="U523" s="5"/>
      <c r="V523" s="5"/>
      <c r="W523" s="5"/>
    </row>
    <row r="524" spans="1:23" s="15" customFormat="1" ht="15">
      <c r="A524" s="5" t="s">
        <v>11111</v>
      </c>
      <c r="B524" s="5"/>
      <c r="C524" s="6" t="s">
        <v>6865</v>
      </c>
      <c r="D524" s="5"/>
      <c r="E524" s="6" t="s">
        <v>11324</v>
      </c>
      <c r="F524" s="5" t="s">
        <v>2146</v>
      </c>
      <c r="G524" s="6" t="s">
        <v>2147</v>
      </c>
      <c r="H524" s="10" t="s">
        <v>9640</v>
      </c>
      <c r="I524" s="10" t="s">
        <v>2147</v>
      </c>
      <c r="J524" s="13" t="str">
        <f t="shared" si="57"/>
        <v>IC.CV.170103</v>
      </c>
      <c r="K524" s="6" t="s">
        <v>11324</v>
      </c>
      <c r="L524" t="str">
        <f t="shared" si="71"/>
        <v>Magnet On</v>
      </c>
      <c r="M524" s="14" t="str">
        <f t="shared" si="58"/>
        <v>PI.IC.CV.170103.01</v>
      </c>
      <c r="N524" s="14"/>
      <c r="O524" s="14" t="str">
        <f t="shared" si="59"/>
        <v>PH.IC.CV.170103.01</v>
      </c>
      <c r="P524" s="5"/>
      <c r="Q524" s="14" t="str">
        <f t="shared" si="60"/>
        <v>CL.IC.CV.170103.01</v>
      </c>
      <c r="R524" s="5" t="s">
        <v>1141</v>
      </c>
      <c r="S524" s="5">
        <v>544</v>
      </c>
      <c r="T524" s="5"/>
      <c r="U524" s="5"/>
      <c r="V524" s="5"/>
      <c r="W524" s="5"/>
    </row>
    <row r="525" spans="1:23" s="15" customFormat="1" ht="15">
      <c r="A525" s="5" t="s">
        <v>11111</v>
      </c>
      <c r="B525" s="5"/>
      <c r="C525" s="6" t="s">
        <v>6865</v>
      </c>
      <c r="D525" s="5"/>
      <c r="E525" s="6" t="s">
        <v>11324</v>
      </c>
      <c r="F525" s="5" t="s">
        <v>2146</v>
      </c>
      <c r="G525" s="6" t="s">
        <v>2011</v>
      </c>
      <c r="H525" s="10" t="s">
        <v>7070</v>
      </c>
      <c r="I525" s="10" t="s">
        <v>2011</v>
      </c>
      <c r="J525" s="13" t="str">
        <f t="shared" si="57"/>
        <v>IC.CV.170104</v>
      </c>
      <c r="K525" s="6" t="s">
        <v>11324</v>
      </c>
      <c r="L525" t="str">
        <f t="shared" si="71"/>
        <v>Magnet Off</v>
      </c>
      <c r="M525" s="14" t="str">
        <f t="shared" si="58"/>
        <v>PI.IC.CV.170104.01</v>
      </c>
      <c r="N525" s="14"/>
      <c r="O525" s="14" t="str">
        <f t="shared" si="59"/>
        <v>PH.IC.CV.170104.01</v>
      </c>
      <c r="P525" s="5"/>
      <c r="Q525" s="14" t="str">
        <f t="shared" si="60"/>
        <v>CL.IC.CV.170104.01</v>
      </c>
      <c r="R525" s="5" t="s">
        <v>9277</v>
      </c>
      <c r="S525" s="5">
        <v>544</v>
      </c>
      <c r="T525" s="5"/>
      <c r="U525" s="5"/>
      <c r="V525" s="5"/>
      <c r="W525" s="5"/>
    </row>
    <row r="526" spans="1:23" ht="15">
      <c r="A526" s="5" t="s">
        <v>1372</v>
      </c>
      <c r="B526" s="5"/>
      <c r="C526" s="6" t="s">
        <v>6865</v>
      </c>
      <c r="D526" s="5" t="s">
        <v>4607</v>
      </c>
      <c r="E526" s="6" t="s">
        <v>9391</v>
      </c>
      <c r="F526" s="5" t="s">
        <v>2180</v>
      </c>
      <c r="G526" s="5" t="s">
        <v>2095</v>
      </c>
      <c r="H526" s="10" t="s">
        <v>1396</v>
      </c>
      <c r="I526" s="5" t="s">
        <v>1935</v>
      </c>
      <c r="J526" s="13" t="str">
        <f t="shared" si="57"/>
        <v>IC.CV.170201</v>
      </c>
      <c r="K526" s="6" t="s">
        <v>11324</v>
      </c>
      <c r="L526" t="str">
        <f t="shared" si="71"/>
        <v xml:space="preserve">     Colorless</v>
      </c>
      <c r="M526" s="14" t="str">
        <f t="shared" si="58"/>
        <v>PI.IC.CV.170201.01</v>
      </c>
      <c r="N526" s="14"/>
      <c r="O526" s="14" t="str">
        <f t="shared" si="59"/>
        <v>PH.IC.CV.170201.01</v>
      </c>
      <c r="P526" s="5"/>
      <c r="Q526" s="14" t="str">
        <f t="shared" si="60"/>
        <v>CL.IC.CV.170201.01</v>
      </c>
      <c r="R526" s="5"/>
      <c r="S526" s="5"/>
      <c r="T526" s="5"/>
      <c r="U526" s="5"/>
      <c r="V526" s="5"/>
      <c r="W526" s="5"/>
    </row>
    <row r="527" spans="1:23" ht="15">
      <c r="A527" s="5" t="s">
        <v>1372</v>
      </c>
      <c r="B527" s="5"/>
      <c r="C527" s="6" t="s">
        <v>6865</v>
      </c>
      <c r="D527" s="5"/>
      <c r="E527" s="6" t="s">
        <v>9391</v>
      </c>
      <c r="F527" s="5" t="s">
        <v>2180</v>
      </c>
      <c r="G527" s="5" t="s">
        <v>1936</v>
      </c>
      <c r="H527" s="10" t="s">
        <v>1398</v>
      </c>
      <c r="I527" s="5" t="s">
        <v>1937</v>
      </c>
      <c r="J527" s="13" t="str">
        <f t="shared" si="57"/>
        <v>IC.CV.170202</v>
      </c>
      <c r="K527" s="6" t="s">
        <v>11324</v>
      </c>
      <c r="L527" t="str">
        <f t="shared" si="71"/>
        <v xml:space="preserve">     Pink</v>
      </c>
      <c r="M527" s="14" t="str">
        <f t="shared" si="58"/>
        <v>PI.IC.CV.170202.01</v>
      </c>
      <c r="N527" s="14"/>
      <c r="O527" s="14" t="str">
        <f t="shared" si="59"/>
        <v>PH.IC.CV.170202.01</v>
      </c>
      <c r="P527" s="5"/>
      <c r="Q527" s="14" t="str">
        <f t="shared" si="60"/>
        <v>CL.IC.CV.170202.01</v>
      </c>
      <c r="R527" s="5"/>
      <c r="S527" s="5"/>
      <c r="T527" s="5"/>
      <c r="U527" s="5"/>
      <c r="V527" s="5"/>
      <c r="W527" s="5"/>
    </row>
    <row r="528" spans="1:23" ht="15">
      <c r="A528" s="5" t="s">
        <v>1372</v>
      </c>
      <c r="B528" s="5"/>
      <c r="C528" s="6" t="s">
        <v>6865</v>
      </c>
      <c r="D528" s="5"/>
      <c r="E528" s="6" t="s">
        <v>9391</v>
      </c>
      <c r="F528" s="5" t="s">
        <v>2180</v>
      </c>
      <c r="G528" s="5" t="s">
        <v>2099</v>
      </c>
      <c r="H528" s="10" t="s">
        <v>1400</v>
      </c>
      <c r="I528" s="5" t="s">
        <v>1560</v>
      </c>
      <c r="J528" s="13" t="str">
        <f t="shared" si="57"/>
        <v>IC.CV.170203</v>
      </c>
      <c r="K528" s="6" t="s">
        <v>11324</v>
      </c>
      <c r="L528" t="str">
        <f t="shared" si="71"/>
        <v xml:space="preserve">     Red</v>
      </c>
      <c r="M528" s="14" t="str">
        <f t="shared" si="58"/>
        <v>PI.IC.CV.170203.01</v>
      </c>
      <c r="N528" s="14"/>
      <c r="O528" s="14" t="str">
        <f t="shared" si="59"/>
        <v>PH.IC.CV.170203.01</v>
      </c>
      <c r="P528" s="5"/>
      <c r="Q528" s="14" t="str">
        <f t="shared" si="60"/>
        <v>CL.IC.CV.170203.01</v>
      </c>
      <c r="R528" s="5"/>
      <c r="S528" s="5"/>
      <c r="T528" s="5"/>
      <c r="U528" s="5"/>
      <c r="V528" s="5"/>
      <c r="W528" s="5"/>
    </row>
    <row r="529" spans="1:23" ht="15">
      <c r="A529" s="5" t="s">
        <v>1372</v>
      </c>
      <c r="B529" s="5"/>
      <c r="C529" s="6" t="s">
        <v>6865</v>
      </c>
      <c r="D529" s="5"/>
      <c r="E529" s="6" t="s">
        <v>9391</v>
      </c>
      <c r="F529" s="5" t="s">
        <v>2180</v>
      </c>
      <c r="G529" s="5" t="s">
        <v>2100</v>
      </c>
      <c r="H529" s="10" t="s">
        <v>1402</v>
      </c>
      <c r="I529" s="5" t="s">
        <v>2101</v>
      </c>
      <c r="J529" s="13" t="str">
        <f t="shared" si="57"/>
        <v>IC.CV.170204</v>
      </c>
      <c r="K529" s="6" t="s">
        <v>11324</v>
      </c>
      <c r="L529" t="str">
        <f t="shared" si="71"/>
        <v xml:space="preserve">     Maroon</v>
      </c>
      <c r="M529" s="14" t="str">
        <f t="shared" si="58"/>
        <v>PI.IC.CV.170204.01</v>
      </c>
      <c r="N529" s="14"/>
      <c r="O529" s="14" t="str">
        <f t="shared" si="59"/>
        <v>PH.IC.CV.170204.01</v>
      </c>
      <c r="P529" s="5"/>
      <c r="Q529" s="14" t="str">
        <f t="shared" si="60"/>
        <v>CL.IC.CV.170204.01</v>
      </c>
      <c r="R529" s="5"/>
      <c r="S529" s="5"/>
      <c r="T529" s="5"/>
      <c r="U529" s="5"/>
      <c r="V529" s="5"/>
      <c r="W529" s="5"/>
    </row>
    <row r="530" spans="1:23" ht="15">
      <c r="A530" s="5" t="s">
        <v>1372</v>
      </c>
      <c r="B530" s="5"/>
      <c r="C530" s="6" t="s">
        <v>1138</v>
      </c>
      <c r="D530" s="5"/>
      <c r="E530" s="6" t="s">
        <v>923</v>
      </c>
      <c r="F530" s="5" t="s">
        <v>2180</v>
      </c>
      <c r="G530" s="5" t="s">
        <v>2102</v>
      </c>
      <c r="H530" s="10" t="s">
        <v>1404</v>
      </c>
      <c r="I530" s="5" t="s">
        <v>2103</v>
      </c>
      <c r="J530" s="13" t="str">
        <f t="shared" si="57"/>
        <v>IC.CV.170205</v>
      </c>
      <c r="K530" s="6" t="s">
        <v>1192</v>
      </c>
      <c r="L530" t="str">
        <f t="shared" si="71"/>
        <v xml:space="preserve">     Yellow</v>
      </c>
      <c r="M530" s="14" t="str">
        <f t="shared" si="58"/>
        <v>PI.IC.CV.170205.01</v>
      </c>
      <c r="N530" s="14"/>
      <c r="O530" s="14" t="str">
        <f t="shared" si="59"/>
        <v>PH.IC.CV.170205.01</v>
      </c>
      <c r="P530" s="5"/>
      <c r="Q530" s="14" t="str">
        <f t="shared" si="60"/>
        <v>CL.IC.CV.170205.01</v>
      </c>
      <c r="R530" s="5"/>
      <c r="S530" s="5"/>
      <c r="T530" s="5"/>
      <c r="U530" s="5"/>
      <c r="V530" s="5"/>
      <c r="W530" s="5"/>
    </row>
    <row r="531" spans="1:23" ht="15">
      <c r="A531" s="5" t="s">
        <v>1372</v>
      </c>
      <c r="B531" s="5"/>
      <c r="C531" s="6" t="s">
        <v>1138</v>
      </c>
      <c r="D531" s="5"/>
      <c r="E531" s="6" t="s">
        <v>923</v>
      </c>
      <c r="F531" s="5" t="s">
        <v>2180</v>
      </c>
      <c r="G531" s="5" t="s">
        <v>1431</v>
      </c>
      <c r="H531" s="10" t="s">
        <v>1406</v>
      </c>
      <c r="I531" s="5" t="s">
        <v>1432</v>
      </c>
      <c r="J531" s="13" t="str">
        <f t="shared" si="57"/>
        <v>IC.CV.170206</v>
      </c>
      <c r="K531" s="6" t="s">
        <v>1192</v>
      </c>
      <c r="L531" t="str">
        <f t="shared" si="71"/>
        <v xml:space="preserve">     Amber</v>
      </c>
      <c r="M531" s="14" t="str">
        <f t="shared" si="58"/>
        <v>PI.IC.CV.170206.01</v>
      </c>
      <c r="N531" s="14"/>
      <c r="O531" s="14" t="str">
        <f t="shared" si="59"/>
        <v>PH.IC.CV.170206.01</v>
      </c>
      <c r="P531" s="5"/>
      <c r="Q531" s="14" t="str">
        <f t="shared" si="60"/>
        <v>CL.IC.CV.170206.01</v>
      </c>
      <c r="R531" s="5"/>
      <c r="S531" s="5"/>
      <c r="T531" s="5"/>
      <c r="U531" s="5"/>
      <c r="V531" s="5"/>
      <c r="W531" s="5"/>
    </row>
    <row r="532" spans="1:23" ht="15">
      <c r="A532" s="5" t="s">
        <v>1372</v>
      </c>
      <c r="B532" s="5"/>
      <c r="C532" s="6" t="s">
        <v>1138</v>
      </c>
      <c r="D532" s="5"/>
      <c r="E532" s="6" t="s">
        <v>923</v>
      </c>
      <c r="F532" s="5" t="s">
        <v>2180</v>
      </c>
      <c r="G532" s="5" t="s">
        <v>1433</v>
      </c>
      <c r="H532" s="10" t="s">
        <v>1419</v>
      </c>
      <c r="I532" s="5" t="s">
        <v>1434</v>
      </c>
      <c r="J532" s="13" t="str">
        <f t="shared" si="57"/>
        <v>IC.CV.170207</v>
      </c>
      <c r="K532" s="6" t="s">
        <v>1192</v>
      </c>
      <c r="L532" t="str">
        <f t="shared" si="71"/>
        <v xml:space="preserve">     Green</v>
      </c>
      <c r="M532" s="14" t="str">
        <f t="shared" si="58"/>
        <v>PI.IC.CV.170207.01</v>
      </c>
      <c r="N532" s="14"/>
      <c r="O532" s="14" t="str">
        <f t="shared" si="59"/>
        <v>PH.IC.CV.170207.01</v>
      </c>
      <c r="P532" s="5"/>
      <c r="Q532" s="14" t="str">
        <f t="shared" si="60"/>
        <v>CL.IC.CV.170207.01</v>
      </c>
      <c r="R532" s="5"/>
      <c r="S532" s="5"/>
      <c r="T532" s="5"/>
      <c r="U532" s="5"/>
      <c r="V532" s="5"/>
      <c r="W532" s="5"/>
    </row>
    <row r="533" spans="1:23" ht="15">
      <c r="A533" s="5" t="s">
        <v>1372</v>
      </c>
      <c r="B533" s="5"/>
      <c r="C533" s="6" t="s">
        <v>1138</v>
      </c>
      <c r="D533" s="5"/>
      <c r="E533" s="6" t="s">
        <v>923</v>
      </c>
      <c r="F533" s="5" t="s">
        <v>2180</v>
      </c>
      <c r="G533" s="5" t="s">
        <v>1435</v>
      </c>
      <c r="H533" s="10" t="s">
        <v>1550</v>
      </c>
      <c r="I533" s="5" t="s">
        <v>1436</v>
      </c>
      <c r="J533" s="13" t="str">
        <f t="shared" si="57"/>
        <v>IC.CV.170208</v>
      </c>
      <c r="K533" s="6" t="s">
        <v>1192</v>
      </c>
      <c r="L533" t="str">
        <f t="shared" si="71"/>
        <v xml:space="preserve">     Tan</v>
      </c>
      <c r="M533" s="14" t="str">
        <f t="shared" si="58"/>
        <v>PI.IC.CV.170208.01</v>
      </c>
      <c r="N533" s="14"/>
      <c r="O533" s="14" t="str">
        <f t="shared" si="59"/>
        <v>PH.IC.CV.170208.01</v>
      </c>
      <c r="P533" s="5"/>
      <c r="Q533" s="14" t="str">
        <f t="shared" si="60"/>
        <v>CL.IC.CV.170208.01</v>
      </c>
      <c r="R533" s="5"/>
      <c r="S533" s="5"/>
      <c r="T533" s="5"/>
      <c r="U533" s="5"/>
      <c r="V533" s="5"/>
      <c r="W533" s="5"/>
    </row>
    <row r="534" spans="1:23" ht="15">
      <c r="A534" s="5" t="s">
        <v>1372</v>
      </c>
      <c r="B534" s="5"/>
      <c r="C534" s="6" t="s">
        <v>1138</v>
      </c>
      <c r="D534" s="5" t="s">
        <v>1524</v>
      </c>
      <c r="E534" s="6" t="s">
        <v>9640</v>
      </c>
      <c r="F534" s="5" t="s">
        <v>2180</v>
      </c>
      <c r="G534" s="5" t="s">
        <v>1437</v>
      </c>
      <c r="H534" s="10" t="s">
        <v>1396</v>
      </c>
      <c r="I534" s="5" t="s">
        <v>1438</v>
      </c>
      <c r="J534" s="13" t="str">
        <f t="shared" si="57"/>
        <v>IC.CV.170301</v>
      </c>
      <c r="K534" s="6" t="s">
        <v>11324</v>
      </c>
      <c r="L534" t="str">
        <f t="shared" si="71"/>
        <v xml:space="preserve">     Bloody</v>
      </c>
      <c r="M534" s="14" t="str">
        <f t="shared" si="58"/>
        <v>PI.IC.CV.170301.01</v>
      </c>
      <c r="N534" s="14"/>
      <c r="O534" s="14" t="str">
        <f t="shared" si="59"/>
        <v>PH.IC.CV.170301.01</v>
      </c>
      <c r="P534" s="5"/>
      <c r="Q534" s="14" t="str">
        <f t="shared" si="60"/>
        <v>CL.IC.CV.170301.01</v>
      </c>
      <c r="R534" s="5"/>
      <c r="S534" s="5"/>
      <c r="T534" s="5"/>
      <c r="U534" s="5"/>
      <c r="V534" s="5"/>
      <c r="W534" s="5"/>
    </row>
    <row r="535" spans="1:23" ht="15">
      <c r="A535" s="5" t="s">
        <v>1372</v>
      </c>
      <c r="B535" s="5"/>
      <c r="C535" s="6" t="s">
        <v>1138</v>
      </c>
      <c r="D535" s="5"/>
      <c r="E535" s="6" t="s">
        <v>1202</v>
      </c>
      <c r="F535" s="5" t="s">
        <v>2180</v>
      </c>
      <c r="G535" s="5" t="s">
        <v>1439</v>
      </c>
      <c r="H535" s="10" t="s">
        <v>1398</v>
      </c>
      <c r="I535" s="5" t="s">
        <v>1635</v>
      </c>
      <c r="J535" s="13" t="str">
        <f t="shared" ref="J535:J613" si="72">CONCATENATE("IC.CV.",C535,E535,H535)</f>
        <v>IC.CV.170302</v>
      </c>
      <c r="K535" s="6" t="s">
        <v>1192</v>
      </c>
      <c r="L535" t="str">
        <f t="shared" si="71"/>
        <v xml:space="preserve">     Serosanguinous</v>
      </c>
      <c r="M535" s="14" t="str">
        <f t="shared" si="58"/>
        <v>PI.IC.CV.170302.01</v>
      </c>
      <c r="N535" s="14"/>
      <c r="O535" s="14" t="str">
        <f t="shared" si="59"/>
        <v>PH.IC.CV.170302.01</v>
      </c>
      <c r="P535" s="5"/>
      <c r="Q535" s="14" t="str">
        <f t="shared" si="60"/>
        <v>CL.IC.CV.170302.01</v>
      </c>
      <c r="R535" s="5"/>
      <c r="S535" s="5"/>
      <c r="T535" s="5"/>
      <c r="U535" s="5"/>
      <c r="V535" s="5"/>
      <c r="W535" s="5"/>
    </row>
    <row r="536" spans="1:23" ht="15">
      <c r="A536" s="5" t="s">
        <v>1372</v>
      </c>
      <c r="B536" s="5"/>
      <c r="C536" s="6" t="s">
        <v>1138</v>
      </c>
      <c r="D536" s="5"/>
      <c r="E536" s="6" t="s">
        <v>1202</v>
      </c>
      <c r="F536" s="5" t="s">
        <v>2180</v>
      </c>
      <c r="G536" s="5" t="s">
        <v>1636</v>
      </c>
      <c r="H536" s="10" t="s">
        <v>1400</v>
      </c>
      <c r="I536" s="5" t="s">
        <v>1637</v>
      </c>
      <c r="J536" s="13" t="str">
        <f t="shared" si="72"/>
        <v>IC.CV.170303</v>
      </c>
      <c r="K536" s="6" t="s">
        <v>1192</v>
      </c>
      <c r="L536" t="str">
        <f t="shared" si="71"/>
        <v xml:space="preserve">     Serous</v>
      </c>
      <c r="M536" s="14" t="str">
        <f t="shared" ref="M536:M614" si="73">CONCATENATE("PI.",J536,".",K536)</f>
        <v>PI.IC.CV.170303.01</v>
      </c>
      <c r="N536" s="14"/>
      <c r="O536" s="14" t="str">
        <f t="shared" ref="O536:O614" si="74">CONCATENATE("PH.",J536,".",K536)</f>
        <v>PH.IC.CV.170303.01</v>
      </c>
      <c r="P536" s="5"/>
      <c r="Q536" s="14" t="str">
        <f t="shared" ref="Q536:Q614" si="75">CONCATENATE("CL.",J536,".",K536)</f>
        <v>CL.IC.CV.170303.01</v>
      </c>
      <c r="R536" s="5"/>
      <c r="S536" s="5"/>
      <c r="T536" s="5"/>
      <c r="U536" s="5"/>
      <c r="V536" s="5"/>
      <c r="W536" s="5"/>
    </row>
    <row r="537" spans="1:23" ht="15">
      <c r="A537" s="5" t="s">
        <v>1372</v>
      </c>
      <c r="B537" s="5"/>
      <c r="C537" s="6" t="s">
        <v>1138</v>
      </c>
      <c r="D537" s="5"/>
      <c r="E537" s="6" t="s">
        <v>1202</v>
      </c>
      <c r="F537" s="5" t="s">
        <v>2180</v>
      </c>
      <c r="G537" s="5" t="s">
        <v>1638</v>
      </c>
      <c r="H537" s="10" t="s">
        <v>1402</v>
      </c>
      <c r="I537" s="5" t="s">
        <v>1639</v>
      </c>
      <c r="J537" s="13" t="str">
        <f t="shared" si="72"/>
        <v>IC.CV.170304</v>
      </c>
      <c r="K537" s="6" t="s">
        <v>1192</v>
      </c>
      <c r="L537" t="str">
        <f t="shared" si="71"/>
        <v xml:space="preserve">     Clear</v>
      </c>
      <c r="M537" s="14" t="str">
        <f t="shared" si="73"/>
        <v>PI.IC.CV.170304.01</v>
      </c>
      <c r="N537" s="14"/>
      <c r="O537" s="14" t="str">
        <f t="shared" si="74"/>
        <v>PH.IC.CV.170304.01</v>
      </c>
      <c r="P537" s="5"/>
      <c r="Q537" s="14" t="str">
        <f t="shared" si="75"/>
        <v>CL.IC.CV.170304.01</v>
      </c>
      <c r="R537" s="5"/>
      <c r="S537" s="5"/>
      <c r="T537" s="5"/>
      <c r="U537" s="5"/>
      <c r="V537" s="5"/>
      <c r="W537" s="5"/>
    </row>
    <row r="538" spans="1:23" ht="15">
      <c r="A538" s="5" t="s">
        <v>1372</v>
      </c>
      <c r="B538" s="5"/>
      <c r="C538" s="6" t="s">
        <v>1138</v>
      </c>
      <c r="D538" s="5"/>
      <c r="E538" s="6" t="s">
        <v>1202</v>
      </c>
      <c r="F538" s="5" t="s">
        <v>2180</v>
      </c>
      <c r="G538" s="5" t="s">
        <v>1640</v>
      </c>
      <c r="H538" s="10" t="s">
        <v>1404</v>
      </c>
      <c r="I538" s="5" t="s">
        <v>1641</v>
      </c>
      <c r="J538" s="13" t="str">
        <f t="shared" si="72"/>
        <v>IC.CV.170305</v>
      </c>
      <c r="K538" s="6" t="s">
        <v>1192</v>
      </c>
      <c r="L538" t="str">
        <f t="shared" si="71"/>
        <v xml:space="preserve">     Cloudy</v>
      </c>
      <c r="M538" s="14" t="str">
        <f t="shared" si="73"/>
        <v>PI.IC.CV.170305.01</v>
      </c>
      <c r="N538" s="14"/>
      <c r="O538" s="14" t="str">
        <f t="shared" si="74"/>
        <v>PH.IC.CV.170305.01</v>
      </c>
      <c r="P538" s="5"/>
      <c r="Q538" s="14" t="str">
        <f t="shared" si="75"/>
        <v>CL.IC.CV.170305.01</v>
      </c>
      <c r="R538" s="5"/>
      <c r="S538" s="5"/>
      <c r="T538" s="5"/>
      <c r="U538" s="5"/>
      <c r="V538" s="5"/>
      <c r="W538" s="5"/>
    </row>
    <row r="539" spans="1:23" ht="15">
      <c r="A539" s="5" t="s">
        <v>1372</v>
      </c>
      <c r="B539" s="5"/>
      <c r="C539" s="6" t="s">
        <v>1138</v>
      </c>
      <c r="D539" s="5"/>
      <c r="E539" s="6" t="s">
        <v>1202</v>
      </c>
      <c r="F539" s="5" t="s">
        <v>2180</v>
      </c>
      <c r="G539" s="5" t="s">
        <v>1642</v>
      </c>
      <c r="H539" s="10" t="s">
        <v>1406</v>
      </c>
      <c r="I539" s="5" t="s">
        <v>1643</v>
      </c>
      <c r="J539" s="13" t="str">
        <f t="shared" si="72"/>
        <v>IC.CV.170306</v>
      </c>
      <c r="K539" s="6" t="s">
        <v>1192</v>
      </c>
      <c r="L539" t="str">
        <f t="shared" si="71"/>
        <v xml:space="preserve">     Purulent</v>
      </c>
      <c r="M539" s="14" t="str">
        <f t="shared" si="73"/>
        <v>PI.IC.CV.170306.01</v>
      </c>
      <c r="N539" s="14"/>
      <c r="O539" s="14" t="str">
        <f t="shared" si="74"/>
        <v>PH.IC.CV.170306.01</v>
      </c>
      <c r="P539" s="5"/>
      <c r="Q539" s="14" t="str">
        <f t="shared" si="75"/>
        <v>CL.IC.CV.170306.01</v>
      </c>
      <c r="R539" s="5"/>
      <c r="S539" s="5"/>
      <c r="T539" s="5"/>
      <c r="U539" s="5"/>
      <c r="V539" s="5"/>
      <c r="W539" s="5"/>
    </row>
    <row r="540" spans="1:23" ht="15">
      <c r="A540" s="5" t="s">
        <v>1372</v>
      </c>
      <c r="B540" s="5"/>
      <c r="C540" s="6" t="s">
        <v>1138</v>
      </c>
      <c r="D540" s="5"/>
      <c r="E540" s="6" t="s">
        <v>1202</v>
      </c>
      <c r="F540" s="5" t="s">
        <v>2180</v>
      </c>
      <c r="G540" s="5" t="s">
        <v>1644</v>
      </c>
      <c r="H540" s="10" t="s">
        <v>1419</v>
      </c>
      <c r="I540" s="5" t="s">
        <v>1645</v>
      </c>
      <c r="J540" s="13" t="str">
        <f t="shared" si="72"/>
        <v>IC.CV.170307</v>
      </c>
      <c r="K540" s="6" t="s">
        <v>1192</v>
      </c>
      <c r="L540" t="str">
        <f t="shared" si="71"/>
        <v xml:space="preserve">     Viscous</v>
      </c>
      <c r="M540" s="14" t="str">
        <f t="shared" si="73"/>
        <v>PI.IC.CV.170307.01</v>
      </c>
      <c r="N540" s="14"/>
      <c r="O540" s="14" t="str">
        <f t="shared" si="74"/>
        <v>PH.IC.CV.170307.01</v>
      </c>
      <c r="P540" s="5"/>
      <c r="Q540" s="14" t="str">
        <f t="shared" si="75"/>
        <v>CL.IC.CV.170307.01</v>
      </c>
      <c r="R540" s="5"/>
      <c r="S540" s="5"/>
      <c r="T540" s="5"/>
      <c r="U540" s="5"/>
      <c r="V540" s="5"/>
      <c r="W540" s="5"/>
    </row>
    <row r="541" spans="1:23" ht="15">
      <c r="A541" s="5" t="s">
        <v>1372</v>
      </c>
      <c r="B541" s="5"/>
      <c r="C541" s="6" t="s">
        <v>1138</v>
      </c>
      <c r="D541" s="5" t="s">
        <v>1867</v>
      </c>
      <c r="E541" s="6" t="s">
        <v>7070</v>
      </c>
      <c r="F541" s="5" t="s">
        <v>2180</v>
      </c>
      <c r="G541" s="5" t="s">
        <v>1868</v>
      </c>
      <c r="H541" s="10" t="s">
        <v>1396</v>
      </c>
      <c r="I541" s="5" t="s">
        <v>1001</v>
      </c>
      <c r="J541" s="13" t="str">
        <f t="shared" si="72"/>
        <v>IC.CV.170401</v>
      </c>
      <c r="K541" s="6" t="s">
        <v>1192</v>
      </c>
      <c r="L541" t="str">
        <f t="shared" si="71"/>
        <v xml:space="preserve">     Discharge none</v>
      </c>
      <c r="M541" s="14" t="str">
        <f t="shared" si="73"/>
        <v>PI.IC.CV.170401.01</v>
      </c>
      <c r="N541" s="14"/>
      <c r="O541" s="14" t="str">
        <f t="shared" si="74"/>
        <v>PH.IC.CV.170401.01</v>
      </c>
      <c r="P541" s="5"/>
      <c r="Q541" s="14" t="str">
        <f t="shared" si="75"/>
        <v>CL.IC.CV.170401.01</v>
      </c>
      <c r="R541" s="5"/>
      <c r="S541" s="5"/>
      <c r="T541" s="5"/>
      <c r="U541" s="5"/>
      <c r="V541" s="5"/>
      <c r="W541" s="5"/>
    </row>
    <row r="542" spans="1:23" ht="15">
      <c r="A542" s="5" t="s">
        <v>1372</v>
      </c>
      <c r="B542" s="5"/>
      <c r="C542" s="6" t="s">
        <v>1138</v>
      </c>
      <c r="D542" s="5"/>
      <c r="E542" s="6" t="s">
        <v>7070</v>
      </c>
      <c r="F542" s="5" t="s">
        <v>2180</v>
      </c>
      <c r="G542" s="5" t="s">
        <v>1869</v>
      </c>
      <c r="H542" s="10" t="s">
        <v>1398</v>
      </c>
      <c r="I542" s="5" t="s">
        <v>1649</v>
      </c>
      <c r="J542" s="13" t="str">
        <f t="shared" si="72"/>
        <v>IC.CV.170402</v>
      </c>
      <c r="K542" s="6" t="s">
        <v>1192</v>
      </c>
      <c r="L542" t="str">
        <f t="shared" si="71"/>
        <v xml:space="preserve">     Scant amount discharge</v>
      </c>
      <c r="M542" s="14" t="str">
        <f t="shared" si="73"/>
        <v>PI.IC.CV.170402.01</v>
      </c>
      <c r="N542" s="14"/>
      <c r="O542" s="14" t="str">
        <f t="shared" si="74"/>
        <v>PH.IC.CV.170402.01</v>
      </c>
      <c r="P542" s="5"/>
      <c r="Q542" s="14" t="str">
        <f t="shared" si="75"/>
        <v>CL.IC.CV.170402.01</v>
      </c>
      <c r="R542" s="5"/>
      <c r="S542" s="5"/>
      <c r="T542" s="5"/>
      <c r="U542" s="5"/>
      <c r="V542" s="5"/>
      <c r="W542" s="5"/>
    </row>
    <row r="543" spans="1:23" ht="15">
      <c r="A543" s="5" t="s">
        <v>1372</v>
      </c>
      <c r="B543" s="5"/>
      <c r="C543" s="6" t="s">
        <v>1138</v>
      </c>
      <c r="D543" s="5"/>
      <c r="E543" s="6" t="s">
        <v>7070</v>
      </c>
      <c r="F543" s="5" t="s">
        <v>2180</v>
      </c>
      <c r="G543" s="5" t="s">
        <v>1870</v>
      </c>
      <c r="H543" s="10" t="s">
        <v>1400</v>
      </c>
      <c r="I543" s="5" t="s">
        <v>1651</v>
      </c>
      <c r="J543" s="13" t="str">
        <f t="shared" si="72"/>
        <v>IC.CV.170403</v>
      </c>
      <c r="K543" s="6" t="s">
        <v>1192</v>
      </c>
      <c r="L543" t="str">
        <f t="shared" si="71"/>
        <v xml:space="preserve">     Small amount discharge</v>
      </c>
      <c r="M543" s="14" t="str">
        <f t="shared" si="73"/>
        <v>PI.IC.CV.170403.01</v>
      </c>
      <c r="N543" s="14"/>
      <c r="O543" s="14" t="str">
        <f t="shared" si="74"/>
        <v>PH.IC.CV.170403.01</v>
      </c>
      <c r="P543" s="5"/>
      <c r="Q543" s="14" t="str">
        <f t="shared" si="75"/>
        <v>CL.IC.CV.170403.01</v>
      </c>
      <c r="R543" s="5"/>
      <c r="S543" s="5"/>
      <c r="T543" s="5"/>
      <c r="U543" s="5"/>
      <c r="V543" s="5"/>
      <c r="W543" s="5"/>
    </row>
    <row r="544" spans="1:23" ht="15">
      <c r="A544" s="5" t="s">
        <v>1372</v>
      </c>
      <c r="B544" s="5"/>
      <c r="C544" s="6" t="s">
        <v>1138</v>
      </c>
      <c r="D544" s="5"/>
      <c r="E544" s="6" t="s">
        <v>7070</v>
      </c>
      <c r="F544" s="5" t="s">
        <v>2180</v>
      </c>
      <c r="G544" s="5" t="s">
        <v>1871</v>
      </c>
      <c r="H544" s="10" t="s">
        <v>1402</v>
      </c>
      <c r="I544" s="5" t="s">
        <v>1653</v>
      </c>
      <c r="J544" s="13" t="str">
        <f t="shared" si="72"/>
        <v>IC.CV.170404</v>
      </c>
      <c r="K544" s="6" t="s">
        <v>1192</v>
      </c>
      <c r="L544" t="str">
        <f t="shared" si="71"/>
        <v xml:space="preserve">     Moderate amount discharge</v>
      </c>
      <c r="M544" s="14" t="str">
        <f t="shared" si="73"/>
        <v>PI.IC.CV.170404.01</v>
      </c>
      <c r="N544" s="14"/>
      <c r="O544" s="14" t="str">
        <f t="shared" si="74"/>
        <v>PH.IC.CV.170404.01</v>
      </c>
      <c r="P544" s="5"/>
      <c r="Q544" s="14" t="str">
        <f t="shared" si="75"/>
        <v>CL.IC.CV.170404.01</v>
      </c>
      <c r="R544" s="5"/>
      <c r="S544" s="5"/>
      <c r="T544" s="5"/>
      <c r="U544" s="5"/>
      <c r="V544" s="5"/>
      <c r="W544" s="5"/>
    </row>
    <row r="545" spans="1:23" ht="15">
      <c r="A545" s="5" t="s">
        <v>1372</v>
      </c>
      <c r="B545" s="5"/>
      <c r="C545" s="6" t="s">
        <v>1138</v>
      </c>
      <c r="D545" s="5"/>
      <c r="E545" s="6" t="s">
        <v>7070</v>
      </c>
      <c r="F545" s="5" t="s">
        <v>2180</v>
      </c>
      <c r="G545" s="5" t="s">
        <v>1872</v>
      </c>
      <c r="H545" s="10" t="s">
        <v>1404</v>
      </c>
      <c r="I545" s="5" t="s">
        <v>1655</v>
      </c>
      <c r="J545" s="13" t="str">
        <f t="shared" si="72"/>
        <v>IC.CV.170405</v>
      </c>
      <c r="K545" s="6" t="s">
        <v>1192</v>
      </c>
      <c r="L545" t="str">
        <f t="shared" si="71"/>
        <v xml:space="preserve">     Large amount discharge</v>
      </c>
      <c r="M545" s="14" t="str">
        <f t="shared" si="73"/>
        <v>PI.IC.CV.170405.01</v>
      </c>
      <c r="N545" s="14"/>
      <c r="O545" s="14" t="str">
        <f t="shared" si="74"/>
        <v>PH.IC.CV.170405.01</v>
      </c>
      <c r="P545" s="5"/>
      <c r="Q545" s="14" t="str">
        <f t="shared" si="75"/>
        <v>CL.IC.CV.170405.01</v>
      </c>
      <c r="R545" s="5"/>
      <c r="S545" s="5"/>
      <c r="T545" s="5"/>
      <c r="U545" s="5"/>
      <c r="V545" s="5"/>
      <c r="W545" s="5"/>
    </row>
    <row r="546" spans="1:23" ht="15">
      <c r="A546" s="5" t="s">
        <v>1372</v>
      </c>
      <c r="B546" s="5"/>
      <c r="C546" s="6" t="s">
        <v>1138</v>
      </c>
      <c r="D546" s="5"/>
      <c r="E546" s="6" t="s">
        <v>7070</v>
      </c>
      <c r="F546" s="5" t="s">
        <v>2180</v>
      </c>
      <c r="G546" s="5" t="s">
        <v>1873</v>
      </c>
      <c r="H546" s="10" t="s">
        <v>1406</v>
      </c>
      <c r="I546" s="5" t="s">
        <v>1488</v>
      </c>
      <c r="J546" s="13" t="str">
        <f t="shared" si="72"/>
        <v>IC.CV.170406</v>
      </c>
      <c r="K546" s="6" t="s">
        <v>1192</v>
      </c>
      <c r="L546" t="str">
        <f t="shared" si="71"/>
        <v xml:space="preserve">     Copious amount discharge</v>
      </c>
      <c r="M546" s="14" t="str">
        <f t="shared" si="73"/>
        <v>PI.IC.CV.170406.01</v>
      </c>
      <c r="N546" s="14"/>
      <c r="O546" s="14" t="str">
        <f t="shared" si="74"/>
        <v>PH.IC.CV.170406.01</v>
      </c>
      <c r="P546" s="5"/>
      <c r="Q546" s="14" t="str">
        <f t="shared" si="75"/>
        <v>CL.IC.CV.170406.01</v>
      </c>
      <c r="R546" s="5"/>
      <c r="S546" s="5"/>
      <c r="T546" s="5"/>
      <c r="U546" s="5"/>
      <c r="V546" s="5"/>
      <c r="W546" s="5"/>
    </row>
    <row r="547" spans="1:23" ht="15">
      <c r="A547" s="5" t="s">
        <v>1372</v>
      </c>
      <c r="B547" s="5"/>
      <c r="C547" s="6" t="s">
        <v>1138</v>
      </c>
      <c r="D547" s="5" t="s">
        <v>1874</v>
      </c>
      <c r="E547" s="6" t="s">
        <v>7071</v>
      </c>
      <c r="F547" s="5" t="s">
        <v>2180</v>
      </c>
      <c r="G547" s="5" t="s">
        <v>296</v>
      </c>
      <c r="H547" s="10" t="s">
        <v>1396</v>
      </c>
      <c r="I547" s="5" t="s">
        <v>1674</v>
      </c>
      <c r="J547" s="13" t="str">
        <f t="shared" si="72"/>
        <v>IC.CV.170501</v>
      </c>
      <c r="K547" s="6" t="s">
        <v>1192</v>
      </c>
      <c r="L547" t="str">
        <f t="shared" si="71"/>
        <v xml:space="preserve">     Discharge same amount</v>
      </c>
      <c r="M547" s="14" t="str">
        <f t="shared" si="73"/>
        <v>PI.IC.CV.170501.01</v>
      </c>
      <c r="N547" s="14"/>
      <c r="O547" s="14" t="str">
        <f t="shared" si="74"/>
        <v>PH.IC.CV.170501.01</v>
      </c>
      <c r="P547" s="5"/>
      <c r="Q547" s="14" t="str">
        <f t="shared" si="75"/>
        <v>CL.IC.CV.170501.01</v>
      </c>
      <c r="R547" s="5"/>
      <c r="S547" s="5"/>
      <c r="T547" s="5"/>
      <c r="U547" s="5"/>
      <c r="V547" s="5"/>
      <c r="W547" s="5"/>
    </row>
    <row r="548" spans="1:23" ht="15">
      <c r="A548" s="5" t="s">
        <v>1372</v>
      </c>
      <c r="B548" s="5"/>
      <c r="C548" s="6" t="s">
        <v>1138</v>
      </c>
      <c r="D548" s="5"/>
      <c r="E548" s="6" t="s">
        <v>7071</v>
      </c>
      <c r="F548" s="5" t="s">
        <v>2180</v>
      </c>
      <c r="G548" s="5" t="s">
        <v>1875</v>
      </c>
      <c r="H548" s="10" t="s">
        <v>1398</v>
      </c>
      <c r="I548" s="5" t="s">
        <v>1673</v>
      </c>
      <c r="J548" s="13" t="str">
        <f t="shared" si="72"/>
        <v>IC.CV.170502</v>
      </c>
      <c r="K548" s="6" t="s">
        <v>1192</v>
      </c>
      <c r="L548" t="str">
        <f t="shared" si="71"/>
        <v xml:space="preserve">     Discharge decreasing</v>
      </c>
      <c r="M548" s="14" t="str">
        <f t="shared" si="73"/>
        <v>PI.IC.CV.170502.01</v>
      </c>
      <c r="N548" s="14"/>
      <c r="O548" s="14" t="str">
        <f t="shared" si="74"/>
        <v>PH.IC.CV.170502.01</v>
      </c>
      <c r="P548" s="5"/>
      <c r="Q548" s="14" t="str">
        <f t="shared" si="75"/>
        <v>CL.IC.CV.170502.01</v>
      </c>
      <c r="R548" s="5"/>
      <c r="S548" s="5"/>
      <c r="T548" s="5"/>
      <c r="U548" s="5"/>
      <c r="V548" s="5"/>
      <c r="W548" s="5"/>
    </row>
    <row r="549" spans="1:23" ht="15">
      <c r="A549" s="5" t="s">
        <v>1372</v>
      </c>
      <c r="B549" s="5"/>
      <c r="C549" s="6" t="s">
        <v>1138</v>
      </c>
      <c r="D549" s="5"/>
      <c r="E549" s="6" t="s">
        <v>7071</v>
      </c>
      <c r="F549" s="5" t="s">
        <v>2180</v>
      </c>
      <c r="G549" s="5" t="s">
        <v>1876</v>
      </c>
      <c r="H549" s="10" t="s">
        <v>1400</v>
      </c>
      <c r="I549" s="5" t="s">
        <v>1841</v>
      </c>
      <c r="J549" s="13" t="str">
        <f t="shared" si="72"/>
        <v>IC.CV.170503</v>
      </c>
      <c r="K549" s="6" t="s">
        <v>1192</v>
      </c>
      <c r="L549" t="str">
        <f t="shared" si="71"/>
        <v xml:space="preserve">     Discharge increasing</v>
      </c>
      <c r="M549" s="14" t="str">
        <f t="shared" si="73"/>
        <v>PI.IC.CV.170503.01</v>
      </c>
      <c r="N549" s="14"/>
      <c r="O549" s="14" t="str">
        <f t="shared" si="74"/>
        <v>PH.IC.CV.170503.01</v>
      </c>
      <c r="P549" s="5"/>
      <c r="Q549" s="14" t="str">
        <f t="shared" si="75"/>
        <v>CL.IC.CV.170503.01</v>
      </c>
      <c r="R549" s="5"/>
      <c r="S549" s="5"/>
      <c r="T549" s="5"/>
      <c r="U549" s="5"/>
      <c r="V549" s="5"/>
      <c r="W549" s="5"/>
    </row>
    <row r="550" spans="1:23" ht="15">
      <c r="A550" s="5" t="s">
        <v>1372</v>
      </c>
      <c r="B550" s="5"/>
      <c r="C550" s="6" t="s">
        <v>1138</v>
      </c>
      <c r="D550" s="5" t="s">
        <v>1877</v>
      </c>
      <c r="E550" s="6" t="s">
        <v>6888</v>
      </c>
      <c r="F550" s="5" t="s">
        <v>2180</v>
      </c>
      <c r="G550" s="5" t="s">
        <v>1992</v>
      </c>
      <c r="H550" s="10" t="s">
        <v>1396</v>
      </c>
      <c r="I550" s="5" t="s">
        <v>1993</v>
      </c>
      <c r="J550" s="13" t="str">
        <f t="shared" si="72"/>
        <v>IC.CV.170601</v>
      </c>
      <c r="K550" s="6" t="s">
        <v>1192</v>
      </c>
      <c r="L550" t="str">
        <f t="shared" si="71"/>
        <v xml:space="preserve">     No odor</v>
      </c>
      <c r="M550" s="14" t="str">
        <f t="shared" si="73"/>
        <v>PI.IC.CV.170601.01</v>
      </c>
      <c r="N550" s="14"/>
      <c r="O550" s="14" t="str">
        <f t="shared" si="74"/>
        <v>PH.IC.CV.170601.01</v>
      </c>
      <c r="P550" s="5"/>
      <c r="Q550" s="14" t="str">
        <f t="shared" si="75"/>
        <v>CL.IC.CV.170601.01</v>
      </c>
      <c r="R550" s="5"/>
      <c r="S550" s="5"/>
      <c r="T550" s="5"/>
      <c r="U550" s="5"/>
      <c r="V550" s="5"/>
      <c r="W550" s="5"/>
    </row>
    <row r="551" spans="1:23" ht="15">
      <c r="A551" s="5" t="s">
        <v>1372</v>
      </c>
      <c r="B551" s="5"/>
      <c r="C551" s="6" t="s">
        <v>1138</v>
      </c>
      <c r="D551" s="5"/>
      <c r="E551" s="6" t="s">
        <v>6888</v>
      </c>
      <c r="F551" s="5" t="s">
        <v>2180</v>
      </c>
      <c r="G551" s="5" t="s">
        <v>1994</v>
      </c>
      <c r="H551" s="10" t="s">
        <v>1398</v>
      </c>
      <c r="I551" s="5" t="s">
        <v>1995</v>
      </c>
      <c r="J551" s="13" t="str">
        <f t="shared" si="72"/>
        <v>IC.CV.170602</v>
      </c>
      <c r="K551" s="6" t="s">
        <v>1192</v>
      </c>
      <c r="L551" t="str">
        <f t="shared" si="71"/>
        <v xml:space="preserve">     Foul</v>
      </c>
      <c r="M551" s="14" t="str">
        <f t="shared" si="73"/>
        <v>PI.IC.CV.170602.01</v>
      </c>
      <c r="N551" s="14"/>
      <c r="O551" s="14" t="str">
        <f t="shared" si="74"/>
        <v>PH.IC.CV.170602.01</v>
      </c>
      <c r="P551" s="5"/>
      <c r="Q551" s="14" t="str">
        <f t="shared" si="75"/>
        <v>CL.IC.CV.170602.01</v>
      </c>
      <c r="R551" s="5"/>
      <c r="S551" s="5"/>
      <c r="T551" s="5"/>
      <c r="U551" s="5"/>
      <c r="V551" s="5"/>
      <c r="W551" s="5"/>
    </row>
    <row r="552" spans="1:23" ht="15">
      <c r="A552" s="5" t="s">
        <v>1372</v>
      </c>
      <c r="B552" s="5"/>
      <c r="C552" s="6" t="s">
        <v>1138</v>
      </c>
      <c r="D552" s="5" t="s">
        <v>5727</v>
      </c>
      <c r="E552" s="6" t="s">
        <v>7284</v>
      </c>
      <c r="F552" s="5" t="s">
        <v>1878</v>
      </c>
      <c r="G552" s="5" t="s">
        <v>1830</v>
      </c>
      <c r="H552" s="10" t="s">
        <v>1396</v>
      </c>
      <c r="I552" s="5" t="s">
        <v>1831</v>
      </c>
      <c r="J552" s="13" t="str">
        <f t="shared" si="72"/>
        <v>IC.CV.170701</v>
      </c>
      <c r="K552" s="6" t="s">
        <v>1192</v>
      </c>
      <c r="L552" t="str">
        <f t="shared" si="71"/>
        <v xml:space="preserve">     None (open to air)</v>
      </c>
      <c r="M552" s="14" t="str">
        <f t="shared" si="73"/>
        <v>PI.IC.CV.170701.01</v>
      </c>
      <c r="N552" s="14"/>
      <c r="O552" s="14" t="str">
        <f t="shared" si="74"/>
        <v>PH.IC.CV.170701.01</v>
      </c>
      <c r="P552" s="5"/>
      <c r="Q552" s="14" t="str">
        <f t="shared" si="75"/>
        <v>CL.IC.CV.170701.01</v>
      </c>
      <c r="R552" s="5"/>
      <c r="S552" s="5"/>
      <c r="T552" s="5"/>
      <c r="U552" s="5"/>
      <c r="V552" s="5"/>
      <c r="W552" s="5"/>
    </row>
    <row r="553" spans="1:23" ht="15">
      <c r="A553" s="5" t="s">
        <v>1372</v>
      </c>
      <c r="B553" s="5"/>
      <c r="C553" s="6" t="s">
        <v>1138</v>
      </c>
      <c r="D553" s="5"/>
      <c r="E553" s="6" t="s">
        <v>7284</v>
      </c>
      <c r="F553" s="5" t="s">
        <v>1878</v>
      </c>
      <c r="G553" s="5" t="s">
        <v>1824</v>
      </c>
      <c r="H553" s="10" t="s">
        <v>1398</v>
      </c>
      <c r="I553" s="5" t="s">
        <v>1825</v>
      </c>
      <c r="J553" s="13" t="str">
        <f t="shared" si="72"/>
        <v>IC.CV.170702</v>
      </c>
      <c r="K553" s="6" t="s">
        <v>1192</v>
      </c>
      <c r="L553" t="str">
        <f t="shared" si="71"/>
        <v xml:space="preserve">     Gauze</v>
      </c>
      <c r="M553" s="14" t="str">
        <f t="shared" si="73"/>
        <v>PI.IC.CV.170702.01</v>
      </c>
      <c r="N553" s="14"/>
      <c r="O553" s="14" t="str">
        <f t="shared" si="74"/>
        <v>PH.IC.CV.170702.01</v>
      </c>
      <c r="P553" s="5"/>
      <c r="Q553" s="14" t="str">
        <f t="shared" si="75"/>
        <v>CL.IC.CV.170702.01</v>
      </c>
      <c r="R553" s="5"/>
      <c r="S553" s="5"/>
      <c r="T553" s="5"/>
      <c r="U553" s="5"/>
      <c r="V553" s="5"/>
      <c r="W553" s="5"/>
    </row>
    <row r="554" spans="1:23" ht="15">
      <c r="A554" s="5" t="s">
        <v>1372</v>
      </c>
      <c r="B554" s="5"/>
      <c r="C554" s="6" t="s">
        <v>1138</v>
      </c>
      <c r="D554" s="5"/>
      <c r="E554" s="6" t="s">
        <v>7284</v>
      </c>
      <c r="F554" s="5" t="s">
        <v>1878</v>
      </c>
      <c r="G554" s="5" t="s">
        <v>1826</v>
      </c>
      <c r="H554" s="10" t="s">
        <v>1400</v>
      </c>
      <c r="I554" s="5" t="s">
        <v>1827</v>
      </c>
      <c r="J554" s="13" t="str">
        <f t="shared" si="72"/>
        <v>IC.CV.170703</v>
      </c>
      <c r="K554" s="6" t="s">
        <v>1192</v>
      </c>
      <c r="L554" t="str">
        <f t="shared" si="71"/>
        <v xml:space="preserve">     Pressure</v>
      </c>
      <c r="M554" s="14" t="str">
        <f t="shared" si="73"/>
        <v>PI.IC.CV.170703.01</v>
      </c>
      <c r="N554" s="14"/>
      <c r="O554" s="14" t="str">
        <f t="shared" si="74"/>
        <v>PH.IC.CV.170703.01</v>
      </c>
      <c r="P554" s="5"/>
      <c r="Q554" s="14" t="str">
        <f t="shared" si="75"/>
        <v>CL.IC.CV.170703.01</v>
      </c>
      <c r="R554" s="5"/>
      <c r="S554" s="5"/>
      <c r="T554" s="5"/>
      <c r="U554" s="5"/>
      <c r="V554" s="5"/>
      <c r="W554" s="5"/>
    </row>
    <row r="555" spans="1:23" ht="15">
      <c r="A555" s="5" t="s">
        <v>1372</v>
      </c>
      <c r="B555" s="5"/>
      <c r="C555" s="6" t="s">
        <v>1138</v>
      </c>
      <c r="D555" s="5"/>
      <c r="E555" s="6" t="s">
        <v>7284</v>
      </c>
      <c r="F555" s="5" t="s">
        <v>1878</v>
      </c>
      <c r="G555" s="5" t="s">
        <v>1879</v>
      </c>
      <c r="H555" s="10" t="s">
        <v>1402</v>
      </c>
      <c r="I555" s="5" t="s">
        <v>1880</v>
      </c>
      <c r="J555" s="13" t="str">
        <f t="shared" si="72"/>
        <v>IC.CV.170704</v>
      </c>
      <c r="K555" s="6" t="s">
        <v>1192</v>
      </c>
      <c r="L555" t="str">
        <f t="shared" si="71"/>
        <v xml:space="preserve">     Antimicrobial</v>
      </c>
      <c r="M555" s="14" t="str">
        <f t="shared" si="73"/>
        <v>PI.IC.CV.170704.01</v>
      </c>
      <c r="N555" s="14"/>
      <c r="O555" s="14" t="str">
        <f t="shared" si="74"/>
        <v>PH.IC.CV.170704.01</v>
      </c>
      <c r="P555" s="5"/>
      <c r="Q555" s="14" t="str">
        <f t="shared" si="75"/>
        <v>CL.IC.CV.170704.01</v>
      </c>
      <c r="R555" s="5"/>
      <c r="S555" s="5"/>
      <c r="T555" s="5"/>
      <c r="U555" s="5"/>
      <c r="V555" s="5"/>
      <c r="W555" s="5"/>
    </row>
    <row r="556" spans="1:23" ht="15">
      <c r="A556" s="5" t="s">
        <v>1372</v>
      </c>
      <c r="B556" s="5"/>
      <c r="C556" s="6" t="s">
        <v>1138</v>
      </c>
      <c r="D556" s="5"/>
      <c r="E556" s="6" t="s">
        <v>7284</v>
      </c>
      <c r="F556" s="5" t="s">
        <v>1878</v>
      </c>
      <c r="G556" s="5" t="s">
        <v>1828</v>
      </c>
      <c r="H556" s="10" t="s">
        <v>1404</v>
      </c>
      <c r="I556" s="5" t="s">
        <v>1829</v>
      </c>
      <c r="J556" s="13" t="str">
        <f t="shared" si="72"/>
        <v>IC.CV.170705</v>
      </c>
      <c r="K556" s="6" t="s">
        <v>1192</v>
      </c>
      <c r="L556" t="str">
        <f t="shared" si="71"/>
        <v xml:space="preserve">     Antimicrobial Disk (Biopatch)</v>
      </c>
      <c r="M556" s="14" t="str">
        <f t="shared" si="73"/>
        <v>PI.IC.CV.170705.01</v>
      </c>
      <c r="N556" s="14"/>
      <c r="O556" s="14" t="str">
        <f t="shared" si="74"/>
        <v>PH.IC.CV.170705.01</v>
      </c>
      <c r="P556" s="5"/>
      <c r="Q556" s="14" t="str">
        <f t="shared" si="75"/>
        <v>CL.IC.CV.170705.01</v>
      </c>
      <c r="R556" s="5"/>
      <c r="S556" s="5"/>
      <c r="T556" s="5"/>
      <c r="U556" s="5"/>
      <c r="V556" s="5"/>
      <c r="W556" s="5"/>
    </row>
    <row r="557" spans="1:23" ht="15">
      <c r="A557" s="5" t="s">
        <v>1372</v>
      </c>
      <c r="B557" s="5"/>
      <c r="C557" s="6" t="s">
        <v>1138</v>
      </c>
      <c r="D557" s="5"/>
      <c r="E557" s="6" t="s">
        <v>7284</v>
      </c>
      <c r="F557" s="5" t="s">
        <v>1878</v>
      </c>
      <c r="G557" s="5" t="s">
        <v>1881</v>
      </c>
      <c r="H557" s="10" t="s">
        <v>1406</v>
      </c>
      <c r="I557" s="5" t="s">
        <v>1882</v>
      </c>
      <c r="J557" s="13" t="str">
        <f t="shared" si="72"/>
        <v>IC.CV.170706</v>
      </c>
      <c r="K557" s="6" t="s">
        <v>1192</v>
      </c>
      <c r="L557" t="str">
        <f t="shared" si="71"/>
        <v xml:space="preserve">     Non-adhering (Telfa)</v>
      </c>
      <c r="M557" s="14" t="str">
        <f t="shared" si="73"/>
        <v>PI.IC.CV.170706.01</v>
      </c>
      <c r="N557" s="14"/>
      <c r="O557" s="14" t="str">
        <f t="shared" si="74"/>
        <v>PH.IC.CV.170706.01</v>
      </c>
      <c r="P557" s="5"/>
      <c r="Q557" s="14" t="str">
        <f t="shared" si="75"/>
        <v>CL.IC.CV.170706.01</v>
      </c>
      <c r="R557" s="5"/>
      <c r="S557" s="5"/>
      <c r="T557" s="5"/>
      <c r="U557" s="5"/>
      <c r="V557" s="5"/>
      <c r="W557" s="5"/>
    </row>
    <row r="558" spans="1:23" ht="15">
      <c r="A558" s="5" t="s">
        <v>1372</v>
      </c>
      <c r="B558" s="5"/>
      <c r="C558" s="6" t="s">
        <v>1138</v>
      </c>
      <c r="D558" s="5"/>
      <c r="E558" s="6" t="s">
        <v>7284</v>
      </c>
      <c r="F558" s="5" t="s">
        <v>1878</v>
      </c>
      <c r="G558" s="5" t="s">
        <v>2055</v>
      </c>
      <c r="H558" s="10" t="s">
        <v>1419</v>
      </c>
      <c r="I558" s="5" t="s">
        <v>930</v>
      </c>
      <c r="J558" s="13" t="str">
        <f t="shared" si="72"/>
        <v>IC.CV.170707</v>
      </c>
      <c r="K558" s="6" t="s">
        <v>1192</v>
      </c>
      <c r="L558" t="str">
        <f t="shared" si="71"/>
        <v xml:space="preserve">     Other dressing:  specify</v>
      </c>
      <c r="M558" s="14" t="str">
        <f t="shared" si="73"/>
        <v>PI.IC.CV.170707.01</v>
      </c>
      <c r="N558" s="14"/>
      <c r="O558" s="14" t="str">
        <f t="shared" si="74"/>
        <v>PH.IC.CV.170707.01</v>
      </c>
      <c r="P558" s="5"/>
      <c r="Q558" s="14" t="str">
        <f t="shared" si="75"/>
        <v>CL.IC.CV.170707.01</v>
      </c>
      <c r="R558" s="5"/>
      <c r="S558" s="5"/>
      <c r="T558" s="5"/>
      <c r="U558" s="5"/>
      <c r="V558" s="5"/>
      <c r="W558" s="5"/>
    </row>
    <row r="559" spans="1:23" ht="15">
      <c r="A559" s="5" t="s">
        <v>11111</v>
      </c>
      <c r="B559" s="5"/>
      <c r="C559" s="6" t="s">
        <v>1138</v>
      </c>
      <c r="D559" s="5"/>
      <c r="E559" s="6" t="s">
        <v>7284</v>
      </c>
      <c r="F559" s="5" t="s">
        <v>2221</v>
      </c>
      <c r="G559" s="6" t="s">
        <v>6291</v>
      </c>
      <c r="H559" s="10" t="s">
        <v>10093</v>
      </c>
      <c r="I559" s="10" t="s">
        <v>6291</v>
      </c>
      <c r="J559" s="13" t="str">
        <f t="shared" si="72"/>
        <v>IC.CV.170708</v>
      </c>
      <c r="K559" s="6" t="s">
        <v>1192</v>
      </c>
      <c r="L559" t="str">
        <f t="shared" si="71"/>
        <v>Transparent</v>
      </c>
      <c r="M559" s="14" t="str">
        <f t="shared" si="73"/>
        <v>PI.IC.CV.170708.01</v>
      </c>
      <c r="N559" s="14"/>
      <c r="O559" s="14" t="str">
        <f t="shared" si="74"/>
        <v>PH.IC.CV.170708.01</v>
      </c>
      <c r="P559" s="5"/>
      <c r="Q559" s="14" t="str">
        <f t="shared" si="75"/>
        <v>CL.IC.CV.170708.01</v>
      </c>
      <c r="R559" s="5" t="s">
        <v>1141</v>
      </c>
      <c r="S559" s="5">
        <v>541</v>
      </c>
      <c r="T559" s="5"/>
      <c r="U559" s="5"/>
      <c r="V559" s="5"/>
      <c r="W559" s="5"/>
    </row>
    <row r="560" spans="1:23" ht="15">
      <c r="A560" s="5" t="s">
        <v>11111</v>
      </c>
      <c r="B560" s="5"/>
      <c r="C560" s="6" t="s">
        <v>1138</v>
      </c>
      <c r="D560" s="5"/>
      <c r="E560" s="6" t="s">
        <v>7284</v>
      </c>
      <c r="F560" s="5" t="s">
        <v>2221</v>
      </c>
      <c r="G560" s="6" t="s">
        <v>1912</v>
      </c>
      <c r="H560" s="10" t="s">
        <v>10095</v>
      </c>
      <c r="I560" s="10" t="s">
        <v>1912</v>
      </c>
      <c r="J560" s="13" t="str">
        <f t="shared" si="72"/>
        <v>IC.CV.170709</v>
      </c>
      <c r="K560" s="6" t="s">
        <v>11324</v>
      </c>
      <c r="L560" t="str">
        <f t="shared" si="71"/>
        <v>Dermabond</v>
      </c>
      <c r="M560" s="14" t="str">
        <f t="shared" si="73"/>
        <v>PI.IC.CV.170709.01</v>
      </c>
      <c r="N560" s="14"/>
      <c r="O560" s="14" t="str">
        <f t="shared" si="74"/>
        <v>PH.IC.CV.170709.01</v>
      </c>
      <c r="P560" s="5"/>
      <c r="Q560" s="14" t="str">
        <f t="shared" si="75"/>
        <v>CL.IC.CV.170709.01</v>
      </c>
      <c r="R560" s="5" t="s">
        <v>9277</v>
      </c>
      <c r="S560" s="5">
        <v>542</v>
      </c>
      <c r="T560" s="5"/>
      <c r="U560" s="5"/>
      <c r="V560" s="5"/>
      <c r="W560" s="5"/>
    </row>
    <row r="561" spans="1:23" ht="15">
      <c r="A561" s="5" t="s">
        <v>11111</v>
      </c>
      <c r="B561" s="5"/>
      <c r="C561" s="6" t="s">
        <v>6865</v>
      </c>
      <c r="D561" s="5"/>
      <c r="E561" s="6" t="s">
        <v>7284</v>
      </c>
      <c r="F561" s="5" t="s">
        <v>2221</v>
      </c>
      <c r="G561" s="6" t="s">
        <v>1913</v>
      </c>
      <c r="H561" s="10" t="s">
        <v>10905</v>
      </c>
      <c r="I561" s="10" t="s">
        <v>1913</v>
      </c>
      <c r="J561" s="13" t="str">
        <f t="shared" si="72"/>
        <v>IC.CV.170710</v>
      </c>
      <c r="K561" s="6" t="s">
        <v>1192</v>
      </c>
      <c r="L561" t="str">
        <f t="shared" si="71"/>
        <v>Chlorhexidine</v>
      </c>
      <c r="M561" s="14" t="str">
        <f t="shared" si="73"/>
        <v>PI.IC.CV.170710.01</v>
      </c>
      <c r="N561" s="14"/>
      <c r="O561" s="14" t="str">
        <f t="shared" si="74"/>
        <v>PH.IC.CV.170710.01</v>
      </c>
      <c r="P561" s="5"/>
      <c r="Q561" s="14" t="str">
        <f t="shared" si="75"/>
        <v>CL.IC.CV.170710.01</v>
      </c>
      <c r="R561" s="5" t="s">
        <v>9277</v>
      </c>
      <c r="S561" s="5">
        <v>543</v>
      </c>
      <c r="T561" s="5"/>
      <c r="U561" s="5"/>
      <c r="V561" s="5"/>
      <c r="W561" s="5"/>
    </row>
    <row r="562" spans="1:23" ht="15">
      <c r="A562" s="5" t="s">
        <v>1372</v>
      </c>
      <c r="B562" s="5"/>
      <c r="C562" s="6" t="s">
        <v>1138</v>
      </c>
      <c r="D562" s="5" t="s">
        <v>9791</v>
      </c>
      <c r="E562" s="6" t="s">
        <v>10093</v>
      </c>
      <c r="F562" s="5" t="s">
        <v>1878</v>
      </c>
      <c r="G562" s="5" t="s">
        <v>1832</v>
      </c>
      <c r="H562" s="10" t="s">
        <v>1396</v>
      </c>
      <c r="I562" s="5" t="s">
        <v>1833</v>
      </c>
      <c r="J562" s="13" t="str">
        <f t="shared" si="72"/>
        <v>IC.CV.170801</v>
      </c>
      <c r="K562" s="6" t="s">
        <v>1192</v>
      </c>
      <c r="L562" t="str">
        <f t="shared" si="71"/>
        <v xml:space="preserve">     Clean, dry and intact</v>
      </c>
      <c r="M562" s="14" t="str">
        <f t="shared" si="73"/>
        <v>PI.IC.CV.170801.01</v>
      </c>
      <c r="N562" s="14"/>
      <c r="O562" s="14" t="str">
        <f t="shared" si="74"/>
        <v>PH.IC.CV.170801.01</v>
      </c>
      <c r="P562" s="5"/>
      <c r="Q562" s="14" t="str">
        <f t="shared" si="75"/>
        <v>CL.IC.CV.170801.01</v>
      </c>
      <c r="R562" s="5"/>
      <c r="S562" s="5"/>
      <c r="T562" s="5"/>
      <c r="U562" s="5"/>
      <c r="V562" s="5"/>
      <c r="W562" s="5"/>
    </row>
    <row r="563" spans="1:23" ht="15">
      <c r="A563" s="5" t="s">
        <v>1372</v>
      </c>
      <c r="B563" s="5"/>
      <c r="C563" s="6" t="s">
        <v>1138</v>
      </c>
      <c r="D563" s="5"/>
      <c r="E563" s="6" t="s">
        <v>10093</v>
      </c>
      <c r="F563" s="5" t="s">
        <v>1878</v>
      </c>
      <c r="G563" s="5" t="s">
        <v>2009</v>
      </c>
      <c r="H563" s="10" t="s">
        <v>1398</v>
      </c>
      <c r="I563" s="5" t="s">
        <v>2010</v>
      </c>
      <c r="J563" s="13" t="str">
        <f t="shared" si="72"/>
        <v>IC.CV.170802</v>
      </c>
      <c r="K563" s="6" t="s">
        <v>1192</v>
      </c>
      <c r="L563" t="str">
        <f t="shared" si="71"/>
        <v xml:space="preserve">     Reinforced: specify date/time</v>
      </c>
      <c r="M563" s="14" t="str">
        <f t="shared" si="73"/>
        <v>PI.IC.CV.170802.01</v>
      </c>
      <c r="N563" s="14"/>
      <c r="O563" s="14" t="str">
        <f t="shared" si="74"/>
        <v>PH.IC.CV.170802.01</v>
      </c>
      <c r="P563" s="5"/>
      <c r="Q563" s="14" t="str">
        <f t="shared" si="75"/>
        <v>CL.IC.CV.170802.01</v>
      </c>
      <c r="R563" s="5"/>
      <c r="S563" s="5"/>
      <c r="T563" s="5"/>
      <c r="U563" s="5"/>
      <c r="V563" s="5"/>
      <c r="W563" s="5"/>
    </row>
    <row r="564" spans="1:23" ht="15">
      <c r="A564" s="5" t="s">
        <v>1372</v>
      </c>
      <c r="B564" s="5"/>
      <c r="C564" s="6" t="s">
        <v>1138</v>
      </c>
      <c r="D564" s="5"/>
      <c r="E564" s="6" t="s">
        <v>10093</v>
      </c>
      <c r="F564" s="5" t="s">
        <v>1878</v>
      </c>
      <c r="G564" s="5" t="s">
        <v>1698</v>
      </c>
      <c r="H564" s="10" t="s">
        <v>1400</v>
      </c>
      <c r="I564" s="5" t="s">
        <v>1699</v>
      </c>
      <c r="J564" s="13" t="str">
        <f t="shared" si="72"/>
        <v>IC.CV.170803</v>
      </c>
      <c r="K564" s="6" t="s">
        <v>1192</v>
      </c>
      <c r="L564" t="str">
        <f t="shared" si="71"/>
        <v xml:space="preserve">     Changed:  specify date/time</v>
      </c>
      <c r="M564" s="14" t="str">
        <f t="shared" si="73"/>
        <v>PI.IC.CV.170803.01</v>
      </c>
      <c r="N564" s="14"/>
      <c r="O564" s="14" t="str">
        <f t="shared" si="74"/>
        <v>PH.IC.CV.170803.01</v>
      </c>
      <c r="P564" s="5"/>
      <c r="Q564" s="14" t="str">
        <f t="shared" si="75"/>
        <v>CL.IC.CV.170803.01</v>
      </c>
      <c r="R564" s="5"/>
      <c r="S564" s="5"/>
      <c r="T564" s="5"/>
      <c r="U564" s="5"/>
      <c r="V564" s="5"/>
      <c r="W564" s="5"/>
    </row>
    <row r="565" spans="1:23" ht="15">
      <c r="A565" s="5" t="s">
        <v>1372</v>
      </c>
      <c r="B565" s="5"/>
      <c r="C565" s="6" t="s">
        <v>1138</v>
      </c>
      <c r="D565" s="5"/>
      <c r="E565" s="6" t="s">
        <v>10093</v>
      </c>
      <c r="F565" s="5" t="s">
        <v>1878</v>
      </c>
      <c r="G565" s="5" t="s">
        <v>1700</v>
      </c>
      <c r="H565" s="10" t="s">
        <v>1402</v>
      </c>
      <c r="I565" s="5" t="s">
        <v>1701</v>
      </c>
      <c r="J565" s="13" t="str">
        <f t="shared" si="72"/>
        <v>IC.CV.170804</v>
      </c>
      <c r="K565" s="6" t="s">
        <v>1192</v>
      </c>
      <c r="L565" t="str">
        <f t="shared" si="71"/>
        <v xml:space="preserve">     Wet to Dry:  specify date/time</v>
      </c>
      <c r="M565" s="14" t="str">
        <f t="shared" si="73"/>
        <v>PI.IC.CV.170804.01</v>
      </c>
      <c r="N565" s="14"/>
      <c r="O565" s="14" t="str">
        <f t="shared" si="74"/>
        <v>PH.IC.CV.170804.01</v>
      </c>
      <c r="P565" s="5"/>
      <c r="Q565" s="14" t="str">
        <f t="shared" si="75"/>
        <v>CL.IC.CV.170804.01</v>
      </c>
      <c r="R565" s="5"/>
      <c r="S565" s="5"/>
      <c r="T565" s="5"/>
      <c r="U565" s="5"/>
      <c r="V565" s="5"/>
      <c r="W565" s="5"/>
    </row>
    <row r="566" spans="1:23" s="15" customFormat="1" ht="15">
      <c r="A566" s="5" t="s">
        <v>11111</v>
      </c>
      <c r="B566" s="5"/>
      <c r="C566" s="6" t="s">
        <v>1138</v>
      </c>
      <c r="D566" s="5"/>
      <c r="E566" s="6" t="s">
        <v>10093</v>
      </c>
      <c r="F566" s="5" t="s">
        <v>2221</v>
      </c>
      <c r="G566" s="6" t="s">
        <v>6376</v>
      </c>
      <c r="H566" s="10" t="s">
        <v>7071</v>
      </c>
      <c r="I566" s="10" t="s">
        <v>6376</v>
      </c>
      <c r="J566" s="13" t="str">
        <f t="shared" si="72"/>
        <v>IC.CV.170805</v>
      </c>
      <c r="K566" s="6" t="s">
        <v>1192</v>
      </c>
      <c r="L566" t="str">
        <f t="shared" si="71"/>
        <v>Clean</v>
      </c>
      <c r="M566" s="14" t="str">
        <f t="shared" si="73"/>
        <v>PI.IC.CV.170805.01</v>
      </c>
      <c r="N566" s="14"/>
      <c r="O566" s="14" t="str">
        <f t="shared" si="74"/>
        <v>PH.IC.CV.170805.01</v>
      </c>
      <c r="P566" s="5"/>
      <c r="Q566" s="14" t="str">
        <f t="shared" si="75"/>
        <v>CL.IC.CV.170805.01</v>
      </c>
      <c r="R566" s="5" t="s">
        <v>1141</v>
      </c>
      <c r="S566" s="5">
        <v>125</v>
      </c>
      <c r="T566" s="5"/>
      <c r="U566" s="5"/>
      <c r="V566" s="5"/>
      <c r="W566" s="5"/>
    </row>
    <row r="567" spans="1:23" s="15" customFormat="1" ht="15">
      <c r="A567" s="5" t="s">
        <v>11111</v>
      </c>
      <c r="B567" s="5"/>
      <c r="C567" s="6" t="s">
        <v>6865</v>
      </c>
      <c r="D567" s="5"/>
      <c r="E567" s="6" t="s">
        <v>10093</v>
      </c>
      <c r="F567" s="5" t="s">
        <v>2221</v>
      </c>
      <c r="G567" s="6" t="s">
        <v>6314</v>
      </c>
      <c r="H567" s="10" t="s">
        <v>6888</v>
      </c>
      <c r="I567" s="10" t="s">
        <v>6314</v>
      </c>
      <c r="J567" s="13" t="str">
        <f t="shared" si="72"/>
        <v>IC.CV.170806</v>
      </c>
      <c r="K567" s="6" t="s">
        <v>1192</v>
      </c>
      <c r="L567" t="str">
        <f t="shared" si="71"/>
        <v>Dry</v>
      </c>
      <c r="M567" s="14" t="str">
        <f t="shared" si="73"/>
        <v>PI.IC.CV.170806.01</v>
      </c>
      <c r="N567" s="14"/>
      <c r="O567" s="14" t="str">
        <f t="shared" si="74"/>
        <v>PH.IC.CV.170806.01</v>
      </c>
      <c r="P567" s="5"/>
      <c r="Q567" s="14" t="str">
        <f t="shared" si="75"/>
        <v>CL.IC.CV.170806.01</v>
      </c>
      <c r="R567" s="5" t="s">
        <v>9277</v>
      </c>
      <c r="S567" s="5">
        <v>126</v>
      </c>
      <c r="T567" s="5"/>
      <c r="U567" s="5"/>
      <c r="V567" s="5"/>
      <c r="W567" s="5"/>
    </row>
    <row r="568" spans="1:23" s="15" customFormat="1" ht="15">
      <c r="A568" s="5" t="s">
        <v>11111</v>
      </c>
      <c r="B568" s="5"/>
      <c r="C568" s="6" t="s">
        <v>6865</v>
      </c>
      <c r="D568" s="5"/>
      <c r="E568" s="6" t="s">
        <v>10093</v>
      </c>
      <c r="F568" s="5" t="s">
        <v>2221</v>
      </c>
      <c r="G568" s="6" t="s">
        <v>4084</v>
      </c>
      <c r="H568" s="10" t="s">
        <v>7284</v>
      </c>
      <c r="I568" s="10" t="s">
        <v>4084</v>
      </c>
      <c r="J568" s="13" t="str">
        <f t="shared" si="72"/>
        <v>IC.CV.170807</v>
      </c>
      <c r="K568" s="6" t="s">
        <v>1192</v>
      </c>
      <c r="L568" t="str">
        <f t="shared" si="71"/>
        <v>Intact</v>
      </c>
      <c r="M568" s="14" t="str">
        <f t="shared" si="73"/>
        <v>PI.IC.CV.170807.01</v>
      </c>
      <c r="N568" s="14"/>
      <c r="O568" s="14" t="str">
        <f t="shared" si="74"/>
        <v>PH.IC.CV.170807.01</v>
      </c>
      <c r="P568" s="5"/>
      <c r="Q568" s="14" t="str">
        <f t="shared" si="75"/>
        <v>CL.IC.CV.170807.01</v>
      </c>
      <c r="R568" s="5" t="s">
        <v>9277</v>
      </c>
      <c r="S568" s="5">
        <v>127</v>
      </c>
      <c r="T568" s="5"/>
      <c r="U568" s="5"/>
      <c r="V568" s="5"/>
      <c r="W568" s="5"/>
    </row>
    <row r="569" spans="1:23" ht="15">
      <c r="A569" s="5" t="s">
        <v>1372</v>
      </c>
      <c r="B569" s="5"/>
      <c r="C569" s="6" t="s">
        <v>6865</v>
      </c>
      <c r="D569" s="5" t="s">
        <v>1778</v>
      </c>
      <c r="E569" s="6" t="s">
        <v>10095</v>
      </c>
      <c r="F569" s="5" t="s">
        <v>1878</v>
      </c>
      <c r="G569" s="5" t="s">
        <v>1779</v>
      </c>
      <c r="H569" s="10" t="s">
        <v>1396</v>
      </c>
      <c r="I569" s="5" t="s">
        <v>1522</v>
      </c>
      <c r="J569" s="13" t="str">
        <f t="shared" si="72"/>
        <v>IC.CV.170901</v>
      </c>
      <c r="K569" s="6" t="s">
        <v>11324</v>
      </c>
      <c r="L569" t="str">
        <f t="shared" si="71"/>
        <v xml:space="preserve">     Normal Saline</v>
      </c>
      <c r="M569" s="14" t="str">
        <f t="shared" si="73"/>
        <v>PI.IC.CV.170901.01</v>
      </c>
      <c r="N569" s="14"/>
      <c r="O569" s="14" t="str">
        <f t="shared" si="74"/>
        <v>PH.IC.CV.170901.01</v>
      </c>
      <c r="P569" s="5"/>
      <c r="Q569" s="14" t="str">
        <f t="shared" si="75"/>
        <v>CL.IC.CV.170901.01</v>
      </c>
      <c r="R569" s="5"/>
      <c r="S569" s="5"/>
      <c r="T569" s="5"/>
      <c r="U569" s="5"/>
      <c r="V569" s="5"/>
      <c r="W569" s="5"/>
    </row>
    <row r="570" spans="1:23" ht="15">
      <c r="A570" s="5" t="s">
        <v>1372</v>
      </c>
      <c r="B570" s="5"/>
      <c r="C570" s="6" t="s">
        <v>6865</v>
      </c>
      <c r="D570" s="5"/>
      <c r="E570" s="6" t="s">
        <v>10095</v>
      </c>
      <c r="F570" s="5" t="s">
        <v>1878</v>
      </c>
      <c r="G570" s="5" t="s">
        <v>1523</v>
      </c>
      <c r="H570" s="10" t="s">
        <v>1398</v>
      </c>
      <c r="I570" s="5" t="s">
        <v>1780</v>
      </c>
      <c r="J570" s="13" t="str">
        <f t="shared" si="72"/>
        <v>IC.CV.170902</v>
      </c>
      <c r="K570" s="6" t="s">
        <v>11324</v>
      </c>
      <c r="L570" t="str">
        <f t="shared" si="71"/>
        <v xml:space="preserve">     Other:  specify</v>
      </c>
      <c r="M570" s="14" t="str">
        <f t="shared" si="73"/>
        <v>PI.IC.CV.170902.01</v>
      </c>
      <c r="N570" s="14"/>
      <c r="O570" s="14" t="str">
        <f t="shared" si="74"/>
        <v>PH.IC.CV.170902.01</v>
      </c>
      <c r="P570" s="5"/>
      <c r="Q570" s="14" t="str">
        <f t="shared" si="75"/>
        <v>CL.IC.CV.170902.01</v>
      </c>
      <c r="R570" s="5"/>
      <c r="S570" s="5"/>
      <c r="T570" s="5"/>
      <c r="U570" s="5"/>
      <c r="V570" s="5"/>
      <c r="W570" s="5"/>
    </row>
    <row r="571" spans="1:23" ht="15">
      <c r="A571" s="5" t="s">
        <v>1372</v>
      </c>
      <c r="B571" s="5"/>
      <c r="C571" s="6" t="s">
        <v>6865</v>
      </c>
      <c r="D571" s="5" t="s">
        <v>1610</v>
      </c>
      <c r="E571" s="6" t="s">
        <v>10905</v>
      </c>
      <c r="F571" s="5" t="s">
        <v>1611</v>
      </c>
      <c r="G571" s="5" t="s">
        <v>1612</v>
      </c>
      <c r="H571" s="10" t="s">
        <v>1396</v>
      </c>
      <c r="I571" s="5" t="s">
        <v>1613</v>
      </c>
      <c r="J571" s="13" t="str">
        <f t="shared" si="72"/>
        <v>IC.CV.171001</v>
      </c>
      <c r="K571" s="6" t="s">
        <v>11324</v>
      </c>
      <c r="L571" t="str">
        <f t="shared" si="71"/>
        <v>A-V interval milliseconds:  specify</v>
      </c>
      <c r="M571" s="14" t="str">
        <f t="shared" si="73"/>
        <v>PI.IC.CV.171001.01</v>
      </c>
      <c r="N571" s="14"/>
      <c r="O571" s="14" t="str">
        <f t="shared" si="74"/>
        <v>PH.IC.CV.171001.01</v>
      </c>
      <c r="P571" s="5"/>
      <c r="Q571" s="14" t="str">
        <f t="shared" si="75"/>
        <v>CL.IC.CV.171001.01</v>
      </c>
      <c r="R571" s="5"/>
      <c r="S571" s="5"/>
      <c r="T571" s="5"/>
      <c r="U571" s="5"/>
      <c r="V571" s="5"/>
      <c r="W571" s="5"/>
    </row>
    <row r="572" spans="1:23" ht="15">
      <c r="A572" s="5" t="s">
        <v>1372</v>
      </c>
      <c r="B572" s="5"/>
      <c r="C572" s="6" t="s">
        <v>6865</v>
      </c>
      <c r="D572" s="5" t="s">
        <v>1614</v>
      </c>
      <c r="E572" s="6" t="s">
        <v>8048</v>
      </c>
      <c r="F572" s="5" t="s">
        <v>1615</v>
      </c>
      <c r="G572" s="5" t="s">
        <v>1616</v>
      </c>
      <c r="H572" s="10" t="s">
        <v>1396</v>
      </c>
      <c r="I572" s="5" t="s">
        <v>1617</v>
      </c>
      <c r="J572" s="13" t="str">
        <f t="shared" si="72"/>
        <v>IC.CV.171101</v>
      </c>
      <c r="K572" s="6" t="s">
        <v>11324</v>
      </c>
      <c r="L572" t="str">
        <f t="shared" ref="L572:L635" si="76">G572</f>
        <v>Specify cm</v>
      </c>
      <c r="M572" s="14" t="str">
        <f t="shared" si="73"/>
        <v>PI.IC.CV.171101.01</v>
      </c>
      <c r="N572" s="14"/>
      <c r="O572" s="14" t="str">
        <f t="shared" si="74"/>
        <v>PH.IC.CV.171101.01</v>
      </c>
      <c r="P572" s="5"/>
      <c r="Q572" s="14" t="str">
        <f t="shared" si="75"/>
        <v>CL.IC.CV.171101.01</v>
      </c>
      <c r="R572" s="5"/>
      <c r="S572" s="5"/>
      <c r="T572" s="5"/>
      <c r="U572" s="5"/>
      <c r="V572" s="5"/>
      <c r="W572" s="5"/>
    </row>
    <row r="573" spans="1:23" ht="15">
      <c r="A573" s="5" t="s">
        <v>1372</v>
      </c>
      <c r="B573" s="5"/>
      <c r="C573" s="6" t="s">
        <v>6865</v>
      </c>
      <c r="D573" s="5" t="s">
        <v>5981</v>
      </c>
      <c r="E573" s="6" t="s">
        <v>11023</v>
      </c>
      <c r="F573" s="5" t="s">
        <v>1618</v>
      </c>
      <c r="G573" s="5" t="s">
        <v>1619</v>
      </c>
      <c r="H573" s="10" t="s">
        <v>1396</v>
      </c>
      <c r="I573" s="5" t="s">
        <v>1620</v>
      </c>
      <c r="J573" s="13" t="str">
        <f t="shared" si="72"/>
        <v>IC.CV.171201</v>
      </c>
      <c r="K573" s="6" t="s">
        <v>11324</v>
      </c>
      <c r="L573" t="str">
        <f t="shared" si="76"/>
        <v>Epicardial Atrium Right</v>
      </c>
      <c r="M573" s="14" t="str">
        <f t="shared" si="73"/>
        <v>PI.IC.CV.171201.01</v>
      </c>
      <c r="N573" s="14"/>
      <c r="O573" s="14" t="str">
        <f t="shared" si="74"/>
        <v>PH.IC.CV.171201.01</v>
      </c>
      <c r="P573" s="5"/>
      <c r="Q573" s="14" t="str">
        <f t="shared" si="75"/>
        <v>CL.IC.CV.171201.01</v>
      </c>
      <c r="R573" s="5"/>
      <c r="S573" s="5"/>
      <c r="T573" s="5"/>
      <c r="U573" s="5"/>
      <c r="V573" s="5"/>
      <c r="W573" s="5"/>
    </row>
    <row r="574" spans="1:23" ht="15">
      <c r="A574" s="5" t="s">
        <v>1372</v>
      </c>
      <c r="B574" s="5"/>
      <c r="C574" s="6" t="s">
        <v>6865</v>
      </c>
      <c r="D574" s="5"/>
      <c r="E574" s="6" t="s">
        <v>11023</v>
      </c>
      <c r="F574" s="5" t="s">
        <v>1618</v>
      </c>
      <c r="G574" s="5" t="s">
        <v>1621</v>
      </c>
      <c r="H574" s="10" t="s">
        <v>1398</v>
      </c>
      <c r="I574" s="5" t="s">
        <v>1622</v>
      </c>
      <c r="J574" s="13" t="str">
        <f t="shared" si="72"/>
        <v>IC.CV.171202</v>
      </c>
      <c r="K574" s="6" t="s">
        <v>11324</v>
      </c>
      <c r="L574" t="str">
        <f t="shared" si="76"/>
        <v>Epicardial Atrium Left</v>
      </c>
      <c r="M574" s="14" t="str">
        <f t="shared" si="73"/>
        <v>PI.IC.CV.171202.01</v>
      </c>
      <c r="N574" s="14"/>
      <c r="O574" s="14" t="str">
        <f t="shared" si="74"/>
        <v>PH.IC.CV.171202.01</v>
      </c>
      <c r="P574" s="5"/>
      <c r="Q574" s="14" t="str">
        <f t="shared" si="75"/>
        <v>CL.IC.CV.171202.01</v>
      </c>
      <c r="R574" s="5"/>
      <c r="S574" s="5"/>
      <c r="T574" s="5"/>
      <c r="U574" s="5"/>
      <c r="V574" s="5"/>
      <c r="W574" s="5"/>
    </row>
    <row r="575" spans="1:23" ht="15">
      <c r="A575" s="5" t="s">
        <v>1372</v>
      </c>
      <c r="B575" s="5"/>
      <c r="C575" s="6" t="s">
        <v>6865</v>
      </c>
      <c r="D575" s="5"/>
      <c r="E575" s="6" t="s">
        <v>11023</v>
      </c>
      <c r="F575" s="5" t="s">
        <v>1618</v>
      </c>
      <c r="G575" s="5" t="s">
        <v>1623</v>
      </c>
      <c r="H575" s="10" t="s">
        <v>1400</v>
      </c>
      <c r="I575" s="5" t="s">
        <v>1624</v>
      </c>
      <c r="J575" s="13" t="str">
        <f t="shared" si="72"/>
        <v>IC.CV.171203</v>
      </c>
      <c r="K575" s="6" t="s">
        <v>11324</v>
      </c>
      <c r="L575" t="str">
        <f t="shared" si="76"/>
        <v>Epicardial Ventricular Right</v>
      </c>
      <c r="M575" s="14" t="str">
        <f t="shared" si="73"/>
        <v>PI.IC.CV.171203.01</v>
      </c>
      <c r="N575" s="14"/>
      <c r="O575" s="14" t="str">
        <f t="shared" si="74"/>
        <v>PH.IC.CV.171203.01</v>
      </c>
      <c r="P575" s="5"/>
      <c r="Q575" s="14" t="str">
        <f t="shared" si="75"/>
        <v>CL.IC.CV.171203.01</v>
      </c>
      <c r="R575" s="5"/>
      <c r="S575" s="5"/>
      <c r="T575" s="5"/>
      <c r="U575" s="5"/>
      <c r="V575" s="5"/>
      <c r="W575" s="5"/>
    </row>
    <row r="576" spans="1:23" ht="15">
      <c r="A576" s="5" t="s">
        <v>1372</v>
      </c>
      <c r="B576" s="5"/>
      <c r="C576" s="6" t="s">
        <v>6865</v>
      </c>
      <c r="D576" s="5"/>
      <c r="E576" s="6" t="s">
        <v>11023</v>
      </c>
      <c r="F576" s="5" t="s">
        <v>1618</v>
      </c>
      <c r="G576" s="5" t="s">
        <v>1625</v>
      </c>
      <c r="H576" s="10" t="s">
        <v>1402</v>
      </c>
      <c r="I576" s="5" t="s">
        <v>1626</v>
      </c>
      <c r="J576" s="13" t="str">
        <f t="shared" si="72"/>
        <v>IC.CV.171204</v>
      </c>
      <c r="K576" s="6" t="s">
        <v>11324</v>
      </c>
      <c r="L576" t="str">
        <f t="shared" si="76"/>
        <v>Epicardial Ventricular Left</v>
      </c>
      <c r="M576" s="14" t="str">
        <f t="shared" si="73"/>
        <v>PI.IC.CV.171204.01</v>
      </c>
      <c r="N576" s="14"/>
      <c r="O576" s="14" t="str">
        <f t="shared" si="74"/>
        <v>PH.IC.CV.171204.01</v>
      </c>
      <c r="P576" s="5"/>
      <c r="Q576" s="14" t="str">
        <f t="shared" si="75"/>
        <v>CL.IC.CV.171204.01</v>
      </c>
      <c r="R576" s="5"/>
      <c r="S576" s="5"/>
      <c r="T576" s="5"/>
      <c r="U576" s="5"/>
      <c r="V576" s="5"/>
      <c r="W576" s="5"/>
    </row>
    <row r="577" spans="1:23" ht="15">
      <c r="A577" s="5" t="s">
        <v>1372</v>
      </c>
      <c r="B577" s="5"/>
      <c r="C577" s="6" t="s">
        <v>6865</v>
      </c>
      <c r="D577" s="5"/>
      <c r="E577" s="6" t="s">
        <v>11023</v>
      </c>
      <c r="F577" s="5" t="s">
        <v>1618</v>
      </c>
      <c r="G577" s="5" t="s">
        <v>1627</v>
      </c>
      <c r="H577" s="10" t="s">
        <v>1404</v>
      </c>
      <c r="I577" s="5" t="s">
        <v>1948</v>
      </c>
      <c r="J577" s="13" t="str">
        <f t="shared" si="72"/>
        <v>IC.CV.171205</v>
      </c>
      <c r="K577" s="6" t="s">
        <v>11324</v>
      </c>
      <c r="L577" t="str">
        <f t="shared" si="76"/>
        <v>Subclavian Right</v>
      </c>
      <c r="M577" s="14" t="str">
        <f t="shared" si="73"/>
        <v>PI.IC.CV.171205.01</v>
      </c>
      <c r="N577" s="14"/>
      <c r="O577" s="14" t="str">
        <f t="shared" si="74"/>
        <v>PH.IC.CV.171205.01</v>
      </c>
      <c r="P577" s="5"/>
      <c r="Q577" s="14" t="str">
        <f t="shared" si="75"/>
        <v>CL.IC.CV.171205.01</v>
      </c>
      <c r="R577" s="5"/>
      <c r="S577" s="5"/>
      <c r="T577" s="5"/>
      <c r="U577" s="5"/>
      <c r="V577" s="5"/>
      <c r="W577" s="5"/>
    </row>
    <row r="578" spans="1:23" ht="15">
      <c r="A578" s="5" t="s">
        <v>1372</v>
      </c>
      <c r="B578" s="5"/>
      <c r="C578" s="6" t="s">
        <v>6865</v>
      </c>
      <c r="D578" s="5"/>
      <c r="E578" s="6" t="s">
        <v>11023</v>
      </c>
      <c r="F578" s="5" t="s">
        <v>1618</v>
      </c>
      <c r="G578" s="5" t="s">
        <v>1949</v>
      </c>
      <c r="H578" s="10" t="s">
        <v>1406</v>
      </c>
      <c r="I578" s="5" t="s">
        <v>1950</v>
      </c>
      <c r="J578" s="13" t="str">
        <f t="shared" si="72"/>
        <v>IC.CV.171206</v>
      </c>
      <c r="K578" s="6" t="s">
        <v>11324</v>
      </c>
      <c r="L578" t="str">
        <f t="shared" si="76"/>
        <v>Subclavian Left</v>
      </c>
      <c r="M578" s="14" t="str">
        <f t="shared" si="73"/>
        <v>PI.IC.CV.171206.01</v>
      </c>
      <c r="N578" s="14"/>
      <c r="O578" s="14" t="str">
        <f t="shared" si="74"/>
        <v>PH.IC.CV.171206.01</v>
      </c>
      <c r="P578" s="5"/>
      <c r="Q578" s="14" t="str">
        <f t="shared" si="75"/>
        <v>CL.IC.CV.171206.01</v>
      </c>
      <c r="R578" s="5"/>
      <c r="S578" s="5"/>
      <c r="T578" s="5"/>
      <c r="U578" s="5"/>
      <c r="V578" s="5"/>
      <c r="W578" s="5"/>
    </row>
    <row r="579" spans="1:23" ht="15">
      <c r="A579" s="5" t="s">
        <v>1372</v>
      </c>
      <c r="B579" s="5"/>
      <c r="C579" s="6" t="s">
        <v>6865</v>
      </c>
      <c r="D579" s="5"/>
      <c r="E579" s="6" t="s">
        <v>11023</v>
      </c>
      <c r="F579" s="5" t="s">
        <v>1618</v>
      </c>
      <c r="G579" s="5" t="s">
        <v>1951</v>
      </c>
      <c r="H579" s="10" t="s">
        <v>1419</v>
      </c>
      <c r="I579" s="5" t="s">
        <v>1952</v>
      </c>
      <c r="J579" s="13" t="str">
        <f t="shared" si="72"/>
        <v>IC.CV.171207</v>
      </c>
      <c r="K579" s="6" t="s">
        <v>11324</v>
      </c>
      <c r="L579" t="str">
        <f t="shared" si="76"/>
        <v>Internal Jugular Right</v>
      </c>
      <c r="M579" s="14" t="str">
        <f t="shared" si="73"/>
        <v>PI.IC.CV.171207.01</v>
      </c>
      <c r="N579" s="14"/>
      <c r="O579" s="14" t="str">
        <f t="shared" si="74"/>
        <v>PH.IC.CV.171207.01</v>
      </c>
      <c r="P579" s="5"/>
      <c r="Q579" s="14" t="str">
        <f t="shared" si="75"/>
        <v>CL.IC.CV.171207.01</v>
      </c>
      <c r="R579" s="5"/>
      <c r="S579" s="5"/>
      <c r="T579" s="5"/>
      <c r="U579" s="5"/>
      <c r="V579" s="5"/>
      <c r="W579" s="5"/>
    </row>
    <row r="580" spans="1:23" ht="15">
      <c r="A580" s="5" t="s">
        <v>1372</v>
      </c>
      <c r="B580" s="5"/>
      <c r="C580" s="6" t="s">
        <v>6865</v>
      </c>
      <c r="D580" s="5"/>
      <c r="E580" s="6" t="s">
        <v>11023</v>
      </c>
      <c r="F580" s="5" t="s">
        <v>1618</v>
      </c>
      <c r="G580" s="5" t="s">
        <v>1953</v>
      </c>
      <c r="H580" s="10" t="s">
        <v>1550</v>
      </c>
      <c r="I580" s="5" t="s">
        <v>1954</v>
      </c>
      <c r="J580" s="13" t="str">
        <f t="shared" si="72"/>
        <v>IC.CV.171208</v>
      </c>
      <c r="K580" s="6" t="s">
        <v>11324</v>
      </c>
      <c r="L580" t="str">
        <f t="shared" si="76"/>
        <v>Internal Jugular Left</v>
      </c>
      <c r="M580" s="14" t="str">
        <f t="shared" si="73"/>
        <v>PI.IC.CV.171208.01</v>
      </c>
      <c r="N580" s="14"/>
      <c r="O580" s="14" t="str">
        <f t="shared" si="74"/>
        <v>PH.IC.CV.171208.01</v>
      </c>
      <c r="P580" s="5"/>
      <c r="Q580" s="14" t="str">
        <f t="shared" si="75"/>
        <v>CL.IC.CV.171208.01</v>
      </c>
      <c r="R580" s="5"/>
      <c r="S580" s="5"/>
      <c r="T580" s="5"/>
      <c r="U580" s="5"/>
      <c r="V580" s="5"/>
      <c r="W580" s="5"/>
    </row>
    <row r="581" spans="1:23" ht="15">
      <c r="A581" s="5" t="s">
        <v>1372</v>
      </c>
      <c r="B581" s="5"/>
      <c r="C581" s="6" t="s">
        <v>6865</v>
      </c>
      <c r="D581" s="5"/>
      <c r="E581" s="6" t="s">
        <v>11023</v>
      </c>
      <c r="F581" s="5" t="s">
        <v>1618</v>
      </c>
      <c r="G581" s="5" t="s">
        <v>2148</v>
      </c>
      <c r="H581" s="10" t="s">
        <v>1551</v>
      </c>
      <c r="I581" s="5" t="s">
        <v>1814</v>
      </c>
      <c r="J581" s="13" t="str">
        <f t="shared" si="72"/>
        <v>IC.CV.171209</v>
      </c>
      <c r="K581" s="6" t="s">
        <v>11324</v>
      </c>
      <c r="L581" t="str">
        <f t="shared" si="76"/>
        <v>Femoral Right</v>
      </c>
      <c r="M581" s="14" t="str">
        <f t="shared" si="73"/>
        <v>PI.IC.CV.171209.01</v>
      </c>
      <c r="N581" s="14"/>
      <c r="O581" s="14" t="str">
        <f t="shared" si="74"/>
        <v>PH.IC.CV.171209.01</v>
      </c>
      <c r="P581" s="5"/>
      <c r="Q581" s="14" t="str">
        <f t="shared" si="75"/>
        <v>CL.IC.CV.171209.01</v>
      </c>
      <c r="R581" s="5"/>
      <c r="S581" s="5"/>
      <c r="T581" s="5"/>
      <c r="U581" s="5"/>
      <c r="V581" s="5"/>
      <c r="W581" s="5"/>
    </row>
    <row r="582" spans="1:23" ht="15">
      <c r="A582" s="5" t="s">
        <v>1372</v>
      </c>
      <c r="B582" s="5"/>
      <c r="C582" s="6" t="s">
        <v>6865</v>
      </c>
      <c r="D582" s="5"/>
      <c r="E582" s="6" t="s">
        <v>11023</v>
      </c>
      <c r="F582" s="5" t="s">
        <v>1618</v>
      </c>
      <c r="G582" s="5" t="s">
        <v>297</v>
      </c>
      <c r="H582" s="10" t="s">
        <v>1571</v>
      </c>
      <c r="I582" s="5" t="s">
        <v>1816</v>
      </c>
      <c r="J582" s="13" t="str">
        <f t="shared" si="72"/>
        <v>IC.CV.171210</v>
      </c>
      <c r="K582" s="6" t="s">
        <v>11324</v>
      </c>
      <c r="L582" t="str">
        <f t="shared" si="76"/>
        <v>Femoral Left</v>
      </c>
      <c r="M582" s="14" t="str">
        <f t="shared" si="73"/>
        <v>PI.IC.CV.171210.01</v>
      </c>
      <c r="N582" s="14"/>
      <c r="O582" s="14" t="str">
        <f t="shared" si="74"/>
        <v>PH.IC.CV.171210.01</v>
      </c>
      <c r="P582" s="5"/>
      <c r="Q582" s="14" t="str">
        <f t="shared" si="75"/>
        <v>CL.IC.CV.171210.01</v>
      </c>
      <c r="R582" s="5"/>
      <c r="S582" s="5"/>
      <c r="T582" s="5"/>
      <c r="U582" s="5"/>
      <c r="V582" s="5"/>
      <c r="W582" s="5"/>
    </row>
    <row r="583" spans="1:23" ht="15">
      <c r="A583" s="5" t="s">
        <v>1372</v>
      </c>
      <c r="B583" s="5"/>
      <c r="C583" s="6" t="s">
        <v>6865</v>
      </c>
      <c r="D583" s="5"/>
      <c r="E583" s="6" t="s">
        <v>11023</v>
      </c>
      <c r="F583" s="5" t="s">
        <v>1618</v>
      </c>
      <c r="G583" s="5" t="s">
        <v>2149</v>
      </c>
      <c r="H583" s="10" t="s">
        <v>1298</v>
      </c>
      <c r="I583" s="5" t="s">
        <v>2150</v>
      </c>
      <c r="J583" s="13" t="str">
        <f t="shared" si="72"/>
        <v>IC.CV.171211</v>
      </c>
      <c r="K583" s="6" t="s">
        <v>11324</v>
      </c>
      <c r="L583" t="str">
        <f t="shared" si="76"/>
        <v>Transcutaneous Anterior and Posterior Pads</v>
      </c>
      <c r="M583" s="14" t="str">
        <f t="shared" si="73"/>
        <v>PI.IC.CV.171211.01</v>
      </c>
      <c r="N583" s="14"/>
      <c r="O583" s="14" t="str">
        <f t="shared" si="74"/>
        <v>PH.IC.CV.171211.01</v>
      </c>
      <c r="P583" s="5"/>
      <c r="Q583" s="14" t="str">
        <f t="shared" si="75"/>
        <v>CL.IC.CV.171211.01</v>
      </c>
      <c r="R583" s="5"/>
      <c r="S583" s="5"/>
      <c r="T583" s="5"/>
      <c r="U583" s="5"/>
      <c r="V583" s="5"/>
      <c r="W583" s="5"/>
    </row>
    <row r="584" spans="1:23" ht="15">
      <c r="A584" s="5" t="s">
        <v>1372</v>
      </c>
      <c r="B584" s="5"/>
      <c r="C584" s="6" t="s">
        <v>6865</v>
      </c>
      <c r="D584" s="5"/>
      <c r="E584" s="6" t="s">
        <v>11023</v>
      </c>
      <c r="F584" s="5" t="s">
        <v>1618</v>
      </c>
      <c r="G584" s="5" t="s">
        <v>2151</v>
      </c>
      <c r="H584" s="10" t="s">
        <v>1299</v>
      </c>
      <c r="I584" s="5" t="s">
        <v>930</v>
      </c>
      <c r="J584" s="13" t="str">
        <f t="shared" si="72"/>
        <v>IC.CV.171212</v>
      </c>
      <c r="K584" s="6" t="s">
        <v>11324</v>
      </c>
      <c r="L584" t="str">
        <f t="shared" si="76"/>
        <v xml:space="preserve">Other: specify </v>
      </c>
      <c r="M584" s="14" t="str">
        <f t="shared" si="73"/>
        <v>PI.IC.CV.171212.01</v>
      </c>
      <c r="N584" s="14"/>
      <c r="O584" s="14" t="str">
        <f t="shared" si="74"/>
        <v>PH.IC.CV.171212.01</v>
      </c>
      <c r="P584" s="5"/>
      <c r="Q584" s="14" t="str">
        <f t="shared" si="75"/>
        <v>CL.IC.CV.171212.01</v>
      </c>
      <c r="R584" s="5"/>
      <c r="S584" s="5"/>
      <c r="T584" s="5"/>
      <c r="U584" s="5"/>
      <c r="V584" s="5"/>
      <c r="W584" s="5"/>
    </row>
    <row r="585" spans="1:23" ht="15">
      <c r="A585" s="5" t="s">
        <v>1372</v>
      </c>
      <c r="B585" s="5"/>
      <c r="C585" s="6" t="s">
        <v>6865</v>
      </c>
      <c r="D585" s="5" t="s">
        <v>2152</v>
      </c>
      <c r="E585" s="6" t="s">
        <v>8201</v>
      </c>
      <c r="F585" s="5" t="s">
        <v>2153</v>
      </c>
      <c r="G585" s="5" t="s">
        <v>2154</v>
      </c>
      <c r="H585" s="10" t="s">
        <v>1396</v>
      </c>
      <c r="I585" s="5" t="s">
        <v>2155</v>
      </c>
      <c r="J585" s="13" t="str">
        <f t="shared" si="72"/>
        <v>IC.CV.171301</v>
      </c>
      <c r="K585" s="6" t="s">
        <v>11324</v>
      </c>
      <c r="L585" t="str">
        <f t="shared" si="76"/>
        <v>Atrial paced</v>
      </c>
      <c r="M585" s="14" t="str">
        <f t="shared" si="73"/>
        <v>PI.IC.CV.171301.01</v>
      </c>
      <c r="N585" s="14"/>
      <c r="O585" s="14" t="str">
        <f t="shared" si="74"/>
        <v>PH.IC.CV.171301.01</v>
      </c>
      <c r="P585" s="5"/>
      <c r="Q585" s="14" t="str">
        <f t="shared" si="75"/>
        <v>CL.IC.CV.171301.01</v>
      </c>
      <c r="R585" s="5"/>
      <c r="S585" s="5"/>
      <c r="T585" s="5"/>
      <c r="U585" s="5"/>
      <c r="V585" s="5"/>
      <c r="W585" s="5"/>
    </row>
    <row r="586" spans="1:23" ht="15">
      <c r="A586" s="5" t="s">
        <v>1372</v>
      </c>
      <c r="B586" s="5"/>
      <c r="C586" s="6" t="s">
        <v>6865</v>
      </c>
      <c r="D586" s="5"/>
      <c r="E586" s="6" t="s">
        <v>8201</v>
      </c>
      <c r="F586" s="5" t="s">
        <v>2153</v>
      </c>
      <c r="G586" s="5" t="s">
        <v>2181</v>
      </c>
      <c r="H586" s="10" t="s">
        <v>1398</v>
      </c>
      <c r="I586" s="5" t="s">
        <v>1277</v>
      </c>
      <c r="J586" s="13" t="str">
        <f t="shared" si="72"/>
        <v>IC.CV.171302</v>
      </c>
      <c r="K586" s="6" t="s">
        <v>11324</v>
      </c>
      <c r="L586" t="str">
        <f t="shared" si="76"/>
        <v>Ventricular paced</v>
      </c>
      <c r="M586" s="14" t="str">
        <f t="shared" si="73"/>
        <v>PI.IC.CV.171302.01</v>
      </c>
      <c r="N586" s="14"/>
      <c r="O586" s="14" t="str">
        <f t="shared" si="74"/>
        <v>PH.IC.CV.171302.01</v>
      </c>
      <c r="P586" s="5"/>
      <c r="Q586" s="14" t="str">
        <f t="shared" si="75"/>
        <v>CL.IC.CV.171302.01</v>
      </c>
      <c r="R586" s="5"/>
      <c r="S586" s="5"/>
      <c r="T586" s="5"/>
      <c r="U586" s="5"/>
      <c r="V586" s="5"/>
      <c r="W586" s="5"/>
    </row>
    <row r="587" spans="1:23" ht="15">
      <c r="A587" s="5" t="s">
        <v>1372</v>
      </c>
      <c r="B587" s="5"/>
      <c r="C587" s="6" t="s">
        <v>6865</v>
      </c>
      <c r="D587" s="5"/>
      <c r="E587" s="6" t="s">
        <v>8201</v>
      </c>
      <c r="F587" s="5" t="s">
        <v>2153</v>
      </c>
      <c r="G587" s="5" t="s">
        <v>2182</v>
      </c>
      <c r="H587" s="10" t="s">
        <v>1400</v>
      </c>
      <c r="I587" s="5" t="s">
        <v>2183</v>
      </c>
      <c r="J587" s="13" t="str">
        <f t="shared" si="72"/>
        <v>IC.CV.171303</v>
      </c>
      <c r="K587" s="6" t="s">
        <v>11324</v>
      </c>
      <c r="L587" t="str">
        <f t="shared" si="76"/>
        <v>Dual chamber paced</v>
      </c>
      <c r="M587" s="14" t="str">
        <f t="shared" si="73"/>
        <v>PI.IC.CV.171303.01</v>
      </c>
      <c r="N587" s="14"/>
      <c r="O587" s="14" t="str">
        <f t="shared" si="74"/>
        <v>PH.IC.CV.171303.01</v>
      </c>
      <c r="P587" s="5"/>
      <c r="Q587" s="14" t="str">
        <f t="shared" si="75"/>
        <v>CL.IC.CV.171303.01</v>
      </c>
      <c r="R587" s="5"/>
      <c r="S587" s="5"/>
      <c r="T587" s="5"/>
      <c r="U587" s="5"/>
      <c r="V587" s="5"/>
      <c r="W587" s="5"/>
    </row>
    <row r="588" spans="1:23" s="21" customFormat="1" ht="15">
      <c r="A588" s="18" t="s">
        <v>11111</v>
      </c>
      <c r="B588" s="18"/>
      <c r="C588" s="6" t="s">
        <v>6865</v>
      </c>
      <c r="D588" s="18" t="s">
        <v>11134</v>
      </c>
      <c r="E588" s="6" t="s">
        <v>8201</v>
      </c>
      <c r="F588" s="5" t="s">
        <v>2153</v>
      </c>
      <c r="G588" s="10" t="s">
        <v>1411</v>
      </c>
      <c r="H588" s="10" t="s">
        <v>948</v>
      </c>
      <c r="I588" s="10" t="s">
        <v>1411</v>
      </c>
      <c r="J588" s="13" t="str">
        <f t="shared" si="72"/>
        <v>IC.CV.171304</v>
      </c>
      <c r="K588" s="10" t="s">
        <v>11324</v>
      </c>
      <c r="L588" t="str">
        <f t="shared" si="76"/>
        <v>VVI</v>
      </c>
      <c r="M588" s="20" t="str">
        <f t="shared" si="73"/>
        <v>PI.IC.CV.171304.01</v>
      </c>
      <c r="N588" s="20"/>
      <c r="O588" s="20" t="str">
        <f t="shared" si="74"/>
        <v>PH.IC.CV.171304.01</v>
      </c>
      <c r="P588" s="18"/>
      <c r="Q588" s="20" t="str">
        <f t="shared" si="75"/>
        <v>CL.IC.CV.171304.01</v>
      </c>
      <c r="R588" s="18"/>
      <c r="S588" s="18"/>
      <c r="T588" s="18" t="s">
        <v>9277</v>
      </c>
      <c r="U588" s="18">
        <v>967</v>
      </c>
      <c r="V588" s="18"/>
      <c r="W588" s="18"/>
    </row>
    <row r="589" spans="1:23" s="21" customFormat="1" ht="15">
      <c r="A589" s="18" t="s">
        <v>11111</v>
      </c>
      <c r="B589" s="18"/>
      <c r="C589" s="6" t="s">
        <v>6865</v>
      </c>
      <c r="D589" s="18"/>
      <c r="E589" s="6" t="s">
        <v>8201</v>
      </c>
      <c r="F589" s="5" t="s">
        <v>2153</v>
      </c>
      <c r="G589" s="10" t="s">
        <v>1412</v>
      </c>
      <c r="H589" s="10" t="s">
        <v>7071</v>
      </c>
      <c r="I589" s="10" t="s">
        <v>1412</v>
      </c>
      <c r="J589" s="13" t="str">
        <f t="shared" si="72"/>
        <v>IC.CV.171305</v>
      </c>
      <c r="K589" s="10" t="s">
        <v>11324</v>
      </c>
      <c r="L589" t="str">
        <f t="shared" si="76"/>
        <v>AAI</v>
      </c>
      <c r="M589" s="20" t="str">
        <f t="shared" si="73"/>
        <v>PI.IC.CV.171305.01</v>
      </c>
      <c r="N589" s="20"/>
      <c r="O589" s="20" t="str">
        <f t="shared" si="74"/>
        <v>PH.IC.CV.171305.01</v>
      </c>
      <c r="P589" s="18"/>
      <c r="Q589" s="20" t="str">
        <f t="shared" si="75"/>
        <v>CL.IC.CV.171305.01</v>
      </c>
      <c r="R589" s="18"/>
      <c r="S589" s="18"/>
      <c r="T589" s="18" t="s">
        <v>9277</v>
      </c>
      <c r="U589" s="18">
        <v>967</v>
      </c>
      <c r="V589" s="18"/>
      <c r="W589" s="18"/>
    </row>
    <row r="590" spans="1:23" s="21" customFormat="1" ht="15">
      <c r="A590" s="18" t="s">
        <v>11111</v>
      </c>
      <c r="B590" s="18"/>
      <c r="C590" s="6" t="s">
        <v>6865</v>
      </c>
      <c r="D590" s="18"/>
      <c r="E590" s="6" t="s">
        <v>8201</v>
      </c>
      <c r="F590" s="5" t="s">
        <v>2153</v>
      </c>
      <c r="G590" s="10" t="s">
        <v>1413</v>
      </c>
      <c r="H590" s="10" t="s">
        <v>6888</v>
      </c>
      <c r="I590" s="10" t="s">
        <v>1413</v>
      </c>
      <c r="J590" s="13" t="str">
        <f t="shared" si="72"/>
        <v>IC.CV.171306</v>
      </c>
      <c r="K590" s="10" t="s">
        <v>11324</v>
      </c>
      <c r="L590" t="str">
        <f t="shared" si="76"/>
        <v>DDD</v>
      </c>
      <c r="M590" s="20" t="str">
        <f t="shared" si="73"/>
        <v>PI.IC.CV.171306.01</v>
      </c>
      <c r="N590" s="20"/>
      <c r="O590" s="20" t="str">
        <f t="shared" si="74"/>
        <v>PH.IC.CV.171306.01</v>
      </c>
      <c r="P590" s="18"/>
      <c r="Q590" s="20" t="str">
        <f t="shared" si="75"/>
        <v>CL.IC.CV.171306.01</v>
      </c>
      <c r="R590" s="18"/>
      <c r="S590" s="18"/>
      <c r="T590" s="18" t="s">
        <v>9277</v>
      </c>
      <c r="U590" s="18">
        <v>967</v>
      </c>
      <c r="V590" s="18"/>
      <c r="W590" s="18"/>
    </row>
    <row r="591" spans="1:23" s="21" customFormat="1" ht="15">
      <c r="A591" s="18" t="s">
        <v>11111</v>
      </c>
      <c r="B591" s="18"/>
      <c r="C591" s="6" t="s">
        <v>6865</v>
      </c>
      <c r="D591" s="18"/>
      <c r="E591" s="6" t="s">
        <v>8201</v>
      </c>
      <c r="F591" s="5" t="s">
        <v>2153</v>
      </c>
      <c r="G591" s="10" t="s">
        <v>1767</v>
      </c>
      <c r="H591" s="10" t="s">
        <v>7284</v>
      </c>
      <c r="I591" s="10" t="s">
        <v>1767</v>
      </c>
      <c r="J591" s="13" t="str">
        <f t="shared" si="72"/>
        <v>IC.CV.171307</v>
      </c>
      <c r="K591" s="10" t="s">
        <v>11324</v>
      </c>
      <c r="L591" t="str">
        <f t="shared" si="76"/>
        <v>DDI</v>
      </c>
      <c r="M591" s="20" t="str">
        <f t="shared" si="73"/>
        <v>PI.IC.CV.171307.01</v>
      </c>
      <c r="N591" s="20"/>
      <c r="O591" s="20" t="str">
        <f t="shared" si="74"/>
        <v>PH.IC.CV.171307.01</v>
      </c>
      <c r="P591" s="18"/>
      <c r="Q591" s="20" t="str">
        <f t="shared" si="75"/>
        <v>CL.IC.CV.171307.01</v>
      </c>
      <c r="R591" s="18"/>
      <c r="S591" s="18"/>
      <c r="T591" s="18" t="s">
        <v>9277</v>
      </c>
      <c r="U591" s="18">
        <v>967</v>
      </c>
      <c r="V591" s="18"/>
      <c r="W591" s="18"/>
    </row>
    <row r="592" spans="1:23" s="21" customFormat="1" ht="15">
      <c r="A592" s="18" t="s">
        <v>11111</v>
      </c>
      <c r="B592" s="18"/>
      <c r="C592" s="6" t="s">
        <v>6865</v>
      </c>
      <c r="D592" s="18"/>
      <c r="E592" s="6" t="s">
        <v>8201</v>
      </c>
      <c r="F592" s="5" t="s">
        <v>2153</v>
      </c>
      <c r="G592" s="10" t="s">
        <v>1768</v>
      </c>
      <c r="H592" s="10" t="s">
        <v>10093</v>
      </c>
      <c r="I592" s="10" t="s">
        <v>1768</v>
      </c>
      <c r="J592" s="13" t="str">
        <f t="shared" si="72"/>
        <v>IC.CV.171308</v>
      </c>
      <c r="K592" s="10" t="s">
        <v>11324</v>
      </c>
      <c r="L592" t="str">
        <f t="shared" si="76"/>
        <v>AOO</v>
      </c>
      <c r="M592" s="20" t="str">
        <f t="shared" si="73"/>
        <v>PI.IC.CV.171308.01</v>
      </c>
      <c r="N592" s="20"/>
      <c r="O592" s="20" t="str">
        <f t="shared" si="74"/>
        <v>PH.IC.CV.171308.01</v>
      </c>
      <c r="P592" s="18"/>
      <c r="Q592" s="20" t="str">
        <f t="shared" si="75"/>
        <v>CL.IC.CV.171308.01</v>
      </c>
      <c r="R592" s="18"/>
      <c r="S592" s="18"/>
      <c r="T592" s="18" t="s">
        <v>9277</v>
      </c>
      <c r="U592" s="18">
        <v>967</v>
      </c>
      <c r="V592" s="18"/>
      <c r="W592" s="18"/>
    </row>
    <row r="593" spans="1:23" s="21" customFormat="1" ht="15">
      <c r="A593" s="18" t="s">
        <v>11111</v>
      </c>
      <c r="B593" s="18"/>
      <c r="C593" s="6" t="s">
        <v>6865</v>
      </c>
      <c r="D593" s="18"/>
      <c r="E593" s="6" t="s">
        <v>8201</v>
      </c>
      <c r="F593" s="5" t="s">
        <v>2153</v>
      </c>
      <c r="G593" s="10" t="s">
        <v>1597</v>
      </c>
      <c r="H593" s="10" t="s">
        <v>10095</v>
      </c>
      <c r="I593" s="10" t="s">
        <v>1597</v>
      </c>
      <c r="J593" s="13" t="str">
        <f t="shared" si="72"/>
        <v>IC.CV.171309</v>
      </c>
      <c r="K593" s="10" t="s">
        <v>11324</v>
      </c>
      <c r="L593" t="str">
        <f t="shared" si="76"/>
        <v>VOO</v>
      </c>
      <c r="M593" s="20" t="str">
        <f t="shared" si="73"/>
        <v>PI.IC.CV.171309.01</v>
      </c>
      <c r="N593" s="20"/>
      <c r="O593" s="20" t="str">
        <f t="shared" si="74"/>
        <v>PH.IC.CV.171309.01</v>
      </c>
      <c r="P593" s="18"/>
      <c r="Q593" s="20" t="str">
        <f t="shared" si="75"/>
        <v>CL.IC.CV.171309.01</v>
      </c>
      <c r="R593" s="18"/>
      <c r="S593" s="18"/>
      <c r="T593" s="18" t="s">
        <v>9277</v>
      </c>
      <c r="U593" s="18">
        <v>967</v>
      </c>
      <c r="V593" s="18"/>
      <c r="W593" s="18"/>
    </row>
    <row r="594" spans="1:23" s="21" customFormat="1" ht="15">
      <c r="A594" s="18" t="s">
        <v>11111</v>
      </c>
      <c r="B594" s="18"/>
      <c r="C594" s="6" t="s">
        <v>6865</v>
      </c>
      <c r="D594" s="18"/>
      <c r="E594" s="6" t="s">
        <v>8201</v>
      </c>
      <c r="F594" s="5" t="s">
        <v>2153</v>
      </c>
      <c r="G594" s="10" t="s">
        <v>1598</v>
      </c>
      <c r="H594" s="10" t="s">
        <v>10905</v>
      </c>
      <c r="I594" s="10" t="s">
        <v>1598</v>
      </c>
      <c r="J594" s="13" t="str">
        <f t="shared" si="72"/>
        <v>IC.CV.171310</v>
      </c>
      <c r="K594" s="10" t="s">
        <v>11324</v>
      </c>
      <c r="L594" t="str">
        <f t="shared" si="76"/>
        <v>DOO</v>
      </c>
      <c r="M594" s="20" t="str">
        <f t="shared" si="73"/>
        <v>PI.IC.CV.171310.01</v>
      </c>
      <c r="N594" s="20"/>
      <c r="O594" s="20" t="str">
        <f t="shared" si="74"/>
        <v>PH.IC.CV.171310.01</v>
      </c>
      <c r="P594" s="18"/>
      <c r="Q594" s="20" t="str">
        <f t="shared" si="75"/>
        <v>CL.IC.CV.171310.01</v>
      </c>
      <c r="R594" s="18"/>
      <c r="S594" s="18"/>
      <c r="T594" s="18" t="s">
        <v>9277</v>
      </c>
      <c r="U594" s="18">
        <v>967</v>
      </c>
      <c r="V594" s="18"/>
      <c r="W594" s="18"/>
    </row>
    <row r="595" spans="1:23" s="21" customFormat="1" ht="15">
      <c r="A595" s="18" t="s">
        <v>11111</v>
      </c>
      <c r="B595" s="18"/>
      <c r="C595" s="6" t="s">
        <v>6865</v>
      </c>
      <c r="D595" s="18"/>
      <c r="E595" s="6" t="s">
        <v>8201</v>
      </c>
      <c r="F595" s="5" t="s">
        <v>2153</v>
      </c>
      <c r="G595" s="10" t="s">
        <v>1599</v>
      </c>
      <c r="H595" s="10" t="s">
        <v>8048</v>
      </c>
      <c r="I595" s="10" t="s">
        <v>1599</v>
      </c>
      <c r="J595" s="13" t="str">
        <f t="shared" si="72"/>
        <v>IC.CV.171311</v>
      </c>
      <c r="K595" s="10" t="s">
        <v>11324</v>
      </c>
      <c r="L595" t="str">
        <f t="shared" si="76"/>
        <v>VDD</v>
      </c>
      <c r="M595" s="20" t="str">
        <f t="shared" si="73"/>
        <v>PI.IC.CV.171311.01</v>
      </c>
      <c r="N595" s="20"/>
      <c r="O595" s="20" t="str">
        <f t="shared" si="74"/>
        <v>PH.IC.CV.171311.01</v>
      </c>
      <c r="P595" s="18"/>
      <c r="Q595" s="20" t="str">
        <f t="shared" si="75"/>
        <v>CL.IC.CV.171311.01</v>
      </c>
      <c r="R595" s="18"/>
      <c r="S595" s="18"/>
      <c r="T595" s="18" t="s">
        <v>9277</v>
      </c>
      <c r="U595" s="18">
        <v>967</v>
      </c>
      <c r="V595" s="18"/>
      <c r="W595" s="18"/>
    </row>
    <row r="596" spans="1:23" s="21" customFormat="1" ht="15">
      <c r="A596" s="18" t="s">
        <v>11111</v>
      </c>
      <c r="B596" s="18"/>
      <c r="C596" s="6" t="s">
        <v>6865</v>
      </c>
      <c r="D596" s="18"/>
      <c r="E596" s="6" t="s">
        <v>8201</v>
      </c>
      <c r="F596" s="5" t="s">
        <v>2153</v>
      </c>
      <c r="G596" s="10" t="s">
        <v>1421</v>
      </c>
      <c r="H596" s="10" t="s">
        <v>11023</v>
      </c>
      <c r="I596" s="10" t="s">
        <v>1421</v>
      </c>
      <c r="J596" s="13" t="str">
        <f t="shared" si="72"/>
        <v>IC.CV.171312</v>
      </c>
      <c r="K596" s="10" t="s">
        <v>11324</v>
      </c>
      <c r="L596" t="str">
        <f t="shared" si="76"/>
        <v>DVI</v>
      </c>
      <c r="M596" s="20" t="str">
        <f t="shared" si="73"/>
        <v>PI.IC.CV.171312.01</v>
      </c>
      <c r="N596" s="20"/>
      <c r="O596" s="20" t="str">
        <f t="shared" si="74"/>
        <v>PH.IC.CV.171312.01</v>
      </c>
      <c r="P596" s="18"/>
      <c r="Q596" s="20" t="str">
        <f t="shared" si="75"/>
        <v>CL.IC.CV.171312.01</v>
      </c>
      <c r="R596" s="18"/>
      <c r="S596" s="18"/>
      <c r="T596" s="18" t="s">
        <v>9277</v>
      </c>
      <c r="U596" s="18">
        <v>967</v>
      </c>
      <c r="V596" s="18"/>
      <c r="W596" s="18"/>
    </row>
    <row r="597" spans="1:23" ht="15">
      <c r="A597" s="5" t="s">
        <v>1372</v>
      </c>
      <c r="B597" s="5"/>
      <c r="C597" s="6" t="s">
        <v>6865</v>
      </c>
      <c r="D597" s="5" t="s">
        <v>2184</v>
      </c>
      <c r="E597" s="6" t="s">
        <v>9621</v>
      </c>
      <c r="F597" s="5" t="s">
        <v>2015</v>
      </c>
      <c r="G597" s="5" t="s">
        <v>2016</v>
      </c>
      <c r="H597" s="10" t="s">
        <v>1396</v>
      </c>
      <c r="I597" s="5" t="s">
        <v>2017</v>
      </c>
      <c r="J597" s="13" t="str">
        <f t="shared" si="72"/>
        <v>IC.CV.171401</v>
      </c>
      <c r="K597" s="6" t="s">
        <v>11324</v>
      </c>
      <c r="L597" t="str">
        <f t="shared" si="76"/>
        <v xml:space="preserve">     1 mAmp Atrial</v>
      </c>
      <c r="M597" s="14" t="str">
        <f t="shared" si="73"/>
        <v>PI.IC.CV.171401.01</v>
      </c>
      <c r="N597" s="14"/>
      <c r="O597" s="14" t="str">
        <f t="shared" si="74"/>
        <v>PH.IC.CV.171401.01</v>
      </c>
      <c r="P597" s="5"/>
      <c r="Q597" s="14" t="str">
        <f t="shared" si="75"/>
        <v>CL.IC.CV.171401.01</v>
      </c>
      <c r="R597" s="5"/>
      <c r="S597" s="5"/>
      <c r="T597" s="5"/>
      <c r="U597" s="5"/>
      <c r="V597" s="5"/>
      <c r="W597" s="5"/>
    </row>
    <row r="598" spans="1:23" ht="15">
      <c r="A598" s="5" t="s">
        <v>1372</v>
      </c>
      <c r="B598" s="5"/>
      <c r="C598" s="6" t="s">
        <v>6865</v>
      </c>
      <c r="D598" s="5"/>
      <c r="E598" s="6" t="s">
        <v>9621</v>
      </c>
      <c r="F598" s="5" t="s">
        <v>2015</v>
      </c>
      <c r="G598" s="5" t="s">
        <v>2018</v>
      </c>
      <c r="H598" s="10" t="s">
        <v>1398</v>
      </c>
      <c r="I598" s="5" t="s">
        <v>2186</v>
      </c>
      <c r="J598" s="13" t="str">
        <f t="shared" si="72"/>
        <v>IC.CV.171402</v>
      </c>
      <c r="K598" s="6" t="s">
        <v>11324</v>
      </c>
      <c r="L598" t="str">
        <f t="shared" si="76"/>
        <v xml:space="preserve">     2 mAmp Atrial</v>
      </c>
      <c r="M598" s="14" t="str">
        <f t="shared" si="73"/>
        <v>PI.IC.CV.171402.01</v>
      </c>
      <c r="N598" s="14"/>
      <c r="O598" s="14" t="str">
        <f t="shared" si="74"/>
        <v>PH.IC.CV.171402.01</v>
      </c>
      <c r="P598" s="5"/>
      <c r="Q598" s="14" t="str">
        <f t="shared" si="75"/>
        <v>CL.IC.CV.171402.01</v>
      </c>
      <c r="R598" s="5"/>
      <c r="S598" s="5"/>
      <c r="T598" s="5"/>
      <c r="U598" s="5"/>
      <c r="V598" s="5"/>
      <c r="W598" s="5"/>
    </row>
    <row r="599" spans="1:23" ht="15">
      <c r="A599" s="5" t="s">
        <v>1372</v>
      </c>
      <c r="B599" s="5"/>
      <c r="C599" s="6" t="s">
        <v>6865</v>
      </c>
      <c r="D599" s="5"/>
      <c r="E599" s="6" t="s">
        <v>9621</v>
      </c>
      <c r="F599" s="5" t="s">
        <v>2015</v>
      </c>
      <c r="G599" s="5" t="s">
        <v>2187</v>
      </c>
      <c r="H599" s="10" t="s">
        <v>1400</v>
      </c>
      <c r="I599" s="5" t="s">
        <v>2188</v>
      </c>
      <c r="J599" s="13" t="str">
        <f t="shared" si="72"/>
        <v>IC.CV.171403</v>
      </c>
      <c r="K599" s="6" t="s">
        <v>11324</v>
      </c>
      <c r="L599" t="str">
        <f t="shared" si="76"/>
        <v xml:space="preserve">     3 mAmp Atrial</v>
      </c>
      <c r="M599" s="14" t="str">
        <f t="shared" si="73"/>
        <v>PI.IC.CV.171403.01</v>
      </c>
      <c r="N599" s="14"/>
      <c r="O599" s="14" t="str">
        <f t="shared" si="74"/>
        <v>PH.IC.CV.171403.01</v>
      </c>
      <c r="P599" s="5"/>
      <c r="Q599" s="14" t="str">
        <f t="shared" si="75"/>
        <v>CL.IC.CV.171403.01</v>
      </c>
      <c r="R599" s="5"/>
      <c r="S599" s="5"/>
      <c r="T599" s="5"/>
      <c r="U599" s="5"/>
      <c r="V599" s="5"/>
      <c r="W599" s="5"/>
    </row>
    <row r="600" spans="1:23" ht="15">
      <c r="A600" s="5" t="s">
        <v>1372</v>
      </c>
      <c r="B600" s="5"/>
      <c r="C600" s="6" t="s">
        <v>6865</v>
      </c>
      <c r="D600" s="5"/>
      <c r="E600" s="6" t="s">
        <v>9621</v>
      </c>
      <c r="F600" s="5" t="s">
        <v>2015</v>
      </c>
      <c r="G600" s="5" t="s">
        <v>2189</v>
      </c>
      <c r="H600" s="10" t="s">
        <v>1402</v>
      </c>
      <c r="I600" s="5" t="s">
        <v>2190</v>
      </c>
      <c r="J600" s="13" t="str">
        <f t="shared" si="72"/>
        <v>IC.CV.171404</v>
      </c>
      <c r="K600" s="6" t="s">
        <v>11324</v>
      </c>
      <c r="L600" t="str">
        <f t="shared" si="76"/>
        <v xml:space="preserve">     4 mAmp Atrial </v>
      </c>
      <c r="M600" s="14" t="str">
        <f t="shared" si="73"/>
        <v>PI.IC.CV.171404.01</v>
      </c>
      <c r="N600" s="14"/>
      <c r="O600" s="14" t="str">
        <f t="shared" si="74"/>
        <v>PH.IC.CV.171404.01</v>
      </c>
      <c r="P600" s="5"/>
      <c r="Q600" s="14" t="str">
        <f t="shared" si="75"/>
        <v>CL.IC.CV.171404.01</v>
      </c>
      <c r="R600" s="5"/>
      <c r="S600" s="5"/>
      <c r="T600" s="5"/>
      <c r="U600" s="5"/>
      <c r="V600" s="5"/>
      <c r="W600" s="5"/>
    </row>
    <row r="601" spans="1:23" ht="15">
      <c r="A601" s="5" t="s">
        <v>1372</v>
      </c>
      <c r="B601" s="5"/>
      <c r="C601" s="6" t="s">
        <v>6865</v>
      </c>
      <c r="D601" s="5"/>
      <c r="E601" s="6" t="s">
        <v>9621</v>
      </c>
      <c r="F601" s="5" t="s">
        <v>2015</v>
      </c>
      <c r="G601" s="5" t="s">
        <v>2191</v>
      </c>
      <c r="H601" s="10" t="s">
        <v>1404</v>
      </c>
      <c r="I601" s="5" t="s">
        <v>2024</v>
      </c>
      <c r="J601" s="13" t="str">
        <f t="shared" si="72"/>
        <v>IC.CV.171405</v>
      </c>
      <c r="K601" s="6" t="s">
        <v>11324</v>
      </c>
      <c r="L601" t="str">
        <f t="shared" si="76"/>
        <v xml:space="preserve">     5 mAmp Atrial</v>
      </c>
      <c r="M601" s="14" t="str">
        <f t="shared" si="73"/>
        <v>PI.IC.CV.171405.01</v>
      </c>
      <c r="N601" s="14"/>
      <c r="O601" s="14" t="str">
        <f t="shared" si="74"/>
        <v>PH.IC.CV.171405.01</v>
      </c>
      <c r="P601" s="5"/>
      <c r="Q601" s="14" t="str">
        <f t="shared" si="75"/>
        <v>CL.IC.CV.171405.01</v>
      </c>
      <c r="R601" s="5"/>
      <c r="S601" s="5"/>
      <c r="T601" s="5"/>
      <c r="U601" s="5"/>
      <c r="V601" s="5"/>
      <c r="W601" s="5"/>
    </row>
    <row r="602" spans="1:23" ht="15">
      <c r="A602" s="5" t="s">
        <v>1372</v>
      </c>
      <c r="B602" s="5"/>
      <c r="C602" s="6" t="s">
        <v>6865</v>
      </c>
      <c r="D602" s="5"/>
      <c r="E602" s="6" t="s">
        <v>9621</v>
      </c>
      <c r="F602" s="5" t="s">
        <v>2015</v>
      </c>
      <c r="G602" s="5" t="s">
        <v>1857</v>
      </c>
      <c r="H602" s="10" t="s">
        <v>1406</v>
      </c>
      <c r="I602" s="5" t="s">
        <v>1858</v>
      </c>
      <c r="J602" s="13" t="str">
        <f t="shared" si="72"/>
        <v>IC.CV.171406</v>
      </c>
      <c r="K602" s="6" t="s">
        <v>11324</v>
      </c>
      <c r="L602" t="str">
        <f t="shared" si="76"/>
        <v xml:space="preserve">     6 mAmp Atrial</v>
      </c>
      <c r="M602" s="14" t="str">
        <f t="shared" si="73"/>
        <v>PI.IC.CV.171406.01</v>
      </c>
      <c r="N602" s="14"/>
      <c r="O602" s="14" t="str">
        <f t="shared" si="74"/>
        <v>PH.IC.CV.171406.01</v>
      </c>
      <c r="P602" s="5"/>
      <c r="Q602" s="14" t="str">
        <f t="shared" si="75"/>
        <v>CL.IC.CV.171406.01</v>
      </c>
      <c r="R602" s="5"/>
      <c r="S602" s="5"/>
      <c r="T602" s="5"/>
      <c r="U602" s="5"/>
      <c r="V602" s="5"/>
      <c r="W602" s="5"/>
    </row>
    <row r="603" spans="1:23" ht="15">
      <c r="A603" s="5" t="s">
        <v>1372</v>
      </c>
      <c r="B603" s="5"/>
      <c r="C603" s="6" t="s">
        <v>6865</v>
      </c>
      <c r="D603" s="5"/>
      <c r="E603" s="6" t="s">
        <v>9621</v>
      </c>
      <c r="F603" s="5" t="s">
        <v>2015</v>
      </c>
      <c r="G603" s="5" t="s">
        <v>1859</v>
      </c>
      <c r="H603" s="10" t="s">
        <v>1419</v>
      </c>
      <c r="I603" s="5" t="s">
        <v>1860</v>
      </c>
      <c r="J603" s="13" t="str">
        <f t="shared" si="72"/>
        <v>IC.CV.171407</v>
      </c>
      <c r="K603" s="6" t="s">
        <v>11324</v>
      </c>
      <c r="L603" t="str">
        <f t="shared" si="76"/>
        <v xml:space="preserve">     7 mAmp Atrial</v>
      </c>
      <c r="M603" s="14" t="str">
        <f t="shared" si="73"/>
        <v>PI.IC.CV.171407.01</v>
      </c>
      <c r="N603" s="14"/>
      <c r="O603" s="14" t="str">
        <f t="shared" si="74"/>
        <v>PH.IC.CV.171407.01</v>
      </c>
      <c r="P603" s="5"/>
      <c r="Q603" s="14" t="str">
        <f t="shared" si="75"/>
        <v>CL.IC.CV.171407.01</v>
      </c>
      <c r="R603" s="5"/>
      <c r="S603" s="5"/>
      <c r="T603" s="5"/>
      <c r="U603" s="5"/>
      <c r="V603" s="5"/>
      <c r="W603" s="5"/>
    </row>
    <row r="604" spans="1:23" ht="15">
      <c r="A604" s="5" t="s">
        <v>1372</v>
      </c>
      <c r="B604" s="5"/>
      <c r="C604" s="6" t="s">
        <v>6865</v>
      </c>
      <c r="D604" s="5"/>
      <c r="E604" s="6" t="s">
        <v>9621</v>
      </c>
      <c r="F604" s="5" t="s">
        <v>2015</v>
      </c>
      <c r="G604" s="5" t="s">
        <v>1861</v>
      </c>
      <c r="H604" s="10" t="s">
        <v>1550</v>
      </c>
      <c r="I604" s="5" t="s">
        <v>1862</v>
      </c>
      <c r="J604" s="13" t="str">
        <f t="shared" si="72"/>
        <v>IC.CV.171408</v>
      </c>
      <c r="K604" s="6" t="s">
        <v>11324</v>
      </c>
      <c r="L604" t="str">
        <f t="shared" si="76"/>
        <v xml:space="preserve">     8 mAmp Atrial</v>
      </c>
      <c r="M604" s="14" t="str">
        <f t="shared" si="73"/>
        <v>PI.IC.CV.171408.01</v>
      </c>
      <c r="N604" s="14"/>
      <c r="O604" s="14" t="str">
        <f t="shared" si="74"/>
        <v>PH.IC.CV.171408.01</v>
      </c>
      <c r="P604" s="5"/>
      <c r="Q604" s="14" t="str">
        <f t="shared" si="75"/>
        <v>CL.IC.CV.171408.01</v>
      </c>
      <c r="R604" s="5"/>
      <c r="S604" s="5"/>
      <c r="T604" s="5"/>
      <c r="U604" s="5"/>
      <c r="V604" s="5"/>
      <c r="W604" s="5"/>
    </row>
    <row r="605" spans="1:23" ht="15">
      <c r="A605" s="5" t="s">
        <v>1372</v>
      </c>
      <c r="B605" s="5"/>
      <c r="C605" s="6" t="s">
        <v>6865</v>
      </c>
      <c r="D605" s="5"/>
      <c r="E605" s="6" t="s">
        <v>9621</v>
      </c>
      <c r="F605" s="5" t="s">
        <v>2015</v>
      </c>
      <c r="G605" s="5" t="s">
        <v>1863</v>
      </c>
      <c r="H605" s="10" t="s">
        <v>1551</v>
      </c>
      <c r="I605" s="5" t="s">
        <v>1864</v>
      </c>
      <c r="J605" s="13" t="str">
        <f t="shared" si="72"/>
        <v>IC.CV.171409</v>
      </c>
      <c r="K605" s="6" t="s">
        <v>11324</v>
      </c>
      <c r="L605" t="str">
        <f t="shared" si="76"/>
        <v xml:space="preserve">     9 mAmp Atrial</v>
      </c>
      <c r="M605" s="14" t="str">
        <f t="shared" si="73"/>
        <v>PI.IC.CV.171409.01</v>
      </c>
      <c r="N605" s="14"/>
      <c r="O605" s="14" t="str">
        <f t="shared" si="74"/>
        <v>PH.IC.CV.171409.01</v>
      </c>
      <c r="P605" s="5"/>
      <c r="Q605" s="14" t="str">
        <f t="shared" si="75"/>
        <v>CL.IC.CV.171409.01</v>
      </c>
      <c r="R605" s="5"/>
      <c r="S605" s="5"/>
      <c r="T605" s="5"/>
      <c r="U605" s="5"/>
      <c r="V605" s="5"/>
      <c r="W605" s="5"/>
    </row>
    <row r="606" spans="1:23" ht="15">
      <c r="A606" s="5" t="s">
        <v>1372</v>
      </c>
      <c r="B606" s="5"/>
      <c r="C606" s="6" t="s">
        <v>6865</v>
      </c>
      <c r="D606" s="5"/>
      <c r="E606" s="6" t="s">
        <v>9621</v>
      </c>
      <c r="F606" s="5" t="s">
        <v>2015</v>
      </c>
      <c r="G606" s="5" t="s">
        <v>1865</v>
      </c>
      <c r="H606" s="10" t="s">
        <v>1571</v>
      </c>
      <c r="I606" s="5" t="s">
        <v>1866</v>
      </c>
      <c r="J606" s="13" t="str">
        <f t="shared" si="72"/>
        <v>IC.CV.171410</v>
      </c>
      <c r="K606" s="6" t="s">
        <v>11324</v>
      </c>
      <c r="L606" t="str">
        <f t="shared" si="76"/>
        <v xml:space="preserve">     10 mAmp Atrial</v>
      </c>
      <c r="M606" s="14" t="str">
        <f t="shared" si="73"/>
        <v>PI.IC.CV.171410.01</v>
      </c>
      <c r="N606" s="14"/>
      <c r="O606" s="14" t="str">
        <f t="shared" si="74"/>
        <v>PH.IC.CV.171410.01</v>
      </c>
      <c r="P606" s="5"/>
      <c r="Q606" s="14" t="str">
        <f t="shared" si="75"/>
        <v>CL.IC.CV.171410.01</v>
      </c>
      <c r="R606" s="5"/>
      <c r="S606" s="5"/>
      <c r="T606" s="5"/>
      <c r="U606" s="5"/>
      <c r="V606" s="5"/>
      <c r="W606" s="5"/>
    </row>
    <row r="607" spans="1:23" ht="15">
      <c r="A607" s="5" t="s">
        <v>1372</v>
      </c>
      <c r="B607" s="5"/>
      <c r="C607" s="6" t="s">
        <v>6865</v>
      </c>
      <c r="D607" s="5"/>
      <c r="E607" s="6" t="s">
        <v>9621</v>
      </c>
      <c r="F607" s="5" t="s">
        <v>2015</v>
      </c>
      <c r="G607" s="5" t="s">
        <v>1702</v>
      </c>
      <c r="H607" s="10" t="s">
        <v>1298</v>
      </c>
      <c r="I607" s="5" t="s">
        <v>1703</v>
      </c>
      <c r="J607" s="13" t="str">
        <f t="shared" si="72"/>
        <v>IC.CV.171411</v>
      </c>
      <c r="K607" s="6" t="s">
        <v>11324</v>
      </c>
      <c r="L607" t="str">
        <f t="shared" si="76"/>
        <v xml:space="preserve">     11 mAmp Atrial</v>
      </c>
      <c r="M607" s="14" t="str">
        <f t="shared" si="73"/>
        <v>PI.IC.CV.171411.01</v>
      </c>
      <c r="N607" s="14"/>
      <c r="O607" s="14" t="str">
        <f t="shared" si="74"/>
        <v>PH.IC.CV.171411.01</v>
      </c>
      <c r="P607" s="5"/>
      <c r="Q607" s="14" t="str">
        <f t="shared" si="75"/>
        <v>CL.IC.CV.171411.01</v>
      </c>
      <c r="R607" s="5"/>
      <c r="S607" s="5"/>
      <c r="T607" s="5"/>
      <c r="U607" s="5"/>
      <c r="V607" s="5"/>
      <c r="W607" s="5"/>
    </row>
    <row r="608" spans="1:23" ht="15">
      <c r="A608" s="5" t="s">
        <v>1372</v>
      </c>
      <c r="B608" s="5"/>
      <c r="C608" s="6" t="s">
        <v>6865</v>
      </c>
      <c r="D608" s="5"/>
      <c r="E608" s="6" t="s">
        <v>9621</v>
      </c>
      <c r="F608" s="5" t="s">
        <v>2015</v>
      </c>
      <c r="G608" s="5" t="s">
        <v>1704</v>
      </c>
      <c r="H608" s="10" t="s">
        <v>1299</v>
      </c>
      <c r="I608" s="5" t="s">
        <v>1705</v>
      </c>
      <c r="J608" s="13" t="str">
        <f t="shared" si="72"/>
        <v>IC.CV.171412</v>
      </c>
      <c r="K608" s="6" t="s">
        <v>11324</v>
      </c>
      <c r="L608" t="str">
        <f t="shared" si="76"/>
        <v xml:space="preserve">     12 mAmp Atrial</v>
      </c>
      <c r="M608" s="14" t="str">
        <f t="shared" si="73"/>
        <v>PI.IC.CV.171412.01</v>
      </c>
      <c r="N608" s="14"/>
      <c r="O608" s="14" t="str">
        <f t="shared" si="74"/>
        <v>PH.IC.CV.171412.01</v>
      </c>
      <c r="P608" s="5"/>
      <c r="Q608" s="14" t="str">
        <f t="shared" si="75"/>
        <v>CL.IC.CV.171412.01</v>
      </c>
      <c r="R608" s="5"/>
      <c r="S608" s="5"/>
      <c r="T608" s="5"/>
      <c r="U608" s="5"/>
      <c r="V608" s="5"/>
      <c r="W608" s="5"/>
    </row>
    <row r="609" spans="1:23" ht="15">
      <c r="A609" s="5" t="s">
        <v>1372</v>
      </c>
      <c r="B609" s="5"/>
      <c r="C609" s="6" t="s">
        <v>6865</v>
      </c>
      <c r="D609" s="5"/>
      <c r="E609" s="6" t="s">
        <v>9621</v>
      </c>
      <c r="F609" s="5" t="s">
        <v>2015</v>
      </c>
      <c r="G609" s="5" t="s">
        <v>1706</v>
      </c>
      <c r="H609" s="10" t="s">
        <v>1300</v>
      </c>
      <c r="I609" s="5" t="s">
        <v>1707</v>
      </c>
      <c r="J609" s="13" t="str">
        <f t="shared" si="72"/>
        <v>IC.CV.171413</v>
      </c>
      <c r="K609" s="6" t="s">
        <v>11324</v>
      </c>
      <c r="L609" t="str">
        <f t="shared" si="76"/>
        <v xml:space="preserve">     13 mAmp Atrial</v>
      </c>
      <c r="M609" s="14" t="str">
        <f t="shared" si="73"/>
        <v>PI.IC.CV.171413.01</v>
      </c>
      <c r="N609" s="14"/>
      <c r="O609" s="14" t="str">
        <f t="shared" si="74"/>
        <v>PH.IC.CV.171413.01</v>
      </c>
      <c r="P609" s="5"/>
      <c r="Q609" s="14" t="str">
        <f t="shared" si="75"/>
        <v>CL.IC.CV.171413.01</v>
      </c>
      <c r="R609" s="5"/>
      <c r="S609" s="5"/>
      <c r="T609" s="5"/>
      <c r="U609" s="5"/>
      <c r="V609" s="5"/>
      <c r="W609" s="5"/>
    </row>
    <row r="610" spans="1:23" ht="15">
      <c r="A610" s="5" t="s">
        <v>1372</v>
      </c>
      <c r="B610" s="5"/>
      <c r="C610" s="6" t="s">
        <v>6865</v>
      </c>
      <c r="D610" s="5"/>
      <c r="E610" s="6" t="s">
        <v>9621</v>
      </c>
      <c r="F610" s="5" t="s">
        <v>2015</v>
      </c>
      <c r="G610" s="5" t="s">
        <v>1708</v>
      </c>
      <c r="H610" s="10" t="s">
        <v>1301</v>
      </c>
      <c r="I610" s="5" t="s">
        <v>1709</v>
      </c>
      <c r="J610" s="13" t="str">
        <f t="shared" si="72"/>
        <v>IC.CV.171414</v>
      </c>
      <c r="K610" s="6" t="s">
        <v>11324</v>
      </c>
      <c r="L610" t="str">
        <f t="shared" si="76"/>
        <v xml:space="preserve">     14 mAmp Atrial</v>
      </c>
      <c r="M610" s="14" t="str">
        <f t="shared" si="73"/>
        <v>PI.IC.CV.171414.01</v>
      </c>
      <c r="N610" s="14"/>
      <c r="O610" s="14" t="str">
        <f t="shared" si="74"/>
        <v>PH.IC.CV.171414.01</v>
      </c>
      <c r="P610" s="5"/>
      <c r="Q610" s="14" t="str">
        <f t="shared" si="75"/>
        <v>CL.IC.CV.171414.01</v>
      </c>
      <c r="R610" s="5"/>
      <c r="S610" s="5"/>
      <c r="T610" s="5"/>
      <c r="U610" s="5"/>
      <c r="V610" s="5"/>
      <c r="W610" s="5"/>
    </row>
    <row r="611" spans="1:23" ht="15">
      <c r="A611" s="5" t="s">
        <v>1372</v>
      </c>
      <c r="B611" s="5"/>
      <c r="C611" s="6" t="s">
        <v>6865</v>
      </c>
      <c r="D611" s="5"/>
      <c r="E611" s="6" t="s">
        <v>9621</v>
      </c>
      <c r="F611" s="5" t="s">
        <v>2015</v>
      </c>
      <c r="G611" s="5" t="s">
        <v>1710</v>
      </c>
      <c r="H611" s="10" t="s">
        <v>1468</v>
      </c>
      <c r="I611" s="5" t="s">
        <v>1711</v>
      </c>
      <c r="J611" s="13" t="str">
        <f t="shared" si="72"/>
        <v>IC.CV.171415</v>
      </c>
      <c r="K611" s="6" t="s">
        <v>11324</v>
      </c>
      <c r="L611" t="str">
        <f t="shared" si="76"/>
        <v xml:space="preserve">     15 mAmp Atrial</v>
      </c>
      <c r="M611" s="14" t="str">
        <f t="shared" si="73"/>
        <v>PI.IC.CV.171415.01</v>
      </c>
      <c r="N611" s="14"/>
      <c r="O611" s="14" t="str">
        <f t="shared" si="74"/>
        <v>PH.IC.CV.171415.01</v>
      </c>
      <c r="P611" s="5"/>
      <c r="Q611" s="14" t="str">
        <f t="shared" si="75"/>
        <v>CL.IC.CV.171415.01</v>
      </c>
      <c r="R611" s="5"/>
      <c r="S611" s="5"/>
      <c r="T611" s="5"/>
      <c r="U611" s="5"/>
      <c r="V611" s="5"/>
      <c r="W611" s="5"/>
    </row>
    <row r="612" spans="1:23" ht="15">
      <c r="A612" s="5" t="s">
        <v>1372</v>
      </c>
      <c r="B612" s="5"/>
      <c r="C612" s="6" t="s">
        <v>6865</v>
      </c>
      <c r="D612" s="5"/>
      <c r="E612" s="6" t="s">
        <v>9621</v>
      </c>
      <c r="F612" s="5" t="s">
        <v>2015</v>
      </c>
      <c r="G612" s="5" t="s">
        <v>1712</v>
      </c>
      <c r="H612" s="10" t="s">
        <v>1469</v>
      </c>
      <c r="I612" s="5" t="s">
        <v>1713</v>
      </c>
      <c r="J612" s="13" t="str">
        <f t="shared" si="72"/>
        <v>IC.CV.171416</v>
      </c>
      <c r="K612" s="6" t="s">
        <v>11324</v>
      </c>
      <c r="L612" t="str">
        <f t="shared" si="76"/>
        <v xml:space="preserve">     16 mAmp Atrial</v>
      </c>
      <c r="M612" s="14" t="str">
        <f t="shared" si="73"/>
        <v>PI.IC.CV.171416.01</v>
      </c>
      <c r="N612" s="14"/>
      <c r="O612" s="14" t="str">
        <f t="shared" si="74"/>
        <v>PH.IC.CV.171416.01</v>
      </c>
      <c r="P612" s="5"/>
      <c r="Q612" s="14" t="str">
        <f t="shared" si="75"/>
        <v>CL.IC.CV.171416.01</v>
      </c>
      <c r="R612" s="5"/>
      <c r="S612" s="5"/>
      <c r="T612" s="5"/>
      <c r="U612" s="5"/>
      <c r="V612" s="5"/>
      <c r="W612" s="5"/>
    </row>
    <row r="613" spans="1:23" ht="15">
      <c r="A613" s="5" t="s">
        <v>1372</v>
      </c>
      <c r="B613" s="5"/>
      <c r="C613" s="6" t="s">
        <v>6865</v>
      </c>
      <c r="D613" s="5"/>
      <c r="E613" s="6" t="s">
        <v>9621</v>
      </c>
      <c r="F613" s="5" t="s">
        <v>2015</v>
      </c>
      <c r="G613" s="5" t="s">
        <v>1714</v>
      </c>
      <c r="H613" s="10" t="s">
        <v>1470</v>
      </c>
      <c r="I613" s="5" t="s">
        <v>1715</v>
      </c>
      <c r="J613" s="13" t="str">
        <f t="shared" si="72"/>
        <v>IC.CV.171417</v>
      </c>
      <c r="K613" s="6" t="s">
        <v>11324</v>
      </c>
      <c r="L613" t="str">
        <f t="shared" si="76"/>
        <v xml:space="preserve">     17 mAmp Atrial</v>
      </c>
      <c r="M613" s="14" t="str">
        <f t="shared" si="73"/>
        <v>PI.IC.CV.171417.01</v>
      </c>
      <c r="N613" s="14"/>
      <c r="O613" s="14" t="str">
        <f t="shared" si="74"/>
        <v>PH.IC.CV.171417.01</v>
      </c>
      <c r="P613" s="5"/>
      <c r="Q613" s="14" t="str">
        <f t="shared" si="75"/>
        <v>CL.IC.CV.171417.01</v>
      </c>
      <c r="R613" s="5"/>
      <c r="S613" s="5"/>
      <c r="T613" s="5"/>
      <c r="U613" s="5"/>
      <c r="V613" s="5"/>
      <c r="W613" s="5"/>
    </row>
    <row r="614" spans="1:23" ht="15">
      <c r="A614" s="5" t="s">
        <v>1372</v>
      </c>
      <c r="B614" s="5"/>
      <c r="C614" s="6" t="s">
        <v>6865</v>
      </c>
      <c r="D614" s="5"/>
      <c r="E614" s="6" t="s">
        <v>9621</v>
      </c>
      <c r="F614" s="5" t="s">
        <v>2015</v>
      </c>
      <c r="G614" s="5" t="s">
        <v>1716</v>
      </c>
      <c r="H614" s="10" t="s">
        <v>1251</v>
      </c>
      <c r="I614" s="5" t="s">
        <v>1717</v>
      </c>
      <c r="J614" s="13" t="str">
        <f t="shared" ref="J614:J689" si="77">CONCATENATE("IC.CV.",C614,E614,H614)</f>
        <v>IC.CV.171418</v>
      </c>
      <c r="K614" s="6" t="s">
        <v>11324</v>
      </c>
      <c r="L614" t="str">
        <f t="shared" si="76"/>
        <v xml:space="preserve">     18 mAmp Atrial</v>
      </c>
      <c r="M614" s="14" t="str">
        <f t="shared" si="73"/>
        <v>PI.IC.CV.171418.01</v>
      </c>
      <c r="N614" s="14"/>
      <c r="O614" s="14" t="str">
        <f t="shared" si="74"/>
        <v>PH.IC.CV.171418.01</v>
      </c>
      <c r="P614" s="5"/>
      <c r="Q614" s="14" t="str">
        <f t="shared" si="75"/>
        <v>CL.IC.CV.171418.01</v>
      </c>
      <c r="R614" s="5"/>
      <c r="S614" s="5"/>
      <c r="T614" s="5"/>
      <c r="U614" s="5"/>
      <c r="V614" s="5"/>
      <c r="W614" s="5"/>
    </row>
    <row r="615" spans="1:23" ht="15">
      <c r="A615" s="5" t="s">
        <v>1372</v>
      </c>
      <c r="B615" s="5"/>
      <c r="C615" s="6" t="s">
        <v>6865</v>
      </c>
      <c r="D615" s="5"/>
      <c r="E615" s="6" t="s">
        <v>9621</v>
      </c>
      <c r="F615" s="5" t="s">
        <v>2015</v>
      </c>
      <c r="G615" s="5" t="s">
        <v>1718</v>
      </c>
      <c r="H615" s="10" t="s">
        <v>1100</v>
      </c>
      <c r="I615" s="5" t="s">
        <v>1719</v>
      </c>
      <c r="J615" s="13" t="str">
        <f t="shared" si="77"/>
        <v>IC.CV.171419</v>
      </c>
      <c r="K615" s="6" t="s">
        <v>11324</v>
      </c>
      <c r="L615" t="str">
        <f t="shared" si="76"/>
        <v xml:space="preserve">     19 mAmp Atrial</v>
      </c>
      <c r="M615" s="14" t="str">
        <f t="shared" ref="M615:M690" si="78">CONCATENATE("PI.",J615,".",K615)</f>
        <v>PI.IC.CV.171419.01</v>
      </c>
      <c r="N615" s="14"/>
      <c r="O615" s="14" t="str">
        <f t="shared" ref="O615:O690" si="79">CONCATENATE("PH.",J615,".",K615)</f>
        <v>PH.IC.CV.171419.01</v>
      </c>
      <c r="P615" s="5"/>
      <c r="Q615" s="14" t="str">
        <f t="shared" ref="Q615:Q690" si="80">CONCATENATE("CL.",J615,".",K615)</f>
        <v>CL.IC.CV.171419.01</v>
      </c>
      <c r="R615" s="5"/>
      <c r="S615" s="5"/>
      <c r="T615" s="5"/>
      <c r="U615" s="5"/>
      <c r="V615" s="5"/>
      <c r="W615" s="5"/>
    </row>
    <row r="616" spans="1:23" s="15" customFormat="1" ht="15">
      <c r="A616" s="5" t="s">
        <v>1372</v>
      </c>
      <c r="B616" s="5"/>
      <c r="C616" s="6" t="s">
        <v>6865</v>
      </c>
      <c r="D616" s="5"/>
      <c r="E616" s="6" t="s">
        <v>9621</v>
      </c>
      <c r="F616" s="5" t="s">
        <v>2015</v>
      </c>
      <c r="G616" s="5" t="s">
        <v>1720</v>
      </c>
      <c r="H616" s="10" t="s">
        <v>1271</v>
      </c>
      <c r="I616" s="5" t="s">
        <v>1721</v>
      </c>
      <c r="J616" s="13" t="str">
        <f t="shared" si="77"/>
        <v>IC.CV.171420</v>
      </c>
      <c r="K616" s="6" t="s">
        <v>11324</v>
      </c>
      <c r="L616" t="str">
        <f t="shared" si="76"/>
        <v xml:space="preserve">     20 mAmp Atrial</v>
      </c>
      <c r="M616" s="14" t="str">
        <f t="shared" si="78"/>
        <v>PI.IC.CV.171420.01</v>
      </c>
      <c r="N616" s="14"/>
      <c r="O616" s="14" t="str">
        <f t="shared" si="79"/>
        <v>PH.IC.CV.171420.01</v>
      </c>
      <c r="P616" s="5"/>
      <c r="Q616" s="14" t="str">
        <f t="shared" si="80"/>
        <v>CL.IC.CV.171420.01</v>
      </c>
      <c r="R616" s="5" t="s">
        <v>9277</v>
      </c>
      <c r="S616" s="5">
        <v>128</v>
      </c>
      <c r="T616" s="5"/>
      <c r="U616" s="5"/>
      <c r="V616" s="5"/>
      <c r="W616" s="5"/>
    </row>
    <row r="617" spans="1:23" s="15" customFormat="1" ht="15">
      <c r="A617" s="5" t="s">
        <v>1372</v>
      </c>
      <c r="B617" s="5"/>
      <c r="C617" s="6" t="s">
        <v>6865</v>
      </c>
      <c r="D617" s="5"/>
      <c r="E617" s="6" t="s">
        <v>9621</v>
      </c>
      <c r="F617" s="5" t="s">
        <v>2015</v>
      </c>
      <c r="G617" s="5" t="s">
        <v>2341</v>
      </c>
      <c r="H617" s="10" t="s">
        <v>5577</v>
      </c>
      <c r="I617" s="5" t="s">
        <v>2342</v>
      </c>
      <c r="J617" s="13" t="str">
        <f t="shared" si="77"/>
        <v>IC.CV.171421</v>
      </c>
      <c r="K617" s="6" t="s">
        <v>11324</v>
      </c>
      <c r="L617" t="str">
        <f t="shared" si="76"/>
        <v xml:space="preserve">     21 mAmp Atrial</v>
      </c>
      <c r="M617" s="14" t="str">
        <f t="shared" si="78"/>
        <v>PI.IC.CV.171421.01</v>
      </c>
      <c r="N617" s="14"/>
      <c r="O617" s="14" t="str">
        <f t="shared" si="79"/>
        <v>PH.IC.CV.171421.01</v>
      </c>
      <c r="P617" s="5"/>
      <c r="Q617" s="14" t="str">
        <f t="shared" si="80"/>
        <v>CL.IC.CV.171421.01</v>
      </c>
      <c r="R617" s="5" t="s">
        <v>9277</v>
      </c>
      <c r="S617" s="5">
        <v>128</v>
      </c>
      <c r="T617" s="5"/>
      <c r="U617" s="5"/>
      <c r="V617" s="5"/>
      <c r="W617" s="5"/>
    </row>
    <row r="618" spans="1:23" s="15" customFormat="1" ht="15">
      <c r="A618" s="5" t="s">
        <v>1372</v>
      </c>
      <c r="B618" s="5"/>
      <c r="C618" s="6" t="s">
        <v>6865</v>
      </c>
      <c r="D618" s="5"/>
      <c r="E618" s="6" t="s">
        <v>9621</v>
      </c>
      <c r="F618" s="5" t="s">
        <v>2015</v>
      </c>
      <c r="G618" s="5" t="s">
        <v>2192</v>
      </c>
      <c r="H618" s="10" t="s">
        <v>5751</v>
      </c>
      <c r="I618" s="5" t="s">
        <v>2193</v>
      </c>
      <c r="J618" s="13" t="str">
        <f t="shared" si="77"/>
        <v>IC.CV.171422</v>
      </c>
      <c r="K618" s="6" t="s">
        <v>11324</v>
      </c>
      <c r="L618" t="str">
        <f t="shared" si="76"/>
        <v xml:space="preserve">     22 mAmp Atrial</v>
      </c>
      <c r="M618" s="14" t="str">
        <f t="shared" si="78"/>
        <v>PI.IC.CV.171422.01</v>
      </c>
      <c r="N618" s="14"/>
      <c r="O618" s="14" t="str">
        <f t="shared" si="79"/>
        <v>PH.IC.CV.171422.01</v>
      </c>
      <c r="P618" s="5"/>
      <c r="Q618" s="14" t="str">
        <f t="shared" si="80"/>
        <v>CL.IC.CV.171422.01</v>
      </c>
      <c r="R618" s="5" t="s">
        <v>9277</v>
      </c>
      <c r="S618" s="5">
        <v>128</v>
      </c>
      <c r="T618" s="5"/>
      <c r="U618" s="5"/>
      <c r="V618" s="5"/>
      <c r="W618" s="5"/>
    </row>
    <row r="619" spans="1:23" s="15" customFormat="1" ht="15">
      <c r="A619" s="5" t="s">
        <v>1372</v>
      </c>
      <c r="B619" s="5"/>
      <c r="C619" s="6" t="s">
        <v>6865</v>
      </c>
      <c r="D619" s="5"/>
      <c r="E619" s="6" t="s">
        <v>9621</v>
      </c>
      <c r="F619" s="5" t="s">
        <v>2015</v>
      </c>
      <c r="G619" s="5" t="s">
        <v>2025</v>
      </c>
      <c r="H619" s="10" t="s">
        <v>5753</v>
      </c>
      <c r="I619" s="5" t="s">
        <v>2026</v>
      </c>
      <c r="J619" s="13" t="str">
        <f t="shared" si="77"/>
        <v>IC.CV.171423</v>
      </c>
      <c r="K619" s="6" t="s">
        <v>11324</v>
      </c>
      <c r="L619" t="str">
        <f t="shared" si="76"/>
        <v xml:space="preserve">     23 mAmp Atrial</v>
      </c>
      <c r="M619" s="14" t="str">
        <f t="shared" si="78"/>
        <v>PI.IC.CV.171423.01</v>
      </c>
      <c r="N619" s="14"/>
      <c r="O619" s="14" t="str">
        <f t="shared" si="79"/>
        <v>PH.IC.CV.171423.01</v>
      </c>
      <c r="P619" s="5"/>
      <c r="Q619" s="14" t="str">
        <f t="shared" si="80"/>
        <v>CL.IC.CV.171423.01</v>
      </c>
      <c r="R619" s="5" t="s">
        <v>9277</v>
      </c>
      <c r="S619" s="5">
        <v>128</v>
      </c>
      <c r="T619" s="5"/>
      <c r="U619" s="5"/>
      <c r="V619" s="5"/>
      <c r="W619" s="5"/>
    </row>
    <row r="620" spans="1:23" s="15" customFormat="1" ht="15">
      <c r="A620" s="5" t="s">
        <v>1372</v>
      </c>
      <c r="B620" s="5"/>
      <c r="C620" s="6" t="s">
        <v>6865</v>
      </c>
      <c r="D620" s="5"/>
      <c r="E620" s="6" t="s">
        <v>9621</v>
      </c>
      <c r="F620" s="5" t="s">
        <v>2015</v>
      </c>
      <c r="G620" s="5" t="s">
        <v>2027</v>
      </c>
      <c r="H620" s="10" t="s">
        <v>6583</v>
      </c>
      <c r="I620" s="5" t="s">
        <v>2028</v>
      </c>
      <c r="J620" s="13" t="str">
        <f t="shared" si="77"/>
        <v>IC.CV.171424</v>
      </c>
      <c r="K620" s="6" t="s">
        <v>11324</v>
      </c>
      <c r="L620" t="str">
        <f t="shared" si="76"/>
        <v xml:space="preserve">     24 mAmp Atrial</v>
      </c>
      <c r="M620" s="14" t="str">
        <f t="shared" si="78"/>
        <v>PI.IC.CV.171424.01</v>
      </c>
      <c r="N620" s="14"/>
      <c r="O620" s="14" t="str">
        <f t="shared" si="79"/>
        <v>PH.IC.CV.171424.01</v>
      </c>
      <c r="P620" s="5"/>
      <c r="Q620" s="14" t="str">
        <f t="shared" si="80"/>
        <v>CL.IC.CV.171424.01</v>
      </c>
      <c r="R620" s="5" t="s">
        <v>9277</v>
      </c>
      <c r="S620" s="5">
        <v>128</v>
      </c>
      <c r="T620" s="5"/>
      <c r="U620" s="5"/>
      <c r="V620" s="5"/>
      <c r="W620" s="5"/>
    </row>
    <row r="621" spans="1:23" s="15" customFormat="1" ht="15">
      <c r="A621" s="5" t="s">
        <v>1372</v>
      </c>
      <c r="B621" s="5"/>
      <c r="C621" s="6" t="s">
        <v>6865</v>
      </c>
      <c r="D621" s="5"/>
      <c r="E621" s="6" t="s">
        <v>9621</v>
      </c>
      <c r="F621" s="5" t="s">
        <v>2015</v>
      </c>
      <c r="G621" s="5" t="s">
        <v>2029</v>
      </c>
      <c r="H621" s="10" t="s">
        <v>7711</v>
      </c>
      <c r="I621" s="5" t="s">
        <v>2030</v>
      </c>
      <c r="J621" s="13" t="str">
        <f t="shared" si="77"/>
        <v>IC.CV.171425</v>
      </c>
      <c r="K621" s="6" t="s">
        <v>11324</v>
      </c>
      <c r="L621" t="str">
        <f t="shared" si="76"/>
        <v xml:space="preserve">     25 mAmp Atrial</v>
      </c>
      <c r="M621" s="14" t="str">
        <f t="shared" si="78"/>
        <v>PI.IC.CV.171425.01</v>
      </c>
      <c r="N621" s="14"/>
      <c r="O621" s="14" t="str">
        <f t="shared" si="79"/>
        <v>PH.IC.CV.171425.01</v>
      </c>
      <c r="P621" s="5"/>
      <c r="Q621" s="14" t="str">
        <f t="shared" si="80"/>
        <v>CL.IC.CV.171425.01</v>
      </c>
      <c r="R621" s="5" t="s">
        <v>9277</v>
      </c>
      <c r="S621" s="5">
        <v>128</v>
      </c>
      <c r="T621" s="5"/>
      <c r="U621" s="5"/>
      <c r="V621" s="5"/>
      <c r="W621" s="5"/>
    </row>
    <row r="622" spans="1:23" ht="15">
      <c r="A622" s="5" t="s">
        <v>1372</v>
      </c>
      <c r="B622" s="5"/>
      <c r="C622" s="6" t="s">
        <v>6865</v>
      </c>
      <c r="D622" s="5" t="s">
        <v>2091</v>
      </c>
      <c r="E622" s="6" t="s">
        <v>6135</v>
      </c>
      <c r="F622" s="5" t="s">
        <v>2015</v>
      </c>
      <c r="G622" s="5" t="s">
        <v>2092</v>
      </c>
      <c r="H622" s="10" t="s">
        <v>1396</v>
      </c>
      <c r="I622" s="5" t="s">
        <v>2093</v>
      </c>
      <c r="J622" s="13" t="str">
        <f t="shared" si="77"/>
        <v>IC.CV.171501</v>
      </c>
      <c r="K622" s="6" t="s">
        <v>11324</v>
      </c>
      <c r="L622" t="str">
        <f t="shared" si="76"/>
        <v xml:space="preserve">     1 mAmp Ventricular</v>
      </c>
      <c r="M622" s="14" t="str">
        <f t="shared" si="78"/>
        <v>PI.IC.CV.171501.01</v>
      </c>
      <c r="N622" s="14"/>
      <c r="O622" s="14" t="str">
        <f t="shared" si="79"/>
        <v>PH.IC.CV.171501.01</v>
      </c>
      <c r="P622" s="5"/>
      <c r="Q622" s="14" t="str">
        <f t="shared" si="80"/>
        <v>CL.IC.CV.171501.01</v>
      </c>
      <c r="R622" s="5"/>
      <c r="S622" s="5"/>
      <c r="T622" s="5"/>
      <c r="U622" s="5"/>
      <c r="V622" s="5"/>
      <c r="W622" s="5"/>
    </row>
    <row r="623" spans="1:23" ht="15">
      <c r="A623" s="5" t="s">
        <v>1372</v>
      </c>
      <c r="B623" s="5"/>
      <c r="C623" s="6" t="s">
        <v>6865</v>
      </c>
      <c r="D623" s="5"/>
      <c r="E623" s="6" t="s">
        <v>6135</v>
      </c>
      <c r="F623" s="5" t="s">
        <v>2015</v>
      </c>
      <c r="G623" s="5" t="s">
        <v>2256</v>
      </c>
      <c r="H623" s="10" t="s">
        <v>1398</v>
      </c>
      <c r="I623" s="5" t="s">
        <v>2257</v>
      </c>
      <c r="J623" s="13" t="str">
        <f t="shared" si="77"/>
        <v>IC.CV.171502</v>
      </c>
      <c r="K623" s="6" t="s">
        <v>11324</v>
      </c>
      <c r="L623" t="str">
        <f t="shared" si="76"/>
        <v xml:space="preserve">     2 mAmp Ventricular</v>
      </c>
      <c r="M623" s="14" t="str">
        <f t="shared" si="78"/>
        <v>PI.IC.CV.171502.01</v>
      </c>
      <c r="N623" s="14"/>
      <c r="O623" s="14" t="str">
        <f t="shared" si="79"/>
        <v>PH.IC.CV.171502.01</v>
      </c>
      <c r="P623" s="5"/>
      <c r="Q623" s="14" t="str">
        <f t="shared" si="80"/>
        <v>CL.IC.CV.171502.01</v>
      </c>
      <c r="R623" s="5"/>
      <c r="S623" s="5"/>
      <c r="T623" s="5"/>
      <c r="U623" s="5"/>
      <c r="V623" s="5"/>
      <c r="W623" s="5"/>
    </row>
    <row r="624" spans="1:23" ht="15">
      <c r="A624" s="5" t="s">
        <v>1372</v>
      </c>
      <c r="B624" s="5"/>
      <c r="C624" s="6" t="s">
        <v>6865</v>
      </c>
      <c r="D624" s="5"/>
      <c r="E624" s="6" t="s">
        <v>6135</v>
      </c>
      <c r="F624" s="5" t="s">
        <v>2015</v>
      </c>
      <c r="G624" s="5" t="s">
        <v>2258</v>
      </c>
      <c r="H624" s="10" t="s">
        <v>1400</v>
      </c>
      <c r="I624" s="5" t="s">
        <v>2259</v>
      </c>
      <c r="J624" s="13" t="str">
        <f t="shared" si="77"/>
        <v>IC.CV.171503</v>
      </c>
      <c r="K624" s="6" t="s">
        <v>11324</v>
      </c>
      <c r="L624" t="str">
        <f t="shared" si="76"/>
        <v xml:space="preserve">     3 mAmp Ventricular</v>
      </c>
      <c r="M624" s="14" t="str">
        <f t="shared" si="78"/>
        <v>PI.IC.CV.171503.01</v>
      </c>
      <c r="N624" s="14"/>
      <c r="O624" s="14" t="str">
        <f t="shared" si="79"/>
        <v>PH.IC.CV.171503.01</v>
      </c>
      <c r="P624" s="5"/>
      <c r="Q624" s="14" t="str">
        <f t="shared" si="80"/>
        <v>CL.IC.CV.171503.01</v>
      </c>
      <c r="R624" s="5"/>
      <c r="S624" s="5"/>
      <c r="T624" s="5"/>
      <c r="U624" s="5"/>
      <c r="V624" s="5"/>
      <c r="W624" s="5"/>
    </row>
    <row r="625" spans="1:23" ht="15">
      <c r="A625" s="5" t="s">
        <v>1372</v>
      </c>
      <c r="B625" s="5"/>
      <c r="C625" s="6" t="s">
        <v>6865</v>
      </c>
      <c r="D625" s="5"/>
      <c r="E625" s="6" t="s">
        <v>6135</v>
      </c>
      <c r="F625" s="5" t="s">
        <v>2015</v>
      </c>
      <c r="G625" s="5" t="s">
        <v>2260</v>
      </c>
      <c r="H625" s="10" t="s">
        <v>1402</v>
      </c>
      <c r="I625" s="5" t="s">
        <v>2261</v>
      </c>
      <c r="J625" s="13" t="str">
        <f t="shared" si="77"/>
        <v>IC.CV.171504</v>
      </c>
      <c r="K625" s="6" t="s">
        <v>11324</v>
      </c>
      <c r="L625" t="str">
        <f t="shared" si="76"/>
        <v xml:space="preserve">     4 mAmp Ventricular</v>
      </c>
      <c r="M625" s="14" t="str">
        <f t="shared" si="78"/>
        <v>PI.IC.CV.171504.01</v>
      </c>
      <c r="N625" s="14"/>
      <c r="O625" s="14" t="str">
        <f t="shared" si="79"/>
        <v>PH.IC.CV.171504.01</v>
      </c>
      <c r="P625" s="5"/>
      <c r="Q625" s="14" t="str">
        <f t="shared" si="80"/>
        <v>CL.IC.CV.171504.01</v>
      </c>
      <c r="R625" s="5"/>
      <c r="S625" s="5"/>
      <c r="T625" s="5"/>
      <c r="U625" s="5"/>
      <c r="V625" s="5"/>
      <c r="W625" s="5"/>
    </row>
    <row r="626" spans="1:23" ht="15">
      <c r="A626" s="5" t="s">
        <v>1372</v>
      </c>
      <c r="B626" s="5"/>
      <c r="C626" s="6" t="s">
        <v>6865</v>
      </c>
      <c r="D626" s="5"/>
      <c r="E626" s="6" t="s">
        <v>6135</v>
      </c>
      <c r="F626" s="5" t="s">
        <v>2015</v>
      </c>
      <c r="G626" s="5" t="s">
        <v>2096</v>
      </c>
      <c r="H626" s="10" t="s">
        <v>1404</v>
      </c>
      <c r="I626" s="5" t="s">
        <v>2097</v>
      </c>
      <c r="J626" s="13" t="str">
        <f t="shared" si="77"/>
        <v>IC.CV.171505</v>
      </c>
      <c r="K626" s="6" t="s">
        <v>11324</v>
      </c>
      <c r="L626" t="str">
        <f t="shared" si="76"/>
        <v xml:space="preserve">     5 mAmp Ventricular</v>
      </c>
      <c r="M626" s="14" t="str">
        <f t="shared" si="78"/>
        <v>PI.IC.CV.171505.01</v>
      </c>
      <c r="N626" s="14"/>
      <c r="O626" s="14" t="str">
        <f t="shared" si="79"/>
        <v>PH.IC.CV.171505.01</v>
      </c>
      <c r="P626" s="5"/>
      <c r="Q626" s="14" t="str">
        <f t="shared" si="80"/>
        <v>CL.IC.CV.171505.01</v>
      </c>
      <c r="R626" s="5"/>
      <c r="S626" s="5"/>
      <c r="T626" s="5"/>
      <c r="U626" s="5"/>
      <c r="V626" s="5"/>
      <c r="W626" s="5"/>
    </row>
    <row r="627" spans="1:23" ht="15">
      <c r="A627" s="5" t="s">
        <v>1372</v>
      </c>
      <c r="B627" s="5"/>
      <c r="C627" s="6" t="s">
        <v>6865</v>
      </c>
      <c r="D627" s="5"/>
      <c r="E627" s="6" t="s">
        <v>6135</v>
      </c>
      <c r="F627" s="5" t="s">
        <v>2015</v>
      </c>
      <c r="G627" s="5" t="s">
        <v>2098</v>
      </c>
      <c r="H627" s="10" t="s">
        <v>1406</v>
      </c>
      <c r="I627" s="5" t="s">
        <v>2264</v>
      </c>
      <c r="J627" s="13" t="str">
        <f t="shared" si="77"/>
        <v>IC.CV.171506</v>
      </c>
      <c r="K627" s="6" t="s">
        <v>11324</v>
      </c>
      <c r="L627" t="str">
        <f t="shared" si="76"/>
        <v xml:space="preserve">     6 mAmp Ventricular</v>
      </c>
      <c r="M627" s="14" t="str">
        <f t="shared" si="78"/>
        <v>PI.IC.CV.171506.01</v>
      </c>
      <c r="N627" s="14"/>
      <c r="O627" s="14" t="str">
        <f t="shared" si="79"/>
        <v>PH.IC.CV.171506.01</v>
      </c>
      <c r="P627" s="5"/>
      <c r="Q627" s="14" t="str">
        <f t="shared" si="80"/>
        <v>CL.IC.CV.171506.01</v>
      </c>
      <c r="R627" s="5"/>
      <c r="S627" s="5"/>
      <c r="T627" s="5"/>
      <c r="U627" s="5"/>
      <c r="V627" s="5"/>
      <c r="W627" s="5"/>
    </row>
    <row r="628" spans="1:23" ht="15">
      <c r="A628" s="5" t="s">
        <v>1372</v>
      </c>
      <c r="B628" s="5"/>
      <c r="C628" s="6" t="s">
        <v>6865</v>
      </c>
      <c r="D628" s="5"/>
      <c r="E628" s="6" t="s">
        <v>6135</v>
      </c>
      <c r="F628" s="5" t="s">
        <v>2015</v>
      </c>
      <c r="G628" s="5" t="s">
        <v>2265</v>
      </c>
      <c r="H628" s="10" t="s">
        <v>1419</v>
      </c>
      <c r="I628" s="5" t="s">
        <v>2266</v>
      </c>
      <c r="J628" s="13" t="str">
        <f t="shared" si="77"/>
        <v>IC.CV.171507</v>
      </c>
      <c r="K628" s="6" t="s">
        <v>11324</v>
      </c>
      <c r="L628" t="str">
        <f t="shared" si="76"/>
        <v xml:space="preserve">     7 mAmp Ventricular</v>
      </c>
      <c r="M628" s="14" t="str">
        <f t="shared" si="78"/>
        <v>PI.IC.CV.171507.01</v>
      </c>
      <c r="N628" s="14"/>
      <c r="O628" s="14" t="str">
        <f t="shared" si="79"/>
        <v>PH.IC.CV.171507.01</v>
      </c>
      <c r="P628" s="5"/>
      <c r="Q628" s="14" t="str">
        <f t="shared" si="80"/>
        <v>CL.IC.CV.171507.01</v>
      </c>
      <c r="R628" s="5"/>
      <c r="S628" s="5"/>
      <c r="T628" s="5"/>
      <c r="U628" s="5"/>
      <c r="V628" s="5"/>
      <c r="W628" s="5"/>
    </row>
    <row r="629" spans="1:23" ht="15">
      <c r="A629" s="5" t="s">
        <v>1372</v>
      </c>
      <c r="B629" s="5"/>
      <c r="C629" s="6" t="s">
        <v>6865</v>
      </c>
      <c r="D629" s="5"/>
      <c r="E629" s="6" t="s">
        <v>6135</v>
      </c>
      <c r="F629" s="5" t="s">
        <v>2015</v>
      </c>
      <c r="G629" s="5" t="s">
        <v>2267</v>
      </c>
      <c r="H629" s="10" t="s">
        <v>1550</v>
      </c>
      <c r="I629" s="5" t="s">
        <v>2268</v>
      </c>
      <c r="J629" s="13" t="str">
        <f t="shared" si="77"/>
        <v>IC.CV.171508</v>
      </c>
      <c r="K629" s="6" t="s">
        <v>11324</v>
      </c>
      <c r="L629" t="str">
        <f t="shared" si="76"/>
        <v xml:space="preserve">     8 mAmp Ventricular</v>
      </c>
      <c r="M629" s="14" t="str">
        <f t="shared" si="78"/>
        <v>PI.IC.CV.171508.01</v>
      </c>
      <c r="N629" s="14"/>
      <c r="O629" s="14" t="str">
        <f t="shared" si="79"/>
        <v>PH.IC.CV.171508.01</v>
      </c>
      <c r="P629" s="5"/>
      <c r="Q629" s="14" t="str">
        <f t="shared" si="80"/>
        <v>CL.IC.CV.171508.01</v>
      </c>
      <c r="R629" s="5"/>
      <c r="S629" s="5"/>
      <c r="T629" s="5"/>
      <c r="U629" s="5"/>
      <c r="V629" s="5"/>
      <c r="W629" s="5"/>
    </row>
    <row r="630" spans="1:23" ht="15">
      <c r="A630" s="5" t="s">
        <v>1372</v>
      </c>
      <c r="B630" s="5"/>
      <c r="C630" s="6" t="s">
        <v>6865</v>
      </c>
      <c r="D630" s="5"/>
      <c r="E630" s="6" t="s">
        <v>6135</v>
      </c>
      <c r="F630" s="5" t="s">
        <v>2015</v>
      </c>
      <c r="G630" s="5" t="s">
        <v>2269</v>
      </c>
      <c r="H630" s="10" t="s">
        <v>1551</v>
      </c>
      <c r="I630" s="5" t="s">
        <v>2105</v>
      </c>
      <c r="J630" s="13" t="str">
        <f t="shared" si="77"/>
        <v>IC.CV.171509</v>
      </c>
      <c r="K630" s="6" t="s">
        <v>11324</v>
      </c>
      <c r="L630" t="str">
        <f t="shared" si="76"/>
        <v xml:space="preserve">     9 mAmp Ventricular</v>
      </c>
      <c r="M630" s="14" t="str">
        <f t="shared" si="78"/>
        <v>PI.IC.CV.171509.01</v>
      </c>
      <c r="N630" s="14"/>
      <c r="O630" s="14" t="str">
        <f t="shared" si="79"/>
        <v>PH.IC.CV.171509.01</v>
      </c>
      <c r="P630" s="5"/>
      <c r="Q630" s="14" t="str">
        <f t="shared" si="80"/>
        <v>CL.IC.CV.171509.01</v>
      </c>
      <c r="R630" s="5"/>
      <c r="S630" s="5"/>
      <c r="T630" s="5"/>
      <c r="U630" s="5"/>
      <c r="V630" s="5"/>
      <c r="W630" s="5"/>
    </row>
    <row r="631" spans="1:23" ht="15">
      <c r="A631" s="5" t="s">
        <v>1372</v>
      </c>
      <c r="B631" s="5"/>
      <c r="C631" s="6" t="s">
        <v>6865</v>
      </c>
      <c r="D631" s="5"/>
      <c r="E631" s="6" t="s">
        <v>6135</v>
      </c>
      <c r="F631" s="5" t="s">
        <v>2015</v>
      </c>
      <c r="G631" s="5" t="s">
        <v>2106</v>
      </c>
      <c r="H631" s="10" t="s">
        <v>1571</v>
      </c>
      <c r="I631" s="5" t="s">
        <v>2107</v>
      </c>
      <c r="J631" s="13" t="str">
        <f t="shared" si="77"/>
        <v>IC.CV.171510</v>
      </c>
      <c r="K631" s="6" t="s">
        <v>11324</v>
      </c>
      <c r="L631" t="str">
        <f t="shared" si="76"/>
        <v xml:space="preserve">     10 mAmp Ventricular</v>
      </c>
      <c r="M631" s="14" t="str">
        <f t="shared" si="78"/>
        <v>PI.IC.CV.171510.01</v>
      </c>
      <c r="N631" s="14"/>
      <c r="O631" s="14" t="str">
        <f t="shared" si="79"/>
        <v>PH.IC.CV.171510.01</v>
      </c>
      <c r="P631" s="5"/>
      <c r="Q631" s="14" t="str">
        <f t="shared" si="80"/>
        <v>CL.IC.CV.171510.01</v>
      </c>
      <c r="R631" s="5"/>
      <c r="S631" s="5"/>
      <c r="T631" s="5"/>
      <c r="U631" s="5"/>
      <c r="V631" s="5"/>
      <c r="W631" s="5"/>
    </row>
    <row r="632" spans="1:23" ht="15">
      <c r="A632" s="5" t="s">
        <v>1372</v>
      </c>
      <c r="B632" s="5"/>
      <c r="C632" s="6" t="s">
        <v>6865</v>
      </c>
      <c r="D632" s="5"/>
      <c r="E632" s="6" t="s">
        <v>6135</v>
      </c>
      <c r="F632" s="5" t="s">
        <v>2015</v>
      </c>
      <c r="G632" s="5" t="s">
        <v>1940</v>
      </c>
      <c r="H632" s="10" t="s">
        <v>1298</v>
      </c>
      <c r="I632" s="5" t="s">
        <v>1941</v>
      </c>
      <c r="J632" s="13" t="str">
        <f t="shared" si="77"/>
        <v>IC.CV.171511</v>
      </c>
      <c r="K632" s="6" t="s">
        <v>11324</v>
      </c>
      <c r="L632" t="str">
        <f t="shared" si="76"/>
        <v xml:space="preserve">     11 mAmp Ventricular</v>
      </c>
      <c r="M632" s="14" t="str">
        <f t="shared" si="78"/>
        <v>PI.IC.CV.171511.01</v>
      </c>
      <c r="N632" s="14"/>
      <c r="O632" s="14" t="str">
        <f t="shared" si="79"/>
        <v>PH.IC.CV.171511.01</v>
      </c>
      <c r="P632" s="5"/>
      <c r="Q632" s="14" t="str">
        <f t="shared" si="80"/>
        <v>CL.IC.CV.171511.01</v>
      </c>
      <c r="R632" s="5"/>
      <c r="S632" s="5"/>
      <c r="T632" s="5"/>
      <c r="U632" s="5"/>
      <c r="V632" s="5"/>
      <c r="W632" s="5"/>
    </row>
    <row r="633" spans="1:23" ht="15">
      <c r="A633" s="5" t="s">
        <v>1372</v>
      </c>
      <c r="B633" s="5"/>
      <c r="C633" s="6" t="s">
        <v>6865</v>
      </c>
      <c r="D633" s="5"/>
      <c r="E633" s="6" t="s">
        <v>6135</v>
      </c>
      <c r="F633" s="5" t="s">
        <v>2015</v>
      </c>
      <c r="G633" s="5" t="s">
        <v>1942</v>
      </c>
      <c r="H633" s="10" t="s">
        <v>1299</v>
      </c>
      <c r="I633" s="5" t="s">
        <v>1943</v>
      </c>
      <c r="J633" s="13" t="str">
        <f t="shared" si="77"/>
        <v>IC.CV.171512</v>
      </c>
      <c r="K633" s="6" t="s">
        <v>11324</v>
      </c>
      <c r="L633" t="str">
        <f t="shared" si="76"/>
        <v xml:space="preserve">     12 mAmp Ventricular</v>
      </c>
      <c r="M633" s="14" t="str">
        <f t="shared" si="78"/>
        <v>PI.IC.CV.171512.01</v>
      </c>
      <c r="N633" s="14"/>
      <c r="O633" s="14" t="str">
        <f t="shared" si="79"/>
        <v>PH.IC.CV.171512.01</v>
      </c>
      <c r="P633" s="5"/>
      <c r="Q633" s="14" t="str">
        <f t="shared" si="80"/>
        <v>CL.IC.CV.171512.01</v>
      </c>
      <c r="R633" s="5"/>
      <c r="S633" s="5"/>
      <c r="T633" s="5"/>
      <c r="U633" s="5"/>
      <c r="V633" s="5"/>
      <c r="W633" s="5"/>
    </row>
    <row r="634" spans="1:23" ht="15">
      <c r="A634" s="5" t="s">
        <v>1372</v>
      </c>
      <c r="B634" s="5"/>
      <c r="C634" s="6" t="s">
        <v>6865</v>
      </c>
      <c r="D634" s="5"/>
      <c r="E634" s="6" t="s">
        <v>6135</v>
      </c>
      <c r="F634" s="5" t="s">
        <v>2015</v>
      </c>
      <c r="G634" s="5" t="s">
        <v>1944</v>
      </c>
      <c r="H634" s="10" t="s">
        <v>1300</v>
      </c>
      <c r="I634" s="5" t="s">
        <v>1945</v>
      </c>
      <c r="J634" s="13" t="str">
        <f t="shared" si="77"/>
        <v>IC.CV.171513</v>
      </c>
      <c r="K634" s="6" t="s">
        <v>11324</v>
      </c>
      <c r="L634" t="str">
        <f t="shared" si="76"/>
        <v xml:space="preserve">     13 mAmp Ventricular</v>
      </c>
      <c r="M634" s="14" t="str">
        <f t="shared" si="78"/>
        <v>PI.IC.CV.171513.01</v>
      </c>
      <c r="N634" s="14"/>
      <c r="O634" s="14" t="str">
        <f t="shared" si="79"/>
        <v>PH.IC.CV.171513.01</v>
      </c>
      <c r="P634" s="5"/>
      <c r="Q634" s="14" t="str">
        <f t="shared" si="80"/>
        <v>CL.IC.CV.171513.01</v>
      </c>
      <c r="R634" s="5"/>
      <c r="S634" s="5"/>
      <c r="T634" s="5"/>
      <c r="U634" s="5"/>
      <c r="V634" s="5"/>
      <c r="W634" s="5"/>
    </row>
    <row r="635" spans="1:23" ht="15">
      <c r="A635" s="5" t="s">
        <v>1372</v>
      </c>
      <c r="B635" s="5"/>
      <c r="C635" s="6" t="s">
        <v>6865</v>
      </c>
      <c r="D635" s="5"/>
      <c r="E635" s="6" t="s">
        <v>6135</v>
      </c>
      <c r="F635" s="5" t="s">
        <v>2015</v>
      </c>
      <c r="G635" s="5" t="s">
        <v>1946</v>
      </c>
      <c r="H635" s="10" t="s">
        <v>1301</v>
      </c>
      <c r="I635" s="5" t="s">
        <v>1781</v>
      </c>
      <c r="J635" s="13" t="str">
        <f t="shared" si="77"/>
        <v>IC.CV.171514</v>
      </c>
      <c r="K635" s="6" t="s">
        <v>11324</v>
      </c>
      <c r="L635" t="str">
        <f t="shared" si="76"/>
        <v xml:space="preserve">     14 mAmp Ventricular</v>
      </c>
      <c r="M635" s="14" t="str">
        <f t="shared" si="78"/>
        <v>PI.IC.CV.171514.01</v>
      </c>
      <c r="N635" s="14"/>
      <c r="O635" s="14" t="str">
        <f t="shared" si="79"/>
        <v>PH.IC.CV.171514.01</v>
      </c>
      <c r="P635" s="5"/>
      <c r="Q635" s="14" t="str">
        <f t="shared" si="80"/>
        <v>CL.IC.CV.171514.01</v>
      </c>
      <c r="R635" s="5"/>
      <c r="S635" s="5"/>
      <c r="T635" s="5"/>
      <c r="U635" s="5"/>
      <c r="V635" s="5"/>
      <c r="W635" s="5"/>
    </row>
    <row r="636" spans="1:23" ht="15">
      <c r="A636" s="5" t="s">
        <v>1372</v>
      </c>
      <c r="B636" s="5"/>
      <c r="C636" s="6" t="s">
        <v>6865</v>
      </c>
      <c r="D636" s="5"/>
      <c r="E636" s="6" t="s">
        <v>6135</v>
      </c>
      <c r="F636" s="5" t="s">
        <v>2015</v>
      </c>
      <c r="G636" s="5" t="s">
        <v>1782</v>
      </c>
      <c r="H636" s="10" t="s">
        <v>1468</v>
      </c>
      <c r="I636" s="5" t="s">
        <v>1783</v>
      </c>
      <c r="J636" s="13" t="str">
        <f t="shared" si="77"/>
        <v>IC.CV.171515</v>
      </c>
      <c r="K636" s="6" t="s">
        <v>11324</v>
      </c>
      <c r="L636" t="str">
        <f t="shared" ref="L636:L700" si="81">G636</f>
        <v xml:space="preserve">     15 mAmp Ventricular</v>
      </c>
      <c r="M636" s="14" t="str">
        <f t="shared" si="78"/>
        <v>PI.IC.CV.171515.01</v>
      </c>
      <c r="N636" s="14"/>
      <c r="O636" s="14" t="str">
        <f t="shared" si="79"/>
        <v>PH.IC.CV.171515.01</v>
      </c>
      <c r="P636" s="5"/>
      <c r="Q636" s="14" t="str">
        <f t="shared" si="80"/>
        <v>CL.IC.CV.171515.01</v>
      </c>
      <c r="R636" s="5"/>
      <c r="S636" s="5"/>
      <c r="T636" s="5"/>
      <c r="U636" s="5"/>
      <c r="V636" s="5"/>
      <c r="W636" s="5"/>
    </row>
    <row r="637" spans="1:23" ht="15">
      <c r="A637" s="5" t="s">
        <v>1372</v>
      </c>
      <c r="B637" s="5"/>
      <c r="C637" s="6" t="s">
        <v>6865</v>
      </c>
      <c r="D637" s="5"/>
      <c r="E637" s="6" t="s">
        <v>6135</v>
      </c>
      <c r="F637" s="5" t="s">
        <v>2015</v>
      </c>
      <c r="G637" s="5" t="s">
        <v>1784</v>
      </c>
      <c r="H637" s="10" t="s">
        <v>1469</v>
      </c>
      <c r="I637" s="5" t="s">
        <v>1785</v>
      </c>
      <c r="J637" s="13" t="str">
        <f t="shared" si="77"/>
        <v>IC.CV.171516</v>
      </c>
      <c r="K637" s="6" t="s">
        <v>11324</v>
      </c>
      <c r="L637" t="str">
        <f t="shared" si="81"/>
        <v xml:space="preserve">     16 mAmp Ventricular</v>
      </c>
      <c r="M637" s="14" t="str">
        <f t="shared" si="78"/>
        <v>PI.IC.CV.171516.01</v>
      </c>
      <c r="N637" s="14"/>
      <c r="O637" s="14" t="str">
        <f t="shared" si="79"/>
        <v>PH.IC.CV.171516.01</v>
      </c>
      <c r="P637" s="5"/>
      <c r="Q637" s="14" t="str">
        <f t="shared" si="80"/>
        <v>CL.IC.CV.171516.01</v>
      </c>
      <c r="R637" s="5"/>
      <c r="S637" s="5"/>
      <c r="T637" s="5"/>
      <c r="U637" s="5"/>
      <c r="V637" s="5"/>
      <c r="W637" s="5"/>
    </row>
    <row r="638" spans="1:23" ht="15">
      <c r="A638" s="5" t="s">
        <v>1372</v>
      </c>
      <c r="B638" s="5"/>
      <c r="C638" s="6" t="s">
        <v>6865</v>
      </c>
      <c r="D638" s="5"/>
      <c r="E638" s="6" t="s">
        <v>6135</v>
      </c>
      <c r="F638" s="5" t="s">
        <v>2015</v>
      </c>
      <c r="G638" s="5" t="s">
        <v>1786</v>
      </c>
      <c r="H638" s="10" t="s">
        <v>1470</v>
      </c>
      <c r="I638" s="5" t="s">
        <v>2088</v>
      </c>
      <c r="J638" s="13" t="str">
        <f t="shared" si="77"/>
        <v>IC.CV.171517</v>
      </c>
      <c r="K638" s="6" t="s">
        <v>11324</v>
      </c>
      <c r="L638" t="str">
        <f t="shared" si="81"/>
        <v xml:space="preserve">     17 mAmp Ventricular</v>
      </c>
      <c r="M638" s="14" t="str">
        <f t="shared" si="78"/>
        <v>PI.IC.CV.171517.01</v>
      </c>
      <c r="N638" s="14"/>
      <c r="O638" s="14" t="str">
        <f t="shared" si="79"/>
        <v>PH.IC.CV.171517.01</v>
      </c>
      <c r="P638" s="5"/>
      <c r="Q638" s="14" t="str">
        <f t="shared" si="80"/>
        <v>CL.IC.CV.171517.01</v>
      </c>
      <c r="R638" s="5"/>
      <c r="S638" s="5"/>
      <c r="T638" s="5"/>
      <c r="U638" s="5"/>
      <c r="V638" s="5"/>
      <c r="W638" s="5"/>
    </row>
    <row r="639" spans="1:23" ht="15">
      <c r="A639" s="5" t="s">
        <v>1372</v>
      </c>
      <c r="B639" s="5"/>
      <c r="C639" s="6" t="s">
        <v>6865</v>
      </c>
      <c r="D639" s="5"/>
      <c r="E639" s="6" t="s">
        <v>6135</v>
      </c>
      <c r="F639" s="5" t="s">
        <v>2015</v>
      </c>
      <c r="G639" s="5" t="s">
        <v>2089</v>
      </c>
      <c r="H639" s="10" t="s">
        <v>1251</v>
      </c>
      <c r="I639" s="5" t="s">
        <v>2249</v>
      </c>
      <c r="J639" s="13" t="str">
        <f t="shared" si="77"/>
        <v>IC.CV.171518</v>
      </c>
      <c r="K639" s="6" t="s">
        <v>11324</v>
      </c>
      <c r="L639" t="str">
        <f t="shared" si="81"/>
        <v xml:space="preserve">     18 mAmp Ventricular</v>
      </c>
      <c r="M639" s="14" t="str">
        <f t="shared" si="78"/>
        <v>PI.IC.CV.171518.01</v>
      </c>
      <c r="N639" s="14"/>
      <c r="O639" s="14" t="str">
        <f t="shared" si="79"/>
        <v>PH.IC.CV.171518.01</v>
      </c>
      <c r="P639" s="5"/>
      <c r="Q639" s="14" t="str">
        <f t="shared" si="80"/>
        <v>CL.IC.CV.171518.01</v>
      </c>
      <c r="R639" s="5"/>
      <c r="S639" s="5"/>
      <c r="T639" s="5"/>
      <c r="U639" s="5"/>
      <c r="V639" s="5"/>
      <c r="W639" s="5"/>
    </row>
    <row r="640" spans="1:23" ht="15">
      <c r="A640" s="5" t="s">
        <v>1372</v>
      </c>
      <c r="B640" s="5"/>
      <c r="C640" s="6" t="s">
        <v>6865</v>
      </c>
      <c r="D640" s="5"/>
      <c r="E640" s="6" t="s">
        <v>6135</v>
      </c>
      <c r="F640" s="5" t="s">
        <v>2015</v>
      </c>
      <c r="G640" s="5" t="s">
        <v>2250</v>
      </c>
      <c r="H640" s="10" t="s">
        <v>1100</v>
      </c>
      <c r="I640" s="5" t="s">
        <v>2251</v>
      </c>
      <c r="J640" s="13" t="str">
        <f t="shared" si="77"/>
        <v>IC.CV.171519</v>
      </c>
      <c r="K640" s="6" t="s">
        <v>11324</v>
      </c>
      <c r="L640" t="str">
        <f t="shared" si="81"/>
        <v xml:space="preserve">     19 mAmp Ventricular</v>
      </c>
      <c r="M640" s="14" t="str">
        <f t="shared" si="78"/>
        <v>PI.IC.CV.171519.01</v>
      </c>
      <c r="N640" s="14"/>
      <c r="O640" s="14" t="str">
        <f t="shared" si="79"/>
        <v>PH.IC.CV.171519.01</v>
      </c>
      <c r="P640" s="5"/>
      <c r="Q640" s="14" t="str">
        <f t="shared" si="80"/>
        <v>CL.IC.CV.171519.01</v>
      </c>
      <c r="R640" s="5"/>
      <c r="S640" s="5"/>
      <c r="T640" s="5"/>
      <c r="U640" s="5"/>
      <c r="V640" s="5"/>
      <c r="W640" s="5"/>
    </row>
    <row r="641" spans="1:23" ht="15">
      <c r="A641" s="5" t="s">
        <v>1372</v>
      </c>
      <c r="B641" s="5"/>
      <c r="C641" s="6" t="s">
        <v>6865</v>
      </c>
      <c r="D641" s="5"/>
      <c r="E641" s="6" t="s">
        <v>6135</v>
      </c>
      <c r="F641" s="5" t="s">
        <v>2015</v>
      </c>
      <c r="G641" s="5" t="s">
        <v>2252</v>
      </c>
      <c r="H641" s="10" t="s">
        <v>1271</v>
      </c>
      <c r="I641" s="5" t="s">
        <v>2253</v>
      </c>
      <c r="J641" s="13" t="str">
        <f t="shared" si="77"/>
        <v>IC.CV.171520</v>
      </c>
      <c r="K641" s="6" t="s">
        <v>11324</v>
      </c>
      <c r="L641" t="str">
        <f t="shared" si="81"/>
        <v xml:space="preserve">     20 mAmp Ventricular</v>
      </c>
      <c r="M641" s="14" t="str">
        <f t="shared" si="78"/>
        <v>PI.IC.CV.171520.01</v>
      </c>
      <c r="N641" s="14"/>
      <c r="O641" s="14" t="str">
        <f t="shared" si="79"/>
        <v>PH.IC.CV.171520.01</v>
      </c>
      <c r="P641" s="5"/>
      <c r="Q641" s="14" t="str">
        <f t="shared" si="80"/>
        <v>CL.IC.CV.171520.01</v>
      </c>
      <c r="R641" s="5"/>
      <c r="S641" s="5"/>
      <c r="T641" s="5"/>
      <c r="U641" s="5"/>
      <c r="V641" s="5"/>
      <c r="W641" s="5"/>
    </row>
    <row r="642" spans="1:23" s="15" customFormat="1" ht="15">
      <c r="A642" s="5" t="s">
        <v>1372</v>
      </c>
      <c r="B642" s="5"/>
      <c r="C642" s="6" t="s">
        <v>6865</v>
      </c>
      <c r="D642" s="5"/>
      <c r="E642" s="6" t="s">
        <v>6135</v>
      </c>
      <c r="F642" s="5" t="s">
        <v>2015</v>
      </c>
      <c r="G642" s="5" t="s">
        <v>2254</v>
      </c>
      <c r="H642" s="10" t="s">
        <v>5577</v>
      </c>
      <c r="I642" s="5" t="s">
        <v>2255</v>
      </c>
      <c r="J642" s="13" t="str">
        <f t="shared" si="77"/>
        <v>IC.CV.171521</v>
      </c>
      <c r="K642" s="6" t="s">
        <v>11324</v>
      </c>
      <c r="L642" t="str">
        <f t="shared" si="81"/>
        <v xml:space="preserve">     21 mAmp Ventricular</v>
      </c>
      <c r="M642" s="14" t="str">
        <f t="shared" si="78"/>
        <v>PI.IC.CV.171521.01</v>
      </c>
      <c r="N642" s="14"/>
      <c r="O642" s="14" t="str">
        <f t="shared" si="79"/>
        <v>PH.IC.CV.171521.01</v>
      </c>
      <c r="P642" s="5"/>
      <c r="Q642" s="14" t="str">
        <f t="shared" si="80"/>
        <v>CL.IC.CV.171521.01</v>
      </c>
      <c r="R642" s="5" t="s">
        <v>9277</v>
      </c>
      <c r="S642" s="5">
        <v>129</v>
      </c>
      <c r="T642" s="5"/>
      <c r="U642" s="5"/>
      <c r="V642" s="5"/>
      <c r="W642" s="5"/>
    </row>
    <row r="643" spans="1:23" s="15" customFormat="1" ht="15">
      <c r="A643" s="5" t="s">
        <v>1372</v>
      </c>
      <c r="B643" s="5"/>
      <c r="C643" s="6" t="s">
        <v>6865</v>
      </c>
      <c r="D643" s="5"/>
      <c r="E643" s="6" t="s">
        <v>6135</v>
      </c>
      <c r="F643" s="5" t="s">
        <v>2015</v>
      </c>
      <c r="G643" s="5" t="s">
        <v>2411</v>
      </c>
      <c r="H643" s="10" t="s">
        <v>5751</v>
      </c>
      <c r="I643" s="5" t="s">
        <v>2412</v>
      </c>
      <c r="J643" s="13" t="str">
        <f t="shared" si="77"/>
        <v>IC.CV.171522</v>
      </c>
      <c r="K643" s="6" t="s">
        <v>11324</v>
      </c>
      <c r="L643" t="str">
        <f t="shared" si="81"/>
        <v xml:space="preserve">     22 mAmp Ventricular</v>
      </c>
      <c r="M643" s="14" t="str">
        <f t="shared" si="78"/>
        <v>PI.IC.CV.171522.01</v>
      </c>
      <c r="N643" s="14"/>
      <c r="O643" s="14" t="str">
        <f t="shared" si="79"/>
        <v>PH.IC.CV.171522.01</v>
      </c>
      <c r="P643" s="5"/>
      <c r="Q643" s="14" t="str">
        <f t="shared" si="80"/>
        <v>CL.IC.CV.171522.01</v>
      </c>
      <c r="R643" s="5" t="s">
        <v>9277</v>
      </c>
      <c r="S643" s="5">
        <v>129</v>
      </c>
      <c r="T643" s="5"/>
      <c r="U643" s="5"/>
      <c r="V643" s="5"/>
      <c r="W643" s="5"/>
    </row>
    <row r="644" spans="1:23" s="15" customFormat="1" ht="15">
      <c r="A644" s="5" t="s">
        <v>1372</v>
      </c>
      <c r="B644" s="5"/>
      <c r="C644" s="6" t="s">
        <v>6865</v>
      </c>
      <c r="D644" s="5"/>
      <c r="E644" s="6" t="s">
        <v>6135</v>
      </c>
      <c r="F644" s="5" t="s">
        <v>2015</v>
      </c>
      <c r="G644" s="5" t="s">
        <v>2262</v>
      </c>
      <c r="H644" s="10" t="s">
        <v>5753</v>
      </c>
      <c r="I644" s="5" t="s">
        <v>2263</v>
      </c>
      <c r="J644" s="13" t="str">
        <f t="shared" si="77"/>
        <v>IC.CV.171523</v>
      </c>
      <c r="K644" s="6" t="s">
        <v>11324</v>
      </c>
      <c r="L644" t="str">
        <f t="shared" si="81"/>
        <v xml:space="preserve">     23 mAmp Ventricular</v>
      </c>
      <c r="M644" s="14" t="str">
        <f t="shared" si="78"/>
        <v>PI.IC.CV.171523.01</v>
      </c>
      <c r="N644" s="14"/>
      <c r="O644" s="14" t="str">
        <f t="shared" si="79"/>
        <v>PH.IC.CV.171523.01</v>
      </c>
      <c r="P644" s="5"/>
      <c r="Q644" s="14" t="str">
        <f t="shared" si="80"/>
        <v>CL.IC.CV.171523.01</v>
      </c>
      <c r="R644" s="5" t="s">
        <v>9277</v>
      </c>
      <c r="S644" s="5">
        <v>129</v>
      </c>
      <c r="T644" s="5"/>
      <c r="U644" s="5"/>
      <c r="V644" s="5"/>
      <c r="W644" s="5"/>
    </row>
    <row r="645" spans="1:23" s="15" customFormat="1" ht="15">
      <c r="A645" s="5" t="s">
        <v>1372</v>
      </c>
      <c r="B645" s="5"/>
      <c r="C645" s="6" t="s">
        <v>6865</v>
      </c>
      <c r="D645" s="5"/>
      <c r="E645" s="6" t="s">
        <v>6135</v>
      </c>
      <c r="F645" s="5" t="s">
        <v>2015</v>
      </c>
      <c r="G645" s="5" t="s">
        <v>2416</v>
      </c>
      <c r="H645" s="10" t="s">
        <v>6583</v>
      </c>
      <c r="I645" s="5" t="s">
        <v>2417</v>
      </c>
      <c r="J645" s="13" t="str">
        <f t="shared" si="77"/>
        <v>IC.CV.171524</v>
      </c>
      <c r="K645" s="6" t="s">
        <v>11324</v>
      </c>
      <c r="L645" t="str">
        <f t="shared" si="81"/>
        <v xml:space="preserve">     24 mAmp Ventricular</v>
      </c>
      <c r="M645" s="14" t="str">
        <f t="shared" si="78"/>
        <v>PI.IC.CV.171524.01</v>
      </c>
      <c r="N645" s="14"/>
      <c r="O645" s="14" t="str">
        <f t="shared" si="79"/>
        <v>PH.IC.CV.171524.01</v>
      </c>
      <c r="P645" s="5"/>
      <c r="Q645" s="14" t="str">
        <f t="shared" si="80"/>
        <v>CL.IC.CV.171524.01</v>
      </c>
      <c r="R645" s="5" t="s">
        <v>9277</v>
      </c>
      <c r="S645" s="5">
        <v>129</v>
      </c>
      <c r="T645" s="5"/>
      <c r="U645" s="5"/>
      <c r="V645" s="5"/>
      <c r="W645" s="5"/>
    </row>
    <row r="646" spans="1:23" s="15" customFormat="1" ht="15">
      <c r="A646" s="5" t="s">
        <v>1372</v>
      </c>
      <c r="B646" s="5"/>
      <c r="C646" s="6" t="s">
        <v>6865</v>
      </c>
      <c r="D646" s="5"/>
      <c r="E646" s="6" t="s">
        <v>6135</v>
      </c>
      <c r="F646" s="5" t="s">
        <v>2015</v>
      </c>
      <c r="G646" s="5" t="s">
        <v>2418</v>
      </c>
      <c r="H646" s="10" t="s">
        <v>7711</v>
      </c>
      <c r="I646" s="5" t="s">
        <v>2419</v>
      </c>
      <c r="J646" s="13" t="str">
        <f t="shared" si="77"/>
        <v>IC.CV.171525</v>
      </c>
      <c r="K646" s="6" t="s">
        <v>11324</v>
      </c>
      <c r="L646" t="str">
        <f t="shared" si="81"/>
        <v xml:space="preserve">     25 mAmp Ventricular</v>
      </c>
      <c r="M646" s="14" t="str">
        <f t="shared" si="78"/>
        <v>PI.IC.CV.171525.01</v>
      </c>
      <c r="N646" s="14"/>
      <c r="O646" s="14" t="str">
        <f t="shared" si="79"/>
        <v>PH.IC.CV.171525.01</v>
      </c>
      <c r="P646" s="5"/>
      <c r="Q646" s="14" t="str">
        <f t="shared" si="80"/>
        <v>CL.IC.CV.171525.01</v>
      </c>
      <c r="R646" s="5" t="s">
        <v>9277</v>
      </c>
      <c r="S646" s="5">
        <v>129</v>
      </c>
      <c r="T646" s="5"/>
      <c r="U646" s="5"/>
      <c r="V646" s="5"/>
      <c r="W646" s="5"/>
    </row>
    <row r="647" spans="1:23" ht="15">
      <c r="A647" s="5" t="s">
        <v>1372</v>
      </c>
      <c r="B647" s="5"/>
      <c r="C647" s="6" t="s">
        <v>6865</v>
      </c>
      <c r="D647" s="5" t="s">
        <v>2420</v>
      </c>
      <c r="E647" s="6" t="s">
        <v>5740</v>
      </c>
      <c r="F647" s="5" t="s">
        <v>2421</v>
      </c>
      <c r="G647" s="5" t="s">
        <v>2270</v>
      </c>
      <c r="H647" s="10" t="s">
        <v>1396</v>
      </c>
      <c r="I647" s="5" t="s">
        <v>2271</v>
      </c>
      <c r="J647" s="13" t="str">
        <f t="shared" si="77"/>
        <v>IC.CV.171601</v>
      </c>
      <c r="K647" s="6" t="s">
        <v>11324</v>
      </c>
      <c r="L647" t="str">
        <f t="shared" si="81"/>
        <v>Appropriate</v>
      </c>
      <c r="M647" s="14" t="str">
        <f t="shared" si="78"/>
        <v>PI.IC.CV.171601.01</v>
      </c>
      <c r="N647" s="14"/>
      <c r="O647" s="14" t="str">
        <f t="shared" si="79"/>
        <v>PH.IC.CV.171601.01</v>
      </c>
      <c r="P647" s="5"/>
      <c r="Q647" s="14" t="str">
        <f t="shared" si="80"/>
        <v>CL.IC.CV.171601.01</v>
      </c>
      <c r="R647" s="5"/>
      <c r="S647" s="5"/>
      <c r="T647" s="5"/>
      <c r="U647" s="5"/>
      <c r="V647" s="5"/>
      <c r="W647" s="5"/>
    </row>
    <row r="648" spans="1:23" ht="15">
      <c r="A648" s="5" t="s">
        <v>1372</v>
      </c>
      <c r="B648" s="5"/>
      <c r="C648" s="6" t="s">
        <v>6865</v>
      </c>
      <c r="D648" s="5"/>
      <c r="E648" s="6" t="s">
        <v>5740</v>
      </c>
      <c r="F648" s="5" t="s">
        <v>2421</v>
      </c>
      <c r="G648" s="5" t="s">
        <v>2108</v>
      </c>
      <c r="H648" s="10" t="s">
        <v>1398</v>
      </c>
      <c r="I648" s="5" t="s">
        <v>2109</v>
      </c>
      <c r="J648" s="13" t="str">
        <f t="shared" si="77"/>
        <v>IC.CV.171602</v>
      </c>
      <c r="K648" s="6" t="s">
        <v>11324</v>
      </c>
      <c r="L648" t="str">
        <f t="shared" si="81"/>
        <v>Over sensing</v>
      </c>
      <c r="M648" s="14" t="str">
        <f t="shared" si="78"/>
        <v>PI.IC.CV.171602.01</v>
      </c>
      <c r="N648" s="14"/>
      <c r="O648" s="14" t="str">
        <f t="shared" si="79"/>
        <v>PH.IC.CV.171602.01</v>
      </c>
      <c r="P648" s="5"/>
      <c r="Q648" s="14" t="str">
        <f t="shared" si="80"/>
        <v>CL.IC.CV.171602.01</v>
      </c>
      <c r="R648" s="5"/>
      <c r="S648" s="5"/>
      <c r="T648" s="5"/>
      <c r="U648" s="5"/>
      <c r="V648" s="5"/>
      <c r="W648" s="5"/>
    </row>
    <row r="649" spans="1:23" ht="15">
      <c r="A649" s="5" t="s">
        <v>1372</v>
      </c>
      <c r="B649" s="5"/>
      <c r="C649" s="6" t="s">
        <v>6865</v>
      </c>
      <c r="D649" s="5"/>
      <c r="E649" s="6" t="s">
        <v>5740</v>
      </c>
      <c r="F649" s="5" t="s">
        <v>2421</v>
      </c>
      <c r="G649" s="5" t="s">
        <v>2110</v>
      </c>
      <c r="H649" s="10" t="s">
        <v>1400</v>
      </c>
      <c r="I649" s="5" t="s">
        <v>2111</v>
      </c>
      <c r="J649" s="13" t="str">
        <f t="shared" si="77"/>
        <v>IC.CV.171603</v>
      </c>
      <c r="K649" s="6" t="s">
        <v>11324</v>
      </c>
      <c r="L649" t="str">
        <f t="shared" si="81"/>
        <v>Under sensing</v>
      </c>
      <c r="M649" s="14" t="str">
        <f t="shared" si="78"/>
        <v>PI.IC.CV.171603.01</v>
      </c>
      <c r="N649" s="14"/>
      <c r="O649" s="14" t="str">
        <f t="shared" si="79"/>
        <v>PH.IC.CV.171603.01</v>
      </c>
      <c r="P649" s="5"/>
      <c r="Q649" s="14" t="str">
        <f t="shared" si="80"/>
        <v>CL.IC.CV.171603.01</v>
      </c>
      <c r="R649" s="5"/>
      <c r="S649" s="5"/>
      <c r="T649" s="5"/>
      <c r="U649" s="5"/>
      <c r="V649" s="5"/>
      <c r="W649" s="5"/>
    </row>
    <row r="650" spans="1:23" ht="15">
      <c r="A650" s="5" t="s">
        <v>1372</v>
      </c>
      <c r="B650" s="5"/>
      <c r="C650" s="6" t="s">
        <v>6865</v>
      </c>
      <c r="D650" s="5"/>
      <c r="E650" s="6" t="s">
        <v>5740</v>
      </c>
      <c r="F650" s="5" t="s">
        <v>2112</v>
      </c>
      <c r="G650" s="5" t="s">
        <v>2113</v>
      </c>
      <c r="H650" s="10" t="s">
        <v>1402</v>
      </c>
      <c r="I650" s="5" t="s">
        <v>2114</v>
      </c>
      <c r="J650" s="13" t="str">
        <f t="shared" si="77"/>
        <v>IC.CV.171604</v>
      </c>
      <c r="K650" s="6" t="s">
        <v>11324</v>
      </c>
      <c r="L650" t="str">
        <f t="shared" si="81"/>
        <v>Asynchronous</v>
      </c>
      <c r="M650" s="14" t="str">
        <f t="shared" si="78"/>
        <v>PI.IC.CV.171604.01</v>
      </c>
      <c r="N650" s="14"/>
      <c r="O650" s="14" t="str">
        <f t="shared" si="79"/>
        <v>PH.IC.CV.171604.01</v>
      </c>
      <c r="P650" s="5"/>
      <c r="Q650" s="14" t="str">
        <f t="shared" si="80"/>
        <v>CL.IC.CV.171604.01</v>
      </c>
      <c r="R650" s="5"/>
      <c r="S650" s="5"/>
      <c r="T650" s="5"/>
      <c r="U650" s="5"/>
      <c r="V650" s="5"/>
      <c r="W650" s="5"/>
    </row>
    <row r="651" spans="1:23" ht="15">
      <c r="A651" s="5" t="s">
        <v>1372</v>
      </c>
      <c r="B651" s="5"/>
      <c r="C651" s="6" t="s">
        <v>6865</v>
      </c>
      <c r="D651" s="5"/>
      <c r="E651" s="6" t="s">
        <v>5740</v>
      </c>
      <c r="F651" s="5" t="s">
        <v>2112</v>
      </c>
      <c r="G651" s="5" t="s">
        <v>2115</v>
      </c>
      <c r="H651" s="10" t="s">
        <v>1404</v>
      </c>
      <c r="I651" s="5" t="s">
        <v>2115</v>
      </c>
      <c r="J651" s="13" t="str">
        <f t="shared" si="77"/>
        <v>IC.CV.171605</v>
      </c>
      <c r="K651" s="6" t="s">
        <v>11324</v>
      </c>
      <c r="L651" t="str">
        <f t="shared" si="81"/>
        <v>Demand</v>
      </c>
      <c r="M651" s="14" t="str">
        <f t="shared" si="78"/>
        <v>PI.IC.CV.171605.01</v>
      </c>
      <c r="N651" s="14"/>
      <c r="O651" s="14" t="str">
        <f t="shared" si="79"/>
        <v>PH.IC.CV.171605.01</v>
      </c>
      <c r="P651" s="5"/>
      <c r="Q651" s="14" t="str">
        <f t="shared" si="80"/>
        <v>CL.IC.CV.171605.01</v>
      </c>
      <c r="R651" s="5"/>
      <c r="S651" s="5"/>
      <c r="T651" s="5"/>
      <c r="U651" s="5"/>
      <c r="V651" s="5"/>
      <c r="W651" s="5"/>
    </row>
    <row r="652" spans="1:23" ht="15">
      <c r="A652" s="5" t="s">
        <v>1372</v>
      </c>
      <c r="B652" s="5"/>
      <c r="C652" s="6" t="s">
        <v>6865</v>
      </c>
      <c r="D652" s="5"/>
      <c r="E652" s="6" t="s">
        <v>5740</v>
      </c>
      <c r="F652" s="5" t="s">
        <v>1947</v>
      </c>
      <c r="G652" s="5" t="s">
        <v>2006</v>
      </c>
      <c r="H652" s="10" t="s">
        <v>6888</v>
      </c>
      <c r="I652" s="5" t="s">
        <v>5358</v>
      </c>
      <c r="J652" s="13" t="str">
        <f t="shared" si="77"/>
        <v>IC.CV.171606</v>
      </c>
      <c r="K652" s="6" t="s">
        <v>11324</v>
      </c>
      <c r="L652" t="str">
        <f t="shared" si="81"/>
        <v>Status: specify</v>
      </c>
      <c r="M652" s="14" t="str">
        <f t="shared" si="78"/>
        <v>PI.IC.CV.171606.01</v>
      </c>
      <c r="N652" s="14"/>
      <c r="O652" s="14" t="str">
        <f t="shared" si="79"/>
        <v>PH.IC.CV.171606.01</v>
      </c>
      <c r="P652" s="5"/>
      <c r="Q652" s="14" t="str">
        <f t="shared" si="80"/>
        <v>CL.IC.CV.171606.01</v>
      </c>
      <c r="R652" s="5" t="s">
        <v>9277</v>
      </c>
      <c r="S652" s="5">
        <v>189</v>
      </c>
      <c r="T652" s="5"/>
      <c r="U652" s="5"/>
      <c r="V652" s="5"/>
      <c r="W652" s="5"/>
    </row>
    <row r="653" spans="1:23" ht="15">
      <c r="A653" s="5" t="s">
        <v>1372</v>
      </c>
      <c r="B653" s="5"/>
      <c r="C653" s="6" t="s">
        <v>6865</v>
      </c>
      <c r="D653" s="5" t="s">
        <v>2007</v>
      </c>
      <c r="E653" s="6" t="s">
        <v>6865</v>
      </c>
      <c r="F653" s="5" t="s">
        <v>2112</v>
      </c>
      <c r="G653" s="5" t="s">
        <v>2008</v>
      </c>
      <c r="H653" s="10" t="s">
        <v>1396</v>
      </c>
      <c r="I653" s="5" t="s">
        <v>2167</v>
      </c>
      <c r="J653" s="13" t="str">
        <f t="shared" si="77"/>
        <v>IC.CV.171701</v>
      </c>
      <c r="K653" s="6" t="s">
        <v>11324</v>
      </c>
      <c r="L653" t="str">
        <f t="shared" si="81"/>
        <v xml:space="preserve">     Atrial 1 mVolt</v>
      </c>
      <c r="M653" s="14" t="str">
        <f t="shared" si="78"/>
        <v>PI.IC.CV.171701.01</v>
      </c>
      <c r="N653" s="14"/>
      <c r="O653" s="14" t="str">
        <f t="shared" si="79"/>
        <v>PH.IC.CV.171701.01</v>
      </c>
      <c r="P653" s="5"/>
      <c r="Q653" s="14" t="str">
        <f t="shared" si="80"/>
        <v>CL.IC.CV.171701.01</v>
      </c>
      <c r="R653" s="5"/>
      <c r="S653" s="5"/>
      <c r="T653" s="5"/>
      <c r="U653" s="5"/>
      <c r="V653" s="5"/>
      <c r="W653" s="5"/>
    </row>
    <row r="654" spans="1:23" ht="15">
      <c r="A654" s="5" t="s">
        <v>1372</v>
      </c>
      <c r="B654" s="5"/>
      <c r="C654" s="6" t="s">
        <v>6865</v>
      </c>
      <c r="D654" s="5"/>
      <c r="E654" s="6" t="s">
        <v>6865</v>
      </c>
      <c r="F654" s="5" t="s">
        <v>2112</v>
      </c>
      <c r="G654" s="5" t="s">
        <v>2168</v>
      </c>
      <c r="H654" s="10" t="s">
        <v>1398</v>
      </c>
      <c r="I654" s="5" t="s">
        <v>2169</v>
      </c>
      <c r="J654" s="13" t="str">
        <f t="shared" si="77"/>
        <v>IC.CV.171702</v>
      </c>
      <c r="K654" s="6" t="s">
        <v>11324</v>
      </c>
      <c r="L654" t="str">
        <f t="shared" si="81"/>
        <v xml:space="preserve">     Atrial 2 mVolt</v>
      </c>
      <c r="M654" s="14" t="str">
        <f t="shared" si="78"/>
        <v>PI.IC.CV.171702.01</v>
      </c>
      <c r="N654" s="14"/>
      <c r="O654" s="14" t="str">
        <f t="shared" si="79"/>
        <v>PH.IC.CV.171702.01</v>
      </c>
      <c r="P654" s="5"/>
      <c r="Q654" s="14" t="str">
        <f t="shared" si="80"/>
        <v>CL.IC.CV.171702.01</v>
      </c>
      <c r="R654" s="5"/>
      <c r="S654" s="5"/>
      <c r="T654" s="5"/>
      <c r="U654" s="5"/>
      <c r="V654" s="5"/>
      <c r="W654" s="5"/>
    </row>
    <row r="655" spans="1:23" ht="15">
      <c r="A655" s="5" t="s">
        <v>1372</v>
      </c>
      <c r="B655" s="5"/>
      <c r="C655" s="6" t="s">
        <v>6865</v>
      </c>
      <c r="D655" s="5"/>
      <c r="E655" s="6" t="s">
        <v>6865</v>
      </c>
      <c r="F655" s="5" t="s">
        <v>2112</v>
      </c>
      <c r="G655" s="5" t="s">
        <v>2170</v>
      </c>
      <c r="H655" s="10" t="s">
        <v>1400</v>
      </c>
      <c r="I655" s="5" t="s">
        <v>2171</v>
      </c>
      <c r="J655" s="13" t="str">
        <f t="shared" si="77"/>
        <v>IC.CV.171703</v>
      </c>
      <c r="K655" s="6" t="s">
        <v>11324</v>
      </c>
      <c r="L655" t="str">
        <f t="shared" si="81"/>
        <v xml:space="preserve">     Atrial 3 mVolt</v>
      </c>
      <c r="M655" s="14" t="str">
        <f t="shared" si="78"/>
        <v>PI.IC.CV.171703.01</v>
      </c>
      <c r="N655" s="14"/>
      <c r="O655" s="14" t="str">
        <f t="shared" si="79"/>
        <v>PH.IC.CV.171703.01</v>
      </c>
      <c r="P655" s="5"/>
      <c r="Q655" s="14" t="str">
        <f t="shared" si="80"/>
        <v>CL.IC.CV.171703.01</v>
      </c>
      <c r="R655" s="5"/>
      <c r="S655" s="5"/>
      <c r="T655" s="5"/>
      <c r="U655" s="5"/>
      <c r="V655" s="5"/>
      <c r="W655" s="5"/>
    </row>
    <row r="656" spans="1:23" ht="15">
      <c r="A656" s="5" t="s">
        <v>1372</v>
      </c>
      <c r="B656" s="5"/>
      <c r="C656" s="6" t="s">
        <v>6865</v>
      </c>
      <c r="D656" s="5"/>
      <c r="E656" s="6" t="s">
        <v>6865</v>
      </c>
      <c r="F656" s="5" t="s">
        <v>2112</v>
      </c>
      <c r="G656" s="5" t="s">
        <v>2172</v>
      </c>
      <c r="H656" s="10" t="s">
        <v>1402</v>
      </c>
      <c r="I656" s="5" t="s">
        <v>2173</v>
      </c>
      <c r="J656" s="13" t="str">
        <f t="shared" si="77"/>
        <v>IC.CV.171704</v>
      </c>
      <c r="K656" s="6" t="s">
        <v>11324</v>
      </c>
      <c r="L656" t="str">
        <f t="shared" si="81"/>
        <v xml:space="preserve">     Atrial 4 mVolt</v>
      </c>
      <c r="M656" s="14" t="str">
        <f t="shared" si="78"/>
        <v>PI.IC.CV.171704.01</v>
      </c>
      <c r="N656" s="14"/>
      <c r="O656" s="14" t="str">
        <f t="shared" si="79"/>
        <v>PH.IC.CV.171704.01</v>
      </c>
      <c r="P656" s="5"/>
      <c r="Q656" s="14" t="str">
        <f t="shared" si="80"/>
        <v>CL.IC.CV.171704.01</v>
      </c>
      <c r="R656" s="5"/>
      <c r="S656" s="5"/>
      <c r="T656" s="5"/>
      <c r="U656" s="5"/>
      <c r="V656" s="5"/>
      <c r="W656" s="5"/>
    </row>
    <row r="657" spans="1:23" ht="15">
      <c r="A657" s="5" t="s">
        <v>1372</v>
      </c>
      <c r="B657" s="5"/>
      <c r="C657" s="6" t="s">
        <v>6865</v>
      </c>
      <c r="D657" s="5"/>
      <c r="E657" s="6" t="s">
        <v>6865</v>
      </c>
      <c r="F657" s="5" t="s">
        <v>2112</v>
      </c>
      <c r="G657" s="5" t="s">
        <v>2174</v>
      </c>
      <c r="H657" s="10" t="s">
        <v>1404</v>
      </c>
      <c r="I657" s="5" t="s">
        <v>2175</v>
      </c>
      <c r="J657" s="13" t="str">
        <f t="shared" si="77"/>
        <v>IC.CV.171705</v>
      </c>
      <c r="K657" s="6" t="s">
        <v>11324</v>
      </c>
      <c r="L657" t="str">
        <f t="shared" si="81"/>
        <v xml:space="preserve">     Atrial 5 mVolt</v>
      </c>
      <c r="M657" s="14" t="str">
        <f t="shared" si="78"/>
        <v>PI.IC.CV.171705.01</v>
      </c>
      <c r="N657" s="14"/>
      <c r="O657" s="14" t="str">
        <f t="shared" si="79"/>
        <v>PH.IC.CV.171705.01</v>
      </c>
      <c r="P657" s="5"/>
      <c r="Q657" s="14" t="str">
        <f t="shared" si="80"/>
        <v>CL.IC.CV.171705.01</v>
      </c>
      <c r="R657" s="5"/>
      <c r="S657" s="5"/>
      <c r="T657" s="5"/>
      <c r="U657" s="5"/>
      <c r="V657" s="5"/>
      <c r="W657" s="5"/>
    </row>
    <row r="658" spans="1:23" ht="15">
      <c r="A658" s="5" t="s">
        <v>1372</v>
      </c>
      <c r="B658" s="5"/>
      <c r="C658" s="6" t="s">
        <v>6865</v>
      </c>
      <c r="D658" s="5"/>
      <c r="E658" s="6" t="s">
        <v>6865</v>
      </c>
      <c r="F658" s="5" t="s">
        <v>2112</v>
      </c>
      <c r="G658" s="5" t="s">
        <v>2176</v>
      </c>
      <c r="H658" s="10" t="s">
        <v>1406</v>
      </c>
      <c r="I658" s="5" t="s">
        <v>2177</v>
      </c>
      <c r="J658" s="13" t="str">
        <f t="shared" si="77"/>
        <v>IC.CV.171706</v>
      </c>
      <c r="K658" s="6" t="s">
        <v>11324</v>
      </c>
      <c r="L658" t="str">
        <f t="shared" si="81"/>
        <v xml:space="preserve">     Atrial 6 mVolt</v>
      </c>
      <c r="M658" s="14" t="str">
        <f t="shared" si="78"/>
        <v>PI.IC.CV.171706.01</v>
      </c>
      <c r="N658" s="14"/>
      <c r="O658" s="14" t="str">
        <f t="shared" si="79"/>
        <v>PH.IC.CV.171706.01</v>
      </c>
      <c r="P658" s="5"/>
      <c r="Q658" s="14" t="str">
        <f t="shared" si="80"/>
        <v>CL.IC.CV.171706.01</v>
      </c>
      <c r="R658" s="5"/>
      <c r="S658" s="5"/>
      <c r="T658" s="5"/>
      <c r="U658" s="5"/>
      <c r="V658" s="5"/>
      <c r="W658" s="5"/>
    </row>
    <row r="659" spans="1:23" ht="15">
      <c r="A659" s="5" t="s">
        <v>1372</v>
      </c>
      <c r="B659" s="5"/>
      <c r="C659" s="6" t="s">
        <v>6865</v>
      </c>
      <c r="D659" s="5"/>
      <c r="E659" s="6" t="s">
        <v>6865</v>
      </c>
      <c r="F659" s="5" t="s">
        <v>2112</v>
      </c>
      <c r="G659" s="5" t="s">
        <v>2178</v>
      </c>
      <c r="H659" s="10" t="s">
        <v>1419</v>
      </c>
      <c r="I659" s="5" t="s">
        <v>2179</v>
      </c>
      <c r="J659" s="13" t="str">
        <f t="shared" si="77"/>
        <v>IC.CV.171707</v>
      </c>
      <c r="K659" s="6" t="s">
        <v>11324</v>
      </c>
      <c r="L659" t="str">
        <f t="shared" si="81"/>
        <v xml:space="preserve">     Atrial 7 mVolt</v>
      </c>
      <c r="M659" s="14" t="str">
        <f t="shared" si="78"/>
        <v>PI.IC.CV.171707.01</v>
      </c>
      <c r="N659" s="14"/>
      <c r="O659" s="14" t="str">
        <f t="shared" si="79"/>
        <v>PH.IC.CV.171707.01</v>
      </c>
      <c r="P659" s="5"/>
      <c r="Q659" s="14" t="str">
        <f t="shared" si="80"/>
        <v>CL.IC.CV.171707.01</v>
      </c>
      <c r="R659" s="5"/>
      <c r="S659" s="5"/>
      <c r="T659" s="5"/>
      <c r="U659" s="5"/>
      <c r="V659" s="5"/>
      <c r="W659" s="5"/>
    </row>
    <row r="660" spans="1:23" ht="15">
      <c r="A660" s="5" t="s">
        <v>1372</v>
      </c>
      <c r="B660" s="5"/>
      <c r="C660" s="6" t="s">
        <v>6865</v>
      </c>
      <c r="D660" s="5"/>
      <c r="E660" s="6" t="s">
        <v>6865</v>
      </c>
      <c r="F660" s="5" t="s">
        <v>2112</v>
      </c>
      <c r="G660" s="5" t="s">
        <v>298</v>
      </c>
      <c r="H660" s="10" t="s">
        <v>1550</v>
      </c>
      <c r="I660" s="5" t="s">
        <v>2185</v>
      </c>
      <c r="J660" s="13" t="str">
        <f t="shared" si="77"/>
        <v>IC.CV.171708</v>
      </c>
      <c r="K660" s="6" t="s">
        <v>11324</v>
      </c>
      <c r="L660" t="str">
        <f t="shared" si="81"/>
        <v xml:space="preserve">     Atrial 8 mVolt</v>
      </c>
      <c r="M660" s="14" t="str">
        <f t="shared" si="78"/>
        <v>PI.IC.CV.171708.01</v>
      </c>
      <c r="N660" s="14"/>
      <c r="O660" s="14" t="str">
        <f t="shared" si="79"/>
        <v>PH.IC.CV.171708.01</v>
      </c>
      <c r="P660" s="5"/>
      <c r="Q660" s="14" t="str">
        <f t="shared" si="80"/>
        <v>CL.IC.CV.171708.01</v>
      </c>
      <c r="R660" s="5"/>
      <c r="S660" s="5"/>
      <c r="T660" s="5"/>
      <c r="U660" s="5"/>
      <c r="V660" s="5"/>
      <c r="W660" s="5"/>
    </row>
    <row r="661" spans="1:23" ht="15">
      <c r="A661" s="5" t="s">
        <v>1372</v>
      </c>
      <c r="B661" s="5"/>
      <c r="C661" s="6" t="s">
        <v>6865</v>
      </c>
      <c r="D661" s="5"/>
      <c r="E661" s="6" t="s">
        <v>6865</v>
      </c>
      <c r="F661" s="5" t="s">
        <v>2112</v>
      </c>
      <c r="G661" s="5" t="s">
        <v>2336</v>
      </c>
      <c r="H661" s="10" t="s">
        <v>1551</v>
      </c>
      <c r="I661" s="5" t="s">
        <v>2337</v>
      </c>
      <c r="J661" s="13" t="str">
        <f t="shared" si="77"/>
        <v>IC.CV.171709</v>
      </c>
      <c r="K661" s="6" t="s">
        <v>11324</v>
      </c>
      <c r="L661" t="str">
        <f t="shared" si="81"/>
        <v xml:space="preserve">     Atrial 9 mVolt</v>
      </c>
      <c r="M661" s="14" t="str">
        <f t="shared" si="78"/>
        <v>PI.IC.CV.171709.01</v>
      </c>
      <c r="N661" s="14"/>
      <c r="O661" s="14" t="str">
        <f t="shared" si="79"/>
        <v>PH.IC.CV.171709.01</v>
      </c>
      <c r="P661" s="5"/>
      <c r="Q661" s="14" t="str">
        <f t="shared" si="80"/>
        <v>CL.IC.CV.171709.01</v>
      </c>
      <c r="R661" s="5"/>
      <c r="S661" s="5"/>
      <c r="T661" s="5"/>
      <c r="U661" s="5"/>
      <c r="V661" s="5"/>
      <c r="W661" s="5"/>
    </row>
    <row r="662" spans="1:23" ht="15">
      <c r="A662" s="5" t="s">
        <v>1372</v>
      </c>
      <c r="B662" s="5"/>
      <c r="C662" s="6" t="s">
        <v>6865</v>
      </c>
      <c r="D662" s="5"/>
      <c r="E662" s="6" t="s">
        <v>6865</v>
      </c>
      <c r="F662" s="5" t="s">
        <v>2112</v>
      </c>
      <c r="G662" s="5" t="s">
        <v>2338</v>
      </c>
      <c r="H662" s="10" t="s">
        <v>1571</v>
      </c>
      <c r="I662" s="5" t="s">
        <v>2339</v>
      </c>
      <c r="J662" s="13" t="str">
        <f t="shared" si="77"/>
        <v>IC.CV.171710</v>
      </c>
      <c r="K662" s="6" t="s">
        <v>11324</v>
      </c>
      <c r="L662" t="str">
        <f t="shared" si="81"/>
        <v xml:space="preserve">     Atrial 10 mVolt</v>
      </c>
      <c r="M662" s="14" t="str">
        <f t="shared" si="78"/>
        <v>PI.IC.CV.171710.01</v>
      </c>
      <c r="N662" s="14"/>
      <c r="O662" s="14" t="str">
        <f t="shared" si="79"/>
        <v>PH.IC.CV.171710.01</v>
      </c>
      <c r="P662" s="5"/>
      <c r="Q662" s="14" t="str">
        <f t="shared" si="80"/>
        <v>CL.IC.CV.171710.01</v>
      </c>
      <c r="R662" s="5"/>
      <c r="S662" s="5"/>
      <c r="T662" s="5"/>
      <c r="U662" s="5"/>
      <c r="V662" s="5"/>
      <c r="W662" s="5"/>
    </row>
    <row r="663" spans="1:23" s="15" customFormat="1" ht="15">
      <c r="A663" s="5" t="s">
        <v>11111</v>
      </c>
      <c r="B663" s="5"/>
      <c r="C663" s="6" t="s">
        <v>6865</v>
      </c>
      <c r="D663" s="5"/>
      <c r="E663" s="6" t="s">
        <v>6865</v>
      </c>
      <c r="F663" s="5" t="s">
        <v>2340</v>
      </c>
      <c r="G663" s="6" t="s">
        <v>2314</v>
      </c>
      <c r="H663" s="10" t="s">
        <v>8048</v>
      </c>
      <c r="I663" s="10" t="s">
        <v>2315</v>
      </c>
      <c r="J663" s="13" t="str">
        <f t="shared" si="77"/>
        <v>IC.CV.171711</v>
      </c>
      <c r="K663" s="6" t="s">
        <v>11324</v>
      </c>
      <c r="L663" t="str">
        <f t="shared" si="81"/>
        <v xml:space="preserve">    Atrial .5 mVolt</v>
      </c>
      <c r="M663" s="14" t="str">
        <f t="shared" si="78"/>
        <v>PI.IC.CV.171711.01</v>
      </c>
      <c r="N663" s="14"/>
      <c r="O663" s="14" t="str">
        <f t="shared" si="79"/>
        <v>PH.IC.CV.171711.01</v>
      </c>
      <c r="P663" s="5"/>
      <c r="Q663" s="14" t="str">
        <f t="shared" si="80"/>
        <v>CL.IC.CV.171711.01</v>
      </c>
      <c r="R663" s="5" t="s">
        <v>9277</v>
      </c>
      <c r="S663" s="5">
        <v>130</v>
      </c>
      <c r="T663" s="5"/>
      <c r="U663" s="5"/>
      <c r="V663" s="5"/>
      <c r="W663" s="5"/>
    </row>
    <row r="664" spans="1:23" ht="15">
      <c r="A664" s="5" t="s">
        <v>1372</v>
      </c>
      <c r="B664" s="5"/>
      <c r="C664" s="6" t="s">
        <v>6865</v>
      </c>
      <c r="D664" s="5" t="s">
        <v>2159</v>
      </c>
      <c r="E664" s="6" t="s">
        <v>5743</v>
      </c>
      <c r="F664" s="5" t="s">
        <v>2112</v>
      </c>
      <c r="G664" s="5" t="s">
        <v>2160</v>
      </c>
      <c r="H664" s="10" t="s">
        <v>1396</v>
      </c>
      <c r="I664" s="5" t="s">
        <v>2161</v>
      </c>
      <c r="J664" s="13" t="str">
        <f t="shared" si="77"/>
        <v>IC.CV.171801</v>
      </c>
      <c r="K664" s="6" t="s">
        <v>11324</v>
      </c>
      <c r="L664" t="str">
        <f t="shared" si="81"/>
        <v xml:space="preserve">     Ventricular 1 mVolt</v>
      </c>
      <c r="M664" s="14" t="str">
        <f t="shared" si="78"/>
        <v>PI.IC.CV.171801.01</v>
      </c>
      <c r="N664" s="14"/>
      <c r="O664" s="14" t="str">
        <f t="shared" si="79"/>
        <v>PH.IC.CV.171801.01</v>
      </c>
      <c r="P664" s="5"/>
      <c r="Q664" s="14" t="str">
        <f t="shared" si="80"/>
        <v>CL.IC.CV.171801.01</v>
      </c>
      <c r="R664" s="5"/>
      <c r="S664" s="5"/>
      <c r="T664" s="5"/>
      <c r="U664" s="5"/>
      <c r="V664" s="5"/>
      <c r="W664" s="5"/>
    </row>
    <row r="665" spans="1:23" ht="15">
      <c r="A665" s="5" t="s">
        <v>1372</v>
      </c>
      <c r="B665" s="5"/>
      <c r="C665" s="6" t="s">
        <v>6865</v>
      </c>
      <c r="D665" s="5"/>
      <c r="E665" s="6" t="s">
        <v>5743</v>
      </c>
      <c r="F665" s="5" t="s">
        <v>2112</v>
      </c>
      <c r="G665" s="5" t="s">
        <v>299</v>
      </c>
      <c r="H665" s="10" t="s">
        <v>1398</v>
      </c>
      <c r="I665" s="5" t="s">
        <v>2162</v>
      </c>
      <c r="J665" s="13" t="str">
        <f t="shared" si="77"/>
        <v>IC.CV.171802</v>
      </c>
      <c r="K665" s="6" t="s">
        <v>11324</v>
      </c>
      <c r="L665" t="str">
        <f t="shared" si="81"/>
        <v xml:space="preserve">     Ventricular 2 mVolt</v>
      </c>
      <c r="M665" s="14" t="str">
        <f t="shared" si="78"/>
        <v>PI.IC.CV.171802.01</v>
      </c>
      <c r="N665" s="14"/>
      <c r="O665" s="14" t="str">
        <f t="shared" si="79"/>
        <v>PH.IC.CV.171802.01</v>
      </c>
      <c r="P665" s="5"/>
      <c r="Q665" s="14" t="str">
        <f t="shared" si="80"/>
        <v>CL.IC.CV.171802.01</v>
      </c>
      <c r="R665" s="5"/>
      <c r="S665" s="5"/>
      <c r="T665" s="5"/>
      <c r="U665" s="5"/>
      <c r="V665" s="5"/>
      <c r="W665" s="5"/>
    </row>
    <row r="666" spans="1:23" ht="15">
      <c r="A666" s="5" t="s">
        <v>1372</v>
      </c>
      <c r="B666" s="5"/>
      <c r="C666" s="6" t="s">
        <v>6865</v>
      </c>
      <c r="D666" s="5"/>
      <c r="E666" s="6" t="s">
        <v>5743</v>
      </c>
      <c r="F666" s="5" t="s">
        <v>2112</v>
      </c>
      <c r="G666" s="5" t="s">
        <v>2163</v>
      </c>
      <c r="H666" s="10" t="s">
        <v>1400</v>
      </c>
      <c r="I666" s="5" t="s">
        <v>2164</v>
      </c>
      <c r="J666" s="13" t="str">
        <f t="shared" si="77"/>
        <v>IC.CV.171803</v>
      </c>
      <c r="K666" s="6" t="s">
        <v>11324</v>
      </c>
      <c r="L666" t="str">
        <f t="shared" si="81"/>
        <v xml:space="preserve">     Ventricular 3 mVolt</v>
      </c>
      <c r="M666" s="14" t="str">
        <f t="shared" si="78"/>
        <v>PI.IC.CV.171803.01</v>
      </c>
      <c r="N666" s="14"/>
      <c r="O666" s="14" t="str">
        <f t="shared" si="79"/>
        <v>PH.IC.CV.171803.01</v>
      </c>
      <c r="P666" s="5"/>
      <c r="Q666" s="14" t="str">
        <f t="shared" si="80"/>
        <v>CL.IC.CV.171803.01</v>
      </c>
      <c r="R666" s="5"/>
      <c r="S666" s="5"/>
      <c r="T666" s="5"/>
      <c r="U666" s="5"/>
      <c r="V666" s="5"/>
      <c r="W666" s="5"/>
    </row>
    <row r="667" spans="1:23" ht="15">
      <c r="A667" s="5" t="s">
        <v>1372</v>
      </c>
      <c r="B667" s="5"/>
      <c r="C667" s="6" t="s">
        <v>6865</v>
      </c>
      <c r="D667" s="5"/>
      <c r="E667" s="6" t="s">
        <v>5743</v>
      </c>
      <c r="F667" s="5" t="s">
        <v>2112</v>
      </c>
      <c r="G667" s="5" t="s">
        <v>2165</v>
      </c>
      <c r="H667" s="10" t="s">
        <v>1402</v>
      </c>
      <c r="I667" s="5" t="s">
        <v>2166</v>
      </c>
      <c r="J667" s="13" t="str">
        <f t="shared" si="77"/>
        <v>IC.CV.171804</v>
      </c>
      <c r="K667" s="6" t="s">
        <v>11324</v>
      </c>
      <c r="L667" t="str">
        <f t="shared" si="81"/>
        <v xml:space="preserve">     Ventricular 4 mVolt</v>
      </c>
      <c r="M667" s="14" t="str">
        <f t="shared" si="78"/>
        <v>PI.IC.CV.171804.01</v>
      </c>
      <c r="N667" s="14"/>
      <c r="O667" s="14" t="str">
        <f t="shared" si="79"/>
        <v>PH.IC.CV.171804.01</v>
      </c>
      <c r="P667" s="5"/>
      <c r="Q667" s="14" t="str">
        <f t="shared" si="80"/>
        <v>CL.IC.CV.171804.01</v>
      </c>
      <c r="R667" s="5"/>
      <c r="S667" s="5"/>
      <c r="T667" s="5"/>
      <c r="U667" s="5"/>
      <c r="V667" s="5"/>
      <c r="W667" s="5"/>
    </row>
    <row r="668" spans="1:23" ht="15">
      <c r="A668" s="5" t="s">
        <v>1372</v>
      </c>
      <c r="B668" s="5"/>
      <c r="C668" s="6" t="s">
        <v>6865</v>
      </c>
      <c r="D668" s="5"/>
      <c r="E668" s="6" t="s">
        <v>5743</v>
      </c>
      <c r="F668" s="5" t="s">
        <v>2112</v>
      </c>
      <c r="G668" s="5" t="s">
        <v>2325</v>
      </c>
      <c r="H668" s="10" t="s">
        <v>1404</v>
      </c>
      <c r="I668" s="5" t="s">
        <v>2326</v>
      </c>
      <c r="J668" s="13" t="str">
        <f t="shared" si="77"/>
        <v>IC.CV.171805</v>
      </c>
      <c r="K668" s="6" t="s">
        <v>11324</v>
      </c>
      <c r="L668" t="str">
        <f t="shared" si="81"/>
        <v xml:space="preserve">     Ventricular 5 mVolt</v>
      </c>
      <c r="M668" s="14" t="str">
        <f t="shared" si="78"/>
        <v>PI.IC.CV.171805.01</v>
      </c>
      <c r="N668" s="14"/>
      <c r="O668" s="14" t="str">
        <f t="shared" si="79"/>
        <v>PH.IC.CV.171805.01</v>
      </c>
      <c r="P668" s="5"/>
      <c r="Q668" s="14" t="str">
        <f t="shared" si="80"/>
        <v>CL.IC.CV.171805.01</v>
      </c>
      <c r="R668" s="5"/>
      <c r="S668" s="5"/>
      <c r="T668" s="5"/>
      <c r="U668" s="5"/>
      <c r="V668" s="5"/>
      <c r="W668" s="5"/>
    </row>
    <row r="669" spans="1:23" ht="15">
      <c r="A669" s="5" t="s">
        <v>1372</v>
      </c>
      <c r="B669" s="5"/>
      <c r="C669" s="6" t="s">
        <v>6865</v>
      </c>
      <c r="D669" s="5"/>
      <c r="E669" s="6" t="s">
        <v>5743</v>
      </c>
      <c r="F669" s="5" t="s">
        <v>2112</v>
      </c>
      <c r="G669" s="5" t="s">
        <v>2327</v>
      </c>
      <c r="H669" s="10" t="s">
        <v>1406</v>
      </c>
      <c r="I669" s="5" t="s">
        <v>2328</v>
      </c>
      <c r="J669" s="13" t="str">
        <f t="shared" si="77"/>
        <v>IC.CV.171806</v>
      </c>
      <c r="K669" s="6" t="s">
        <v>11324</v>
      </c>
      <c r="L669" t="str">
        <f t="shared" si="81"/>
        <v xml:space="preserve">     Ventricular 6 mVolt</v>
      </c>
      <c r="M669" s="14" t="str">
        <f t="shared" si="78"/>
        <v>PI.IC.CV.171806.01</v>
      </c>
      <c r="N669" s="14"/>
      <c r="O669" s="14" t="str">
        <f t="shared" si="79"/>
        <v>PH.IC.CV.171806.01</v>
      </c>
      <c r="P669" s="5"/>
      <c r="Q669" s="14" t="str">
        <f t="shared" si="80"/>
        <v>CL.IC.CV.171806.01</v>
      </c>
      <c r="R669" s="5"/>
      <c r="S669" s="5"/>
      <c r="T669" s="5"/>
      <c r="U669" s="5"/>
      <c r="V669" s="5"/>
      <c r="W669" s="5"/>
    </row>
    <row r="670" spans="1:23" ht="15">
      <c r="A670" s="5" t="s">
        <v>1372</v>
      </c>
      <c r="B670" s="5"/>
      <c r="C670" s="6" t="s">
        <v>6865</v>
      </c>
      <c r="D670" s="5"/>
      <c r="E670" s="6" t="s">
        <v>5743</v>
      </c>
      <c r="F670" s="5" t="s">
        <v>2112</v>
      </c>
      <c r="G670" s="5" t="s">
        <v>2329</v>
      </c>
      <c r="H670" s="10" t="s">
        <v>1419</v>
      </c>
      <c r="I670" s="5" t="s">
        <v>2330</v>
      </c>
      <c r="J670" s="13" t="str">
        <f t="shared" si="77"/>
        <v>IC.CV.171807</v>
      </c>
      <c r="K670" s="6" t="s">
        <v>11324</v>
      </c>
      <c r="L670" t="str">
        <f t="shared" si="81"/>
        <v xml:space="preserve">     Ventricular 7 mVolt</v>
      </c>
      <c r="M670" s="14" t="str">
        <f t="shared" si="78"/>
        <v>PI.IC.CV.171807.01</v>
      </c>
      <c r="N670" s="14"/>
      <c r="O670" s="14" t="str">
        <f t="shared" si="79"/>
        <v>PH.IC.CV.171807.01</v>
      </c>
      <c r="P670" s="5"/>
      <c r="Q670" s="14" t="str">
        <f t="shared" si="80"/>
        <v>CL.IC.CV.171807.01</v>
      </c>
      <c r="R670" s="5"/>
      <c r="S670" s="5"/>
      <c r="T670" s="5"/>
      <c r="U670" s="5"/>
      <c r="V670" s="5"/>
      <c r="W670" s="5"/>
    </row>
    <row r="671" spans="1:23" ht="15">
      <c r="A671" s="5" t="s">
        <v>1372</v>
      </c>
      <c r="B671" s="5"/>
      <c r="C671" s="6" t="s">
        <v>6865</v>
      </c>
      <c r="D671" s="5"/>
      <c r="E671" s="6" t="s">
        <v>5743</v>
      </c>
      <c r="F671" s="5" t="s">
        <v>2112</v>
      </c>
      <c r="G671" s="5" t="s">
        <v>2331</v>
      </c>
      <c r="H671" s="10" t="s">
        <v>1550</v>
      </c>
      <c r="I671" s="5" t="s">
        <v>2486</v>
      </c>
      <c r="J671" s="13" t="str">
        <f t="shared" si="77"/>
        <v>IC.CV.171808</v>
      </c>
      <c r="K671" s="6" t="s">
        <v>11324</v>
      </c>
      <c r="L671" t="str">
        <f t="shared" si="81"/>
        <v xml:space="preserve">     Ventricular 8 mVolt</v>
      </c>
      <c r="M671" s="14" t="str">
        <f t="shared" si="78"/>
        <v>PI.IC.CV.171808.01</v>
      </c>
      <c r="N671" s="14"/>
      <c r="O671" s="14" t="str">
        <f t="shared" si="79"/>
        <v>PH.IC.CV.171808.01</v>
      </c>
      <c r="P671" s="5"/>
      <c r="Q671" s="14" t="str">
        <f t="shared" si="80"/>
        <v>CL.IC.CV.171808.01</v>
      </c>
      <c r="R671" s="5"/>
      <c r="S671" s="5"/>
      <c r="T671" s="5"/>
      <c r="U671" s="5"/>
      <c r="V671" s="5"/>
      <c r="W671" s="5"/>
    </row>
    <row r="672" spans="1:23" ht="15">
      <c r="A672" s="5" t="s">
        <v>1372</v>
      </c>
      <c r="B672" s="5"/>
      <c r="C672" s="6" t="s">
        <v>6865</v>
      </c>
      <c r="D672" s="5"/>
      <c r="E672" s="6" t="s">
        <v>5743</v>
      </c>
      <c r="F672" s="5" t="s">
        <v>2112</v>
      </c>
      <c r="G672" s="5" t="s">
        <v>2487</v>
      </c>
      <c r="H672" s="10" t="s">
        <v>1551</v>
      </c>
      <c r="I672" s="5" t="s">
        <v>2488</v>
      </c>
      <c r="J672" s="13" t="str">
        <f t="shared" si="77"/>
        <v>IC.CV.171809</v>
      </c>
      <c r="K672" s="6" t="s">
        <v>11324</v>
      </c>
      <c r="L672" t="str">
        <f t="shared" si="81"/>
        <v xml:space="preserve">     Ventricular 9 mVolt</v>
      </c>
      <c r="M672" s="14" t="str">
        <f t="shared" si="78"/>
        <v>PI.IC.CV.171809.01</v>
      </c>
      <c r="N672" s="14"/>
      <c r="O672" s="14" t="str">
        <f t="shared" si="79"/>
        <v>PH.IC.CV.171809.01</v>
      </c>
      <c r="P672" s="5"/>
      <c r="Q672" s="14" t="str">
        <f t="shared" si="80"/>
        <v>CL.IC.CV.171809.01</v>
      </c>
      <c r="R672" s="5"/>
      <c r="S672" s="5"/>
      <c r="T672" s="5"/>
      <c r="U672" s="5"/>
      <c r="V672" s="5"/>
      <c r="W672" s="5"/>
    </row>
    <row r="673" spans="1:23" ht="15">
      <c r="A673" s="5" t="s">
        <v>1372</v>
      </c>
      <c r="B673" s="5"/>
      <c r="C673" s="6" t="s">
        <v>6865</v>
      </c>
      <c r="D673" s="5"/>
      <c r="E673" s="6" t="s">
        <v>5743</v>
      </c>
      <c r="F673" s="5" t="s">
        <v>2112</v>
      </c>
      <c r="G673" s="5" t="s">
        <v>2489</v>
      </c>
      <c r="H673" s="10" t="s">
        <v>1571</v>
      </c>
      <c r="I673" s="5" t="s">
        <v>2490</v>
      </c>
      <c r="J673" s="13" t="str">
        <f t="shared" si="77"/>
        <v>IC.CV.171810</v>
      </c>
      <c r="K673" s="6" t="s">
        <v>11324</v>
      </c>
      <c r="L673" t="str">
        <f t="shared" si="81"/>
        <v xml:space="preserve">     Ventricular 10 mVolt</v>
      </c>
      <c r="M673" s="14" t="str">
        <f t="shared" si="78"/>
        <v>PI.IC.CV.171810.01</v>
      </c>
      <c r="N673" s="14"/>
      <c r="O673" s="14" t="str">
        <f t="shared" si="79"/>
        <v>PH.IC.CV.171810.01</v>
      </c>
      <c r="P673" s="5"/>
      <c r="Q673" s="14" t="str">
        <f t="shared" si="80"/>
        <v>CL.IC.CV.171810.01</v>
      </c>
      <c r="R673" s="5"/>
      <c r="S673" s="5"/>
      <c r="T673" s="5"/>
      <c r="U673" s="5"/>
      <c r="V673" s="5"/>
      <c r="W673" s="5"/>
    </row>
    <row r="674" spans="1:23" ht="15">
      <c r="A674" s="5" t="s">
        <v>1372</v>
      </c>
      <c r="B674" s="5"/>
      <c r="C674" s="6" t="s">
        <v>6865</v>
      </c>
      <c r="D674" s="5" t="s">
        <v>2332</v>
      </c>
      <c r="E674" s="6" t="s">
        <v>10174</v>
      </c>
      <c r="F674" s="5" t="s">
        <v>2333</v>
      </c>
      <c r="G674" s="5" t="s">
        <v>2334</v>
      </c>
      <c r="H674" s="10" t="s">
        <v>1396</v>
      </c>
      <c r="I674" s="5" t="s">
        <v>2335</v>
      </c>
      <c r="J674" s="13" t="str">
        <f t="shared" si="77"/>
        <v>IC.CV.171901</v>
      </c>
      <c r="K674" s="6" t="s">
        <v>11324</v>
      </c>
      <c r="L674" t="str">
        <f t="shared" si="81"/>
        <v>Rate: specify</v>
      </c>
      <c r="M674" s="14" t="str">
        <f t="shared" si="78"/>
        <v>PI.IC.CV.171901.01</v>
      </c>
      <c r="N674" s="14"/>
      <c r="O674" s="14" t="str">
        <f t="shared" si="79"/>
        <v>PH.IC.CV.171901.01</v>
      </c>
      <c r="P674" s="5"/>
      <c r="Q674" s="14" t="str">
        <f t="shared" si="80"/>
        <v>CL.IC.CV.171901.01</v>
      </c>
      <c r="R674" s="5"/>
      <c r="S674" s="5"/>
      <c r="T674" s="5"/>
      <c r="U674" s="5"/>
      <c r="V674" s="5"/>
      <c r="W674" s="5"/>
    </row>
    <row r="675" spans="1:23" ht="15">
      <c r="A675" s="5" t="s">
        <v>1372</v>
      </c>
      <c r="B675" s="5"/>
      <c r="C675" s="6" t="s">
        <v>6865</v>
      </c>
      <c r="D675" s="5" t="s">
        <v>2582</v>
      </c>
      <c r="E675" s="6" t="s">
        <v>6396</v>
      </c>
      <c r="F675" s="5" t="s">
        <v>2495</v>
      </c>
      <c r="G675" s="5" t="s">
        <v>2496</v>
      </c>
      <c r="H675" s="10" t="s">
        <v>1396</v>
      </c>
      <c r="I675" s="5" t="s">
        <v>1557</v>
      </c>
      <c r="J675" s="13" t="str">
        <f t="shared" si="77"/>
        <v>IC.CV.172001</v>
      </c>
      <c r="K675" s="6" t="s">
        <v>11324</v>
      </c>
      <c r="L675" t="str">
        <f t="shared" si="81"/>
        <v>No signs or symptoms of complications</v>
      </c>
      <c r="M675" s="14" t="str">
        <f t="shared" si="78"/>
        <v>PI.IC.CV.172001.01</v>
      </c>
      <c r="N675" s="14"/>
      <c r="O675" s="14" t="str">
        <f t="shared" si="79"/>
        <v>PH.IC.CV.172001.01</v>
      </c>
      <c r="P675" s="5"/>
      <c r="Q675" s="14" t="str">
        <f t="shared" si="80"/>
        <v>CL.IC.CV.172001.01</v>
      </c>
      <c r="R675" s="5"/>
      <c r="S675" s="5"/>
      <c r="T675" s="5"/>
      <c r="U675" s="5"/>
      <c r="V675" s="5"/>
      <c r="W675" s="5"/>
    </row>
    <row r="676" spans="1:23" ht="15">
      <c r="A676" s="5" t="s">
        <v>1372</v>
      </c>
      <c r="B676" s="5"/>
      <c r="C676" s="6" t="s">
        <v>6865</v>
      </c>
      <c r="D676" s="5"/>
      <c r="E676" s="6" t="s">
        <v>6396</v>
      </c>
      <c r="F676" s="5" t="s">
        <v>2495</v>
      </c>
      <c r="G676" s="5" t="s">
        <v>1528</v>
      </c>
      <c r="H676" s="10" t="s">
        <v>1398</v>
      </c>
      <c r="I676" s="5" t="s">
        <v>1528</v>
      </c>
      <c r="J676" s="13" t="str">
        <f t="shared" si="77"/>
        <v>IC.CV.172002</v>
      </c>
      <c r="K676" s="6" t="s">
        <v>11324</v>
      </c>
      <c r="L676" t="str">
        <f t="shared" si="81"/>
        <v>Bleeding</v>
      </c>
      <c r="M676" s="14" t="str">
        <f t="shared" si="78"/>
        <v>PI.IC.CV.172002.01</v>
      </c>
      <c r="N676" s="14"/>
      <c r="O676" s="14" t="str">
        <f t="shared" si="79"/>
        <v>PH.IC.CV.172002.01</v>
      </c>
      <c r="P676" s="5"/>
      <c r="Q676" s="14" t="str">
        <f t="shared" si="80"/>
        <v>CL.IC.CV.172002.01</v>
      </c>
      <c r="R676" s="5"/>
      <c r="S676" s="5"/>
      <c r="T676" s="5"/>
      <c r="U676" s="5"/>
      <c r="V676" s="5"/>
      <c r="W676" s="5"/>
    </row>
    <row r="677" spans="1:23" ht="15">
      <c r="A677" s="5" t="s">
        <v>1372</v>
      </c>
      <c r="B677" s="5"/>
      <c r="C677" s="6" t="s">
        <v>6865</v>
      </c>
      <c r="D677" s="5"/>
      <c r="E677" s="6" t="s">
        <v>6396</v>
      </c>
      <c r="F677" s="5" t="s">
        <v>2495</v>
      </c>
      <c r="G677" s="5" t="s">
        <v>1561</v>
      </c>
      <c r="H677" s="10" t="s">
        <v>1400</v>
      </c>
      <c r="I677" s="5" t="s">
        <v>1562</v>
      </c>
      <c r="J677" s="13" t="str">
        <f t="shared" si="77"/>
        <v>IC.CV.172003</v>
      </c>
      <c r="K677" s="6" t="s">
        <v>11324</v>
      </c>
      <c r="L677" t="str">
        <f t="shared" si="81"/>
        <v>Ecchymotic</v>
      </c>
      <c r="M677" s="14" t="str">
        <f t="shared" si="78"/>
        <v>PI.IC.CV.172003.01</v>
      </c>
      <c r="N677" s="14"/>
      <c r="O677" s="14" t="str">
        <f t="shared" si="79"/>
        <v>PH.IC.CV.172003.01</v>
      </c>
      <c r="P677" s="5"/>
      <c r="Q677" s="14" t="str">
        <f t="shared" si="80"/>
        <v>CL.IC.CV.172003.01</v>
      </c>
      <c r="R677" s="5"/>
      <c r="S677" s="5"/>
      <c r="T677" s="5"/>
      <c r="U677" s="5"/>
      <c r="V677" s="5"/>
      <c r="W677" s="5"/>
    </row>
    <row r="678" spans="1:23" ht="15">
      <c r="A678" s="5" t="s">
        <v>1372</v>
      </c>
      <c r="B678" s="5"/>
      <c r="C678" s="6" t="s">
        <v>6865</v>
      </c>
      <c r="D678" s="5"/>
      <c r="E678" s="6" t="s">
        <v>6396</v>
      </c>
      <c r="F678" s="5" t="s">
        <v>2495</v>
      </c>
      <c r="G678" s="5" t="s">
        <v>1531</v>
      </c>
      <c r="H678" s="10" t="s">
        <v>1402</v>
      </c>
      <c r="I678" s="5" t="s">
        <v>1531</v>
      </c>
      <c r="J678" s="13" t="str">
        <f t="shared" si="77"/>
        <v>IC.CV.172004</v>
      </c>
      <c r="K678" s="6" t="s">
        <v>11324</v>
      </c>
      <c r="L678" t="str">
        <f t="shared" si="81"/>
        <v>Erythema</v>
      </c>
      <c r="M678" s="14" t="str">
        <f t="shared" si="78"/>
        <v>PI.IC.CV.172004.01</v>
      </c>
      <c r="N678" s="14"/>
      <c r="O678" s="14" t="str">
        <f t="shared" si="79"/>
        <v>PH.IC.CV.172004.01</v>
      </c>
      <c r="P678" s="5"/>
      <c r="Q678" s="14" t="str">
        <f t="shared" si="80"/>
        <v>CL.IC.CV.172004.01</v>
      </c>
      <c r="R678" s="5"/>
      <c r="S678" s="5"/>
      <c r="T678" s="5"/>
      <c r="U678" s="5"/>
      <c r="V678" s="5"/>
      <c r="W678" s="5"/>
    </row>
    <row r="679" spans="1:23" ht="15">
      <c r="A679" s="5" t="s">
        <v>1372</v>
      </c>
      <c r="B679" s="5"/>
      <c r="C679" s="6" t="s">
        <v>6865</v>
      </c>
      <c r="D679" s="5"/>
      <c r="E679" s="6" t="s">
        <v>6396</v>
      </c>
      <c r="F679" s="5" t="s">
        <v>2495</v>
      </c>
      <c r="G679" s="5" t="s">
        <v>1533</v>
      </c>
      <c r="H679" s="10" t="s">
        <v>1404</v>
      </c>
      <c r="I679" s="5" t="s">
        <v>1533</v>
      </c>
      <c r="J679" s="13" t="str">
        <f t="shared" si="77"/>
        <v>IC.CV.172005</v>
      </c>
      <c r="K679" s="6" t="s">
        <v>11324</v>
      </c>
      <c r="L679" t="str">
        <f t="shared" si="81"/>
        <v>Hematoma</v>
      </c>
      <c r="M679" s="14" t="str">
        <f t="shared" si="78"/>
        <v>PI.IC.CV.172005.01</v>
      </c>
      <c r="N679" s="14"/>
      <c r="O679" s="14" t="str">
        <f t="shared" si="79"/>
        <v>PH.IC.CV.172005.01</v>
      </c>
      <c r="P679" s="5"/>
      <c r="Q679" s="14" t="str">
        <f t="shared" si="80"/>
        <v>CL.IC.CV.172005.01</v>
      </c>
      <c r="R679" s="5"/>
      <c r="S679" s="5"/>
      <c r="T679" s="5"/>
      <c r="U679" s="5"/>
      <c r="V679" s="5"/>
      <c r="W679" s="5"/>
    </row>
    <row r="680" spans="1:23" ht="15">
      <c r="A680" s="5" t="s">
        <v>1372</v>
      </c>
      <c r="B680" s="5"/>
      <c r="C680" s="6" t="s">
        <v>6865</v>
      </c>
      <c r="D680" s="5"/>
      <c r="E680" s="6" t="s">
        <v>6396</v>
      </c>
      <c r="F680" s="5" t="s">
        <v>2495</v>
      </c>
      <c r="G680" s="5" t="s">
        <v>2497</v>
      </c>
      <c r="H680" s="10" t="s">
        <v>1406</v>
      </c>
      <c r="I680" s="5" t="s">
        <v>1535</v>
      </c>
      <c r="J680" s="13" t="str">
        <f t="shared" si="77"/>
        <v>IC.CV.172006</v>
      </c>
      <c r="K680" s="6" t="s">
        <v>11324</v>
      </c>
      <c r="L680" t="str">
        <f t="shared" si="81"/>
        <v>Leaking at insertion site</v>
      </c>
      <c r="M680" s="14" t="str">
        <f t="shared" si="78"/>
        <v>PI.IC.CV.172006.01</v>
      </c>
      <c r="N680" s="14"/>
      <c r="O680" s="14" t="str">
        <f t="shared" si="79"/>
        <v>PH.IC.CV.172006.01</v>
      </c>
      <c r="P680" s="5"/>
      <c r="Q680" s="14" t="str">
        <f t="shared" si="80"/>
        <v>CL.IC.CV.172006.01</v>
      </c>
      <c r="R680" s="5"/>
      <c r="S680" s="5"/>
      <c r="T680" s="5"/>
      <c r="U680" s="5"/>
      <c r="V680" s="5"/>
      <c r="W680" s="5"/>
    </row>
    <row r="681" spans="1:23" ht="15">
      <c r="A681" s="5" t="s">
        <v>1372</v>
      </c>
      <c r="B681" s="5"/>
      <c r="C681" s="6" t="s">
        <v>6865</v>
      </c>
      <c r="D681" s="5"/>
      <c r="E681" s="6" t="s">
        <v>6396</v>
      </c>
      <c r="F681" s="5" t="s">
        <v>2495</v>
      </c>
      <c r="G681" s="5" t="s">
        <v>1537</v>
      </c>
      <c r="H681" s="10" t="s">
        <v>1419</v>
      </c>
      <c r="I681" s="5" t="s">
        <v>1537</v>
      </c>
      <c r="J681" s="13" t="str">
        <f t="shared" si="77"/>
        <v>IC.CV.172007</v>
      </c>
      <c r="K681" s="6" t="s">
        <v>11324</v>
      </c>
      <c r="L681" t="str">
        <f t="shared" si="81"/>
        <v>Warmth</v>
      </c>
      <c r="M681" s="14" t="str">
        <f t="shared" si="78"/>
        <v>PI.IC.CV.172007.01</v>
      </c>
      <c r="N681" s="14"/>
      <c r="O681" s="14" t="str">
        <f t="shared" si="79"/>
        <v>PH.IC.CV.172007.01</v>
      </c>
      <c r="P681" s="5"/>
      <c r="Q681" s="14" t="str">
        <f t="shared" si="80"/>
        <v>CL.IC.CV.172007.01</v>
      </c>
      <c r="R681" s="5"/>
      <c r="S681" s="5"/>
      <c r="T681" s="5"/>
      <c r="U681" s="5"/>
      <c r="V681" s="5"/>
      <c r="W681" s="5"/>
    </row>
    <row r="682" spans="1:23" ht="15">
      <c r="A682" s="5" t="s">
        <v>1372</v>
      </c>
      <c r="B682" s="5"/>
      <c r="C682" s="6" t="s">
        <v>6865</v>
      </c>
      <c r="D682" s="5"/>
      <c r="E682" s="6" t="s">
        <v>6396</v>
      </c>
      <c r="F682" s="5" t="s">
        <v>2495</v>
      </c>
      <c r="G682" s="5" t="s">
        <v>1539</v>
      </c>
      <c r="H682" s="10" t="s">
        <v>1550</v>
      </c>
      <c r="I682" s="5" t="s">
        <v>2346</v>
      </c>
      <c r="J682" s="13" t="str">
        <f t="shared" si="77"/>
        <v>IC.CV.172008</v>
      </c>
      <c r="K682" s="6" t="s">
        <v>11324</v>
      </c>
      <c r="L682" t="str">
        <f t="shared" si="81"/>
        <v>Tenderness</v>
      </c>
      <c r="M682" s="14" t="str">
        <f t="shared" si="78"/>
        <v>PI.IC.CV.172008.01</v>
      </c>
      <c r="N682" s="14"/>
      <c r="O682" s="14" t="str">
        <f t="shared" si="79"/>
        <v>PH.IC.CV.172008.01</v>
      </c>
      <c r="P682" s="5"/>
      <c r="Q682" s="14" t="str">
        <f t="shared" si="80"/>
        <v>CL.IC.CV.172008.01</v>
      </c>
      <c r="R682" s="5"/>
      <c r="S682" s="5"/>
      <c r="T682" s="5"/>
      <c r="U682" s="5"/>
      <c r="V682" s="5"/>
      <c r="W682" s="5"/>
    </row>
    <row r="683" spans="1:23" ht="15">
      <c r="A683" s="5" t="s">
        <v>1372</v>
      </c>
      <c r="B683" s="5"/>
      <c r="C683" s="6" t="s">
        <v>6865</v>
      </c>
      <c r="D683" s="5"/>
      <c r="E683" s="6" t="s">
        <v>6396</v>
      </c>
      <c r="F683" s="5" t="s">
        <v>2495</v>
      </c>
      <c r="G683" s="5" t="s">
        <v>1541</v>
      </c>
      <c r="H683" s="10" t="s">
        <v>1551</v>
      </c>
      <c r="I683" s="5" t="s">
        <v>1541</v>
      </c>
      <c r="J683" s="13" t="str">
        <f t="shared" si="77"/>
        <v>IC.CV.172009</v>
      </c>
      <c r="K683" s="6" t="s">
        <v>11324</v>
      </c>
      <c r="L683" t="str">
        <f t="shared" si="81"/>
        <v>Swelling</v>
      </c>
      <c r="M683" s="14" t="str">
        <f t="shared" si="78"/>
        <v>PI.IC.CV.172009.01</v>
      </c>
      <c r="N683" s="14"/>
      <c r="O683" s="14" t="str">
        <f t="shared" si="79"/>
        <v>PH.IC.CV.172009.01</v>
      </c>
      <c r="P683" s="5"/>
      <c r="Q683" s="14" t="str">
        <f t="shared" si="80"/>
        <v>CL.IC.CV.172009.01</v>
      </c>
      <c r="R683" s="5"/>
      <c r="S683" s="5"/>
      <c r="T683" s="5"/>
      <c r="U683" s="5"/>
      <c r="V683" s="5"/>
      <c r="W683" s="5"/>
    </row>
    <row r="684" spans="1:23" ht="15">
      <c r="A684" s="5" t="s">
        <v>1372</v>
      </c>
      <c r="B684" s="5"/>
      <c r="C684" s="6" t="s">
        <v>6865</v>
      </c>
      <c r="D684" s="5" t="s">
        <v>5358</v>
      </c>
      <c r="E684" s="6" t="s">
        <v>5577</v>
      </c>
      <c r="F684" s="5" t="s">
        <v>2347</v>
      </c>
      <c r="G684" s="5" t="s">
        <v>1362</v>
      </c>
      <c r="H684" s="10" t="s">
        <v>1396</v>
      </c>
      <c r="I684" s="5" t="s">
        <v>1362</v>
      </c>
      <c r="J684" s="13" t="str">
        <f t="shared" si="77"/>
        <v>IC.CV.172101</v>
      </c>
      <c r="K684" s="6" t="s">
        <v>11324</v>
      </c>
      <c r="L684" t="str">
        <f t="shared" si="81"/>
        <v>On</v>
      </c>
      <c r="M684" s="14" t="str">
        <f t="shared" si="78"/>
        <v>PI.IC.CV.172101.01</v>
      </c>
      <c r="N684" s="14"/>
      <c r="O684" s="14" t="str">
        <f t="shared" si="79"/>
        <v>PH.IC.CV.172101.01</v>
      </c>
      <c r="P684" s="5"/>
      <c r="Q684" s="14" t="str">
        <f t="shared" si="80"/>
        <v>CL.IC.CV.172101.01</v>
      </c>
      <c r="R684" s="5"/>
      <c r="S684" s="5"/>
      <c r="T684" s="5"/>
      <c r="U684" s="5"/>
      <c r="V684" s="5"/>
      <c r="W684" s="5"/>
    </row>
    <row r="685" spans="1:23" ht="15">
      <c r="A685" s="5" t="s">
        <v>1372</v>
      </c>
      <c r="B685" s="5"/>
      <c r="C685" s="6" t="s">
        <v>6865</v>
      </c>
      <c r="D685" s="5"/>
      <c r="E685" s="6" t="s">
        <v>5577</v>
      </c>
      <c r="F685" s="5" t="s">
        <v>2347</v>
      </c>
      <c r="G685" s="5" t="s">
        <v>1182</v>
      </c>
      <c r="H685" s="10" t="s">
        <v>1398</v>
      </c>
      <c r="I685" s="5" t="s">
        <v>1182</v>
      </c>
      <c r="J685" s="13" t="str">
        <f t="shared" si="77"/>
        <v>IC.CV.172102</v>
      </c>
      <c r="K685" s="6" t="s">
        <v>11324</v>
      </c>
      <c r="L685" t="str">
        <f t="shared" si="81"/>
        <v>Off</v>
      </c>
      <c r="M685" s="14" t="str">
        <f t="shared" si="78"/>
        <v>PI.IC.CV.172102.01</v>
      </c>
      <c r="N685" s="14"/>
      <c r="O685" s="14" t="str">
        <f t="shared" si="79"/>
        <v>PH.IC.CV.172102.01</v>
      </c>
      <c r="P685" s="5"/>
      <c r="Q685" s="14" t="str">
        <f t="shared" si="80"/>
        <v>CL.IC.CV.172102.01</v>
      </c>
      <c r="R685" s="5"/>
      <c r="S685" s="5"/>
      <c r="T685" s="5"/>
      <c r="U685" s="5"/>
      <c r="V685" s="5"/>
      <c r="W685" s="5"/>
    </row>
    <row r="686" spans="1:23" ht="15">
      <c r="A686" s="5" t="s">
        <v>1372</v>
      </c>
      <c r="B686" s="5"/>
      <c r="C686" s="6" t="s">
        <v>6865</v>
      </c>
      <c r="D686" s="5"/>
      <c r="E686" s="6" t="s">
        <v>5577</v>
      </c>
      <c r="F686" s="5" t="s">
        <v>2347</v>
      </c>
      <c r="G686" s="5" t="s">
        <v>2343</v>
      </c>
      <c r="H686" s="10" t="s">
        <v>1400</v>
      </c>
      <c r="I686" s="5" t="s">
        <v>2344</v>
      </c>
      <c r="J686" s="13" t="str">
        <f t="shared" si="77"/>
        <v>IC.CV.172103</v>
      </c>
      <c r="K686" s="6" t="s">
        <v>11324</v>
      </c>
      <c r="L686" t="str">
        <f t="shared" si="81"/>
        <v>Off, attached to generator</v>
      </c>
      <c r="M686" s="14" t="str">
        <f t="shared" si="78"/>
        <v>PI.IC.CV.172103.01</v>
      </c>
      <c r="N686" s="14"/>
      <c r="O686" s="14" t="str">
        <f t="shared" si="79"/>
        <v>PH.IC.CV.172103.01</v>
      </c>
      <c r="P686" s="5"/>
      <c r="Q686" s="14" t="str">
        <f t="shared" si="80"/>
        <v>CL.IC.CV.172103.01</v>
      </c>
      <c r="R686" s="5"/>
      <c r="S686" s="5"/>
      <c r="T686" s="5"/>
      <c r="U686" s="5"/>
      <c r="V686" s="5"/>
      <c r="W686" s="5"/>
    </row>
    <row r="687" spans="1:23" ht="15">
      <c r="A687" s="5" t="s">
        <v>1372</v>
      </c>
      <c r="B687" s="5"/>
      <c r="C687" s="6" t="s">
        <v>6865</v>
      </c>
      <c r="D687" s="5"/>
      <c r="E687" s="6" t="s">
        <v>5577</v>
      </c>
      <c r="F687" s="5" t="s">
        <v>2347</v>
      </c>
      <c r="G687" s="5" t="s">
        <v>2345</v>
      </c>
      <c r="H687" s="10" t="s">
        <v>1402</v>
      </c>
      <c r="I687" s="5" t="s">
        <v>1888</v>
      </c>
      <c r="J687" s="13" t="str">
        <f t="shared" si="77"/>
        <v>IC.CV.172104</v>
      </c>
      <c r="K687" s="6" t="s">
        <v>11324</v>
      </c>
      <c r="L687" t="str">
        <f t="shared" si="81"/>
        <v>Deactivated in OR</v>
      </c>
      <c r="M687" s="14" t="str">
        <f t="shared" si="78"/>
        <v>PI.IC.CV.172104.01</v>
      </c>
      <c r="N687" s="14"/>
      <c r="O687" s="14" t="str">
        <f t="shared" si="79"/>
        <v>PH.IC.CV.172104.01</v>
      </c>
      <c r="P687" s="5"/>
      <c r="Q687" s="14" t="str">
        <f t="shared" si="80"/>
        <v>CL.IC.CV.172104.01</v>
      </c>
      <c r="R687" s="5"/>
      <c r="S687" s="5"/>
      <c r="T687" s="5"/>
      <c r="U687" s="5"/>
      <c r="V687" s="5"/>
      <c r="W687" s="5"/>
    </row>
    <row r="688" spans="1:23" ht="15">
      <c r="A688" s="5" t="s">
        <v>1372</v>
      </c>
      <c r="B688" s="5"/>
      <c r="C688" s="6" t="s">
        <v>6865</v>
      </c>
      <c r="D688" s="5"/>
      <c r="E688" s="6" t="s">
        <v>5577</v>
      </c>
      <c r="F688" s="5" t="s">
        <v>2347</v>
      </c>
      <c r="G688" s="5" t="s">
        <v>2056</v>
      </c>
      <c r="H688" s="10" t="s">
        <v>1404</v>
      </c>
      <c r="I688" s="5" t="s">
        <v>2057</v>
      </c>
      <c r="J688" s="13" t="str">
        <f t="shared" si="77"/>
        <v>IC.CV.172105</v>
      </c>
      <c r="K688" s="6" t="s">
        <v>11324</v>
      </c>
      <c r="L688" t="str">
        <f t="shared" si="81"/>
        <v>Deactivated prior to OR</v>
      </c>
      <c r="M688" s="14" t="str">
        <f t="shared" si="78"/>
        <v>PI.IC.CV.172105.01</v>
      </c>
      <c r="N688" s="14"/>
      <c r="O688" s="14" t="str">
        <f t="shared" si="79"/>
        <v>PH.IC.CV.172105.01</v>
      </c>
      <c r="P688" s="5"/>
      <c r="Q688" s="14" t="str">
        <f t="shared" si="80"/>
        <v>CL.IC.CV.172105.01</v>
      </c>
      <c r="R688" s="5"/>
      <c r="S688" s="5"/>
      <c r="T688" s="5"/>
      <c r="U688" s="5"/>
      <c r="V688" s="5"/>
      <c r="W688" s="5"/>
    </row>
    <row r="689" spans="1:27" ht="15">
      <c r="A689" s="5" t="s">
        <v>1372</v>
      </c>
      <c r="B689" s="5"/>
      <c r="C689" s="6" t="s">
        <v>6865</v>
      </c>
      <c r="D689" s="5"/>
      <c r="E689" s="6" t="s">
        <v>5577</v>
      </c>
      <c r="F689" s="5" t="s">
        <v>2347</v>
      </c>
      <c r="G689" s="5" t="s">
        <v>2058</v>
      </c>
      <c r="H689" s="10" t="s">
        <v>1406</v>
      </c>
      <c r="I689" s="5" t="s">
        <v>2059</v>
      </c>
      <c r="J689" s="13" t="str">
        <f t="shared" si="77"/>
        <v>IC.CV.172106</v>
      </c>
      <c r="K689" s="6" t="s">
        <v>11324</v>
      </c>
      <c r="L689" t="str">
        <f t="shared" si="81"/>
        <v xml:space="preserve">Reactivated </v>
      </c>
      <c r="M689" s="14" t="str">
        <f t="shared" si="78"/>
        <v>PI.IC.CV.172106.01</v>
      </c>
      <c r="N689" s="14"/>
      <c r="O689" s="14" t="str">
        <f t="shared" si="79"/>
        <v>PH.IC.CV.172106.01</v>
      </c>
      <c r="P689" s="5"/>
      <c r="Q689" s="14" t="str">
        <f t="shared" si="80"/>
        <v>CL.IC.CV.172106.01</v>
      </c>
      <c r="R689" s="5"/>
      <c r="S689" s="5"/>
      <c r="T689" s="5"/>
      <c r="U689" s="5"/>
      <c r="V689" s="5"/>
      <c r="W689" s="5"/>
    </row>
    <row r="690" spans="1:27" ht="15">
      <c r="A690" s="5" t="s">
        <v>1372</v>
      </c>
      <c r="B690" s="5"/>
      <c r="C690" s="6" t="s">
        <v>6865</v>
      </c>
      <c r="D690" s="5" t="s">
        <v>2060</v>
      </c>
      <c r="E690" s="6" t="s">
        <v>5751</v>
      </c>
      <c r="F690" s="5" t="s">
        <v>2227</v>
      </c>
      <c r="G690" s="5" t="s">
        <v>2228</v>
      </c>
      <c r="H690" s="10" t="s">
        <v>1396</v>
      </c>
      <c r="I690" s="5" t="s">
        <v>2228</v>
      </c>
      <c r="J690" s="13" t="str">
        <f t="shared" ref="J690:J764" si="82">CONCATENATE("IC.CV.",C690,E690,H690)</f>
        <v>IC.CV.172201</v>
      </c>
      <c r="K690" s="6" t="s">
        <v>11324</v>
      </c>
      <c r="L690" t="str">
        <f t="shared" si="81"/>
        <v>Capped</v>
      </c>
      <c r="M690" s="14" t="str">
        <f t="shared" si="78"/>
        <v>PI.IC.CV.172201.01</v>
      </c>
      <c r="N690" s="14"/>
      <c r="O690" s="14" t="str">
        <f t="shared" si="79"/>
        <v>PH.IC.CV.172201.01</v>
      </c>
      <c r="P690" s="5"/>
      <c r="Q690" s="14" t="str">
        <f t="shared" si="80"/>
        <v>CL.IC.CV.172201.01</v>
      </c>
      <c r="R690" s="5"/>
      <c r="S690" s="5"/>
      <c r="T690" s="5"/>
      <c r="U690" s="5"/>
      <c r="V690" s="5"/>
      <c r="W690" s="5"/>
    </row>
    <row r="691" spans="1:27" ht="15">
      <c r="A691" s="5" t="s">
        <v>1372</v>
      </c>
      <c r="B691" s="5"/>
      <c r="C691" s="6" t="s">
        <v>6865</v>
      </c>
      <c r="D691" s="5"/>
      <c r="E691" s="6" t="s">
        <v>5751</v>
      </c>
      <c r="F691" s="5" t="s">
        <v>2227</v>
      </c>
      <c r="G691" s="5" t="s">
        <v>2229</v>
      </c>
      <c r="H691" s="10" t="s">
        <v>1398</v>
      </c>
      <c r="I691" s="5" t="s">
        <v>2229</v>
      </c>
      <c r="J691" s="13" t="str">
        <f t="shared" si="82"/>
        <v>IC.CV.172202</v>
      </c>
      <c r="K691" s="6" t="s">
        <v>11324</v>
      </c>
      <c r="L691" t="str">
        <f t="shared" si="81"/>
        <v>Labeled</v>
      </c>
      <c r="M691" s="14" t="str">
        <f t="shared" ref="M691:M766" si="83">CONCATENATE("PI.",J691,".",K691)</f>
        <v>PI.IC.CV.172202.01</v>
      </c>
      <c r="N691" s="14"/>
      <c r="O691" s="14" t="str">
        <f t="shared" ref="O691:O766" si="84">CONCATENATE("PH.",J691,".",K691)</f>
        <v>PH.IC.CV.172202.01</v>
      </c>
      <c r="P691" s="5"/>
      <c r="Q691" s="14" t="str">
        <f t="shared" ref="Q691:Q766" si="85">CONCATENATE("CL.",J691,".",K691)</f>
        <v>CL.IC.CV.172202.01</v>
      </c>
      <c r="R691" s="5"/>
      <c r="S691" s="5"/>
      <c r="T691" s="5"/>
      <c r="U691" s="5"/>
      <c r="V691" s="5"/>
      <c r="W691" s="5"/>
    </row>
    <row r="692" spans="1:27" ht="15">
      <c r="A692" s="5" t="s">
        <v>1372</v>
      </c>
      <c r="B692" s="5"/>
      <c r="C692" s="6" t="s">
        <v>6865</v>
      </c>
      <c r="D692" s="5"/>
      <c r="E692" s="6" t="s">
        <v>5751</v>
      </c>
      <c r="F692" s="5" t="s">
        <v>2227</v>
      </c>
      <c r="G692" s="5" t="s">
        <v>2230</v>
      </c>
      <c r="H692" s="10" t="s">
        <v>1400</v>
      </c>
      <c r="I692" s="5" t="s">
        <v>2230</v>
      </c>
      <c r="J692" s="13" t="str">
        <f t="shared" si="82"/>
        <v>IC.CV.172203</v>
      </c>
      <c r="K692" s="6" t="s">
        <v>11324</v>
      </c>
      <c r="L692" t="str">
        <f t="shared" si="81"/>
        <v>Removed</v>
      </c>
      <c r="M692" s="14" t="str">
        <f t="shared" si="83"/>
        <v>PI.IC.CV.172203.01</v>
      </c>
      <c r="N692" s="14"/>
      <c r="O692" s="14" t="str">
        <f t="shared" si="84"/>
        <v>PH.IC.CV.172203.01</v>
      </c>
      <c r="P692" s="5"/>
      <c r="Q692" s="14" t="str">
        <f t="shared" si="85"/>
        <v>CL.IC.CV.172203.01</v>
      </c>
      <c r="R692" s="5"/>
      <c r="S692" s="5"/>
      <c r="T692" s="5"/>
      <c r="U692" s="5"/>
      <c r="V692" s="5"/>
      <c r="W692" s="5"/>
    </row>
    <row r="693" spans="1:27" ht="15">
      <c r="A693" s="5" t="s">
        <v>1372</v>
      </c>
      <c r="B693" s="5"/>
      <c r="C693" s="6" t="s">
        <v>91</v>
      </c>
      <c r="D693" s="5"/>
      <c r="E693" s="6" t="s">
        <v>5751</v>
      </c>
      <c r="F693" s="5" t="s">
        <v>2227</v>
      </c>
      <c r="G693" s="5" t="s">
        <v>2231</v>
      </c>
      <c r="H693" s="10" t="s">
        <v>1402</v>
      </c>
      <c r="I693" s="5" t="s">
        <v>1914</v>
      </c>
      <c r="J693" s="13" t="str">
        <f t="shared" ref="J693" si="86">CONCATENATE("IC.CV.",C693,E693,H693)</f>
        <v>IC.CV.172204</v>
      </c>
      <c r="K693" s="6" t="s">
        <v>295</v>
      </c>
      <c r="L693" t="str">
        <f t="shared" ref="L693" si="87">G693</f>
        <v>Number: specify</v>
      </c>
      <c r="M693" s="14" t="str">
        <f t="shared" ref="M693" si="88">CONCATENATE("PI.",J693,".",K693)</f>
        <v>PI.IC.CV.172204.01</v>
      </c>
      <c r="N693" s="14"/>
      <c r="O693" s="14" t="str">
        <f t="shared" ref="O693" si="89">CONCATENATE("PH.",J693,".",K693)</f>
        <v>PH.IC.CV.172204.01</v>
      </c>
      <c r="P693" s="5"/>
      <c r="Q693" s="14" t="str">
        <f t="shared" ref="Q693" si="90">CONCATENATE("CL.",J693,".",K693)</f>
        <v>CL.IC.CV.172204.01</v>
      </c>
      <c r="R693" s="5"/>
      <c r="S693" s="5"/>
      <c r="T693" s="5"/>
      <c r="U693" s="5"/>
      <c r="V693" s="5"/>
      <c r="W693" s="5"/>
    </row>
    <row r="694" spans="1:27" ht="15">
      <c r="A694" s="5" t="s">
        <v>1372</v>
      </c>
      <c r="B694" s="5"/>
      <c r="C694" s="6" t="s">
        <v>6865</v>
      </c>
      <c r="D694" s="5"/>
      <c r="E694" s="6" t="s">
        <v>5751</v>
      </c>
      <c r="F694" s="5" t="s">
        <v>2227</v>
      </c>
      <c r="G694" s="5" t="s">
        <v>12222</v>
      </c>
      <c r="H694" s="10" t="s">
        <v>12129</v>
      </c>
      <c r="I694" s="5" t="s">
        <v>12223</v>
      </c>
      <c r="J694" s="13" t="str">
        <f t="shared" si="82"/>
        <v>IC.CV.172205</v>
      </c>
      <c r="K694" s="6" t="s">
        <v>11324</v>
      </c>
      <c r="L694" t="str">
        <f t="shared" si="81"/>
        <v>Uncapped</v>
      </c>
      <c r="M694" s="14" t="str">
        <f t="shared" si="83"/>
        <v>PI.IC.CV.172205.01</v>
      </c>
      <c r="N694" s="14"/>
      <c r="O694" s="14" t="str">
        <f t="shared" si="84"/>
        <v>PH.IC.CV.172205.01</v>
      </c>
      <c r="P694" s="5"/>
      <c r="Q694" s="14" t="str">
        <f t="shared" si="85"/>
        <v>CL.IC.CV.172205.01</v>
      </c>
      <c r="R694" s="5"/>
      <c r="S694" s="5"/>
      <c r="T694" s="5"/>
      <c r="U694" s="5"/>
      <c r="V694" s="5"/>
      <c r="W694" s="5"/>
      <c r="Z694" t="s">
        <v>12160</v>
      </c>
      <c r="AA694">
        <v>1146</v>
      </c>
    </row>
    <row r="695" spans="1:27" ht="15">
      <c r="A695" s="5" t="s">
        <v>1372</v>
      </c>
      <c r="B695" s="5"/>
      <c r="C695" s="6" t="s">
        <v>6865</v>
      </c>
      <c r="D695" s="5" t="s">
        <v>1915</v>
      </c>
      <c r="E695" s="6" t="s">
        <v>5753</v>
      </c>
      <c r="F695" s="5" t="s">
        <v>1916</v>
      </c>
      <c r="G695" s="5" t="s">
        <v>1917</v>
      </c>
      <c r="H695" s="10" t="s">
        <v>1396</v>
      </c>
      <c r="I695" s="5" t="s">
        <v>1918</v>
      </c>
      <c r="J695" s="13" t="str">
        <f t="shared" si="82"/>
        <v>IC.CV.172301</v>
      </c>
      <c r="K695" s="6" t="s">
        <v>11324</v>
      </c>
      <c r="L695" t="str">
        <f t="shared" si="81"/>
        <v>Temporary Epicardial</v>
      </c>
      <c r="M695" s="14" t="str">
        <f t="shared" si="83"/>
        <v>PI.IC.CV.172301.01</v>
      </c>
      <c r="N695" s="14"/>
      <c r="O695" s="14" t="str">
        <f t="shared" si="84"/>
        <v>PH.IC.CV.172301.01</v>
      </c>
      <c r="P695" s="5"/>
      <c r="Q695" s="14" t="str">
        <f t="shared" si="85"/>
        <v>CL.IC.CV.172301.01</v>
      </c>
      <c r="R695" s="5"/>
      <c r="S695" s="5"/>
      <c r="T695" s="5"/>
      <c r="U695" s="5"/>
      <c r="V695" s="5"/>
      <c r="W695" s="5"/>
    </row>
    <row r="696" spans="1:27" ht="15">
      <c r="A696" s="5" t="s">
        <v>1372</v>
      </c>
      <c r="B696" s="5"/>
      <c r="C696" s="6" t="s">
        <v>6865</v>
      </c>
      <c r="D696" s="5"/>
      <c r="E696" s="6" t="s">
        <v>5753</v>
      </c>
      <c r="F696" s="5" t="s">
        <v>1916</v>
      </c>
      <c r="G696" s="5" t="s">
        <v>2090</v>
      </c>
      <c r="H696" s="10" t="s">
        <v>1398</v>
      </c>
      <c r="I696" s="5" t="s">
        <v>2389</v>
      </c>
      <c r="J696" s="13" t="str">
        <f t="shared" si="82"/>
        <v>IC.CV.172302</v>
      </c>
      <c r="K696" s="6" t="s">
        <v>11324</v>
      </c>
      <c r="L696" t="str">
        <f t="shared" si="81"/>
        <v>Temporary Transvenous</v>
      </c>
      <c r="M696" s="14" t="str">
        <f t="shared" si="83"/>
        <v>PI.IC.CV.172302.01</v>
      </c>
      <c r="N696" s="14"/>
      <c r="O696" s="14" t="str">
        <f t="shared" si="84"/>
        <v>PH.IC.CV.172302.01</v>
      </c>
      <c r="P696" s="5"/>
      <c r="Q696" s="14" t="str">
        <f t="shared" si="85"/>
        <v>CL.IC.CV.172302.01</v>
      </c>
      <c r="R696" s="5"/>
      <c r="S696" s="5"/>
      <c r="T696" s="5"/>
      <c r="U696" s="5"/>
      <c r="V696" s="5"/>
      <c r="W696" s="5"/>
    </row>
    <row r="697" spans="1:27" ht="15">
      <c r="A697" s="5" t="s">
        <v>1372</v>
      </c>
      <c r="B697" s="5"/>
      <c r="C697" s="6" t="s">
        <v>6865</v>
      </c>
      <c r="D697" s="5"/>
      <c r="E697" s="6" t="s">
        <v>5753</v>
      </c>
      <c r="F697" s="5" t="s">
        <v>1916</v>
      </c>
      <c r="G697" s="5" t="s">
        <v>2390</v>
      </c>
      <c r="H697" s="10" t="s">
        <v>1400</v>
      </c>
      <c r="I697" s="5" t="s">
        <v>2391</v>
      </c>
      <c r="J697" s="13" t="str">
        <f t="shared" si="82"/>
        <v>IC.CV.172303</v>
      </c>
      <c r="K697" s="6" t="s">
        <v>11324</v>
      </c>
      <c r="L697" t="str">
        <f t="shared" si="81"/>
        <v>Temporary Transcutaneous</v>
      </c>
      <c r="M697" s="14" t="str">
        <f t="shared" si="83"/>
        <v>PI.IC.CV.172303.01</v>
      </c>
      <c r="N697" s="14"/>
      <c r="O697" s="14" t="str">
        <f t="shared" si="84"/>
        <v>PH.IC.CV.172303.01</v>
      </c>
      <c r="P697" s="5"/>
      <c r="Q697" s="14" t="str">
        <f t="shared" si="85"/>
        <v>CL.IC.CV.172303.01</v>
      </c>
      <c r="R697" s="5"/>
      <c r="S697" s="5"/>
      <c r="T697" s="5"/>
      <c r="U697" s="5"/>
      <c r="V697" s="5"/>
      <c r="W697" s="5"/>
    </row>
    <row r="698" spans="1:27" ht="15">
      <c r="A698" s="5" t="s">
        <v>1372</v>
      </c>
      <c r="B698" s="5"/>
      <c r="C698" s="6" t="s">
        <v>6865</v>
      </c>
      <c r="D698" s="5"/>
      <c r="E698" s="6" t="s">
        <v>5753</v>
      </c>
      <c r="F698" s="5" t="s">
        <v>1916</v>
      </c>
      <c r="G698" s="5" t="s">
        <v>2392</v>
      </c>
      <c r="H698" s="10" t="s">
        <v>1402</v>
      </c>
      <c r="I698" s="5" t="s">
        <v>2393</v>
      </c>
      <c r="J698" s="13" t="str">
        <f t="shared" si="82"/>
        <v>IC.CV.172304</v>
      </c>
      <c r="K698" s="6" t="s">
        <v>11324</v>
      </c>
      <c r="L698" t="str">
        <f t="shared" si="81"/>
        <v>Pacemaker Permanent</v>
      </c>
      <c r="M698" s="14" t="str">
        <f t="shared" si="83"/>
        <v>PI.IC.CV.172304.01</v>
      </c>
      <c r="N698" s="14"/>
      <c r="O698" s="14" t="str">
        <f t="shared" si="84"/>
        <v>PH.IC.CV.172304.01</v>
      </c>
      <c r="P698" s="5"/>
      <c r="Q698" s="14" t="str">
        <f t="shared" si="85"/>
        <v>CL.IC.CV.172304.01</v>
      </c>
      <c r="R698" s="5"/>
      <c r="S698" s="5"/>
      <c r="T698" s="5"/>
      <c r="U698" s="5"/>
      <c r="V698" s="5"/>
      <c r="W698" s="5"/>
    </row>
    <row r="699" spans="1:27" ht="15">
      <c r="A699" s="5" t="s">
        <v>1372</v>
      </c>
      <c r="B699" s="5"/>
      <c r="C699" s="6" t="s">
        <v>6865</v>
      </c>
      <c r="D699" s="5"/>
      <c r="E699" s="6" t="s">
        <v>5753</v>
      </c>
      <c r="F699" s="5" t="s">
        <v>1916</v>
      </c>
      <c r="G699" s="5" t="s">
        <v>2241</v>
      </c>
      <c r="H699" s="10" t="s">
        <v>1404</v>
      </c>
      <c r="I699" s="5" t="s">
        <v>2242</v>
      </c>
      <c r="J699" s="13" t="str">
        <f t="shared" si="82"/>
        <v>IC.CV.172305</v>
      </c>
      <c r="K699" s="6" t="s">
        <v>11324</v>
      </c>
      <c r="L699" t="str">
        <f t="shared" si="81"/>
        <v>Pacemaker permanent Biventricular</v>
      </c>
      <c r="M699" s="14" t="str">
        <f t="shared" si="83"/>
        <v>PI.IC.CV.172305.01</v>
      </c>
      <c r="N699" s="14"/>
      <c r="O699" s="14" t="str">
        <f t="shared" si="84"/>
        <v>PH.IC.CV.172305.01</v>
      </c>
      <c r="P699" s="5"/>
      <c r="Q699" s="14" t="str">
        <f t="shared" si="85"/>
        <v>CL.IC.CV.172305.01</v>
      </c>
      <c r="R699" s="5"/>
      <c r="S699" s="5"/>
      <c r="T699" s="5"/>
      <c r="U699" s="5"/>
      <c r="V699" s="5"/>
      <c r="W699" s="5"/>
    </row>
    <row r="700" spans="1:27" ht="15">
      <c r="A700" s="5" t="s">
        <v>1372</v>
      </c>
      <c r="B700" s="5"/>
      <c r="C700" s="6" t="s">
        <v>6865</v>
      </c>
      <c r="D700" s="5"/>
      <c r="E700" s="6" t="s">
        <v>5753</v>
      </c>
      <c r="F700" s="5" t="s">
        <v>1916</v>
      </c>
      <c r="G700" s="5" t="s">
        <v>2243</v>
      </c>
      <c r="H700" s="10" t="s">
        <v>1406</v>
      </c>
      <c r="I700" s="5" t="s">
        <v>2244</v>
      </c>
      <c r="J700" s="13" t="str">
        <f t="shared" si="82"/>
        <v>IC.CV.172306</v>
      </c>
      <c r="K700" s="6" t="s">
        <v>11324</v>
      </c>
      <c r="L700" t="str">
        <f t="shared" si="81"/>
        <v>Implantable Defibrillator</v>
      </c>
      <c r="M700" s="14" t="str">
        <f t="shared" si="83"/>
        <v>PI.IC.CV.172306.01</v>
      </c>
      <c r="N700" s="14"/>
      <c r="O700" s="14" t="str">
        <f t="shared" si="84"/>
        <v>PH.IC.CV.172306.01</v>
      </c>
      <c r="P700" s="5"/>
      <c r="Q700" s="14" t="str">
        <f t="shared" si="85"/>
        <v>CL.IC.CV.172306.01</v>
      </c>
      <c r="R700" s="5"/>
      <c r="S700" s="5"/>
      <c r="T700" s="5"/>
      <c r="U700" s="5"/>
      <c r="V700" s="5"/>
      <c r="W700" s="5"/>
    </row>
    <row r="701" spans="1:27" ht="15">
      <c r="A701" s="5" t="s">
        <v>1372</v>
      </c>
      <c r="B701" s="5"/>
      <c r="C701" s="6" t="s">
        <v>6865</v>
      </c>
      <c r="D701" s="5" t="s">
        <v>2245</v>
      </c>
      <c r="E701" s="6" t="s">
        <v>6583</v>
      </c>
      <c r="F701" s="5" t="s">
        <v>2246</v>
      </c>
      <c r="G701" s="5" t="s">
        <v>2247</v>
      </c>
      <c r="H701" s="10" t="s">
        <v>1396</v>
      </c>
      <c r="I701" s="5" t="s">
        <v>2248</v>
      </c>
      <c r="J701" s="13" t="str">
        <f t="shared" si="82"/>
        <v>IC.CV.172401</v>
      </c>
      <c r="K701" s="6" t="s">
        <v>11324</v>
      </c>
      <c r="L701" t="str">
        <f t="shared" ref="L701:L764" si="91">G701</f>
        <v>100 percent pacing</v>
      </c>
      <c r="M701" s="14" t="str">
        <f t="shared" si="83"/>
        <v>PI.IC.CV.172401.01</v>
      </c>
      <c r="N701" s="14"/>
      <c r="O701" s="14" t="str">
        <f t="shared" si="84"/>
        <v>PH.IC.CV.172401.01</v>
      </c>
      <c r="P701" s="5"/>
      <c r="Q701" s="14" t="str">
        <f t="shared" si="85"/>
        <v>CL.IC.CV.172401.01</v>
      </c>
      <c r="R701" s="5"/>
      <c r="S701" s="5"/>
      <c r="T701" s="5"/>
      <c r="U701" s="5"/>
      <c r="V701" s="5"/>
      <c r="W701" s="5"/>
    </row>
    <row r="702" spans="1:27" ht="15">
      <c r="A702" s="5" t="s">
        <v>1372</v>
      </c>
      <c r="B702" s="5"/>
      <c r="C702" s="6" t="s">
        <v>6865</v>
      </c>
      <c r="D702" s="5"/>
      <c r="E702" s="6" t="s">
        <v>6583</v>
      </c>
      <c r="F702" s="5" t="s">
        <v>2246</v>
      </c>
      <c r="G702" s="5" t="s">
        <v>2406</v>
      </c>
      <c r="H702" s="10" t="s">
        <v>1398</v>
      </c>
      <c r="I702" s="5" t="s">
        <v>2407</v>
      </c>
      <c r="J702" s="13" t="str">
        <f t="shared" si="82"/>
        <v>IC.CV.172402</v>
      </c>
      <c r="K702" s="6" t="s">
        <v>11324</v>
      </c>
      <c r="L702" t="str">
        <f t="shared" si="91"/>
        <v>Intermittent pacing</v>
      </c>
      <c r="M702" s="14" t="str">
        <f t="shared" si="83"/>
        <v>PI.IC.CV.172402.01</v>
      </c>
      <c r="N702" s="14"/>
      <c r="O702" s="14" t="str">
        <f t="shared" si="84"/>
        <v>PH.IC.CV.172402.01</v>
      </c>
      <c r="P702" s="5"/>
      <c r="Q702" s="14" t="str">
        <f t="shared" si="85"/>
        <v>CL.IC.CV.172402.01</v>
      </c>
      <c r="R702" s="5"/>
      <c r="S702" s="5"/>
      <c r="T702" s="5"/>
      <c r="U702" s="5"/>
      <c r="V702" s="5"/>
      <c r="W702" s="5"/>
    </row>
    <row r="703" spans="1:27" s="15" customFormat="1" ht="15">
      <c r="A703" s="5" t="s">
        <v>11111</v>
      </c>
      <c r="B703" s="5"/>
      <c r="C703" s="6" t="s">
        <v>6865</v>
      </c>
      <c r="D703" s="5"/>
      <c r="E703" s="6" t="s">
        <v>6583</v>
      </c>
      <c r="F703" s="5" t="s">
        <v>2245</v>
      </c>
      <c r="G703" s="6" t="s">
        <v>2408</v>
      </c>
      <c r="H703" s="10" t="s">
        <v>946</v>
      </c>
      <c r="I703" s="10" t="s">
        <v>2409</v>
      </c>
      <c r="J703" s="13" t="str">
        <f t="shared" si="82"/>
        <v>IC.CV.172403</v>
      </c>
      <c r="K703" s="6" t="s">
        <v>11324</v>
      </c>
      <c r="L703" t="str">
        <f t="shared" si="91"/>
        <v>0 to 100%</v>
      </c>
      <c r="M703" s="14" t="str">
        <f t="shared" si="83"/>
        <v>PI.IC.CV.172403.01</v>
      </c>
      <c r="N703" s="14"/>
      <c r="O703" s="14" t="str">
        <f t="shared" si="84"/>
        <v>PH.IC.CV.172403.01</v>
      </c>
      <c r="P703" s="5"/>
      <c r="Q703" s="14" t="str">
        <f t="shared" si="85"/>
        <v>CL.IC.CV.172403.01</v>
      </c>
      <c r="R703" s="5" t="s">
        <v>1141</v>
      </c>
      <c r="S703" s="5">
        <v>187</v>
      </c>
      <c r="T703" s="5"/>
      <c r="U703" s="5"/>
      <c r="V703" s="5"/>
      <c r="W703" s="5"/>
    </row>
    <row r="704" spans="1:27" ht="15">
      <c r="A704" s="5" t="s">
        <v>1372</v>
      </c>
      <c r="B704" s="5"/>
      <c r="C704" s="6" t="s">
        <v>6865</v>
      </c>
      <c r="D704" s="5" t="s">
        <v>2410</v>
      </c>
      <c r="E704" s="6" t="s">
        <v>7711</v>
      </c>
      <c r="F704" s="5" t="s">
        <v>2560</v>
      </c>
      <c r="G704" s="5" t="s">
        <v>4017</v>
      </c>
      <c r="H704" s="10" t="s">
        <v>1396</v>
      </c>
      <c r="I704" s="5" t="s">
        <v>4017</v>
      </c>
      <c r="J704" s="13" t="str">
        <f t="shared" si="82"/>
        <v>IC.CV.172501</v>
      </c>
      <c r="K704" s="6" t="s">
        <v>11324</v>
      </c>
      <c r="L704" t="str">
        <f t="shared" si="91"/>
        <v>Changed</v>
      </c>
      <c r="M704" s="14" t="str">
        <f t="shared" si="83"/>
        <v>PI.IC.CV.172501.01</v>
      </c>
      <c r="N704" s="14"/>
      <c r="O704" s="14" t="str">
        <f t="shared" si="84"/>
        <v>PH.IC.CV.172501.01</v>
      </c>
      <c r="P704" s="5"/>
      <c r="Q704" s="14" t="str">
        <f t="shared" si="85"/>
        <v>CL.IC.CV.172501.01</v>
      </c>
      <c r="R704" s="5" t="s">
        <v>9277</v>
      </c>
      <c r="S704" s="5">
        <v>190</v>
      </c>
      <c r="T704" s="5"/>
      <c r="U704" s="5"/>
      <c r="V704" s="5"/>
      <c r="W704" s="5"/>
    </row>
    <row r="705" spans="1:23" ht="15">
      <c r="A705" s="5" t="s">
        <v>1372</v>
      </c>
      <c r="B705" s="5"/>
      <c r="C705" s="6" t="s">
        <v>1138</v>
      </c>
      <c r="D705" s="5"/>
      <c r="E705" s="6" t="s">
        <v>7711</v>
      </c>
      <c r="F705" s="5" t="s">
        <v>2560</v>
      </c>
      <c r="G705" s="5" t="s">
        <v>2561</v>
      </c>
      <c r="H705" s="10" t="s">
        <v>1398</v>
      </c>
      <c r="I705" s="5" t="s">
        <v>2561</v>
      </c>
      <c r="J705" s="13" t="str">
        <f t="shared" si="82"/>
        <v>IC.CV.172502</v>
      </c>
      <c r="K705" s="6" t="s">
        <v>11324</v>
      </c>
      <c r="L705" t="str">
        <f t="shared" si="91"/>
        <v>Change not needed</v>
      </c>
      <c r="M705" s="14" t="str">
        <f t="shared" si="83"/>
        <v>PI.IC.CV.172502.01</v>
      </c>
      <c r="N705" s="14"/>
      <c r="O705" s="14" t="str">
        <f t="shared" si="84"/>
        <v>PH.IC.CV.172502.01</v>
      </c>
      <c r="P705" s="5"/>
      <c r="Q705" s="14" t="str">
        <f t="shared" si="85"/>
        <v>CL.IC.CV.172502.01</v>
      </c>
      <c r="R705" s="5" t="s">
        <v>1141</v>
      </c>
      <c r="S705" s="5">
        <v>190</v>
      </c>
      <c r="T705" s="5"/>
      <c r="U705" s="5"/>
      <c r="V705" s="5"/>
      <c r="W705" s="5"/>
    </row>
    <row r="706" spans="1:23" ht="15">
      <c r="A706" s="5" t="s">
        <v>1372</v>
      </c>
      <c r="B706" s="5"/>
      <c r="C706" s="6" t="s">
        <v>6865</v>
      </c>
      <c r="D706" s="5"/>
      <c r="E706" s="6" t="s">
        <v>7711</v>
      </c>
      <c r="F706" s="5" t="s">
        <v>2560</v>
      </c>
      <c r="G706" s="5" t="s">
        <v>2562</v>
      </c>
      <c r="H706" s="10" t="s">
        <v>946</v>
      </c>
      <c r="I706" s="5" t="s">
        <v>2563</v>
      </c>
      <c r="J706" s="13" t="str">
        <f t="shared" si="82"/>
        <v>IC.CV.172503</v>
      </c>
      <c r="K706" s="6" t="s">
        <v>11324</v>
      </c>
      <c r="L706" t="str">
        <f t="shared" si="91"/>
        <v xml:space="preserve">Specify date: </v>
      </c>
      <c r="M706" s="14" t="str">
        <f t="shared" si="83"/>
        <v>PI.IC.CV.172503.01</v>
      </c>
      <c r="N706" s="14"/>
      <c r="O706" s="14" t="str">
        <f t="shared" si="84"/>
        <v>PH.IC.CV.172503.01</v>
      </c>
      <c r="P706" s="5"/>
      <c r="Q706" s="14" t="str">
        <f t="shared" si="85"/>
        <v>CL.IC.CV.172503.01</v>
      </c>
      <c r="R706" s="5" t="s">
        <v>1141</v>
      </c>
      <c r="S706" s="5">
        <v>520</v>
      </c>
      <c r="T706" s="5"/>
      <c r="U706" s="5"/>
      <c r="V706" s="5"/>
      <c r="W706" s="5"/>
    </row>
    <row r="707" spans="1:23" ht="15">
      <c r="A707" s="5" t="s">
        <v>1372</v>
      </c>
      <c r="B707" s="19" t="s">
        <v>2564</v>
      </c>
      <c r="C707" s="6" t="s">
        <v>5743</v>
      </c>
      <c r="D707" s="5" t="s">
        <v>2804</v>
      </c>
      <c r="E707" s="6" t="s">
        <v>11324</v>
      </c>
      <c r="F707" s="5" t="s">
        <v>2413</v>
      </c>
      <c r="G707" s="5" t="s">
        <v>2414</v>
      </c>
      <c r="H707" s="10" t="s">
        <v>1396</v>
      </c>
      <c r="I707" s="5" t="s">
        <v>1362</v>
      </c>
      <c r="J707" s="13" t="str">
        <f t="shared" si="82"/>
        <v>IC.CV.180101</v>
      </c>
      <c r="K707" s="6" t="s">
        <v>11324</v>
      </c>
      <c r="L707" t="str">
        <f t="shared" si="91"/>
        <v xml:space="preserve">     On</v>
      </c>
      <c r="M707" s="14" t="str">
        <f t="shared" si="83"/>
        <v>PI.IC.CV.180101.01</v>
      </c>
      <c r="N707" s="14"/>
      <c r="O707" s="14" t="str">
        <f t="shared" si="84"/>
        <v>PH.IC.CV.180101.01</v>
      </c>
      <c r="P707" s="5"/>
      <c r="Q707" s="14" t="str">
        <f t="shared" si="85"/>
        <v>CL.IC.CV.180101.01</v>
      </c>
      <c r="R707" s="5"/>
      <c r="S707" s="5"/>
      <c r="T707" s="5"/>
      <c r="U707" s="5"/>
      <c r="V707" s="5"/>
      <c r="W707" s="5"/>
    </row>
    <row r="708" spans="1:23" ht="15">
      <c r="A708" s="5" t="s">
        <v>1372</v>
      </c>
      <c r="B708" s="5"/>
      <c r="C708" s="6" t="s">
        <v>5743</v>
      </c>
      <c r="D708" s="5"/>
      <c r="E708" s="6" t="s">
        <v>11324</v>
      </c>
      <c r="F708" s="5" t="s">
        <v>2413</v>
      </c>
      <c r="G708" s="5" t="s">
        <v>2415</v>
      </c>
      <c r="H708" s="10" t="s">
        <v>1398</v>
      </c>
      <c r="I708" s="5" t="s">
        <v>1182</v>
      </c>
      <c r="J708" s="13" t="str">
        <f t="shared" si="82"/>
        <v>IC.CV.180102</v>
      </c>
      <c r="K708" s="6" t="s">
        <v>11324</v>
      </c>
      <c r="L708" t="str">
        <f t="shared" si="91"/>
        <v xml:space="preserve">     Off</v>
      </c>
      <c r="M708" s="14" t="str">
        <f t="shared" si="83"/>
        <v>PI.IC.CV.180102.01</v>
      </c>
      <c r="N708" s="14"/>
      <c r="O708" s="14" t="str">
        <f t="shared" si="84"/>
        <v>PH.IC.CV.180102.01</v>
      </c>
      <c r="P708" s="5"/>
      <c r="Q708" s="14" t="str">
        <f t="shared" si="85"/>
        <v>CL.IC.CV.180102.01</v>
      </c>
      <c r="R708" s="5"/>
      <c r="S708" s="5"/>
      <c r="T708" s="5"/>
      <c r="U708" s="5"/>
      <c r="V708" s="5"/>
      <c r="W708" s="5"/>
    </row>
    <row r="709" spans="1:23" ht="15">
      <c r="A709" s="5" t="s">
        <v>1372</v>
      </c>
      <c r="B709" s="5"/>
      <c r="C709" s="6" t="s">
        <v>965</v>
      </c>
      <c r="D709" s="5"/>
      <c r="E709" s="6" t="s">
        <v>1192</v>
      </c>
      <c r="F709" s="5" t="s">
        <v>2413</v>
      </c>
      <c r="G709" s="5" t="s">
        <v>2566</v>
      </c>
      <c r="H709" s="10" t="s">
        <v>1400</v>
      </c>
      <c r="I709" s="5" t="s">
        <v>2567</v>
      </c>
      <c r="J709" s="13" t="str">
        <f t="shared" si="82"/>
        <v>IC.CV.180103</v>
      </c>
      <c r="K709" s="6" t="s">
        <v>1192</v>
      </c>
      <c r="L709" t="str">
        <f t="shared" si="91"/>
        <v xml:space="preserve">     Patient refuses to wear</v>
      </c>
      <c r="M709" s="14" t="str">
        <f t="shared" si="83"/>
        <v>PI.IC.CV.180103.01</v>
      </c>
      <c r="N709" s="14"/>
      <c r="O709" s="14" t="str">
        <f t="shared" si="84"/>
        <v>PH.IC.CV.180103.01</v>
      </c>
      <c r="P709" s="5"/>
      <c r="Q709" s="14" t="str">
        <f t="shared" si="85"/>
        <v>CL.IC.CV.180103.01</v>
      </c>
      <c r="R709" s="5"/>
      <c r="S709" s="5"/>
      <c r="T709" s="5"/>
      <c r="U709" s="5"/>
      <c r="V709" s="5"/>
      <c r="W709" s="5"/>
    </row>
    <row r="710" spans="1:23" ht="15">
      <c r="A710" s="5" t="s">
        <v>1372</v>
      </c>
      <c r="B710" s="5"/>
      <c r="C710" s="6" t="s">
        <v>965</v>
      </c>
      <c r="D710" s="5" t="s">
        <v>2568</v>
      </c>
      <c r="E710" s="6" t="s">
        <v>923</v>
      </c>
      <c r="F710" s="5" t="s">
        <v>2413</v>
      </c>
      <c r="G710" s="5" t="s">
        <v>1955</v>
      </c>
      <c r="H710" s="10" t="s">
        <v>1396</v>
      </c>
      <c r="I710" s="5" t="s">
        <v>1956</v>
      </c>
      <c r="J710" s="13" t="str">
        <f t="shared" si="82"/>
        <v>IC.CV.180201</v>
      </c>
      <c r="K710" s="6" t="s">
        <v>1192</v>
      </c>
      <c r="L710" t="str">
        <f t="shared" si="91"/>
        <v xml:space="preserve">     Sequential compression device</v>
      </c>
      <c r="M710" s="14" t="str">
        <f t="shared" si="83"/>
        <v>PI.IC.CV.180201.01</v>
      </c>
      <c r="N710" s="14"/>
      <c r="O710" s="14" t="str">
        <f t="shared" si="84"/>
        <v>PH.IC.CV.180201.01</v>
      </c>
      <c r="P710" s="5"/>
      <c r="Q710" s="14" t="str">
        <f t="shared" si="85"/>
        <v>CL.IC.CV.180201.01</v>
      </c>
      <c r="R710" s="5"/>
      <c r="S710" s="5"/>
      <c r="T710" s="5"/>
      <c r="U710" s="5"/>
      <c r="V710" s="5"/>
      <c r="W710" s="5"/>
    </row>
    <row r="711" spans="1:23" ht="15">
      <c r="A711" s="5" t="s">
        <v>1372</v>
      </c>
      <c r="B711" s="5"/>
      <c r="C711" s="6" t="s">
        <v>965</v>
      </c>
      <c r="D711" s="5"/>
      <c r="E711" s="6" t="s">
        <v>923</v>
      </c>
      <c r="F711" s="5" t="s">
        <v>2413</v>
      </c>
      <c r="G711" s="5" t="s">
        <v>1523</v>
      </c>
      <c r="H711" s="10" t="s">
        <v>1398</v>
      </c>
      <c r="I711" s="5" t="s">
        <v>930</v>
      </c>
      <c r="J711" s="13" t="str">
        <f t="shared" si="82"/>
        <v>IC.CV.180202</v>
      </c>
      <c r="K711" s="6" t="s">
        <v>1192</v>
      </c>
      <c r="L711" t="str">
        <f t="shared" si="91"/>
        <v xml:space="preserve">     Other:  specify</v>
      </c>
      <c r="M711" s="14" t="str">
        <f t="shared" si="83"/>
        <v>PI.IC.CV.180202.01</v>
      </c>
      <c r="N711" s="14"/>
      <c r="O711" s="14" t="str">
        <f t="shared" si="84"/>
        <v>PH.IC.CV.180202.01</v>
      </c>
      <c r="P711" s="5"/>
      <c r="Q711" s="14" t="str">
        <f t="shared" si="85"/>
        <v>CL.IC.CV.180202.01</v>
      </c>
      <c r="R711" s="5"/>
      <c r="S711" s="5"/>
      <c r="T711" s="5"/>
      <c r="U711" s="5"/>
      <c r="V711" s="5"/>
      <c r="W711" s="5"/>
    </row>
    <row r="712" spans="1:23" ht="15">
      <c r="A712" s="5" t="s">
        <v>1372</v>
      </c>
      <c r="B712" s="5"/>
      <c r="C712" s="6" t="s">
        <v>965</v>
      </c>
      <c r="D712" s="5" t="s">
        <v>1957</v>
      </c>
      <c r="E712" s="6" t="s">
        <v>1202</v>
      </c>
      <c r="F712" s="5" t="s">
        <v>2413</v>
      </c>
      <c r="G712" s="5" t="s">
        <v>1958</v>
      </c>
      <c r="H712" s="10" t="s">
        <v>1396</v>
      </c>
      <c r="I712" s="5" t="s">
        <v>1959</v>
      </c>
      <c r="J712" s="13" t="str">
        <f t="shared" si="82"/>
        <v>IC.CV.180301</v>
      </c>
      <c r="K712" s="6" t="s">
        <v>1192</v>
      </c>
      <c r="L712" t="str">
        <f t="shared" si="91"/>
        <v xml:space="preserve">     Leg right</v>
      </c>
      <c r="M712" s="14" t="str">
        <f t="shared" si="83"/>
        <v>PI.IC.CV.180301.01</v>
      </c>
      <c r="N712" s="14"/>
      <c r="O712" s="14" t="str">
        <f t="shared" si="84"/>
        <v>PH.IC.CV.180301.01</v>
      </c>
      <c r="P712" s="5"/>
      <c r="Q712" s="14" t="str">
        <f t="shared" si="85"/>
        <v>CL.IC.CV.180301.01</v>
      </c>
      <c r="R712" s="5"/>
      <c r="S712" s="5"/>
      <c r="T712" s="5"/>
      <c r="U712" s="5"/>
      <c r="V712" s="5"/>
      <c r="W712" s="5"/>
    </row>
    <row r="713" spans="1:23" ht="15">
      <c r="A713" s="5" t="s">
        <v>1372</v>
      </c>
      <c r="B713" s="5"/>
      <c r="C713" s="6" t="s">
        <v>965</v>
      </c>
      <c r="D713" s="5"/>
      <c r="E713" s="6" t="s">
        <v>1202</v>
      </c>
      <c r="F713" s="5" t="s">
        <v>2413</v>
      </c>
      <c r="G713" s="5" t="s">
        <v>1960</v>
      </c>
      <c r="H713" s="10" t="s">
        <v>1398</v>
      </c>
      <c r="I713" s="5" t="s">
        <v>1961</v>
      </c>
      <c r="J713" s="13" t="str">
        <f t="shared" si="82"/>
        <v>IC.CV.180302</v>
      </c>
      <c r="K713" s="6" t="s">
        <v>11324</v>
      </c>
      <c r="L713" t="str">
        <f t="shared" si="91"/>
        <v xml:space="preserve">     Leg left</v>
      </c>
      <c r="M713" s="14" t="str">
        <f t="shared" si="83"/>
        <v>PI.IC.CV.180302.01</v>
      </c>
      <c r="N713" s="14"/>
      <c r="O713" s="14" t="str">
        <f t="shared" si="84"/>
        <v>PH.IC.CV.180302.01</v>
      </c>
      <c r="P713" s="5"/>
      <c r="Q713" s="14" t="str">
        <f t="shared" si="85"/>
        <v>CL.IC.CV.180302.01</v>
      </c>
      <c r="R713" s="5"/>
      <c r="S713" s="5"/>
      <c r="T713" s="5"/>
      <c r="U713" s="5"/>
      <c r="V713" s="5"/>
      <c r="W713" s="5"/>
    </row>
    <row r="714" spans="1:23" ht="15">
      <c r="A714" s="5" t="s">
        <v>1372</v>
      </c>
      <c r="B714" s="5"/>
      <c r="C714" s="6" t="s">
        <v>5743</v>
      </c>
      <c r="D714" s="5"/>
      <c r="E714" s="6" t="s">
        <v>946</v>
      </c>
      <c r="F714" s="5" t="s">
        <v>2413</v>
      </c>
      <c r="G714" s="5" t="s">
        <v>1962</v>
      </c>
      <c r="H714" s="10" t="s">
        <v>1400</v>
      </c>
      <c r="I714" s="5" t="s">
        <v>1963</v>
      </c>
      <c r="J714" s="13" t="str">
        <f t="shared" si="82"/>
        <v>IC.CV.180303</v>
      </c>
      <c r="K714" s="6" t="s">
        <v>11324</v>
      </c>
      <c r="L714" t="str">
        <f t="shared" si="91"/>
        <v xml:space="preserve">     Bilateral legs</v>
      </c>
      <c r="M714" s="14" t="str">
        <f t="shared" si="83"/>
        <v>PI.IC.CV.180303.01</v>
      </c>
      <c r="N714" s="14"/>
      <c r="O714" s="14" t="str">
        <f t="shared" si="84"/>
        <v>PH.IC.CV.180303.01</v>
      </c>
      <c r="P714" s="5"/>
      <c r="Q714" s="14" t="str">
        <f t="shared" si="85"/>
        <v>CL.IC.CV.180303.01</v>
      </c>
      <c r="R714" s="5"/>
      <c r="S714" s="5"/>
      <c r="T714" s="5"/>
      <c r="U714" s="5"/>
      <c r="V714" s="5"/>
      <c r="W714" s="5"/>
    </row>
    <row r="715" spans="1:23" s="15" customFormat="1" ht="15">
      <c r="A715" s="5" t="s">
        <v>11111</v>
      </c>
      <c r="B715" s="5"/>
      <c r="C715" s="6" t="s">
        <v>5743</v>
      </c>
      <c r="D715" s="5"/>
      <c r="E715" s="6" t="s">
        <v>946</v>
      </c>
      <c r="F715" s="5" t="s">
        <v>2156</v>
      </c>
      <c r="G715" s="6" t="s">
        <v>2157</v>
      </c>
      <c r="H715" s="10" t="s">
        <v>948</v>
      </c>
      <c r="I715" s="10" t="s">
        <v>2158</v>
      </c>
      <c r="J715" s="13" t="str">
        <f t="shared" si="82"/>
        <v>IC.CV.180304</v>
      </c>
      <c r="K715" s="6" t="s">
        <v>11324</v>
      </c>
      <c r="L715" t="str">
        <f t="shared" si="91"/>
        <v>Not Applicable</v>
      </c>
      <c r="M715" s="14" t="str">
        <f t="shared" si="83"/>
        <v>PI.IC.CV.180304.01</v>
      </c>
      <c r="N715" s="14"/>
      <c r="O715" s="14" t="str">
        <f t="shared" si="84"/>
        <v>PH.IC.CV.180304.01</v>
      </c>
      <c r="P715" s="5"/>
      <c r="Q715" s="14" t="str">
        <f t="shared" si="85"/>
        <v>CL.IC.CV.180304.01</v>
      </c>
      <c r="R715" s="5" t="s">
        <v>9277</v>
      </c>
      <c r="S715" s="5">
        <v>122</v>
      </c>
      <c r="T715" s="5"/>
      <c r="U715" s="5"/>
      <c r="V715" s="5"/>
      <c r="W715" s="5"/>
    </row>
    <row r="716" spans="1:23" ht="15">
      <c r="A716" s="5" t="s">
        <v>1372</v>
      </c>
      <c r="B716" s="5"/>
      <c r="C716" s="6" t="s">
        <v>5743</v>
      </c>
      <c r="D716" s="5" t="s">
        <v>1999</v>
      </c>
      <c r="E716" s="6" t="s">
        <v>7070</v>
      </c>
      <c r="F716" s="5" t="s">
        <v>2413</v>
      </c>
      <c r="G716" s="5" t="s">
        <v>2000</v>
      </c>
      <c r="H716" s="10" t="s">
        <v>1396</v>
      </c>
      <c r="I716" s="5" t="s">
        <v>1658</v>
      </c>
      <c r="J716" s="13" t="str">
        <f t="shared" si="82"/>
        <v>IC.CV.180401</v>
      </c>
      <c r="K716" s="6" t="s">
        <v>11324</v>
      </c>
      <c r="L716" t="str">
        <f t="shared" si="91"/>
        <v xml:space="preserve">     Foot</v>
      </c>
      <c r="M716" s="14" t="str">
        <f t="shared" si="83"/>
        <v>PI.IC.CV.180401.01</v>
      </c>
      <c r="N716" s="14"/>
      <c r="O716" s="14" t="str">
        <f t="shared" si="84"/>
        <v>PH.IC.CV.180401.01</v>
      </c>
      <c r="P716" s="5"/>
      <c r="Q716" s="14" t="str">
        <f t="shared" si="85"/>
        <v>CL.IC.CV.180401.01</v>
      </c>
      <c r="R716" s="5"/>
      <c r="S716" s="5"/>
      <c r="T716" s="5"/>
      <c r="U716" s="5"/>
      <c r="V716" s="5"/>
      <c r="W716" s="5"/>
    </row>
    <row r="717" spans="1:23" ht="15">
      <c r="A717" s="5" t="s">
        <v>1372</v>
      </c>
      <c r="B717" s="5"/>
      <c r="C717" s="6" t="s">
        <v>5743</v>
      </c>
      <c r="D717" s="5"/>
      <c r="E717" s="6" t="s">
        <v>7070</v>
      </c>
      <c r="F717" s="5" t="s">
        <v>2413</v>
      </c>
      <c r="G717" s="5" t="s">
        <v>2001</v>
      </c>
      <c r="H717" s="10" t="s">
        <v>1398</v>
      </c>
      <c r="I717" s="5" t="s">
        <v>1659</v>
      </c>
      <c r="J717" s="13" t="str">
        <f t="shared" si="82"/>
        <v>IC.CV.180402</v>
      </c>
      <c r="K717" s="6" t="s">
        <v>11324</v>
      </c>
      <c r="L717" t="str">
        <f t="shared" si="91"/>
        <v xml:space="preserve">     Ankle</v>
      </c>
      <c r="M717" s="14" t="str">
        <f t="shared" si="83"/>
        <v>PI.IC.CV.180402.01</v>
      </c>
      <c r="N717" s="14"/>
      <c r="O717" s="14" t="str">
        <f t="shared" si="84"/>
        <v>PH.IC.CV.180402.01</v>
      </c>
      <c r="P717" s="5"/>
      <c r="Q717" s="14" t="str">
        <f t="shared" si="85"/>
        <v>CL.IC.CV.180402.01</v>
      </c>
      <c r="R717" s="5"/>
      <c r="S717" s="5"/>
      <c r="T717" s="5"/>
      <c r="U717" s="5"/>
      <c r="V717" s="5"/>
      <c r="W717" s="5"/>
    </row>
    <row r="718" spans="1:23" ht="15">
      <c r="A718" s="5" t="s">
        <v>1372</v>
      </c>
      <c r="B718" s="5"/>
      <c r="C718" s="6" t="s">
        <v>965</v>
      </c>
      <c r="D718" s="5"/>
      <c r="E718" s="6" t="s">
        <v>7070</v>
      </c>
      <c r="F718" s="5" t="s">
        <v>2413</v>
      </c>
      <c r="G718" s="5" t="s">
        <v>2002</v>
      </c>
      <c r="H718" s="10" t="s">
        <v>1400</v>
      </c>
      <c r="I718" s="5" t="s">
        <v>1660</v>
      </c>
      <c r="J718" s="13" t="str">
        <f t="shared" si="82"/>
        <v>IC.CV.180403</v>
      </c>
      <c r="K718" s="6" t="s">
        <v>1192</v>
      </c>
      <c r="L718" t="str">
        <f t="shared" si="91"/>
        <v xml:space="preserve">     Calf</v>
      </c>
      <c r="M718" s="14" t="str">
        <f t="shared" si="83"/>
        <v>PI.IC.CV.180403.01</v>
      </c>
      <c r="N718" s="14"/>
      <c r="O718" s="14" t="str">
        <f t="shared" si="84"/>
        <v>PH.IC.CV.180403.01</v>
      </c>
      <c r="P718" s="5"/>
      <c r="Q718" s="14" t="str">
        <f t="shared" si="85"/>
        <v>CL.IC.CV.180403.01</v>
      </c>
      <c r="R718" s="5"/>
      <c r="S718" s="5"/>
      <c r="T718" s="5"/>
      <c r="U718" s="5"/>
      <c r="V718" s="5"/>
      <c r="W718" s="5"/>
    </row>
    <row r="719" spans="1:23" ht="15">
      <c r="A719" s="5" t="s">
        <v>1372</v>
      </c>
      <c r="B719" s="5"/>
      <c r="C719" s="6" t="s">
        <v>5743</v>
      </c>
      <c r="D719" s="5"/>
      <c r="E719" s="6" t="s">
        <v>948</v>
      </c>
      <c r="F719" s="5" t="s">
        <v>2413</v>
      </c>
      <c r="G719" s="5" t="s">
        <v>2003</v>
      </c>
      <c r="H719" s="10" t="s">
        <v>1402</v>
      </c>
      <c r="I719" s="5" t="s">
        <v>1661</v>
      </c>
      <c r="J719" s="13" t="str">
        <f t="shared" si="82"/>
        <v>IC.CV.180404</v>
      </c>
      <c r="K719" s="6" t="s">
        <v>11324</v>
      </c>
      <c r="L719" t="str">
        <f t="shared" si="91"/>
        <v xml:space="preserve">     Knee</v>
      </c>
      <c r="M719" s="14" t="str">
        <f t="shared" si="83"/>
        <v>PI.IC.CV.180404.01</v>
      </c>
      <c r="N719" s="14"/>
      <c r="O719" s="14" t="str">
        <f t="shared" si="84"/>
        <v>PH.IC.CV.180404.01</v>
      </c>
      <c r="P719" s="5"/>
      <c r="Q719" s="14" t="str">
        <f t="shared" si="85"/>
        <v>CL.IC.CV.180404.01</v>
      </c>
      <c r="R719" s="5"/>
      <c r="S719" s="5"/>
      <c r="T719" s="5"/>
      <c r="U719" s="5"/>
      <c r="V719" s="5"/>
      <c r="W719" s="5"/>
    </row>
    <row r="720" spans="1:23" ht="15">
      <c r="A720" s="5" t="s">
        <v>1372</v>
      </c>
      <c r="B720" s="5"/>
      <c r="C720" s="6" t="s">
        <v>965</v>
      </c>
      <c r="D720" s="5"/>
      <c r="E720" s="6" t="s">
        <v>7070</v>
      </c>
      <c r="F720" s="5" t="s">
        <v>2413</v>
      </c>
      <c r="G720" s="5" t="s">
        <v>2004</v>
      </c>
      <c r="H720" s="10" t="s">
        <v>1404</v>
      </c>
      <c r="I720" s="5" t="s">
        <v>1662</v>
      </c>
      <c r="J720" s="13" t="str">
        <f t="shared" si="82"/>
        <v>IC.CV.180405</v>
      </c>
      <c r="K720" s="6" t="s">
        <v>1192</v>
      </c>
      <c r="L720" t="str">
        <f t="shared" si="91"/>
        <v xml:space="preserve">     Thigh</v>
      </c>
      <c r="M720" s="14" t="str">
        <f t="shared" si="83"/>
        <v>PI.IC.CV.180405.01</v>
      </c>
      <c r="N720" s="14"/>
      <c r="O720" s="14" t="str">
        <f t="shared" si="84"/>
        <v>PH.IC.CV.180405.01</v>
      </c>
      <c r="P720" s="5"/>
      <c r="Q720" s="14" t="str">
        <f t="shared" si="85"/>
        <v>CL.IC.CV.180405.01</v>
      </c>
      <c r="R720" s="5"/>
      <c r="S720" s="5"/>
      <c r="T720" s="5"/>
      <c r="U720" s="5"/>
      <c r="V720" s="5"/>
      <c r="W720" s="5"/>
    </row>
    <row r="721" spans="1:23" s="15" customFormat="1" ht="15">
      <c r="A721" s="5" t="s">
        <v>11111</v>
      </c>
      <c r="B721" s="5"/>
      <c r="C721" s="6" t="s">
        <v>965</v>
      </c>
      <c r="D721" s="5"/>
      <c r="E721" s="6" t="s">
        <v>7070</v>
      </c>
      <c r="F721" s="5" t="s">
        <v>2156</v>
      </c>
      <c r="G721" s="6" t="s">
        <v>2157</v>
      </c>
      <c r="H721" s="10" t="s">
        <v>6888</v>
      </c>
      <c r="I721" s="10" t="s">
        <v>2158</v>
      </c>
      <c r="J721" s="13" t="str">
        <f t="shared" si="82"/>
        <v>IC.CV.180406</v>
      </c>
      <c r="K721" s="6" t="s">
        <v>11324</v>
      </c>
      <c r="L721" t="str">
        <f t="shared" si="91"/>
        <v>Not Applicable</v>
      </c>
      <c r="M721" s="14" t="str">
        <f t="shared" si="83"/>
        <v>PI.IC.CV.180406.01</v>
      </c>
      <c r="N721" s="14"/>
      <c r="O721" s="14" t="str">
        <f t="shared" si="84"/>
        <v>PH.IC.CV.180406.01</v>
      </c>
      <c r="P721" s="5"/>
      <c r="Q721" s="14" t="str">
        <f t="shared" si="85"/>
        <v>CL.IC.CV.180406.01</v>
      </c>
      <c r="R721" s="5" t="s">
        <v>1141</v>
      </c>
      <c r="S721" s="5">
        <v>123</v>
      </c>
      <c r="T721" s="5"/>
      <c r="U721" s="5"/>
      <c r="V721" s="5"/>
      <c r="W721" s="5"/>
    </row>
    <row r="722" spans="1:23" ht="15">
      <c r="A722" s="5" t="s">
        <v>1372</v>
      </c>
      <c r="B722" s="5" t="s">
        <v>2005</v>
      </c>
      <c r="C722" s="6" t="s">
        <v>967</v>
      </c>
      <c r="D722" s="5" t="s">
        <v>2324</v>
      </c>
      <c r="E722" s="6" t="s">
        <v>11324</v>
      </c>
      <c r="F722" s="5" t="s">
        <v>2484</v>
      </c>
      <c r="G722" s="5" t="s">
        <v>1256</v>
      </c>
      <c r="H722" s="10" t="s">
        <v>1396</v>
      </c>
      <c r="I722" s="5" t="s">
        <v>1257</v>
      </c>
      <c r="J722" s="13" t="str">
        <f t="shared" si="82"/>
        <v>IC.CV.190101</v>
      </c>
      <c r="K722" s="6" t="s">
        <v>1192</v>
      </c>
      <c r="L722" t="str">
        <f t="shared" si="91"/>
        <v xml:space="preserve">     3+ Strong palpation</v>
      </c>
      <c r="M722" s="14" t="str">
        <f t="shared" si="83"/>
        <v>PI.IC.CV.190101.01</v>
      </c>
      <c r="N722" s="14"/>
      <c r="O722" s="14" t="str">
        <f t="shared" si="84"/>
        <v>PH.IC.CV.190101.01</v>
      </c>
      <c r="P722" s="5"/>
      <c r="Q722" s="14" t="str">
        <f t="shared" si="85"/>
        <v>CL.IC.CV.190101.01</v>
      </c>
      <c r="R722" s="5"/>
      <c r="S722" s="5"/>
      <c r="T722" s="5"/>
      <c r="U722" s="5"/>
      <c r="V722" s="5"/>
      <c r="W722" s="5"/>
    </row>
    <row r="723" spans="1:23" ht="15">
      <c r="A723" s="5" t="s">
        <v>1372</v>
      </c>
      <c r="B723" s="5"/>
      <c r="C723" s="6" t="s">
        <v>967</v>
      </c>
      <c r="D723" s="5"/>
      <c r="E723" s="6" t="s">
        <v>1192</v>
      </c>
      <c r="F723" s="5" t="s">
        <v>2484</v>
      </c>
      <c r="G723" s="5" t="s">
        <v>1258</v>
      </c>
      <c r="H723" s="10" t="s">
        <v>1398</v>
      </c>
      <c r="I723" s="5" t="s">
        <v>1259</v>
      </c>
      <c r="J723" s="13" t="str">
        <f t="shared" si="82"/>
        <v>IC.CV.190102</v>
      </c>
      <c r="K723" s="6" t="s">
        <v>1192</v>
      </c>
      <c r="L723" t="str">
        <f t="shared" si="91"/>
        <v xml:space="preserve">     2+ Normal palpation</v>
      </c>
      <c r="M723" s="14" t="str">
        <f t="shared" si="83"/>
        <v>PI.IC.CV.190102.01</v>
      </c>
      <c r="N723" s="14"/>
      <c r="O723" s="14" t="str">
        <f t="shared" si="84"/>
        <v>PH.IC.CV.190102.01</v>
      </c>
      <c r="P723" s="5"/>
      <c r="Q723" s="14" t="str">
        <f t="shared" si="85"/>
        <v>CL.IC.CV.190102.01</v>
      </c>
      <c r="R723" s="5"/>
      <c r="S723" s="5"/>
      <c r="T723" s="5"/>
      <c r="U723" s="5"/>
      <c r="V723" s="5"/>
      <c r="W723" s="5"/>
    </row>
    <row r="724" spans="1:23" ht="15">
      <c r="A724" s="5" t="s">
        <v>1372</v>
      </c>
      <c r="B724" s="5"/>
      <c r="C724" s="6" t="s">
        <v>967</v>
      </c>
      <c r="D724" s="5"/>
      <c r="E724" s="6" t="s">
        <v>1192</v>
      </c>
      <c r="F724" s="5" t="s">
        <v>2484</v>
      </c>
      <c r="G724" s="5" t="s">
        <v>1260</v>
      </c>
      <c r="H724" s="10" t="s">
        <v>1400</v>
      </c>
      <c r="I724" s="5" t="s">
        <v>1261</v>
      </c>
      <c r="J724" s="13" t="str">
        <f t="shared" si="82"/>
        <v>IC.CV.190103</v>
      </c>
      <c r="K724" s="6" t="s">
        <v>1192</v>
      </c>
      <c r="L724" t="str">
        <f t="shared" si="91"/>
        <v xml:space="preserve">     1+ Weak palpation</v>
      </c>
      <c r="M724" s="14" t="str">
        <f t="shared" si="83"/>
        <v>PI.IC.CV.190103.01</v>
      </c>
      <c r="N724" s="14"/>
      <c r="O724" s="14" t="str">
        <f t="shared" si="84"/>
        <v>PH.IC.CV.190103.01</v>
      </c>
      <c r="P724" s="5"/>
      <c r="Q724" s="14" t="str">
        <f t="shared" si="85"/>
        <v>CL.IC.CV.190103.01</v>
      </c>
      <c r="R724" s="5"/>
      <c r="S724" s="5"/>
      <c r="T724" s="5"/>
      <c r="U724" s="5"/>
      <c r="V724" s="5"/>
      <c r="W724" s="5"/>
    </row>
    <row r="725" spans="1:23" ht="15">
      <c r="A725" s="5" t="s">
        <v>1372</v>
      </c>
      <c r="B725" s="5"/>
      <c r="C725" s="6" t="s">
        <v>967</v>
      </c>
      <c r="D725" s="5"/>
      <c r="E725" s="6" t="s">
        <v>1192</v>
      </c>
      <c r="F725" s="5" t="s">
        <v>2484</v>
      </c>
      <c r="G725" s="5" t="s">
        <v>1262</v>
      </c>
      <c r="H725" s="10" t="s">
        <v>1402</v>
      </c>
      <c r="I725" s="5">
        <v>0</v>
      </c>
      <c r="J725" s="13" t="str">
        <f t="shared" si="82"/>
        <v>IC.CV.190104</v>
      </c>
      <c r="K725" s="6" t="s">
        <v>1192</v>
      </c>
      <c r="L725" t="str">
        <f t="shared" si="91"/>
        <v xml:space="preserve">     0 Not palpable</v>
      </c>
      <c r="M725" s="14" t="str">
        <f t="shared" si="83"/>
        <v>PI.IC.CV.190104.01</v>
      </c>
      <c r="N725" s="14"/>
      <c r="O725" s="14" t="str">
        <f t="shared" si="84"/>
        <v>PH.IC.CV.190104.01</v>
      </c>
      <c r="P725" s="5"/>
      <c r="Q725" s="14" t="str">
        <f t="shared" si="85"/>
        <v>CL.IC.CV.190104.01</v>
      </c>
      <c r="R725" s="5"/>
      <c r="S725" s="5"/>
      <c r="T725" s="5"/>
      <c r="U725" s="5"/>
      <c r="V725" s="5"/>
      <c r="W725" s="5"/>
    </row>
    <row r="726" spans="1:23" ht="15">
      <c r="A726" s="5" t="s">
        <v>1372</v>
      </c>
      <c r="B726" s="5"/>
      <c r="C726" s="6" t="s">
        <v>967</v>
      </c>
      <c r="D726" s="5" t="s">
        <v>300</v>
      </c>
      <c r="E726" s="6" t="s">
        <v>923</v>
      </c>
      <c r="F726" s="5" t="s">
        <v>2484</v>
      </c>
      <c r="G726" s="5" t="s">
        <v>1263</v>
      </c>
      <c r="H726" s="10" t="s">
        <v>1396</v>
      </c>
      <c r="I726" s="5" t="s">
        <v>1264</v>
      </c>
      <c r="J726" s="13" t="str">
        <f t="shared" si="82"/>
        <v>IC.CV.190201</v>
      </c>
      <c r="K726" s="6" t="s">
        <v>1192</v>
      </c>
      <c r="L726" t="str">
        <f t="shared" si="91"/>
        <v xml:space="preserve">     Present by doppler</v>
      </c>
      <c r="M726" s="14" t="str">
        <f t="shared" si="83"/>
        <v>PI.IC.CV.190201.01</v>
      </c>
      <c r="N726" s="14"/>
      <c r="O726" s="14" t="str">
        <f t="shared" si="84"/>
        <v>PH.IC.CV.190201.01</v>
      </c>
      <c r="P726" s="5"/>
      <c r="Q726" s="14" t="str">
        <f t="shared" si="85"/>
        <v>CL.IC.CV.190201.01</v>
      </c>
      <c r="R726" s="5"/>
      <c r="S726" s="5"/>
      <c r="T726" s="5"/>
      <c r="U726" s="5"/>
      <c r="V726" s="5"/>
      <c r="W726" s="5"/>
    </row>
    <row r="727" spans="1:23" ht="15">
      <c r="A727" s="5" t="s">
        <v>1372</v>
      </c>
      <c r="B727" s="5"/>
      <c r="C727" s="6" t="s">
        <v>967</v>
      </c>
      <c r="D727" s="5"/>
      <c r="E727" s="6" t="s">
        <v>923</v>
      </c>
      <c r="F727" s="5" t="s">
        <v>2484</v>
      </c>
      <c r="G727" s="5" t="s">
        <v>1265</v>
      </c>
      <c r="H727" s="10" t="s">
        <v>1398</v>
      </c>
      <c r="I727" s="5" t="s">
        <v>1266</v>
      </c>
      <c r="J727" s="13" t="str">
        <f t="shared" si="82"/>
        <v>IC.CV.190202</v>
      </c>
      <c r="K727" s="6" t="s">
        <v>1192</v>
      </c>
      <c r="L727" t="str">
        <f t="shared" si="91"/>
        <v xml:space="preserve">     Unable to obtain by doppler</v>
      </c>
      <c r="M727" s="14" t="str">
        <f t="shared" si="83"/>
        <v>PI.IC.CV.190202.01</v>
      </c>
      <c r="N727" s="14"/>
      <c r="O727" s="14" t="str">
        <f t="shared" si="84"/>
        <v>PH.IC.CV.190202.01</v>
      </c>
      <c r="P727" s="5"/>
      <c r="Q727" s="14" t="str">
        <f t="shared" si="85"/>
        <v>CL.IC.CV.190202.01</v>
      </c>
      <c r="R727" s="5"/>
      <c r="S727" s="5"/>
      <c r="T727" s="5"/>
      <c r="U727" s="5"/>
      <c r="V727" s="5"/>
      <c r="W727" s="5"/>
    </row>
    <row r="728" spans="1:23" ht="15">
      <c r="A728" s="5" t="s">
        <v>1372</v>
      </c>
      <c r="B728" s="5"/>
      <c r="C728" s="6" t="s">
        <v>967</v>
      </c>
      <c r="D728" s="5"/>
      <c r="E728" s="6" t="s">
        <v>923</v>
      </c>
      <c r="F728" s="5" t="s">
        <v>2484</v>
      </c>
      <c r="G728" s="5" t="s">
        <v>1267</v>
      </c>
      <c r="H728" s="10" t="s">
        <v>1400</v>
      </c>
      <c r="I728" s="5" t="s">
        <v>1486</v>
      </c>
      <c r="J728" s="13" t="str">
        <f t="shared" si="82"/>
        <v>IC.CV.190203</v>
      </c>
      <c r="K728" s="6" t="s">
        <v>1192</v>
      </c>
      <c r="L728" t="str">
        <f t="shared" si="91"/>
        <v xml:space="preserve">     Amputee unable to assess</v>
      </c>
      <c r="M728" s="14" t="str">
        <f t="shared" si="83"/>
        <v>PI.IC.CV.190203.01</v>
      </c>
      <c r="N728" s="14"/>
      <c r="O728" s="14" t="str">
        <f t="shared" si="84"/>
        <v>PH.IC.CV.190203.01</v>
      </c>
      <c r="P728" s="5"/>
      <c r="Q728" s="14" t="str">
        <f t="shared" si="85"/>
        <v>CL.IC.CV.190203.01</v>
      </c>
      <c r="R728" s="5"/>
      <c r="S728" s="5"/>
      <c r="T728" s="5"/>
      <c r="U728" s="5"/>
      <c r="V728" s="5"/>
      <c r="W728" s="5"/>
    </row>
    <row r="729" spans="1:23" ht="15">
      <c r="A729" s="5" t="s">
        <v>1372</v>
      </c>
      <c r="B729" s="5"/>
      <c r="C729" s="6" t="s">
        <v>967</v>
      </c>
      <c r="D729" s="5"/>
      <c r="E729" s="6" t="s">
        <v>923</v>
      </c>
      <c r="F729" s="5" t="s">
        <v>2484</v>
      </c>
      <c r="G729" s="5" t="s">
        <v>1268</v>
      </c>
      <c r="H729" s="10" t="s">
        <v>1402</v>
      </c>
      <c r="I729" s="5" t="s">
        <v>1269</v>
      </c>
      <c r="J729" s="13" t="str">
        <f t="shared" si="82"/>
        <v>IC.CV.190204</v>
      </c>
      <c r="K729" s="6" t="s">
        <v>1192</v>
      </c>
      <c r="L729" t="str">
        <f t="shared" si="91"/>
        <v xml:space="preserve">     Cast unable to assess</v>
      </c>
      <c r="M729" s="14" t="str">
        <f t="shared" si="83"/>
        <v>PI.IC.CV.190204.01</v>
      </c>
      <c r="N729" s="14"/>
      <c r="O729" s="14" t="str">
        <f t="shared" si="84"/>
        <v>PH.IC.CV.190204.01</v>
      </c>
      <c r="P729" s="5"/>
      <c r="Q729" s="14" t="str">
        <f t="shared" si="85"/>
        <v>CL.IC.CV.190204.01</v>
      </c>
      <c r="R729" s="5"/>
      <c r="S729" s="5"/>
      <c r="T729" s="5"/>
      <c r="U729" s="5"/>
      <c r="V729" s="5"/>
      <c r="W729" s="5"/>
    </row>
    <row r="730" spans="1:23" ht="15">
      <c r="A730" s="5" t="s">
        <v>1372</v>
      </c>
      <c r="B730" s="5"/>
      <c r="C730" s="6" t="s">
        <v>967</v>
      </c>
      <c r="D730" s="5"/>
      <c r="E730" s="6" t="s">
        <v>923</v>
      </c>
      <c r="F730" s="5" t="s">
        <v>2484</v>
      </c>
      <c r="G730" s="5" t="s">
        <v>1455</v>
      </c>
      <c r="H730" s="10" t="s">
        <v>1404</v>
      </c>
      <c r="I730" s="5" t="s">
        <v>1224</v>
      </c>
      <c r="J730" s="13" t="str">
        <f t="shared" si="82"/>
        <v>IC.CV.190205</v>
      </c>
      <c r="K730" s="6" t="s">
        <v>1192</v>
      </c>
      <c r="L730" t="str">
        <f t="shared" si="91"/>
        <v xml:space="preserve">     Unable to assess:  specify</v>
      </c>
      <c r="M730" s="14" t="str">
        <f t="shared" si="83"/>
        <v>PI.IC.CV.190205.01</v>
      </c>
      <c r="N730" s="14"/>
      <c r="O730" s="14" t="str">
        <f t="shared" si="84"/>
        <v>PH.IC.CV.190205.01</v>
      </c>
      <c r="P730" s="5"/>
      <c r="Q730" s="14" t="str">
        <f t="shared" si="85"/>
        <v>CL.IC.CV.190205.01</v>
      </c>
      <c r="R730" s="5"/>
      <c r="S730" s="5"/>
      <c r="T730" s="5"/>
      <c r="U730" s="5"/>
      <c r="V730" s="5"/>
      <c r="W730" s="5"/>
    </row>
    <row r="731" spans="1:23" ht="15">
      <c r="A731" s="5" t="s">
        <v>1372</v>
      </c>
      <c r="B731" s="5"/>
      <c r="C731" s="6" t="s">
        <v>967</v>
      </c>
      <c r="D731" s="5" t="s">
        <v>1428</v>
      </c>
      <c r="E731" s="6" t="s">
        <v>1202</v>
      </c>
      <c r="F731" s="5" t="s">
        <v>2485</v>
      </c>
      <c r="G731" s="5" t="s">
        <v>1256</v>
      </c>
      <c r="H731" s="10" t="s">
        <v>1396</v>
      </c>
      <c r="I731" s="5" t="s">
        <v>1257</v>
      </c>
      <c r="J731" s="13" t="str">
        <f t="shared" si="82"/>
        <v>IC.CV.190301</v>
      </c>
      <c r="K731" s="6" t="s">
        <v>1192</v>
      </c>
      <c r="L731" t="str">
        <f t="shared" si="91"/>
        <v xml:space="preserve">     3+ Strong palpation</v>
      </c>
      <c r="M731" s="14" t="str">
        <f t="shared" si="83"/>
        <v>PI.IC.CV.190301.01</v>
      </c>
      <c r="N731" s="14"/>
      <c r="O731" s="14" t="str">
        <f t="shared" si="84"/>
        <v>PH.IC.CV.190301.01</v>
      </c>
      <c r="P731" s="5"/>
      <c r="Q731" s="14" t="str">
        <f t="shared" si="85"/>
        <v>CL.IC.CV.190301.01</v>
      </c>
      <c r="R731" s="5"/>
      <c r="S731" s="5"/>
      <c r="T731" s="5"/>
      <c r="U731" s="5"/>
      <c r="V731" s="5"/>
      <c r="W731" s="5"/>
    </row>
    <row r="732" spans="1:23" ht="15">
      <c r="A732" s="5" t="s">
        <v>1372</v>
      </c>
      <c r="B732" s="5"/>
      <c r="C732" s="6" t="s">
        <v>967</v>
      </c>
      <c r="D732" s="5"/>
      <c r="E732" s="6" t="s">
        <v>1202</v>
      </c>
      <c r="F732" s="5" t="s">
        <v>2485</v>
      </c>
      <c r="G732" s="5" t="s">
        <v>1258</v>
      </c>
      <c r="H732" s="10" t="s">
        <v>1398</v>
      </c>
      <c r="I732" s="5" t="s">
        <v>1259</v>
      </c>
      <c r="J732" s="13" t="str">
        <f t="shared" si="82"/>
        <v>IC.CV.190302</v>
      </c>
      <c r="K732" s="6" t="s">
        <v>1192</v>
      </c>
      <c r="L732" t="str">
        <f t="shared" si="91"/>
        <v xml:space="preserve">     2+ Normal palpation</v>
      </c>
      <c r="M732" s="14" t="str">
        <f t="shared" si="83"/>
        <v>PI.IC.CV.190302.01</v>
      </c>
      <c r="N732" s="14"/>
      <c r="O732" s="14" t="str">
        <f t="shared" si="84"/>
        <v>PH.IC.CV.190302.01</v>
      </c>
      <c r="P732" s="5"/>
      <c r="Q732" s="14" t="str">
        <f t="shared" si="85"/>
        <v>CL.IC.CV.190302.01</v>
      </c>
      <c r="R732" s="5"/>
      <c r="S732" s="5"/>
      <c r="T732" s="5"/>
      <c r="U732" s="5"/>
      <c r="V732" s="5"/>
      <c r="W732" s="5"/>
    </row>
    <row r="733" spans="1:23" ht="15">
      <c r="A733" s="5" t="s">
        <v>1372</v>
      </c>
      <c r="B733" s="5"/>
      <c r="C733" s="6" t="s">
        <v>967</v>
      </c>
      <c r="D733" s="5"/>
      <c r="E733" s="6" t="s">
        <v>1202</v>
      </c>
      <c r="F733" s="5" t="s">
        <v>2485</v>
      </c>
      <c r="G733" s="5" t="s">
        <v>1260</v>
      </c>
      <c r="H733" s="10" t="s">
        <v>1400</v>
      </c>
      <c r="I733" s="5" t="s">
        <v>1261</v>
      </c>
      <c r="J733" s="13" t="str">
        <f t="shared" si="82"/>
        <v>IC.CV.190303</v>
      </c>
      <c r="K733" s="6" t="s">
        <v>1192</v>
      </c>
      <c r="L733" t="str">
        <f t="shared" si="91"/>
        <v xml:space="preserve">     1+ Weak palpation</v>
      </c>
      <c r="M733" s="14" t="str">
        <f t="shared" si="83"/>
        <v>PI.IC.CV.190303.01</v>
      </c>
      <c r="N733" s="14"/>
      <c r="O733" s="14" t="str">
        <f t="shared" si="84"/>
        <v>PH.IC.CV.190303.01</v>
      </c>
      <c r="P733" s="5"/>
      <c r="Q733" s="14" t="str">
        <f t="shared" si="85"/>
        <v>CL.IC.CV.190303.01</v>
      </c>
      <c r="R733" s="5"/>
      <c r="S733" s="5"/>
      <c r="T733" s="5"/>
      <c r="U733" s="5"/>
      <c r="V733" s="5"/>
      <c r="W733" s="5"/>
    </row>
    <row r="734" spans="1:23" ht="15">
      <c r="A734" s="5" t="s">
        <v>1372</v>
      </c>
      <c r="B734" s="5"/>
      <c r="C734" s="6" t="s">
        <v>967</v>
      </c>
      <c r="D734" s="5"/>
      <c r="E734" s="6" t="s">
        <v>1202</v>
      </c>
      <c r="F734" s="5" t="s">
        <v>2485</v>
      </c>
      <c r="G734" s="5" t="s">
        <v>1262</v>
      </c>
      <c r="H734" s="10" t="s">
        <v>1402</v>
      </c>
      <c r="I734" s="5">
        <v>0</v>
      </c>
      <c r="J734" s="13" t="str">
        <f t="shared" si="82"/>
        <v>IC.CV.190304</v>
      </c>
      <c r="K734" s="6" t="s">
        <v>1192</v>
      </c>
      <c r="L734" t="str">
        <f t="shared" si="91"/>
        <v xml:space="preserve">     0 Not palpable</v>
      </c>
      <c r="M734" s="14" t="str">
        <f t="shared" si="83"/>
        <v>PI.IC.CV.190304.01</v>
      </c>
      <c r="N734" s="14"/>
      <c r="O734" s="14" t="str">
        <f t="shared" si="84"/>
        <v>PH.IC.CV.190304.01</v>
      </c>
      <c r="P734" s="5"/>
      <c r="Q734" s="14" t="str">
        <f t="shared" si="85"/>
        <v>CL.IC.CV.190304.01</v>
      </c>
      <c r="R734" s="5"/>
      <c r="S734" s="5"/>
      <c r="T734" s="5"/>
      <c r="U734" s="5"/>
      <c r="V734" s="5"/>
      <c r="W734" s="5"/>
    </row>
    <row r="735" spans="1:23" ht="15">
      <c r="A735" s="5" t="s">
        <v>1372</v>
      </c>
      <c r="B735" s="5"/>
      <c r="C735" s="6" t="s">
        <v>967</v>
      </c>
      <c r="D735" s="5" t="s">
        <v>301</v>
      </c>
      <c r="E735" s="6" t="s">
        <v>7070</v>
      </c>
      <c r="F735" s="5" t="s">
        <v>2485</v>
      </c>
      <c r="G735" s="5" t="s">
        <v>1263</v>
      </c>
      <c r="H735" s="10" t="s">
        <v>1396</v>
      </c>
      <c r="I735" s="5" t="s">
        <v>1264</v>
      </c>
      <c r="J735" s="13" t="str">
        <f t="shared" si="82"/>
        <v>IC.CV.190401</v>
      </c>
      <c r="K735" s="6" t="s">
        <v>1192</v>
      </c>
      <c r="L735" t="str">
        <f t="shared" si="91"/>
        <v xml:space="preserve">     Present by doppler</v>
      </c>
      <c r="M735" s="14" t="str">
        <f t="shared" si="83"/>
        <v>PI.IC.CV.190401.01</v>
      </c>
      <c r="N735" s="14"/>
      <c r="O735" s="14" t="str">
        <f t="shared" si="84"/>
        <v>PH.IC.CV.190401.01</v>
      </c>
      <c r="P735" s="5"/>
      <c r="Q735" s="14" t="str">
        <f t="shared" si="85"/>
        <v>CL.IC.CV.190401.01</v>
      </c>
      <c r="R735" s="5"/>
      <c r="S735" s="5"/>
      <c r="T735" s="5"/>
      <c r="U735" s="5"/>
      <c r="V735" s="5"/>
      <c r="W735" s="5"/>
    </row>
    <row r="736" spans="1:23" ht="15">
      <c r="A736" s="5" t="s">
        <v>1372</v>
      </c>
      <c r="B736" s="5"/>
      <c r="C736" s="6" t="s">
        <v>967</v>
      </c>
      <c r="D736" s="5"/>
      <c r="E736" s="6" t="s">
        <v>7070</v>
      </c>
      <c r="F736" s="5" t="s">
        <v>2485</v>
      </c>
      <c r="G736" s="5" t="s">
        <v>1265</v>
      </c>
      <c r="H736" s="10" t="s">
        <v>1398</v>
      </c>
      <c r="I736" s="5" t="s">
        <v>1266</v>
      </c>
      <c r="J736" s="13" t="str">
        <f t="shared" si="82"/>
        <v>IC.CV.190402</v>
      </c>
      <c r="K736" s="6" t="s">
        <v>1192</v>
      </c>
      <c r="L736" t="str">
        <f t="shared" si="91"/>
        <v xml:space="preserve">     Unable to obtain by doppler</v>
      </c>
      <c r="M736" s="14" t="str">
        <f t="shared" si="83"/>
        <v>PI.IC.CV.190402.01</v>
      </c>
      <c r="N736" s="14"/>
      <c r="O736" s="14" t="str">
        <f t="shared" si="84"/>
        <v>PH.IC.CV.190402.01</v>
      </c>
      <c r="P736" s="5"/>
      <c r="Q736" s="14" t="str">
        <f t="shared" si="85"/>
        <v>CL.IC.CV.190402.01</v>
      </c>
      <c r="R736" s="5"/>
      <c r="S736" s="5"/>
      <c r="T736" s="5"/>
      <c r="U736" s="5"/>
      <c r="V736" s="5"/>
      <c r="W736" s="5"/>
    </row>
    <row r="737" spans="1:23" ht="15">
      <c r="A737" s="5" t="s">
        <v>1372</v>
      </c>
      <c r="B737" s="5"/>
      <c r="C737" s="6" t="s">
        <v>967</v>
      </c>
      <c r="D737" s="5"/>
      <c r="E737" s="6" t="s">
        <v>7070</v>
      </c>
      <c r="F737" s="5" t="s">
        <v>2485</v>
      </c>
      <c r="G737" s="5" t="s">
        <v>1267</v>
      </c>
      <c r="H737" s="10" t="s">
        <v>1400</v>
      </c>
      <c r="I737" s="5" t="s">
        <v>1486</v>
      </c>
      <c r="J737" s="13" t="str">
        <f t="shared" si="82"/>
        <v>IC.CV.190403</v>
      </c>
      <c r="K737" s="6" t="s">
        <v>1192</v>
      </c>
      <c r="L737" t="str">
        <f t="shared" si="91"/>
        <v xml:space="preserve">     Amputee unable to assess</v>
      </c>
      <c r="M737" s="14" t="str">
        <f t="shared" si="83"/>
        <v>PI.IC.CV.190403.01</v>
      </c>
      <c r="N737" s="14"/>
      <c r="O737" s="14" t="str">
        <f t="shared" si="84"/>
        <v>PH.IC.CV.190403.01</v>
      </c>
      <c r="P737" s="5"/>
      <c r="Q737" s="14" t="str">
        <f t="shared" si="85"/>
        <v>CL.IC.CV.190403.01</v>
      </c>
      <c r="R737" s="5"/>
      <c r="S737" s="5"/>
      <c r="T737" s="5"/>
      <c r="U737" s="5"/>
      <c r="V737" s="5"/>
      <c r="W737" s="5"/>
    </row>
    <row r="738" spans="1:23" ht="15">
      <c r="A738" s="5" t="s">
        <v>1372</v>
      </c>
      <c r="B738" s="5"/>
      <c r="C738" s="6" t="s">
        <v>967</v>
      </c>
      <c r="D738" s="5"/>
      <c r="E738" s="6" t="s">
        <v>7070</v>
      </c>
      <c r="F738" s="5" t="s">
        <v>2485</v>
      </c>
      <c r="G738" s="5" t="s">
        <v>1268</v>
      </c>
      <c r="H738" s="10" t="s">
        <v>1402</v>
      </c>
      <c r="I738" s="5" t="s">
        <v>1269</v>
      </c>
      <c r="J738" s="13" t="str">
        <f t="shared" si="82"/>
        <v>IC.CV.190404</v>
      </c>
      <c r="K738" s="6" t="s">
        <v>1192</v>
      </c>
      <c r="L738" t="str">
        <f t="shared" si="91"/>
        <v xml:space="preserve">     Cast unable to assess</v>
      </c>
      <c r="M738" s="14" t="str">
        <f t="shared" si="83"/>
        <v>PI.IC.CV.190404.01</v>
      </c>
      <c r="N738" s="14"/>
      <c r="O738" s="14" t="str">
        <f t="shared" si="84"/>
        <v>PH.IC.CV.190404.01</v>
      </c>
      <c r="P738" s="5"/>
      <c r="Q738" s="14" t="str">
        <f t="shared" si="85"/>
        <v>CL.IC.CV.190404.01</v>
      </c>
      <c r="R738" s="5"/>
      <c r="S738" s="5"/>
      <c r="T738" s="5"/>
      <c r="U738" s="5"/>
      <c r="V738" s="5"/>
      <c r="W738" s="5"/>
    </row>
    <row r="739" spans="1:23" ht="15">
      <c r="A739" s="5" t="s">
        <v>1372</v>
      </c>
      <c r="B739" s="5"/>
      <c r="C739" s="6" t="s">
        <v>967</v>
      </c>
      <c r="D739" s="5"/>
      <c r="E739" s="6" t="s">
        <v>7070</v>
      </c>
      <c r="F739" s="5" t="s">
        <v>2485</v>
      </c>
      <c r="G739" s="5" t="s">
        <v>1455</v>
      </c>
      <c r="H739" s="10" t="s">
        <v>1404</v>
      </c>
      <c r="I739" s="5" t="s">
        <v>1224</v>
      </c>
      <c r="J739" s="13" t="str">
        <f t="shared" si="82"/>
        <v>IC.CV.190405</v>
      </c>
      <c r="K739" s="6" t="s">
        <v>1192</v>
      </c>
      <c r="L739" t="str">
        <f t="shared" si="91"/>
        <v xml:space="preserve">     Unable to assess:  specify</v>
      </c>
      <c r="M739" s="14" t="str">
        <f t="shared" si="83"/>
        <v>PI.IC.CV.190405.01</v>
      </c>
      <c r="N739" s="14"/>
      <c r="O739" s="14" t="str">
        <f t="shared" si="84"/>
        <v>PH.IC.CV.190405.01</v>
      </c>
      <c r="P739" s="5"/>
      <c r="Q739" s="14" t="str">
        <f t="shared" si="85"/>
        <v>CL.IC.CV.190405.01</v>
      </c>
      <c r="R739" s="5"/>
      <c r="S739" s="5"/>
      <c r="T739" s="5"/>
      <c r="U739" s="5"/>
      <c r="V739" s="5"/>
      <c r="W739" s="5"/>
    </row>
    <row r="740" spans="1:23" ht="15">
      <c r="A740" s="5" t="s">
        <v>1372</v>
      </c>
      <c r="B740" s="5" t="s">
        <v>2637</v>
      </c>
      <c r="C740" s="6" t="s">
        <v>6396</v>
      </c>
      <c r="D740" s="5" t="s">
        <v>2324</v>
      </c>
      <c r="E740" s="6" t="s">
        <v>11324</v>
      </c>
      <c r="F740" s="5" t="s">
        <v>2194</v>
      </c>
      <c r="G740" s="5" t="s">
        <v>1256</v>
      </c>
      <c r="H740" s="10" t="s">
        <v>1396</v>
      </c>
      <c r="I740" s="5" t="s">
        <v>1257</v>
      </c>
      <c r="J740" s="13" t="str">
        <f t="shared" si="82"/>
        <v>IC.CV.200101</v>
      </c>
      <c r="K740" s="6" t="s">
        <v>1192</v>
      </c>
      <c r="L740" t="str">
        <f t="shared" si="91"/>
        <v xml:space="preserve">     3+ Strong palpation</v>
      </c>
      <c r="M740" s="14" t="str">
        <f t="shared" si="83"/>
        <v>PI.IC.CV.200101.01</v>
      </c>
      <c r="N740" s="14"/>
      <c r="O740" s="14" t="str">
        <f t="shared" si="84"/>
        <v>PH.IC.CV.200101.01</v>
      </c>
      <c r="P740" s="5"/>
      <c r="Q740" s="14" t="str">
        <f t="shared" si="85"/>
        <v>CL.IC.CV.200101.01</v>
      </c>
      <c r="R740" s="5"/>
      <c r="S740" s="5"/>
      <c r="T740" s="5"/>
      <c r="U740" s="5"/>
      <c r="V740" s="5"/>
      <c r="W740" s="5"/>
    </row>
    <row r="741" spans="1:23" ht="15">
      <c r="A741" s="5" t="s">
        <v>1372</v>
      </c>
      <c r="B741" s="5"/>
      <c r="C741" s="6" t="s">
        <v>6396</v>
      </c>
      <c r="D741" s="5"/>
      <c r="E741" s="6" t="s">
        <v>1192</v>
      </c>
      <c r="F741" s="5" t="s">
        <v>2194</v>
      </c>
      <c r="G741" s="5" t="s">
        <v>1258</v>
      </c>
      <c r="H741" s="10" t="s">
        <v>1398</v>
      </c>
      <c r="I741" s="5" t="s">
        <v>1259</v>
      </c>
      <c r="J741" s="13" t="str">
        <f t="shared" si="82"/>
        <v>IC.CV.200102</v>
      </c>
      <c r="K741" s="6" t="s">
        <v>1192</v>
      </c>
      <c r="L741" t="str">
        <f t="shared" si="91"/>
        <v xml:space="preserve">     2+ Normal palpation</v>
      </c>
      <c r="M741" s="14" t="str">
        <f t="shared" si="83"/>
        <v>PI.IC.CV.200102.01</v>
      </c>
      <c r="N741" s="14"/>
      <c r="O741" s="14" t="str">
        <f t="shared" si="84"/>
        <v>PH.IC.CV.200102.01</v>
      </c>
      <c r="P741" s="5"/>
      <c r="Q741" s="14" t="str">
        <f t="shared" si="85"/>
        <v>CL.IC.CV.200102.01</v>
      </c>
      <c r="R741" s="5"/>
      <c r="S741" s="5"/>
      <c r="T741" s="5"/>
      <c r="U741" s="5"/>
      <c r="V741" s="5"/>
      <c r="W741" s="5"/>
    </row>
    <row r="742" spans="1:23" ht="15">
      <c r="A742" s="5" t="s">
        <v>1372</v>
      </c>
      <c r="B742" s="5"/>
      <c r="C742" s="6" t="s">
        <v>6396</v>
      </c>
      <c r="D742" s="5"/>
      <c r="E742" s="6" t="s">
        <v>1192</v>
      </c>
      <c r="F742" s="5" t="s">
        <v>2194</v>
      </c>
      <c r="G742" s="5" t="s">
        <v>1260</v>
      </c>
      <c r="H742" s="10" t="s">
        <v>1400</v>
      </c>
      <c r="I742" s="5" t="s">
        <v>1261</v>
      </c>
      <c r="J742" s="13" t="str">
        <f t="shared" si="82"/>
        <v>IC.CV.200103</v>
      </c>
      <c r="K742" s="6" t="s">
        <v>1192</v>
      </c>
      <c r="L742" t="str">
        <f t="shared" si="91"/>
        <v xml:space="preserve">     1+ Weak palpation</v>
      </c>
      <c r="M742" s="14" t="str">
        <f t="shared" si="83"/>
        <v>PI.IC.CV.200103.01</v>
      </c>
      <c r="N742" s="14"/>
      <c r="O742" s="14" t="str">
        <f t="shared" si="84"/>
        <v>PH.IC.CV.200103.01</v>
      </c>
      <c r="P742" s="5"/>
      <c r="Q742" s="14" t="str">
        <f t="shared" si="85"/>
        <v>CL.IC.CV.200103.01</v>
      </c>
      <c r="R742" s="5"/>
      <c r="S742" s="5"/>
      <c r="T742" s="5"/>
      <c r="U742" s="5"/>
      <c r="V742" s="5"/>
      <c r="W742" s="5"/>
    </row>
    <row r="743" spans="1:23" ht="15">
      <c r="A743" s="5" t="s">
        <v>1372</v>
      </c>
      <c r="B743" s="5"/>
      <c r="C743" s="6" t="s">
        <v>6396</v>
      </c>
      <c r="D743" s="5"/>
      <c r="E743" s="6" t="s">
        <v>1192</v>
      </c>
      <c r="F743" s="5" t="s">
        <v>2194</v>
      </c>
      <c r="G743" s="5" t="s">
        <v>1262</v>
      </c>
      <c r="H743" s="10" t="s">
        <v>1402</v>
      </c>
      <c r="I743" s="5">
        <v>0</v>
      </c>
      <c r="J743" s="13" t="str">
        <f t="shared" si="82"/>
        <v>IC.CV.200104</v>
      </c>
      <c r="K743" s="6" t="s">
        <v>1192</v>
      </c>
      <c r="L743" t="str">
        <f t="shared" si="91"/>
        <v xml:space="preserve">     0 Not palpable</v>
      </c>
      <c r="M743" s="14" t="str">
        <f t="shared" si="83"/>
        <v>PI.IC.CV.200104.01</v>
      </c>
      <c r="N743" s="14"/>
      <c r="O743" s="14" t="str">
        <f t="shared" si="84"/>
        <v>PH.IC.CV.200104.01</v>
      </c>
      <c r="P743" s="5"/>
      <c r="Q743" s="14" t="str">
        <f t="shared" si="85"/>
        <v>CL.IC.CV.200104.01</v>
      </c>
      <c r="R743" s="5"/>
      <c r="S743" s="5"/>
      <c r="T743" s="5"/>
      <c r="U743" s="5"/>
      <c r="V743" s="5"/>
      <c r="W743" s="5"/>
    </row>
    <row r="744" spans="1:23" ht="15">
      <c r="A744" s="5" t="s">
        <v>11111</v>
      </c>
      <c r="B744" s="5"/>
      <c r="C744" s="6" t="s">
        <v>6396</v>
      </c>
      <c r="D744" s="5"/>
      <c r="E744" s="6" t="s">
        <v>1192</v>
      </c>
      <c r="F744" s="5" t="s">
        <v>2031</v>
      </c>
      <c r="G744" s="6" t="s">
        <v>2032</v>
      </c>
      <c r="H744" s="10" t="s">
        <v>7071</v>
      </c>
      <c r="I744" s="10" t="s">
        <v>2464</v>
      </c>
      <c r="J744" s="13" t="str">
        <f t="shared" si="82"/>
        <v>IC.CV.200105</v>
      </c>
      <c r="K744" s="6" t="s">
        <v>11324</v>
      </c>
      <c r="L744" t="str">
        <f t="shared" si="91"/>
        <v>Unable to assess: specify</v>
      </c>
      <c r="M744" s="14" t="str">
        <f t="shared" si="83"/>
        <v>PI.IC.CV.200105.01</v>
      </c>
      <c r="N744" s="14"/>
      <c r="O744" s="14" t="str">
        <f t="shared" si="84"/>
        <v>PH.IC.CV.200105.01</v>
      </c>
      <c r="P744" s="5"/>
      <c r="Q744" s="14" t="str">
        <f t="shared" si="85"/>
        <v>CL.IC.CV.200105.01</v>
      </c>
      <c r="R744" s="5" t="s">
        <v>9277</v>
      </c>
      <c r="S744" s="5">
        <v>191</v>
      </c>
      <c r="T744" s="5"/>
      <c r="U744" s="5"/>
      <c r="V744" s="5"/>
      <c r="W744" s="5"/>
    </row>
    <row r="745" spans="1:23" ht="15">
      <c r="A745" s="5" t="s">
        <v>1372</v>
      </c>
      <c r="B745" s="5"/>
      <c r="C745" s="6" t="s">
        <v>6396</v>
      </c>
      <c r="D745" s="5" t="s">
        <v>2232</v>
      </c>
      <c r="E745" s="6" t="s">
        <v>9391</v>
      </c>
      <c r="F745" s="5" t="s">
        <v>2194</v>
      </c>
      <c r="G745" s="5" t="s">
        <v>1005</v>
      </c>
      <c r="H745" s="10" t="s">
        <v>1396</v>
      </c>
      <c r="I745" s="5" t="s">
        <v>1264</v>
      </c>
      <c r="J745" s="13" t="str">
        <f t="shared" si="82"/>
        <v>IC.CV.200201</v>
      </c>
      <c r="K745" s="6" t="s">
        <v>11324</v>
      </c>
      <c r="L745" t="str">
        <f t="shared" si="91"/>
        <v xml:space="preserve">     Present by doppler </v>
      </c>
      <c r="M745" s="14" t="str">
        <f t="shared" si="83"/>
        <v>PI.IC.CV.200201.01</v>
      </c>
      <c r="N745" s="14"/>
      <c r="O745" s="14" t="str">
        <f t="shared" si="84"/>
        <v>PH.IC.CV.200201.01</v>
      </c>
      <c r="P745" s="5"/>
      <c r="Q745" s="14" t="str">
        <f t="shared" si="85"/>
        <v>CL.IC.CV.200201.01</v>
      </c>
      <c r="R745" s="5"/>
      <c r="S745" s="5"/>
      <c r="T745" s="5"/>
      <c r="U745" s="5"/>
      <c r="V745" s="5"/>
      <c r="W745" s="5"/>
    </row>
    <row r="746" spans="1:23" ht="15">
      <c r="A746" s="5" t="s">
        <v>1372</v>
      </c>
      <c r="B746" s="5"/>
      <c r="C746" s="6" t="s">
        <v>6396</v>
      </c>
      <c r="D746" s="5"/>
      <c r="E746" s="6" t="s">
        <v>9391</v>
      </c>
      <c r="F746" s="5" t="s">
        <v>2194</v>
      </c>
      <c r="G746" s="5" t="s">
        <v>1265</v>
      </c>
      <c r="H746" s="10" t="s">
        <v>1398</v>
      </c>
      <c r="I746" s="5" t="s">
        <v>1266</v>
      </c>
      <c r="J746" s="13" t="str">
        <f t="shared" si="82"/>
        <v>IC.CV.200202</v>
      </c>
      <c r="K746" s="6" t="s">
        <v>11324</v>
      </c>
      <c r="L746" t="str">
        <f t="shared" si="91"/>
        <v xml:space="preserve">     Unable to obtain by doppler</v>
      </c>
      <c r="M746" s="14" t="str">
        <f t="shared" si="83"/>
        <v>PI.IC.CV.200202.01</v>
      </c>
      <c r="N746" s="14"/>
      <c r="O746" s="14" t="str">
        <f t="shared" si="84"/>
        <v>PH.IC.CV.200202.01</v>
      </c>
      <c r="P746" s="5"/>
      <c r="Q746" s="14" t="str">
        <f t="shared" si="85"/>
        <v>CL.IC.CV.200202.01</v>
      </c>
      <c r="R746" s="5"/>
      <c r="S746" s="5"/>
      <c r="T746" s="5"/>
      <c r="U746" s="5"/>
      <c r="V746" s="5"/>
      <c r="W746" s="5"/>
    </row>
    <row r="747" spans="1:23" ht="15">
      <c r="A747" s="5" t="s">
        <v>1372</v>
      </c>
      <c r="B747" s="5"/>
      <c r="C747" s="6" t="s">
        <v>6396</v>
      </c>
      <c r="D747" s="5"/>
      <c r="E747" s="6" t="s">
        <v>9391</v>
      </c>
      <c r="F747" s="5" t="s">
        <v>2194</v>
      </c>
      <c r="G747" s="5" t="s">
        <v>1267</v>
      </c>
      <c r="H747" s="10" t="s">
        <v>1400</v>
      </c>
      <c r="I747" s="5" t="s">
        <v>1486</v>
      </c>
      <c r="J747" s="13" t="str">
        <f t="shared" si="82"/>
        <v>IC.CV.200203</v>
      </c>
      <c r="K747" s="6" t="s">
        <v>11324</v>
      </c>
      <c r="L747" t="str">
        <f t="shared" si="91"/>
        <v xml:space="preserve">     Amputee unable to assess</v>
      </c>
      <c r="M747" s="14" t="str">
        <f t="shared" si="83"/>
        <v>PI.IC.CV.200203.01</v>
      </c>
      <c r="N747" s="14"/>
      <c r="O747" s="14" t="str">
        <f t="shared" si="84"/>
        <v>PH.IC.CV.200203.01</v>
      </c>
      <c r="P747" s="5"/>
      <c r="Q747" s="14" t="str">
        <f t="shared" si="85"/>
        <v>CL.IC.CV.200203.01</v>
      </c>
      <c r="R747" s="5"/>
      <c r="S747" s="5"/>
      <c r="T747" s="5"/>
      <c r="U747" s="5"/>
      <c r="V747" s="5"/>
      <c r="W747" s="5"/>
    </row>
    <row r="748" spans="1:23" ht="15">
      <c r="A748" s="5" t="s">
        <v>1372</v>
      </c>
      <c r="B748" s="5"/>
      <c r="C748" s="6" t="s">
        <v>6396</v>
      </c>
      <c r="D748" s="5"/>
      <c r="E748" s="6" t="s">
        <v>9391</v>
      </c>
      <c r="F748" s="5" t="s">
        <v>2194</v>
      </c>
      <c r="G748" s="5" t="s">
        <v>1268</v>
      </c>
      <c r="H748" s="10" t="s">
        <v>1402</v>
      </c>
      <c r="I748" s="5" t="s">
        <v>1269</v>
      </c>
      <c r="J748" s="13" t="str">
        <f t="shared" si="82"/>
        <v>IC.CV.200204</v>
      </c>
      <c r="K748" s="6" t="s">
        <v>11324</v>
      </c>
      <c r="L748" t="str">
        <f t="shared" si="91"/>
        <v xml:space="preserve">     Cast unable to assess</v>
      </c>
      <c r="M748" s="14" t="str">
        <f t="shared" si="83"/>
        <v>PI.IC.CV.200204.01</v>
      </c>
      <c r="N748" s="14"/>
      <c r="O748" s="14" t="str">
        <f t="shared" si="84"/>
        <v>PH.IC.CV.200204.01</v>
      </c>
      <c r="P748" s="5"/>
      <c r="Q748" s="14" t="str">
        <f t="shared" si="85"/>
        <v>CL.IC.CV.200204.01</v>
      </c>
      <c r="R748" s="5"/>
      <c r="S748" s="5"/>
      <c r="T748" s="5"/>
      <c r="U748" s="5"/>
      <c r="V748" s="5"/>
      <c r="W748" s="5"/>
    </row>
    <row r="749" spans="1:23" ht="15">
      <c r="A749" s="5" t="s">
        <v>1372</v>
      </c>
      <c r="B749" s="5"/>
      <c r="C749" s="6" t="s">
        <v>6396</v>
      </c>
      <c r="D749" s="5"/>
      <c r="E749" s="6" t="s">
        <v>9391</v>
      </c>
      <c r="F749" s="5" t="s">
        <v>2194</v>
      </c>
      <c r="G749" s="5" t="s">
        <v>1455</v>
      </c>
      <c r="H749" s="10" t="s">
        <v>1404</v>
      </c>
      <c r="I749" s="5" t="s">
        <v>1224</v>
      </c>
      <c r="J749" s="13" t="str">
        <f t="shared" si="82"/>
        <v>IC.CV.200205</v>
      </c>
      <c r="K749" s="6" t="s">
        <v>11324</v>
      </c>
      <c r="L749" t="str">
        <f t="shared" si="91"/>
        <v xml:space="preserve">     Unable to assess:  specify</v>
      </c>
      <c r="M749" s="14" t="str">
        <f t="shared" si="83"/>
        <v>PI.IC.CV.200205.01</v>
      </c>
      <c r="N749" s="14"/>
      <c r="O749" s="14" t="str">
        <f t="shared" si="84"/>
        <v>PH.IC.CV.200205.01</v>
      </c>
      <c r="P749" s="5"/>
      <c r="Q749" s="14" t="str">
        <f t="shared" si="85"/>
        <v>CL.IC.CV.200205.01</v>
      </c>
      <c r="R749" s="5"/>
      <c r="S749" s="5"/>
      <c r="T749" s="5"/>
      <c r="U749" s="5"/>
      <c r="V749" s="5"/>
      <c r="W749" s="5"/>
    </row>
    <row r="750" spans="1:23" ht="15">
      <c r="A750" s="5" t="s">
        <v>11111</v>
      </c>
      <c r="B750" s="5"/>
      <c r="C750" s="6" t="s">
        <v>6396</v>
      </c>
      <c r="D750" s="5"/>
      <c r="E750" s="6" t="s">
        <v>9391</v>
      </c>
      <c r="F750" s="5" t="s">
        <v>2031</v>
      </c>
      <c r="G750" s="6" t="s">
        <v>2233</v>
      </c>
      <c r="H750" s="10" t="s">
        <v>6888</v>
      </c>
      <c r="I750" s="10" t="s">
        <v>2234</v>
      </c>
      <c r="J750" s="13" t="str">
        <f t="shared" si="82"/>
        <v>IC.CV.200206</v>
      </c>
      <c r="K750" s="6" t="s">
        <v>11324</v>
      </c>
      <c r="L750" t="str">
        <f t="shared" si="91"/>
        <v>Art Line unable to assess</v>
      </c>
      <c r="M750" s="14" t="str">
        <f t="shared" si="83"/>
        <v>PI.IC.CV.200206.01</v>
      </c>
      <c r="N750" s="14"/>
      <c r="O750" s="14" t="str">
        <f t="shared" si="84"/>
        <v>PH.IC.CV.200206.01</v>
      </c>
      <c r="P750" s="5"/>
      <c r="Q750" s="14" t="str">
        <f t="shared" si="85"/>
        <v>CL.IC.CV.200206.01</v>
      </c>
      <c r="R750" s="5" t="s">
        <v>9277</v>
      </c>
      <c r="S750" s="5">
        <v>515</v>
      </c>
      <c r="T750" s="5"/>
      <c r="U750" s="5"/>
      <c r="V750" s="5"/>
      <c r="W750" s="5"/>
    </row>
    <row r="751" spans="1:23" ht="15">
      <c r="A751" s="5" t="s">
        <v>1372</v>
      </c>
      <c r="B751" s="5"/>
      <c r="C751" s="6" t="s">
        <v>6396</v>
      </c>
      <c r="D751" s="5" t="s">
        <v>1428</v>
      </c>
      <c r="E751" s="6" t="s">
        <v>946</v>
      </c>
      <c r="F751" s="5" t="s">
        <v>2235</v>
      </c>
      <c r="G751" s="5" t="s">
        <v>1256</v>
      </c>
      <c r="H751" s="10" t="s">
        <v>1396</v>
      </c>
      <c r="I751" s="5" t="s">
        <v>1257</v>
      </c>
      <c r="J751" s="13" t="str">
        <f t="shared" si="82"/>
        <v>IC.CV.200301</v>
      </c>
      <c r="K751" s="6" t="s">
        <v>11324</v>
      </c>
      <c r="L751" t="str">
        <f t="shared" si="91"/>
        <v xml:space="preserve">     3+ Strong palpation</v>
      </c>
      <c r="M751" s="14" t="str">
        <f t="shared" si="83"/>
        <v>PI.IC.CV.200301.01</v>
      </c>
      <c r="N751" s="14"/>
      <c r="O751" s="14" t="str">
        <f t="shared" si="84"/>
        <v>PH.IC.CV.200301.01</v>
      </c>
      <c r="P751" s="5"/>
      <c r="Q751" s="14" t="str">
        <f t="shared" si="85"/>
        <v>CL.IC.CV.200301.01</v>
      </c>
      <c r="R751" s="5"/>
      <c r="S751" s="5"/>
      <c r="T751" s="5"/>
      <c r="U751" s="5"/>
      <c r="V751" s="5"/>
      <c r="W751" s="5"/>
    </row>
    <row r="752" spans="1:23" ht="15">
      <c r="A752" s="5" t="s">
        <v>1372</v>
      </c>
      <c r="B752" s="5"/>
      <c r="C752" s="6" t="s">
        <v>6396</v>
      </c>
      <c r="D752" s="5"/>
      <c r="E752" s="6" t="s">
        <v>946</v>
      </c>
      <c r="F752" s="5" t="s">
        <v>2235</v>
      </c>
      <c r="G752" s="5" t="s">
        <v>2236</v>
      </c>
      <c r="H752" s="10" t="s">
        <v>1398</v>
      </c>
      <c r="I752" s="5" t="s">
        <v>1259</v>
      </c>
      <c r="J752" s="13" t="str">
        <f t="shared" si="82"/>
        <v>IC.CV.200302</v>
      </c>
      <c r="K752" s="6" t="s">
        <v>11324</v>
      </c>
      <c r="L752" t="str">
        <f t="shared" si="91"/>
        <v xml:space="preserve">     2+ Normal doppler</v>
      </c>
      <c r="M752" s="14" t="str">
        <f t="shared" si="83"/>
        <v>PI.IC.CV.200302.01</v>
      </c>
      <c r="N752" s="14"/>
      <c r="O752" s="14" t="str">
        <f t="shared" si="84"/>
        <v>PH.IC.CV.200302.01</v>
      </c>
      <c r="P752" s="5"/>
      <c r="Q752" s="14" t="str">
        <f t="shared" si="85"/>
        <v>CL.IC.CV.200302.01</v>
      </c>
      <c r="R752" s="5"/>
      <c r="S752" s="5"/>
      <c r="T752" s="5"/>
      <c r="U752" s="5"/>
      <c r="V752" s="5"/>
      <c r="W752" s="5"/>
    </row>
    <row r="753" spans="1:23" ht="15">
      <c r="A753" s="5" t="s">
        <v>1372</v>
      </c>
      <c r="B753" s="5"/>
      <c r="C753" s="6" t="s">
        <v>6396</v>
      </c>
      <c r="D753" s="5"/>
      <c r="E753" s="6" t="s">
        <v>946</v>
      </c>
      <c r="F753" s="5" t="s">
        <v>2235</v>
      </c>
      <c r="G753" s="5" t="s">
        <v>1260</v>
      </c>
      <c r="H753" s="10" t="s">
        <v>1400</v>
      </c>
      <c r="I753" s="5" t="s">
        <v>1261</v>
      </c>
      <c r="J753" s="13" t="str">
        <f t="shared" si="82"/>
        <v>IC.CV.200303</v>
      </c>
      <c r="K753" s="6" t="s">
        <v>11324</v>
      </c>
      <c r="L753" t="str">
        <f t="shared" si="91"/>
        <v xml:space="preserve">     1+ Weak palpation</v>
      </c>
      <c r="M753" s="14" t="str">
        <f t="shared" si="83"/>
        <v>PI.IC.CV.200303.01</v>
      </c>
      <c r="N753" s="14"/>
      <c r="O753" s="14" t="str">
        <f t="shared" si="84"/>
        <v>PH.IC.CV.200303.01</v>
      </c>
      <c r="P753" s="5"/>
      <c r="Q753" s="14" t="str">
        <f t="shared" si="85"/>
        <v>CL.IC.CV.200303.01</v>
      </c>
      <c r="R753" s="5"/>
      <c r="S753" s="5"/>
      <c r="T753" s="5"/>
      <c r="U753" s="5"/>
      <c r="V753" s="5"/>
      <c r="W753" s="5"/>
    </row>
    <row r="754" spans="1:23" ht="15">
      <c r="A754" s="5" t="s">
        <v>1372</v>
      </c>
      <c r="B754" s="5"/>
      <c r="C754" s="6" t="s">
        <v>6396</v>
      </c>
      <c r="D754" s="5"/>
      <c r="E754" s="6" t="s">
        <v>946</v>
      </c>
      <c r="F754" s="5" t="s">
        <v>2235</v>
      </c>
      <c r="G754" s="5" t="s">
        <v>1262</v>
      </c>
      <c r="H754" s="10" t="s">
        <v>1402</v>
      </c>
      <c r="I754" s="5">
        <v>0</v>
      </c>
      <c r="J754" s="13" t="str">
        <f t="shared" si="82"/>
        <v>IC.CV.200304</v>
      </c>
      <c r="K754" s="6" t="s">
        <v>11324</v>
      </c>
      <c r="L754" t="str">
        <f t="shared" si="91"/>
        <v xml:space="preserve">     0 Not palpable</v>
      </c>
      <c r="M754" s="14" t="str">
        <f t="shared" si="83"/>
        <v>PI.IC.CV.200304.01</v>
      </c>
      <c r="N754" s="14"/>
      <c r="O754" s="14" t="str">
        <f t="shared" si="84"/>
        <v>PH.IC.CV.200304.01</v>
      </c>
      <c r="P754" s="5"/>
      <c r="Q754" s="14" t="str">
        <f t="shared" si="85"/>
        <v>CL.IC.CV.200304.01</v>
      </c>
      <c r="R754" s="5"/>
      <c r="S754" s="5"/>
      <c r="T754" s="5"/>
      <c r="U754" s="5"/>
      <c r="V754" s="5"/>
      <c r="W754" s="5"/>
    </row>
    <row r="755" spans="1:23" ht="15">
      <c r="A755" s="5" t="s">
        <v>11111</v>
      </c>
      <c r="B755" s="5"/>
      <c r="C755" s="6" t="s">
        <v>6396</v>
      </c>
      <c r="D755" s="5"/>
      <c r="E755" s="6" t="s">
        <v>946</v>
      </c>
      <c r="F755" s="5" t="s">
        <v>2237</v>
      </c>
      <c r="G755" s="6" t="s">
        <v>2032</v>
      </c>
      <c r="H755" s="10" t="s">
        <v>7071</v>
      </c>
      <c r="I755" s="10" t="s">
        <v>2464</v>
      </c>
      <c r="J755" s="13" t="str">
        <f t="shared" si="82"/>
        <v>IC.CV.200305</v>
      </c>
      <c r="K755" s="6" t="s">
        <v>11324</v>
      </c>
      <c r="L755" t="str">
        <f t="shared" si="91"/>
        <v>Unable to assess: specify</v>
      </c>
      <c r="M755" s="14" t="str">
        <f t="shared" si="83"/>
        <v>PI.IC.CV.200305.01</v>
      </c>
      <c r="N755" s="14"/>
      <c r="O755" s="14" t="str">
        <f t="shared" si="84"/>
        <v>PH.IC.CV.200305.01</v>
      </c>
      <c r="P755" s="5"/>
      <c r="Q755" s="14" t="str">
        <f t="shared" si="85"/>
        <v>CL.IC.CV.200305.01</v>
      </c>
      <c r="R755" s="5" t="s">
        <v>9277</v>
      </c>
      <c r="S755" s="5">
        <v>191</v>
      </c>
      <c r="T755" s="5"/>
      <c r="U755" s="5"/>
      <c r="V755" s="5"/>
      <c r="W755" s="5"/>
    </row>
    <row r="756" spans="1:23" ht="15">
      <c r="A756" s="5" t="s">
        <v>1372</v>
      </c>
      <c r="B756" s="5"/>
      <c r="C756" s="6" t="s">
        <v>6396</v>
      </c>
      <c r="D756" s="5" t="s">
        <v>2313</v>
      </c>
      <c r="E756" s="6" t="s">
        <v>948</v>
      </c>
      <c r="F756" s="5" t="s">
        <v>2235</v>
      </c>
      <c r="G756" s="5" t="s">
        <v>1263</v>
      </c>
      <c r="H756" s="10" t="s">
        <v>1396</v>
      </c>
      <c r="I756" s="5" t="s">
        <v>1264</v>
      </c>
      <c r="J756" s="13" t="str">
        <f t="shared" si="82"/>
        <v>IC.CV.200401</v>
      </c>
      <c r="K756" s="6" t="s">
        <v>11324</v>
      </c>
      <c r="L756" t="str">
        <f t="shared" si="91"/>
        <v xml:space="preserve">     Present by doppler</v>
      </c>
      <c r="M756" s="14" t="str">
        <f t="shared" si="83"/>
        <v>PI.IC.CV.200401.01</v>
      </c>
      <c r="N756" s="14"/>
      <c r="O756" s="14" t="str">
        <f t="shared" si="84"/>
        <v>PH.IC.CV.200401.01</v>
      </c>
      <c r="P756" s="5"/>
      <c r="Q756" s="14" t="str">
        <f t="shared" si="85"/>
        <v>CL.IC.CV.200401.01</v>
      </c>
      <c r="R756" s="5"/>
      <c r="S756" s="5"/>
      <c r="T756" s="5"/>
      <c r="U756" s="5"/>
      <c r="V756" s="5"/>
      <c r="W756" s="5"/>
    </row>
    <row r="757" spans="1:23" ht="15">
      <c r="A757" s="5" t="s">
        <v>1372</v>
      </c>
      <c r="B757" s="5"/>
      <c r="C757" s="6" t="s">
        <v>6396</v>
      </c>
      <c r="D757" s="5"/>
      <c r="E757" s="6" t="s">
        <v>948</v>
      </c>
      <c r="F757" s="5" t="s">
        <v>2235</v>
      </c>
      <c r="G757" s="5" t="s">
        <v>1265</v>
      </c>
      <c r="H757" s="10" t="s">
        <v>1398</v>
      </c>
      <c r="I757" s="5" t="s">
        <v>1266</v>
      </c>
      <c r="J757" s="13" t="str">
        <f t="shared" si="82"/>
        <v>IC.CV.200402</v>
      </c>
      <c r="K757" s="6" t="s">
        <v>11324</v>
      </c>
      <c r="L757" t="str">
        <f t="shared" si="91"/>
        <v xml:space="preserve">     Unable to obtain by doppler</v>
      </c>
      <c r="M757" s="14" t="str">
        <f t="shared" si="83"/>
        <v>PI.IC.CV.200402.01</v>
      </c>
      <c r="N757" s="14"/>
      <c r="O757" s="14" t="str">
        <f t="shared" si="84"/>
        <v>PH.IC.CV.200402.01</v>
      </c>
      <c r="P757" s="5"/>
      <c r="Q757" s="14" t="str">
        <f t="shared" si="85"/>
        <v>CL.IC.CV.200402.01</v>
      </c>
      <c r="R757" s="5"/>
      <c r="S757" s="5"/>
      <c r="T757" s="5"/>
      <c r="U757" s="5"/>
      <c r="V757" s="5"/>
      <c r="W757" s="5"/>
    </row>
    <row r="758" spans="1:23" ht="15">
      <c r="A758" s="5" t="s">
        <v>1372</v>
      </c>
      <c r="B758" s="5"/>
      <c r="C758" s="6" t="s">
        <v>6396</v>
      </c>
      <c r="D758" s="5"/>
      <c r="E758" s="6" t="s">
        <v>948</v>
      </c>
      <c r="F758" s="5" t="s">
        <v>2235</v>
      </c>
      <c r="G758" s="5" t="s">
        <v>1267</v>
      </c>
      <c r="H758" s="10" t="s">
        <v>1400</v>
      </c>
      <c r="I758" s="5" t="s">
        <v>1486</v>
      </c>
      <c r="J758" s="13" t="str">
        <f t="shared" si="82"/>
        <v>IC.CV.200403</v>
      </c>
      <c r="K758" s="6" t="s">
        <v>11324</v>
      </c>
      <c r="L758" t="str">
        <f t="shared" si="91"/>
        <v xml:space="preserve">     Amputee unable to assess</v>
      </c>
      <c r="M758" s="14" t="str">
        <f t="shared" si="83"/>
        <v>PI.IC.CV.200403.01</v>
      </c>
      <c r="N758" s="14"/>
      <c r="O758" s="14" t="str">
        <f t="shared" si="84"/>
        <v>PH.IC.CV.200403.01</v>
      </c>
      <c r="P758" s="5"/>
      <c r="Q758" s="14" t="str">
        <f t="shared" si="85"/>
        <v>CL.IC.CV.200403.01</v>
      </c>
      <c r="R758" s="5"/>
      <c r="S758" s="5"/>
      <c r="T758" s="5"/>
      <c r="U758" s="5"/>
      <c r="V758" s="5"/>
      <c r="W758" s="5"/>
    </row>
    <row r="759" spans="1:23" ht="15">
      <c r="A759" s="5" t="s">
        <v>1372</v>
      </c>
      <c r="B759" s="5"/>
      <c r="C759" s="6" t="s">
        <v>6396</v>
      </c>
      <c r="D759" s="5"/>
      <c r="E759" s="6" t="s">
        <v>948</v>
      </c>
      <c r="F759" s="5" t="s">
        <v>2235</v>
      </c>
      <c r="G759" s="5" t="s">
        <v>1268</v>
      </c>
      <c r="H759" s="10" t="s">
        <v>1402</v>
      </c>
      <c r="I759" s="5" t="s">
        <v>1269</v>
      </c>
      <c r="J759" s="13" t="str">
        <f t="shared" si="82"/>
        <v>IC.CV.200404</v>
      </c>
      <c r="K759" s="6" t="s">
        <v>11324</v>
      </c>
      <c r="L759" t="str">
        <f t="shared" si="91"/>
        <v xml:space="preserve">     Cast unable to assess</v>
      </c>
      <c r="M759" s="14" t="str">
        <f t="shared" si="83"/>
        <v>PI.IC.CV.200404.01</v>
      </c>
      <c r="N759" s="14"/>
      <c r="O759" s="14" t="str">
        <f t="shared" si="84"/>
        <v>PH.IC.CV.200404.01</v>
      </c>
      <c r="P759" s="5"/>
      <c r="Q759" s="14" t="str">
        <f t="shared" si="85"/>
        <v>CL.IC.CV.200404.01</v>
      </c>
      <c r="R759" s="5"/>
      <c r="S759" s="5"/>
      <c r="T759" s="5"/>
      <c r="U759" s="5"/>
      <c r="V759" s="5"/>
      <c r="W759" s="5"/>
    </row>
    <row r="760" spans="1:23" ht="15">
      <c r="A760" s="5" t="s">
        <v>1372</v>
      </c>
      <c r="B760" s="5"/>
      <c r="C760" s="6" t="s">
        <v>6396</v>
      </c>
      <c r="D760" s="5"/>
      <c r="E760" s="6" t="s">
        <v>948</v>
      </c>
      <c r="F760" s="5" t="s">
        <v>2235</v>
      </c>
      <c r="G760" s="5" t="s">
        <v>1455</v>
      </c>
      <c r="H760" s="10" t="s">
        <v>1404</v>
      </c>
      <c r="I760" s="5" t="s">
        <v>1224</v>
      </c>
      <c r="J760" s="13" t="str">
        <f t="shared" si="82"/>
        <v>IC.CV.200405</v>
      </c>
      <c r="K760" s="6" t="s">
        <v>11324</v>
      </c>
      <c r="L760" t="str">
        <f t="shared" si="91"/>
        <v xml:space="preserve">     Unable to assess:  specify</v>
      </c>
      <c r="M760" s="14" t="str">
        <f t="shared" si="83"/>
        <v>PI.IC.CV.200405.01</v>
      </c>
      <c r="N760" s="14"/>
      <c r="O760" s="14" t="str">
        <f t="shared" si="84"/>
        <v>PH.IC.CV.200405.01</v>
      </c>
      <c r="P760" s="5"/>
      <c r="Q760" s="14" t="str">
        <f t="shared" si="85"/>
        <v>CL.IC.CV.200405.01</v>
      </c>
      <c r="R760" s="5"/>
      <c r="S760" s="5"/>
      <c r="T760" s="5"/>
      <c r="U760" s="5"/>
      <c r="V760" s="5"/>
      <c r="W760" s="5"/>
    </row>
    <row r="761" spans="1:23" ht="15">
      <c r="A761" s="5" t="s">
        <v>11111</v>
      </c>
      <c r="B761" s="5"/>
      <c r="C761" s="6" t="s">
        <v>6396</v>
      </c>
      <c r="D761" s="5"/>
      <c r="E761" s="6" t="s">
        <v>948</v>
      </c>
      <c r="F761" s="5" t="s">
        <v>2237</v>
      </c>
      <c r="G761" s="6" t="s">
        <v>2238</v>
      </c>
      <c r="H761" s="10" t="s">
        <v>6888</v>
      </c>
      <c r="I761" s="10" t="s">
        <v>2234</v>
      </c>
      <c r="J761" s="13" t="str">
        <f t="shared" si="82"/>
        <v>IC.CV.200406</v>
      </c>
      <c r="K761" s="6" t="s">
        <v>11324</v>
      </c>
      <c r="L761" t="str">
        <f t="shared" si="91"/>
        <v xml:space="preserve"> Art Line unable to assess</v>
      </c>
      <c r="M761" s="14" t="str">
        <f t="shared" si="83"/>
        <v>PI.IC.CV.200406.01</v>
      </c>
      <c r="N761" s="14"/>
      <c r="O761" s="14" t="str">
        <f t="shared" si="84"/>
        <v>PH.IC.CV.200406.01</v>
      </c>
      <c r="P761" s="5"/>
      <c r="Q761" s="14" t="str">
        <f t="shared" si="85"/>
        <v>CL.IC.CV.200406.01</v>
      </c>
      <c r="R761" s="5" t="s">
        <v>9277</v>
      </c>
      <c r="S761" s="5">
        <v>514</v>
      </c>
      <c r="T761" s="5"/>
      <c r="U761" s="5"/>
      <c r="V761" s="5"/>
      <c r="W761" s="5"/>
    </row>
    <row r="762" spans="1:23" ht="15">
      <c r="A762" s="5" t="s">
        <v>1372</v>
      </c>
      <c r="B762" s="5" t="s">
        <v>2239</v>
      </c>
      <c r="C762" s="6" t="s">
        <v>5577</v>
      </c>
      <c r="D762" s="5" t="s">
        <v>2324</v>
      </c>
      <c r="E762" s="6" t="s">
        <v>11324</v>
      </c>
      <c r="F762" s="5" t="s">
        <v>2240</v>
      </c>
      <c r="G762" s="5" t="s">
        <v>1256</v>
      </c>
      <c r="H762" s="10" t="s">
        <v>1396</v>
      </c>
      <c r="I762" s="5" t="s">
        <v>1257</v>
      </c>
      <c r="J762" s="13" t="str">
        <f t="shared" si="82"/>
        <v>IC.CV.210101</v>
      </c>
      <c r="K762" s="6" t="s">
        <v>11324</v>
      </c>
      <c r="L762" t="str">
        <f t="shared" si="91"/>
        <v xml:space="preserve">     3+ Strong palpation</v>
      </c>
      <c r="M762" s="14" t="str">
        <f t="shared" si="83"/>
        <v>PI.IC.CV.210101.01</v>
      </c>
      <c r="N762" s="14"/>
      <c r="O762" s="14" t="str">
        <f t="shared" si="84"/>
        <v>PH.IC.CV.210101.01</v>
      </c>
      <c r="P762" s="5"/>
      <c r="Q762" s="14" t="str">
        <f t="shared" si="85"/>
        <v>CL.IC.CV.210101.01</v>
      </c>
      <c r="R762" s="5"/>
      <c r="S762" s="5"/>
      <c r="T762" s="5"/>
      <c r="U762" s="5"/>
      <c r="V762" s="5"/>
      <c r="W762" s="5"/>
    </row>
    <row r="763" spans="1:23" ht="15">
      <c r="A763" s="5" t="s">
        <v>1372</v>
      </c>
      <c r="B763" s="5"/>
      <c r="C763" s="6" t="s">
        <v>5577</v>
      </c>
      <c r="D763" s="5"/>
      <c r="E763" s="6" t="s">
        <v>11324</v>
      </c>
      <c r="F763" s="5" t="s">
        <v>2240</v>
      </c>
      <c r="G763" s="5" t="s">
        <v>1258</v>
      </c>
      <c r="H763" s="10" t="s">
        <v>1398</v>
      </c>
      <c r="I763" s="5" t="s">
        <v>1259</v>
      </c>
      <c r="J763" s="13" t="str">
        <f t="shared" si="82"/>
        <v>IC.CV.210102</v>
      </c>
      <c r="K763" s="6" t="s">
        <v>11324</v>
      </c>
      <c r="L763" t="str">
        <f t="shared" si="91"/>
        <v xml:space="preserve">     2+ Normal palpation</v>
      </c>
      <c r="M763" s="14" t="str">
        <f t="shared" si="83"/>
        <v>PI.IC.CV.210102.01</v>
      </c>
      <c r="N763" s="14"/>
      <c r="O763" s="14" t="str">
        <f t="shared" si="84"/>
        <v>PH.IC.CV.210102.01</v>
      </c>
      <c r="P763" s="5"/>
      <c r="Q763" s="14" t="str">
        <f t="shared" si="85"/>
        <v>CL.IC.CV.210102.01</v>
      </c>
      <c r="R763" s="5"/>
      <c r="S763" s="5"/>
      <c r="T763" s="5"/>
      <c r="U763" s="5"/>
      <c r="V763" s="5"/>
      <c r="W763" s="5"/>
    </row>
    <row r="764" spans="1:23" ht="15">
      <c r="A764" s="5" t="s">
        <v>1372</v>
      </c>
      <c r="B764" s="5"/>
      <c r="C764" s="6" t="s">
        <v>5577</v>
      </c>
      <c r="D764" s="5"/>
      <c r="E764" s="6" t="s">
        <v>11324</v>
      </c>
      <c r="F764" s="5" t="s">
        <v>2240</v>
      </c>
      <c r="G764" s="5" t="s">
        <v>1260</v>
      </c>
      <c r="H764" s="10" t="s">
        <v>1400</v>
      </c>
      <c r="I764" s="5" t="s">
        <v>1261</v>
      </c>
      <c r="J764" s="13" t="str">
        <f t="shared" si="82"/>
        <v>IC.CV.210103</v>
      </c>
      <c r="K764" s="6" t="s">
        <v>11324</v>
      </c>
      <c r="L764" t="str">
        <f t="shared" si="91"/>
        <v xml:space="preserve">     1+ Weak palpation</v>
      </c>
      <c r="M764" s="14" t="str">
        <f t="shared" si="83"/>
        <v>PI.IC.CV.210103.01</v>
      </c>
      <c r="N764" s="14"/>
      <c r="O764" s="14" t="str">
        <f t="shared" si="84"/>
        <v>PH.IC.CV.210103.01</v>
      </c>
      <c r="P764" s="5"/>
      <c r="Q764" s="14" t="str">
        <f t="shared" si="85"/>
        <v>CL.IC.CV.210103.01</v>
      </c>
      <c r="R764" s="5"/>
      <c r="S764" s="5"/>
      <c r="T764" s="5"/>
      <c r="U764" s="5"/>
      <c r="V764" s="5"/>
      <c r="W764" s="5"/>
    </row>
    <row r="765" spans="1:23" ht="15">
      <c r="A765" s="5" t="s">
        <v>1372</v>
      </c>
      <c r="B765" s="5"/>
      <c r="C765" s="6" t="s">
        <v>5577</v>
      </c>
      <c r="D765" s="5"/>
      <c r="E765" s="6" t="s">
        <v>11324</v>
      </c>
      <c r="F765" s="5" t="s">
        <v>2240</v>
      </c>
      <c r="G765" s="5" t="s">
        <v>1262</v>
      </c>
      <c r="H765" s="10" t="s">
        <v>1402</v>
      </c>
      <c r="I765" s="5">
        <v>0</v>
      </c>
      <c r="J765" s="13" t="str">
        <f t="shared" ref="J765:J841" si="92">CONCATENATE("IC.CV.",C765,E765,H765)</f>
        <v>IC.CV.210104</v>
      </c>
      <c r="K765" s="6" t="s">
        <v>11324</v>
      </c>
      <c r="L765" t="str">
        <f t="shared" ref="L765:L828" si="93">G765</f>
        <v xml:space="preserve">     0 Not palpable</v>
      </c>
      <c r="M765" s="14" t="str">
        <f t="shared" si="83"/>
        <v>PI.IC.CV.210104.01</v>
      </c>
      <c r="N765" s="14"/>
      <c r="O765" s="14" t="str">
        <f t="shared" si="84"/>
        <v>PH.IC.CV.210104.01</v>
      </c>
      <c r="P765" s="5"/>
      <c r="Q765" s="14" t="str">
        <f t="shared" si="85"/>
        <v>CL.IC.CV.210104.01</v>
      </c>
      <c r="R765" s="5"/>
      <c r="S765" s="5"/>
      <c r="T765" s="5"/>
      <c r="U765" s="5"/>
      <c r="V765" s="5"/>
      <c r="W765" s="5"/>
    </row>
    <row r="766" spans="1:23" ht="15">
      <c r="A766" s="5" t="s">
        <v>11111</v>
      </c>
      <c r="B766" s="5"/>
      <c r="C766" s="6" t="s">
        <v>5577</v>
      </c>
      <c r="D766" s="5"/>
      <c r="E766" s="6" t="s">
        <v>11324</v>
      </c>
      <c r="F766" s="5" t="s">
        <v>2083</v>
      </c>
      <c r="G766" s="6" t="s">
        <v>2032</v>
      </c>
      <c r="H766" s="10" t="s">
        <v>7071</v>
      </c>
      <c r="I766" s="10" t="s">
        <v>2464</v>
      </c>
      <c r="J766" s="13" t="str">
        <f t="shared" si="92"/>
        <v>IC.CV.210105</v>
      </c>
      <c r="K766" s="6" t="s">
        <v>11324</v>
      </c>
      <c r="L766" t="str">
        <f t="shared" si="93"/>
        <v>Unable to assess: specify</v>
      </c>
      <c r="M766" s="14" t="str">
        <f t="shared" si="83"/>
        <v>PI.IC.CV.210105.01</v>
      </c>
      <c r="N766" s="14"/>
      <c r="O766" s="14" t="str">
        <f t="shared" si="84"/>
        <v>PH.IC.CV.210105.01</v>
      </c>
      <c r="P766" s="5"/>
      <c r="Q766" s="14" t="str">
        <f t="shared" si="85"/>
        <v>CL.IC.CV.210105.01</v>
      </c>
      <c r="R766" s="5" t="s">
        <v>9277</v>
      </c>
      <c r="S766" s="5">
        <v>191</v>
      </c>
      <c r="T766" s="5"/>
      <c r="U766" s="5"/>
      <c r="V766" s="5"/>
      <c r="W766" s="5"/>
    </row>
    <row r="767" spans="1:23" ht="15">
      <c r="A767" s="5" t="s">
        <v>1372</v>
      </c>
      <c r="B767" s="5"/>
      <c r="C767" s="6" t="s">
        <v>5577</v>
      </c>
      <c r="D767" s="5" t="s">
        <v>2232</v>
      </c>
      <c r="E767" s="6" t="s">
        <v>1199</v>
      </c>
      <c r="F767" s="5" t="s">
        <v>2240</v>
      </c>
      <c r="G767" s="5" t="s">
        <v>1263</v>
      </c>
      <c r="H767" s="10" t="s">
        <v>1396</v>
      </c>
      <c r="I767" s="5" t="s">
        <v>1264</v>
      </c>
      <c r="J767" s="13" t="str">
        <f t="shared" si="92"/>
        <v>IC.CV.210201</v>
      </c>
      <c r="K767" s="6" t="s">
        <v>11324</v>
      </c>
      <c r="L767" t="str">
        <f t="shared" si="93"/>
        <v xml:space="preserve">     Present by doppler</v>
      </c>
      <c r="M767" s="14" t="str">
        <f t="shared" ref="M767:M842" si="94">CONCATENATE("PI.",J767,".",K767)</f>
        <v>PI.IC.CV.210201.01</v>
      </c>
      <c r="N767" s="14"/>
      <c r="O767" s="14" t="str">
        <f t="shared" ref="O767:O842" si="95">CONCATENATE("PH.",J767,".",K767)</f>
        <v>PH.IC.CV.210201.01</v>
      </c>
      <c r="P767" s="5"/>
      <c r="Q767" s="14" t="str">
        <f t="shared" ref="Q767:Q842" si="96">CONCATENATE("CL.",J767,".",K767)</f>
        <v>CL.IC.CV.210201.01</v>
      </c>
      <c r="R767" s="5"/>
      <c r="S767" s="5"/>
      <c r="T767" s="5"/>
      <c r="U767" s="5"/>
      <c r="V767" s="5"/>
      <c r="W767" s="5"/>
    </row>
    <row r="768" spans="1:23" ht="15">
      <c r="A768" s="5" t="s">
        <v>1372</v>
      </c>
      <c r="B768" s="5"/>
      <c r="C768" s="6" t="s">
        <v>5577</v>
      </c>
      <c r="D768" s="5"/>
      <c r="E768" s="6" t="s">
        <v>1199</v>
      </c>
      <c r="F768" s="5" t="s">
        <v>2240</v>
      </c>
      <c r="G768" s="5" t="s">
        <v>1265</v>
      </c>
      <c r="H768" s="10" t="s">
        <v>1398</v>
      </c>
      <c r="I768" s="5" t="s">
        <v>1266</v>
      </c>
      <c r="J768" s="13" t="str">
        <f t="shared" si="92"/>
        <v>IC.CV.210202</v>
      </c>
      <c r="K768" s="6" t="s">
        <v>11324</v>
      </c>
      <c r="L768" t="str">
        <f t="shared" si="93"/>
        <v xml:space="preserve">     Unable to obtain by doppler</v>
      </c>
      <c r="M768" s="14" t="str">
        <f t="shared" si="94"/>
        <v>PI.IC.CV.210202.01</v>
      </c>
      <c r="N768" s="14"/>
      <c r="O768" s="14" t="str">
        <f t="shared" si="95"/>
        <v>PH.IC.CV.210202.01</v>
      </c>
      <c r="P768" s="5"/>
      <c r="Q768" s="14" t="str">
        <f t="shared" si="96"/>
        <v>CL.IC.CV.210202.01</v>
      </c>
      <c r="R768" s="5"/>
      <c r="S768" s="5"/>
      <c r="T768" s="5"/>
      <c r="U768" s="5"/>
      <c r="V768" s="5"/>
      <c r="W768" s="5"/>
    </row>
    <row r="769" spans="1:23" ht="15">
      <c r="A769" s="5" t="s">
        <v>1372</v>
      </c>
      <c r="B769" s="5"/>
      <c r="C769" s="6" t="s">
        <v>5577</v>
      </c>
      <c r="D769" s="5"/>
      <c r="E769" s="6" t="s">
        <v>1199</v>
      </c>
      <c r="F769" s="5" t="s">
        <v>2240</v>
      </c>
      <c r="G769" s="5" t="s">
        <v>1267</v>
      </c>
      <c r="H769" s="10" t="s">
        <v>1400</v>
      </c>
      <c r="I769" s="5" t="s">
        <v>1486</v>
      </c>
      <c r="J769" s="13" t="str">
        <f t="shared" si="92"/>
        <v>IC.CV.210203</v>
      </c>
      <c r="K769" s="6" t="s">
        <v>11324</v>
      </c>
      <c r="L769" t="str">
        <f t="shared" si="93"/>
        <v xml:space="preserve">     Amputee unable to assess</v>
      </c>
      <c r="M769" s="14" t="str">
        <f t="shared" si="94"/>
        <v>PI.IC.CV.210203.01</v>
      </c>
      <c r="N769" s="14"/>
      <c r="O769" s="14" t="str">
        <f t="shared" si="95"/>
        <v>PH.IC.CV.210203.01</v>
      </c>
      <c r="P769" s="5"/>
      <c r="Q769" s="14" t="str">
        <f t="shared" si="96"/>
        <v>CL.IC.CV.210203.01</v>
      </c>
      <c r="R769" s="5"/>
      <c r="S769" s="5"/>
      <c r="T769" s="5"/>
      <c r="U769" s="5"/>
      <c r="V769" s="5"/>
      <c r="W769" s="5"/>
    </row>
    <row r="770" spans="1:23" ht="15">
      <c r="A770" s="5" t="s">
        <v>1372</v>
      </c>
      <c r="B770" s="5"/>
      <c r="C770" s="6" t="s">
        <v>5577</v>
      </c>
      <c r="D770" s="5"/>
      <c r="E770" s="6" t="s">
        <v>1199</v>
      </c>
      <c r="F770" s="5" t="s">
        <v>2240</v>
      </c>
      <c r="G770" s="5" t="s">
        <v>1268</v>
      </c>
      <c r="H770" s="10" t="s">
        <v>1402</v>
      </c>
      <c r="I770" s="5" t="s">
        <v>1269</v>
      </c>
      <c r="J770" s="13" t="str">
        <f t="shared" si="92"/>
        <v>IC.CV.210204</v>
      </c>
      <c r="K770" s="6" t="s">
        <v>11324</v>
      </c>
      <c r="L770" t="str">
        <f t="shared" si="93"/>
        <v xml:space="preserve">     Cast unable to assess</v>
      </c>
      <c r="M770" s="14" t="str">
        <f t="shared" si="94"/>
        <v>PI.IC.CV.210204.01</v>
      </c>
      <c r="N770" s="14"/>
      <c r="O770" s="14" t="str">
        <f t="shared" si="95"/>
        <v>PH.IC.CV.210204.01</v>
      </c>
      <c r="P770" s="5"/>
      <c r="Q770" s="14" t="str">
        <f t="shared" si="96"/>
        <v>CL.IC.CV.210204.01</v>
      </c>
      <c r="R770" s="5"/>
      <c r="S770" s="5"/>
      <c r="T770" s="5"/>
      <c r="U770" s="5"/>
      <c r="V770" s="5"/>
      <c r="W770" s="5"/>
    </row>
    <row r="771" spans="1:23" ht="15">
      <c r="A771" s="5" t="s">
        <v>1372</v>
      </c>
      <c r="B771" s="5"/>
      <c r="C771" s="6" t="s">
        <v>5577</v>
      </c>
      <c r="D771" s="5"/>
      <c r="E771" s="6" t="s">
        <v>1199</v>
      </c>
      <c r="F771" s="5" t="s">
        <v>2240</v>
      </c>
      <c r="G771" s="5" t="s">
        <v>2084</v>
      </c>
      <c r="H771" s="10" t="s">
        <v>1404</v>
      </c>
      <c r="I771" s="5" t="s">
        <v>1224</v>
      </c>
      <c r="J771" s="13" t="str">
        <f t="shared" si="92"/>
        <v>IC.CV.210205</v>
      </c>
      <c r="K771" s="6" t="s">
        <v>11324</v>
      </c>
      <c r="L771" t="str">
        <f t="shared" si="93"/>
        <v xml:space="preserve">     Unable to assess: specify</v>
      </c>
      <c r="M771" s="14" t="str">
        <f t="shared" si="94"/>
        <v>PI.IC.CV.210205.01</v>
      </c>
      <c r="N771" s="14"/>
      <c r="O771" s="14" t="str">
        <f t="shared" si="95"/>
        <v>PH.IC.CV.210205.01</v>
      </c>
      <c r="P771" s="5"/>
      <c r="Q771" s="14" t="str">
        <f t="shared" si="96"/>
        <v>CL.IC.CV.210205.01</v>
      </c>
      <c r="R771" s="5"/>
      <c r="S771" s="5"/>
      <c r="T771" s="5"/>
      <c r="U771" s="5"/>
      <c r="V771" s="5"/>
      <c r="W771" s="5"/>
    </row>
    <row r="772" spans="1:23" ht="15">
      <c r="A772" s="5" t="s">
        <v>11111</v>
      </c>
      <c r="B772" s="5"/>
      <c r="C772" s="6" t="s">
        <v>5577</v>
      </c>
      <c r="D772" s="5"/>
      <c r="E772" s="6" t="s">
        <v>1199</v>
      </c>
      <c r="F772" s="5" t="s">
        <v>2083</v>
      </c>
      <c r="G772" s="6" t="s">
        <v>2238</v>
      </c>
      <c r="H772" s="10" t="s">
        <v>6888</v>
      </c>
      <c r="I772" s="10" t="s">
        <v>2234</v>
      </c>
      <c r="J772" s="13" t="str">
        <f t="shared" si="92"/>
        <v>IC.CV.210206</v>
      </c>
      <c r="K772" s="6" t="s">
        <v>11324</v>
      </c>
      <c r="L772" t="str">
        <f t="shared" si="93"/>
        <v xml:space="preserve"> Art Line unable to assess</v>
      </c>
      <c r="M772" s="14" t="str">
        <f t="shared" si="94"/>
        <v>PI.IC.CV.210206.01</v>
      </c>
      <c r="N772" s="14"/>
      <c r="O772" s="14" t="str">
        <f t="shared" si="95"/>
        <v>PH.IC.CV.210206.01</v>
      </c>
      <c r="P772" s="5"/>
      <c r="Q772" s="14" t="str">
        <f t="shared" si="96"/>
        <v>CL.IC.CV.210206.01</v>
      </c>
      <c r="R772" s="5" t="s">
        <v>9277</v>
      </c>
      <c r="S772" s="5">
        <v>516</v>
      </c>
      <c r="T772" s="5"/>
      <c r="U772" s="5"/>
      <c r="V772" s="5"/>
      <c r="W772" s="5"/>
    </row>
    <row r="773" spans="1:23" ht="15">
      <c r="A773" s="5" t="s">
        <v>1372</v>
      </c>
      <c r="B773" s="5"/>
      <c r="C773" s="6" t="s">
        <v>5577</v>
      </c>
      <c r="D773" s="5" t="s">
        <v>1428</v>
      </c>
      <c r="E773" s="6" t="s">
        <v>946</v>
      </c>
      <c r="F773" s="5" t="s">
        <v>2085</v>
      </c>
      <c r="G773" s="5" t="s">
        <v>1256</v>
      </c>
      <c r="H773" s="10" t="s">
        <v>1396</v>
      </c>
      <c r="I773" s="5" t="s">
        <v>1257</v>
      </c>
      <c r="J773" s="13" t="str">
        <f t="shared" si="92"/>
        <v>IC.CV.210301</v>
      </c>
      <c r="K773" s="6" t="s">
        <v>11324</v>
      </c>
      <c r="L773" t="str">
        <f t="shared" si="93"/>
        <v xml:space="preserve">     3+ Strong palpation</v>
      </c>
      <c r="M773" s="14" t="str">
        <f t="shared" si="94"/>
        <v>PI.IC.CV.210301.01</v>
      </c>
      <c r="N773" s="14"/>
      <c r="O773" s="14" t="str">
        <f t="shared" si="95"/>
        <v>PH.IC.CV.210301.01</v>
      </c>
      <c r="P773" s="5"/>
      <c r="Q773" s="14" t="str">
        <f t="shared" si="96"/>
        <v>CL.IC.CV.210301.01</v>
      </c>
      <c r="R773" s="5"/>
      <c r="S773" s="5"/>
      <c r="T773" s="5"/>
      <c r="U773" s="5"/>
      <c r="V773" s="5"/>
      <c r="W773" s="5"/>
    </row>
    <row r="774" spans="1:23" ht="15">
      <c r="A774" s="5" t="s">
        <v>1372</v>
      </c>
      <c r="B774" s="5"/>
      <c r="C774" s="6" t="s">
        <v>5577</v>
      </c>
      <c r="D774" s="5"/>
      <c r="E774" s="6" t="s">
        <v>946</v>
      </c>
      <c r="F774" s="5" t="s">
        <v>2085</v>
      </c>
      <c r="G774" s="5" t="s">
        <v>1258</v>
      </c>
      <c r="H774" s="10" t="s">
        <v>1398</v>
      </c>
      <c r="I774" s="5" t="s">
        <v>1259</v>
      </c>
      <c r="J774" s="13" t="str">
        <f t="shared" si="92"/>
        <v>IC.CV.210302</v>
      </c>
      <c r="K774" s="6" t="s">
        <v>11324</v>
      </c>
      <c r="L774" t="str">
        <f t="shared" si="93"/>
        <v xml:space="preserve">     2+ Normal palpation</v>
      </c>
      <c r="M774" s="14" t="str">
        <f t="shared" si="94"/>
        <v>PI.IC.CV.210302.01</v>
      </c>
      <c r="N774" s="14"/>
      <c r="O774" s="14" t="str">
        <f t="shared" si="95"/>
        <v>PH.IC.CV.210302.01</v>
      </c>
      <c r="P774" s="5"/>
      <c r="Q774" s="14" t="str">
        <f t="shared" si="96"/>
        <v>CL.IC.CV.210302.01</v>
      </c>
      <c r="R774" s="5"/>
      <c r="S774" s="5"/>
      <c r="T774" s="5"/>
      <c r="U774" s="5"/>
      <c r="V774" s="5"/>
      <c r="W774" s="5"/>
    </row>
    <row r="775" spans="1:23" ht="15">
      <c r="A775" s="5" t="s">
        <v>1372</v>
      </c>
      <c r="B775" s="5"/>
      <c r="C775" s="6" t="s">
        <v>5577</v>
      </c>
      <c r="D775" s="5"/>
      <c r="E775" s="6" t="s">
        <v>946</v>
      </c>
      <c r="F775" s="5" t="s">
        <v>2085</v>
      </c>
      <c r="G775" s="5" t="s">
        <v>1260</v>
      </c>
      <c r="H775" s="10" t="s">
        <v>1400</v>
      </c>
      <c r="I775" s="5" t="s">
        <v>1261</v>
      </c>
      <c r="J775" s="13" t="str">
        <f t="shared" si="92"/>
        <v>IC.CV.210303</v>
      </c>
      <c r="K775" s="6" t="s">
        <v>11324</v>
      </c>
      <c r="L775" t="str">
        <f t="shared" si="93"/>
        <v xml:space="preserve">     1+ Weak palpation</v>
      </c>
      <c r="M775" s="14" t="str">
        <f t="shared" si="94"/>
        <v>PI.IC.CV.210303.01</v>
      </c>
      <c r="N775" s="14"/>
      <c r="O775" s="14" t="str">
        <f t="shared" si="95"/>
        <v>PH.IC.CV.210303.01</v>
      </c>
      <c r="P775" s="5"/>
      <c r="Q775" s="14" t="str">
        <f t="shared" si="96"/>
        <v>CL.IC.CV.210303.01</v>
      </c>
      <c r="R775" s="5"/>
      <c r="S775" s="5"/>
      <c r="T775" s="5"/>
      <c r="U775" s="5"/>
      <c r="V775" s="5"/>
      <c r="W775" s="5"/>
    </row>
    <row r="776" spans="1:23" ht="15">
      <c r="A776" s="5" t="s">
        <v>1372</v>
      </c>
      <c r="B776" s="5"/>
      <c r="C776" s="6" t="s">
        <v>5577</v>
      </c>
      <c r="D776" s="5"/>
      <c r="E776" s="6" t="s">
        <v>946</v>
      </c>
      <c r="F776" s="5" t="s">
        <v>2085</v>
      </c>
      <c r="G776" s="5" t="s">
        <v>1262</v>
      </c>
      <c r="H776" s="10" t="s">
        <v>1402</v>
      </c>
      <c r="I776" s="5">
        <v>0</v>
      </c>
      <c r="J776" s="13" t="str">
        <f t="shared" si="92"/>
        <v>IC.CV.210304</v>
      </c>
      <c r="K776" s="6" t="s">
        <v>11324</v>
      </c>
      <c r="L776" t="str">
        <f t="shared" si="93"/>
        <v xml:space="preserve">     0 Not palpable</v>
      </c>
      <c r="M776" s="14" t="str">
        <f t="shared" si="94"/>
        <v>PI.IC.CV.210304.01</v>
      </c>
      <c r="N776" s="14"/>
      <c r="O776" s="14" t="str">
        <f t="shared" si="95"/>
        <v>PH.IC.CV.210304.01</v>
      </c>
      <c r="P776" s="5"/>
      <c r="Q776" s="14" t="str">
        <f t="shared" si="96"/>
        <v>CL.IC.CV.210304.01</v>
      </c>
      <c r="R776" s="5"/>
      <c r="S776" s="5"/>
      <c r="T776" s="5"/>
      <c r="U776" s="5"/>
      <c r="V776" s="5"/>
      <c r="W776" s="5"/>
    </row>
    <row r="777" spans="1:23" ht="15">
      <c r="A777" s="5" t="s">
        <v>11111</v>
      </c>
      <c r="B777" s="5"/>
      <c r="C777" s="6" t="s">
        <v>5577</v>
      </c>
      <c r="D777" s="5"/>
      <c r="E777" s="6" t="s">
        <v>946</v>
      </c>
      <c r="F777" s="5" t="s">
        <v>2086</v>
      </c>
      <c r="G777" s="6" t="s">
        <v>2032</v>
      </c>
      <c r="H777" s="10" t="s">
        <v>7071</v>
      </c>
      <c r="I777" s="10" t="s">
        <v>2464</v>
      </c>
      <c r="J777" s="13" t="str">
        <f t="shared" si="92"/>
        <v>IC.CV.210305</v>
      </c>
      <c r="K777" s="6" t="s">
        <v>11324</v>
      </c>
      <c r="L777" t="str">
        <f t="shared" si="93"/>
        <v>Unable to assess: specify</v>
      </c>
      <c r="M777" s="14" t="str">
        <f t="shared" si="94"/>
        <v>PI.IC.CV.210305.01</v>
      </c>
      <c r="N777" s="14"/>
      <c r="O777" s="14" t="str">
        <f t="shared" si="95"/>
        <v>PH.IC.CV.210305.01</v>
      </c>
      <c r="P777" s="5"/>
      <c r="Q777" s="14" t="str">
        <f t="shared" si="96"/>
        <v>CL.IC.CV.210305.01</v>
      </c>
      <c r="R777" s="5" t="s">
        <v>9277</v>
      </c>
      <c r="S777" s="5">
        <v>191</v>
      </c>
      <c r="T777" s="5"/>
      <c r="U777" s="5"/>
      <c r="V777" s="5"/>
      <c r="W777" s="5"/>
    </row>
    <row r="778" spans="1:23" ht="15">
      <c r="A778" s="5" t="s">
        <v>1372</v>
      </c>
      <c r="B778" s="5"/>
      <c r="C778" s="6" t="s">
        <v>5577</v>
      </c>
      <c r="D778" s="5" t="s">
        <v>2313</v>
      </c>
      <c r="E778" s="6" t="s">
        <v>948</v>
      </c>
      <c r="F778" s="5" t="s">
        <v>2085</v>
      </c>
      <c r="G778" s="5" t="s">
        <v>1005</v>
      </c>
      <c r="H778" s="10" t="s">
        <v>1396</v>
      </c>
      <c r="I778" s="5" t="s">
        <v>2087</v>
      </c>
      <c r="J778" s="13" t="str">
        <f t="shared" si="92"/>
        <v>IC.CV.210401</v>
      </c>
      <c r="K778" s="6" t="s">
        <v>11324</v>
      </c>
      <c r="L778" t="str">
        <f t="shared" si="93"/>
        <v xml:space="preserve">     Present by doppler </v>
      </c>
      <c r="M778" s="14" t="str">
        <f t="shared" si="94"/>
        <v>PI.IC.CV.210401.01</v>
      </c>
      <c r="N778" s="14"/>
      <c r="O778" s="14" t="str">
        <f t="shared" si="95"/>
        <v>PH.IC.CV.210401.01</v>
      </c>
      <c r="P778" s="5"/>
      <c r="Q778" s="14" t="str">
        <f t="shared" si="96"/>
        <v>CL.IC.CV.210401.01</v>
      </c>
      <c r="R778" s="5"/>
      <c r="S778" s="5"/>
      <c r="T778" s="5"/>
      <c r="U778" s="5"/>
      <c r="V778" s="5"/>
      <c r="W778" s="5"/>
    </row>
    <row r="779" spans="1:23" ht="15">
      <c r="A779" s="5" t="s">
        <v>1372</v>
      </c>
      <c r="B779" s="5"/>
      <c r="C779" s="6" t="s">
        <v>5577</v>
      </c>
      <c r="D779" s="5"/>
      <c r="E779" s="6" t="s">
        <v>948</v>
      </c>
      <c r="F779" s="5" t="s">
        <v>2085</v>
      </c>
      <c r="G779" s="5" t="s">
        <v>1265</v>
      </c>
      <c r="H779" s="10" t="s">
        <v>1398</v>
      </c>
      <c r="I779" s="5" t="s">
        <v>1266</v>
      </c>
      <c r="J779" s="13" t="str">
        <f t="shared" si="92"/>
        <v>IC.CV.210402</v>
      </c>
      <c r="K779" s="6" t="s">
        <v>11324</v>
      </c>
      <c r="L779" t="str">
        <f t="shared" si="93"/>
        <v xml:space="preserve">     Unable to obtain by doppler</v>
      </c>
      <c r="M779" s="14" t="str">
        <f t="shared" si="94"/>
        <v>PI.IC.CV.210402.01</v>
      </c>
      <c r="N779" s="14"/>
      <c r="O779" s="14" t="str">
        <f t="shared" si="95"/>
        <v>PH.IC.CV.210402.01</v>
      </c>
      <c r="P779" s="5"/>
      <c r="Q779" s="14" t="str">
        <f t="shared" si="96"/>
        <v>CL.IC.CV.210402.01</v>
      </c>
      <c r="R779" s="5"/>
      <c r="S779" s="5"/>
      <c r="T779" s="5"/>
      <c r="U779" s="5"/>
      <c r="V779" s="5"/>
      <c r="W779" s="5"/>
    </row>
    <row r="780" spans="1:23" ht="15">
      <c r="A780" s="5" t="s">
        <v>1372</v>
      </c>
      <c r="B780" s="5"/>
      <c r="C780" s="6" t="s">
        <v>5577</v>
      </c>
      <c r="D780" s="5"/>
      <c r="E780" s="6" t="s">
        <v>948</v>
      </c>
      <c r="F780" s="5" t="s">
        <v>2085</v>
      </c>
      <c r="G780" s="5" t="s">
        <v>1267</v>
      </c>
      <c r="H780" s="10" t="s">
        <v>1400</v>
      </c>
      <c r="I780" s="5" t="s">
        <v>1486</v>
      </c>
      <c r="J780" s="13" t="str">
        <f t="shared" si="92"/>
        <v>IC.CV.210403</v>
      </c>
      <c r="K780" s="6" t="s">
        <v>11324</v>
      </c>
      <c r="L780" t="str">
        <f t="shared" si="93"/>
        <v xml:space="preserve">     Amputee unable to assess</v>
      </c>
      <c r="M780" s="14" t="str">
        <f t="shared" si="94"/>
        <v>PI.IC.CV.210403.01</v>
      </c>
      <c r="N780" s="14"/>
      <c r="O780" s="14" t="str">
        <f t="shared" si="95"/>
        <v>PH.IC.CV.210403.01</v>
      </c>
      <c r="P780" s="5"/>
      <c r="Q780" s="14" t="str">
        <f t="shared" si="96"/>
        <v>CL.IC.CV.210403.01</v>
      </c>
      <c r="R780" s="5"/>
      <c r="S780" s="5"/>
      <c r="T780" s="5"/>
      <c r="U780" s="5"/>
      <c r="V780" s="5"/>
      <c r="W780" s="5"/>
    </row>
    <row r="781" spans="1:23" ht="15">
      <c r="A781" s="5" t="s">
        <v>1372</v>
      </c>
      <c r="B781" s="5"/>
      <c r="C781" s="6" t="s">
        <v>5577</v>
      </c>
      <c r="D781" s="5"/>
      <c r="E781" s="6" t="s">
        <v>948</v>
      </c>
      <c r="F781" s="5" t="s">
        <v>2085</v>
      </c>
      <c r="G781" s="5" t="s">
        <v>1268</v>
      </c>
      <c r="H781" s="10" t="s">
        <v>1402</v>
      </c>
      <c r="I781" s="5" t="s">
        <v>1269</v>
      </c>
      <c r="J781" s="13" t="str">
        <f t="shared" si="92"/>
        <v>IC.CV.210404</v>
      </c>
      <c r="K781" s="6" t="s">
        <v>11324</v>
      </c>
      <c r="L781" t="str">
        <f t="shared" si="93"/>
        <v xml:space="preserve">     Cast unable to assess</v>
      </c>
      <c r="M781" s="14" t="str">
        <f t="shared" si="94"/>
        <v>PI.IC.CV.210404.01</v>
      </c>
      <c r="N781" s="14"/>
      <c r="O781" s="14" t="str">
        <f t="shared" si="95"/>
        <v>PH.IC.CV.210404.01</v>
      </c>
      <c r="P781" s="5"/>
      <c r="Q781" s="14" t="str">
        <f t="shared" si="96"/>
        <v>CL.IC.CV.210404.01</v>
      </c>
      <c r="R781" s="5"/>
      <c r="S781" s="5"/>
      <c r="T781" s="5"/>
      <c r="U781" s="5"/>
      <c r="V781" s="5"/>
      <c r="W781" s="5"/>
    </row>
    <row r="782" spans="1:23" ht="15">
      <c r="A782" s="5" t="s">
        <v>1372</v>
      </c>
      <c r="B782" s="5"/>
      <c r="C782" s="6" t="s">
        <v>5577</v>
      </c>
      <c r="D782" s="5"/>
      <c r="E782" s="6" t="s">
        <v>948</v>
      </c>
      <c r="F782" s="5" t="s">
        <v>2085</v>
      </c>
      <c r="G782" s="5" t="s">
        <v>2084</v>
      </c>
      <c r="H782" s="10" t="s">
        <v>1404</v>
      </c>
      <c r="I782" s="5" t="s">
        <v>1224</v>
      </c>
      <c r="J782" s="13" t="str">
        <f t="shared" si="92"/>
        <v>IC.CV.210405</v>
      </c>
      <c r="K782" s="6" t="s">
        <v>11324</v>
      </c>
      <c r="L782" t="str">
        <f t="shared" si="93"/>
        <v xml:space="preserve">     Unable to assess: specify</v>
      </c>
      <c r="M782" s="14" t="str">
        <f t="shared" si="94"/>
        <v>PI.IC.CV.210405.01</v>
      </c>
      <c r="N782" s="14"/>
      <c r="O782" s="14" t="str">
        <f t="shared" si="95"/>
        <v>PH.IC.CV.210405.01</v>
      </c>
      <c r="P782" s="5"/>
      <c r="Q782" s="14" t="str">
        <f t="shared" si="96"/>
        <v>CL.IC.CV.210405.01</v>
      </c>
      <c r="R782" s="5"/>
      <c r="S782" s="5"/>
      <c r="T782" s="5"/>
      <c r="U782" s="5"/>
      <c r="V782" s="5"/>
      <c r="W782" s="5"/>
    </row>
    <row r="783" spans="1:23" s="5" customFormat="1" ht="15">
      <c r="A783" s="5" t="s">
        <v>11111</v>
      </c>
      <c r="C783" s="6" t="s">
        <v>5577</v>
      </c>
      <c r="E783" s="6" t="s">
        <v>948</v>
      </c>
      <c r="F783" s="5" t="s">
        <v>2086</v>
      </c>
      <c r="G783" s="6" t="s">
        <v>2238</v>
      </c>
      <c r="H783" s="10" t="s">
        <v>6888</v>
      </c>
      <c r="I783" s="10" t="s">
        <v>2234</v>
      </c>
      <c r="J783" s="13" t="str">
        <f t="shared" si="92"/>
        <v>IC.CV.210406</v>
      </c>
      <c r="K783" s="6" t="s">
        <v>11324</v>
      </c>
      <c r="L783" t="str">
        <f t="shared" si="93"/>
        <v xml:space="preserve"> Art Line unable to assess</v>
      </c>
      <c r="M783" s="14" t="str">
        <f t="shared" si="94"/>
        <v>PI.IC.CV.210406.01</v>
      </c>
      <c r="N783" s="14"/>
      <c r="O783" s="14" t="str">
        <f t="shared" si="95"/>
        <v>PH.IC.CV.210406.01</v>
      </c>
      <c r="Q783" s="14" t="str">
        <f t="shared" si="96"/>
        <v>CL.IC.CV.210406.01</v>
      </c>
      <c r="R783" s="5" t="s">
        <v>9277</v>
      </c>
      <c r="S783" s="5">
        <v>517</v>
      </c>
    </row>
    <row r="784" spans="1:23" s="5" customFormat="1" ht="15">
      <c r="A784" s="5" t="s">
        <v>1372</v>
      </c>
      <c r="B784" s="5" t="s">
        <v>2388</v>
      </c>
      <c r="C784" s="6" t="s">
        <v>5751</v>
      </c>
      <c r="D784" s="5" t="s">
        <v>5358</v>
      </c>
      <c r="E784" s="6" t="s">
        <v>11324</v>
      </c>
      <c r="F784" s="5" t="s">
        <v>2300</v>
      </c>
      <c r="G784" s="5" t="s">
        <v>2414</v>
      </c>
      <c r="H784" s="10" t="s">
        <v>1396</v>
      </c>
      <c r="I784" s="5" t="s">
        <v>1362</v>
      </c>
      <c r="J784" s="13" t="str">
        <f t="shared" si="92"/>
        <v>IC.CV.220101</v>
      </c>
      <c r="K784" s="6" t="s">
        <v>11324</v>
      </c>
      <c r="L784" t="str">
        <f t="shared" si="93"/>
        <v xml:space="preserve">     On</v>
      </c>
      <c r="M784" s="14" t="str">
        <f t="shared" si="94"/>
        <v>PI.IC.CV.220101.01</v>
      </c>
      <c r="N784" s="14"/>
      <c r="O784" s="14" t="str">
        <f t="shared" si="95"/>
        <v>PH.IC.CV.220101.01</v>
      </c>
      <c r="Q784" s="14" t="str">
        <f t="shared" si="96"/>
        <v>CL.IC.CV.220101.01</v>
      </c>
      <c r="R784" s="5" t="s">
        <v>9277</v>
      </c>
      <c r="S784" s="5">
        <v>121</v>
      </c>
    </row>
    <row r="785" spans="1:23" s="5" customFormat="1" ht="15">
      <c r="A785" s="5" t="s">
        <v>1372</v>
      </c>
      <c r="C785" s="6" t="s">
        <v>5751</v>
      </c>
      <c r="E785" s="6" t="s">
        <v>11324</v>
      </c>
      <c r="F785" s="5" t="s">
        <v>2300</v>
      </c>
      <c r="G785" s="5" t="s">
        <v>2415</v>
      </c>
      <c r="H785" s="10" t="s">
        <v>1398</v>
      </c>
      <c r="I785" s="5" t="s">
        <v>1182</v>
      </c>
      <c r="J785" s="13" t="str">
        <f t="shared" si="92"/>
        <v>IC.CV.220102</v>
      </c>
      <c r="K785" s="6" t="s">
        <v>11324</v>
      </c>
      <c r="L785" t="str">
        <f t="shared" si="93"/>
        <v xml:space="preserve">     Off</v>
      </c>
      <c r="M785" s="14" t="str">
        <f t="shared" si="94"/>
        <v>PI.IC.CV.220102.01</v>
      </c>
      <c r="N785" s="14"/>
      <c r="O785" s="14" t="str">
        <f t="shared" si="95"/>
        <v>PH.IC.CV.220102.01</v>
      </c>
      <c r="Q785" s="14" t="str">
        <f t="shared" si="96"/>
        <v>CL.IC.CV.220102.01</v>
      </c>
      <c r="R785" s="5" t="s">
        <v>9277</v>
      </c>
      <c r="S785" s="5">
        <v>121</v>
      </c>
    </row>
    <row r="786" spans="1:23" s="5" customFormat="1" ht="15">
      <c r="A786" s="5" t="s">
        <v>1372</v>
      </c>
      <c r="C786" s="6" t="s">
        <v>5751</v>
      </c>
      <c r="E786" s="6" t="s">
        <v>11324</v>
      </c>
      <c r="F786" s="5" t="s">
        <v>2300</v>
      </c>
      <c r="G786" s="5" t="s">
        <v>2566</v>
      </c>
      <c r="H786" s="10" t="s">
        <v>1400</v>
      </c>
      <c r="I786" s="5" t="s">
        <v>2567</v>
      </c>
      <c r="J786" s="13" t="str">
        <f t="shared" si="92"/>
        <v>IC.CV.220103</v>
      </c>
      <c r="K786" s="6" t="s">
        <v>11324</v>
      </c>
      <c r="L786" t="str">
        <f t="shared" si="93"/>
        <v xml:space="preserve">     Patient refuses to wear</v>
      </c>
      <c r="M786" s="14" t="str">
        <f t="shared" si="94"/>
        <v>PI.IC.CV.220103.01</v>
      </c>
      <c r="N786" s="14"/>
      <c r="O786" s="14" t="str">
        <f t="shared" si="95"/>
        <v>PH.IC.CV.220103.01</v>
      </c>
      <c r="Q786" s="14" t="str">
        <f t="shared" si="96"/>
        <v>CL.IC.CV.220103.01</v>
      </c>
      <c r="R786" s="5" t="s">
        <v>9277</v>
      </c>
      <c r="S786" s="5">
        <v>121</v>
      </c>
    </row>
    <row r="787" spans="1:23" s="5" customFormat="1" ht="15">
      <c r="A787" s="5" t="s">
        <v>11111</v>
      </c>
      <c r="C787" s="6" t="s">
        <v>5751</v>
      </c>
      <c r="E787" s="6" t="s">
        <v>11324</v>
      </c>
      <c r="F787" s="5" t="s">
        <v>2142</v>
      </c>
      <c r="G787" s="6" t="s">
        <v>2157</v>
      </c>
      <c r="H787" s="10" t="s">
        <v>948</v>
      </c>
      <c r="I787" s="10" t="s">
        <v>2158</v>
      </c>
      <c r="J787" s="13" t="str">
        <f t="shared" si="92"/>
        <v>IC.CV.220104</v>
      </c>
      <c r="K787" s="6" t="s">
        <v>11324</v>
      </c>
      <c r="L787" t="str">
        <f t="shared" si="93"/>
        <v>Not Applicable</v>
      </c>
      <c r="M787" s="14" t="str">
        <f t="shared" si="94"/>
        <v>PI.IC.CV.220104.01</v>
      </c>
      <c r="N787" s="14"/>
      <c r="O787" s="14" t="str">
        <f t="shared" si="95"/>
        <v>PH.IC.CV.220104.01</v>
      </c>
      <c r="Q787" s="14" t="str">
        <f t="shared" si="96"/>
        <v>CL.IC.CV.220104.01</v>
      </c>
      <c r="R787" s="5" t="s">
        <v>9277</v>
      </c>
      <c r="S787" s="5">
        <v>121</v>
      </c>
    </row>
    <row r="788" spans="1:23" s="5" customFormat="1" ht="15">
      <c r="A788" s="5" t="s">
        <v>1372</v>
      </c>
      <c r="C788" s="6" t="s">
        <v>5751</v>
      </c>
      <c r="D788" s="5" t="s">
        <v>5363</v>
      </c>
      <c r="E788" s="6" t="s">
        <v>1199</v>
      </c>
      <c r="F788" s="5" t="s">
        <v>2300</v>
      </c>
      <c r="G788" s="5" t="s">
        <v>2143</v>
      </c>
      <c r="H788" s="10" t="s">
        <v>1396</v>
      </c>
      <c r="I788" s="5" t="s">
        <v>1661</v>
      </c>
      <c r="J788" s="13" t="str">
        <f t="shared" si="92"/>
        <v>IC.CV.220201</v>
      </c>
      <c r="K788" s="6" t="s">
        <v>11324</v>
      </c>
      <c r="L788" t="str">
        <f t="shared" si="93"/>
        <v xml:space="preserve">     Knee high</v>
      </c>
      <c r="M788" s="14" t="str">
        <f t="shared" si="94"/>
        <v>PI.IC.CV.220201.01</v>
      </c>
      <c r="N788" s="14"/>
      <c r="O788" s="14" t="str">
        <f t="shared" si="95"/>
        <v>PH.IC.CV.220201.01</v>
      </c>
      <c r="Q788" s="14" t="str">
        <f t="shared" si="96"/>
        <v>CL.IC.CV.220201.01</v>
      </c>
      <c r="R788" s="5" t="s">
        <v>9277</v>
      </c>
      <c r="S788" s="5">
        <v>121</v>
      </c>
    </row>
    <row r="789" spans="1:23" s="5" customFormat="1" ht="15">
      <c r="A789" s="5" t="s">
        <v>1372</v>
      </c>
      <c r="C789" s="6" t="s">
        <v>5751</v>
      </c>
      <c r="E789" s="6" t="s">
        <v>1199</v>
      </c>
      <c r="F789" s="5" t="s">
        <v>302</v>
      </c>
      <c r="G789" s="5" t="s">
        <v>2304</v>
      </c>
      <c r="H789" s="10" t="s">
        <v>1398</v>
      </c>
      <c r="I789" s="5" t="s">
        <v>1662</v>
      </c>
      <c r="J789" s="13" t="str">
        <f t="shared" si="92"/>
        <v>IC.CV.220202</v>
      </c>
      <c r="K789" s="6" t="s">
        <v>11324</v>
      </c>
      <c r="L789" t="str">
        <f t="shared" si="93"/>
        <v xml:space="preserve">     Thigh high</v>
      </c>
      <c r="M789" s="14" t="str">
        <f t="shared" si="94"/>
        <v>PI.IC.CV.220202.01</v>
      </c>
      <c r="N789" s="14"/>
      <c r="O789" s="14" t="str">
        <f t="shared" si="95"/>
        <v>PH.IC.CV.220202.01</v>
      </c>
      <c r="Q789" s="14" t="str">
        <f t="shared" si="96"/>
        <v>CL.IC.CV.220202.01</v>
      </c>
      <c r="R789" s="5" t="s">
        <v>9277</v>
      </c>
      <c r="S789" s="5">
        <v>121</v>
      </c>
    </row>
    <row r="790" spans="1:23" s="5" customFormat="1" ht="15">
      <c r="A790" s="5" t="s">
        <v>1372</v>
      </c>
      <c r="C790" s="6" t="s">
        <v>5751</v>
      </c>
      <c r="D790" s="5" t="s">
        <v>5981</v>
      </c>
      <c r="E790" s="6" t="s">
        <v>946</v>
      </c>
      <c r="F790" s="5" t="s">
        <v>2300</v>
      </c>
      <c r="G790" s="5" t="s">
        <v>1958</v>
      </c>
      <c r="H790" s="10" t="s">
        <v>1396</v>
      </c>
      <c r="I790" s="5" t="s">
        <v>2305</v>
      </c>
      <c r="J790" s="13" t="str">
        <f t="shared" si="92"/>
        <v>IC.CV.220301</v>
      </c>
      <c r="K790" s="6" t="s">
        <v>11324</v>
      </c>
      <c r="L790" t="str">
        <f t="shared" si="93"/>
        <v xml:space="preserve">     Leg right</v>
      </c>
      <c r="M790" s="14" t="str">
        <f t="shared" si="94"/>
        <v>PI.IC.CV.220301.01</v>
      </c>
      <c r="N790" s="14"/>
      <c r="O790" s="14" t="str">
        <f t="shared" si="95"/>
        <v>PH.IC.CV.220301.01</v>
      </c>
      <c r="Q790" s="14" t="str">
        <f t="shared" si="96"/>
        <v>CL.IC.CV.220301.01</v>
      </c>
      <c r="R790" s="5" t="s">
        <v>9277</v>
      </c>
      <c r="S790" s="5">
        <v>121</v>
      </c>
    </row>
    <row r="791" spans="1:23" s="5" customFormat="1" ht="15">
      <c r="A791" s="5" t="s">
        <v>1372</v>
      </c>
      <c r="C791" s="6" t="s">
        <v>5751</v>
      </c>
      <c r="E791" s="6" t="s">
        <v>946</v>
      </c>
      <c r="F791" s="5" t="s">
        <v>2300</v>
      </c>
      <c r="G791" s="5" t="s">
        <v>1960</v>
      </c>
      <c r="H791" s="10" t="s">
        <v>1398</v>
      </c>
      <c r="I791" s="5" t="s">
        <v>1961</v>
      </c>
      <c r="J791" s="13" t="str">
        <f t="shared" si="92"/>
        <v>IC.CV.220302</v>
      </c>
      <c r="K791" s="6" t="s">
        <v>11324</v>
      </c>
      <c r="L791" t="str">
        <f t="shared" si="93"/>
        <v xml:space="preserve">     Leg left</v>
      </c>
      <c r="M791" s="14" t="str">
        <f t="shared" si="94"/>
        <v>PI.IC.CV.220302.01</v>
      </c>
      <c r="N791" s="14"/>
      <c r="O791" s="14" t="str">
        <f t="shared" si="95"/>
        <v>PH.IC.CV.220302.01</v>
      </c>
      <c r="Q791" s="14" t="str">
        <f t="shared" si="96"/>
        <v>CL.IC.CV.220302.01</v>
      </c>
      <c r="R791" s="5" t="s">
        <v>9277</v>
      </c>
      <c r="S791" s="5">
        <v>121</v>
      </c>
    </row>
    <row r="792" spans="1:23" s="5" customFormat="1" ht="15">
      <c r="A792" s="5" t="s">
        <v>1372</v>
      </c>
      <c r="C792" s="6" t="s">
        <v>5751</v>
      </c>
      <c r="E792" s="6" t="s">
        <v>946</v>
      </c>
      <c r="F792" s="5" t="s">
        <v>2300</v>
      </c>
      <c r="G792" s="5" t="s">
        <v>1962</v>
      </c>
      <c r="H792" s="10" t="s">
        <v>1400</v>
      </c>
      <c r="I792" s="5" t="s">
        <v>1963</v>
      </c>
      <c r="J792" s="13" t="str">
        <f t="shared" si="92"/>
        <v>IC.CV.220303</v>
      </c>
      <c r="K792" s="6" t="s">
        <v>11324</v>
      </c>
      <c r="L792" t="str">
        <f t="shared" si="93"/>
        <v xml:space="preserve">     Bilateral legs</v>
      </c>
      <c r="M792" s="14" t="str">
        <f t="shared" si="94"/>
        <v>PI.IC.CV.220303.01</v>
      </c>
      <c r="N792" s="14"/>
      <c r="O792" s="14" t="str">
        <f t="shared" si="95"/>
        <v>PH.IC.CV.220303.01</v>
      </c>
      <c r="Q792" s="14" t="str">
        <f t="shared" si="96"/>
        <v>CL.IC.CV.220303.01</v>
      </c>
      <c r="R792" s="5" t="s">
        <v>9277</v>
      </c>
      <c r="S792" s="5">
        <v>121</v>
      </c>
    </row>
    <row r="793" spans="1:23" s="5" customFormat="1" ht="15">
      <c r="A793" s="5" t="s">
        <v>1372</v>
      </c>
      <c r="C793" s="6" t="s">
        <v>5751</v>
      </c>
      <c r="D793" s="5" t="s">
        <v>2306</v>
      </c>
      <c r="E793" s="6" t="s">
        <v>948</v>
      </c>
      <c r="F793" s="5" t="s">
        <v>2307</v>
      </c>
      <c r="G793" s="5" t="s">
        <v>8956</v>
      </c>
      <c r="H793" s="10" t="s">
        <v>11324</v>
      </c>
      <c r="I793" s="5" t="s">
        <v>8956</v>
      </c>
      <c r="J793" s="13" t="str">
        <f t="shared" si="92"/>
        <v>IC.CV.220401</v>
      </c>
      <c r="K793" s="6" t="s">
        <v>11324</v>
      </c>
      <c r="L793" t="str">
        <f t="shared" si="93"/>
        <v>None</v>
      </c>
      <c r="M793" s="14" t="str">
        <f t="shared" si="94"/>
        <v>PI.IC.CV.220401.01</v>
      </c>
      <c r="N793" s="14"/>
      <c r="O793" s="14" t="str">
        <f t="shared" si="95"/>
        <v>PH.IC.CV.220401.01</v>
      </c>
      <c r="Q793" s="14" t="str">
        <f t="shared" si="96"/>
        <v>CL.IC.CV.220401.01</v>
      </c>
      <c r="R793" s="5" t="s">
        <v>9277</v>
      </c>
      <c r="S793" s="5">
        <v>518</v>
      </c>
    </row>
    <row r="794" spans="1:23" s="5" customFormat="1" ht="15">
      <c r="A794" s="5" t="s">
        <v>1372</v>
      </c>
      <c r="B794" s="5" t="s">
        <v>2308</v>
      </c>
      <c r="C794" s="6" t="s">
        <v>5753</v>
      </c>
      <c r="D794" s="5" t="s">
        <v>2324</v>
      </c>
      <c r="E794" s="6" t="s">
        <v>11324</v>
      </c>
      <c r="F794" s="5" t="s">
        <v>2309</v>
      </c>
      <c r="G794" s="5" t="s">
        <v>1256</v>
      </c>
      <c r="H794" s="10" t="s">
        <v>1396</v>
      </c>
      <c r="I794" s="5" t="s">
        <v>1257</v>
      </c>
      <c r="J794" s="13" t="str">
        <f t="shared" si="92"/>
        <v>IC.CV.230101</v>
      </c>
      <c r="K794" s="6" t="s">
        <v>11324</v>
      </c>
      <c r="L794" t="str">
        <f t="shared" si="93"/>
        <v xml:space="preserve">     3+ Strong palpation</v>
      </c>
      <c r="M794" s="14" t="str">
        <f t="shared" si="94"/>
        <v>PI.IC.CV.230101.01</v>
      </c>
      <c r="N794" s="14"/>
      <c r="O794" s="14" t="str">
        <f t="shared" si="95"/>
        <v>PH.IC.CV.230101.01</v>
      </c>
      <c r="Q794" s="14" t="str">
        <f t="shared" si="96"/>
        <v>CL.IC.CV.230101.01</v>
      </c>
    </row>
    <row r="795" spans="1:23" ht="15">
      <c r="A795" s="5" t="s">
        <v>1372</v>
      </c>
      <c r="B795" s="5"/>
      <c r="C795" s="6" t="s">
        <v>5753</v>
      </c>
      <c r="D795" s="5"/>
      <c r="E795" s="6" t="s">
        <v>11324</v>
      </c>
      <c r="F795" s="5" t="s">
        <v>2309</v>
      </c>
      <c r="G795" s="5" t="s">
        <v>1258</v>
      </c>
      <c r="H795" s="10" t="s">
        <v>1398</v>
      </c>
      <c r="I795" s="5" t="s">
        <v>1259</v>
      </c>
      <c r="J795" s="13" t="str">
        <f t="shared" si="92"/>
        <v>IC.CV.230102</v>
      </c>
      <c r="K795" s="6" t="s">
        <v>11324</v>
      </c>
      <c r="L795" t="str">
        <f t="shared" si="93"/>
        <v xml:space="preserve">     2+ Normal palpation</v>
      </c>
      <c r="M795" s="14" t="str">
        <f t="shared" si="94"/>
        <v>PI.IC.CV.230102.01</v>
      </c>
      <c r="N795" s="14"/>
      <c r="O795" s="14" t="str">
        <f t="shared" si="95"/>
        <v>PH.IC.CV.230102.01</v>
      </c>
      <c r="P795" s="5"/>
      <c r="Q795" s="14" t="str">
        <f t="shared" si="96"/>
        <v>CL.IC.CV.230102.01</v>
      </c>
      <c r="R795" s="5"/>
      <c r="S795" s="5"/>
      <c r="T795" s="5"/>
      <c r="U795" s="5"/>
      <c r="V795" s="5"/>
      <c r="W795" s="5"/>
    </row>
    <row r="796" spans="1:23" ht="15">
      <c r="A796" s="5" t="s">
        <v>1372</v>
      </c>
      <c r="B796" s="5"/>
      <c r="C796" s="6" t="s">
        <v>5753</v>
      </c>
      <c r="D796" s="5"/>
      <c r="E796" s="6" t="s">
        <v>11324</v>
      </c>
      <c r="F796" s="5" t="s">
        <v>2309</v>
      </c>
      <c r="G796" s="5" t="s">
        <v>1260</v>
      </c>
      <c r="H796" s="10" t="s">
        <v>1400</v>
      </c>
      <c r="I796" s="5" t="s">
        <v>1261</v>
      </c>
      <c r="J796" s="13" t="str">
        <f t="shared" si="92"/>
        <v>IC.CV.230103</v>
      </c>
      <c r="K796" s="6" t="s">
        <v>11324</v>
      </c>
      <c r="L796" t="str">
        <f t="shared" si="93"/>
        <v xml:space="preserve">     1+ Weak palpation</v>
      </c>
      <c r="M796" s="14" t="str">
        <f t="shared" si="94"/>
        <v>PI.IC.CV.230103.01</v>
      </c>
      <c r="N796" s="14"/>
      <c r="O796" s="14" t="str">
        <f t="shared" si="95"/>
        <v>PH.IC.CV.230103.01</v>
      </c>
      <c r="P796" s="5"/>
      <c r="Q796" s="14" t="str">
        <f t="shared" si="96"/>
        <v>CL.IC.CV.230103.01</v>
      </c>
      <c r="R796" s="5"/>
      <c r="S796" s="5"/>
      <c r="T796" s="5"/>
      <c r="U796" s="5"/>
      <c r="V796" s="5"/>
      <c r="W796" s="5"/>
    </row>
    <row r="797" spans="1:23" ht="15">
      <c r="A797" s="5" t="s">
        <v>1372</v>
      </c>
      <c r="B797" s="5"/>
      <c r="C797" s="6" t="s">
        <v>5753</v>
      </c>
      <c r="D797" s="5"/>
      <c r="E797" s="6" t="s">
        <v>11324</v>
      </c>
      <c r="F797" s="5" t="s">
        <v>2309</v>
      </c>
      <c r="G797" s="5" t="s">
        <v>1262</v>
      </c>
      <c r="H797" s="10" t="s">
        <v>1402</v>
      </c>
      <c r="I797" s="5">
        <v>0</v>
      </c>
      <c r="J797" s="13" t="str">
        <f t="shared" si="92"/>
        <v>IC.CV.230104</v>
      </c>
      <c r="K797" s="6" t="s">
        <v>11324</v>
      </c>
      <c r="L797" t="str">
        <f t="shared" si="93"/>
        <v xml:space="preserve">     0 Not palpable</v>
      </c>
      <c r="M797" s="14" t="str">
        <f t="shared" si="94"/>
        <v>PI.IC.CV.230104.01</v>
      </c>
      <c r="N797" s="14"/>
      <c r="O797" s="14" t="str">
        <f t="shared" si="95"/>
        <v>PH.IC.CV.230104.01</v>
      </c>
      <c r="P797" s="5"/>
      <c r="Q797" s="14" t="str">
        <f t="shared" si="96"/>
        <v>CL.IC.CV.230104.01</v>
      </c>
      <c r="R797" s="5"/>
      <c r="S797" s="5"/>
      <c r="T797" s="5"/>
      <c r="U797" s="5"/>
      <c r="V797" s="5"/>
      <c r="W797" s="5"/>
    </row>
    <row r="798" spans="1:23" ht="15">
      <c r="A798" s="5" t="s">
        <v>11111</v>
      </c>
      <c r="B798" s="5"/>
      <c r="C798" s="6" t="s">
        <v>5753</v>
      </c>
      <c r="D798" s="5"/>
      <c r="E798" s="6" t="s">
        <v>11324</v>
      </c>
      <c r="F798" s="5" t="s">
        <v>2310</v>
      </c>
      <c r="G798" s="6" t="s">
        <v>2032</v>
      </c>
      <c r="H798" s="10" t="s">
        <v>7071</v>
      </c>
      <c r="I798" s="10" t="s">
        <v>2464</v>
      </c>
      <c r="J798" s="13" t="str">
        <f t="shared" si="92"/>
        <v>IC.CV.230105</v>
      </c>
      <c r="K798" s="6" t="s">
        <v>11324</v>
      </c>
      <c r="L798" t="str">
        <f t="shared" si="93"/>
        <v>Unable to assess: specify</v>
      </c>
      <c r="M798" s="14" t="str">
        <f t="shared" si="94"/>
        <v>PI.IC.CV.230105.01</v>
      </c>
      <c r="N798" s="14"/>
      <c r="O798" s="14" t="str">
        <f t="shared" si="95"/>
        <v>PH.IC.CV.230105.01</v>
      </c>
      <c r="P798" s="5"/>
      <c r="Q798" s="14" t="str">
        <f t="shared" si="96"/>
        <v>CL.IC.CV.230105.01</v>
      </c>
      <c r="R798" s="5" t="s">
        <v>9277</v>
      </c>
      <c r="S798" s="5">
        <v>191</v>
      </c>
      <c r="T798" s="5"/>
      <c r="U798" s="5"/>
      <c r="V798" s="5"/>
      <c r="W798" s="5"/>
    </row>
    <row r="799" spans="1:23" ht="15">
      <c r="A799" s="5" t="s">
        <v>1372</v>
      </c>
      <c r="B799" s="5"/>
      <c r="C799" s="6" t="s">
        <v>5753</v>
      </c>
      <c r="D799" s="5" t="s">
        <v>2232</v>
      </c>
      <c r="E799" s="6" t="s">
        <v>1199</v>
      </c>
      <c r="F799" s="5" t="s">
        <v>2309</v>
      </c>
      <c r="G799" s="5" t="s">
        <v>1263</v>
      </c>
      <c r="H799" s="10" t="s">
        <v>1396</v>
      </c>
      <c r="I799" s="5" t="s">
        <v>1264</v>
      </c>
      <c r="J799" s="13" t="str">
        <f t="shared" si="92"/>
        <v>IC.CV.230201</v>
      </c>
      <c r="K799" s="6" t="s">
        <v>11324</v>
      </c>
      <c r="L799" t="str">
        <f t="shared" si="93"/>
        <v xml:space="preserve">     Present by doppler</v>
      </c>
      <c r="M799" s="14" t="str">
        <f t="shared" si="94"/>
        <v>PI.IC.CV.230201.01</v>
      </c>
      <c r="N799" s="14"/>
      <c r="O799" s="14" t="str">
        <f t="shared" si="95"/>
        <v>PH.IC.CV.230201.01</v>
      </c>
      <c r="P799" s="5"/>
      <c r="Q799" s="14" t="str">
        <f t="shared" si="96"/>
        <v>CL.IC.CV.230201.01</v>
      </c>
      <c r="R799" s="5"/>
      <c r="S799" s="5"/>
      <c r="T799" s="5"/>
      <c r="U799" s="5"/>
      <c r="V799" s="5"/>
      <c r="W799" s="5"/>
    </row>
    <row r="800" spans="1:23" ht="15">
      <c r="A800" s="5" t="s">
        <v>1372</v>
      </c>
      <c r="B800" s="5"/>
      <c r="C800" s="6" t="s">
        <v>5753</v>
      </c>
      <c r="D800" s="5"/>
      <c r="E800" s="6" t="s">
        <v>1199</v>
      </c>
      <c r="F800" s="5" t="s">
        <v>2309</v>
      </c>
      <c r="G800" s="5" t="s">
        <v>1265</v>
      </c>
      <c r="H800" s="10" t="s">
        <v>1398</v>
      </c>
      <c r="I800" s="5" t="s">
        <v>1266</v>
      </c>
      <c r="J800" s="13" t="str">
        <f t="shared" si="92"/>
        <v>IC.CV.230202</v>
      </c>
      <c r="K800" s="6" t="s">
        <v>11324</v>
      </c>
      <c r="L800" t="str">
        <f t="shared" si="93"/>
        <v xml:space="preserve">     Unable to obtain by doppler</v>
      </c>
      <c r="M800" s="14" t="str">
        <f t="shared" si="94"/>
        <v>PI.IC.CV.230202.01</v>
      </c>
      <c r="N800" s="14"/>
      <c r="O800" s="14" t="str">
        <f t="shared" si="95"/>
        <v>PH.IC.CV.230202.01</v>
      </c>
      <c r="P800" s="5"/>
      <c r="Q800" s="14" t="str">
        <f t="shared" si="96"/>
        <v>CL.IC.CV.230202.01</v>
      </c>
      <c r="R800" s="5"/>
      <c r="S800" s="5"/>
      <c r="T800" s="5"/>
      <c r="U800" s="5"/>
      <c r="V800" s="5"/>
      <c r="W800" s="5"/>
    </row>
    <row r="801" spans="1:23" ht="15">
      <c r="A801" s="5" t="s">
        <v>1372</v>
      </c>
      <c r="B801" s="5"/>
      <c r="C801" s="6" t="s">
        <v>5753</v>
      </c>
      <c r="D801" s="5"/>
      <c r="E801" s="6" t="s">
        <v>1199</v>
      </c>
      <c r="F801" s="5" t="s">
        <v>2309</v>
      </c>
      <c r="G801" s="5" t="s">
        <v>1267</v>
      </c>
      <c r="H801" s="10" t="s">
        <v>1400</v>
      </c>
      <c r="I801" s="5" t="s">
        <v>1486</v>
      </c>
      <c r="J801" s="13" t="str">
        <f t="shared" si="92"/>
        <v>IC.CV.230203</v>
      </c>
      <c r="K801" s="6" t="s">
        <v>11324</v>
      </c>
      <c r="L801" t="str">
        <f t="shared" si="93"/>
        <v xml:space="preserve">     Amputee unable to assess</v>
      </c>
      <c r="M801" s="14" t="str">
        <f t="shared" si="94"/>
        <v>PI.IC.CV.230203.01</v>
      </c>
      <c r="N801" s="14"/>
      <c r="O801" s="14" t="str">
        <f t="shared" si="95"/>
        <v>PH.IC.CV.230203.01</v>
      </c>
      <c r="P801" s="5"/>
      <c r="Q801" s="14" t="str">
        <f t="shared" si="96"/>
        <v>CL.IC.CV.230203.01</v>
      </c>
      <c r="R801" s="5"/>
      <c r="S801" s="5"/>
      <c r="T801" s="5"/>
      <c r="U801" s="5"/>
      <c r="V801" s="5"/>
      <c r="W801" s="5"/>
    </row>
    <row r="802" spans="1:23" ht="15">
      <c r="A802" s="5" t="s">
        <v>1372</v>
      </c>
      <c r="B802" s="5"/>
      <c r="C802" s="6" t="s">
        <v>5753</v>
      </c>
      <c r="D802" s="5"/>
      <c r="E802" s="6" t="s">
        <v>1199</v>
      </c>
      <c r="F802" s="5" t="s">
        <v>2309</v>
      </c>
      <c r="G802" s="5" t="s">
        <v>1268</v>
      </c>
      <c r="H802" s="10" t="s">
        <v>1402</v>
      </c>
      <c r="I802" s="5" t="s">
        <v>1269</v>
      </c>
      <c r="J802" s="13" t="str">
        <f t="shared" si="92"/>
        <v>IC.CV.230204</v>
      </c>
      <c r="K802" s="6" t="s">
        <v>11324</v>
      </c>
      <c r="L802" t="str">
        <f t="shared" si="93"/>
        <v xml:space="preserve">     Cast unable to assess</v>
      </c>
      <c r="M802" s="14" t="str">
        <f t="shared" si="94"/>
        <v>PI.IC.CV.230204.01</v>
      </c>
      <c r="N802" s="14"/>
      <c r="O802" s="14" t="str">
        <f t="shared" si="95"/>
        <v>PH.IC.CV.230204.01</v>
      </c>
      <c r="P802" s="5"/>
      <c r="Q802" s="14" t="str">
        <f t="shared" si="96"/>
        <v>CL.IC.CV.230204.01</v>
      </c>
      <c r="R802" s="5"/>
      <c r="S802" s="5"/>
      <c r="T802" s="5"/>
      <c r="U802" s="5"/>
      <c r="V802" s="5"/>
      <c r="W802" s="5"/>
    </row>
    <row r="803" spans="1:23" ht="15">
      <c r="A803" s="5" t="s">
        <v>1372</v>
      </c>
      <c r="B803" s="5"/>
      <c r="C803" s="6" t="s">
        <v>5753</v>
      </c>
      <c r="D803" s="5"/>
      <c r="E803" s="6" t="s">
        <v>1199</v>
      </c>
      <c r="F803" s="5" t="s">
        <v>2309</v>
      </c>
      <c r="G803" s="5" t="s">
        <v>1455</v>
      </c>
      <c r="H803" s="10" t="s">
        <v>1404</v>
      </c>
      <c r="I803" s="5" t="s">
        <v>1224</v>
      </c>
      <c r="J803" s="13" t="str">
        <f t="shared" si="92"/>
        <v>IC.CV.230205</v>
      </c>
      <c r="K803" s="6" t="s">
        <v>11324</v>
      </c>
      <c r="L803" t="str">
        <f t="shared" si="93"/>
        <v xml:space="preserve">     Unable to assess:  specify</v>
      </c>
      <c r="M803" s="14" t="str">
        <f t="shared" si="94"/>
        <v>PI.IC.CV.230205.01</v>
      </c>
      <c r="N803" s="14"/>
      <c r="O803" s="14" t="str">
        <f t="shared" si="95"/>
        <v>PH.IC.CV.230205.01</v>
      </c>
      <c r="P803" s="5"/>
      <c r="Q803" s="14" t="str">
        <f t="shared" si="96"/>
        <v>CL.IC.CV.230205.01</v>
      </c>
      <c r="R803" s="5"/>
      <c r="S803" s="5"/>
      <c r="T803" s="5"/>
      <c r="U803" s="5"/>
      <c r="V803" s="5"/>
      <c r="W803" s="5"/>
    </row>
    <row r="804" spans="1:23" ht="15">
      <c r="A804" s="5" t="s">
        <v>1372</v>
      </c>
      <c r="B804" s="5"/>
      <c r="C804" s="6" t="s">
        <v>5753</v>
      </c>
      <c r="D804" s="5" t="s">
        <v>1428</v>
      </c>
      <c r="E804" s="6" t="s">
        <v>946</v>
      </c>
      <c r="F804" s="5" t="s">
        <v>2311</v>
      </c>
      <c r="G804" s="5" t="s">
        <v>1256</v>
      </c>
      <c r="H804" s="10" t="s">
        <v>1396</v>
      </c>
      <c r="I804" s="5" t="s">
        <v>1257</v>
      </c>
      <c r="J804" s="13" t="str">
        <f t="shared" si="92"/>
        <v>IC.CV.230301</v>
      </c>
      <c r="K804" s="6" t="s">
        <v>11324</v>
      </c>
      <c r="L804" t="str">
        <f t="shared" si="93"/>
        <v xml:space="preserve">     3+ Strong palpation</v>
      </c>
      <c r="M804" s="14" t="str">
        <f t="shared" si="94"/>
        <v>PI.IC.CV.230301.01</v>
      </c>
      <c r="N804" s="14"/>
      <c r="O804" s="14" t="str">
        <f t="shared" si="95"/>
        <v>PH.IC.CV.230301.01</v>
      </c>
      <c r="P804" s="5"/>
      <c r="Q804" s="14" t="str">
        <f t="shared" si="96"/>
        <v>CL.IC.CV.230301.01</v>
      </c>
      <c r="R804" s="5"/>
      <c r="S804" s="5"/>
      <c r="T804" s="5"/>
      <c r="U804" s="5"/>
      <c r="V804" s="5"/>
      <c r="W804" s="5"/>
    </row>
    <row r="805" spans="1:23" ht="15">
      <c r="A805" s="5" t="s">
        <v>1372</v>
      </c>
      <c r="B805" s="5"/>
      <c r="C805" s="6" t="s">
        <v>5753</v>
      </c>
      <c r="D805" s="5"/>
      <c r="E805" s="6" t="s">
        <v>946</v>
      </c>
      <c r="F805" s="5" t="s">
        <v>2311</v>
      </c>
      <c r="G805" s="5" t="s">
        <v>1258</v>
      </c>
      <c r="H805" s="10" t="s">
        <v>1398</v>
      </c>
      <c r="I805" s="5" t="s">
        <v>1259</v>
      </c>
      <c r="J805" s="13" t="str">
        <f t="shared" si="92"/>
        <v>IC.CV.230302</v>
      </c>
      <c r="K805" s="6" t="s">
        <v>11324</v>
      </c>
      <c r="L805" t="str">
        <f t="shared" si="93"/>
        <v xml:space="preserve">     2+ Normal palpation</v>
      </c>
      <c r="M805" s="14" t="str">
        <f t="shared" si="94"/>
        <v>PI.IC.CV.230302.01</v>
      </c>
      <c r="N805" s="14"/>
      <c r="O805" s="14" t="str">
        <f t="shared" si="95"/>
        <v>PH.IC.CV.230302.01</v>
      </c>
      <c r="P805" s="5"/>
      <c r="Q805" s="14" t="str">
        <f t="shared" si="96"/>
        <v>CL.IC.CV.230302.01</v>
      </c>
      <c r="R805" s="5"/>
      <c r="S805" s="5"/>
      <c r="T805" s="5"/>
      <c r="U805" s="5"/>
      <c r="V805" s="5"/>
      <c r="W805" s="5"/>
    </row>
    <row r="806" spans="1:23" ht="15">
      <c r="A806" s="5" t="s">
        <v>1372</v>
      </c>
      <c r="B806" s="5"/>
      <c r="C806" s="6" t="s">
        <v>5753</v>
      </c>
      <c r="D806" s="5"/>
      <c r="E806" s="6" t="s">
        <v>946</v>
      </c>
      <c r="F806" s="5" t="s">
        <v>2311</v>
      </c>
      <c r="G806" s="5" t="s">
        <v>1260</v>
      </c>
      <c r="H806" s="10" t="s">
        <v>1400</v>
      </c>
      <c r="I806" s="5" t="s">
        <v>1261</v>
      </c>
      <c r="J806" s="13" t="str">
        <f t="shared" si="92"/>
        <v>IC.CV.230303</v>
      </c>
      <c r="K806" s="6" t="s">
        <v>11324</v>
      </c>
      <c r="L806" t="str">
        <f t="shared" si="93"/>
        <v xml:space="preserve">     1+ Weak palpation</v>
      </c>
      <c r="M806" s="14" t="str">
        <f t="shared" si="94"/>
        <v>PI.IC.CV.230303.01</v>
      </c>
      <c r="N806" s="14"/>
      <c r="O806" s="14" t="str">
        <f t="shared" si="95"/>
        <v>PH.IC.CV.230303.01</v>
      </c>
      <c r="P806" s="5"/>
      <c r="Q806" s="14" t="str">
        <f t="shared" si="96"/>
        <v>CL.IC.CV.230303.01</v>
      </c>
      <c r="R806" s="5"/>
      <c r="S806" s="5"/>
      <c r="T806" s="5"/>
      <c r="U806" s="5"/>
      <c r="V806" s="5"/>
      <c r="W806" s="5"/>
    </row>
    <row r="807" spans="1:23" ht="15">
      <c r="A807" s="5" t="s">
        <v>1372</v>
      </c>
      <c r="B807" s="5"/>
      <c r="C807" s="6" t="s">
        <v>5753</v>
      </c>
      <c r="D807" s="5"/>
      <c r="E807" s="6" t="s">
        <v>946</v>
      </c>
      <c r="F807" s="5" t="s">
        <v>2311</v>
      </c>
      <c r="G807" s="5" t="s">
        <v>1262</v>
      </c>
      <c r="H807" s="10" t="s">
        <v>1402</v>
      </c>
      <c r="I807" s="5">
        <v>0</v>
      </c>
      <c r="J807" s="13" t="str">
        <f t="shared" si="92"/>
        <v>IC.CV.230304</v>
      </c>
      <c r="K807" s="6" t="s">
        <v>11324</v>
      </c>
      <c r="L807" t="str">
        <f t="shared" si="93"/>
        <v xml:space="preserve">     0 Not palpable</v>
      </c>
      <c r="M807" s="14" t="str">
        <f t="shared" si="94"/>
        <v>PI.IC.CV.230304.01</v>
      </c>
      <c r="N807" s="14"/>
      <c r="O807" s="14" t="str">
        <f t="shared" si="95"/>
        <v>PH.IC.CV.230304.01</v>
      </c>
      <c r="P807" s="5"/>
      <c r="Q807" s="14" t="str">
        <f t="shared" si="96"/>
        <v>CL.IC.CV.230304.01</v>
      </c>
      <c r="R807" s="5"/>
      <c r="S807" s="5"/>
      <c r="T807" s="5"/>
      <c r="U807" s="5"/>
      <c r="V807" s="5"/>
      <c r="W807" s="5"/>
    </row>
    <row r="808" spans="1:23" ht="15">
      <c r="A808" s="5" t="s">
        <v>11111</v>
      </c>
      <c r="B808" s="5"/>
      <c r="C808" s="6" t="s">
        <v>5753</v>
      </c>
      <c r="D808" s="5"/>
      <c r="E808" s="6" t="s">
        <v>946</v>
      </c>
      <c r="F808" s="5" t="s">
        <v>2312</v>
      </c>
      <c r="G808" s="6" t="s">
        <v>2032</v>
      </c>
      <c r="H808" s="10" t="s">
        <v>7071</v>
      </c>
      <c r="I808" s="10" t="s">
        <v>2464</v>
      </c>
      <c r="J808" s="13" t="str">
        <f t="shared" si="92"/>
        <v>IC.CV.230305</v>
      </c>
      <c r="K808" s="6" t="s">
        <v>11324</v>
      </c>
      <c r="L808" t="str">
        <f t="shared" si="93"/>
        <v>Unable to assess: specify</v>
      </c>
      <c r="M808" s="14" t="str">
        <f t="shared" si="94"/>
        <v>PI.IC.CV.230305.01</v>
      </c>
      <c r="N808" s="14"/>
      <c r="O808" s="14" t="str">
        <f t="shared" si="95"/>
        <v>PH.IC.CV.230305.01</v>
      </c>
      <c r="P808" s="5"/>
      <c r="Q808" s="14" t="str">
        <f t="shared" si="96"/>
        <v>CL.IC.CV.230305.01</v>
      </c>
      <c r="R808" s="5" t="s">
        <v>9277</v>
      </c>
      <c r="S808" s="5">
        <v>191</v>
      </c>
      <c r="T808" s="5"/>
      <c r="U808" s="5"/>
      <c r="V808" s="5"/>
      <c r="W808" s="5"/>
    </row>
    <row r="809" spans="1:23" ht="15">
      <c r="A809" s="5" t="s">
        <v>1372</v>
      </c>
      <c r="B809" s="5"/>
      <c r="C809" s="6" t="s">
        <v>5753</v>
      </c>
      <c r="D809" s="5" t="s">
        <v>2313</v>
      </c>
      <c r="E809" s="6" t="s">
        <v>7070</v>
      </c>
      <c r="F809" s="5" t="s">
        <v>2311</v>
      </c>
      <c r="G809" s="5" t="s">
        <v>1263</v>
      </c>
      <c r="H809" s="10" t="s">
        <v>1396</v>
      </c>
      <c r="I809" s="5" t="s">
        <v>1264</v>
      </c>
      <c r="J809" s="13" t="str">
        <f t="shared" si="92"/>
        <v>IC.CV.230401</v>
      </c>
      <c r="K809" s="6" t="s">
        <v>11324</v>
      </c>
      <c r="L809" t="str">
        <f t="shared" si="93"/>
        <v xml:space="preserve">     Present by doppler</v>
      </c>
      <c r="M809" s="14" t="str">
        <f t="shared" si="94"/>
        <v>PI.IC.CV.230401.01</v>
      </c>
      <c r="N809" s="14"/>
      <c r="O809" s="14" t="str">
        <f t="shared" si="95"/>
        <v>PH.IC.CV.230401.01</v>
      </c>
      <c r="P809" s="5"/>
      <c r="Q809" s="14" t="str">
        <f t="shared" si="96"/>
        <v>CL.IC.CV.230401.01</v>
      </c>
      <c r="R809" s="5"/>
      <c r="S809" s="5"/>
      <c r="T809" s="5"/>
      <c r="U809" s="5"/>
      <c r="V809" s="5"/>
      <c r="W809" s="5"/>
    </row>
    <row r="810" spans="1:23" ht="15">
      <c r="A810" s="5" t="s">
        <v>1372</v>
      </c>
      <c r="B810" s="5"/>
      <c r="C810" s="6" t="s">
        <v>5753</v>
      </c>
      <c r="D810" s="5"/>
      <c r="E810" s="6" t="s">
        <v>7070</v>
      </c>
      <c r="F810" s="5" t="s">
        <v>2311</v>
      </c>
      <c r="G810" s="5" t="s">
        <v>1265</v>
      </c>
      <c r="H810" s="10" t="s">
        <v>1398</v>
      </c>
      <c r="I810" s="5" t="s">
        <v>1266</v>
      </c>
      <c r="J810" s="13" t="str">
        <f t="shared" si="92"/>
        <v>IC.CV.230402</v>
      </c>
      <c r="K810" s="6" t="s">
        <v>11324</v>
      </c>
      <c r="L810" t="str">
        <f t="shared" si="93"/>
        <v xml:space="preserve">     Unable to obtain by doppler</v>
      </c>
      <c r="M810" s="14" t="str">
        <f t="shared" si="94"/>
        <v>PI.IC.CV.230402.01</v>
      </c>
      <c r="N810" s="14"/>
      <c r="O810" s="14" t="str">
        <f t="shared" si="95"/>
        <v>PH.IC.CV.230402.01</v>
      </c>
      <c r="P810" s="5"/>
      <c r="Q810" s="14" t="str">
        <f t="shared" si="96"/>
        <v>CL.IC.CV.230402.01</v>
      </c>
      <c r="R810" s="5"/>
      <c r="S810" s="5"/>
      <c r="T810" s="5"/>
      <c r="U810" s="5"/>
      <c r="V810" s="5"/>
      <c r="W810" s="5"/>
    </row>
    <row r="811" spans="1:23" ht="15">
      <c r="A811" s="5" t="s">
        <v>1372</v>
      </c>
      <c r="B811" s="5"/>
      <c r="C811" s="6" t="s">
        <v>5753</v>
      </c>
      <c r="D811" s="5"/>
      <c r="E811" s="6" t="s">
        <v>7070</v>
      </c>
      <c r="F811" s="5" t="s">
        <v>2311</v>
      </c>
      <c r="G811" s="5" t="s">
        <v>1267</v>
      </c>
      <c r="H811" s="10" t="s">
        <v>1400</v>
      </c>
      <c r="I811" s="5" t="s">
        <v>1486</v>
      </c>
      <c r="J811" s="13" t="str">
        <f t="shared" si="92"/>
        <v>IC.CV.230403</v>
      </c>
      <c r="K811" s="6" t="s">
        <v>11324</v>
      </c>
      <c r="L811" t="str">
        <f t="shared" si="93"/>
        <v xml:space="preserve">     Amputee unable to assess</v>
      </c>
      <c r="M811" s="14" t="str">
        <f t="shared" si="94"/>
        <v>PI.IC.CV.230403.01</v>
      </c>
      <c r="N811" s="14"/>
      <c r="O811" s="14" t="str">
        <f t="shared" si="95"/>
        <v>PH.IC.CV.230403.01</v>
      </c>
      <c r="P811" s="5"/>
      <c r="Q811" s="14" t="str">
        <f t="shared" si="96"/>
        <v>CL.IC.CV.230403.01</v>
      </c>
      <c r="R811" s="5"/>
      <c r="S811" s="5"/>
      <c r="T811" s="5"/>
      <c r="U811" s="5"/>
      <c r="V811" s="5"/>
      <c r="W811" s="5"/>
    </row>
    <row r="812" spans="1:23" ht="15">
      <c r="A812" s="5" t="s">
        <v>1372</v>
      </c>
      <c r="B812" s="5"/>
      <c r="C812" s="6" t="s">
        <v>5753</v>
      </c>
      <c r="D812" s="5"/>
      <c r="E812" s="6" t="s">
        <v>7070</v>
      </c>
      <c r="F812" s="5" t="s">
        <v>2311</v>
      </c>
      <c r="G812" s="5" t="s">
        <v>1268</v>
      </c>
      <c r="H812" s="10" t="s">
        <v>1402</v>
      </c>
      <c r="I812" s="5" t="s">
        <v>1269</v>
      </c>
      <c r="J812" s="13" t="str">
        <f t="shared" si="92"/>
        <v>IC.CV.230404</v>
      </c>
      <c r="K812" s="6" t="s">
        <v>11324</v>
      </c>
      <c r="L812" t="str">
        <f t="shared" si="93"/>
        <v xml:space="preserve">     Cast unable to assess</v>
      </c>
      <c r="M812" s="14" t="str">
        <f t="shared" si="94"/>
        <v>PI.IC.CV.230404.01</v>
      </c>
      <c r="N812" s="14"/>
      <c r="O812" s="14" t="str">
        <f t="shared" si="95"/>
        <v>PH.IC.CV.230404.01</v>
      </c>
      <c r="P812" s="5"/>
      <c r="Q812" s="14" t="str">
        <f t="shared" si="96"/>
        <v>CL.IC.CV.230404.01</v>
      </c>
      <c r="R812" s="5"/>
      <c r="S812" s="5"/>
      <c r="T812" s="5"/>
      <c r="U812" s="5"/>
      <c r="V812" s="5"/>
      <c r="W812" s="5"/>
    </row>
    <row r="813" spans="1:23" ht="15">
      <c r="A813" s="5" t="s">
        <v>11111</v>
      </c>
      <c r="B813" s="5"/>
      <c r="C813" s="6" t="s">
        <v>5753</v>
      </c>
      <c r="D813" s="5"/>
      <c r="E813" s="6" t="s">
        <v>7070</v>
      </c>
      <c r="F813" s="5" t="s">
        <v>2312</v>
      </c>
      <c r="G813" s="6" t="s">
        <v>2032</v>
      </c>
      <c r="H813" s="10" t="s">
        <v>7071</v>
      </c>
      <c r="I813" s="10" t="s">
        <v>2464</v>
      </c>
      <c r="J813" s="13" t="str">
        <f t="shared" si="92"/>
        <v>IC.CV.230405</v>
      </c>
      <c r="K813" s="6" t="s">
        <v>11324</v>
      </c>
      <c r="L813" t="str">
        <f t="shared" si="93"/>
        <v>Unable to assess: specify</v>
      </c>
      <c r="M813" s="14" t="str">
        <f t="shared" si="94"/>
        <v>PI.IC.CV.230405.01</v>
      </c>
      <c r="N813" s="14"/>
      <c r="O813" s="14" t="str">
        <f t="shared" si="95"/>
        <v>PH.IC.CV.230405.01</v>
      </c>
      <c r="P813" s="5"/>
      <c r="Q813" s="14" t="str">
        <f t="shared" si="96"/>
        <v>CL.IC.CV.230405.01</v>
      </c>
      <c r="R813" s="5" t="s">
        <v>9277</v>
      </c>
      <c r="S813" s="5">
        <v>191</v>
      </c>
      <c r="T813" s="5"/>
      <c r="U813" s="5"/>
      <c r="V813" s="5"/>
      <c r="W813" s="5"/>
    </row>
    <row r="814" spans="1:23" ht="15">
      <c r="A814" s="5" t="s">
        <v>1372</v>
      </c>
      <c r="B814" s="5" t="s">
        <v>2465</v>
      </c>
      <c r="C814" s="6" t="s">
        <v>6583</v>
      </c>
      <c r="D814" s="69" t="s">
        <v>768</v>
      </c>
      <c r="E814" s="6" t="s">
        <v>11324</v>
      </c>
      <c r="F814" s="67" t="s">
        <v>615</v>
      </c>
      <c r="G814" s="5" t="s">
        <v>2466</v>
      </c>
      <c r="H814" s="10" t="s">
        <v>1396</v>
      </c>
      <c r="I814" s="5" t="s">
        <v>2467</v>
      </c>
      <c r="J814" s="13" t="str">
        <f t="shared" si="92"/>
        <v>IC.CV.240101</v>
      </c>
      <c r="K814" s="6" t="s">
        <v>11324</v>
      </c>
      <c r="L814" t="str">
        <f t="shared" si="93"/>
        <v>Impella flow:  specify LPM</v>
      </c>
      <c r="M814" s="14" t="str">
        <f t="shared" si="94"/>
        <v>PI.IC.CV.240101.01</v>
      </c>
      <c r="N814" s="14"/>
      <c r="O814" s="14" t="str">
        <f t="shared" si="95"/>
        <v>PH.IC.CV.240101.01</v>
      </c>
      <c r="P814" s="5"/>
      <c r="Q814" s="14" t="str">
        <f t="shared" si="96"/>
        <v>CL.IC.CV.240101.01</v>
      </c>
      <c r="R814" s="5"/>
      <c r="S814" s="5"/>
      <c r="T814" s="5"/>
      <c r="U814" s="5"/>
      <c r="V814" s="5"/>
      <c r="W814" s="5"/>
    </row>
    <row r="815" spans="1:23" ht="15">
      <c r="A815" s="5" t="s">
        <v>1372</v>
      </c>
      <c r="B815" s="5"/>
      <c r="C815" s="6" t="s">
        <v>6583</v>
      </c>
      <c r="D815" s="5" t="s">
        <v>2468</v>
      </c>
      <c r="E815" s="6" t="s">
        <v>1199</v>
      </c>
      <c r="F815" s="5" t="s">
        <v>2469</v>
      </c>
      <c r="G815" s="5" t="s">
        <v>2470</v>
      </c>
      <c r="H815" s="10" t="s">
        <v>1396</v>
      </c>
      <c r="I815" s="5" t="s">
        <v>1617</v>
      </c>
      <c r="J815" s="13" t="str">
        <f t="shared" si="92"/>
        <v>IC.CV.240201</v>
      </c>
      <c r="K815" s="6" t="s">
        <v>11324</v>
      </c>
      <c r="L815" t="str">
        <f t="shared" si="93"/>
        <v>Centimeters outside sheath:  specify cm</v>
      </c>
      <c r="M815" s="14" t="str">
        <f t="shared" si="94"/>
        <v>PI.IC.CV.240201.01</v>
      </c>
      <c r="N815" s="14"/>
      <c r="O815" s="14" t="str">
        <f t="shared" si="95"/>
        <v>PH.IC.CV.240201.01</v>
      </c>
      <c r="P815" s="5"/>
      <c r="Q815" s="14" t="str">
        <f t="shared" si="96"/>
        <v>CL.IC.CV.240201.01</v>
      </c>
      <c r="R815" s="5"/>
      <c r="S815" s="5"/>
      <c r="T815" s="5"/>
      <c r="U815" s="5"/>
      <c r="V815" s="5"/>
      <c r="W815" s="5"/>
    </row>
    <row r="816" spans="1:23" ht="15">
      <c r="A816" s="5" t="s">
        <v>1372</v>
      </c>
      <c r="B816" s="5"/>
      <c r="C816" s="6" t="s">
        <v>6583</v>
      </c>
      <c r="D816" s="5"/>
      <c r="E816" s="6" t="s">
        <v>9391</v>
      </c>
      <c r="F816" s="5" t="s">
        <v>2471</v>
      </c>
      <c r="G816" s="5" t="s">
        <v>2472</v>
      </c>
      <c r="H816" s="10" t="s">
        <v>9391</v>
      </c>
      <c r="I816" s="5" t="s">
        <v>2472</v>
      </c>
      <c r="J816" s="13" t="str">
        <f t="shared" si="92"/>
        <v>IC.CV.240202</v>
      </c>
      <c r="K816" s="6" t="s">
        <v>11324</v>
      </c>
      <c r="L816" t="str">
        <f t="shared" si="93"/>
        <v>To Pressure Line</v>
      </c>
      <c r="M816" s="14" t="str">
        <f t="shared" si="94"/>
        <v>PI.IC.CV.240202.01</v>
      </c>
      <c r="N816" s="14"/>
      <c r="O816" s="14" t="str">
        <f t="shared" si="95"/>
        <v>PH.IC.CV.240202.01</v>
      </c>
      <c r="P816" s="5"/>
      <c r="Q816" s="14" t="str">
        <f t="shared" si="96"/>
        <v>CL.IC.CV.240202.01</v>
      </c>
      <c r="R816" s="5" t="s">
        <v>9277</v>
      </c>
      <c r="S816" s="5">
        <v>519</v>
      </c>
      <c r="T816" s="5"/>
      <c r="U816" s="5"/>
      <c r="V816" s="5"/>
      <c r="W816" s="5"/>
    </row>
    <row r="817" spans="1:25" ht="15">
      <c r="A817" s="5" t="s">
        <v>1372</v>
      </c>
      <c r="B817" s="5"/>
      <c r="C817" s="6" t="s">
        <v>6583</v>
      </c>
      <c r="D817" s="5"/>
      <c r="E817" s="6" t="s">
        <v>9391</v>
      </c>
      <c r="F817" s="5" t="s">
        <v>2471</v>
      </c>
      <c r="G817" s="5" t="s">
        <v>2473</v>
      </c>
      <c r="H817" s="10" t="s">
        <v>9640</v>
      </c>
      <c r="I817" s="5" t="s">
        <v>2473</v>
      </c>
      <c r="J817" s="13" t="str">
        <f t="shared" si="92"/>
        <v>IC.CV.240203</v>
      </c>
      <c r="K817" s="6" t="s">
        <v>11324</v>
      </c>
      <c r="L817" t="str">
        <f t="shared" si="93"/>
        <v>No Pressure Line</v>
      </c>
      <c r="M817" s="14" t="str">
        <f t="shared" si="94"/>
        <v>PI.IC.CV.240203.01</v>
      </c>
      <c r="N817" s="14"/>
      <c r="O817" s="14" t="str">
        <f t="shared" si="95"/>
        <v>PH.IC.CV.240203.01</v>
      </c>
      <c r="P817" s="5"/>
      <c r="Q817" s="14" t="str">
        <f t="shared" si="96"/>
        <v>CL.IC.CV.240203.01</v>
      </c>
      <c r="R817" s="5" t="s">
        <v>9277</v>
      </c>
      <c r="S817" s="5">
        <v>519</v>
      </c>
      <c r="T817" s="5"/>
      <c r="U817" s="5"/>
      <c r="V817" s="5"/>
      <c r="W817" s="5"/>
    </row>
    <row r="818" spans="1:25" ht="15">
      <c r="A818" s="5" t="s">
        <v>1372</v>
      </c>
      <c r="B818" s="5"/>
      <c r="C818" s="6" t="s">
        <v>6583</v>
      </c>
      <c r="D818" s="5"/>
      <c r="E818" s="6" t="s">
        <v>1199</v>
      </c>
      <c r="F818" s="5" t="s">
        <v>2471</v>
      </c>
      <c r="G818" s="5" t="s">
        <v>4020</v>
      </c>
      <c r="H818" s="10" t="s">
        <v>948</v>
      </c>
      <c r="I818" s="5" t="s">
        <v>4020</v>
      </c>
      <c r="J818" s="13" t="str">
        <f t="shared" si="92"/>
        <v>IC.CV.240204</v>
      </c>
      <c r="K818" s="6" t="s">
        <v>11324</v>
      </c>
      <c r="L818" t="str">
        <f t="shared" si="93"/>
        <v>Removed</v>
      </c>
      <c r="M818" s="14" t="str">
        <f t="shared" si="94"/>
        <v>PI.IC.CV.240204.01</v>
      </c>
      <c r="N818" s="14"/>
      <c r="O818" s="14" t="str">
        <f t="shared" si="95"/>
        <v>PH.IC.CV.240204.01</v>
      </c>
      <c r="P818" s="5"/>
      <c r="Q818" s="14" t="str">
        <f t="shared" si="96"/>
        <v>CL.IC.CV.240204.01</v>
      </c>
      <c r="R818" s="5" t="s">
        <v>9277</v>
      </c>
      <c r="S818" s="5">
        <v>519</v>
      </c>
      <c r="T818" s="5"/>
      <c r="U818" s="5"/>
      <c r="V818" s="5"/>
      <c r="W818" s="5"/>
    </row>
    <row r="819" spans="1:25" ht="15">
      <c r="A819" s="5" t="s">
        <v>1372</v>
      </c>
      <c r="B819" s="5"/>
      <c r="C819" s="6" t="s">
        <v>6583</v>
      </c>
      <c r="D819" s="5" t="s">
        <v>808</v>
      </c>
      <c r="E819" s="6" t="s">
        <v>946</v>
      </c>
      <c r="F819" s="5" t="s">
        <v>809</v>
      </c>
      <c r="G819" s="5" t="s">
        <v>2316</v>
      </c>
      <c r="H819" s="10" t="s">
        <v>1396</v>
      </c>
      <c r="I819" s="5" t="s">
        <v>2317</v>
      </c>
      <c r="J819" s="13" t="str">
        <f t="shared" si="92"/>
        <v>IC.CV.240301</v>
      </c>
      <c r="K819" s="6" t="s">
        <v>11324</v>
      </c>
      <c r="L819" t="str">
        <f t="shared" si="93"/>
        <v xml:space="preserve">     Performance level 1</v>
      </c>
      <c r="M819" s="14" t="str">
        <f t="shared" si="94"/>
        <v>PI.IC.CV.240301.01</v>
      </c>
      <c r="N819" s="14"/>
      <c r="O819" s="14" t="str">
        <f t="shared" si="95"/>
        <v>PH.IC.CV.240301.01</v>
      </c>
      <c r="P819" s="5"/>
      <c r="Q819" s="14" t="str">
        <f t="shared" si="96"/>
        <v>CL.IC.CV.240301.01</v>
      </c>
      <c r="R819" s="5"/>
      <c r="S819" s="5"/>
      <c r="T819" s="5"/>
      <c r="U819" s="5"/>
      <c r="V819" s="5"/>
      <c r="W819" s="5"/>
    </row>
    <row r="820" spans="1:25" ht="15">
      <c r="A820" s="5" t="s">
        <v>1372</v>
      </c>
      <c r="B820" s="5"/>
      <c r="C820" s="6" t="s">
        <v>6583</v>
      </c>
      <c r="D820" s="5"/>
      <c r="E820" s="6" t="s">
        <v>946</v>
      </c>
      <c r="F820" s="5" t="s">
        <v>809</v>
      </c>
      <c r="G820" s="5" t="s">
        <v>2318</v>
      </c>
      <c r="H820" s="10" t="s">
        <v>1398</v>
      </c>
      <c r="I820" s="5" t="s">
        <v>2319</v>
      </c>
      <c r="J820" s="13" t="str">
        <f t="shared" si="92"/>
        <v>IC.CV.240302</v>
      </c>
      <c r="K820" s="6" t="s">
        <v>11324</v>
      </c>
      <c r="L820" t="str">
        <f t="shared" si="93"/>
        <v xml:space="preserve">     Performance level 2</v>
      </c>
      <c r="M820" s="14" t="str">
        <f t="shared" si="94"/>
        <v>PI.IC.CV.240302.01</v>
      </c>
      <c r="N820" s="14"/>
      <c r="O820" s="14" t="str">
        <f t="shared" si="95"/>
        <v>PH.IC.CV.240302.01</v>
      </c>
      <c r="P820" s="5"/>
      <c r="Q820" s="14" t="str">
        <f t="shared" si="96"/>
        <v>CL.IC.CV.240302.01</v>
      </c>
      <c r="R820" s="5"/>
      <c r="S820" s="5"/>
      <c r="T820" s="5"/>
      <c r="U820" s="5"/>
      <c r="V820" s="5"/>
      <c r="W820" s="5"/>
    </row>
    <row r="821" spans="1:25" ht="15">
      <c r="A821" s="5" t="s">
        <v>1372</v>
      </c>
      <c r="B821" s="5"/>
      <c r="C821" s="6" t="s">
        <v>6583</v>
      </c>
      <c r="D821" s="5"/>
      <c r="E821" s="6" t="s">
        <v>946</v>
      </c>
      <c r="F821" s="5" t="s">
        <v>809</v>
      </c>
      <c r="G821" s="5" t="s">
        <v>2320</v>
      </c>
      <c r="H821" s="10" t="s">
        <v>1400</v>
      </c>
      <c r="I821" s="5" t="s">
        <v>2321</v>
      </c>
      <c r="J821" s="13" t="str">
        <f t="shared" si="92"/>
        <v>IC.CV.240303</v>
      </c>
      <c r="K821" s="6" t="s">
        <v>11324</v>
      </c>
      <c r="L821" t="str">
        <f t="shared" si="93"/>
        <v xml:space="preserve">     Performance level 3</v>
      </c>
      <c r="M821" s="14" t="str">
        <f t="shared" si="94"/>
        <v>PI.IC.CV.240303.01</v>
      </c>
      <c r="N821" s="14"/>
      <c r="O821" s="14" t="str">
        <f t="shared" si="95"/>
        <v>PH.IC.CV.240303.01</v>
      </c>
      <c r="P821" s="5"/>
      <c r="Q821" s="14" t="str">
        <f t="shared" si="96"/>
        <v>CL.IC.CV.240303.01</v>
      </c>
      <c r="R821" s="5"/>
      <c r="S821" s="5"/>
      <c r="T821" s="5"/>
      <c r="U821" s="5"/>
      <c r="V821" s="5"/>
      <c r="W821" s="5"/>
    </row>
    <row r="822" spans="1:25" ht="15">
      <c r="A822" s="5" t="s">
        <v>1372</v>
      </c>
      <c r="B822" s="5"/>
      <c r="C822" s="6" t="s">
        <v>6583</v>
      </c>
      <c r="D822" s="5"/>
      <c r="E822" s="6" t="s">
        <v>946</v>
      </c>
      <c r="F822" s="5" t="s">
        <v>809</v>
      </c>
      <c r="G822" s="5" t="s">
        <v>2322</v>
      </c>
      <c r="H822" s="10" t="s">
        <v>1402</v>
      </c>
      <c r="I822" s="5" t="s">
        <v>2323</v>
      </c>
      <c r="J822" s="13" t="str">
        <f t="shared" si="92"/>
        <v>IC.CV.240304</v>
      </c>
      <c r="K822" s="6" t="s">
        <v>11324</v>
      </c>
      <c r="L822" t="str">
        <f t="shared" si="93"/>
        <v xml:space="preserve">     Performance level 4</v>
      </c>
      <c r="M822" s="14" t="str">
        <f t="shared" si="94"/>
        <v>PI.IC.CV.240304.01</v>
      </c>
      <c r="N822" s="14"/>
      <c r="O822" s="14" t="str">
        <f t="shared" si="95"/>
        <v>PH.IC.CV.240304.01</v>
      </c>
      <c r="P822" s="5"/>
      <c r="Q822" s="14" t="str">
        <f t="shared" si="96"/>
        <v>CL.IC.CV.240304.01</v>
      </c>
      <c r="R822" s="5"/>
      <c r="S822" s="5"/>
      <c r="T822" s="5"/>
      <c r="U822" s="5"/>
      <c r="V822" s="5"/>
      <c r="W822" s="5"/>
    </row>
    <row r="823" spans="1:25" ht="15">
      <c r="A823" s="5" t="s">
        <v>1372</v>
      </c>
      <c r="B823" s="5"/>
      <c r="C823" s="6" t="s">
        <v>6583</v>
      </c>
      <c r="D823" s="5"/>
      <c r="E823" s="6" t="s">
        <v>946</v>
      </c>
      <c r="F823" s="5" t="s">
        <v>809</v>
      </c>
      <c r="G823" s="5" t="s">
        <v>2374</v>
      </c>
      <c r="H823" s="10" t="s">
        <v>1404</v>
      </c>
      <c r="I823" s="5" t="s">
        <v>2222</v>
      </c>
      <c r="J823" s="13" t="str">
        <f t="shared" si="92"/>
        <v>IC.CV.240305</v>
      </c>
      <c r="K823" s="6" t="s">
        <v>11324</v>
      </c>
      <c r="L823" t="str">
        <f t="shared" si="93"/>
        <v xml:space="preserve">     Performance level 5</v>
      </c>
      <c r="M823" s="14" t="str">
        <f t="shared" si="94"/>
        <v>PI.IC.CV.240305.01</v>
      </c>
      <c r="N823" s="14"/>
      <c r="O823" s="14" t="str">
        <f t="shared" si="95"/>
        <v>PH.IC.CV.240305.01</v>
      </c>
      <c r="P823" s="5"/>
      <c r="Q823" s="14" t="str">
        <f t="shared" si="96"/>
        <v>CL.IC.CV.240305.01</v>
      </c>
      <c r="R823" s="5"/>
      <c r="S823" s="5"/>
      <c r="T823" s="5"/>
      <c r="U823" s="5"/>
      <c r="V823" s="5"/>
      <c r="W823" s="5"/>
    </row>
    <row r="824" spans="1:25" ht="15">
      <c r="A824" s="5" t="s">
        <v>1372</v>
      </c>
      <c r="B824" s="5"/>
      <c r="C824" s="6" t="s">
        <v>6583</v>
      </c>
      <c r="D824" s="5"/>
      <c r="E824" s="6" t="s">
        <v>946</v>
      </c>
      <c r="F824" s="5" t="s">
        <v>809</v>
      </c>
      <c r="G824" s="5" t="s">
        <v>2223</v>
      </c>
      <c r="H824" s="10" t="s">
        <v>1406</v>
      </c>
      <c r="I824" s="5" t="s">
        <v>2224</v>
      </c>
      <c r="J824" s="13" t="str">
        <f t="shared" si="92"/>
        <v>IC.CV.240306</v>
      </c>
      <c r="K824" s="6" t="s">
        <v>11324</v>
      </c>
      <c r="L824" t="str">
        <f t="shared" si="93"/>
        <v xml:space="preserve">     Performance level 6</v>
      </c>
      <c r="M824" s="14" t="str">
        <f t="shared" si="94"/>
        <v>PI.IC.CV.240306.01</v>
      </c>
      <c r="N824" s="14"/>
      <c r="O824" s="14" t="str">
        <f t="shared" si="95"/>
        <v>PH.IC.CV.240306.01</v>
      </c>
      <c r="P824" s="5"/>
      <c r="Q824" s="14" t="str">
        <f t="shared" si="96"/>
        <v>CL.IC.CV.240306.01</v>
      </c>
      <c r="R824" s="5"/>
      <c r="S824" s="5"/>
      <c r="T824" s="5"/>
      <c r="U824" s="5"/>
      <c r="V824" s="5"/>
      <c r="W824" s="5"/>
    </row>
    <row r="825" spans="1:25" ht="15">
      <c r="A825" s="5" t="s">
        <v>1372</v>
      </c>
      <c r="B825" s="5"/>
      <c r="C825" s="6" t="s">
        <v>6583</v>
      </c>
      <c r="D825" s="5"/>
      <c r="E825" s="6" t="s">
        <v>946</v>
      </c>
      <c r="F825" s="5" t="s">
        <v>809</v>
      </c>
      <c r="G825" s="5" t="s">
        <v>2225</v>
      </c>
      <c r="H825" s="10" t="s">
        <v>1419</v>
      </c>
      <c r="I825" s="5" t="s">
        <v>2226</v>
      </c>
      <c r="J825" s="13" t="str">
        <f t="shared" si="92"/>
        <v>IC.CV.240307</v>
      </c>
      <c r="K825" s="6" t="s">
        <v>11324</v>
      </c>
      <c r="L825" t="str">
        <f t="shared" si="93"/>
        <v xml:space="preserve">     Performance level 7</v>
      </c>
      <c r="M825" s="14" t="str">
        <f t="shared" si="94"/>
        <v>PI.IC.CV.240307.01</v>
      </c>
      <c r="N825" s="14"/>
      <c r="O825" s="14" t="str">
        <f t="shared" si="95"/>
        <v>PH.IC.CV.240307.01</v>
      </c>
      <c r="P825" s="5"/>
      <c r="Q825" s="14" t="str">
        <f t="shared" si="96"/>
        <v>CL.IC.CV.240307.01</v>
      </c>
      <c r="R825" s="5"/>
      <c r="S825" s="5"/>
      <c r="T825" s="5"/>
      <c r="U825" s="5"/>
      <c r="V825" s="5"/>
      <c r="W825" s="5"/>
    </row>
    <row r="826" spans="1:25" ht="15">
      <c r="A826" s="5" t="s">
        <v>1372</v>
      </c>
      <c r="B826" s="5"/>
      <c r="C826" s="6" t="s">
        <v>6583</v>
      </c>
      <c r="D826" s="5"/>
      <c r="E826" s="6" t="s">
        <v>946</v>
      </c>
      <c r="F826" s="5" t="s">
        <v>809</v>
      </c>
      <c r="G826" s="5" t="s">
        <v>2379</v>
      </c>
      <c r="H826" s="10" t="s">
        <v>1550</v>
      </c>
      <c r="I826" s="5" t="s">
        <v>2380</v>
      </c>
      <c r="J826" s="13" t="str">
        <f t="shared" si="92"/>
        <v>IC.CV.240308</v>
      </c>
      <c r="K826" s="6" t="s">
        <v>11324</v>
      </c>
      <c r="L826" t="str">
        <f t="shared" si="93"/>
        <v xml:space="preserve">     Performance level 8 </v>
      </c>
      <c r="M826" s="14" t="str">
        <f t="shared" si="94"/>
        <v>PI.IC.CV.240308.01</v>
      </c>
      <c r="N826" s="14"/>
      <c r="O826" s="14" t="str">
        <f t="shared" si="95"/>
        <v>PH.IC.CV.240308.01</v>
      </c>
      <c r="P826" s="5"/>
      <c r="Q826" s="14" t="str">
        <f t="shared" si="96"/>
        <v>CL.IC.CV.240308.01</v>
      </c>
      <c r="R826" s="5"/>
      <c r="S826" s="5"/>
      <c r="T826" s="5"/>
      <c r="U826" s="5"/>
      <c r="V826" s="5"/>
      <c r="W826" s="5"/>
    </row>
    <row r="827" spans="1:25" ht="15">
      <c r="A827" s="5" t="s">
        <v>1372</v>
      </c>
      <c r="B827" s="5"/>
      <c r="C827" s="6" t="s">
        <v>6583</v>
      </c>
      <c r="D827" s="5"/>
      <c r="E827" s="6" t="s">
        <v>946</v>
      </c>
      <c r="F827" s="5" t="s">
        <v>809</v>
      </c>
      <c r="G827" s="5" t="s">
        <v>2381</v>
      </c>
      <c r="H827" s="10" t="s">
        <v>1551</v>
      </c>
      <c r="I827" s="5" t="s">
        <v>2382</v>
      </c>
      <c r="J827" s="13" t="str">
        <f t="shared" si="92"/>
        <v>IC.CV.240309</v>
      </c>
      <c r="K827" s="6" t="s">
        <v>11324</v>
      </c>
      <c r="L827" t="str">
        <f t="shared" si="93"/>
        <v xml:space="preserve">     Performance level 9</v>
      </c>
      <c r="M827" s="14" t="str">
        <f t="shared" si="94"/>
        <v>PI.IC.CV.240309.01</v>
      </c>
      <c r="N827" s="14"/>
      <c r="O827" s="14" t="str">
        <f t="shared" si="95"/>
        <v>PH.IC.CV.240309.01</v>
      </c>
      <c r="P827" s="5"/>
      <c r="Q827" s="14" t="str">
        <f t="shared" si="96"/>
        <v>CL.IC.CV.240309.01</v>
      </c>
      <c r="R827" s="5"/>
      <c r="S827" s="5"/>
      <c r="T827" s="5"/>
      <c r="U827" s="5"/>
      <c r="V827" s="5"/>
      <c r="W827" s="5"/>
    </row>
    <row r="828" spans="1:25" ht="15">
      <c r="A828" s="5" t="s">
        <v>1372</v>
      </c>
      <c r="B828" s="5"/>
      <c r="C828" s="6" t="s">
        <v>6583</v>
      </c>
      <c r="D828" s="5"/>
      <c r="E828" s="6" t="s">
        <v>946</v>
      </c>
      <c r="F828" s="5" t="s">
        <v>809</v>
      </c>
      <c r="G828" s="5" t="s">
        <v>1523</v>
      </c>
      <c r="H828" s="10" t="s">
        <v>1571</v>
      </c>
      <c r="I828" s="5" t="s">
        <v>930</v>
      </c>
      <c r="J828" s="13" t="str">
        <f t="shared" si="92"/>
        <v>IC.CV.240310</v>
      </c>
      <c r="K828" s="6" t="s">
        <v>11324</v>
      </c>
      <c r="L828" t="str">
        <f t="shared" si="93"/>
        <v xml:space="preserve">     Other:  specify</v>
      </c>
      <c r="M828" s="14" t="str">
        <f t="shared" si="94"/>
        <v>PI.IC.CV.240310.01</v>
      </c>
      <c r="N828" s="14"/>
      <c r="O828" s="14" t="str">
        <f t="shared" si="95"/>
        <v>PH.IC.CV.240310.01</v>
      </c>
      <c r="P828" s="5"/>
      <c r="Q828" s="14" t="str">
        <f t="shared" si="96"/>
        <v>CL.IC.CV.240310.01</v>
      </c>
      <c r="R828" s="5"/>
      <c r="S828" s="5"/>
      <c r="T828" s="5"/>
      <c r="U828" s="5"/>
      <c r="V828" s="5"/>
      <c r="W828" s="5"/>
    </row>
    <row r="829" spans="1:25" ht="15">
      <c r="A829" s="5" t="s">
        <v>1372</v>
      </c>
      <c r="B829" s="5"/>
      <c r="C829" s="6" t="s">
        <v>10620</v>
      </c>
      <c r="D829" s="5"/>
      <c r="E829" s="6" t="s">
        <v>946</v>
      </c>
      <c r="F829" s="5" t="s">
        <v>809</v>
      </c>
      <c r="G829" s="5" t="s">
        <v>769</v>
      </c>
      <c r="H829" s="10" t="s">
        <v>770</v>
      </c>
      <c r="I829" s="5" t="s">
        <v>771</v>
      </c>
      <c r="J829" s="13" t="str">
        <f t="shared" ref="J829" si="97">CONCATENATE("IC.CV.",C829,E829,H829)</f>
        <v>IC.CV.240311</v>
      </c>
      <c r="K829" s="6" t="s">
        <v>11383</v>
      </c>
      <c r="L829" t="str">
        <f t="shared" ref="L829" si="98">G829</f>
        <v>Performance Level 0</v>
      </c>
      <c r="M829" s="14" t="str">
        <f t="shared" ref="M829" si="99">CONCATENATE("PI.",J829,".",K829)</f>
        <v>PI.IC.CV.240311.01</v>
      </c>
      <c r="N829" s="14"/>
      <c r="O829" s="14" t="str">
        <f t="shared" ref="O829" si="100">CONCATENATE("PH.",J829,".",K829)</f>
        <v>PH.IC.CV.240311.01</v>
      </c>
      <c r="P829" s="5"/>
      <c r="Q829" s="14" t="str">
        <f t="shared" ref="Q829" si="101">CONCATENATE("CL.",J829,".",K829)</f>
        <v>CL.IC.CV.240311.01</v>
      </c>
      <c r="R829" s="5"/>
      <c r="S829" s="5"/>
      <c r="T829" s="5"/>
      <c r="U829" s="5"/>
      <c r="V829" s="5"/>
      <c r="W829" s="5"/>
      <c r="X829" t="s">
        <v>775</v>
      </c>
      <c r="Y829">
        <v>1090</v>
      </c>
    </row>
    <row r="830" spans="1:25" ht="15">
      <c r="A830" s="5" t="s">
        <v>1372</v>
      </c>
      <c r="B830" s="5"/>
      <c r="C830" s="6" t="s">
        <v>6583</v>
      </c>
      <c r="D830" s="5" t="s">
        <v>2383</v>
      </c>
      <c r="E830" s="6" t="s">
        <v>948</v>
      </c>
      <c r="F830" s="5" t="s">
        <v>2384</v>
      </c>
      <c r="G830" s="5" t="s">
        <v>2385</v>
      </c>
      <c r="H830" s="10" t="s">
        <v>1396</v>
      </c>
      <c r="I830" s="5" t="s">
        <v>2386</v>
      </c>
      <c r="J830" s="13" t="str">
        <f t="shared" si="92"/>
        <v>IC.CV.240401</v>
      </c>
      <c r="K830" s="6" t="s">
        <v>11324</v>
      </c>
      <c r="L830" t="str">
        <f t="shared" ref="L830:L893" si="102">G830</f>
        <v>Accumulator pressure:  specify mmHg</v>
      </c>
      <c r="M830" s="14" t="str">
        <f t="shared" si="94"/>
        <v>PI.IC.CV.240401.01</v>
      </c>
      <c r="N830" s="14"/>
      <c r="O830" s="14" t="str">
        <f t="shared" si="95"/>
        <v>PH.IC.CV.240401.01</v>
      </c>
      <c r="P830" s="5"/>
      <c r="Q830" s="14" t="str">
        <f t="shared" si="96"/>
        <v>CL.IC.CV.240401.01</v>
      </c>
      <c r="R830" s="5"/>
      <c r="S830" s="5"/>
      <c r="T830" s="5"/>
      <c r="U830" s="5"/>
      <c r="V830" s="5"/>
      <c r="W830" s="5"/>
    </row>
    <row r="831" spans="1:25" ht="15">
      <c r="A831" s="5" t="s">
        <v>1372</v>
      </c>
      <c r="B831" s="5"/>
      <c r="C831" s="6" t="s">
        <v>6583</v>
      </c>
      <c r="D831" s="5" t="s">
        <v>2387</v>
      </c>
      <c r="E831" s="6" t="s">
        <v>7071</v>
      </c>
      <c r="F831" s="5" t="s">
        <v>2217</v>
      </c>
      <c r="G831" s="5" t="s">
        <v>2218</v>
      </c>
      <c r="H831" s="10" t="s">
        <v>1396</v>
      </c>
      <c r="I831" s="5" t="s">
        <v>2219</v>
      </c>
      <c r="J831" s="13" t="str">
        <f t="shared" si="92"/>
        <v>IC.CV.240501</v>
      </c>
      <c r="K831" s="6" t="s">
        <v>11324</v>
      </c>
      <c r="L831" t="str">
        <f t="shared" si="102"/>
        <v>Back up system present</v>
      </c>
      <c r="M831" s="14" t="str">
        <f t="shared" si="94"/>
        <v>PI.IC.CV.240501.01</v>
      </c>
      <c r="N831" s="14"/>
      <c r="O831" s="14" t="str">
        <f t="shared" si="95"/>
        <v>PH.IC.CV.240501.01</v>
      </c>
      <c r="P831" s="5"/>
      <c r="Q831" s="14" t="str">
        <f t="shared" si="96"/>
        <v>CL.IC.CV.240501.01</v>
      </c>
      <c r="R831" s="5"/>
      <c r="S831" s="5"/>
      <c r="T831" s="5"/>
      <c r="U831" s="5"/>
      <c r="V831" s="5"/>
      <c r="W831" s="5"/>
    </row>
    <row r="832" spans="1:25" ht="15">
      <c r="A832" s="5" t="s">
        <v>1372</v>
      </c>
      <c r="B832" s="5"/>
      <c r="C832" s="6" t="s">
        <v>6583</v>
      </c>
      <c r="D832" s="5" t="s">
        <v>2220</v>
      </c>
      <c r="E832" s="6" t="s">
        <v>6888</v>
      </c>
      <c r="F832" s="5" t="s">
        <v>2372</v>
      </c>
      <c r="G832" s="5" t="s">
        <v>2524</v>
      </c>
      <c r="H832" s="10" t="s">
        <v>1396</v>
      </c>
      <c r="I832" s="5" t="s">
        <v>2525</v>
      </c>
      <c r="J832" s="13" t="str">
        <f t="shared" si="92"/>
        <v>IC.CV.240601</v>
      </c>
      <c r="K832" s="6" t="s">
        <v>11324</v>
      </c>
      <c r="L832" t="str">
        <f t="shared" si="102"/>
        <v>Battery charge light on</v>
      </c>
      <c r="M832" s="14" t="str">
        <f t="shared" si="94"/>
        <v>PI.IC.CV.240601.01</v>
      </c>
      <c r="N832" s="14"/>
      <c r="O832" s="14" t="str">
        <f t="shared" si="95"/>
        <v>PH.IC.CV.240601.01</v>
      </c>
      <c r="P832" s="5"/>
      <c r="Q832" s="14" t="str">
        <f t="shared" si="96"/>
        <v>CL.IC.CV.240601.01</v>
      </c>
      <c r="R832" s="5"/>
      <c r="S832" s="5"/>
      <c r="T832" s="5"/>
      <c r="U832" s="5"/>
      <c r="V832" s="5"/>
      <c r="W832" s="5"/>
    </row>
    <row r="833" spans="1:23" ht="15">
      <c r="A833" s="5" t="s">
        <v>1372</v>
      </c>
      <c r="B833" s="5"/>
      <c r="C833" s="6" t="s">
        <v>6583</v>
      </c>
      <c r="D833" s="5"/>
      <c r="E833" s="6" t="s">
        <v>6888</v>
      </c>
      <c r="F833" s="5" t="s">
        <v>2372</v>
      </c>
      <c r="G833" s="5" t="s">
        <v>2375</v>
      </c>
      <c r="H833" s="10" t="s">
        <v>1398</v>
      </c>
      <c r="I833" s="5" t="s">
        <v>2376</v>
      </c>
      <c r="J833" s="13" t="str">
        <f t="shared" si="92"/>
        <v>IC.CV.240602</v>
      </c>
      <c r="K833" s="6" t="s">
        <v>11324</v>
      </c>
      <c r="L833" t="str">
        <f t="shared" si="102"/>
        <v>Green light fully charged battery(s)</v>
      </c>
      <c r="M833" s="14" t="str">
        <f t="shared" si="94"/>
        <v>PI.IC.CV.240602.01</v>
      </c>
      <c r="N833" s="14"/>
      <c r="O833" s="14" t="str">
        <f t="shared" si="95"/>
        <v>PH.IC.CV.240602.01</v>
      </c>
      <c r="P833" s="5"/>
      <c r="Q833" s="14" t="str">
        <f t="shared" si="96"/>
        <v>CL.IC.CV.240602.01</v>
      </c>
      <c r="R833" s="5"/>
      <c r="S833" s="5"/>
      <c r="T833" s="5"/>
      <c r="U833" s="5"/>
      <c r="V833" s="5"/>
      <c r="W833" s="5"/>
    </row>
    <row r="834" spans="1:23" ht="15">
      <c r="A834" s="5" t="s">
        <v>1372</v>
      </c>
      <c r="B834" s="5"/>
      <c r="C834" s="6" t="s">
        <v>6583</v>
      </c>
      <c r="D834" s="5"/>
      <c r="E834" s="6" t="s">
        <v>6888</v>
      </c>
      <c r="F834" s="5" t="s">
        <v>2372</v>
      </c>
      <c r="G834" s="5" t="s">
        <v>2377</v>
      </c>
      <c r="H834" s="10" t="s">
        <v>1400</v>
      </c>
      <c r="I834" s="5" t="s">
        <v>2378</v>
      </c>
      <c r="J834" s="13" t="str">
        <f t="shared" si="92"/>
        <v>IC.CV.240603</v>
      </c>
      <c r="K834" s="6" t="s">
        <v>11324</v>
      </c>
      <c r="L834" t="str">
        <f t="shared" si="102"/>
        <v>Yellow light battery(s) charging</v>
      </c>
      <c r="M834" s="14" t="str">
        <f t="shared" si="94"/>
        <v>PI.IC.CV.240603.01</v>
      </c>
      <c r="N834" s="14"/>
      <c r="O834" s="14" t="str">
        <f t="shared" si="95"/>
        <v>PH.IC.CV.240603.01</v>
      </c>
      <c r="P834" s="5"/>
      <c r="Q834" s="14" t="str">
        <f t="shared" si="96"/>
        <v>CL.IC.CV.240603.01</v>
      </c>
      <c r="R834" s="5"/>
      <c r="S834" s="5"/>
      <c r="T834" s="5"/>
      <c r="U834" s="5"/>
      <c r="V834" s="5"/>
      <c r="W834" s="5"/>
    </row>
    <row r="835" spans="1:23" ht="15">
      <c r="A835" s="5" t="s">
        <v>1372</v>
      </c>
      <c r="B835" s="5"/>
      <c r="C835" s="6" t="s">
        <v>6583</v>
      </c>
      <c r="D835" s="5"/>
      <c r="E835" s="6" t="s">
        <v>6888</v>
      </c>
      <c r="F835" s="5" t="s">
        <v>2372</v>
      </c>
      <c r="G835" s="5" t="s">
        <v>2527</v>
      </c>
      <c r="H835" s="10" t="s">
        <v>1402</v>
      </c>
      <c r="I835" s="5" t="s">
        <v>2528</v>
      </c>
      <c r="J835" s="13" t="str">
        <f t="shared" si="92"/>
        <v>IC.CV.240604</v>
      </c>
      <c r="K835" s="6" t="s">
        <v>11324</v>
      </c>
      <c r="L835" t="str">
        <f t="shared" si="102"/>
        <v>Flashing red battery temperature too hot or cold</v>
      </c>
      <c r="M835" s="14" t="str">
        <f t="shared" si="94"/>
        <v>PI.IC.CV.240604.01</v>
      </c>
      <c r="N835" s="14"/>
      <c r="O835" s="14" t="str">
        <f t="shared" si="95"/>
        <v>PH.IC.CV.240604.01</v>
      </c>
      <c r="P835" s="5"/>
      <c r="Q835" s="14" t="str">
        <f t="shared" si="96"/>
        <v>CL.IC.CV.240604.01</v>
      </c>
      <c r="R835" s="5"/>
      <c r="S835" s="5"/>
      <c r="T835" s="5"/>
      <c r="U835" s="5"/>
      <c r="V835" s="5"/>
      <c r="W835" s="5"/>
    </row>
    <row r="836" spans="1:23" ht="15">
      <c r="A836" s="5" t="s">
        <v>1372</v>
      </c>
      <c r="B836" s="5"/>
      <c r="C836" s="6" t="s">
        <v>6583</v>
      </c>
      <c r="D836" s="5"/>
      <c r="E836" s="6" t="s">
        <v>6888</v>
      </c>
      <c r="F836" s="5" t="s">
        <v>2372</v>
      </c>
      <c r="G836" s="5" t="s">
        <v>2529</v>
      </c>
      <c r="H836" s="10" t="s">
        <v>1404</v>
      </c>
      <c r="I836" s="5" t="s">
        <v>2530</v>
      </c>
      <c r="J836" s="13" t="str">
        <f t="shared" si="92"/>
        <v>IC.CV.240605</v>
      </c>
      <c r="K836" s="6" t="s">
        <v>11324</v>
      </c>
      <c r="L836" t="str">
        <f t="shared" si="102"/>
        <v>Battery charge light off</v>
      </c>
      <c r="M836" s="14" t="str">
        <f t="shared" si="94"/>
        <v>PI.IC.CV.240605.01</v>
      </c>
      <c r="N836" s="14"/>
      <c r="O836" s="14" t="str">
        <f t="shared" si="95"/>
        <v>PH.IC.CV.240605.01</v>
      </c>
      <c r="P836" s="5"/>
      <c r="Q836" s="14" t="str">
        <f t="shared" si="96"/>
        <v>CL.IC.CV.240605.01</v>
      </c>
      <c r="R836" s="5"/>
      <c r="S836" s="5"/>
      <c r="T836" s="5"/>
      <c r="U836" s="5"/>
      <c r="V836" s="5"/>
      <c r="W836" s="5"/>
    </row>
    <row r="837" spans="1:23" ht="15">
      <c r="A837" s="5" t="s">
        <v>1372</v>
      </c>
      <c r="B837" s="5"/>
      <c r="C837" s="6" t="s">
        <v>6583</v>
      </c>
      <c r="D837" s="5"/>
      <c r="E837" s="6" t="s">
        <v>6888</v>
      </c>
      <c r="F837" s="5" t="s">
        <v>2372</v>
      </c>
      <c r="G837" s="5" t="s">
        <v>2531</v>
      </c>
      <c r="H837" s="10" t="s">
        <v>1406</v>
      </c>
      <c r="I837" s="5" t="s">
        <v>2532</v>
      </c>
      <c r="J837" s="13" t="str">
        <f t="shared" si="92"/>
        <v>IC.CV.240606</v>
      </c>
      <c r="K837" s="6" t="s">
        <v>11324</v>
      </c>
      <c r="L837" t="str">
        <f t="shared" si="102"/>
        <v>Battery changed:  specify date/time</v>
      </c>
      <c r="M837" s="14" t="str">
        <f t="shared" si="94"/>
        <v>PI.IC.CV.240606.01</v>
      </c>
      <c r="N837" s="14"/>
      <c r="O837" s="14" t="str">
        <f t="shared" si="95"/>
        <v>PH.IC.CV.240606.01</v>
      </c>
      <c r="P837" s="5"/>
      <c r="Q837" s="14" t="str">
        <f t="shared" si="96"/>
        <v>CL.IC.CV.240606.01</v>
      </c>
      <c r="R837" s="5"/>
      <c r="S837" s="5"/>
      <c r="T837" s="5"/>
      <c r="U837" s="5"/>
      <c r="V837" s="5"/>
      <c r="W837" s="5"/>
    </row>
    <row r="838" spans="1:23" ht="15">
      <c r="A838" s="5" t="s">
        <v>1372</v>
      </c>
      <c r="B838" s="5"/>
      <c r="C838" s="6" t="s">
        <v>6583</v>
      </c>
      <c r="D838" s="5" t="s">
        <v>2533</v>
      </c>
      <c r="E838" s="6" t="s">
        <v>7284</v>
      </c>
      <c r="F838" s="5" t="s">
        <v>2534</v>
      </c>
      <c r="G838" s="5" t="s">
        <v>1824</v>
      </c>
      <c r="H838" s="10" t="s">
        <v>1396</v>
      </c>
      <c r="I838" s="5" t="s">
        <v>1825</v>
      </c>
      <c r="J838" s="13" t="str">
        <f t="shared" si="92"/>
        <v>IC.CV.240701</v>
      </c>
      <c r="K838" s="6" t="s">
        <v>11324</v>
      </c>
      <c r="L838" t="str">
        <f t="shared" si="102"/>
        <v xml:space="preserve">     Gauze</v>
      </c>
      <c r="M838" s="14" t="str">
        <f t="shared" si="94"/>
        <v>PI.IC.CV.240701.01</v>
      </c>
      <c r="N838" s="14"/>
      <c r="O838" s="14" t="str">
        <f t="shared" si="95"/>
        <v>PH.IC.CV.240701.01</v>
      </c>
      <c r="P838" s="5"/>
      <c r="Q838" s="14" t="str">
        <f t="shared" si="96"/>
        <v>CL.IC.CV.240701.01</v>
      </c>
      <c r="R838" s="5"/>
      <c r="S838" s="5"/>
      <c r="T838" s="5"/>
      <c r="U838" s="5"/>
      <c r="V838" s="5"/>
      <c r="W838" s="5"/>
    </row>
    <row r="839" spans="1:23" ht="15">
      <c r="A839" s="5" t="s">
        <v>1372</v>
      </c>
      <c r="B839" s="5"/>
      <c r="C839" s="6" t="s">
        <v>6583</v>
      </c>
      <c r="D839" s="5"/>
      <c r="E839" s="6" t="s">
        <v>7284</v>
      </c>
      <c r="F839" s="5" t="s">
        <v>2534</v>
      </c>
      <c r="G839" s="5" t="s">
        <v>1826</v>
      </c>
      <c r="H839" s="10" t="s">
        <v>1398</v>
      </c>
      <c r="I839" s="5" t="s">
        <v>1827</v>
      </c>
      <c r="J839" s="13" t="str">
        <f t="shared" si="92"/>
        <v>IC.CV.240702</v>
      </c>
      <c r="K839" s="6" t="s">
        <v>11324</v>
      </c>
      <c r="L839" t="str">
        <f t="shared" si="102"/>
        <v xml:space="preserve">     Pressure</v>
      </c>
      <c r="M839" s="14" t="str">
        <f t="shared" si="94"/>
        <v>PI.IC.CV.240702.01</v>
      </c>
      <c r="N839" s="14"/>
      <c r="O839" s="14" t="str">
        <f t="shared" si="95"/>
        <v>PH.IC.CV.240702.01</v>
      </c>
      <c r="P839" s="5"/>
      <c r="Q839" s="14" t="str">
        <f t="shared" si="96"/>
        <v>CL.IC.CV.240702.01</v>
      </c>
      <c r="R839" s="5"/>
      <c r="S839" s="5"/>
      <c r="T839" s="5"/>
      <c r="U839" s="5"/>
      <c r="V839" s="5"/>
      <c r="W839" s="5"/>
    </row>
    <row r="840" spans="1:23" ht="15">
      <c r="A840" s="5" t="s">
        <v>1372</v>
      </c>
      <c r="B840" s="5"/>
      <c r="C840" s="6" t="s">
        <v>6583</v>
      </c>
      <c r="D840" s="5"/>
      <c r="E840" s="6" t="s">
        <v>7284</v>
      </c>
      <c r="F840" s="5" t="s">
        <v>2534</v>
      </c>
      <c r="G840" s="5" t="s">
        <v>1879</v>
      </c>
      <c r="H840" s="10" t="s">
        <v>1400</v>
      </c>
      <c r="I840" s="5" t="s">
        <v>1880</v>
      </c>
      <c r="J840" s="13" t="str">
        <f t="shared" si="92"/>
        <v>IC.CV.240703</v>
      </c>
      <c r="K840" s="6" t="s">
        <v>11324</v>
      </c>
      <c r="L840" t="str">
        <f t="shared" si="102"/>
        <v xml:space="preserve">     Antimicrobial</v>
      </c>
      <c r="M840" s="14" t="str">
        <f t="shared" si="94"/>
        <v>PI.IC.CV.240703.01</v>
      </c>
      <c r="N840" s="14"/>
      <c r="O840" s="14" t="str">
        <f t="shared" si="95"/>
        <v>PH.IC.CV.240703.01</v>
      </c>
      <c r="P840" s="5"/>
      <c r="Q840" s="14" t="str">
        <f t="shared" si="96"/>
        <v>CL.IC.CV.240703.01</v>
      </c>
      <c r="R840" s="5"/>
      <c r="S840" s="5"/>
      <c r="T840" s="5"/>
      <c r="U840" s="5"/>
      <c r="V840" s="5"/>
      <c r="W840" s="5"/>
    </row>
    <row r="841" spans="1:23" ht="15">
      <c r="A841" s="5" t="s">
        <v>1372</v>
      </c>
      <c r="B841" s="5"/>
      <c r="C841" s="6" t="s">
        <v>6583</v>
      </c>
      <c r="D841" s="5"/>
      <c r="E841" s="6" t="s">
        <v>7284</v>
      </c>
      <c r="F841" s="5" t="s">
        <v>2534</v>
      </c>
      <c r="G841" s="5" t="s">
        <v>1997</v>
      </c>
      <c r="H841" s="10" t="s">
        <v>1402</v>
      </c>
      <c r="I841" s="5" t="s">
        <v>1998</v>
      </c>
      <c r="J841" s="13" t="str">
        <f t="shared" si="92"/>
        <v>IC.CV.240704</v>
      </c>
      <c r="K841" s="6" t="s">
        <v>11324</v>
      </c>
      <c r="L841" t="str">
        <f t="shared" si="102"/>
        <v xml:space="preserve">     Transparent (Opsite, Tegaderm)</v>
      </c>
      <c r="M841" s="14" t="str">
        <f t="shared" si="94"/>
        <v>PI.IC.CV.240704.01</v>
      </c>
      <c r="N841" s="14"/>
      <c r="O841" s="14" t="str">
        <f t="shared" si="95"/>
        <v>PH.IC.CV.240704.01</v>
      </c>
      <c r="P841" s="5"/>
      <c r="Q841" s="14" t="str">
        <f t="shared" si="96"/>
        <v>CL.IC.CV.240704.01</v>
      </c>
      <c r="R841" s="5"/>
      <c r="S841" s="5"/>
      <c r="T841" s="5"/>
      <c r="U841" s="5"/>
      <c r="V841" s="5"/>
      <c r="W841" s="5"/>
    </row>
    <row r="842" spans="1:23" ht="15">
      <c r="A842" s="5" t="s">
        <v>1372</v>
      </c>
      <c r="B842" s="5"/>
      <c r="C842" s="6" t="s">
        <v>6583</v>
      </c>
      <c r="D842" s="5"/>
      <c r="E842" s="6" t="s">
        <v>7284</v>
      </c>
      <c r="F842" s="5" t="s">
        <v>2534</v>
      </c>
      <c r="G842" s="5" t="s">
        <v>2535</v>
      </c>
      <c r="H842" s="10" t="s">
        <v>1404</v>
      </c>
      <c r="I842" s="5" t="s">
        <v>2536</v>
      </c>
      <c r="J842" s="13" t="str">
        <f t="shared" ref="J842:J905" si="103">CONCATENATE("IC.CV.",C842,E842,H842)</f>
        <v>IC.CV.240705</v>
      </c>
      <c r="K842" s="6" t="s">
        <v>11324</v>
      </c>
      <c r="L842" t="str">
        <f t="shared" si="102"/>
        <v xml:space="preserve">     Gauze Wrap (Kerlix, Kling)</v>
      </c>
      <c r="M842" s="14" t="str">
        <f t="shared" si="94"/>
        <v>PI.IC.CV.240705.01</v>
      </c>
      <c r="N842" s="14"/>
      <c r="O842" s="14" t="str">
        <f t="shared" si="95"/>
        <v>PH.IC.CV.240705.01</v>
      </c>
      <c r="P842" s="5"/>
      <c r="Q842" s="14" t="str">
        <f t="shared" si="96"/>
        <v>CL.IC.CV.240705.01</v>
      </c>
      <c r="R842" s="5"/>
      <c r="S842" s="5"/>
      <c r="T842" s="5"/>
      <c r="U842" s="5"/>
      <c r="V842" s="5"/>
      <c r="W842" s="5"/>
    </row>
    <row r="843" spans="1:23" ht="15">
      <c r="A843" s="5" t="s">
        <v>1372</v>
      </c>
      <c r="B843" s="5"/>
      <c r="C843" s="6" t="s">
        <v>6583</v>
      </c>
      <c r="D843" s="5"/>
      <c r="E843" s="6" t="s">
        <v>7284</v>
      </c>
      <c r="F843" s="5" t="s">
        <v>2534</v>
      </c>
      <c r="G843" s="5" t="s">
        <v>2537</v>
      </c>
      <c r="H843" s="10" t="s">
        <v>1406</v>
      </c>
      <c r="I843" s="5" t="s">
        <v>2538</v>
      </c>
      <c r="J843" s="13" t="str">
        <f t="shared" si="103"/>
        <v>IC.CV.240706</v>
      </c>
      <c r="K843" s="6" t="s">
        <v>11324</v>
      </c>
      <c r="L843" t="str">
        <f t="shared" si="102"/>
        <v xml:space="preserve">     Gauze Packing (Iodoform, NuGauze)</v>
      </c>
      <c r="M843" s="14" t="str">
        <f t="shared" ref="M843:M906" si="104">CONCATENATE("PI.",J843,".",K843)</f>
        <v>PI.IC.CV.240706.01</v>
      </c>
      <c r="N843" s="14"/>
      <c r="O843" s="14" t="str">
        <f t="shared" ref="O843:O906" si="105">CONCATENATE("PH.",J843,".",K843)</f>
        <v>PH.IC.CV.240706.01</v>
      </c>
      <c r="P843" s="5"/>
      <c r="Q843" s="14" t="str">
        <f t="shared" ref="Q843:Q906" si="106">CONCATENATE("CL.",J843,".",K843)</f>
        <v>CL.IC.CV.240706.01</v>
      </c>
      <c r="R843" s="5"/>
      <c r="S843" s="5"/>
      <c r="T843" s="5"/>
      <c r="U843" s="5"/>
      <c r="V843" s="5"/>
      <c r="W843" s="5"/>
    </row>
    <row r="844" spans="1:23" ht="15">
      <c r="A844" s="5" t="s">
        <v>1372</v>
      </c>
      <c r="B844" s="5"/>
      <c r="C844" s="6" t="s">
        <v>6583</v>
      </c>
      <c r="D844" s="5"/>
      <c r="E844" s="6" t="s">
        <v>7284</v>
      </c>
      <c r="F844" s="5" t="s">
        <v>2534</v>
      </c>
      <c r="G844" s="5" t="s">
        <v>1830</v>
      </c>
      <c r="H844" s="10" t="s">
        <v>1419</v>
      </c>
      <c r="I844" s="5" t="s">
        <v>1831</v>
      </c>
      <c r="J844" s="13" t="str">
        <f t="shared" si="103"/>
        <v>IC.CV.240707</v>
      </c>
      <c r="K844" s="6" t="s">
        <v>11324</v>
      </c>
      <c r="L844" t="str">
        <f t="shared" si="102"/>
        <v xml:space="preserve">     None (open to air)</v>
      </c>
      <c r="M844" s="14" t="str">
        <f t="shared" si="104"/>
        <v>PI.IC.CV.240707.01</v>
      </c>
      <c r="N844" s="14"/>
      <c r="O844" s="14" t="str">
        <f t="shared" si="105"/>
        <v>PH.IC.CV.240707.01</v>
      </c>
      <c r="P844" s="5"/>
      <c r="Q844" s="14" t="str">
        <f t="shared" si="106"/>
        <v>CL.IC.CV.240707.01</v>
      </c>
      <c r="R844" s="5"/>
      <c r="S844" s="5"/>
      <c r="T844" s="5"/>
      <c r="U844" s="5"/>
      <c r="V844" s="5"/>
      <c r="W844" s="5"/>
    </row>
    <row r="845" spans="1:23" ht="15">
      <c r="A845" s="5" t="s">
        <v>1372</v>
      </c>
      <c r="B845" s="5"/>
      <c r="C845" s="6" t="s">
        <v>6583</v>
      </c>
      <c r="D845" s="5"/>
      <c r="E845" s="6" t="s">
        <v>7284</v>
      </c>
      <c r="F845" s="5" t="s">
        <v>2534</v>
      </c>
      <c r="G845" s="5" t="s">
        <v>1523</v>
      </c>
      <c r="H845" s="10" t="s">
        <v>1550</v>
      </c>
      <c r="I845" s="5" t="s">
        <v>930</v>
      </c>
      <c r="J845" s="13" t="str">
        <f t="shared" si="103"/>
        <v>IC.CV.240708</v>
      </c>
      <c r="K845" s="6" t="s">
        <v>11324</v>
      </c>
      <c r="L845" t="str">
        <f t="shared" si="102"/>
        <v xml:space="preserve">     Other:  specify</v>
      </c>
      <c r="M845" s="14" t="str">
        <f t="shared" si="104"/>
        <v>PI.IC.CV.240708.01</v>
      </c>
      <c r="N845" s="14"/>
      <c r="O845" s="14" t="str">
        <f t="shared" si="105"/>
        <v>PH.IC.CV.240708.01</v>
      </c>
      <c r="P845" s="5"/>
      <c r="Q845" s="14" t="str">
        <f t="shared" si="106"/>
        <v>CL.IC.CV.240708.01</v>
      </c>
      <c r="R845" s="5"/>
      <c r="S845" s="5"/>
      <c r="T845" s="5"/>
      <c r="U845" s="5"/>
      <c r="V845" s="5"/>
      <c r="W845" s="5"/>
    </row>
    <row r="846" spans="1:23" ht="15">
      <c r="A846" s="5" t="s">
        <v>1372</v>
      </c>
      <c r="B846" s="5"/>
      <c r="C846" s="6" t="s">
        <v>6583</v>
      </c>
      <c r="D846" s="5" t="s">
        <v>11134</v>
      </c>
      <c r="E846" s="6" t="s">
        <v>7284</v>
      </c>
      <c r="F846" s="5" t="s">
        <v>2534</v>
      </c>
      <c r="G846" s="5" t="s">
        <v>1832</v>
      </c>
      <c r="H846" s="10" t="s">
        <v>1551</v>
      </c>
      <c r="I846" s="5" t="s">
        <v>1833</v>
      </c>
      <c r="J846" s="13" t="str">
        <f t="shared" si="103"/>
        <v>IC.CV.240709</v>
      </c>
      <c r="K846" s="6" t="s">
        <v>11324</v>
      </c>
      <c r="L846" t="str">
        <f t="shared" si="102"/>
        <v xml:space="preserve">     Clean, dry and intact</v>
      </c>
      <c r="M846" s="14" t="str">
        <f t="shared" si="104"/>
        <v>PI.IC.CV.240709.01</v>
      </c>
      <c r="N846" s="14"/>
      <c r="O846" s="14" t="str">
        <f t="shared" si="105"/>
        <v>PH.IC.CV.240709.01</v>
      </c>
      <c r="P846" s="5"/>
      <c r="Q846" s="14" t="str">
        <f t="shared" si="106"/>
        <v>CL.IC.CV.240709.01</v>
      </c>
      <c r="R846" s="5"/>
      <c r="S846" s="5"/>
      <c r="T846" s="5"/>
      <c r="U846" s="5"/>
      <c r="V846" s="5"/>
      <c r="W846" s="5"/>
    </row>
    <row r="847" spans="1:23" ht="15">
      <c r="A847" s="5" t="s">
        <v>1372</v>
      </c>
      <c r="B847" s="5"/>
      <c r="C847" s="6" t="s">
        <v>6583</v>
      </c>
      <c r="D847" s="5"/>
      <c r="E847" s="6" t="s">
        <v>7284</v>
      </c>
      <c r="F847" s="5" t="s">
        <v>2534</v>
      </c>
      <c r="G847" s="5" t="s">
        <v>2009</v>
      </c>
      <c r="H847" s="10" t="s">
        <v>1571</v>
      </c>
      <c r="I847" s="5" t="s">
        <v>2010</v>
      </c>
      <c r="J847" s="13" t="str">
        <f t="shared" si="103"/>
        <v>IC.CV.240710</v>
      </c>
      <c r="K847" s="6" t="s">
        <v>11324</v>
      </c>
      <c r="L847" t="str">
        <f t="shared" si="102"/>
        <v xml:space="preserve">     Reinforced: specify date/time</v>
      </c>
      <c r="M847" s="14" t="str">
        <f t="shared" si="104"/>
        <v>PI.IC.CV.240710.01</v>
      </c>
      <c r="N847" s="14"/>
      <c r="O847" s="14" t="str">
        <f t="shared" si="105"/>
        <v>PH.IC.CV.240710.01</v>
      </c>
      <c r="P847" s="5"/>
      <c r="Q847" s="14" t="str">
        <f t="shared" si="106"/>
        <v>CL.IC.CV.240710.01</v>
      </c>
      <c r="R847" s="5"/>
      <c r="S847" s="5"/>
      <c r="T847" s="5"/>
      <c r="U847" s="5"/>
      <c r="V847" s="5"/>
      <c r="W847" s="5"/>
    </row>
    <row r="848" spans="1:23" ht="15">
      <c r="A848" s="5" t="s">
        <v>1372</v>
      </c>
      <c r="B848" s="5"/>
      <c r="C848" s="6" t="s">
        <v>6583</v>
      </c>
      <c r="D848" s="5"/>
      <c r="E848" s="6" t="s">
        <v>7284</v>
      </c>
      <c r="F848" s="5" t="s">
        <v>2534</v>
      </c>
      <c r="G848" s="5" t="s">
        <v>1698</v>
      </c>
      <c r="H848" s="10" t="s">
        <v>1298</v>
      </c>
      <c r="I848" s="5" t="s">
        <v>1699</v>
      </c>
      <c r="J848" s="13" t="str">
        <f t="shared" si="103"/>
        <v>IC.CV.240711</v>
      </c>
      <c r="K848" s="6" t="s">
        <v>11324</v>
      </c>
      <c r="L848" t="str">
        <f t="shared" si="102"/>
        <v xml:space="preserve">     Changed:  specify date/time</v>
      </c>
      <c r="M848" s="14" t="str">
        <f t="shared" si="104"/>
        <v>PI.IC.CV.240711.01</v>
      </c>
      <c r="N848" s="14"/>
      <c r="O848" s="14" t="str">
        <f t="shared" si="105"/>
        <v>PH.IC.CV.240711.01</v>
      </c>
      <c r="P848" s="5"/>
      <c r="Q848" s="14" t="str">
        <f t="shared" si="106"/>
        <v>CL.IC.CV.240711.01</v>
      </c>
      <c r="R848" s="5"/>
      <c r="S848" s="5"/>
      <c r="T848" s="5"/>
      <c r="U848" s="5"/>
      <c r="V848" s="5"/>
      <c r="W848" s="5"/>
    </row>
    <row r="849" spans="1:23" ht="15">
      <c r="A849" s="5" t="s">
        <v>1372</v>
      </c>
      <c r="B849" s="5"/>
      <c r="C849" s="6" t="s">
        <v>6583</v>
      </c>
      <c r="D849" s="5"/>
      <c r="E849" s="6" t="s">
        <v>7284</v>
      </c>
      <c r="F849" s="5" t="s">
        <v>2534</v>
      </c>
      <c r="G849" s="5" t="s">
        <v>1700</v>
      </c>
      <c r="H849" s="10" t="s">
        <v>1299</v>
      </c>
      <c r="I849" s="5" t="s">
        <v>1701</v>
      </c>
      <c r="J849" s="13" t="str">
        <f t="shared" si="103"/>
        <v>IC.CV.240712</v>
      </c>
      <c r="K849" s="6" t="s">
        <v>11324</v>
      </c>
      <c r="L849" t="str">
        <f t="shared" si="102"/>
        <v xml:space="preserve">     Wet to Dry:  specify date/time</v>
      </c>
      <c r="M849" s="14" t="str">
        <f t="shared" si="104"/>
        <v>PI.IC.CV.240712.01</v>
      </c>
      <c r="N849" s="14"/>
      <c r="O849" s="14" t="str">
        <f t="shared" si="105"/>
        <v>PH.IC.CV.240712.01</v>
      </c>
      <c r="P849" s="5"/>
      <c r="Q849" s="14" t="str">
        <f t="shared" si="106"/>
        <v>CL.IC.CV.240712.01</v>
      </c>
      <c r="R849" s="5"/>
      <c r="S849" s="5"/>
      <c r="T849" s="5"/>
      <c r="U849" s="5"/>
      <c r="V849" s="5"/>
      <c r="W849" s="5"/>
    </row>
    <row r="850" spans="1:23" ht="15">
      <c r="A850" s="5" t="s">
        <v>1372</v>
      </c>
      <c r="B850" s="5"/>
      <c r="C850" s="6" t="s">
        <v>6583</v>
      </c>
      <c r="D850" s="5" t="s">
        <v>11134</v>
      </c>
      <c r="E850" s="6" t="s">
        <v>7284</v>
      </c>
      <c r="F850" s="5" t="s">
        <v>2534</v>
      </c>
      <c r="G850" s="5" t="s">
        <v>1779</v>
      </c>
      <c r="H850" s="10" t="s">
        <v>1300</v>
      </c>
      <c r="I850" s="5" t="s">
        <v>1522</v>
      </c>
      <c r="J850" s="13" t="str">
        <f t="shared" si="103"/>
        <v>IC.CV.240713</v>
      </c>
      <c r="K850" s="6" t="s">
        <v>11324</v>
      </c>
      <c r="L850" t="str">
        <f t="shared" si="102"/>
        <v xml:space="preserve">     Normal Saline</v>
      </c>
      <c r="M850" s="14" t="str">
        <f t="shared" si="104"/>
        <v>PI.IC.CV.240713.01</v>
      </c>
      <c r="N850" s="14"/>
      <c r="O850" s="14" t="str">
        <f t="shared" si="105"/>
        <v>PH.IC.CV.240713.01</v>
      </c>
      <c r="P850" s="5"/>
      <c r="Q850" s="14" t="str">
        <f t="shared" si="106"/>
        <v>CL.IC.CV.240713.01</v>
      </c>
      <c r="R850" s="5"/>
      <c r="S850" s="5"/>
      <c r="T850" s="5"/>
      <c r="U850" s="5"/>
      <c r="V850" s="5"/>
      <c r="W850" s="5"/>
    </row>
    <row r="851" spans="1:23" ht="15">
      <c r="A851" s="5" t="s">
        <v>1372</v>
      </c>
      <c r="B851" s="5"/>
      <c r="C851" s="6" t="s">
        <v>6583</v>
      </c>
      <c r="D851" s="5"/>
      <c r="E851" s="6" t="s">
        <v>7284</v>
      </c>
      <c r="F851" s="5" t="s">
        <v>2534</v>
      </c>
      <c r="G851" s="5" t="s">
        <v>2539</v>
      </c>
      <c r="H851" s="10" t="s">
        <v>1301</v>
      </c>
      <c r="I851" s="5" t="s">
        <v>2540</v>
      </c>
      <c r="J851" s="13" t="str">
        <f t="shared" si="103"/>
        <v>IC.CV.240714</v>
      </c>
      <c r="K851" s="6" t="s">
        <v>11324</v>
      </c>
      <c r="L851" t="str">
        <f t="shared" si="102"/>
        <v xml:space="preserve">     1/2 Hibiclens &amp; 1/2 Normal Saline</v>
      </c>
      <c r="M851" s="14" t="str">
        <f t="shared" si="104"/>
        <v>PI.IC.CV.240714.01</v>
      </c>
      <c r="N851" s="14"/>
      <c r="O851" s="14" t="str">
        <f t="shared" si="105"/>
        <v>PH.IC.CV.240714.01</v>
      </c>
      <c r="P851" s="5"/>
      <c r="Q851" s="14" t="str">
        <f t="shared" si="106"/>
        <v>CL.IC.CV.240714.01</v>
      </c>
      <c r="R851" s="5"/>
      <c r="S851" s="5"/>
      <c r="T851" s="5"/>
      <c r="U851" s="5"/>
      <c r="V851" s="5"/>
      <c r="W851" s="5"/>
    </row>
    <row r="852" spans="1:23" ht="15">
      <c r="A852" s="5" t="s">
        <v>1372</v>
      </c>
      <c r="B852" s="5"/>
      <c r="C852" s="6" t="s">
        <v>6583</v>
      </c>
      <c r="D852" s="5"/>
      <c r="E852" s="6" t="s">
        <v>7284</v>
      </c>
      <c r="F852" s="5" t="s">
        <v>2534</v>
      </c>
      <c r="G852" s="5" t="s">
        <v>2541</v>
      </c>
      <c r="H852" s="10" t="s">
        <v>1468</v>
      </c>
      <c r="I852" s="5" t="s">
        <v>2394</v>
      </c>
      <c r="J852" s="13" t="str">
        <f t="shared" si="103"/>
        <v>IC.CV.240715</v>
      </c>
      <c r="K852" s="6" t="s">
        <v>11324</v>
      </c>
      <c r="L852" t="str">
        <f t="shared" si="102"/>
        <v xml:space="preserve">     Cleansed with:  specify</v>
      </c>
      <c r="M852" s="14" t="str">
        <f t="shared" si="104"/>
        <v>PI.IC.CV.240715.01</v>
      </c>
      <c r="N852" s="14"/>
      <c r="O852" s="14" t="str">
        <f t="shared" si="105"/>
        <v>PH.IC.CV.240715.01</v>
      </c>
      <c r="P852" s="5"/>
      <c r="Q852" s="14" t="str">
        <f t="shared" si="106"/>
        <v>CL.IC.CV.240715.01</v>
      </c>
      <c r="R852" s="5"/>
      <c r="S852" s="5"/>
      <c r="T852" s="5"/>
      <c r="U852" s="5"/>
      <c r="V852" s="5"/>
      <c r="W852" s="5"/>
    </row>
    <row r="853" spans="1:23" ht="15">
      <c r="A853" s="5" t="s">
        <v>1372</v>
      </c>
      <c r="B853" s="5"/>
      <c r="C853" s="6" t="s">
        <v>6583</v>
      </c>
      <c r="D853" s="5" t="s">
        <v>11134</v>
      </c>
      <c r="E853" s="6" t="s">
        <v>7284</v>
      </c>
      <c r="F853" s="5" t="s">
        <v>2534</v>
      </c>
      <c r="G853" s="5" t="s">
        <v>2095</v>
      </c>
      <c r="H853" s="10" t="s">
        <v>1469</v>
      </c>
      <c r="I853" s="5" t="s">
        <v>1935</v>
      </c>
      <c r="J853" s="13" t="str">
        <f t="shared" si="103"/>
        <v>IC.CV.240716</v>
      </c>
      <c r="K853" s="6" t="s">
        <v>11324</v>
      </c>
      <c r="L853" t="str">
        <f t="shared" si="102"/>
        <v xml:space="preserve">     Colorless</v>
      </c>
      <c r="M853" s="14" t="str">
        <f t="shared" si="104"/>
        <v>PI.IC.CV.240716.01</v>
      </c>
      <c r="N853" s="14"/>
      <c r="O853" s="14" t="str">
        <f t="shared" si="105"/>
        <v>PH.IC.CV.240716.01</v>
      </c>
      <c r="P853" s="5"/>
      <c r="Q853" s="14" t="str">
        <f t="shared" si="106"/>
        <v>CL.IC.CV.240716.01</v>
      </c>
      <c r="R853" s="5"/>
      <c r="S853" s="5"/>
      <c r="T853" s="5"/>
      <c r="U853" s="5"/>
      <c r="V853" s="5"/>
      <c r="W853" s="5"/>
    </row>
    <row r="854" spans="1:23" ht="15">
      <c r="A854" s="5" t="s">
        <v>1372</v>
      </c>
      <c r="B854" s="5"/>
      <c r="C854" s="6" t="s">
        <v>6583</v>
      </c>
      <c r="D854" s="5"/>
      <c r="E854" s="6" t="s">
        <v>7284</v>
      </c>
      <c r="F854" s="5" t="s">
        <v>2534</v>
      </c>
      <c r="G854" s="5" t="s">
        <v>1936</v>
      </c>
      <c r="H854" s="10" t="s">
        <v>1470</v>
      </c>
      <c r="I854" s="5" t="s">
        <v>1937</v>
      </c>
      <c r="J854" s="13" t="str">
        <f t="shared" si="103"/>
        <v>IC.CV.240717</v>
      </c>
      <c r="K854" s="6" t="s">
        <v>11324</v>
      </c>
      <c r="L854" t="str">
        <f t="shared" si="102"/>
        <v xml:space="preserve">     Pink</v>
      </c>
      <c r="M854" s="14" t="str">
        <f t="shared" si="104"/>
        <v>PI.IC.CV.240717.01</v>
      </c>
      <c r="N854" s="14"/>
      <c r="O854" s="14" t="str">
        <f t="shared" si="105"/>
        <v>PH.IC.CV.240717.01</v>
      </c>
      <c r="P854" s="5"/>
      <c r="Q854" s="14" t="str">
        <f t="shared" si="106"/>
        <v>CL.IC.CV.240717.01</v>
      </c>
      <c r="R854" s="5"/>
      <c r="S854" s="5"/>
      <c r="T854" s="5"/>
      <c r="U854" s="5"/>
      <c r="V854" s="5"/>
      <c r="W854" s="5"/>
    </row>
    <row r="855" spans="1:23" ht="15">
      <c r="A855" s="5" t="s">
        <v>1372</v>
      </c>
      <c r="B855" s="5"/>
      <c r="C855" s="6" t="s">
        <v>6583</v>
      </c>
      <c r="D855" s="5"/>
      <c r="E855" s="6" t="s">
        <v>7284</v>
      </c>
      <c r="F855" s="5" t="s">
        <v>2534</v>
      </c>
      <c r="G855" s="5" t="s">
        <v>2099</v>
      </c>
      <c r="H855" s="10" t="s">
        <v>1251</v>
      </c>
      <c r="I855" s="5" t="s">
        <v>1560</v>
      </c>
      <c r="J855" s="13" t="str">
        <f t="shared" si="103"/>
        <v>IC.CV.240718</v>
      </c>
      <c r="K855" s="6" t="s">
        <v>11324</v>
      </c>
      <c r="L855" t="str">
        <f t="shared" si="102"/>
        <v xml:space="preserve">     Red</v>
      </c>
      <c r="M855" s="14" t="str">
        <f t="shared" si="104"/>
        <v>PI.IC.CV.240718.01</v>
      </c>
      <c r="N855" s="14"/>
      <c r="O855" s="14" t="str">
        <f t="shared" si="105"/>
        <v>PH.IC.CV.240718.01</v>
      </c>
      <c r="P855" s="5"/>
      <c r="Q855" s="14" t="str">
        <f t="shared" si="106"/>
        <v>CL.IC.CV.240718.01</v>
      </c>
      <c r="R855" s="5"/>
      <c r="S855" s="5"/>
      <c r="T855" s="5"/>
      <c r="U855" s="5"/>
      <c r="V855" s="5"/>
      <c r="W855" s="5"/>
    </row>
    <row r="856" spans="1:23" ht="15">
      <c r="A856" s="5" t="s">
        <v>1372</v>
      </c>
      <c r="B856" s="5"/>
      <c r="C856" s="6" t="s">
        <v>6583</v>
      </c>
      <c r="D856" s="5"/>
      <c r="E856" s="6" t="s">
        <v>7284</v>
      </c>
      <c r="F856" s="5" t="s">
        <v>2534</v>
      </c>
      <c r="G856" s="5" t="s">
        <v>2100</v>
      </c>
      <c r="H856" s="10" t="s">
        <v>1100</v>
      </c>
      <c r="I856" s="5" t="s">
        <v>2101</v>
      </c>
      <c r="J856" s="13" t="str">
        <f t="shared" si="103"/>
        <v>IC.CV.240719</v>
      </c>
      <c r="K856" s="6" t="s">
        <v>11324</v>
      </c>
      <c r="L856" t="str">
        <f t="shared" si="102"/>
        <v xml:space="preserve">     Maroon</v>
      </c>
      <c r="M856" s="14" t="str">
        <f t="shared" si="104"/>
        <v>PI.IC.CV.240719.01</v>
      </c>
      <c r="N856" s="14"/>
      <c r="O856" s="14" t="str">
        <f t="shared" si="105"/>
        <v>PH.IC.CV.240719.01</v>
      </c>
      <c r="P856" s="5"/>
      <c r="Q856" s="14" t="str">
        <f t="shared" si="106"/>
        <v>CL.IC.CV.240719.01</v>
      </c>
      <c r="R856" s="5"/>
      <c r="S856" s="5"/>
      <c r="T856" s="5"/>
      <c r="U856" s="5"/>
      <c r="V856" s="5"/>
      <c r="W856" s="5"/>
    </row>
    <row r="857" spans="1:23" ht="15">
      <c r="A857" s="5" t="s">
        <v>1372</v>
      </c>
      <c r="B857" s="5"/>
      <c r="C857" s="6" t="s">
        <v>6583</v>
      </c>
      <c r="D857" s="5"/>
      <c r="E857" s="6" t="s">
        <v>7284</v>
      </c>
      <c r="F857" s="5" t="s">
        <v>2534</v>
      </c>
      <c r="G857" s="5" t="s">
        <v>2102</v>
      </c>
      <c r="H857" s="10" t="s">
        <v>1271</v>
      </c>
      <c r="I857" s="5" t="s">
        <v>2103</v>
      </c>
      <c r="J857" s="13" t="str">
        <f t="shared" si="103"/>
        <v>IC.CV.240720</v>
      </c>
      <c r="K857" s="6" t="s">
        <v>11324</v>
      </c>
      <c r="L857" t="str">
        <f t="shared" si="102"/>
        <v xml:space="preserve">     Yellow</v>
      </c>
      <c r="M857" s="14" t="str">
        <f t="shared" si="104"/>
        <v>PI.IC.CV.240720.01</v>
      </c>
      <c r="N857" s="14"/>
      <c r="O857" s="14" t="str">
        <f t="shared" si="105"/>
        <v>PH.IC.CV.240720.01</v>
      </c>
      <c r="P857" s="5"/>
      <c r="Q857" s="14" t="str">
        <f t="shared" si="106"/>
        <v>CL.IC.CV.240720.01</v>
      </c>
      <c r="R857" s="5"/>
      <c r="S857" s="5"/>
      <c r="T857" s="5"/>
      <c r="U857" s="5"/>
      <c r="V857" s="5"/>
      <c r="W857" s="5"/>
    </row>
    <row r="858" spans="1:23" ht="15">
      <c r="A858" s="5" t="s">
        <v>1372</v>
      </c>
      <c r="B858" s="5"/>
      <c r="C858" s="6" t="s">
        <v>6583</v>
      </c>
      <c r="D858" s="5"/>
      <c r="E858" s="6" t="s">
        <v>7284</v>
      </c>
      <c r="F858" s="5" t="s">
        <v>2534</v>
      </c>
      <c r="G858" s="5" t="s">
        <v>1431</v>
      </c>
      <c r="H858" s="10" t="s">
        <v>2395</v>
      </c>
      <c r="I858" s="5" t="s">
        <v>1432</v>
      </c>
      <c r="J858" s="13" t="str">
        <f t="shared" si="103"/>
        <v>IC.CV.240721</v>
      </c>
      <c r="K858" s="6" t="s">
        <v>11324</v>
      </c>
      <c r="L858" t="str">
        <f t="shared" si="102"/>
        <v xml:space="preserve">     Amber</v>
      </c>
      <c r="M858" s="14" t="str">
        <f t="shared" si="104"/>
        <v>PI.IC.CV.240721.01</v>
      </c>
      <c r="N858" s="14"/>
      <c r="O858" s="14" t="str">
        <f t="shared" si="105"/>
        <v>PH.IC.CV.240721.01</v>
      </c>
      <c r="P858" s="5"/>
      <c r="Q858" s="14" t="str">
        <f t="shared" si="106"/>
        <v>CL.IC.CV.240721.01</v>
      </c>
      <c r="R858" s="5"/>
      <c r="S858" s="5"/>
      <c r="T858" s="5"/>
      <c r="U858" s="5"/>
      <c r="V858" s="5"/>
      <c r="W858" s="5"/>
    </row>
    <row r="859" spans="1:23" ht="15">
      <c r="A859" s="5" t="s">
        <v>1372</v>
      </c>
      <c r="B859" s="5"/>
      <c r="C859" s="6" t="s">
        <v>6583</v>
      </c>
      <c r="D859" s="5"/>
      <c r="E859" s="6" t="s">
        <v>7284</v>
      </c>
      <c r="F859" s="5" t="s">
        <v>2534</v>
      </c>
      <c r="G859" s="5" t="s">
        <v>1433</v>
      </c>
      <c r="H859" s="10" t="s">
        <v>2396</v>
      </c>
      <c r="I859" s="5" t="s">
        <v>1434</v>
      </c>
      <c r="J859" s="13" t="str">
        <f t="shared" si="103"/>
        <v>IC.CV.240722</v>
      </c>
      <c r="K859" s="6" t="s">
        <v>11324</v>
      </c>
      <c r="L859" t="str">
        <f t="shared" si="102"/>
        <v xml:space="preserve">     Green</v>
      </c>
      <c r="M859" s="14" t="str">
        <f t="shared" si="104"/>
        <v>PI.IC.CV.240722.01</v>
      </c>
      <c r="N859" s="14"/>
      <c r="O859" s="14" t="str">
        <f t="shared" si="105"/>
        <v>PH.IC.CV.240722.01</v>
      </c>
      <c r="P859" s="5"/>
      <c r="Q859" s="14" t="str">
        <f t="shared" si="106"/>
        <v>CL.IC.CV.240722.01</v>
      </c>
      <c r="R859" s="5"/>
      <c r="S859" s="5"/>
      <c r="T859" s="5"/>
      <c r="U859" s="5"/>
      <c r="V859" s="5"/>
      <c r="W859" s="5"/>
    </row>
    <row r="860" spans="1:23" ht="15">
      <c r="A860" s="5" t="s">
        <v>1372</v>
      </c>
      <c r="B860" s="5"/>
      <c r="C860" s="6" t="s">
        <v>6583</v>
      </c>
      <c r="D860" s="5"/>
      <c r="E860" s="6" t="s">
        <v>7284</v>
      </c>
      <c r="F860" s="5" t="s">
        <v>2534</v>
      </c>
      <c r="G860" s="5" t="s">
        <v>1435</v>
      </c>
      <c r="H860" s="10" t="s">
        <v>2397</v>
      </c>
      <c r="I860" s="5" t="s">
        <v>1436</v>
      </c>
      <c r="J860" s="13" t="str">
        <f t="shared" si="103"/>
        <v>IC.CV.240723</v>
      </c>
      <c r="K860" s="6" t="s">
        <v>11324</v>
      </c>
      <c r="L860" t="str">
        <f t="shared" si="102"/>
        <v xml:space="preserve">     Tan</v>
      </c>
      <c r="M860" s="14" t="str">
        <f t="shared" si="104"/>
        <v>PI.IC.CV.240723.01</v>
      </c>
      <c r="N860" s="14"/>
      <c r="O860" s="14" t="str">
        <f t="shared" si="105"/>
        <v>PH.IC.CV.240723.01</v>
      </c>
      <c r="P860" s="5"/>
      <c r="Q860" s="14" t="str">
        <f t="shared" si="106"/>
        <v>CL.IC.CV.240723.01</v>
      </c>
      <c r="R860" s="5"/>
      <c r="S860" s="5"/>
      <c r="T860" s="5"/>
      <c r="U860" s="5"/>
      <c r="V860" s="5"/>
      <c r="W860" s="5"/>
    </row>
    <row r="861" spans="1:23" ht="15">
      <c r="A861" s="5" t="s">
        <v>1372</v>
      </c>
      <c r="B861" s="5"/>
      <c r="C861" s="6" t="s">
        <v>6583</v>
      </c>
      <c r="D861" s="5" t="s">
        <v>11134</v>
      </c>
      <c r="E861" s="6" t="s">
        <v>7284</v>
      </c>
      <c r="F861" s="5" t="s">
        <v>2534</v>
      </c>
      <c r="G861" s="5" t="s">
        <v>1437</v>
      </c>
      <c r="H861" s="10" t="s">
        <v>2398</v>
      </c>
      <c r="I861" s="5" t="s">
        <v>1438</v>
      </c>
      <c r="J861" s="13" t="str">
        <f t="shared" si="103"/>
        <v>IC.CV.240724</v>
      </c>
      <c r="K861" s="6" t="s">
        <v>11324</v>
      </c>
      <c r="L861" t="str">
        <f t="shared" si="102"/>
        <v xml:space="preserve">     Bloody</v>
      </c>
      <c r="M861" s="14" t="str">
        <f t="shared" si="104"/>
        <v>PI.IC.CV.240724.01</v>
      </c>
      <c r="N861" s="14"/>
      <c r="O861" s="14" t="str">
        <f t="shared" si="105"/>
        <v>PH.IC.CV.240724.01</v>
      </c>
      <c r="P861" s="5"/>
      <c r="Q861" s="14" t="str">
        <f t="shared" si="106"/>
        <v>CL.IC.CV.240724.01</v>
      </c>
      <c r="R861" s="5"/>
      <c r="S861" s="5"/>
      <c r="T861" s="5"/>
      <c r="U861" s="5"/>
      <c r="V861" s="5"/>
      <c r="W861" s="5"/>
    </row>
    <row r="862" spans="1:23" ht="15">
      <c r="A862" s="5" t="s">
        <v>1372</v>
      </c>
      <c r="B862" s="5"/>
      <c r="C862" s="6" t="s">
        <v>6583</v>
      </c>
      <c r="D862" s="5"/>
      <c r="E862" s="6" t="s">
        <v>7284</v>
      </c>
      <c r="F862" s="5" t="s">
        <v>2534</v>
      </c>
      <c r="G862" s="5" t="s">
        <v>1439</v>
      </c>
      <c r="H862" s="10" t="s">
        <v>2399</v>
      </c>
      <c r="I862" s="5" t="s">
        <v>1635</v>
      </c>
      <c r="J862" s="13" t="str">
        <f t="shared" si="103"/>
        <v>IC.CV.240725</v>
      </c>
      <c r="K862" s="6" t="s">
        <v>11324</v>
      </c>
      <c r="L862" t="str">
        <f t="shared" si="102"/>
        <v xml:space="preserve">     Serosanguinous</v>
      </c>
      <c r="M862" s="14" t="str">
        <f t="shared" si="104"/>
        <v>PI.IC.CV.240725.01</v>
      </c>
      <c r="N862" s="14"/>
      <c r="O862" s="14" t="str">
        <f t="shared" si="105"/>
        <v>PH.IC.CV.240725.01</v>
      </c>
      <c r="P862" s="5"/>
      <c r="Q862" s="14" t="str">
        <f t="shared" si="106"/>
        <v>CL.IC.CV.240725.01</v>
      </c>
      <c r="R862" s="5"/>
      <c r="S862" s="5"/>
      <c r="T862" s="5"/>
      <c r="U862" s="5"/>
      <c r="V862" s="5"/>
      <c r="W862" s="5"/>
    </row>
    <row r="863" spans="1:23" ht="15">
      <c r="A863" s="5" t="s">
        <v>1372</v>
      </c>
      <c r="B863" s="5"/>
      <c r="C863" s="6" t="s">
        <v>6583</v>
      </c>
      <c r="D863" s="5"/>
      <c r="E863" s="6" t="s">
        <v>7284</v>
      </c>
      <c r="F863" s="5" t="s">
        <v>2534</v>
      </c>
      <c r="G863" s="5" t="s">
        <v>1636</v>
      </c>
      <c r="H863" s="10" t="s">
        <v>2400</v>
      </c>
      <c r="I863" s="5" t="s">
        <v>1637</v>
      </c>
      <c r="J863" s="13" t="str">
        <f t="shared" si="103"/>
        <v>IC.CV.240726</v>
      </c>
      <c r="K863" s="6" t="s">
        <v>11324</v>
      </c>
      <c r="L863" t="str">
        <f t="shared" si="102"/>
        <v xml:space="preserve">     Serous</v>
      </c>
      <c r="M863" s="14" t="str">
        <f t="shared" si="104"/>
        <v>PI.IC.CV.240726.01</v>
      </c>
      <c r="N863" s="14"/>
      <c r="O863" s="14" t="str">
        <f t="shared" si="105"/>
        <v>PH.IC.CV.240726.01</v>
      </c>
      <c r="P863" s="5"/>
      <c r="Q863" s="14" t="str">
        <f t="shared" si="106"/>
        <v>CL.IC.CV.240726.01</v>
      </c>
      <c r="R863" s="5"/>
      <c r="S863" s="5"/>
      <c r="T863" s="5"/>
      <c r="U863" s="5"/>
      <c r="V863" s="5"/>
      <c r="W863" s="5"/>
    </row>
    <row r="864" spans="1:23" ht="15">
      <c r="A864" s="5" t="s">
        <v>1372</v>
      </c>
      <c r="B864" s="5"/>
      <c r="C864" s="6" t="s">
        <v>6583</v>
      </c>
      <c r="D864" s="5"/>
      <c r="E864" s="6" t="s">
        <v>7284</v>
      </c>
      <c r="F864" s="5" t="s">
        <v>2534</v>
      </c>
      <c r="G864" s="5" t="s">
        <v>1638</v>
      </c>
      <c r="H864" s="6" t="s">
        <v>5889</v>
      </c>
      <c r="I864" s="5" t="s">
        <v>1639</v>
      </c>
      <c r="J864" s="13" t="str">
        <f t="shared" si="103"/>
        <v>IC.CV.240727</v>
      </c>
      <c r="K864" s="6" t="s">
        <v>11324</v>
      </c>
      <c r="L864" t="str">
        <f t="shared" si="102"/>
        <v xml:space="preserve">     Clear</v>
      </c>
      <c r="M864" s="14" t="str">
        <f t="shared" si="104"/>
        <v>PI.IC.CV.240727.01</v>
      </c>
      <c r="N864" s="14"/>
      <c r="O864" s="14" t="str">
        <f t="shared" si="105"/>
        <v>PH.IC.CV.240727.01</v>
      </c>
      <c r="P864" s="5"/>
      <c r="Q864" s="14" t="str">
        <f t="shared" si="106"/>
        <v>CL.IC.CV.240727.01</v>
      </c>
      <c r="R864" s="5"/>
      <c r="S864" s="5"/>
      <c r="T864" s="5"/>
      <c r="U864" s="5"/>
      <c r="V864" s="5"/>
      <c r="W864" s="5"/>
    </row>
    <row r="865" spans="1:23" ht="15">
      <c r="A865" s="5" t="s">
        <v>1372</v>
      </c>
      <c r="B865" s="5"/>
      <c r="C865" s="6" t="s">
        <v>6583</v>
      </c>
      <c r="D865" s="5"/>
      <c r="E865" s="6" t="s">
        <v>7284</v>
      </c>
      <c r="F865" s="5" t="s">
        <v>2534</v>
      </c>
      <c r="G865" s="5" t="s">
        <v>1640</v>
      </c>
      <c r="H865" s="6" t="s">
        <v>5892</v>
      </c>
      <c r="I865" s="5" t="s">
        <v>1641</v>
      </c>
      <c r="J865" s="13" t="str">
        <f t="shared" si="103"/>
        <v>IC.CV.240728</v>
      </c>
      <c r="K865" s="6" t="s">
        <v>11324</v>
      </c>
      <c r="L865" t="str">
        <f t="shared" si="102"/>
        <v xml:space="preserve">     Cloudy</v>
      </c>
      <c r="M865" s="14" t="str">
        <f t="shared" si="104"/>
        <v>PI.IC.CV.240728.01</v>
      </c>
      <c r="N865" s="14"/>
      <c r="O865" s="14" t="str">
        <f t="shared" si="105"/>
        <v>PH.IC.CV.240728.01</v>
      </c>
      <c r="P865" s="5"/>
      <c r="Q865" s="14" t="str">
        <f t="shared" si="106"/>
        <v>CL.IC.CV.240728.01</v>
      </c>
      <c r="R865" s="5"/>
      <c r="S865" s="5"/>
      <c r="T865" s="5"/>
      <c r="U865" s="5"/>
      <c r="V865" s="5"/>
      <c r="W865" s="5"/>
    </row>
    <row r="866" spans="1:23" ht="15">
      <c r="A866" s="5" t="s">
        <v>1372</v>
      </c>
      <c r="B866" s="5"/>
      <c r="C866" s="6" t="s">
        <v>6583</v>
      </c>
      <c r="D866" s="5"/>
      <c r="E866" s="6" t="s">
        <v>7284</v>
      </c>
      <c r="F866" s="5" t="s">
        <v>2534</v>
      </c>
      <c r="G866" s="5" t="s">
        <v>1642</v>
      </c>
      <c r="H866" s="6" t="s">
        <v>5896</v>
      </c>
      <c r="I866" s="5" t="s">
        <v>1643</v>
      </c>
      <c r="J866" s="13" t="str">
        <f t="shared" si="103"/>
        <v>IC.CV.240729</v>
      </c>
      <c r="K866" s="6" t="s">
        <v>1192</v>
      </c>
      <c r="L866" t="str">
        <f t="shared" si="102"/>
        <v xml:space="preserve">     Purulent</v>
      </c>
      <c r="M866" s="14" t="str">
        <f t="shared" si="104"/>
        <v>PI.IC.CV.240729.01</v>
      </c>
      <c r="N866" s="14"/>
      <c r="O866" s="14" t="str">
        <f t="shared" si="105"/>
        <v>PH.IC.CV.240729.01</v>
      </c>
      <c r="P866" s="5"/>
      <c r="Q866" s="14" t="str">
        <f t="shared" si="106"/>
        <v>CL.IC.CV.240729.01</v>
      </c>
      <c r="R866" s="5"/>
      <c r="S866" s="5"/>
      <c r="T866" s="5"/>
      <c r="U866" s="5"/>
      <c r="V866" s="5"/>
      <c r="W866" s="5"/>
    </row>
    <row r="867" spans="1:23" ht="15">
      <c r="A867" s="5" t="s">
        <v>1372</v>
      </c>
      <c r="B867" s="5"/>
      <c r="C867" s="6" t="s">
        <v>6583</v>
      </c>
      <c r="D867" s="5"/>
      <c r="E867" s="6" t="s">
        <v>7284</v>
      </c>
      <c r="F867" s="5" t="s">
        <v>2534</v>
      </c>
      <c r="G867" s="5" t="s">
        <v>1644</v>
      </c>
      <c r="H867" s="6" t="s">
        <v>5899</v>
      </c>
      <c r="I867" s="5" t="s">
        <v>1645</v>
      </c>
      <c r="J867" s="13" t="str">
        <f t="shared" si="103"/>
        <v>IC.CV.240730</v>
      </c>
      <c r="K867" s="6" t="s">
        <v>11324</v>
      </c>
      <c r="L867" t="str">
        <f t="shared" si="102"/>
        <v xml:space="preserve">     Viscous</v>
      </c>
      <c r="M867" s="14" t="str">
        <f t="shared" si="104"/>
        <v>PI.IC.CV.240730.01</v>
      </c>
      <c r="N867" s="14"/>
      <c r="O867" s="14" t="str">
        <f t="shared" si="105"/>
        <v>PH.IC.CV.240730.01</v>
      </c>
      <c r="P867" s="5"/>
      <c r="Q867" s="14" t="str">
        <f t="shared" si="106"/>
        <v>CL.IC.CV.240730.01</v>
      </c>
      <c r="R867" s="5"/>
      <c r="S867" s="5"/>
      <c r="T867" s="5"/>
      <c r="U867" s="5"/>
      <c r="V867" s="5"/>
      <c r="W867" s="5"/>
    </row>
    <row r="868" spans="1:23" ht="15">
      <c r="A868" s="5" t="s">
        <v>1372</v>
      </c>
      <c r="B868" s="5"/>
      <c r="C868" s="6" t="s">
        <v>6583</v>
      </c>
      <c r="D868" s="5" t="s">
        <v>945</v>
      </c>
      <c r="E868" s="6" t="s">
        <v>7284</v>
      </c>
      <c r="F868" s="5" t="s">
        <v>2534</v>
      </c>
      <c r="G868" s="5" t="s">
        <v>2422</v>
      </c>
      <c r="H868" s="6" t="s">
        <v>6074</v>
      </c>
      <c r="I868" s="5" t="s">
        <v>1001</v>
      </c>
      <c r="J868" s="13" t="str">
        <f t="shared" si="103"/>
        <v>IC.CV.240731</v>
      </c>
      <c r="K868" s="6" t="s">
        <v>11324</v>
      </c>
      <c r="L868" t="str">
        <f t="shared" si="102"/>
        <v xml:space="preserve">     Drsg discharge none</v>
      </c>
      <c r="M868" s="14" t="str">
        <f t="shared" si="104"/>
        <v>PI.IC.CV.240731.01</v>
      </c>
      <c r="N868" s="14"/>
      <c r="O868" s="14" t="str">
        <f t="shared" si="105"/>
        <v>PH.IC.CV.240731.01</v>
      </c>
      <c r="P868" s="5"/>
      <c r="Q868" s="14" t="str">
        <f t="shared" si="106"/>
        <v>CL.IC.CV.240731.01</v>
      </c>
      <c r="R868" s="5"/>
      <c r="S868" s="5"/>
      <c r="T868" s="5"/>
      <c r="U868" s="5"/>
      <c r="V868" s="5"/>
      <c r="W868" s="5"/>
    </row>
    <row r="869" spans="1:23" ht="15">
      <c r="A869" s="5" t="s">
        <v>1372</v>
      </c>
      <c r="B869" s="5"/>
      <c r="C869" s="6" t="s">
        <v>6583</v>
      </c>
      <c r="D869" s="5"/>
      <c r="E869" s="6" t="s">
        <v>7284</v>
      </c>
      <c r="F869" s="5" t="s">
        <v>2534</v>
      </c>
      <c r="G869" s="5" t="s">
        <v>2423</v>
      </c>
      <c r="H869" s="6" t="s">
        <v>6077</v>
      </c>
      <c r="I869" s="5" t="s">
        <v>1649</v>
      </c>
      <c r="J869" s="13" t="str">
        <f t="shared" si="103"/>
        <v>IC.CV.240732</v>
      </c>
      <c r="K869" s="6" t="s">
        <v>11324</v>
      </c>
      <c r="L869" t="str">
        <f t="shared" si="102"/>
        <v xml:space="preserve">     Drsg scant amount discharge</v>
      </c>
      <c r="M869" s="14" t="str">
        <f t="shared" si="104"/>
        <v>PI.IC.CV.240732.01</v>
      </c>
      <c r="N869" s="14"/>
      <c r="O869" s="14" t="str">
        <f t="shared" si="105"/>
        <v>PH.IC.CV.240732.01</v>
      </c>
      <c r="P869" s="5"/>
      <c r="Q869" s="14" t="str">
        <f t="shared" si="106"/>
        <v>CL.IC.CV.240732.01</v>
      </c>
      <c r="R869" s="5"/>
      <c r="S869" s="5"/>
      <c r="T869" s="5"/>
      <c r="U869" s="5"/>
      <c r="V869" s="5"/>
      <c r="W869" s="5"/>
    </row>
    <row r="870" spans="1:23" ht="15">
      <c r="A870" s="5" t="s">
        <v>1372</v>
      </c>
      <c r="B870" s="5"/>
      <c r="C870" s="6" t="s">
        <v>6583</v>
      </c>
      <c r="D870" s="5"/>
      <c r="E870" s="6" t="s">
        <v>7284</v>
      </c>
      <c r="F870" s="5" t="s">
        <v>2534</v>
      </c>
      <c r="G870" s="5" t="s">
        <v>303</v>
      </c>
      <c r="H870" s="6" t="s">
        <v>6690</v>
      </c>
      <c r="I870" s="5" t="s">
        <v>1651</v>
      </c>
      <c r="J870" s="13" t="str">
        <f t="shared" si="103"/>
        <v>IC.CV.240733</v>
      </c>
      <c r="K870" s="6" t="s">
        <v>11324</v>
      </c>
      <c r="L870" t="str">
        <f t="shared" si="102"/>
        <v xml:space="preserve">     Drsg small amount discharge</v>
      </c>
      <c r="M870" s="14" t="str">
        <f t="shared" si="104"/>
        <v>PI.IC.CV.240733.01</v>
      </c>
      <c r="N870" s="14"/>
      <c r="O870" s="14" t="str">
        <f t="shared" si="105"/>
        <v>PH.IC.CV.240733.01</v>
      </c>
      <c r="P870" s="5"/>
      <c r="Q870" s="14" t="str">
        <f t="shared" si="106"/>
        <v>CL.IC.CV.240733.01</v>
      </c>
      <c r="R870" s="5"/>
      <c r="S870" s="5"/>
      <c r="T870" s="5"/>
      <c r="U870" s="5"/>
      <c r="V870" s="5"/>
      <c r="W870" s="5"/>
    </row>
    <row r="871" spans="1:23" ht="15">
      <c r="A871" s="5" t="s">
        <v>1372</v>
      </c>
      <c r="B871" s="5"/>
      <c r="C871" s="6" t="s">
        <v>6583</v>
      </c>
      <c r="D871" s="5"/>
      <c r="E871" s="6" t="s">
        <v>7284</v>
      </c>
      <c r="F871" s="5" t="s">
        <v>2534</v>
      </c>
      <c r="G871" s="5" t="s">
        <v>2272</v>
      </c>
      <c r="H871" s="6" t="s">
        <v>5100</v>
      </c>
      <c r="I871" s="5" t="s">
        <v>1653</v>
      </c>
      <c r="J871" s="13" t="str">
        <f t="shared" si="103"/>
        <v>IC.CV.240734</v>
      </c>
      <c r="K871" s="6" t="s">
        <v>11324</v>
      </c>
      <c r="L871" t="str">
        <f t="shared" si="102"/>
        <v xml:space="preserve">     Drsg moderate amount discharge</v>
      </c>
      <c r="M871" s="14" t="str">
        <f t="shared" si="104"/>
        <v>PI.IC.CV.240734.01</v>
      </c>
      <c r="N871" s="14"/>
      <c r="O871" s="14" t="str">
        <f t="shared" si="105"/>
        <v>PH.IC.CV.240734.01</v>
      </c>
      <c r="P871" s="5"/>
      <c r="Q871" s="14" t="str">
        <f t="shared" si="106"/>
        <v>CL.IC.CV.240734.01</v>
      </c>
      <c r="R871" s="5"/>
      <c r="S871" s="5"/>
      <c r="T871" s="5"/>
      <c r="U871" s="5"/>
      <c r="V871" s="5"/>
      <c r="W871" s="5"/>
    </row>
    <row r="872" spans="1:23" ht="15">
      <c r="A872" s="5" t="s">
        <v>1372</v>
      </c>
      <c r="B872" s="5"/>
      <c r="C872" s="6" t="s">
        <v>6583</v>
      </c>
      <c r="D872" s="5"/>
      <c r="E872" s="6" t="s">
        <v>7284</v>
      </c>
      <c r="F872" s="5" t="s">
        <v>2534</v>
      </c>
      <c r="G872" s="5" t="s">
        <v>1964</v>
      </c>
      <c r="H872" s="6" t="s">
        <v>4860</v>
      </c>
      <c r="I872" s="5" t="s">
        <v>1655</v>
      </c>
      <c r="J872" s="13" t="str">
        <f t="shared" si="103"/>
        <v>IC.CV.240735</v>
      </c>
      <c r="K872" s="6" t="s">
        <v>11324</v>
      </c>
      <c r="L872" t="str">
        <f t="shared" si="102"/>
        <v xml:space="preserve">     Drsg large amount discharge</v>
      </c>
      <c r="M872" s="14" t="str">
        <f t="shared" si="104"/>
        <v>PI.IC.CV.240735.01</v>
      </c>
      <c r="N872" s="14"/>
      <c r="O872" s="14" t="str">
        <f t="shared" si="105"/>
        <v>PH.IC.CV.240735.01</v>
      </c>
      <c r="P872" s="5"/>
      <c r="Q872" s="14" t="str">
        <f t="shared" si="106"/>
        <v>CL.IC.CV.240735.01</v>
      </c>
      <c r="R872" s="5"/>
      <c r="S872" s="5"/>
      <c r="T872" s="5"/>
      <c r="U872" s="5"/>
      <c r="V872" s="5"/>
      <c r="W872" s="5"/>
    </row>
    <row r="873" spans="1:23" ht="15">
      <c r="A873" s="5" t="s">
        <v>1372</v>
      </c>
      <c r="B873" s="5"/>
      <c r="C873" s="6" t="s">
        <v>6583</v>
      </c>
      <c r="D873" s="5" t="s">
        <v>945</v>
      </c>
      <c r="E873" s="6" t="s">
        <v>7284</v>
      </c>
      <c r="F873" s="5" t="s">
        <v>2534</v>
      </c>
      <c r="G873" s="5" t="s">
        <v>1965</v>
      </c>
      <c r="H873" s="6" t="s">
        <v>4726</v>
      </c>
      <c r="I873" s="5" t="s">
        <v>1674</v>
      </c>
      <c r="J873" s="13" t="str">
        <f t="shared" si="103"/>
        <v>IC.CV.240736</v>
      </c>
      <c r="K873" s="6" t="s">
        <v>11324</v>
      </c>
      <c r="L873" t="str">
        <f t="shared" si="102"/>
        <v xml:space="preserve">     Drsg discharge same amount</v>
      </c>
      <c r="M873" s="14" t="str">
        <f t="shared" si="104"/>
        <v>PI.IC.CV.240736.01</v>
      </c>
      <c r="N873" s="14"/>
      <c r="O873" s="14" t="str">
        <f t="shared" si="105"/>
        <v>PH.IC.CV.240736.01</v>
      </c>
      <c r="P873" s="5"/>
      <c r="Q873" s="14" t="str">
        <f t="shared" si="106"/>
        <v>CL.IC.CV.240736.01</v>
      </c>
      <c r="R873" s="5"/>
      <c r="S873" s="5"/>
      <c r="T873" s="5"/>
      <c r="U873" s="5"/>
      <c r="V873" s="5"/>
      <c r="W873" s="5"/>
    </row>
    <row r="874" spans="1:23" ht="15">
      <c r="A874" s="5" t="s">
        <v>1372</v>
      </c>
      <c r="B874" s="5"/>
      <c r="C874" s="6" t="s">
        <v>6583</v>
      </c>
      <c r="D874" s="5"/>
      <c r="E874" s="6" t="s">
        <v>7284</v>
      </c>
      <c r="F874" s="5" t="s">
        <v>2534</v>
      </c>
      <c r="G874" s="5" t="s">
        <v>1966</v>
      </c>
      <c r="H874" s="6" t="s">
        <v>4604</v>
      </c>
      <c r="I874" s="5" t="s">
        <v>1673</v>
      </c>
      <c r="J874" s="13" t="str">
        <f t="shared" si="103"/>
        <v>IC.CV.240737</v>
      </c>
      <c r="K874" s="6" t="s">
        <v>11324</v>
      </c>
      <c r="L874" t="str">
        <f t="shared" si="102"/>
        <v xml:space="preserve">     Drsg discharge decreasing</v>
      </c>
      <c r="M874" s="14" t="str">
        <f t="shared" si="104"/>
        <v>PI.IC.CV.240737.01</v>
      </c>
      <c r="N874" s="14"/>
      <c r="O874" s="14" t="str">
        <f t="shared" si="105"/>
        <v>PH.IC.CV.240737.01</v>
      </c>
      <c r="P874" s="5"/>
      <c r="Q874" s="14" t="str">
        <f t="shared" si="106"/>
        <v>CL.IC.CV.240737.01</v>
      </c>
      <c r="R874" s="5"/>
      <c r="S874" s="5"/>
      <c r="T874" s="5"/>
      <c r="U874" s="5"/>
      <c r="V874" s="5"/>
      <c r="W874" s="5"/>
    </row>
    <row r="875" spans="1:23" ht="15">
      <c r="A875" s="5" t="s">
        <v>1372</v>
      </c>
      <c r="B875" s="5"/>
      <c r="C875" s="6" t="s">
        <v>6583</v>
      </c>
      <c r="D875" s="5"/>
      <c r="E875" s="6" t="s">
        <v>7284</v>
      </c>
      <c r="F875" s="5" t="s">
        <v>2534</v>
      </c>
      <c r="G875" s="5" t="s">
        <v>1967</v>
      </c>
      <c r="H875" s="6" t="s">
        <v>7444</v>
      </c>
      <c r="I875" s="5" t="s">
        <v>1841</v>
      </c>
      <c r="J875" s="13" t="str">
        <f t="shared" si="103"/>
        <v>IC.CV.240738</v>
      </c>
      <c r="K875" s="6" t="s">
        <v>11324</v>
      </c>
      <c r="L875" t="str">
        <f t="shared" si="102"/>
        <v xml:space="preserve">     Drsg discharge increasing</v>
      </c>
      <c r="M875" s="14" t="str">
        <f t="shared" si="104"/>
        <v>PI.IC.CV.240738.01</v>
      </c>
      <c r="N875" s="14"/>
      <c r="O875" s="14" t="str">
        <f t="shared" si="105"/>
        <v>PH.IC.CV.240738.01</v>
      </c>
      <c r="P875" s="5"/>
      <c r="Q875" s="14" t="str">
        <f t="shared" si="106"/>
        <v>CL.IC.CV.240738.01</v>
      </c>
      <c r="R875" s="5"/>
      <c r="S875" s="5"/>
      <c r="T875" s="5"/>
      <c r="U875" s="5"/>
      <c r="V875" s="5"/>
      <c r="W875" s="5"/>
    </row>
    <row r="876" spans="1:23" ht="15">
      <c r="A876" s="5" t="s">
        <v>1372</v>
      </c>
      <c r="B876" s="5"/>
      <c r="C876" s="6" t="s">
        <v>6583</v>
      </c>
      <c r="D876" s="5" t="s">
        <v>11134</v>
      </c>
      <c r="E876" s="6" t="s">
        <v>7284</v>
      </c>
      <c r="F876" s="5" t="s">
        <v>2534</v>
      </c>
      <c r="G876" s="5" t="s">
        <v>1968</v>
      </c>
      <c r="H876" s="6" t="s">
        <v>7446</v>
      </c>
      <c r="I876" s="5" t="s">
        <v>1188</v>
      </c>
      <c r="J876" s="13" t="str">
        <f t="shared" si="103"/>
        <v>IC.CV.240739</v>
      </c>
      <c r="K876" s="6" t="s">
        <v>11324</v>
      </c>
      <c r="L876" t="str">
        <f t="shared" si="102"/>
        <v xml:space="preserve">     None</v>
      </c>
      <c r="M876" s="14" t="str">
        <f t="shared" si="104"/>
        <v>PI.IC.CV.240739.01</v>
      </c>
      <c r="N876" s="14"/>
      <c r="O876" s="14" t="str">
        <f t="shared" si="105"/>
        <v>PH.IC.CV.240739.01</v>
      </c>
      <c r="P876" s="5"/>
      <c r="Q876" s="14" t="str">
        <f t="shared" si="106"/>
        <v>CL.IC.CV.240739.01</v>
      </c>
      <c r="R876" s="5"/>
      <c r="S876" s="5"/>
      <c r="T876" s="5"/>
      <c r="U876" s="5"/>
      <c r="V876" s="5"/>
      <c r="W876" s="5"/>
    </row>
    <row r="877" spans="1:23" ht="15">
      <c r="A877" s="5" t="s">
        <v>1372</v>
      </c>
      <c r="B877" s="5"/>
      <c r="C877" s="6" t="s">
        <v>6583</v>
      </c>
      <c r="D877" s="5"/>
      <c r="E877" s="6" t="s">
        <v>7284</v>
      </c>
      <c r="F877" s="5" t="s">
        <v>2534</v>
      </c>
      <c r="G877" s="5" t="s">
        <v>1994</v>
      </c>
      <c r="H877" s="6" t="s">
        <v>11078</v>
      </c>
      <c r="I877" s="5" t="s">
        <v>1995</v>
      </c>
      <c r="J877" s="13" t="str">
        <f t="shared" si="103"/>
        <v>IC.CV.240740</v>
      </c>
      <c r="K877" s="6" t="s">
        <v>11324</v>
      </c>
      <c r="L877" t="str">
        <f t="shared" si="102"/>
        <v xml:space="preserve">     Foul</v>
      </c>
      <c r="M877" s="14" t="str">
        <f t="shared" si="104"/>
        <v>PI.IC.CV.240740.01</v>
      </c>
      <c r="N877" s="14"/>
      <c r="O877" s="14" t="str">
        <f t="shared" si="105"/>
        <v>PH.IC.CV.240740.01</v>
      </c>
      <c r="P877" s="5"/>
      <c r="Q877" s="14" t="str">
        <f t="shared" si="106"/>
        <v>CL.IC.CV.240740.01</v>
      </c>
      <c r="R877" s="5"/>
      <c r="S877" s="5"/>
      <c r="T877" s="5"/>
      <c r="U877" s="5"/>
      <c r="V877" s="5"/>
      <c r="W877" s="5"/>
    </row>
    <row r="878" spans="1:23" ht="15">
      <c r="A878" s="5" t="s">
        <v>11111</v>
      </c>
      <c r="B878" s="5"/>
      <c r="C878" s="6" t="s">
        <v>6583</v>
      </c>
      <c r="D878" s="5" t="s">
        <v>2462</v>
      </c>
      <c r="E878" s="6" t="s">
        <v>10093</v>
      </c>
      <c r="F878" s="5" t="s">
        <v>2463</v>
      </c>
      <c r="G878" s="5" t="s">
        <v>2095</v>
      </c>
      <c r="H878" s="10" t="s">
        <v>1396</v>
      </c>
      <c r="I878" s="5" t="s">
        <v>1935</v>
      </c>
      <c r="J878" s="13" t="str">
        <f t="shared" si="103"/>
        <v>IC.CV.240801</v>
      </c>
      <c r="K878" s="6" t="s">
        <v>1192</v>
      </c>
      <c r="L878" t="str">
        <f t="shared" si="102"/>
        <v xml:space="preserve">     Colorless</v>
      </c>
      <c r="M878" s="14" t="str">
        <f t="shared" si="104"/>
        <v>PI.IC.CV.240801.01</v>
      </c>
      <c r="N878" s="14"/>
      <c r="O878" s="14" t="str">
        <f t="shared" si="105"/>
        <v>PH.IC.CV.240801.01</v>
      </c>
      <c r="P878" s="5"/>
      <c r="Q878" s="14" t="str">
        <f t="shared" si="106"/>
        <v>CL.IC.CV.240801.01</v>
      </c>
      <c r="R878" s="5"/>
      <c r="S878" s="5"/>
      <c r="T878" s="5"/>
      <c r="U878" s="5"/>
      <c r="V878" s="5"/>
      <c r="W878" s="5"/>
    </row>
    <row r="879" spans="1:23" ht="15">
      <c r="A879" s="5" t="s">
        <v>1372</v>
      </c>
      <c r="B879" s="5"/>
      <c r="C879" s="6" t="s">
        <v>6583</v>
      </c>
      <c r="D879" s="5"/>
      <c r="E879" s="6" t="s">
        <v>10093</v>
      </c>
      <c r="F879" s="5" t="s">
        <v>2463</v>
      </c>
      <c r="G879" s="5" t="s">
        <v>1936</v>
      </c>
      <c r="H879" s="10" t="s">
        <v>1398</v>
      </c>
      <c r="I879" s="5" t="s">
        <v>1937</v>
      </c>
      <c r="J879" s="13" t="str">
        <f t="shared" si="103"/>
        <v>IC.CV.240802</v>
      </c>
      <c r="K879" s="6" t="s">
        <v>1192</v>
      </c>
      <c r="L879" t="str">
        <f t="shared" si="102"/>
        <v xml:space="preserve">     Pink</v>
      </c>
      <c r="M879" s="14" t="str">
        <f t="shared" si="104"/>
        <v>PI.IC.CV.240802.01</v>
      </c>
      <c r="N879" s="14"/>
      <c r="O879" s="14" t="str">
        <f t="shared" si="105"/>
        <v>PH.IC.CV.240802.01</v>
      </c>
      <c r="P879" s="5"/>
      <c r="Q879" s="14" t="str">
        <f t="shared" si="106"/>
        <v>CL.IC.CV.240802.01</v>
      </c>
      <c r="R879" s="5"/>
      <c r="S879" s="5"/>
      <c r="T879" s="5"/>
      <c r="U879" s="5"/>
      <c r="V879" s="5"/>
      <c r="W879" s="5"/>
    </row>
    <row r="880" spans="1:23" ht="15">
      <c r="A880" s="5" t="s">
        <v>1372</v>
      </c>
      <c r="B880" s="5"/>
      <c r="C880" s="6" t="s">
        <v>6583</v>
      </c>
      <c r="D880" s="5"/>
      <c r="E880" s="6" t="s">
        <v>10093</v>
      </c>
      <c r="F880" s="5" t="s">
        <v>2463</v>
      </c>
      <c r="G880" s="5" t="s">
        <v>2099</v>
      </c>
      <c r="H880" s="10" t="s">
        <v>1400</v>
      </c>
      <c r="I880" s="5" t="s">
        <v>1560</v>
      </c>
      <c r="J880" s="13" t="str">
        <f t="shared" si="103"/>
        <v>IC.CV.240803</v>
      </c>
      <c r="K880" s="6" t="s">
        <v>1192</v>
      </c>
      <c r="L880" t="str">
        <f t="shared" si="102"/>
        <v xml:space="preserve">     Red</v>
      </c>
      <c r="M880" s="14" t="str">
        <f t="shared" si="104"/>
        <v>PI.IC.CV.240803.01</v>
      </c>
      <c r="N880" s="14"/>
      <c r="O880" s="14" t="str">
        <f t="shared" si="105"/>
        <v>PH.IC.CV.240803.01</v>
      </c>
      <c r="P880" s="5"/>
      <c r="Q880" s="14" t="str">
        <f t="shared" si="106"/>
        <v>CL.IC.CV.240803.01</v>
      </c>
      <c r="R880" s="5"/>
      <c r="S880" s="5"/>
      <c r="T880" s="5"/>
      <c r="U880" s="5"/>
      <c r="V880" s="5"/>
      <c r="W880" s="5"/>
    </row>
    <row r="881" spans="1:23" ht="15">
      <c r="A881" s="5" t="s">
        <v>1372</v>
      </c>
      <c r="B881" s="5"/>
      <c r="C881" s="6" t="s">
        <v>6583</v>
      </c>
      <c r="D881" s="5"/>
      <c r="E881" s="6" t="s">
        <v>10093</v>
      </c>
      <c r="F881" s="5" t="s">
        <v>2463</v>
      </c>
      <c r="G881" s="5" t="s">
        <v>2100</v>
      </c>
      <c r="H881" s="10" t="s">
        <v>1402</v>
      </c>
      <c r="I881" s="5" t="s">
        <v>2101</v>
      </c>
      <c r="J881" s="13" t="str">
        <f t="shared" si="103"/>
        <v>IC.CV.240804</v>
      </c>
      <c r="K881" s="6" t="s">
        <v>1192</v>
      </c>
      <c r="L881" t="str">
        <f t="shared" si="102"/>
        <v xml:space="preserve">     Maroon</v>
      </c>
      <c r="M881" s="14" t="str">
        <f t="shared" si="104"/>
        <v>PI.IC.CV.240804.01</v>
      </c>
      <c r="N881" s="14"/>
      <c r="O881" s="14" t="str">
        <f t="shared" si="105"/>
        <v>PH.IC.CV.240804.01</v>
      </c>
      <c r="P881" s="5"/>
      <c r="Q881" s="14" t="str">
        <f t="shared" si="106"/>
        <v>CL.IC.CV.240804.01</v>
      </c>
      <c r="R881" s="5"/>
      <c r="S881" s="5"/>
      <c r="T881" s="5"/>
      <c r="U881" s="5"/>
      <c r="V881" s="5"/>
      <c r="W881" s="5"/>
    </row>
    <row r="882" spans="1:23" ht="15">
      <c r="A882" s="5" t="s">
        <v>1372</v>
      </c>
      <c r="B882" s="5"/>
      <c r="C882" s="6" t="s">
        <v>6583</v>
      </c>
      <c r="D882" s="5"/>
      <c r="E882" s="6" t="s">
        <v>10093</v>
      </c>
      <c r="F882" s="5" t="s">
        <v>2463</v>
      </c>
      <c r="G882" s="5" t="s">
        <v>2102</v>
      </c>
      <c r="H882" s="10" t="s">
        <v>1404</v>
      </c>
      <c r="I882" s="5" t="s">
        <v>2103</v>
      </c>
      <c r="J882" s="13" t="str">
        <f t="shared" si="103"/>
        <v>IC.CV.240805</v>
      </c>
      <c r="K882" s="6" t="s">
        <v>1192</v>
      </c>
      <c r="L882" t="str">
        <f t="shared" si="102"/>
        <v xml:space="preserve">     Yellow</v>
      </c>
      <c r="M882" s="14" t="str">
        <f t="shared" si="104"/>
        <v>PI.IC.CV.240805.01</v>
      </c>
      <c r="N882" s="14"/>
      <c r="O882" s="14" t="str">
        <f t="shared" si="105"/>
        <v>PH.IC.CV.240805.01</v>
      </c>
      <c r="P882" s="5"/>
      <c r="Q882" s="14" t="str">
        <f t="shared" si="106"/>
        <v>CL.IC.CV.240805.01</v>
      </c>
      <c r="R882" s="5"/>
      <c r="S882" s="5"/>
      <c r="T882" s="5"/>
      <c r="U882" s="5"/>
      <c r="V882" s="5"/>
      <c r="W882" s="5"/>
    </row>
    <row r="883" spans="1:23" ht="15">
      <c r="A883" s="5" t="s">
        <v>1372</v>
      </c>
      <c r="B883" s="5"/>
      <c r="C883" s="6" t="s">
        <v>6583</v>
      </c>
      <c r="D883" s="5"/>
      <c r="E883" s="6" t="s">
        <v>10093</v>
      </c>
      <c r="F883" s="5" t="s">
        <v>2463</v>
      </c>
      <c r="G883" s="5" t="s">
        <v>1431</v>
      </c>
      <c r="H883" s="10" t="s">
        <v>1406</v>
      </c>
      <c r="I883" s="5" t="s">
        <v>1432</v>
      </c>
      <c r="J883" s="13" t="str">
        <f t="shared" si="103"/>
        <v>IC.CV.240806</v>
      </c>
      <c r="K883" s="6" t="s">
        <v>1192</v>
      </c>
      <c r="L883" t="str">
        <f t="shared" si="102"/>
        <v xml:space="preserve">     Amber</v>
      </c>
      <c r="M883" s="14" t="str">
        <f t="shared" si="104"/>
        <v>PI.IC.CV.240806.01</v>
      </c>
      <c r="N883" s="14"/>
      <c r="O883" s="14" t="str">
        <f t="shared" si="105"/>
        <v>PH.IC.CV.240806.01</v>
      </c>
      <c r="P883" s="5"/>
      <c r="Q883" s="14" t="str">
        <f t="shared" si="106"/>
        <v>CL.IC.CV.240806.01</v>
      </c>
      <c r="R883" s="5"/>
      <c r="S883" s="5"/>
      <c r="T883" s="5"/>
      <c r="U883" s="5"/>
      <c r="V883" s="5"/>
      <c r="W883" s="5"/>
    </row>
    <row r="884" spans="1:23" ht="15">
      <c r="A884" s="5" t="s">
        <v>1372</v>
      </c>
      <c r="B884" s="5"/>
      <c r="C884" s="6" t="s">
        <v>6583</v>
      </c>
      <c r="D884" s="5"/>
      <c r="E884" s="6" t="s">
        <v>10093</v>
      </c>
      <c r="F884" s="5" t="s">
        <v>2463</v>
      </c>
      <c r="G884" s="5" t="s">
        <v>1433</v>
      </c>
      <c r="H884" s="10" t="s">
        <v>1419</v>
      </c>
      <c r="I884" s="5" t="s">
        <v>1434</v>
      </c>
      <c r="J884" s="13" t="str">
        <f t="shared" si="103"/>
        <v>IC.CV.240807</v>
      </c>
      <c r="K884" s="6" t="s">
        <v>1192</v>
      </c>
      <c r="L884" t="str">
        <f t="shared" si="102"/>
        <v xml:space="preserve">     Green</v>
      </c>
      <c r="M884" s="14" t="str">
        <f t="shared" si="104"/>
        <v>PI.IC.CV.240807.01</v>
      </c>
      <c r="N884" s="14"/>
      <c r="O884" s="14" t="str">
        <f t="shared" si="105"/>
        <v>PH.IC.CV.240807.01</v>
      </c>
      <c r="P884" s="5"/>
      <c r="Q884" s="14" t="str">
        <f t="shared" si="106"/>
        <v>CL.IC.CV.240807.01</v>
      </c>
      <c r="R884" s="5"/>
      <c r="S884" s="5"/>
      <c r="T884" s="5"/>
      <c r="U884" s="5"/>
      <c r="V884" s="5"/>
      <c r="W884" s="5"/>
    </row>
    <row r="885" spans="1:23" ht="15">
      <c r="A885" s="5" t="s">
        <v>1372</v>
      </c>
      <c r="B885" s="5"/>
      <c r="C885" s="6" t="s">
        <v>6583</v>
      </c>
      <c r="D885" s="5"/>
      <c r="E885" s="6" t="s">
        <v>10093</v>
      </c>
      <c r="F885" s="5" t="s">
        <v>2463</v>
      </c>
      <c r="G885" s="5" t="s">
        <v>1435</v>
      </c>
      <c r="H885" s="10" t="s">
        <v>1550</v>
      </c>
      <c r="I885" s="5" t="s">
        <v>1436</v>
      </c>
      <c r="J885" s="13" t="str">
        <f t="shared" si="103"/>
        <v>IC.CV.240808</v>
      </c>
      <c r="K885" s="6" t="s">
        <v>1192</v>
      </c>
      <c r="L885" t="str">
        <f t="shared" si="102"/>
        <v xml:space="preserve">     Tan</v>
      </c>
      <c r="M885" s="14" t="str">
        <f t="shared" si="104"/>
        <v>PI.IC.CV.240808.01</v>
      </c>
      <c r="N885" s="14"/>
      <c r="O885" s="14" t="str">
        <f t="shared" si="105"/>
        <v>PH.IC.CV.240808.01</v>
      </c>
      <c r="P885" s="5"/>
      <c r="Q885" s="14" t="str">
        <f t="shared" si="106"/>
        <v>CL.IC.CV.240808.01</v>
      </c>
      <c r="R885" s="5"/>
      <c r="S885" s="5"/>
      <c r="T885" s="5"/>
      <c r="U885" s="5"/>
      <c r="V885" s="5"/>
      <c r="W885" s="5"/>
    </row>
    <row r="886" spans="1:23" ht="15">
      <c r="A886" s="5" t="s">
        <v>1372</v>
      </c>
      <c r="B886" s="5"/>
      <c r="C886" s="6" t="s">
        <v>6583</v>
      </c>
      <c r="D886" s="5"/>
      <c r="E886" s="6" t="s">
        <v>10093</v>
      </c>
      <c r="F886" s="5" t="s">
        <v>2463</v>
      </c>
      <c r="G886" s="5" t="s">
        <v>1437</v>
      </c>
      <c r="H886" s="10" t="s">
        <v>1551</v>
      </c>
      <c r="I886" s="5" t="s">
        <v>1438</v>
      </c>
      <c r="J886" s="13" t="str">
        <f t="shared" si="103"/>
        <v>IC.CV.240809</v>
      </c>
      <c r="K886" s="6" t="s">
        <v>1192</v>
      </c>
      <c r="L886" t="str">
        <f t="shared" si="102"/>
        <v xml:space="preserve">     Bloody</v>
      </c>
      <c r="M886" s="14" t="str">
        <f t="shared" si="104"/>
        <v>PI.IC.CV.240809.01</v>
      </c>
      <c r="N886" s="14"/>
      <c r="O886" s="14" t="str">
        <f t="shared" si="105"/>
        <v>PH.IC.CV.240809.01</v>
      </c>
      <c r="P886" s="5"/>
      <c r="Q886" s="14" t="str">
        <f t="shared" si="106"/>
        <v>CL.IC.CV.240809.01</v>
      </c>
      <c r="R886" s="5"/>
      <c r="S886" s="5"/>
      <c r="T886" s="5"/>
      <c r="U886" s="5"/>
      <c r="V886" s="5"/>
      <c r="W886" s="5"/>
    </row>
    <row r="887" spans="1:23" ht="15">
      <c r="A887" s="5" t="s">
        <v>1372</v>
      </c>
      <c r="B887" s="5"/>
      <c r="C887" s="6" t="s">
        <v>6583</v>
      </c>
      <c r="D887" s="5"/>
      <c r="E887" s="6" t="s">
        <v>10093</v>
      </c>
      <c r="F887" s="5" t="s">
        <v>2463</v>
      </c>
      <c r="G887" s="5" t="s">
        <v>1439</v>
      </c>
      <c r="H887" s="10" t="s">
        <v>1571</v>
      </c>
      <c r="I887" s="5" t="s">
        <v>1635</v>
      </c>
      <c r="J887" s="13" t="str">
        <f t="shared" si="103"/>
        <v>IC.CV.240810</v>
      </c>
      <c r="K887" s="6" t="s">
        <v>1192</v>
      </c>
      <c r="L887" t="str">
        <f t="shared" si="102"/>
        <v xml:space="preserve">     Serosanguinous</v>
      </c>
      <c r="M887" s="14" t="str">
        <f t="shared" si="104"/>
        <v>PI.IC.CV.240810.01</v>
      </c>
      <c r="N887" s="14"/>
      <c r="O887" s="14" t="str">
        <f t="shared" si="105"/>
        <v>PH.IC.CV.240810.01</v>
      </c>
      <c r="P887" s="5"/>
      <c r="Q887" s="14" t="str">
        <f t="shared" si="106"/>
        <v>CL.IC.CV.240810.01</v>
      </c>
      <c r="R887" s="5"/>
      <c r="S887" s="5"/>
      <c r="T887" s="5"/>
      <c r="U887" s="5"/>
      <c r="V887" s="5"/>
      <c r="W887" s="5"/>
    </row>
    <row r="888" spans="1:23" ht="15">
      <c r="A888" s="5" t="s">
        <v>1372</v>
      </c>
      <c r="B888" s="5"/>
      <c r="C888" s="6" t="s">
        <v>6583</v>
      </c>
      <c r="D888" s="5"/>
      <c r="E888" s="6" t="s">
        <v>10093</v>
      </c>
      <c r="F888" s="5" t="s">
        <v>2463</v>
      </c>
      <c r="G888" s="5" t="s">
        <v>1636</v>
      </c>
      <c r="H888" s="10" t="s">
        <v>1298</v>
      </c>
      <c r="I888" s="5" t="s">
        <v>1637</v>
      </c>
      <c r="J888" s="13" t="str">
        <f t="shared" si="103"/>
        <v>IC.CV.240811</v>
      </c>
      <c r="K888" s="6" t="s">
        <v>1192</v>
      </c>
      <c r="L888" t="str">
        <f t="shared" si="102"/>
        <v xml:space="preserve">     Serous</v>
      </c>
      <c r="M888" s="14" t="str">
        <f t="shared" si="104"/>
        <v>PI.IC.CV.240811.01</v>
      </c>
      <c r="N888" s="14"/>
      <c r="O888" s="14" t="str">
        <f t="shared" si="105"/>
        <v>PH.IC.CV.240811.01</v>
      </c>
      <c r="P888" s="5"/>
      <c r="Q888" s="14" t="str">
        <f t="shared" si="106"/>
        <v>CL.IC.CV.240811.01</v>
      </c>
      <c r="R888" s="5"/>
      <c r="S888" s="5"/>
      <c r="T888" s="5"/>
      <c r="U888" s="5"/>
      <c r="V888" s="5"/>
      <c r="W888" s="5"/>
    </row>
    <row r="889" spans="1:23" ht="15">
      <c r="A889" s="5" t="s">
        <v>1372</v>
      </c>
      <c r="B889" s="5"/>
      <c r="C889" s="6" t="s">
        <v>6583</v>
      </c>
      <c r="D889" s="5"/>
      <c r="E889" s="6" t="s">
        <v>10093</v>
      </c>
      <c r="F889" s="5" t="s">
        <v>2463</v>
      </c>
      <c r="G889" s="5" t="s">
        <v>1638</v>
      </c>
      <c r="H889" s="10" t="s">
        <v>1299</v>
      </c>
      <c r="I889" s="5" t="s">
        <v>1639</v>
      </c>
      <c r="J889" s="13" t="str">
        <f t="shared" si="103"/>
        <v>IC.CV.240812</v>
      </c>
      <c r="K889" s="6" t="s">
        <v>1192</v>
      </c>
      <c r="L889" t="str">
        <f t="shared" si="102"/>
        <v xml:space="preserve">     Clear</v>
      </c>
      <c r="M889" s="14" t="str">
        <f t="shared" si="104"/>
        <v>PI.IC.CV.240812.01</v>
      </c>
      <c r="N889" s="14"/>
      <c r="O889" s="14" t="str">
        <f t="shared" si="105"/>
        <v>PH.IC.CV.240812.01</v>
      </c>
      <c r="P889" s="5"/>
      <c r="Q889" s="14" t="str">
        <f t="shared" si="106"/>
        <v>CL.IC.CV.240812.01</v>
      </c>
      <c r="R889" s="5"/>
      <c r="S889" s="5"/>
      <c r="T889" s="5"/>
      <c r="U889" s="5"/>
      <c r="V889" s="5"/>
      <c r="W889" s="5"/>
    </row>
    <row r="890" spans="1:23" ht="15">
      <c r="A890" s="5" t="s">
        <v>1372</v>
      </c>
      <c r="B890" s="5"/>
      <c r="C890" s="6" t="s">
        <v>6583</v>
      </c>
      <c r="D890" s="5"/>
      <c r="E890" s="6" t="s">
        <v>10093</v>
      </c>
      <c r="F890" s="5" t="s">
        <v>2463</v>
      </c>
      <c r="G890" s="5" t="s">
        <v>1640</v>
      </c>
      <c r="H890" s="10" t="s">
        <v>1300</v>
      </c>
      <c r="I890" s="5" t="s">
        <v>1641</v>
      </c>
      <c r="J890" s="13" t="str">
        <f t="shared" si="103"/>
        <v>IC.CV.240813</v>
      </c>
      <c r="K890" s="6" t="s">
        <v>1192</v>
      </c>
      <c r="L890" t="str">
        <f t="shared" si="102"/>
        <v xml:space="preserve">     Cloudy</v>
      </c>
      <c r="M890" s="14" t="str">
        <f t="shared" si="104"/>
        <v>PI.IC.CV.240813.01</v>
      </c>
      <c r="N890" s="14"/>
      <c r="O890" s="14" t="str">
        <f t="shared" si="105"/>
        <v>PH.IC.CV.240813.01</v>
      </c>
      <c r="P890" s="5"/>
      <c r="Q890" s="14" t="str">
        <f t="shared" si="106"/>
        <v>CL.IC.CV.240813.01</v>
      </c>
      <c r="R890" s="5"/>
      <c r="S890" s="5"/>
      <c r="T890" s="5"/>
      <c r="U890" s="5"/>
      <c r="V890" s="5"/>
      <c r="W890" s="5"/>
    </row>
    <row r="891" spans="1:23" ht="15">
      <c r="A891" s="5" t="s">
        <v>1372</v>
      </c>
      <c r="B891" s="5"/>
      <c r="C891" s="6" t="s">
        <v>6583</v>
      </c>
      <c r="D891" s="5"/>
      <c r="E891" s="6" t="s">
        <v>10093</v>
      </c>
      <c r="F891" s="5" t="s">
        <v>2463</v>
      </c>
      <c r="G891" s="5" t="s">
        <v>1642</v>
      </c>
      <c r="H891" s="10" t="s">
        <v>1301</v>
      </c>
      <c r="I891" s="5" t="s">
        <v>1643</v>
      </c>
      <c r="J891" s="13" t="str">
        <f t="shared" si="103"/>
        <v>IC.CV.240814</v>
      </c>
      <c r="K891" s="6" t="s">
        <v>1192</v>
      </c>
      <c r="L891" t="str">
        <f t="shared" si="102"/>
        <v xml:space="preserve">     Purulent</v>
      </c>
      <c r="M891" s="14" t="str">
        <f t="shared" si="104"/>
        <v>PI.IC.CV.240814.01</v>
      </c>
      <c r="N891" s="14"/>
      <c r="O891" s="14" t="str">
        <f t="shared" si="105"/>
        <v>PH.IC.CV.240814.01</v>
      </c>
      <c r="P891" s="5"/>
      <c r="Q891" s="14" t="str">
        <f t="shared" si="106"/>
        <v>CL.IC.CV.240814.01</v>
      </c>
      <c r="R891" s="5"/>
      <c r="S891" s="5"/>
      <c r="T891" s="5"/>
      <c r="U891" s="5"/>
      <c r="V891" s="5"/>
      <c r="W891" s="5"/>
    </row>
    <row r="892" spans="1:23" ht="15">
      <c r="A892" s="5" t="s">
        <v>1372</v>
      </c>
      <c r="B892" s="5"/>
      <c r="C892" s="6" t="s">
        <v>6583</v>
      </c>
      <c r="D892" s="5"/>
      <c r="E892" s="6" t="s">
        <v>10093</v>
      </c>
      <c r="F892" s="5" t="s">
        <v>2463</v>
      </c>
      <c r="G892" s="5" t="s">
        <v>1644</v>
      </c>
      <c r="H892" s="10" t="s">
        <v>1468</v>
      </c>
      <c r="I892" s="5" t="s">
        <v>1645</v>
      </c>
      <c r="J892" s="13" t="str">
        <f t="shared" si="103"/>
        <v>IC.CV.240815</v>
      </c>
      <c r="K892" s="6" t="s">
        <v>1192</v>
      </c>
      <c r="L892" t="str">
        <f t="shared" si="102"/>
        <v xml:space="preserve">     Viscous</v>
      </c>
      <c r="M892" s="14" t="str">
        <f t="shared" si="104"/>
        <v>PI.IC.CV.240815.01</v>
      </c>
      <c r="N892" s="14"/>
      <c r="O892" s="14" t="str">
        <f t="shared" si="105"/>
        <v>PH.IC.CV.240815.01</v>
      </c>
      <c r="P892" s="5"/>
      <c r="Q892" s="14" t="str">
        <f t="shared" si="106"/>
        <v>CL.IC.CV.240815.01</v>
      </c>
      <c r="R892" s="5"/>
      <c r="S892" s="5"/>
      <c r="T892" s="5"/>
      <c r="U892" s="5"/>
      <c r="V892" s="5"/>
      <c r="W892" s="5"/>
    </row>
    <row r="893" spans="1:23" ht="15">
      <c r="A893" s="5" t="s">
        <v>1372</v>
      </c>
      <c r="B893" s="5"/>
      <c r="C893" s="6" t="s">
        <v>6583</v>
      </c>
      <c r="D893" s="5"/>
      <c r="E893" s="6" t="s">
        <v>10093</v>
      </c>
      <c r="F893" s="5" t="s">
        <v>2463</v>
      </c>
      <c r="G893" s="5" t="s">
        <v>1868</v>
      </c>
      <c r="H893" s="10" t="s">
        <v>1469</v>
      </c>
      <c r="I893" s="5" t="s">
        <v>1001</v>
      </c>
      <c r="J893" s="13" t="str">
        <f t="shared" si="103"/>
        <v>IC.CV.240816</v>
      </c>
      <c r="K893" s="6" t="s">
        <v>1192</v>
      </c>
      <c r="L893" t="str">
        <f t="shared" si="102"/>
        <v xml:space="preserve">     Discharge none</v>
      </c>
      <c r="M893" s="14" t="str">
        <f t="shared" si="104"/>
        <v>PI.IC.CV.240816.01</v>
      </c>
      <c r="N893" s="14"/>
      <c r="O893" s="14" t="str">
        <f t="shared" si="105"/>
        <v>PH.IC.CV.240816.01</v>
      </c>
      <c r="P893" s="5"/>
      <c r="Q893" s="14" t="str">
        <f t="shared" si="106"/>
        <v>CL.IC.CV.240816.01</v>
      </c>
      <c r="R893" s="5"/>
      <c r="S893" s="5"/>
      <c r="T893" s="5"/>
      <c r="U893" s="5"/>
      <c r="V893" s="5"/>
      <c r="W893" s="5"/>
    </row>
    <row r="894" spans="1:23" ht="15">
      <c r="A894" s="5" t="s">
        <v>1372</v>
      </c>
      <c r="B894" s="5"/>
      <c r="C894" s="6" t="s">
        <v>6583</v>
      </c>
      <c r="D894" s="5"/>
      <c r="E894" s="6" t="s">
        <v>10093</v>
      </c>
      <c r="F894" s="5" t="s">
        <v>2463</v>
      </c>
      <c r="G894" s="5" t="s">
        <v>1869</v>
      </c>
      <c r="H894" s="10" t="s">
        <v>1470</v>
      </c>
      <c r="I894" s="5" t="s">
        <v>1649</v>
      </c>
      <c r="J894" s="13" t="str">
        <f t="shared" si="103"/>
        <v>IC.CV.240817</v>
      </c>
      <c r="K894" s="6" t="s">
        <v>1192</v>
      </c>
      <c r="L894" t="str">
        <f t="shared" ref="L894:L957" si="107">G894</f>
        <v xml:space="preserve">     Scant amount discharge</v>
      </c>
      <c r="M894" s="14" t="str">
        <f t="shared" si="104"/>
        <v>PI.IC.CV.240817.01</v>
      </c>
      <c r="N894" s="14"/>
      <c r="O894" s="14" t="str">
        <f t="shared" si="105"/>
        <v>PH.IC.CV.240817.01</v>
      </c>
      <c r="P894" s="5"/>
      <c r="Q894" s="14" t="str">
        <f t="shared" si="106"/>
        <v>CL.IC.CV.240817.01</v>
      </c>
      <c r="R894" s="5"/>
      <c r="S894" s="5"/>
      <c r="T894" s="5"/>
      <c r="U894" s="5"/>
      <c r="V894" s="5"/>
      <c r="W894" s="5"/>
    </row>
    <row r="895" spans="1:23" ht="15">
      <c r="A895" s="5" t="s">
        <v>1372</v>
      </c>
      <c r="B895" s="5"/>
      <c r="C895" s="6" t="s">
        <v>6583</v>
      </c>
      <c r="D895" s="5"/>
      <c r="E895" s="6" t="s">
        <v>10093</v>
      </c>
      <c r="F895" s="5" t="s">
        <v>2463</v>
      </c>
      <c r="G895" s="5" t="s">
        <v>1870</v>
      </c>
      <c r="H895" s="10" t="s">
        <v>1251</v>
      </c>
      <c r="I895" s="5" t="s">
        <v>1651</v>
      </c>
      <c r="J895" s="13" t="str">
        <f t="shared" si="103"/>
        <v>IC.CV.240818</v>
      </c>
      <c r="K895" s="6" t="s">
        <v>1192</v>
      </c>
      <c r="L895" t="str">
        <f t="shared" si="107"/>
        <v xml:space="preserve">     Small amount discharge</v>
      </c>
      <c r="M895" s="14" t="str">
        <f t="shared" si="104"/>
        <v>PI.IC.CV.240818.01</v>
      </c>
      <c r="N895" s="14"/>
      <c r="O895" s="14" t="str">
        <f t="shared" si="105"/>
        <v>PH.IC.CV.240818.01</v>
      </c>
      <c r="P895" s="5"/>
      <c r="Q895" s="14" t="str">
        <f t="shared" si="106"/>
        <v>CL.IC.CV.240818.01</v>
      </c>
      <c r="R895" s="5"/>
      <c r="S895" s="5"/>
      <c r="T895" s="5"/>
      <c r="U895" s="5"/>
      <c r="V895" s="5"/>
      <c r="W895" s="5"/>
    </row>
    <row r="896" spans="1:23" ht="15">
      <c r="A896" s="5" t="s">
        <v>1372</v>
      </c>
      <c r="B896" s="5"/>
      <c r="C896" s="6" t="s">
        <v>6583</v>
      </c>
      <c r="D896" s="5"/>
      <c r="E896" s="6" t="s">
        <v>10093</v>
      </c>
      <c r="F896" s="5" t="s">
        <v>2463</v>
      </c>
      <c r="G896" s="5" t="s">
        <v>1871</v>
      </c>
      <c r="H896" s="10" t="s">
        <v>1100</v>
      </c>
      <c r="I896" s="5" t="s">
        <v>1653</v>
      </c>
      <c r="J896" s="13" t="str">
        <f t="shared" si="103"/>
        <v>IC.CV.240819</v>
      </c>
      <c r="K896" s="6" t="s">
        <v>1192</v>
      </c>
      <c r="L896" t="str">
        <f t="shared" si="107"/>
        <v xml:space="preserve">     Moderate amount discharge</v>
      </c>
      <c r="M896" s="14" t="str">
        <f t="shared" si="104"/>
        <v>PI.IC.CV.240819.01</v>
      </c>
      <c r="N896" s="14"/>
      <c r="O896" s="14" t="str">
        <f t="shared" si="105"/>
        <v>PH.IC.CV.240819.01</v>
      </c>
      <c r="P896" s="5"/>
      <c r="Q896" s="14" t="str">
        <f t="shared" si="106"/>
        <v>CL.IC.CV.240819.01</v>
      </c>
      <c r="R896" s="5"/>
      <c r="S896" s="5"/>
      <c r="T896" s="5"/>
      <c r="U896" s="5"/>
      <c r="V896" s="5"/>
      <c r="W896" s="5"/>
    </row>
    <row r="897" spans="1:23" ht="15">
      <c r="A897" s="5" t="s">
        <v>1372</v>
      </c>
      <c r="B897" s="5"/>
      <c r="C897" s="6" t="s">
        <v>6583</v>
      </c>
      <c r="D897" s="5"/>
      <c r="E897" s="6" t="s">
        <v>10093</v>
      </c>
      <c r="F897" s="5" t="s">
        <v>2463</v>
      </c>
      <c r="G897" s="5" t="s">
        <v>1872</v>
      </c>
      <c r="H897" s="10" t="s">
        <v>1271</v>
      </c>
      <c r="I897" s="5" t="s">
        <v>1655</v>
      </c>
      <c r="J897" s="13" t="str">
        <f t="shared" si="103"/>
        <v>IC.CV.240820</v>
      </c>
      <c r="K897" s="6" t="s">
        <v>1192</v>
      </c>
      <c r="L897" t="str">
        <f t="shared" si="107"/>
        <v xml:space="preserve">     Large amount discharge</v>
      </c>
      <c r="M897" s="14" t="str">
        <f t="shared" si="104"/>
        <v>PI.IC.CV.240820.01</v>
      </c>
      <c r="N897" s="14"/>
      <c r="O897" s="14" t="str">
        <f t="shared" si="105"/>
        <v>PH.IC.CV.240820.01</v>
      </c>
      <c r="P897" s="5"/>
      <c r="Q897" s="14" t="str">
        <f t="shared" si="106"/>
        <v>CL.IC.CV.240820.01</v>
      </c>
      <c r="R897" s="5"/>
      <c r="S897" s="5"/>
      <c r="T897" s="5"/>
      <c r="U897" s="5"/>
      <c r="V897" s="5"/>
      <c r="W897" s="5"/>
    </row>
    <row r="898" spans="1:23" ht="15">
      <c r="A898" s="5" t="s">
        <v>1372</v>
      </c>
      <c r="B898" s="5"/>
      <c r="C898" s="6" t="s">
        <v>6583</v>
      </c>
      <c r="D898" s="5"/>
      <c r="E898" s="6" t="s">
        <v>10093</v>
      </c>
      <c r="F898" s="5" t="s">
        <v>2463</v>
      </c>
      <c r="G898" s="5" t="s">
        <v>2292</v>
      </c>
      <c r="H898" s="10" t="s">
        <v>2395</v>
      </c>
      <c r="I898" s="5" t="s">
        <v>1674</v>
      </c>
      <c r="J898" s="13" t="str">
        <f t="shared" si="103"/>
        <v>IC.CV.240821</v>
      </c>
      <c r="K898" s="6" t="s">
        <v>1192</v>
      </c>
      <c r="L898" t="str">
        <f t="shared" si="107"/>
        <v xml:space="preserve">     Discharge same amount</v>
      </c>
      <c r="M898" s="14" t="str">
        <f t="shared" si="104"/>
        <v>PI.IC.CV.240821.01</v>
      </c>
      <c r="N898" s="14"/>
      <c r="O898" s="14" t="str">
        <f t="shared" si="105"/>
        <v>PH.IC.CV.240821.01</v>
      </c>
      <c r="P898" s="5"/>
      <c r="Q898" s="14" t="str">
        <f t="shared" si="106"/>
        <v>CL.IC.CV.240821.01</v>
      </c>
      <c r="R898" s="5"/>
      <c r="S898" s="5"/>
      <c r="T898" s="5"/>
      <c r="U898" s="5"/>
      <c r="V898" s="5"/>
      <c r="W898" s="5"/>
    </row>
    <row r="899" spans="1:23" ht="15">
      <c r="A899" s="5" t="s">
        <v>1372</v>
      </c>
      <c r="B899" s="5"/>
      <c r="C899" s="6" t="s">
        <v>6583</v>
      </c>
      <c r="D899" s="5"/>
      <c r="E899" s="6" t="s">
        <v>10093</v>
      </c>
      <c r="F899" s="5" t="s">
        <v>2463</v>
      </c>
      <c r="G899" s="5" t="s">
        <v>1875</v>
      </c>
      <c r="H899" s="10" t="s">
        <v>2396</v>
      </c>
      <c r="I899" s="5" t="s">
        <v>1673</v>
      </c>
      <c r="J899" s="13" t="str">
        <f t="shared" si="103"/>
        <v>IC.CV.240822</v>
      </c>
      <c r="K899" s="6" t="s">
        <v>1192</v>
      </c>
      <c r="L899" t="str">
        <f t="shared" si="107"/>
        <v xml:space="preserve">     Discharge decreasing</v>
      </c>
      <c r="M899" s="14" t="str">
        <f t="shared" si="104"/>
        <v>PI.IC.CV.240822.01</v>
      </c>
      <c r="N899" s="14"/>
      <c r="O899" s="14" t="str">
        <f t="shared" si="105"/>
        <v>PH.IC.CV.240822.01</v>
      </c>
      <c r="P899" s="5"/>
      <c r="Q899" s="14" t="str">
        <f t="shared" si="106"/>
        <v>CL.IC.CV.240822.01</v>
      </c>
      <c r="R899" s="5"/>
      <c r="S899" s="5"/>
      <c r="T899" s="5"/>
      <c r="U899" s="5"/>
      <c r="V899" s="5"/>
      <c r="W899" s="5"/>
    </row>
    <row r="900" spans="1:23" ht="15">
      <c r="A900" s="5" t="s">
        <v>1372</v>
      </c>
      <c r="B900" s="5"/>
      <c r="C900" s="6" t="s">
        <v>6583</v>
      </c>
      <c r="D900" s="5"/>
      <c r="E900" s="6" t="s">
        <v>10093</v>
      </c>
      <c r="F900" s="5" t="s">
        <v>2463</v>
      </c>
      <c r="G900" s="5" t="s">
        <v>1876</v>
      </c>
      <c r="H900" s="10" t="s">
        <v>2397</v>
      </c>
      <c r="I900" s="5" t="s">
        <v>1841</v>
      </c>
      <c r="J900" s="13" t="str">
        <f t="shared" si="103"/>
        <v>IC.CV.240823</v>
      </c>
      <c r="K900" s="6" t="s">
        <v>1192</v>
      </c>
      <c r="L900" t="str">
        <f t="shared" si="107"/>
        <v xml:space="preserve">     Discharge increasing</v>
      </c>
      <c r="M900" s="14" t="str">
        <f t="shared" si="104"/>
        <v>PI.IC.CV.240823.01</v>
      </c>
      <c r="N900" s="14"/>
      <c r="O900" s="14" t="str">
        <f t="shared" si="105"/>
        <v>PH.IC.CV.240823.01</v>
      </c>
      <c r="P900" s="5"/>
      <c r="Q900" s="14" t="str">
        <f t="shared" si="106"/>
        <v>CL.IC.CV.240823.01</v>
      </c>
      <c r="R900" s="5"/>
      <c r="S900" s="5"/>
      <c r="T900" s="5"/>
      <c r="U900" s="5"/>
      <c r="V900" s="5"/>
      <c r="W900" s="5"/>
    </row>
    <row r="901" spans="1:23" ht="15">
      <c r="A901" s="5" t="s">
        <v>1372</v>
      </c>
      <c r="B901" s="5"/>
      <c r="C901" s="6" t="s">
        <v>6583</v>
      </c>
      <c r="D901" s="5"/>
      <c r="E901" s="6" t="s">
        <v>10093</v>
      </c>
      <c r="F901" s="5" t="s">
        <v>2463</v>
      </c>
      <c r="G901" s="5" t="s">
        <v>1992</v>
      </c>
      <c r="H901" s="10" t="s">
        <v>2398</v>
      </c>
      <c r="I901" s="5" t="s">
        <v>1993</v>
      </c>
      <c r="J901" s="13" t="str">
        <f t="shared" si="103"/>
        <v>IC.CV.240824</v>
      </c>
      <c r="K901" s="6" t="s">
        <v>1192</v>
      </c>
      <c r="L901" t="str">
        <f t="shared" si="107"/>
        <v xml:space="preserve">     No odor</v>
      </c>
      <c r="M901" s="14" t="str">
        <f t="shared" si="104"/>
        <v>PI.IC.CV.240824.01</v>
      </c>
      <c r="N901" s="14"/>
      <c r="O901" s="14" t="str">
        <f t="shared" si="105"/>
        <v>PH.IC.CV.240824.01</v>
      </c>
      <c r="P901" s="5"/>
      <c r="Q901" s="14" t="str">
        <f t="shared" si="106"/>
        <v>CL.IC.CV.240824.01</v>
      </c>
      <c r="R901" s="5"/>
      <c r="S901" s="5"/>
      <c r="T901" s="5"/>
      <c r="U901" s="5"/>
      <c r="V901" s="5"/>
      <c r="W901" s="5"/>
    </row>
    <row r="902" spans="1:23" ht="15">
      <c r="A902" s="5" t="s">
        <v>1372</v>
      </c>
      <c r="B902" s="5"/>
      <c r="C902" s="6" t="s">
        <v>6583</v>
      </c>
      <c r="D902" s="5"/>
      <c r="E902" s="6" t="s">
        <v>10093</v>
      </c>
      <c r="F902" s="5" t="s">
        <v>2463</v>
      </c>
      <c r="G902" s="5" t="s">
        <v>1994</v>
      </c>
      <c r="H902" s="10" t="s">
        <v>2399</v>
      </c>
      <c r="I902" s="5" t="s">
        <v>1995</v>
      </c>
      <c r="J902" s="13" t="str">
        <f t="shared" si="103"/>
        <v>IC.CV.240825</v>
      </c>
      <c r="K902" s="6" t="s">
        <v>1192</v>
      </c>
      <c r="L902" t="str">
        <f t="shared" si="107"/>
        <v xml:space="preserve">     Foul</v>
      </c>
      <c r="M902" s="14" t="str">
        <f t="shared" si="104"/>
        <v>PI.IC.CV.240825.01</v>
      </c>
      <c r="N902" s="14"/>
      <c r="O902" s="14" t="str">
        <f t="shared" si="105"/>
        <v>PH.IC.CV.240825.01</v>
      </c>
      <c r="P902" s="5"/>
      <c r="Q902" s="14" t="str">
        <f t="shared" si="106"/>
        <v>CL.IC.CV.240825.01</v>
      </c>
      <c r="R902" s="5"/>
      <c r="S902" s="5"/>
      <c r="T902" s="5"/>
      <c r="U902" s="5"/>
      <c r="V902" s="5"/>
      <c r="W902" s="5"/>
    </row>
    <row r="903" spans="1:23" ht="15">
      <c r="A903" s="5" t="s">
        <v>1372</v>
      </c>
      <c r="B903" s="5"/>
      <c r="C903" s="6" t="s">
        <v>6583</v>
      </c>
      <c r="D903" s="5" t="s">
        <v>2293</v>
      </c>
      <c r="E903" s="6" t="s">
        <v>10095</v>
      </c>
      <c r="F903" s="5" t="s">
        <v>2294</v>
      </c>
      <c r="G903" s="5" t="s">
        <v>2295</v>
      </c>
      <c r="H903" s="10" t="s">
        <v>1396</v>
      </c>
      <c r="I903" s="5" t="s">
        <v>2296</v>
      </c>
      <c r="J903" s="13" t="str">
        <f t="shared" si="103"/>
        <v>IC.CV.240901</v>
      </c>
      <c r="K903" s="6" t="s">
        <v>1192</v>
      </c>
      <c r="L903" t="str">
        <f t="shared" si="107"/>
        <v>Eject pressure (230-245mmHg): specify</v>
      </c>
      <c r="M903" s="14" t="str">
        <f t="shared" si="104"/>
        <v>PI.IC.CV.240901.01</v>
      </c>
      <c r="N903" s="14"/>
      <c r="O903" s="14" t="str">
        <f t="shared" si="105"/>
        <v>PH.IC.CV.240901.01</v>
      </c>
      <c r="P903" s="5"/>
      <c r="Q903" s="14" t="str">
        <f t="shared" si="106"/>
        <v>CL.IC.CV.240901.01</v>
      </c>
      <c r="R903" s="5"/>
      <c r="S903" s="5"/>
      <c r="T903" s="5"/>
      <c r="U903" s="5"/>
      <c r="V903" s="5"/>
      <c r="W903" s="5"/>
    </row>
    <row r="904" spans="1:23" ht="15">
      <c r="A904" s="5" t="s">
        <v>1372</v>
      </c>
      <c r="B904" s="5"/>
      <c r="C904" s="6" t="s">
        <v>6583</v>
      </c>
      <c r="D904" s="5" t="s">
        <v>945</v>
      </c>
      <c r="E904" s="6" t="s">
        <v>10095</v>
      </c>
      <c r="F904" s="5" t="s">
        <v>2294</v>
      </c>
      <c r="G904" s="5" t="s">
        <v>2297</v>
      </c>
      <c r="H904" s="10" t="s">
        <v>1398</v>
      </c>
      <c r="I904" s="5" t="s">
        <v>2298</v>
      </c>
      <c r="J904" s="13" t="str">
        <f t="shared" si="103"/>
        <v>IC.CV.240902</v>
      </c>
      <c r="K904" s="6" t="s">
        <v>1192</v>
      </c>
      <c r="L904" t="str">
        <f t="shared" si="107"/>
        <v>Eject time (270-300 msecs):  specify</v>
      </c>
      <c r="M904" s="14" t="str">
        <f t="shared" si="104"/>
        <v>PI.IC.CV.240902.01</v>
      </c>
      <c r="N904" s="14"/>
      <c r="O904" s="14" t="str">
        <f t="shared" si="105"/>
        <v>PH.IC.CV.240902.01</v>
      </c>
      <c r="P904" s="5"/>
      <c r="Q904" s="14" t="str">
        <f t="shared" si="106"/>
        <v>CL.IC.CV.240902.01</v>
      </c>
      <c r="R904" s="5"/>
      <c r="S904" s="5"/>
      <c r="T904" s="5"/>
      <c r="U904" s="5"/>
      <c r="V904" s="5"/>
      <c r="W904" s="5"/>
    </row>
    <row r="905" spans="1:23" ht="15">
      <c r="A905" s="5" t="s">
        <v>1372</v>
      </c>
      <c r="B905" s="5"/>
      <c r="C905" s="6" t="s">
        <v>6583</v>
      </c>
      <c r="D905" s="5" t="s">
        <v>2299</v>
      </c>
      <c r="E905" s="6" t="s">
        <v>10905</v>
      </c>
      <c r="F905" s="5" t="s">
        <v>2454</v>
      </c>
      <c r="G905" s="5" t="s">
        <v>2455</v>
      </c>
      <c r="H905" s="10" t="s">
        <v>1396</v>
      </c>
      <c r="I905" s="5" t="s">
        <v>2456</v>
      </c>
      <c r="J905" s="13" t="str">
        <f t="shared" si="103"/>
        <v>IC.CV.241001</v>
      </c>
      <c r="K905" s="6" t="s">
        <v>1192</v>
      </c>
      <c r="L905" t="str">
        <f t="shared" si="107"/>
        <v>Power pack battery on</v>
      </c>
      <c r="M905" s="14" t="str">
        <f t="shared" si="104"/>
        <v>PI.IC.CV.241001.01</v>
      </c>
      <c r="N905" s="14"/>
      <c r="O905" s="14" t="str">
        <f t="shared" si="105"/>
        <v>PH.IC.CV.241001.01</v>
      </c>
      <c r="P905" s="5"/>
      <c r="Q905" s="14" t="str">
        <f t="shared" si="106"/>
        <v>CL.IC.CV.241001.01</v>
      </c>
      <c r="R905" s="5"/>
      <c r="S905" s="5"/>
      <c r="T905" s="5"/>
      <c r="U905" s="5"/>
      <c r="V905" s="5"/>
      <c r="W905" s="5"/>
    </row>
    <row r="906" spans="1:23" ht="15">
      <c r="A906" s="5" t="s">
        <v>1372</v>
      </c>
      <c r="B906" s="5"/>
      <c r="C906" s="6" t="s">
        <v>6583</v>
      </c>
      <c r="D906" s="5"/>
      <c r="E906" s="6" t="s">
        <v>10905</v>
      </c>
      <c r="F906" s="5" t="s">
        <v>2454</v>
      </c>
      <c r="G906" s="5" t="s">
        <v>2457</v>
      </c>
      <c r="H906" s="10" t="s">
        <v>1398</v>
      </c>
      <c r="I906" s="5" t="s">
        <v>2596</v>
      </c>
      <c r="J906" s="13" t="str">
        <f t="shared" ref="J906:J969" si="108">CONCATENATE("IC.CV.",C906,E906,H906)</f>
        <v>IC.CV.241002</v>
      </c>
      <c r="K906" s="6" t="s">
        <v>1192</v>
      </c>
      <c r="L906" t="str">
        <f t="shared" si="107"/>
        <v>Power pack battery off</v>
      </c>
      <c r="M906" s="14" t="str">
        <f t="shared" si="104"/>
        <v>PI.IC.CV.241002.01</v>
      </c>
      <c r="N906" s="14"/>
      <c r="O906" s="14" t="str">
        <f t="shared" si="105"/>
        <v>PH.IC.CV.241002.01</v>
      </c>
      <c r="P906" s="5"/>
      <c r="Q906" s="14" t="str">
        <f t="shared" si="106"/>
        <v>CL.IC.CV.241002.01</v>
      </c>
      <c r="R906" s="5"/>
      <c r="S906" s="5"/>
      <c r="T906" s="5"/>
      <c r="U906" s="5"/>
      <c r="V906" s="5"/>
      <c r="W906" s="5"/>
    </row>
    <row r="907" spans="1:23" ht="15">
      <c r="A907" s="5" t="s">
        <v>1372</v>
      </c>
      <c r="B907" s="5"/>
      <c r="C907" s="6" t="s">
        <v>6583</v>
      </c>
      <c r="D907" s="5"/>
      <c r="E907" s="6" t="s">
        <v>10905</v>
      </c>
      <c r="F907" s="5" t="s">
        <v>2454</v>
      </c>
      <c r="G907" s="5" t="s">
        <v>2597</v>
      </c>
      <c r="H907" s="10" t="s">
        <v>1400</v>
      </c>
      <c r="I907" s="5" t="s">
        <v>2598</v>
      </c>
      <c r="J907" s="13" t="str">
        <f t="shared" si="108"/>
        <v>IC.CV.241003</v>
      </c>
      <c r="K907" s="6" t="s">
        <v>1192</v>
      </c>
      <c r="L907" t="str">
        <f t="shared" si="107"/>
        <v>External power supply AC</v>
      </c>
      <c r="M907" s="14" t="str">
        <f t="shared" ref="M907:M970" si="109">CONCATENATE("PI.",J907,".",K907)</f>
        <v>PI.IC.CV.241003.01</v>
      </c>
      <c r="N907" s="14"/>
      <c r="O907" s="14" t="str">
        <f t="shared" ref="O907:O970" si="110">CONCATENATE("PH.",J907,".",K907)</f>
        <v>PH.IC.CV.241003.01</v>
      </c>
      <c r="P907" s="5"/>
      <c r="Q907" s="14" t="str">
        <f t="shared" ref="Q907:Q970" si="111">CONCATENATE("CL.",J907,".",K907)</f>
        <v>CL.IC.CV.241003.01</v>
      </c>
      <c r="R907" s="5"/>
      <c r="S907" s="5"/>
      <c r="T907" s="5"/>
      <c r="U907" s="5"/>
      <c r="V907" s="5"/>
      <c r="W907" s="5"/>
    </row>
    <row r="908" spans="1:23" ht="15">
      <c r="A908" s="5" t="s">
        <v>1372</v>
      </c>
      <c r="B908" s="5"/>
      <c r="C908" s="6" t="s">
        <v>6583</v>
      </c>
      <c r="D908" s="5" t="s">
        <v>2458</v>
      </c>
      <c r="E908" s="6" t="s">
        <v>8048</v>
      </c>
      <c r="F908" s="5" t="s">
        <v>2459</v>
      </c>
      <c r="G908" s="5" t="s">
        <v>2460</v>
      </c>
      <c r="H908" s="10" t="s">
        <v>1396</v>
      </c>
      <c r="I908" s="5" t="s">
        <v>2461</v>
      </c>
      <c r="J908" s="13" t="str">
        <f t="shared" si="108"/>
        <v>IC.CV.241101</v>
      </c>
      <c r="K908" s="6" t="s">
        <v>1192</v>
      </c>
      <c r="L908" t="str">
        <f t="shared" si="107"/>
        <v>Flash test pass</v>
      </c>
      <c r="M908" s="14" t="str">
        <f t="shared" si="109"/>
        <v>PI.IC.CV.241101.01</v>
      </c>
      <c r="N908" s="14"/>
      <c r="O908" s="14" t="str">
        <f t="shared" si="110"/>
        <v>PH.IC.CV.241101.01</v>
      </c>
      <c r="P908" s="5"/>
      <c r="Q908" s="14" t="str">
        <f t="shared" si="111"/>
        <v>CL.IC.CV.241101.01</v>
      </c>
      <c r="R908" s="5"/>
      <c r="S908" s="5"/>
      <c r="T908" s="5"/>
      <c r="U908" s="5"/>
      <c r="V908" s="5"/>
      <c r="W908" s="5"/>
    </row>
    <row r="909" spans="1:23" ht="15">
      <c r="A909" s="5" t="s">
        <v>1372</v>
      </c>
      <c r="B909" s="5"/>
      <c r="C909" s="6" t="s">
        <v>6583</v>
      </c>
      <c r="D909" s="5"/>
      <c r="E909" s="6" t="s">
        <v>8048</v>
      </c>
      <c r="F909" s="5" t="s">
        <v>2459</v>
      </c>
      <c r="G909" s="5" t="s">
        <v>2601</v>
      </c>
      <c r="H909" s="10" t="s">
        <v>1398</v>
      </c>
      <c r="I909" s="5" t="s">
        <v>2602</v>
      </c>
      <c r="J909" s="13" t="str">
        <f t="shared" si="108"/>
        <v>IC.CV.241102</v>
      </c>
      <c r="K909" s="6" t="s">
        <v>11324</v>
      </c>
      <c r="L909" t="str">
        <f t="shared" si="107"/>
        <v>Flash test fail</v>
      </c>
      <c r="M909" s="14" t="str">
        <f t="shared" si="109"/>
        <v>PI.IC.CV.241102.01</v>
      </c>
      <c r="N909" s="14"/>
      <c r="O909" s="14" t="str">
        <f t="shared" si="110"/>
        <v>PH.IC.CV.241102.01</v>
      </c>
      <c r="P909" s="5"/>
      <c r="Q909" s="14" t="str">
        <f t="shared" si="111"/>
        <v>CL.IC.CV.241102.01</v>
      </c>
      <c r="R909" s="5"/>
      <c r="S909" s="5"/>
      <c r="T909" s="5"/>
      <c r="U909" s="5"/>
      <c r="V909" s="5"/>
      <c r="W909" s="5"/>
    </row>
    <row r="910" spans="1:23" ht="15">
      <c r="A910" s="5" t="s">
        <v>1372</v>
      </c>
      <c r="B910" s="5"/>
      <c r="C910" s="6" t="s">
        <v>6583</v>
      </c>
      <c r="D910" s="5"/>
      <c r="E910" s="6" t="s">
        <v>8048</v>
      </c>
      <c r="F910" s="5" t="s">
        <v>2459</v>
      </c>
      <c r="G910" s="5" t="s">
        <v>2603</v>
      </c>
      <c r="H910" s="10" t="s">
        <v>1400</v>
      </c>
      <c r="I910" s="5" t="s">
        <v>2604</v>
      </c>
      <c r="J910" s="13" t="str">
        <f t="shared" si="108"/>
        <v>IC.CV.241103</v>
      </c>
      <c r="K910" s="6" t="s">
        <v>11324</v>
      </c>
      <c r="L910" t="str">
        <f t="shared" si="107"/>
        <v>Flash test not applicable</v>
      </c>
      <c r="M910" s="14" t="str">
        <f t="shared" si="109"/>
        <v>PI.IC.CV.241103.01</v>
      </c>
      <c r="N910" s="14"/>
      <c r="O910" s="14" t="str">
        <f t="shared" si="110"/>
        <v>PH.IC.CV.241103.01</v>
      </c>
      <c r="P910" s="5"/>
      <c r="Q910" s="14" t="str">
        <f t="shared" si="111"/>
        <v>CL.IC.CV.241103.01</v>
      </c>
      <c r="R910" s="5"/>
      <c r="S910" s="5"/>
      <c r="T910" s="5"/>
      <c r="U910" s="5"/>
      <c r="V910" s="5"/>
      <c r="W910" s="5"/>
    </row>
    <row r="911" spans="1:23" ht="15">
      <c r="A911" s="5" t="s">
        <v>1372</v>
      </c>
      <c r="B911" s="5"/>
      <c r="C911" s="6" t="s">
        <v>6583</v>
      </c>
      <c r="D911" s="5" t="s">
        <v>2605</v>
      </c>
      <c r="E911" s="6" t="s">
        <v>11023</v>
      </c>
      <c r="F911" s="5" t="s">
        <v>2606</v>
      </c>
      <c r="G911" s="5" t="s">
        <v>2607</v>
      </c>
      <c r="H911" s="10" t="s">
        <v>1396</v>
      </c>
      <c r="I911" s="5" t="s">
        <v>2608</v>
      </c>
      <c r="J911" s="13" t="str">
        <f t="shared" si="108"/>
        <v>IC.CV.241201</v>
      </c>
      <c r="K911" s="6" t="s">
        <v>11324</v>
      </c>
      <c r="L911" t="str">
        <f t="shared" si="107"/>
        <v>Fill pressure:(-25 to -40 mmHg) specify</v>
      </c>
      <c r="M911" s="14" t="str">
        <f t="shared" si="109"/>
        <v>PI.IC.CV.241201.01</v>
      </c>
      <c r="N911" s="14"/>
      <c r="O911" s="14" t="str">
        <f t="shared" si="110"/>
        <v>PH.IC.CV.241201.01</v>
      </c>
      <c r="P911" s="5"/>
      <c r="Q911" s="14" t="str">
        <f t="shared" si="111"/>
        <v>CL.IC.CV.241201.01</v>
      </c>
      <c r="R911" s="5"/>
      <c r="S911" s="5"/>
      <c r="T911" s="5"/>
      <c r="U911" s="5"/>
      <c r="V911" s="5"/>
      <c r="W911" s="5"/>
    </row>
    <row r="912" spans="1:23" ht="15">
      <c r="A912" s="5" t="s">
        <v>1372</v>
      </c>
      <c r="B912" s="5"/>
      <c r="C912" s="6" t="s">
        <v>6583</v>
      </c>
      <c r="D912" s="5" t="s">
        <v>2609</v>
      </c>
      <c r="E912" s="6" t="s">
        <v>8201</v>
      </c>
      <c r="F912" s="5" t="s">
        <v>2610</v>
      </c>
      <c r="G912" s="5" t="s">
        <v>304</v>
      </c>
      <c r="H912" s="10" t="s">
        <v>1396</v>
      </c>
      <c r="I912" s="5" t="s">
        <v>2611</v>
      </c>
      <c r="J912" s="13" t="str">
        <f t="shared" si="108"/>
        <v>IC.CV.241301</v>
      </c>
      <c r="K912" s="6" t="s">
        <v>11324</v>
      </c>
      <c r="L912" t="str">
        <f t="shared" si="107"/>
        <v>VAD flow specify liters per minute</v>
      </c>
      <c r="M912" s="14" t="str">
        <f t="shared" si="109"/>
        <v>PI.IC.CV.241301.01</v>
      </c>
      <c r="N912" s="14"/>
      <c r="O912" s="14" t="str">
        <f t="shared" si="110"/>
        <v>PH.IC.CV.241301.01</v>
      </c>
      <c r="P912" s="5"/>
      <c r="Q912" s="14" t="str">
        <f t="shared" si="111"/>
        <v>CL.IC.CV.241301.01</v>
      </c>
      <c r="R912" s="5"/>
      <c r="S912" s="5"/>
      <c r="T912" s="5"/>
      <c r="U912" s="5"/>
      <c r="V912" s="5"/>
      <c r="W912" s="5"/>
    </row>
    <row r="913" spans="1:23" ht="15">
      <c r="A913" s="5" t="s">
        <v>1372</v>
      </c>
      <c r="B913" s="5"/>
      <c r="C913" s="6" t="s">
        <v>6583</v>
      </c>
      <c r="D913" s="5" t="s">
        <v>2612</v>
      </c>
      <c r="E913" s="6" t="s">
        <v>9621</v>
      </c>
      <c r="F913" s="5" t="s">
        <v>2613</v>
      </c>
      <c r="G913" s="5" t="s">
        <v>2614</v>
      </c>
      <c r="H913" s="10" t="s">
        <v>1396</v>
      </c>
      <c r="I913" s="5" t="s">
        <v>2615</v>
      </c>
      <c r="J913" s="13" t="str">
        <f t="shared" si="108"/>
        <v>IC.CV.241401</v>
      </c>
      <c r="K913" s="6" t="s">
        <v>11324</v>
      </c>
      <c r="L913" t="str">
        <f t="shared" si="107"/>
        <v>Hand pump present x1</v>
      </c>
      <c r="M913" s="14" t="str">
        <f t="shared" si="109"/>
        <v>PI.IC.CV.241401.01</v>
      </c>
      <c r="N913" s="14"/>
      <c r="O913" s="14" t="str">
        <f t="shared" si="110"/>
        <v>PH.IC.CV.241401.01</v>
      </c>
      <c r="P913" s="5"/>
      <c r="Q913" s="14" t="str">
        <f t="shared" si="111"/>
        <v>CL.IC.CV.241401.01</v>
      </c>
      <c r="R913" s="5"/>
      <c r="S913" s="5"/>
      <c r="T913" s="5"/>
      <c r="U913" s="5"/>
      <c r="V913" s="5"/>
      <c r="W913" s="5"/>
    </row>
    <row r="914" spans="1:23" ht="15">
      <c r="A914" s="5" t="s">
        <v>1372</v>
      </c>
      <c r="B914" s="5"/>
      <c r="C914" s="6" t="s">
        <v>6583</v>
      </c>
      <c r="D914" s="5"/>
      <c r="E914" s="6" t="s">
        <v>9621</v>
      </c>
      <c r="F914" s="5" t="s">
        <v>2613</v>
      </c>
      <c r="G914" s="5" t="s">
        <v>2638</v>
      </c>
      <c r="H914" s="10" t="s">
        <v>1398</v>
      </c>
      <c r="I914" s="5" t="s">
        <v>2639</v>
      </c>
      <c r="J914" s="13" t="str">
        <f t="shared" si="108"/>
        <v>IC.CV.241402</v>
      </c>
      <c r="K914" s="6" t="s">
        <v>11324</v>
      </c>
      <c r="L914" t="str">
        <f t="shared" si="107"/>
        <v>Hand pump present x2</v>
      </c>
      <c r="M914" s="14" t="str">
        <f t="shared" si="109"/>
        <v>PI.IC.CV.241402.01</v>
      </c>
      <c r="N914" s="14"/>
      <c r="O914" s="14" t="str">
        <f t="shared" si="110"/>
        <v>PH.IC.CV.241402.01</v>
      </c>
      <c r="P914" s="5"/>
      <c r="Q914" s="14" t="str">
        <f t="shared" si="111"/>
        <v>CL.IC.CV.241402.01</v>
      </c>
      <c r="R914" s="5"/>
      <c r="S914" s="5"/>
      <c r="T914" s="5"/>
      <c r="U914" s="5"/>
      <c r="V914" s="5"/>
      <c r="W914" s="5"/>
    </row>
    <row r="915" spans="1:23" ht="15">
      <c r="A915" s="5" t="s">
        <v>1372</v>
      </c>
      <c r="B915" s="5"/>
      <c r="C915" s="6" t="s">
        <v>6583</v>
      </c>
      <c r="D915" s="5"/>
      <c r="E915" s="6" t="s">
        <v>9621</v>
      </c>
      <c r="F915" s="5" t="s">
        <v>2613</v>
      </c>
      <c r="G915" s="5" t="s">
        <v>2491</v>
      </c>
      <c r="H915" s="10" t="s">
        <v>1400</v>
      </c>
      <c r="I915" s="5" t="s">
        <v>2492</v>
      </c>
      <c r="J915" s="13" t="str">
        <f t="shared" si="108"/>
        <v>IC.CV.241403</v>
      </c>
      <c r="K915" s="6" t="s">
        <v>11324</v>
      </c>
      <c r="L915" t="str">
        <f t="shared" si="107"/>
        <v>Hand pump used</v>
      </c>
      <c r="M915" s="14" t="str">
        <f t="shared" si="109"/>
        <v>PI.IC.CV.241403.01</v>
      </c>
      <c r="N915" s="14"/>
      <c r="O915" s="14" t="str">
        <f t="shared" si="110"/>
        <v>PH.IC.CV.241403.01</v>
      </c>
      <c r="P915" s="5"/>
      <c r="Q915" s="14" t="str">
        <f t="shared" si="111"/>
        <v>CL.IC.CV.241403.01</v>
      </c>
      <c r="R915" s="5"/>
      <c r="S915" s="5"/>
      <c r="T915" s="5"/>
      <c r="U915" s="5"/>
      <c r="V915" s="5"/>
      <c r="W915" s="5"/>
    </row>
    <row r="916" spans="1:23" ht="15">
      <c r="A916" s="5" t="s">
        <v>1372</v>
      </c>
      <c r="B916" s="5"/>
      <c r="C916" s="6" t="s">
        <v>6583</v>
      </c>
      <c r="D916" s="5" t="s">
        <v>2493</v>
      </c>
      <c r="E916" s="6" t="s">
        <v>6135</v>
      </c>
      <c r="F916" s="5" t="s">
        <v>2494</v>
      </c>
      <c r="G916" s="5" t="s">
        <v>2643</v>
      </c>
      <c r="H916" s="10" t="s">
        <v>1396</v>
      </c>
      <c r="I916" s="5" t="s">
        <v>2033</v>
      </c>
      <c r="J916" s="13" t="str">
        <f t="shared" si="108"/>
        <v>IC.CV.241501</v>
      </c>
      <c r="K916" s="6" t="s">
        <v>11324</v>
      </c>
      <c r="L916" t="str">
        <f t="shared" si="107"/>
        <v>Low rate specify</v>
      </c>
      <c r="M916" s="14" t="str">
        <f t="shared" si="109"/>
        <v>PI.IC.CV.241501.01</v>
      </c>
      <c r="N916" s="14"/>
      <c r="O916" s="14" t="str">
        <f t="shared" si="110"/>
        <v>PH.IC.CV.241501.01</v>
      </c>
      <c r="P916" s="5"/>
      <c r="Q916" s="14" t="str">
        <f t="shared" si="111"/>
        <v>CL.IC.CV.241501.01</v>
      </c>
      <c r="R916" s="5"/>
      <c r="S916" s="5"/>
      <c r="T916" s="5"/>
      <c r="U916" s="5"/>
      <c r="V916" s="5"/>
      <c r="W916" s="5"/>
    </row>
    <row r="917" spans="1:23" ht="15">
      <c r="A917" s="5" t="s">
        <v>1372</v>
      </c>
      <c r="B917" s="5"/>
      <c r="C917" s="6" t="s">
        <v>6583</v>
      </c>
      <c r="D917" s="5" t="s">
        <v>2034</v>
      </c>
      <c r="E917" s="6" t="s">
        <v>5740</v>
      </c>
      <c r="F917" s="5" t="s">
        <v>2035</v>
      </c>
      <c r="G917" s="5" t="s">
        <v>2036</v>
      </c>
      <c r="H917" s="10" t="s">
        <v>1396</v>
      </c>
      <c r="I917" s="5" t="s">
        <v>2037</v>
      </c>
      <c r="J917" s="13" t="str">
        <f t="shared" si="108"/>
        <v>IC.CV.241601</v>
      </c>
      <c r="K917" s="6" t="s">
        <v>11324</v>
      </c>
      <c r="L917" t="str">
        <f t="shared" si="107"/>
        <v>Auto mode</v>
      </c>
      <c r="M917" s="14" t="str">
        <f t="shared" si="109"/>
        <v>PI.IC.CV.241601.01</v>
      </c>
      <c r="N917" s="14"/>
      <c r="O917" s="14" t="str">
        <f t="shared" si="110"/>
        <v>PH.IC.CV.241601.01</v>
      </c>
      <c r="P917" s="5"/>
      <c r="Q917" s="14" t="str">
        <f t="shared" si="111"/>
        <v>CL.IC.CV.241601.01</v>
      </c>
      <c r="R917" s="5"/>
      <c r="S917" s="5"/>
      <c r="T917" s="5"/>
      <c r="U917" s="5"/>
      <c r="V917" s="5"/>
      <c r="W917" s="5"/>
    </row>
    <row r="918" spans="1:23" ht="15">
      <c r="A918" s="5" t="s">
        <v>1372</v>
      </c>
      <c r="B918" s="5"/>
      <c r="C918" s="6" t="s">
        <v>6583</v>
      </c>
      <c r="D918" s="5"/>
      <c r="E918" s="6" t="s">
        <v>5740</v>
      </c>
      <c r="F918" s="5" t="s">
        <v>2035</v>
      </c>
      <c r="G918" s="5" t="s">
        <v>2038</v>
      </c>
      <c r="H918" s="10" t="s">
        <v>1398</v>
      </c>
      <c r="I918" s="5" t="s">
        <v>2039</v>
      </c>
      <c r="J918" s="13" t="str">
        <f t="shared" si="108"/>
        <v>IC.CV.241602</v>
      </c>
      <c r="K918" s="6" t="s">
        <v>1192</v>
      </c>
      <c r="L918" t="str">
        <f t="shared" si="107"/>
        <v>Fixed mode</v>
      </c>
      <c r="M918" s="14" t="str">
        <f t="shared" si="109"/>
        <v>PI.IC.CV.241602.01</v>
      </c>
      <c r="N918" s="14"/>
      <c r="O918" s="14" t="str">
        <f t="shared" si="110"/>
        <v>PH.IC.CV.241602.01</v>
      </c>
      <c r="P918" s="5"/>
      <c r="Q918" s="14" t="str">
        <f t="shared" si="111"/>
        <v>CL.IC.CV.241602.01</v>
      </c>
      <c r="R918" s="5"/>
      <c r="S918" s="5"/>
      <c r="T918" s="5"/>
      <c r="U918" s="5"/>
      <c r="V918" s="5"/>
      <c r="W918" s="5"/>
    </row>
    <row r="919" spans="1:23" ht="15">
      <c r="A919" s="5" t="s">
        <v>1372</v>
      </c>
      <c r="B919" s="5"/>
      <c r="C919" s="6" t="s">
        <v>6583</v>
      </c>
      <c r="D919" s="5"/>
      <c r="E919" s="6" t="s">
        <v>5740</v>
      </c>
      <c r="F919" s="5" t="s">
        <v>2035</v>
      </c>
      <c r="G919" s="5" t="s">
        <v>2040</v>
      </c>
      <c r="H919" s="10" t="s">
        <v>1400</v>
      </c>
      <c r="I919" s="5" t="s">
        <v>2041</v>
      </c>
      <c r="J919" s="13" t="str">
        <f t="shared" si="108"/>
        <v>IC.CV.241603</v>
      </c>
      <c r="K919" s="6" t="s">
        <v>1192</v>
      </c>
      <c r="L919" t="str">
        <f t="shared" si="107"/>
        <v>Other mode: specify</v>
      </c>
      <c r="M919" s="14" t="str">
        <f t="shared" si="109"/>
        <v>PI.IC.CV.241603.01</v>
      </c>
      <c r="N919" s="14"/>
      <c r="O919" s="14" t="str">
        <f t="shared" si="110"/>
        <v>PH.IC.CV.241603.01</v>
      </c>
      <c r="P919" s="5"/>
      <c r="Q919" s="14" t="str">
        <f t="shared" si="111"/>
        <v>CL.IC.CV.241603.01</v>
      </c>
      <c r="R919" s="5"/>
      <c r="S919" s="5"/>
      <c r="T919" s="5"/>
      <c r="U919" s="5"/>
      <c r="V919" s="5"/>
      <c r="W919" s="5"/>
    </row>
    <row r="920" spans="1:23" ht="15">
      <c r="A920" s="5" t="s">
        <v>1372</v>
      </c>
      <c r="B920" s="5"/>
      <c r="C920" s="6" t="s">
        <v>6583</v>
      </c>
      <c r="D920" s="5" t="s">
        <v>2042</v>
      </c>
      <c r="E920" s="6" t="s">
        <v>1138</v>
      </c>
      <c r="F920" s="5" t="s">
        <v>2043</v>
      </c>
      <c r="G920" s="5" t="s">
        <v>2044</v>
      </c>
      <c r="H920" s="10" t="s">
        <v>1396</v>
      </c>
      <c r="I920" s="5" t="s">
        <v>2045</v>
      </c>
      <c r="J920" s="13" t="str">
        <f t="shared" si="108"/>
        <v>IC.CV.241701</v>
      </c>
      <c r="K920" s="6" t="s">
        <v>11324</v>
      </c>
      <c r="L920" t="str">
        <f t="shared" si="107"/>
        <v>HeartMate XVE LVAD</v>
      </c>
      <c r="M920" s="14" t="str">
        <f t="shared" si="109"/>
        <v>PI.IC.CV.241701.01</v>
      </c>
      <c r="N920" s="14"/>
      <c r="O920" s="14" t="str">
        <f t="shared" si="110"/>
        <v>PH.IC.CV.241701.01</v>
      </c>
      <c r="P920" s="5"/>
      <c r="Q920" s="14" t="str">
        <f t="shared" si="111"/>
        <v>CL.IC.CV.241701.01</v>
      </c>
      <c r="R920" s="5"/>
      <c r="S920" s="5"/>
      <c r="T920" s="5"/>
      <c r="U920" s="5"/>
      <c r="V920" s="5"/>
      <c r="W920" s="5"/>
    </row>
    <row r="921" spans="1:23" ht="15">
      <c r="A921" s="5" t="s">
        <v>1372</v>
      </c>
      <c r="B921" s="5"/>
      <c r="C921" s="6" t="s">
        <v>6583</v>
      </c>
      <c r="D921" s="5"/>
      <c r="E921" s="6" t="s">
        <v>6865</v>
      </c>
      <c r="F921" s="5" t="s">
        <v>2043</v>
      </c>
      <c r="G921" s="5" t="s">
        <v>2046</v>
      </c>
      <c r="H921" s="10" t="s">
        <v>1398</v>
      </c>
      <c r="I921" s="5" t="s">
        <v>2047</v>
      </c>
      <c r="J921" s="13" t="str">
        <f t="shared" si="108"/>
        <v>IC.CV.241702</v>
      </c>
      <c r="K921" s="6" t="s">
        <v>11324</v>
      </c>
      <c r="L921" t="str">
        <f t="shared" si="107"/>
        <v>HeartMate II VAD (Thoratec)</v>
      </c>
      <c r="M921" s="14" t="str">
        <f t="shared" si="109"/>
        <v>PI.IC.CV.241702.01</v>
      </c>
      <c r="N921" s="14"/>
      <c r="O921" s="14" t="str">
        <f t="shared" si="110"/>
        <v>PH.IC.CV.241702.01</v>
      </c>
      <c r="P921" s="5"/>
      <c r="Q921" s="14" t="str">
        <f t="shared" si="111"/>
        <v>CL.IC.CV.241702.01</v>
      </c>
      <c r="R921" s="5"/>
      <c r="S921" s="5"/>
      <c r="T921" s="5"/>
      <c r="U921" s="5"/>
      <c r="V921" s="5"/>
      <c r="W921" s="5"/>
    </row>
    <row r="922" spans="1:23" ht="15">
      <c r="A922" s="5" t="s">
        <v>1372</v>
      </c>
      <c r="B922" s="5"/>
      <c r="C922" s="6" t="s">
        <v>6583</v>
      </c>
      <c r="D922" s="5"/>
      <c r="E922" s="6" t="s">
        <v>6865</v>
      </c>
      <c r="F922" s="5" t="s">
        <v>2043</v>
      </c>
      <c r="G922" s="5" t="s">
        <v>2048</v>
      </c>
      <c r="H922" s="10" t="s">
        <v>1400</v>
      </c>
      <c r="I922" s="5" t="s">
        <v>2049</v>
      </c>
      <c r="J922" s="13" t="str">
        <f t="shared" si="108"/>
        <v>IC.CV.241703</v>
      </c>
      <c r="K922" s="6" t="s">
        <v>11324</v>
      </c>
      <c r="L922" t="str">
        <f t="shared" si="107"/>
        <v>Thoratec Dual Drive Console (Thoratec)</v>
      </c>
      <c r="M922" s="14" t="str">
        <f t="shared" si="109"/>
        <v>PI.IC.CV.241703.01</v>
      </c>
      <c r="N922" s="14"/>
      <c r="O922" s="14" t="str">
        <f t="shared" si="110"/>
        <v>PH.IC.CV.241703.01</v>
      </c>
      <c r="P922" s="5"/>
      <c r="Q922" s="14" t="str">
        <f t="shared" si="111"/>
        <v>CL.IC.CV.241703.01</v>
      </c>
      <c r="R922" s="5"/>
      <c r="S922" s="5"/>
      <c r="T922" s="5"/>
      <c r="U922" s="5"/>
      <c r="V922" s="5"/>
      <c r="W922" s="5"/>
    </row>
    <row r="923" spans="1:23" ht="15">
      <c r="A923" s="5" t="s">
        <v>1372</v>
      </c>
      <c r="B923" s="5"/>
      <c r="C923" s="6" t="s">
        <v>6583</v>
      </c>
      <c r="D923" s="5"/>
      <c r="E923" s="6" t="s">
        <v>6865</v>
      </c>
      <c r="F923" s="5" t="s">
        <v>2043</v>
      </c>
      <c r="G923" s="5" t="s">
        <v>2050</v>
      </c>
      <c r="H923" s="10" t="s">
        <v>1402</v>
      </c>
      <c r="I923" s="5" t="s">
        <v>2051</v>
      </c>
      <c r="J923" s="13" t="str">
        <f t="shared" si="108"/>
        <v>IC.CV.241704</v>
      </c>
      <c r="K923" s="6" t="s">
        <v>11324</v>
      </c>
      <c r="L923" t="str">
        <f t="shared" si="107"/>
        <v>TLC - II Driver System (Thoratec)</v>
      </c>
      <c r="M923" s="14" t="str">
        <f t="shared" si="109"/>
        <v>PI.IC.CV.241704.01</v>
      </c>
      <c r="N923" s="14"/>
      <c r="O923" s="14" t="str">
        <f t="shared" si="110"/>
        <v>PH.IC.CV.241704.01</v>
      </c>
      <c r="P923" s="5"/>
      <c r="Q923" s="14" t="str">
        <f t="shared" si="111"/>
        <v>CL.IC.CV.241704.01</v>
      </c>
      <c r="R923" s="5"/>
      <c r="S923" s="5"/>
      <c r="T923" s="5"/>
      <c r="U923" s="5"/>
      <c r="V923" s="5"/>
      <c r="W923" s="5"/>
    </row>
    <row r="924" spans="1:23" ht="15">
      <c r="A924" s="5" t="s">
        <v>1372</v>
      </c>
      <c r="B924" s="5"/>
      <c r="C924" s="6" t="s">
        <v>6583</v>
      </c>
      <c r="D924" s="5"/>
      <c r="E924" s="6" t="s">
        <v>6865</v>
      </c>
      <c r="F924" s="5" t="s">
        <v>2043</v>
      </c>
      <c r="G924" s="5" t="s">
        <v>2052</v>
      </c>
      <c r="H924" s="10" t="s">
        <v>1404</v>
      </c>
      <c r="I924" s="5" t="s">
        <v>2053</v>
      </c>
      <c r="J924" s="13" t="str">
        <f t="shared" si="108"/>
        <v>IC.CV.241705</v>
      </c>
      <c r="K924" s="6" t="s">
        <v>11324</v>
      </c>
      <c r="L924" t="str">
        <f t="shared" si="107"/>
        <v>HeartWare VAD (HeartWare)</v>
      </c>
      <c r="M924" s="14" t="str">
        <f t="shared" si="109"/>
        <v>PI.IC.CV.241705.01</v>
      </c>
      <c r="N924" s="14"/>
      <c r="O924" s="14" t="str">
        <f t="shared" si="110"/>
        <v>PH.IC.CV.241705.01</v>
      </c>
      <c r="P924" s="5"/>
      <c r="Q924" s="14" t="str">
        <f t="shared" si="111"/>
        <v>CL.IC.CV.241705.01</v>
      </c>
      <c r="R924" s="5"/>
      <c r="S924" s="5"/>
      <c r="T924" s="5"/>
      <c r="U924" s="5"/>
      <c r="V924" s="5"/>
      <c r="W924" s="5"/>
    </row>
    <row r="925" spans="1:23" ht="15">
      <c r="A925" s="5" t="s">
        <v>1372</v>
      </c>
      <c r="B925" s="5"/>
      <c r="C925" s="6" t="s">
        <v>6583</v>
      </c>
      <c r="D925" s="5"/>
      <c r="E925" s="6" t="s">
        <v>6865</v>
      </c>
      <c r="F925" s="5" t="s">
        <v>2043</v>
      </c>
      <c r="G925" s="5" t="s">
        <v>2054</v>
      </c>
      <c r="H925" s="10" t="s">
        <v>1406</v>
      </c>
      <c r="I925" s="5" t="s">
        <v>2373</v>
      </c>
      <c r="J925" s="13" t="str">
        <f t="shared" si="108"/>
        <v>IC.CV.241706</v>
      </c>
      <c r="K925" s="6" t="s">
        <v>11324</v>
      </c>
      <c r="L925" t="str">
        <f t="shared" si="107"/>
        <v>DuraHeart  VAD (Terumo Heart)</v>
      </c>
      <c r="M925" s="14" t="str">
        <f t="shared" si="109"/>
        <v>PI.IC.CV.241706.01</v>
      </c>
      <c r="N925" s="14"/>
      <c r="O925" s="14" t="str">
        <f t="shared" si="110"/>
        <v>PH.IC.CV.241706.01</v>
      </c>
      <c r="P925" s="5"/>
      <c r="Q925" s="14" t="str">
        <f t="shared" si="111"/>
        <v>CL.IC.CV.241706.01</v>
      </c>
      <c r="R925" s="5"/>
      <c r="S925" s="5"/>
      <c r="T925" s="5"/>
      <c r="U925" s="5"/>
      <c r="V925" s="5"/>
      <c r="W925" s="5"/>
    </row>
    <row r="926" spans="1:23" ht="15">
      <c r="A926" s="5" t="s">
        <v>1372</v>
      </c>
      <c r="B926" s="5"/>
      <c r="C926" s="6" t="s">
        <v>6583</v>
      </c>
      <c r="D926" s="5"/>
      <c r="E926" s="6" t="s">
        <v>6865</v>
      </c>
      <c r="F926" s="5" t="s">
        <v>2043</v>
      </c>
      <c r="G926" s="5" t="s">
        <v>2362</v>
      </c>
      <c r="H926" s="10" t="s">
        <v>1419</v>
      </c>
      <c r="I926" s="5" t="s">
        <v>2041</v>
      </c>
      <c r="J926" s="13" t="str">
        <f t="shared" si="108"/>
        <v>IC.CV.241707</v>
      </c>
      <c r="K926" s="6" t="s">
        <v>11324</v>
      </c>
      <c r="L926" t="str">
        <f t="shared" si="107"/>
        <v>Other: specify name</v>
      </c>
      <c r="M926" s="14" t="str">
        <f t="shared" si="109"/>
        <v>PI.IC.CV.241707.01</v>
      </c>
      <c r="N926" s="14"/>
      <c r="O926" s="14" t="str">
        <f t="shared" si="110"/>
        <v>PH.IC.CV.241707.01</v>
      </c>
      <c r="P926" s="5"/>
      <c r="Q926" s="14" t="str">
        <f t="shared" si="111"/>
        <v>CL.IC.CV.241707.01</v>
      </c>
      <c r="R926" s="5"/>
      <c r="S926" s="5"/>
      <c r="T926" s="5"/>
      <c r="U926" s="5"/>
      <c r="V926" s="5"/>
      <c r="W926" s="5"/>
    </row>
    <row r="927" spans="1:23" ht="15">
      <c r="A927" s="5" t="s">
        <v>1372</v>
      </c>
      <c r="B927" s="5"/>
      <c r="C927" s="6" t="s">
        <v>6583</v>
      </c>
      <c r="D927" s="5" t="s">
        <v>2363</v>
      </c>
      <c r="E927" s="6" t="s">
        <v>5743</v>
      </c>
      <c r="F927" s="5" t="s">
        <v>2364</v>
      </c>
      <c r="G927" s="5" t="s">
        <v>2365</v>
      </c>
      <c r="H927" s="10" t="s">
        <v>1396</v>
      </c>
      <c r="I927" s="5" t="s">
        <v>2366</v>
      </c>
      <c r="J927" s="13" t="str">
        <f t="shared" si="108"/>
        <v>IC.CV.241801</v>
      </c>
      <c r="K927" s="6" t="s">
        <v>11324</v>
      </c>
      <c r="L927" t="str">
        <f t="shared" si="107"/>
        <v>VAD Output specify liters per minute</v>
      </c>
      <c r="M927" s="14" t="str">
        <f t="shared" si="109"/>
        <v>PI.IC.CV.241801.01</v>
      </c>
      <c r="N927" s="14"/>
      <c r="O927" s="14" t="str">
        <f t="shared" si="110"/>
        <v>PH.IC.CV.241801.01</v>
      </c>
      <c r="P927" s="5"/>
      <c r="Q927" s="14" t="str">
        <f t="shared" si="111"/>
        <v>CL.IC.CV.241801.01</v>
      </c>
      <c r="R927" s="5"/>
      <c r="S927" s="5"/>
      <c r="T927" s="5"/>
      <c r="U927" s="5"/>
      <c r="V927" s="5"/>
      <c r="W927" s="5"/>
    </row>
    <row r="928" spans="1:23" ht="15">
      <c r="A928" s="5" t="s">
        <v>1372</v>
      </c>
      <c r="B928" s="5"/>
      <c r="C928" s="6" t="s">
        <v>6583</v>
      </c>
      <c r="D928" s="5" t="s">
        <v>2367</v>
      </c>
      <c r="E928" s="6" t="s">
        <v>10174</v>
      </c>
      <c r="F928" s="5" t="s">
        <v>2368</v>
      </c>
      <c r="G928" s="5" t="s">
        <v>2369</v>
      </c>
      <c r="H928" s="10" t="s">
        <v>1396</v>
      </c>
      <c r="I928" s="5" t="s">
        <v>2370</v>
      </c>
      <c r="J928" s="13" t="str">
        <f t="shared" si="108"/>
        <v>IC.CV.241901</v>
      </c>
      <c r="K928" s="6" t="s">
        <v>11324</v>
      </c>
      <c r="L928" t="str">
        <f t="shared" si="107"/>
        <v>Power specify watts (4.0-8.0)</v>
      </c>
      <c r="M928" s="14" t="str">
        <f t="shared" si="109"/>
        <v>PI.IC.CV.241901.01</v>
      </c>
      <c r="N928" s="14"/>
      <c r="O928" s="14" t="str">
        <f t="shared" si="110"/>
        <v>PH.IC.CV.241901.01</v>
      </c>
      <c r="P928" s="5"/>
      <c r="Q928" s="14" t="str">
        <f t="shared" si="111"/>
        <v>CL.IC.CV.241901.01</v>
      </c>
      <c r="R928" s="5"/>
      <c r="S928" s="5"/>
      <c r="T928" s="5"/>
      <c r="U928" s="5"/>
      <c r="V928" s="5"/>
      <c r="W928" s="5"/>
    </row>
    <row r="929" spans="1:23" ht="15">
      <c r="A929" s="5" t="s">
        <v>1372</v>
      </c>
      <c r="B929" s="5"/>
      <c r="C929" s="6" t="s">
        <v>6583</v>
      </c>
      <c r="D929" s="5" t="s">
        <v>2371</v>
      </c>
      <c r="E929" s="6" t="s">
        <v>6396</v>
      </c>
      <c r="F929" s="5" t="s">
        <v>2522</v>
      </c>
      <c r="G929" s="5" t="s">
        <v>305</v>
      </c>
      <c r="H929" s="10" t="s">
        <v>1396</v>
      </c>
      <c r="I929" s="5" t="s">
        <v>2523</v>
      </c>
      <c r="J929" s="13" t="str">
        <f t="shared" si="108"/>
        <v>IC.CV.242001</v>
      </c>
      <c r="K929" s="6" t="s">
        <v>1192</v>
      </c>
      <c r="L929" t="str">
        <f t="shared" si="107"/>
        <v>Pulsatile index (3.0-5.0) specify</v>
      </c>
      <c r="M929" s="14" t="str">
        <f t="shared" si="109"/>
        <v>PI.IC.CV.242001.01</v>
      </c>
      <c r="N929" s="14"/>
      <c r="O929" s="14" t="str">
        <f t="shared" si="110"/>
        <v>PH.IC.CV.242001.01</v>
      </c>
      <c r="P929" s="5"/>
      <c r="Q929" s="14" t="str">
        <f t="shared" si="111"/>
        <v>CL.IC.CV.242001.01</v>
      </c>
      <c r="R929" s="5"/>
      <c r="S929" s="5"/>
      <c r="T929" s="5"/>
      <c r="U929" s="5"/>
      <c r="V929" s="5"/>
      <c r="W929" s="5"/>
    </row>
    <row r="930" spans="1:23" ht="15">
      <c r="A930" s="5" t="s">
        <v>1372</v>
      </c>
      <c r="B930" s="5"/>
      <c r="C930" s="6" t="s">
        <v>6583</v>
      </c>
      <c r="D930" s="5" t="s">
        <v>2677</v>
      </c>
      <c r="E930" s="6" t="s">
        <v>5577</v>
      </c>
      <c r="F930" s="5" t="s">
        <v>2678</v>
      </c>
      <c r="G930" s="5" t="s">
        <v>2679</v>
      </c>
      <c r="H930" s="10" t="s">
        <v>1396</v>
      </c>
      <c r="I930" s="5" t="s">
        <v>2680</v>
      </c>
      <c r="J930" s="13" t="str">
        <f t="shared" si="108"/>
        <v>IC.CV.242101</v>
      </c>
      <c r="K930" s="6" t="s">
        <v>1192</v>
      </c>
      <c r="L930" t="str">
        <f t="shared" si="107"/>
        <v>VAD rate specify</v>
      </c>
      <c r="M930" s="14" t="str">
        <f t="shared" si="109"/>
        <v>PI.IC.CV.242101.01</v>
      </c>
      <c r="N930" s="14"/>
      <c r="O930" s="14" t="str">
        <f t="shared" si="110"/>
        <v>PH.IC.CV.242101.01</v>
      </c>
      <c r="P930" s="5"/>
      <c r="Q930" s="14" t="str">
        <f t="shared" si="111"/>
        <v>CL.IC.CV.242101.01</v>
      </c>
      <c r="R930" s="5"/>
      <c r="S930" s="5"/>
      <c r="T930" s="5"/>
      <c r="U930" s="5"/>
      <c r="V930" s="5"/>
      <c r="W930" s="5"/>
    </row>
    <row r="931" spans="1:23" ht="15">
      <c r="A931" s="5" t="s">
        <v>1372</v>
      </c>
      <c r="B931" s="5"/>
      <c r="C931" s="6" t="s">
        <v>6583</v>
      </c>
      <c r="D931" s="5" t="s">
        <v>2526</v>
      </c>
      <c r="E931" s="6" t="s">
        <v>5751</v>
      </c>
      <c r="F931" s="5" t="s">
        <v>2685</v>
      </c>
      <c r="G931" s="5" t="s">
        <v>2686</v>
      </c>
      <c r="H931" s="10" t="s">
        <v>1396</v>
      </c>
      <c r="I931" s="5" t="s">
        <v>2687</v>
      </c>
      <c r="J931" s="13" t="str">
        <f t="shared" si="108"/>
        <v>IC.CV.242201</v>
      </c>
      <c r="K931" s="6" t="s">
        <v>1192</v>
      </c>
      <c r="L931" t="str">
        <f t="shared" si="107"/>
        <v xml:space="preserve">     Within normal limits</v>
      </c>
      <c r="M931" s="14" t="str">
        <f t="shared" si="109"/>
        <v>PI.IC.CV.242201.01</v>
      </c>
      <c r="N931" s="14"/>
      <c r="O931" s="14" t="str">
        <f t="shared" si="110"/>
        <v>PH.IC.CV.242201.01</v>
      </c>
      <c r="P931" s="5"/>
      <c r="Q931" s="14" t="str">
        <f t="shared" si="111"/>
        <v>CL.IC.CV.242201.01</v>
      </c>
      <c r="R931" s="5"/>
      <c r="S931" s="5"/>
      <c r="T931" s="5"/>
      <c r="U931" s="5"/>
      <c r="V931" s="5"/>
      <c r="W931" s="5"/>
    </row>
    <row r="932" spans="1:23" ht="15">
      <c r="A932" s="5" t="s">
        <v>1372</v>
      </c>
      <c r="B932" s="5"/>
      <c r="C932" s="6" t="s">
        <v>6583</v>
      </c>
      <c r="D932" s="5"/>
      <c r="E932" s="6" t="s">
        <v>5751</v>
      </c>
      <c r="F932" s="5" t="s">
        <v>2685</v>
      </c>
      <c r="G932" s="5" t="s">
        <v>2688</v>
      </c>
      <c r="H932" s="10" t="s">
        <v>1398</v>
      </c>
      <c r="I932" s="5" t="s">
        <v>2689</v>
      </c>
      <c r="J932" s="13" t="str">
        <f t="shared" si="108"/>
        <v>IC.CV.242202</v>
      </c>
      <c r="K932" s="6" t="s">
        <v>1192</v>
      </c>
      <c r="L932" t="str">
        <f t="shared" si="107"/>
        <v xml:space="preserve">     Approximated</v>
      </c>
      <c r="M932" s="14" t="str">
        <f t="shared" si="109"/>
        <v>PI.IC.CV.242202.01</v>
      </c>
      <c r="N932" s="14"/>
      <c r="O932" s="14" t="str">
        <f t="shared" si="110"/>
        <v>PH.IC.CV.242202.01</v>
      </c>
      <c r="P932" s="5"/>
      <c r="Q932" s="14" t="str">
        <f t="shared" si="111"/>
        <v>CL.IC.CV.242202.01</v>
      </c>
      <c r="R932" s="5"/>
      <c r="S932" s="5"/>
      <c r="T932" s="5"/>
      <c r="U932" s="5"/>
      <c r="V932" s="5"/>
      <c r="W932" s="5"/>
    </row>
    <row r="933" spans="1:23" ht="15">
      <c r="A933" s="5" t="s">
        <v>1372</v>
      </c>
      <c r="B933" s="5"/>
      <c r="C933" s="6" t="s">
        <v>6583</v>
      </c>
      <c r="D933" s="5"/>
      <c r="E933" s="6" t="s">
        <v>5751</v>
      </c>
      <c r="F933" s="5" t="s">
        <v>2685</v>
      </c>
      <c r="G933" s="5" t="s">
        <v>2690</v>
      </c>
      <c r="H933" s="10" t="s">
        <v>1400</v>
      </c>
      <c r="I933" s="5" t="s">
        <v>2691</v>
      </c>
      <c r="J933" s="13" t="str">
        <f t="shared" si="108"/>
        <v>IC.CV.242203</v>
      </c>
      <c r="K933" s="6" t="s">
        <v>1192</v>
      </c>
      <c r="L933" t="str">
        <f t="shared" si="107"/>
        <v xml:space="preserve">     Dehiscence</v>
      </c>
      <c r="M933" s="14" t="str">
        <f t="shared" si="109"/>
        <v>PI.IC.CV.242203.01</v>
      </c>
      <c r="N933" s="14"/>
      <c r="O933" s="14" t="str">
        <f t="shared" si="110"/>
        <v>PH.IC.CV.242203.01</v>
      </c>
      <c r="P933" s="5"/>
      <c r="Q933" s="14" t="str">
        <f t="shared" si="111"/>
        <v>CL.IC.CV.242203.01</v>
      </c>
      <c r="R933" s="5"/>
      <c r="S933" s="5"/>
      <c r="T933" s="5"/>
      <c r="U933" s="5"/>
      <c r="V933" s="5"/>
      <c r="W933" s="5"/>
    </row>
    <row r="934" spans="1:23" ht="15">
      <c r="A934" s="5" t="s">
        <v>1372</v>
      </c>
      <c r="B934" s="5"/>
      <c r="C934" s="6" t="s">
        <v>6583</v>
      </c>
      <c r="D934" s="5"/>
      <c r="E934" s="6" t="s">
        <v>5751</v>
      </c>
      <c r="F934" s="5" t="s">
        <v>2685</v>
      </c>
      <c r="G934" s="5" t="s">
        <v>1540</v>
      </c>
      <c r="H934" s="10" t="s">
        <v>1402</v>
      </c>
      <c r="I934" s="5" t="s">
        <v>1541</v>
      </c>
      <c r="J934" s="13" t="str">
        <f t="shared" si="108"/>
        <v>IC.CV.242204</v>
      </c>
      <c r="K934" s="6" t="s">
        <v>1192</v>
      </c>
      <c r="L934" t="str">
        <f t="shared" si="107"/>
        <v xml:space="preserve">     Swelling</v>
      </c>
      <c r="M934" s="14" t="str">
        <f t="shared" si="109"/>
        <v>PI.IC.CV.242204.01</v>
      </c>
      <c r="N934" s="14"/>
      <c r="O934" s="14" t="str">
        <f t="shared" si="110"/>
        <v>PH.IC.CV.242204.01</v>
      </c>
      <c r="P934" s="5"/>
      <c r="Q934" s="14" t="str">
        <f t="shared" si="111"/>
        <v>CL.IC.CV.242204.01</v>
      </c>
      <c r="R934" s="5"/>
      <c r="S934" s="5"/>
      <c r="T934" s="5"/>
      <c r="U934" s="5"/>
      <c r="V934" s="5"/>
      <c r="W934" s="5"/>
    </row>
    <row r="935" spans="1:23" ht="15">
      <c r="A935" s="5" t="s">
        <v>1372</v>
      </c>
      <c r="B935" s="5"/>
      <c r="C935" s="6" t="s">
        <v>6583</v>
      </c>
      <c r="D935" s="5"/>
      <c r="E935" s="6" t="s">
        <v>5751</v>
      </c>
      <c r="F935" s="5" t="s">
        <v>2685</v>
      </c>
      <c r="G935" s="5" t="s">
        <v>1530</v>
      </c>
      <c r="H935" s="10" t="s">
        <v>1404</v>
      </c>
      <c r="I935" s="5" t="s">
        <v>1531</v>
      </c>
      <c r="J935" s="13" t="str">
        <f t="shared" si="108"/>
        <v>IC.CV.242205</v>
      </c>
      <c r="K935" s="6" t="s">
        <v>1192</v>
      </c>
      <c r="L935" t="str">
        <f t="shared" si="107"/>
        <v xml:space="preserve">     Erythema</v>
      </c>
      <c r="M935" s="14" t="str">
        <f t="shared" si="109"/>
        <v>PI.IC.CV.242205.01</v>
      </c>
      <c r="N935" s="14"/>
      <c r="O935" s="14" t="str">
        <f t="shared" si="110"/>
        <v>PH.IC.CV.242205.01</v>
      </c>
      <c r="P935" s="5"/>
      <c r="Q935" s="14" t="str">
        <f t="shared" si="111"/>
        <v>CL.IC.CV.242205.01</v>
      </c>
      <c r="R935" s="5"/>
      <c r="S935" s="5"/>
      <c r="T935" s="5"/>
      <c r="U935" s="5"/>
      <c r="V935" s="5"/>
      <c r="W935" s="5"/>
    </row>
    <row r="936" spans="1:23" ht="15">
      <c r="A936" s="5" t="s">
        <v>1372</v>
      </c>
      <c r="B936" s="5"/>
      <c r="C936" s="6" t="s">
        <v>6583</v>
      </c>
      <c r="D936" s="5"/>
      <c r="E936" s="6" t="s">
        <v>5751</v>
      </c>
      <c r="F936" s="5" t="s">
        <v>2685</v>
      </c>
      <c r="G936" s="5" t="s">
        <v>2692</v>
      </c>
      <c r="H936" s="10" t="s">
        <v>1406</v>
      </c>
      <c r="I936" s="5" t="s">
        <v>2693</v>
      </c>
      <c r="J936" s="13" t="str">
        <f t="shared" si="108"/>
        <v>IC.CV.242206</v>
      </c>
      <c r="K936" s="6" t="s">
        <v>1192</v>
      </c>
      <c r="L936" t="str">
        <f t="shared" si="107"/>
        <v xml:space="preserve">     Bruising</v>
      </c>
      <c r="M936" s="14" t="str">
        <f t="shared" si="109"/>
        <v>PI.IC.CV.242206.01</v>
      </c>
      <c r="N936" s="14"/>
      <c r="O936" s="14" t="str">
        <f t="shared" si="110"/>
        <v>PH.IC.CV.242206.01</v>
      </c>
      <c r="P936" s="5"/>
      <c r="Q936" s="14" t="str">
        <f t="shared" si="111"/>
        <v>CL.IC.CV.242206.01</v>
      </c>
      <c r="R936" s="5"/>
      <c r="S936" s="5"/>
      <c r="T936" s="5"/>
      <c r="U936" s="5"/>
      <c r="V936" s="5"/>
      <c r="W936" s="5"/>
    </row>
    <row r="937" spans="1:23" ht="15">
      <c r="A937" s="5" t="s">
        <v>1372</v>
      </c>
      <c r="B937" s="5"/>
      <c r="C937" s="6" t="s">
        <v>6583</v>
      </c>
      <c r="D937" s="5"/>
      <c r="E937" s="6" t="s">
        <v>5751</v>
      </c>
      <c r="F937" s="5" t="s">
        <v>2685</v>
      </c>
      <c r="G937" s="5" t="s">
        <v>2694</v>
      </c>
      <c r="H937" s="10" t="s">
        <v>1419</v>
      </c>
      <c r="I937" s="5" t="s">
        <v>2695</v>
      </c>
      <c r="J937" s="13" t="str">
        <f t="shared" si="108"/>
        <v>IC.CV.242207</v>
      </c>
      <c r="K937" s="6" t="s">
        <v>11324</v>
      </c>
      <c r="L937" t="str">
        <f t="shared" si="107"/>
        <v xml:space="preserve">     Evisceration</v>
      </c>
      <c r="M937" s="14" t="str">
        <f t="shared" si="109"/>
        <v>PI.IC.CV.242207.01</v>
      </c>
      <c r="N937" s="14"/>
      <c r="O937" s="14" t="str">
        <f t="shared" si="110"/>
        <v>PH.IC.CV.242207.01</v>
      </c>
      <c r="P937" s="5"/>
      <c r="Q937" s="14" t="str">
        <f t="shared" si="111"/>
        <v>CL.IC.CV.242207.01</v>
      </c>
      <c r="R937" s="5"/>
      <c r="S937" s="5"/>
      <c r="T937" s="5"/>
      <c r="U937" s="5"/>
      <c r="V937" s="5"/>
      <c r="W937" s="5"/>
    </row>
    <row r="938" spans="1:23" ht="15">
      <c r="A938" s="5" t="s">
        <v>1372</v>
      </c>
      <c r="B938" s="5"/>
      <c r="C938" s="6" t="s">
        <v>6583</v>
      </c>
      <c r="D938" s="5"/>
      <c r="E938" s="6" t="s">
        <v>5751</v>
      </c>
      <c r="F938" s="5" t="s">
        <v>2685</v>
      </c>
      <c r="G938" s="5" t="s">
        <v>2696</v>
      </c>
      <c r="H938" s="10" t="s">
        <v>1550</v>
      </c>
      <c r="I938" s="5" t="s">
        <v>1224</v>
      </c>
      <c r="J938" s="13" t="str">
        <f t="shared" si="108"/>
        <v>IC.CV.242208</v>
      </c>
      <c r="K938" s="6" t="s">
        <v>11324</v>
      </c>
      <c r="L938" t="str">
        <f t="shared" si="107"/>
        <v xml:space="preserve">     Unable to assess due to dressing</v>
      </c>
      <c r="M938" s="14" t="str">
        <f t="shared" si="109"/>
        <v>PI.IC.CV.242208.01</v>
      </c>
      <c r="N938" s="14"/>
      <c r="O938" s="14" t="str">
        <f t="shared" si="110"/>
        <v>PH.IC.CV.242208.01</v>
      </c>
      <c r="P938" s="5"/>
      <c r="Q938" s="14" t="str">
        <f t="shared" si="111"/>
        <v>CL.IC.CV.242208.01</v>
      </c>
      <c r="R938" s="5"/>
      <c r="S938" s="5"/>
      <c r="T938" s="5"/>
      <c r="U938" s="5"/>
      <c r="V938" s="5"/>
      <c r="W938" s="5"/>
    </row>
    <row r="939" spans="1:23" ht="15">
      <c r="A939" s="5" t="s">
        <v>1372</v>
      </c>
      <c r="B939" s="5"/>
      <c r="C939" s="6" t="s">
        <v>6583</v>
      </c>
      <c r="D939" s="5"/>
      <c r="E939" s="6" t="s">
        <v>5751</v>
      </c>
      <c r="F939" s="5" t="s">
        <v>2685</v>
      </c>
      <c r="G939" s="5" t="s">
        <v>1523</v>
      </c>
      <c r="H939" s="10" t="s">
        <v>1551</v>
      </c>
      <c r="I939" s="5" t="s">
        <v>930</v>
      </c>
      <c r="J939" s="13" t="str">
        <f t="shared" si="108"/>
        <v>IC.CV.242209</v>
      </c>
      <c r="K939" s="6" t="s">
        <v>11324</v>
      </c>
      <c r="L939" t="str">
        <f t="shared" si="107"/>
        <v xml:space="preserve">     Other:  specify</v>
      </c>
      <c r="M939" s="14" t="str">
        <f t="shared" si="109"/>
        <v>PI.IC.CV.242209.01</v>
      </c>
      <c r="N939" s="14"/>
      <c r="O939" s="14" t="str">
        <f t="shared" si="110"/>
        <v>PH.IC.CV.242209.01</v>
      </c>
      <c r="P939" s="5"/>
      <c r="Q939" s="14" t="str">
        <f t="shared" si="111"/>
        <v>CL.IC.CV.242209.01</v>
      </c>
      <c r="R939" s="5"/>
      <c r="S939" s="5"/>
      <c r="T939" s="5"/>
      <c r="U939" s="5"/>
      <c r="V939" s="5"/>
      <c r="W939" s="5"/>
    </row>
    <row r="940" spans="1:23" ht="15">
      <c r="A940" s="5" t="s">
        <v>1372</v>
      </c>
      <c r="B940" s="5"/>
      <c r="C940" s="6" t="s">
        <v>6583</v>
      </c>
      <c r="D940" s="5"/>
      <c r="E940" s="6" t="s">
        <v>5751</v>
      </c>
      <c r="F940" s="5" t="s">
        <v>2685</v>
      </c>
      <c r="G940" s="5" t="s">
        <v>2697</v>
      </c>
      <c r="H940" s="10" t="s">
        <v>1571</v>
      </c>
      <c r="I940" s="5" t="s">
        <v>1674</v>
      </c>
      <c r="J940" s="13" t="str">
        <f t="shared" si="108"/>
        <v>IC.CV.242210</v>
      </c>
      <c r="K940" s="6" t="s">
        <v>11324</v>
      </c>
      <c r="L940" t="str">
        <f t="shared" si="107"/>
        <v xml:space="preserve">     Site unchanged</v>
      </c>
      <c r="M940" s="14" t="str">
        <f t="shared" si="109"/>
        <v>PI.IC.CV.242210.01</v>
      </c>
      <c r="N940" s="14"/>
      <c r="O940" s="14" t="str">
        <f t="shared" si="110"/>
        <v>PH.IC.CV.242210.01</v>
      </c>
      <c r="P940" s="5"/>
      <c r="Q940" s="14" t="str">
        <f t="shared" si="111"/>
        <v>CL.IC.CV.242210.01</v>
      </c>
      <c r="R940" s="5"/>
      <c r="S940" s="5"/>
      <c r="T940" s="5"/>
      <c r="U940" s="5"/>
      <c r="V940" s="5"/>
      <c r="W940" s="5"/>
    </row>
    <row r="941" spans="1:23" ht="15">
      <c r="A941" s="5" t="s">
        <v>1372</v>
      </c>
      <c r="B941" s="5"/>
      <c r="C941" s="6" t="s">
        <v>6583</v>
      </c>
      <c r="D941" s="5"/>
      <c r="E941" s="6" t="s">
        <v>5751</v>
      </c>
      <c r="F941" s="5" t="s">
        <v>2685</v>
      </c>
      <c r="G941" s="5" t="s">
        <v>2401</v>
      </c>
      <c r="H941" s="10" t="s">
        <v>1298</v>
      </c>
      <c r="I941" s="5" t="s">
        <v>1673</v>
      </c>
      <c r="J941" s="13" t="str">
        <f t="shared" si="108"/>
        <v>IC.CV.242211</v>
      </c>
      <c r="K941" s="6" t="s">
        <v>11324</v>
      </c>
      <c r="L941" t="str">
        <f t="shared" si="107"/>
        <v xml:space="preserve">     Decreasing in appearance</v>
      </c>
      <c r="M941" s="14" t="str">
        <f t="shared" si="109"/>
        <v>PI.IC.CV.242211.01</v>
      </c>
      <c r="N941" s="14"/>
      <c r="O941" s="14" t="str">
        <f t="shared" si="110"/>
        <v>PH.IC.CV.242211.01</v>
      </c>
      <c r="P941" s="5"/>
      <c r="Q941" s="14" t="str">
        <f t="shared" si="111"/>
        <v>CL.IC.CV.242211.01</v>
      </c>
      <c r="R941" s="5"/>
      <c r="S941" s="5"/>
      <c r="T941" s="5"/>
      <c r="U941" s="5"/>
      <c r="V941" s="5"/>
      <c r="W941" s="5"/>
    </row>
    <row r="942" spans="1:23" ht="15">
      <c r="A942" s="5" t="s">
        <v>1372</v>
      </c>
      <c r="B942" s="5"/>
      <c r="C942" s="6" t="s">
        <v>6583</v>
      </c>
      <c r="D942" s="5"/>
      <c r="E942" s="6" t="s">
        <v>5751</v>
      </c>
      <c r="F942" s="5" t="s">
        <v>2685</v>
      </c>
      <c r="G942" s="5" t="s">
        <v>2402</v>
      </c>
      <c r="H942" s="10" t="s">
        <v>1299</v>
      </c>
      <c r="I942" s="5" t="s">
        <v>1841</v>
      </c>
      <c r="J942" s="13" t="str">
        <f t="shared" si="108"/>
        <v>IC.CV.242212</v>
      </c>
      <c r="K942" s="6" t="s">
        <v>11324</v>
      </c>
      <c r="L942" t="str">
        <f t="shared" si="107"/>
        <v xml:space="preserve">     Increasing in appearance</v>
      </c>
      <c r="M942" s="14" t="str">
        <f t="shared" si="109"/>
        <v>PI.IC.CV.242212.01</v>
      </c>
      <c r="N942" s="14"/>
      <c r="O942" s="14" t="str">
        <f t="shared" si="110"/>
        <v>PH.IC.CV.242212.01</v>
      </c>
      <c r="P942" s="5"/>
      <c r="Q942" s="14" t="str">
        <f t="shared" si="111"/>
        <v>CL.IC.CV.242212.01</v>
      </c>
      <c r="R942" s="5"/>
      <c r="S942" s="5"/>
      <c r="T942" s="5"/>
      <c r="U942" s="5"/>
      <c r="V942" s="5"/>
      <c r="W942" s="5"/>
    </row>
    <row r="943" spans="1:23" ht="15">
      <c r="A943" s="5" t="s">
        <v>1372</v>
      </c>
      <c r="B943" s="5"/>
      <c r="C943" s="6" t="s">
        <v>6583</v>
      </c>
      <c r="D943" s="5"/>
      <c r="E943" s="6" t="s">
        <v>5751</v>
      </c>
      <c r="F943" s="5" t="s">
        <v>2685</v>
      </c>
      <c r="G943" s="5" t="s">
        <v>2403</v>
      </c>
      <c r="H943" s="10" t="s">
        <v>1300</v>
      </c>
      <c r="I943" s="5" t="s">
        <v>1557</v>
      </c>
      <c r="J943" s="13" t="str">
        <f t="shared" si="108"/>
        <v>IC.CV.242213</v>
      </c>
      <c r="K943" s="6" t="s">
        <v>11324</v>
      </c>
      <c r="L943" t="str">
        <f t="shared" si="107"/>
        <v xml:space="preserve">     Consistent with body temperature</v>
      </c>
      <c r="M943" s="14" t="str">
        <f t="shared" si="109"/>
        <v>PI.IC.CV.242213.01</v>
      </c>
      <c r="N943" s="14"/>
      <c r="O943" s="14" t="str">
        <f t="shared" si="110"/>
        <v>PH.IC.CV.242213.01</v>
      </c>
      <c r="P943" s="5"/>
      <c r="Q943" s="14" t="str">
        <f t="shared" si="111"/>
        <v>CL.IC.CV.242213.01</v>
      </c>
      <c r="R943" s="5"/>
      <c r="S943" s="5"/>
      <c r="T943" s="5"/>
      <c r="U943" s="5"/>
      <c r="V943" s="5"/>
      <c r="W943" s="5"/>
    </row>
    <row r="944" spans="1:23" ht="15">
      <c r="A944" s="5" t="s">
        <v>1372</v>
      </c>
      <c r="B944" s="5"/>
      <c r="C944" s="6" t="s">
        <v>6583</v>
      </c>
      <c r="D944" s="5"/>
      <c r="E944" s="6" t="s">
        <v>5751</v>
      </c>
      <c r="F944" s="5" t="s">
        <v>2685</v>
      </c>
      <c r="G944" s="5" t="s">
        <v>2404</v>
      </c>
      <c r="H944" s="10" t="s">
        <v>1301</v>
      </c>
      <c r="I944" s="5" t="s">
        <v>2116</v>
      </c>
      <c r="J944" s="13" t="str">
        <f t="shared" si="108"/>
        <v>IC.CV.242214</v>
      </c>
      <c r="K944" s="6" t="s">
        <v>11324</v>
      </c>
      <c r="L944" t="str">
        <f t="shared" si="107"/>
        <v xml:space="preserve">     Warmer than body temperature</v>
      </c>
      <c r="M944" s="14" t="str">
        <f t="shared" si="109"/>
        <v>PI.IC.CV.242214.01</v>
      </c>
      <c r="N944" s="14"/>
      <c r="O944" s="14" t="str">
        <f t="shared" si="110"/>
        <v>PH.IC.CV.242214.01</v>
      </c>
      <c r="P944" s="5"/>
      <c r="Q944" s="14" t="str">
        <f t="shared" si="111"/>
        <v>CL.IC.CV.242214.01</v>
      </c>
      <c r="R944" s="5"/>
      <c r="S944" s="5"/>
      <c r="T944" s="5"/>
      <c r="U944" s="5"/>
      <c r="V944" s="5"/>
      <c r="W944" s="5"/>
    </row>
    <row r="945" spans="1:23" ht="15">
      <c r="A945" s="5" t="s">
        <v>1372</v>
      </c>
      <c r="B945" s="5"/>
      <c r="C945" s="6" t="s">
        <v>6583</v>
      </c>
      <c r="D945" s="5"/>
      <c r="E945" s="6" t="s">
        <v>5751</v>
      </c>
      <c r="F945" s="5" t="s">
        <v>2685</v>
      </c>
      <c r="G945" s="5" t="s">
        <v>2117</v>
      </c>
      <c r="H945" s="10" t="s">
        <v>1468</v>
      </c>
      <c r="I945" s="5" t="s">
        <v>2118</v>
      </c>
      <c r="J945" s="13" t="str">
        <f t="shared" si="108"/>
        <v>IC.CV.242215</v>
      </c>
      <c r="K945" s="6" t="s">
        <v>11324</v>
      </c>
      <c r="L945" t="str">
        <f t="shared" si="107"/>
        <v xml:space="preserve">     Warmer than opposite body part</v>
      </c>
      <c r="M945" s="14" t="str">
        <f t="shared" si="109"/>
        <v>PI.IC.CV.242215.01</v>
      </c>
      <c r="N945" s="14"/>
      <c r="O945" s="14" t="str">
        <f t="shared" si="110"/>
        <v>PH.IC.CV.242215.01</v>
      </c>
      <c r="P945" s="5"/>
      <c r="Q945" s="14" t="str">
        <f t="shared" si="111"/>
        <v>CL.IC.CV.242215.01</v>
      </c>
      <c r="R945" s="5"/>
      <c r="S945" s="5"/>
      <c r="T945" s="5"/>
      <c r="U945" s="5"/>
      <c r="V945" s="5"/>
      <c r="W945" s="5"/>
    </row>
    <row r="946" spans="1:23" ht="15">
      <c r="A946" s="5" t="s">
        <v>1372</v>
      </c>
      <c r="B946" s="5"/>
      <c r="C946" s="6" t="s">
        <v>6583</v>
      </c>
      <c r="D946" s="5"/>
      <c r="E946" s="6" t="s">
        <v>5751</v>
      </c>
      <c r="F946" s="5" t="s">
        <v>2685</v>
      </c>
      <c r="G946" s="5" t="s">
        <v>2119</v>
      </c>
      <c r="H946" s="10" t="s">
        <v>1469</v>
      </c>
      <c r="I946" s="5" t="s">
        <v>2120</v>
      </c>
      <c r="J946" s="13" t="str">
        <f t="shared" si="108"/>
        <v>IC.CV.242216</v>
      </c>
      <c r="K946" s="6" t="s">
        <v>11324</v>
      </c>
      <c r="L946" t="str">
        <f t="shared" si="107"/>
        <v xml:space="preserve">     Cooler than body temperature</v>
      </c>
      <c r="M946" s="14" t="str">
        <f t="shared" si="109"/>
        <v>PI.IC.CV.242216.01</v>
      </c>
      <c r="N946" s="14"/>
      <c r="O946" s="14" t="str">
        <f t="shared" si="110"/>
        <v>PH.IC.CV.242216.01</v>
      </c>
      <c r="P946" s="5"/>
      <c r="Q946" s="14" t="str">
        <f t="shared" si="111"/>
        <v>CL.IC.CV.242216.01</v>
      </c>
      <c r="R946" s="5"/>
      <c r="S946" s="5"/>
      <c r="T946" s="5"/>
      <c r="U946" s="5"/>
      <c r="V946" s="5"/>
      <c r="W946" s="5"/>
    </row>
    <row r="947" spans="1:23" ht="15">
      <c r="A947" s="5" t="s">
        <v>1372</v>
      </c>
      <c r="B947" s="5"/>
      <c r="C947" s="6" t="s">
        <v>6583</v>
      </c>
      <c r="D947" s="5"/>
      <c r="E947" s="6" t="s">
        <v>5751</v>
      </c>
      <c r="F947" s="5" t="s">
        <v>2685</v>
      </c>
      <c r="G947" s="5" t="s">
        <v>2121</v>
      </c>
      <c r="H947" s="10" t="s">
        <v>1470</v>
      </c>
      <c r="I947" s="5" t="s">
        <v>2122</v>
      </c>
      <c r="J947" s="13" t="str">
        <f t="shared" si="108"/>
        <v>IC.CV.242217</v>
      </c>
      <c r="K947" s="6" t="s">
        <v>11324</v>
      </c>
      <c r="L947" t="str">
        <f t="shared" si="107"/>
        <v xml:space="preserve">     Cooler than opposite body part</v>
      </c>
      <c r="M947" s="14" t="str">
        <f t="shared" si="109"/>
        <v>PI.IC.CV.242217.01</v>
      </c>
      <c r="N947" s="14"/>
      <c r="O947" s="14" t="str">
        <f t="shared" si="110"/>
        <v>PH.IC.CV.242217.01</v>
      </c>
      <c r="P947" s="5"/>
      <c r="Q947" s="14" t="str">
        <f t="shared" si="111"/>
        <v>CL.IC.CV.242217.01</v>
      </c>
      <c r="R947" s="5"/>
      <c r="S947" s="5"/>
      <c r="T947" s="5"/>
      <c r="U947" s="5"/>
      <c r="V947" s="5"/>
      <c r="W947" s="5"/>
    </row>
    <row r="948" spans="1:23" ht="15">
      <c r="A948" s="5" t="s">
        <v>1372</v>
      </c>
      <c r="B948" s="5"/>
      <c r="C948" s="6" t="s">
        <v>6583</v>
      </c>
      <c r="D948" s="5"/>
      <c r="E948" s="6" t="s">
        <v>5751</v>
      </c>
      <c r="F948" s="5" t="s">
        <v>2685</v>
      </c>
      <c r="G948" s="5" t="s">
        <v>1968</v>
      </c>
      <c r="H948" s="10" t="s">
        <v>1251</v>
      </c>
      <c r="I948" s="5" t="s">
        <v>1001</v>
      </c>
      <c r="J948" s="13" t="str">
        <f t="shared" si="108"/>
        <v>IC.CV.242218</v>
      </c>
      <c r="K948" s="6" t="s">
        <v>11324</v>
      </c>
      <c r="L948" t="str">
        <f t="shared" si="107"/>
        <v xml:space="preserve">     None</v>
      </c>
      <c r="M948" s="14" t="str">
        <f t="shared" si="109"/>
        <v>PI.IC.CV.242218.01</v>
      </c>
      <c r="N948" s="14"/>
      <c r="O948" s="14" t="str">
        <f t="shared" si="110"/>
        <v>PH.IC.CV.242218.01</v>
      </c>
      <c r="P948" s="5"/>
      <c r="Q948" s="14" t="str">
        <f t="shared" si="111"/>
        <v>CL.IC.CV.242218.01</v>
      </c>
      <c r="R948" s="5"/>
      <c r="S948" s="5"/>
      <c r="T948" s="5"/>
      <c r="U948" s="5"/>
      <c r="V948" s="5"/>
      <c r="W948" s="5"/>
    </row>
    <row r="949" spans="1:23" ht="15">
      <c r="A949" s="5" t="s">
        <v>1372</v>
      </c>
      <c r="B949" s="5"/>
      <c r="C949" s="6" t="s">
        <v>6583</v>
      </c>
      <c r="D949" s="5"/>
      <c r="E949" s="6" t="s">
        <v>5751</v>
      </c>
      <c r="F949" s="5" t="s">
        <v>2685</v>
      </c>
      <c r="G949" s="5" t="s">
        <v>2123</v>
      </c>
      <c r="H949" s="10" t="s">
        <v>1100</v>
      </c>
      <c r="I949" s="5" t="s">
        <v>2124</v>
      </c>
      <c r="J949" s="13" t="str">
        <f t="shared" si="108"/>
        <v>IC.CV.242219</v>
      </c>
      <c r="K949" s="6" t="s">
        <v>1192</v>
      </c>
      <c r="L949" t="str">
        <f t="shared" si="107"/>
        <v xml:space="preserve">     Abdominal binder</v>
      </c>
      <c r="M949" s="14" t="str">
        <f t="shared" si="109"/>
        <v>PI.IC.CV.242219.01</v>
      </c>
      <c r="N949" s="14"/>
      <c r="O949" s="14" t="str">
        <f t="shared" si="110"/>
        <v>PH.IC.CV.242219.01</v>
      </c>
      <c r="P949" s="5"/>
      <c r="Q949" s="14" t="str">
        <f t="shared" si="111"/>
        <v>CL.IC.CV.242219.01</v>
      </c>
      <c r="R949" s="5"/>
      <c r="S949" s="5"/>
      <c r="T949" s="5"/>
      <c r="U949" s="5"/>
      <c r="V949" s="5"/>
      <c r="W949" s="5"/>
    </row>
    <row r="950" spans="1:23" ht="15">
      <c r="A950" s="5" t="s">
        <v>1372</v>
      </c>
      <c r="B950" s="5"/>
      <c r="C950" s="6" t="s">
        <v>6583</v>
      </c>
      <c r="D950" s="5"/>
      <c r="E950" s="6" t="s">
        <v>5751</v>
      </c>
      <c r="F950" s="5" t="s">
        <v>2685</v>
      </c>
      <c r="G950" s="5" t="s">
        <v>2125</v>
      </c>
      <c r="H950" s="10" t="s">
        <v>1271</v>
      </c>
      <c r="I950" s="5" t="s">
        <v>2126</v>
      </c>
      <c r="J950" s="13" t="str">
        <f t="shared" si="108"/>
        <v>IC.CV.242220</v>
      </c>
      <c r="K950" s="6" t="s">
        <v>11324</v>
      </c>
      <c r="L950" t="str">
        <f t="shared" si="107"/>
        <v xml:space="preserve">     Ace wrap</v>
      </c>
      <c r="M950" s="14" t="str">
        <f t="shared" si="109"/>
        <v>PI.IC.CV.242220.01</v>
      </c>
      <c r="N950" s="14"/>
      <c r="O950" s="14" t="str">
        <f t="shared" si="110"/>
        <v>PH.IC.CV.242220.01</v>
      </c>
      <c r="P950" s="5"/>
      <c r="Q950" s="14" t="str">
        <f t="shared" si="111"/>
        <v>CL.IC.CV.242220.01</v>
      </c>
      <c r="R950" s="5"/>
      <c r="S950" s="5"/>
      <c r="T950" s="5"/>
      <c r="U950" s="5"/>
      <c r="V950" s="5"/>
      <c r="W950" s="5"/>
    </row>
    <row r="951" spans="1:23" ht="15">
      <c r="A951" s="5" t="s">
        <v>1372</v>
      </c>
      <c r="B951" s="5"/>
      <c r="C951" s="6" t="s">
        <v>6583</v>
      </c>
      <c r="D951" s="5"/>
      <c r="E951" s="6" t="s">
        <v>5751</v>
      </c>
      <c r="F951" s="5" t="s">
        <v>2685</v>
      </c>
      <c r="G951" s="5" t="s">
        <v>2127</v>
      </c>
      <c r="H951" s="10" t="s">
        <v>2395</v>
      </c>
      <c r="I951" s="5" t="s">
        <v>2128</v>
      </c>
      <c r="J951" s="13" t="str">
        <f t="shared" si="108"/>
        <v>IC.CV.242221</v>
      </c>
      <c r="K951" s="6" t="s">
        <v>11324</v>
      </c>
      <c r="L951" t="str">
        <f t="shared" si="107"/>
        <v xml:space="preserve">     Montgomery straps</v>
      </c>
      <c r="M951" s="14" t="str">
        <f t="shared" si="109"/>
        <v>PI.IC.CV.242221.01</v>
      </c>
      <c r="N951" s="14"/>
      <c r="O951" s="14" t="str">
        <f t="shared" si="110"/>
        <v>PH.IC.CV.242221.01</v>
      </c>
      <c r="P951" s="5"/>
      <c r="Q951" s="14" t="str">
        <f t="shared" si="111"/>
        <v>CL.IC.CV.242221.01</v>
      </c>
      <c r="R951" s="5"/>
      <c r="S951" s="5"/>
      <c r="T951" s="5"/>
      <c r="U951" s="5"/>
      <c r="V951" s="5"/>
      <c r="W951" s="5"/>
    </row>
    <row r="952" spans="1:23" ht="15">
      <c r="A952" s="5" t="s">
        <v>1372</v>
      </c>
      <c r="B952" s="5"/>
      <c r="C952" s="6" t="s">
        <v>6583</v>
      </c>
      <c r="D952" s="5"/>
      <c r="E952" s="6" t="s">
        <v>5751</v>
      </c>
      <c r="F952" s="5" t="s">
        <v>2685</v>
      </c>
      <c r="G952" s="5" t="s">
        <v>1771</v>
      </c>
      <c r="H952" s="10" t="s">
        <v>2396</v>
      </c>
      <c r="I952" s="5" t="s">
        <v>2129</v>
      </c>
      <c r="J952" s="13" t="str">
        <f t="shared" si="108"/>
        <v>IC.CV.242222</v>
      </c>
      <c r="K952" s="6" t="s">
        <v>11324</v>
      </c>
      <c r="L952" t="str">
        <f t="shared" si="107"/>
        <v xml:space="preserve">     Securement device</v>
      </c>
      <c r="M952" s="14" t="str">
        <f t="shared" si="109"/>
        <v>PI.IC.CV.242222.01</v>
      </c>
      <c r="N952" s="14"/>
      <c r="O952" s="14" t="str">
        <f t="shared" si="110"/>
        <v>PH.IC.CV.242222.01</v>
      </c>
      <c r="P952" s="5"/>
      <c r="Q952" s="14" t="str">
        <f t="shared" si="111"/>
        <v>CL.IC.CV.242222.01</v>
      </c>
      <c r="R952" s="5"/>
      <c r="S952" s="5"/>
      <c r="T952" s="5"/>
      <c r="U952" s="5"/>
      <c r="V952" s="5"/>
      <c r="W952" s="5"/>
    </row>
    <row r="953" spans="1:23" ht="15">
      <c r="A953" s="5" t="s">
        <v>1372</v>
      </c>
      <c r="B953" s="5"/>
      <c r="C953" s="6" t="s">
        <v>6583</v>
      </c>
      <c r="D953" s="5" t="s">
        <v>2130</v>
      </c>
      <c r="E953" s="6" t="s">
        <v>5753</v>
      </c>
      <c r="F953" s="5" t="s">
        <v>2131</v>
      </c>
      <c r="G953" s="5" t="s">
        <v>2132</v>
      </c>
      <c r="H953" s="10" t="s">
        <v>1396</v>
      </c>
      <c r="I953" s="5" t="s">
        <v>2133</v>
      </c>
      <c r="J953" s="13" t="str">
        <f t="shared" si="108"/>
        <v>IC.CV.242301</v>
      </c>
      <c r="K953" s="6" t="s">
        <v>11324</v>
      </c>
      <c r="L953" t="str">
        <f t="shared" si="107"/>
        <v xml:space="preserve">     Speed (8000-12000: specify rpm</v>
      </c>
      <c r="M953" s="14" t="str">
        <f t="shared" si="109"/>
        <v>PI.IC.CV.242301.01</v>
      </c>
      <c r="N953" s="14"/>
      <c r="O953" s="14" t="str">
        <f t="shared" si="110"/>
        <v>PH.IC.CV.242301.01</v>
      </c>
      <c r="P953" s="5"/>
      <c r="Q953" s="14" t="str">
        <f t="shared" si="111"/>
        <v>CL.IC.CV.242301.01</v>
      </c>
      <c r="R953" s="5"/>
      <c r="S953" s="5"/>
      <c r="T953" s="5"/>
      <c r="U953" s="5"/>
      <c r="V953" s="5"/>
      <c r="W953" s="5"/>
    </row>
    <row r="954" spans="1:23" ht="15">
      <c r="A954" s="5" t="s">
        <v>1372</v>
      </c>
      <c r="B954" s="5"/>
      <c r="C954" s="6" t="s">
        <v>6583</v>
      </c>
      <c r="D954" s="5"/>
      <c r="E954" s="6" t="s">
        <v>5753</v>
      </c>
      <c r="F954" s="5" t="s">
        <v>2131</v>
      </c>
      <c r="G954" s="5" t="s">
        <v>2134</v>
      </c>
      <c r="H954" s="10" t="s">
        <v>1398</v>
      </c>
      <c r="I954" s="5" t="s">
        <v>2135</v>
      </c>
      <c r="J954" s="13" t="str">
        <f t="shared" si="108"/>
        <v>IC.CV.242302</v>
      </c>
      <c r="K954" s="6" t="s">
        <v>11324</v>
      </c>
      <c r="L954" t="str">
        <f t="shared" si="107"/>
        <v xml:space="preserve">     Speed (2000-4000): specify rpm</v>
      </c>
      <c r="M954" s="14" t="str">
        <f t="shared" si="109"/>
        <v>PI.IC.CV.242302.01</v>
      </c>
      <c r="N954" s="14"/>
      <c r="O954" s="14" t="str">
        <f t="shared" si="110"/>
        <v>PH.IC.CV.242302.01</v>
      </c>
      <c r="P954" s="5"/>
      <c r="Q954" s="14" t="str">
        <f t="shared" si="111"/>
        <v>CL.IC.CV.242302.01</v>
      </c>
      <c r="R954" s="5"/>
      <c r="S954" s="5"/>
      <c r="T954" s="5"/>
      <c r="U954" s="5"/>
      <c r="V954" s="5"/>
      <c r="W954" s="5"/>
    </row>
    <row r="955" spans="1:23" ht="15">
      <c r="A955" s="5" t="s">
        <v>1372</v>
      </c>
      <c r="B955" s="5"/>
      <c r="C955" s="6" t="s">
        <v>6583</v>
      </c>
      <c r="D955" s="5" t="s">
        <v>2136</v>
      </c>
      <c r="E955" s="6" t="s">
        <v>6583</v>
      </c>
      <c r="F955" s="5" t="s">
        <v>2137</v>
      </c>
      <c r="G955" s="5" t="s">
        <v>2138</v>
      </c>
      <c r="H955" s="10" t="s">
        <v>1396</v>
      </c>
      <c r="I955" s="5" t="s">
        <v>2139</v>
      </c>
      <c r="J955" s="13" t="str">
        <f t="shared" si="108"/>
        <v>IC.CV.242401</v>
      </c>
      <c r="K955" s="6" t="s">
        <v>11324</v>
      </c>
      <c r="L955" t="str">
        <f t="shared" si="107"/>
        <v>Percent systole:  specify %</v>
      </c>
      <c r="M955" s="14" t="str">
        <f t="shared" si="109"/>
        <v>PI.IC.CV.242401.01</v>
      </c>
      <c r="N955" s="14"/>
      <c r="O955" s="14" t="str">
        <f t="shared" si="110"/>
        <v>PH.IC.CV.242401.01</v>
      </c>
      <c r="P955" s="5"/>
      <c r="Q955" s="14" t="str">
        <f t="shared" si="111"/>
        <v>CL.IC.CV.242401.01</v>
      </c>
      <c r="R955" s="5"/>
      <c r="S955" s="5"/>
      <c r="T955" s="5"/>
      <c r="U955" s="5"/>
      <c r="V955" s="5"/>
      <c r="W955" s="5"/>
    </row>
    <row r="956" spans="1:23" ht="15">
      <c r="A956" s="5" t="s">
        <v>1372</v>
      </c>
      <c r="B956" s="5"/>
      <c r="C956" s="6" t="s">
        <v>6583</v>
      </c>
      <c r="D956" s="5"/>
      <c r="E956" s="6" t="s">
        <v>6583</v>
      </c>
      <c r="F956" s="5" t="s">
        <v>2137</v>
      </c>
      <c r="G956" s="5" t="s">
        <v>2140</v>
      </c>
      <c r="H956" s="10" t="s">
        <v>1398</v>
      </c>
      <c r="I956" s="5" t="s">
        <v>2141</v>
      </c>
      <c r="J956" s="13" t="str">
        <f t="shared" si="108"/>
        <v>IC.CV.242402</v>
      </c>
      <c r="K956" s="6" t="s">
        <v>11324</v>
      </c>
      <c r="L956" t="str">
        <f t="shared" si="107"/>
        <v>Stroke volume:  specify ml</v>
      </c>
      <c r="M956" s="14" t="str">
        <f t="shared" si="109"/>
        <v>PI.IC.CV.242402.01</v>
      </c>
      <c r="N956" s="14"/>
      <c r="O956" s="14" t="str">
        <f t="shared" si="110"/>
        <v>PH.IC.CV.242402.01</v>
      </c>
      <c r="P956" s="5"/>
      <c r="Q956" s="14" t="str">
        <f t="shared" si="111"/>
        <v>CL.IC.CV.242402.01</v>
      </c>
      <c r="R956" s="5"/>
      <c r="S956" s="5"/>
      <c r="T956" s="5"/>
      <c r="U956" s="5"/>
      <c r="V956" s="5"/>
      <c r="W956" s="5"/>
    </row>
    <row r="957" spans="1:23" ht="15">
      <c r="A957" s="5" t="s">
        <v>1372</v>
      </c>
      <c r="B957" s="5"/>
      <c r="C957" s="6" t="s">
        <v>6583</v>
      </c>
      <c r="D957" s="5" t="s">
        <v>2301</v>
      </c>
      <c r="E957" s="6" t="s">
        <v>7711</v>
      </c>
      <c r="F957" s="5" t="s">
        <v>2302</v>
      </c>
      <c r="G957" s="5" t="s">
        <v>2686</v>
      </c>
      <c r="H957" s="10" t="s">
        <v>1396</v>
      </c>
      <c r="I957" s="5" t="s">
        <v>2687</v>
      </c>
      <c r="J957" s="13" t="str">
        <f t="shared" si="108"/>
        <v>IC.CV.242501</v>
      </c>
      <c r="K957" s="6" t="s">
        <v>11324</v>
      </c>
      <c r="L957" t="str">
        <f t="shared" si="107"/>
        <v xml:space="preserve">     Within normal limits</v>
      </c>
      <c r="M957" s="14" t="str">
        <f t="shared" si="109"/>
        <v>PI.IC.CV.242501.01</v>
      </c>
      <c r="N957" s="14"/>
      <c r="O957" s="14" t="str">
        <f t="shared" si="110"/>
        <v>PH.IC.CV.242501.01</v>
      </c>
      <c r="P957" s="5"/>
      <c r="Q957" s="14" t="str">
        <f t="shared" si="111"/>
        <v>CL.IC.CV.242501.01</v>
      </c>
      <c r="R957" s="5"/>
      <c r="S957" s="5"/>
      <c r="T957" s="5"/>
      <c r="U957" s="5"/>
      <c r="V957" s="5"/>
      <c r="W957" s="5"/>
    </row>
    <row r="958" spans="1:23" ht="15">
      <c r="A958" s="5" t="s">
        <v>1372</v>
      </c>
      <c r="B958" s="5"/>
      <c r="C958" s="6" t="s">
        <v>6583</v>
      </c>
      <c r="D958" s="5"/>
      <c r="E958" s="6" t="s">
        <v>7711</v>
      </c>
      <c r="F958" s="5" t="s">
        <v>2302</v>
      </c>
      <c r="G958" s="5" t="s">
        <v>2303</v>
      </c>
      <c r="H958" s="10" t="s">
        <v>1398</v>
      </c>
      <c r="I958" s="5" t="s">
        <v>2450</v>
      </c>
      <c r="J958" s="13" t="str">
        <f t="shared" si="108"/>
        <v>IC.CV.242502</v>
      </c>
      <c r="K958" s="6" t="s">
        <v>11324</v>
      </c>
      <c r="L958" t="str">
        <f t="shared" ref="L958:L1021" si="112">G958</f>
        <v xml:space="preserve">     Maceration</v>
      </c>
      <c r="M958" s="14" t="str">
        <f t="shared" si="109"/>
        <v>PI.IC.CV.242502.01</v>
      </c>
      <c r="N958" s="14"/>
      <c r="O958" s="14" t="str">
        <f t="shared" si="110"/>
        <v>PH.IC.CV.242502.01</v>
      </c>
      <c r="P958" s="5"/>
      <c r="Q958" s="14" t="str">
        <f t="shared" si="111"/>
        <v>CL.IC.CV.242502.01</v>
      </c>
      <c r="R958" s="5"/>
      <c r="S958" s="5"/>
      <c r="T958" s="5"/>
      <c r="U958" s="5"/>
      <c r="V958" s="5"/>
      <c r="W958" s="5"/>
    </row>
    <row r="959" spans="1:23" ht="15">
      <c r="A959" s="5" t="s">
        <v>1372</v>
      </c>
      <c r="B959" s="5"/>
      <c r="C959" s="6" t="s">
        <v>6583</v>
      </c>
      <c r="D959" s="5"/>
      <c r="E959" s="6" t="s">
        <v>7711</v>
      </c>
      <c r="F959" s="5" t="s">
        <v>2302</v>
      </c>
      <c r="G959" s="5" t="s">
        <v>1530</v>
      </c>
      <c r="H959" s="10" t="s">
        <v>1400</v>
      </c>
      <c r="I959" s="5" t="s">
        <v>1531</v>
      </c>
      <c r="J959" s="13" t="str">
        <f t="shared" si="108"/>
        <v>IC.CV.242503</v>
      </c>
      <c r="K959" s="6" t="s">
        <v>11324</v>
      </c>
      <c r="L959" t="str">
        <f t="shared" si="112"/>
        <v xml:space="preserve">     Erythema</v>
      </c>
      <c r="M959" s="14" t="str">
        <f t="shared" si="109"/>
        <v>PI.IC.CV.242503.01</v>
      </c>
      <c r="N959" s="14"/>
      <c r="O959" s="14" t="str">
        <f t="shared" si="110"/>
        <v>PH.IC.CV.242503.01</v>
      </c>
      <c r="P959" s="5"/>
      <c r="Q959" s="14" t="str">
        <f t="shared" si="111"/>
        <v>CL.IC.CV.242503.01</v>
      </c>
      <c r="R959" s="5"/>
      <c r="S959" s="5"/>
      <c r="T959" s="5"/>
      <c r="U959" s="5"/>
      <c r="V959" s="5"/>
      <c r="W959" s="5"/>
    </row>
    <row r="960" spans="1:23" ht="15">
      <c r="A960" s="5" t="s">
        <v>1372</v>
      </c>
      <c r="B960" s="5"/>
      <c r="C960" s="6" t="s">
        <v>6583</v>
      </c>
      <c r="D960" s="5"/>
      <c r="E960" s="6" t="s">
        <v>7711</v>
      </c>
      <c r="F960" s="5" t="s">
        <v>2302</v>
      </c>
      <c r="G960" s="5" t="s">
        <v>2451</v>
      </c>
      <c r="H960" s="10" t="s">
        <v>1402</v>
      </c>
      <c r="I960" s="5" t="s">
        <v>2452</v>
      </c>
      <c r="J960" s="13" t="str">
        <f t="shared" si="108"/>
        <v>IC.CV.242504</v>
      </c>
      <c r="K960" s="6" t="s">
        <v>11324</v>
      </c>
      <c r="L960" t="str">
        <f t="shared" si="112"/>
        <v xml:space="preserve">     Induration</v>
      </c>
      <c r="M960" s="14" t="str">
        <f t="shared" si="109"/>
        <v>PI.IC.CV.242504.01</v>
      </c>
      <c r="N960" s="14"/>
      <c r="O960" s="14" t="str">
        <f t="shared" si="110"/>
        <v>PH.IC.CV.242504.01</v>
      </c>
      <c r="P960" s="5"/>
      <c r="Q960" s="14" t="str">
        <f t="shared" si="111"/>
        <v>CL.IC.CV.242504.01</v>
      </c>
      <c r="R960" s="5"/>
      <c r="S960" s="5"/>
      <c r="T960" s="5"/>
      <c r="U960" s="5"/>
      <c r="V960" s="5"/>
      <c r="W960" s="5"/>
    </row>
    <row r="961" spans="1:23" ht="15">
      <c r="A961" s="5" t="s">
        <v>1372</v>
      </c>
      <c r="B961" s="5"/>
      <c r="C961" s="6" t="s">
        <v>6583</v>
      </c>
      <c r="D961" s="5"/>
      <c r="E961" s="6" t="s">
        <v>7711</v>
      </c>
      <c r="F961" s="5" t="s">
        <v>2302</v>
      </c>
      <c r="G961" s="5" t="s">
        <v>1540</v>
      </c>
      <c r="H961" s="10" t="s">
        <v>1404</v>
      </c>
      <c r="I961" s="5" t="s">
        <v>1541</v>
      </c>
      <c r="J961" s="13" t="str">
        <f t="shared" si="108"/>
        <v>IC.CV.242505</v>
      </c>
      <c r="K961" s="6" t="s">
        <v>11324</v>
      </c>
      <c r="L961" t="str">
        <f t="shared" si="112"/>
        <v xml:space="preserve">     Swelling</v>
      </c>
      <c r="M961" s="14" t="str">
        <f t="shared" si="109"/>
        <v>PI.IC.CV.242505.01</v>
      </c>
      <c r="N961" s="14"/>
      <c r="O961" s="14" t="str">
        <f t="shared" si="110"/>
        <v>PH.IC.CV.242505.01</v>
      </c>
      <c r="P961" s="5"/>
      <c r="Q961" s="14" t="str">
        <f t="shared" si="111"/>
        <v>CL.IC.CV.242505.01</v>
      </c>
      <c r="R961" s="5"/>
      <c r="S961" s="5"/>
      <c r="T961" s="5"/>
      <c r="U961" s="5"/>
      <c r="V961" s="5"/>
      <c r="W961" s="5"/>
    </row>
    <row r="962" spans="1:23" ht="15">
      <c r="A962" s="5" t="s">
        <v>1372</v>
      </c>
      <c r="B962" s="5"/>
      <c r="C962" s="6" t="s">
        <v>6583</v>
      </c>
      <c r="D962" s="5"/>
      <c r="E962" s="6" t="s">
        <v>7711</v>
      </c>
      <c r="F962" s="5" t="s">
        <v>2302</v>
      </c>
      <c r="G962" s="5" t="s">
        <v>1523</v>
      </c>
      <c r="H962" s="10" t="s">
        <v>1406</v>
      </c>
      <c r="I962" s="5" t="s">
        <v>930</v>
      </c>
      <c r="J962" s="13" t="str">
        <f t="shared" si="108"/>
        <v>IC.CV.242506</v>
      </c>
      <c r="K962" s="6" t="s">
        <v>11324</v>
      </c>
      <c r="L962" t="str">
        <f t="shared" si="112"/>
        <v xml:space="preserve">     Other:  specify</v>
      </c>
      <c r="M962" s="14" t="str">
        <f t="shared" si="109"/>
        <v>PI.IC.CV.242506.01</v>
      </c>
      <c r="N962" s="14"/>
      <c r="O962" s="14" t="str">
        <f t="shared" si="110"/>
        <v>PH.IC.CV.242506.01</v>
      </c>
      <c r="P962" s="5"/>
      <c r="Q962" s="14" t="str">
        <f t="shared" si="111"/>
        <v>CL.IC.CV.242506.01</v>
      </c>
      <c r="R962" s="5"/>
      <c r="S962" s="5"/>
      <c r="T962" s="5"/>
      <c r="U962" s="5"/>
      <c r="V962" s="5"/>
      <c r="W962" s="5"/>
    </row>
    <row r="963" spans="1:23" ht="15">
      <c r="A963" s="5" t="s">
        <v>1372</v>
      </c>
      <c r="B963" s="5"/>
      <c r="C963" s="6" t="s">
        <v>6583</v>
      </c>
      <c r="D963" s="5"/>
      <c r="E963" s="6" t="s">
        <v>7711</v>
      </c>
      <c r="F963" s="5" t="s">
        <v>2302</v>
      </c>
      <c r="G963" s="5" t="s">
        <v>2453</v>
      </c>
      <c r="H963" s="10" t="s">
        <v>1419</v>
      </c>
      <c r="I963" s="5" t="s">
        <v>1674</v>
      </c>
      <c r="J963" s="13" t="str">
        <f t="shared" si="108"/>
        <v>IC.CV.242507</v>
      </c>
      <c r="K963" s="6" t="s">
        <v>11324</v>
      </c>
      <c r="L963" t="str">
        <f t="shared" si="112"/>
        <v xml:space="preserve">     Appearance unchanged</v>
      </c>
      <c r="M963" s="14" t="str">
        <f t="shared" si="109"/>
        <v>PI.IC.CV.242507.01</v>
      </c>
      <c r="N963" s="14"/>
      <c r="O963" s="14" t="str">
        <f t="shared" si="110"/>
        <v>PH.IC.CV.242507.01</v>
      </c>
      <c r="P963" s="5"/>
      <c r="Q963" s="14" t="str">
        <f t="shared" si="111"/>
        <v>CL.IC.CV.242507.01</v>
      </c>
      <c r="R963" s="5"/>
      <c r="S963" s="5"/>
      <c r="T963" s="5"/>
      <c r="U963" s="5"/>
      <c r="V963" s="5"/>
      <c r="W963" s="5"/>
    </row>
    <row r="964" spans="1:23" ht="15">
      <c r="A964" s="5" t="s">
        <v>1372</v>
      </c>
      <c r="B964" s="5"/>
      <c r="C964" s="6" t="s">
        <v>6583</v>
      </c>
      <c r="D964" s="5"/>
      <c r="E964" s="6" t="s">
        <v>7711</v>
      </c>
      <c r="F964" s="5" t="s">
        <v>2302</v>
      </c>
      <c r="G964" s="5" t="s">
        <v>2594</v>
      </c>
      <c r="H964" s="10" t="s">
        <v>1550</v>
      </c>
      <c r="I964" s="5" t="s">
        <v>1673</v>
      </c>
      <c r="J964" s="13" t="str">
        <f t="shared" si="108"/>
        <v>IC.CV.242508</v>
      </c>
      <c r="K964" s="6" t="s">
        <v>11324</v>
      </c>
      <c r="L964" t="str">
        <f t="shared" si="112"/>
        <v xml:space="preserve">     Appearance decreasing</v>
      </c>
      <c r="M964" s="14" t="str">
        <f t="shared" si="109"/>
        <v>PI.IC.CV.242508.01</v>
      </c>
      <c r="N964" s="14"/>
      <c r="O964" s="14" t="str">
        <f t="shared" si="110"/>
        <v>PH.IC.CV.242508.01</v>
      </c>
      <c r="P964" s="5"/>
      <c r="Q964" s="14" t="str">
        <f t="shared" si="111"/>
        <v>CL.IC.CV.242508.01</v>
      </c>
      <c r="R964" s="5"/>
      <c r="S964" s="5"/>
      <c r="T964" s="5"/>
      <c r="U964" s="5"/>
      <c r="V964" s="5"/>
      <c r="W964" s="5"/>
    </row>
    <row r="965" spans="1:23" ht="15">
      <c r="A965" s="5" t="s">
        <v>1372</v>
      </c>
      <c r="B965" s="5"/>
      <c r="C965" s="6" t="s">
        <v>6583</v>
      </c>
      <c r="D965" s="5"/>
      <c r="E965" s="6" t="s">
        <v>7711</v>
      </c>
      <c r="F965" s="5" t="s">
        <v>2302</v>
      </c>
      <c r="G965" s="5" t="s">
        <v>2595</v>
      </c>
      <c r="H965" s="10" t="s">
        <v>1551</v>
      </c>
      <c r="I965" s="5" t="s">
        <v>1841</v>
      </c>
      <c r="J965" s="13" t="str">
        <f t="shared" si="108"/>
        <v>IC.CV.242509</v>
      </c>
      <c r="K965" s="6" t="s">
        <v>11324</v>
      </c>
      <c r="L965" t="str">
        <f t="shared" si="112"/>
        <v xml:space="preserve">     Appearance increasing</v>
      </c>
      <c r="M965" s="14" t="str">
        <f t="shared" si="109"/>
        <v>PI.IC.CV.242509.01</v>
      </c>
      <c r="N965" s="14"/>
      <c r="O965" s="14" t="str">
        <f t="shared" si="110"/>
        <v>PH.IC.CV.242509.01</v>
      </c>
      <c r="P965" s="5"/>
      <c r="Q965" s="14" t="str">
        <f t="shared" si="111"/>
        <v>CL.IC.CV.242509.01</v>
      </c>
      <c r="R965" s="5"/>
      <c r="S965" s="5"/>
      <c r="T965" s="5"/>
      <c r="U965" s="5"/>
      <c r="V965" s="5"/>
      <c r="W965" s="5"/>
    </row>
    <row r="966" spans="1:23" ht="15">
      <c r="A966" s="5" t="s">
        <v>1372</v>
      </c>
      <c r="B966" s="5"/>
      <c r="C966" s="6" t="s">
        <v>6583</v>
      </c>
      <c r="D966" s="5"/>
      <c r="E966" s="6" t="s">
        <v>7711</v>
      </c>
      <c r="F966" s="5" t="s">
        <v>2302</v>
      </c>
      <c r="G966" s="5" t="s">
        <v>2403</v>
      </c>
      <c r="H966" s="10" t="s">
        <v>1571</v>
      </c>
      <c r="I966" s="5" t="s">
        <v>1557</v>
      </c>
      <c r="J966" s="13" t="str">
        <f t="shared" si="108"/>
        <v>IC.CV.242510</v>
      </c>
      <c r="K966" s="6" t="s">
        <v>11324</v>
      </c>
      <c r="L966" t="str">
        <f t="shared" si="112"/>
        <v xml:space="preserve">     Consistent with body temperature</v>
      </c>
      <c r="M966" s="14" t="str">
        <f t="shared" si="109"/>
        <v>PI.IC.CV.242510.01</v>
      </c>
      <c r="N966" s="14"/>
      <c r="O966" s="14" t="str">
        <f t="shared" si="110"/>
        <v>PH.IC.CV.242510.01</v>
      </c>
      <c r="P966" s="5"/>
      <c r="Q966" s="14" t="str">
        <f t="shared" si="111"/>
        <v>CL.IC.CV.242510.01</v>
      </c>
      <c r="R966" s="5"/>
      <c r="S966" s="5"/>
      <c r="T966" s="5"/>
      <c r="U966" s="5"/>
      <c r="V966" s="5"/>
      <c r="W966" s="5"/>
    </row>
    <row r="967" spans="1:23" ht="15">
      <c r="A967" s="5" t="s">
        <v>1372</v>
      </c>
      <c r="B967" s="5"/>
      <c r="C967" s="6" t="s">
        <v>6583</v>
      </c>
      <c r="D967" s="5"/>
      <c r="E967" s="6" t="s">
        <v>7711</v>
      </c>
      <c r="F967" s="5" t="s">
        <v>2302</v>
      </c>
      <c r="G967" s="5" t="s">
        <v>2404</v>
      </c>
      <c r="H967" s="10" t="s">
        <v>1298</v>
      </c>
      <c r="I967" s="5" t="s">
        <v>2116</v>
      </c>
      <c r="J967" s="13" t="str">
        <f t="shared" si="108"/>
        <v>IC.CV.242511</v>
      </c>
      <c r="K967" s="6" t="s">
        <v>11324</v>
      </c>
      <c r="L967" t="str">
        <f t="shared" si="112"/>
        <v xml:space="preserve">     Warmer than body temperature</v>
      </c>
      <c r="M967" s="14" t="str">
        <f t="shared" si="109"/>
        <v>PI.IC.CV.242511.01</v>
      </c>
      <c r="N967" s="14"/>
      <c r="O967" s="14" t="str">
        <f t="shared" si="110"/>
        <v>PH.IC.CV.242511.01</v>
      </c>
      <c r="P967" s="5"/>
      <c r="Q967" s="14" t="str">
        <f t="shared" si="111"/>
        <v>CL.IC.CV.242511.01</v>
      </c>
      <c r="R967" s="5"/>
      <c r="S967" s="5"/>
      <c r="T967" s="5"/>
      <c r="U967" s="5"/>
      <c r="V967" s="5"/>
      <c r="W967" s="5"/>
    </row>
    <row r="968" spans="1:23" ht="15">
      <c r="A968" s="5" t="s">
        <v>1372</v>
      </c>
      <c r="B968" s="5"/>
      <c r="C968" s="6" t="s">
        <v>6583</v>
      </c>
      <c r="D968" s="5"/>
      <c r="E968" s="6" t="s">
        <v>7711</v>
      </c>
      <c r="F968" s="5" t="s">
        <v>2302</v>
      </c>
      <c r="G968" s="5" t="s">
        <v>2770</v>
      </c>
      <c r="H968" s="10" t="s">
        <v>1299</v>
      </c>
      <c r="I968" s="5" t="s">
        <v>2118</v>
      </c>
      <c r="J968" s="13" t="str">
        <f t="shared" si="108"/>
        <v>IC.CV.242512</v>
      </c>
      <c r="K968" s="6" t="s">
        <v>11324</v>
      </c>
      <c r="L968" t="str">
        <f t="shared" si="112"/>
        <v xml:space="preserve">     Warmer than opposite Body Part</v>
      </c>
      <c r="M968" s="14" t="str">
        <f t="shared" si="109"/>
        <v>PI.IC.CV.242512.01</v>
      </c>
      <c r="N968" s="14"/>
      <c r="O968" s="14" t="str">
        <f t="shared" si="110"/>
        <v>PH.IC.CV.242512.01</v>
      </c>
      <c r="P968" s="5"/>
      <c r="Q968" s="14" t="str">
        <f t="shared" si="111"/>
        <v>CL.IC.CV.242512.01</v>
      </c>
      <c r="R968" s="5"/>
      <c r="S968" s="5"/>
      <c r="T968" s="5"/>
      <c r="U968" s="5"/>
      <c r="V968" s="5"/>
      <c r="W968" s="5"/>
    </row>
    <row r="969" spans="1:23" ht="15">
      <c r="A969" s="5" t="s">
        <v>1372</v>
      </c>
      <c r="B969" s="5"/>
      <c r="C969" s="6" t="s">
        <v>6583</v>
      </c>
      <c r="D969" s="5"/>
      <c r="E969" s="6" t="s">
        <v>7711</v>
      </c>
      <c r="F969" s="5" t="s">
        <v>2302</v>
      </c>
      <c r="G969" s="5" t="s">
        <v>2119</v>
      </c>
      <c r="H969" s="10" t="s">
        <v>1300</v>
      </c>
      <c r="I969" s="5" t="s">
        <v>2120</v>
      </c>
      <c r="J969" s="13" t="str">
        <f t="shared" si="108"/>
        <v>IC.CV.242513</v>
      </c>
      <c r="K969" s="6" t="s">
        <v>11324</v>
      </c>
      <c r="L969" t="str">
        <f t="shared" si="112"/>
        <v xml:space="preserve">     Cooler than body temperature</v>
      </c>
      <c r="M969" s="14" t="str">
        <f t="shared" si="109"/>
        <v>PI.IC.CV.242513.01</v>
      </c>
      <c r="N969" s="14"/>
      <c r="O969" s="14" t="str">
        <f t="shared" si="110"/>
        <v>PH.IC.CV.242513.01</v>
      </c>
      <c r="P969" s="5"/>
      <c r="Q969" s="14" t="str">
        <f t="shared" si="111"/>
        <v>CL.IC.CV.242513.01</v>
      </c>
      <c r="R969" s="5"/>
      <c r="S969" s="5"/>
      <c r="T969" s="5"/>
      <c r="U969" s="5"/>
      <c r="V969" s="5"/>
      <c r="W969" s="5"/>
    </row>
    <row r="970" spans="1:23" ht="15">
      <c r="A970" s="5" t="s">
        <v>1372</v>
      </c>
      <c r="B970" s="5"/>
      <c r="C970" s="6" t="s">
        <v>6583</v>
      </c>
      <c r="D970" s="5"/>
      <c r="E970" s="6" t="s">
        <v>7711</v>
      </c>
      <c r="F970" s="5" t="s">
        <v>2302</v>
      </c>
      <c r="G970" s="5" t="s">
        <v>2121</v>
      </c>
      <c r="H970" s="10" t="s">
        <v>1301</v>
      </c>
      <c r="I970" s="5" t="s">
        <v>2122</v>
      </c>
      <c r="J970" s="13" t="str">
        <f t="shared" ref="J970:J1033" si="113">CONCATENATE("IC.CV.",C970,E970,H970)</f>
        <v>IC.CV.242514</v>
      </c>
      <c r="K970" s="6" t="s">
        <v>11324</v>
      </c>
      <c r="L970" t="str">
        <f t="shared" si="112"/>
        <v xml:space="preserve">     Cooler than opposite body part</v>
      </c>
      <c r="M970" s="14" t="str">
        <f t="shared" si="109"/>
        <v>PI.IC.CV.242514.01</v>
      </c>
      <c r="N970" s="14"/>
      <c r="O970" s="14" t="str">
        <f t="shared" si="110"/>
        <v>PH.IC.CV.242514.01</v>
      </c>
      <c r="P970" s="5"/>
      <c r="Q970" s="14" t="str">
        <f t="shared" si="111"/>
        <v>CL.IC.CV.242514.01</v>
      </c>
      <c r="R970" s="5"/>
      <c r="S970" s="5"/>
      <c r="T970" s="5"/>
      <c r="U970" s="5"/>
      <c r="V970" s="5"/>
      <c r="W970" s="5"/>
    </row>
    <row r="971" spans="1:23" ht="15">
      <c r="A971" s="5" t="s">
        <v>1372</v>
      </c>
      <c r="B971" s="5"/>
      <c r="C971" s="6" t="s">
        <v>6583</v>
      </c>
      <c r="D971" s="5" t="s">
        <v>2599</v>
      </c>
      <c r="E971" s="6" t="s">
        <v>9453</v>
      </c>
      <c r="F971" s="5" t="s">
        <v>2600</v>
      </c>
      <c r="G971" s="5" t="s">
        <v>2777</v>
      </c>
      <c r="H971" s="10" t="s">
        <v>1396</v>
      </c>
      <c r="I971" s="5" t="s">
        <v>2778</v>
      </c>
      <c r="J971" s="13" t="str">
        <f t="shared" si="113"/>
        <v>IC.CV.242601</v>
      </c>
      <c r="K971" s="6" t="s">
        <v>11324</v>
      </c>
      <c r="L971" t="str">
        <f t="shared" si="112"/>
        <v>Back-up system present</v>
      </c>
      <c r="M971" s="14" t="str">
        <f t="shared" ref="M971:M1034" si="114">CONCATENATE("PI.",J971,".",K971)</f>
        <v>PI.IC.CV.242601.01</v>
      </c>
      <c r="N971" s="14"/>
      <c r="O971" s="14" t="str">
        <f t="shared" ref="O971:O1034" si="115">CONCATENATE("PH.",J971,".",K971)</f>
        <v>PH.IC.CV.242601.01</v>
      </c>
      <c r="P971" s="5"/>
      <c r="Q971" s="14" t="str">
        <f t="shared" ref="Q971:Q1034" si="116">CONCATENATE("CL.",J971,".",K971)</f>
        <v>CL.IC.CV.242601.01</v>
      </c>
      <c r="R971" s="5"/>
      <c r="S971" s="5"/>
      <c r="T971" s="5"/>
      <c r="U971" s="5"/>
      <c r="V971" s="5"/>
      <c r="W971" s="5"/>
    </row>
    <row r="972" spans="1:23" ht="15">
      <c r="A972" s="5" t="s">
        <v>1372</v>
      </c>
      <c r="B972" s="5"/>
      <c r="C972" s="6" t="s">
        <v>6583</v>
      </c>
      <c r="D972" s="5"/>
      <c r="E972" s="6" t="s">
        <v>9453</v>
      </c>
      <c r="F972" s="5" t="s">
        <v>2600</v>
      </c>
      <c r="G972" s="5" t="s">
        <v>2779</v>
      </c>
      <c r="H972" s="10" t="s">
        <v>1398</v>
      </c>
      <c r="I972" s="5" t="s">
        <v>2780</v>
      </c>
      <c r="J972" s="13" t="str">
        <f t="shared" si="113"/>
        <v>IC.CV.242602</v>
      </c>
      <c r="K972" s="6" t="s">
        <v>11324</v>
      </c>
      <c r="L972" t="str">
        <f t="shared" si="112"/>
        <v>Self test done</v>
      </c>
      <c r="M972" s="14" t="str">
        <f t="shared" si="114"/>
        <v>PI.IC.CV.242602.01</v>
      </c>
      <c r="N972" s="14"/>
      <c r="O972" s="14" t="str">
        <f t="shared" si="115"/>
        <v>PH.IC.CV.242602.01</v>
      </c>
      <c r="P972" s="5"/>
      <c r="Q972" s="14" t="str">
        <f t="shared" si="116"/>
        <v>CL.IC.CV.242602.01</v>
      </c>
      <c r="R972" s="5"/>
      <c r="S972" s="5"/>
      <c r="T972" s="5"/>
      <c r="U972" s="5"/>
      <c r="V972" s="5"/>
      <c r="W972" s="5"/>
    </row>
    <row r="973" spans="1:23" ht="15">
      <c r="A973" s="5" t="s">
        <v>1372</v>
      </c>
      <c r="B973" s="5"/>
      <c r="C973" s="6" t="s">
        <v>6583</v>
      </c>
      <c r="D973" s="5"/>
      <c r="E973" s="6" t="s">
        <v>9453</v>
      </c>
      <c r="F973" s="5" t="s">
        <v>2600</v>
      </c>
      <c r="G973" s="5" t="s">
        <v>2781</v>
      </c>
      <c r="H973" s="10" t="s">
        <v>1400</v>
      </c>
      <c r="I973" s="5" t="s">
        <v>2782</v>
      </c>
      <c r="J973" s="13" t="str">
        <f t="shared" si="113"/>
        <v>IC.CV.242603</v>
      </c>
      <c r="K973" s="6" t="s">
        <v>11324</v>
      </c>
      <c r="L973" t="str">
        <f t="shared" si="112"/>
        <v>System controller changed</v>
      </c>
      <c r="M973" s="14" t="str">
        <f t="shared" si="114"/>
        <v>PI.IC.CV.242603.01</v>
      </c>
      <c r="N973" s="14"/>
      <c r="O973" s="14" t="str">
        <f t="shared" si="115"/>
        <v>PH.IC.CV.242603.01</v>
      </c>
      <c r="P973" s="5"/>
      <c r="Q973" s="14" t="str">
        <f t="shared" si="116"/>
        <v>CL.IC.CV.242603.01</v>
      </c>
      <c r="R973" s="5"/>
      <c r="S973" s="5"/>
      <c r="T973" s="5"/>
      <c r="U973" s="5"/>
      <c r="V973" s="5"/>
      <c r="W973" s="5"/>
    </row>
    <row r="974" spans="1:23" ht="15">
      <c r="A974" s="5" t="s">
        <v>1372</v>
      </c>
      <c r="B974" s="5"/>
      <c r="C974" s="6" t="s">
        <v>6583</v>
      </c>
      <c r="D974" s="5"/>
      <c r="E974" s="6" t="s">
        <v>9453</v>
      </c>
      <c r="F974" s="5" t="s">
        <v>2600</v>
      </c>
      <c r="G974" s="5" t="s">
        <v>2783</v>
      </c>
      <c r="H974" s="10" t="s">
        <v>1402</v>
      </c>
      <c r="I974" s="5" t="s">
        <v>2784</v>
      </c>
      <c r="J974" s="13" t="str">
        <f t="shared" si="113"/>
        <v>IC.CV.242604</v>
      </c>
      <c r="K974" s="6" t="s">
        <v>11324</v>
      </c>
      <c r="L974" t="str">
        <f t="shared" si="112"/>
        <v>Vent filter change</v>
      </c>
      <c r="M974" s="14" t="str">
        <f t="shared" si="114"/>
        <v>PI.IC.CV.242604.01</v>
      </c>
      <c r="N974" s="14"/>
      <c r="O974" s="14" t="str">
        <f t="shared" si="115"/>
        <v>PH.IC.CV.242604.01</v>
      </c>
      <c r="P974" s="5"/>
      <c r="Q974" s="14" t="str">
        <f t="shared" si="116"/>
        <v>CL.IC.CV.242604.01</v>
      </c>
      <c r="R974" s="5"/>
      <c r="S974" s="5"/>
      <c r="T974" s="5"/>
      <c r="U974" s="5"/>
      <c r="V974" s="5"/>
      <c r="W974" s="5"/>
    </row>
    <row r="975" spans="1:23" ht="15">
      <c r="A975" s="5" t="s">
        <v>1372</v>
      </c>
      <c r="B975" s="5"/>
      <c r="C975" s="6" t="s">
        <v>6583</v>
      </c>
      <c r="D975" s="5"/>
      <c r="E975" s="6" t="s">
        <v>9453</v>
      </c>
      <c r="F975" s="5" t="s">
        <v>2600</v>
      </c>
      <c r="G975" s="5" t="s">
        <v>2785</v>
      </c>
      <c r="H975" s="10" t="s">
        <v>1404</v>
      </c>
      <c r="I975" s="5" t="s">
        <v>1001</v>
      </c>
      <c r="J975" s="13" t="str">
        <f t="shared" si="113"/>
        <v>IC.CV.242605</v>
      </c>
      <c r="K975" s="6" t="s">
        <v>11324</v>
      </c>
      <c r="L975" t="str">
        <f t="shared" si="112"/>
        <v>Not on this model</v>
      </c>
      <c r="M975" s="14" t="str">
        <f t="shared" si="114"/>
        <v>PI.IC.CV.242605.01</v>
      </c>
      <c r="N975" s="14"/>
      <c r="O975" s="14" t="str">
        <f t="shared" si="115"/>
        <v>PH.IC.CV.242605.01</v>
      </c>
      <c r="P975" s="5"/>
      <c r="Q975" s="14" t="str">
        <f t="shared" si="116"/>
        <v>CL.IC.CV.242605.01</v>
      </c>
      <c r="R975" s="5"/>
      <c r="S975" s="5"/>
      <c r="T975" s="5"/>
      <c r="U975" s="5"/>
      <c r="V975" s="5"/>
      <c r="W975" s="5"/>
    </row>
    <row r="976" spans="1:23" ht="15">
      <c r="A976" s="5" t="s">
        <v>1372</v>
      </c>
      <c r="B976" s="5"/>
      <c r="C976" s="6" t="s">
        <v>6583</v>
      </c>
      <c r="D976" s="5" t="s">
        <v>2786</v>
      </c>
      <c r="E976" s="6" t="s">
        <v>5889</v>
      </c>
      <c r="F976" s="5" t="s">
        <v>2787</v>
      </c>
      <c r="G976" s="5" t="s">
        <v>2788</v>
      </c>
      <c r="H976" s="10" t="s">
        <v>1396</v>
      </c>
      <c r="I976" s="5" t="s">
        <v>1001</v>
      </c>
      <c r="J976" s="13" t="str">
        <f t="shared" si="113"/>
        <v>IC.CV.242701</v>
      </c>
      <c r="K976" s="6" t="s">
        <v>11324</v>
      </c>
      <c r="L976" t="str">
        <f t="shared" si="112"/>
        <v>No tunneling</v>
      </c>
      <c r="M976" s="14" t="str">
        <f t="shared" si="114"/>
        <v>PI.IC.CV.242701.01</v>
      </c>
      <c r="N976" s="14"/>
      <c r="O976" s="14" t="str">
        <f t="shared" si="115"/>
        <v>PH.IC.CV.242701.01</v>
      </c>
      <c r="P976" s="5"/>
      <c r="Q976" s="14" t="str">
        <f t="shared" si="116"/>
        <v>CL.IC.CV.242701.01</v>
      </c>
      <c r="R976" s="5"/>
      <c r="S976" s="5"/>
      <c r="T976" s="5"/>
      <c r="U976" s="5"/>
      <c r="V976" s="5"/>
      <c r="W976" s="5"/>
    </row>
    <row r="977" spans="1:23" ht="15">
      <c r="A977" s="5" t="s">
        <v>1372</v>
      </c>
      <c r="B977" s="5"/>
      <c r="C977" s="6" t="s">
        <v>6583</v>
      </c>
      <c r="D977" s="5"/>
      <c r="E977" s="6" t="s">
        <v>5889</v>
      </c>
      <c r="F977" s="5" t="s">
        <v>2787</v>
      </c>
      <c r="G977" s="5" t="s">
        <v>2474</v>
      </c>
      <c r="H977" s="10" t="s">
        <v>1398</v>
      </c>
      <c r="I977" s="5" t="s">
        <v>2475</v>
      </c>
      <c r="J977" s="13" t="str">
        <f t="shared" si="113"/>
        <v>IC.CV.242702</v>
      </c>
      <c r="K977" s="6" t="s">
        <v>11324</v>
      </c>
      <c r="L977" t="str">
        <f t="shared" si="112"/>
        <v>Inflow Driveline-Tunneling:  Enter Clock Position</v>
      </c>
      <c r="M977" s="14" t="str">
        <f t="shared" si="114"/>
        <v>PI.IC.CV.242702.01</v>
      </c>
      <c r="N977" s="14"/>
      <c r="O977" s="14" t="str">
        <f t="shared" si="115"/>
        <v>PH.IC.CV.242702.01</v>
      </c>
      <c r="P977" s="5"/>
      <c r="Q977" s="14" t="str">
        <f t="shared" si="116"/>
        <v>CL.IC.CV.242702.01</v>
      </c>
      <c r="R977" s="5"/>
      <c r="S977" s="5"/>
      <c r="T977" s="5"/>
      <c r="U977" s="5"/>
      <c r="V977" s="5"/>
      <c r="W977" s="5"/>
    </row>
    <row r="978" spans="1:23" ht="15">
      <c r="A978" s="5" t="s">
        <v>1372</v>
      </c>
      <c r="B978" s="5"/>
      <c r="C978" s="6" t="s">
        <v>6583</v>
      </c>
      <c r="D978" s="5"/>
      <c r="E978" s="6" t="s">
        <v>5889</v>
      </c>
      <c r="F978" s="5" t="s">
        <v>2787</v>
      </c>
      <c r="G978" s="5" t="s">
        <v>2476</v>
      </c>
      <c r="H978" s="10" t="s">
        <v>1400</v>
      </c>
      <c r="I978" s="5" t="s">
        <v>2477</v>
      </c>
      <c r="J978" s="13" t="str">
        <f t="shared" si="113"/>
        <v>IC.CV.242703</v>
      </c>
      <c r="K978" s="6" t="s">
        <v>11324</v>
      </c>
      <c r="L978" t="str">
        <f t="shared" si="112"/>
        <v>Outflow Driveline-Tunneling:  Enter clock position</v>
      </c>
      <c r="M978" s="14" t="str">
        <f t="shared" si="114"/>
        <v>PI.IC.CV.242703.01</v>
      </c>
      <c r="N978" s="14"/>
      <c r="O978" s="14" t="str">
        <f t="shared" si="115"/>
        <v>PH.IC.CV.242703.01</v>
      </c>
      <c r="P978" s="5"/>
      <c r="Q978" s="14" t="str">
        <f t="shared" si="116"/>
        <v>CL.IC.CV.242703.01</v>
      </c>
      <c r="R978" s="5"/>
      <c r="S978" s="5"/>
      <c r="T978" s="5"/>
      <c r="U978" s="5"/>
      <c r="V978" s="5"/>
      <c r="W978" s="5"/>
    </row>
    <row r="979" spans="1:23" ht="15">
      <c r="A979" s="5" t="s">
        <v>1372</v>
      </c>
      <c r="B979" s="5"/>
      <c r="C979" s="6" t="s">
        <v>6583</v>
      </c>
      <c r="D979" s="5" t="s">
        <v>2644</v>
      </c>
      <c r="E979" s="6" t="s">
        <v>5892</v>
      </c>
      <c r="F979" s="5" t="s">
        <v>2645</v>
      </c>
      <c r="G979" s="5" t="s">
        <v>2646</v>
      </c>
      <c r="H979" s="10" t="s">
        <v>1396</v>
      </c>
      <c r="I979" s="5" t="s">
        <v>2647</v>
      </c>
      <c r="J979" s="13" t="str">
        <f t="shared" si="113"/>
        <v>IC.CV.242801</v>
      </c>
      <c r="K979" s="6" t="s">
        <v>11324</v>
      </c>
      <c r="L979" t="str">
        <f t="shared" si="112"/>
        <v>VAD volume specify</v>
      </c>
      <c r="M979" s="14" t="str">
        <f t="shared" si="114"/>
        <v>PI.IC.CV.242801.01</v>
      </c>
      <c r="N979" s="14"/>
      <c r="O979" s="14" t="str">
        <f t="shared" si="115"/>
        <v>PH.IC.CV.242801.01</v>
      </c>
      <c r="P979" s="5"/>
      <c r="Q979" s="14" t="str">
        <f t="shared" si="116"/>
        <v>CL.IC.CV.242801.01</v>
      </c>
      <c r="R979" s="5"/>
      <c r="S979" s="5"/>
      <c r="T979" s="5"/>
      <c r="U979" s="5"/>
      <c r="V979" s="5"/>
      <c r="W979" s="5"/>
    </row>
    <row r="980" spans="1:23" ht="15">
      <c r="A980" s="5" t="s">
        <v>1372</v>
      </c>
      <c r="B980" s="5"/>
      <c r="C980" s="6" t="s">
        <v>6583</v>
      </c>
      <c r="D980" s="5" t="s">
        <v>8823</v>
      </c>
      <c r="E980" s="6" t="s">
        <v>5896</v>
      </c>
      <c r="F980" s="5" t="s">
        <v>2498</v>
      </c>
      <c r="G980" s="5" t="s">
        <v>2348</v>
      </c>
      <c r="H980" s="10" t="s">
        <v>1396</v>
      </c>
      <c r="I980" s="5" t="s">
        <v>2349</v>
      </c>
      <c r="J980" s="13" t="str">
        <f t="shared" si="113"/>
        <v>IC.CV.242901</v>
      </c>
      <c r="K980" s="6" t="s">
        <v>11324</v>
      </c>
      <c r="L980" t="str">
        <f t="shared" si="112"/>
        <v>Impella 2.5</v>
      </c>
      <c r="M980" s="14" t="str">
        <f t="shared" si="114"/>
        <v>PI.IC.CV.242901.01</v>
      </c>
      <c r="N980" s="14"/>
      <c r="O980" s="14" t="str">
        <f t="shared" si="115"/>
        <v>PH.IC.CV.242901.01</v>
      </c>
      <c r="P980" s="5"/>
      <c r="Q980" s="14" t="str">
        <f t="shared" si="116"/>
        <v>CL.IC.CV.242901.01</v>
      </c>
      <c r="R980" s="5"/>
      <c r="S980" s="5"/>
      <c r="T980" s="5"/>
      <c r="U980" s="5"/>
      <c r="V980" s="5"/>
      <c r="W980" s="5"/>
    </row>
    <row r="981" spans="1:23" ht="15">
      <c r="A981" s="5" t="s">
        <v>1372</v>
      </c>
      <c r="B981" s="5"/>
      <c r="C981" s="6" t="s">
        <v>6583</v>
      </c>
      <c r="D981" s="5"/>
      <c r="E981" s="6" t="s">
        <v>5896</v>
      </c>
      <c r="F981" s="5" t="s">
        <v>2195</v>
      </c>
      <c r="G981" s="5" t="s">
        <v>2196</v>
      </c>
      <c r="H981" s="10" t="s">
        <v>1398</v>
      </c>
      <c r="I981" s="5" t="s">
        <v>2197</v>
      </c>
      <c r="J981" s="13" t="str">
        <f t="shared" si="113"/>
        <v>IC.CV.242902</v>
      </c>
      <c r="K981" s="6" t="s">
        <v>11324</v>
      </c>
      <c r="L981" t="str">
        <f t="shared" si="112"/>
        <v>Purge pressure:  specify mmHg</v>
      </c>
      <c r="M981" s="14" t="str">
        <f t="shared" si="114"/>
        <v>PI.IC.CV.242902.01</v>
      </c>
      <c r="N981" s="14"/>
      <c r="O981" s="14" t="str">
        <f t="shared" si="115"/>
        <v>PH.IC.CV.242902.01</v>
      </c>
      <c r="P981" s="5"/>
      <c r="Q981" s="14" t="str">
        <f t="shared" si="116"/>
        <v>CL.IC.CV.242902.01</v>
      </c>
      <c r="R981" s="5"/>
      <c r="S981" s="5"/>
      <c r="T981" s="5"/>
      <c r="U981" s="5"/>
      <c r="V981" s="5"/>
      <c r="W981" s="5"/>
    </row>
    <row r="982" spans="1:23" ht="15">
      <c r="A982" s="5" t="s">
        <v>1372</v>
      </c>
      <c r="B982" s="5"/>
      <c r="C982" s="6" t="s">
        <v>6583</v>
      </c>
      <c r="D982" s="5"/>
      <c r="E982" s="6" t="s">
        <v>5896</v>
      </c>
      <c r="F982" s="5" t="s">
        <v>2198</v>
      </c>
      <c r="G982" s="5" t="s">
        <v>2199</v>
      </c>
      <c r="H982" s="10" t="s">
        <v>1400</v>
      </c>
      <c r="I982" s="5" t="s">
        <v>2200</v>
      </c>
      <c r="J982" s="13" t="str">
        <f t="shared" si="113"/>
        <v>IC.CV.242903</v>
      </c>
      <c r="K982" s="6" t="s">
        <v>11324</v>
      </c>
      <c r="L982" t="str">
        <f t="shared" si="112"/>
        <v>Impella Purge rate:  specify ml/hr</v>
      </c>
      <c r="M982" s="14" t="str">
        <f t="shared" si="114"/>
        <v>PI.IC.CV.242903.01</v>
      </c>
      <c r="N982" s="14"/>
      <c r="O982" s="14" t="str">
        <f t="shared" si="115"/>
        <v>PH.IC.CV.242903.01</v>
      </c>
      <c r="P982" s="5"/>
      <c r="Q982" s="14" t="str">
        <f t="shared" si="116"/>
        <v>CL.IC.CV.242903.01</v>
      </c>
      <c r="R982" s="5"/>
      <c r="S982" s="5"/>
      <c r="T982" s="5"/>
      <c r="U982" s="5"/>
      <c r="V982" s="5"/>
      <c r="W982" s="5"/>
    </row>
    <row r="983" spans="1:23" ht="15">
      <c r="A983" s="5" t="s">
        <v>1372</v>
      </c>
      <c r="B983" s="5"/>
      <c r="C983" s="6" t="s">
        <v>6583</v>
      </c>
      <c r="D983" s="5" t="s">
        <v>2201</v>
      </c>
      <c r="E983" s="6" t="s">
        <v>5899</v>
      </c>
      <c r="F983" s="5" t="s">
        <v>2202</v>
      </c>
      <c r="G983" s="5" t="s">
        <v>2385</v>
      </c>
      <c r="H983" s="10" t="s">
        <v>1396</v>
      </c>
      <c r="I983" s="5" t="s">
        <v>2203</v>
      </c>
      <c r="J983" s="13" t="str">
        <f t="shared" si="113"/>
        <v>IC.CV.243001</v>
      </c>
      <c r="K983" s="6" t="s">
        <v>11324</v>
      </c>
      <c r="L983" t="str">
        <f t="shared" si="112"/>
        <v>Accumulator pressure:  specify mmHg</v>
      </c>
      <c r="M983" s="14" t="str">
        <f t="shared" si="114"/>
        <v>PI.IC.CV.243001.01</v>
      </c>
      <c r="N983" s="14"/>
      <c r="O983" s="14" t="str">
        <f t="shared" si="115"/>
        <v>PH.IC.CV.243001.01</v>
      </c>
      <c r="P983" s="5"/>
      <c r="Q983" s="14" t="str">
        <f t="shared" si="116"/>
        <v>CL.IC.CV.243001.01</v>
      </c>
      <c r="R983" s="5"/>
      <c r="S983" s="5"/>
      <c r="T983" s="5"/>
      <c r="U983" s="5"/>
      <c r="V983" s="5"/>
      <c r="W983" s="5"/>
    </row>
    <row r="984" spans="1:23" ht="15">
      <c r="A984" s="5" t="s">
        <v>1372</v>
      </c>
      <c r="B984" s="5"/>
      <c r="C984" s="6" t="s">
        <v>6583</v>
      </c>
      <c r="D984" s="5" t="s">
        <v>2204</v>
      </c>
      <c r="E984" s="6" t="s">
        <v>6074</v>
      </c>
      <c r="F984" s="5" t="s">
        <v>2205</v>
      </c>
      <c r="G984" s="5" t="s">
        <v>2218</v>
      </c>
      <c r="H984" s="10" t="s">
        <v>1396</v>
      </c>
      <c r="I984" s="5" t="s">
        <v>2206</v>
      </c>
      <c r="J984" s="13" t="str">
        <f t="shared" si="113"/>
        <v>IC.CV.243101</v>
      </c>
      <c r="K984" s="6" t="s">
        <v>11324</v>
      </c>
      <c r="L984" t="str">
        <f t="shared" si="112"/>
        <v>Back up system present</v>
      </c>
      <c r="M984" s="14" t="str">
        <f t="shared" si="114"/>
        <v>PI.IC.CV.243101.01</v>
      </c>
      <c r="N984" s="14"/>
      <c r="O984" s="14" t="str">
        <f t="shared" si="115"/>
        <v>PH.IC.CV.243101.01</v>
      </c>
      <c r="P984" s="5"/>
      <c r="Q984" s="14" t="str">
        <f t="shared" si="116"/>
        <v>CL.IC.CV.243101.01</v>
      </c>
      <c r="R984" s="5"/>
      <c r="S984" s="5"/>
      <c r="T984" s="5"/>
      <c r="U984" s="5"/>
      <c r="V984" s="5"/>
      <c r="W984" s="5"/>
    </row>
    <row r="985" spans="1:23" ht="15">
      <c r="A985" s="5" t="s">
        <v>1372</v>
      </c>
      <c r="B985" s="5"/>
      <c r="C985" s="6" t="s">
        <v>6583</v>
      </c>
      <c r="D985" s="5" t="s">
        <v>2207</v>
      </c>
      <c r="E985" s="6" t="s">
        <v>6077</v>
      </c>
      <c r="F985" s="5" t="s">
        <v>2208</v>
      </c>
      <c r="G985" s="5" t="s">
        <v>2524</v>
      </c>
      <c r="H985" s="10" t="s">
        <v>1396</v>
      </c>
      <c r="I985" s="5" t="s">
        <v>2209</v>
      </c>
      <c r="J985" s="13" t="str">
        <f t="shared" si="113"/>
        <v>IC.CV.243201</v>
      </c>
      <c r="K985" s="6" t="s">
        <v>11324</v>
      </c>
      <c r="L985" t="str">
        <f t="shared" si="112"/>
        <v>Battery charge light on</v>
      </c>
      <c r="M985" s="14" t="str">
        <f t="shared" si="114"/>
        <v>PI.IC.CV.243201.01</v>
      </c>
      <c r="N985" s="14"/>
      <c r="O985" s="14" t="str">
        <f t="shared" si="115"/>
        <v>PH.IC.CV.243201.01</v>
      </c>
      <c r="P985" s="5"/>
      <c r="Q985" s="14" t="str">
        <f t="shared" si="116"/>
        <v>CL.IC.CV.243201.01</v>
      </c>
      <c r="R985" s="5"/>
      <c r="S985" s="5"/>
      <c r="T985" s="5"/>
      <c r="U985" s="5"/>
      <c r="V985" s="5"/>
      <c r="W985" s="5"/>
    </row>
    <row r="986" spans="1:23" ht="15">
      <c r="A986" s="5" t="s">
        <v>1372</v>
      </c>
      <c r="B986" s="5"/>
      <c r="C986" s="6" t="s">
        <v>6583</v>
      </c>
      <c r="D986" s="5"/>
      <c r="E986" s="6" t="s">
        <v>6077</v>
      </c>
      <c r="F986" s="5" t="s">
        <v>2208</v>
      </c>
      <c r="G986" s="5" t="s">
        <v>2375</v>
      </c>
      <c r="H986" s="10" t="s">
        <v>1398</v>
      </c>
      <c r="I986" s="5" t="s">
        <v>1434</v>
      </c>
      <c r="J986" s="13" t="str">
        <f t="shared" si="113"/>
        <v>IC.CV.243202</v>
      </c>
      <c r="K986" s="6" t="s">
        <v>11324</v>
      </c>
      <c r="L986" t="str">
        <f t="shared" si="112"/>
        <v>Green light fully charged battery(s)</v>
      </c>
      <c r="M986" s="14" t="str">
        <f t="shared" si="114"/>
        <v>PI.IC.CV.243202.01</v>
      </c>
      <c r="N986" s="14"/>
      <c r="O986" s="14" t="str">
        <f t="shared" si="115"/>
        <v>PH.IC.CV.243202.01</v>
      </c>
      <c r="P986" s="5"/>
      <c r="Q986" s="14" t="str">
        <f t="shared" si="116"/>
        <v>CL.IC.CV.243202.01</v>
      </c>
      <c r="R986" s="5"/>
      <c r="S986" s="5"/>
      <c r="T986" s="5"/>
      <c r="U986" s="5"/>
      <c r="V986" s="5"/>
      <c r="W986" s="5"/>
    </row>
    <row r="987" spans="1:23" ht="15">
      <c r="A987" s="5" t="s">
        <v>1372</v>
      </c>
      <c r="B987" s="5"/>
      <c r="C987" s="6" t="s">
        <v>6583</v>
      </c>
      <c r="D987" s="5"/>
      <c r="E987" s="6" t="s">
        <v>6077</v>
      </c>
      <c r="F987" s="5" t="s">
        <v>2208</v>
      </c>
      <c r="G987" s="5" t="s">
        <v>2377</v>
      </c>
      <c r="H987" s="10" t="s">
        <v>1400</v>
      </c>
      <c r="I987" s="5" t="s">
        <v>2210</v>
      </c>
      <c r="J987" s="13" t="str">
        <f t="shared" si="113"/>
        <v>IC.CV.243203</v>
      </c>
      <c r="K987" s="6" t="s">
        <v>11324</v>
      </c>
      <c r="L987" t="str">
        <f t="shared" si="112"/>
        <v>Yellow light battery(s) charging</v>
      </c>
      <c r="M987" s="14" t="str">
        <f t="shared" si="114"/>
        <v>PI.IC.CV.243203.01</v>
      </c>
      <c r="N987" s="14"/>
      <c r="O987" s="14" t="str">
        <f t="shared" si="115"/>
        <v>PH.IC.CV.243203.01</v>
      </c>
      <c r="P987" s="5"/>
      <c r="Q987" s="14" t="str">
        <f t="shared" si="116"/>
        <v>CL.IC.CV.243203.01</v>
      </c>
      <c r="R987" s="5"/>
      <c r="S987" s="5"/>
      <c r="T987" s="5"/>
      <c r="U987" s="5"/>
      <c r="V987" s="5"/>
      <c r="W987" s="5"/>
    </row>
    <row r="988" spans="1:23" ht="15">
      <c r="A988" s="5" t="s">
        <v>1372</v>
      </c>
      <c r="B988" s="5"/>
      <c r="C988" s="6" t="s">
        <v>6583</v>
      </c>
      <c r="D988" s="5"/>
      <c r="E988" s="6" t="s">
        <v>6077</v>
      </c>
      <c r="F988" s="5" t="s">
        <v>2208</v>
      </c>
      <c r="G988" s="5" t="s">
        <v>2527</v>
      </c>
      <c r="H988" s="10" t="s">
        <v>1402</v>
      </c>
      <c r="I988" s="5" t="s">
        <v>2211</v>
      </c>
      <c r="J988" s="13" t="str">
        <f t="shared" si="113"/>
        <v>IC.CV.243204</v>
      </c>
      <c r="K988" s="6" t="s">
        <v>11324</v>
      </c>
      <c r="L988" t="str">
        <f t="shared" si="112"/>
        <v>Flashing red battery temperature too hot or cold</v>
      </c>
      <c r="M988" s="14" t="str">
        <f t="shared" si="114"/>
        <v>PI.IC.CV.243204.01</v>
      </c>
      <c r="N988" s="14"/>
      <c r="O988" s="14" t="str">
        <f t="shared" si="115"/>
        <v>PH.IC.CV.243204.01</v>
      </c>
      <c r="P988" s="5"/>
      <c r="Q988" s="14" t="str">
        <f t="shared" si="116"/>
        <v>CL.IC.CV.243204.01</v>
      </c>
      <c r="R988" s="5"/>
      <c r="S988" s="5"/>
      <c r="T988" s="5"/>
      <c r="U988" s="5"/>
      <c r="V988" s="5"/>
      <c r="W988" s="5"/>
    </row>
    <row r="989" spans="1:23" ht="15">
      <c r="A989" s="5" t="s">
        <v>1372</v>
      </c>
      <c r="B989" s="5"/>
      <c r="C989" s="6" t="s">
        <v>6583</v>
      </c>
      <c r="D989" s="5"/>
      <c r="E989" s="6" t="s">
        <v>6077</v>
      </c>
      <c r="F989" s="5" t="s">
        <v>2208</v>
      </c>
      <c r="G989" s="5" t="s">
        <v>2529</v>
      </c>
      <c r="H989" s="10" t="s">
        <v>1404</v>
      </c>
      <c r="I989" s="5" t="s">
        <v>2212</v>
      </c>
      <c r="J989" s="13" t="str">
        <f t="shared" si="113"/>
        <v>IC.CV.243205</v>
      </c>
      <c r="K989" s="6" t="s">
        <v>11324</v>
      </c>
      <c r="L989" t="str">
        <f t="shared" si="112"/>
        <v>Battery charge light off</v>
      </c>
      <c r="M989" s="14" t="str">
        <f t="shared" si="114"/>
        <v>PI.IC.CV.243205.01</v>
      </c>
      <c r="N989" s="14"/>
      <c r="O989" s="14" t="str">
        <f t="shared" si="115"/>
        <v>PH.IC.CV.243205.01</v>
      </c>
      <c r="P989" s="5"/>
      <c r="Q989" s="14" t="str">
        <f t="shared" si="116"/>
        <v>CL.IC.CV.243205.01</v>
      </c>
      <c r="R989" s="5"/>
      <c r="S989" s="5"/>
      <c r="T989" s="5"/>
      <c r="U989" s="5"/>
      <c r="V989" s="5"/>
      <c r="W989" s="5"/>
    </row>
    <row r="990" spans="1:23" ht="15">
      <c r="A990" s="5" t="s">
        <v>1372</v>
      </c>
      <c r="B990" s="5"/>
      <c r="C990" s="6" t="s">
        <v>6583</v>
      </c>
      <c r="D990" s="5"/>
      <c r="E990" s="6" t="s">
        <v>6077</v>
      </c>
      <c r="F990" s="5" t="s">
        <v>2208</v>
      </c>
      <c r="G990" s="5" t="s">
        <v>2531</v>
      </c>
      <c r="H990" s="10" t="s">
        <v>1406</v>
      </c>
      <c r="I990" s="5" t="s">
        <v>2213</v>
      </c>
      <c r="J990" s="13" t="str">
        <f t="shared" si="113"/>
        <v>IC.CV.243206</v>
      </c>
      <c r="K990" s="6" t="s">
        <v>11324</v>
      </c>
      <c r="L990" t="str">
        <f t="shared" si="112"/>
        <v>Battery changed:  specify date/time</v>
      </c>
      <c r="M990" s="14" t="str">
        <f t="shared" si="114"/>
        <v>PI.IC.CV.243206.01</v>
      </c>
      <c r="N990" s="14"/>
      <c r="O990" s="14" t="str">
        <f t="shared" si="115"/>
        <v>PH.IC.CV.243206.01</v>
      </c>
      <c r="P990" s="5"/>
      <c r="Q990" s="14" t="str">
        <f t="shared" si="116"/>
        <v>CL.IC.CV.243206.01</v>
      </c>
      <c r="R990" s="5"/>
      <c r="S990" s="5"/>
      <c r="T990" s="5"/>
      <c r="U990" s="5"/>
      <c r="V990" s="5"/>
      <c r="W990" s="5"/>
    </row>
    <row r="991" spans="1:23" ht="15">
      <c r="A991" s="5" t="s">
        <v>1372</v>
      </c>
      <c r="B991" s="5"/>
      <c r="C991" s="6" t="s">
        <v>6583</v>
      </c>
      <c r="D991" s="5" t="s">
        <v>2214</v>
      </c>
      <c r="E991" s="6" t="s">
        <v>6690</v>
      </c>
      <c r="F991" s="5" t="s">
        <v>2215</v>
      </c>
      <c r="G991" s="5" t="s">
        <v>1824</v>
      </c>
      <c r="H991" s="10" t="s">
        <v>1396</v>
      </c>
      <c r="I991" s="5" t="s">
        <v>1825</v>
      </c>
      <c r="J991" s="13" t="str">
        <f t="shared" si="113"/>
        <v>IC.CV.243301</v>
      </c>
      <c r="K991" s="6" t="s">
        <v>11324</v>
      </c>
      <c r="L991" t="str">
        <f t="shared" si="112"/>
        <v xml:space="preserve">     Gauze</v>
      </c>
      <c r="M991" s="14" t="str">
        <f t="shared" si="114"/>
        <v>PI.IC.CV.243301.01</v>
      </c>
      <c r="N991" s="14"/>
      <c r="O991" s="14" t="str">
        <f t="shared" si="115"/>
        <v>PH.IC.CV.243301.01</v>
      </c>
      <c r="P991" s="5"/>
      <c r="Q991" s="14" t="str">
        <f t="shared" si="116"/>
        <v>CL.IC.CV.243301.01</v>
      </c>
      <c r="R991" s="5"/>
      <c r="S991" s="5"/>
      <c r="T991" s="5"/>
      <c r="U991" s="5"/>
      <c r="V991" s="5"/>
      <c r="W991" s="5"/>
    </row>
    <row r="992" spans="1:23" ht="15">
      <c r="A992" s="5" t="s">
        <v>1372</v>
      </c>
      <c r="B992" s="5"/>
      <c r="C992" s="6" t="s">
        <v>6583</v>
      </c>
      <c r="D992" s="5"/>
      <c r="E992" s="6" t="s">
        <v>6690</v>
      </c>
      <c r="F992" s="5" t="s">
        <v>2215</v>
      </c>
      <c r="G992" s="5" t="s">
        <v>1826</v>
      </c>
      <c r="H992" s="10" t="s">
        <v>1398</v>
      </c>
      <c r="I992" s="5" t="s">
        <v>1827</v>
      </c>
      <c r="J992" s="13" t="str">
        <f t="shared" si="113"/>
        <v>IC.CV.243302</v>
      </c>
      <c r="K992" s="6" t="s">
        <v>11324</v>
      </c>
      <c r="L992" t="str">
        <f t="shared" si="112"/>
        <v xml:space="preserve">     Pressure</v>
      </c>
      <c r="M992" s="14" t="str">
        <f t="shared" si="114"/>
        <v>PI.IC.CV.243302.01</v>
      </c>
      <c r="N992" s="14"/>
      <c r="O992" s="14" t="str">
        <f t="shared" si="115"/>
        <v>PH.IC.CV.243302.01</v>
      </c>
      <c r="P992" s="5"/>
      <c r="Q992" s="14" t="str">
        <f t="shared" si="116"/>
        <v>CL.IC.CV.243302.01</v>
      </c>
      <c r="R992" s="5"/>
      <c r="S992" s="5"/>
      <c r="T992" s="5"/>
      <c r="U992" s="5"/>
      <c r="V992" s="5"/>
      <c r="W992" s="5"/>
    </row>
    <row r="993" spans="1:23" ht="15">
      <c r="A993" s="5" t="s">
        <v>1372</v>
      </c>
      <c r="B993" s="5"/>
      <c r="C993" s="6" t="s">
        <v>6583</v>
      </c>
      <c r="D993" s="5"/>
      <c r="E993" s="6" t="s">
        <v>6690</v>
      </c>
      <c r="F993" s="5" t="s">
        <v>2215</v>
      </c>
      <c r="G993" s="5" t="s">
        <v>1879</v>
      </c>
      <c r="H993" s="10" t="s">
        <v>1400</v>
      </c>
      <c r="I993" s="5" t="s">
        <v>1880</v>
      </c>
      <c r="J993" s="13" t="str">
        <f t="shared" si="113"/>
        <v>IC.CV.243303</v>
      </c>
      <c r="K993" s="6" t="s">
        <v>11324</v>
      </c>
      <c r="L993" t="str">
        <f t="shared" si="112"/>
        <v xml:space="preserve">     Antimicrobial</v>
      </c>
      <c r="M993" s="14" t="str">
        <f t="shared" si="114"/>
        <v>PI.IC.CV.243303.01</v>
      </c>
      <c r="N993" s="14"/>
      <c r="O993" s="14" t="str">
        <f t="shared" si="115"/>
        <v>PH.IC.CV.243303.01</v>
      </c>
      <c r="P993" s="5"/>
      <c r="Q993" s="14" t="str">
        <f t="shared" si="116"/>
        <v>CL.IC.CV.243303.01</v>
      </c>
      <c r="R993" s="5"/>
      <c r="S993" s="5"/>
      <c r="T993" s="5"/>
      <c r="U993" s="5"/>
      <c r="V993" s="5"/>
      <c r="W993" s="5"/>
    </row>
    <row r="994" spans="1:23" ht="15">
      <c r="A994" s="5" t="s">
        <v>1372</v>
      </c>
      <c r="B994" s="5"/>
      <c r="C994" s="6" t="s">
        <v>6583</v>
      </c>
      <c r="D994" s="5"/>
      <c r="E994" s="6" t="s">
        <v>6690</v>
      </c>
      <c r="F994" s="5" t="s">
        <v>2215</v>
      </c>
      <c r="G994" s="5" t="s">
        <v>1997</v>
      </c>
      <c r="H994" s="10" t="s">
        <v>1402</v>
      </c>
      <c r="I994" s="5" t="s">
        <v>1998</v>
      </c>
      <c r="J994" s="13" t="str">
        <f t="shared" si="113"/>
        <v>IC.CV.243304</v>
      </c>
      <c r="K994" s="6" t="s">
        <v>11324</v>
      </c>
      <c r="L994" t="str">
        <f t="shared" si="112"/>
        <v xml:space="preserve">     Transparent (Opsite, Tegaderm)</v>
      </c>
      <c r="M994" s="14" t="str">
        <f t="shared" si="114"/>
        <v>PI.IC.CV.243304.01</v>
      </c>
      <c r="N994" s="14"/>
      <c r="O994" s="14" t="str">
        <f t="shared" si="115"/>
        <v>PH.IC.CV.243304.01</v>
      </c>
      <c r="P994" s="5"/>
      <c r="Q994" s="14" t="str">
        <f t="shared" si="116"/>
        <v>CL.IC.CV.243304.01</v>
      </c>
      <c r="R994" s="5"/>
      <c r="S994" s="5"/>
      <c r="T994" s="5"/>
      <c r="U994" s="5"/>
      <c r="V994" s="5"/>
      <c r="W994" s="5"/>
    </row>
    <row r="995" spans="1:23" ht="15">
      <c r="A995" s="5" t="s">
        <v>1372</v>
      </c>
      <c r="B995" s="5"/>
      <c r="C995" s="6" t="s">
        <v>6583</v>
      </c>
      <c r="D995" s="5"/>
      <c r="E995" s="6" t="s">
        <v>6690</v>
      </c>
      <c r="F995" s="5" t="s">
        <v>2215</v>
      </c>
      <c r="G995" s="5" t="s">
        <v>2535</v>
      </c>
      <c r="H995" s="10" t="s">
        <v>1404</v>
      </c>
      <c r="I995" s="5" t="s">
        <v>2536</v>
      </c>
      <c r="J995" s="13" t="str">
        <f t="shared" si="113"/>
        <v>IC.CV.243305</v>
      </c>
      <c r="K995" s="6" t="s">
        <v>11324</v>
      </c>
      <c r="L995" t="str">
        <f t="shared" si="112"/>
        <v xml:space="preserve">     Gauze Wrap (Kerlix, Kling)</v>
      </c>
      <c r="M995" s="14" t="str">
        <f t="shared" si="114"/>
        <v>PI.IC.CV.243305.01</v>
      </c>
      <c r="N995" s="14"/>
      <c r="O995" s="14" t="str">
        <f t="shared" si="115"/>
        <v>PH.IC.CV.243305.01</v>
      </c>
      <c r="P995" s="5"/>
      <c r="Q995" s="14" t="str">
        <f t="shared" si="116"/>
        <v>CL.IC.CV.243305.01</v>
      </c>
      <c r="R995" s="5"/>
      <c r="S995" s="5"/>
      <c r="T995" s="5"/>
      <c r="U995" s="5"/>
      <c r="V995" s="5"/>
      <c r="W995" s="5"/>
    </row>
    <row r="996" spans="1:23" ht="15">
      <c r="A996" s="5" t="s">
        <v>1372</v>
      </c>
      <c r="B996" s="5"/>
      <c r="C996" s="6" t="s">
        <v>6583</v>
      </c>
      <c r="D996" s="5"/>
      <c r="E996" s="6" t="s">
        <v>6690</v>
      </c>
      <c r="F996" s="5" t="s">
        <v>2215</v>
      </c>
      <c r="G996" s="5" t="s">
        <v>2537</v>
      </c>
      <c r="H996" s="10" t="s">
        <v>1406</v>
      </c>
      <c r="I996" s="5" t="s">
        <v>2538</v>
      </c>
      <c r="J996" s="13" t="str">
        <f t="shared" si="113"/>
        <v>IC.CV.243306</v>
      </c>
      <c r="K996" s="6" t="s">
        <v>11324</v>
      </c>
      <c r="L996" t="str">
        <f t="shared" si="112"/>
        <v xml:space="preserve">     Gauze Packing (Iodoform, NuGauze)</v>
      </c>
      <c r="M996" s="14" t="str">
        <f t="shared" si="114"/>
        <v>PI.IC.CV.243306.01</v>
      </c>
      <c r="N996" s="14"/>
      <c r="O996" s="14" t="str">
        <f t="shared" si="115"/>
        <v>PH.IC.CV.243306.01</v>
      </c>
      <c r="P996" s="5"/>
      <c r="Q996" s="14" t="str">
        <f t="shared" si="116"/>
        <v>CL.IC.CV.243306.01</v>
      </c>
      <c r="R996" s="5"/>
      <c r="S996" s="5"/>
      <c r="T996" s="5"/>
      <c r="U996" s="5"/>
      <c r="V996" s="5"/>
      <c r="W996" s="5"/>
    </row>
    <row r="997" spans="1:23" ht="15">
      <c r="A997" s="5" t="s">
        <v>1372</v>
      </c>
      <c r="B997" s="5"/>
      <c r="C997" s="6" t="s">
        <v>6583</v>
      </c>
      <c r="D997" s="5"/>
      <c r="E997" s="6" t="s">
        <v>6690</v>
      </c>
      <c r="F997" s="5" t="s">
        <v>2215</v>
      </c>
      <c r="G997" s="5" t="s">
        <v>1830</v>
      </c>
      <c r="H997" s="10" t="s">
        <v>1419</v>
      </c>
      <c r="I997" s="5" t="s">
        <v>1831</v>
      </c>
      <c r="J997" s="13" t="str">
        <f t="shared" si="113"/>
        <v>IC.CV.243307</v>
      </c>
      <c r="K997" s="6" t="s">
        <v>11324</v>
      </c>
      <c r="L997" t="str">
        <f t="shared" si="112"/>
        <v xml:space="preserve">     None (open to air)</v>
      </c>
      <c r="M997" s="14" t="str">
        <f t="shared" si="114"/>
        <v>PI.IC.CV.243307.01</v>
      </c>
      <c r="N997" s="14"/>
      <c r="O997" s="14" t="str">
        <f t="shared" si="115"/>
        <v>PH.IC.CV.243307.01</v>
      </c>
      <c r="P997" s="5"/>
      <c r="Q997" s="14" t="str">
        <f t="shared" si="116"/>
        <v>CL.IC.CV.243307.01</v>
      </c>
      <c r="R997" s="5"/>
      <c r="S997" s="5"/>
      <c r="T997" s="5"/>
      <c r="U997" s="5"/>
      <c r="V997" s="5"/>
      <c r="W997" s="5"/>
    </row>
    <row r="998" spans="1:23" ht="15">
      <c r="A998" s="5" t="s">
        <v>1372</v>
      </c>
      <c r="B998" s="5"/>
      <c r="C998" s="6" t="s">
        <v>6583</v>
      </c>
      <c r="D998" s="5"/>
      <c r="E998" s="6" t="s">
        <v>6690</v>
      </c>
      <c r="F998" s="5" t="s">
        <v>2215</v>
      </c>
      <c r="G998" s="5" t="s">
        <v>1523</v>
      </c>
      <c r="H998" s="10" t="s">
        <v>1550</v>
      </c>
      <c r="I998" s="5" t="s">
        <v>930</v>
      </c>
      <c r="J998" s="13" t="str">
        <f t="shared" si="113"/>
        <v>IC.CV.243308</v>
      </c>
      <c r="K998" s="6" t="s">
        <v>11324</v>
      </c>
      <c r="L998" t="str">
        <f t="shared" si="112"/>
        <v xml:space="preserve">     Other:  specify</v>
      </c>
      <c r="M998" s="14" t="str">
        <f t="shared" si="114"/>
        <v>PI.IC.CV.243308.01</v>
      </c>
      <c r="N998" s="14"/>
      <c r="O998" s="14" t="str">
        <f t="shared" si="115"/>
        <v>PH.IC.CV.243308.01</v>
      </c>
      <c r="P998" s="5"/>
      <c r="Q998" s="14" t="str">
        <f t="shared" si="116"/>
        <v>CL.IC.CV.243308.01</v>
      </c>
      <c r="R998" s="5"/>
      <c r="S998" s="5"/>
      <c r="T998" s="5"/>
      <c r="U998" s="5"/>
      <c r="V998" s="5"/>
      <c r="W998" s="5"/>
    </row>
    <row r="999" spans="1:23" ht="15">
      <c r="A999" s="5" t="s">
        <v>1372</v>
      </c>
      <c r="B999" s="5"/>
      <c r="C999" s="6" t="s">
        <v>6583</v>
      </c>
      <c r="D999" s="5"/>
      <c r="E999" s="6" t="s">
        <v>6690</v>
      </c>
      <c r="F999" s="5" t="s">
        <v>2215</v>
      </c>
      <c r="G999" s="5" t="s">
        <v>1832</v>
      </c>
      <c r="H999" s="10" t="s">
        <v>1551</v>
      </c>
      <c r="I999" s="5" t="s">
        <v>1833</v>
      </c>
      <c r="J999" s="13" t="str">
        <f t="shared" si="113"/>
        <v>IC.CV.243309</v>
      </c>
      <c r="K999" s="6" t="s">
        <v>11324</v>
      </c>
      <c r="L999" t="str">
        <f t="shared" si="112"/>
        <v xml:space="preserve">     Clean, dry and intact</v>
      </c>
      <c r="M999" s="14" t="str">
        <f t="shared" si="114"/>
        <v>PI.IC.CV.243309.01</v>
      </c>
      <c r="N999" s="14"/>
      <c r="O999" s="14" t="str">
        <f t="shared" si="115"/>
        <v>PH.IC.CV.243309.01</v>
      </c>
      <c r="P999" s="5"/>
      <c r="Q999" s="14" t="str">
        <f t="shared" si="116"/>
        <v>CL.IC.CV.243309.01</v>
      </c>
      <c r="R999" s="5"/>
      <c r="S999" s="5"/>
      <c r="T999" s="5"/>
      <c r="U999" s="5"/>
      <c r="V999" s="5"/>
      <c r="W999" s="5"/>
    </row>
    <row r="1000" spans="1:23" ht="15">
      <c r="A1000" s="5" t="s">
        <v>1372</v>
      </c>
      <c r="B1000" s="5"/>
      <c r="C1000" s="6" t="s">
        <v>6583</v>
      </c>
      <c r="D1000" s="5"/>
      <c r="E1000" s="6" t="s">
        <v>6690</v>
      </c>
      <c r="F1000" s="5" t="s">
        <v>2215</v>
      </c>
      <c r="G1000" s="5" t="s">
        <v>2009</v>
      </c>
      <c r="H1000" s="10" t="s">
        <v>1571</v>
      </c>
      <c r="I1000" s="5" t="s">
        <v>2010</v>
      </c>
      <c r="J1000" s="13" t="str">
        <f t="shared" si="113"/>
        <v>IC.CV.243310</v>
      </c>
      <c r="K1000" s="6" t="s">
        <v>11324</v>
      </c>
      <c r="L1000" t="str">
        <f t="shared" si="112"/>
        <v xml:space="preserve">     Reinforced: specify date/time</v>
      </c>
      <c r="M1000" s="14" t="str">
        <f t="shared" si="114"/>
        <v>PI.IC.CV.243310.01</v>
      </c>
      <c r="N1000" s="14"/>
      <c r="O1000" s="14" t="str">
        <f t="shared" si="115"/>
        <v>PH.IC.CV.243310.01</v>
      </c>
      <c r="P1000" s="5"/>
      <c r="Q1000" s="14" t="str">
        <f t="shared" si="116"/>
        <v>CL.IC.CV.243310.01</v>
      </c>
      <c r="R1000" s="5"/>
      <c r="S1000" s="5"/>
      <c r="T1000" s="5"/>
      <c r="U1000" s="5"/>
      <c r="V1000" s="5"/>
      <c r="W1000" s="5"/>
    </row>
    <row r="1001" spans="1:23" ht="15">
      <c r="A1001" s="5" t="s">
        <v>1372</v>
      </c>
      <c r="B1001" s="5"/>
      <c r="C1001" s="6" t="s">
        <v>6583</v>
      </c>
      <c r="D1001" s="5"/>
      <c r="E1001" s="6" t="s">
        <v>6690</v>
      </c>
      <c r="F1001" s="5" t="s">
        <v>2215</v>
      </c>
      <c r="G1001" s="5" t="s">
        <v>1698</v>
      </c>
      <c r="H1001" s="10" t="s">
        <v>1298</v>
      </c>
      <c r="I1001" s="5" t="s">
        <v>1699</v>
      </c>
      <c r="J1001" s="13" t="str">
        <f t="shared" si="113"/>
        <v>IC.CV.243311</v>
      </c>
      <c r="K1001" s="6" t="s">
        <v>11324</v>
      </c>
      <c r="L1001" t="str">
        <f t="shared" si="112"/>
        <v xml:space="preserve">     Changed:  specify date/time</v>
      </c>
      <c r="M1001" s="14" t="str">
        <f t="shared" si="114"/>
        <v>PI.IC.CV.243311.01</v>
      </c>
      <c r="N1001" s="14"/>
      <c r="O1001" s="14" t="str">
        <f t="shared" si="115"/>
        <v>PH.IC.CV.243311.01</v>
      </c>
      <c r="P1001" s="5"/>
      <c r="Q1001" s="14" t="str">
        <f t="shared" si="116"/>
        <v>CL.IC.CV.243311.01</v>
      </c>
      <c r="R1001" s="5"/>
      <c r="S1001" s="5"/>
      <c r="T1001" s="5"/>
      <c r="U1001" s="5"/>
      <c r="V1001" s="5"/>
      <c r="W1001" s="5"/>
    </row>
    <row r="1002" spans="1:23" ht="15">
      <c r="A1002" s="5" t="s">
        <v>1372</v>
      </c>
      <c r="B1002" s="5"/>
      <c r="C1002" s="6" t="s">
        <v>6583</v>
      </c>
      <c r="D1002" s="5"/>
      <c r="E1002" s="6" t="s">
        <v>6690</v>
      </c>
      <c r="F1002" s="5" t="s">
        <v>2215</v>
      </c>
      <c r="G1002" s="5" t="s">
        <v>1700</v>
      </c>
      <c r="H1002" s="10" t="s">
        <v>1299</v>
      </c>
      <c r="I1002" s="5" t="s">
        <v>1701</v>
      </c>
      <c r="J1002" s="13" t="str">
        <f t="shared" si="113"/>
        <v>IC.CV.243312</v>
      </c>
      <c r="K1002" s="6" t="s">
        <v>11324</v>
      </c>
      <c r="L1002" t="str">
        <f t="shared" si="112"/>
        <v xml:space="preserve">     Wet to Dry:  specify date/time</v>
      </c>
      <c r="M1002" s="14" t="str">
        <f t="shared" si="114"/>
        <v>PI.IC.CV.243312.01</v>
      </c>
      <c r="N1002" s="14"/>
      <c r="O1002" s="14" t="str">
        <f t="shared" si="115"/>
        <v>PH.IC.CV.243312.01</v>
      </c>
      <c r="P1002" s="5"/>
      <c r="Q1002" s="14" t="str">
        <f t="shared" si="116"/>
        <v>CL.IC.CV.243312.01</v>
      </c>
      <c r="R1002" s="5"/>
      <c r="S1002" s="5"/>
      <c r="T1002" s="5"/>
      <c r="U1002" s="5"/>
      <c r="V1002" s="5"/>
      <c r="W1002" s="5"/>
    </row>
    <row r="1003" spans="1:23" ht="15">
      <c r="A1003" s="5" t="s">
        <v>1372</v>
      </c>
      <c r="B1003" s="5"/>
      <c r="C1003" s="6" t="s">
        <v>6583</v>
      </c>
      <c r="D1003" s="5"/>
      <c r="E1003" s="6" t="s">
        <v>6690</v>
      </c>
      <c r="F1003" s="5" t="s">
        <v>2215</v>
      </c>
      <c r="G1003" s="5" t="s">
        <v>1779</v>
      </c>
      <c r="H1003" s="10" t="s">
        <v>1300</v>
      </c>
      <c r="I1003" s="5" t="s">
        <v>1522</v>
      </c>
      <c r="J1003" s="13" t="str">
        <f t="shared" si="113"/>
        <v>IC.CV.243313</v>
      </c>
      <c r="K1003" s="6" t="s">
        <v>11324</v>
      </c>
      <c r="L1003" t="str">
        <f t="shared" si="112"/>
        <v xml:space="preserve">     Normal Saline</v>
      </c>
      <c r="M1003" s="14" t="str">
        <f t="shared" si="114"/>
        <v>PI.IC.CV.243313.01</v>
      </c>
      <c r="N1003" s="14"/>
      <c r="O1003" s="14" t="str">
        <f t="shared" si="115"/>
        <v>PH.IC.CV.243313.01</v>
      </c>
      <c r="P1003" s="5"/>
      <c r="Q1003" s="14" t="str">
        <f t="shared" si="116"/>
        <v>CL.IC.CV.243313.01</v>
      </c>
      <c r="R1003" s="5"/>
      <c r="S1003" s="5"/>
      <c r="T1003" s="5"/>
      <c r="U1003" s="5"/>
      <c r="V1003" s="5"/>
      <c r="W1003" s="5"/>
    </row>
    <row r="1004" spans="1:23" ht="15">
      <c r="A1004" s="5" t="s">
        <v>1372</v>
      </c>
      <c r="B1004" s="5"/>
      <c r="C1004" s="6" t="s">
        <v>6583</v>
      </c>
      <c r="D1004" s="5"/>
      <c r="E1004" s="6" t="s">
        <v>6690</v>
      </c>
      <c r="F1004" s="5" t="s">
        <v>2215</v>
      </c>
      <c r="G1004" s="5" t="s">
        <v>2539</v>
      </c>
      <c r="H1004" s="10" t="s">
        <v>1301</v>
      </c>
      <c r="I1004" s="5" t="s">
        <v>2540</v>
      </c>
      <c r="J1004" s="13" t="str">
        <f t="shared" si="113"/>
        <v>IC.CV.243314</v>
      </c>
      <c r="K1004" s="6" t="s">
        <v>11324</v>
      </c>
      <c r="L1004" t="str">
        <f t="shared" si="112"/>
        <v xml:space="preserve">     1/2 Hibiclens &amp; 1/2 Normal Saline</v>
      </c>
      <c r="M1004" s="14" t="str">
        <f t="shared" si="114"/>
        <v>PI.IC.CV.243314.01</v>
      </c>
      <c r="N1004" s="14"/>
      <c r="O1004" s="14" t="str">
        <f t="shared" si="115"/>
        <v>PH.IC.CV.243314.01</v>
      </c>
      <c r="P1004" s="5"/>
      <c r="Q1004" s="14" t="str">
        <f t="shared" si="116"/>
        <v>CL.IC.CV.243314.01</v>
      </c>
      <c r="R1004" s="5"/>
      <c r="S1004" s="5"/>
      <c r="T1004" s="5"/>
      <c r="U1004" s="5"/>
      <c r="V1004" s="5"/>
      <c r="W1004" s="5"/>
    </row>
    <row r="1005" spans="1:23" ht="15">
      <c r="A1005" s="5" t="s">
        <v>1372</v>
      </c>
      <c r="B1005" s="5"/>
      <c r="C1005" s="6" t="s">
        <v>6583</v>
      </c>
      <c r="D1005" s="5"/>
      <c r="E1005" s="6" t="s">
        <v>6690</v>
      </c>
      <c r="F1005" s="5" t="s">
        <v>2215</v>
      </c>
      <c r="G1005" s="5" t="s">
        <v>2216</v>
      </c>
      <c r="H1005" s="10" t="s">
        <v>1468</v>
      </c>
      <c r="I1005" s="5" t="s">
        <v>2394</v>
      </c>
      <c r="J1005" s="13" t="str">
        <f t="shared" si="113"/>
        <v>IC.CV.243315</v>
      </c>
      <c r="K1005" s="6" t="s">
        <v>11324</v>
      </c>
      <c r="L1005" t="str">
        <f t="shared" si="112"/>
        <v xml:space="preserve">     Cleansed with: specify</v>
      </c>
      <c r="M1005" s="14" t="str">
        <f t="shared" si="114"/>
        <v>PI.IC.CV.243315.01</v>
      </c>
      <c r="N1005" s="14"/>
      <c r="O1005" s="14" t="str">
        <f t="shared" si="115"/>
        <v>PH.IC.CV.243315.01</v>
      </c>
      <c r="P1005" s="5"/>
      <c r="Q1005" s="14" t="str">
        <f t="shared" si="116"/>
        <v>CL.IC.CV.243315.01</v>
      </c>
      <c r="R1005" s="5"/>
      <c r="S1005" s="5"/>
      <c r="T1005" s="5"/>
      <c r="U1005" s="5"/>
      <c r="V1005" s="5"/>
      <c r="W1005" s="5"/>
    </row>
    <row r="1006" spans="1:23" ht="15">
      <c r="A1006" s="5" t="s">
        <v>1372</v>
      </c>
      <c r="B1006" s="5"/>
      <c r="C1006" s="6" t="s">
        <v>6583</v>
      </c>
      <c r="D1006" s="5"/>
      <c r="E1006" s="6" t="s">
        <v>6690</v>
      </c>
      <c r="F1006" s="5" t="s">
        <v>2215</v>
      </c>
      <c r="G1006" s="5" t="s">
        <v>2095</v>
      </c>
      <c r="H1006" s="10" t="s">
        <v>1469</v>
      </c>
      <c r="I1006" s="5" t="s">
        <v>1935</v>
      </c>
      <c r="J1006" s="13" t="str">
        <f t="shared" si="113"/>
        <v>IC.CV.243316</v>
      </c>
      <c r="K1006" s="6" t="s">
        <v>11324</v>
      </c>
      <c r="L1006" t="str">
        <f t="shared" si="112"/>
        <v xml:space="preserve">     Colorless</v>
      </c>
      <c r="M1006" s="14" t="str">
        <f t="shared" si="114"/>
        <v>PI.IC.CV.243316.01</v>
      </c>
      <c r="N1006" s="14"/>
      <c r="O1006" s="14" t="str">
        <f t="shared" si="115"/>
        <v>PH.IC.CV.243316.01</v>
      </c>
      <c r="P1006" s="5"/>
      <c r="Q1006" s="14" t="str">
        <f t="shared" si="116"/>
        <v>CL.IC.CV.243316.01</v>
      </c>
      <c r="R1006" s="5"/>
      <c r="S1006" s="5"/>
      <c r="T1006" s="5"/>
      <c r="U1006" s="5"/>
      <c r="V1006" s="5"/>
      <c r="W1006" s="5"/>
    </row>
    <row r="1007" spans="1:23" ht="15">
      <c r="A1007" s="5" t="s">
        <v>1372</v>
      </c>
      <c r="B1007" s="5"/>
      <c r="C1007" s="6" t="s">
        <v>6583</v>
      </c>
      <c r="D1007" s="5"/>
      <c r="E1007" s="6" t="s">
        <v>6690</v>
      </c>
      <c r="F1007" s="5" t="s">
        <v>2215</v>
      </c>
      <c r="G1007" s="5" t="s">
        <v>1936</v>
      </c>
      <c r="H1007" s="10" t="s">
        <v>1470</v>
      </c>
      <c r="I1007" s="5" t="s">
        <v>1937</v>
      </c>
      <c r="J1007" s="13" t="str">
        <f t="shared" si="113"/>
        <v>IC.CV.243317</v>
      </c>
      <c r="K1007" s="6" t="s">
        <v>11324</v>
      </c>
      <c r="L1007" t="str">
        <f t="shared" si="112"/>
        <v xml:space="preserve">     Pink</v>
      </c>
      <c r="M1007" s="14" t="str">
        <f t="shared" si="114"/>
        <v>PI.IC.CV.243317.01</v>
      </c>
      <c r="N1007" s="14"/>
      <c r="O1007" s="14" t="str">
        <f t="shared" si="115"/>
        <v>PH.IC.CV.243317.01</v>
      </c>
      <c r="P1007" s="5"/>
      <c r="Q1007" s="14" t="str">
        <f t="shared" si="116"/>
        <v>CL.IC.CV.243317.01</v>
      </c>
      <c r="R1007" s="5"/>
      <c r="S1007" s="5"/>
      <c r="T1007" s="5"/>
      <c r="U1007" s="5"/>
      <c r="V1007" s="5"/>
      <c r="W1007" s="5"/>
    </row>
    <row r="1008" spans="1:23" ht="15">
      <c r="A1008" s="5" t="s">
        <v>1372</v>
      </c>
      <c r="B1008" s="5"/>
      <c r="C1008" s="6" t="s">
        <v>6583</v>
      </c>
      <c r="D1008" s="5"/>
      <c r="E1008" s="6" t="s">
        <v>6690</v>
      </c>
      <c r="F1008" s="5" t="s">
        <v>2215</v>
      </c>
      <c r="G1008" s="5" t="s">
        <v>2099</v>
      </c>
      <c r="H1008" s="10" t="s">
        <v>1251</v>
      </c>
      <c r="I1008" s="5" t="s">
        <v>1560</v>
      </c>
      <c r="J1008" s="13" t="str">
        <f t="shared" si="113"/>
        <v>IC.CV.243318</v>
      </c>
      <c r="K1008" s="6" t="s">
        <v>11324</v>
      </c>
      <c r="L1008" t="str">
        <f t="shared" si="112"/>
        <v xml:space="preserve">     Red</v>
      </c>
      <c r="M1008" s="14" t="str">
        <f t="shared" si="114"/>
        <v>PI.IC.CV.243318.01</v>
      </c>
      <c r="N1008" s="14"/>
      <c r="O1008" s="14" t="str">
        <f t="shared" si="115"/>
        <v>PH.IC.CV.243318.01</v>
      </c>
      <c r="P1008" s="5"/>
      <c r="Q1008" s="14" t="str">
        <f t="shared" si="116"/>
        <v>CL.IC.CV.243318.01</v>
      </c>
      <c r="R1008" s="5"/>
      <c r="S1008" s="5"/>
      <c r="T1008" s="5"/>
      <c r="U1008" s="5"/>
      <c r="V1008" s="5"/>
      <c r="W1008" s="5"/>
    </row>
    <row r="1009" spans="1:23" ht="15">
      <c r="A1009" s="5" t="s">
        <v>1372</v>
      </c>
      <c r="B1009" s="5"/>
      <c r="C1009" s="6" t="s">
        <v>6583</v>
      </c>
      <c r="D1009" s="5"/>
      <c r="E1009" s="6" t="s">
        <v>6690</v>
      </c>
      <c r="F1009" s="5" t="s">
        <v>2215</v>
      </c>
      <c r="G1009" s="5" t="s">
        <v>2100</v>
      </c>
      <c r="H1009" s="10" t="s">
        <v>1100</v>
      </c>
      <c r="I1009" s="5" t="s">
        <v>2101</v>
      </c>
      <c r="J1009" s="13" t="str">
        <f t="shared" si="113"/>
        <v>IC.CV.243319</v>
      </c>
      <c r="K1009" s="6" t="s">
        <v>11324</v>
      </c>
      <c r="L1009" t="str">
        <f t="shared" si="112"/>
        <v xml:space="preserve">     Maroon</v>
      </c>
      <c r="M1009" s="14" t="str">
        <f t="shared" si="114"/>
        <v>PI.IC.CV.243319.01</v>
      </c>
      <c r="N1009" s="14"/>
      <c r="O1009" s="14" t="str">
        <f t="shared" si="115"/>
        <v>PH.IC.CV.243319.01</v>
      </c>
      <c r="P1009" s="5"/>
      <c r="Q1009" s="14" t="str">
        <f t="shared" si="116"/>
        <v>CL.IC.CV.243319.01</v>
      </c>
      <c r="R1009" s="5"/>
      <c r="S1009" s="5"/>
      <c r="T1009" s="5"/>
      <c r="U1009" s="5"/>
      <c r="V1009" s="5"/>
      <c r="W1009" s="5"/>
    </row>
    <row r="1010" spans="1:23" ht="15">
      <c r="A1010" s="5" t="s">
        <v>1372</v>
      </c>
      <c r="B1010" s="5"/>
      <c r="C1010" s="6" t="s">
        <v>6583</v>
      </c>
      <c r="D1010" s="5"/>
      <c r="E1010" s="6" t="s">
        <v>6690</v>
      </c>
      <c r="F1010" s="5" t="s">
        <v>2215</v>
      </c>
      <c r="G1010" s="5" t="s">
        <v>2102</v>
      </c>
      <c r="H1010" s="10" t="s">
        <v>1271</v>
      </c>
      <c r="I1010" s="5" t="s">
        <v>2103</v>
      </c>
      <c r="J1010" s="13" t="str">
        <f t="shared" si="113"/>
        <v>IC.CV.243320</v>
      </c>
      <c r="K1010" s="6" t="s">
        <v>11324</v>
      </c>
      <c r="L1010" t="str">
        <f t="shared" si="112"/>
        <v xml:space="preserve">     Yellow</v>
      </c>
      <c r="M1010" s="14" t="str">
        <f t="shared" si="114"/>
        <v>PI.IC.CV.243320.01</v>
      </c>
      <c r="N1010" s="14"/>
      <c r="O1010" s="14" t="str">
        <f t="shared" si="115"/>
        <v>PH.IC.CV.243320.01</v>
      </c>
      <c r="P1010" s="5"/>
      <c r="Q1010" s="14" t="str">
        <f t="shared" si="116"/>
        <v>CL.IC.CV.243320.01</v>
      </c>
      <c r="R1010" s="5"/>
      <c r="S1010" s="5"/>
      <c r="T1010" s="5"/>
      <c r="U1010" s="5"/>
      <c r="V1010" s="5"/>
      <c r="W1010" s="5"/>
    </row>
    <row r="1011" spans="1:23" ht="15">
      <c r="A1011" s="5" t="s">
        <v>1372</v>
      </c>
      <c r="B1011" s="5"/>
      <c r="C1011" s="6" t="s">
        <v>6583</v>
      </c>
      <c r="D1011" s="5"/>
      <c r="E1011" s="6" t="s">
        <v>6690</v>
      </c>
      <c r="F1011" s="5" t="s">
        <v>2215</v>
      </c>
      <c r="G1011" s="5" t="s">
        <v>1431</v>
      </c>
      <c r="H1011" s="10" t="s">
        <v>2395</v>
      </c>
      <c r="I1011" s="5" t="s">
        <v>1432</v>
      </c>
      <c r="J1011" s="13" t="str">
        <f t="shared" si="113"/>
        <v>IC.CV.243321</v>
      </c>
      <c r="K1011" s="6" t="s">
        <v>11324</v>
      </c>
      <c r="L1011" t="str">
        <f t="shared" si="112"/>
        <v xml:space="preserve">     Amber</v>
      </c>
      <c r="M1011" s="14" t="str">
        <f t="shared" si="114"/>
        <v>PI.IC.CV.243321.01</v>
      </c>
      <c r="N1011" s="14"/>
      <c r="O1011" s="14" t="str">
        <f t="shared" si="115"/>
        <v>PH.IC.CV.243321.01</v>
      </c>
      <c r="P1011" s="5"/>
      <c r="Q1011" s="14" t="str">
        <f t="shared" si="116"/>
        <v>CL.IC.CV.243321.01</v>
      </c>
      <c r="R1011" s="5"/>
      <c r="S1011" s="5"/>
      <c r="T1011" s="5"/>
      <c r="U1011" s="5"/>
      <c r="V1011" s="5"/>
      <c r="W1011" s="5"/>
    </row>
    <row r="1012" spans="1:23" ht="15">
      <c r="A1012" s="5" t="s">
        <v>1372</v>
      </c>
      <c r="B1012" s="5"/>
      <c r="C1012" s="6" t="s">
        <v>6583</v>
      </c>
      <c r="D1012" s="5"/>
      <c r="E1012" s="6" t="s">
        <v>6690</v>
      </c>
      <c r="F1012" s="5" t="s">
        <v>2215</v>
      </c>
      <c r="G1012" s="5" t="s">
        <v>1433</v>
      </c>
      <c r="H1012" s="10" t="s">
        <v>2396</v>
      </c>
      <c r="I1012" s="5" t="s">
        <v>1434</v>
      </c>
      <c r="J1012" s="13" t="str">
        <f t="shared" si="113"/>
        <v>IC.CV.243322</v>
      </c>
      <c r="K1012" s="6" t="s">
        <v>1192</v>
      </c>
      <c r="L1012" t="str">
        <f t="shared" si="112"/>
        <v xml:space="preserve">     Green</v>
      </c>
      <c r="M1012" s="14" t="str">
        <f t="shared" si="114"/>
        <v>PI.IC.CV.243322.01</v>
      </c>
      <c r="N1012" s="14"/>
      <c r="O1012" s="14" t="str">
        <f t="shared" si="115"/>
        <v>PH.IC.CV.243322.01</v>
      </c>
      <c r="P1012" s="5"/>
      <c r="Q1012" s="14" t="str">
        <f t="shared" si="116"/>
        <v>CL.IC.CV.243322.01</v>
      </c>
      <c r="R1012" s="5"/>
      <c r="S1012" s="5"/>
      <c r="T1012" s="5"/>
      <c r="U1012" s="5"/>
      <c r="V1012" s="5"/>
      <c r="W1012" s="5"/>
    </row>
    <row r="1013" spans="1:23" ht="15">
      <c r="A1013" s="5" t="s">
        <v>1372</v>
      </c>
      <c r="B1013" s="5"/>
      <c r="C1013" s="6" t="s">
        <v>6583</v>
      </c>
      <c r="D1013" s="5"/>
      <c r="E1013" s="6" t="s">
        <v>6690</v>
      </c>
      <c r="F1013" s="5" t="s">
        <v>2215</v>
      </c>
      <c r="G1013" s="5" t="s">
        <v>1435</v>
      </c>
      <c r="H1013" s="10" t="s">
        <v>2397</v>
      </c>
      <c r="I1013" s="5" t="s">
        <v>1436</v>
      </c>
      <c r="J1013" s="13" t="str">
        <f t="shared" si="113"/>
        <v>IC.CV.243323</v>
      </c>
      <c r="K1013" s="6" t="s">
        <v>11324</v>
      </c>
      <c r="L1013" t="str">
        <f t="shared" si="112"/>
        <v xml:space="preserve">     Tan</v>
      </c>
      <c r="M1013" s="14" t="str">
        <f t="shared" si="114"/>
        <v>PI.IC.CV.243323.01</v>
      </c>
      <c r="N1013" s="14"/>
      <c r="O1013" s="14" t="str">
        <f t="shared" si="115"/>
        <v>PH.IC.CV.243323.01</v>
      </c>
      <c r="P1013" s="5"/>
      <c r="Q1013" s="14" t="str">
        <f t="shared" si="116"/>
        <v>CL.IC.CV.243323.01</v>
      </c>
      <c r="R1013" s="5"/>
      <c r="S1013" s="5"/>
      <c r="T1013" s="5"/>
      <c r="U1013" s="5"/>
      <c r="V1013" s="5"/>
      <c r="W1013" s="5"/>
    </row>
    <row r="1014" spans="1:23" ht="15">
      <c r="A1014" s="5" t="s">
        <v>1372</v>
      </c>
      <c r="B1014" s="5"/>
      <c r="C1014" s="6" t="s">
        <v>6583</v>
      </c>
      <c r="D1014" s="5"/>
      <c r="E1014" s="6" t="s">
        <v>6690</v>
      </c>
      <c r="F1014" s="5" t="s">
        <v>2215</v>
      </c>
      <c r="G1014" s="5" t="s">
        <v>1437</v>
      </c>
      <c r="H1014" s="10" t="s">
        <v>2398</v>
      </c>
      <c r="I1014" s="5" t="s">
        <v>1438</v>
      </c>
      <c r="J1014" s="13" t="str">
        <f t="shared" si="113"/>
        <v>IC.CV.243324</v>
      </c>
      <c r="K1014" s="6" t="s">
        <v>1192</v>
      </c>
      <c r="L1014" t="str">
        <f t="shared" si="112"/>
        <v xml:space="preserve">     Bloody</v>
      </c>
      <c r="M1014" s="14" t="str">
        <f t="shared" si="114"/>
        <v>PI.IC.CV.243324.01</v>
      </c>
      <c r="N1014" s="14"/>
      <c r="O1014" s="14" t="str">
        <f t="shared" si="115"/>
        <v>PH.IC.CV.243324.01</v>
      </c>
      <c r="P1014" s="5"/>
      <c r="Q1014" s="14" t="str">
        <f t="shared" si="116"/>
        <v>CL.IC.CV.243324.01</v>
      </c>
      <c r="R1014" s="5"/>
      <c r="S1014" s="5"/>
      <c r="T1014" s="5"/>
      <c r="U1014" s="5"/>
      <c r="V1014" s="5"/>
      <c r="W1014" s="5"/>
    </row>
    <row r="1015" spans="1:23" ht="15">
      <c r="A1015" s="5" t="s">
        <v>1372</v>
      </c>
      <c r="B1015" s="5"/>
      <c r="C1015" s="6" t="s">
        <v>6583</v>
      </c>
      <c r="D1015" s="5"/>
      <c r="E1015" s="6" t="s">
        <v>6690</v>
      </c>
      <c r="F1015" s="5" t="s">
        <v>2215</v>
      </c>
      <c r="G1015" s="5" t="s">
        <v>1439</v>
      </c>
      <c r="H1015" s="10" t="s">
        <v>2399</v>
      </c>
      <c r="I1015" s="5" t="s">
        <v>1635</v>
      </c>
      <c r="J1015" s="13" t="str">
        <f t="shared" si="113"/>
        <v>IC.CV.243325</v>
      </c>
      <c r="K1015" s="6" t="s">
        <v>1192</v>
      </c>
      <c r="L1015" t="str">
        <f t="shared" si="112"/>
        <v xml:space="preserve">     Serosanguinous</v>
      </c>
      <c r="M1015" s="14" t="str">
        <f t="shared" si="114"/>
        <v>PI.IC.CV.243325.01</v>
      </c>
      <c r="N1015" s="14"/>
      <c r="O1015" s="14" t="str">
        <f t="shared" si="115"/>
        <v>PH.IC.CV.243325.01</v>
      </c>
      <c r="P1015" s="5"/>
      <c r="Q1015" s="14" t="str">
        <f t="shared" si="116"/>
        <v>CL.IC.CV.243325.01</v>
      </c>
      <c r="R1015" s="5"/>
      <c r="S1015" s="5"/>
      <c r="T1015" s="5"/>
      <c r="U1015" s="5"/>
      <c r="V1015" s="5"/>
      <c r="W1015" s="5"/>
    </row>
    <row r="1016" spans="1:23" ht="15">
      <c r="A1016" s="5" t="s">
        <v>1372</v>
      </c>
      <c r="B1016" s="5"/>
      <c r="C1016" s="6" t="s">
        <v>6583</v>
      </c>
      <c r="D1016" s="5"/>
      <c r="E1016" s="6" t="s">
        <v>6690</v>
      </c>
      <c r="F1016" s="5" t="s">
        <v>2215</v>
      </c>
      <c r="G1016" s="5" t="s">
        <v>1636</v>
      </c>
      <c r="H1016" s="10" t="s">
        <v>2400</v>
      </c>
      <c r="I1016" s="5" t="s">
        <v>1637</v>
      </c>
      <c r="J1016" s="13" t="str">
        <f t="shared" si="113"/>
        <v>IC.CV.243326</v>
      </c>
      <c r="K1016" s="6" t="s">
        <v>1192</v>
      </c>
      <c r="L1016" t="str">
        <f t="shared" si="112"/>
        <v xml:space="preserve">     Serous</v>
      </c>
      <c r="M1016" s="14" t="str">
        <f t="shared" si="114"/>
        <v>PI.IC.CV.243326.01</v>
      </c>
      <c r="N1016" s="14"/>
      <c r="O1016" s="14" t="str">
        <f t="shared" si="115"/>
        <v>PH.IC.CV.243326.01</v>
      </c>
      <c r="P1016" s="5"/>
      <c r="Q1016" s="14" t="str">
        <f t="shared" si="116"/>
        <v>CL.IC.CV.243326.01</v>
      </c>
      <c r="R1016" s="5"/>
      <c r="S1016" s="5"/>
      <c r="T1016" s="5"/>
      <c r="U1016" s="5"/>
      <c r="V1016" s="5"/>
      <c r="W1016" s="5"/>
    </row>
    <row r="1017" spans="1:23" ht="15">
      <c r="A1017" s="5" t="s">
        <v>1372</v>
      </c>
      <c r="B1017" s="5"/>
      <c r="C1017" s="6" t="s">
        <v>6583</v>
      </c>
      <c r="D1017" s="5"/>
      <c r="E1017" s="6" t="s">
        <v>6690</v>
      </c>
      <c r="F1017" s="5" t="s">
        <v>2215</v>
      </c>
      <c r="G1017" s="5" t="s">
        <v>1638</v>
      </c>
      <c r="H1017" s="6" t="s">
        <v>5889</v>
      </c>
      <c r="I1017" s="5" t="s">
        <v>1639</v>
      </c>
      <c r="J1017" s="13" t="str">
        <f t="shared" si="113"/>
        <v>IC.CV.243327</v>
      </c>
      <c r="K1017" s="6" t="s">
        <v>1192</v>
      </c>
      <c r="L1017" t="str">
        <f t="shared" si="112"/>
        <v xml:space="preserve">     Clear</v>
      </c>
      <c r="M1017" s="14" t="str">
        <f t="shared" si="114"/>
        <v>PI.IC.CV.243327.01</v>
      </c>
      <c r="N1017" s="14"/>
      <c r="O1017" s="14" t="str">
        <f t="shared" si="115"/>
        <v>PH.IC.CV.243327.01</v>
      </c>
      <c r="P1017" s="5"/>
      <c r="Q1017" s="14" t="str">
        <f t="shared" si="116"/>
        <v>CL.IC.CV.243327.01</v>
      </c>
      <c r="R1017" s="5"/>
      <c r="S1017" s="5"/>
      <c r="T1017" s="5"/>
      <c r="U1017" s="5"/>
      <c r="V1017" s="5"/>
      <c r="W1017" s="5"/>
    </row>
    <row r="1018" spans="1:23" ht="15">
      <c r="A1018" s="5" t="s">
        <v>1372</v>
      </c>
      <c r="B1018" s="5"/>
      <c r="C1018" s="6" t="s">
        <v>6583</v>
      </c>
      <c r="D1018" s="5"/>
      <c r="E1018" s="6" t="s">
        <v>6690</v>
      </c>
      <c r="F1018" s="5" t="s">
        <v>2215</v>
      </c>
      <c r="G1018" s="5" t="s">
        <v>1640</v>
      </c>
      <c r="H1018" s="6" t="s">
        <v>5892</v>
      </c>
      <c r="I1018" s="5" t="s">
        <v>1641</v>
      </c>
      <c r="J1018" s="13" t="str">
        <f t="shared" si="113"/>
        <v>IC.CV.243328</v>
      </c>
      <c r="K1018" s="6" t="s">
        <v>1192</v>
      </c>
      <c r="L1018" t="str">
        <f t="shared" si="112"/>
        <v xml:space="preserve">     Cloudy</v>
      </c>
      <c r="M1018" s="14" t="str">
        <f t="shared" si="114"/>
        <v>PI.IC.CV.243328.01</v>
      </c>
      <c r="N1018" s="14"/>
      <c r="O1018" s="14" t="str">
        <f t="shared" si="115"/>
        <v>PH.IC.CV.243328.01</v>
      </c>
      <c r="P1018" s="5"/>
      <c r="Q1018" s="14" t="str">
        <f t="shared" si="116"/>
        <v>CL.IC.CV.243328.01</v>
      </c>
      <c r="R1018" s="5"/>
      <c r="S1018" s="5"/>
      <c r="T1018" s="5"/>
      <c r="U1018" s="5"/>
      <c r="V1018" s="5"/>
      <c r="W1018" s="5"/>
    </row>
    <row r="1019" spans="1:23" ht="15">
      <c r="A1019" s="5" t="s">
        <v>1372</v>
      </c>
      <c r="B1019" s="5"/>
      <c r="C1019" s="6" t="s">
        <v>6583</v>
      </c>
      <c r="D1019" s="5"/>
      <c r="E1019" s="6" t="s">
        <v>6690</v>
      </c>
      <c r="F1019" s="5" t="s">
        <v>2215</v>
      </c>
      <c r="G1019" s="5" t="s">
        <v>1642</v>
      </c>
      <c r="H1019" s="6" t="s">
        <v>5896</v>
      </c>
      <c r="I1019" s="5" t="s">
        <v>1643</v>
      </c>
      <c r="J1019" s="13" t="str">
        <f t="shared" si="113"/>
        <v>IC.CV.243329</v>
      </c>
      <c r="K1019" s="6" t="s">
        <v>1192</v>
      </c>
      <c r="L1019" t="str">
        <f t="shared" si="112"/>
        <v xml:space="preserve">     Purulent</v>
      </c>
      <c r="M1019" s="14" t="str">
        <f t="shared" si="114"/>
        <v>PI.IC.CV.243329.01</v>
      </c>
      <c r="N1019" s="14"/>
      <c r="O1019" s="14" t="str">
        <f t="shared" si="115"/>
        <v>PH.IC.CV.243329.01</v>
      </c>
      <c r="P1019" s="5"/>
      <c r="Q1019" s="14" t="str">
        <f t="shared" si="116"/>
        <v>CL.IC.CV.243329.01</v>
      </c>
      <c r="R1019" s="5"/>
      <c r="S1019" s="5"/>
      <c r="T1019" s="5"/>
      <c r="U1019" s="5"/>
      <c r="V1019" s="5"/>
      <c r="W1019" s="5"/>
    </row>
    <row r="1020" spans="1:23" ht="15">
      <c r="A1020" s="5" t="s">
        <v>1372</v>
      </c>
      <c r="B1020" s="5"/>
      <c r="C1020" s="6" t="s">
        <v>6583</v>
      </c>
      <c r="D1020" s="5"/>
      <c r="E1020" s="6" t="s">
        <v>6690</v>
      </c>
      <c r="F1020" s="5" t="s">
        <v>2215</v>
      </c>
      <c r="G1020" s="5" t="s">
        <v>1644</v>
      </c>
      <c r="H1020" s="6" t="s">
        <v>5899</v>
      </c>
      <c r="I1020" s="5" t="s">
        <v>1645</v>
      </c>
      <c r="J1020" s="13" t="str">
        <f t="shared" si="113"/>
        <v>IC.CV.243330</v>
      </c>
      <c r="K1020" s="6" t="s">
        <v>1192</v>
      </c>
      <c r="L1020" t="str">
        <f t="shared" si="112"/>
        <v xml:space="preserve">     Viscous</v>
      </c>
      <c r="M1020" s="14" t="str">
        <f t="shared" si="114"/>
        <v>PI.IC.CV.243330.01</v>
      </c>
      <c r="N1020" s="14"/>
      <c r="O1020" s="14" t="str">
        <f t="shared" si="115"/>
        <v>PH.IC.CV.243330.01</v>
      </c>
      <c r="P1020" s="5"/>
      <c r="Q1020" s="14" t="str">
        <f t="shared" si="116"/>
        <v>CL.IC.CV.243330.01</v>
      </c>
      <c r="R1020" s="5"/>
      <c r="S1020" s="5"/>
      <c r="T1020" s="5"/>
      <c r="U1020" s="5"/>
      <c r="V1020" s="5"/>
      <c r="W1020" s="5"/>
    </row>
    <row r="1021" spans="1:23" ht="15">
      <c r="A1021" s="5" t="s">
        <v>1372</v>
      </c>
      <c r="B1021" s="5"/>
      <c r="C1021" s="6" t="s">
        <v>6583</v>
      </c>
      <c r="D1021" s="5"/>
      <c r="E1021" s="6" t="s">
        <v>6690</v>
      </c>
      <c r="F1021" s="5" t="s">
        <v>2215</v>
      </c>
      <c r="G1021" s="5" t="s">
        <v>2422</v>
      </c>
      <c r="H1021" s="6" t="s">
        <v>6074</v>
      </c>
      <c r="I1021" s="5" t="s">
        <v>1001</v>
      </c>
      <c r="J1021" s="13" t="str">
        <f t="shared" si="113"/>
        <v>IC.CV.243331</v>
      </c>
      <c r="K1021" s="6" t="s">
        <v>1192</v>
      </c>
      <c r="L1021" t="str">
        <f t="shared" si="112"/>
        <v xml:space="preserve">     Drsg discharge none</v>
      </c>
      <c r="M1021" s="14" t="str">
        <f t="shared" si="114"/>
        <v>PI.IC.CV.243331.01</v>
      </c>
      <c r="N1021" s="14"/>
      <c r="O1021" s="14" t="str">
        <f t="shared" si="115"/>
        <v>PH.IC.CV.243331.01</v>
      </c>
      <c r="P1021" s="5"/>
      <c r="Q1021" s="14" t="str">
        <f t="shared" si="116"/>
        <v>CL.IC.CV.243331.01</v>
      </c>
      <c r="R1021" s="5"/>
      <c r="S1021" s="5"/>
      <c r="T1021" s="5"/>
      <c r="U1021" s="5"/>
      <c r="V1021" s="5"/>
      <c r="W1021" s="5"/>
    </row>
    <row r="1022" spans="1:23" ht="15">
      <c r="A1022" s="5" t="s">
        <v>1372</v>
      </c>
      <c r="B1022" s="5"/>
      <c r="C1022" s="6" t="s">
        <v>6583</v>
      </c>
      <c r="D1022" s="5"/>
      <c r="E1022" s="6" t="s">
        <v>6690</v>
      </c>
      <c r="F1022" s="5" t="s">
        <v>2215</v>
      </c>
      <c r="G1022" s="5" t="s">
        <v>2423</v>
      </c>
      <c r="H1022" s="6" t="s">
        <v>6077</v>
      </c>
      <c r="I1022" s="5" t="s">
        <v>1649</v>
      </c>
      <c r="J1022" s="13" t="str">
        <f t="shared" si="113"/>
        <v>IC.CV.243332</v>
      </c>
      <c r="K1022" s="6" t="s">
        <v>1192</v>
      </c>
      <c r="L1022" t="str">
        <f t="shared" ref="L1022:L1085" si="117">G1022</f>
        <v xml:space="preserve">     Drsg scant amount discharge</v>
      </c>
      <c r="M1022" s="14" t="str">
        <f t="shared" si="114"/>
        <v>PI.IC.CV.243332.01</v>
      </c>
      <c r="N1022" s="14"/>
      <c r="O1022" s="14" t="str">
        <f t="shared" si="115"/>
        <v>PH.IC.CV.243332.01</v>
      </c>
      <c r="P1022" s="5"/>
      <c r="Q1022" s="14" t="str">
        <f t="shared" si="116"/>
        <v>CL.IC.CV.243332.01</v>
      </c>
      <c r="R1022" s="5"/>
      <c r="S1022" s="5"/>
      <c r="T1022" s="5"/>
      <c r="U1022" s="5"/>
      <c r="V1022" s="5"/>
      <c r="W1022" s="5"/>
    </row>
    <row r="1023" spans="1:23" ht="15">
      <c r="A1023" s="5" t="s">
        <v>1372</v>
      </c>
      <c r="B1023" s="5"/>
      <c r="C1023" s="6" t="s">
        <v>6583</v>
      </c>
      <c r="D1023" s="5"/>
      <c r="E1023" s="6" t="s">
        <v>6690</v>
      </c>
      <c r="F1023" s="5" t="s">
        <v>2215</v>
      </c>
      <c r="G1023" s="5" t="s">
        <v>2360</v>
      </c>
      <c r="H1023" s="6" t="s">
        <v>6690</v>
      </c>
      <c r="I1023" s="5" t="s">
        <v>1651</v>
      </c>
      <c r="J1023" s="13" t="str">
        <f t="shared" si="113"/>
        <v>IC.CV.243333</v>
      </c>
      <c r="K1023" s="6" t="s">
        <v>1192</v>
      </c>
      <c r="L1023" t="str">
        <f t="shared" si="117"/>
        <v xml:space="preserve">     Drsg small amount discharge </v>
      </c>
      <c r="M1023" s="14" t="str">
        <f t="shared" si="114"/>
        <v>PI.IC.CV.243333.01</v>
      </c>
      <c r="N1023" s="14"/>
      <c r="O1023" s="14" t="str">
        <f t="shared" si="115"/>
        <v>PH.IC.CV.243333.01</v>
      </c>
      <c r="P1023" s="5"/>
      <c r="Q1023" s="14" t="str">
        <f t="shared" si="116"/>
        <v>CL.IC.CV.243333.01</v>
      </c>
      <c r="R1023" s="5"/>
      <c r="S1023" s="5"/>
      <c r="T1023" s="5"/>
      <c r="U1023" s="5"/>
      <c r="V1023" s="5"/>
      <c r="W1023" s="5"/>
    </row>
    <row r="1024" spans="1:23" ht="15">
      <c r="A1024" s="5" t="s">
        <v>1372</v>
      </c>
      <c r="B1024" s="5"/>
      <c r="C1024" s="6" t="s">
        <v>6583</v>
      </c>
      <c r="D1024" s="5"/>
      <c r="E1024" s="6" t="s">
        <v>6690</v>
      </c>
      <c r="F1024" s="5" t="s">
        <v>2215</v>
      </c>
      <c r="G1024" s="5" t="s">
        <v>2361</v>
      </c>
      <c r="H1024" s="6" t="s">
        <v>5100</v>
      </c>
      <c r="I1024" s="5" t="s">
        <v>1653</v>
      </c>
      <c r="J1024" s="13" t="str">
        <f t="shared" si="113"/>
        <v>IC.CV.243334</v>
      </c>
      <c r="K1024" s="6" t="s">
        <v>1192</v>
      </c>
      <c r="L1024" t="str">
        <f t="shared" si="117"/>
        <v xml:space="preserve">     Drsg moderate amount discharge </v>
      </c>
      <c r="M1024" s="14" t="str">
        <f t="shared" si="114"/>
        <v>PI.IC.CV.243334.01</v>
      </c>
      <c r="N1024" s="14"/>
      <c r="O1024" s="14" t="str">
        <f t="shared" si="115"/>
        <v>PH.IC.CV.243334.01</v>
      </c>
      <c r="P1024" s="5"/>
      <c r="Q1024" s="14" t="str">
        <f t="shared" si="116"/>
        <v>CL.IC.CV.243334.01</v>
      </c>
      <c r="R1024" s="5"/>
      <c r="S1024" s="5"/>
      <c r="T1024" s="5"/>
      <c r="U1024" s="5"/>
      <c r="V1024" s="5"/>
      <c r="W1024" s="5"/>
    </row>
    <row r="1025" spans="1:23" ht="15">
      <c r="A1025" s="5" t="s">
        <v>1372</v>
      </c>
      <c r="B1025" s="5"/>
      <c r="C1025" s="6" t="s">
        <v>6583</v>
      </c>
      <c r="D1025" s="5"/>
      <c r="E1025" s="6" t="s">
        <v>6690</v>
      </c>
      <c r="F1025" s="5" t="s">
        <v>2215</v>
      </c>
      <c r="G1025" s="5" t="s">
        <v>1964</v>
      </c>
      <c r="H1025" s="6" t="s">
        <v>4860</v>
      </c>
      <c r="I1025" s="5" t="s">
        <v>1655</v>
      </c>
      <c r="J1025" s="13" t="str">
        <f t="shared" si="113"/>
        <v>IC.CV.243335</v>
      </c>
      <c r="K1025" s="6" t="s">
        <v>1192</v>
      </c>
      <c r="L1025" t="str">
        <f t="shared" si="117"/>
        <v xml:space="preserve">     Drsg large amount discharge</v>
      </c>
      <c r="M1025" s="14" t="str">
        <f t="shared" si="114"/>
        <v>PI.IC.CV.243335.01</v>
      </c>
      <c r="N1025" s="14"/>
      <c r="O1025" s="14" t="str">
        <f t="shared" si="115"/>
        <v>PH.IC.CV.243335.01</v>
      </c>
      <c r="P1025" s="5"/>
      <c r="Q1025" s="14" t="str">
        <f t="shared" si="116"/>
        <v>CL.IC.CV.243335.01</v>
      </c>
      <c r="R1025" s="5"/>
      <c r="S1025" s="5"/>
      <c r="T1025" s="5"/>
      <c r="U1025" s="5"/>
      <c r="V1025" s="5"/>
      <c r="W1025" s="5"/>
    </row>
    <row r="1026" spans="1:23" ht="15">
      <c r="A1026" s="5" t="s">
        <v>1372</v>
      </c>
      <c r="B1026" s="5"/>
      <c r="C1026" s="6" t="s">
        <v>6583</v>
      </c>
      <c r="D1026" s="5"/>
      <c r="E1026" s="6" t="s">
        <v>6690</v>
      </c>
      <c r="F1026" s="5" t="s">
        <v>2215</v>
      </c>
      <c r="G1026" s="5" t="s">
        <v>1965</v>
      </c>
      <c r="H1026" s="6" t="s">
        <v>4726</v>
      </c>
      <c r="I1026" s="5" t="s">
        <v>1674</v>
      </c>
      <c r="J1026" s="13" t="str">
        <f t="shared" si="113"/>
        <v>IC.CV.243336</v>
      </c>
      <c r="K1026" s="6" t="s">
        <v>1192</v>
      </c>
      <c r="L1026" t="str">
        <f t="shared" si="117"/>
        <v xml:space="preserve">     Drsg discharge same amount</v>
      </c>
      <c r="M1026" s="14" t="str">
        <f t="shared" si="114"/>
        <v>PI.IC.CV.243336.01</v>
      </c>
      <c r="N1026" s="14"/>
      <c r="O1026" s="14" t="str">
        <f t="shared" si="115"/>
        <v>PH.IC.CV.243336.01</v>
      </c>
      <c r="P1026" s="5"/>
      <c r="Q1026" s="14" t="str">
        <f t="shared" si="116"/>
        <v>CL.IC.CV.243336.01</v>
      </c>
      <c r="R1026" s="5"/>
      <c r="S1026" s="5"/>
      <c r="T1026" s="5"/>
      <c r="U1026" s="5"/>
      <c r="V1026" s="5"/>
      <c r="W1026" s="5"/>
    </row>
    <row r="1027" spans="1:23" ht="15">
      <c r="A1027" s="5" t="s">
        <v>1372</v>
      </c>
      <c r="B1027" s="5"/>
      <c r="C1027" s="6" t="s">
        <v>6583</v>
      </c>
      <c r="D1027" s="5"/>
      <c r="E1027" s="6" t="s">
        <v>6690</v>
      </c>
      <c r="F1027" s="5" t="s">
        <v>2215</v>
      </c>
      <c r="G1027" s="5" t="s">
        <v>1966</v>
      </c>
      <c r="H1027" s="6" t="s">
        <v>4604</v>
      </c>
      <c r="I1027" s="5" t="s">
        <v>1673</v>
      </c>
      <c r="J1027" s="13" t="str">
        <f t="shared" si="113"/>
        <v>IC.CV.243337</v>
      </c>
      <c r="K1027" s="6" t="s">
        <v>1192</v>
      </c>
      <c r="L1027" t="str">
        <f t="shared" si="117"/>
        <v xml:space="preserve">     Drsg discharge decreasing</v>
      </c>
      <c r="M1027" s="14" t="str">
        <f t="shared" si="114"/>
        <v>PI.IC.CV.243337.01</v>
      </c>
      <c r="N1027" s="14"/>
      <c r="O1027" s="14" t="str">
        <f t="shared" si="115"/>
        <v>PH.IC.CV.243337.01</v>
      </c>
      <c r="P1027" s="5"/>
      <c r="Q1027" s="14" t="str">
        <f t="shared" si="116"/>
        <v>CL.IC.CV.243337.01</v>
      </c>
      <c r="R1027" s="5"/>
      <c r="S1027" s="5"/>
      <c r="T1027" s="5"/>
      <c r="U1027" s="5"/>
      <c r="V1027" s="5"/>
      <c r="W1027" s="5"/>
    </row>
    <row r="1028" spans="1:23" ht="15">
      <c r="A1028" s="5" t="s">
        <v>1372</v>
      </c>
      <c r="B1028" s="5"/>
      <c r="C1028" s="6" t="s">
        <v>6583</v>
      </c>
      <c r="D1028" s="5"/>
      <c r="E1028" s="6" t="s">
        <v>6690</v>
      </c>
      <c r="F1028" s="5" t="s">
        <v>2215</v>
      </c>
      <c r="G1028" s="5" t="s">
        <v>1967</v>
      </c>
      <c r="H1028" s="6" t="s">
        <v>7444</v>
      </c>
      <c r="I1028" s="5" t="s">
        <v>1841</v>
      </c>
      <c r="J1028" s="13" t="str">
        <f t="shared" si="113"/>
        <v>IC.CV.243338</v>
      </c>
      <c r="K1028" s="6" t="s">
        <v>1192</v>
      </c>
      <c r="L1028" t="str">
        <f t="shared" si="117"/>
        <v xml:space="preserve">     Drsg discharge increasing</v>
      </c>
      <c r="M1028" s="14" t="str">
        <f t="shared" si="114"/>
        <v>PI.IC.CV.243338.01</v>
      </c>
      <c r="N1028" s="14"/>
      <c r="O1028" s="14" t="str">
        <f t="shared" si="115"/>
        <v>PH.IC.CV.243338.01</v>
      </c>
      <c r="P1028" s="5"/>
      <c r="Q1028" s="14" t="str">
        <f t="shared" si="116"/>
        <v>CL.IC.CV.243338.01</v>
      </c>
      <c r="R1028" s="5"/>
      <c r="S1028" s="5"/>
      <c r="T1028" s="5"/>
      <c r="U1028" s="5"/>
      <c r="V1028" s="5"/>
      <c r="W1028" s="5"/>
    </row>
    <row r="1029" spans="1:23" ht="15">
      <c r="A1029" s="5" t="s">
        <v>1372</v>
      </c>
      <c r="B1029" s="5"/>
      <c r="C1029" s="6" t="s">
        <v>6583</v>
      </c>
      <c r="D1029" s="5"/>
      <c r="E1029" s="6" t="s">
        <v>6690</v>
      </c>
      <c r="F1029" s="5" t="s">
        <v>2215</v>
      </c>
      <c r="G1029" s="5" t="s">
        <v>1968</v>
      </c>
      <c r="H1029" s="6" t="s">
        <v>7446</v>
      </c>
      <c r="I1029" s="5" t="s">
        <v>2520</v>
      </c>
      <c r="J1029" s="13" t="str">
        <f t="shared" si="113"/>
        <v>IC.CV.243339</v>
      </c>
      <c r="K1029" s="6" t="s">
        <v>11324</v>
      </c>
      <c r="L1029" t="str">
        <f t="shared" si="117"/>
        <v xml:space="preserve">     None</v>
      </c>
      <c r="M1029" s="14" t="str">
        <f t="shared" si="114"/>
        <v>PI.IC.CV.243339.01</v>
      </c>
      <c r="N1029" s="14"/>
      <c r="O1029" s="14" t="str">
        <f t="shared" si="115"/>
        <v>PH.IC.CV.243339.01</v>
      </c>
      <c r="P1029" s="5"/>
      <c r="Q1029" s="14" t="str">
        <f t="shared" si="116"/>
        <v>CL.IC.CV.243339.01</v>
      </c>
      <c r="R1029" s="5"/>
      <c r="S1029" s="5"/>
      <c r="T1029" s="5"/>
      <c r="U1029" s="5"/>
      <c r="V1029" s="5"/>
      <c r="W1029" s="5"/>
    </row>
    <row r="1030" spans="1:23" ht="15">
      <c r="A1030" s="5" t="s">
        <v>1372</v>
      </c>
      <c r="B1030" s="5"/>
      <c r="C1030" s="6" t="s">
        <v>6583</v>
      </c>
      <c r="D1030" s="5"/>
      <c r="E1030" s="6" t="s">
        <v>6690</v>
      </c>
      <c r="F1030" s="5" t="s">
        <v>2215</v>
      </c>
      <c r="G1030" s="5" t="s">
        <v>1994</v>
      </c>
      <c r="H1030" s="6" t="s">
        <v>11078</v>
      </c>
      <c r="I1030" s="5" t="s">
        <v>1995</v>
      </c>
      <c r="J1030" s="13" t="str">
        <f t="shared" si="113"/>
        <v>IC.CV.243340</v>
      </c>
      <c r="K1030" s="6" t="s">
        <v>1192</v>
      </c>
      <c r="L1030" t="str">
        <f t="shared" si="117"/>
        <v xml:space="preserve">     Foul</v>
      </c>
      <c r="M1030" s="14" t="str">
        <f t="shared" si="114"/>
        <v>PI.IC.CV.243340.01</v>
      </c>
      <c r="N1030" s="14"/>
      <c r="O1030" s="14" t="str">
        <f t="shared" si="115"/>
        <v>PH.IC.CV.243340.01</v>
      </c>
      <c r="P1030" s="5"/>
      <c r="Q1030" s="14" t="str">
        <f t="shared" si="116"/>
        <v>CL.IC.CV.243340.01</v>
      </c>
      <c r="R1030" s="5"/>
      <c r="S1030" s="5"/>
      <c r="T1030" s="5"/>
      <c r="U1030" s="5"/>
      <c r="V1030" s="5"/>
      <c r="W1030" s="5"/>
    </row>
    <row r="1031" spans="1:23" ht="15">
      <c r="A1031" s="5" t="s">
        <v>1372</v>
      </c>
      <c r="B1031" s="5"/>
      <c r="C1031" s="6" t="s">
        <v>6583</v>
      </c>
      <c r="D1031" s="5" t="s">
        <v>2521</v>
      </c>
      <c r="E1031" s="6" t="s">
        <v>5100</v>
      </c>
      <c r="F1031" s="5" t="s">
        <v>2675</v>
      </c>
      <c r="G1031" s="5" t="s">
        <v>2095</v>
      </c>
      <c r="H1031" s="10" t="s">
        <v>1396</v>
      </c>
      <c r="I1031" s="5" t="s">
        <v>1935</v>
      </c>
      <c r="J1031" s="13" t="str">
        <f t="shared" si="113"/>
        <v>IC.CV.243401</v>
      </c>
      <c r="K1031" s="6" t="s">
        <v>1192</v>
      </c>
      <c r="L1031" t="str">
        <f t="shared" si="117"/>
        <v xml:space="preserve">     Colorless</v>
      </c>
      <c r="M1031" s="14" t="str">
        <f t="shared" si="114"/>
        <v>PI.IC.CV.243401.01</v>
      </c>
      <c r="N1031" s="14"/>
      <c r="O1031" s="14" t="str">
        <f t="shared" si="115"/>
        <v>PH.IC.CV.243401.01</v>
      </c>
      <c r="P1031" s="5"/>
      <c r="Q1031" s="14" t="str">
        <f t="shared" si="116"/>
        <v>CL.IC.CV.243401.01</v>
      </c>
      <c r="R1031" s="5"/>
      <c r="S1031" s="5"/>
      <c r="T1031" s="5"/>
      <c r="U1031" s="5"/>
      <c r="V1031" s="5"/>
      <c r="W1031" s="5"/>
    </row>
    <row r="1032" spans="1:23" ht="15">
      <c r="A1032" s="5" t="s">
        <v>1372</v>
      </c>
      <c r="B1032" s="5"/>
      <c r="C1032" s="6" t="s">
        <v>6583</v>
      </c>
      <c r="D1032" s="5"/>
      <c r="E1032" s="6" t="s">
        <v>5100</v>
      </c>
      <c r="F1032" s="5" t="s">
        <v>2675</v>
      </c>
      <c r="G1032" s="5" t="s">
        <v>1936</v>
      </c>
      <c r="H1032" s="10" t="s">
        <v>1398</v>
      </c>
      <c r="I1032" s="5" t="s">
        <v>1937</v>
      </c>
      <c r="J1032" s="13" t="str">
        <f t="shared" si="113"/>
        <v>IC.CV.243402</v>
      </c>
      <c r="K1032" s="6" t="s">
        <v>1192</v>
      </c>
      <c r="L1032" t="str">
        <f t="shared" si="117"/>
        <v xml:space="preserve">     Pink</v>
      </c>
      <c r="M1032" s="14" t="str">
        <f t="shared" si="114"/>
        <v>PI.IC.CV.243402.01</v>
      </c>
      <c r="N1032" s="14"/>
      <c r="O1032" s="14" t="str">
        <f t="shared" si="115"/>
        <v>PH.IC.CV.243402.01</v>
      </c>
      <c r="P1032" s="5"/>
      <c r="Q1032" s="14" t="str">
        <f t="shared" si="116"/>
        <v>CL.IC.CV.243402.01</v>
      </c>
      <c r="R1032" s="5"/>
      <c r="S1032" s="5"/>
      <c r="T1032" s="5"/>
      <c r="U1032" s="5"/>
      <c r="V1032" s="5"/>
      <c r="W1032" s="5"/>
    </row>
    <row r="1033" spans="1:23" ht="15">
      <c r="A1033" s="5" t="s">
        <v>1372</v>
      </c>
      <c r="B1033" s="5"/>
      <c r="C1033" s="6" t="s">
        <v>6583</v>
      </c>
      <c r="D1033" s="5"/>
      <c r="E1033" s="6" t="s">
        <v>5100</v>
      </c>
      <c r="F1033" s="5" t="s">
        <v>2675</v>
      </c>
      <c r="G1033" s="5" t="s">
        <v>2099</v>
      </c>
      <c r="H1033" s="10" t="s">
        <v>1400</v>
      </c>
      <c r="I1033" s="5" t="s">
        <v>1560</v>
      </c>
      <c r="J1033" s="13" t="str">
        <f t="shared" si="113"/>
        <v>IC.CV.243403</v>
      </c>
      <c r="K1033" s="6" t="s">
        <v>1192</v>
      </c>
      <c r="L1033" t="str">
        <f t="shared" si="117"/>
        <v xml:space="preserve">     Red</v>
      </c>
      <c r="M1033" s="14" t="str">
        <f t="shared" si="114"/>
        <v>PI.IC.CV.243403.01</v>
      </c>
      <c r="N1033" s="14"/>
      <c r="O1033" s="14" t="str">
        <f t="shared" si="115"/>
        <v>PH.IC.CV.243403.01</v>
      </c>
      <c r="P1033" s="5"/>
      <c r="Q1033" s="14" t="str">
        <f t="shared" si="116"/>
        <v>CL.IC.CV.243403.01</v>
      </c>
      <c r="R1033" s="5"/>
      <c r="S1033" s="5"/>
      <c r="T1033" s="5"/>
      <c r="U1033" s="5"/>
      <c r="V1033" s="5"/>
      <c r="W1033" s="5"/>
    </row>
    <row r="1034" spans="1:23" ht="15">
      <c r="A1034" s="5" t="s">
        <v>1372</v>
      </c>
      <c r="B1034" s="5"/>
      <c r="C1034" s="6" t="s">
        <v>6583</v>
      </c>
      <c r="D1034" s="5"/>
      <c r="E1034" s="6" t="s">
        <v>5100</v>
      </c>
      <c r="F1034" s="5" t="s">
        <v>2675</v>
      </c>
      <c r="G1034" s="5" t="s">
        <v>2100</v>
      </c>
      <c r="H1034" s="10" t="s">
        <v>1402</v>
      </c>
      <c r="I1034" s="5" t="s">
        <v>2101</v>
      </c>
      <c r="J1034" s="13" t="str">
        <f t="shared" ref="J1034:J1097" si="118">CONCATENATE("IC.CV.",C1034,E1034,H1034)</f>
        <v>IC.CV.243404</v>
      </c>
      <c r="K1034" s="6" t="s">
        <v>1192</v>
      </c>
      <c r="L1034" t="str">
        <f t="shared" si="117"/>
        <v xml:space="preserve">     Maroon</v>
      </c>
      <c r="M1034" s="14" t="str">
        <f t="shared" si="114"/>
        <v>PI.IC.CV.243404.01</v>
      </c>
      <c r="N1034" s="14"/>
      <c r="O1034" s="14" t="str">
        <f t="shared" si="115"/>
        <v>PH.IC.CV.243404.01</v>
      </c>
      <c r="P1034" s="5"/>
      <c r="Q1034" s="14" t="str">
        <f t="shared" si="116"/>
        <v>CL.IC.CV.243404.01</v>
      </c>
      <c r="R1034" s="5"/>
      <c r="S1034" s="5"/>
      <c r="T1034" s="5"/>
      <c r="U1034" s="5"/>
      <c r="V1034" s="5"/>
      <c r="W1034" s="5"/>
    </row>
    <row r="1035" spans="1:23" ht="15">
      <c r="A1035" s="5" t="s">
        <v>1372</v>
      </c>
      <c r="B1035" s="5"/>
      <c r="C1035" s="6" t="s">
        <v>6583</v>
      </c>
      <c r="D1035" s="5"/>
      <c r="E1035" s="6" t="s">
        <v>5100</v>
      </c>
      <c r="F1035" s="5" t="s">
        <v>2675</v>
      </c>
      <c r="G1035" s="5" t="s">
        <v>2102</v>
      </c>
      <c r="H1035" s="10" t="s">
        <v>1404</v>
      </c>
      <c r="I1035" s="5" t="s">
        <v>2103</v>
      </c>
      <c r="J1035" s="13" t="str">
        <f t="shared" si="118"/>
        <v>IC.CV.243405</v>
      </c>
      <c r="K1035" s="6" t="s">
        <v>1192</v>
      </c>
      <c r="L1035" t="str">
        <f t="shared" si="117"/>
        <v xml:space="preserve">     Yellow</v>
      </c>
      <c r="M1035" s="14" t="str">
        <f t="shared" ref="M1035:M1098" si="119">CONCATENATE("PI.",J1035,".",K1035)</f>
        <v>PI.IC.CV.243405.01</v>
      </c>
      <c r="N1035" s="14"/>
      <c r="O1035" s="14" t="str">
        <f t="shared" ref="O1035:O1098" si="120">CONCATENATE("PH.",J1035,".",K1035)</f>
        <v>PH.IC.CV.243405.01</v>
      </c>
      <c r="P1035" s="5"/>
      <c r="Q1035" s="14" t="str">
        <f t="shared" ref="Q1035:Q1098" si="121">CONCATENATE("CL.",J1035,".",K1035)</f>
        <v>CL.IC.CV.243405.01</v>
      </c>
      <c r="R1035" s="5"/>
      <c r="S1035" s="5"/>
      <c r="T1035" s="5"/>
      <c r="U1035" s="5"/>
      <c r="V1035" s="5"/>
      <c r="W1035" s="5"/>
    </row>
    <row r="1036" spans="1:23" ht="15">
      <c r="A1036" s="5" t="s">
        <v>1372</v>
      </c>
      <c r="B1036" s="5"/>
      <c r="C1036" s="6" t="s">
        <v>6583</v>
      </c>
      <c r="D1036" s="5"/>
      <c r="E1036" s="6" t="s">
        <v>5100</v>
      </c>
      <c r="F1036" s="5" t="s">
        <v>2675</v>
      </c>
      <c r="G1036" s="5" t="s">
        <v>1431</v>
      </c>
      <c r="H1036" s="10" t="s">
        <v>1406</v>
      </c>
      <c r="I1036" s="5" t="s">
        <v>1432</v>
      </c>
      <c r="J1036" s="13" t="str">
        <f t="shared" si="118"/>
        <v>IC.CV.243406</v>
      </c>
      <c r="K1036" s="6" t="s">
        <v>1192</v>
      </c>
      <c r="L1036" t="str">
        <f t="shared" si="117"/>
        <v xml:space="preserve">     Amber</v>
      </c>
      <c r="M1036" s="14" t="str">
        <f t="shared" si="119"/>
        <v>PI.IC.CV.243406.01</v>
      </c>
      <c r="N1036" s="14"/>
      <c r="O1036" s="14" t="str">
        <f t="shared" si="120"/>
        <v>PH.IC.CV.243406.01</v>
      </c>
      <c r="P1036" s="5"/>
      <c r="Q1036" s="14" t="str">
        <f t="shared" si="121"/>
        <v>CL.IC.CV.243406.01</v>
      </c>
      <c r="R1036" s="5"/>
      <c r="S1036" s="5"/>
      <c r="T1036" s="5"/>
      <c r="U1036" s="5"/>
      <c r="V1036" s="5"/>
      <c r="W1036" s="5"/>
    </row>
    <row r="1037" spans="1:23" ht="15">
      <c r="A1037" s="5" t="s">
        <v>1372</v>
      </c>
      <c r="B1037" s="5"/>
      <c r="C1037" s="6" t="s">
        <v>6583</v>
      </c>
      <c r="D1037" s="5"/>
      <c r="E1037" s="6" t="s">
        <v>5100</v>
      </c>
      <c r="F1037" s="5" t="s">
        <v>2675</v>
      </c>
      <c r="G1037" s="5" t="s">
        <v>1433</v>
      </c>
      <c r="H1037" s="10" t="s">
        <v>1419</v>
      </c>
      <c r="I1037" s="5" t="s">
        <v>1434</v>
      </c>
      <c r="J1037" s="13" t="str">
        <f t="shared" si="118"/>
        <v>IC.CV.243407</v>
      </c>
      <c r="K1037" s="6" t="s">
        <v>1192</v>
      </c>
      <c r="L1037" t="str">
        <f t="shared" si="117"/>
        <v xml:space="preserve">     Green</v>
      </c>
      <c r="M1037" s="14" t="str">
        <f t="shared" si="119"/>
        <v>PI.IC.CV.243407.01</v>
      </c>
      <c r="N1037" s="14"/>
      <c r="O1037" s="14" t="str">
        <f t="shared" si="120"/>
        <v>PH.IC.CV.243407.01</v>
      </c>
      <c r="P1037" s="5"/>
      <c r="Q1037" s="14" t="str">
        <f t="shared" si="121"/>
        <v>CL.IC.CV.243407.01</v>
      </c>
      <c r="R1037" s="5"/>
      <c r="S1037" s="5"/>
      <c r="T1037" s="5"/>
      <c r="U1037" s="5"/>
      <c r="V1037" s="5"/>
      <c r="W1037" s="5"/>
    </row>
    <row r="1038" spans="1:23" ht="15">
      <c r="A1038" s="5" t="s">
        <v>1372</v>
      </c>
      <c r="B1038" s="5"/>
      <c r="C1038" s="6" t="s">
        <v>6583</v>
      </c>
      <c r="D1038" s="5"/>
      <c r="E1038" s="6" t="s">
        <v>5100</v>
      </c>
      <c r="F1038" s="5" t="s">
        <v>2675</v>
      </c>
      <c r="G1038" s="5" t="s">
        <v>1435</v>
      </c>
      <c r="H1038" s="10" t="s">
        <v>1550</v>
      </c>
      <c r="I1038" s="5" t="s">
        <v>1436</v>
      </c>
      <c r="J1038" s="13" t="str">
        <f t="shared" si="118"/>
        <v>IC.CV.243408</v>
      </c>
      <c r="K1038" s="6" t="s">
        <v>1192</v>
      </c>
      <c r="L1038" t="str">
        <f t="shared" si="117"/>
        <v xml:space="preserve">     Tan</v>
      </c>
      <c r="M1038" s="14" t="str">
        <f t="shared" si="119"/>
        <v>PI.IC.CV.243408.01</v>
      </c>
      <c r="N1038" s="14"/>
      <c r="O1038" s="14" t="str">
        <f t="shared" si="120"/>
        <v>PH.IC.CV.243408.01</v>
      </c>
      <c r="P1038" s="5"/>
      <c r="Q1038" s="14" t="str">
        <f t="shared" si="121"/>
        <v>CL.IC.CV.243408.01</v>
      </c>
      <c r="R1038" s="5"/>
      <c r="S1038" s="5"/>
      <c r="T1038" s="5"/>
      <c r="U1038" s="5"/>
      <c r="V1038" s="5"/>
      <c r="W1038" s="5"/>
    </row>
    <row r="1039" spans="1:23" ht="15">
      <c r="A1039" s="5" t="s">
        <v>1372</v>
      </c>
      <c r="B1039" s="5"/>
      <c r="C1039" s="6" t="s">
        <v>6583</v>
      </c>
      <c r="D1039" s="5"/>
      <c r="E1039" s="6" t="s">
        <v>5100</v>
      </c>
      <c r="F1039" s="5" t="s">
        <v>2675</v>
      </c>
      <c r="G1039" s="5" t="s">
        <v>1437</v>
      </c>
      <c r="H1039" s="10" t="s">
        <v>1551</v>
      </c>
      <c r="I1039" s="5" t="s">
        <v>1438</v>
      </c>
      <c r="J1039" s="13" t="str">
        <f t="shared" si="118"/>
        <v>IC.CV.243409</v>
      </c>
      <c r="K1039" s="6" t="s">
        <v>1192</v>
      </c>
      <c r="L1039" t="str">
        <f t="shared" si="117"/>
        <v xml:space="preserve">     Bloody</v>
      </c>
      <c r="M1039" s="14" t="str">
        <f t="shared" si="119"/>
        <v>PI.IC.CV.243409.01</v>
      </c>
      <c r="N1039" s="14"/>
      <c r="O1039" s="14" t="str">
        <f t="shared" si="120"/>
        <v>PH.IC.CV.243409.01</v>
      </c>
      <c r="P1039" s="5"/>
      <c r="Q1039" s="14" t="str">
        <f t="shared" si="121"/>
        <v>CL.IC.CV.243409.01</v>
      </c>
      <c r="R1039" s="5"/>
      <c r="S1039" s="5"/>
      <c r="T1039" s="5"/>
      <c r="U1039" s="5"/>
      <c r="V1039" s="5"/>
      <c r="W1039" s="5"/>
    </row>
    <row r="1040" spans="1:23" ht="15">
      <c r="A1040" s="5" t="s">
        <v>1372</v>
      </c>
      <c r="B1040" s="5"/>
      <c r="C1040" s="6" t="s">
        <v>6583</v>
      </c>
      <c r="D1040" s="5"/>
      <c r="E1040" s="6" t="s">
        <v>5100</v>
      </c>
      <c r="F1040" s="5" t="s">
        <v>2675</v>
      </c>
      <c r="G1040" s="5" t="s">
        <v>1439</v>
      </c>
      <c r="H1040" s="10" t="s">
        <v>1571</v>
      </c>
      <c r="I1040" s="5" t="s">
        <v>1635</v>
      </c>
      <c r="J1040" s="13" t="str">
        <f t="shared" si="118"/>
        <v>IC.CV.243410</v>
      </c>
      <c r="K1040" s="6" t="s">
        <v>1192</v>
      </c>
      <c r="L1040" t="str">
        <f t="shared" si="117"/>
        <v xml:space="preserve">     Serosanguinous</v>
      </c>
      <c r="M1040" s="14" t="str">
        <f t="shared" si="119"/>
        <v>PI.IC.CV.243410.01</v>
      </c>
      <c r="N1040" s="14"/>
      <c r="O1040" s="14" t="str">
        <f t="shared" si="120"/>
        <v>PH.IC.CV.243410.01</v>
      </c>
      <c r="P1040" s="5"/>
      <c r="Q1040" s="14" t="str">
        <f t="shared" si="121"/>
        <v>CL.IC.CV.243410.01</v>
      </c>
      <c r="R1040" s="5"/>
      <c r="S1040" s="5"/>
      <c r="T1040" s="5"/>
      <c r="U1040" s="5"/>
      <c r="V1040" s="5"/>
      <c r="W1040" s="5"/>
    </row>
    <row r="1041" spans="1:23" ht="15">
      <c r="A1041" s="5" t="s">
        <v>1372</v>
      </c>
      <c r="B1041" s="5"/>
      <c r="C1041" s="6" t="s">
        <v>6583</v>
      </c>
      <c r="D1041" s="5"/>
      <c r="E1041" s="6" t="s">
        <v>5100</v>
      </c>
      <c r="F1041" s="5" t="s">
        <v>2675</v>
      </c>
      <c r="G1041" s="5" t="s">
        <v>1636</v>
      </c>
      <c r="H1041" s="10" t="s">
        <v>1298</v>
      </c>
      <c r="I1041" s="5" t="s">
        <v>1637</v>
      </c>
      <c r="J1041" s="13" t="str">
        <f t="shared" si="118"/>
        <v>IC.CV.243411</v>
      </c>
      <c r="K1041" s="6" t="s">
        <v>1192</v>
      </c>
      <c r="L1041" t="str">
        <f t="shared" si="117"/>
        <v xml:space="preserve">     Serous</v>
      </c>
      <c r="M1041" s="14" t="str">
        <f t="shared" si="119"/>
        <v>PI.IC.CV.243411.01</v>
      </c>
      <c r="N1041" s="14"/>
      <c r="O1041" s="14" t="str">
        <f t="shared" si="120"/>
        <v>PH.IC.CV.243411.01</v>
      </c>
      <c r="P1041" s="5"/>
      <c r="Q1041" s="14" t="str">
        <f t="shared" si="121"/>
        <v>CL.IC.CV.243411.01</v>
      </c>
      <c r="R1041" s="5"/>
      <c r="S1041" s="5"/>
      <c r="T1041" s="5"/>
      <c r="U1041" s="5"/>
      <c r="V1041" s="5"/>
      <c r="W1041" s="5"/>
    </row>
    <row r="1042" spans="1:23" ht="15">
      <c r="A1042" s="5" t="s">
        <v>1372</v>
      </c>
      <c r="B1042" s="5"/>
      <c r="C1042" s="6" t="s">
        <v>6583</v>
      </c>
      <c r="D1042" s="5"/>
      <c r="E1042" s="6" t="s">
        <v>5100</v>
      </c>
      <c r="F1042" s="5" t="s">
        <v>2675</v>
      </c>
      <c r="G1042" s="5" t="s">
        <v>1638</v>
      </c>
      <c r="H1042" s="10" t="s">
        <v>1299</v>
      </c>
      <c r="I1042" s="5" t="s">
        <v>1639</v>
      </c>
      <c r="J1042" s="13" t="str">
        <f t="shared" si="118"/>
        <v>IC.CV.243412</v>
      </c>
      <c r="K1042" s="6" t="s">
        <v>1192</v>
      </c>
      <c r="L1042" t="str">
        <f t="shared" si="117"/>
        <v xml:space="preserve">     Clear</v>
      </c>
      <c r="M1042" s="14" t="str">
        <f t="shared" si="119"/>
        <v>PI.IC.CV.243412.01</v>
      </c>
      <c r="N1042" s="14"/>
      <c r="O1042" s="14" t="str">
        <f t="shared" si="120"/>
        <v>PH.IC.CV.243412.01</v>
      </c>
      <c r="P1042" s="5"/>
      <c r="Q1042" s="14" t="str">
        <f t="shared" si="121"/>
        <v>CL.IC.CV.243412.01</v>
      </c>
      <c r="R1042" s="5"/>
      <c r="S1042" s="5"/>
      <c r="T1042" s="5"/>
      <c r="U1042" s="5"/>
      <c r="V1042" s="5"/>
      <c r="W1042" s="5"/>
    </row>
    <row r="1043" spans="1:23" ht="15">
      <c r="A1043" s="5" t="s">
        <v>1372</v>
      </c>
      <c r="B1043" s="5"/>
      <c r="C1043" s="6" t="s">
        <v>6583</v>
      </c>
      <c r="D1043" s="5"/>
      <c r="E1043" s="6" t="s">
        <v>5100</v>
      </c>
      <c r="F1043" s="5" t="s">
        <v>2675</v>
      </c>
      <c r="G1043" s="5" t="s">
        <v>1640</v>
      </c>
      <c r="H1043" s="10" t="s">
        <v>1300</v>
      </c>
      <c r="I1043" s="5" t="s">
        <v>1641</v>
      </c>
      <c r="J1043" s="13" t="str">
        <f t="shared" si="118"/>
        <v>IC.CV.243413</v>
      </c>
      <c r="K1043" s="6" t="s">
        <v>1192</v>
      </c>
      <c r="L1043" t="str">
        <f t="shared" si="117"/>
        <v xml:space="preserve">     Cloudy</v>
      </c>
      <c r="M1043" s="14" t="str">
        <f t="shared" si="119"/>
        <v>PI.IC.CV.243413.01</v>
      </c>
      <c r="N1043" s="14"/>
      <c r="O1043" s="14" t="str">
        <f t="shared" si="120"/>
        <v>PH.IC.CV.243413.01</v>
      </c>
      <c r="P1043" s="5"/>
      <c r="Q1043" s="14" t="str">
        <f t="shared" si="121"/>
        <v>CL.IC.CV.243413.01</v>
      </c>
      <c r="R1043" s="5"/>
      <c r="S1043" s="5"/>
      <c r="T1043" s="5"/>
      <c r="U1043" s="5"/>
      <c r="V1043" s="5"/>
      <c r="W1043" s="5"/>
    </row>
    <row r="1044" spans="1:23" ht="15">
      <c r="A1044" s="5" t="s">
        <v>1372</v>
      </c>
      <c r="B1044" s="5"/>
      <c r="C1044" s="6" t="s">
        <v>6583</v>
      </c>
      <c r="D1044" s="5"/>
      <c r="E1044" s="6" t="s">
        <v>5100</v>
      </c>
      <c r="F1044" s="5" t="s">
        <v>2675</v>
      </c>
      <c r="G1044" s="5" t="s">
        <v>1642</v>
      </c>
      <c r="H1044" s="10" t="s">
        <v>1301</v>
      </c>
      <c r="I1044" s="5" t="s">
        <v>1643</v>
      </c>
      <c r="J1044" s="13" t="str">
        <f t="shared" si="118"/>
        <v>IC.CV.243414</v>
      </c>
      <c r="K1044" s="6" t="s">
        <v>1192</v>
      </c>
      <c r="L1044" t="str">
        <f t="shared" si="117"/>
        <v xml:space="preserve">     Purulent</v>
      </c>
      <c r="M1044" s="14" t="str">
        <f t="shared" si="119"/>
        <v>PI.IC.CV.243414.01</v>
      </c>
      <c r="N1044" s="14"/>
      <c r="O1044" s="14" t="str">
        <f t="shared" si="120"/>
        <v>PH.IC.CV.243414.01</v>
      </c>
      <c r="P1044" s="5"/>
      <c r="Q1044" s="14" t="str">
        <f t="shared" si="121"/>
        <v>CL.IC.CV.243414.01</v>
      </c>
      <c r="R1044" s="5"/>
      <c r="S1044" s="5"/>
      <c r="T1044" s="5"/>
      <c r="U1044" s="5"/>
      <c r="V1044" s="5"/>
      <c r="W1044" s="5"/>
    </row>
    <row r="1045" spans="1:23" ht="15">
      <c r="A1045" s="5" t="s">
        <v>1372</v>
      </c>
      <c r="B1045" s="5"/>
      <c r="C1045" s="6" t="s">
        <v>6583</v>
      </c>
      <c r="D1045" s="5"/>
      <c r="E1045" s="6" t="s">
        <v>5100</v>
      </c>
      <c r="F1045" s="5" t="s">
        <v>2675</v>
      </c>
      <c r="G1045" s="5" t="s">
        <v>1644</v>
      </c>
      <c r="H1045" s="10" t="s">
        <v>1468</v>
      </c>
      <c r="I1045" s="5" t="s">
        <v>1645</v>
      </c>
      <c r="J1045" s="13" t="str">
        <f t="shared" si="118"/>
        <v>IC.CV.243415</v>
      </c>
      <c r="K1045" s="6" t="s">
        <v>1192</v>
      </c>
      <c r="L1045" t="str">
        <f t="shared" si="117"/>
        <v xml:space="preserve">     Viscous</v>
      </c>
      <c r="M1045" s="14" t="str">
        <f t="shared" si="119"/>
        <v>PI.IC.CV.243415.01</v>
      </c>
      <c r="N1045" s="14"/>
      <c r="O1045" s="14" t="str">
        <f t="shared" si="120"/>
        <v>PH.IC.CV.243415.01</v>
      </c>
      <c r="P1045" s="5"/>
      <c r="Q1045" s="14" t="str">
        <f t="shared" si="121"/>
        <v>CL.IC.CV.243415.01</v>
      </c>
      <c r="R1045" s="5"/>
      <c r="S1045" s="5"/>
      <c r="T1045" s="5"/>
      <c r="U1045" s="5"/>
      <c r="V1045" s="5"/>
      <c r="W1045" s="5"/>
    </row>
    <row r="1046" spans="1:23" ht="15">
      <c r="A1046" s="5" t="s">
        <v>1372</v>
      </c>
      <c r="B1046" s="5"/>
      <c r="C1046" s="6" t="s">
        <v>6583</v>
      </c>
      <c r="D1046" s="5"/>
      <c r="E1046" s="6" t="s">
        <v>5100</v>
      </c>
      <c r="F1046" s="5" t="s">
        <v>2675</v>
      </c>
      <c r="G1046" s="5" t="s">
        <v>1868</v>
      </c>
      <c r="H1046" s="10" t="s">
        <v>1469</v>
      </c>
      <c r="I1046" s="5" t="s">
        <v>1001</v>
      </c>
      <c r="J1046" s="13" t="str">
        <f t="shared" si="118"/>
        <v>IC.CV.243416</v>
      </c>
      <c r="K1046" s="6" t="s">
        <v>1192</v>
      </c>
      <c r="L1046" t="str">
        <f t="shared" si="117"/>
        <v xml:space="preserve">     Discharge none</v>
      </c>
      <c r="M1046" s="14" t="str">
        <f t="shared" si="119"/>
        <v>PI.IC.CV.243416.01</v>
      </c>
      <c r="N1046" s="14"/>
      <c r="O1046" s="14" t="str">
        <f t="shared" si="120"/>
        <v>PH.IC.CV.243416.01</v>
      </c>
      <c r="P1046" s="5"/>
      <c r="Q1046" s="14" t="str">
        <f t="shared" si="121"/>
        <v>CL.IC.CV.243416.01</v>
      </c>
      <c r="R1046" s="5"/>
      <c r="S1046" s="5"/>
      <c r="T1046" s="5"/>
      <c r="U1046" s="5"/>
      <c r="V1046" s="5"/>
      <c r="W1046" s="5"/>
    </row>
    <row r="1047" spans="1:23" ht="15">
      <c r="A1047" s="5" t="s">
        <v>1372</v>
      </c>
      <c r="B1047" s="5"/>
      <c r="C1047" s="6" t="s">
        <v>6583</v>
      </c>
      <c r="D1047" s="5"/>
      <c r="E1047" s="6" t="s">
        <v>5100</v>
      </c>
      <c r="F1047" s="5" t="s">
        <v>2675</v>
      </c>
      <c r="G1047" s="5" t="s">
        <v>1869</v>
      </c>
      <c r="H1047" s="10" t="s">
        <v>1470</v>
      </c>
      <c r="I1047" s="5" t="s">
        <v>1649</v>
      </c>
      <c r="J1047" s="13" t="str">
        <f t="shared" si="118"/>
        <v>IC.CV.243417</v>
      </c>
      <c r="K1047" s="6" t="s">
        <v>1192</v>
      </c>
      <c r="L1047" t="str">
        <f t="shared" si="117"/>
        <v xml:space="preserve">     Scant amount discharge</v>
      </c>
      <c r="M1047" s="14" t="str">
        <f t="shared" si="119"/>
        <v>PI.IC.CV.243417.01</v>
      </c>
      <c r="N1047" s="14"/>
      <c r="O1047" s="14" t="str">
        <f t="shared" si="120"/>
        <v>PH.IC.CV.243417.01</v>
      </c>
      <c r="P1047" s="5"/>
      <c r="Q1047" s="14" t="str">
        <f t="shared" si="121"/>
        <v>CL.IC.CV.243417.01</v>
      </c>
      <c r="R1047" s="5"/>
      <c r="S1047" s="5"/>
      <c r="T1047" s="5"/>
      <c r="U1047" s="5"/>
      <c r="V1047" s="5"/>
      <c r="W1047" s="5"/>
    </row>
    <row r="1048" spans="1:23" ht="15">
      <c r="A1048" s="5" t="s">
        <v>1372</v>
      </c>
      <c r="B1048" s="5"/>
      <c r="C1048" s="6" t="s">
        <v>6583</v>
      </c>
      <c r="D1048" s="5"/>
      <c r="E1048" s="6" t="s">
        <v>5100</v>
      </c>
      <c r="F1048" s="5" t="s">
        <v>2675</v>
      </c>
      <c r="G1048" s="5" t="s">
        <v>1870</v>
      </c>
      <c r="H1048" s="10" t="s">
        <v>1251</v>
      </c>
      <c r="I1048" s="5" t="s">
        <v>1651</v>
      </c>
      <c r="J1048" s="13" t="str">
        <f t="shared" si="118"/>
        <v>IC.CV.243418</v>
      </c>
      <c r="K1048" s="6" t="s">
        <v>1192</v>
      </c>
      <c r="L1048" t="str">
        <f t="shared" si="117"/>
        <v xml:space="preserve">     Small amount discharge</v>
      </c>
      <c r="M1048" s="14" t="str">
        <f t="shared" si="119"/>
        <v>PI.IC.CV.243418.01</v>
      </c>
      <c r="N1048" s="14"/>
      <c r="O1048" s="14" t="str">
        <f t="shared" si="120"/>
        <v>PH.IC.CV.243418.01</v>
      </c>
      <c r="P1048" s="5"/>
      <c r="Q1048" s="14" t="str">
        <f t="shared" si="121"/>
        <v>CL.IC.CV.243418.01</v>
      </c>
      <c r="R1048" s="5"/>
      <c r="S1048" s="5"/>
      <c r="T1048" s="5"/>
      <c r="U1048" s="5"/>
      <c r="V1048" s="5"/>
      <c r="W1048" s="5"/>
    </row>
    <row r="1049" spans="1:23" ht="15">
      <c r="A1049" s="5" t="s">
        <v>1372</v>
      </c>
      <c r="B1049" s="5"/>
      <c r="C1049" s="6" t="s">
        <v>6583</v>
      </c>
      <c r="D1049" s="5"/>
      <c r="E1049" s="6" t="s">
        <v>5100</v>
      </c>
      <c r="F1049" s="5" t="s">
        <v>2675</v>
      </c>
      <c r="G1049" s="5" t="s">
        <v>1871</v>
      </c>
      <c r="H1049" s="10" t="s">
        <v>1100</v>
      </c>
      <c r="I1049" s="5" t="s">
        <v>1653</v>
      </c>
      <c r="J1049" s="13" t="str">
        <f t="shared" si="118"/>
        <v>IC.CV.243419</v>
      </c>
      <c r="K1049" s="6" t="s">
        <v>1192</v>
      </c>
      <c r="L1049" t="str">
        <f t="shared" si="117"/>
        <v xml:space="preserve">     Moderate amount discharge</v>
      </c>
      <c r="M1049" s="14" t="str">
        <f t="shared" si="119"/>
        <v>PI.IC.CV.243419.01</v>
      </c>
      <c r="N1049" s="14"/>
      <c r="O1049" s="14" t="str">
        <f t="shared" si="120"/>
        <v>PH.IC.CV.243419.01</v>
      </c>
      <c r="P1049" s="5"/>
      <c r="Q1049" s="14" t="str">
        <f t="shared" si="121"/>
        <v>CL.IC.CV.243419.01</v>
      </c>
      <c r="R1049" s="5"/>
      <c r="S1049" s="5"/>
      <c r="T1049" s="5"/>
      <c r="U1049" s="5"/>
      <c r="V1049" s="5"/>
      <c r="W1049" s="5"/>
    </row>
    <row r="1050" spans="1:23" ht="15">
      <c r="A1050" s="5" t="s">
        <v>1372</v>
      </c>
      <c r="B1050" s="5"/>
      <c r="C1050" s="6" t="s">
        <v>6583</v>
      </c>
      <c r="D1050" s="5"/>
      <c r="E1050" s="6" t="s">
        <v>5100</v>
      </c>
      <c r="F1050" s="5" t="s">
        <v>2675</v>
      </c>
      <c r="G1050" s="5" t="s">
        <v>1872</v>
      </c>
      <c r="H1050" s="10" t="s">
        <v>1271</v>
      </c>
      <c r="I1050" s="5" t="s">
        <v>1655</v>
      </c>
      <c r="J1050" s="13" t="str">
        <f t="shared" si="118"/>
        <v>IC.CV.243420</v>
      </c>
      <c r="K1050" s="6" t="s">
        <v>1192</v>
      </c>
      <c r="L1050" t="str">
        <f t="shared" si="117"/>
        <v xml:space="preserve">     Large amount discharge</v>
      </c>
      <c r="M1050" s="14" t="str">
        <f t="shared" si="119"/>
        <v>PI.IC.CV.243420.01</v>
      </c>
      <c r="N1050" s="14"/>
      <c r="O1050" s="14" t="str">
        <f t="shared" si="120"/>
        <v>PH.IC.CV.243420.01</v>
      </c>
      <c r="P1050" s="5"/>
      <c r="Q1050" s="14" t="str">
        <f t="shared" si="121"/>
        <v>CL.IC.CV.243420.01</v>
      </c>
      <c r="R1050" s="5"/>
      <c r="S1050" s="5"/>
      <c r="T1050" s="5"/>
      <c r="U1050" s="5"/>
      <c r="V1050" s="5"/>
      <c r="W1050" s="5"/>
    </row>
    <row r="1051" spans="1:23" ht="15">
      <c r="A1051" s="5" t="s">
        <v>1372</v>
      </c>
      <c r="B1051" s="5"/>
      <c r="C1051" s="6" t="s">
        <v>6583</v>
      </c>
      <c r="D1051" s="5"/>
      <c r="E1051" s="6" t="s">
        <v>5100</v>
      </c>
      <c r="F1051" s="5" t="s">
        <v>2675</v>
      </c>
      <c r="G1051" s="5" t="s">
        <v>2292</v>
      </c>
      <c r="H1051" s="10" t="s">
        <v>2395</v>
      </c>
      <c r="I1051" s="5" t="s">
        <v>1674</v>
      </c>
      <c r="J1051" s="13" t="str">
        <f t="shared" si="118"/>
        <v>IC.CV.243421</v>
      </c>
      <c r="K1051" s="6" t="s">
        <v>1192</v>
      </c>
      <c r="L1051" t="str">
        <f t="shared" si="117"/>
        <v xml:space="preserve">     Discharge same amount</v>
      </c>
      <c r="M1051" s="14" t="str">
        <f t="shared" si="119"/>
        <v>PI.IC.CV.243421.01</v>
      </c>
      <c r="N1051" s="14"/>
      <c r="O1051" s="14" t="str">
        <f t="shared" si="120"/>
        <v>PH.IC.CV.243421.01</v>
      </c>
      <c r="P1051" s="5"/>
      <c r="Q1051" s="14" t="str">
        <f t="shared" si="121"/>
        <v>CL.IC.CV.243421.01</v>
      </c>
      <c r="R1051" s="5"/>
      <c r="S1051" s="5"/>
      <c r="T1051" s="5"/>
      <c r="U1051" s="5"/>
      <c r="V1051" s="5"/>
      <c r="W1051" s="5"/>
    </row>
    <row r="1052" spans="1:23" ht="15">
      <c r="A1052" s="5" t="s">
        <v>1372</v>
      </c>
      <c r="B1052" s="5"/>
      <c r="C1052" s="6" t="s">
        <v>6583</v>
      </c>
      <c r="D1052" s="5"/>
      <c r="E1052" s="6" t="s">
        <v>5100</v>
      </c>
      <c r="F1052" s="5" t="s">
        <v>2675</v>
      </c>
      <c r="G1052" s="5" t="s">
        <v>1875</v>
      </c>
      <c r="H1052" s="10" t="s">
        <v>2396</v>
      </c>
      <c r="I1052" s="5" t="s">
        <v>1673</v>
      </c>
      <c r="J1052" s="13" t="str">
        <f t="shared" si="118"/>
        <v>IC.CV.243422</v>
      </c>
      <c r="K1052" s="6" t="s">
        <v>1192</v>
      </c>
      <c r="L1052" t="str">
        <f t="shared" si="117"/>
        <v xml:space="preserve">     Discharge decreasing</v>
      </c>
      <c r="M1052" s="14" t="str">
        <f t="shared" si="119"/>
        <v>PI.IC.CV.243422.01</v>
      </c>
      <c r="N1052" s="14"/>
      <c r="O1052" s="14" t="str">
        <f t="shared" si="120"/>
        <v>PH.IC.CV.243422.01</v>
      </c>
      <c r="P1052" s="5"/>
      <c r="Q1052" s="14" t="str">
        <f t="shared" si="121"/>
        <v>CL.IC.CV.243422.01</v>
      </c>
      <c r="R1052" s="5"/>
      <c r="S1052" s="5"/>
      <c r="T1052" s="5"/>
      <c r="U1052" s="5"/>
      <c r="V1052" s="5"/>
      <c r="W1052" s="5"/>
    </row>
    <row r="1053" spans="1:23" ht="15">
      <c r="A1053" s="5" t="s">
        <v>1372</v>
      </c>
      <c r="B1053" s="5"/>
      <c r="C1053" s="6" t="s">
        <v>6583</v>
      </c>
      <c r="D1053" s="5"/>
      <c r="E1053" s="6" t="s">
        <v>5100</v>
      </c>
      <c r="F1053" s="5" t="s">
        <v>2675</v>
      </c>
      <c r="G1053" s="5" t="s">
        <v>1876</v>
      </c>
      <c r="H1053" s="10" t="s">
        <v>2397</v>
      </c>
      <c r="I1053" s="5" t="s">
        <v>1841</v>
      </c>
      <c r="J1053" s="13" t="str">
        <f t="shared" si="118"/>
        <v>IC.CV.243423</v>
      </c>
      <c r="K1053" s="6" t="s">
        <v>1192</v>
      </c>
      <c r="L1053" t="str">
        <f t="shared" si="117"/>
        <v xml:space="preserve">     Discharge increasing</v>
      </c>
      <c r="M1053" s="14" t="str">
        <f t="shared" si="119"/>
        <v>PI.IC.CV.243423.01</v>
      </c>
      <c r="N1053" s="14"/>
      <c r="O1053" s="14" t="str">
        <f t="shared" si="120"/>
        <v>PH.IC.CV.243423.01</v>
      </c>
      <c r="P1053" s="5"/>
      <c r="Q1053" s="14" t="str">
        <f t="shared" si="121"/>
        <v>CL.IC.CV.243423.01</v>
      </c>
      <c r="R1053" s="5"/>
      <c r="S1053" s="5"/>
      <c r="T1053" s="5"/>
      <c r="U1053" s="5"/>
      <c r="V1053" s="5"/>
      <c r="W1053" s="5"/>
    </row>
    <row r="1054" spans="1:23" ht="15">
      <c r="A1054" s="5" t="s">
        <v>1372</v>
      </c>
      <c r="B1054" s="5"/>
      <c r="C1054" s="6" t="s">
        <v>6583</v>
      </c>
      <c r="D1054" s="5"/>
      <c r="E1054" s="6" t="s">
        <v>5100</v>
      </c>
      <c r="F1054" s="5" t="s">
        <v>2675</v>
      </c>
      <c r="G1054" s="5" t="s">
        <v>1968</v>
      </c>
      <c r="H1054" s="10" t="s">
        <v>2398</v>
      </c>
      <c r="I1054" s="5" t="s">
        <v>1993</v>
      </c>
      <c r="J1054" s="13" t="str">
        <f t="shared" si="118"/>
        <v>IC.CV.243424</v>
      </c>
      <c r="K1054" s="6" t="s">
        <v>1192</v>
      </c>
      <c r="L1054" t="str">
        <f t="shared" si="117"/>
        <v xml:space="preserve">     None</v>
      </c>
      <c r="M1054" s="14" t="str">
        <f t="shared" si="119"/>
        <v>PI.IC.CV.243424.01</v>
      </c>
      <c r="N1054" s="14"/>
      <c r="O1054" s="14" t="str">
        <f t="shared" si="120"/>
        <v>PH.IC.CV.243424.01</v>
      </c>
      <c r="P1054" s="5"/>
      <c r="Q1054" s="14" t="str">
        <f t="shared" si="121"/>
        <v>CL.IC.CV.243424.01</v>
      </c>
      <c r="R1054" s="5"/>
      <c r="S1054" s="5"/>
      <c r="T1054" s="5"/>
      <c r="U1054" s="5"/>
      <c r="V1054" s="5"/>
      <c r="W1054" s="5"/>
    </row>
    <row r="1055" spans="1:23" ht="15">
      <c r="A1055" s="5" t="s">
        <v>1372</v>
      </c>
      <c r="B1055" s="5"/>
      <c r="C1055" s="6" t="s">
        <v>6583</v>
      </c>
      <c r="D1055" s="5"/>
      <c r="E1055" s="6" t="s">
        <v>5100</v>
      </c>
      <c r="F1055" s="5" t="s">
        <v>2675</v>
      </c>
      <c r="G1055" s="5" t="s">
        <v>1994</v>
      </c>
      <c r="H1055" s="10" t="s">
        <v>2399</v>
      </c>
      <c r="I1055" s="5" t="s">
        <v>1995</v>
      </c>
      <c r="J1055" s="13" t="str">
        <f t="shared" si="118"/>
        <v>IC.CV.243425</v>
      </c>
      <c r="K1055" s="6" t="s">
        <v>1192</v>
      </c>
      <c r="L1055" t="str">
        <f t="shared" si="117"/>
        <v xml:space="preserve">     Foul</v>
      </c>
      <c r="M1055" s="14" t="str">
        <f t="shared" si="119"/>
        <v>PI.IC.CV.243425.01</v>
      </c>
      <c r="N1055" s="14"/>
      <c r="O1055" s="14" t="str">
        <f t="shared" si="120"/>
        <v>PH.IC.CV.243425.01</v>
      </c>
      <c r="P1055" s="5"/>
      <c r="Q1055" s="14" t="str">
        <f t="shared" si="121"/>
        <v>CL.IC.CV.243425.01</v>
      </c>
      <c r="R1055" s="5"/>
      <c r="S1055" s="5"/>
      <c r="T1055" s="5"/>
      <c r="U1055" s="5"/>
      <c r="V1055" s="5"/>
      <c r="W1055" s="5"/>
    </row>
    <row r="1056" spans="1:23" ht="15">
      <c r="A1056" s="5" t="s">
        <v>1372</v>
      </c>
      <c r="B1056" s="5"/>
      <c r="C1056" s="6" t="s">
        <v>6583</v>
      </c>
      <c r="D1056" s="5" t="s">
        <v>2698</v>
      </c>
      <c r="E1056" s="6" t="s">
        <v>4860</v>
      </c>
      <c r="F1056" s="5" t="s">
        <v>2542</v>
      </c>
      <c r="G1056" s="5" t="s">
        <v>2543</v>
      </c>
      <c r="H1056" s="10" t="s">
        <v>1396</v>
      </c>
      <c r="I1056" s="5" t="s">
        <v>2405</v>
      </c>
      <c r="J1056" s="13" t="str">
        <f t="shared" si="118"/>
        <v>IC.CV.243501</v>
      </c>
      <c r="K1056" s="6" t="s">
        <v>1192</v>
      </c>
      <c r="L1056" t="str">
        <f t="shared" si="117"/>
        <v>Ejection pressure (230-245 mmHg): specify</v>
      </c>
      <c r="M1056" s="14" t="str">
        <f t="shared" si="119"/>
        <v>PI.IC.CV.243501.01</v>
      </c>
      <c r="N1056" s="14"/>
      <c r="O1056" s="14" t="str">
        <f t="shared" si="120"/>
        <v>PH.IC.CV.243501.01</v>
      </c>
      <c r="P1056" s="5"/>
      <c r="Q1056" s="14" t="str">
        <f t="shared" si="121"/>
        <v>CL.IC.CV.243501.01</v>
      </c>
      <c r="R1056" s="5"/>
      <c r="S1056" s="5"/>
      <c r="T1056" s="5"/>
      <c r="U1056" s="5"/>
      <c r="V1056" s="5"/>
      <c r="W1056" s="5"/>
    </row>
    <row r="1057" spans="1:23" ht="15">
      <c r="A1057" s="5" t="s">
        <v>1372</v>
      </c>
      <c r="B1057" s="5"/>
      <c r="C1057" s="6" t="s">
        <v>6583</v>
      </c>
      <c r="D1057" s="5"/>
      <c r="E1057" s="6" t="s">
        <v>4860</v>
      </c>
      <c r="F1057" s="5" t="s">
        <v>2542</v>
      </c>
      <c r="G1057" s="5" t="s">
        <v>2554</v>
      </c>
      <c r="H1057" s="10" t="s">
        <v>923</v>
      </c>
      <c r="I1057" s="5" t="s">
        <v>2555</v>
      </c>
      <c r="J1057" s="13" t="str">
        <f t="shared" si="118"/>
        <v>IC.CV.243502</v>
      </c>
      <c r="K1057" s="6" t="s">
        <v>1192</v>
      </c>
      <c r="L1057" t="str">
        <f t="shared" si="117"/>
        <v>Eject time (270-300 msecs)  specify</v>
      </c>
      <c r="M1057" s="14" t="str">
        <f t="shared" si="119"/>
        <v>PI.IC.CV.243502.01</v>
      </c>
      <c r="N1057" s="14"/>
      <c r="O1057" s="14" t="str">
        <f t="shared" si="120"/>
        <v>PH.IC.CV.243502.01</v>
      </c>
      <c r="P1057" s="5"/>
      <c r="Q1057" s="14" t="str">
        <f t="shared" si="121"/>
        <v>CL.IC.CV.243502.01</v>
      </c>
      <c r="R1057" s="5" t="s">
        <v>1141</v>
      </c>
      <c r="S1057" s="5"/>
      <c r="T1057" s="5"/>
      <c r="U1057" s="5"/>
      <c r="V1057" s="5"/>
      <c r="W1057" s="5"/>
    </row>
    <row r="1058" spans="1:23" ht="15">
      <c r="A1058" s="5" t="s">
        <v>1372</v>
      </c>
      <c r="B1058" s="5"/>
      <c r="C1058" s="6" t="s">
        <v>6583</v>
      </c>
      <c r="D1058" s="5" t="s">
        <v>2556</v>
      </c>
      <c r="E1058" s="6" t="s">
        <v>4726</v>
      </c>
      <c r="F1058" s="5" t="s">
        <v>2557</v>
      </c>
      <c r="G1058" s="5" t="s">
        <v>2455</v>
      </c>
      <c r="H1058" s="10" t="s">
        <v>1192</v>
      </c>
      <c r="I1058" s="5" t="s">
        <v>2558</v>
      </c>
      <c r="J1058" s="13" t="str">
        <f t="shared" si="118"/>
        <v>IC.CV.243601</v>
      </c>
      <c r="K1058" s="6" t="s">
        <v>11324</v>
      </c>
      <c r="L1058" t="str">
        <f t="shared" si="117"/>
        <v>Power pack battery on</v>
      </c>
      <c r="M1058" s="14" t="str">
        <f t="shared" si="119"/>
        <v>PI.IC.CV.243601.01</v>
      </c>
      <c r="N1058" s="14"/>
      <c r="O1058" s="14" t="str">
        <f t="shared" si="120"/>
        <v>PH.IC.CV.243601.01</v>
      </c>
      <c r="P1058" s="5"/>
      <c r="Q1058" s="14" t="str">
        <f t="shared" si="121"/>
        <v>CL.IC.CV.243601.01</v>
      </c>
      <c r="R1058" s="5" t="s">
        <v>9277</v>
      </c>
      <c r="S1058" s="5"/>
      <c r="T1058" s="5"/>
      <c r="U1058" s="5"/>
      <c r="V1058" s="5"/>
      <c r="W1058" s="5"/>
    </row>
    <row r="1059" spans="1:23" ht="15">
      <c r="A1059" s="5" t="s">
        <v>1372</v>
      </c>
      <c r="B1059" s="5"/>
      <c r="C1059" s="6" t="s">
        <v>6583</v>
      </c>
      <c r="D1059" s="5"/>
      <c r="E1059" s="6" t="s">
        <v>4726</v>
      </c>
      <c r="F1059" s="5" t="s">
        <v>2557</v>
      </c>
      <c r="G1059" s="5" t="s">
        <v>2457</v>
      </c>
      <c r="H1059" s="10" t="s">
        <v>9391</v>
      </c>
      <c r="I1059" s="5" t="s">
        <v>2559</v>
      </c>
      <c r="J1059" s="13" t="str">
        <f t="shared" si="118"/>
        <v>IC.CV.243602</v>
      </c>
      <c r="K1059" s="6" t="s">
        <v>11324</v>
      </c>
      <c r="L1059" t="str">
        <f t="shared" si="117"/>
        <v>Power pack battery off</v>
      </c>
      <c r="M1059" s="14" t="str">
        <f t="shared" si="119"/>
        <v>PI.IC.CV.243602.01</v>
      </c>
      <c r="N1059" s="14"/>
      <c r="O1059" s="14" t="str">
        <f t="shared" si="120"/>
        <v>PH.IC.CV.243602.01</v>
      </c>
      <c r="P1059" s="5"/>
      <c r="Q1059" s="14" t="str">
        <f t="shared" si="121"/>
        <v>CL.IC.CV.243602.01</v>
      </c>
      <c r="R1059" s="5" t="s">
        <v>9277</v>
      </c>
      <c r="S1059" s="5"/>
      <c r="T1059" s="5"/>
      <c r="U1059" s="5"/>
      <c r="V1059" s="5"/>
      <c r="W1059" s="5"/>
    </row>
    <row r="1060" spans="1:23" ht="15">
      <c r="A1060" s="5" t="s">
        <v>1372</v>
      </c>
      <c r="B1060" s="5"/>
      <c r="C1060" s="6" t="s">
        <v>6583</v>
      </c>
      <c r="D1060" s="5"/>
      <c r="E1060" s="6" t="s">
        <v>4726</v>
      </c>
      <c r="F1060" s="5" t="s">
        <v>2557</v>
      </c>
      <c r="G1060" s="5" t="s">
        <v>2597</v>
      </c>
      <c r="H1060" s="10" t="s">
        <v>946</v>
      </c>
      <c r="I1060" s="5" t="s">
        <v>2723</v>
      </c>
      <c r="J1060" s="13" t="str">
        <f t="shared" si="118"/>
        <v>IC.CV.243603</v>
      </c>
      <c r="K1060" s="6" t="s">
        <v>11324</v>
      </c>
      <c r="L1060" t="str">
        <f t="shared" si="117"/>
        <v>External power supply AC</v>
      </c>
      <c r="M1060" s="14" t="str">
        <f t="shared" si="119"/>
        <v>PI.IC.CV.243603.01</v>
      </c>
      <c r="N1060" s="14"/>
      <c r="O1060" s="14" t="str">
        <f t="shared" si="120"/>
        <v>PH.IC.CV.243603.01</v>
      </c>
      <c r="P1060" s="5"/>
      <c r="Q1060" s="14" t="str">
        <f t="shared" si="121"/>
        <v>CL.IC.CV.243603.01</v>
      </c>
      <c r="R1060" s="5" t="s">
        <v>9277</v>
      </c>
      <c r="S1060" s="5"/>
      <c r="T1060" s="5"/>
      <c r="U1060" s="5"/>
      <c r="V1060" s="5"/>
      <c r="W1060" s="5"/>
    </row>
    <row r="1061" spans="1:23" ht="15">
      <c r="A1061" s="5" t="s">
        <v>1372</v>
      </c>
      <c r="B1061" s="5"/>
      <c r="C1061" s="6" t="s">
        <v>6583</v>
      </c>
      <c r="D1061" s="5" t="s">
        <v>2565</v>
      </c>
      <c r="E1061" s="6" t="s">
        <v>4604</v>
      </c>
      <c r="F1061" s="5" t="s">
        <v>2727</v>
      </c>
      <c r="G1061" s="5" t="s">
        <v>2460</v>
      </c>
      <c r="H1061" s="10" t="s">
        <v>1396</v>
      </c>
      <c r="I1061" s="5" t="s">
        <v>2728</v>
      </c>
      <c r="J1061" s="13" t="str">
        <f t="shared" si="118"/>
        <v>IC.CV.243701</v>
      </c>
      <c r="K1061" s="6" t="s">
        <v>11324</v>
      </c>
      <c r="L1061" t="str">
        <f t="shared" si="117"/>
        <v>Flash test pass</v>
      </c>
      <c r="M1061" s="14" t="str">
        <f t="shared" si="119"/>
        <v>PI.IC.CV.243701.01</v>
      </c>
      <c r="N1061" s="14"/>
      <c r="O1061" s="14" t="str">
        <f t="shared" si="120"/>
        <v>PH.IC.CV.243701.01</v>
      </c>
      <c r="P1061" s="5"/>
      <c r="Q1061" s="14" t="str">
        <f t="shared" si="121"/>
        <v>CL.IC.CV.243701.01</v>
      </c>
      <c r="R1061" s="5"/>
      <c r="S1061" s="5"/>
      <c r="T1061" s="5"/>
      <c r="U1061" s="5"/>
      <c r="V1061" s="5"/>
      <c r="W1061" s="5"/>
    </row>
    <row r="1062" spans="1:23" ht="15">
      <c r="A1062" s="5" t="s">
        <v>1372</v>
      </c>
      <c r="B1062" s="5"/>
      <c r="C1062" s="6" t="s">
        <v>6583</v>
      </c>
      <c r="D1062" s="5"/>
      <c r="E1062" s="6" t="s">
        <v>4604</v>
      </c>
      <c r="F1062" s="5" t="s">
        <v>2727</v>
      </c>
      <c r="G1062" s="5" t="s">
        <v>2601</v>
      </c>
      <c r="H1062" s="10" t="s">
        <v>1398</v>
      </c>
      <c r="I1062" s="5" t="s">
        <v>2729</v>
      </c>
      <c r="J1062" s="13" t="str">
        <f t="shared" si="118"/>
        <v>IC.CV.243702</v>
      </c>
      <c r="K1062" s="6" t="s">
        <v>11324</v>
      </c>
      <c r="L1062" t="str">
        <f t="shared" si="117"/>
        <v>Flash test fail</v>
      </c>
      <c r="M1062" s="14" t="str">
        <f t="shared" si="119"/>
        <v>PI.IC.CV.243702.01</v>
      </c>
      <c r="N1062" s="14"/>
      <c r="O1062" s="14" t="str">
        <f t="shared" si="120"/>
        <v>PH.IC.CV.243702.01</v>
      </c>
      <c r="P1062" s="5"/>
      <c r="Q1062" s="14" t="str">
        <f t="shared" si="121"/>
        <v>CL.IC.CV.243702.01</v>
      </c>
      <c r="R1062" s="5"/>
      <c r="S1062" s="5"/>
      <c r="T1062" s="5"/>
      <c r="U1062" s="5"/>
      <c r="V1062" s="5"/>
      <c r="W1062" s="5"/>
    </row>
    <row r="1063" spans="1:23" ht="15">
      <c r="A1063" s="5" t="s">
        <v>1372</v>
      </c>
      <c r="B1063" s="5"/>
      <c r="C1063" s="6" t="s">
        <v>6583</v>
      </c>
      <c r="D1063" s="5"/>
      <c r="E1063" s="6" t="s">
        <v>4604</v>
      </c>
      <c r="F1063" s="5" t="s">
        <v>2727</v>
      </c>
      <c r="G1063" s="5" t="s">
        <v>2730</v>
      </c>
      <c r="H1063" s="10" t="s">
        <v>1400</v>
      </c>
      <c r="I1063" s="5" t="s">
        <v>2731</v>
      </c>
      <c r="J1063" s="13" t="str">
        <f t="shared" si="118"/>
        <v>IC.CV.243703</v>
      </c>
      <c r="K1063" s="6" t="s">
        <v>11324</v>
      </c>
      <c r="L1063" t="str">
        <f t="shared" si="117"/>
        <v>Flash test n/a</v>
      </c>
      <c r="M1063" s="14" t="str">
        <f t="shared" si="119"/>
        <v>PI.IC.CV.243703.01</v>
      </c>
      <c r="N1063" s="14"/>
      <c r="O1063" s="14" t="str">
        <f t="shared" si="120"/>
        <v>PH.IC.CV.243703.01</v>
      </c>
      <c r="P1063" s="5"/>
      <c r="Q1063" s="14" t="str">
        <f t="shared" si="121"/>
        <v>CL.IC.CV.243703.01</v>
      </c>
      <c r="R1063" s="5"/>
      <c r="S1063" s="5"/>
      <c r="T1063" s="5"/>
      <c r="U1063" s="5"/>
      <c r="V1063" s="5"/>
      <c r="W1063" s="5"/>
    </row>
    <row r="1064" spans="1:23" ht="15">
      <c r="A1064" s="5" t="s">
        <v>1372</v>
      </c>
      <c r="B1064" s="5"/>
      <c r="C1064" s="6" t="s">
        <v>6583</v>
      </c>
      <c r="D1064" s="5" t="s">
        <v>2732</v>
      </c>
      <c r="E1064" s="6" t="s">
        <v>7444</v>
      </c>
      <c r="F1064" s="5" t="s">
        <v>2273</v>
      </c>
      <c r="G1064" s="5" t="s">
        <v>2274</v>
      </c>
      <c r="H1064" s="10" t="s">
        <v>1396</v>
      </c>
      <c r="I1064" s="5" t="s">
        <v>2275</v>
      </c>
      <c r="J1064" s="13" t="str">
        <f t="shared" si="118"/>
        <v>IC.CV.243801</v>
      </c>
      <c r="K1064" s="6" t="s">
        <v>11324</v>
      </c>
      <c r="L1064" t="str">
        <f t="shared" si="117"/>
        <v>Fill pressure (-25 to -40 mmHg) specify</v>
      </c>
      <c r="M1064" s="14" t="str">
        <f t="shared" si="119"/>
        <v>PI.IC.CV.243801.01</v>
      </c>
      <c r="N1064" s="14"/>
      <c r="O1064" s="14" t="str">
        <f t="shared" si="120"/>
        <v>PH.IC.CV.243801.01</v>
      </c>
      <c r="P1064" s="5"/>
      <c r="Q1064" s="14" t="str">
        <f t="shared" si="121"/>
        <v>CL.IC.CV.243801.01</v>
      </c>
      <c r="R1064" s="5"/>
      <c r="S1064" s="5"/>
      <c r="T1064" s="5"/>
      <c r="U1064" s="5"/>
      <c r="V1064" s="5"/>
      <c r="W1064" s="5"/>
    </row>
    <row r="1065" spans="1:23" ht="15">
      <c r="A1065" s="5" t="s">
        <v>1372</v>
      </c>
      <c r="B1065" s="5"/>
      <c r="C1065" s="6" t="s">
        <v>6583</v>
      </c>
      <c r="D1065" s="5" t="s">
        <v>2276</v>
      </c>
      <c r="E1065" s="6" t="s">
        <v>7446</v>
      </c>
      <c r="F1065" s="5" t="s">
        <v>2277</v>
      </c>
      <c r="G1065" s="5" t="s">
        <v>2278</v>
      </c>
      <c r="H1065" s="10" t="s">
        <v>1396</v>
      </c>
      <c r="I1065" s="5" t="s">
        <v>2279</v>
      </c>
      <c r="J1065" s="13" t="str">
        <f t="shared" si="118"/>
        <v>IC.CV.243901</v>
      </c>
      <c r="K1065" s="6" t="s">
        <v>11324</v>
      </c>
      <c r="L1065" t="str">
        <f t="shared" si="117"/>
        <v xml:space="preserve">VAD Flow specify liters per minute </v>
      </c>
      <c r="M1065" s="14" t="str">
        <f t="shared" si="119"/>
        <v>PI.IC.CV.243901.01</v>
      </c>
      <c r="N1065" s="14"/>
      <c r="O1065" s="14" t="str">
        <f t="shared" si="120"/>
        <v>PH.IC.CV.243901.01</v>
      </c>
      <c r="P1065" s="5"/>
      <c r="Q1065" s="14" t="str">
        <f t="shared" si="121"/>
        <v>CL.IC.CV.243901.01</v>
      </c>
      <c r="R1065" s="5"/>
      <c r="S1065" s="5"/>
      <c r="T1065" s="5"/>
      <c r="U1065" s="5"/>
      <c r="V1065" s="5"/>
      <c r="W1065" s="5"/>
    </row>
    <row r="1066" spans="1:23" ht="15">
      <c r="A1066" s="5" t="s">
        <v>1372</v>
      </c>
      <c r="B1066" s="5"/>
      <c r="C1066" s="6" t="s">
        <v>6583</v>
      </c>
      <c r="D1066" s="5" t="s">
        <v>2280</v>
      </c>
      <c r="E1066" s="6" t="s">
        <v>11078</v>
      </c>
      <c r="F1066" s="5" t="s">
        <v>2281</v>
      </c>
      <c r="G1066" s="5" t="s">
        <v>2614</v>
      </c>
      <c r="H1066" s="10" t="s">
        <v>1396</v>
      </c>
      <c r="I1066" s="5" t="s">
        <v>2615</v>
      </c>
      <c r="J1066" s="13" t="str">
        <f t="shared" si="118"/>
        <v>IC.CV.244001</v>
      </c>
      <c r="K1066" s="6" t="s">
        <v>11324</v>
      </c>
      <c r="L1066" t="str">
        <f t="shared" si="117"/>
        <v>Hand pump present x1</v>
      </c>
      <c r="M1066" s="14" t="str">
        <f t="shared" si="119"/>
        <v>PI.IC.CV.244001.01</v>
      </c>
      <c r="N1066" s="14"/>
      <c r="O1066" s="14" t="str">
        <f t="shared" si="120"/>
        <v>PH.IC.CV.244001.01</v>
      </c>
      <c r="P1066" s="5"/>
      <c r="Q1066" s="14" t="str">
        <f t="shared" si="121"/>
        <v>CL.IC.CV.244001.01</v>
      </c>
      <c r="R1066" s="5"/>
      <c r="S1066" s="5"/>
      <c r="T1066" s="5"/>
      <c r="U1066" s="5"/>
      <c r="V1066" s="5"/>
      <c r="W1066" s="5"/>
    </row>
    <row r="1067" spans="1:23" ht="15">
      <c r="A1067" s="5" t="s">
        <v>1372</v>
      </c>
      <c r="B1067" s="5"/>
      <c r="C1067" s="6" t="s">
        <v>6583</v>
      </c>
      <c r="D1067" s="5"/>
      <c r="E1067" s="6" t="s">
        <v>11078</v>
      </c>
      <c r="F1067" s="5" t="s">
        <v>2281</v>
      </c>
      <c r="G1067" s="5" t="s">
        <v>2638</v>
      </c>
      <c r="H1067" s="10" t="s">
        <v>1398</v>
      </c>
      <c r="I1067" s="5" t="s">
        <v>2639</v>
      </c>
      <c r="J1067" s="13" t="str">
        <f t="shared" si="118"/>
        <v>IC.CV.244002</v>
      </c>
      <c r="K1067" s="6" t="s">
        <v>11324</v>
      </c>
      <c r="L1067" t="str">
        <f t="shared" si="117"/>
        <v>Hand pump present x2</v>
      </c>
      <c r="M1067" s="14" t="str">
        <f t="shared" si="119"/>
        <v>PI.IC.CV.244002.01</v>
      </c>
      <c r="N1067" s="14"/>
      <c r="O1067" s="14" t="str">
        <f t="shared" si="120"/>
        <v>PH.IC.CV.244002.01</v>
      </c>
      <c r="P1067" s="5"/>
      <c r="Q1067" s="14" t="str">
        <f t="shared" si="121"/>
        <v>CL.IC.CV.244002.01</v>
      </c>
      <c r="R1067" s="5"/>
      <c r="S1067" s="5"/>
      <c r="T1067" s="5"/>
      <c r="U1067" s="5"/>
      <c r="V1067" s="5"/>
      <c r="W1067" s="5"/>
    </row>
    <row r="1068" spans="1:23" ht="15">
      <c r="A1068" s="5" t="s">
        <v>1372</v>
      </c>
      <c r="B1068" s="5"/>
      <c r="C1068" s="6" t="s">
        <v>6583</v>
      </c>
      <c r="D1068" s="5"/>
      <c r="E1068" s="6" t="s">
        <v>11078</v>
      </c>
      <c r="F1068" s="5" t="s">
        <v>2281</v>
      </c>
      <c r="G1068" s="5" t="s">
        <v>2491</v>
      </c>
      <c r="H1068" s="10" t="s">
        <v>1400</v>
      </c>
      <c r="I1068" s="5" t="s">
        <v>2492</v>
      </c>
      <c r="J1068" s="13" t="str">
        <f t="shared" si="118"/>
        <v>IC.CV.244003</v>
      </c>
      <c r="K1068" s="6" t="s">
        <v>11324</v>
      </c>
      <c r="L1068" t="str">
        <f t="shared" si="117"/>
        <v>Hand pump used</v>
      </c>
      <c r="M1068" s="14" t="str">
        <f t="shared" si="119"/>
        <v>PI.IC.CV.244003.01</v>
      </c>
      <c r="N1068" s="14"/>
      <c r="O1068" s="14" t="str">
        <f t="shared" si="120"/>
        <v>PH.IC.CV.244003.01</v>
      </c>
      <c r="P1068" s="5"/>
      <c r="Q1068" s="14" t="str">
        <f t="shared" si="121"/>
        <v>CL.IC.CV.244003.01</v>
      </c>
      <c r="R1068" s="5"/>
      <c r="S1068" s="5"/>
      <c r="T1068" s="5"/>
      <c r="U1068" s="5"/>
      <c r="V1068" s="5"/>
      <c r="W1068" s="5"/>
    </row>
    <row r="1069" spans="1:23" ht="15">
      <c r="A1069" s="5" t="s">
        <v>1372</v>
      </c>
      <c r="B1069" s="5"/>
      <c r="C1069" s="6" t="s">
        <v>6583</v>
      </c>
      <c r="D1069" s="5"/>
      <c r="E1069" s="6" t="s">
        <v>11078</v>
      </c>
      <c r="F1069" s="5" t="s">
        <v>2282</v>
      </c>
      <c r="G1069" s="5" t="s">
        <v>2643</v>
      </c>
      <c r="H1069" s="10" t="s">
        <v>1402</v>
      </c>
      <c r="I1069" s="5" t="s">
        <v>2283</v>
      </c>
      <c r="J1069" s="13" t="str">
        <f t="shared" si="118"/>
        <v>IC.CV.244004</v>
      </c>
      <c r="K1069" s="6" t="s">
        <v>11324</v>
      </c>
      <c r="L1069" t="str">
        <f t="shared" si="117"/>
        <v>Low rate specify</v>
      </c>
      <c r="M1069" s="14" t="str">
        <f t="shared" si="119"/>
        <v>PI.IC.CV.244004.01</v>
      </c>
      <c r="N1069" s="14"/>
      <c r="O1069" s="14" t="str">
        <f t="shared" si="120"/>
        <v>PH.IC.CV.244004.01</v>
      </c>
      <c r="P1069" s="5"/>
      <c r="Q1069" s="14" t="str">
        <f t="shared" si="121"/>
        <v>CL.IC.CV.244004.01</v>
      </c>
      <c r="R1069" s="5"/>
      <c r="S1069" s="5"/>
      <c r="T1069" s="5"/>
      <c r="U1069" s="5"/>
      <c r="V1069" s="5"/>
      <c r="W1069" s="5"/>
    </row>
    <row r="1070" spans="1:23" ht="15">
      <c r="A1070" s="5" t="s">
        <v>1372</v>
      </c>
      <c r="B1070" s="5"/>
      <c r="C1070" s="6" t="s">
        <v>6583</v>
      </c>
      <c r="D1070" s="5" t="s">
        <v>2284</v>
      </c>
      <c r="E1070" s="6" t="s">
        <v>6543</v>
      </c>
      <c r="F1070" s="5" t="s">
        <v>2285</v>
      </c>
      <c r="G1070" s="5" t="s">
        <v>2036</v>
      </c>
      <c r="H1070" s="10" t="s">
        <v>1396</v>
      </c>
      <c r="I1070" s="5" t="s">
        <v>2286</v>
      </c>
      <c r="J1070" s="13" t="str">
        <f t="shared" si="118"/>
        <v>IC.CV.244101</v>
      </c>
      <c r="K1070" s="6" t="s">
        <v>11324</v>
      </c>
      <c r="L1070" t="str">
        <f t="shared" si="117"/>
        <v>Auto mode</v>
      </c>
      <c r="M1070" s="14" t="str">
        <f t="shared" si="119"/>
        <v>PI.IC.CV.244101.01</v>
      </c>
      <c r="N1070" s="14"/>
      <c r="O1070" s="14" t="str">
        <f t="shared" si="120"/>
        <v>PH.IC.CV.244101.01</v>
      </c>
      <c r="P1070" s="5"/>
      <c r="Q1070" s="14" t="str">
        <f t="shared" si="121"/>
        <v>CL.IC.CV.244101.01</v>
      </c>
      <c r="R1070" s="5"/>
      <c r="S1070" s="5"/>
      <c r="T1070" s="5"/>
      <c r="U1070" s="5"/>
      <c r="V1070" s="5"/>
      <c r="W1070" s="5"/>
    </row>
    <row r="1071" spans="1:23" ht="15">
      <c r="A1071" s="5" t="s">
        <v>1372</v>
      </c>
      <c r="B1071" s="5"/>
      <c r="C1071" s="6" t="s">
        <v>6583</v>
      </c>
      <c r="D1071" s="5"/>
      <c r="E1071" s="6" t="s">
        <v>6543</v>
      </c>
      <c r="F1071" s="5" t="s">
        <v>2285</v>
      </c>
      <c r="G1071" s="5" t="s">
        <v>2038</v>
      </c>
      <c r="H1071" s="10" t="s">
        <v>1398</v>
      </c>
      <c r="I1071" s="5" t="s">
        <v>2287</v>
      </c>
      <c r="J1071" s="13" t="str">
        <f t="shared" si="118"/>
        <v>IC.CV.244102</v>
      </c>
      <c r="K1071" s="6" t="s">
        <v>11324</v>
      </c>
      <c r="L1071" t="str">
        <f t="shared" si="117"/>
        <v>Fixed mode</v>
      </c>
      <c r="M1071" s="14" t="str">
        <f t="shared" si="119"/>
        <v>PI.IC.CV.244102.01</v>
      </c>
      <c r="N1071" s="14"/>
      <c r="O1071" s="14" t="str">
        <f t="shared" si="120"/>
        <v>PH.IC.CV.244102.01</v>
      </c>
      <c r="P1071" s="5"/>
      <c r="Q1071" s="14" t="str">
        <f t="shared" si="121"/>
        <v>CL.IC.CV.244102.01</v>
      </c>
      <c r="R1071" s="5"/>
      <c r="S1071" s="5"/>
      <c r="T1071" s="5"/>
      <c r="U1071" s="5"/>
      <c r="V1071" s="5"/>
      <c r="W1071" s="5"/>
    </row>
    <row r="1072" spans="1:23" ht="15">
      <c r="A1072" s="5" t="s">
        <v>1372</v>
      </c>
      <c r="B1072" s="5"/>
      <c r="C1072" s="6" t="s">
        <v>6583</v>
      </c>
      <c r="D1072" s="5"/>
      <c r="E1072" s="6" t="s">
        <v>6543</v>
      </c>
      <c r="F1072" s="5" t="s">
        <v>2285</v>
      </c>
      <c r="G1072" s="5" t="s">
        <v>2288</v>
      </c>
      <c r="H1072" s="10" t="s">
        <v>1400</v>
      </c>
      <c r="I1072" s="5" t="s">
        <v>2289</v>
      </c>
      <c r="J1072" s="13" t="str">
        <f t="shared" si="118"/>
        <v>IC.CV.244103</v>
      </c>
      <c r="K1072" s="6" t="s">
        <v>11324</v>
      </c>
      <c r="L1072" t="str">
        <f t="shared" si="117"/>
        <v>Other mode</v>
      </c>
      <c r="M1072" s="14" t="str">
        <f t="shared" si="119"/>
        <v>PI.IC.CV.244103.01</v>
      </c>
      <c r="N1072" s="14"/>
      <c r="O1072" s="14" t="str">
        <f t="shared" si="120"/>
        <v>PH.IC.CV.244103.01</v>
      </c>
      <c r="P1072" s="5"/>
      <c r="Q1072" s="14" t="str">
        <f t="shared" si="121"/>
        <v>CL.IC.CV.244103.01</v>
      </c>
      <c r="R1072" s="5"/>
      <c r="S1072" s="5"/>
      <c r="T1072" s="5"/>
      <c r="U1072" s="5"/>
      <c r="V1072" s="5"/>
      <c r="W1072" s="5"/>
    </row>
    <row r="1073" spans="1:23" ht="15">
      <c r="A1073" s="5" t="s">
        <v>1372</v>
      </c>
      <c r="B1073" s="5"/>
      <c r="C1073" s="6" t="s">
        <v>6583</v>
      </c>
      <c r="D1073" s="5" t="s">
        <v>2290</v>
      </c>
      <c r="E1073" s="6" t="s">
        <v>6546</v>
      </c>
      <c r="F1073" s="5" t="s">
        <v>2291</v>
      </c>
      <c r="G1073" s="5" t="s">
        <v>2435</v>
      </c>
      <c r="H1073" s="10" t="s">
        <v>1396</v>
      </c>
      <c r="I1073" s="5" t="s">
        <v>2436</v>
      </c>
      <c r="J1073" s="13" t="str">
        <f t="shared" si="118"/>
        <v>IC.CV.244201</v>
      </c>
      <c r="K1073" s="6" t="s">
        <v>11324</v>
      </c>
      <c r="L1073" t="str">
        <f t="shared" si="117"/>
        <v>HeartMate XVE VAD (Thoratec)</v>
      </c>
      <c r="M1073" s="14" t="str">
        <f t="shared" si="119"/>
        <v>PI.IC.CV.244201.01</v>
      </c>
      <c r="N1073" s="14"/>
      <c r="O1073" s="14" t="str">
        <f t="shared" si="120"/>
        <v>PH.IC.CV.244201.01</v>
      </c>
      <c r="P1073" s="5"/>
      <c r="Q1073" s="14" t="str">
        <f t="shared" si="121"/>
        <v>CL.IC.CV.244201.01</v>
      </c>
      <c r="R1073" s="5"/>
      <c r="S1073" s="5"/>
      <c r="T1073" s="5"/>
      <c r="U1073" s="5"/>
      <c r="V1073" s="5"/>
      <c r="W1073" s="5"/>
    </row>
    <row r="1074" spans="1:23" ht="15">
      <c r="A1074" s="5" t="s">
        <v>1372</v>
      </c>
      <c r="B1074" s="5"/>
      <c r="C1074" s="6" t="s">
        <v>6583</v>
      </c>
      <c r="D1074" s="5"/>
      <c r="E1074" s="6" t="s">
        <v>6546</v>
      </c>
      <c r="F1074" s="5" t="s">
        <v>2291</v>
      </c>
      <c r="G1074" s="5" t="s">
        <v>2046</v>
      </c>
      <c r="H1074" s="10" t="s">
        <v>1398</v>
      </c>
      <c r="I1074" s="5" t="s">
        <v>2437</v>
      </c>
      <c r="J1074" s="13" t="str">
        <f t="shared" si="118"/>
        <v>IC.CV.244202</v>
      </c>
      <c r="K1074" s="6" t="s">
        <v>11324</v>
      </c>
      <c r="L1074" t="str">
        <f t="shared" si="117"/>
        <v>HeartMate II VAD (Thoratec)</v>
      </c>
      <c r="M1074" s="14" t="str">
        <f t="shared" si="119"/>
        <v>PI.IC.CV.244202.01</v>
      </c>
      <c r="N1074" s="14"/>
      <c r="O1074" s="14" t="str">
        <f t="shared" si="120"/>
        <v>PH.IC.CV.244202.01</v>
      </c>
      <c r="P1074" s="5"/>
      <c r="Q1074" s="14" t="str">
        <f t="shared" si="121"/>
        <v>CL.IC.CV.244202.01</v>
      </c>
      <c r="R1074" s="5"/>
      <c r="S1074" s="5"/>
      <c r="T1074" s="5"/>
      <c r="U1074" s="5"/>
      <c r="V1074" s="5"/>
      <c r="W1074" s="5"/>
    </row>
    <row r="1075" spans="1:23" ht="15">
      <c r="A1075" s="5" t="s">
        <v>1372</v>
      </c>
      <c r="B1075" s="5"/>
      <c r="C1075" s="6" t="s">
        <v>6583</v>
      </c>
      <c r="D1075" s="5"/>
      <c r="E1075" s="6" t="s">
        <v>6546</v>
      </c>
      <c r="F1075" s="5" t="s">
        <v>2291</v>
      </c>
      <c r="G1075" s="5" t="s">
        <v>2048</v>
      </c>
      <c r="H1075" s="10" t="s">
        <v>1400</v>
      </c>
      <c r="I1075" s="5" t="s">
        <v>2438</v>
      </c>
      <c r="J1075" s="13" t="str">
        <f t="shared" si="118"/>
        <v>IC.CV.244203</v>
      </c>
      <c r="K1075" s="6" t="s">
        <v>11324</v>
      </c>
      <c r="L1075" t="str">
        <f t="shared" si="117"/>
        <v>Thoratec Dual Drive Console (Thoratec)</v>
      </c>
      <c r="M1075" s="14" t="str">
        <f t="shared" si="119"/>
        <v>PI.IC.CV.244203.01</v>
      </c>
      <c r="N1075" s="14"/>
      <c r="O1075" s="14" t="str">
        <f t="shared" si="120"/>
        <v>PH.IC.CV.244203.01</v>
      </c>
      <c r="P1075" s="5"/>
      <c r="Q1075" s="14" t="str">
        <f t="shared" si="121"/>
        <v>CL.IC.CV.244203.01</v>
      </c>
      <c r="R1075" s="5"/>
      <c r="S1075" s="5"/>
      <c r="T1075" s="5"/>
      <c r="U1075" s="5"/>
      <c r="V1075" s="5"/>
      <c r="W1075" s="5"/>
    </row>
    <row r="1076" spans="1:23" ht="15">
      <c r="A1076" s="5" t="s">
        <v>1372</v>
      </c>
      <c r="B1076" s="5"/>
      <c r="C1076" s="6" t="s">
        <v>6583</v>
      </c>
      <c r="D1076" s="5"/>
      <c r="E1076" s="6" t="s">
        <v>6546</v>
      </c>
      <c r="F1076" s="5" t="s">
        <v>2291</v>
      </c>
      <c r="G1076" s="5" t="s">
        <v>2439</v>
      </c>
      <c r="H1076" s="10" t="s">
        <v>1402</v>
      </c>
      <c r="I1076" s="5" t="s">
        <v>2440</v>
      </c>
      <c r="J1076" s="13" t="str">
        <f t="shared" si="118"/>
        <v>IC.CV.244204</v>
      </c>
      <c r="K1076" s="6" t="s">
        <v>11324</v>
      </c>
      <c r="L1076" t="str">
        <f t="shared" si="117"/>
        <v>TLC - II Driver system (Thoratec)</v>
      </c>
      <c r="M1076" s="14" t="str">
        <f t="shared" si="119"/>
        <v>PI.IC.CV.244204.01</v>
      </c>
      <c r="N1076" s="14"/>
      <c r="O1076" s="14" t="str">
        <f t="shared" si="120"/>
        <v>PH.IC.CV.244204.01</v>
      </c>
      <c r="P1076" s="5"/>
      <c r="Q1076" s="14" t="str">
        <f t="shared" si="121"/>
        <v>CL.IC.CV.244204.01</v>
      </c>
      <c r="R1076" s="5"/>
      <c r="S1076" s="5"/>
      <c r="T1076" s="5"/>
      <c r="U1076" s="5"/>
      <c r="V1076" s="5"/>
      <c r="W1076" s="5"/>
    </row>
    <row r="1077" spans="1:23" ht="15">
      <c r="A1077" s="5" t="s">
        <v>1372</v>
      </c>
      <c r="B1077" s="5"/>
      <c r="C1077" s="6" t="s">
        <v>6583</v>
      </c>
      <c r="D1077" s="5"/>
      <c r="E1077" s="6" t="s">
        <v>6546</v>
      </c>
      <c r="F1077" s="5" t="s">
        <v>2291</v>
      </c>
      <c r="G1077" s="5" t="s">
        <v>2052</v>
      </c>
      <c r="H1077" s="10" t="s">
        <v>1404</v>
      </c>
      <c r="I1077" s="5" t="s">
        <v>2441</v>
      </c>
      <c r="J1077" s="13" t="str">
        <f t="shared" si="118"/>
        <v>IC.CV.244205</v>
      </c>
      <c r="K1077" s="6" t="s">
        <v>11324</v>
      </c>
      <c r="L1077" t="str">
        <f t="shared" si="117"/>
        <v>HeartWare VAD (HeartWare)</v>
      </c>
      <c r="M1077" s="14" t="str">
        <f t="shared" si="119"/>
        <v>PI.IC.CV.244205.01</v>
      </c>
      <c r="N1077" s="14"/>
      <c r="O1077" s="14" t="str">
        <f t="shared" si="120"/>
        <v>PH.IC.CV.244205.01</v>
      </c>
      <c r="P1077" s="5"/>
      <c r="Q1077" s="14" t="str">
        <f t="shared" si="121"/>
        <v>CL.IC.CV.244205.01</v>
      </c>
      <c r="R1077" s="5"/>
      <c r="S1077" s="5"/>
      <c r="T1077" s="5"/>
      <c r="U1077" s="5"/>
      <c r="V1077" s="5"/>
      <c r="W1077" s="5"/>
    </row>
    <row r="1078" spans="1:23" ht="15">
      <c r="A1078" s="5" t="s">
        <v>1372</v>
      </c>
      <c r="B1078" s="5"/>
      <c r="C1078" s="6" t="s">
        <v>6583</v>
      </c>
      <c r="D1078" s="5"/>
      <c r="E1078" s="6" t="s">
        <v>6546</v>
      </c>
      <c r="F1078" s="5" t="s">
        <v>2291</v>
      </c>
      <c r="G1078" s="5" t="s">
        <v>2442</v>
      </c>
      <c r="H1078" s="10" t="s">
        <v>1406</v>
      </c>
      <c r="I1078" s="5" t="s">
        <v>2443</v>
      </c>
      <c r="J1078" s="13" t="str">
        <f t="shared" si="118"/>
        <v>IC.CV.244206</v>
      </c>
      <c r="K1078" s="6" t="s">
        <v>11324</v>
      </c>
      <c r="L1078" t="str">
        <f t="shared" si="117"/>
        <v>DuraHeart VAD (Terumo Heart)</v>
      </c>
      <c r="M1078" s="14" t="str">
        <f t="shared" si="119"/>
        <v>PI.IC.CV.244206.01</v>
      </c>
      <c r="N1078" s="14"/>
      <c r="O1078" s="14" t="str">
        <f t="shared" si="120"/>
        <v>PH.IC.CV.244206.01</v>
      </c>
      <c r="P1078" s="5"/>
      <c r="Q1078" s="14" t="str">
        <f t="shared" si="121"/>
        <v>CL.IC.CV.244206.01</v>
      </c>
      <c r="R1078" s="5"/>
      <c r="S1078" s="5"/>
      <c r="T1078" s="5"/>
      <c r="U1078" s="5"/>
      <c r="V1078" s="5"/>
      <c r="W1078" s="5"/>
    </row>
    <row r="1079" spans="1:23" ht="15">
      <c r="A1079" s="5" t="s">
        <v>1372</v>
      </c>
      <c r="B1079" s="5"/>
      <c r="C1079" s="6" t="s">
        <v>6583</v>
      </c>
      <c r="D1079" s="5"/>
      <c r="E1079" s="6" t="s">
        <v>6546</v>
      </c>
      <c r="F1079" s="5" t="s">
        <v>2291</v>
      </c>
      <c r="G1079" s="5" t="s">
        <v>2444</v>
      </c>
      <c r="H1079" s="10" t="s">
        <v>1419</v>
      </c>
      <c r="I1079" s="5" t="s">
        <v>2289</v>
      </c>
      <c r="J1079" s="13" t="str">
        <f t="shared" si="118"/>
        <v>IC.CV.244207</v>
      </c>
      <c r="K1079" s="6" t="s">
        <v>11324</v>
      </c>
      <c r="L1079" t="str">
        <f t="shared" si="117"/>
        <v>Other:  specify name</v>
      </c>
      <c r="M1079" s="14" t="str">
        <f t="shared" si="119"/>
        <v>PI.IC.CV.244207.01</v>
      </c>
      <c r="N1079" s="14"/>
      <c r="O1079" s="14" t="str">
        <f t="shared" si="120"/>
        <v>PH.IC.CV.244207.01</v>
      </c>
      <c r="P1079" s="5"/>
      <c r="Q1079" s="14" t="str">
        <f t="shared" si="121"/>
        <v>CL.IC.CV.244207.01</v>
      </c>
      <c r="R1079" s="5"/>
      <c r="S1079" s="5"/>
      <c r="T1079" s="5"/>
      <c r="U1079" s="5"/>
      <c r="V1079" s="5"/>
      <c r="W1079" s="5"/>
    </row>
    <row r="1080" spans="1:23" ht="15">
      <c r="A1080" s="5" t="s">
        <v>1372</v>
      </c>
      <c r="B1080" s="5"/>
      <c r="C1080" s="6" t="s">
        <v>6583</v>
      </c>
      <c r="D1080" s="5" t="s">
        <v>2445</v>
      </c>
      <c r="E1080" s="6" t="s">
        <v>11034</v>
      </c>
      <c r="F1080" s="5" t="s">
        <v>2446</v>
      </c>
      <c r="G1080" s="5" t="s">
        <v>2447</v>
      </c>
      <c r="H1080" s="10" t="s">
        <v>1396</v>
      </c>
      <c r="I1080" s="5" t="s">
        <v>2448</v>
      </c>
      <c r="J1080" s="13" t="str">
        <f t="shared" si="118"/>
        <v>IC.CV.244301</v>
      </c>
      <c r="K1080" s="6" t="s">
        <v>11324</v>
      </c>
      <c r="L1080" t="str">
        <f t="shared" si="117"/>
        <v>VAD Output:  specify liters per minute</v>
      </c>
      <c r="M1080" s="14" t="str">
        <f t="shared" si="119"/>
        <v>PI.IC.CV.244301.01</v>
      </c>
      <c r="N1080" s="14"/>
      <c r="O1080" s="14" t="str">
        <f t="shared" si="120"/>
        <v>PH.IC.CV.244301.01</v>
      </c>
      <c r="P1080" s="5"/>
      <c r="Q1080" s="14" t="str">
        <f t="shared" si="121"/>
        <v>CL.IC.CV.244301.01</v>
      </c>
      <c r="R1080" s="5"/>
      <c r="S1080" s="5"/>
      <c r="T1080" s="5"/>
      <c r="U1080" s="5"/>
      <c r="V1080" s="5"/>
      <c r="W1080" s="5"/>
    </row>
    <row r="1081" spans="1:23" ht="15">
      <c r="A1081" s="5" t="s">
        <v>1372</v>
      </c>
      <c r="B1081" s="5"/>
      <c r="C1081" s="6" t="s">
        <v>6583</v>
      </c>
      <c r="D1081" s="5" t="s">
        <v>2449</v>
      </c>
      <c r="E1081" s="6" t="s">
        <v>6473</v>
      </c>
      <c r="F1081" s="5" t="s">
        <v>2483</v>
      </c>
      <c r="G1081" s="5" t="s">
        <v>2630</v>
      </c>
      <c r="H1081" s="10" t="s">
        <v>1396</v>
      </c>
      <c r="I1081" s="5" t="s">
        <v>2631</v>
      </c>
      <c r="J1081" s="13" t="str">
        <f t="shared" si="118"/>
        <v>IC.CV.244401</v>
      </c>
      <c r="K1081" s="6" t="s">
        <v>11324</v>
      </c>
      <c r="L1081" t="str">
        <f t="shared" si="117"/>
        <v>Power (4.0-8.0):  specify watts</v>
      </c>
      <c r="M1081" s="14" t="str">
        <f t="shared" si="119"/>
        <v>PI.IC.CV.244401.01</v>
      </c>
      <c r="N1081" s="14"/>
      <c r="O1081" s="14" t="str">
        <f t="shared" si="120"/>
        <v>PH.IC.CV.244401.01</v>
      </c>
      <c r="P1081" s="5"/>
      <c r="Q1081" s="14" t="str">
        <f t="shared" si="121"/>
        <v>CL.IC.CV.244401.01</v>
      </c>
      <c r="R1081" s="5"/>
      <c r="S1081" s="5"/>
      <c r="T1081" s="5"/>
      <c r="U1081" s="5"/>
      <c r="V1081" s="5"/>
      <c r="W1081" s="5"/>
    </row>
    <row r="1082" spans="1:23" ht="15">
      <c r="A1082" s="5" t="s">
        <v>1372</v>
      </c>
      <c r="B1082" s="5"/>
      <c r="C1082" s="6" t="s">
        <v>6583</v>
      </c>
      <c r="D1082" s="5" t="s">
        <v>2632</v>
      </c>
      <c r="E1082" s="6" t="s">
        <v>6476</v>
      </c>
      <c r="F1082" s="5" t="s">
        <v>2633</v>
      </c>
      <c r="G1082" s="5" t="s">
        <v>2634</v>
      </c>
      <c r="H1082" s="10" t="s">
        <v>1396</v>
      </c>
      <c r="I1082" s="5" t="s">
        <v>2635</v>
      </c>
      <c r="J1082" s="13" t="str">
        <f t="shared" si="118"/>
        <v>IC.CV.244501</v>
      </c>
      <c r="K1082" s="6" t="s">
        <v>11324</v>
      </c>
      <c r="L1082" t="str">
        <f t="shared" si="117"/>
        <v>Pulsatile Index (3.0-5.0) specify</v>
      </c>
      <c r="M1082" s="14" t="str">
        <f t="shared" si="119"/>
        <v>PI.IC.CV.244501.01</v>
      </c>
      <c r="N1082" s="14"/>
      <c r="O1082" s="14" t="str">
        <f t="shared" si="120"/>
        <v>PH.IC.CV.244501.01</v>
      </c>
      <c r="P1082" s="5"/>
      <c r="Q1082" s="14" t="str">
        <f t="shared" si="121"/>
        <v>CL.IC.CV.244501.01</v>
      </c>
      <c r="R1082" s="5"/>
      <c r="S1082" s="5"/>
      <c r="T1082" s="5"/>
      <c r="U1082" s="5"/>
      <c r="V1082" s="5"/>
      <c r="W1082" s="5"/>
    </row>
    <row r="1083" spans="1:23" ht="15">
      <c r="A1083" s="5" t="s">
        <v>1372</v>
      </c>
      <c r="B1083" s="5"/>
      <c r="C1083" s="6" t="s">
        <v>6583</v>
      </c>
      <c r="D1083" s="5" t="s">
        <v>2636</v>
      </c>
      <c r="E1083" s="6" t="s">
        <v>6478</v>
      </c>
      <c r="F1083" s="5" t="s">
        <v>2818</v>
      </c>
      <c r="G1083" s="5" t="s">
        <v>2640</v>
      </c>
      <c r="H1083" s="10" t="s">
        <v>1396</v>
      </c>
      <c r="I1083" s="5" t="s">
        <v>2641</v>
      </c>
      <c r="J1083" s="13" t="str">
        <f t="shared" si="118"/>
        <v>IC.CV.244601</v>
      </c>
      <c r="K1083" s="6" t="s">
        <v>11324</v>
      </c>
      <c r="L1083" t="str">
        <f t="shared" si="117"/>
        <v>VAD rate:  specify</v>
      </c>
      <c r="M1083" s="14" t="str">
        <f t="shared" si="119"/>
        <v>PI.IC.CV.244601.01</v>
      </c>
      <c r="N1083" s="14"/>
      <c r="O1083" s="14" t="str">
        <f t="shared" si="120"/>
        <v>PH.IC.CV.244601.01</v>
      </c>
      <c r="P1083" s="5"/>
      <c r="Q1083" s="14" t="str">
        <f t="shared" si="121"/>
        <v>CL.IC.CV.244601.01</v>
      </c>
      <c r="R1083" s="5"/>
      <c r="S1083" s="5"/>
      <c r="T1083" s="5"/>
      <c r="U1083" s="5"/>
      <c r="V1083" s="5"/>
      <c r="W1083" s="5"/>
    </row>
    <row r="1084" spans="1:23" ht="15">
      <c r="A1084" s="5" t="s">
        <v>1372</v>
      </c>
      <c r="B1084" s="5"/>
      <c r="C1084" s="6" t="s">
        <v>6583</v>
      </c>
      <c r="D1084" s="5"/>
      <c r="E1084" s="6" t="s">
        <v>6478</v>
      </c>
      <c r="F1084" s="5" t="s">
        <v>2642</v>
      </c>
      <c r="G1084" s="5" t="s">
        <v>2686</v>
      </c>
      <c r="H1084" s="10" t="s">
        <v>1398</v>
      </c>
      <c r="I1084" s="5" t="s">
        <v>2687</v>
      </c>
      <c r="J1084" s="13" t="str">
        <f t="shared" si="118"/>
        <v>IC.CV.244602</v>
      </c>
      <c r="K1084" s="6" t="s">
        <v>11324</v>
      </c>
      <c r="L1084" t="str">
        <f t="shared" si="117"/>
        <v xml:space="preserve">     Within normal limits</v>
      </c>
      <c r="M1084" s="14" t="str">
        <f t="shared" si="119"/>
        <v>PI.IC.CV.244602.01</v>
      </c>
      <c r="N1084" s="14"/>
      <c r="O1084" s="14" t="str">
        <f t="shared" si="120"/>
        <v>PH.IC.CV.244602.01</v>
      </c>
      <c r="P1084" s="5"/>
      <c r="Q1084" s="14" t="str">
        <f t="shared" si="121"/>
        <v>CL.IC.CV.244602.01</v>
      </c>
      <c r="R1084" s="5"/>
      <c r="S1084" s="5"/>
      <c r="T1084" s="5"/>
      <c r="U1084" s="5"/>
      <c r="V1084" s="5"/>
      <c r="W1084" s="5"/>
    </row>
    <row r="1085" spans="1:23" ht="15">
      <c r="A1085" s="5" t="s">
        <v>1372</v>
      </c>
      <c r="B1085" s="5"/>
      <c r="C1085" s="6" t="s">
        <v>6583</v>
      </c>
      <c r="D1085" s="5"/>
      <c r="E1085" s="6" t="s">
        <v>6478</v>
      </c>
      <c r="F1085" s="5" t="s">
        <v>2642</v>
      </c>
      <c r="G1085" s="5" t="s">
        <v>2688</v>
      </c>
      <c r="H1085" s="10" t="s">
        <v>1400</v>
      </c>
      <c r="I1085" s="5" t="s">
        <v>2689</v>
      </c>
      <c r="J1085" s="13" t="str">
        <f t="shared" si="118"/>
        <v>IC.CV.244603</v>
      </c>
      <c r="K1085" s="6" t="s">
        <v>11324</v>
      </c>
      <c r="L1085" t="str">
        <f t="shared" si="117"/>
        <v xml:space="preserve">     Approximated</v>
      </c>
      <c r="M1085" s="14" t="str">
        <f t="shared" si="119"/>
        <v>PI.IC.CV.244603.01</v>
      </c>
      <c r="N1085" s="14"/>
      <c r="O1085" s="14" t="str">
        <f t="shared" si="120"/>
        <v>PH.IC.CV.244603.01</v>
      </c>
      <c r="P1085" s="5"/>
      <c r="Q1085" s="14" t="str">
        <f t="shared" si="121"/>
        <v>CL.IC.CV.244603.01</v>
      </c>
      <c r="R1085" s="5"/>
      <c r="S1085" s="5"/>
      <c r="T1085" s="5"/>
      <c r="U1085" s="5"/>
      <c r="V1085" s="5"/>
      <c r="W1085" s="5"/>
    </row>
    <row r="1086" spans="1:23" ht="15">
      <c r="A1086" s="5" t="s">
        <v>1372</v>
      </c>
      <c r="B1086" s="5"/>
      <c r="C1086" s="6" t="s">
        <v>6583</v>
      </c>
      <c r="D1086" s="5"/>
      <c r="E1086" s="6" t="s">
        <v>6478</v>
      </c>
      <c r="F1086" s="5" t="s">
        <v>2642</v>
      </c>
      <c r="G1086" s="5" t="s">
        <v>2690</v>
      </c>
      <c r="H1086" s="10" t="s">
        <v>1402</v>
      </c>
      <c r="I1086" s="5" t="s">
        <v>2691</v>
      </c>
      <c r="J1086" s="13" t="str">
        <f t="shared" si="118"/>
        <v>IC.CV.244604</v>
      </c>
      <c r="K1086" s="6" t="s">
        <v>11324</v>
      </c>
      <c r="L1086" t="str">
        <f t="shared" ref="L1086:L1159" si="122">G1086</f>
        <v xml:space="preserve">     Dehiscence</v>
      </c>
      <c r="M1086" s="14" t="str">
        <f t="shared" si="119"/>
        <v>PI.IC.CV.244604.01</v>
      </c>
      <c r="N1086" s="14"/>
      <c r="O1086" s="14" t="str">
        <f t="shared" si="120"/>
        <v>PH.IC.CV.244604.01</v>
      </c>
      <c r="P1086" s="5"/>
      <c r="Q1086" s="14" t="str">
        <f t="shared" si="121"/>
        <v>CL.IC.CV.244604.01</v>
      </c>
      <c r="R1086" s="5"/>
      <c r="S1086" s="5"/>
      <c r="T1086" s="5"/>
      <c r="U1086" s="5"/>
      <c r="V1086" s="5"/>
      <c r="W1086" s="5"/>
    </row>
    <row r="1087" spans="1:23" ht="15">
      <c r="A1087" s="5" t="s">
        <v>1372</v>
      </c>
      <c r="B1087" s="5"/>
      <c r="C1087" s="6" t="s">
        <v>6583</v>
      </c>
      <c r="D1087" s="5"/>
      <c r="E1087" s="6" t="s">
        <v>6478</v>
      </c>
      <c r="F1087" s="5" t="s">
        <v>2642</v>
      </c>
      <c r="G1087" s="5" t="s">
        <v>1540</v>
      </c>
      <c r="H1087" s="10" t="s">
        <v>1404</v>
      </c>
      <c r="I1087" s="5" t="s">
        <v>1541</v>
      </c>
      <c r="J1087" s="13" t="str">
        <f t="shared" si="118"/>
        <v>IC.CV.244605</v>
      </c>
      <c r="K1087" s="6" t="s">
        <v>11324</v>
      </c>
      <c r="L1087" t="str">
        <f t="shared" si="122"/>
        <v xml:space="preserve">     Swelling</v>
      </c>
      <c r="M1087" s="14" t="str">
        <f t="shared" si="119"/>
        <v>PI.IC.CV.244605.01</v>
      </c>
      <c r="N1087" s="14"/>
      <c r="O1087" s="14" t="str">
        <f t="shared" si="120"/>
        <v>PH.IC.CV.244605.01</v>
      </c>
      <c r="P1087" s="5"/>
      <c r="Q1087" s="14" t="str">
        <f t="shared" si="121"/>
        <v>CL.IC.CV.244605.01</v>
      </c>
      <c r="R1087" s="5"/>
      <c r="S1087" s="5"/>
      <c r="T1087" s="5"/>
      <c r="U1087" s="5"/>
      <c r="V1087" s="5"/>
      <c r="W1087" s="5"/>
    </row>
    <row r="1088" spans="1:23" ht="15">
      <c r="A1088" s="5" t="s">
        <v>1372</v>
      </c>
      <c r="B1088" s="5"/>
      <c r="C1088" s="6" t="s">
        <v>6583</v>
      </c>
      <c r="D1088" s="5"/>
      <c r="E1088" s="6" t="s">
        <v>6478</v>
      </c>
      <c r="F1088" s="5" t="s">
        <v>2642</v>
      </c>
      <c r="G1088" s="5" t="s">
        <v>1530</v>
      </c>
      <c r="H1088" s="10" t="s">
        <v>1406</v>
      </c>
      <c r="I1088" s="5" t="s">
        <v>1531</v>
      </c>
      <c r="J1088" s="13" t="str">
        <f t="shared" si="118"/>
        <v>IC.CV.244606</v>
      </c>
      <c r="K1088" s="6" t="s">
        <v>11324</v>
      </c>
      <c r="L1088" t="str">
        <f t="shared" si="122"/>
        <v xml:space="preserve">     Erythema</v>
      </c>
      <c r="M1088" s="14" t="str">
        <f t="shared" si="119"/>
        <v>PI.IC.CV.244606.01</v>
      </c>
      <c r="N1088" s="14"/>
      <c r="O1088" s="14" t="str">
        <f t="shared" si="120"/>
        <v>PH.IC.CV.244606.01</v>
      </c>
      <c r="P1088" s="5"/>
      <c r="Q1088" s="14" t="str">
        <f t="shared" si="121"/>
        <v>CL.IC.CV.244606.01</v>
      </c>
      <c r="R1088" s="5"/>
      <c r="S1088" s="5"/>
      <c r="T1088" s="5"/>
      <c r="U1088" s="5"/>
      <c r="V1088" s="5"/>
      <c r="W1088" s="5"/>
    </row>
    <row r="1089" spans="1:23" ht="15">
      <c r="A1089" s="5" t="s">
        <v>1372</v>
      </c>
      <c r="B1089" s="5"/>
      <c r="C1089" s="6" t="s">
        <v>6583</v>
      </c>
      <c r="D1089" s="5"/>
      <c r="E1089" s="6" t="s">
        <v>6478</v>
      </c>
      <c r="F1089" s="5" t="s">
        <v>2642</v>
      </c>
      <c r="G1089" s="5" t="s">
        <v>2692</v>
      </c>
      <c r="H1089" s="10" t="s">
        <v>1419</v>
      </c>
      <c r="I1089" s="5" t="s">
        <v>2693</v>
      </c>
      <c r="J1089" s="13" t="str">
        <f t="shared" si="118"/>
        <v>IC.CV.244607</v>
      </c>
      <c r="K1089" s="6" t="s">
        <v>11324</v>
      </c>
      <c r="L1089" t="str">
        <f t="shared" si="122"/>
        <v xml:space="preserve">     Bruising</v>
      </c>
      <c r="M1089" s="14" t="str">
        <f t="shared" si="119"/>
        <v>PI.IC.CV.244607.01</v>
      </c>
      <c r="N1089" s="14"/>
      <c r="O1089" s="14" t="str">
        <f t="shared" si="120"/>
        <v>PH.IC.CV.244607.01</v>
      </c>
      <c r="P1089" s="5"/>
      <c r="Q1089" s="14" t="str">
        <f t="shared" si="121"/>
        <v>CL.IC.CV.244607.01</v>
      </c>
      <c r="R1089" s="5"/>
      <c r="S1089" s="5"/>
      <c r="T1089" s="5"/>
      <c r="U1089" s="5"/>
      <c r="V1089" s="5"/>
      <c r="W1089" s="5"/>
    </row>
    <row r="1090" spans="1:23" ht="15">
      <c r="A1090" s="5" t="s">
        <v>1372</v>
      </c>
      <c r="B1090" s="5"/>
      <c r="C1090" s="6" t="s">
        <v>6583</v>
      </c>
      <c r="D1090" s="5"/>
      <c r="E1090" s="6" t="s">
        <v>6478</v>
      </c>
      <c r="F1090" s="5" t="s">
        <v>2642</v>
      </c>
      <c r="G1090" s="5" t="s">
        <v>2694</v>
      </c>
      <c r="H1090" s="10" t="s">
        <v>1550</v>
      </c>
      <c r="I1090" s="5" t="s">
        <v>2695</v>
      </c>
      <c r="J1090" s="13" t="str">
        <f t="shared" si="118"/>
        <v>IC.CV.244608</v>
      </c>
      <c r="K1090" s="6" t="s">
        <v>11324</v>
      </c>
      <c r="L1090" t="str">
        <f t="shared" si="122"/>
        <v xml:space="preserve">     Evisceration</v>
      </c>
      <c r="M1090" s="14" t="str">
        <f t="shared" si="119"/>
        <v>PI.IC.CV.244608.01</v>
      </c>
      <c r="N1090" s="14"/>
      <c r="O1090" s="14" t="str">
        <f t="shared" si="120"/>
        <v>PH.IC.CV.244608.01</v>
      </c>
      <c r="P1090" s="5"/>
      <c r="Q1090" s="14" t="str">
        <f t="shared" si="121"/>
        <v>CL.IC.CV.244608.01</v>
      </c>
      <c r="R1090" s="5"/>
      <c r="S1090" s="5"/>
      <c r="T1090" s="5"/>
      <c r="U1090" s="5"/>
      <c r="V1090" s="5"/>
      <c r="W1090" s="5"/>
    </row>
    <row r="1091" spans="1:23" ht="15">
      <c r="A1091" s="5" t="s">
        <v>1372</v>
      </c>
      <c r="B1091" s="5"/>
      <c r="C1091" s="6" t="s">
        <v>6583</v>
      </c>
      <c r="D1091" s="5"/>
      <c r="E1091" s="6" t="s">
        <v>6478</v>
      </c>
      <c r="F1091" s="5" t="s">
        <v>2642</v>
      </c>
      <c r="G1091" s="5" t="s">
        <v>2696</v>
      </c>
      <c r="H1091" s="10" t="s">
        <v>1551</v>
      </c>
      <c r="I1091" s="5" t="s">
        <v>1224</v>
      </c>
      <c r="J1091" s="13" t="str">
        <f t="shared" si="118"/>
        <v>IC.CV.244609</v>
      </c>
      <c r="K1091" s="6" t="s">
        <v>11324</v>
      </c>
      <c r="L1091" t="str">
        <f t="shared" si="122"/>
        <v xml:space="preserve">     Unable to assess due to dressing</v>
      </c>
      <c r="M1091" s="14" t="str">
        <f t="shared" si="119"/>
        <v>PI.IC.CV.244609.01</v>
      </c>
      <c r="N1091" s="14"/>
      <c r="O1091" s="14" t="str">
        <f t="shared" si="120"/>
        <v>PH.IC.CV.244609.01</v>
      </c>
      <c r="P1091" s="5"/>
      <c r="Q1091" s="14" t="str">
        <f t="shared" si="121"/>
        <v>CL.IC.CV.244609.01</v>
      </c>
      <c r="R1091" s="5"/>
      <c r="S1091" s="5"/>
      <c r="T1091" s="5"/>
      <c r="U1091" s="5"/>
      <c r="V1091" s="5"/>
      <c r="W1091" s="5"/>
    </row>
    <row r="1092" spans="1:23" ht="15">
      <c r="A1092" s="5" t="s">
        <v>1372</v>
      </c>
      <c r="B1092" s="5"/>
      <c r="C1092" s="6" t="s">
        <v>6583</v>
      </c>
      <c r="D1092" s="5"/>
      <c r="E1092" s="6" t="s">
        <v>6478</v>
      </c>
      <c r="F1092" s="5" t="s">
        <v>2642</v>
      </c>
      <c r="G1092" s="5" t="s">
        <v>1523</v>
      </c>
      <c r="H1092" s="10" t="s">
        <v>1571</v>
      </c>
      <c r="I1092" s="5" t="s">
        <v>930</v>
      </c>
      <c r="J1092" s="13" t="str">
        <f t="shared" si="118"/>
        <v>IC.CV.244610</v>
      </c>
      <c r="K1092" s="6" t="s">
        <v>11324</v>
      </c>
      <c r="L1092" t="str">
        <f t="shared" si="122"/>
        <v xml:space="preserve">     Other:  specify</v>
      </c>
      <c r="M1092" s="14" t="str">
        <f t="shared" si="119"/>
        <v>PI.IC.CV.244610.01</v>
      </c>
      <c r="N1092" s="14"/>
      <c r="O1092" s="14" t="str">
        <f t="shared" si="120"/>
        <v>PH.IC.CV.244610.01</v>
      </c>
      <c r="P1092" s="5"/>
      <c r="Q1092" s="14" t="str">
        <f t="shared" si="121"/>
        <v>CL.IC.CV.244610.01</v>
      </c>
      <c r="R1092" s="5"/>
      <c r="S1092" s="5"/>
      <c r="T1092" s="5"/>
      <c r="U1092" s="5"/>
      <c r="V1092" s="5"/>
      <c r="W1092" s="5"/>
    </row>
    <row r="1093" spans="1:23" ht="15">
      <c r="A1093" s="5" t="s">
        <v>1372</v>
      </c>
      <c r="B1093" s="5"/>
      <c r="C1093" s="6" t="s">
        <v>6583</v>
      </c>
      <c r="D1093" s="5"/>
      <c r="E1093" s="6" t="s">
        <v>6478</v>
      </c>
      <c r="F1093" s="5" t="s">
        <v>2642</v>
      </c>
      <c r="G1093" s="5" t="s">
        <v>2821</v>
      </c>
      <c r="H1093" s="10" t="s">
        <v>1298</v>
      </c>
      <c r="I1093" s="5" t="s">
        <v>1674</v>
      </c>
      <c r="J1093" s="13" t="str">
        <f t="shared" si="118"/>
        <v>IC.CV.244611</v>
      </c>
      <c r="K1093" s="6" t="s">
        <v>11324</v>
      </c>
      <c r="L1093" t="str">
        <f t="shared" si="122"/>
        <v xml:space="preserve">     Unchanged</v>
      </c>
      <c r="M1093" s="14" t="str">
        <f t="shared" si="119"/>
        <v>PI.IC.CV.244611.01</v>
      </c>
      <c r="N1093" s="14"/>
      <c r="O1093" s="14" t="str">
        <f t="shared" si="120"/>
        <v>PH.IC.CV.244611.01</v>
      </c>
      <c r="P1093" s="5"/>
      <c r="Q1093" s="14" t="str">
        <f t="shared" si="121"/>
        <v>CL.IC.CV.244611.01</v>
      </c>
      <c r="R1093" s="5"/>
      <c r="S1093" s="5"/>
      <c r="T1093" s="5"/>
      <c r="U1093" s="5"/>
      <c r="V1093" s="5"/>
      <c r="W1093" s="5"/>
    </row>
    <row r="1094" spans="1:23" ht="15">
      <c r="A1094" s="5" t="s">
        <v>1372</v>
      </c>
      <c r="B1094" s="5"/>
      <c r="C1094" s="6" t="s">
        <v>6583</v>
      </c>
      <c r="D1094" s="5"/>
      <c r="E1094" s="6" t="s">
        <v>6478</v>
      </c>
      <c r="F1094" s="5" t="s">
        <v>2642</v>
      </c>
      <c r="G1094" s="5" t="s">
        <v>2822</v>
      </c>
      <c r="H1094" s="10" t="s">
        <v>1299</v>
      </c>
      <c r="I1094" s="5" t="s">
        <v>1673</v>
      </c>
      <c r="J1094" s="13" t="str">
        <f t="shared" si="118"/>
        <v>IC.CV.244612</v>
      </c>
      <c r="K1094" s="6" t="s">
        <v>11324</v>
      </c>
      <c r="L1094" t="str">
        <f t="shared" si="122"/>
        <v xml:space="preserve">     Decreasing</v>
      </c>
      <c r="M1094" s="14" t="str">
        <f t="shared" si="119"/>
        <v>PI.IC.CV.244612.01</v>
      </c>
      <c r="N1094" s="14"/>
      <c r="O1094" s="14" t="str">
        <f t="shared" si="120"/>
        <v>PH.IC.CV.244612.01</v>
      </c>
      <c r="P1094" s="5"/>
      <c r="Q1094" s="14" t="str">
        <f t="shared" si="121"/>
        <v>CL.IC.CV.244612.01</v>
      </c>
      <c r="R1094" s="5"/>
      <c r="S1094" s="5"/>
      <c r="T1094" s="5"/>
      <c r="U1094" s="5"/>
      <c r="V1094" s="5"/>
      <c r="W1094" s="5"/>
    </row>
    <row r="1095" spans="1:23" ht="15">
      <c r="A1095" s="5" t="s">
        <v>1372</v>
      </c>
      <c r="B1095" s="5"/>
      <c r="C1095" s="6" t="s">
        <v>6583</v>
      </c>
      <c r="D1095" s="5"/>
      <c r="E1095" s="6" t="s">
        <v>6478</v>
      </c>
      <c r="F1095" s="5" t="s">
        <v>2642</v>
      </c>
      <c r="G1095" s="5" t="s">
        <v>2823</v>
      </c>
      <c r="H1095" s="10" t="s">
        <v>1300</v>
      </c>
      <c r="I1095" s="5" t="s">
        <v>1841</v>
      </c>
      <c r="J1095" s="13" t="str">
        <f t="shared" si="118"/>
        <v>IC.CV.244613</v>
      </c>
      <c r="K1095" s="6" t="s">
        <v>11324</v>
      </c>
      <c r="L1095" t="str">
        <f t="shared" si="122"/>
        <v xml:space="preserve">     Increasing</v>
      </c>
      <c r="M1095" s="14" t="str">
        <f t="shared" si="119"/>
        <v>PI.IC.CV.244613.01</v>
      </c>
      <c r="N1095" s="14"/>
      <c r="O1095" s="14" t="str">
        <f t="shared" si="120"/>
        <v>PH.IC.CV.244613.01</v>
      </c>
      <c r="P1095" s="5"/>
      <c r="Q1095" s="14" t="str">
        <f t="shared" si="121"/>
        <v>CL.IC.CV.244613.01</v>
      </c>
      <c r="R1095" s="5"/>
      <c r="S1095" s="5"/>
      <c r="T1095" s="5"/>
      <c r="U1095" s="5"/>
      <c r="V1095" s="5"/>
      <c r="W1095" s="5"/>
    </row>
    <row r="1096" spans="1:23" ht="15">
      <c r="A1096" s="5" t="s">
        <v>1372</v>
      </c>
      <c r="B1096" s="5"/>
      <c r="C1096" s="6" t="s">
        <v>6583</v>
      </c>
      <c r="D1096" s="5"/>
      <c r="E1096" s="6" t="s">
        <v>6478</v>
      </c>
      <c r="F1096" s="5" t="s">
        <v>2642</v>
      </c>
      <c r="G1096" s="5" t="s">
        <v>2403</v>
      </c>
      <c r="H1096" s="10" t="s">
        <v>1301</v>
      </c>
      <c r="I1096" s="5" t="s">
        <v>1557</v>
      </c>
      <c r="J1096" s="13" t="str">
        <f t="shared" si="118"/>
        <v>IC.CV.244614</v>
      </c>
      <c r="K1096" s="6" t="s">
        <v>11324</v>
      </c>
      <c r="L1096" t="str">
        <f t="shared" si="122"/>
        <v xml:space="preserve">     Consistent with body temperature</v>
      </c>
      <c r="M1096" s="14" t="str">
        <f t="shared" si="119"/>
        <v>PI.IC.CV.244614.01</v>
      </c>
      <c r="N1096" s="14"/>
      <c r="O1096" s="14" t="str">
        <f t="shared" si="120"/>
        <v>PH.IC.CV.244614.01</v>
      </c>
      <c r="P1096" s="5"/>
      <c r="Q1096" s="14" t="str">
        <f t="shared" si="121"/>
        <v>CL.IC.CV.244614.01</v>
      </c>
      <c r="R1096" s="5"/>
      <c r="S1096" s="5"/>
      <c r="T1096" s="5"/>
      <c r="U1096" s="5"/>
      <c r="V1096" s="5"/>
      <c r="W1096" s="5"/>
    </row>
    <row r="1097" spans="1:23" ht="15">
      <c r="A1097" s="5" t="s">
        <v>1372</v>
      </c>
      <c r="B1097" s="5"/>
      <c r="C1097" s="6" t="s">
        <v>6583</v>
      </c>
      <c r="D1097" s="5"/>
      <c r="E1097" s="6" t="s">
        <v>6478</v>
      </c>
      <c r="F1097" s="5" t="s">
        <v>2642</v>
      </c>
      <c r="G1097" s="5" t="s">
        <v>2404</v>
      </c>
      <c r="H1097" s="10" t="s">
        <v>1468</v>
      </c>
      <c r="I1097" s="5" t="s">
        <v>2116</v>
      </c>
      <c r="J1097" s="13" t="str">
        <f t="shared" si="118"/>
        <v>IC.CV.244615</v>
      </c>
      <c r="K1097" s="6" t="s">
        <v>11324</v>
      </c>
      <c r="L1097" t="str">
        <f t="shared" si="122"/>
        <v xml:space="preserve">     Warmer than body temperature</v>
      </c>
      <c r="M1097" s="14" t="str">
        <f t="shared" si="119"/>
        <v>PI.IC.CV.244615.01</v>
      </c>
      <c r="N1097" s="14"/>
      <c r="O1097" s="14" t="str">
        <f t="shared" si="120"/>
        <v>PH.IC.CV.244615.01</v>
      </c>
      <c r="P1097" s="5"/>
      <c r="Q1097" s="14" t="str">
        <f t="shared" si="121"/>
        <v>CL.IC.CV.244615.01</v>
      </c>
      <c r="R1097" s="5"/>
      <c r="S1097" s="5"/>
      <c r="T1097" s="5"/>
      <c r="U1097" s="5"/>
      <c r="V1097" s="5"/>
      <c r="W1097" s="5"/>
    </row>
    <row r="1098" spans="1:23" ht="15">
      <c r="A1098" s="5" t="s">
        <v>1372</v>
      </c>
      <c r="B1098" s="5"/>
      <c r="C1098" s="6" t="s">
        <v>6583</v>
      </c>
      <c r="D1098" s="5"/>
      <c r="E1098" s="6" t="s">
        <v>6478</v>
      </c>
      <c r="F1098" s="5" t="s">
        <v>2642</v>
      </c>
      <c r="G1098" s="5" t="s">
        <v>2117</v>
      </c>
      <c r="H1098" s="10" t="s">
        <v>1469</v>
      </c>
      <c r="I1098" s="5" t="s">
        <v>2118</v>
      </c>
      <c r="J1098" s="13" t="str">
        <f t="shared" ref="J1098:J1174" si="123">CONCATENATE("IC.CV.",C1098,E1098,H1098)</f>
        <v>IC.CV.244616</v>
      </c>
      <c r="K1098" s="6" t="s">
        <v>11324</v>
      </c>
      <c r="L1098" t="str">
        <f t="shared" si="122"/>
        <v xml:space="preserve">     Warmer than opposite body part</v>
      </c>
      <c r="M1098" s="14" t="str">
        <f t="shared" si="119"/>
        <v>PI.IC.CV.244616.01</v>
      </c>
      <c r="N1098" s="14"/>
      <c r="O1098" s="14" t="str">
        <f t="shared" si="120"/>
        <v>PH.IC.CV.244616.01</v>
      </c>
      <c r="P1098" s="5"/>
      <c r="Q1098" s="14" t="str">
        <f t="shared" si="121"/>
        <v>CL.IC.CV.244616.01</v>
      </c>
      <c r="R1098" s="5"/>
      <c r="S1098" s="5"/>
      <c r="T1098" s="5"/>
      <c r="U1098" s="5"/>
      <c r="V1098" s="5"/>
      <c r="W1098" s="5"/>
    </row>
    <row r="1099" spans="1:23" ht="15">
      <c r="A1099" s="5" t="s">
        <v>1372</v>
      </c>
      <c r="B1099" s="5"/>
      <c r="C1099" s="6" t="s">
        <v>6583</v>
      </c>
      <c r="D1099" s="5"/>
      <c r="E1099" s="6" t="s">
        <v>6478</v>
      </c>
      <c r="F1099" s="5" t="s">
        <v>2642</v>
      </c>
      <c r="G1099" s="5" t="s">
        <v>2119</v>
      </c>
      <c r="H1099" s="10" t="s">
        <v>1470</v>
      </c>
      <c r="I1099" s="5" t="s">
        <v>2120</v>
      </c>
      <c r="J1099" s="13" t="str">
        <f t="shared" si="123"/>
        <v>IC.CV.244617</v>
      </c>
      <c r="K1099" s="6" t="s">
        <v>11324</v>
      </c>
      <c r="L1099" t="str">
        <f t="shared" si="122"/>
        <v xml:space="preserve">     Cooler than body temperature</v>
      </c>
      <c r="M1099" s="14" t="str">
        <f t="shared" ref="M1099:M1175" si="124">CONCATENATE("PI.",J1099,".",K1099)</f>
        <v>PI.IC.CV.244617.01</v>
      </c>
      <c r="N1099" s="14"/>
      <c r="O1099" s="14" t="str">
        <f t="shared" ref="O1099:O1175" si="125">CONCATENATE("PH.",J1099,".",K1099)</f>
        <v>PH.IC.CV.244617.01</v>
      </c>
      <c r="P1099" s="5"/>
      <c r="Q1099" s="14" t="str">
        <f t="shared" ref="Q1099:Q1175" si="126">CONCATENATE("CL.",J1099,".",K1099)</f>
        <v>CL.IC.CV.244617.01</v>
      </c>
      <c r="R1099" s="5"/>
      <c r="S1099" s="5"/>
      <c r="T1099" s="5"/>
      <c r="U1099" s="5"/>
      <c r="V1099" s="5"/>
      <c r="W1099" s="5"/>
    </row>
    <row r="1100" spans="1:23" ht="15">
      <c r="A1100" s="5" t="s">
        <v>1372</v>
      </c>
      <c r="B1100" s="5"/>
      <c r="C1100" s="6" t="s">
        <v>6583</v>
      </c>
      <c r="D1100" s="5"/>
      <c r="E1100" s="6" t="s">
        <v>6478</v>
      </c>
      <c r="F1100" s="5" t="s">
        <v>2642</v>
      </c>
      <c r="G1100" s="5" t="s">
        <v>2121</v>
      </c>
      <c r="H1100" s="10" t="s">
        <v>1251</v>
      </c>
      <c r="I1100" s="5" t="s">
        <v>2122</v>
      </c>
      <c r="J1100" s="13" t="str">
        <f t="shared" si="123"/>
        <v>IC.CV.244618</v>
      </c>
      <c r="K1100" s="6" t="s">
        <v>11324</v>
      </c>
      <c r="L1100" t="str">
        <f t="shared" si="122"/>
        <v xml:space="preserve">     Cooler than opposite body part</v>
      </c>
      <c r="M1100" s="14" t="str">
        <f t="shared" si="124"/>
        <v>PI.IC.CV.244618.01</v>
      </c>
      <c r="N1100" s="14"/>
      <c r="O1100" s="14" t="str">
        <f t="shared" si="125"/>
        <v>PH.IC.CV.244618.01</v>
      </c>
      <c r="P1100" s="5"/>
      <c r="Q1100" s="14" t="str">
        <f t="shared" si="126"/>
        <v>CL.IC.CV.244618.01</v>
      </c>
      <c r="R1100" s="5"/>
      <c r="S1100" s="5"/>
      <c r="T1100" s="5"/>
      <c r="U1100" s="5"/>
      <c r="V1100" s="5"/>
      <c r="W1100" s="5"/>
    </row>
    <row r="1101" spans="1:23" ht="15">
      <c r="A1101" s="5" t="s">
        <v>1372</v>
      </c>
      <c r="B1101" s="5"/>
      <c r="C1101" s="6" t="s">
        <v>6583</v>
      </c>
      <c r="D1101" s="5"/>
      <c r="E1101" s="6" t="s">
        <v>6478</v>
      </c>
      <c r="F1101" s="5" t="s">
        <v>2642</v>
      </c>
      <c r="G1101" s="5" t="s">
        <v>1968</v>
      </c>
      <c r="H1101" s="10" t="s">
        <v>1100</v>
      </c>
      <c r="I1101" s="5" t="s">
        <v>1001</v>
      </c>
      <c r="J1101" s="13" t="str">
        <f t="shared" si="123"/>
        <v>IC.CV.244619</v>
      </c>
      <c r="K1101" s="6" t="s">
        <v>11324</v>
      </c>
      <c r="L1101" t="str">
        <f t="shared" si="122"/>
        <v xml:space="preserve">     None</v>
      </c>
      <c r="M1101" s="14" t="str">
        <f t="shared" si="124"/>
        <v>PI.IC.CV.244619.01</v>
      </c>
      <c r="N1101" s="14"/>
      <c r="O1101" s="14" t="str">
        <f t="shared" si="125"/>
        <v>PH.IC.CV.244619.01</v>
      </c>
      <c r="P1101" s="5"/>
      <c r="Q1101" s="14" t="str">
        <f t="shared" si="126"/>
        <v>CL.IC.CV.244619.01</v>
      </c>
      <c r="R1101" s="5"/>
      <c r="S1101" s="5"/>
      <c r="T1101" s="5"/>
      <c r="U1101" s="5"/>
      <c r="V1101" s="5"/>
      <c r="W1101" s="5"/>
    </row>
    <row r="1102" spans="1:23" ht="15">
      <c r="A1102" s="5" t="s">
        <v>1372</v>
      </c>
      <c r="B1102" s="5"/>
      <c r="C1102" s="6" t="s">
        <v>6583</v>
      </c>
      <c r="D1102" s="5"/>
      <c r="E1102" s="6" t="s">
        <v>6478</v>
      </c>
      <c r="F1102" s="5" t="s">
        <v>2642</v>
      </c>
      <c r="G1102" s="5" t="s">
        <v>2123</v>
      </c>
      <c r="H1102" s="10" t="s">
        <v>1271</v>
      </c>
      <c r="I1102" s="5" t="s">
        <v>2124</v>
      </c>
      <c r="J1102" s="13" t="str">
        <f t="shared" si="123"/>
        <v>IC.CV.244620</v>
      </c>
      <c r="K1102" s="6" t="s">
        <v>11324</v>
      </c>
      <c r="L1102" t="str">
        <f t="shared" si="122"/>
        <v xml:space="preserve">     Abdominal binder</v>
      </c>
      <c r="M1102" s="14" t="str">
        <f t="shared" si="124"/>
        <v>PI.IC.CV.244620.01</v>
      </c>
      <c r="N1102" s="14"/>
      <c r="O1102" s="14" t="str">
        <f t="shared" si="125"/>
        <v>PH.IC.CV.244620.01</v>
      </c>
      <c r="P1102" s="5"/>
      <c r="Q1102" s="14" t="str">
        <f t="shared" si="126"/>
        <v>CL.IC.CV.244620.01</v>
      </c>
      <c r="R1102" s="5"/>
      <c r="S1102" s="5"/>
      <c r="T1102" s="5"/>
      <c r="U1102" s="5"/>
      <c r="V1102" s="5"/>
      <c r="W1102" s="5"/>
    </row>
    <row r="1103" spans="1:23" ht="15">
      <c r="A1103" s="5" t="s">
        <v>1372</v>
      </c>
      <c r="B1103" s="5"/>
      <c r="C1103" s="6" t="s">
        <v>6583</v>
      </c>
      <c r="D1103" s="5"/>
      <c r="E1103" s="6" t="s">
        <v>6478</v>
      </c>
      <c r="F1103" s="5" t="s">
        <v>2642</v>
      </c>
      <c r="G1103" s="5" t="s">
        <v>2125</v>
      </c>
      <c r="H1103" s="10" t="s">
        <v>2395</v>
      </c>
      <c r="I1103" s="5" t="s">
        <v>2126</v>
      </c>
      <c r="J1103" s="13" t="str">
        <f t="shared" si="123"/>
        <v>IC.CV.244621</v>
      </c>
      <c r="K1103" s="6" t="s">
        <v>11324</v>
      </c>
      <c r="L1103" t="str">
        <f t="shared" si="122"/>
        <v xml:space="preserve">     Ace wrap</v>
      </c>
      <c r="M1103" s="14" t="str">
        <f t="shared" si="124"/>
        <v>PI.IC.CV.244621.01</v>
      </c>
      <c r="N1103" s="14"/>
      <c r="O1103" s="14" t="str">
        <f t="shared" si="125"/>
        <v>PH.IC.CV.244621.01</v>
      </c>
      <c r="P1103" s="5"/>
      <c r="Q1103" s="14" t="str">
        <f t="shared" si="126"/>
        <v>CL.IC.CV.244621.01</v>
      </c>
      <c r="R1103" s="5"/>
      <c r="S1103" s="5"/>
      <c r="T1103" s="5"/>
      <c r="U1103" s="5"/>
      <c r="V1103" s="5"/>
      <c r="W1103" s="5"/>
    </row>
    <row r="1104" spans="1:23" ht="15">
      <c r="A1104" s="5" t="s">
        <v>1372</v>
      </c>
      <c r="B1104" s="5"/>
      <c r="C1104" s="6" t="s">
        <v>6583</v>
      </c>
      <c r="D1104" s="5"/>
      <c r="E1104" s="6" t="s">
        <v>6478</v>
      </c>
      <c r="F1104" s="5" t="s">
        <v>2642</v>
      </c>
      <c r="G1104" s="5" t="s">
        <v>2127</v>
      </c>
      <c r="H1104" s="10" t="s">
        <v>2396</v>
      </c>
      <c r="I1104" s="5" t="s">
        <v>2128</v>
      </c>
      <c r="J1104" s="13" t="str">
        <f t="shared" si="123"/>
        <v>IC.CV.244622</v>
      </c>
      <c r="K1104" s="6" t="s">
        <v>11324</v>
      </c>
      <c r="L1104" t="str">
        <f t="shared" si="122"/>
        <v xml:space="preserve">     Montgomery straps</v>
      </c>
      <c r="M1104" s="14" t="str">
        <f t="shared" si="124"/>
        <v>PI.IC.CV.244622.01</v>
      </c>
      <c r="N1104" s="14"/>
      <c r="O1104" s="14" t="str">
        <f t="shared" si="125"/>
        <v>PH.IC.CV.244622.01</v>
      </c>
      <c r="P1104" s="5"/>
      <c r="Q1104" s="14" t="str">
        <f t="shared" si="126"/>
        <v>CL.IC.CV.244622.01</v>
      </c>
      <c r="R1104" s="5"/>
      <c r="S1104" s="5"/>
      <c r="T1104" s="5"/>
      <c r="U1104" s="5"/>
      <c r="V1104" s="5"/>
      <c r="W1104" s="5"/>
    </row>
    <row r="1105" spans="1:23" ht="15">
      <c r="A1105" s="5" t="s">
        <v>1372</v>
      </c>
      <c r="B1105" s="5"/>
      <c r="C1105" s="6" t="s">
        <v>6583</v>
      </c>
      <c r="D1105" s="5"/>
      <c r="E1105" s="6" t="s">
        <v>6478</v>
      </c>
      <c r="F1105" s="5" t="s">
        <v>2642</v>
      </c>
      <c r="G1105" s="5" t="s">
        <v>1771</v>
      </c>
      <c r="H1105" s="10" t="s">
        <v>2397</v>
      </c>
      <c r="I1105" s="5" t="s">
        <v>2129</v>
      </c>
      <c r="J1105" s="13" t="str">
        <f t="shared" si="123"/>
        <v>IC.CV.244623</v>
      </c>
      <c r="K1105" s="6" t="s">
        <v>11324</v>
      </c>
      <c r="L1105" t="str">
        <f t="shared" si="122"/>
        <v xml:space="preserve">     Securement device</v>
      </c>
      <c r="M1105" s="14" t="str">
        <f t="shared" si="124"/>
        <v>PI.IC.CV.244623.01</v>
      </c>
      <c r="N1105" s="14"/>
      <c r="O1105" s="14" t="str">
        <f t="shared" si="125"/>
        <v>PH.IC.CV.244623.01</v>
      </c>
      <c r="P1105" s="5"/>
      <c r="Q1105" s="14" t="str">
        <f t="shared" si="126"/>
        <v>CL.IC.CV.244623.01</v>
      </c>
      <c r="R1105" s="5"/>
      <c r="S1105" s="5"/>
      <c r="T1105" s="5"/>
      <c r="U1105" s="5"/>
      <c r="V1105" s="5"/>
      <c r="W1105" s="5"/>
    </row>
    <row r="1106" spans="1:23" ht="15">
      <c r="A1106" s="5" t="s">
        <v>1372</v>
      </c>
      <c r="B1106" s="5"/>
      <c r="C1106" s="6" t="s">
        <v>6583</v>
      </c>
      <c r="D1106" s="5"/>
      <c r="E1106" s="6" t="s">
        <v>6478</v>
      </c>
      <c r="F1106" s="5" t="s">
        <v>2824</v>
      </c>
      <c r="G1106" s="5" t="s">
        <v>2350</v>
      </c>
      <c r="H1106" s="10" t="s">
        <v>2398</v>
      </c>
      <c r="I1106" s="5" t="s">
        <v>2351</v>
      </c>
      <c r="J1106" s="13" t="str">
        <f t="shared" si="123"/>
        <v>IC.CV.244624</v>
      </c>
      <c r="K1106" s="6" t="s">
        <v>11324</v>
      </c>
      <c r="L1106" t="str">
        <f t="shared" si="122"/>
        <v xml:space="preserve">     Speed (8000-12000):  specify rpm</v>
      </c>
      <c r="M1106" s="14" t="str">
        <f t="shared" si="124"/>
        <v>PI.IC.CV.244624.01</v>
      </c>
      <c r="N1106" s="14"/>
      <c r="O1106" s="14" t="str">
        <f t="shared" si="125"/>
        <v>PH.IC.CV.244624.01</v>
      </c>
      <c r="P1106" s="5"/>
      <c r="Q1106" s="14" t="str">
        <f t="shared" si="126"/>
        <v>CL.IC.CV.244624.01</v>
      </c>
      <c r="R1106" s="5"/>
      <c r="S1106" s="5"/>
      <c r="T1106" s="5"/>
      <c r="U1106" s="5"/>
      <c r="V1106" s="5"/>
      <c r="W1106" s="5"/>
    </row>
    <row r="1107" spans="1:23" ht="15">
      <c r="A1107" s="5" t="s">
        <v>1372</v>
      </c>
      <c r="B1107" s="5"/>
      <c r="C1107" s="6" t="s">
        <v>6583</v>
      </c>
      <c r="D1107" s="5"/>
      <c r="E1107" s="6" t="s">
        <v>6478</v>
      </c>
      <c r="F1107" s="5" t="s">
        <v>2824</v>
      </c>
      <c r="G1107" s="5" t="s">
        <v>2352</v>
      </c>
      <c r="H1107" s="10" t="s">
        <v>2399</v>
      </c>
      <c r="I1107" s="5" t="s">
        <v>2353</v>
      </c>
      <c r="J1107" s="13" t="str">
        <f t="shared" si="123"/>
        <v>IC.CV.244625</v>
      </c>
      <c r="K1107" s="6" t="s">
        <v>11324</v>
      </c>
      <c r="L1107" t="str">
        <f t="shared" si="122"/>
        <v xml:space="preserve">     Speed (2000-4000)(: specify rpm</v>
      </c>
      <c r="M1107" s="14" t="str">
        <f t="shared" si="124"/>
        <v>PI.IC.CV.244625.01</v>
      </c>
      <c r="N1107" s="14"/>
      <c r="O1107" s="14" t="str">
        <f t="shared" si="125"/>
        <v>PH.IC.CV.244625.01</v>
      </c>
      <c r="P1107" s="5"/>
      <c r="Q1107" s="14" t="str">
        <f t="shared" si="126"/>
        <v>CL.IC.CV.244625.01</v>
      </c>
      <c r="R1107" s="5"/>
      <c r="S1107" s="5"/>
      <c r="T1107" s="5"/>
      <c r="U1107" s="5"/>
      <c r="V1107" s="5"/>
      <c r="W1107" s="5"/>
    </row>
    <row r="1108" spans="1:23" ht="15">
      <c r="A1108" s="5" t="s">
        <v>1372</v>
      </c>
      <c r="B1108" s="5"/>
      <c r="C1108" s="6" t="s">
        <v>6583</v>
      </c>
      <c r="D1108" s="5" t="s">
        <v>2354</v>
      </c>
      <c r="E1108" s="6" t="s">
        <v>6484</v>
      </c>
      <c r="F1108" s="5" t="s">
        <v>2355</v>
      </c>
      <c r="G1108" s="5" t="s">
        <v>306</v>
      </c>
      <c r="H1108" s="10" t="s">
        <v>1396</v>
      </c>
      <c r="I1108" s="5" t="s">
        <v>2356</v>
      </c>
      <c r="J1108" s="13" t="str">
        <f t="shared" si="123"/>
        <v>IC.CV.244701</v>
      </c>
      <c r="K1108" s="6" t="s">
        <v>11324</v>
      </c>
      <c r="L1108" t="str">
        <f t="shared" si="122"/>
        <v>Percent systole specify %</v>
      </c>
      <c r="M1108" s="14" t="str">
        <f t="shared" si="124"/>
        <v>PI.IC.CV.244701.01</v>
      </c>
      <c r="N1108" s="14"/>
      <c r="O1108" s="14" t="str">
        <f t="shared" si="125"/>
        <v>PH.IC.CV.244701.01</v>
      </c>
      <c r="P1108" s="5"/>
      <c r="Q1108" s="14" t="str">
        <f t="shared" si="126"/>
        <v>CL.IC.CV.244701.01</v>
      </c>
      <c r="R1108" s="5"/>
      <c r="S1108" s="5"/>
      <c r="T1108" s="5"/>
      <c r="U1108" s="5"/>
      <c r="V1108" s="5"/>
      <c r="W1108" s="5"/>
    </row>
    <row r="1109" spans="1:23" ht="15">
      <c r="A1109" s="5" t="s">
        <v>1372</v>
      </c>
      <c r="B1109" s="5"/>
      <c r="C1109" s="6" t="s">
        <v>6583</v>
      </c>
      <c r="D1109" s="5"/>
      <c r="E1109" s="6" t="s">
        <v>6484</v>
      </c>
      <c r="F1109" s="5" t="s">
        <v>2355</v>
      </c>
      <c r="G1109" s="5" t="s">
        <v>2357</v>
      </c>
      <c r="H1109" s="10" t="s">
        <v>1398</v>
      </c>
      <c r="I1109" s="5" t="s">
        <v>2358</v>
      </c>
      <c r="J1109" s="13" t="str">
        <f t="shared" si="123"/>
        <v>IC.CV.244702</v>
      </c>
      <c r="K1109" s="6" t="s">
        <v>11324</v>
      </c>
      <c r="L1109" t="str">
        <f t="shared" si="122"/>
        <v>Stroke volume specify ml</v>
      </c>
      <c r="M1109" s="14" t="str">
        <f t="shared" si="124"/>
        <v>PI.IC.CV.244702.01</v>
      </c>
      <c r="N1109" s="14"/>
      <c r="O1109" s="14" t="str">
        <f t="shared" si="125"/>
        <v>PH.IC.CV.244702.01</v>
      </c>
      <c r="P1109" s="5"/>
      <c r="Q1109" s="14" t="str">
        <f t="shared" si="126"/>
        <v>CL.IC.CV.244702.01</v>
      </c>
      <c r="R1109" s="5"/>
      <c r="S1109" s="5"/>
      <c r="T1109" s="5"/>
      <c r="U1109" s="5"/>
      <c r="V1109" s="5"/>
      <c r="W1109" s="5"/>
    </row>
    <row r="1110" spans="1:23" ht="15">
      <c r="A1110" s="5" t="s">
        <v>1372</v>
      </c>
      <c r="B1110" s="5"/>
      <c r="C1110" s="6" t="s">
        <v>6583</v>
      </c>
      <c r="D1110" s="5"/>
      <c r="E1110" s="6" t="s">
        <v>6484</v>
      </c>
      <c r="F1110" s="5" t="s">
        <v>2359</v>
      </c>
      <c r="G1110" s="5" t="s">
        <v>2686</v>
      </c>
      <c r="H1110" s="10" t="s">
        <v>1400</v>
      </c>
      <c r="I1110" s="5" t="s">
        <v>2687</v>
      </c>
      <c r="J1110" s="13" t="str">
        <f t="shared" si="123"/>
        <v>IC.CV.244703</v>
      </c>
      <c r="K1110" s="6" t="s">
        <v>11324</v>
      </c>
      <c r="L1110" t="str">
        <f t="shared" si="122"/>
        <v xml:space="preserve">     Within normal limits</v>
      </c>
      <c r="M1110" s="14" t="str">
        <f t="shared" si="124"/>
        <v>PI.IC.CV.244703.01</v>
      </c>
      <c r="N1110" s="14"/>
      <c r="O1110" s="14" t="str">
        <f t="shared" si="125"/>
        <v>PH.IC.CV.244703.01</v>
      </c>
      <c r="P1110" s="5"/>
      <c r="Q1110" s="14" t="str">
        <f t="shared" si="126"/>
        <v>CL.IC.CV.244703.01</v>
      </c>
      <c r="R1110" s="5"/>
      <c r="S1110" s="5"/>
      <c r="T1110" s="5"/>
      <c r="U1110" s="5"/>
      <c r="V1110" s="5"/>
      <c r="W1110" s="5"/>
    </row>
    <row r="1111" spans="1:23" ht="15">
      <c r="A1111" s="5" t="s">
        <v>1372</v>
      </c>
      <c r="B1111" s="5"/>
      <c r="C1111" s="6" t="s">
        <v>6583</v>
      </c>
      <c r="D1111" s="5"/>
      <c r="E1111" s="6" t="s">
        <v>6484</v>
      </c>
      <c r="F1111" s="5" t="s">
        <v>2359</v>
      </c>
      <c r="G1111" s="5" t="s">
        <v>2303</v>
      </c>
      <c r="H1111" s="10" t="s">
        <v>1402</v>
      </c>
      <c r="I1111" s="5" t="s">
        <v>2450</v>
      </c>
      <c r="J1111" s="13" t="str">
        <f t="shared" si="123"/>
        <v>IC.CV.244704</v>
      </c>
      <c r="K1111" s="6" t="s">
        <v>11324</v>
      </c>
      <c r="L1111" t="str">
        <f t="shared" si="122"/>
        <v xml:space="preserve">     Maceration</v>
      </c>
      <c r="M1111" s="14" t="str">
        <f t="shared" si="124"/>
        <v>PI.IC.CV.244704.01</v>
      </c>
      <c r="N1111" s="14"/>
      <c r="O1111" s="14" t="str">
        <f t="shared" si="125"/>
        <v>PH.IC.CV.244704.01</v>
      </c>
      <c r="P1111" s="5"/>
      <c r="Q1111" s="14" t="str">
        <f t="shared" si="126"/>
        <v>CL.IC.CV.244704.01</v>
      </c>
      <c r="R1111" s="5"/>
      <c r="S1111" s="5"/>
      <c r="T1111" s="5"/>
      <c r="U1111" s="5"/>
      <c r="V1111" s="5"/>
      <c r="W1111" s="5"/>
    </row>
    <row r="1112" spans="1:23" ht="15">
      <c r="A1112" s="5" t="s">
        <v>1372</v>
      </c>
      <c r="B1112" s="5"/>
      <c r="C1112" s="6" t="s">
        <v>6583</v>
      </c>
      <c r="D1112" s="5"/>
      <c r="E1112" s="6" t="s">
        <v>6484</v>
      </c>
      <c r="F1112" s="5" t="s">
        <v>2359</v>
      </c>
      <c r="G1112" s="5" t="s">
        <v>1530</v>
      </c>
      <c r="H1112" s="10" t="s">
        <v>1404</v>
      </c>
      <c r="I1112" s="5" t="s">
        <v>1531</v>
      </c>
      <c r="J1112" s="13" t="str">
        <f t="shared" si="123"/>
        <v>IC.CV.244705</v>
      </c>
      <c r="K1112" s="6" t="s">
        <v>11324</v>
      </c>
      <c r="L1112" t="str">
        <f t="shared" si="122"/>
        <v xml:space="preserve">     Erythema</v>
      </c>
      <c r="M1112" s="14" t="str">
        <f t="shared" si="124"/>
        <v>PI.IC.CV.244705.01</v>
      </c>
      <c r="N1112" s="14"/>
      <c r="O1112" s="14" t="str">
        <f t="shared" si="125"/>
        <v>PH.IC.CV.244705.01</v>
      </c>
      <c r="P1112" s="5"/>
      <c r="Q1112" s="14" t="str">
        <f t="shared" si="126"/>
        <v>CL.IC.CV.244705.01</v>
      </c>
      <c r="R1112" s="5"/>
      <c r="S1112" s="5"/>
      <c r="T1112" s="5"/>
      <c r="U1112" s="5"/>
      <c r="V1112" s="5"/>
      <c r="W1112" s="5"/>
    </row>
    <row r="1113" spans="1:23" ht="15">
      <c r="A1113" s="5" t="s">
        <v>1372</v>
      </c>
      <c r="B1113" s="5"/>
      <c r="C1113" s="6" t="s">
        <v>6583</v>
      </c>
      <c r="D1113" s="5"/>
      <c r="E1113" s="6" t="s">
        <v>6484</v>
      </c>
      <c r="F1113" s="5" t="s">
        <v>2359</v>
      </c>
      <c r="G1113" s="5" t="s">
        <v>2451</v>
      </c>
      <c r="H1113" s="10" t="s">
        <v>1406</v>
      </c>
      <c r="I1113" s="5" t="s">
        <v>2452</v>
      </c>
      <c r="J1113" s="13" t="str">
        <f t="shared" si="123"/>
        <v>IC.CV.244706</v>
      </c>
      <c r="K1113" s="6" t="s">
        <v>11324</v>
      </c>
      <c r="L1113" t="str">
        <f t="shared" si="122"/>
        <v xml:space="preserve">     Induration</v>
      </c>
      <c r="M1113" s="14" t="str">
        <f t="shared" si="124"/>
        <v>PI.IC.CV.244706.01</v>
      </c>
      <c r="N1113" s="14"/>
      <c r="O1113" s="14" t="str">
        <f t="shared" si="125"/>
        <v>PH.IC.CV.244706.01</v>
      </c>
      <c r="P1113" s="5"/>
      <c r="Q1113" s="14" t="str">
        <f t="shared" si="126"/>
        <v>CL.IC.CV.244706.01</v>
      </c>
      <c r="R1113" s="5"/>
      <c r="S1113" s="5"/>
      <c r="T1113" s="5"/>
      <c r="U1113" s="5"/>
      <c r="V1113" s="5"/>
      <c r="W1113" s="5"/>
    </row>
    <row r="1114" spans="1:23" ht="15">
      <c r="A1114" s="5" t="s">
        <v>1372</v>
      </c>
      <c r="B1114" s="5"/>
      <c r="C1114" s="6" t="s">
        <v>6583</v>
      </c>
      <c r="D1114" s="5"/>
      <c r="E1114" s="6" t="s">
        <v>6484</v>
      </c>
      <c r="F1114" s="5" t="s">
        <v>2359</v>
      </c>
      <c r="G1114" s="5" t="s">
        <v>1540</v>
      </c>
      <c r="H1114" s="10" t="s">
        <v>1419</v>
      </c>
      <c r="I1114" s="5" t="s">
        <v>1541</v>
      </c>
      <c r="J1114" s="13" t="str">
        <f t="shared" si="123"/>
        <v>IC.CV.244707</v>
      </c>
      <c r="K1114" s="6" t="s">
        <v>11324</v>
      </c>
      <c r="L1114" t="str">
        <f t="shared" si="122"/>
        <v xml:space="preserve">     Swelling</v>
      </c>
      <c r="M1114" s="14" t="str">
        <f t="shared" si="124"/>
        <v>PI.IC.CV.244707.01</v>
      </c>
      <c r="N1114" s="14"/>
      <c r="O1114" s="14" t="str">
        <f t="shared" si="125"/>
        <v>PH.IC.CV.244707.01</v>
      </c>
      <c r="P1114" s="5"/>
      <c r="Q1114" s="14" t="str">
        <f t="shared" si="126"/>
        <v>CL.IC.CV.244707.01</v>
      </c>
      <c r="R1114" s="5"/>
      <c r="S1114" s="5"/>
      <c r="T1114" s="5"/>
      <c r="U1114" s="5"/>
      <c r="V1114" s="5"/>
      <c r="W1114" s="5"/>
    </row>
    <row r="1115" spans="1:23" ht="15">
      <c r="A1115" s="5" t="s">
        <v>1372</v>
      </c>
      <c r="B1115" s="5"/>
      <c r="C1115" s="6" t="s">
        <v>6583</v>
      </c>
      <c r="D1115" s="5"/>
      <c r="E1115" s="6" t="s">
        <v>6484</v>
      </c>
      <c r="F1115" s="5" t="s">
        <v>2359</v>
      </c>
      <c r="G1115" s="5" t="s">
        <v>1523</v>
      </c>
      <c r="H1115" s="10" t="s">
        <v>1550</v>
      </c>
      <c r="I1115" s="5" t="s">
        <v>930</v>
      </c>
      <c r="J1115" s="13" t="str">
        <f t="shared" si="123"/>
        <v>IC.CV.244708</v>
      </c>
      <c r="K1115" s="6" t="s">
        <v>11324</v>
      </c>
      <c r="L1115" t="str">
        <f t="shared" si="122"/>
        <v xml:space="preserve">     Other:  specify</v>
      </c>
      <c r="M1115" s="14" t="str">
        <f t="shared" si="124"/>
        <v>PI.IC.CV.244708.01</v>
      </c>
      <c r="N1115" s="14"/>
      <c r="O1115" s="14" t="str">
        <f t="shared" si="125"/>
        <v>PH.IC.CV.244708.01</v>
      </c>
      <c r="P1115" s="5"/>
      <c r="Q1115" s="14" t="str">
        <f t="shared" si="126"/>
        <v>CL.IC.CV.244708.01</v>
      </c>
      <c r="R1115" s="5"/>
      <c r="S1115" s="5"/>
      <c r="T1115" s="5"/>
      <c r="U1115" s="5"/>
      <c r="V1115" s="5"/>
      <c r="W1115" s="5"/>
    </row>
    <row r="1116" spans="1:23" ht="15">
      <c r="A1116" s="5" t="s">
        <v>1372</v>
      </c>
      <c r="B1116" s="5"/>
      <c r="C1116" s="6" t="s">
        <v>6583</v>
      </c>
      <c r="D1116" s="5"/>
      <c r="E1116" s="6" t="s">
        <v>6484</v>
      </c>
      <c r="F1116" s="5" t="s">
        <v>2359</v>
      </c>
      <c r="G1116" s="5" t="s">
        <v>2821</v>
      </c>
      <c r="H1116" s="10" t="s">
        <v>1551</v>
      </c>
      <c r="I1116" s="5" t="s">
        <v>1674</v>
      </c>
      <c r="J1116" s="13" t="str">
        <f t="shared" si="123"/>
        <v>IC.CV.244709</v>
      </c>
      <c r="K1116" s="6" t="s">
        <v>11324</v>
      </c>
      <c r="L1116" t="str">
        <f t="shared" si="122"/>
        <v xml:space="preserve">     Unchanged</v>
      </c>
      <c r="M1116" s="14" t="str">
        <f t="shared" si="124"/>
        <v>PI.IC.CV.244709.01</v>
      </c>
      <c r="N1116" s="14"/>
      <c r="O1116" s="14" t="str">
        <f t="shared" si="125"/>
        <v>PH.IC.CV.244709.01</v>
      </c>
      <c r="P1116" s="5"/>
      <c r="Q1116" s="14" t="str">
        <f t="shared" si="126"/>
        <v>CL.IC.CV.244709.01</v>
      </c>
      <c r="R1116" s="5"/>
      <c r="S1116" s="5"/>
      <c r="T1116" s="5"/>
      <c r="U1116" s="5"/>
      <c r="V1116" s="5"/>
      <c r="W1116" s="5"/>
    </row>
    <row r="1117" spans="1:23" ht="15">
      <c r="A1117" s="5" t="s">
        <v>1372</v>
      </c>
      <c r="B1117" s="5"/>
      <c r="C1117" s="6" t="s">
        <v>6583</v>
      </c>
      <c r="D1117" s="5"/>
      <c r="E1117" s="6" t="s">
        <v>6484</v>
      </c>
      <c r="F1117" s="5" t="s">
        <v>2359</v>
      </c>
      <c r="G1117" s="5" t="s">
        <v>242</v>
      </c>
      <c r="H1117" s="10" t="s">
        <v>1571</v>
      </c>
      <c r="I1117" s="5" t="s">
        <v>1673</v>
      </c>
      <c r="J1117" s="13" t="str">
        <f t="shared" si="123"/>
        <v>IC.CV.244710</v>
      </c>
      <c r="K1117" s="6" t="s">
        <v>11324</v>
      </c>
      <c r="L1117" t="str">
        <f t="shared" si="122"/>
        <v xml:space="preserve">     Appearance decreasing</v>
      </c>
      <c r="M1117" s="14" t="str">
        <f t="shared" si="124"/>
        <v>PI.IC.CV.244710.01</v>
      </c>
      <c r="N1117" s="14"/>
      <c r="O1117" s="14" t="str">
        <f t="shared" si="125"/>
        <v>PH.IC.CV.244710.01</v>
      </c>
      <c r="P1117" s="5"/>
      <c r="Q1117" s="14" t="str">
        <f t="shared" si="126"/>
        <v>CL.IC.CV.244710.01</v>
      </c>
      <c r="R1117" s="5"/>
      <c r="S1117" s="5"/>
      <c r="T1117" s="5"/>
      <c r="U1117" s="5"/>
      <c r="V1117" s="5"/>
      <c r="W1117" s="5"/>
    </row>
    <row r="1118" spans="1:23" ht="15">
      <c r="A1118" s="5" t="s">
        <v>1372</v>
      </c>
      <c r="B1118" s="5"/>
      <c r="C1118" s="6" t="s">
        <v>6583</v>
      </c>
      <c r="D1118" s="5"/>
      <c r="E1118" s="6" t="s">
        <v>6484</v>
      </c>
      <c r="F1118" s="5" t="s">
        <v>2359</v>
      </c>
      <c r="G1118" s="5" t="s">
        <v>2595</v>
      </c>
      <c r="H1118" s="10" t="s">
        <v>1298</v>
      </c>
      <c r="I1118" s="5" t="s">
        <v>1841</v>
      </c>
      <c r="J1118" s="13" t="str">
        <f t="shared" si="123"/>
        <v>IC.CV.244711</v>
      </c>
      <c r="K1118" s="6" t="s">
        <v>11324</v>
      </c>
      <c r="L1118" t="str">
        <f t="shared" si="122"/>
        <v xml:space="preserve">     Appearance increasing</v>
      </c>
      <c r="M1118" s="14" t="str">
        <f t="shared" si="124"/>
        <v>PI.IC.CV.244711.01</v>
      </c>
      <c r="N1118" s="14"/>
      <c r="O1118" s="14" t="str">
        <f t="shared" si="125"/>
        <v>PH.IC.CV.244711.01</v>
      </c>
      <c r="P1118" s="5"/>
      <c r="Q1118" s="14" t="str">
        <f t="shared" si="126"/>
        <v>CL.IC.CV.244711.01</v>
      </c>
      <c r="R1118" s="5"/>
      <c r="S1118" s="5"/>
      <c r="T1118" s="5"/>
      <c r="U1118" s="5"/>
      <c r="V1118" s="5"/>
      <c r="W1118" s="5"/>
    </row>
    <row r="1119" spans="1:23" ht="15">
      <c r="A1119" s="5" t="s">
        <v>1372</v>
      </c>
      <c r="B1119" s="5"/>
      <c r="C1119" s="6" t="s">
        <v>6583</v>
      </c>
      <c r="D1119" s="5"/>
      <c r="E1119" s="6" t="s">
        <v>6484</v>
      </c>
      <c r="F1119" s="5" t="s">
        <v>2359</v>
      </c>
      <c r="G1119" s="5" t="s">
        <v>2403</v>
      </c>
      <c r="H1119" s="10" t="s">
        <v>1299</v>
      </c>
      <c r="I1119" s="5" t="s">
        <v>1557</v>
      </c>
      <c r="J1119" s="13" t="str">
        <f t="shared" si="123"/>
        <v>IC.CV.244712</v>
      </c>
      <c r="K1119" s="6" t="s">
        <v>11324</v>
      </c>
      <c r="L1119" t="str">
        <f t="shared" si="122"/>
        <v xml:space="preserve">     Consistent with body temperature</v>
      </c>
      <c r="M1119" s="14" t="str">
        <f t="shared" si="124"/>
        <v>PI.IC.CV.244712.01</v>
      </c>
      <c r="N1119" s="14"/>
      <c r="O1119" s="14" t="str">
        <f t="shared" si="125"/>
        <v>PH.IC.CV.244712.01</v>
      </c>
      <c r="P1119" s="5"/>
      <c r="Q1119" s="14" t="str">
        <f t="shared" si="126"/>
        <v>CL.IC.CV.244712.01</v>
      </c>
      <c r="R1119" s="5"/>
      <c r="S1119" s="5"/>
      <c r="T1119" s="5"/>
      <c r="U1119" s="5"/>
      <c r="V1119" s="5"/>
      <c r="W1119" s="5"/>
    </row>
    <row r="1120" spans="1:23" ht="15">
      <c r="A1120" s="5" t="s">
        <v>1372</v>
      </c>
      <c r="B1120" s="5"/>
      <c r="C1120" s="6" t="s">
        <v>6583</v>
      </c>
      <c r="D1120" s="5"/>
      <c r="E1120" s="6" t="s">
        <v>6484</v>
      </c>
      <c r="F1120" s="5" t="s">
        <v>2359</v>
      </c>
      <c r="G1120" s="5" t="s">
        <v>2404</v>
      </c>
      <c r="H1120" s="10" t="s">
        <v>1300</v>
      </c>
      <c r="I1120" s="5" t="s">
        <v>2116</v>
      </c>
      <c r="J1120" s="13" t="str">
        <f t="shared" si="123"/>
        <v>IC.CV.244713</v>
      </c>
      <c r="K1120" s="6" t="s">
        <v>11324</v>
      </c>
      <c r="L1120" t="str">
        <f t="shared" si="122"/>
        <v xml:space="preserve">     Warmer than body temperature</v>
      </c>
      <c r="M1120" s="14" t="str">
        <f t="shared" si="124"/>
        <v>PI.IC.CV.244713.01</v>
      </c>
      <c r="N1120" s="14"/>
      <c r="O1120" s="14" t="str">
        <f t="shared" si="125"/>
        <v>PH.IC.CV.244713.01</v>
      </c>
      <c r="P1120" s="5"/>
      <c r="Q1120" s="14" t="str">
        <f t="shared" si="126"/>
        <v>CL.IC.CV.244713.01</v>
      </c>
      <c r="R1120" s="5"/>
      <c r="S1120" s="5"/>
      <c r="T1120" s="5"/>
      <c r="U1120" s="5"/>
      <c r="V1120" s="5"/>
      <c r="W1120" s="5"/>
    </row>
    <row r="1121" spans="1:25" ht="15">
      <c r="A1121" s="5" t="s">
        <v>1372</v>
      </c>
      <c r="B1121" s="5"/>
      <c r="C1121" s="6" t="s">
        <v>6583</v>
      </c>
      <c r="D1121" s="5"/>
      <c r="E1121" s="6" t="s">
        <v>6484</v>
      </c>
      <c r="F1121" s="5" t="s">
        <v>2359</v>
      </c>
      <c r="G1121" s="5" t="s">
        <v>2117</v>
      </c>
      <c r="H1121" s="10" t="s">
        <v>1301</v>
      </c>
      <c r="I1121" s="5" t="s">
        <v>2118</v>
      </c>
      <c r="J1121" s="13" t="str">
        <f t="shared" si="123"/>
        <v>IC.CV.244714</v>
      </c>
      <c r="K1121" s="6" t="s">
        <v>11324</v>
      </c>
      <c r="L1121" t="str">
        <f t="shared" si="122"/>
        <v xml:space="preserve">     Warmer than opposite body part</v>
      </c>
      <c r="M1121" s="14" t="str">
        <f t="shared" si="124"/>
        <v>PI.IC.CV.244714.01</v>
      </c>
      <c r="N1121" s="14"/>
      <c r="O1121" s="14" t="str">
        <f t="shared" si="125"/>
        <v>PH.IC.CV.244714.01</v>
      </c>
      <c r="P1121" s="5"/>
      <c r="Q1121" s="14" t="str">
        <f t="shared" si="126"/>
        <v>CL.IC.CV.244714.01</v>
      </c>
      <c r="R1121" s="5"/>
      <c r="S1121" s="5"/>
      <c r="T1121" s="5"/>
      <c r="U1121" s="5"/>
      <c r="V1121" s="5"/>
      <c r="W1121" s="5"/>
    </row>
    <row r="1122" spans="1:25" ht="15">
      <c r="A1122" s="5" t="s">
        <v>1372</v>
      </c>
      <c r="B1122" s="5"/>
      <c r="C1122" s="6" t="s">
        <v>6583</v>
      </c>
      <c r="D1122" s="5"/>
      <c r="E1122" s="6" t="s">
        <v>6484</v>
      </c>
      <c r="F1122" s="5" t="s">
        <v>2359</v>
      </c>
      <c r="G1122" s="5" t="s">
        <v>2119</v>
      </c>
      <c r="H1122" s="10" t="s">
        <v>1468</v>
      </c>
      <c r="I1122" s="5" t="s">
        <v>2120</v>
      </c>
      <c r="J1122" s="13" t="str">
        <f t="shared" si="123"/>
        <v>IC.CV.244715</v>
      </c>
      <c r="K1122" s="6" t="s">
        <v>11324</v>
      </c>
      <c r="L1122" t="str">
        <f t="shared" si="122"/>
        <v xml:space="preserve">     Cooler than body temperature</v>
      </c>
      <c r="M1122" s="14" t="str">
        <f t="shared" si="124"/>
        <v>PI.IC.CV.244715.01</v>
      </c>
      <c r="N1122" s="14"/>
      <c r="O1122" s="14" t="str">
        <f t="shared" si="125"/>
        <v>PH.IC.CV.244715.01</v>
      </c>
      <c r="P1122" s="5"/>
      <c r="Q1122" s="14" t="str">
        <f t="shared" si="126"/>
        <v>CL.IC.CV.244715.01</v>
      </c>
      <c r="R1122" s="5"/>
      <c r="S1122" s="5"/>
      <c r="T1122" s="5"/>
      <c r="U1122" s="5"/>
      <c r="V1122" s="5"/>
      <c r="W1122" s="5"/>
    </row>
    <row r="1123" spans="1:25" ht="15">
      <c r="A1123" s="5" t="s">
        <v>1372</v>
      </c>
      <c r="B1123" s="5"/>
      <c r="C1123" s="6" t="s">
        <v>6583</v>
      </c>
      <c r="D1123" s="5"/>
      <c r="E1123" s="6" t="s">
        <v>6484</v>
      </c>
      <c r="F1123" s="5" t="s">
        <v>2359</v>
      </c>
      <c r="G1123" s="5" t="s">
        <v>2121</v>
      </c>
      <c r="H1123" s="10" t="s">
        <v>1469</v>
      </c>
      <c r="I1123" s="5" t="s">
        <v>2122</v>
      </c>
      <c r="J1123" s="13" t="str">
        <f t="shared" si="123"/>
        <v>IC.CV.244716</v>
      </c>
      <c r="K1123" s="6" t="s">
        <v>11324</v>
      </c>
      <c r="L1123" t="str">
        <f t="shared" si="122"/>
        <v xml:space="preserve">     Cooler than opposite body part</v>
      </c>
      <c r="M1123" s="14" t="str">
        <f t="shared" si="124"/>
        <v>PI.IC.CV.244716.01</v>
      </c>
      <c r="N1123" s="14"/>
      <c r="O1123" s="14" t="str">
        <f t="shared" si="125"/>
        <v>PH.IC.CV.244716.01</v>
      </c>
      <c r="P1123" s="5"/>
      <c r="Q1123" s="14" t="str">
        <f t="shared" si="126"/>
        <v>CL.IC.CV.244716.01</v>
      </c>
      <c r="R1123" s="5"/>
      <c r="S1123" s="5"/>
      <c r="T1123" s="5"/>
      <c r="U1123" s="5"/>
      <c r="V1123" s="5"/>
      <c r="W1123" s="5"/>
    </row>
    <row r="1124" spans="1:25" ht="15">
      <c r="A1124" s="5" t="s">
        <v>1372</v>
      </c>
      <c r="B1124" s="5"/>
      <c r="C1124" s="6" t="s">
        <v>6583</v>
      </c>
      <c r="D1124" s="5" t="s">
        <v>2499</v>
      </c>
      <c r="E1124" s="6" t="s">
        <v>6912</v>
      </c>
      <c r="F1124" s="5" t="s">
        <v>2500</v>
      </c>
      <c r="G1124" s="5" t="s">
        <v>2777</v>
      </c>
      <c r="H1124" s="10" t="s">
        <v>1396</v>
      </c>
      <c r="I1124" s="5" t="s">
        <v>2206</v>
      </c>
      <c r="J1124" s="13" t="str">
        <f t="shared" si="123"/>
        <v>IC.CV.244801</v>
      </c>
      <c r="K1124" s="6" t="s">
        <v>11324</v>
      </c>
      <c r="L1124" t="str">
        <f t="shared" si="122"/>
        <v>Back-up system present</v>
      </c>
      <c r="M1124" s="14" t="str">
        <f t="shared" si="124"/>
        <v>PI.IC.CV.244801.01</v>
      </c>
      <c r="N1124" s="14"/>
      <c r="O1124" s="14" t="str">
        <f t="shared" si="125"/>
        <v>PH.IC.CV.244801.01</v>
      </c>
      <c r="P1124" s="5"/>
      <c r="Q1124" s="14" t="str">
        <f t="shared" si="126"/>
        <v>CL.IC.CV.244801.01</v>
      </c>
      <c r="R1124" s="5"/>
      <c r="S1124" s="5"/>
      <c r="T1124" s="5"/>
      <c r="U1124" s="5"/>
      <c r="V1124" s="5"/>
      <c r="W1124" s="5"/>
    </row>
    <row r="1125" spans="1:25" ht="15">
      <c r="A1125" s="5" t="s">
        <v>1372</v>
      </c>
      <c r="B1125" s="5"/>
      <c r="C1125" s="6" t="s">
        <v>6583</v>
      </c>
      <c r="D1125" s="5"/>
      <c r="E1125" s="6" t="s">
        <v>6912</v>
      </c>
      <c r="F1125" s="5" t="s">
        <v>2500</v>
      </c>
      <c r="G1125" s="5" t="s">
        <v>2779</v>
      </c>
      <c r="H1125" s="10" t="s">
        <v>1398</v>
      </c>
      <c r="I1125" s="5" t="s">
        <v>2501</v>
      </c>
      <c r="J1125" s="13" t="str">
        <f t="shared" si="123"/>
        <v>IC.CV.244802</v>
      </c>
      <c r="K1125" s="6" t="s">
        <v>11324</v>
      </c>
      <c r="L1125" t="str">
        <f t="shared" si="122"/>
        <v>Self test done</v>
      </c>
      <c r="M1125" s="14" t="str">
        <f t="shared" si="124"/>
        <v>PI.IC.CV.244802.01</v>
      </c>
      <c r="N1125" s="14"/>
      <c r="O1125" s="14" t="str">
        <f t="shared" si="125"/>
        <v>PH.IC.CV.244802.01</v>
      </c>
      <c r="P1125" s="5"/>
      <c r="Q1125" s="14" t="str">
        <f t="shared" si="126"/>
        <v>CL.IC.CV.244802.01</v>
      </c>
      <c r="R1125" s="5"/>
      <c r="S1125" s="5"/>
      <c r="T1125" s="5"/>
      <c r="U1125" s="5"/>
      <c r="V1125" s="5"/>
      <c r="W1125" s="5"/>
    </row>
    <row r="1126" spans="1:25" ht="15">
      <c r="A1126" s="5" t="s">
        <v>1372</v>
      </c>
      <c r="B1126" s="5"/>
      <c r="C1126" s="6" t="s">
        <v>6583</v>
      </c>
      <c r="D1126" s="5"/>
      <c r="E1126" s="6" t="s">
        <v>6912</v>
      </c>
      <c r="F1126" s="5" t="s">
        <v>2500</v>
      </c>
      <c r="G1126" s="5" t="s">
        <v>2781</v>
      </c>
      <c r="H1126" s="10" t="s">
        <v>1400</v>
      </c>
      <c r="I1126" s="5" t="s">
        <v>2782</v>
      </c>
      <c r="J1126" s="13" t="str">
        <f t="shared" si="123"/>
        <v>IC.CV.244803</v>
      </c>
      <c r="K1126" s="6" t="s">
        <v>11324</v>
      </c>
      <c r="L1126" t="str">
        <f t="shared" si="122"/>
        <v>System controller changed</v>
      </c>
      <c r="M1126" s="14" t="str">
        <f t="shared" si="124"/>
        <v>PI.IC.CV.244803.01</v>
      </c>
      <c r="N1126" s="14"/>
      <c r="O1126" s="14" t="str">
        <f t="shared" si="125"/>
        <v>PH.IC.CV.244803.01</v>
      </c>
      <c r="P1126" s="5"/>
      <c r="Q1126" s="14" t="str">
        <f t="shared" si="126"/>
        <v>CL.IC.CV.244803.01</v>
      </c>
      <c r="R1126" s="5"/>
      <c r="S1126" s="5"/>
      <c r="T1126" s="5"/>
      <c r="U1126" s="5"/>
      <c r="V1126" s="5"/>
      <c r="W1126" s="5"/>
    </row>
    <row r="1127" spans="1:25" ht="15">
      <c r="A1127" s="5" t="s">
        <v>1372</v>
      </c>
      <c r="B1127" s="5"/>
      <c r="C1127" s="6" t="s">
        <v>6583</v>
      </c>
      <c r="D1127" s="5"/>
      <c r="E1127" s="6" t="s">
        <v>6912</v>
      </c>
      <c r="F1127" s="5" t="s">
        <v>2500</v>
      </c>
      <c r="G1127" s="5" t="s">
        <v>2783</v>
      </c>
      <c r="H1127" s="10" t="s">
        <v>1402</v>
      </c>
      <c r="I1127" s="5" t="s">
        <v>2502</v>
      </c>
      <c r="J1127" s="13" t="str">
        <f t="shared" si="123"/>
        <v>IC.CV.244804</v>
      </c>
      <c r="K1127" s="6" t="s">
        <v>11324</v>
      </c>
      <c r="L1127" t="str">
        <f t="shared" si="122"/>
        <v>Vent filter change</v>
      </c>
      <c r="M1127" s="14" t="str">
        <f t="shared" si="124"/>
        <v>PI.IC.CV.244804.01</v>
      </c>
      <c r="N1127" s="14"/>
      <c r="O1127" s="14" t="str">
        <f t="shared" si="125"/>
        <v>PH.IC.CV.244804.01</v>
      </c>
      <c r="P1127" s="5"/>
      <c r="Q1127" s="14" t="str">
        <f t="shared" si="126"/>
        <v>CL.IC.CV.244804.01</v>
      </c>
      <c r="R1127" s="5"/>
      <c r="S1127" s="5"/>
      <c r="T1127" s="5"/>
      <c r="U1127" s="5"/>
      <c r="V1127" s="5"/>
      <c r="W1127" s="5"/>
    </row>
    <row r="1128" spans="1:25" ht="15">
      <c r="A1128" s="5" t="s">
        <v>1372</v>
      </c>
      <c r="B1128" s="5"/>
      <c r="C1128" s="6" t="s">
        <v>6583</v>
      </c>
      <c r="D1128" s="5" t="s">
        <v>2503</v>
      </c>
      <c r="E1128" s="6" t="s">
        <v>6914</v>
      </c>
      <c r="F1128" s="5" t="s">
        <v>2504</v>
      </c>
      <c r="G1128" s="5" t="s">
        <v>2788</v>
      </c>
      <c r="H1128" s="10" t="s">
        <v>1396</v>
      </c>
      <c r="I1128" s="5" t="s">
        <v>2505</v>
      </c>
      <c r="J1128" s="13" t="str">
        <f t="shared" si="123"/>
        <v>IC.CV.244901</v>
      </c>
      <c r="K1128" s="6" t="s">
        <v>11324</v>
      </c>
      <c r="L1128" t="str">
        <f t="shared" si="122"/>
        <v>No tunneling</v>
      </c>
      <c r="M1128" s="14" t="str">
        <f t="shared" si="124"/>
        <v>PI.IC.CV.244901.01</v>
      </c>
      <c r="N1128" s="14"/>
      <c r="O1128" s="14" t="str">
        <f t="shared" si="125"/>
        <v>PH.IC.CV.244901.01</v>
      </c>
      <c r="P1128" s="5"/>
      <c r="Q1128" s="14" t="str">
        <f t="shared" si="126"/>
        <v>CL.IC.CV.244901.01</v>
      </c>
      <c r="R1128" s="5"/>
      <c r="S1128" s="5"/>
      <c r="T1128" s="5"/>
      <c r="U1128" s="5"/>
      <c r="V1128" s="5"/>
      <c r="W1128" s="5"/>
    </row>
    <row r="1129" spans="1:25" ht="15">
      <c r="A1129" s="5" t="s">
        <v>1372</v>
      </c>
      <c r="B1129" s="5"/>
      <c r="C1129" s="6" t="s">
        <v>6583</v>
      </c>
      <c r="D1129" s="5"/>
      <c r="E1129" s="6" t="s">
        <v>6914</v>
      </c>
      <c r="F1129" s="5" t="s">
        <v>2504</v>
      </c>
      <c r="G1129" s="5" t="s">
        <v>2506</v>
      </c>
      <c r="H1129" s="10" t="s">
        <v>1398</v>
      </c>
      <c r="I1129" s="5" t="s">
        <v>2507</v>
      </c>
      <c r="J1129" s="13" t="str">
        <f t="shared" si="123"/>
        <v>IC.CV.244902</v>
      </c>
      <c r="K1129" s="6" t="s">
        <v>11324</v>
      </c>
      <c r="L1129" t="str">
        <f t="shared" si="122"/>
        <v>Inflow driveline-tunneling:  enter clock position</v>
      </c>
      <c r="M1129" s="14" t="str">
        <f t="shared" si="124"/>
        <v>PI.IC.CV.244902.01</v>
      </c>
      <c r="N1129" s="14"/>
      <c r="O1129" s="14" t="str">
        <f t="shared" si="125"/>
        <v>PH.IC.CV.244902.01</v>
      </c>
      <c r="P1129" s="5"/>
      <c r="Q1129" s="14" t="str">
        <f t="shared" si="126"/>
        <v>CL.IC.CV.244902.01</v>
      </c>
      <c r="R1129" s="5"/>
      <c r="S1129" s="5"/>
      <c r="T1129" s="5"/>
      <c r="U1129" s="5"/>
      <c r="V1129" s="5"/>
      <c r="W1129" s="5"/>
    </row>
    <row r="1130" spans="1:25" ht="15">
      <c r="A1130" s="5" t="s">
        <v>1372</v>
      </c>
      <c r="B1130" s="5"/>
      <c r="C1130" s="6" t="s">
        <v>6583</v>
      </c>
      <c r="D1130" s="5"/>
      <c r="E1130" s="6" t="s">
        <v>6914</v>
      </c>
      <c r="F1130" s="5" t="s">
        <v>2504</v>
      </c>
      <c r="G1130" s="5" t="s">
        <v>2508</v>
      </c>
      <c r="H1130" s="10" t="s">
        <v>1400</v>
      </c>
      <c r="I1130" s="5" t="s">
        <v>2509</v>
      </c>
      <c r="J1130" s="13" t="str">
        <f t="shared" si="123"/>
        <v>IC.CV.244903</v>
      </c>
      <c r="K1130" s="6" t="s">
        <v>11324</v>
      </c>
      <c r="L1130" t="str">
        <f t="shared" si="122"/>
        <v>Outflow driveline-tunneling:  enter clock position</v>
      </c>
      <c r="M1130" s="14" t="str">
        <f t="shared" si="124"/>
        <v>PI.IC.CV.244903.01</v>
      </c>
      <c r="N1130" s="14"/>
      <c r="O1130" s="14" t="str">
        <f t="shared" si="125"/>
        <v>PH.IC.CV.244903.01</v>
      </c>
      <c r="P1130" s="5"/>
      <c r="Q1130" s="14" t="str">
        <f t="shared" si="126"/>
        <v>CL.IC.CV.244903.01</v>
      </c>
      <c r="R1130" s="5"/>
      <c r="S1130" s="5"/>
      <c r="T1130" s="5"/>
      <c r="U1130" s="5"/>
      <c r="V1130" s="5"/>
      <c r="W1130" s="5"/>
    </row>
    <row r="1131" spans="1:25" ht="15">
      <c r="A1131" s="5" t="s">
        <v>1372</v>
      </c>
      <c r="B1131" s="5"/>
      <c r="C1131" s="6" t="s">
        <v>6583</v>
      </c>
      <c r="D1131" s="5" t="s">
        <v>2510</v>
      </c>
      <c r="E1131" s="6" t="s">
        <v>6638</v>
      </c>
      <c r="F1131" s="5" t="s">
        <v>2511</v>
      </c>
      <c r="G1131" s="5" t="s">
        <v>2512</v>
      </c>
      <c r="H1131" s="10" t="s">
        <v>1396</v>
      </c>
      <c r="I1131" s="5" t="s">
        <v>2513</v>
      </c>
      <c r="J1131" s="13" t="str">
        <f t="shared" ref="J1131:J1133" si="127">CONCATENATE("IC.CV.",C1131,E1131,H1131)</f>
        <v>IC.CV.245001</v>
      </c>
      <c r="K1131" s="6" t="s">
        <v>1192</v>
      </c>
      <c r="L1131" t="str">
        <f t="shared" ref="L1131:L1133" si="128">G1131</f>
        <v>VAD volume:  specify</v>
      </c>
      <c r="M1131" s="14" t="str">
        <f t="shared" ref="M1131:M1133" si="129">CONCATENATE("PI.",J1131,".",K1131)</f>
        <v>PI.IC.CV.245001.01</v>
      </c>
      <c r="N1131" s="14"/>
      <c r="O1131" s="14" t="str">
        <f t="shared" ref="O1131:O1133" si="130">CONCATENATE("PH.",J1131,".",K1131)</f>
        <v>PH.IC.CV.245001.01</v>
      </c>
      <c r="P1131" s="5"/>
      <c r="Q1131" s="14" t="str">
        <f t="shared" ref="Q1131:Q1133" si="131">CONCATENATE("CL.",J1131,".",K1131)</f>
        <v>CL.IC.CV.245001.01</v>
      </c>
      <c r="R1131" s="5"/>
      <c r="S1131" s="5"/>
      <c r="T1131" s="5"/>
      <c r="U1131" s="5"/>
      <c r="V1131" s="5"/>
      <c r="W1131" s="5"/>
    </row>
    <row r="1132" spans="1:25" ht="15">
      <c r="A1132" s="5" t="s">
        <v>1372</v>
      </c>
      <c r="B1132" s="5"/>
      <c r="C1132" s="6" t="s">
        <v>11210</v>
      </c>
      <c r="D1132" s="5" t="s">
        <v>11538</v>
      </c>
      <c r="E1132" s="6" t="s">
        <v>11536</v>
      </c>
      <c r="F1132" s="5" t="s">
        <v>11209</v>
      </c>
      <c r="G1132" s="5" t="s">
        <v>11211</v>
      </c>
      <c r="H1132" s="10" t="s">
        <v>1396</v>
      </c>
      <c r="I1132" s="5" t="s">
        <v>11537</v>
      </c>
      <c r="J1132" s="13" t="str">
        <f t="shared" si="127"/>
        <v>IC.CV.245101</v>
      </c>
      <c r="K1132" s="6" t="s">
        <v>1192</v>
      </c>
      <c r="L1132" t="str">
        <f t="shared" si="128"/>
        <v>Impella Specific Date insertion: specify</v>
      </c>
      <c r="M1132" s="14" t="str">
        <f t="shared" si="129"/>
        <v>PI.IC.CV.245101.01</v>
      </c>
      <c r="N1132" s="14"/>
      <c r="O1132" s="14" t="str">
        <f t="shared" si="130"/>
        <v>PH.IC.CV.245101.01</v>
      </c>
      <c r="P1132" s="5"/>
      <c r="Q1132" s="14" t="str">
        <f t="shared" si="131"/>
        <v>CL.IC.CV.245101.01</v>
      </c>
      <c r="R1132" s="5"/>
      <c r="S1132" s="5"/>
      <c r="T1132" s="5"/>
      <c r="U1132" s="5"/>
      <c r="V1132" s="5" t="s">
        <v>11318</v>
      </c>
      <c r="W1132" s="5">
        <v>1073</v>
      </c>
    </row>
    <row r="1133" spans="1:25" ht="15">
      <c r="A1133" s="5" t="s">
        <v>1372</v>
      </c>
      <c r="B1133" s="5"/>
      <c r="C1133" s="6" t="s">
        <v>11210</v>
      </c>
      <c r="D1133" s="5"/>
      <c r="E1133" s="6" t="s">
        <v>11536</v>
      </c>
      <c r="F1133" s="5" t="s">
        <v>11209</v>
      </c>
      <c r="G1133" s="5" t="s">
        <v>11212</v>
      </c>
      <c r="H1133" s="10" t="s">
        <v>11214</v>
      </c>
      <c r="I1133" s="5" t="s">
        <v>11215</v>
      </c>
      <c r="J1133" s="13" t="str">
        <f t="shared" si="127"/>
        <v>IC.CV.245102</v>
      </c>
      <c r="K1133" s="6" t="s">
        <v>1192</v>
      </c>
      <c r="L1133" t="str">
        <f t="shared" si="128"/>
        <v>VAD Left Date insertion: specify</v>
      </c>
      <c r="M1133" s="14" t="str">
        <f t="shared" si="129"/>
        <v>PI.IC.CV.245102.01</v>
      </c>
      <c r="N1133" s="14"/>
      <c r="O1133" s="14" t="str">
        <f t="shared" si="130"/>
        <v>PH.IC.CV.245102.01</v>
      </c>
      <c r="P1133" s="5"/>
      <c r="Q1133" s="14" t="str">
        <f t="shared" si="131"/>
        <v>CL.IC.CV.245102.01</v>
      </c>
      <c r="R1133" s="5"/>
      <c r="S1133" s="5"/>
      <c r="T1133" s="5"/>
      <c r="U1133" s="5"/>
      <c r="V1133" s="5" t="s">
        <v>11318</v>
      </c>
      <c r="W1133" s="5">
        <v>1074</v>
      </c>
    </row>
    <row r="1134" spans="1:25" ht="15">
      <c r="A1134" s="5" t="s">
        <v>1372</v>
      </c>
      <c r="B1134" s="5"/>
      <c r="C1134" s="6" t="s">
        <v>11210</v>
      </c>
      <c r="D1134" s="5"/>
      <c r="E1134" s="6" t="s">
        <v>11536</v>
      </c>
      <c r="F1134" s="5" t="s">
        <v>11209</v>
      </c>
      <c r="G1134" s="5" t="s">
        <v>11213</v>
      </c>
      <c r="H1134" s="10" t="s">
        <v>11261</v>
      </c>
      <c r="I1134" s="5" t="s">
        <v>11216</v>
      </c>
      <c r="J1134" s="13" t="str">
        <f t="shared" si="123"/>
        <v>IC.CV.245103</v>
      </c>
      <c r="K1134" s="6" t="s">
        <v>11324</v>
      </c>
      <c r="L1134" t="str">
        <f t="shared" si="122"/>
        <v>VAD Right Date insertion: specify</v>
      </c>
      <c r="M1134" s="14" t="str">
        <f t="shared" si="124"/>
        <v>PI.IC.CV.245103.01</v>
      </c>
      <c r="N1134" s="14"/>
      <c r="O1134" s="14" t="str">
        <f t="shared" si="125"/>
        <v>PH.IC.CV.245103.01</v>
      </c>
      <c r="P1134" s="5"/>
      <c r="Q1134" s="14" t="str">
        <f t="shared" si="126"/>
        <v>CL.IC.CV.245103.01</v>
      </c>
      <c r="R1134" s="5"/>
      <c r="S1134" s="5"/>
      <c r="T1134" s="5"/>
      <c r="U1134" s="5"/>
      <c r="V1134" s="5" t="s">
        <v>11318</v>
      </c>
      <c r="W1134" s="5">
        <v>1075</v>
      </c>
    </row>
    <row r="1135" spans="1:25" ht="15">
      <c r="A1135" s="67" t="s">
        <v>1372</v>
      </c>
      <c r="B1135" s="67"/>
      <c r="C1135" s="70" t="s">
        <v>2398</v>
      </c>
      <c r="D1135" s="67" t="s">
        <v>776</v>
      </c>
      <c r="E1135" s="72" t="s">
        <v>800</v>
      </c>
      <c r="F1135" s="67" t="s">
        <v>777</v>
      </c>
      <c r="G1135" s="67" t="s">
        <v>778</v>
      </c>
      <c r="H1135" s="71" t="s">
        <v>1396</v>
      </c>
      <c r="I1135" s="67" t="s">
        <v>3032</v>
      </c>
      <c r="J1135" s="13" t="str">
        <f t="shared" ref="J1135:J1141" si="132">CONCATENATE("IC.CV.",C1135,E1135,H1135)</f>
        <v>IC.CV.245201</v>
      </c>
      <c r="K1135" s="6" t="s">
        <v>11383</v>
      </c>
      <c r="L1135" t="str">
        <f t="shared" ref="L1135:L1141" si="133">G1135</f>
        <v>Impella Purge Pressure:  specify mmHg</v>
      </c>
      <c r="M1135" s="14" t="str">
        <f t="shared" ref="M1135:M1141" si="134">CONCATENATE("PI.",J1135,".",K1135)</f>
        <v>PI.IC.CV.245201.01</v>
      </c>
      <c r="N1135" s="14"/>
      <c r="O1135" s="14" t="str">
        <f t="shared" ref="O1135:O1141" si="135">CONCATENATE("PH.",J1135,".",K1135)</f>
        <v>PH.IC.CV.245201.01</v>
      </c>
      <c r="P1135" s="5"/>
      <c r="Q1135" s="14" t="str">
        <f t="shared" ref="Q1135:Q1141" si="136">CONCATENATE("CL.",J1135,".",K1135)</f>
        <v>CL.IC.CV.245201.01</v>
      </c>
      <c r="R1135" s="5"/>
      <c r="S1135" s="67"/>
      <c r="T1135" s="67"/>
      <c r="U1135" s="67"/>
      <c r="V1135" s="67"/>
      <c r="W1135" s="67"/>
      <c r="X1135" t="s">
        <v>807</v>
      </c>
      <c r="Y1135">
        <v>1090</v>
      </c>
    </row>
    <row r="1136" spans="1:25" ht="15">
      <c r="A1136" s="67" t="s">
        <v>1372</v>
      </c>
      <c r="B1136" s="67"/>
      <c r="C1136" s="70" t="s">
        <v>2398</v>
      </c>
      <c r="D1136" s="67" t="s">
        <v>900</v>
      </c>
      <c r="E1136" s="72" t="s">
        <v>801</v>
      </c>
      <c r="F1136" s="67" t="s">
        <v>901</v>
      </c>
      <c r="G1136" s="67" t="s">
        <v>902</v>
      </c>
      <c r="H1136" s="71" t="s">
        <v>1396</v>
      </c>
      <c r="I1136" s="67" t="s">
        <v>903</v>
      </c>
      <c r="J1136" s="13" t="str">
        <f t="shared" si="132"/>
        <v>IC.CV.245301</v>
      </c>
      <c r="K1136" s="6" t="s">
        <v>11383</v>
      </c>
      <c r="L1136" t="str">
        <f t="shared" si="133"/>
        <v>Impella Pump Rate:  specify ml/hr</v>
      </c>
      <c r="M1136" s="14" t="str">
        <f t="shared" si="134"/>
        <v>PI.IC.CV.245301.01</v>
      </c>
      <c r="N1136" s="14"/>
      <c r="O1136" s="14" t="str">
        <f t="shared" si="135"/>
        <v>PH.IC.CV.245301.01</v>
      </c>
      <c r="P1136" s="5"/>
      <c r="Q1136" s="14" t="str">
        <f t="shared" si="136"/>
        <v>CL.IC.CV.245301.01</v>
      </c>
      <c r="R1136" s="5"/>
      <c r="S1136" s="67"/>
      <c r="T1136" s="67"/>
      <c r="U1136" s="67"/>
      <c r="V1136" s="67"/>
      <c r="W1136" s="67"/>
      <c r="X1136" t="s">
        <v>807</v>
      </c>
      <c r="Y1136">
        <v>1090</v>
      </c>
    </row>
    <row r="1137" spans="1:25" ht="15">
      <c r="A1137" s="67" t="s">
        <v>1372</v>
      </c>
      <c r="B1137" s="67"/>
      <c r="C1137" s="70" t="s">
        <v>2398</v>
      </c>
      <c r="D1137" s="67" t="s">
        <v>904</v>
      </c>
      <c r="E1137" s="72" t="s">
        <v>802</v>
      </c>
      <c r="F1137" s="67" t="s">
        <v>905</v>
      </c>
      <c r="G1137" s="67" t="s">
        <v>786</v>
      </c>
      <c r="H1137" s="71" t="s">
        <v>1396</v>
      </c>
      <c r="I1137" s="67" t="s">
        <v>2979</v>
      </c>
      <c r="J1137" s="13" t="str">
        <f t="shared" si="132"/>
        <v>IC.CV.245401</v>
      </c>
      <c r="K1137" s="6" t="s">
        <v>11383</v>
      </c>
      <c r="L1137" t="str">
        <f t="shared" si="133"/>
        <v>Impella Fluid Bolus:  specify ml</v>
      </c>
      <c r="M1137" s="14" t="str">
        <f t="shared" si="134"/>
        <v>PI.IC.CV.245401.01</v>
      </c>
      <c r="N1137" s="14"/>
      <c r="O1137" s="14" t="str">
        <f t="shared" si="135"/>
        <v>PH.IC.CV.245401.01</v>
      </c>
      <c r="P1137" s="5"/>
      <c r="Q1137" s="14" t="str">
        <f t="shared" si="136"/>
        <v>CL.IC.CV.245401.01</v>
      </c>
      <c r="R1137" s="5"/>
      <c r="S1137" s="67"/>
      <c r="T1137" s="67"/>
      <c r="U1137" s="67"/>
      <c r="V1137" s="67"/>
      <c r="W1137" s="67"/>
      <c r="X1137" t="s">
        <v>807</v>
      </c>
      <c r="Y1137">
        <v>1090</v>
      </c>
    </row>
    <row r="1138" spans="1:25" ht="15">
      <c r="A1138" s="67" t="s">
        <v>1372</v>
      </c>
      <c r="B1138" s="67"/>
      <c r="C1138" s="70" t="s">
        <v>2398</v>
      </c>
      <c r="D1138" s="67" t="s">
        <v>787</v>
      </c>
      <c r="E1138" s="72" t="s">
        <v>803</v>
      </c>
      <c r="F1138" s="67" t="s">
        <v>788</v>
      </c>
      <c r="G1138" s="67" t="s">
        <v>789</v>
      </c>
      <c r="H1138" s="71" t="s">
        <v>1396</v>
      </c>
      <c r="I1138" s="67" t="s">
        <v>790</v>
      </c>
      <c r="J1138" s="13" t="str">
        <f t="shared" si="132"/>
        <v>IC.CV.245501</v>
      </c>
      <c r="K1138" s="6" t="s">
        <v>11383</v>
      </c>
      <c r="L1138" t="str">
        <f t="shared" si="133"/>
        <v>Impella Motor Current:  xx/xx</v>
      </c>
      <c r="M1138" s="14" t="str">
        <f t="shared" si="134"/>
        <v>PI.IC.CV.245501.01</v>
      </c>
      <c r="N1138" s="14"/>
      <c r="O1138" s="14" t="str">
        <f t="shared" si="135"/>
        <v>PH.IC.CV.245501.01</v>
      </c>
      <c r="P1138" s="5"/>
      <c r="Q1138" s="14" t="str">
        <f t="shared" si="136"/>
        <v>CL.IC.CV.245501.01</v>
      </c>
      <c r="R1138" s="5"/>
      <c r="S1138" s="67"/>
      <c r="T1138" s="67"/>
      <c r="U1138" s="67"/>
      <c r="V1138" s="67"/>
      <c r="W1138" s="67"/>
      <c r="X1138" t="s">
        <v>807</v>
      </c>
      <c r="Y1138">
        <v>1090</v>
      </c>
    </row>
    <row r="1139" spans="1:25" ht="15">
      <c r="A1139" s="67" t="s">
        <v>1372</v>
      </c>
      <c r="B1139" s="67"/>
      <c r="C1139" s="70" t="s">
        <v>2398</v>
      </c>
      <c r="D1139" s="67" t="s">
        <v>791</v>
      </c>
      <c r="E1139" s="72" t="s">
        <v>804</v>
      </c>
      <c r="F1139" s="67" t="s">
        <v>792</v>
      </c>
      <c r="G1139" s="67" t="s">
        <v>793</v>
      </c>
      <c r="H1139" s="71" t="s">
        <v>1396</v>
      </c>
      <c r="I1139" s="67" t="s">
        <v>790</v>
      </c>
      <c r="J1139" s="13" t="str">
        <f t="shared" si="132"/>
        <v>IC.CV.245601</v>
      </c>
      <c r="K1139" s="6" t="s">
        <v>11383</v>
      </c>
      <c r="L1139" t="str">
        <f t="shared" si="133"/>
        <v>Impella Motor Speed:  xx/xx</v>
      </c>
      <c r="M1139" s="14" t="str">
        <f t="shared" si="134"/>
        <v>PI.IC.CV.245601.01</v>
      </c>
      <c r="N1139" s="14"/>
      <c r="O1139" s="14" t="str">
        <f t="shared" si="135"/>
        <v>PH.IC.CV.245601.01</v>
      </c>
      <c r="P1139" s="5"/>
      <c r="Q1139" s="14" t="str">
        <f t="shared" si="136"/>
        <v>CL.IC.CV.245601.01</v>
      </c>
      <c r="R1139" s="5"/>
      <c r="S1139" s="67"/>
      <c r="T1139" s="67"/>
      <c r="U1139" s="67"/>
      <c r="V1139" s="67"/>
      <c r="W1139" s="67"/>
      <c r="X1139" t="s">
        <v>807</v>
      </c>
      <c r="Y1139">
        <v>1090</v>
      </c>
    </row>
    <row r="1140" spans="1:25" ht="15">
      <c r="A1140" s="67" t="s">
        <v>1372</v>
      </c>
      <c r="B1140" s="67"/>
      <c r="C1140" s="70" t="s">
        <v>2398</v>
      </c>
      <c r="D1140" s="67" t="s">
        <v>794</v>
      </c>
      <c r="E1140" s="72" t="s">
        <v>805</v>
      </c>
      <c r="F1140" s="67" t="s">
        <v>795</v>
      </c>
      <c r="G1140" s="67" t="s">
        <v>796</v>
      </c>
      <c r="H1140" s="71" t="s">
        <v>1396</v>
      </c>
      <c r="I1140" s="67" t="s">
        <v>3448</v>
      </c>
      <c r="J1140" s="13" t="str">
        <f t="shared" si="132"/>
        <v>IC.CV.245701</v>
      </c>
      <c r="K1140" s="6" t="s">
        <v>11383</v>
      </c>
      <c r="L1140" t="str">
        <f t="shared" si="133"/>
        <v>Impella Pump Position</v>
      </c>
      <c r="M1140" s="14" t="str">
        <f t="shared" si="134"/>
        <v>PI.IC.CV.245701.01</v>
      </c>
      <c r="N1140" s="14"/>
      <c r="O1140" s="14" t="str">
        <f t="shared" si="135"/>
        <v>PH.IC.CV.245701.01</v>
      </c>
      <c r="P1140" s="5"/>
      <c r="Q1140" s="14" t="str">
        <f t="shared" si="136"/>
        <v>CL.IC.CV.245701.01</v>
      </c>
      <c r="R1140" s="5"/>
      <c r="S1140" s="67"/>
      <c r="T1140" s="67"/>
      <c r="U1140" s="67"/>
      <c r="V1140" s="67"/>
      <c r="W1140" s="67"/>
      <c r="X1140" t="s">
        <v>807</v>
      </c>
      <c r="Y1140">
        <v>1090</v>
      </c>
    </row>
    <row r="1141" spans="1:25" ht="15">
      <c r="A1141" s="67" t="s">
        <v>1372</v>
      </c>
      <c r="B1141" s="67"/>
      <c r="C1141" s="70" t="s">
        <v>2398</v>
      </c>
      <c r="D1141" s="67" t="s">
        <v>797</v>
      </c>
      <c r="E1141" s="72" t="s">
        <v>806</v>
      </c>
      <c r="F1141" s="67" t="s">
        <v>798</v>
      </c>
      <c r="G1141" s="67" t="s">
        <v>799</v>
      </c>
      <c r="H1141" s="71" t="s">
        <v>1396</v>
      </c>
      <c r="I1141" s="67" t="s">
        <v>790</v>
      </c>
      <c r="J1141" s="13" t="str">
        <f t="shared" si="132"/>
        <v>IC.CV.245801</v>
      </c>
      <c r="K1141" s="6" t="s">
        <v>11383</v>
      </c>
      <c r="L1141" t="str">
        <f t="shared" si="133"/>
        <v>Impella Dual Signal:  xx/xx</v>
      </c>
      <c r="M1141" s="14" t="str">
        <f t="shared" si="134"/>
        <v>PI.IC.CV.245801.01</v>
      </c>
      <c r="N1141" s="14"/>
      <c r="O1141" s="14" t="str">
        <f t="shared" si="135"/>
        <v>PH.IC.CV.245801.01</v>
      </c>
      <c r="P1141" s="5"/>
      <c r="Q1141" s="14" t="str">
        <f t="shared" si="136"/>
        <v>CL.IC.CV.245801.01</v>
      </c>
      <c r="R1141" s="5"/>
      <c r="S1141" s="67"/>
      <c r="T1141" s="67"/>
      <c r="U1141" s="67"/>
      <c r="V1141" s="67"/>
      <c r="W1141" s="67"/>
      <c r="X1141" t="s">
        <v>807</v>
      </c>
      <c r="Y1141">
        <v>1090</v>
      </c>
    </row>
    <row r="1142" spans="1:25" ht="15">
      <c r="A1142" s="5" t="s">
        <v>1372</v>
      </c>
      <c r="B1142" s="5" t="s">
        <v>2514</v>
      </c>
      <c r="C1142" s="6" t="s">
        <v>7711</v>
      </c>
      <c r="D1142" s="5" t="s">
        <v>5727</v>
      </c>
      <c r="E1142" s="6" t="s">
        <v>11324</v>
      </c>
      <c r="F1142" s="5" t="s">
        <v>2515</v>
      </c>
      <c r="G1142" s="5" t="s">
        <v>1824</v>
      </c>
      <c r="H1142" s="10" t="s">
        <v>1396</v>
      </c>
      <c r="I1142" s="5" t="s">
        <v>1825</v>
      </c>
      <c r="J1142" s="13" t="str">
        <f t="shared" si="123"/>
        <v>IC.CV.250101</v>
      </c>
      <c r="K1142" s="6" t="s">
        <v>11324</v>
      </c>
      <c r="L1142" t="str">
        <f t="shared" si="122"/>
        <v xml:space="preserve">     Gauze</v>
      </c>
      <c r="M1142" s="14" t="str">
        <f t="shared" si="124"/>
        <v>PI.IC.CV.250101.01</v>
      </c>
      <c r="N1142" s="14"/>
      <c r="O1142" s="14" t="str">
        <f t="shared" si="125"/>
        <v>PH.IC.CV.250101.01</v>
      </c>
      <c r="P1142" s="5"/>
      <c r="Q1142" s="14" t="str">
        <f t="shared" si="126"/>
        <v>CL.IC.CV.250101.01</v>
      </c>
      <c r="R1142" s="5"/>
      <c r="S1142" s="5"/>
      <c r="T1142" s="5"/>
      <c r="U1142" s="5"/>
      <c r="V1142" s="5"/>
      <c r="W1142" s="5"/>
    </row>
    <row r="1143" spans="1:25" ht="15">
      <c r="A1143" s="5" t="s">
        <v>1372</v>
      </c>
      <c r="B1143" s="5"/>
      <c r="C1143" s="6" t="s">
        <v>7711</v>
      </c>
      <c r="D1143" s="5"/>
      <c r="E1143" s="6" t="s">
        <v>11324</v>
      </c>
      <c r="F1143" s="5" t="s">
        <v>2515</v>
      </c>
      <c r="G1143" s="5" t="s">
        <v>1826</v>
      </c>
      <c r="H1143" s="10" t="s">
        <v>1398</v>
      </c>
      <c r="I1143" s="5" t="s">
        <v>1827</v>
      </c>
      <c r="J1143" s="13" t="str">
        <f t="shared" si="123"/>
        <v>IC.CV.250102</v>
      </c>
      <c r="K1143" s="6" t="s">
        <v>11324</v>
      </c>
      <c r="L1143" t="str">
        <f t="shared" si="122"/>
        <v xml:space="preserve">     Pressure</v>
      </c>
      <c r="M1143" s="14" t="str">
        <f t="shared" si="124"/>
        <v>PI.IC.CV.250102.01</v>
      </c>
      <c r="N1143" s="14"/>
      <c r="O1143" s="14" t="str">
        <f t="shared" si="125"/>
        <v>PH.IC.CV.250102.01</v>
      </c>
      <c r="P1143" s="5"/>
      <c r="Q1143" s="14" t="str">
        <f t="shared" si="126"/>
        <v>CL.IC.CV.250102.01</v>
      </c>
      <c r="R1143" s="5"/>
      <c r="S1143" s="5"/>
      <c r="T1143" s="5"/>
      <c r="U1143" s="5"/>
      <c r="V1143" s="5"/>
      <c r="W1143" s="5"/>
    </row>
    <row r="1144" spans="1:25" ht="15">
      <c r="A1144" s="5" t="s">
        <v>1372</v>
      </c>
      <c r="B1144" s="5"/>
      <c r="C1144" s="6" t="s">
        <v>7711</v>
      </c>
      <c r="D1144" s="5"/>
      <c r="E1144" s="6" t="s">
        <v>11324</v>
      </c>
      <c r="F1144" s="5" t="s">
        <v>2515</v>
      </c>
      <c r="G1144" s="5" t="s">
        <v>2516</v>
      </c>
      <c r="H1144" s="10" t="s">
        <v>1400</v>
      </c>
      <c r="I1144" s="5" t="s">
        <v>1829</v>
      </c>
      <c r="J1144" s="13" t="str">
        <f t="shared" si="123"/>
        <v>IC.CV.250103</v>
      </c>
      <c r="K1144" s="6" t="s">
        <v>11324</v>
      </c>
      <c r="L1144" t="str">
        <f t="shared" si="122"/>
        <v xml:space="preserve">     Antimicrobial disk</v>
      </c>
      <c r="M1144" s="14" t="str">
        <f t="shared" si="124"/>
        <v>PI.IC.CV.250103.01</v>
      </c>
      <c r="N1144" s="14"/>
      <c r="O1144" s="14" t="str">
        <f t="shared" si="125"/>
        <v>PH.IC.CV.250103.01</v>
      </c>
      <c r="P1144" s="5"/>
      <c r="Q1144" s="14" t="str">
        <f t="shared" si="126"/>
        <v>CL.IC.CV.250103.01</v>
      </c>
      <c r="R1144" s="5"/>
      <c r="S1144" s="5"/>
      <c r="T1144" s="5"/>
      <c r="U1144" s="5"/>
      <c r="V1144" s="5"/>
      <c r="W1144" s="5"/>
    </row>
    <row r="1145" spans="1:25" ht="15">
      <c r="A1145" s="5" t="s">
        <v>1372</v>
      </c>
      <c r="B1145" s="5"/>
      <c r="C1145" s="6" t="s">
        <v>7711</v>
      </c>
      <c r="D1145" s="5"/>
      <c r="E1145" s="6" t="s">
        <v>11324</v>
      </c>
      <c r="F1145" s="5" t="s">
        <v>2515</v>
      </c>
      <c r="G1145" s="5" t="s">
        <v>1997</v>
      </c>
      <c r="H1145" s="10" t="s">
        <v>1402</v>
      </c>
      <c r="I1145" s="5" t="s">
        <v>1998</v>
      </c>
      <c r="J1145" s="13" t="str">
        <f t="shared" si="123"/>
        <v>IC.CV.250104</v>
      </c>
      <c r="K1145" s="6" t="s">
        <v>11324</v>
      </c>
      <c r="L1145" t="str">
        <f t="shared" si="122"/>
        <v xml:space="preserve">     Transparent (Opsite, Tegaderm)</v>
      </c>
      <c r="M1145" s="14" t="str">
        <f t="shared" si="124"/>
        <v>PI.IC.CV.250104.01</v>
      </c>
      <c r="N1145" s="14"/>
      <c r="O1145" s="14" t="str">
        <f t="shared" si="125"/>
        <v>PH.IC.CV.250104.01</v>
      </c>
      <c r="P1145" s="5"/>
      <c r="Q1145" s="14" t="str">
        <f t="shared" si="126"/>
        <v>CL.IC.CV.250104.01</v>
      </c>
      <c r="R1145" s="5"/>
      <c r="S1145" s="5"/>
      <c r="T1145" s="5"/>
      <c r="U1145" s="5"/>
      <c r="V1145" s="5"/>
      <c r="W1145" s="5"/>
    </row>
    <row r="1146" spans="1:25" ht="15">
      <c r="A1146" s="5" t="s">
        <v>1372</v>
      </c>
      <c r="B1146" s="5"/>
      <c r="C1146" s="6" t="s">
        <v>7711</v>
      </c>
      <c r="D1146" s="5"/>
      <c r="E1146" s="6" t="s">
        <v>11324</v>
      </c>
      <c r="F1146" s="5" t="s">
        <v>2515</v>
      </c>
      <c r="G1146" s="5" t="s">
        <v>1830</v>
      </c>
      <c r="H1146" s="10" t="s">
        <v>1404</v>
      </c>
      <c r="I1146" s="5" t="s">
        <v>1831</v>
      </c>
      <c r="J1146" s="13" t="str">
        <f t="shared" si="123"/>
        <v>IC.CV.250105</v>
      </c>
      <c r="K1146" s="6" t="s">
        <v>11324</v>
      </c>
      <c r="L1146" t="str">
        <f t="shared" si="122"/>
        <v xml:space="preserve">     None (open to air)</v>
      </c>
      <c r="M1146" s="14" t="str">
        <f t="shared" si="124"/>
        <v>PI.IC.CV.250105.01</v>
      </c>
      <c r="N1146" s="14"/>
      <c r="O1146" s="14" t="str">
        <f t="shared" si="125"/>
        <v>PH.IC.CV.250105.01</v>
      </c>
      <c r="P1146" s="5"/>
      <c r="Q1146" s="14" t="str">
        <f t="shared" si="126"/>
        <v>CL.IC.CV.250105.01</v>
      </c>
      <c r="R1146" s="5"/>
      <c r="S1146" s="5"/>
      <c r="T1146" s="5"/>
      <c r="U1146" s="5"/>
      <c r="V1146" s="5"/>
      <c r="W1146" s="5"/>
    </row>
    <row r="1147" spans="1:25" ht="15">
      <c r="A1147" s="5" t="s">
        <v>1372</v>
      </c>
      <c r="B1147" s="5"/>
      <c r="C1147" s="6" t="s">
        <v>7711</v>
      </c>
      <c r="D1147" s="5"/>
      <c r="E1147" s="6" t="s">
        <v>11324</v>
      </c>
      <c r="F1147" s="5" t="s">
        <v>2515</v>
      </c>
      <c r="G1147" s="5" t="s">
        <v>1523</v>
      </c>
      <c r="H1147" s="10" t="s">
        <v>1406</v>
      </c>
      <c r="I1147" s="5" t="s">
        <v>930</v>
      </c>
      <c r="J1147" s="13" t="str">
        <f t="shared" si="123"/>
        <v>IC.CV.250106</v>
      </c>
      <c r="K1147" s="6" t="s">
        <v>11324</v>
      </c>
      <c r="L1147" t="str">
        <f t="shared" si="122"/>
        <v xml:space="preserve">     Other:  specify</v>
      </c>
      <c r="M1147" s="14" t="str">
        <f t="shared" si="124"/>
        <v>PI.IC.CV.250106.01</v>
      </c>
      <c r="N1147" s="14"/>
      <c r="O1147" s="14" t="str">
        <f t="shared" si="125"/>
        <v>PH.IC.CV.250106.01</v>
      </c>
      <c r="P1147" s="5"/>
      <c r="Q1147" s="14" t="str">
        <f t="shared" si="126"/>
        <v>CL.IC.CV.250106.01</v>
      </c>
      <c r="R1147" s="5"/>
      <c r="S1147" s="5"/>
      <c r="T1147" s="5"/>
      <c r="U1147" s="5"/>
      <c r="V1147" s="5"/>
      <c r="W1147" s="5"/>
    </row>
    <row r="1148" spans="1:25" ht="15">
      <c r="A1148" s="5" t="s">
        <v>1372</v>
      </c>
      <c r="B1148" s="5"/>
      <c r="C1148" s="6" t="s">
        <v>7711</v>
      </c>
      <c r="D1148" s="5"/>
      <c r="E1148" s="6" t="s">
        <v>11324</v>
      </c>
      <c r="F1148" s="5" t="s">
        <v>2515</v>
      </c>
      <c r="G1148" s="5" t="s">
        <v>1832</v>
      </c>
      <c r="H1148" s="10" t="s">
        <v>1419</v>
      </c>
      <c r="I1148" s="5" t="s">
        <v>1833</v>
      </c>
      <c r="J1148" s="13" t="str">
        <f t="shared" si="123"/>
        <v>IC.CV.250107</v>
      </c>
      <c r="K1148" s="6" t="s">
        <v>11324</v>
      </c>
      <c r="L1148" t="str">
        <f t="shared" si="122"/>
        <v xml:space="preserve">     Clean, dry and intact</v>
      </c>
      <c r="M1148" s="14" t="str">
        <f t="shared" si="124"/>
        <v>PI.IC.CV.250107.01</v>
      </c>
      <c r="N1148" s="14"/>
      <c r="O1148" s="14" t="str">
        <f t="shared" si="125"/>
        <v>PH.IC.CV.250107.01</v>
      </c>
      <c r="P1148" s="5"/>
      <c r="Q1148" s="14" t="str">
        <f t="shared" si="126"/>
        <v>CL.IC.CV.250107.01</v>
      </c>
      <c r="R1148" s="5"/>
      <c r="S1148" s="5"/>
      <c r="T1148" s="5"/>
      <c r="U1148" s="5"/>
      <c r="V1148" s="5"/>
      <c r="W1148" s="5"/>
    </row>
    <row r="1149" spans="1:25" ht="15">
      <c r="A1149" s="5" t="s">
        <v>1372</v>
      </c>
      <c r="B1149" s="5"/>
      <c r="C1149" s="6" t="s">
        <v>7711</v>
      </c>
      <c r="D1149" s="5"/>
      <c r="E1149" s="6" t="s">
        <v>11324</v>
      </c>
      <c r="F1149" s="5" t="s">
        <v>2515</v>
      </c>
      <c r="G1149" s="5" t="s">
        <v>2517</v>
      </c>
      <c r="H1149" s="10" t="s">
        <v>1550</v>
      </c>
      <c r="I1149" s="5" t="s">
        <v>2010</v>
      </c>
      <c r="J1149" s="13" t="str">
        <f t="shared" si="123"/>
        <v>IC.CV.250108</v>
      </c>
      <c r="K1149" s="6" t="s">
        <v>11324</v>
      </c>
      <c r="L1149" t="str">
        <f t="shared" si="122"/>
        <v xml:space="preserve">     Reinforced; specify date/time</v>
      </c>
      <c r="M1149" s="14" t="str">
        <f t="shared" si="124"/>
        <v>PI.IC.CV.250108.01</v>
      </c>
      <c r="N1149" s="14"/>
      <c r="O1149" s="14" t="str">
        <f t="shared" si="125"/>
        <v>PH.IC.CV.250108.01</v>
      </c>
      <c r="P1149" s="5"/>
      <c r="Q1149" s="14" t="str">
        <f t="shared" si="126"/>
        <v>CL.IC.CV.250108.01</v>
      </c>
      <c r="R1149" s="5"/>
      <c r="S1149" s="5"/>
      <c r="T1149" s="5"/>
      <c r="U1149" s="5"/>
      <c r="V1149" s="5"/>
      <c r="W1149" s="5"/>
    </row>
    <row r="1150" spans="1:25" ht="15">
      <c r="A1150" s="5" t="s">
        <v>1372</v>
      </c>
      <c r="B1150" s="5"/>
      <c r="C1150" s="6" t="s">
        <v>7711</v>
      </c>
      <c r="D1150" s="5"/>
      <c r="E1150" s="6" t="s">
        <v>11324</v>
      </c>
      <c r="F1150" s="5" t="s">
        <v>2515</v>
      </c>
      <c r="G1150" s="5" t="s">
        <v>1698</v>
      </c>
      <c r="H1150" s="10" t="s">
        <v>1551</v>
      </c>
      <c r="I1150" s="5" t="s">
        <v>1811</v>
      </c>
      <c r="J1150" s="13" t="str">
        <f t="shared" si="123"/>
        <v>IC.CV.250109</v>
      </c>
      <c r="K1150" s="6" t="s">
        <v>11324</v>
      </c>
      <c r="L1150" t="str">
        <f t="shared" si="122"/>
        <v xml:space="preserve">     Changed:  specify date/time</v>
      </c>
      <c r="M1150" s="14" t="str">
        <f t="shared" si="124"/>
        <v>PI.IC.CV.250109.01</v>
      </c>
      <c r="N1150" s="14"/>
      <c r="O1150" s="14" t="str">
        <f t="shared" si="125"/>
        <v>PH.IC.CV.250109.01</v>
      </c>
      <c r="P1150" s="5"/>
      <c r="Q1150" s="14" t="str">
        <f t="shared" si="126"/>
        <v>CL.IC.CV.250109.01</v>
      </c>
      <c r="R1150" s="5"/>
      <c r="S1150" s="5"/>
      <c r="T1150" s="5"/>
      <c r="U1150" s="5"/>
      <c r="V1150" s="5"/>
      <c r="W1150" s="5"/>
    </row>
    <row r="1151" spans="1:25" ht="15">
      <c r="A1151" s="5" t="s">
        <v>1372</v>
      </c>
      <c r="B1151" s="5"/>
      <c r="C1151" s="6" t="s">
        <v>7711</v>
      </c>
      <c r="D1151" s="5"/>
      <c r="E1151" s="6" t="s">
        <v>11324</v>
      </c>
      <c r="F1151" s="5" t="s">
        <v>2515</v>
      </c>
      <c r="G1151" s="5" t="s">
        <v>1738</v>
      </c>
      <c r="H1151" s="10" t="s">
        <v>1571</v>
      </c>
      <c r="I1151" s="5" t="s">
        <v>1001</v>
      </c>
      <c r="J1151" s="13" t="str">
        <f t="shared" si="123"/>
        <v>IC.CV.250110</v>
      </c>
      <c r="K1151" s="6" t="s">
        <v>11324</v>
      </c>
      <c r="L1151" t="str">
        <f t="shared" si="122"/>
        <v xml:space="preserve">     Drsg drainage none</v>
      </c>
      <c r="M1151" s="14" t="str">
        <f t="shared" si="124"/>
        <v>PI.IC.CV.250110.01</v>
      </c>
      <c r="N1151" s="14"/>
      <c r="O1151" s="14" t="str">
        <f t="shared" si="125"/>
        <v>PH.IC.CV.250110.01</v>
      </c>
      <c r="P1151" s="5"/>
      <c r="Q1151" s="14" t="str">
        <f t="shared" si="126"/>
        <v>CL.IC.CV.250110.01</v>
      </c>
      <c r="R1151" s="5"/>
      <c r="S1151" s="5"/>
      <c r="T1151" s="5"/>
      <c r="U1151" s="5"/>
      <c r="V1151" s="5"/>
      <c r="W1151" s="5"/>
    </row>
    <row r="1152" spans="1:25" ht="15">
      <c r="A1152" s="5" t="s">
        <v>1372</v>
      </c>
      <c r="B1152" s="5"/>
      <c r="C1152" s="6" t="s">
        <v>7711</v>
      </c>
      <c r="D1152" s="5"/>
      <c r="E1152" s="6" t="s">
        <v>11324</v>
      </c>
      <c r="F1152" s="5" t="s">
        <v>2515</v>
      </c>
      <c r="G1152" s="5" t="s">
        <v>2423</v>
      </c>
      <c r="H1152" s="10" t="s">
        <v>1298</v>
      </c>
      <c r="I1152" s="5" t="s">
        <v>1649</v>
      </c>
      <c r="J1152" s="13" t="str">
        <f t="shared" si="123"/>
        <v>IC.CV.250111</v>
      </c>
      <c r="K1152" s="6" t="s">
        <v>11324</v>
      </c>
      <c r="L1152" t="str">
        <f t="shared" si="122"/>
        <v xml:space="preserve">     Drsg scant amount discharge</v>
      </c>
      <c r="M1152" s="14" t="str">
        <f t="shared" si="124"/>
        <v>PI.IC.CV.250111.01</v>
      </c>
      <c r="N1152" s="14"/>
      <c r="O1152" s="14" t="str">
        <f t="shared" si="125"/>
        <v>PH.IC.CV.250111.01</v>
      </c>
      <c r="P1152" s="5"/>
      <c r="Q1152" s="14" t="str">
        <f t="shared" si="126"/>
        <v>CL.IC.CV.250111.01</v>
      </c>
      <c r="R1152" s="5"/>
      <c r="S1152" s="5"/>
      <c r="T1152" s="5"/>
      <c r="U1152" s="5"/>
      <c r="V1152" s="5"/>
      <c r="W1152" s="5"/>
    </row>
    <row r="1153" spans="1:23" ht="15">
      <c r="A1153" s="5" t="s">
        <v>1372</v>
      </c>
      <c r="B1153" s="5"/>
      <c r="C1153" s="6" t="s">
        <v>7711</v>
      </c>
      <c r="D1153" s="5"/>
      <c r="E1153" s="6" t="s">
        <v>11324</v>
      </c>
      <c r="F1153" s="5" t="s">
        <v>2515</v>
      </c>
      <c r="G1153" s="5" t="s">
        <v>2518</v>
      </c>
      <c r="H1153" s="10" t="s">
        <v>1299</v>
      </c>
      <c r="I1153" s="5" t="s">
        <v>1651</v>
      </c>
      <c r="J1153" s="13" t="str">
        <f t="shared" si="123"/>
        <v>IC.CV.250112</v>
      </c>
      <c r="K1153" s="6" t="s">
        <v>11324</v>
      </c>
      <c r="L1153" t="str">
        <f t="shared" si="122"/>
        <v xml:space="preserve">     Drsg small amount discharge</v>
      </c>
      <c r="M1153" s="14" t="str">
        <f t="shared" si="124"/>
        <v>PI.IC.CV.250112.01</v>
      </c>
      <c r="N1153" s="14"/>
      <c r="O1153" s="14" t="str">
        <f t="shared" si="125"/>
        <v>PH.IC.CV.250112.01</v>
      </c>
      <c r="P1153" s="5"/>
      <c r="Q1153" s="14" t="str">
        <f t="shared" si="126"/>
        <v>CL.IC.CV.250112.01</v>
      </c>
      <c r="R1153" s="5"/>
      <c r="S1153" s="5"/>
      <c r="T1153" s="5"/>
      <c r="U1153" s="5"/>
      <c r="V1153" s="5"/>
      <c r="W1153" s="5"/>
    </row>
    <row r="1154" spans="1:23" ht="15">
      <c r="A1154" s="5" t="s">
        <v>1372</v>
      </c>
      <c r="B1154" s="5"/>
      <c r="C1154" s="6" t="s">
        <v>7711</v>
      </c>
      <c r="D1154" s="5"/>
      <c r="E1154" s="6" t="s">
        <v>11324</v>
      </c>
      <c r="F1154" s="5" t="s">
        <v>2515</v>
      </c>
      <c r="G1154" s="5" t="s">
        <v>2272</v>
      </c>
      <c r="H1154" s="10" t="s">
        <v>1300</v>
      </c>
      <c r="I1154" s="5" t="s">
        <v>1653</v>
      </c>
      <c r="J1154" s="13" t="str">
        <f t="shared" si="123"/>
        <v>IC.CV.250113</v>
      </c>
      <c r="K1154" s="6" t="s">
        <v>11324</v>
      </c>
      <c r="L1154" t="str">
        <f t="shared" si="122"/>
        <v xml:space="preserve">     Drsg moderate amount discharge</v>
      </c>
      <c r="M1154" s="14" t="str">
        <f t="shared" si="124"/>
        <v>PI.IC.CV.250113.01</v>
      </c>
      <c r="N1154" s="14"/>
      <c r="O1154" s="14" t="str">
        <f t="shared" si="125"/>
        <v>PH.IC.CV.250113.01</v>
      </c>
      <c r="P1154" s="5"/>
      <c r="Q1154" s="14" t="str">
        <f t="shared" si="126"/>
        <v>CL.IC.CV.250113.01</v>
      </c>
      <c r="R1154" s="5"/>
      <c r="S1154" s="5"/>
      <c r="T1154" s="5"/>
      <c r="U1154" s="5"/>
      <c r="V1154" s="5"/>
      <c r="W1154" s="5"/>
    </row>
    <row r="1155" spans="1:23" ht="15">
      <c r="A1155" s="5" t="s">
        <v>1372</v>
      </c>
      <c r="B1155" s="5"/>
      <c r="C1155" s="6" t="s">
        <v>7711</v>
      </c>
      <c r="D1155" s="5"/>
      <c r="E1155" s="6" t="s">
        <v>11324</v>
      </c>
      <c r="F1155" s="5" t="s">
        <v>2515</v>
      </c>
      <c r="G1155" s="5" t="s">
        <v>1964</v>
      </c>
      <c r="H1155" s="10" t="s">
        <v>1301</v>
      </c>
      <c r="I1155" s="5" t="s">
        <v>1655</v>
      </c>
      <c r="J1155" s="13" t="str">
        <f t="shared" si="123"/>
        <v>IC.CV.250114</v>
      </c>
      <c r="K1155" s="6" t="s">
        <v>11324</v>
      </c>
      <c r="L1155" t="str">
        <f t="shared" si="122"/>
        <v xml:space="preserve">     Drsg large amount discharge</v>
      </c>
      <c r="M1155" s="14" t="str">
        <f t="shared" si="124"/>
        <v>PI.IC.CV.250114.01</v>
      </c>
      <c r="N1155" s="14"/>
      <c r="O1155" s="14" t="str">
        <f t="shared" si="125"/>
        <v>PH.IC.CV.250114.01</v>
      </c>
      <c r="P1155" s="5"/>
      <c r="Q1155" s="14" t="str">
        <f t="shared" si="126"/>
        <v>CL.IC.CV.250114.01</v>
      </c>
      <c r="R1155" s="5"/>
      <c r="S1155" s="5"/>
      <c r="T1155" s="5"/>
      <c r="U1155" s="5"/>
      <c r="V1155" s="5"/>
      <c r="W1155" s="5"/>
    </row>
    <row r="1156" spans="1:23" ht="15">
      <c r="A1156" s="5" t="s">
        <v>1372</v>
      </c>
      <c r="B1156" s="5"/>
      <c r="C1156" s="6" t="s">
        <v>7711</v>
      </c>
      <c r="D1156" s="5"/>
      <c r="E1156" s="6" t="s">
        <v>11324</v>
      </c>
      <c r="F1156" s="5" t="s">
        <v>2515</v>
      </c>
      <c r="G1156" s="5" t="s">
        <v>2519</v>
      </c>
      <c r="H1156" s="10" t="s">
        <v>1468</v>
      </c>
      <c r="I1156" s="5" t="s">
        <v>1674</v>
      </c>
      <c r="J1156" s="13" t="str">
        <f t="shared" si="123"/>
        <v>IC.CV.250115</v>
      </c>
      <c r="K1156" s="6" t="s">
        <v>11324</v>
      </c>
      <c r="L1156" t="str">
        <f t="shared" si="122"/>
        <v xml:space="preserve">     Drsg discharge unchanged</v>
      </c>
      <c r="M1156" s="14" t="str">
        <f t="shared" si="124"/>
        <v>PI.IC.CV.250115.01</v>
      </c>
      <c r="N1156" s="14"/>
      <c r="O1156" s="14" t="str">
        <f t="shared" si="125"/>
        <v>PH.IC.CV.250115.01</v>
      </c>
      <c r="P1156" s="5"/>
      <c r="Q1156" s="14" t="str">
        <f t="shared" si="126"/>
        <v>CL.IC.CV.250115.01</v>
      </c>
      <c r="R1156" s="5"/>
      <c r="S1156" s="5"/>
      <c r="T1156" s="5"/>
      <c r="U1156" s="5"/>
      <c r="V1156" s="5"/>
      <c r="W1156" s="5"/>
    </row>
    <row r="1157" spans="1:23" ht="15">
      <c r="A1157" s="5" t="s">
        <v>1372</v>
      </c>
      <c r="B1157" s="5"/>
      <c r="C1157" s="6" t="s">
        <v>7711</v>
      </c>
      <c r="D1157" s="5"/>
      <c r="E1157" s="6" t="s">
        <v>11324</v>
      </c>
      <c r="F1157" s="5" t="s">
        <v>2515</v>
      </c>
      <c r="G1157" s="5" t="s">
        <v>1966</v>
      </c>
      <c r="H1157" s="10" t="s">
        <v>1469</v>
      </c>
      <c r="I1157" s="5" t="s">
        <v>1673</v>
      </c>
      <c r="J1157" s="13" t="str">
        <f t="shared" si="123"/>
        <v>IC.CV.250116</v>
      </c>
      <c r="K1157" s="6" t="s">
        <v>11324</v>
      </c>
      <c r="L1157" t="str">
        <f t="shared" si="122"/>
        <v xml:space="preserve">     Drsg discharge decreasing</v>
      </c>
      <c r="M1157" s="14" t="str">
        <f t="shared" si="124"/>
        <v>PI.IC.CV.250116.01</v>
      </c>
      <c r="N1157" s="14"/>
      <c r="O1157" s="14" t="str">
        <f t="shared" si="125"/>
        <v>PH.IC.CV.250116.01</v>
      </c>
      <c r="P1157" s="5"/>
      <c r="Q1157" s="14" t="str">
        <f t="shared" si="126"/>
        <v>CL.IC.CV.250116.01</v>
      </c>
      <c r="R1157" s="5"/>
      <c r="S1157" s="5"/>
      <c r="T1157" s="5"/>
      <c r="U1157" s="5"/>
      <c r="V1157" s="5"/>
      <c r="W1157" s="5"/>
    </row>
    <row r="1158" spans="1:23" ht="15">
      <c r="A1158" s="5" t="s">
        <v>1372</v>
      </c>
      <c r="B1158" s="5"/>
      <c r="C1158" s="6" t="s">
        <v>7711</v>
      </c>
      <c r="D1158" s="5"/>
      <c r="E1158" s="6" t="s">
        <v>11324</v>
      </c>
      <c r="F1158" s="5" t="s">
        <v>2515</v>
      </c>
      <c r="G1158" s="5" t="s">
        <v>1967</v>
      </c>
      <c r="H1158" s="10" t="s">
        <v>1470</v>
      </c>
      <c r="I1158" s="5" t="s">
        <v>1841</v>
      </c>
      <c r="J1158" s="13" t="str">
        <f t="shared" si="123"/>
        <v>IC.CV.250117</v>
      </c>
      <c r="K1158" s="6" t="s">
        <v>11324</v>
      </c>
      <c r="L1158" t="str">
        <f t="shared" si="122"/>
        <v xml:space="preserve">     Drsg discharge increasing</v>
      </c>
      <c r="M1158" s="14" t="str">
        <f t="shared" si="124"/>
        <v>PI.IC.CV.250117.01</v>
      </c>
      <c r="N1158" s="14"/>
      <c r="O1158" s="14" t="str">
        <f t="shared" si="125"/>
        <v>PH.IC.CV.250117.01</v>
      </c>
      <c r="P1158" s="5"/>
      <c r="Q1158" s="14" t="str">
        <f t="shared" si="126"/>
        <v>CL.IC.CV.250117.01</v>
      </c>
      <c r="R1158" s="5"/>
      <c r="S1158" s="5"/>
      <c r="T1158" s="5"/>
      <c r="U1158" s="5"/>
      <c r="V1158" s="5"/>
      <c r="W1158" s="5"/>
    </row>
    <row r="1159" spans="1:23" ht="15">
      <c r="A1159" s="5" t="s">
        <v>11111</v>
      </c>
      <c r="B1159" s="5"/>
      <c r="C1159" s="6" t="s">
        <v>7711</v>
      </c>
      <c r="D1159" s="5"/>
      <c r="E1159" s="6" t="s">
        <v>11324</v>
      </c>
      <c r="F1159" s="5" t="s">
        <v>2725</v>
      </c>
      <c r="G1159" s="6" t="s">
        <v>2722</v>
      </c>
      <c r="H1159" s="10" t="s">
        <v>5743</v>
      </c>
      <c r="I1159" s="10" t="s">
        <v>6266</v>
      </c>
      <c r="J1159" s="13" t="str">
        <f t="shared" si="123"/>
        <v>IC.CV.250118</v>
      </c>
      <c r="K1159" s="6" t="s">
        <v>11324</v>
      </c>
      <c r="L1159" t="str">
        <f t="shared" si="122"/>
        <v xml:space="preserve">   Stained</v>
      </c>
      <c r="M1159" s="14" t="str">
        <f t="shared" si="124"/>
        <v>PI.IC.CV.250118.01</v>
      </c>
      <c r="N1159" s="14"/>
      <c r="O1159" s="14" t="str">
        <f t="shared" si="125"/>
        <v>PH.IC.CV.250118.01</v>
      </c>
      <c r="P1159" s="5"/>
      <c r="Q1159" s="14" t="str">
        <f t="shared" si="126"/>
        <v>CL.IC.CV.250118.01</v>
      </c>
      <c r="R1159" s="5" t="s">
        <v>9277</v>
      </c>
      <c r="S1159" s="5">
        <v>131</v>
      </c>
      <c r="T1159" s="5"/>
      <c r="U1159" s="5"/>
      <c r="V1159" s="5"/>
      <c r="W1159" s="5"/>
    </row>
    <row r="1160" spans="1:23" ht="15">
      <c r="A1160" s="5" t="s">
        <v>11111</v>
      </c>
      <c r="B1160" s="5"/>
      <c r="C1160" s="6" t="s">
        <v>7711</v>
      </c>
      <c r="D1160" s="5"/>
      <c r="E1160" s="6" t="s">
        <v>11324</v>
      </c>
      <c r="F1160" s="5" t="s">
        <v>2725</v>
      </c>
      <c r="G1160" s="6" t="s">
        <v>2904</v>
      </c>
      <c r="H1160" s="10" t="s">
        <v>10174</v>
      </c>
      <c r="I1160" s="10" t="s">
        <v>2905</v>
      </c>
      <c r="J1160" s="13" t="str">
        <f t="shared" si="123"/>
        <v>IC.CV.250119</v>
      </c>
      <c r="K1160" s="6" t="s">
        <v>11324</v>
      </c>
      <c r="L1160" t="str">
        <f t="shared" ref="L1160:L1194" si="137">G1160</f>
        <v xml:space="preserve">   Saturated</v>
      </c>
      <c r="M1160" s="14" t="str">
        <f t="shared" si="124"/>
        <v>PI.IC.CV.250119.01</v>
      </c>
      <c r="N1160" s="14"/>
      <c r="O1160" s="14" t="str">
        <f t="shared" si="125"/>
        <v>PH.IC.CV.250119.01</v>
      </c>
      <c r="P1160" s="5"/>
      <c r="Q1160" s="14" t="str">
        <f t="shared" si="126"/>
        <v>CL.IC.CV.250119.01</v>
      </c>
      <c r="R1160" s="5" t="s">
        <v>9277</v>
      </c>
      <c r="S1160" s="5">
        <v>132</v>
      </c>
      <c r="T1160" s="5"/>
      <c r="U1160" s="5"/>
      <c r="V1160" s="5"/>
      <c r="W1160" s="5"/>
    </row>
    <row r="1161" spans="1:23" ht="15">
      <c r="A1161" s="5" t="s">
        <v>11111</v>
      </c>
      <c r="B1161" s="5"/>
      <c r="C1161" s="6" t="s">
        <v>7711</v>
      </c>
      <c r="D1161" s="5" t="s">
        <v>2724</v>
      </c>
      <c r="E1161" s="6" t="s">
        <v>11324</v>
      </c>
      <c r="F1161" s="5" t="s">
        <v>2725</v>
      </c>
      <c r="G1161" s="6" t="s">
        <v>4084</v>
      </c>
      <c r="H1161" s="10" t="s">
        <v>6396</v>
      </c>
      <c r="I1161" s="10" t="s">
        <v>4084</v>
      </c>
      <c r="J1161" s="13" t="str">
        <f t="shared" si="123"/>
        <v>IC.CV.250120</v>
      </c>
      <c r="K1161" s="6" t="s">
        <v>11324</v>
      </c>
      <c r="L1161" t="str">
        <f t="shared" si="137"/>
        <v>Intact</v>
      </c>
      <c r="M1161" s="14" t="str">
        <f t="shared" si="124"/>
        <v>PI.IC.CV.250120.01</v>
      </c>
      <c r="N1161" s="14"/>
      <c r="O1161" s="14" t="str">
        <f t="shared" si="125"/>
        <v>PH.IC.CV.250120.01</v>
      </c>
      <c r="P1161" s="5"/>
      <c r="Q1161" s="14" t="str">
        <f t="shared" si="126"/>
        <v>CL.IC.CV.250120.01</v>
      </c>
      <c r="R1161" s="5" t="s">
        <v>9277</v>
      </c>
      <c r="S1161" s="5">
        <v>133</v>
      </c>
      <c r="T1161" s="5"/>
      <c r="U1161" s="5"/>
      <c r="V1161" s="5"/>
      <c r="W1161" s="5"/>
    </row>
    <row r="1162" spans="1:23" s="15" customFormat="1" ht="15">
      <c r="A1162" s="5" t="s">
        <v>1372</v>
      </c>
      <c r="B1162" s="5"/>
      <c r="C1162" s="6" t="s">
        <v>7711</v>
      </c>
      <c r="D1162" s="5" t="s">
        <v>2726</v>
      </c>
      <c r="E1162" s="6" t="s">
        <v>1199</v>
      </c>
      <c r="F1162" s="5" t="s">
        <v>2907</v>
      </c>
      <c r="G1162" s="5" t="s">
        <v>1813</v>
      </c>
      <c r="H1162" s="10" t="s">
        <v>1396</v>
      </c>
      <c r="I1162" s="5" t="s">
        <v>2908</v>
      </c>
      <c r="J1162" s="13" t="str">
        <f t="shared" si="123"/>
        <v>IC.CV.250201</v>
      </c>
      <c r="K1162" s="6" t="s">
        <v>1192</v>
      </c>
      <c r="L1162" t="str">
        <f t="shared" si="137"/>
        <v>Femoral artery right</v>
      </c>
      <c r="M1162" s="14" t="str">
        <f t="shared" si="124"/>
        <v>PI.IC.CV.250201.01</v>
      </c>
      <c r="N1162" s="14"/>
      <c r="O1162" s="14" t="str">
        <f t="shared" si="125"/>
        <v>PH.IC.CV.250201.01</v>
      </c>
      <c r="P1162" s="5"/>
      <c r="Q1162" s="14" t="str">
        <f t="shared" si="126"/>
        <v>CL.IC.CV.250201.01</v>
      </c>
      <c r="R1162" s="5"/>
      <c r="S1162" s="5"/>
      <c r="T1162" s="5"/>
      <c r="U1162" s="5"/>
      <c r="V1162" s="5"/>
      <c r="W1162" s="5"/>
    </row>
    <row r="1163" spans="1:23" ht="15">
      <c r="A1163" s="5" t="s">
        <v>1372</v>
      </c>
      <c r="B1163" s="5"/>
      <c r="C1163" s="6" t="s">
        <v>7711</v>
      </c>
      <c r="D1163" s="5"/>
      <c r="E1163" s="6" t="s">
        <v>923</v>
      </c>
      <c r="F1163" s="5" t="s">
        <v>2907</v>
      </c>
      <c r="G1163" s="5" t="s">
        <v>1815</v>
      </c>
      <c r="H1163" s="10" t="s">
        <v>1398</v>
      </c>
      <c r="I1163" s="5" t="s">
        <v>2909</v>
      </c>
      <c r="J1163" s="13" t="str">
        <f t="shared" si="123"/>
        <v>IC.CV.250202</v>
      </c>
      <c r="K1163" s="6" t="s">
        <v>1192</v>
      </c>
      <c r="L1163" t="str">
        <f t="shared" si="137"/>
        <v>Femoral artery left</v>
      </c>
      <c r="M1163" s="14" t="str">
        <f t="shared" si="124"/>
        <v>PI.IC.CV.250202.01</v>
      </c>
      <c r="N1163" s="14"/>
      <c r="O1163" s="14" t="str">
        <f t="shared" si="125"/>
        <v>PH.IC.CV.250202.01</v>
      </c>
      <c r="P1163" s="5"/>
      <c r="Q1163" s="14" t="str">
        <f t="shared" si="126"/>
        <v>CL.IC.CV.250202.01</v>
      </c>
      <c r="R1163" s="5"/>
      <c r="S1163" s="5"/>
      <c r="T1163" s="5"/>
      <c r="U1163" s="5"/>
      <c r="V1163" s="5"/>
      <c r="W1163" s="5"/>
    </row>
    <row r="1164" spans="1:23" ht="15">
      <c r="A1164" s="5" t="s">
        <v>1372</v>
      </c>
      <c r="B1164" s="5"/>
      <c r="C1164" s="6" t="s">
        <v>7711</v>
      </c>
      <c r="D1164" s="5"/>
      <c r="E1164" s="6" t="s">
        <v>923</v>
      </c>
      <c r="F1164" s="5" t="s">
        <v>2907</v>
      </c>
      <c r="G1164" s="5" t="s">
        <v>2910</v>
      </c>
      <c r="H1164" s="10" t="s">
        <v>1400</v>
      </c>
      <c r="I1164" s="5" t="s">
        <v>2733</v>
      </c>
      <c r="J1164" s="13" t="str">
        <f t="shared" si="123"/>
        <v>IC.CV.250203</v>
      </c>
      <c r="K1164" s="6" t="s">
        <v>1192</v>
      </c>
      <c r="L1164" t="str">
        <f t="shared" si="137"/>
        <v>Femoral vein right</v>
      </c>
      <c r="M1164" s="14" t="str">
        <f t="shared" si="124"/>
        <v>PI.IC.CV.250203.01</v>
      </c>
      <c r="N1164" s="14"/>
      <c r="O1164" s="14" t="str">
        <f t="shared" si="125"/>
        <v>PH.IC.CV.250203.01</v>
      </c>
      <c r="P1164" s="5"/>
      <c r="Q1164" s="14" t="str">
        <f t="shared" si="126"/>
        <v>CL.IC.CV.250203.01</v>
      </c>
      <c r="R1164" s="5"/>
      <c r="S1164" s="5"/>
      <c r="T1164" s="5"/>
      <c r="U1164" s="5"/>
      <c r="V1164" s="5"/>
      <c r="W1164" s="5"/>
    </row>
    <row r="1165" spans="1:23" ht="15">
      <c r="A1165" s="5" t="s">
        <v>1372</v>
      </c>
      <c r="B1165" s="5"/>
      <c r="C1165" s="6" t="s">
        <v>7711</v>
      </c>
      <c r="D1165" s="5"/>
      <c r="E1165" s="6" t="s">
        <v>923</v>
      </c>
      <c r="F1165" s="5" t="s">
        <v>2907</v>
      </c>
      <c r="G1165" s="5" t="s">
        <v>2424</v>
      </c>
      <c r="H1165" s="10" t="s">
        <v>1402</v>
      </c>
      <c r="I1165" s="5" t="s">
        <v>2425</v>
      </c>
      <c r="J1165" s="13" t="str">
        <f t="shared" si="123"/>
        <v>IC.CV.250204</v>
      </c>
      <c r="K1165" s="6" t="s">
        <v>1192</v>
      </c>
      <c r="L1165" t="str">
        <f t="shared" si="137"/>
        <v>Femoral vein left</v>
      </c>
      <c r="M1165" s="14" t="str">
        <f t="shared" si="124"/>
        <v>PI.IC.CV.250204.01</v>
      </c>
      <c r="N1165" s="14"/>
      <c r="O1165" s="14" t="str">
        <f t="shared" si="125"/>
        <v>PH.IC.CV.250204.01</v>
      </c>
      <c r="P1165" s="5"/>
      <c r="Q1165" s="14" t="str">
        <f t="shared" si="126"/>
        <v>CL.IC.CV.250204.01</v>
      </c>
      <c r="R1165" s="5"/>
      <c r="S1165" s="5"/>
      <c r="T1165" s="5"/>
      <c r="U1165" s="5"/>
      <c r="V1165" s="5"/>
      <c r="W1165" s="5"/>
    </row>
    <row r="1166" spans="1:23" ht="15">
      <c r="A1166" s="5" t="s">
        <v>1372</v>
      </c>
      <c r="B1166" s="5"/>
      <c r="C1166" s="6" t="s">
        <v>7711</v>
      </c>
      <c r="D1166" s="5"/>
      <c r="E1166" s="6" t="s">
        <v>923</v>
      </c>
      <c r="F1166" s="5" t="s">
        <v>2907</v>
      </c>
      <c r="G1166" s="5" t="s">
        <v>2426</v>
      </c>
      <c r="H1166" s="10" t="s">
        <v>1404</v>
      </c>
      <c r="I1166" s="5" t="s">
        <v>2427</v>
      </c>
      <c r="J1166" s="13" t="str">
        <f t="shared" si="123"/>
        <v>IC.CV.250205</v>
      </c>
      <c r="K1166" s="6" t="s">
        <v>1192</v>
      </c>
      <c r="L1166" t="str">
        <f t="shared" si="137"/>
        <v>Radial artery right</v>
      </c>
      <c r="M1166" s="14" t="str">
        <f t="shared" si="124"/>
        <v>PI.IC.CV.250205.01</v>
      </c>
      <c r="N1166" s="14"/>
      <c r="O1166" s="14" t="str">
        <f t="shared" si="125"/>
        <v>PH.IC.CV.250205.01</v>
      </c>
      <c r="P1166" s="5"/>
      <c r="Q1166" s="14" t="str">
        <f t="shared" si="126"/>
        <v>CL.IC.CV.250205.01</v>
      </c>
      <c r="R1166" s="5"/>
      <c r="S1166" s="5"/>
      <c r="T1166" s="5"/>
      <c r="U1166" s="5"/>
      <c r="V1166" s="5"/>
      <c r="W1166" s="5"/>
    </row>
    <row r="1167" spans="1:23" ht="15">
      <c r="A1167" s="5" t="s">
        <v>1372</v>
      </c>
      <c r="B1167" s="5"/>
      <c r="C1167" s="6" t="s">
        <v>7711</v>
      </c>
      <c r="D1167" s="5"/>
      <c r="E1167" s="6" t="s">
        <v>923</v>
      </c>
      <c r="F1167" s="5" t="s">
        <v>2907</v>
      </c>
      <c r="G1167" s="5" t="s">
        <v>2428</v>
      </c>
      <c r="H1167" s="10" t="s">
        <v>1406</v>
      </c>
      <c r="I1167" s="5" t="s">
        <v>2429</v>
      </c>
      <c r="J1167" s="13" t="str">
        <f t="shared" si="123"/>
        <v>IC.CV.250206</v>
      </c>
      <c r="K1167" s="6" t="s">
        <v>1192</v>
      </c>
      <c r="L1167" t="str">
        <f t="shared" si="137"/>
        <v>Radial artery left</v>
      </c>
      <c r="M1167" s="14" t="str">
        <f t="shared" si="124"/>
        <v>PI.IC.CV.250206.01</v>
      </c>
      <c r="N1167" s="14"/>
      <c r="O1167" s="14" t="str">
        <f t="shared" si="125"/>
        <v>PH.IC.CV.250206.01</v>
      </c>
      <c r="P1167" s="5"/>
      <c r="Q1167" s="14" t="str">
        <f t="shared" si="126"/>
        <v>CL.IC.CV.250206.01</v>
      </c>
      <c r="R1167" s="5"/>
      <c r="S1167" s="5"/>
      <c r="T1167" s="5"/>
      <c r="U1167" s="5"/>
      <c r="V1167" s="5"/>
      <c r="W1167" s="5"/>
    </row>
    <row r="1168" spans="1:23" ht="15">
      <c r="A1168" s="5" t="s">
        <v>1372</v>
      </c>
      <c r="B1168" s="5"/>
      <c r="C1168" s="6" t="s">
        <v>7711</v>
      </c>
      <c r="D1168" s="5"/>
      <c r="E1168" s="6" t="s">
        <v>923</v>
      </c>
      <c r="F1168" s="5" t="s">
        <v>2907</v>
      </c>
      <c r="G1168" s="5" t="s">
        <v>2430</v>
      </c>
      <c r="H1168" s="10" t="s">
        <v>1419</v>
      </c>
      <c r="I1168" s="5" t="s">
        <v>2431</v>
      </c>
      <c r="J1168" s="13" t="str">
        <f t="shared" si="123"/>
        <v>IC.CV.250207</v>
      </c>
      <c r="K1168" s="6" t="s">
        <v>1192</v>
      </c>
      <c r="L1168" t="str">
        <f t="shared" si="137"/>
        <v>Radial vein right</v>
      </c>
      <c r="M1168" s="14" t="str">
        <f t="shared" si="124"/>
        <v>PI.IC.CV.250207.01</v>
      </c>
      <c r="N1168" s="14"/>
      <c r="O1168" s="14" t="str">
        <f t="shared" si="125"/>
        <v>PH.IC.CV.250207.01</v>
      </c>
      <c r="P1168" s="5"/>
      <c r="Q1168" s="14" t="str">
        <f t="shared" si="126"/>
        <v>CL.IC.CV.250207.01</v>
      </c>
      <c r="R1168" s="5"/>
      <c r="S1168" s="5"/>
      <c r="T1168" s="5"/>
      <c r="U1168" s="5"/>
      <c r="V1168" s="5"/>
      <c r="W1168" s="5"/>
    </row>
    <row r="1169" spans="1:23" ht="15">
      <c r="A1169" s="5" t="s">
        <v>1372</v>
      </c>
      <c r="B1169" s="5"/>
      <c r="C1169" s="6" t="s">
        <v>7711</v>
      </c>
      <c r="D1169" s="5"/>
      <c r="E1169" s="6" t="s">
        <v>923</v>
      </c>
      <c r="F1169" s="5" t="s">
        <v>2907</v>
      </c>
      <c r="G1169" s="5" t="s">
        <v>2432</v>
      </c>
      <c r="H1169" s="10" t="s">
        <v>1550</v>
      </c>
      <c r="I1169" s="5" t="s">
        <v>2433</v>
      </c>
      <c r="J1169" s="13" t="str">
        <f t="shared" si="123"/>
        <v>IC.CV.250208</v>
      </c>
      <c r="K1169" s="6" t="s">
        <v>1192</v>
      </c>
      <c r="L1169" t="str">
        <f t="shared" si="137"/>
        <v>Radial vein left</v>
      </c>
      <c r="M1169" s="14" t="str">
        <f t="shared" si="124"/>
        <v>PI.IC.CV.250208.01</v>
      </c>
      <c r="N1169" s="14"/>
      <c r="O1169" s="14" t="str">
        <f t="shared" si="125"/>
        <v>PH.IC.CV.250208.01</v>
      </c>
      <c r="P1169" s="5"/>
      <c r="Q1169" s="14" t="str">
        <f t="shared" si="126"/>
        <v>CL.IC.CV.250208.01</v>
      </c>
      <c r="R1169" s="5"/>
      <c r="S1169" s="5"/>
      <c r="T1169" s="5"/>
      <c r="U1169" s="5"/>
      <c r="V1169" s="5"/>
      <c r="W1169" s="5"/>
    </row>
    <row r="1170" spans="1:23" ht="15">
      <c r="A1170" s="5" t="s">
        <v>1372</v>
      </c>
      <c r="B1170" s="5"/>
      <c r="C1170" s="6" t="s">
        <v>7711</v>
      </c>
      <c r="D1170" s="5"/>
      <c r="E1170" s="6" t="s">
        <v>1199</v>
      </c>
      <c r="F1170" s="5" t="s">
        <v>2907</v>
      </c>
      <c r="G1170" s="5" t="s">
        <v>2434</v>
      </c>
      <c r="H1170" s="10" t="s">
        <v>1551</v>
      </c>
      <c r="I1170" s="5" t="s">
        <v>2898</v>
      </c>
      <c r="J1170" s="13" t="str">
        <f t="shared" si="123"/>
        <v>IC.CV.250209</v>
      </c>
      <c r="K1170" s="6" t="s">
        <v>11324</v>
      </c>
      <c r="L1170" t="str">
        <f t="shared" si="137"/>
        <v>Brachial artery right</v>
      </c>
      <c r="M1170" s="14" t="str">
        <f t="shared" si="124"/>
        <v>PI.IC.CV.250209.01</v>
      </c>
      <c r="N1170" s="14"/>
      <c r="O1170" s="14" t="str">
        <f t="shared" si="125"/>
        <v>PH.IC.CV.250209.01</v>
      </c>
      <c r="P1170" s="5"/>
      <c r="Q1170" s="14" t="str">
        <f t="shared" si="126"/>
        <v>CL.IC.CV.250209.01</v>
      </c>
      <c r="R1170" s="5"/>
      <c r="S1170" s="5"/>
      <c r="T1170" s="5"/>
      <c r="U1170" s="5"/>
      <c r="V1170" s="5"/>
      <c r="W1170" s="5"/>
    </row>
    <row r="1171" spans="1:23" ht="15">
      <c r="A1171" s="5" t="s">
        <v>1372</v>
      </c>
      <c r="B1171" s="5"/>
      <c r="C1171" s="6" t="s">
        <v>7711</v>
      </c>
      <c r="D1171" s="5"/>
      <c r="E1171" s="6" t="s">
        <v>1199</v>
      </c>
      <c r="F1171" s="5" t="s">
        <v>2907</v>
      </c>
      <c r="G1171" s="5" t="s">
        <v>2899</v>
      </c>
      <c r="H1171" s="10" t="s">
        <v>1571</v>
      </c>
      <c r="I1171" s="5" t="s">
        <v>2900</v>
      </c>
      <c r="J1171" s="13" t="str">
        <f t="shared" si="123"/>
        <v>IC.CV.250210</v>
      </c>
      <c r="K1171" s="6" t="s">
        <v>11324</v>
      </c>
      <c r="L1171" t="str">
        <f t="shared" si="137"/>
        <v>Brachial artery left</v>
      </c>
      <c r="M1171" s="14" t="str">
        <f t="shared" si="124"/>
        <v>PI.IC.CV.250210.01</v>
      </c>
      <c r="N1171" s="14"/>
      <c r="O1171" s="14" t="str">
        <f t="shared" si="125"/>
        <v>PH.IC.CV.250210.01</v>
      </c>
      <c r="P1171" s="5"/>
      <c r="Q1171" s="14" t="str">
        <f t="shared" si="126"/>
        <v>CL.IC.CV.250210.01</v>
      </c>
      <c r="R1171" s="5"/>
      <c r="S1171" s="5"/>
      <c r="T1171" s="5"/>
      <c r="U1171" s="5"/>
      <c r="V1171" s="5"/>
      <c r="W1171" s="5"/>
    </row>
    <row r="1172" spans="1:23" ht="15">
      <c r="A1172" s="5" t="s">
        <v>1372</v>
      </c>
      <c r="B1172" s="5"/>
      <c r="C1172" s="6" t="s">
        <v>7711</v>
      </c>
      <c r="D1172" s="5"/>
      <c r="E1172" s="6" t="s">
        <v>1199</v>
      </c>
      <c r="F1172" s="5" t="s">
        <v>2907</v>
      </c>
      <c r="G1172" s="5" t="s">
        <v>3055</v>
      </c>
      <c r="H1172" s="10" t="s">
        <v>1298</v>
      </c>
      <c r="I1172" s="5" t="s">
        <v>3056</v>
      </c>
      <c r="J1172" s="13" t="str">
        <f t="shared" si="123"/>
        <v>IC.CV.250211</v>
      </c>
      <c r="K1172" s="6" t="s">
        <v>11324</v>
      </c>
      <c r="L1172" t="str">
        <f t="shared" si="137"/>
        <v>Brachial vein right</v>
      </c>
      <c r="M1172" s="14" t="str">
        <f t="shared" si="124"/>
        <v>PI.IC.CV.250211.01</v>
      </c>
      <c r="N1172" s="14"/>
      <c r="O1172" s="14" t="str">
        <f t="shared" si="125"/>
        <v>PH.IC.CV.250211.01</v>
      </c>
      <c r="P1172" s="5"/>
      <c r="Q1172" s="14" t="str">
        <f t="shared" si="126"/>
        <v>CL.IC.CV.250211.01</v>
      </c>
      <c r="R1172" s="5"/>
      <c r="S1172" s="5"/>
      <c r="T1172" s="5"/>
      <c r="U1172" s="5"/>
      <c r="V1172" s="5"/>
      <c r="W1172" s="5"/>
    </row>
    <row r="1173" spans="1:23" ht="15">
      <c r="A1173" s="5" t="s">
        <v>1372</v>
      </c>
      <c r="B1173" s="5"/>
      <c r="C1173" s="6" t="s">
        <v>7711</v>
      </c>
      <c r="D1173" s="5"/>
      <c r="E1173" s="6" t="s">
        <v>1199</v>
      </c>
      <c r="F1173" s="5" t="s">
        <v>2907</v>
      </c>
      <c r="G1173" s="5" t="s">
        <v>2906</v>
      </c>
      <c r="H1173" s="10" t="s">
        <v>1299</v>
      </c>
      <c r="I1173" s="5" t="s">
        <v>2901</v>
      </c>
      <c r="J1173" s="13" t="str">
        <f t="shared" si="123"/>
        <v>IC.CV.250212</v>
      </c>
      <c r="K1173" s="6" t="s">
        <v>11324</v>
      </c>
      <c r="L1173" t="str">
        <f t="shared" si="137"/>
        <v>Brachial vein left</v>
      </c>
      <c r="M1173" s="14" t="str">
        <f t="shared" si="124"/>
        <v>PI.IC.CV.250212.01</v>
      </c>
      <c r="N1173" s="14"/>
      <c r="O1173" s="14" t="str">
        <f t="shared" si="125"/>
        <v>PH.IC.CV.250212.01</v>
      </c>
      <c r="P1173" s="5"/>
      <c r="Q1173" s="14" t="str">
        <f t="shared" si="126"/>
        <v>CL.IC.CV.250212.01</v>
      </c>
      <c r="R1173" s="5"/>
      <c r="S1173" s="5"/>
      <c r="T1173" s="5"/>
      <c r="U1173" s="5"/>
      <c r="V1173" s="5"/>
      <c r="W1173" s="5"/>
    </row>
    <row r="1174" spans="1:23" ht="15">
      <c r="A1174" s="5" t="s">
        <v>1372</v>
      </c>
      <c r="B1174" s="5"/>
      <c r="C1174" s="6" t="s">
        <v>7711</v>
      </c>
      <c r="D1174" s="5"/>
      <c r="E1174" s="6" t="s">
        <v>1199</v>
      </c>
      <c r="F1174" s="5" t="s">
        <v>2907</v>
      </c>
      <c r="G1174" s="5" t="s">
        <v>2902</v>
      </c>
      <c r="H1174" s="10" t="s">
        <v>1300</v>
      </c>
      <c r="I1174" s="5" t="s">
        <v>2903</v>
      </c>
      <c r="J1174" s="13" t="str">
        <f t="shared" si="123"/>
        <v>IC.CV.250213</v>
      </c>
      <c r="K1174" s="6" t="s">
        <v>11324</v>
      </c>
      <c r="L1174" t="str">
        <f t="shared" si="137"/>
        <v>Carotid artery right</v>
      </c>
      <c r="M1174" s="14" t="str">
        <f t="shared" si="124"/>
        <v>PI.IC.CV.250213.01</v>
      </c>
      <c r="N1174" s="14"/>
      <c r="O1174" s="14" t="str">
        <f t="shared" si="125"/>
        <v>PH.IC.CV.250213.01</v>
      </c>
      <c r="P1174" s="5"/>
      <c r="Q1174" s="14" t="str">
        <f t="shared" si="126"/>
        <v>CL.IC.CV.250213.01</v>
      </c>
      <c r="R1174" s="5"/>
      <c r="S1174" s="5"/>
      <c r="T1174" s="5"/>
      <c r="U1174" s="5"/>
      <c r="V1174" s="5"/>
      <c r="W1174" s="5"/>
    </row>
    <row r="1175" spans="1:23" ht="15">
      <c r="A1175" s="5" t="s">
        <v>1372</v>
      </c>
      <c r="B1175" s="5"/>
      <c r="C1175" s="6" t="s">
        <v>7711</v>
      </c>
      <c r="D1175" s="5"/>
      <c r="E1175" s="6" t="s">
        <v>1199</v>
      </c>
      <c r="F1175" s="5" t="s">
        <v>2907</v>
      </c>
      <c r="G1175" s="5" t="s">
        <v>3072</v>
      </c>
      <c r="H1175" s="10" t="s">
        <v>1301</v>
      </c>
      <c r="I1175" s="5" t="s">
        <v>3073</v>
      </c>
      <c r="J1175" s="13" t="str">
        <f t="shared" ref="J1175:J1194" si="138">CONCATENATE("IC.CV.",C1175,E1175,H1175)</f>
        <v>IC.CV.250214</v>
      </c>
      <c r="K1175" s="6" t="s">
        <v>11324</v>
      </c>
      <c r="L1175" t="str">
        <f t="shared" si="137"/>
        <v>Carotid artery left</v>
      </c>
      <c r="M1175" s="14" t="str">
        <f t="shared" si="124"/>
        <v>PI.IC.CV.250214.01</v>
      </c>
      <c r="N1175" s="14"/>
      <c r="O1175" s="14" t="str">
        <f t="shared" si="125"/>
        <v>PH.IC.CV.250214.01</v>
      </c>
      <c r="P1175" s="5"/>
      <c r="Q1175" s="14" t="str">
        <f t="shared" si="126"/>
        <v>CL.IC.CV.250214.01</v>
      </c>
      <c r="R1175" s="5"/>
      <c r="S1175" s="5"/>
      <c r="T1175" s="5"/>
      <c r="U1175" s="5"/>
      <c r="V1175" s="5"/>
      <c r="W1175" s="5"/>
    </row>
    <row r="1176" spans="1:23" ht="15">
      <c r="A1176" s="5" t="s">
        <v>1372</v>
      </c>
      <c r="B1176" s="5"/>
      <c r="C1176" s="6" t="s">
        <v>7711</v>
      </c>
      <c r="D1176" s="5"/>
      <c r="E1176" s="6" t="s">
        <v>1199</v>
      </c>
      <c r="F1176" s="5" t="s">
        <v>2907</v>
      </c>
      <c r="G1176" s="5" t="s">
        <v>2734</v>
      </c>
      <c r="H1176" s="10" t="s">
        <v>1468</v>
      </c>
      <c r="I1176" s="5" t="s">
        <v>930</v>
      </c>
      <c r="J1176" s="13" t="str">
        <f t="shared" si="138"/>
        <v>IC.CV.250215</v>
      </c>
      <c r="K1176" s="6" t="s">
        <v>11324</v>
      </c>
      <c r="L1176" t="str">
        <f t="shared" si="137"/>
        <v>Other:  specify</v>
      </c>
      <c r="M1176" s="14" t="str">
        <f t="shared" ref="M1176:M1194" si="139">CONCATENATE("PI.",J1176,".",K1176)</f>
        <v>PI.IC.CV.250215.01</v>
      </c>
      <c r="N1176" s="14"/>
      <c r="O1176" s="14" t="str">
        <f t="shared" ref="O1176:O1194" si="140">CONCATENATE("PH.",J1176,".",K1176)</f>
        <v>PH.IC.CV.250215.01</v>
      </c>
      <c r="P1176" s="5"/>
      <c r="Q1176" s="14" t="str">
        <f t="shared" ref="Q1176:Q1194" si="141">CONCATENATE("CL.",J1176,".",K1176)</f>
        <v>CL.IC.CV.250215.01</v>
      </c>
      <c r="R1176" s="5"/>
      <c r="S1176" s="5"/>
      <c r="T1176" s="5"/>
      <c r="U1176" s="5"/>
      <c r="V1176" s="5"/>
      <c r="W1176" s="5"/>
    </row>
    <row r="1177" spans="1:23" ht="15">
      <c r="A1177" s="5" t="s">
        <v>1372</v>
      </c>
      <c r="B1177" s="5"/>
      <c r="C1177" s="6" t="s">
        <v>7711</v>
      </c>
      <c r="D1177" s="5" t="s">
        <v>2569</v>
      </c>
      <c r="E1177" s="6" t="s">
        <v>946</v>
      </c>
      <c r="F1177" s="5" t="s">
        <v>2570</v>
      </c>
      <c r="G1177" s="5" t="s">
        <v>2571</v>
      </c>
      <c r="H1177" s="10" t="s">
        <v>1396</v>
      </c>
      <c r="I1177" s="5" t="s">
        <v>2572</v>
      </c>
      <c r="J1177" s="13" t="str">
        <f t="shared" si="138"/>
        <v>IC.CV.250301</v>
      </c>
      <c r="K1177" s="6" t="s">
        <v>11324</v>
      </c>
      <c r="L1177" t="str">
        <f t="shared" si="137"/>
        <v>Mechanical compression device</v>
      </c>
      <c r="M1177" s="14" t="str">
        <f t="shared" si="139"/>
        <v>PI.IC.CV.250301.01</v>
      </c>
      <c r="N1177" s="14"/>
      <c r="O1177" s="14" t="str">
        <f t="shared" si="140"/>
        <v>PH.IC.CV.250301.01</v>
      </c>
      <c r="P1177" s="5"/>
      <c r="Q1177" s="14" t="str">
        <f t="shared" si="141"/>
        <v>CL.IC.CV.250301.01</v>
      </c>
      <c r="R1177" s="5"/>
      <c r="S1177" s="5"/>
      <c r="T1177" s="5"/>
      <c r="U1177" s="5"/>
      <c r="V1177" s="5"/>
      <c r="W1177" s="5"/>
    </row>
    <row r="1178" spans="1:23" ht="15">
      <c r="A1178" s="5" t="s">
        <v>1372</v>
      </c>
      <c r="B1178" s="5"/>
      <c r="C1178" s="6" t="s">
        <v>7711</v>
      </c>
      <c r="D1178" s="5"/>
      <c r="E1178" s="6" t="s">
        <v>946</v>
      </c>
      <c r="F1178" s="5" t="s">
        <v>2570</v>
      </c>
      <c r="G1178" s="5" t="s">
        <v>2573</v>
      </c>
      <c r="H1178" s="10" t="s">
        <v>1398</v>
      </c>
      <c r="I1178" s="5" t="s">
        <v>2574</v>
      </c>
      <c r="J1178" s="13" t="str">
        <f t="shared" si="138"/>
        <v>IC.CV.250302</v>
      </c>
      <c r="K1178" s="6" t="s">
        <v>11324</v>
      </c>
      <c r="L1178" t="str">
        <f t="shared" si="137"/>
        <v>Percutaneous suture</v>
      </c>
      <c r="M1178" s="14" t="str">
        <f t="shared" si="139"/>
        <v>PI.IC.CV.250302.01</v>
      </c>
      <c r="N1178" s="14"/>
      <c r="O1178" s="14" t="str">
        <f t="shared" si="140"/>
        <v>PH.IC.CV.250302.01</v>
      </c>
      <c r="P1178" s="5"/>
      <c r="Q1178" s="14" t="str">
        <f t="shared" si="141"/>
        <v>CL.IC.CV.250302.01</v>
      </c>
      <c r="R1178" s="5"/>
      <c r="S1178" s="5"/>
      <c r="T1178" s="5"/>
      <c r="U1178" s="5"/>
      <c r="V1178" s="5"/>
      <c r="W1178" s="5"/>
    </row>
    <row r="1179" spans="1:23" ht="15">
      <c r="A1179" s="5" t="s">
        <v>1372</v>
      </c>
      <c r="B1179" s="5"/>
      <c r="C1179" s="6" t="s">
        <v>7711</v>
      </c>
      <c r="D1179" s="5"/>
      <c r="E1179" s="6" t="s">
        <v>946</v>
      </c>
      <c r="F1179" s="5" t="s">
        <v>2570</v>
      </c>
      <c r="G1179" s="5" t="s">
        <v>2575</v>
      </c>
      <c r="H1179" s="10" t="s">
        <v>1400</v>
      </c>
      <c r="I1179" s="5" t="s">
        <v>2576</v>
      </c>
      <c r="J1179" s="13" t="str">
        <f t="shared" si="138"/>
        <v>IC.CV.250303</v>
      </c>
      <c r="K1179" s="6" t="s">
        <v>11324</v>
      </c>
      <c r="L1179" t="str">
        <f t="shared" si="137"/>
        <v>Collagen plug</v>
      </c>
      <c r="M1179" s="14" t="str">
        <f t="shared" si="139"/>
        <v>PI.IC.CV.250303.01</v>
      </c>
      <c r="N1179" s="14"/>
      <c r="O1179" s="14" t="str">
        <f t="shared" si="140"/>
        <v>PH.IC.CV.250303.01</v>
      </c>
      <c r="P1179" s="5"/>
      <c r="Q1179" s="14" t="str">
        <f t="shared" si="141"/>
        <v>CL.IC.CV.250303.01</v>
      </c>
      <c r="R1179" s="5"/>
      <c r="S1179" s="5"/>
      <c r="T1179" s="5"/>
      <c r="U1179" s="5"/>
      <c r="V1179" s="5"/>
      <c r="W1179" s="5"/>
    </row>
    <row r="1180" spans="1:23" ht="15">
      <c r="A1180" s="5" t="s">
        <v>1372</v>
      </c>
      <c r="B1180" s="5"/>
      <c r="C1180" s="6" t="s">
        <v>7711</v>
      </c>
      <c r="D1180" s="5"/>
      <c r="E1180" s="6" t="s">
        <v>946</v>
      </c>
      <c r="F1180" s="5" t="s">
        <v>2570</v>
      </c>
      <c r="G1180" s="5" t="s">
        <v>2577</v>
      </c>
      <c r="H1180" s="10" t="s">
        <v>1402</v>
      </c>
      <c r="I1180" s="5" t="s">
        <v>2578</v>
      </c>
      <c r="J1180" s="13" t="str">
        <f t="shared" si="138"/>
        <v>IC.CV.250304</v>
      </c>
      <c r="K1180" s="6" t="s">
        <v>11324</v>
      </c>
      <c r="L1180" t="str">
        <f t="shared" si="137"/>
        <v>Hemostatic pads</v>
      </c>
      <c r="M1180" s="14" t="str">
        <f t="shared" si="139"/>
        <v>PI.IC.CV.250304.01</v>
      </c>
      <c r="N1180" s="14"/>
      <c r="O1180" s="14" t="str">
        <f t="shared" si="140"/>
        <v>PH.IC.CV.250304.01</v>
      </c>
      <c r="P1180" s="5"/>
      <c r="Q1180" s="14" t="str">
        <f t="shared" si="141"/>
        <v>CL.IC.CV.250304.01</v>
      </c>
      <c r="R1180" s="5"/>
      <c r="S1180" s="5"/>
      <c r="T1180" s="5"/>
      <c r="U1180" s="5"/>
      <c r="V1180" s="5"/>
      <c r="W1180" s="5"/>
    </row>
    <row r="1181" spans="1:23" ht="15">
      <c r="A1181" s="5" t="s">
        <v>1372</v>
      </c>
      <c r="B1181" s="5"/>
      <c r="C1181" s="6" t="s">
        <v>7711</v>
      </c>
      <c r="D1181" s="5"/>
      <c r="E1181" s="6" t="s">
        <v>946</v>
      </c>
      <c r="F1181" s="5" t="s">
        <v>2570</v>
      </c>
      <c r="G1181" s="5" t="s">
        <v>2579</v>
      </c>
      <c r="H1181" s="10" t="s">
        <v>1404</v>
      </c>
      <c r="I1181" s="5" t="s">
        <v>2580</v>
      </c>
      <c r="J1181" s="13" t="str">
        <f t="shared" si="138"/>
        <v>IC.CV.250305</v>
      </c>
      <c r="K1181" s="6" t="s">
        <v>11324</v>
      </c>
      <c r="L1181" t="str">
        <f t="shared" si="137"/>
        <v>Manual pressure</v>
      </c>
      <c r="M1181" s="14" t="str">
        <f t="shared" si="139"/>
        <v>PI.IC.CV.250305.01</v>
      </c>
      <c r="N1181" s="14"/>
      <c r="O1181" s="14" t="str">
        <f t="shared" si="140"/>
        <v>PH.IC.CV.250305.01</v>
      </c>
      <c r="P1181" s="5"/>
      <c r="Q1181" s="14" t="str">
        <f t="shared" si="141"/>
        <v>CL.IC.CV.250305.01</v>
      </c>
      <c r="R1181" s="5"/>
      <c r="S1181" s="5"/>
      <c r="T1181" s="5"/>
      <c r="U1181" s="5"/>
      <c r="V1181" s="5"/>
      <c r="W1181" s="5"/>
    </row>
    <row r="1182" spans="1:23" s="15" customFormat="1" ht="15">
      <c r="A1182" s="5" t="s">
        <v>11111</v>
      </c>
      <c r="B1182" s="5"/>
      <c r="C1182" s="6" t="s">
        <v>7711</v>
      </c>
      <c r="D1182" s="5"/>
      <c r="E1182" s="6" t="s">
        <v>946</v>
      </c>
      <c r="F1182" s="5" t="s">
        <v>2581</v>
      </c>
      <c r="G1182" s="6" t="s">
        <v>2157</v>
      </c>
      <c r="H1182" s="10" t="s">
        <v>6888</v>
      </c>
      <c r="I1182" s="10" t="s">
        <v>2158</v>
      </c>
      <c r="J1182" s="13" t="str">
        <f t="shared" si="138"/>
        <v>IC.CV.250306</v>
      </c>
      <c r="K1182" s="6" t="s">
        <v>11324</v>
      </c>
      <c r="L1182" t="str">
        <f t="shared" si="137"/>
        <v>Not Applicable</v>
      </c>
      <c r="M1182" s="14" t="str">
        <f t="shared" si="139"/>
        <v>PI.IC.CV.250306.01</v>
      </c>
      <c r="N1182" s="14"/>
      <c r="O1182" s="14" t="str">
        <f t="shared" si="140"/>
        <v>PH.IC.CV.250306.01</v>
      </c>
      <c r="P1182" s="5"/>
      <c r="Q1182" s="14" t="str">
        <f t="shared" si="141"/>
        <v>CL.IC.CV.250306.01</v>
      </c>
      <c r="R1182" s="5" t="s">
        <v>9277</v>
      </c>
      <c r="S1182" s="5">
        <v>134</v>
      </c>
      <c r="T1182" s="5"/>
      <c r="U1182" s="5"/>
      <c r="V1182" s="5"/>
      <c r="W1182" s="5"/>
    </row>
    <row r="1183" spans="1:23" ht="15">
      <c r="A1183" s="5" t="s">
        <v>1372</v>
      </c>
      <c r="B1183" s="5"/>
      <c r="C1183" s="6" t="s">
        <v>7711</v>
      </c>
      <c r="D1183" s="5" t="s">
        <v>2582</v>
      </c>
      <c r="E1183" s="6" t="s">
        <v>7070</v>
      </c>
      <c r="F1183" s="5" t="s">
        <v>2583</v>
      </c>
      <c r="G1183" s="5" t="s">
        <v>2584</v>
      </c>
      <c r="H1183" s="10" t="s">
        <v>1396</v>
      </c>
      <c r="I1183" s="5" t="s">
        <v>2687</v>
      </c>
      <c r="J1183" s="13" t="str">
        <f t="shared" si="138"/>
        <v>IC.CV.250401</v>
      </c>
      <c r="K1183" s="6" t="s">
        <v>11324</v>
      </c>
      <c r="L1183" t="str">
        <f t="shared" si="137"/>
        <v>Within normal limits</v>
      </c>
      <c r="M1183" s="14" t="str">
        <f t="shared" si="139"/>
        <v>PI.IC.CV.250401.01</v>
      </c>
      <c r="N1183" s="14"/>
      <c r="O1183" s="14" t="str">
        <f t="shared" si="140"/>
        <v>PH.IC.CV.250401.01</v>
      </c>
      <c r="P1183" s="5"/>
      <c r="Q1183" s="14" t="str">
        <f t="shared" si="141"/>
        <v>CL.IC.CV.250401.01</v>
      </c>
      <c r="R1183" s="5"/>
      <c r="S1183" s="5"/>
      <c r="T1183" s="5"/>
      <c r="U1183" s="5"/>
      <c r="V1183" s="5"/>
      <c r="W1183" s="5"/>
    </row>
    <row r="1184" spans="1:23" ht="15">
      <c r="A1184" s="5" t="s">
        <v>1372</v>
      </c>
      <c r="B1184" s="5"/>
      <c r="C1184" s="6" t="s">
        <v>7711</v>
      </c>
      <c r="D1184" s="5"/>
      <c r="E1184" s="6" t="s">
        <v>7070</v>
      </c>
      <c r="F1184" s="5" t="s">
        <v>2583</v>
      </c>
      <c r="G1184" s="5" t="s">
        <v>1528</v>
      </c>
      <c r="H1184" s="10" t="s">
        <v>1398</v>
      </c>
      <c r="I1184" s="5" t="s">
        <v>1528</v>
      </c>
      <c r="J1184" s="13" t="str">
        <f t="shared" si="138"/>
        <v>IC.CV.250402</v>
      </c>
      <c r="K1184" s="6" t="s">
        <v>11324</v>
      </c>
      <c r="L1184" t="str">
        <f t="shared" si="137"/>
        <v>Bleeding</v>
      </c>
      <c r="M1184" s="14" t="str">
        <f t="shared" si="139"/>
        <v>PI.IC.CV.250402.01</v>
      </c>
      <c r="N1184" s="14"/>
      <c r="O1184" s="14" t="str">
        <f t="shared" si="140"/>
        <v>PH.IC.CV.250402.01</v>
      </c>
      <c r="P1184" s="5"/>
      <c r="Q1184" s="14" t="str">
        <f t="shared" si="141"/>
        <v>CL.IC.CV.250402.01</v>
      </c>
      <c r="R1184" s="5"/>
      <c r="S1184" s="5"/>
      <c r="T1184" s="5"/>
      <c r="U1184" s="5"/>
      <c r="V1184" s="5"/>
      <c r="W1184" s="5"/>
    </row>
    <row r="1185" spans="1:27" ht="15">
      <c r="A1185" s="5" t="s">
        <v>1372</v>
      </c>
      <c r="B1185" s="5"/>
      <c r="C1185" s="6" t="s">
        <v>7711</v>
      </c>
      <c r="D1185" s="5"/>
      <c r="E1185" s="6" t="s">
        <v>948</v>
      </c>
      <c r="F1185" s="5" t="s">
        <v>2583</v>
      </c>
      <c r="G1185" s="5" t="s">
        <v>1533</v>
      </c>
      <c r="H1185" s="10" t="s">
        <v>1400</v>
      </c>
      <c r="I1185" s="5" t="s">
        <v>1533</v>
      </c>
      <c r="J1185" s="13" t="str">
        <f t="shared" si="138"/>
        <v>IC.CV.250403</v>
      </c>
      <c r="K1185" s="6" t="s">
        <v>11324</v>
      </c>
      <c r="L1185" t="str">
        <f t="shared" si="137"/>
        <v>Hematoma</v>
      </c>
      <c r="M1185" s="14" t="str">
        <f t="shared" si="139"/>
        <v>PI.IC.CV.250403.01</v>
      </c>
      <c r="N1185" s="14"/>
      <c r="O1185" s="14" t="str">
        <f t="shared" si="140"/>
        <v>PH.IC.CV.250403.01</v>
      </c>
      <c r="P1185" s="5"/>
      <c r="Q1185" s="14" t="str">
        <f t="shared" si="141"/>
        <v>CL.IC.CV.250403.01</v>
      </c>
      <c r="R1185" s="5"/>
      <c r="S1185" s="5"/>
      <c r="T1185" s="5"/>
      <c r="U1185" s="5"/>
      <c r="V1185" s="5"/>
      <c r="W1185" s="5"/>
    </row>
    <row r="1186" spans="1:27" ht="15">
      <c r="A1186" s="5" t="s">
        <v>1372</v>
      </c>
      <c r="B1186" s="5"/>
      <c r="C1186" s="6" t="s">
        <v>7711</v>
      </c>
      <c r="D1186" s="5"/>
      <c r="E1186" s="6" t="s">
        <v>7070</v>
      </c>
      <c r="F1186" s="5" t="s">
        <v>2583</v>
      </c>
      <c r="G1186" s="5" t="s">
        <v>1561</v>
      </c>
      <c r="H1186" s="10" t="s">
        <v>1402</v>
      </c>
      <c r="I1186" s="5" t="s">
        <v>1561</v>
      </c>
      <c r="J1186" s="13" t="str">
        <f t="shared" si="138"/>
        <v>IC.CV.250404</v>
      </c>
      <c r="K1186" s="6" t="s">
        <v>1192</v>
      </c>
      <c r="L1186" t="str">
        <f t="shared" si="137"/>
        <v>Ecchymotic</v>
      </c>
      <c r="M1186" s="14" t="str">
        <f t="shared" si="139"/>
        <v>PI.IC.CV.250404.01</v>
      </c>
      <c r="N1186" s="14"/>
      <c r="O1186" s="14" t="str">
        <f t="shared" si="140"/>
        <v>PH.IC.CV.250404.01</v>
      </c>
      <c r="P1186" s="5"/>
      <c r="Q1186" s="14" t="str">
        <f t="shared" si="141"/>
        <v>CL.IC.CV.250404.01</v>
      </c>
      <c r="R1186" s="5"/>
      <c r="S1186" s="5"/>
      <c r="T1186" s="5"/>
      <c r="U1186" s="5"/>
      <c r="V1186" s="5"/>
      <c r="W1186" s="5"/>
    </row>
    <row r="1187" spans="1:27" ht="15">
      <c r="A1187" s="5" t="s">
        <v>1372</v>
      </c>
      <c r="B1187" s="5"/>
      <c r="C1187" s="6" t="s">
        <v>7711</v>
      </c>
      <c r="D1187" s="5"/>
      <c r="E1187" s="6" t="s">
        <v>948</v>
      </c>
      <c r="F1187" s="5" t="s">
        <v>2583</v>
      </c>
      <c r="G1187" s="5" t="s">
        <v>1531</v>
      </c>
      <c r="H1187" s="10" t="s">
        <v>1404</v>
      </c>
      <c r="I1187" s="5" t="s">
        <v>1531</v>
      </c>
      <c r="J1187" s="13" t="str">
        <f t="shared" si="138"/>
        <v>IC.CV.250405</v>
      </c>
      <c r="K1187" s="6" t="s">
        <v>11324</v>
      </c>
      <c r="L1187" t="str">
        <f t="shared" si="137"/>
        <v>Erythema</v>
      </c>
      <c r="M1187" s="14" t="str">
        <f t="shared" si="139"/>
        <v>PI.IC.CV.250405.01</v>
      </c>
      <c r="N1187" s="14"/>
      <c r="O1187" s="14" t="str">
        <f t="shared" si="140"/>
        <v>PH.IC.CV.250405.01</v>
      </c>
      <c r="P1187" s="5"/>
      <c r="Q1187" s="14" t="str">
        <f t="shared" si="141"/>
        <v>CL.IC.CV.250405.01</v>
      </c>
      <c r="R1187" s="5"/>
      <c r="S1187" s="5"/>
      <c r="T1187" s="5"/>
      <c r="U1187" s="5"/>
      <c r="V1187" s="5"/>
      <c r="W1187" s="5"/>
    </row>
    <row r="1188" spans="1:27" ht="15">
      <c r="A1188" s="5" t="s">
        <v>1372</v>
      </c>
      <c r="B1188" s="5"/>
      <c r="C1188" s="6" t="s">
        <v>7711</v>
      </c>
      <c r="D1188" s="5"/>
      <c r="E1188" s="6" t="s">
        <v>948</v>
      </c>
      <c r="F1188" s="5" t="s">
        <v>2583</v>
      </c>
      <c r="G1188" s="5" t="s">
        <v>2585</v>
      </c>
      <c r="H1188" s="10" t="s">
        <v>1406</v>
      </c>
      <c r="I1188" s="5" t="s">
        <v>1535</v>
      </c>
      <c r="J1188" s="13" t="str">
        <f t="shared" si="138"/>
        <v>IC.CV.250406</v>
      </c>
      <c r="K1188" s="6" t="s">
        <v>11324</v>
      </c>
      <c r="L1188" t="str">
        <f t="shared" si="137"/>
        <v>Infusate leakage</v>
      </c>
      <c r="M1188" s="14" t="str">
        <f t="shared" si="139"/>
        <v>PI.IC.CV.250406.01</v>
      </c>
      <c r="N1188" s="14"/>
      <c r="O1188" s="14" t="str">
        <f t="shared" si="140"/>
        <v>PH.IC.CV.250406.01</v>
      </c>
      <c r="P1188" s="5"/>
      <c r="Q1188" s="14" t="str">
        <f t="shared" si="141"/>
        <v>CL.IC.CV.250406.01</v>
      </c>
      <c r="R1188" s="5"/>
      <c r="S1188" s="5"/>
      <c r="T1188" s="5"/>
      <c r="U1188" s="5"/>
      <c r="V1188" s="5"/>
      <c r="W1188" s="5"/>
    </row>
    <row r="1189" spans="1:27" ht="15">
      <c r="A1189" s="5" t="s">
        <v>1372</v>
      </c>
      <c r="B1189" s="5"/>
      <c r="C1189" s="6" t="s">
        <v>7711</v>
      </c>
      <c r="D1189" s="5"/>
      <c r="E1189" s="6" t="s">
        <v>948</v>
      </c>
      <c r="F1189" s="5" t="s">
        <v>2583</v>
      </c>
      <c r="G1189" s="5" t="s">
        <v>1541</v>
      </c>
      <c r="H1189" s="10" t="s">
        <v>1419</v>
      </c>
      <c r="I1189" s="5" t="s">
        <v>1541</v>
      </c>
      <c r="J1189" s="13" t="str">
        <f t="shared" si="138"/>
        <v>IC.CV.250407</v>
      </c>
      <c r="K1189" s="6" t="s">
        <v>11324</v>
      </c>
      <c r="L1189" t="str">
        <f t="shared" si="137"/>
        <v>Swelling</v>
      </c>
      <c r="M1189" s="14" t="str">
        <f t="shared" si="139"/>
        <v>PI.IC.CV.250407.01</v>
      </c>
      <c r="N1189" s="14"/>
      <c r="O1189" s="14" t="str">
        <f t="shared" si="140"/>
        <v>PH.IC.CV.250407.01</v>
      </c>
      <c r="P1189" s="5"/>
      <c r="Q1189" s="14" t="str">
        <f t="shared" si="141"/>
        <v>CL.IC.CV.250407.01</v>
      </c>
      <c r="R1189" s="5"/>
      <c r="S1189" s="5"/>
      <c r="T1189" s="5"/>
      <c r="U1189" s="5"/>
      <c r="V1189" s="5"/>
      <c r="W1189" s="5"/>
    </row>
    <row r="1190" spans="1:27" ht="15">
      <c r="A1190" s="5" t="s">
        <v>1372</v>
      </c>
      <c r="B1190" s="5"/>
      <c r="C1190" s="6" t="s">
        <v>7711</v>
      </c>
      <c r="D1190" s="5"/>
      <c r="E1190" s="6" t="s">
        <v>948</v>
      </c>
      <c r="F1190" s="5" t="s">
        <v>2583</v>
      </c>
      <c r="G1190" s="5" t="s">
        <v>2586</v>
      </c>
      <c r="H1190" s="10" t="s">
        <v>1550</v>
      </c>
      <c r="I1190" s="5" t="s">
        <v>2587</v>
      </c>
      <c r="J1190" s="13" t="str">
        <f t="shared" si="138"/>
        <v>IC.CV.250408</v>
      </c>
      <c r="K1190" s="6" t="s">
        <v>11324</v>
      </c>
      <c r="L1190" t="str">
        <f t="shared" si="137"/>
        <v>Occlusive dressing, unable to assess</v>
      </c>
      <c r="M1190" s="14" t="str">
        <f t="shared" si="139"/>
        <v>PI.IC.CV.250408.01</v>
      </c>
      <c r="N1190" s="14"/>
      <c r="O1190" s="14" t="str">
        <f t="shared" si="140"/>
        <v>PH.IC.CV.250408.01</v>
      </c>
      <c r="P1190" s="5"/>
      <c r="Q1190" s="14" t="str">
        <f t="shared" si="141"/>
        <v>CL.IC.CV.250408.01</v>
      </c>
      <c r="R1190" s="5"/>
      <c r="S1190" s="5"/>
      <c r="T1190" s="5"/>
      <c r="U1190" s="5"/>
      <c r="V1190" s="5"/>
      <c r="W1190" s="5"/>
    </row>
    <row r="1191" spans="1:27" ht="15">
      <c r="A1191" s="5" t="s">
        <v>1372</v>
      </c>
      <c r="B1191" s="5"/>
      <c r="C1191" s="6" t="s">
        <v>7711</v>
      </c>
      <c r="D1191" s="5" t="s">
        <v>2588</v>
      </c>
      <c r="E1191" s="6" t="s">
        <v>7071</v>
      </c>
      <c r="F1191" s="5" t="s">
        <v>2589</v>
      </c>
      <c r="G1191" s="5" t="s">
        <v>1001</v>
      </c>
      <c r="H1191" s="10" t="s">
        <v>1396</v>
      </c>
      <c r="I1191" s="5" t="s">
        <v>1001</v>
      </c>
      <c r="J1191" s="13" t="str">
        <f t="shared" si="138"/>
        <v>IC.CV.250501</v>
      </c>
      <c r="K1191" s="6" t="s">
        <v>11324</v>
      </c>
      <c r="L1191" t="str">
        <f t="shared" si="137"/>
        <v>None</v>
      </c>
      <c r="M1191" s="14" t="str">
        <f t="shared" si="139"/>
        <v>PI.IC.CV.250501.01</v>
      </c>
      <c r="N1191" s="14"/>
      <c r="O1191" s="14" t="str">
        <f t="shared" si="140"/>
        <v>PH.IC.CV.250501.01</v>
      </c>
      <c r="P1191" s="5"/>
      <c r="Q1191" s="14" t="str">
        <f t="shared" si="141"/>
        <v>CL.IC.CV.250501.01</v>
      </c>
      <c r="R1191" s="5"/>
      <c r="S1191" s="5"/>
      <c r="T1191" s="5"/>
      <c r="U1191" s="5"/>
      <c r="V1191" s="5"/>
      <c r="W1191" s="5"/>
    </row>
    <row r="1192" spans="1:27" ht="15">
      <c r="A1192" s="5" t="s">
        <v>1372</v>
      </c>
      <c r="B1192" s="5"/>
      <c r="C1192" s="6" t="s">
        <v>7711</v>
      </c>
      <c r="D1192" s="5"/>
      <c r="E1192" s="6" t="s">
        <v>7071</v>
      </c>
      <c r="F1192" s="5" t="s">
        <v>2589</v>
      </c>
      <c r="G1192" s="5" t="s">
        <v>1637</v>
      </c>
      <c r="H1192" s="10" t="s">
        <v>1398</v>
      </c>
      <c r="I1192" s="5" t="s">
        <v>1637</v>
      </c>
      <c r="J1192" s="13" t="str">
        <f t="shared" si="138"/>
        <v>IC.CV.250502</v>
      </c>
      <c r="K1192" s="6" t="s">
        <v>11324</v>
      </c>
      <c r="L1192" t="str">
        <f t="shared" si="137"/>
        <v>Serous</v>
      </c>
      <c r="M1192" s="14" t="str">
        <f t="shared" si="139"/>
        <v>PI.IC.CV.250502.01</v>
      </c>
      <c r="N1192" s="14"/>
      <c r="O1192" s="14" t="str">
        <f t="shared" si="140"/>
        <v>PH.IC.CV.250502.01</v>
      </c>
      <c r="P1192" s="5"/>
      <c r="Q1192" s="14" t="str">
        <f t="shared" si="141"/>
        <v>CL.IC.CV.250502.01</v>
      </c>
      <c r="R1192" s="5"/>
      <c r="S1192" s="5"/>
      <c r="T1192" s="5"/>
      <c r="U1192" s="5"/>
      <c r="V1192" s="5"/>
      <c r="W1192" s="5"/>
    </row>
    <row r="1193" spans="1:27" ht="15">
      <c r="A1193" s="5" t="s">
        <v>1372</v>
      </c>
      <c r="B1193" s="5"/>
      <c r="C1193" s="6" t="s">
        <v>7711</v>
      </c>
      <c r="D1193" s="5"/>
      <c r="E1193" s="6" t="s">
        <v>7071</v>
      </c>
      <c r="F1193" s="5" t="s">
        <v>2589</v>
      </c>
      <c r="G1193" s="5" t="s">
        <v>2590</v>
      </c>
      <c r="H1193" s="10" t="s">
        <v>1400</v>
      </c>
      <c r="I1193" s="5" t="s">
        <v>1635</v>
      </c>
      <c r="J1193" s="13" t="str">
        <f t="shared" si="138"/>
        <v>IC.CV.250503</v>
      </c>
      <c r="K1193" s="6" t="s">
        <v>11324</v>
      </c>
      <c r="L1193" t="str">
        <f t="shared" si="137"/>
        <v>Serosanguinous</v>
      </c>
      <c r="M1193" s="14" t="str">
        <f t="shared" si="139"/>
        <v>PI.IC.CV.250503.01</v>
      </c>
      <c r="N1193" s="14"/>
      <c r="O1193" s="14" t="str">
        <f t="shared" si="140"/>
        <v>PH.IC.CV.250503.01</v>
      </c>
      <c r="P1193" s="5"/>
      <c r="Q1193" s="14" t="str">
        <f t="shared" si="141"/>
        <v>CL.IC.CV.250503.01</v>
      </c>
      <c r="R1193" s="5"/>
      <c r="S1193" s="5"/>
      <c r="T1193" s="5"/>
      <c r="U1193" s="5"/>
      <c r="V1193" s="5"/>
      <c r="W1193" s="5"/>
    </row>
    <row r="1194" spans="1:27" ht="15">
      <c r="A1194" s="5" t="s">
        <v>1372</v>
      </c>
      <c r="B1194" s="5"/>
      <c r="C1194" s="6" t="s">
        <v>7711</v>
      </c>
      <c r="D1194" s="5"/>
      <c r="E1194" s="6" t="s">
        <v>7071</v>
      </c>
      <c r="F1194" s="5" t="s">
        <v>2589</v>
      </c>
      <c r="G1194" s="5" t="s">
        <v>1438</v>
      </c>
      <c r="H1194" s="10" t="s">
        <v>1402</v>
      </c>
      <c r="I1194" s="5" t="s">
        <v>1438</v>
      </c>
      <c r="J1194" s="13" t="str">
        <f t="shared" si="138"/>
        <v>IC.CV.250504</v>
      </c>
      <c r="K1194" s="6" t="s">
        <v>11324</v>
      </c>
      <c r="L1194" t="str">
        <f t="shared" si="137"/>
        <v>Bloody</v>
      </c>
      <c r="M1194" s="14" t="str">
        <f t="shared" si="139"/>
        <v>PI.IC.CV.250504.01</v>
      </c>
      <c r="N1194" s="14"/>
      <c r="O1194" s="14" t="str">
        <f t="shared" si="140"/>
        <v>PH.IC.CV.250504.01</v>
      </c>
      <c r="P1194" s="5"/>
      <c r="Q1194" s="14" t="str">
        <f t="shared" si="141"/>
        <v>CL.IC.CV.250504.01</v>
      </c>
      <c r="R1194" s="5"/>
      <c r="S1194" s="5"/>
      <c r="T1194" s="5"/>
      <c r="U1194" s="5"/>
      <c r="V1194" s="5"/>
      <c r="W1194" s="5"/>
    </row>
    <row r="1195" spans="1:27" ht="15">
      <c r="A1195" s="115" t="s">
        <v>1372</v>
      </c>
      <c r="B1195" s="115" t="s">
        <v>12080</v>
      </c>
      <c r="C1195" s="122" t="s">
        <v>12124</v>
      </c>
      <c r="D1195" s="115" t="s">
        <v>12081</v>
      </c>
      <c r="E1195" s="122" t="s">
        <v>12125</v>
      </c>
      <c r="F1195" s="115" t="s">
        <v>12082</v>
      </c>
      <c r="G1195" s="115" t="s">
        <v>12083</v>
      </c>
      <c r="H1195" s="116" t="s">
        <v>1396</v>
      </c>
      <c r="I1195" s="115"/>
      <c r="J1195" s="13" t="str">
        <f t="shared" ref="J1195:J1258" si="142">CONCATENATE("IC.CV.",C1195,E1195,H1195)</f>
        <v>IC.CV.260101</v>
      </c>
      <c r="K1195" s="6" t="s">
        <v>295</v>
      </c>
      <c r="L1195" t="str">
        <f t="shared" ref="L1195:L1258" si="143">G1195</f>
        <v>TandemHeart Purge rate:  specify ml/hr</v>
      </c>
      <c r="M1195" s="14" t="str">
        <f t="shared" ref="M1195:M1258" si="144">CONCATENATE("PI.",J1195,".",K1195)</f>
        <v>PI.IC.CV.260101.01</v>
      </c>
      <c r="N1195" s="14"/>
      <c r="O1195" s="14" t="str">
        <f t="shared" ref="O1195:O1258" si="145">CONCATENATE("PH.",J1195,".",K1195)</f>
        <v>PH.IC.CV.260101.01</v>
      </c>
      <c r="P1195" s="5"/>
      <c r="Q1195" s="14" t="str">
        <f t="shared" ref="Q1195:Q1258" si="146">CONCATENATE("CL.",J1195,".",K1195)</f>
        <v>CL.IC.CV.260101.01</v>
      </c>
      <c r="R1195" s="5"/>
      <c r="S1195" s="115"/>
      <c r="T1195" s="115"/>
      <c r="U1195" s="115"/>
      <c r="V1195" s="115"/>
      <c r="W1195" s="115"/>
      <c r="Z1195" t="s">
        <v>12160</v>
      </c>
      <c r="AA1195">
        <v>1139</v>
      </c>
    </row>
    <row r="1196" spans="1:27" ht="15">
      <c r="A1196" s="115" t="s">
        <v>1372</v>
      </c>
      <c r="B1196" s="115" t="s">
        <v>12080</v>
      </c>
      <c r="C1196" s="122" t="s">
        <v>12124</v>
      </c>
      <c r="D1196" s="115" t="s">
        <v>791</v>
      </c>
      <c r="E1196" s="118" t="s">
        <v>12126</v>
      </c>
      <c r="F1196" s="115" t="s">
        <v>12084</v>
      </c>
      <c r="G1196" s="115" t="s">
        <v>12085</v>
      </c>
      <c r="H1196" s="118" t="s">
        <v>1396</v>
      </c>
      <c r="I1196" s="115"/>
      <c r="J1196" s="13" t="str">
        <f t="shared" si="142"/>
        <v>IC.CV.260201</v>
      </c>
      <c r="K1196" s="6" t="s">
        <v>295</v>
      </c>
      <c r="L1196" t="str">
        <f t="shared" si="143"/>
        <v>TandemHeart Motor Speed:  RPM</v>
      </c>
      <c r="M1196" s="14" t="str">
        <f t="shared" si="144"/>
        <v>PI.IC.CV.260201.01</v>
      </c>
      <c r="N1196" s="14"/>
      <c r="O1196" s="14" t="str">
        <f t="shared" si="145"/>
        <v>PH.IC.CV.260201.01</v>
      </c>
      <c r="P1196" s="5"/>
      <c r="Q1196" s="14" t="str">
        <f t="shared" si="146"/>
        <v>CL.IC.CV.260201.01</v>
      </c>
      <c r="R1196" s="5"/>
      <c r="S1196" s="115"/>
      <c r="T1196" s="115"/>
      <c r="U1196" s="115"/>
      <c r="V1196" s="115"/>
      <c r="W1196" s="115"/>
      <c r="Z1196" t="s">
        <v>12160</v>
      </c>
      <c r="AA1196">
        <v>1139</v>
      </c>
    </row>
    <row r="1197" spans="1:27" ht="15">
      <c r="A1197" s="115" t="s">
        <v>1372</v>
      </c>
      <c r="B1197" s="115" t="s">
        <v>12080</v>
      </c>
      <c r="C1197" s="122" t="s">
        <v>12124</v>
      </c>
      <c r="D1197" s="115" t="s">
        <v>12192</v>
      </c>
      <c r="E1197" s="122" t="s">
        <v>12127</v>
      </c>
      <c r="F1197" s="115" t="s">
        <v>12193</v>
      </c>
      <c r="G1197" s="115" t="s">
        <v>12194</v>
      </c>
      <c r="H1197" s="116" t="s">
        <v>1396</v>
      </c>
      <c r="I1197" s="115"/>
      <c r="J1197" s="13" t="str">
        <f t="shared" si="142"/>
        <v>IC.CV.260301</v>
      </c>
      <c r="K1197" s="6" t="s">
        <v>295</v>
      </c>
      <c r="L1197" t="str">
        <f t="shared" si="143"/>
        <v>TandemHeart Infusion pressure:  specify mmHg</v>
      </c>
      <c r="M1197" s="14" t="str">
        <f t="shared" si="144"/>
        <v>PI.IC.CV.260301.01</v>
      </c>
      <c r="N1197" s="14"/>
      <c r="O1197" s="14" t="str">
        <f t="shared" si="145"/>
        <v>PH.IC.CV.260301.01</v>
      </c>
      <c r="P1197" s="5"/>
      <c r="Q1197" s="14" t="str">
        <f t="shared" si="146"/>
        <v>CL.IC.CV.260301.01</v>
      </c>
      <c r="R1197" s="5"/>
      <c r="S1197" s="115"/>
      <c r="T1197" s="115"/>
      <c r="U1197" s="115"/>
      <c r="V1197" s="115"/>
      <c r="W1197" s="115"/>
      <c r="Z1197" t="s">
        <v>12160</v>
      </c>
      <c r="AA1197">
        <v>1139</v>
      </c>
    </row>
    <row r="1198" spans="1:27" ht="15">
      <c r="A1198" s="115" t="s">
        <v>1372</v>
      </c>
      <c r="B1198" s="115" t="s">
        <v>12080</v>
      </c>
      <c r="C1198" s="122" t="s">
        <v>12124</v>
      </c>
      <c r="D1198" s="115" t="s">
        <v>1364</v>
      </c>
      <c r="E1198" s="122" t="s">
        <v>12128</v>
      </c>
      <c r="F1198" s="115" t="s">
        <v>12195</v>
      </c>
      <c r="G1198" s="115" t="s">
        <v>1813</v>
      </c>
      <c r="H1198" s="119" t="s">
        <v>1396</v>
      </c>
      <c r="I1198" s="115" t="s">
        <v>1814</v>
      </c>
      <c r="J1198" s="13" t="str">
        <f t="shared" si="142"/>
        <v>IC.CV.260401</v>
      </c>
      <c r="K1198" s="6" t="s">
        <v>295</v>
      </c>
      <c r="L1198" t="str">
        <f t="shared" si="143"/>
        <v>Femoral artery right</v>
      </c>
      <c r="M1198" s="14" t="str">
        <f t="shared" si="144"/>
        <v>PI.IC.CV.260401.01</v>
      </c>
      <c r="N1198" s="14"/>
      <c r="O1198" s="14" t="str">
        <f t="shared" si="145"/>
        <v>PH.IC.CV.260401.01</v>
      </c>
      <c r="P1198" s="5"/>
      <c r="Q1198" s="14" t="str">
        <f t="shared" si="146"/>
        <v>CL.IC.CV.260401.01</v>
      </c>
      <c r="R1198" s="5"/>
      <c r="V1198" s="115"/>
      <c r="W1198" s="115"/>
      <c r="Z1198" t="s">
        <v>12160</v>
      </c>
      <c r="AA1198">
        <v>1139</v>
      </c>
    </row>
    <row r="1199" spans="1:27" ht="15">
      <c r="A1199" s="115" t="s">
        <v>1372</v>
      </c>
      <c r="B1199" s="115" t="s">
        <v>12080</v>
      </c>
      <c r="C1199" s="122" t="s">
        <v>12124</v>
      </c>
      <c r="D1199" s="115"/>
      <c r="E1199" s="122" t="s">
        <v>12128</v>
      </c>
      <c r="F1199" s="115" t="s">
        <v>12195</v>
      </c>
      <c r="G1199" s="115" t="s">
        <v>1815</v>
      </c>
      <c r="H1199" s="119" t="s">
        <v>1398</v>
      </c>
      <c r="I1199" s="115" t="s">
        <v>1816</v>
      </c>
      <c r="J1199" s="13" t="str">
        <f t="shared" si="142"/>
        <v>IC.CV.260402</v>
      </c>
      <c r="K1199" s="6" t="s">
        <v>295</v>
      </c>
      <c r="L1199" t="str">
        <f t="shared" si="143"/>
        <v>Femoral artery left</v>
      </c>
      <c r="M1199" s="14" t="str">
        <f t="shared" si="144"/>
        <v>PI.IC.CV.260402.01</v>
      </c>
      <c r="N1199" s="14"/>
      <c r="O1199" s="14" t="str">
        <f t="shared" si="145"/>
        <v>PH.IC.CV.260402.01</v>
      </c>
      <c r="P1199" s="5"/>
      <c r="Q1199" s="14" t="str">
        <f t="shared" si="146"/>
        <v>CL.IC.CV.260402.01</v>
      </c>
      <c r="R1199" s="5"/>
      <c r="V1199" s="115"/>
      <c r="W1199" s="115"/>
      <c r="Z1199" t="s">
        <v>12160</v>
      </c>
      <c r="AA1199">
        <v>1139</v>
      </c>
    </row>
    <row r="1200" spans="1:27" ht="15">
      <c r="A1200" s="115" t="s">
        <v>1372</v>
      </c>
      <c r="B1200" s="115" t="s">
        <v>12080</v>
      </c>
      <c r="C1200" s="122" t="s">
        <v>12124</v>
      </c>
      <c r="D1200" s="115"/>
      <c r="E1200" s="122" t="s">
        <v>12128</v>
      </c>
      <c r="F1200" s="115" t="s">
        <v>12195</v>
      </c>
      <c r="G1200" s="115" t="s">
        <v>12196</v>
      </c>
      <c r="H1200" s="119" t="s">
        <v>1400</v>
      </c>
      <c r="I1200" s="115" t="s">
        <v>930</v>
      </c>
      <c r="J1200" s="13" t="str">
        <f t="shared" si="142"/>
        <v>IC.CV.260403</v>
      </c>
      <c r="K1200" s="6" t="s">
        <v>295</v>
      </c>
      <c r="L1200" t="str">
        <f t="shared" si="143"/>
        <v>TandemHeart site: Other specify</v>
      </c>
      <c r="M1200" s="14" t="str">
        <f t="shared" si="144"/>
        <v>PI.IC.CV.260403.01</v>
      </c>
      <c r="N1200" s="14"/>
      <c r="O1200" s="14" t="str">
        <f t="shared" si="145"/>
        <v>PH.IC.CV.260403.01</v>
      </c>
      <c r="P1200" s="5"/>
      <c r="Q1200" s="14" t="str">
        <f t="shared" si="146"/>
        <v>CL.IC.CV.260403.01</v>
      </c>
      <c r="R1200" s="5"/>
      <c r="V1200" s="115"/>
      <c r="W1200" s="115"/>
      <c r="Z1200" t="s">
        <v>12160</v>
      </c>
      <c r="AA1200">
        <v>1139</v>
      </c>
    </row>
    <row r="1201" spans="1:27" ht="15">
      <c r="A1201" s="115" t="s">
        <v>1372</v>
      </c>
      <c r="B1201" s="115" t="s">
        <v>12080</v>
      </c>
      <c r="C1201" s="122" t="s">
        <v>12124</v>
      </c>
      <c r="D1201" s="117" t="s">
        <v>12197</v>
      </c>
      <c r="E1201" s="120" t="s">
        <v>12129</v>
      </c>
      <c r="F1201" s="115" t="s">
        <v>12198</v>
      </c>
      <c r="G1201" s="117" t="s">
        <v>5622</v>
      </c>
      <c r="H1201" s="120" t="s">
        <v>12281</v>
      </c>
      <c r="I1201" s="117"/>
      <c r="J1201" s="13" t="str">
        <f t="shared" si="142"/>
        <v>IC.CV.260501</v>
      </c>
      <c r="K1201" s="6" t="s">
        <v>295</v>
      </c>
      <c r="L1201" t="str">
        <f t="shared" si="143"/>
        <v>Length of Cath-cm (Free Text)</v>
      </c>
      <c r="M1201" s="14" t="str">
        <f t="shared" si="144"/>
        <v>PI.IC.CV.260501.01</v>
      </c>
      <c r="N1201" s="14"/>
      <c r="O1201" s="14" t="str">
        <f t="shared" si="145"/>
        <v>PH.IC.CV.260501.01</v>
      </c>
      <c r="P1201" s="5"/>
      <c r="Q1201" s="14" t="str">
        <f t="shared" si="146"/>
        <v>CL.IC.CV.260501.01</v>
      </c>
      <c r="R1201" s="5"/>
      <c r="S1201" s="115"/>
      <c r="V1201" s="115"/>
      <c r="W1201" s="115"/>
      <c r="Z1201" t="s">
        <v>12160</v>
      </c>
      <c r="AA1201">
        <v>1139</v>
      </c>
    </row>
    <row r="1202" spans="1:27" ht="15">
      <c r="A1202" s="115" t="s">
        <v>1372</v>
      </c>
      <c r="B1202" s="115" t="s">
        <v>12080</v>
      </c>
      <c r="C1202" s="122" t="s">
        <v>12124</v>
      </c>
      <c r="D1202" s="115" t="s">
        <v>12199</v>
      </c>
      <c r="E1202" s="122" t="s">
        <v>12130</v>
      </c>
      <c r="F1202" s="115" t="s">
        <v>12200</v>
      </c>
      <c r="G1202" s="115" t="s">
        <v>1982</v>
      </c>
      <c r="H1202" s="119" t="s">
        <v>1396</v>
      </c>
      <c r="I1202" s="115"/>
      <c r="J1202" s="13" t="str">
        <f t="shared" si="142"/>
        <v>IC.CV.260601</v>
      </c>
      <c r="K1202" s="6" t="s">
        <v>295</v>
      </c>
      <c r="L1202" t="str">
        <f t="shared" si="143"/>
        <v>Distal pulses palpable</v>
      </c>
      <c r="M1202" s="14" t="str">
        <f t="shared" si="144"/>
        <v>PI.IC.CV.260601.01</v>
      </c>
      <c r="N1202" s="14"/>
      <c r="O1202" s="14" t="str">
        <f t="shared" si="145"/>
        <v>PH.IC.CV.260601.01</v>
      </c>
      <c r="P1202" s="5"/>
      <c r="Q1202" s="14" t="str">
        <f t="shared" si="146"/>
        <v>CL.IC.CV.260601.01</v>
      </c>
      <c r="R1202" s="5"/>
      <c r="S1202" s="115"/>
      <c r="V1202" s="115"/>
      <c r="W1202" s="115"/>
      <c r="Z1202" t="s">
        <v>12160</v>
      </c>
      <c r="AA1202">
        <v>1139</v>
      </c>
    </row>
    <row r="1203" spans="1:27" ht="15">
      <c r="A1203" s="115" t="s">
        <v>1372</v>
      </c>
      <c r="B1203" s="115" t="s">
        <v>12080</v>
      </c>
      <c r="C1203" s="122" t="s">
        <v>12124</v>
      </c>
      <c r="D1203" s="115"/>
      <c r="E1203" s="122" t="s">
        <v>12130</v>
      </c>
      <c r="F1203" s="115" t="s">
        <v>12200</v>
      </c>
      <c r="G1203" s="115" t="s">
        <v>1984</v>
      </c>
      <c r="H1203" s="119" t="s">
        <v>1398</v>
      </c>
      <c r="I1203" s="115"/>
      <c r="J1203" s="13" t="str">
        <f t="shared" si="142"/>
        <v>IC.CV.260602</v>
      </c>
      <c r="K1203" s="6" t="s">
        <v>295</v>
      </c>
      <c r="L1203" t="str">
        <f t="shared" si="143"/>
        <v>Distal pulses doppler</v>
      </c>
      <c r="M1203" s="14" t="str">
        <f t="shared" si="144"/>
        <v>PI.IC.CV.260602.01</v>
      </c>
      <c r="N1203" s="14"/>
      <c r="O1203" s="14" t="str">
        <f t="shared" si="145"/>
        <v>PH.IC.CV.260602.01</v>
      </c>
      <c r="P1203" s="5"/>
      <c r="Q1203" s="14" t="str">
        <f t="shared" si="146"/>
        <v>CL.IC.CV.260602.01</v>
      </c>
      <c r="R1203" s="5"/>
      <c r="S1203" s="115"/>
      <c r="V1203" s="115"/>
      <c r="W1203" s="115"/>
      <c r="Z1203" t="s">
        <v>12160</v>
      </c>
      <c r="AA1203">
        <v>1139</v>
      </c>
    </row>
    <row r="1204" spans="1:27" ht="15">
      <c r="A1204" s="115" t="s">
        <v>1372</v>
      </c>
      <c r="B1204" s="115" t="s">
        <v>12080</v>
      </c>
      <c r="C1204" s="122" t="s">
        <v>12124</v>
      </c>
      <c r="D1204" s="115"/>
      <c r="E1204" s="122" t="s">
        <v>12130</v>
      </c>
      <c r="F1204" s="115" t="s">
        <v>12200</v>
      </c>
      <c r="G1204" s="115" t="s">
        <v>1986</v>
      </c>
      <c r="H1204" s="119" t="s">
        <v>1400</v>
      </c>
      <c r="I1204" s="115"/>
      <c r="J1204" s="13" t="str">
        <f t="shared" si="142"/>
        <v>IC.CV.260603</v>
      </c>
      <c r="K1204" s="6" t="s">
        <v>295</v>
      </c>
      <c r="L1204" t="str">
        <f t="shared" si="143"/>
        <v>Distal pulses none</v>
      </c>
      <c r="M1204" s="14" t="str">
        <f t="shared" si="144"/>
        <v>PI.IC.CV.260603.01</v>
      </c>
      <c r="N1204" s="14"/>
      <c r="O1204" s="14" t="str">
        <f t="shared" si="145"/>
        <v>PH.IC.CV.260603.01</v>
      </c>
      <c r="P1204" s="5"/>
      <c r="Q1204" s="14" t="str">
        <f t="shared" si="146"/>
        <v>CL.IC.CV.260603.01</v>
      </c>
      <c r="R1204" s="5"/>
      <c r="S1204" s="115"/>
      <c r="V1204" s="115"/>
      <c r="W1204" s="115"/>
      <c r="Z1204" t="s">
        <v>12160</v>
      </c>
      <c r="AA1204">
        <v>1139</v>
      </c>
    </row>
    <row r="1205" spans="1:27" ht="15">
      <c r="A1205" s="115" t="s">
        <v>1372</v>
      </c>
      <c r="B1205" s="115" t="s">
        <v>12080</v>
      </c>
      <c r="C1205" s="122" t="s">
        <v>12124</v>
      </c>
      <c r="D1205" s="115"/>
      <c r="E1205" s="122" t="s">
        <v>12130</v>
      </c>
      <c r="F1205" s="115" t="s">
        <v>12200</v>
      </c>
      <c r="G1205" s="116" t="s">
        <v>12201</v>
      </c>
      <c r="H1205" s="119" t="s">
        <v>1404</v>
      </c>
      <c r="I1205" s="119"/>
      <c r="J1205" s="13" t="str">
        <f t="shared" si="142"/>
        <v>IC.CV.260605</v>
      </c>
      <c r="K1205" s="6" t="s">
        <v>295</v>
      </c>
      <c r="L1205" t="str">
        <f t="shared" si="143"/>
        <v>Dorsalis Pedis</v>
      </c>
      <c r="M1205" s="14" t="str">
        <f t="shared" si="144"/>
        <v>PI.IC.CV.260605.01</v>
      </c>
      <c r="N1205" s="14"/>
      <c r="O1205" s="14" t="str">
        <f t="shared" si="145"/>
        <v>PH.IC.CV.260605.01</v>
      </c>
      <c r="P1205" s="5"/>
      <c r="Q1205" s="14" t="str">
        <f t="shared" si="146"/>
        <v>CL.IC.CV.260605.01</v>
      </c>
      <c r="R1205" s="5"/>
      <c r="S1205" s="115"/>
      <c r="V1205" s="115"/>
      <c r="W1205" s="115"/>
      <c r="Z1205" t="s">
        <v>12160</v>
      </c>
      <c r="AA1205">
        <v>1139</v>
      </c>
    </row>
    <row r="1206" spans="1:27" ht="15">
      <c r="A1206" s="115" t="s">
        <v>1372</v>
      </c>
      <c r="B1206" s="115" t="s">
        <v>12080</v>
      </c>
      <c r="C1206" s="122" t="s">
        <v>12124</v>
      </c>
      <c r="D1206" s="115"/>
      <c r="E1206" s="122" t="s">
        <v>12130</v>
      </c>
      <c r="F1206" s="115" t="s">
        <v>12200</v>
      </c>
      <c r="G1206" s="121" t="s">
        <v>731</v>
      </c>
      <c r="H1206" s="119" t="s">
        <v>1406</v>
      </c>
      <c r="I1206" s="119"/>
      <c r="J1206" s="13" t="str">
        <f t="shared" si="142"/>
        <v>IC.CV.260606</v>
      </c>
      <c r="K1206" s="6" t="s">
        <v>295</v>
      </c>
      <c r="L1206" t="str">
        <f t="shared" si="143"/>
        <v>Popliteal</v>
      </c>
      <c r="M1206" s="14" t="str">
        <f t="shared" si="144"/>
        <v>PI.IC.CV.260606.01</v>
      </c>
      <c r="N1206" s="14"/>
      <c r="O1206" s="14" t="str">
        <f t="shared" si="145"/>
        <v>PH.IC.CV.260606.01</v>
      </c>
      <c r="P1206" s="5"/>
      <c r="Q1206" s="14" t="str">
        <f t="shared" si="146"/>
        <v>CL.IC.CV.260606.01</v>
      </c>
      <c r="R1206" s="5"/>
      <c r="V1206" s="115"/>
      <c r="W1206" s="115"/>
      <c r="Z1206" t="s">
        <v>12160</v>
      </c>
      <c r="AA1206">
        <v>1139</v>
      </c>
    </row>
    <row r="1207" spans="1:27" ht="15">
      <c r="A1207" s="115" t="s">
        <v>1372</v>
      </c>
      <c r="B1207" s="115" t="s">
        <v>12080</v>
      </c>
      <c r="C1207" s="122" t="s">
        <v>12124</v>
      </c>
      <c r="D1207" s="115"/>
      <c r="E1207" s="122" t="s">
        <v>12130</v>
      </c>
      <c r="F1207" s="115" t="s">
        <v>12200</v>
      </c>
      <c r="G1207" t="s">
        <v>12202</v>
      </c>
      <c r="H1207" s="123" t="s">
        <v>12282</v>
      </c>
      <c r="J1207" s="13" t="str">
        <f t="shared" si="142"/>
        <v>IC.CV.260607</v>
      </c>
      <c r="K1207" s="6" t="s">
        <v>295</v>
      </c>
      <c r="L1207" t="str">
        <f t="shared" si="143"/>
        <v xml:space="preserve">Posterior Tibial </v>
      </c>
      <c r="M1207" s="14" t="str">
        <f t="shared" si="144"/>
        <v>PI.IC.CV.260607.01</v>
      </c>
      <c r="N1207" s="14"/>
      <c r="O1207" s="14" t="str">
        <f t="shared" si="145"/>
        <v>PH.IC.CV.260607.01</v>
      </c>
      <c r="P1207" s="5"/>
      <c r="Q1207" s="14" t="str">
        <f t="shared" si="146"/>
        <v>CL.IC.CV.260607.01</v>
      </c>
      <c r="R1207" s="5"/>
      <c r="S1207" s="115"/>
      <c r="T1207" s="115"/>
      <c r="U1207" s="115"/>
      <c r="V1207" s="115"/>
      <c r="W1207" s="115"/>
      <c r="Z1207" t="s">
        <v>12160</v>
      </c>
      <c r="AA1207">
        <v>1139</v>
      </c>
    </row>
    <row r="1208" spans="1:27" ht="15">
      <c r="A1208" s="115" t="s">
        <v>1372</v>
      </c>
      <c r="B1208" s="115" t="s">
        <v>12080</v>
      </c>
      <c r="C1208" s="122" t="s">
        <v>12124</v>
      </c>
      <c r="D1208" s="115" t="s">
        <v>12203</v>
      </c>
      <c r="E1208" s="122" t="s">
        <v>12131</v>
      </c>
      <c r="F1208" s="115" t="s">
        <v>12204</v>
      </c>
      <c r="G1208" s="115" t="s">
        <v>2686</v>
      </c>
      <c r="H1208" s="119" t="s">
        <v>1396</v>
      </c>
      <c r="I1208" s="115" t="s">
        <v>2687</v>
      </c>
      <c r="J1208" s="13" t="str">
        <f t="shared" si="142"/>
        <v>IC.CV.260701</v>
      </c>
      <c r="K1208" s="6" t="s">
        <v>295</v>
      </c>
      <c r="L1208" t="str">
        <f t="shared" si="143"/>
        <v xml:space="preserve">     Within normal limits</v>
      </c>
      <c r="M1208" s="14" t="str">
        <f t="shared" si="144"/>
        <v>PI.IC.CV.260701.01</v>
      </c>
      <c r="N1208" s="14"/>
      <c r="O1208" s="14" t="str">
        <f t="shared" si="145"/>
        <v>PH.IC.CV.260701.01</v>
      </c>
      <c r="P1208" s="5"/>
      <c r="Q1208" s="14" t="str">
        <f t="shared" si="146"/>
        <v>CL.IC.CV.260701.01</v>
      </c>
      <c r="R1208" s="5"/>
      <c r="S1208" s="115"/>
      <c r="T1208" s="115"/>
      <c r="U1208" s="115"/>
      <c r="V1208" s="115"/>
      <c r="W1208" s="115"/>
      <c r="Z1208" t="s">
        <v>12160</v>
      </c>
      <c r="AA1208">
        <v>1139</v>
      </c>
    </row>
    <row r="1209" spans="1:27" ht="15">
      <c r="A1209" s="115" t="s">
        <v>1372</v>
      </c>
      <c r="B1209" s="115" t="s">
        <v>12080</v>
      </c>
      <c r="C1209" s="122" t="s">
        <v>12124</v>
      </c>
      <c r="D1209" s="115"/>
      <c r="E1209" s="122" t="s">
        <v>12131</v>
      </c>
      <c r="F1209" s="115" t="s">
        <v>12204</v>
      </c>
      <c r="G1209" s="115" t="s">
        <v>2688</v>
      </c>
      <c r="H1209" s="119" t="s">
        <v>1398</v>
      </c>
      <c r="I1209" s="115" t="s">
        <v>2689</v>
      </c>
      <c r="J1209" s="13" t="str">
        <f t="shared" si="142"/>
        <v>IC.CV.260702</v>
      </c>
      <c r="K1209" s="6" t="s">
        <v>295</v>
      </c>
      <c r="L1209" t="str">
        <f t="shared" si="143"/>
        <v xml:space="preserve">     Approximated</v>
      </c>
      <c r="M1209" s="14" t="str">
        <f t="shared" si="144"/>
        <v>PI.IC.CV.260702.01</v>
      </c>
      <c r="N1209" s="14"/>
      <c r="O1209" s="14" t="str">
        <f t="shared" si="145"/>
        <v>PH.IC.CV.260702.01</v>
      </c>
      <c r="P1209" s="5"/>
      <c r="Q1209" s="14" t="str">
        <f t="shared" si="146"/>
        <v>CL.IC.CV.260702.01</v>
      </c>
      <c r="R1209" s="5"/>
      <c r="S1209" s="115"/>
      <c r="T1209" s="115"/>
      <c r="U1209" s="115"/>
      <c r="V1209" s="115"/>
      <c r="W1209" s="115"/>
      <c r="Z1209" t="s">
        <v>12160</v>
      </c>
      <c r="AA1209">
        <v>1139</v>
      </c>
    </row>
    <row r="1210" spans="1:27" ht="15">
      <c r="A1210" s="115" t="s">
        <v>1372</v>
      </c>
      <c r="B1210" s="115" t="s">
        <v>12080</v>
      </c>
      <c r="C1210" s="122" t="s">
        <v>12124</v>
      </c>
      <c r="D1210" s="115"/>
      <c r="E1210" s="122" t="s">
        <v>12131</v>
      </c>
      <c r="F1210" s="115" t="s">
        <v>12204</v>
      </c>
      <c r="G1210" s="115" t="s">
        <v>2690</v>
      </c>
      <c r="H1210" s="119" t="s">
        <v>1400</v>
      </c>
      <c r="I1210" s="115" t="s">
        <v>2691</v>
      </c>
      <c r="J1210" s="13" t="str">
        <f t="shared" si="142"/>
        <v>IC.CV.260703</v>
      </c>
      <c r="K1210" s="6" t="s">
        <v>295</v>
      </c>
      <c r="L1210" t="str">
        <f t="shared" si="143"/>
        <v xml:space="preserve">     Dehiscence</v>
      </c>
      <c r="M1210" s="14" t="str">
        <f t="shared" si="144"/>
        <v>PI.IC.CV.260703.01</v>
      </c>
      <c r="N1210" s="14"/>
      <c r="O1210" s="14" t="str">
        <f t="shared" si="145"/>
        <v>PH.IC.CV.260703.01</v>
      </c>
      <c r="P1210" s="5"/>
      <c r="Q1210" s="14" t="str">
        <f t="shared" si="146"/>
        <v>CL.IC.CV.260703.01</v>
      </c>
      <c r="R1210" s="5"/>
      <c r="S1210" s="115"/>
      <c r="T1210" s="115"/>
      <c r="U1210" s="115"/>
      <c r="V1210" s="115"/>
      <c r="W1210" s="115"/>
      <c r="Z1210" t="s">
        <v>12160</v>
      </c>
      <c r="AA1210">
        <v>1139</v>
      </c>
    </row>
    <row r="1211" spans="1:27" ht="15">
      <c r="A1211" s="115" t="s">
        <v>1372</v>
      </c>
      <c r="B1211" s="115" t="s">
        <v>12080</v>
      </c>
      <c r="C1211" s="122" t="s">
        <v>12124</v>
      </c>
      <c r="D1211" s="115"/>
      <c r="E1211" s="122" t="s">
        <v>12131</v>
      </c>
      <c r="F1211" s="115" t="s">
        <v>12204</v>
      </c>
      <c r="G1211" s="115" t="s">
        <v>1540</v>
      </c>
      <c r="H1211" s="119" t="s">
        <v>1402</v>
      </c>
      <c r="I1211" s="115" t="s">
        <v>1541</v>
      </c>
      <c r="J1211" s="13" t="str">
        <f t="shared" si="142"/>
        <v>IC.CV.260704</v>
      </c>
      <c r="K1211" s="6" t="s">
        <v>295</v>
      </c>
      <c r="L1211" t="str">
        <f t="shared" si="143"/>
        <v xml:space="preserve">     Swelling</v>
      </c>
      <c r="M1211" s="14" t="str">
        <f t="shared" si="144"/>
        <v>PI.IC.CV.260704.01</v>
      </c>
      <c r="N1211" s="14"/>
      <c r="O1211" s="14" t="str">
        <f t="shared" si="145"/>
        <v>PH.IC.CV.260704.01</v>
      </c>
      <c r="P1211" s="5"/>
      <c r="Q1211" s="14" t="str">
        <f t="shared" si="146"/>
        <v>CL.IC.CV.260704.01</v>
      </c>
      <c r="R1211" s="5"/>
      <c r="S1211" s="115"/>
      <c r="T1211" s="115"/>
      <c r="U1211" s="115"/>
      <c r="V1211" s="115"/>
      <c r="W1211" s="115"/>
      <c r="Z1211" t="s">
        <v>12160</v>
      </c>
      <c r="AA1211">
        <v>1139</v>
      </c>
    </row>
    <row r="1212" spans="1:27" ht="15">
      <c r="A1212" s="115" t="s">
        <v>1372</v>
      </c>
      <c r="B1212" s="115" t="s">
        <v>12080</v>
      </c>
      <c r="C1212" s="122" t="s">
        <v>12124</v>
      </c>
      <c r="D1212" s="115"/>
      <c r="E1212" s="122" t="s">
        <v>12131</v>
      </c>
      <c r="F1212" s="115" t="s">
        <v>12204</v>
      </c>
      <c r="G1212" s="115" t="s">
        <v>1530</v>
      </c>
      <c r="H1212" s="119" t="s">
        <v>1404</v>
      </c>
      <c r="I1212" s="115" t="s">
        <v>1531</v>
      </c>
      <c r="J1212" s="13" t="str">
        <f t="shared" si="142"/>
        <v>IC.CV.260705</v>
      </c>
      <c r="K1212" s="6" t="s">
        <v>295</v>
      </c>
      <c r="L1212" t="str">
        <f t="shared" si="143"/>
        <v xml:space="preserve">     Erythema</v>
      </c>
      <c r="M1212" s="14" t="str">
        <f t="shared" si="144"/>
        <v>PI.IC.CV.260705.01</v>
      </c>
      <c r="N1212" s="14"/>
      <c r="O1212" s="14" t="str">
        <f t="shared" si="145"/>
        <v>PH.IC.CV.260705.01</v>
      </c>
      <c r="P1212" s="5"/>
      <c r="Q1212" s="14" t="str">
        <f t="shared" si="146"/>
        <v>CL.IC.CV.260705.01</v>
      </c>
      <c r="R1212" s="5"/>
      <c r="S1212" s="115"/>
      <c r="T1212" s="115"/>
      <c r="U1212" s="115"/>
      <c r="V1212" s="115"/>
      <c r="W1212" s="115"/>
      <c r="Z1212" t="s">
        <v>12160</v>
      </c>
      <c r="AA1212">
        <v>1139</v>
      </c>
    </row>
    <row r="1213" spans="1:27" ht="15">
      <c r="A1213" s="115" t="s">
        <v>1372</v>
      </c>
      <c r="B1213" s="115" t="s">
        <v>12080</v>
      </c>
      <c r="C1213" s="122" t="s">
        <v>12124</v>
      </c>
      <c r="D1213" s="115"/>
      <c r="E1213" s="122" t="s">
        <v>12131</v>
      </c>
      <c r="F1213" s="115" t="s">
        <v>12204</v>
      </c>
      <c r="G1213" s="115" t="s">
        <v>2692</v>
      </c>
      <c r="H1213" s="119" t="s">
        <v>1406</v>
      </c>
      <c r="I1213" s="115" t="s">
        <v>2693</v>
      </c>
      <c r="J1213" s="13" t="str">
        <f t="shared" si="142"/>
        <v>IC.CV.260706</v>
      </c>
      <c r="K1213" s="6" t="s">
        <v>295</v>
      </c>
      <c r="L1213" t="str">
        <f t="shared" si="143"/>
        <v xml:space="preserve">     Bruising</v>
      </c>
      <c r="M1213" s="14" t="str">
        <f t="shared" si="144"/>
        <v>PI.IC.CV.260706.01</v>
      </c>
      <c r="N1213" s="14"/>
      <c r="O1213" s="14" t="str">
        <f t="shared" si="145"/>
        <v>PH.IC.CV.260706.01</v>
      </c>
      <c r="P1213" s="5"/>
      <c r="Q1213" s="14" t="str">
        <f t="shared" si="146"/>
        <v>CL.IC.CV.260706.01</v>
      </c>
      <c r="R1213" s="5"/>
      <c r="S1213" s="115"/>
      <c r="T1213" s="115"/>
      <c r="U1213" s="115"/>
      <c r="V1213" s="115"/>
      <c r="W1213" s="115"/>
      <c r="Z1213" t="s">
        <v>12160</v>
      </c>
      <c r="AA1213">
        <v>1139</v>
      </c>
    </row>
    <row r="1214" spans="1:27" ht="15">
      <c r="A1214" s="115" t="s">
        <v>1372</v>
      </c>
      <c r="B1214" s="115" t="s">
        <v>12080</v>
      </c>
      <c r="C1214" s="122" t="s">
        <v>12124</v>
      </c>
      <c r="D1214" s="115"/>
      <c r="E1214" s="122" t="s">
        <v>12131</v>
      </c>
      <c r="F1214" s="115" t="s">
        <v>12204</v>
      </c>
      <c r="G1214" s="115" t="s">
        <v>2694</v>
      </c>
      <c r="H1214" s="119" t="s">
        <v>1419</v>
      </c>
      <c r="I1214" s="115" t="s">
        <v>2695</v>
      </c>
      <c r="J1214" s="13" t="str">
        <f t="shared" si="142"/>
        <v>IC.CV.260707</v>
      </c>
      <c r="K1214" s="6" t="s">
        <v>295</v>
      </c>
      <c r="L1214" t="str">
        <f t="shared" si="143"/>
        <v xml:space="preserve">     Evisceration</v>
      </c>
      <c r="M1214" s="14" t="str">
        <f t="shared" si="144"/>
        <v>PI.IC.CV.260707.01</v>
      </c>
      <c r="N1214" s="14"/>
      <c r="O1214" s="14" t="str">
        <f t="shared" si="145"/>
        <v>PH.IC.CV.260707.01</v>
      </c>
      <c r="P1214" s="5"/>
      <c r="Q1214" s="14" t="str">
        <f t="shared" si="146"/>
        <v>CL.IC.CV.260707.01</v>
      </c>
      <c r="R1214" s="5"/>
      <c r="S1214" s="115"/>
      <c r="T1214" s="115"/>
      <c r="U1214" s="115"/>
      <c r="V1214" s="115"/>
      <c r="W1214" s="115"/>
      <c r="Z1214" t="s">
        <v>12160</v>
      </c>
      <c r="AA1214">
        <v>1139</v>
      </c>
    </row>
    <row r="1215" spans="1:27" ht="15">
      <c r="A1215" s="115" t="s">
        <v>1372</v>
      </c>
      <c r="B1215" s="115" t="s">
        <v>12080</v>
      </c>
      <c r="C1215" s="122" t="s">
        <v>12124</v>
      </c>
      <c r="D1215" s="115"/>
      <c r="E1215" s="122" t="s">
        <v>12131</v>
      </c>
      <c r="F1215" s="115" t="s">
        <v>12204</v>
      </c>
      <c r="G1215" s="115" t="s">
        <v>2696</v>
      </c>
      <c r="H1215" s="119" t="s">
        <v>1550</v>
      </c>
      <c r="I1215" s="115" t="s">
        <v>1224</v>
      </c>
      <c r="J1215" s="13" t="str">
        <f t="shared" si="142"/>
        <v>IC.CV.260708</v>
      </c>
      <c r="K1215" s="6" t="s">
        <v>295</v>
      </c>
      <c r="L1215" t="str">
        <f t="shared" si="143"/>
        <v xml:space="preserve">     Unable to assess due to dressing</v>
      </c>
      <c r="M1215" s="14" t="str">
        <f t="shared" si="144"/>
        <v>PI.IC.CV.260708.01</v>
      </c>
      <c r="N1215" s="14"/>
      <c r="O1215" s="14" t="str">
        <f t="shared" si="145"/>
        <v>PH.IC.CV.260708.01</v>
      </c>
      <c r="P1215" s="5"/>
      <c r="Q1215" s="14" t="str">
        <f t="shared" si="146"/>
        <v>CL.IC.CV.260708.01</v>
      </c>
      <c r="R1215" s="5"/>
      <c r="S1215" s="115"/>
      <c r="T1215" s="115"/>
      <c r="U1215" s="115"/>
      <c r="V1215" s="115"/>
      <c r="W1215" s="115"/>
      <c r="Z1215" t="s">
        <v>12160</v>
      </c>
      <c r="AA1215">
        <v>1139</v>
      </c>
    </row>
    <row r="1216" spans="1:27" ht="15">
      <c r="A1216" s="115" t="s">
        <v>1372</v>
      </c>
      <c r="B1216" s="115" t="s">
        <v>12080</v>
      </c>
      <c r="C1216" s="122" t="s">
        <v>12124</v>
      </c>
      <c r="D1216" s="115"/>
      <c r="E1216" s="122" t="s">
        <v>12131</v>
      </c>
      <c r="F1216" s="115" t="s">
        <v>12204</v>
      </c>
      <c r="G1216" s="115" t="s">
        <v>1523</v>
      </c>
      <c r="H1216" s="119" t="s">
        <v>1551</v>
      </c>
      <c r="I1216" s="115" t="s">
        <v>930</v>
      </c>
      <c r="J1216" s="13" t="str">
        <f t="shared" si="142"/>
        <v>IC.CV.260709</v>
      </c>
      <c r="K1216" s="6" t="s">
        <v>295</v>
      </c>
      <c r="L1216" t="str">
        <f t="shared" si="143"/>
        <v xml:space="preserve">     Other:  specify</v>
      </c>
      <c r="M1216" s="14" t="str">
        <f t="shared" si="144"/>
        <v>PI.IC.CV.260709.01</v>
      </c>
      <c r="N1216" s="14"/>
      <c r="O1216" s="14" t="str">
        <f t="shared" si="145"/>
        <v>PH.IC.CV.260709.01</v>
      </c>
      <c r="P1216" s="5"/>
      <c r="Q1216" s="14" t="str">
        <f t="shared" si="146"/>
        <v>CL.IC.CV.260709.01</v>
      </c>
      <c r="R1216" s="5"/>
      <c r="S1216" s="115"/>
      <c r="T1216" s="115"/>
      <c r="U1216" s="115"/>
      <c r="V1216" s="115"/>
      <c r="W1216" s="115"/>
      <c r="Z1216" t="s">
        <v>12160</v>
      </c>
      <c r="AA1216">
        <v>1139</v>
      </c>
    </row>
    <row r="1217" spans="1:27" ht="15">
      <c r="A1217" s="115" t="s">
        <v>1372</v>
      </c>
      <c r="B1217" s="115" t="s">
        <v>12080</v>
      </c>
      <c r="C1217" s="122" t="s">
        <v>12124</v>
      </c>
      <c r="D1217" s="115" t="s">
        <v>3257</v>
      </c>
      <c r="E1217" s="122" t="s">
        <v>12132</v>
      </c>
      <c r="F1217" s="115" t="s">
        <v>12205</v>
      </c>
      <c r="G1217" s="115" t="s">
        <v>2697</v>
      </c>
      <c r="H1217" s="119" t="s">
        <v>12283</v>
      </c>
      <c r="I1217" s="115" t="s">
        <v>1674</v>
      </c>
      <c r="J1217" s="13" t="str">
        <f t="shared" si="142"/>
        <v>IC.CV.260801</v>
      </c>
      <c r="K1217" s="6" t="s">
        <v>295</v>
      </c>
      <c r="L1217" t="str">
        <f t="shared" si="143"/>
        <v xml:space="preserve">     Site unchanged</v>
      </c>
      <c r="M1217" s="14" t="str">
        <f t="shared" si="144"/>
        <v>PI.IC.CV.260801.01</v>
      </c>
      <c r="N1217" s="14"/>
      <c r="O1217" s="14" t="str">
        <f t="shared" si="145"/>
        <v>PH.IC.CV.260801.01</v>
      </c>
      <c r="P1217" s="5"/>
      <c r="Q1217" s="14" t="str">
        <f t="shared" si="146"/>
        <v>CL.IC.CV.260801.01</v>
      </c>
      <c r="R1217" s="5"/>
      <c r="S1217" s="115"/>
      <c r="T1217" s="115"/>
      <c r="U1217" s="115"/>
      <c r="V1217" s="115"/>
      <c r="W1217" s="115"/>
      <c r="Z1217" t="s">
        <v>12160</v>
      </c>
      <c r="AA1217">
        <v>1139</v>
      </c>
    </row>
    <row r="1218" spans="1:27" ht="15">
      <c r="A1218" s="115" t="s">
        <v>1372</v>
      </c>
      <c r="B1218" s="115" t="s">
        <v>12080</v>
      </c>
      <c r="C1218" s="122" t="s">
        <v>12124</v>
      </c>
      <c r="D1218" s="115"/>
      <c r="E1218" s="122" t="s">
        <v>12132</v>
      </c>
      <c r="F1218" s="115" t="s">
        <v>12205</v>
      </c>
      <c r="G1218" s="115" t="s">
        <v>2401</v>
      </c>
      <c r="H1218" s="119" t="s">
        <v>12284</v>
      </c>
      <c r="I1218" s="115" t="s">
        <v>1673</v>
      </c>
      <c r="J1218" s="13" t="str">
        <f t="shared" si="142"/>
        <v>IC.CV.260802</v>
      </c>
      <c r="K1218" s="6" t="s">
        <v>295</v>
      </c>
      <c r="L1218" t="str">
        <f t="shared" si="143"/>
        <v xml:space="preserve">     Decreasing in appearance</v>
      </c>
      <c r="M1218" s="14" t="str">
        <f t="shared" si="144"/>
        <v>PI.IC.CV.260802.01</v>
      </c>
      <c r="N1218" s="14"/>
      <c r="O1218" s="14" t="str">
        <f t="shared" si="145"/>
        <v>PH.IC.CV.260802.01</v>
      </c>
      <c r="P1218" s="5"/>
      <c r="Q1218" s="14" t="str">
        <f t="shared" si="146"/>
        <v>CL.IC.CV.260802.01</v>
      </c>
      <c r="R1218" s="5"/>
      <c r="S1218" s="115"/>
      <c r="T1218" s="115"/>
      <c r="U1218" s="115"/>
      <c r="V1218" s="115"/>
      <c r="W1218" s="115"/>
      <c r="Z1218" t="s">
        <v>12160</v>
      </c>
      <c r="AA1218">
        <v>1139</v>
      </c>
    </row>
    <row r="1219" spans="1:27" ht="15">
      <c r="A1219" s="115" t="s">
        <v>1372</v>
      </c>
      <c r="B1219" s="115" t="s">
        <v>12080</v>
      </c>
      <c r="C1219" s="122" t="s">
        <v>12124</v>
      </c>
      <c r="D1219" s="115"/>
      <c r="E1219" s="122" t="s">
        <v>12132</v>
      </c>
      <c r="F1219" s="115" t="s">
        <v>12205</v>
      </c>
      <c r="G1219" s="115" t="s">
        <v>2402</v>
      </c>
      <c r="H1219" s="119" t="s">
        <v>12285</v>
      </c>
      <c r="I1219" s="115" t="s">
        <v>1841</v>
      </c>
      <c r="J1219" s="13" t="str">
        <f t="shared" si="142"/>
        <v>IC.CV.260803</v>
      </c>
      <c r="K1219" s="6" t="s">
        <v>295</v>
      </c>
      <c r="L1219" t="str">
        <f t="shared" si="143"/>
        <v xml:space="preserve">     Increasing in appearance</v>
      </c>
      <c r="M1219" s="14" t="str">
        <f t="shared" si="144"/>
        <v>PI.IC.CV.260803.01</v>
      </c>
      <c r="N1219" s="14"/>
      <c r="O1219" s="14" t="str">
        <f t="shared" si="145"/>
        <v>PH.IC.CV.260803.01</v>
      </c>
      <c r="P1219" s="5"/>
      <c r="Q1219" s="14" t="str">
        <f t="shared" si="146"/>
        <v>CL.IC.CV.260803.01</v>
      </c>
      <c r="R1219" s="5"/>
      <c r="S1219" s="115"/>
      <c r="T1219" s="115"/>
      <c r="U1219" s="115"/>
      <c r="V1219" s="115"/>
      <c r="W1219" s="115"/>
      <c r="Z1219" t="s">
        <v>12160</v>
      </c>
      <c r="AA1219">
        <v>1139</v>
      </c>
    </row>
    <row r="1220" spans="1:27" ht="15">
      <c r="A1220" s="115" t="s">
        <v>1372</v>
      </c>
      <c r="B1220" s="115" t="s">
        <v>12080</v>
      </c>
      <c r="C1220" s="122" t="s">
        <v>12124</v>
      </c>
      <c r="D1220" s="115" t="s">
        <v>3258</v>
      </c>
      <c r="E1220" s="122" t="s">
        <v>12133</v>
      </c>
      <c r="F1220" s="115" t="s">
        <v>12206</v>
      </c>
      <c r="G1220" s="115" t="s">
        <v>2403</v>
      </c>
      <c r="H1220" s="119" t="s">
        <v>12283</v>
      </c>
      <c r="I1220" s="115" t="s">
        <v>1557</v>
      </c>
      <c r="J1220" s="13" t="str">
        <f t="shared" si="142"/>
        <v>IC.CV.260901</v>
      </c>
      <c r="K1220" s="6" t="s">
        <v>295</v>
      </c>
      <c r="L1220" t="str">
        <f t="shared" si="143"/>
        <v xml:space="preserve">     Consistent with body temperature</v>
      </c>
      <c r="M1220" s="14" t="str">
        <f t="shared" si="144"/>
        <v>PI.IC.CV.260901.01</v>
      </c>
      <c r="N1220" s="14"/>
      <c r="O1220" s="14" t="str">
        <f t="shared" si="145"/>
        <v>PH.IC.CV.260901.01</v>
      </c>
      <c r="P1220" s="5"/>
      <c r="Q1220" s="14" t="str">
        <f t="shared" si="146"/>
        <v>CL.IC.CV.260901.01</v>
      </c>
      <c r="R1220" s="5"/>
      <c r="S1220" s="115"/>
      <c r="T1220" s="115"/>
      <c r="U1220" s="115"/>
      <c r="V1220" s="115"/>
      <c r="W1220" s="115"/>
      <c r="Z1220" t="s">
        <v>12160</v>
      </c>
      <c r="AA1220">
        <v>1139</v>
      </c>
    </row>
    <row r="1221" spans="1:27" ht="15">
      <c r="A1221" s="115" t="s">
        <v>1372</v>
      </c>
      <c r="B1221" s="115" t="s">
        <v>12080</v>
      </c>
      <c r="C1221" s="122" t="s">
        <v>12124</v>
      </c>
      <c r="D1221" s="115"/>
      <c r="E1221" s="122" t="s">
        <v>12133</v>
      </c>
      <c r="F1221" s="115" t="s">
        <v>12206</v>
      </c>
      <c r="G1221" s="115" t="s">
        <v>2404</v>
      </c>
      <c r="H1221" s="119" t="s">
        <v>12286</v>
      </c>
      <c r="I1221" s="115" t="s">
        <v>2116</v>
      </c>
      <c r="J1221" s="13" t="str">
        <f t="shared" si="142"/>
        <v>IC.CV.260902</v>
      </c>
      <c r="K1221" s="6" t="s">
        <v>295</v>
      </c>
      <c r="L1221" t="str">
        <f t="shared" si="143"/>
        <v xml:space="preserve">     Warmer than body temperature</v>
      </c>
      <c r="M1221" s="14" t="str">
        <f t="shared" si="144"/>
        <v>PI.IC.CV.260902.01</v>
      </c>
      <c r="N1221" s="14"/>
      <c r="O1221" s="14" t="str">
        <f t="shared" si="145"/>
        <v>PH.IC.CV.260902.01</v>
      </c>
      <c r="P1221" s="5"/>
      <c r="Q1221" s="14" t="str">
        <f t="shared" si="146"/>
        <v>CL.IC.CV.260902.01</v>
      </c>
      <c r="R1221" s="5"/>
      <c r="S1221" s="115"/>
      <c r="T1221" s="115"/>
      <c r="U1221" s="115"/>
      <c r="V1221" s="115"/>
      <c r="W1221" s="115"/>
      <c r="Z1221" t="s">
        <v>12160</v>
      </c>
      <c r="AA1221">
        <v>1139</v>
      </c>
    </row>
    <row r="1222" spans="1:27" ht="15">
      <c r="A1222" s="115" t="s">
        <v>1372</v>
      </c>
      <c r="B1222" s="115" t="s">
        <v>12080</v>
      </c>
      <c r="C1222" s="122" t="s">
        <v>12124</v>
      </c>
      <c r="D1222" s="115"/>
      <c r="E1222" s="122" t="s">
        <v>12133</v>
      </c>
      <c r="F1222" s="115" t="s">
        <v>12206</v>
      </c>
      <c r="G1222" s="115" t="s">
        <v>2117</v>
      </c>
      <c r="H1222" s="119" t="s">
        <v>12287</v>
      </c>
      <c r="I1222" s="115" t="s">
        <v>2118</v>
      </c>
      <c r="J1222" s="13" t="str">
        <f t="shared" si="142"/>
        <v>IC.CV.260903</v>
      </c>
      <c r="K1222" s="6" t="s">
        <v>295</v>
      </c>
      <c r="L1222" t="str">
        <f t="shared" si="143"/>
        <v xml:space="preserve">     Warmer than opposite body part</v>
      </c>
      <c r="M1222" s="14" t="str">
        <f t="shared" si="144"/>
        <v>PI.IC.CV.260903.01</v>
      </c>
      <c r="N1222" s="14"/>
      <c r="O1222" s="14" t="str">
        <f t="shared" si="145"/>
        <v>PH.IC.CV.260903.01</v>
      </c>
      <c r="P1222" s="5"/>
      <c r="Q1222" s="14" t="str">
        <f t="shared" si="146"/>
        <v>CL.IC.CV.260903.01</v>
      </c>
      <c r="R1222" s="5"/>
      <c r="S1222" s="115"/>
      <c r="T1222" s="115"/>
      <c r="U1222" s="115"/>
      <c r="V1222" s="115"/>
      <c r="W1222" s="115"/>
      <c r="Z1222" t="s">
        <v>12160</v>
      </c>
      <c r="AA1222">
        <v>1139</v>
      </c>
    </row>
    <row r="1223" spans="1:27" ht="15">
      <c r="A1223" s="115" t="s">
        <v>1372</v>
      </c>
      <c r="B1223" s="115" t="s">
        <v>12080</v>
      </c>
      <c r="C1223" s="122" t="s">
        <v>12124</v>
      </c>
      <c r="D1223" s="115"/>
      <c r="E1223" s="122" t="s">
        <v>12133</v>
      </c>
      <c r="F1223" s="115" t="s">
        <v>12206</v>
      </c>
      <c r="G1223" s="115" t="s">
        <v>2119</v>
      </c>
      <c r="H1223" s="119" t="s">
        <v>12288</v>
      </c>
      <c r="I1223" s="115" t="s">
        <v>2120</v>
      </c>
      <c r="J1223" s="13" t="str">
        <f t="shared" si="142"/>
        <v>IC.CV.260904</v>
      </c>
      <c r="K1223" s="6" t="s">
        <v>295</v>
      </c>
      <c r="L1223" t="str">
        <f t="shared" si="143"/>
        <v xml:space="preserve">     Cooler than body temperature</v>
      </c>
      <c r="M1223" s="14" t="str">
        <f t="shared" si="144"/>
        <v>PI.IC.CV.260904.01</v>
      </c>
      <c r="N1223" s="14"/>
      <c r="O1223" s="14" t="str">
        <f t="shared" si="145"/>
        <v>PH.IC.CV.260904.01</v>
      </c>
      <c r="P1223" s="5"/>
      <c r="Q1223" s="14" t="str">
        <f t="shared" si="146"/>
        <v>CL.IC.CV.260904.01</v>
      </c>
      <c r="R1223" s="5"/>
      <c r="S1223" s="115"/>
      <c r="T1223" s="115"/>
      <c r="U1223" s="115"/>
      <c r="V1223" s="115"/>
      <c r="W1223" s="115"/>
      <c r="Z1223" t="s">
        <v>12160</v>
      </c>
      <c r="AA1223">
        <v>1139</v>
      </c>
    </row>
    <row r="1224" spans="1:27" ht="15">
      <c r="A1224" s="115" t="s">
        <v>1372</v>
      </c>
      <c r="B1224" s="115" t="s">
        <v>12080</v>
      </c>
      <c r="C1224" s="122" t="s">
        <v>12124</v>
      </c>
      <c r="D1224" s="115"/>
      <c r="E1224" s="122" t="s">
        <v>12133</v>
      </c>
      <c r="F1224" s="115" t="s">
        <v>12206</v>
      </c>
      <c r="G1224" s="115" t="s">
        <v>2121</v>
      </c>
      <c r="H1224" s="119" t="s">
        <v>12129</v>
      </c>
      <c r="I1224" s="115" t="s">
        <v>2122</v>
      </c>
      <c r="J1224" s="13" t="str">
        <f t="shared" si="142"/>
        <v>IC.CV.260905</v>
      </c>
      <c r="K1224" s="6" t="s">
        <v>295</v>
      </c>
      <c r="L1224" t="str">
        <f t="shared" si="143"/>
        <v xml:space="preserve">     Cooler than opposite body part</v>
      </c>
      <c r="M1224" s="14" t="str">
        <f t="shared" si="144"/>
        <v>PI.IC.CV.260905.01</v>
      </c>
      <c r="N1224" s="14"/>
      <c r="O1224" s="14" t="str">
        <f t="shared" si="145"/>
        <v>PH.IC.CV.260905.01</v>
      </c>
      <c r="P1224" s="5"/>
      <c r="Q1224" s="14" t="str">
        <f t="shared" si="146"/>
        <v>CL.IC.CV.260905.01</v>
      </c>
      <c r="R1224" s="5"/>
      <c r="S1224" s="115"/>
      <c r="T1224" s="115"/>
      <c r="U1224" s="115"/>
      <c r="V1224" s="115"/>
      <c r="W1224" s="115"/>
      <c r="Z1224" t="s">
        <v>12160</v>
      </c>
      <c r="AA1224">
        <v>1139</v>
      </c>
    </row>
    <row r="1225" spans="1:27" ht="15">
      <c r="A1225" s="115" t="s">
        <v>1372</v>
      </c>
      <c r="B1225" s="115" t="s">
        <v>12080</v>
      </c>
      <c r="C1225" s="122" t="s">
        <v>12124</v>
      </c>
      <c r="D1225" s="115" t="s">
        <v>3097</v>
      </c>
      <c r="E1225" s="122" t="s">
        <v>12134</v>
      </c>
      <c r="F1225" s="115" t="s">
        <v>12207</v>
      </c>
      <c r="G1225" s="115" t="s">
        <v>1968</v>
      </c>
      <c r="H1225" s="119" t="s">
        <v>12283</v>
      </c>
      <c r="I1225" s="115" t="s">
        <v>1001</v>
      </c>
      <c r="J1225" s="13" t="str">
        <f t="shared" si="142"/>
        <v>IC.CV.261001</v>
      </c>
      <c r="K1225" s="6" t="s">
        <v>295</v>
      </c>
      <c r="L1225" t="str">
        <f t="shared" si="143"/>
        <v xml:space="preserve">     None</v>
      </c>
      <c r="M1225" s="14" t="str">
        <f t="shared" si="144"/>
        <v>PI.IC.CV.261001.01</v>
      </c>
      <c r="N1225" s="14"/>
      <c r="O1225" s="14" t="str">
        <f t="shared" si="145"/>
        <v>PH.IC.CV.261001.01</v>
      </c>
      <c r="P1225" s="5"/>
      <c r="Q1225" s="14" t="str">
        <f t="shared" si="146"/>
        <v>CL.IC.CV.261001.01</v>
      </c>
      <c r="R1225" s="5"/>
      <c r="S1225" s="115"/>
      <c r="T1225" s="115"/>
      <c r="U1225" s="115"/>
      <c r="V1225" s="115"/>
      <c r="W1225" s="115"/>
      <c r="Z1225" t="s">
        <v>12160</v>
      </c>
      <c r="AA1225">
        <v>1139</v>
      </c>
    </row>
    <row r="1226" spans="1:27" ht="15">
      <c r="A1226" s="115" t="s">
        <v>1372</v>
      </c>
      <c r="B1226" s="115" t="s">
        <v>12080</v>
      </c>
      <c r="C1226" s="122" t="s">
        <v>12124</v>
      </c>
      <c r="D1226" s="115"/>
      <c r="E1226" s="122" t="s">
        <v>12134</v>
      </c>
      <c r="F1226" s="115" t="s">
        <v>12207</v>
      </c>
      <c r="G1226" s="115" t="s">
        <v>2123</v>
      </c>
      <c r="H1226" s="119" t="s">
        <v>12284</v>
      </c>
      <c r="I1226" s="115" t="s">
        <v>2124</v>
      </c>
      <c r="J1226" s="13" t="str">
        <f t="shared" si="142"/>
        <v>IC.CV.261002</v>
      </c>
      <c r="K1226" s="6" t="s">
        <v>295</v>
      </c>
      <c r="L1226" t="str">
        <f t="shared" si="143"/>
        <v xml:space="preserve">     Abdominal binder</v>
      </c>
      <c r="M1226" s="14" t="str">
        <f t="shared" si="144"/>
        <v>PI.IC.CV.261002.01</v>
      </c>
      <c r="N1226" s="14"/>
      <c r="O1226" s="14" t="str">
        <f t="shared" si="145"/>
        <v>PH.IC.CV.261002.01</v>
      </c>
      <c r="P1226" s="5"/>
      <c r="Q1226" s="14" t="str">
        <f t="shared" si="146"/>
        <v>CL.IC.CV.261002.01</v>
      </c>
      <c r="R1226" s="5"/>
      <c r="S1226" s="115"/>
      <c r="T1226" s="115"/>
      <c r="U1226" s="115"/>
      <c r="V1226" s="115"/>
      <c r="W1226" s="115"/>
      <c r="Z1226" t="s">
        <v>12160</v>
      </c>
      <c r="AA1226">
        <v>1139</v>
      </c>
    </row>
    <row r="1227" spans="1:27" ht="15">
      <c r="A1227" s="115" t="s">
        <v>1372</v>
      </c>
      <c r="B1227" s="115" t="s">
        <v>12080</v>
      </c>
      <c r="C1227" s="122" t="s">
        <v>12124</v>
      </c>
      <c r="D1227" s="115"/>
      <c r="E1227" s="122" t="s">
        <v>12134</v>
      </c>
      <c r="F1227" s="115" t="s">
        <v>12207</v>
      </c>
      <c r="G1227" s="115" t="s">
        <v>2125</v>
      </c>
      <c r="H1227" s="119" t="s">
        <v>12285</v>
      </c>
      <c r="I1227" s="115" t="s">
        <v>2126</v>
      </c>
      <c r="J1227" s="13" t="str">
        <f t="shared" si="142"/>
        <v>IC.CV.261003</v>
      </c>
      <c r="K1227" s="6" t="s">
        <v>295</v>
      </c>
      <c r="L1227" t="str">
        <f t="shared" si="143"/>
        <v xml:space="preserve">     Ace wrap</v>
      </c>
      <c r="M1227" s="14" t="str">
        <f t="shared" si="144"/>
        <v>PI.IC.CV.261003.01</v>
      </c>
      <c r="N1227" s="14"/>
      <c r="O1227" s="14" t="str">
        <f t="shared" si="145"/>
        <v>PH.IC.CV.261003.01</v>
      </c>
      <c r="P1227" s="5"/>
      <c r="Q1227" s="14" t="str">
        <f t="shared" si="146"/>
        <v>CL.IC.CV.261003.01</v>
      </c>
      <c r="R1227" s="5"/>
      <c r="S1227" s="115"/>
      <c r="T1227" s="115"/>
      <c r="U1227" s="115"/>
      <c r="V1227" s="115"/>
      <c r="W1227" s="115"/>
      <c r="Z1227" t="s">
        <v>12160</v>
      </c>
      <c r="AA1227">
        <v>1139</v>
      </c>
    </row>
    <row r="1228" spans="1:27" ht="15">
      <c r="A1228" s="115" t="s">
        <v>1372</v>
      </c>
      <c r="B1228" s="115" t="s">
        <v>12080</v>
      </c>
      <c r="C1228" s="122" t="s">
        <v>12124</v>
      </c>
      <c r="D1228" s="115"/>
      <c r="E1228" s="122" t="s">
        <v>12134</v>
      </c>
      <c r="F1228" s="115" t="s">
        <v>12207</v>
      </c>
      <c r="G1228" s="115" t="s">
        <v>2127</v>
      </c>
      <c r="H1228" s="119" t="s">
        <v>12288</v>
      </c>
      <c r="I1228" s="115" t="s">
        <v>2128</v>
      </c>
      <c r="J1228" s="13" t="str">
        <f t="shared" si="142"/>
        <v>IC.CV.261004</v>
      </c>
      <c r="K1228" s="6" t="s">
        <v>295</v>
      </c>
      <c r="L1228" t="str">
        <f t="shared" si="143"/>
        <v xml:space="preserve">     Montgomery straps</v>
      </c>
      <c r="M1228" s="14" t="str">
        <f t="shared" si="144"/>
        <v>PI.IC.CV.261004.01</v>
      </c>
      <c r="N1228" s="14"/>
      <c r="O1228" s="14" t="str">
        <f t="shared" si="145"/>
        <v>PH.IC.CV.261004.01</v>
      </c>
      <c r="P1228" s="5"/>
      <c r="Q1228" s="14" t="str">
        <f t="shared" si="146"/>
        <v>CL.IC.CV.261004.01</v>
      </c>
      <c r="R1228" s="5"/>
      <c r="S1228" s="115"/>
      <c r="T1228" s="115"/>
      <c r="U1228" s="115"/>
      <c r="V1228" s="115"/>
      <c r="W1228" s="115"/>
      <c r="Z1228" t="s">
        <v>12160</v>
      </c>
      <c r="AA1228">
        <v>1139</v>
      </c>
    </row>
    <row r="1229" spans="1:27" ht="15">
      <c r="A1229" s="115" t="s">
        <v>1372</v>
      </c>
      <c r="B1229" s="115" t="s">
        <v>12080</v>
      </c>
      <c r="C1229" s="122" t="s">
        <v>12124</v>
      </c>
      <c r="D1229" s="115"/>
      <c r="E1229" s="122" t="s">
        <v>12134</v>
      </c>
      <c r="F1229" s="115" t="s">
        <v>12207</v>
      </c>
      <c r="G1229" s="115" t="s">
        <v>1771</v>
      </c>
      <c r="H1229" s="119" t="s">
        <v>12129</v>
      </c>
      <c r="I1229" s="115" t="s">
        <v>2129</v>
      </c>
      <c r="J1229" s="13" t="str">
        <f t="shared" si="142"/>
        <v>IC.CV.261005</v>
      </c>
      <c r="K1229" s="6" t="s">
        <v>295</v>
      </c>
      <c r="L1229" t="str">
        <f t="shared" si="143"/>
        <v xml:space="preserve">     Securement device</v>
      </c>
      <c r="M1229" s="14" t="str">
        <f t="shared" si="144"/>
        <v>PI.IC.CV.261005.01</v>
      </c>
      <c r="N1229" s="14"/>
      <c r="O1229" s="14" t="str">
        <f t="shared" si="145"/>
        <v>PH.IC.CV.261005.01</v>
      </c>
      <c r="P1229" s="5"/>
      <c r="Q1229" s="14" t="str">
        <f t="shared" si="146"/>
        <v>CL.IC.CV.261005.01</v>
      </c>
      <c r="R1229" s="5"/>
      <c r="S1229" s="115"/>
      <c r="T1229" s="115"/>
      <c r="U1229" s="115"/>
      <c r="V1229" s="115"/>
      <c r="W1229" s="115"/>
      <c r="Z1229" t="s">
        <v>12160</v>
      </c>
      <c r="AA1229">
        <v>1139</v>
      </c>
    </row>
    <row r="1230" spans="1:27" ht="15">
      <c r="A1230" s="115" t="s">
        <v>1372</v>
      </c>
      <c r="B1230" s="115" t="s">
        <v>12080</v>
      </c>
      <c r="C1230" s="122" t="s">
        <v>12124</v>
      </c>
      <c r="D1230" s="115" t="s">
        <v>12208</v>
      </c>
      <c r="E1230" s="122" t="s">
        <v>12135</v>
      </c>
      <c r="F1230" s="115" t="s">
        <v>12209</v>
      </c>
      <c r="G1230" s="115" t="s">
        <v>2686</v>
      </c>
      <c r="H1230" s="119" t="s">
        <v>12283</v>
      </c>
      <c r="I1230" s="115" t="s">
        <v>2687</v>
      </c>
      <c r="J1230" s="13" t="str">
        <f t="shared" si="142"/>
        <v>IC.CV.261101</v>
      </c>
      <c r="K1230" s="6" t="s">
        <v>295</v>
      </c>
      <c r="L1230" t="str">
        <f t="shared" si="143"/>
        <v xml:space="preserve">     Within normal limits</v>
      </c>
      <c r="M1230" s="14" t="str">
        <f t="shared" si="144"/>
        <v>PI.IC.CV.261101.01</v>
      </c>
      <c r="N1230" s="14"/>
      <c r="O1230" s="14" t="str">
        <f t="shared" si="145"/>
        <v>PH.IC.CV.261101.01</v>
      </c>
      <c r="P1230" s="5"/>
      <c r="Q1230" s="14" t="str">
        <f t="shared" si="146"/>
        <v>CL.IC.CV.261101.01</v>
      </c>
      <c r="R1230" s="5"/>
      <c r="S1230" s="115"/>
      <c r="T1230" s="115"/>
      <c r="U1230" s="115"/>
      <c r="V1230" s="115"/>
      <c r="W1230" s="115"/>
      <c r="Z1230" t="s">
        <v>12160</v>
      </c>
      <c r="AA1230">
        <v>1139</v>
      </c>
    </row>
    <row r="1231" spans="1:27" ht="15">
      <c r="A1231" s="115" t="s">
        <v>1372</v>
      </c>
      <c r="B1231" s="115" t="s">
        <v>12080</v>
      </c>
      <c r="C1231" s="122" t="s">
        <v>12124</v>
      </c>
      <c r="E1231" s="122" t="s">
        <v>12135</v>
      </c>
      <c r="F1231" s="115" t="s">
        <v>12209</v>
      </c>
      <c r="G1231" s="115" t="s">
        <v>2303</v>
      </c>
      <c r="H1231" s="119" t="s">
        <v>1398</v>
      </c>
      <c r="I1231" s="115" t="s">
        <v>2450</v>
      </c>
      <c r="J1231" s="13" t="str">
        <f t="shared" si="142"/>
        <v>IC.CV.261102</v>
      </c>
      <c r="K1231" s="6" t="s">
        <v>295</v>
      </c>
      <c r="L1231" t="str">
        <f t="shared" si="143"/>
        <v xml:space="preserve">     Maceration</v>
      </c>
      <c r="M1231" s="14" t="str">
        <f t="shared" si="144"/>
        <v>PI.IC.CV.261102.01</v>
      </c>
      <c r="N1231" s="14"/>
      <c r="O1231" s="14" t="str">
        <f t="shared" si="145"/>
        <v>PH.IC.CV.261102.01</v>
      </c>
      <c r="P1231" s="5"/>
      <c r="Q1231" s="14" t="str">
        <f t="shared" si="146"/>
        <v>CL.IC.CV.261102.01</v>
      </c>
      <c r="R1231" s="5"/>
      <c r="S1231" s="115"/>
      <c r="T1231" s="115"/>
      <c r="U1231" s="115"/>
      <c r="V1231" s="115"/>
      <c r="W1231" s="115"/>
      <c r="Z1231" t="s">
        <v>12160</v>
      </c>
      <c r="AA1231">
        <v>1139</v>
      </c>
    </row>
    <row r="1232" spans="1:27" ht="15">
      <c r="A1232" s="115" t="s">
        <v>1372</v>
      </c>
      <c r="B1232" s="115" t="s">
        <v>12080</v>
      </c>
      <c r="C1232" s="122" t="s">
        <v>12124</v>
      </c>
      <c r="D1232" s="115"/>
      <c r="E1232" s="122" t="s">
        <v>12135</v>
      </c>
      <c r="F1232" s="115" t="s">
        <v>12209</v>
      </c>
      <c r="G1232" s="115" t="s">
        <v>1530</v>
      </c>
      <c r="H1232" s="119" t="s">
        <v>1400</v>
      </c>
      <c r="I1232" s="115" t="s">
        <v>1531</v>
      </c>
      <c r="J1232" s="13" t="str">
        <f t="shared" si="142"/>
        <v>IC.CV.261103</v>
      </c>
      <c r="K1232" s="6" t="s">
        <v>295</v>
      </c>
      <c r="L1232" t="str">
        <f t="shared" si="143"/>
        <v xml:space="preserve">     Erythema</v>
      </c>
      <c r="M1232" s="14" t="str">
        <f t="shared" si="144"/>
        <v>PI.IC.CV.261103.01</v>
      </c>
      <c r="N1232" s="14"/>
      <c r="O1232" s="14" t="str">
        <f t="shared" si="145"/>
        <v>PH.IC.CV.261103.01</v>
      </c>
      <c r="P1232" s="5"/>
      <c r="Q1232" s="14" t="str">
        <f t="shared" si="146"/>
        <v>CL.IC.CV.261103.01</v>
      </c>
      <c r="R1232" s="5"/>
      <c r="S1232" s="115"/>
      <c r="T1232" s="115"/>
      <c r="U1232" s="115"/>
      <c r="V1232" s="115"/>
      <c r="W1232" s="115"/>
      <c r="Z1232" t="s">
        <v>12160</v>
      </c>
      <c r="AA1232">
        <v>1139</v>
      </c>
    </row>
    <row r="1233" spans="1:27" ht="15">
      <c r="A1233" s="115" t="s">
        <v>1372</v>
      </c>
      <c r="B1233" s="115" t="s">
        <v>12080</v>
      </c>
      <c r="C1233" s="122" t="s">
        <v>12124</v>
      </c>
      <c r="D1233" s="115"/>
      <c r="E1233" s="122" t="s">
        <v>12135</v>
      </c>
      <c r="F1233" s="115" t="s">
        <v>12209</v>
      </c>
      <c r="G1233" s="115" t="s">
        <v>2451</v>
      </c>
      <c r="H1233" s="119" t="s">
        <v>1402</v>
      </c>
      <c r="I1233" s="115" t="s">
        <v>2452</v>
      </c>
      <c r="J1233" s="13" t="str">
        <f t="shared" si="142"/>
        <v>IC.CV.261104</v>
      </c>
      <c r="K1233" s="6" t="s">
        <v>295</v>
      </c>
      <c r="L1233" t="str">
        <f t="shared" si="143"/>
        <v xml:space="preserve">     Induration</v>
      </c>
      <c r="M1233" s="14" t="str">
        <f t="shared" si="144"/>
        <v>PI.IC.CV.261104.01</v>
      </c>
      <c r="N1233" s="14"/>
      <c r="O1233" s="14" t="str">
        <f t="shared" si="145"/>
        <v>PH.IC.CV.261104.01</v>
      </c>
      <c r="P1233" s="5"/>
      <c r="Q1233" s="14" t="str">
        <f t="shared" si="146"/>
        <v>CL.IC.CV.261104.01</v>
      </c>
      <c r="R1233" s="5"/>
      <c r="S1233" s="115"/>
      <c r="T1233" s="115"/>
      <c r="U1233" s="115"/>
      <c r="V1233" s="115"/>
      <c r="W1233" s="115"/>
      <c r="Z1233" t="s">
        <v>12160</v>
      </c>
      <c r="AA1233">
        <v>1139</v>
      </c>
    </row>
    <row r="1234" spans="1:27" ht="15">
      <c r="A1234" s="115" t="s">
        <v>1372</v>
      </c>
      <c r="B1234" s="115" t="s">
        <v>12080</v>
      </c>
      <c r="C1234" s="122" t="s">
        <v>12124</v>
      </c>
      <c r="D1234" s="115"/>
      <c r="E1234" s="122" t="s">
        <v>12135</v>
      </c>
      <c r="F1234" s="115" t="s">
        <v>12209</v>
      </c>
      <c r="G1234" s="115" t="s">
        <v>1540</v>
      </c>
      <c r="H1234" s="119" t="s">
        <v>1404</v>
      </c>
      <c r="I1234" s="115" t="s">
        <v>1541</v>
      </c>
      <c r="J1234" s="13" t="str">
        <f t="shared" si="142"/>
        <v>IC.CV.261105</v>
      </c>
      <c r="K1234" s="6" t="s">
        <v>295</v>
      </c>
      <c r="L1234" t="str">
        <f t="shared" si="143"/>
        <v xml:space="preserve">     Swelling</v>
      </c>
      <c r="M1234" s="14" t="str">
        <f t="shared" si="144"/>
        <v>PI.IC.CV.261105.01</v>
      </c>
      <c r="N1234" s="14"/>
      <c r="O1234" s="14" t="str">
        <f t="shared" si="145"/>
        <v>PH.IC.CV.261105.01</v>
      </c>
      <c r="P1234" s="5"/>
      <c r="Q1234" s="14" t="str">
        <f t="shared" si="146"/>
        <v>CL.IC.CV.261105.01</v>
      </c>
      <c r="R1234" s="5"/>
      <c r="S1234" s="115"/>
      <c r="T1234" s="115"/>
      <c r="U1234" s="115"/>
      <c r="V1234" s="115"/>
      <c r="W1234" s="115"/>
      <c r="Z1234" t="s">
        <v>12160</v>
      </c>
      <c r="AA1234">
        <v>1139</v>
      </c>
    </row>
    <row r="1235" spans="1:27" ht="15">
      <c r="A1235" s="115" t="s">
        <v>1372</v>
      </c>
      <c r="B1235" s="115" t="s">
        <v>12080</v>
      </c>
      <c r="C1235" s="122" t="s">
        <v>12124</v>
      </c>
      <c r="D1235" s="115"/>
      <c r="E1235" s="122" t="s">
        <v>12135</v>
      </c>
      <c r="F1235" s="115" t="s">
        <v>12209</v>
      </c>
      <c r="G1235" s="115" t="s">
        <v>1523</v>
      </c>
      <c r="H1235" s="119" t="s">
        <v>1406</v>
      </c>
      <c r="I1235" s="115" t="s">
        <v>930</v>
      </c>
      <c r="J1235" s="13" t="str">
        <f t="shared" si="142"/>
        <v>IC.CV.261106</v>
      </c>
      <c r="K1235" s="6" t="s">
        <v>295</v>
      </c>
      <c r="L1235" t="str">
        <f t="shared" si="143"/>
        <v xml:space="preserve">     Other:  specify</v>
      </c>
      <c r="M1235" s="14" t="str">
        <f t="shared" si="144"/>
        <v>PI.IC.CV.261106.01</v>
      </c>
      <c r="N1235" s="14"/>
      <c r="O1235" s="14" t="str">
        <f t="shared" si="145"/>
        <v>PH.IC.CV.261106.01</v>
      </c>
      <c r="P1235" s="5"/>
      <c r="Q1235" s="14" t="str">
        <f t="shared" si="146"/>
        <v>CL.IC.CV.261106.01</v>
      </c>
      <c r="R1235" s="5"/>
      <c r="S1235" s="115"/>
      <c r="T1235" s="115"/>
      <c r="U1235" s="115"/>
      <c r="V1235" s="115"/>
      <c r="W1235" s="115"/>
      <c r="Z1235" t="s">
        <v>12160</v>
      </c>
      <c r="AA1235">
        <v>1139</v>
      </c>
    </row>
    <row r="1236" spans="1:27" ht="15">
      <c r="A1236" s="115" t="s">
        <v>1372</v>
      </c>
      <c r="B1236" s="115" t="s">
        <v>12080</v>
      </c>
      <c r="C1236" s="122" t="s">
        <v>12124</v>
      </c>
      <c r="D1236" s="115" t="s">
        <v>4711</v>
      </c>
      <c r="E1236" s="122" t="s">
        <v>12136</v>
      </c>
      <c r="F1236" s="115" t="s">
        <v>12210</v>
      </c>
      <c r="G1236" s="115" t="s">
        <v>2453</v>
      </c>
      <c r="H1236" s="119" t="s">
        <v>12283</v>
      </c>
      <c r="I1236" s="115" t="s">
        <v>1674</v>
      </c>
      <c r="J1236" s="13" t="str">
        <f t="shared" si="142"/>
        <v>IC.CV.261201</v>
      </c>
      <c r="K1236" s="6" t="s">
        <v>295</v>
      </c>
      <c r="L1236" t="str">
        <f t="shared" si="143"/>
        <v xml:space="preserve">     Appearance unchanged</v>
      </c>
      <c r="M1236" s="14" t="str">
        <f t="shared" si="144"/>
        <v>PI.IC.CV.261201.01</v>
      </c>
      <c r="N1236" s="14"/>
      <c r="O1236" s="14" t="str">
        <f t="shared" si="145"/>
        <v>PH.IC.CV.261201.01</v>
      </c>
      <c r="P1236" s="5"/>
      <c r="Q1236" s="14" t="str">
        <f t="shared" si="146"/>
        <v>CL.IC.CV.261201.01</v>
      </c>
      <c r="R1236" s="5"/>
      <c r="S1236" s="115"/>
      <c r="T1236" s="115"/>
      <c r="U1236" s="115"/>
      <c r="V1236" s="115"/>
      <c r="W1236" s="115"/>
      <c r="Z1236" t="s">
        <v>12160</v>
      </c>
      <c r="AA1236">
        <v>1139</v>
      </c>
    </row>
    <row r="1237" spans="1:27" ht="15">
      <c r="A1237" s="115" t="s">
        <v>1372</v>
      </c>
      <c r="B1237" s="115" t="s">
        <v>12080</v>
      </c>
      <c r="C1237" s="122" t="s">
        <v>12124</v>
      </c>
      <c r="D1237" s="115"/>
      <c r="E1237" s="122" t="s">
        <v>12136</v>
      </c>
      <c r="F1237" s="115" t="s">
        <v>12210</v>
      </c>
      <c r="G1237" s="115" t="s">
        <v>2594</v>
      </c>
      <c r="H1237" s="119" t="s">
        <v>12284</v>
      </c>
      <c r="I1237" s="115" t="s">
        <v>1673</v>
      </c>
      <c r="J1237" s="13" t="str">
        <f t="shared" si="142"/>
        <v>IC.CV.261202</v>
      </c>
      <c r="K1237" s="6" t="s">
        <v>295</v>
      </c>
      <c r="L1237" t="str">
        <f t="shared" si="143"/>
        <v xml:space="preserve">     Appearance decreasing</v>
      </c>
      <c r="M1237" s="14" t="str">
        <f t="shared" si="144"/>
        <v>PI.IC.CV.261202.01</v>
      </c>
      <c r="N1237" s="14"/>
      <c r="O1237" s="14" t="str">
        <f t="shared" si="145"/>
        <v>PH.IC.CV.261202.01</v>
      </c>
      <c r="P1237" s="5"/>
      <c r="Q1237" s="14" t="str">
        <f t="shared" si="146"/>
        <v>CL.IC.CV.261202.01</v>
      </c>
      <c r="R1237" s="5"/>
      <c r="S1237" s="115"/>
      <c r="T1237" s="115"/>
      <c r="U1237" s="115"/>
      <c r="V1237" s="115"/>
      <c r="W1237" s="115"/>
      <c r="Z1237" t="s">
        <v>12160</v>
      </c>
      <c r="AA1237">
        <v>1139</v>
      </c>
    </row>
    <row r="1238" spans="1:27" ht="15">
      <c r="A1238" s="115" t="s">
        <v>1372</v>
      </c>
      <c r="B1238" s="115" t="s">
        <v>12080</v>
      </c>
      <c r="C1238" s="122" t="s">
        <v>12124</v>
      </c>
      <c r="D1238" s="115"/>
      <c r="E1238" s="122" t="s">
        <v>12136</v>
      </c>
      <c r="F1238" s="115" t="s">
        <v>12210</v>
      </c>
      <c r="G1238" s="115" t="s">
        <v>2595</v>
      </c>
      <c r="H1238" s="119" t="s">
        <v>12285</v>
      </c>
      <c r="I1238" s="115" t="s">
        <v>1841</v>
      </c>
      <c r="J1238" s="13" t="str">
        <f t="shared" si="142"/>
        <v>IC.CV.261203</v>
      </c>
      <c r="K1238" s="6" t="s">
        <v>295</v>
      </c>
      <c r="L1238" t="str">
        <f t="shared" si="143"/>
        <v xml:space="preserve">     Appearance increasing</v>
      </c>
      <c r="M1238" s="14" t="str">
        <f t="shared" si="144"/>
        <v>PI.IC.CV.261203.01</v>
      </c>
      <c r="N1238" s="14"/>
      <c r="O1238" s="14" t="str">
        <f t="shared" si="145"/>
        <v>PH.IC.CV.261203.01</v>
      </c>
      <c r="P1238" s="5"/>
      <c r="Q1238" s="14" t="str">
        <f t="shared" si="146"/>
        <v>CL.IC.CV.261203.01</v>
      </c>
      <c r="R1238" s="5"/>
      <c r="S1238" s="115"/>
      <c r="T1238" s="115"/>
      <c r="U1238" s="115"/>
      <c r="V1238" s="115"/>
      <c r="W1238" s="115"/>
      <c r="Z1238" t="s">
        <v>12160</v>
      </c>
      <c r="AA1238">
        <v>1139</v>
      </c>
    </row>
    <row r="1239" spans="1:27" ht="15">
      <c r="A1239" s="115" t="s">
        <v>1372</v>
      </c>
      <c r="B1239" s="115" t="s">
        <v>12080</v>
      </c>
      <c r="C1239" s="122" t="s">
        <v>12124</v>
      </c>
      <c r="D1239" s="115" t="s">
        <v>12211</v>
      </c>
      <c r="E1239" s="122" t="s">
        <v>12270</v>
      </c>
      <c r="F1239" s="115" t="s">
        <v>12212</v>
      </c>
      <c r="G1239" s="115" t="s">
        <v>2403</v>
      </c>
      <c r="H1239" s="119" t="s">
        <v>12283</v>
      </c>
      <c r="I1239" s="115" t="s">
        <v>1557</v>
      </c>
      <c r="J1239" s="13" t="str">
        <f t="shared" si="142"/>
        <v>IC.CV.261301</v>
      </c>
      <c r="K1239" s="6" t="s">
        <v>295</v>
      </c>
      <c r="L1239" t="str">
        <f t="shared" si="143"/>
        <v xml:space="preserve">     Consistent with body temperature</v>
      </c>
      <c r="M1239" s="14" t="str">
        <f t="shared" si="144"/>
        <v>PI.IC.CV.261301.01</v>
      </c>
      <c r="N1239" s="14"/>
      <c r="O1239" s="14" t="str">
        <f t="shared" si="145"/>
        <v>PH.IC.CV.261301.01</v>
      </c>
      <c r="P1239" s="5"/>
      <c r="Q1239" s="14" t="str">
        <f t="shared" si="146"/>
        <v>CL.IC.CV.261301.01</v>
      </c>
      <c r="R1239" s="5"/>
      <c r="S1239" s="115"/>
      <c r="T1239" s="115"/>
      <c r="U1239" s="115"/>
      <c r="V1239" s="115"/>
      <c r="W1239" s="115"/>
      <c r="Z1239" t="s">
        <v>12160</v>
      </c>
      <c r="AA1239">
        <v>1139</v>
      </c>
    </row>
    <row r="1240" spans="1:27" ht="15">
      <c r="A1240" s="115" t="s">
        <v>1372</v>
      </c>
      <c r="B1240" s="115" t="s">
        <v>12080</v>
      </c>
      <c r="C1240" s="122" t="s">
        <v>12124</v>
      </c>
      <c r="D1240" s="115"/>
      <c r="E1240" s="122" t="s">
        <v>12270</v>
      </c>
      <c r="F1240" s="115" t="s">
        <v>12212</v>
      </c>
      <c r="G1240" s="115" t="s">
        <v>2404</v>
      </c>
      <c r="H1240" s="119" t="s">
        <v>12284</v>
      </c>
      <c r="I1240" s="115" t="s">
        <v>2116</v>
      </c>
      <c r="J1240" s="13" t="str">
        <f t="shared" si="142"/>
        <v>IC.CV.261302</v>
      </c>
      <c r="K1240" s="6" t="s">
        <v>295</v>
      </c>
      <c r="L1240" t="str">
        <f t="shared" si="143"/>
        <v xml:space="preserve">     Warmer than body temperature</v>
      </c>
      <c r="M1240" s="14" t="str">
        <f t="shared" si="144"/>
        <v>PI.IC.CV.261302.01</v>
      </c>
      <c r="N1240" s="14"/>
      <c r="O1240" s="14" t="str">
        <f t="shared" si="145"/>
        <v>PH.IC.CV.261302.01</v>
      </c>
      <c r="P1240" s="5"/>
      <c r="Q1240" s="14" t="str">
        <f t="shared" si="146"/>
        <v>CL.IC.CV.261302.01</v>
      </c>
      <c r="R1240" s="5"/>
      <c r="S1240" s="115"/>
      <c r="T1240" s="115"/>
      <c r="U1240" s="115"/>
      <c r="V1240" s="115"/>
      <c r="W1240" s="115"/>
      <c r="Z1240" t="s">
        <v>12160</v>
      </c>
      <c r="AA1240">
        <v>1139</v>
      </c>
    </row>
    <row r="1241" spans="1:27" ht="15">
      <c r="A1241" s="115" t="s">
        <v>1372</v>
      </c>
      <c r="B1241" s="115" t="s">
        <v>12080</v>
      </c>
      <c r="C1241" s="122" t="s">
        <v>12124</v>
      </c>
      <c r="D1241" s="115"/>
      <c r="E1241" s="122" t="s">
        <v>12270</v>
      </c>
      <c r="F1241" s="115" t="s">
        <v>12212</v>
      </c>
      <c r="G1241" s="115" t="s">
        <v>2770</v>
      </c>
      <c r="H1241" s="119" t="s">
        <v>12285</v>
      </c>
      <c r="I1241" s="115" t="s">
        <v>2118</v>
      </c>
      <c r="J1241" s="13" t="str">
        <f t="shared" si="142"/>
        <v>IC.CV.261303</v>
      </c>
      <c r="K1241" s="6" t="s">
        <v>295</v>
      </c>
      <c r="L1241" t="str">
        <f t="shared" si="143"/>
        <v xml:space="preserve">     Warmer than opposite Body Part</v>
      </c>
      <c r="M1241" s="14" t="str">
        <f t="shared" si="144"/>
        <v>PI.IC.CV.261303.01</v>
      </c>
      <c r="N1241" s="14"/>
      <c r="O1241" s="14" t="str">
        <f t="shared" si="145"/>
        <v>PH.IC.CV.261303.01</v>
      </c>
      <c r="P1241" s="5"/>
      <c r="Q1241" s="14" t="str">
        <f t="shared" si="146"/>
        <v>CL.IC.CV.261303.01</v>
      </c>
      <c r="R1241" s="5"/>
      <c r="S1241" s="115"/>
      <c r="T1241" s="115"/>
      <c r="U1241" s="115"/>
      <c r="V1241" s="115"/>
      <c r="W1241" s="115"/>
      <c r="Z1241" t="s">
        <v>12160</v>
      </c>
      <c r="AA1241">
        <v>1139</v>
      </c>
    </row>
    <row r="1242" spans="1:27" ht="15">
      <c r="A1242" s="115" t="s">
        <v>1372</v>
      </c>
      <c r="B1242" s="115" t="s">
        <v>12080</v>
      </c>
      <c r="C1242" s="122" t="s">
        <v>12124</v>
      </c>
      <c r="D1242" s="115"/>
      <c r="E1242" s="122" t="s">
        <v>12270</v>
      </c>
      <c r="F1242" s="115" t="s">
        <v>12212</v>
      </c>
      <c r="G1242" s="115" t="s">
        <v>2119</v>
      </c>
      <c r="H1242" s="119" t="s">
        <v>12288</v>
      </c>
      <c r="I1242" s="115" t="s">
        <v>2120</v>
      </c>
      <c r="J1242" s="13" t="str">
        <f t="shared" si="142"/>
        <v>IC.CV.261304</v>
      </c>
      <c r="K1242" s="6" t="s">
        <v>295</v>
      </c>
      <c r="L1242" t="str">
        <f t="shared" si="143"/>
        <v xml:space="preserve">     Cooler than body temperature</v>
      </c>
      <c r="M1242" s="14" t="str">
        <f t="shared" si="144"/>
        <v>PI.IC.CV.261304.01</v>
      </c>
      <c r="N1242" s="14"/>
      <c r="O1242" s="14" t="str">
        <f t="shared" si="145"/>
        <v>PH.IC.CV.261304.01</v>
      </c>
      <c r="P1242" s="5"/>
      <c r="Q1242" s="14" t="str">
        <f t="shared" si="146"/>
        <v>CL.IC.CV.261304.01</v>
      </c>
      <c r="R1242" s="5"/>
      <c r="S1242" s="115"/>
      <c r="T1242" s="115"/>
      <c r="U1242" s="115"/>
      <c r="V1242" s="115"/>
      <c r="W1242" s="115"/>
      <c r="Z1242" t="s">
        <v>12160</v>
      </c>
      <c r="AA1242">
        <v>1139</v>
      </c>
    </row>
    <row r="1243" spans="1:27" ht="15">
      <c r="A1243" s="115" t="s">
        <v>1372</v>
      </c>
      <c r="B1243" s="115" t="s">
        <v>12080</v>
      </c>
      <c r="C1243" s="122" t="s">
        <v>12124</v>
      </c>
      <c r="D1243" s="115"/>
      <c r="E1243" s="122" t="s">
        <v>12270</v>
      </c>
      <c r="F1243" s="115" t="s">
        <v>12212</v>
      </c>
      <c r="G1243" s="115" t="s">
        <v>2121</v>
      </c>
      <c r="H1243" s="119" t="s">
        <v>12129</v>
      </c>
      <c r="I1243" s="115" t="s">
        <v>2122</v>
      </c>
      <c r="J1243" s="13" t="str">
        <f t="shared" si="142"/>
        <v>IC.CV.261305</v>
      </c>
      <c r="K1243" s="6" t="s">
        <v>295</v>
      </c>
      <c r="L1243" t="str">
        <f t="shared" si="143"/>
        <v xml:space="preserve">     Cooler than opposite body part</v>
      </c>
      <c r="M1243" s="14" t="str">
        <f t="shared" si="144"/>
        <v>PI.IC.CV.261305.01</v>
      </c>
      <c r="N1243" s="14"/>
      <c r="O1243" s="14" t="str">
        <f t="shared" si="145"/>
        <v>PH.IC.CV.261305.01</v>
      </c>
      <c r="P1243" s="5"/>
      <c r="Q1243" s="14" t="str">
        <f t="shared" si="146"/>
        <v>CL.IC.CV.261305.01</v>
      </c>
      <c r="R1243" s="5"/>
      <c r="S1243" s="115"/>
      <c r="T1243" s="115"/>
      <c r="U1243" s="115"/>
      <c r="V1243" s="115"/>
      <c r="W1243" s="115"/>
      <c r="Z1243" t="s">
        <v>12160</v>
      </c>
      <c r="AA1243">
        <v>1139</v>
      </c>
    </row>
    <row r="1244" spans="1:27" ht="15">
      <c r="A1244" s="115" t="s">
        <v>1372</v>
      </c>
      <c r="B1244" s="115" t="s">
        <v>12080</v>
      </c>
      <c r="C1244" s="122" t="s">
        <v>12124</v>
      </c>
      <c r="D1244" s="115" t="s">
        <v>5343</v>
      </c>
      <c r="E1244" s="122" t="s">
        <v>12271</v>
      </c>
      <c r="F1244" s="115" t="s">
        <v>12213</v>
      </c>
      <c r="G1244" s="115" t="s">
        <v>1824</v>
      </c>
      <c r="H1244" s="119" t="s">
        <v>12283</v>
      </c>
      <c r="I1244" s="115" t="s">
        <v>1825</v>
      </c>
      <c r="J1244" s="13" t="str">
        <f t="shared" si="142"/>
        <v>IC.CV.261401</v>
      </c>
      <c r="K1244" s="6" t="s">
        <v>295</v>
      </c>
      <c r="L1244" t="str">
        <f t="shared" si="143"/>
        <v xml:space="preserve">     Gauze</v>
      </c>
      <c r="M1244" s="14" t="str">
        <f t="shared" si="144"/>
        <v>PI.IC.CV.261401.01</v>
      </c>
      <c r="N1244" s="14"/>
      <c r="O1244" s="14" t="str">
        <f t="shared" si="145"/>
        <v>PH.IC.CV.261401.01</v>
      </c>
      <c r="P1244" s="5"/>
      <c r="Q1244" s="14" t="str">
        <f t="shared" si="146"/>
        <v>CL.IC.CV.261401.01</v>
      </c>
      <c r="R1244" s="5"/>
      <c r="S1244" s="115"/>
      <c r="T1244" s="115"/>
      <c r="U1244" s="115"/>
      <c r="V1244" s="115"/>
      <c r="W1244" s="115"/>
      <c r="Z1244" t="s">
        <v>12160</v>
      </c>
      <c r="AA1244">
        <v>1139</v>
      </c>
    </row>
    <row r="1245" spans="1:27" ht="15">
      <c r="A1245" s="115" t="s">
        <v>1372</v>
      </c>
      <c r="B1245" s="115" t="s">
        <v>12080</v>
      </c>
      <c r="C1245" s="122" t="s">
        <v>12124</v>
      </c>
      <c r="D1245" s="115"/>
      <c r="E1245" s="122" t="s">
        <v>12271</v>
      </c>
      <c r="F1245" s="115" t="s">
        <v>12213</v>
      </c>
      <c r="G1245" s="115" t="s">
        <v>1826</v>
      </c>
      <c r="H1245" s="119" t="s">
        <v>1398</v>
      </c>
      <c r="I1245" s="115" t="s">
        <v>1827</v>
      </c>
      <c r="J1245" s="13" t="str">
        <f t="shared" si="142"/>
        <v>IC.CV.261402</v>
      </c>
      <c r="K1245" s="6" t="s">
        <v>295</v>
      </c>
      <c r="L1245" t="str">
        <f t="shared" si="143"/>
        <v xml:space="preserve">     Pressure</v>
      </c>
      <c r="M1245" s="14" t="str">
        <f t="shared" si="144"/>
        <v>PI.IC.CV.261402.01</v>
      </c>
      <c r="N1245" s="14"/>
      <c r="O1245" s="14" t="str">
        <f t="shared" si="145"/>
        <v>PH.IC.CV.261402.01</v>
      </c>
      <c r="P1245" s="5"/>
      <c r="Q1245" s="14" t="str">
        <f t="shared" si="146"/>
        <v>CL.IC.CV.261402.01</v>
      </c>
      <c r="R1245" s="5"/>
      <c r="S1245" s="115"/>
      <c r="T1245" s="115"/>
      <c r="U1245" s="115"/>
      <c r="V1245" s="115"/>
      <c r="W1245" s="115"/>
      <c r="Z1245" t="s">
        <v>12160</v>
      </c>
      <c r="AA1245">
        <v>1139</v>
      </c>
    </row>
    <row r="1246" spans="1:27" ht="15">
      <c r="A1246" s="115" t="s">
        <v>1372</v>
      </c>
      <c r="B1246" s="115" t="s">
        <v>12080</v>
      </c>
      <c r="C1246" s="122" t="s">
        <v>12124</v>
      </c>
      <c r="D1246" s="115"/>
      <c r="E1246" s="122" t="s">
        <v>12271</v>
      </c>
      <c r="F1246" s="115" t="s">
        <v>12213</v>
      </c>
      <c r="G1246" s="115" t="s">
        <v>1879</v>
      </c>
      <c r="H1246" s="119" t="s">
        <v>1400</v>
      </c>
      <c r="I1246" s="115" t="s">
        <v>1880</v>
      </c>
      <c r="J1246" s="13" t="str">
        <f t="shared" si="142"/>
        <v>IC.CV.261403</v>
      </c>
      <c r="K1246" s="6" t="s">
        <v>295</v>
      </c>
      <c r="L1246" t="str">
        <f t="shared" si="143"/>
        <v xml:space="preserve">     Antimicrobial</v>
      </c>
      <c r="M1246" s="14" t="str">
        <f t="shared" si="144"/>
        <v>PI.IC.CV.261403.01</v>
      </c>
      <c r="N1246" s="14"/>
      <c r="O1246" s="14" t="str">
        <f t="shared" si="145"/>
        <v>PH.IC.CV.261403.01</v>
      </c>
      <c r="P1246" s="5"/>
      <c r="Q1246" s="14" t="str">
        <f t="shared" si="146"/>
        <v>CL.IC.CV.261403.01</v>
      </c>
      <c r="R1246" s="5"/>
      <c r="S1246" s="115"/>
      <c r="T1246" s="115"/>
      <c r="U1246" s="115"/>
      <c r="V1246" s="115"/>
      <c r="W1246" s="115"/>
      <c r="Z1246" t="s">
        <v>12160</v>
      </c>
      <c r="AA1246">
        <v>1139</v>
      </c>
    </row>
    <row r="1247" spans="1:27" ht="15">
      <c r="A1247" s="115" t="s">
        <v>1372</v>
      </c>
      <c r="B1247" s="115" t="s">
        <v>12080</v>
      </c>
      <c r="C1247" s="122" t="s">
        <v>12124</v>
      </c>
      <c r="D1247" s="115"/>
      <c r="E1247" s="122" t="s">
        <v>12271</v>
      </c>
      <c r="F1247" s="115" t="s">
        <v>12213</v>
      </c>
      <c r="G1247" s="115" t="s">
        <v>1997</v>
      </c>
      <c r="H1247" s="119" t="s">
        <v>1402</v>
      </c>
      <c r="I1247" s="115" t="s">
        <v>1998</v>
      </c>
      <c r="J1247" s="13" t="str">
        <f t="shared" si="142"/>
        <v>IC.CV.261404</v>
      </c>
      <c r="K1247" s="6" t="s">
        <v>295</v>
      </c>
      <c r="L1247" t="str">
        <f t="shared" si="143"/>
        <v xml:space="preserve">     Transparent (Opsite, Tegaderm)</v>
      </c>
      <c r="M1247" s="14" t="str">
        <f t="shared" si="144"/>
        <v>PI.IC.CV.261404.01</v>
      </c>
      <c r="N1247" s="14"/>
      <c r="O1247" s="14" t="str">
        <f t="shared" si="145"/>
        <v>PH.IC.CV.261404.01</v>
      </c>
      <c r="P1247" s="5"/>
      <c r="Q1247" s="14" t="str">
        <f t="shared" si="146"/>
        <v>CL.IC.CV.261404.01</v>
      </c>
      <c r="R1247" s="5"/>
      <c r="S1247" s="115"/>
      <c r="T1247" s="115"/>
      <c r="U1247" s="115"/>
      <c r="V1247" s="115"/>
      <c r="W1247" s="115"/>
      <c r="Z1247" t="s">
        <v>12160</v>
      </c>
      <c r="AA1247">
        <v>1139</v>
      </c>
    </row>
    <row r="1248" spans="1:27" ht="15">
      <c r="A1248" s="115" t="s">
        <v>1372</v>
      </c>
      <c r="B1248" s="115" t="s">
        <v>12080</v>
      </c>
      <c r="C1248" s="122" t="s">
        <v>12124</v>
      </c>
      <c r="D1248" s="115"/>
      <c r="E1248" s="122" t="s">
        <v>12271</v>
      </c>
      <c r="F1248" s="115" t="s">
        <v>12213</v>
      </c>
      <c r="G1248" s="115" t="s">
        <v>2535</v>
      </c>
      <c r="H1248" s="119" t="s">
        <v>1404</v>
      </c>
      <c r="I1248" s="115" t="s">
        <v>2536</v>
      </c>
      <c r="J1248" s="13" t="str">
        <f t="shared" si="142"/>
        <v>IC.CV.261405</v>
      </c>
      <c r="K1248" s="6" t="s">
        <v>295</v>
      </c>
      <c r="L1248" t="str">
        <f t="shared" si="143"/>
        <v xml:space="preserve">     Gauze Wrap (Kerlix, Kling)</v>
      </c>
      <c r="M1248" s="14" t="str">
        <f t="shared" si="144"/>
        <v>PI.IC.CV.261405.01</v>
      </c>
      <c r="N1248" s="14"/>
      <c r="O1248" s="14" t="str">
        <f t="shared" si="145"/>
        <v>PH.IC.CV.261405.01</v>
      </c>
      <c r="P1248" s="5"/>
      <c r="Q1248" s="14" t="str">
        <f t="shared" si="146"/>
        <v>CL.IC.CV.261405.01</v>
      </c>
      <c r="R1248" s="5"/>
      <c r="S1248" s="115"/>
      <c r="T1248" s="115"/>
      <c r="U1248" s="115"/>
      <c r="V1248" s="115"/>
      <c r="W1248" s="115"/>
      <c r="Z1248" t="s">
        <v>12160</v>
      </c>
      <c r="AA1248">
        <v>1139</v>
      </c>
    </row>
    <row r="1249" spans="1:27" ht="15">
      <c r="A1249" s="115" t="s">
        <v>1372</v>
      </c>
      <c r="B1249" s="115" t="s">
        <v>12080</v>
      </c>
      <c r="C1249" s="122" t="s">
        <v>12124</v>
      </c>
      <c r="D1249" s="115"/>
      <c r="E1249" s="122" t="s">
        <v>12271</v>
      </c>
      <c r="F1249" s="115" t="s">
        <v>12213</v>
      </c>
      <c r="G1249" s="115" t="s">
        <v>2537</v>
      </c>
      <c r="H1249" s="119" t="s">
        <v>1406</v>
      </c>
      <c r="I1249" s="115" t="s">
        <v>2538</v>
      </c>
      <c r="J1249" s="13" t="str">
        <f t="shared" si="142"/>
        <v>IC.CV.261406</v>
      </c>
      <c r="K1249" s="6" t="s">
        <v>295</v>
      </c>
      <c r="L1249" t="str">
        <f t="shared" si="143"/>
        <v xml:space="preserve">     Gauze Packing (Iodoform, NuGauze)</v>
      </c>
      <c r="M1249" s="14" t="str">
        <f t="shared" si="144"/>
        <v>PI.IC.CV.261406.01</v>
      </c>
      <c r="N1249" s="14"/>
      <c r="O1249" s="14" t="str">
        <f t="shared" si="145"/>
        <v>PH.IC.CV.261406.01</v>
      </c>
      <c r="P1249" s="5"/>
      <c r="Q1249" s="14" t="str">
        <f t="shared" si="146"/>
        <v>CL.IC.CV.261406.01</v>
      </c>
      <c r="R1249" s="5"/>
      <c r="S1249" s="115"/>
      <c r="T1249" s="115"/>
      <c r="U1249" s="115"/>
      <c r="V1249" s="115"/>
      <c r="W1249" s="115"/>
      <c r="Z1249" t="s">
        <v>12160</v>
      </c>
      <c r="AA1249">
        <v>1139</v>
      </c>
    </row>
    <row r="1250" spans="1:27" ht="15">
      <c r="A1250" s="115" t="s">
        <v>1372</v>
      </c>
      <c r="B1250" s="115" t="s">
        <v>12080</v>
      </c>
      <c r="C1250" s="122" t="s">
        <v>12124</v>
      </c>
      <c r="D1250" s="115"/>
      <c r="E1250" s="122" t="s">
        <v>12271</v>
      </c>
      <c r="F1250" s="115" t="s">
        <v>12213</v>
      </c>
      <c r="G1250" s="115" t="s">
        <v>1830</v>
      </c>
      <c r="H1250" s="119" t="s">
        <v>1419</v>
      </c>
      <c r="I1250" s="115" t="s">
        <v>1831</v>
      </c>
      <c r="J1250" s="13" t="str">
        <f t="shared" si="142"/>
        <v>IC.CV.261407</v>
      </c>
      <c r="K1250" s="6" t="s">
        <v>295</v>
      </c>
      <c r="L1250" t="str">
        <f t="shared" si="143"/>
        <v xml:space="preserve">     None (open to air)</v>
      </c>
      <c r="M1250" s="14" t="str">
        <f t="shared" si="144"/>
        <v>PI.IC.CV.261407.01</v>
      </c>
      <c r="N1250" s="14"/>
      <c r="O1250" s="14" t="str">
        <f t="shared" si="145"/>
        <v>PH.IC.CV.261407.01</v>
      </c>
      <c r="P1250" s="5"/>
      <c r="Q1250" s="14" t="str">
        <f t="shared" si="146"/>
        <v>CL.IC.CV.261407.01</v>
      </c>
      <c r="R1250" s="5"/>
      <c r="S1250" s="115"/>
      <c r="T1250" s="115"/>
      <c r="U1250" s="115"/>
      <c r="V1250" s="115"/>
      <c r="W1250" s="115"/>
      <c r="Z1250" t="s">
        <v>12160</v>
      </c>
      <c r="AA1250">
        <v>1139</v>
      </c>
    </row>
    <row r="1251" spans="1:27" ht="15">
      <c r="A1251" s="115" t="s">
        <v>1372</v>
      </c>
      <c r="B1251" s="115" t="s">
        <v>12080</v>
      </c>
      <c r="C1251" s="122" t="s">
        <v>12124</v>
      </c>
      <c r="D1251" s="115"/>
      <c r="E1251" s="122" t="s">
        <v>12271</v>
      </c>
      <c r="F1251" s="115" t="s">
        <v>12213</v>
      </c>
      <c r="G1251" s="115" t="s">
        <v>1523</v>
      </c>
      <c r="H1251" s="119" t="s">
        <v>1550</v>
      </c>
      <c r="I1251" s="115" t="s">
        <v>930</v>
      </c>
      <c r="J1251" s="13" t="str">
        <f t="shared" si="142"/>
        <v>IC.CV.261408</v>
      </c>
      <c r="K1251" s="6" t="s">
        <v>295</v>
      </c>
      <c r="L1251" t="str">
        <f t="shared" si="143"/>
        <v xml:space="preserve">     Other:  specify</v>
      </c>
      <c r="M1251" s="14" t="str">
        <f t="shared" si="144"/>
        <v>PI.IC.CV.261408.01</v>
      </c>
      <c r="N1251" s="14"/>
      <c r="O1251" s="14" t="str">
        <f t="shared" si="145"/>
        <v>PH.IC.CV.261408.01</v>
      </c>
      <c r="P1251" s="5"/>
      <c r="Q1251" s="14" t="str">
        <f t="shared" si="146"/>
        <v>CL.IC.CV.261408.01</v>
      </c>
      <c r="R1251" s="5"/>
      <c r="S1251" s="115"/>
      <c r="T1251" s="115"/>
      <c r="U1251" s="115"/>
      <c r="V1251" s="115"/>
      <c r="W1251" s="115"/>
      <c r="Z1251" t="s">
        <v>12160</v>
      </c>
      <c r="AA1251">
        <v>1139</v>
      </c>
    </row>
    <row r="1252" spans="1:27" ht="15">
      <c r="A1252" s="115" t="s">
        <v>1372</v>
      </c>
      <c r="B1252" s="115" t="s">
        <v>12080</v>
      </c>
      <c r="C1252" s="122" t="s">
        <v>12124</v>
      </c>
      <c r="D1252" s="115" t="s">
        <v>2937</v>
      </c>
      <c r="E1252" s="122" t="s">
        <v>12272</v>
      </c>
      <c r="F1252" s="115" t="s">
        <v>12214</v>
      </c>
      <c r="G1252" s="115" t="s">
        <v>1832</v>
      </c>
      <c r="H1252" s="119" t="s">
        <v>12283</v>
      </c>
      <c r="I1252" s="115" t="s">
        <v>1833</v>
      </c>
      <c r="J1252" s="13" t="str">
        <f t="shared" si="142"/>
        <v>IC.CV.261501</v>
      </c>
      <c r="K1252" s="6" t="s">
        <v>295</v>
      </c>
      <c r="L1252" t="str">
        <f t="shared" si="143"/>
        <v xml:space="preserve">     Clean, dry and intact</v>
      </c>
      <c r="M1252" s="14" t="str">
        <f t="shared" si="144"/>
        <v>PI.IC.CV.261501.01</v>
      </c>
      <c r="N1252" s="14"/>
      <c r="O1252" s="14" t="str">
        <f t="shared" si="145"/>
        <v>PH.IC.CV.261501.01</v>
      </c>
      <c r="P1252" s="5"/>
      <c r="Q1252" s="14" t="str">
        <f t="shared" si="146"/>
        <v>CL.IC.CV.261501.01</v>
      </c>
      <c r="R1252" s="5"/>
      <c r="S1252" s="115"/>
      <c r="T1252" s="115"/>
      <c r="U1252" s="115"/>
      <c r="V1252" s="115"/>
      <c r="W1252" s="115"/>
      <c r="Z1252" t="s">
        <v>12160</v>
      </c>
      <c r="AA1252">
        <v>1139</v>
      </c>
    </row>
    <row r="1253" spans="1:27" ht="15">
      <c r="A1253" s="115" t="s">
        <v>1372</v>
      </c>
      <c r="B1253" s="115" t="s">
        <v>12080</v>
      </c>
      <c r="C1253" s="122" t="s">
        <v>12124</v>
      </c>
      <c r="D1253" s="115"/>
      <c r="E1253" s="122" t="s">
        <v>12272</v>
      </c>
      <c r="F1253" s="115" t="s">
        <v>12214</v>
      </c>
      <c r="G1253" s="115" t="s">
        <v>2009</v>
      </c>
      <c r="H1253" s="119" t="s">
        <v>12284</v>
      </c>
      <c r="I1253" s="115" t="s">
        <v>2010</v>
      </c>
      <c r="J1253" s="13" t="str">
        <f t="shared" si="142"/>
        <v>IC.CV.261502</v>
      </c>
      <c r="K1253" s="6" t="s">
        <v>295</v>
      </c>
      <c r="L1253" t="str">
        <f t="shared" si="143"/>
        <v xml:space="preserve">     Reinforced: specify date/time</v>
      </c>
      <c r="M1253" s="14" t="str">
        <f t="shared" si="144"/>
        <v>PI.IC.CV.261502.01</v>
      </c>
      <c r="N1253" s="14"/>
      <c r="O1253" s="14" t="str">
        <f t="shared" si="145"/>
        <v>PH.IC.CV.261502.01</v>
      </c>
      <c r="P1253" s="5"/>
      <c r="Q1253" s="14" t="str">
        <f t="shared" si="146"/>
        <v>CL.IC.CV.261502.01</v>
      </c>
      <c r="R1253" s="5"/>
      <c r="S1253" s="115"/>
      <c r="T1253" s="115"/>
      <c r="U1253" s="115"/>
      <c r="V1253" s="115"/>
      <c r="W1253" s="115"/>
      <c r="Z1253" t="s">
        <v>12160</v>
      </c>
      <c r="AA1253">
        <v>1139</v>
      </c>
    </row>
    <row r="1254" spans="1:27" ht="15">
      <c r="A1254" s="115" t="s">
        <v>1372</v>
      </c>
      <c r="B1254" s="115" t="s">
        <v>12080</v>
      </c>
      <c r="C1254" s="122" t="s">
        <v>12124</v>
      </c>
      <c r="D1254" s="115"/>
      <c r="E1254" s="122" t="s">
        <v>12272</v>
      </c>
      <c r="F1254" s="115" t="s">
        <v>12214</v>
      </c>
      <c r="G1254" s="115" t="s">
        <v>1698</v>
      </c>
      <c r="H1254" s="119" t="s">
        <v>12285</v>
      </c>
      <c r="I1254" s="115" t="s">
        <v>1699</v>
      </c>
      <c r="J1254" s="13" t="str">
        <f t="shared" si="142"/>
        <v>IC.CV.261503</v>
      </c>
      <c r="K1254" s="6" t="s">
        <v>295</v>
      </c>
      <c r="L1254" t="str">
        <f t="shared" si="143"/>
        <v xml:space="preserve">     Changed:  specify date/time</v>
      </c>
      <c r="M1254" s="14" t="str">
        <f t="shared" si="144"/>
        <v>PI.IC.CV.261503.01</v>
      </c>
      <c r="N1254" s="14"/>
      <c r="O1254" s="14" t="str">
        <f t="shared" si="145"/>
        <v>PH.IC.CV.261503.01</v>
      </c>
      <c r="P1254" s="5"/>
      <c r="Q1254" s="14" t="str">
        <f t="shared" si="146"/>
        <v>CL.IC.CV.261503.01</v>
      </c>
      <c r="R1254" s="5"/>
      <c r="S1254" s="115"/>
      <c r="T1254" s="115"/>
      <c r="U1254" s="115"/>
      <c r="V1254" s="115"/>
      <c r="W1254" s="115"/>
      <c r="Z1254" t="s">
        <v>12160</v>
      </c>
      <c r="AA1254">
        <v>1139</v>
      </c>
    </row>
    <row r="1255" spans="1:27" ht="15">
      <c r="A1255" s="115" t="s">
        <v>1372</v>
      </c>
      <c r="B1255" s="115" t="s">
        <v>12080</v>
      </c>
      <c r="C1255" s="122" t="s">
        <v>12124</v>
      </c>
      <c r="D1255" s="115"/>
      <c r="E1255" s="122" t="s">
        <v>12272</v>
      </c>
      <c r="F1255" s="115" t="s">
        <v>12214</v>
      </c>
      <c r="G1255" s="115" t="s">
        <v>1700</v>
      </c>
      <c r="H1255" s="119" t="s">
        <v>12288</v>
      </c>
      <c r="I1255" s="115" t="s">
        <v>1701</v>
      </c>
      <c r="J1255" s="13" t="str">
        <f t="shared" si="142"/>
        <v>IC.CV.261504</v>
      </c>
      <c r="K1255" s="6" t="s">
        <v>295</v>
      </c>
      <c r="L1255" t="str">
        <f t="shared" si="143"/>
        <v xml:space="preserve">     Wet to Dry:  specify date/time</v>
      </c>
      <c r="M1255" s="14" t="str">
        <f t="shared" si="144"/>
        <v>PI.IC.CV.261504.01</v>
      </c>
      <c r="N1255" s="14"/>
      <c r="O1255" s="14" t="str">
        <f t="shared" si="145"/>
        <v>PH.IC.CV.261504.01</v>
      </c>
      <c r="P1255" s="5"/>
      <c r="Q1255" s="14" t="str">
        <f t="shared" si="146"/>
        <v>CL.IC.CV.261504.01</v>
      </c>
      <c r="R1255" s="5"/>
      <c r="S1255" s="115"/>
      <c r="T1255" s="115"/>
      <c r="U1255" s="115"/>
      <c r="V1255" s="115"/>
      <c r="W1255" s="115"/>
      <c r="Z1255" t="s">
        <v>12160</v>
      </c>
      <c r="AA1255">
        <v>1139</v>
      </c>
    </row>
    <row r="1256" spans="1:27" ht="15">
      <c r="A1256" s="115" t="s">
        <v>1372</v>
      </c>
      <c r="B1256" s="115" t="s">
        <v>12080</v>
      </c>
      <c r="C1256" s="122" t="s">
        <v>12124</v>
      </c>
      <c r="D1256" s="115" t="s">
        <v>3448</v>
      </c>
      <c r="E1256" s="122" t="s">
        <v>12272</v>
      </c>
      <c r="F1256" s="115" t="s">
        <v>12214</v>
      </c>
      <c r="G1256" s="115" t="s">
        <v>1779</v>
      </c>
      <c r="H1256" s="119" t="s">
        <v>12159</v>
      </c>
      <c r="I1256" s="115" t="s">
        <v>1522</v>
      </c>
      <c r="J1256" s="13" t="str">
        <f t="shared" si="142"/>
        <v>IC.CV.261505</v>
      </c>
      <c r="K1256" s="6" t="s">
        <v>295</v>
      </c>
      <c r="L1256" t="str">
        <f t="shared" si="143"/>
        <v xml:space="preserve">     Normal Saline</v>
      </c>
      <c r="M1256" s="14" t="str">
        <f t="shared" si="144"/>
        <v>PI.IC.CV.261505.01</v>
      </c>
      <c r="N1256" s="14"/>
      <c r="O1256" s="14" t="str">
        <f t="shared" si="145"/>
        <v>PH.IC.CV.261505.01</v>
      </c>
      <c r="P1256" s="5"/>
      <c r="Q1256" s="14" t="str">
        <f t="shared" si="146"/>
        <v>CL.IC.CV.261505.01</v>
      </c>
      <c r="R1256" s="5"/>
      <c r="S1256" s="115"/>
      <c r="T1256" s="115"/>
      <c r="U1256" s="115"/>
      <c r="V1256" s="115"/>
      <c r="W1256" s="115"/>
      <c r="Z1256" t="s">
        <v>12160</v>
      </c>
      <c r="AA1256">
        <v>1139</v>
      </c>
    </row>
    <row r="1257" spans="1:27" ht="15">
      <c r="A1257" s="115" t="s">
        <v>1372</v>
      </c>
      <c r="B1257" s="115" t="s">
        <v>12080</v>
      </c>
      <c r="C1257" s="122" t="s">
        <v>12124</v>
      </c>
      <c r="D1257" s="115"/>
      <c r="E1257" s="122" t="s">
        <v>12272</v>
      </c>
      <c r="F1257" s="115" t="s">
        <v>12214</v>
      </c>
      <c r="G1257" s="115" t="s">
        <v>2539</v>
      </c>
      <c r="H1257" s="119" t="s">
        <v>12289</v>
      </c>
      <c r="I1257" s="115" t="s">
        <v>2540</v>
      </c>
      <c r="J1257" s="13" t="str">
        <f t="shared" si="142"/>
        <v>IC.CV.261506</v>
      </c>
      <c r="K1257" s="6" t="s">
        <v>295</v>
      </c>
      <c r="L1257" t="str">
        <f t="shared" si="143"/>
        <v xml:space="preserve">     1/2 Hibiclens &amp; 1/2 Normal Saline</v>
      </c>
      <c r="M1257" s="14" t="str">
        <f t="shared" si="144"/>
        <v>PI.IC.CV.261506.01</v>
      </c>
      <c r="N1257" s="14"/>
      <c r="O1257" s="14" t="str">
        <f t="shared" si="145"/>
        <v>PH.IC.CV.261506.01</v>
      </c>
      <c r="P1257" s="5"/>
      <c r="Q1257" s="14" t="str">
        <f t="shared" si="146"/>
        <v>CL.IC.CV.261506.01</v>
      </c>
      <c r="R1257" s="5"/>
      <c r="S1257" s="115"/>
      <c r="T1257" s="115"/>
      <c r="U1257" s="115"/>
      <c r="V1257" s="115"/>
      <c r="W1257" s="115"/>
      <c r="Z1257" t="s">
        <v>12160</v>
      </c>
      <c r="AA1257">
        <v>1139</v>
      </c>
    </row>
    <row r="1258" spans="1:27" ht="15">
      <c r="A1258" s="115" t="s">
        <v>1372</v>
      </c>
      <c r="B1258" s="115" t="s">
        <v>12080</v>
      </c>
      <c r="C1258" s="122" t="s">
        <v>12124</v>
      </c>
      <c r="D1258" s="115"/>
      <c r="E1258" s="122" t="s">
        <v>12272</v>
      </c>
      <c r="F1258" s="115" t="s">
        <v>12214</v>
      </c>
      <c r="G1258" s="115" t="s">
        <v>2541</v>
      </c>
      <c r="H1258" s="119" t="s">
        <v>12290</v>
      </c>
      <c r="I1258" s="115" t="s">
        <v>2394</v>
      </c>
      <c r="J1258" s="13" t="str">
        <f t="shared" si="142"/>
        <v>IC.CV.261507</v>
      </c>
      <c r="K1258" s="6" t="s">
        <v>295</v>
      </c>
      <c r="L1258" t="str">
        <f t="shared" si="143"/>
        <v xml:space="preserve">     Cleansed with:  specify</v>
      </c>
      <c r="M1258" s="14" t="str">
        <f t="shared" si="144"/>
        <v>PI.IC.CV.261507.01</v>
      </c>
      <c r="N1258" s="14"/>
      <c r="O1258" s="14" t="str">
        <f t="shared" si="145"/>
        <v>PH.IC.CV.261507.01</v>
      </c>
      <c r="P1258" s="5"/>
      <c r="Q1258" s="14" t="str">
        <f t="shared" si="146"/>
        <v>CL.IC.CV.261507.01</v>
      </c>
      <c r="R1258" s="5"/>
      <c r="S1258" s="115"/>
      <c r="T1258" s="115"/>
      <c r="U1258" s="115"/>
      <c r="V1258" s="115"/>
      <c r="W1258" s="115"/>
      <c r="Z1258" t="s">
        <v>12160</v>
      </c>
      <c r="AA1258">
        <v>1139</v>
      </c>
    </row>
    <row r="1259" spans="1:27" ht="15">
      <c r="A1259" s="115" t="s">
        <v>1372</v>
      </c>
      <c r="B1259" s="115" t="s">
        <v>12080</v>
      </c>
      <c r="C1259" s="122" t="s">
        <v>12124</v>
      </c>
      <c r="D1259" s="115" t="s">
        <v>12215</v>
      </c>
      <c r="E1259" s="122" t="s">
        <v>12273</v>
      </c>
      <c r="F1259" s="115" t="s">
        <v>12216</v>
      </c>
      <c r="G1259" s="115" t="s">
        <v>2095</v>
      </c>
      <c r="H1259" s="119" t="s">
        <v>12283</v>
      </c>
      <c r="I1259" s="115" t="s">
        <v>1935</v>
      </c>
      <c r="J1259" s="13" t="str">
        <f t="shared" ref="J1259:J1322" si="147">CONCATENATE("IC.CV.",C1259,E1259,H1259)</f>
        <v>IC.CV.261601</v>
      </c>
      <c r="K1259" s="6" t="s">
        <v>295</v>
      </c>
      <c r="L1259" t="str">
        <f t="shared" ref="L1259:L1322" si="148">G1259</f>
        <v xml:space="preserve">     Colorless</v>
      </c>
      <c r="M1259" s="14" t="str">
        <f t="shared" ref="M1259:M1322" si="149">CONCATENATE("PI.",J1259,".",K1259)</f>
        <v>PI.IC.CV.261601.01</v>
      </c>
      <c r="N1259" s="14"/>
      <c r="O1259" s="14" t="str">
        <f t="shared" ref="O1259:O1322" si="150">CONCATENATE("PH.",J1259,".",K1259)</f>
        <v>PH.IC.CV.261601.01</v>
      </c>
      <c r="P1259" s="5"/>
      <c r="Q1259" s="14" t="str">
        <f t="shared" ref="Q1259:Q1322" si="151">CONCATENATE("CL.",J1259,".",K1259)</f>
        <v>CL.IC.CV.261601.01</v>
      </c>
      <c r="R1259" s="5"/>
      <c r="S1259" s="115"/>
      <c r="T1259" s="115"/>
      <c r="U1259" s="115"/>
      <c r="V1259" s="115"/>
      <c r="W1259" s="115"/>
      <c r="Z1259" t="s">
        <v>12160</v>
      </c>
      <c r="AA1259">
        <v>1139</v>
      </c>
    </row>
    <row r="1260" spans="1:27" ht="15">
      <c r="A1260" s="115" t="s">
        <v>1372</v>
      </c>
      <c r="B1260" s="115" t="s">
        <v>12080</v>
      </c>
      <c r="C1260" s="122" t="s">
        <v>12124</v>
      </c>
      <c r="D1260" s="115"/>
      <c r="E1260" s="122" t="s">
        <v>12273</v>
      </c>
      <c r="F1260" s="115" t="s">
        <v>12216</v>
      </c>
      <c r="G1260" s="115" t="s">
        <v>1936</v>
      </c>
      <c r="H1260" s="119" t="s">
        <v>12284</v>
      </c>
      <c r="I1260" s="115" t="s">
        <v>1937</v>
      </c>
      <c r="J1260" s="13" t="str">
        <f t="shared" si="147"/>
        <v>IC.CV.261602</v>
      </c>
      <c r="K1260" s="6" t="s">
        <v>295</v>
      </c>
      <c r="L1260" t="str">
        <f t="shared" si="148"/>
        <v xml:space="preserve">     Pink</v>
      </c>
      <c r="M1260" s="14" t="str">
        <f t="shared" si="149"/>
        <v>PI.IC.CV.261602.01</v>
      </c>
      <c r="N1260" s="14"/>
      <c r="O1260" s="14" t="str">
        <f t="shared" si="150"/>
        <v>PH.IC.CV.261602.01</v>
      </c>
      <c r="P1260" s="5"/>
      <c r="Q1260" s="14" t="str">
        <f t="shared" si="151"/>
        <v>CL.IC.CV.261602.01</v>
      </c>
      <c r="R1260" s="5"/>
      <c r="S1260" s="115"/>
      <c r="T1260" s="115"/>
      <c r="U1260" s="115"/>
      <c r="V1260" s="115"/>
      <c r="W1260" s="115"/>
      <c r="Z1260" t="s">
        <v>12160</v>
      </c>
      <c r="AA1260">
        <v>1139</v>
      </c>
    </row>
    <row r="1261" spans="1:27" ht="15">
      <c r="A1261" s="115" t="s">
        <v>1372</v>
      </c>
      <c r="B1261" s="115" t="s">
        <v>12080</v>
      </c>
      <c r="C1261" s="122" t="s">
        <v>12124</v>
      </c>
      <c r="D1261" s="115"/>
      <c r="E1261" s="122" t="s">
        <v>12273</v>
      </c>
      <c r="F1261" s="115" t="s">
        <v>12216</v>
      </c>
      <c r="G1261" s="115" t="s">
        <v>2099</v>
      </c>
      <c r="H1261" s="119" t="s">
        <v>12285</v>
      </c>
      <c r="I1261" s="115" t="s">
        <v>1560</v>
      </c>
      <c r="J1261" s="13" t="str">
        <f t="shared" si="147"/>
        <v>IC.CV.261603</v>
      </c>
      <c r="K1261" s="6" t="s">
        <v>295</v>
      </c>
      <c r="L1261" t="str">
        <f t="shared" si="148"/>
        <v xml:space="preserve">     Red</v>
      </c>
      <c r="M1261" s="14" t="str">
        <f t="shared" si="149"/>
        <v>PI.IC.CV.261603.01</v>
      </c>
      <c r="N1261" s="14"/>
      <c r="O1261" s="14" t="str">
        <f t="shared" si="150"/>
        <v>PH.IC.CV.261603.01</v>
      </c>
      <c r="P1261" s="5"/>
      <c r="Q1261" s="14" t="str">
        <f t="shared" si="151"/>
        <v>CL.IC.CV.261603.01</v>
      </c>
      <c r="R1261" s="5"/>
      <c r="S1261" s="115"/>
      <c r="T1261" s="115"/>
      <c r="U1261" s="115"/>
      <c r="V1261" s="115"/>
      <c r="W1261" s="115"/>
      <c r="Z1261" t="s">
        <v>12160</v>
      </c>
      <c r="AA1261">
        <v>1139</v>
      </c>
    </row>
    <row r="1262" spans="1:27" ht="15">
      <c r="A1262" s="115" t="s">
        <v>1372</v>
      </c>
      <c r="B1262" s="115" t="s">
        <v>12080</v>
      </c>
      <c r="C1262" s="122" t="s">
        <v>12124</v>
      </c>
      <c r="D1262" s="115"/>
      <c r="E1262" s="122" t="s">
        <v>12273</v>
      </c>
      <c r="F1262" s="115" t="s">
        <v>12216</v>
      </c>
      <c r="G1262" s="115" t="s">
        <v>2100</v>
      </c>
      <c r="H1262" s="119" t="s">
        <v>12288</v>
      </c>
      <c r="I1262" s="115" t="s">
        <v>2101</v>
      </c>
      <c r="J1262" s="13" t="str">
        <f t="shared" si="147"/>
        <v>IC.CV.261604</v>
      </c>
      <c r="K1262" s="6" t="s">
        <v>295</v>
      </c>
      <c r="L1262" t="str">
        <f t="shared" si="148"/>
        <v xml:space="preserve">     Maroon</v>
      </c>
      <c r="M1262" s="14" t="str">
        <f t="shared" si="149"/>
        <v>PI.IC.CV.261604.01</v>
      </c>
      <c r="N1262" s="14"/>
      <c r="O1262" s="14" t="str">
        <f t="shared" si="150"/>
        <v>PH.IC.CV.261604.01</v>
      </c>
      <c r="P1262" s="5"/>
      <c r="Q1262" s="14" t="str">
        <f t="shared" si="151"/>
        <v>CL.IC.CV.261604.01</v>
      </c>
      <c r="R1262" s="5"/>
      <c r="S1262" s="115"/>
      <c r="T1262" s="115"/>
      <c r="U1262" s="115"/>
      <c r="V1262" s="115"/>
      <c r="W1262" s="115"/>
      <c r="Z1262" t="s">
        <v>12160</v>
      </c>
      <c r="AA1262">
        <v>1139</v>
      </c>
    </row>
    <row r="1263" spans="1:27" ht="15">
      <c r="A1263" s="115" t="s">
        <v>1372</v>
      </c>
      <c r="B1263" s="115" t="s">
        <v>12080</v>
      </c>
      <c r="C1263" s="122" t="s">
        <v>12124</v>
      </c>
      <c r="D1263" s="115"/>
      <c r="E1263" s="122" t="s">
        <v>12273</v>
      </c>
      <c r="F1263" s="115" t="s">
        <v>12216</v>
      </c>
      <c r="G1263" s="115" t="s">
        <v>2102</v>
      </c>
      <c r="H1263" s="119" t="s">
        <v>12129</v>
      </c>
      <c r="I1263" s="115" t="s">
        <v>2103</v>
      </c>
      <c r="J1263" s="13" t="str">
        <f t="shared" si="147"/>
        <v>IC.CV.261605</v>
      </c>
      <c r="K1263" s="6" t="s">
        <v>295</v>
      </c>
      <c r="L1263" t="str">
        <f t="shared" si="148"/>
        <v xml:space="preserve">     Yellow</v>
      </c>
      <c r="M1263" s="14" t="str">
        <f t="shared" si="149"/>
        <v>PI.IC.CV.261605.01</v>
      </c>
      <c r="N1263" s="14"/>
      <c r="O1263" s="14" t="str">
        <f t="shared" si="150"/>
        <v>PH.IC.CV.261605.01</v>
      </c>
      <c r="P1263" s="5"/>
      <c r="Q1263" s="14" t="str">
        <f t="shared" si="151"/>
        <v>CL.IC.CV.261605.01</v>
      </c>
      <c r="R1263" s="5"/>
      <c r="S1263" s="115"/>
      <c r="T1263" s="115"/>
      <c r="U1263" s="115"/>
      <c r="V1263" s="115"/>
      <c r="W1263" s="115"/>
      <c r="Z1263" t="s">
        <v>12160</v>
      </c>
      <c r="AA1263">
        <v>1139</v>
      </c>
    </row>
    <row r="1264" spans="1:27" ht="15">
      <c r="A1264" s="115" t="s">
        <v>1372</v>
      </c>
      <c r="B1264" s="115" t="s">
        <v>12080</v>
      </c>
      <c r="C1264" s="122" t="s">
        <v>12124</v>
      </c>
      <c r="D1264" s="115"/>
      <c r="E1264" s="122" t="s">
        <v>12273</v>
      </c>
      <c r="F1264" s="115" t="s">
        <v>12216</v>
      </c>
      <c r="G1264" s="115" t="s">
        <v>1431</v>
      </c>
      <c r="H1264" s="119" t="s">
        <v>12289</v>
      </c>
      <c r="I1264" s="115" t="s">
        <v>1432</v>
      </c>
      <c r="J1264" s="13" t="str">
        <f t="shared" si="147"/>
        <v>IC.CV.261606</v>
      </c>
      <c r="K1264" s="6" t="s">
        <v>295</v>
      </c>
      <c r="L1264" t="str">
        <f t="shared" si="148"/>
        <v xml:space="preserve">     Amber</v>
      </c>
      <c r="M1264" s="14" t="str">
        <f t="shared" si="149"/>
        <v>PI.IC.CV.261606.01</v>
      </c>
      <c r="N1264" s="14"/>
      <c r="O1264" s="14" t="str">
        <f t="shared" si="150"/>
        <v>PH.IC.CV.261606.01</v>
      </c>
      <c r="P1264" s="5"/>
      <c r="Q1264" s="14" t="str">
        <f t="shared" si="151"/>
        <v>CL.IC.CV.261606.01</v>
      </c>
      <c r="R1264" s="5"/>
      <c r="S1264" s="115"/>
      <c r="T1264" s="115"/>
      <c r="U1264" s="115"/>
      <c r="V1264" s="115"/>
      <c r="W1264" s="115"/>
      <c r="Z1264" t="s">
        <v>12160</v>
      </c>
      <c r="AA1264">
        <v>1139</v>
      </c>
    </row>
    <row r="1265" spans="1:27" ht="15">
      <c r="A1265" s="115" t="s">
        <v>1372</v>
      </c>
      <c r="B1265" s="115" t="s">
        <v>12080</v>
      </c>
      <c r="C1265" s="122" t="s">
        <v>12124</v>
      </c>
      <c r="D1265" s="115"/>
      <c r="E1265" s="122" t="s">
        <v>12273</v>
      </c>
      <c r="F1265" s="115" t="s">
        <v>12216</v>
      </c>
      <c r="G1265" s="115" t="s">
        <v>1433</v>
      </c>
      <c r="H1265" s="119" t="s">
        <v>12290</v>
      </c>
      <c r="I1265" s="115" t="s">
        <v>1434</v>
      </c>
      <c r="J1265" s="13" t="str">
        <f t="shared" si="147"/>
        <v>IC.CV.261607</v>
      </c>
      <c r="K1265" s="6" t="s">
        <v>295</v>
      </c>
      <c r="L1265" t="str">
        <f t="shared" si="148"/>
        <v xml:space="preserve">     Green</v>
      </c>
      <c r="M1265" s="14" t="str">
        <f t="shared" si="149"/>
        <v>PI.IC.CV.261607.01</v>
      </c>
      <c r="N1265" s="14"/>
      <c r="O1265" s="14" t="str">
        <f t="shared" si="150"/>
        <v>PH.IC.CV.261607.01</v>
      </c>
      <c r="P1265" s="5"/>
      <c r="Q1265" s="14" t="str">
        <f t="shared" si="151"/>
        <v>CL.IC.CV.261607.01</v>
      </c>
      <c r="R1265" s="5"/>
      <c r="S1265" s="115"/>
      <c r="T1265" s="115"/>
      <c r="U1265" s="115"/>
      <c r="V1265" s="115"/>
      <c r="W1265" s="115"/>
      <c r="Z1265" t="s">
        <v>12160</v>
      </c>
      <c r="AA1265">
        <v>1139</v>
      </c>
    </row>
    <row r="1266" spans="1:27" ht="15">
      <c r="A1266" s="115" t="s">
        <v>1372</v>
      </c>
      <c r="B1266" s="115" t="s">
        <v>12080</v>
      </c>
      <c r="C1266" s="122" t="s">
        <v>12124</v>
      </c>
      <c r="D1266" s="115"/>
      <c r="E1266" s="122" t="s">
        <v>12273</v>
      </c>
      <c r="F1266" s="115" t="s">
        <v>12216</v>
      </c>
      <c r="G1266" s="115" t="s">
        <v>1435</v>
      </c>
      <c r="H1266" s="119" t="s">
        <v>12291</v>
      </c>
      <c r="I1266" s="115" t="s">
        <v>1436</v>
      </c>
      <c r="J1266" s="13" t="str">
        <f t="shared" si="147"/>
        <v>IC.CV.261608</v>
      </c>
      <c r="K1266" s="6" t="s">
        <v>295</v>
      </c>
      <c r="L1266" t="str">
        <f t="shared" si="148"/>
        <v xml:space="preserve">     Tan</v>
      </c>
      <c r="M1266" s="14" t="str">
        <f t="shared" si="149"/>
        <v>PI.IC.CV.261608.01</v>
      </c>
      <c r="N1266" s="14"/>
      <c r="O1266" s="14" t="str">
        <f t="shared" si="150"/>
        <v>PH.IC.CV.261608.01</v>
      </c>
      <c r="P1266" s="5"/>
      <c r="Q1266" s="14" t="str">
        <f t="shared" si="151"/>
        <v>CL.IC.CV.261608.01</v>
      </c>
      <c r="R1266" s="5"/>
      <c r="S1266" s="115"/>
      <c r="T1266" s="115"/>
      <c r="U1266" s="115"/>
      <c r="V1266" s="115"/>
      <c r="W1266" s="115"/>
      <c r="Z1266" t="s">
        <v>12160</v>
      </c>
      <c r="AA1266">
        <v>1139</v>
      </c>
    </row>
    <row r="1267" spans="1:27" ht="15">
      <c r="A1267" s="115" t="s">
        <v>1372</v>
      </c>
      <c r="B1267" s="115" t="s">
        <v>12080</v>
      </c>
      <c r="C1267" s="122" t="s">
        <v>12124</v>
      </c>
      <c r="D1267" s="115" t="s">
        <v>3448</v>
      </c>
      <c r="E1267" s="122" t="s">
        <v>12273</v>
      </c>
      <c r="F1267" s="115" t="s">
        <v>12216</v>
      </c>
      <c r="G1267" s="115" t="s">
        <v>1437</v>
      </c>
      <c r="H1267" s="119" t="s">
        <v>12157</v>
      </c>
      <c r="I1267" s="115" t="s">
        <v>1438</v>
      </c>
      <c r="J1267" s="13" t="str">
        <f t="shared" si="147"/>
        <v>IC.CV.261609</v>
      </c>
      <c r="K1267" s="6" t="s">
        <v>295</v>
      </c>
      <c r="L1267" t="str">
        <f t="shared" si="148"/>
        <v xml:space="preserve">     Bloody</v>
      </c>
      <c r="M1267" s="14" t="str">
        <f t="shared" si="149"/>
        <v>PI.IC.CV.261609.01</v>
      </c>
      <c r="N1267" s="14"/>
      <c r="O1267" s="14" t="str">
        <f t="shared" si="150"/>
        <v>PH.IC.CV.261609.01</v>
      </c>
      <c r="P1267" s="5"/>
      <c r="Q1267" s="14" t="str">
        <f t="shared" si="151"/>
        <v>CL.IC.CV.261609.01</v>
      </c>
      <c r="R1267" s="5"/>
      <c r="S1267" s="115"/>
      <c r="T1267" s="115"/>
      <c r="U1267" s="115"/>
      <c r="V1267" s="115"/>
      <c r="W1267" s="115"/>
      <c r="Z1267" t="s">
        <v>12160</v>
      </c>
      <c r="AA1267">
        <v>1139</v>
      </c>
    </row>
    <row r="1268" spans="1:27" ht="15">
      <c r="A1268" s="115" t="s">
        <v>1372</v>
      </c>
      <c r="B1268" s="115" t="s">
        <v>12080</v>
      </c>
      <c r="C1268" s="122" t="s">
        <v>12124</v>
      </c>
      <c r="D1268" s="115" t="s">
        <v>12217</v>
      </c>
      <c r="E1268" s="122" t="s">
        <v>12274</v>
      </c>
      <c r="F1268" s="115" t="s">
        <v>12110</v>
      </c>
      <c r="G1268" s="115" t="s">
        <v>1439</v>
      </c>
      <c r="H1268" s="119" t="s">
        <v>12283</v>
      </c>
      <c r="I1268" s="115" t="s">
        <v>1635</v>
      </c>
      <c r="J1268" s="13" t="str">
        <f t="shared" si="147"/>
        <v>IC.CV.261701</v>
      </c>
      <c r="K1268" s="6" t="s">
        <v>295</v>
      </c>
      <c r="L1268" t="str">
        <f t="shared" si="148"/>
        <v xml:space="preserve">     Serosanguinous</v>
      </c>
      <c r="M1268" s="14" t="str">
        <f t="shared" si="149"/>
        <v>PI.IC.CV.261701.01</v>
      </c>
      <c r="N1268" s="14"/>
      <c r="O1268" s="14" t="str">
        <f t="shared" si="150"/>
        <v>PH.IC.CV.261701.01</v>
      </c>
      <c r="P1268" s="5"/>
      <c r="Q1268" s="14" t="str">
        <f t="shared" si="151"/>
        <v>CL.IC.CV.261701.01</v>
      </c>
      <c r="R1268" s="5"/>
      <c r="S1268" s="115"/>
      <c r="T1268" s="115"/>
      <c r="U1268" s="115"/>
      <c r="V1268" s="115"/>
      <c r="W1268" s="115"/>
      <c r="Z1268" t="s">
        <v>12160</v>
      </c>
      <c r="AA1268">
        <v>1139</v>
      </c>
    </row>
    <row r="1269" spans="1:27" ht="15">
      <c r="A1269" s="115" t="s">
        <v>1372</v>
      </c>
      <c r="B1269" s="115" t="s">
        <v>12080</v>
      </c>
      <c r="C1269" s="122" t="s">
        <v>12124</v>
      </c>
      <c r="D1269" s="115"/>
      <c r="E1269" s="122" t="s">
        <v>12274</v>
      </c>
      <c r="F1269" s="115" t="s">
        <v>12110</v>
      </c>
      <c r="G1269" s="115" t="s">
        <v>1636</v>
      </c>
      <c r="H1269" s="119" t="s">
        <v>12284</v>
      </c>
      <c r="I1269" s="115" t="s">
        <v>1637</v>
      </c>
      <c r="J1269" s="13" t="str">
        <f t="shared" si="147"/>
        <v>IC.CV.261702</v>
      </c>
      <c r="K1269" s="6" t="s">
        <v>295</v>
      </c>
      <c r="L1269" t="str">
        <f t="shared" si="148"/>
        <v xml:space="preserve">     Serous</v>
      </c>
      <c r="M1269" s="14" t="str">
        <f t="shared" si="149"/>
        <v>PI.IC.CV.261702.01</v>
      </c>
      <c r="N1269" s="14"/>
      <c r="O1269" s="14" t="str">
        <f t="shared" si="150"/>
        <v>PH.IC.CV.261702.01</v>
      </c>
      <c r="P1269" s="5"/>
      <c r="Q1269" s="14" t="str">
        <f t="shared" si="151"/>
        <v>CL.IC.CV.261702.01</v>
      </c>
      <c r="R1269" s="5"/>
      <c r="S1269" s="115"/>
      <c r="T1269" s="115"/>
      <c r="U1269" s="115"/>
      <c r="V1269" s="115"/>
      <c r="W1269" s="115"/>
      <c r="Z1269" t="s">
        <v>12160</v>
      </c>
      <c r="AA1269">
        <v>1139</v>
      </c>
    </row>
    <row r="1270" spans="1:27" ht="15">
      <c r="A1270" s="115" t="s">
        <v>1372</v>
      </c>
      <c r="B1270" s="115" t="s">
        <v>12080</v>
      </c>
      <c r="C1270" s="122" t="s">
        <v>12124</v>
      </c>
      <c r="D1270" s="115"/>
      <c r="E1270" s="122" t="s">
        <v>12274</v>
      </c>
      <c r="F1270" s="115" t="s">
        <v>12110</v>
      </c>
      <c r="G1270" s="115" t="s">
        <v>1638</v>
      </c>
      <c r="H1270" s="122" t="s">
        <v>12127</v>
      </c>
      <c r="I1270" s="115" t="s">
        <v>1639</v>
      </c>
      <c r="J1270" s="13" t="str">
        <f t="shared" si="147"/>
        <v>IC.CV.261703</v>
      </c>
      <c r="K1270" s="6" t="s">
        <v>295</v>
      </c>
      <c r="L1270" t="str">
        <f t="shared" si="148"/>
        <v xml:space="preserve">     Clear</v>
      </c>
      <c r="M1270" s="14" t="str">
        <f t="shared" si="149"/>
        <v>PI.IC.CV.261703.01</v>
      </c>
      <c r="N1270" s="14"/>
      <c r="O1270" s="14" t="str">
        <f t="shared" si="150"/>
        <v>PH.IC.CV.261703.01</v>
      </c>
      <c r="P1270" s="5"/>
      <c r="Q1270" s="14" t="str">
        <f t="shared" si="151"/>
        <v>CL.IC.CV.261703.01</v>
      </c>
      <c r="R1270" s="5"/>
      <c r="S1270" s="115"/>
      <c r="T1270" s="115"/>
      <c r="U1270" s="115"/>
      <c r="V1270" s="115"/>
      <c r="W1270" s="115"/>
      <c r="Z1270" t="s">
        <v>12160</v>
      </c>
      <c r="AA1270">
        <v>1139</v>
      </c>
    </row>
    <row r="1271" spans="1:27" ht="15">
      <c r="A1271" s="115" t="s">
        <v>1372</v>
      </c>
      <c r="B1271" s="115" t="s">
        <v>12080</v>
      </c>
      <c r="C1271" s="122" t="s">
        <v>12124</v>
      </c>
      <c r="D1271" s="115"/>
      <c r="E1271" s="122" t="s">
        <v>12274</v>
      </c>
      <c r="F1271" s="115" t="s">
        <v>12110</v>
      </c>
      <c r="G1271" s="115" t="s">
        <v>1640</v>
      </c>
      <c r="H1271" s="122" t="s">
        <v>12128</v>
      </c>
      <c r="I1271" s="115" t="s">
        <v>1641</v>
      </c>
      <c r="J1271" s="13" t="str">
        <f t="shared" si="147"/>
        <v>IC.CV.261704</v>
      </c>
      <c r="K1271" s="6" t="s">
        <v>295</v>
      </c>
      <c r="L1271" t="str">
        <f t="shared" si="148"/>
        <v xml:space="preserve">     Cloudy</v>
      </c>
      <c r="M1271" s="14" t="str">
        <f t="shared" si="149"/>
        <v>PI.IC.CV.261704.01</v>
      </c>
      <c r="N1271" s="14"/>
      <c r="O1271" s="14" t="str">
        <f t="shared" si="150"/>
        <v>PH.IC.CV.261704.01</v>
      </c>
      <c r="P1271" s="5"/>
      <c r="Q1271" s="14" t="str">
        <f t="shared" si="151"/>
        <v>CL.IC.CV.261704.01</v>
      </c>
      <c r="R1271" s="5"/>
      <c r="S1271" s="115"/>
      <c r="T1271" s="115"/>
      <c r="U1271" s="115"/>
      <c r="V1271" s="115"/>
      <c r="W1271" s="115"/>
      <c r="Z1271" t="s">
        <v>12160</v>
      </c>
      <c r="AA1271">
        <v>1139</v>
      </c>
    </row>
    <row r="1272" spans="1:27" ht="15">
      <c r="A1272" s="115" t="s">
        <v>1372</v>
      </c>
      <c r="B1272" s="115" t="s">
        <v>12080</v>
      </c>
      <c r="C1272" s="122" t="s">
        <v>12124</v>
      </c>
      <c r="D1272" s="115"/>
      <c r="E1272" s="122" t="s">
        <v>12274</v>
      </c>
      <c r="F1272" s="115" t="s">
        <v>12110</v>
      </c>
      <c r="G1272" s="115" t="s">
        <v>1642</v>
      </c>
      <c r="H1272" s="122" t="s">
        <v>12158</v>
      </c>
      <c r="I1272" s="115" t="s">
        <v>1643</v>
      </c>
      <c r="J1272" s="13" t="str">
        <f t="shared" si="147"/>
        <v>IC.CV.261705</v>
      </c>
      <c r="K1272" s="6" t="s">
        <v>295</v>
      </c>
      <c r="L1272" t="str">
        <f t="shared" si="148"/>
        <v xml:space="preserve">     Purulent</v>
      </c>
      <c r="M1272" s="14" t="str">
        <f t="shared" si="149"/>
        <v>PI.IC.CV.261705.01</v>
      </c>
      <c r="N1272" s="14"/>
      <c r="O1272" s="14" t="str">
        <f t="shared" si="150"/>
        <v>PH.IC.CV.261705.01</v>
      </c>
      <c r="P1272" s="5"/>
      <c r="Q1272" s="14" t="str">
        <f t="shared" si="151"/>
        <v>CL.IC.CV.261705.01</v>
      </c>
      <c r="R1272" s="5"/>
      <c r="S1272" s="115"/>
      <c r="T1272" s="115"/>
      <c r="U1272" s="115"/>
      <c r="V1272" s="115"/>
      <c r="W1272" s="115"/>
      <c r="Z1272" t="s">
        <v>12160</v>
      </c>
      <c r="AA1272">
        <v>1139</v>
      </c>
    </row>
    <row r="1273" spans="1:27" ht="15">
      <c r="A1273" s="115" t="s">
        <v>1372</v>
      </c>
      <c r="B1273" s="115" t="s">
        <v>12080</v>
      </c>
      <c r="C1273" s="122" t="s">
        <v>12124</v>
      </c>
      <c r="D1273" s="115"/>
      <c r="E1273" s="122" t="s">
        <v>12274</v>
      </c>
      <c r="F1273" s="115" t="s">
        <v>12110</v>
      </c>
      <c r="G1273" s="115" t="s">
        <v>1644</v>
      </c>
      <c r="H1273" s="122" t="s">
        <v>12130</v>
      </c>
      <c r="I1273" s="115" t="s">
        <v>1645</v>
      </c>
      <c r="J1273" s="13" t="str">
        <f t="shared" si="147"/>
        <v>IC.CV.261706</v>
      </c>
      <c r="K1273" s="6" t="s">
        <v>295</v>
      </c>
      <c r="L1273" t="str">
        <f t="shared" si="148"/>
        <v xml:space="preserve">     Viscous</v>
      </c>
      <c r="M1273" s="14" t="str">
        <f t="shared" si="149"/>
        <v>PI.IC.CV.261706.01</v>
      </c>
      <c r="N1273" s="14"/>
      <c r="O1273" s="14" t="str">
        <f t="shared" si="150"/>
        <v>PH.IC.CV.261706.01</v>
      </c>
      <c r="P1273" s="5"/>
      <c r="Q1273" s="14" t="str">
        <f t="shared" si="151"/>
        <v>CL.IC.CV.261706.01</v>
      </c>
      <c r="R1273" s="5"/>
      <c r="S1273" s="115"/>
      <c r="T1273" s="115"/>
      <c r="U1273" s="115"/>
      <c r="V1273" s="115"/>
      <c r="W1273" s="115"/>
      <c r="Z1273" t="s">
        <v>12160</v>
      </c>
      <c r="AA1273">
        <v>1139</v>
      </c>
    </row>
    <row r="1274" spans="1:27" ht="15">
      <c r="A1274" s="115" t="s">
        <v>1372</v>
      </c>
      <c r="B1274" s="115" t="s">
        <v>12080</v>
      </c>
      <c r="C1274" s="122" t="s">
        <v>12124</v>
      </c>
      <c r="D1274" s="115" t="s">
        <v>12111</v>
      </c>
      <c r="E1274" s="122" t="s">
        <v>12275</v>
      </c>
      <c r="F1274" s="115" t="s">
        <v>12112</v>
      </c>
      <c r="G1274" s="115" t="s">
        <v>2422</v>
      </c>
      <c r="H1274" s="122" t="s">
        <v>12125</v>
      </c>
      <c r="I1274" s="115" t="s">
        <v>1001</v>
      </c>
      <c r="J1274" s="13" t="str">
        <f t="shared" si="147"/>
        <v>IC.CV.261801</v>
      </c>
      <c r="K1274" s="6" t="s">
        <v>295</v>
      </c>
      <c r="L1274" t="str">
        <f t="shared" si="148"/>
        <v xml:space="preserve">     Drsg discharge none</v>
      </c>
      <c r="M1274" s="14" t="str">
        <f t="shared" si="149"/>
        <v>PI.IC.CV.261801.01</v>
      </c>
      <c r="N1274" s="14"/>
      <c r="O1274" s="14" t="str">
        <f t="shared" si="150"/>
        <v>PH.IC.CV.261801.01</v>
      </c>
      <c r="P1274" s="5"/>
      <c r="Q1274" s="14" t="str">
        <f t="shared" si="151"/>
        <v>CL.IC.CV.261801.01</v>
      </c>
      <c r="R1274" s="5"/>
      <c r="S1274" s="115"/>
      <c r="T1274" s="115"/>
      <c r="U1274" s="115"/>
      <c r="V1274" s="115"/>
      <c r="W1274" s="115"/>
      <c r="Z1274" t="s">
        <v>12160</v>
      </c>
      <c r="AA1274">
        <v>1139</v>
      </c>
    </row>
    <row r="1275" spans="1:27" ht="15">
      <c r="A1275" s="115" t="s">
        <v>1372</v>
      </c>
      <c r="B1275" s="115" t="s">
        <v>12080</v>
      </c>
      <c r="C1275" s="122" t="s">
        <v>12124</v>
      </c>
      <c r="D1275" s="115"/>
      <c r="E1275" s="122" t="s">
        <v>12275</v>
      </c>
      <c r="F1275" s="115" t="s">
        <v>12112</v>
      </c>
      <c r="G1275" s="115" t="s">
        <v>2423</v>
      </c>
      <c r="H1275" s="122" t="s">
        <v>12126</v>
      </c>
      <c r="I1275" s="115" t="s">
        <v>1649</v>
      </c>
      <c r="J1275" s="13" t="str">
        <f t="shared" si="147"/>
        <v>IC.CV.261802</v>
      </c>
      <c r="K1275" s="6" t="s">
        <v>295</v>
      </c>
      <c r="L1275" t="str">
        <f t="shared" si="148"/>
        <v xml:space="preserve">     Drsg scant amount discharge</v>
      </c>
      <c r="M1275" s="14" t="str">
        <f t="shared" si="149"/>
        <v>PI.IC.CV.261802.01</v>
      </c>
      <c r="N1275" s="14"/>
      <c r="O1275" s="14" t="str">
        <f t="shared" si="150"/>
        <v>PH.IC.CV.261802.01</v>
      </c>
      <c r="P1275" s="5"/>
      <c r="Q1275" s="14" t="str">
        <f t="shared" si="151"/>
        <v>CL.IC.CV.261802.01</v>
      </c>
      <c r="R1275" s="5"/>
      <c r="S1275" s="115"/>
      <c r="T1275" s="115"/>
      <c r="U1275" s="115"/>
      <c r="V1275" s="115"/>
      <c r="W1275" s="115"/>
      <c r="Z1275" t="s">
        <v>12160</v>
      </c>
      <c r="AA1275">
        <v>1139</v>
      </c>
    </row>
    <row r="1276" spans="1:27" ht="15">
      <c r="A1276" s="115" t="s">
        <v>1372</v>
      </c>
      <c r="B1276" s="115" t="s">
        <v>12080</v>
      </c>
      <c r="C1276" s="122" t="s">
        <v>12124</v>
      </c>
      <c r="D1276" s="115"/>
      <c r="E1276" s="122" t="s">
        <v>12275</v>
      </c>
      <c r="F1276" s="115" t="s">
        <v>12112</v>
      </c>
      <c r="G1276" s="115" t="s">
        <v>12113</v>
      </c>
      <c r="H1276" s="122" t="s">
        <v>12127</v>
      </c>
      <c r="I1276" s="115" t="s">
        <v>1651</v>
      </c>
      <c r="J1276" s="13" t="str">
        <f t="shared" si="147"/>
        <v>IC.CV.261803</v>
      </c>
      <c r="K1276" s="6" t="s">
        <v>295</v>
      </c>
      <c r="L1276" t="str">
        <f t="shared" si="148"/>
        <v xml:space="preserve">     Drsg small amount drischarge</v>
      </c>
      <c r="M1276" s="14" t="str">
        <f t="shared" si="149"/>
        <v>PI.IC.CV.261803.01</v>
      </c>
      <c r="N1276" s="14"/>
      <c r="O1276" s="14" t="str">
        <f t="shared" si="150"/>
        <v>PH.IC.CV.261803.01</v>
      </c>
      <c r="P1276" s="5"/>
      <c r="Q1276" s="14" t="str">
        <f t="shared" si="151"/>
        <v>CL.IC.CV.261803.01</v>
      </c>
      <c r="R1276" s="5"/>
      <c r="S1276" s="115"/>
      <c r="T1276" s="115"/>
      <c r="U1276" s="115"/>
      <c r="V1276" s="115"/>
      <c r="W1276" s="115"/>
      <c r="Z1276" t="s">
        <v>12160</v>
      </c>
      <c r="AA1276">
        <v>1139</v>
      </c>
    </row>
    <row r="1277" spans="1:27" ht="15">
      <c r="A1277" s="115" t="s">
        <v>1372</v>
      </c>
      <c r="B1277" s="115" t="s">
        <v>12080</v>
      </c>
      <c r="C1277" s="122" t="s">
        <v>12124</v>
      </c>
      <c r="D1277" s="115"/>
      <c r="E1277" s="122" t="s">
        <v>12275</v>
      </c>
      <c r="F1277" s="115" t="s">
        <v>12112</v>
      </c>
      <c r="G1277" s="115" t="s">
        <v>2272</v>
      </c>
      <c r="H1277" s="122" t="s">
        <v>12128</v>
      </c>
      <c r="I1277" s="115" t="s">
        <v>1653</v>
      </c>
      <c r="J1277" s="13" t="str">
        <f t="shared" si="147"/>
        <v>IC.CV.261804</v>
      </c>
      <c r="K1277" s="6" t="s">
        <v>295</v>
      </c>
      <c r="L1277" t="str">
        <f t="shared" si="148"/>
        <v xml:space="preserve">     Drsg moderate amount discharge</v>
      </c>
      <c r="M1277" s="14" t="str">
        <f t="shared" si="149"/>
        <v>PI.IC.CV.261804.01</v>
      </c>
      <c r="N1277" s="14"/>
      <c r="O1277" s="14" t="str">
        <f t="shared" si="150"/>
        <v>PH.IC.CV.261804.01</v>
      </c>
      <c r="P1277" s="5"/>
      <c r="Q1277" s="14" t="str">
        <f t="shared" si="151"/>
        <v>CL.IC.CV.261804.01</v>
      </c>
      <c r="R1277" s="5"/>
      <c r="S1277" s="115"/>
      <c r="T1277" s="115"/>
      <c r="U1277" s="115"/>
      <c r="V1277" s="115"/>
      <c r="W1277" s="115"/>
      <c r="Z1277" t="s">
        <v>12160</v>
      </c>
      <c r="AA1277">
        <v>1139</v>
      </c>
    </row>
    <row r="1278" spans="1:27" ht="15">
      <c r="A1278" s="115" t="s">
        <v>1372</v>
      </c>
      <c r="B1278" s="115" t="s">
        <v>12080</v>
      </c>
      <c r="C1278" s="122" t="s">
        <v>12124</v>
      </c>
      <c r="D1278" s="115"/>
      <c r="E1278" s="122" t="s">
        <v>12275</v>
      </c>
      <c r="F1278" s="115" t="s">
        <v>12112</v>
      </c>
      <c r="G1278" s="115" t="s">
        <v>1964</v>
      </c>
      <c r="H1278" s="122" t="s">
        <v>12158</v>
      </c>
      <c r="I1278" s="115" t="s">
        <v>1655</v>
      </c>
      <c r="J1278" s="13" t="str">
        <f t="shared" si="147"/>
        <v>IC.CV.261805</v>
      </c>
      <c r="K1278" s="6" t="s">
        <v>295</v>
      </c>
      <c r="L1278" t="str">
        <f t="shared" si="148"/>
        <v xml:space="preserve">     Drsg large amount discharge</v>
      </c>
      <c r="M1278" s="14" t="str">
        <f t="shared" si="149"/>
        <v>PI.IC.CV.261805.01</v>
      </c>
      <c r="N1278" s="14"/>
      <c r="O1278" s="14" t="str">
        <f t="shared" si="150"/>
        <v>PH.IC.CV.261805.01</v>
      </c>
      <c r="P1278" s="5"/>
      <c r="Q1278" s="14" t="str">
        <f t="shared" si="151"/>
        <v>CL.IC.CV.261805.01</v>
      </c>
      <c r="R1278" s="5"/>
      <c r="S1278" s="115"/>
      <c r="T1278" s="115"/>
      <c r="U1278" s="115"/>
      <c r="V1278" s="115"/>
      <c r="W1278" s="115"/>
      <c r="Z1278" t="s">
        <v>12160</v>
      </c>
      <c r="AA1278">
        <v>1139</v>
      </c>
    </row>
    <row r="1279" spans="1:27" ht="15">
      <c r="A1279" s="115" t="s">
        <v>1372</v>
      </c>
      <c r="B1279" s="115" t="s">
        <v>12080</v>
      </c>
      <c r="C1279" s="122" t="s">
        <v>12124</v>
      </c>
      <c r="D1279" s="115" t="s">
        <v>3448</v>
      </c>
      <c r="E1279" s="122" t="s">
        <v>12275</v>
      </c>
      <c r="F1279" s="115" t="s">
        <v>12112</v>
      </c>
      <c r="G1279" s="115" t="s">
        <v>1965</v>
      </c>
      <c r="H1279" s="122" t="s">
        <v>12130</v>
      </c>
      <c r="I1279" s="115" t="s">
        <v>1674</v>
      </c>
      <c r="J1279" s="13" t="str">
        <f t="shared" si="147"/>
        <v>IC.CV.261806</v>
      </c>
      <c r="K1279" s="6" t="s">
        <v>295</v>
      </c>
      <c r="L1279" t="str">
        <f t="shared" si="148"/>
        <v xml:space="preserve">     Drsg discharge same amount</v>
      </c>
      <c r="M1279" s="14" t="str">
        <f t="shared" si="149"/>
        <v>PI.IC.CV.261806.01</v>
      </c>
      <c r="N1279" s="14"/>
      <c r="O1279" s="14" t="str">
        <f t="shared" si="150"/>
        <v>PH.IC.CV.261806.01</v>
      </c>
      <c r="P1279" s="5"/>
      <c r="Q1279" s="14" t="str">
        <f t="shared" si="151"/>
        <v>CL.IC.CV.261806.01</v>
      </c>
      <c r="R1279" s="5"/>
      <c r="S1279" s="115"/>
      <c r="T1279" s="115"/>
      <c r="U1279" s="115"/>
      <c r="V1279" s="115"/>
      <c r="W1279" s="115"/>
      <c r="Z1279" t="s">
        <v>12160</v>
      </c>
      <c r="AA1279">
        <v>1139</v>
      </c>
    </row>
    <row r="1280" spans="1:27" ht="15">
      <c r="A1280" s="115" t="s">
        <v>1372</v>
      </c>
      <c r="B1280" s="115" t="s">
        <v>12080</v>
      </c>
      <c r="C1280" s="122" t="s">
        <v>12124</v>
      </c>
      <c r="D1280" s="115"/>
      <c r="E1280" s="122" t="s">
        <v>12275</v>
      </c>
      <c r="F1280" s="115" t="s">
        <v>12112</v>
      </c>
      <c r="G1280" s="115" t="s">
        <v>1966</v>
      </c>
      <c r="H1280" s="122" t="s">
        <v>12131</v>
      </c>
      <c r="I1280" s="115" t="s">
        <v>1673</v>
      </c>
      <c r="J1280" s="13" t="str">
        <f t="shared" si="147"/>
        <v>IC.CV.261807</v>
      </c>
      <c r="K1280" s="6" t="s">
        <v>295</v>
      </c>
      <c r="L1280" t="str">
        <f t="shared" si="148"/>
        <v xml:space="preserve">     Drsg discharge decreasing</v>
      </c>
      <c r="M1280" s="14" t="str">
        <f t="shared" si="149"/>
        <v>PI.IC.CV.261807.01</v>
      </c>
      <c r="N1280" s="14"/>
      <c r="O1280" s="14" t="str">
        <f t="shared" si="150"/>
        <v>PH.IC.CV.261807.01</v>
      </c>
      <c r="P1280" s="5"/>
      <c r="Q1280" s="14" t="str">
        <f t="shared" si="151"/>
        <v>CL.IC.CV.261807.01</v>
      </c>
      <c r="R1280" s="5"/>
      <c r="S1280" s="115"/>
      <c r="T1280" s="115"/>
      <c r="U1280" s="115"/>
      <c r="V1280" s="115"/>
      <c r="W1280" s="115"/>
      <c r="Z1280" t="s">
        <v>12160</v>
      </c>
      <c r="AA1280">
        <v>1139</v>
      </c>
    </row>
    <row r="1281" spans="1:27" ht="15">
      <c r="A1281" s="115" t="s">
        <v>1372</v>
      </c>
      <c r="B1281" s="115" t="s">
        <v>12080</v>
      </c>
      <c r="C1281" s="122" t="s">
        <v>12124</v>
      </c>
      <c r="D1281" s="115"/>
      <c r="E1281" s="122" t="s">
        <v>12275</v>
      </c>
      <c r="F1281" s="115" t="s">
        <v>12112</v>
      </c>
      <c r="G1281" s="115" t="s">
        <v>1967</v>
      </c>
      <c r="H1281" s="122" t="s">
        <v>12132</v>
      </c>
      <c r="I1281" s="115" t="s">
        <v>1841</v>
      </c>
      <c r="J1281" s="13" t="str">
        <f t="shared" si="147"/>
        <v>IC.CV.261808</v>
      </c>
      <c r="K1281" s="6" t="s">
        <v>295</v>
      </c>
      <c r="L1281" t="str">
        <f t="shared" si="148"/>
        <v xml:space="preserve">     Drsg discharge increasing</v>
      </c>
      <c r="M1281" s="14" t="str">
        <f t="shared" si="149"/>
        <v>PI.IC.CV.261808.01</v>
      </c>
      <c r="N1281" s="14"/>
      <c r="O1281" s="14" t="str">
        <f t="shared" si="150"/>
        <v>PH.IC.CV.261808.01</v>
      </c>
      <c r="P1281" s="5"/>
      <c r="Q1281" s="14" t="str">
        <f t="shared" si="151"/>
        <v>CL.IC.CV.261808.01</v>
      </c>
      <c r="R1281" s="5"/>
      <c r="S1281" s="115"/>
      <c r="T1281" s="115"/>
      <c r="U1281" s="115"/>
      <c r="V1281" s="115"/>
      <c r="W1281" s="115"/>
      <c r="Z1281" t="s">
        <v>12160</v>
      </c>
      <c r="AA1281">
        <v>1139</v>
      </c>
    </row>
    <row r="1282" spans="1:27" ht="15">
      <c r="A1282" s="115" t="s">
        <v>1372</v>
      </c>
      <c r="B1282" s="115" t="s">
        <v>12080</v>
      </c>
      <c r="C1282" s="122" t="s">
        <v>12124</v>
      </c>
      <c r="D1282" s="115" t="s">
        <v>12114</v>
      </c>
      <c r="E1282" s="122" t="s">
        <v>12276</v>
      </c>
      <c r="F1282" s="115" t="s">
        <v>12115</v>
      </c>
      <c r="G1282" s="115" t="s">
        <v>1968</v>
      </c>
      <c r="H1282" s="122" t="s">
        <v>12125</v>
      </c>
      <c r="I1282" s="115" t="s">
        <v>1188</v>
      </c>
      <c r="J1282" s="13" t="str">
        <f t="shared" si="147"/>
        <v>IC.CV.261901</v>
      </c>
      <c r="K1282" s="6" t="s">
        <v>295</v>
      </c>
      <c r="L1282" t="str">
        <f t="shared" si="148"/>
        <v xml:space="preserve">     None</v>
      </c>
      <c r="M1282" s="14" t="str">
        <f t="shared" si="149"/>
        <v>PI.IC.CV.261901.01</v>
      </c>
      <c r="N1282" s="14"/>
      <c r="O1282" s="14" t="str">
        <f t="shared" si="150"/>
        <v>PH.IC.CV.261901.01</v>
      </c>
      <c r="P1282" s="5"/>
      <c r="Q1282" s="14" t="str">
        <f t="shared" si="151"/>
        <v>CL.IC.CV.261901.01</v>
      </c>
      <c r="R1282" s="5"/>
      <c r="S1282" s="115"/>
      <c r="T1282" s="115"/>
      <c r="U1282" s="115"/>
      <c r="V1282" s="115"/>
      <c r="W1282" s="115"/>
      <c r="Z1282" t="s">
        <v>12160</v>
      </c>
      <c r="AA1282">
        <v>1139</v>
      </c>
    </row>
    <row r="1283" spans="1:27" ht="15">
      <c r="A1283" s="115" t="s">
        <v>1372</v>
      </c>
      <c r="B1283" s="115" t="s">
        <v>12080</v>
      </c>
      <c r="C1283" s="122" t="s">
        <v>12124</v>
      </c>
      <c r="D1283" s="115"/>
      <c r="E1283" s="122" t="s">
        <v>12276</v>
      </c>
      <c r="F1283" s="115" t="s">
        <v>12115</v>
      </c>
      <c r="G1283" s="115" t="s">
        <v>1994</v>
      </c>
      <c r="H1283" s="122" t="s">
        <v>12126</v>
      </c>
      <c r="I1283" s="115" t="s">
        <v>1995</v>
      </c>
      <c r="J1283" s="13" t="str">
        <f t="shared" si="147"/>
        <v>IC.CV.261902</v>
      </c>
      <c r="K1283" s="6" t="s">
        <v>295</v>
      </c>
      <c r="L1283" t="str">
        <f t="shared" si="148"/>
        <v xml:space="preserve">     Foul</v>
      </c>
      <c r="M1283" s="14" t="str">
        <f t="shared" si="149"/>
        <v>PI.IC.CV.261902.01</v>
      </c>
      <c r="N1283" s="14"/>
      <c r="O1283" s="14" t="str">
        <f t="shared" si="150"/>
        <v>PH.IC.CV.261902.01</v>
      </c>
      <c r="P1283" s="5"/>
      <c r="Q1283" s="14" t="str">
        <f t="shared" si="151"/>
        <v>CL.IC.CV.261902.01</v>
      </c>
      <c r="R1283" s="5"/>
      <c r="S1283" s="115"/>
      <c r="T1283" s="115"/>
      <c r="U1283" s="115"/>
      <c r="V1283" s="115"/>
      <c r="W1283" s="115"/>
      <c r="Z1283" t="s">
        <v>12160</v>
      </c>
      <c r="AA1283">
        <v>1139</v>
      </c>
    </row>
    <row r="1284" spans="1:27" ht="15">
      <c r="A1284" s="115" t="s">
        <v>1372</v>
      </c>
      <c r="B1284" s="115" t="s">
        <v>12080</v>
      </c>
      <c r="C1284" s="122" t="s">
        <v>12124</v>
      </c>
      <c r="D1284" s="115" t="s">
        <v>12116</v>
      </c>
      <c r="E1284" s="122" t="s">
        <v>12277</v>
      </c>
      <c r="F1284" s="115" t="s">
        <v>12117</v>
      </c>
      <c r="G1284" s="115" t="s">
        <v>2095</v>
      </c>
      <c r="H1284" s="119" t="s">
        <v>1396</v>
      </c>
      <c r="I1284" s="115" t="s">
        <v>1935</v>
      </c>
      <c r="J1284" s="13" t="str">
        <f t="shared" si="147"/>
        <v>IC.CV.262001</v>
      </c>
      <c r="K1284" s="6" t="s">
        <v>295</v>
      </c>
      <c r="L1284" t="str">
        <f t="shared" si="148"/>
        <v xml:space="preserve">     Colorless</v>
      </c>
      <c r="M1284" s="14" t="str">
        <f t="shared" si="149"/>
        <v>PI.IC.CV.262001.01</v>
      </c>
      <c r="N1284" s="14"/>
      <c r="O1284" s="14" t="str">
        <f t="shared" si="150"/>
        <v>PH.IC.CV.262001.01</v>
      </c>
      <c r="P1284" s="5"/>
      <c r="Q1284" s="14" t="str">
        <f t="shared" si="151"/>
        <v>CL.IC.CV.262001.01</v>
      </c>
      <c r="R1284" s="5"/>
      <c r="S1284" s="115"/>
      <c r="T1284" s="115"/>
      <c r="U1284" s="115"/>
      <c r="V1284" s="115"/>
      <c r="W1284" s="115"/>
      <c r="Z1284" t="s">
        <v>12160</v>
      </c>
      <c r="AA1284">
        <v>1139</v>
      </c>
    </row>
    <row r="1285" spans="1:27" ht="15">
      <c r="A1285" s="115" t="s">
        <v>1372</v>
      </c>
      <c r="B1285" s="115" t="s">
        <v>12080</v>
      </c>
      <c r="C1285" s="122" t="s">
        <v>12124</v>
      </c>
      <c r="D1285" s="115"/>
      <c r="E1285" s="122" t="s">
        <v>12277</v>
      </c>
      <c r="F1285" s="115" t="s">
        <v>12117</v>
      </c>
      <c r="G1285" s="115" t="s">
        <v>1936</v>
      </c>
      <c r="H1285" s="119" t="s">
        <v>1398</v>
      </c>
      <c r="I1285" s="115" t="s">
        <v>1937</v>
      </c>
      <c r="J1285" s="13" t="str">
        <f t="shared" si="147"/>
        <v>IC.CV.262002</v>
      </c>
      <c r="K1285" s="6" t="s">
        <v>295</v>
      </c>
      <c r="L1285" t="str">
        <f t="shared" si="148"/>
        <v xml:space="preserve">     Pink</v>
      </c>
      <c r="M1285" s="14" t="str">
        <f t="shared" si="149"/>
        <v>PI.IC.CV.262002.01</v>
      </c>
      <c r="N1285" s="14"/>
      <c r="O1285" s="14" t="str">
        <f t="shared" si="150"/>
        <v>PH.IC.CV.262002.01</v>
      </c>
      <c r="P1285" s="5"/>
      <c r="Q1285" s="14" t="str">
        <f t="shared" si="151"/>
        <v>CL.IC.CV.262002.01</v>
      </c>
      <c r="R1285" s="5"/>
      <c r="S1285" s="115"/>
      <c r="T1285" s="115"/>
      <c r="U1285" s="115"/>
      <c r="V1285" s="115"/>
      <c r="W1285" s="115"/>
      <c r="Z1285" t="s">
        <v>12160</v>
      </c>
      <c r="AA1285">
        <v>1139</v>
      </c>
    </row>
    <row r="1286" spans="1:27" ht="15">
      <c r="A1286" s="115" t="s">
        <v>1372</v>
      </c>
      <c r="B1286" s="115" t="s">
        <v>12080</v>
      </c>
      <c r="C1286" s="122" t="s">
        <v>12124</v>
      </c>
      <c r="D1286" s="115"/>
      <c r="E1286" s="122" t="s">
        <v>12277</v>
      </c>
      <c r="F1286" s="115" t="s">
        <v>12117</v>
      </c>
      <c r="G1286" s="115" t="s">
        <v>2099</v>
      </c>
      <c r="H1286" s="119" t="s">
        <v>1400</v>
      </c>
      <c r="I1286" s="115" t="s">
        <v>1560</v>
      </c>
      <c r="J1286" s="13" t="str">
        <f t="shared" si="147"/>
        <v>IC.CV.262003</v>
      </c>
      <c r="K1286" s="6" t="s">
        <v>295</v>
      </c>
      <c r="L1286" t="str">
        <f t="shared" si="148"/>
        <v xml:space="preserve">     Red</v>
      </c>
      <c r="M1286" s="14" t="str">
        <f t="shared" si="149"/>
        <v>PI.IC.CV.262003.01</v>
      </c>
      <c r="N1286" s="14"/>
      <c r="O1286" s="14" t="str">
        <f t="shared" si="150"/>
        <v>PH.IC.CV.262003.01</v>
      </c>
      <c r="P1286" s="5"/>
      <c r="Q1286" s="14" t="str">
        <f t="shared" si="151"/>
        <v>CL.IC.CV.262003.01</v>
      </c>
      <c r="R1286" s="5"/>
      <c r="S1286" s="115"/>
      <c r="T1286" s="115"/>
      <c r="U1286" s="115"/>
      <c r="V1286" s="115"/>
      <c r="W1286" s="115"/>
      <c r="Z1286" t="s">
        <v>12160</v>
      </c>
      <c r="AA1286">
        <v>1139</v>
      </c>
    </row>
    <row r="1287" spans="1:27" ht="15">
      <c r="A1287" s="115" t="s">
        <v>1372</v>
      </c>
      <c r="B1287" s="115" t="s">
        <v>12080</v>
      </c>
      <c r="C1287" s="122" t="s">
        <v>12124</v>
      </c>
      <c r="D1287" s="115"/>
      <c r="E1287" s="122" t="s">
        <v>12277</v>
      </c>
      <c r="F1287" s="115" t="s">
        <v>12117</v>
      </c>
      <c r="G1287" s="115" t="s">
        <v>2100</v>
      </c>
      <c r="H1287" s="119" t="s">
        <v>1402</v>
      </c>
      <c r="I1287" s="115" t="s">
        <v>2101</v>
      </c>
      <c r="J1287" s="13" t="str">
        <f t="shared" si="147"/>
        <v>IC.CV.262004</v>
      </c>
      <c r="K1287" s="6" t="s">
        <v>295</v>
      </c>
      <c r="L1287" t="str">
        <f t="shared" si="148"/>
        <v xml:space="preserve">     Maroon</v>
      </c>
      <c r="M1287" s="14" t="str">
        <f t="shared" si="149"/>
        <v>PI.IC.CV.262004.01</v>
      </c>
      <c r="N1287" s="14"/>
      <c r="O1287" s="14" t="str">
        <f t="shared" si="150"/>
        <v>PH.IC.CV.262004.01</v>
      </c>
      <c r="P1287" s="5"/>
      <c r="Q1287" s="14" t="str">
        <f t="shared" si="151"/>
        <v>CL.IC.CV.262004.01</v>
      </c>
      <c r="R1287" s="5"/>
      <c r="S1287" s="115"/>
      <c r="T1287" s="115"/>
      <c r="U1287" s="115"/>
      <c r="V1287" s="115"/>
      <c r="W1287" s="115"/>
      <c r="Z1287" t="s">
        <v>12160</v>
      </c>
      <c r="AA1287">
        <v>1139</v>
      </c>
    </row>
    <row r="1288" spans="1:27" ht="15">
      <c r="A1288" s="115" t="s">
        <v>1372</v>
      </c>
      <c r="B1288" s="115" t="s">
        <v>12080</v>
      </c>
      <c r="C1288" s="122" t="s">
        <v>12124</v>
      </c>
      <c r="D1288" s="115"/>
      <c r="E1288" s="122" t="s">
        <v>12277</v>
      </c>
      <c r="F1288" s="115" t="s">
        <v>12117</v>
      </c>
      <c r="G1288" s="115" t="s">
        <v>2102</v>
      </c>
      <c r="H1288" s="119" t="s">
        <v>1404</v>
      </c>
      <c r="I1288" s="115" t="s">
        <v>2103</v>
      </c>
      <c r="J1288" s="13" t="str">
        <f t="shared" si="147"/>
        <v>IC.CV.262005</v>
      </c>
      <c r="K1288" s="6" t="s">
        <v>295</v>
      </c>
      <c r="L1288" t="str">
        <f t="shared" si="148"/>
        <v xml:space="preserve">     Yellow</v>
      </c>
      <c r="M1288" s="14" t="str">
        <f t="shared" si="149"/>
        <v>PI.IC.CV.262005.01</v>
      </c>
      <c r="N1288" s="14"/>
      <c r="O1288" s="14" t="str">
        <f t="shared" si="150"/>
        <v>PH.IC.CV.262005.01</v>
      </c>
      <c r="P1288" s="5"/>
      <c r="Q1288" s="14" t="str">
        <f t="shared" si="151"/>
        <v>CL.IC.CV.262005.01</v>
      </c>
      <c r="R1288" s="5"/>
      <c r="S1288" s="115"/>
      <c r="T1288" s="115"/>
      <c r="U1288" s="115"/>
      <c r="V1288" s="115"/>
      <c r="W1288" s="115"/>
      <c r="Z1288" t="s">
        <v>12160</v>
      </c>
      <c r="AA1288">
        <v>1139</v>
      </c>
    </row>
    <row r="1289" spans="1:27" ht="15">
      <c r="A1289" s="115" t="s">
        <v>1372</v>
      </c>
      <c r="B1289" s="115" t="s">
        <v>12080</v>
      </c>
      <c r="C1289" s="122" t="s">
        <v>12124</v>
      </c>
      <c r="D1289" s="115"/>
      <c r="E1289" s="122" t="s">
        <v>12277</v>
      </c>
      <c r="F1289" s="115" t="s">
        <v>12117</v>
      </c>
      <c r="G1289" s="115" t="s">
        <v>1431</v>
      </c>
      <c r="H1289" s="119" t="s">
        <v>1406</v>
      </c>
      <c r="I1289" s="115" t="s">
        <v>1432</v>
      </c>
      <c r="J1289" s="13" t="str">
        <f t="shared" si="147"/>
        <v>IC.CV.262006</v>
      </c>
      <c r="K1289" s="6" t="s">
        <v>295</v>
      </c>
      <c r="L1289" t="str">
        <f t="shared" si="148"/>
        <v xml:space="preserve">     Amber</v>
      </c>
      <c r="M1289" s="14" t="str">
        <f t="shared" si="149"/>
        <v>PI.IC.CV.262006.01</v>
      </c>
      <c r="N1289" s="14"/>
      <c r="O1289" s="14" t="str">
        <f t="shared" si="150"/>
        <v>PH.IC.CV.262006.01</v>
      </c>
      <c r="P1289" s="5"/>
      <c r="Q1289" s="14" t="str">
        <f t="shared" si="151"/>
        <v>CL.IC.CV.262006.01</v>
      </c>
      <c r="R1289" s="5"/>
      <c r="S1289" s="115"/>
      <c r="T1289" s="115"/>
      <c r="U1289" s="115"/>
      <c r="V1289" s="115"/>
      <c r="W1289" s="115"/>
      <c r="Z1289" t="s">
        <v>12160</v>
      </c>
      <c r="AA1289">
        <v>1139</v>
      </c>
    </row>
    <row r="1290" spans="1:27" ht="15">
      <c r="A1290" s="115" t="s">
        <v>1372</v>
      </c>
      <c r="B1290" s="115" t="s">
        <v>12080</v>
      </c>
      <c r="C1290" s="122" t="s">
        <v>12124</v>
      </c>
      <c r="D1290" s="115"/>
      <c r="E1290" s="122" t="s">
        <v>12277</v>
      </c>
      <c r="F1290" s="115" t="s">
        <v>12117</v>
      </c>
      <c r="G1290" s="115" t="s">
        <v>1433</v>
      </c>
      <c r="H1290" s="119" t="s">
        <v>1419</v>
      </c>
      <c r="I1290" s="115" t="s">
        <v>1434</v>
      </c>
      <c r="J1290" s="13" t="str">
        <f t="shared" si="147"/>
        <v>IC.CV.262007</v>
      </c>
      <c r="K1290" s="6" t="s">
        <v>295</v>
      </c>
      <c r="L1290" t="str">
        <f t="shared" si="148"/>
        <v xml:space="preserve">     Green</v>
      </c>
      <c r="M1290" s="14" t="str">
        <f t="shared" si="149"/>
        <v>PI.IC.CV.262007.01</v>
      </c>
      <c r="N1290" s="14"/>
      <c r="O1290" s="14" t="str">
        <f t="shared" si="150"/>
        <v>PH.IC.CV.262007.01</v>
      </c>
      <c r="P1290" s="5"/>
      <c r="Q1290" s="14" t="str">
        <f t="shared" si="151"/>
        <v>CL.IC.CV.262007.01</v>
      </c>
      <c r="R1290" s="5"/>
      <c r="S1290" s="115"/>
      <c r="T1290" s="115"/>
      <c r="U1290" s="115"/>
      <c r="V1290" s="115"/>
      <c r="W1290" s="115"/>
      <c r="Z1290" t="s">
        <v>12160</v>
      </c>
      <c r="AA1290">
        <v>1139</v>
      </c>
    </row>
    <row r="1291" spans="1:27" ht="15">
      <c r="A1291" s="115" t="s">
        <v>1372</v>
      </c>
      <c r="B1291" s="115" t="s">
        <v>12080</v>
      </c>
      <c r="C1291" s="122" t="s">
        <v>12124</v>
      </c>
      <c r="D1291" s="115"/>
      <c r="E1291" s="122" t="s">
        <v>12277</v>
      </c>
      <c r="F1291" s="115" t="s">
        <v>12117</v>
      </c>
      <c r="G1291" s="115" t="s">
        <v>1435</v>
      </c>
      <c r="H1291" s="119" t="s">
        <v>1550</v>
      </c>
      <c r="I1291" s="115" t="s">
        <v>1436</v>
      </c>
      <c r="J1291" s="13" t="str">
        <f t="shared" si="147"/>
        <v>IC.CV.262008</v>
      </c>
      <c r="K1291" s="6" t="s">
        <v>295</v>
      </c>
      <c r="L1291" t="str">
        <f t="shared" si="148"/>
        <v xml:space="preserve">     Tan</v>
      </c>
      <c r="M1291" s="14" t="str">
        <f t="shared" si="149"/>
        <v>PI.IC.CV.262008.01</v>
      </c>
      <c r="N1291" s="14"/>
      <c r="O1291" s="14" t="str">
        <f t="shared" si="150"/>
        <v>PH.IC.CV.262008.01</v>
      </c>
      <c r="P1291" s="5"/>
      <c r="Q1291" s="14" t="str">
        <f t="shared" si="151"/>
        <v>CL.IC.CV.262008.01</v>
      </c>
      <c r="R1291" s="5"/>
      <c r="S1291" s="115"/>
      <c r="T1291" s="115"/>
      <c r="U1291" s="115"/>
      <c r="V1291" s="115"/>
      <c r="W1291" s="115"/>
      <c r="Z1291" t="s">
        <v>12160</v>
      </c>
      <c r="AA1291">
        <v>1139</v>
      </c>
    </row>
    <row r="1292" spans="1:27" ht="15">
      <c r="A1292" s="115" t="s">
        <v>1372</v>
      </c>
      <c r="B1292" s="115" t="s">
        <v>12080</v>
      </c>
      <c r="C1292" s="122" t="s">
        <v>12124</v>
      </c>
      <c r="D1292" s="115"/>
      <c r="E1292" s="122" t="s">
        <v>12277</v>
      </c>
      <c r="F1292" s="115" t="s">
        <v>12117</v>
      </c>
      <c r="G1292" s="115" t="s">
        <v>1437</v>
      </c>
      <c r="H1292" s="119" t="s">
        <v>1551</v>
      </c>
      <c r="I1292" s="115" t="s">
        <v>1438</v>
      </c>
      <c r="J1292" s="13" t="str">
        <f t="shared" si="147"/>
        <v>IC.CV.262009</v>
      </c>
      <c r="K1292" s="6" t="s">
        <v>295</v>
      </c>
      <c r="L1292" t="str">
        <f t="shared" si="148"/>
        <v xml:space="preserve">     Bloody</v>
      </c>
      <c r="M1292" s="14" t="str">
        <f t="shared" si="149"/>
        <v>PI.IC.CV.262009.01</v>
      </c>
      <c r="N1292" s="14"/>
      <c r="O1292" s="14" t="str">
        <f t="shared" si="150"/>
        <v>PH.IC.CV.262009.01</v>
      </c>
      <c r="P1292" s="5"/>
      <c r="Q1292" s="14" t="str">
        <f t="shared" si="151"/>
        <v>CL.IC.CV.262009.01</v>
      </c>
      <c r="R1292" s="5"/>
      <c r="S1292" s="115"/>
      <c r="T1292" s="115"/>
      <c r="U1292" s="115"/>
      <c r="V1292" s="115"/>
      <c r="W1292" s="115"/>
      <c r="Z1292" t="s">
        <v>12160</v>
      </c>
      <c r="AA1292">
        <v>1139</v>
      </c>
    </row>
    <row r="1293" spans="1:27" ht="15">
      <c r="A1293" s="115" t="s">
        <v>1372</v>
      </c>
      <c r="B1293" s="115" t="s">
        <v>12080</v>
      </c>
      <c r="C1293" s="122" t="s">
        <v>12124</v>
      </c>
      <c r="D1293" s="115" t="s">
        <v>12118</v>
      </c>
      <c r="E1293" s="122" t="s">
        <v>12278</v>
      </c>
      <c r="F1293" s="115" t="s">
        <v>12119</v>
      </c>
      <c r="G1293" s="115" t="s">
        <v>1439</v>
      </c>
      <c r="H1293" s="119" t="s">
        <v>12283</v>
      </c>
      <c r="I1293" s="115" t="s">
        <v>1635</v>
      </c>
      <c r="J1293" s="13" t="str">
        <f t="shared" si="147"/>
        <v>IC.CV.262101</v>
      </c>
      <c r="K1293" s="6" t="s">
        <v>295</v>
      </c>
      <c r="L1293" t="str">
        <f t="shared" si="148"/>
        <v xml:space="preserve">     Serosanguinous</v>
      </c>
      <c r="M1293" s="14" t="str">
        <f t="shared" si="149"/>
        <v>PI.IC.CV.262101.01</v>
      </c>
      <c r="N1293" s="14"/>
      <c r="O1293" s="14" t="str">
        <f t="shared" si="150"/>
        <v>PH.IC.CV.262101.01</v>
      </c>
      <c r="P1293" s="5"/>
      <c r="Q1293" s="14" t="str">
        <f t="shared" si="151"/>
        <v>CL.IC.CV.262101.01</v>
      </c>
      <c r="R1293" s="5"/>
      <c r="S1293" s="115"/>
      <c r="T1293" s="115"/>
      <c r="U1293" s="115"/>
      <c r="V1293" s="115"/>
      <c r="W1293" s="115"/>
      <c r="Z1293" t="s">
        <v>12160</v>
      </c>
      <c r="AA1293">
        <v>1139</v>
      </c>
    </row>
    <row r="1294" spans="1:27" ht="15">
      <c r="A1294" s="115" t="s">
        <v>1372</v>
      </c>
      <c r="B1294" s="115" t="s">
        <v>12080</v>
      </c>
      <c r="C1294" s="122" t="s">
        <v>12124</v>
      </c>
      <c r="D1294" s="115"/>
      <c r="E1294" s="122" t="s">
        <v>12278</v>
      </c>
      <c r="F1294" s="115" t="s">
        <v>12119</v>
      </c>
      <c r="G1294" s="115" t="s">
        <v>1636</v>
      </c>
      <c r="H1294" s="119" t="s">
        <v>12284</v>
      </c>
      <c r="I1294" s="115" t="s">
        <v>1637</v>
      </c>
      <c r="J1294" s="13" t="str">
        <f t="shared" si="147"/>
        <v>IC.CV.262102</v>
      </c>
      <c r="K1294" s="6" t="s">
        <v>295</v>
      </c>
      <c r="L1294" t="str">
        <f t="shared" si="148"/>
        <v xml:space="preserve">     Serous</v>
      </c>
      <c r="M1294" s="14" t="str">
        <f t="shared" si="149"/>
        <v>PI.IC.CV.262102.01</v>
      </c>
      <c r="N1294" s="14"/>
      <c r="O1294" s="14" t="str">
        <f t="shared" si="150"/>
        <v>PH.IC.CV.262102.01</v>
      </c>
      <c r="P1294" s="5"/>
      <c r="Q1294" s="14" t="str">
        <f t="shared" si="151"/>
        <v>CL.IC.CV.262102.01</v>
      </c>
      <c r="R1294" s="5"/>
      <c r="S1294" s="115"/>
      <c r="T1294" s="115"/>
      <c r="U1294" s="115"/>
      <c r="V1294" s="115"/>
      <c r="W1294" s="115"/>
      <c r="Z1294" t="s">
        <v>12160</v>
      </c>
      <c r="AA1294">
        <v>1139</v>
      </c>
    </row>
    <row r="1295" spans="1:27" ht="15">
      <c r="A1295" s="115" t="s">
        <v>1372</v>
      </c>
      <c r="B1295" s="115" t="s">
        <v>12080</v>
      </c>
      <c r="C1295" s="122" t="s">
        <v>12124</v>
      </c>
      <c r="D1295" s="115"/>
      <c r="E1295" s="122" t="s">
        <v>12278</v>
      </c>
      <c r="F1295" s="115" t="s">
        <v>12119</v>
      </c>
      <c r="G1295" s="115" t="s">
        <v>1638</v>
      </c>
      <c r="H1295" s="119" t="s">
        <v>12285</v>
      </c>
      <c r="I1295" s="115" t="s">
        <v>1639</v>
      </c>
      <c r="J1295" s="13" t="str">
        <f t="shared" si="147"/>
        <v>IC.CV.262103</v>
      </c>
      <c r="K1295" s="6" t="s">
        <v>295</v>
      </c>
      <c r="L1295" t="str">
        <f t="shared" si="148"/>
        <v xml:space="preserve">     Clear</v>
      </c>
      <c r="M1295" s="14" t="str">
        <f t="shared" si="149"/>
        <v>PI.IC.CV.262103.01</v>
      </c>
      <c r="N1295" s="14"/>
      <c r="O1295" s="14" t="str">
        <f t="shared" si="150"/>
        <v>PH.IC.CV.262103.01</v>
      </c>
      <c r="P1295" s="5"/>
      <c r="Q1295" s="14" t="str">
        <f t="shared" si="151"/>
        <v>CL.IC.CV.262103.01</v>
      </c>
      <c r="R1295" s="5"/>
      <c r="S1295" s="115"/>
      <c r="T1295" s="115"/>
      <c r="U1295" s="115"/>
      <c r="V1295" s="115"/>
      <c r="W1295" s="115"/>
      <c r="Z1295" t="s">
        <v>12160</v>
      </c>
      <c r="AA1295">
        <v>1139</v>
      </c>
    </row>
    <row r="1296" spans="1:27" ht="15">
      <c r="A1296" s="115" t="s">
        <v>1372</v>
      </c>
      <c r="B1296" s="115" t="s">
        <v>12080</v>
      </c>
      <c r="C1296" s="122" t="s">
        <v>12124</v>
      </c>
      <c r="D1296" s="115"/>
      <c r="E1296" s="122" t="s">
        <v>12278</v>
      </c>
      <c r="F1296" s="115" t="s">
        <v>12119</v>
      </c>
      <c r="G1296" s="115" t="s">
        <v>1640</v>
      </c>
      <c r="H1296" s="119" t="s">
        <v>12288</v>
      </c>
      <c r="I1296" s="115" t="s">
        <v>1641</v>
      </c>
      <c r="J1296" s="13" t="str">
        <f t="shared" si="147"/>
        <v>IC.CV.262104</v>
      </c>
      <c r="K1296" s="6" t="s">
        <v>295</v>
      </c>
      <c r="L1296" t="str">
        <f t="shared" si="148"/>
        <v xml:space="preserve">     Cloudy</v>
      </c>
      <c r="M1296" s="14" t="str">
        <f t="shared" si="149"/>
        <v>PI.IC.CV.262104.01</v>
      </c>
      <c r="N1296" s="14"/>
      <c r="O1296" s="14" t="str">
        <f t="shared" si="150"/>
        <v>PH.IC.CV.262104.01</v>
      </c>
      <c r="P1296" s="5"/>
      <c r="Q1296" s="14" t="str">
        <f t="shared" si="151"/>
        <v>CL.IC.CV.262104.01</v>
      </c>
      <c r="R1296" s="5"/>
      <c r="S1296" s="115"/>
      <c r="T1296" s="115"/>
      <c r="U1296" s="115"/>
      <c r="V1296" s="115"/>
      <c r="W1296" s="115"/>
      <c r="Z1296" t="s">
        <v>12160</v>
      </c>
      <c r="AA1296">
        <v>1139</v>
      </c>
    </row>
    <row r="1297" spans="1:27" ht="15">
      <c r="A1297" s="115" t="s">
        <v>1372</v>
      </c>
      <c r="B1297" s="115" t="s">
        <v>12080</v>
      </c>
      <c r="C1297" s="122" t="s">
        <v>12124</v>
      </c>
      <c r="D1297" s="115"/>
      <c r="E1297" s="122" t="s">
        <v>12278</v>
      </c>
      <c r="F1297" s="115" t="s">
        <v>12119</v>
      </c>
      <c r="G1297" s="115" t="s">
        <v>1642</v>
      </c>
      <c r="H1297" s="119" t="s">
        <v>12129</v>
      </c>
      <c r="I1297" s="115" t="s">
        <v>1643</v>
      </c>
      <c r="J1297" s="13" t="str">
        <f t="shared" si="147"/>
        <v>IC.CV.262105</v>
      </c>
      <c r="K1297" s="6" t="s">
        <v>295</v>
      </c>
      <c r="L1297" t="str">
        <f t="shared" si="148"/>
        <v xml:space="preserve">     Purulent</v>
      </c>
      <c r="M1297" s="14" t="str">
        <f t="shared" si="149"/>
        <v>PI.IC.CV.262105.01</v>
      </c>
      <c r="N1297" s="14"/>
      <c r="O1297" s="14" t="str">
        <f t="shared" si="150"/>
        <v>PH.IC.CV.262105.01</v>
      </c>
      <c r="P1297" s="5"/>
      <c r="Q1297" s="14" t="str">
        <f t="shared" si="151"/>
        <v>CL.IC.CV.262105.01</v>
      </c>
      <c r="R1297" s="5"/>
      <c r="S1297" s="115"/>
      <c r="T1297" s="115"/>
      <c r="U1297" s="115"/>
      <c r="Z1297" t="s">
        <v>12160</v>
      </c>
      <c r="AA1297">
        <v>1139</v>
      </c>
    </row>
    <row r="1298" spans="1:27" ht="15">
      <c r="A1298" s="115" t="s">
        <v>1372</v>
      </c>
      <c r="B1298" s="115" t="s">
        <v>12080</v>
      </c>
      <c r="C1298" s="122" t="s">
        <v>12124</v>
      </c>
      <c r="D1298" s="115"/>
      <c r="E1298" s="122" t="s">
        <v>12278</v>
      </c>
      <c r="F1298" s="115" t="s">
        <v>12119</v>
      </c>
      <c r="G1298" s="115" t="s">
        <v>1644</v>
      </c>
      <c r="H1298" s="119" t="s">
        <v>12289</v>
      </c>
      <c r="I1298" s="115" t="s">
        <v>1645</v>
      </c>
      <c r="J1298" s="13" t="str">
        <f t="shared" si="147"/>
        <v>IC.CV.262106</v>
      </c>
      <c r="K1298" s="6" t="s">
        <v>295</v>
      </c>
      <c r="L1298" t="str">
        <f t="shared" si="148"/>
        <v xml:space="preserve">     Viscous</v>
      </c>
      <c r="M1298" s="14" t="str">
        <f t="shared" si="149"/>
        <v>PI.IC.CV.262106.01</v>
      </c>
      <c r="N1298" s="14"/>
      <c r="O1298" s="14" t="str">
        <f t="shared" si="150"/>
        <v>PH.IC.CV.262106.01</v>
      </c>
      <c r="P1298" s="5"/>
      <c r="Q1298" s="14" t="str">
        <f t="shared" si="151"/>
        <v>CL.IC.CV.262106.01</v>
      </c>
      <c r="R1298" s="5"/>
      <c r="S1298" s="115"/>
      <c r="T1298" s="115"/>
      <c r="U1298" s="115"/>
      <c r="Z1298" t="s">
        <v>12160</v>
      </c>
      <c r="AA1298">
        <v>1139</v>
      </c>
    </row>
    <row r="1299" spans="1:27" ht="15">
      <c r="A1299" s="115" t="s">
        <v>1372</v>
      </c>
      <c r="B1299" s="115" t="s">
        <v>12080</v>
      </c>
      <c r="C1299" s="122" t="s">
        <v>12124</v>
      </c>
      <c r="D1299" s="115" t="s">
        <v>12120</v>
      </c>
      <c r="E1299" s="122" t="s">
        <v>12279</v>
      </c>
      <c r="F1299" s="115" t="s">
        <v>12121</v>
      </c>
      <c r="G1299" s="115" t="s">
        <v>1868</v>
      </c>
      <c r="H1299" s="119" t="s">
        <v>12283</v>
      </c>
      <c r="I1299" s="115" t="s">
        <v>1001</v>
      </c>
      <c r="J1299" s="13" t="str">
        <f t="shared" si="147"/>
        <v>IC.CV.262201</v>
      </c>
      <c r="K1299" s="6" t="s">
        <v>295</v>
      </c>
      <c r="L1299" t="str">
        <f t="shared" si="148"/>
        <v xml:space="preserve">     Discharge none</v>
      </c>
      <c r="M1299" s="14" t="str">
        <f t="shared" si="149"/>
        <v>PI.IC.CV.262201.01</v>
      </c>
      <c r="N1299" s="14"/>
      <c r="O1299" s="14" t="str">
        <f t="shared" si="150"/>
        <v>PH.IC.CV.262201.01</v>
      </c>
      <c r="P1299" s="5"/>
      <c r="Q1299" s="14" t="str">
        <f t="shared" si="151"/>
        <v>CL.IC.CV.262201.01</v>
      </c>
      <c r="R1299" s="5"/>
      <c r="S1299" s="115"/>
      <c r="T1299" s="115"/>
      <c r="U1299" s="115"/>
      <c r="Z1299" t="s">
        <v>12160</v>
      </c>
      <c r="AA1299">
        <v>1139</v>
      </c>
    </row>
    <row r="1300" spans="1:27" ht="15">
      <c r="A1300" s="115" t="s">
        <v>1372</v>
      </c>
      <c r="B1300" s="115" t="s">
        <v>12080</v>
      </c>
      <c r="C1300" s="122" t="s">
        <v>12124</v>
      </c>
      <c r="D1300" s="115"/>
      <c r="E1300" s="122" t="s">
        <v>12279</v>
      </c>
      <c r="F1300" s="115" t="s">
        <v>12121</v>
      </c>
      <c r="G1300" s="115" t="s">
        <v>1869</v>
      </c>
      <c r="H1300" s="119" t="s">
        <v>12284</v>
      </c>
      <c r="I1300" s="115" t="s">
        <v>1649</v>
      </c>
      <c r="J1300" s="13" t="str">
        <f t="shared" si="147"/>
        <v>IC.CV.262202</v>
      </c>
      <c r="K1300" s="6" t="s">
        <v>295</v>
      </c>
      <c r="L1300" t="str">
        <f t="shared" si="148"/>
        <v xml:space="preserve">     Scant amount discharge</v>
      </c>
      <c r="M1300" s="14" t="str">
        <f t="shared" si="149"/>
        <v>PI.IC.CV.262202.01</v>
      </c>
      <c r="N1300" s="14"/>
      <c r="O1300" s="14" t="str">
        <f t="shared" si="150"/>
        <v>PH.IC.CV.262202.01</v>
      </c>
      <c r="P1300" s="5"/>
      <c r="Q1300" s="14" t="str">
        <f t="shared" si="151"/>
        <v>CL.IC.CV.262202.01</v>
      </c>
      <c r="R1300" s="5"/>
      <c r="S1300" s="115"/>
      <c r="T1300" s="115"/>
      <c r="U1300" s="115"/>
      <c r="Z1300" t="s">
        <v>12160</v>
      </c>
      <c r="AA1300">
        <v>1139</v>
      </c>
    </row>
    <row r="1301" spans="1:27" ht="15">
      <c r="A1301" s="115" t="s">
        <v>1372</v>
      </c>
      <c r="B1301" s="115" t="s">
        <v>12080</v>
      </c>
      <c r="C1301" s="122" t="s">
        <v>12124</v>
      </c>
      <c r="D1301" s="115"/>
      <c r="E1301" s="122" t="s">
        <v>12279</v>
      </c>
      <c r="F1301" s="115" t="s">
        <v>12121</v>
      </c>
      <c r="G1301" s="115" t="s">
        <v>1870</v>
      </c>
      <c r="H1301" s="119" t="s">
        <v>12285</v>
      </c>
      <c r="I1301" s="115" t="s">
        <v>1651</v>
      </c>
      <c r="J1301" s="13" t="str">
        <f t="shared" si="147"/>
        <v>IC.CV.262203</v>
      </c>
      <c r="K1301" s="6" t="s">
        <v>295</v>
      </c>
      <c r="L1301" t="str">
        <f t="shared" si="148"/>
        <v xml:space="preserve">     Small amount discharge</v>
      </c>
      <c r="M1301" s="14" t="str">
        <f t="shared" si="149"/>
        <v>PI.IC.CV.262203.01</v>
      </c>
      <c r="N1301" s="14"/>
      <c r="O1301" s="14" t="str">
        <f t="shared" si="150"/>
        <v>PH.IC.CV.262203.01</v>
      </c>
      <c r="P1301" s="5"/>
      <c r="Q1301" s="14" t="str">
        <f t="shared" si="151"/>
        <v>CL.IC.CV.262203.01</v>
      </c>
      <c r="R1301" s="5"/>
      <c r="S1301" s="115"/>
      <c r="T1301" s="115"/>
      <c r="U1301" s="115"/>
      <c r="Z1301" t="s">
        <v>12160</v>
      </c>
      <c r="AA1301">
        <v>1139</v>
      </c>
    </row>
    <row r="1302" spans="1:27" ht="15">
      <c r="A1302" s="115" t="s">
        <v>1372</v>
      </c>
      <c r="B1302" s="115" t="s">
        <v>12080</v>
      </c>
      <c r="C1302" s="122" t="s">
        <v>12124</v>
      </c>
      <c r="D1302" s="115"/>
      <c r="E1302" s="122" t="s">
        <v>12279</v>
      </c>
      <c r="F1302" s="115" t="s">
        <v>12121</v>
      </c>
      <c r="G1302" s="115" t="s">
        <v>1871</v>
      </c>
      <c r="H1302" s="119" t="s">
        <v>12288</v>
      </c>
      <c r="I1302" s="115" t="s">
        <v>1653</v>
      </c>
      <c r="J1302" s="13" t="str">
        <f t="shared" si="147"/>
        <v>IC.CV.262204</v>
      </c>
      <c r="K1302" s="6" t="s">
        <v>295</v>
      </c>
      <c r="L1302" t="str">
        <f t="shared" si="148"/>
        <v xml:space="preserve">     Moderate amount discharge</v>
      </c>
      <c r="M1302" s="14" t="str">
        <f t="shared" si="149"/>
        <v>PI.IC.CV.262204.01</v>
      </c>
      <c r="N1302" s="14"/>
      <c r="O1302" s="14" t="str">
        <f t="shared" si="150"/>
        <v>PH.IC.CV.262204.01</v>
      </c>
      <c r="P1302" s="5"/>
      <c r="Q1302" s="14" t="str">
        <f t="shared" si="151"/>
        <v>CL.IC.CV.262204.01</v>
      </c>
      <c r="R1302" s="5"/>
      <c r="S1302" s="115"/>
      <c r="T1302" s="115"/>
      <c r="U1302" s="115"/>
      <c r="Z1302" t="s">
        <v>12160</v>
      </c>
      <c r="AA1302">
        <v>1139</v>
      </c>
    </row>
    <row r="1303" spans="1:27" ht="15">
      <c r="A1303" s="115" t="s">
        <v>1372</v>
      </c>
      <c r="B1303" s="115" t="s">
        <v>12080</v>
      </c>
      <c r="C1303" s="122" t="s">
        <v>12124</v>
      </c>
      <c r="D1303" s="115"/>
      <c r="E1303" s="122" t="s">
        <v>12279</v>
      </c>
      <c r="F1303" s="115" t="s">
        <v>12121</v>
      </c>
      <c r="G1303" s="115" t="s">
        <v>1872</v>
      </c>
      <c r="H1303" s="119" t="s">
        <v>12129</v>
      </c>
      <c r="I1303" s="115" t="s">
        <v>1655</v>
      </c>
      <c r="J1303" s="13" t="str">
        <f t="shared" si="147"/>
        <v>IC.CV.262205</v>
      </c>
      <c r="K1303" s="6" t="s">
        <v>295</v>
      </c>
      <c r="L1303" t="str">
        <f t="shared" si="148"/>
        <v xml:space="preserve">     Large amount discharge</v>
      </c>
      <c r="M1303" s="14" t="str">
        <f t="shared" si="149"/>
        <v>PI.IC.CV.262205.01</v>
      </c>
      <c r="N1303" s="14"/>
      <c r="O1303" s="14" t="str">
        <f t="shared" si="150"/>
        <v>PH.IC.CV.262205.01</v>
      </c>
      <c r="P1303" s="5"/>
      <c r="Q1303" s="14" t="str">
        <f t="shared" si="151"/>
        <v>CL.IC.CV.262205.01</v>
      </c>
      <c r="R1303" s="5"/>
      <c r="S1303" s="115"/>
      <c r="T1303" s="115"/>
      <c r="U1303" s="115"/>
      <c r="Z1303" t="s">
        <v>12160</v>
      </c>
      <c r="AA1303">
        <v>1139</v>
      </c>
    </row>
    <row r="1304" spans="1:27" ht="15">
      <c r="A1304" s="115" t="s">
        <v>1372</v>
      </c>
      <c r="B1304" s="115" t="s">
        <v>12080</v>
      </c>
      <c r="C1304" s="122" t="s">
        <v>12124</v>
      </c>
      <c r="D1304" s="115"/>
      <c r="E1304" s="122" t="s">
        <v>12279</v>
      </c>
      <c r="F1304" s="115" t="s">
        <v>12121</v>
      </c>
      <c r="G1304" s="115" t="s">
        <v>2292</v>
      </c>
      <c r="H1304" s="119" t="s">
        <v>12289</v>
      </c>
      <c r="I1304" s="115" t="s">
        <v>1674</v>
      </c>
      <c r="J1304" s="13" t="str">
        <f t="shared" si="147"/>
        <v>IC.CV.262206</v>
      </c>
      <c r="K1304" s="6" t="s">
        <v>295</v>
      </c>
      <c r="L1304" t="str">
        <f t="shared" si="148"/>
        <v xml:space="preserve">     Discharge same amount</v>
      </c>
      <c r="M1304" s="14" t="str">
        <f t="shared" si="149"/>
        <v>PI.IC.CV.262206.01</v>
      </c>
      <c r="N1304" s="14"/>
      <c r="O1304" s="14" t="str">
        <f t="shared" si="150"/>
        <v>PH.IC.CV.262206.01</v>
      </c>
      <c r="P1304" s="5"/>
      <c r="Q1304" s="14" t="str">
        <f t="shared" si="151"/>
        <v>CL.IC.CV.262206.01</v>
      </c>
      <c r="R1304" s="5"/>
      <c r="S1304" s="115"/>
      <c r="T1304" s="115"/>
      <c r="U1304" s="115"/>
      <c r="Z1304" t="s">
        <v>12160</v>
      </c>
      <c r="AA1304">
        <v>1139</v>
      </c>
    </row>
    <row r="1305" spans="1:27" ht="15">
      <c r="A1305" s="115" t="s">
        <v>1372</v>
      </c>
      <c r="B1305" s="115" t="s">
        <v>12080</v>
      </c>
      <c r="C1305" s="122" t="s">
        <v>12124</v>
      </c>
      <c r="D1305" s="115"/>
      <c r="E1305" s="122" t="s">
        <v>12279</v>
      </c>
      <c r="F1305" s="115" t="s">
        <v>12121</v>
      </c>
      <c r="G1305" s="115" t="s">
        <v>1875</v>
      </c>
      <c r="H1305" s="119" t="s">
        <v>12290</v>
      </c>
      <c r="I1305" s="115" t="s">
        <v>1673</v>
      </c>
      <c r="J1305" s="13" t="str">
        <f t="shared" si="147"/>
        <v>IC.CV.262207</v>
      </c>
      <c r="K1305" s="6" t="s">
        <v>295</v>
      </c>
      <c r="L1305" t="str">
        <f t="shared" si="148"/>
        <v xml:space="preserve">     Discharge decreasing</v>
      </c>
      <c r="M1305" s="14" t="str">
        <f t="shared" si="149"/>
        <v>PI.IC.CV.262207.01</v>
      </c>
      <c r="N1305" s="14"/>
      <c r="O1305" s="14" t="str">
        <f t="shared" si="150"/>
        <v>PH.IC.CV.262207.01</v>
      </c>
      <c r="P1305" s="5"/>
      <c r="Q1305" s="14" t="str">
        <f t="shared" si="151"/>
        <v>CL.IC.CV.262207.01</v>
      </c>
      <c r="R1305" s="5"/>
      <c r="S1305" s="115"/>
      <c r="T1305" s="115"/>
      <c r="U1305" s="115"/>
      <c r="Z1305" t="s">
        <v>12160</v>
      </c>
      <c r="AA1305">
        <v>1139</v>
      </c>
    </row>
    <row r="1306" spans="1:27" ht="15">
      <c r="A1306" s="115" t="s">
        <v>1372</v>
      </c>
      <c r="B1306" s="115" t="s">
        <v>12080</v>
      </c>
      <c r="C1306" s="122" t="s">
        <v>12124</v>
      </c>
      <c r="D1306" s="115"/>
      <c r="E1306" s="122" t="s">
        <v>12279</v>
      </c>
      <c r="F1306" s="115" t="s">
        <v>12121</v>
      </c>
      <c r="G1306" s="115" t="s">
        <v>1876</v>
      </c>
      <c r="H1306" s="119" t="s">
        <v>12291</v>
      </c>
      <c r="I1306" s="115" t="s">
        <v>1841</v>
      </c>
      <c r="J1306" s="13" t="str">
        <f t="shared" si="147"/>
        <v>IC.CV.262208</v>
      </c>
      <c r="K1306" s="6" t="s">
        <v>295</v>
      </c>
      <c r="L1306" t="str">
        <f t="shared" si="148"/>
        <v xml:space="preserve">     Discharge increasing</v>
      </c>
      <c r="M1306" s="14" t="str">
        <f t="shared" si="149"/>
        <v>PI.IC.CV.262208.01</v>
      </c>
      <c r="N1306" s="14"/>
      <c r="O1306" s="14" t="str">
        <f t="shared" si="150"/>
        <v>PH.IC.CV.262208.01</v>
      </c>
      <c r="P1306" s="5"/>
      <c r="Q1306" s="14" t="str">
        <f t="shared" si="151"/>
        <v>CL.IC.CV.262208.01</v>
      </c>
      <c r="R1306" s="5"/>
      <c r="S1306" s="115"/>
      <c r="T1306" s="115"/>
      <c r="U1306" s="115"/>
      <c r="Z1306" t="s">
        <v>12160</v>
      </c>
      <c r="AA1306">
        <v>1139</v>
      </c>
    </row>
    <row r="1307" spans="1:27" ht="15">
      <c r="A1307" s="115" t="s">
        <v>1372</v>
      </c>
      <c r="B1307" s="115" t="s">
        <v>12080</v>
      </c>
      <c r="C1307" s="122" t="s">
        <v>12124</v>
      </c>
      <c r="D1307" s="115" t="s">
        <v>12122</v>
      </c>
      <c r="E1307" s="122" t="s">
        <v>12280</v>
      </c>
      <c r="F1307" s="115" t="s">
        <v>12123</v>
      </c>
      <c r="G1307" s="115" t="s">
        <v>1992</v>
      </c>
      <c r="H1307" s="119" t="s">
        <v>12283</v>
      </c>
      <c r="I1307" s="115" t="s">
        <v>1993</v>
      </c>
      <c r="J1307" s="13" t="str">
        <f t="shared" si="147"/>
        <v>IC.CV.262301</v>
      </c>
      <c r="K1307" s="6" t="s">
        <v>295</v>
      </c>
      <c r="L1307" t="str">
        <f t="shared" si="148"/>
        <v xml:space="preserve">     No odor</v>
      </c>
      <c r="M1307" s="14" t="str">
        <f t="shared" si="149"/>
        <v>PI.IC.CV.262301.01</v>
      </c>
      <c r="N1307" s="14"/>
      <c r="O1307" s="14" t="str">
        <f t="shared" si="150"/>
        <v>PH.IC.CV.262301.01</v>
      </c>
      <c r="P1307" s="5"/>
      <c r="Q1307" s="14" t="str">
        <f t="shared" si="151"/>
        <v>CL.IC.CV.262301.01</v>
      </c>
      <c r="R1307" s="5"/>
      <c r="S1307" s="115"/>
      <c r="T1307" s="115"/>
      <c r="U1307" s="115"/>
      <c r="Z1307" t="s">
        <v>12160</v>
      </c>
      <c r="AA1307">
        <v>1139</v>
      </c>
    </row>
    <row r="1308" spans="1:27" ht="15">
      <c r="A1308" s="115" t="s">
        <v>1372</v>
      </c>
      <c r="B1308" s="115" t="s">
        <v>12080</v>
      </c>
      <c r="C1308" s="122" t="s">
        <v>12124</v>
      </c>
      <c r="D1308" s="115"/>
      <c r="E1308" s="122" t="s">
        <v>12280</v>
      </c>
      <c r="F1308" s="115" t="s">
        <v>12123</v>
      </c>
      <c r="G1308" s="115" t="s">
        <v>1994</v>
      </c>
      <c r="H1308" s="119" t="s">
        <v>12284</v>
      </c>
      <c r="I1308" s="115" t="s">
        <v>1995</v>
      </c>
      <c r="J1308" s="13" t="str">
        <f t="shared" si="147"/>
        <v>IC.CV.262302</v>
      </c>
      <c r="K1308" s="6" t="s">
        <v>295</v>
      </c>
      <c r="L1308" t="str">
        <f t="shared" si="148"/>
        <v xml:space="preserve">     Foul</v>
      </c>
      <c r="M1308" s="14" t="str">
        <f t="shared" si="149"/>
        <v>PI.IC.CV.262302.01</v>
      </c>
      <c r="N1308" s="14"/>
      <c r="O1308" s="14" t="str">
        <f t="shared" si="150"/>
        <v>PH.IC.CV.262302.01</v>
      </c>
      <c r="P1308" s="5"/>
      <c r="Q1308" s="14" t="str">
        <f t="shared" si="151"/>
        <v>CL.IC.CV.262302.01</v>
      </c>
      <c r="R1308" s="5"/>
      <c r="Z1308" t="s">
        <v>12160</v>
      </c>
      <c r="AA1308">
        <v>1139</v>
      </c>
    </row>
    <row r="1309" spans="1:27" ht="15">
      <c r="A1309" s="5" t="s">
        <v>1372</v>
      </c>
      <c r="B1309" s="5" t="s">
        <v>12245</v>
      </c>
      <c r="C1309" s="6" t="s">
        <v>12263</v>
      </c>
      <c r="D1309" s="5" t="s">
        <v>1802</v>
      </c>
      <c r="E1309" s="6" t="s">
        <v>295</v>
      </c>
      <c r="F1309" s="5" t="s">
        <v>12246</v>
      </c>
      <c r="G1309" s="5" t="s">
        <v>1976</v>
      </c>
      <c r="H1309" s="10" t="s">
        <v>1396</v>
      </c>
      <c r="I1309" s="5" t="s">
        <v>1977</v>
      </c>
      <c r="J1309" s="13" t="str">
        <f t="shared" si="147"/>
        <v>IC.CV.270101</v>
      </c>
      <c r="K1309" s="6" t="s">
        <v>295</v>
      </c>
      <c r="L1309" t="str">
        <f t="shared" si="148"/>
        <v>1 to 1 capture</v>
      </c>
      <c r="M1309" s="14" t="str">
        <f t="shared" si="149"/>
        <v>PI.IC.CV.270101.01</v>
      </c>
      <c r="N1309" s="14"/>
      <c r="O1309" s="14" t="str">
        <f t="shared" si="150"/>
        <v>PH.IC.CV.270101.01</v>
      </c>
      <c r="P1309" s="5"/>
      <c r="Q1309" s="14" t="str">
        <f t="shared" si="151"/>
        <v>CL.IC.CV.270101.01</v>
      </c>
      <c r="R1309" s="5"/>
      <c r="S1309" s="5"/>
      <c r="T1309" s="5"/>
      <c r="U1309" s="5"/>
      <c r="V1309" s="5"/>
      <c r="W1309" s="5"/>
      <c r="Z1309" t="s">
        <v>12264</v>
      </c>
      <c r="AA1309">
        <v>1157</v>
      </c>
    </row>
    <row r="1310" spans="1:27" ht="15">
      <c r="A1310" s="5" t="s">
        <v>1372</v>
      </c>
      <c r="B1310" s="5"/>
      <c r="C1310" s="6" t="s">
        <v>12263</v>
      </c>
      <c r="D1310" s="5"/>
      <c r="E1310" s="6" t="s">
        <v>295</v>
      </c>
      <c r="F1310" s="5" t="s">
        <v>12246</v>
      </c>
      <c r="G1310" s="5" t="s">
        <v>2144</v>
      </c>
      <c r="H1310" s="10" t="s">
        <v>1398</v>
      </c>
      <c r="I1310" s="5" t="s">
        <v>2145</v>
      </c>
      <c r="J1310" s="13" t="str">
        <f t="shared" si="147"/>
        <v>IC.CV.270102</v>
      </c>
      <c r="K1310" s="6" t="s">
        <v>295</v>
      </c>
      <c r="L1310" t="str">
        <f t="shared" si="148"/>
        <v>Noncaptured</v>
      </c>
      <c r="M1310" s="14" t="str">
        <f t="shared" si="149"/>
        <v>PI.IC.CV.270102.01</v>
      </c>
      <c r="N1310" s="14"/>
      <c r="O1310" s="14" t="str">
        <f t="shared" si="150"/>
        <v>PH.IC.CV.270102.01</v>
      </c>
      <c r="P1310" s="5"/>
      <c r="Q1310" s="14" t="str">
        <f t="shared" si="151"/>
        <v>CL.IC.CV.270102.01</v>
      </c>
      <c r="R1310" s="5"/>
      <c r="S1310" s="5"/>
      <c r="T1310" s="5"/>
      <c r="U1310" s="5"/>
      <c r="V1310" s="5"/>
      <c r="W1310" s="5"/>
      <c r="Z1310" t="s">
        <v>12264</v>
      </c>
      <c r="AA1310">
        <v>1157</v>
      </c>
    </row>
    <row r="1311" spans="1:27" s="15" customFormat="1" ht="15">
      <c r="A1311" s="5" t="s">
        <v>11111</v>
      </c>
      <c r="B1311" s="5"/>
      <c r="C1311" s="6" t="s">
        <v>12263</v>
      </c>
      <c r="D1311" s="5"/>
      <c r="E1311" s="6" t="s">
        <v>295</v>
      </c>
      <c r="F1311" s="5" t="s">
        <v>12246</v>
      </c>
      <c r="G1311" s="6" t="s">
        <v>2147</v>
      </c>
      <c r="H1311" s="10" t="s">
        <v>348</v>
      </c>
      <c r="I1311" s="10" t="s">
        <v>2147</v>
      </c>
      <c r="J1311" s="13" t="str">
        <f t="shared" si="147"/>
        <v>IC.CV.270103</v>
      </c>
      <c r="K1311" s="6" t="s">
        <v>295</v>
      </c>
      <c r="L1311" t="str">
        <f t="shared" si="148"/>
        <v>Magnet On</v>
      </c>
      <c r="M1311" s="14" t="str">
        <f t="shared" si="149"/>
        <v>PI.IC.CV.270103.01</v>
      </c>
      <c r="N1311" s="14"/>
      <c r="O1311" s="14" t="str">
        <f t="shared" si="150"/>
        <v>PH.IC.CV.270103.01</v>
      </c>
      <c r="P1311" s="5"/>
      <c r="Q1311" s="14" t="str">
        <f t="shared" si="151"/>
        <v>CL.IC.CV.270103.01</v>
      </c>
      <c r="R1311" s="5"/>
      <c r="S1311" s="5"/>
      <c r="T1311" s="5"/>
      <c r="U1311" s="5"/>
      <c r="V1311" s="5"/>
      <c r="W1311" s="5"/>
      <c r="X1311"/>
      <c r="Y1311"/>
      <c r="Z1311" t="s">
        <v>12264</v>
      </c>
      <c r="AA1311">
        <v>1157</v>
      </c>
    </row>
    <row r="1312" spans="1:27" s="15" customFormat="1" ht="15">
      <c r="A1312" s="5" t="s">
        <v>11111</v>
      </c>
      <c r="B1312" s="5"/>
      <c r="C1312" s="6" t="s">
        <v>12263</v>
      </c>
      <c r="D1312" s="5"/>
      <c r="E1312" s="6" t="s">
        <v>295</v>
      </c>
      <c r="F1312" s="5" t="s">
        <v>12246</v>
      </c>
      <c r="G1312" s="6" t="s">
        <v>2011</v>
      </c>
      <c r="H1312" s="10" t="s">
        <v>349</v>
      </c>
      <c r="I1312" s="10" t="s">
        <v>2011</v>
      </c>
      <c r="J1312" s="13" t="str">
        <f t="shared" si="147"/>
        <v>IC.CV.270104</v>
      </c>
      <c r="K1312" s="6" t="s">
        <v>295</v>
      </c>
      <c r="L1312" t="str">
        <f t="shared" si="148"/>
        <v>Magnet Off</v>
      </c>
      <c r="M1312" s="14" t="str">
        <f t="shared" si="149"/>
        <v>PI.IC.CV.270104.01</v>
      </c>
      <c r="N1312" s="14"/>
      <c r="O1312" s="14" t="str">
        <f t="shared" si="150"/>
        <v>PH.IC.CV.270104.01</v>
      </c>
      <c r="P1312" s="5"/>
      <c r="Q1312" s="14" t="str">
        <f t="shared" si="151"/>
        <v>CL.IC.CV.270104.01</v>
      </c>
      <c r="R1312" s="5"/>
      <c r="S1312" s="5"/>
      <c r="T1312" s="5"/>
      <c r="U1312" s="5"/>
      <c r="V1312" s="5"/>
      <c r="W1312" s="5"/>
      <c r="X1312"/>
      <c r="Y1312"/>
      <c r="Z1312" t="s">
        <v>12264</v>
      </c>
      <c r="AA1312">
        <v>1157</v>
      </c>
    </row>
    <row r="1313" spans="1:27" ht="15">
      <c r="A1313" s="5" t="s">
        <v>1372</v>
      </c>
      <c r="B1313" s="5"/>
      <c r="C1313" s="6" t="s">
        <v>12263</v>
      </c>
      <c r="D1313" s="5" t="s">
        <v>4607</v>
      </c>
      <c r="E1313" s="6" t="s">
        <v>285</v>
      </c>
      <c r="F1313" s="5" t="s">
        <v>12247</v>
      </c>
      <c r="G1313" s="5" t="s">
        <v>2095</v>
      </c>
      <c r="H1313" s="10" t="s">
        <v>1396</v>
      </c>
      <c r="I1313" s="5" t="s">
        <v>1935</v>
      </c>
      <c r="J1313" s="13" t="str">
        <f t="shared" si="147"/>
        <v>IC.CV.270201</v>
      </c>
      <c r="K1313" s="6" t="s">
        <v>295</v>
      </c>
      <c r="L1313" t="str">
        <f t="shared" si="148"/>
        <v xml:space="preserve">     Colorless</v>
      </c>
      <c r="M1313" s="14" t="str">
        <f t="shared" si="149"/>
        <v>PI.IC.CV.270201.01</v>
      </c>
      <c r="N1313" s="14"/>
      <c r="O1313" s="14" t="str">
        <f t="shared" si="150"/>
        <v>PH.IC.CV.270201.01</v>
      </c>
      <c r="P1313" s="5"/>
      <c r="Q1313" s="14" t="str">
        <f t="shared" si="151"/>
        <v>CL.IC.CV.270201.01</v>
      </c>
      <c r="R1313" s="5"/>
      <c r="S1313" s="5"/>
      <c r="T1313" s="5"/>
      <c r="U1313" s="5"/>
      <c r="V1313" s="5"/>
      <c r="W1313" s="5"/>
      <c r="Z1313" t="s">
        <v>12264</v>
      </c>
      <c r="AA1313">
        <v>1157</v>
      </c>
    </row>
    <row r="1314" spans="1:27" ht="15">
      <c r="A1314" s="5" t="s">
        <v>1372</v>
      </c>
      <c r="B1314" s="5"/>
      <c r="C1314" s="6" t="s">
        <v>12263</v>
      </c>
      <c r="D1314" s="5"/>
      <c r="E1314" s="6" t="s">
        <v>285</v>
      </c>
      <c r="F1314" s="5" t="s">
        <v>12247</v>
      </c>
      <c r="G1314" s="5" t="s">
        <v>1936</v>
      </c>
      <c r="H1314" s="10" t="s">
        <v>1398</v>
      </c>
      <c r="I1314" s="5" t="s">
        <v>1937</v>
      </c>
      <c r="J1314" s="13" t="str">
        <f t="shared" si="147"/>
        <v>IC.CV.270202</v>
      </c>
      <c r="K1314" s="6" t="s">
        <v>295</v>
      </c>
      <c r="L1314" t="str">
        <f t="shared" si="148"/>
        <v xml:space="preserve">     Pink</v>
      </c>
      <c r="M1314" s="14" t="str">
        <f t="shared" si="149"/>
        <v>PI.IC.CV.270202.01</v>
      </c>
      <c r="N1314" s="14"/>
      <c r="O1314" s="14" t="str">
        <f t="shared" si="150"/>
        <v>PH.IC.CV.270202.01</v>
      </c>
      <c r="P1314" s="5"/>
      <c r="Q1314" s="14" t="str">
        <f t="shared" si="151"/>
        <v>CL.IC.CV.270202.01</v>
      </c>
      <c r="R1314" s="5"/>
      <c r="S1314" s="5"/>
      <c r="T1314" s="5"/>
      <c r="U1314" s="5"/>
      <c r="V1314" s="5"/>
      <c r="W1314" s="5"/>
      <c r="Z1314" t="s">
        <v>12264</v>
      </c>
      <c r="AA1314">
        <v>1157</v>
      </c>
    </row>
    <row r="1315" spans="1:27" ht="15">
      <c r="A1315" s="5" t="s">
        <v>1372</v>
      </c>
      <c r="B1315" s="5"/>
      <c r="C1315" s="6" t="s">
        <v>12263</v>
      </c>
      <c r="D1315" s="5"/>
      <c r="E1315" s="6" t="s">
        <v>285</v>
      </c>
      <c r="F1315" s="5" t="s">
        <v>12247</v>
      </c>
      <c r="G1315" s="5" t="s">
        <v>2099</v>
      </c>
      <c r="H1315" s="10" t="s">
        <v>1400</v>
      </c>
      <c r="I1315" s="5" t="s">
        <v>1560</v>
      </c>
      <c r="J1315" s="13" t="str">
        <f t="shared" si="147"/>
        <v>IC.CV.270203</v>
      </c>
      <c r="K1315" s="6" t="s">
        <v>295</v>
      </c>
      <c r="L1315" t="str">
        <f t="shared" si="148"/>
        <v xml:space="preserve">     Red</v>
      </c>
      <c r="M1315" s="14" t="str">
        <f t="shared" si="149"/>
        <v>PI.IC.CV.270203.01</v>
      </c>
      <c r="N1315" s="14"/>
      <c r="O1315" s="14" t="str">
        <f t="shared" si="150"/>
        <v>PH.IC.CV.270203.01</v>
      </c>
      <c r="P1315" s="5"/>
      <c r="Q1315" s="14" t="str">
        <f t="shared" si="151"/>
        <v>CL.IC.CV.270203.01</v>
      </c>
      <c r="R1315" s="5"/>
      <c r="S1315" s="5"/>
      <c r="T1315" s="5"/>
      <c r="U1315" s="5"/>
      <c r="V1315" s="5"/>
      <c r="W1315" s="5"/>
      <c r="Z1315" t="s">
        <v>12264</v>
      </c>
      <c r="AA1315">
        <v>1157</v>
      </c>
    </row>
    <row r="1316" spans="1:27" ht="15">
      <c r="A1316" s="5" t="s">
        <v>1372</v>
      </c>
      <c r="B1316" s="5"/>
      <c r="C1316" s="6" t="s">
        <v>12263</v>
      </c>
      <c r="D1316" s="5"/>
      <c r="E1316" s="6" t="s">
        <v>285</v>
      </c>
      <c r="F1316" s="5" t="s">
        <v>12247</v>
      </c>
      <c r="G1316" s="5" t="s">
        <v>2100</v>
      </c>
      <c r="H1316" s="10" t="s">
        <v>1402</v>
      </c>
      <c r="I1316" s="5" t="s">
        <v>2101</v>
      </c>
      <c r="J1316" s="13" t="str">
        <f t="shared" si="147"/>
        <v>IC.CV.270204</v>
      </c>
      <c r="K1316" s="6" t="s">
        <v>295</v>
      </c>
      <c r="L1316" t="str">
        <f t="shared" si="148"/>
        <v xml:space="preserve">     Maroon</v>
      </c>
      <c r="M1316" s="14" t="str">
        <f t="shared" si="149"/>
        <v>PI.IC.CV.270204.01</v>
      </c>
      <c r="N1316" s="14"/>
      <c r="O1316" s="14" t="str">
        <f t="shared" si="150"/>
        <v>PH.IC.CV.270204.01</v>
      </c>
      <c r="P1316" s="5"/>
      <c r="Q1316" s="14" t="str">
        <f t="shared" si="151"/>
        <v>CL.IC.CV.270204.01</v>
      </c>
      <c r="R1316" s="5"/>
      <c r="S1316" s="5"/>
      <c r="T1316" s="5"/>
      <c r="U1316" s="5"/>
      <c r="V1316" s="5"/>
      <c r="W1316" s="5"/>
      <c r="Z1316" t="s">
        <v>12264</v>
      </c>
      <c r="AA1316">
        <v>1157</v>
      </c>
    </row>
    <row r="1317" spans="1:27" ht="15">
      <c r="A1317" s="5" t="s">
        <v>1372</v>
      </c>
      <c r="B1317" s="5"/>
      <c r="C1317" s="6" t="s">
        <v>12263</v>
      </c>
      <c r="D1317" s="5"/>
      <c r="E1317" s="6" t="s">
        <v>285</v>
      </c>
      <c r="F1317" s="5" t="s">
        <v>12247</v>
      </c>
      <c r="G1317" s="5" t="s">
        <v>2102</v>
      </c>
      <c r="H1317" s="10" t="s">
        <v>1404</v>
      </c>
      <c r="I1317" s="5" t="s">
        <v>2103</v>
      </c>
      <c r="J1317" s="13" t="str">
        <f t="shared" si="147"/>
        <v>IC.CV.270205</v>
      </c>
      <c r="K1317" s="6" t="s">
        <v>295</v>
      </c>
      <c r="L1317" t="str">
        <f t="shared" si="148"/>
        <v xml:space="preserve">     Yellow</v>
      </c>
      <c r="M1317" s="14" t="str">
        <f t="shared" si="149"/>
        <v>PI.IC.CV.270205.01</v>
      </c>
      <c r="N1317" s="14"/>
      <c r="O1317" s="14" t="str">
        <f t="shared" si="150"/>
        <v>PH.IC.CV.270205.01</v>
      </c>
      <c r="P1317" s="5"/>
      <c r="Q1317" s="14" t="str">
        <f t="shared" si="151"/>
        <v>CL.IC.CV.270205.01</v>
      </c>
      <c r="R1317" s="5"/>
      <c r="S1317" s="5"/>
      <c r="T1317" s="5"/>
      <c r="U1317" s="5"/>
      <c r="V1317" s="5"/>
      <c r="W1317" s="5"/>
      <c r="Z1317" t="s">
        <v>12264</v>
      </c>
      <c r="AA1317">
        <v>1157</v>
      </c>
    </row>
    <row r="1318" spans="1:27" ht="15">
      <c r="A1318" s="5" t="s">
        <v>1372</v>
      </c>
      <c r="B1318" s="5"/>
      <c r="C1318" s="6" t="s">
        <v>12263</v>
      </c>
      <c r="D1318" s="5"/>
      <c r="E1318" s="6" t="s">
        <v>285</v>
      </c>
      <c r="F1318" s="5" t="s">
        <v>12247</v>
      </c>
      <c r="G1318" s="5" t="s">
        <v>1431</v>
      </c>
      <c r="H1318" s="10" t="s">
        <v>1406</v>
      </c>
      <c r="I1318" s="5" t="s">
        <v>1432</v>
      </c>
      <c r="J1318" s="13" t="str">
        <f t="shared" si="147"/>
        <v>IC.CV.270206</v>
      </c>
      <c r="K1318" s="6" t="s">
        <v>295</v>
      </c>
      <c r="L1318" t="str">
        <f t="shared" si="148"/>
        <v xml:space="preserve">     Amber</v>
      </c>
      <c r="M1318" s="14" t="str">
        <f t="shared" si="149"/>
        <v>PI.IC.CV.270206.01</v>
      </c>
      <c r="N1318" s="14"/>
      <c r="O1318" s="14" t="str">
        <f t="shared" si="150"/>
        <v>PH.IC.CV.270206.01</v>
      </c>
      <c r="P1318" s="5"/>
      <c r="Q1318" s="14" t="str">
        <f t="shared" si="151"/>
        <v>CL.IC.CV.270206.01</v>
      </c>
      <c r="R1318" s="5"/>
      <c r="S1318" s="5"/>
      <c r="T1318" s="5"/>
      <c r="U1318" s="5"/>
      <c r="V1318" s="5"/>
      <c r="W1318" s="5"/>
      <c r="Z1318" t="s">
        <v>12264</v>
      </c>
      <c r="AA1318">
        <v>1157</v>
      </c>
    </row>
    <row r="1319" spans="1:27" ht="15">
      <c r="A1319" s="5" t="s">
        <v>1372</v>
      </c>
      <c r="B1319" s="5"/>
      <c r="C1319" s="6" t="s">
        <v>12263</v>
      </c>
      <c r="D1319" s="5"/>
      <c r="E1319" s="6" t="s">
        <v>285</v>
      </c>
      <c r="F1319" s="5" t="s">
        <v>12247</v>
      </c>
      <c r="G1319" s="5" t="s">
        <v>1433</v>
      </c>
      <c r="H1319" s="10" t="s">
        <v>1419</v>
      </c>
      <c r="I1319" s="5" t="s">
        <v>1434</v>
      </c>
      <c r="J1319" s="13" t="str">
        <f t="shared" si="147"/>
        <v>IC.CV.270207</v>
      </c>
      <c r="K1319" s="6" t="s">
        <v>295</v>
      </c>
      <c r="L1319" t="str">
        <f t="shared" si="148"/>
        <v xml:space="preserve">     Green</v>
      </c>
      <c r="M1319" s="14" t="str">
        <f t="shared" si="149"/>
        <v>PI.IC.CV.270207.01</v>
      </c>
      <c r="N1319" s="14"/>
      <c r="O1319" s="14" t="str">
        <f t="shared" si="150"/>
        <v>PH.IC.CV.270207.01</v>
      </c>
      <c r="P1319" s="5"/>
      <c r="Q1319" s="14" t="str">
        <f t="shared" si="151"/>
        <v>CL.IC.CV.270207.01</v>
      </c>
      <c r="R1319" s="5"/>
      <c r="S1319" s="5"/>
      <c r="T1319" s="5"/>
      <c r="U1319" s="5"/>
      <c r="V1319" s="5"/>
      <c r="W1319" s="5"/>
      <c r="Z1319" t="s">
        <v>12264</v>
      </c>
      <c r="AA1319">
        <v>1157</v>
      </c>
    </row>
    <row r="1320" spans="1:27" ht="15">
      <c r="A1320" s="5" t="s">
        <v>1372</v>
      </c>
      <c r="B1320" s="5"/>
      <c r="C1320" s="6" t="s">
        <v>12263</v>
      </c>
      <c r="D1320" s="5"/>
      <c r="E1320" s="6" t="s">
        <v>285</v>
      </c>
      <c r="F1320" s="5" t="s">
        <v>12247</v>
      </c>
      <c r="G1320" s="5" t="s">
        <v>1435</v>
      </c>
      <c r="H1320" s="10" t="s">
        <v>1550</v>
      </c>
      <c r="I1320" s="5" t="s">
        <v>1436</v>
      </c>
      <c r="J1320" s="13" t="str">
        <f t="shared" si="147"/>
        <v>IC.CV.270208</v>
      </c>
      <c r="K1320" s="6" t="s">
        <v>295</v>
      </c>
      <c r="L1320" t="str">
        <f t="shared" si="148"/>
        <v xml:space="preserve">     Tan</v>
      </c>
      <c r="M1320" s="14" t="str">
        <f t="shared" si="149"/>
        <v>PI.IC.CV.270208.01</v>
      </c>
      <c r="N1320" s="14"/>
      <c r="O1320" s="14" t="str">
        <f t="shared" si="150"/>
        <v>PH.IC.CV.270208.01</v>
      </c>
      <c r="P1320" s="5"/>
      <c r="Q1320" s="14" t="str">
        <f t="shared" si="151"/>
        <v>CL.IC.CV.270208.01</v>
      </c>
      <c r="R1320" s="5"/>
      <c r="S1320" s="5"/>
      <c r="T1320" s="5"/>
      <c r="U1320" s="5"/>
      <c r="V1320" s="5"/>
      <c r="W1320" s="5"/>
      <c r="Z1320" t="s">
        <v>12264</v>
      </c>
      <c r="AA1320">
        <v>1157</v>
      </c>
    </row>
    <row r="1321" spans="1:27" ht="15">
      <c r="A1321" s="5" t="s">
        <v>1372</v>
      </c>
      <c r="B1321" s="5"/>
      <c r="C1321" s="6" t="s">
        <v>12263</v>
      </c>
      <c r="D1321" s="5" t="s">
        <v>1524</v>
      </c>
      <c r="E1321" s="6" t="s">
        <v>348</v>
      </c>
      <c r="F1321" s="5" t="s">
        <v>12247</v>
      </c>
      <c r="G1321" s="5" t="s">
        <v>1437</v>
      </c>
      <c r="H1321" s="10" t="s">
        <v>1396</v>
      </c>
      <c r="I1321" s="5" t="s">
        <v>1438</v>
      </c>
      <c r="J1321" s="13" t="str">
        <f t="shared" si="147"/>
        <v>IC.CV.270301</v>
      </c>
      <c r="K1321" s="6" t="s">
        <v>295</v>
      </c>
      <c r="L1321" t="str">
        <f t="shared" si="148"/>
        <v xml:space="preserve">     Bloody</v>
      </c>
      <c r="M1321" s="14" t="str">
        <f t="shared" si="149"/>
        <v>PI.IC.CV.270301.01</v>
      </c>
      <c r="N1321" s="14"/>
      <c r="O1321" s="14" t="str">
        <f t="shared" si="150"/>
        <v>PH.IC.CV.270301.01</v>
      </c>
      <c r="P1321" s="5"/>
      <c r="Q1321" s="14" t="str">
        <f t="shared" si="151"/>
        <v>CL.IC.CV.270301.01</v>
      </c>
      <c r="R1321" s="5"/>
      <c r="S1321" s="5"/>
      <c r="T1321" s="5"/>
      <c r="U1321" s="5"/>
      <c r="V1321" s="5"/>
      <c r="W1321" s="5"/>
      <c r="Z1321" t="s">
        <v>12264</v>
      </c>
      <c r="AA1321">
        <v>1157</v>
      </c>
    </row>
    <row r="1322" spans="1:27" ht="15">
      <c r="A1322" s="5" t="s">
        <v>1372</v>
      </c>
      <c r="B1322" s="5"/>
      <c r="C1322" s="6" t="s">
        <v>12263</v>
      </c>
      <c r="D1322" s="5"/>
      <c r="E1322" s="6" t="s">
        <v>348</v>
      </c>
      <c r="F1322" s="5" t="s">
        <v>12247</v>
      </c>
      <c r="G1322" s="5" t="s">
        <v>1439</v>
      </c>
      <c r="H1322" s="10" t="s">
        <v>1398</v>
      </c>
      <c r="I1322" s="5" t="s">
        <v>1635</v>
      </c>
      <c r="J1322" s="13" t="str">
        <f t="shared" si="147"/>
        <v>IC.CV.270302</v>
      </c>
      <c r="K1322" s="6" t="s">
        <v>295</v>
      </c>
      <c r="L1322" t="str">
        <f t="shared" si="148"/>
        <v xml:space="preserve">     Serosanguinous</v>
      </c>
      <c r="M1322" s="14" t="str">
        <f t="shared" si="149"/>
        <v>PI.IC.CV.270302.01</v>
      </c>
      <c r="N1322" s="14"/>
      <c r="O1322" s="14" t="str">
        <f t="shared" si="150"/>
        <v>PH.IC.CV.270302.01</v>
      </c>
      <c r="P1322" s="5"/>
      <c r="Q1322" s="14" t="str">
        <f t="shared" si="151"/>
        <v>CL.IC.CV.270302.01</v>
      </c>
      <c r="R1322" s="5"/>
      <c r="S1322" s="5"/>
      <c r="T1322" s="5"/>
      <c r="U1322" s="5"/>
      <c r="V1322" s="5"/>
      <c r="W1322" s="5"/>
      <c r="Z1322" t="s">
        <v>12264</v>
      </c>
      <c r="AA1322">
        <v>1157</v>
      </c>
    </row>
    <row r="1323" spans="1:27" ht="15">
      <c r="A1323" s="5" t="s">
        <v>1372</v>
      </c>
      <c r="B1323" s="5"/>
      <c r="C1323" s="6" t="s">
        <v>12263</v>
      </c>
      <c r="D1323" s="5"/>
      <c r="E1323" s="6" t="s">
        <v>348</v>
      </c>
      <c r="F1323" s="5" t="s">
        <v>12247</v>
      </c>
      <c r="G1323" s="5" t="s">
        <v>1636</v>
      </c>
      <c r="H1323" s="10" t="s">
        <v>1400</v>
      </c>
      <c r="I1323" s="5" t="s">
        <v>1637</v>
      </c>
      <c r="J1323" s="13" t="str">
        <f t="shared" ref="J1323:J1401" si="152">CONCATENATE("IC.CV.",C1323,E1323,H1323)</f>
        <v>IC.CV.270303</v>
      </c>
      <c r="K1323" s="6" t="s">
        <v>295</v>
      </c>
      <c r="L1323" t="str">
        <f t="shared" ref="L1323:L1386" si="153">G1323</f>
        <v xml:space="preserve">     Serous</v>
      </c>
      <c r="M1323" s="14" t="str">
        <f t="shared" ref="M1323:M1401" si="154">CONCATENATE("PI.",J1323,".",K1323)</f>
        <v>PI.IC.CV.270303.01</v>
      </c>
      <c r="N1323" s="14"/>
      <c r="O1323" s="14" t="str">
        <f t="shared" ref="O1323:O1401" si="155">CONCATENATE("PH.",J1323,".",K1323)</f>
        <v>PH.IC.CV.270303.01</v>
      </c>
      <c r="P1323" s="5"/>
      <c r="Q1323" s="14" t="str">
        <f t="shared" ref="Q1323:Q1401" si="156">CONCATENATE("CL.",J1323,".",K1323)</f>
        <v>CL.IC.CV.270303.01</v>
      </c>
      <c r="R1323" s="5"/>
      <c r="S1323" s="5"/>
      <c r="T1323" s="5"/>
      <c r="U1323" s="5"/>
      <c r="V1323" s="5"/>
      <c r="W1323" s="5"/>
      <c r="Z1323" t="s">
        <v>12264</v>
      </c>
      <c r="AA1323">
        <v>1157</v>
      </c>
    </row>
    <row r="1324" spans="1:27" ht="15">
      <c r="A1324" s="5" t="s">
        <v>1372</v>
      </c>
      <c r="B1324" s="5"/>
      <c r="C1324" s="6" t="s">
        <v>12263</v>
      </c>
      <c r="D1324" s="5"/>
      <c r="E1324" s="6" t="s">
        <v>348</v>
      </c>
      <c r="F1324" s="5" t="s">
        <v>12247</v>
      </c>
      <c r="G1324" s="5" t="s">
        <v>1638</v>
      </c>
      <c r="H1324" s="10" t="s">
        <v>1402</v>
      </c>
      <c r="I1324" s="5" t="s">
        <v>1639</v>
      </c>
      <c r="J1324" s="13" t="str">
        <f t="shared" si="152"/>
        <v>IC.CV.270304</v>
      </c>
      <c r="K1324" s="6" t="s">
        <v>295</v>
      </c>
      <c r="L1324" t="str">
        <f t="shared" si="153"/>
        <v xml:space="preserve">     Clear</v>
      </c>
      <c r="M1324" s="14" t="str">
        <f t="shared" si="154"/>
        <v>PI.IC.CV.270304.01</v>
      </c>
      <c r="N1324" s="14"/>
      <c r="O1324" s="14" t="str">
        <f t="shared" si="155"/>
        <v>PH.IC.CV.270304.01</v>
      </c>
      <c r="P1324" s="5"/>
      <c r="Q1324" s="14" t="str">
        <f t="shared" si="156"/>
        <v>CL.IC.CV.270304.01</v>
      </c>
      <c r="R1324" s="5"/>
      <c r="S1324" s="5"/>
      <c r="T1324" s="5"/>
      <c r="U1324" s="5"/>
      <c r="V1324" s="5"/>
      <c r="W1324" s="5"/>
      <c r="Z1324" t="s">
        <v>12264</v>
      </c>
      <c r="AA1324">
        <v>1157</v>
      </c>
    </row>
    <row r="1325" spans="1:27" ht="15">
      <c r="A1325" s="5" t="s">
        <v>1372</v>
      </c>
      <c r="B1325" s="5"/>
      <c r="C1325" s="6" t="s">
        <v>12263</v>
      </c>
      <c r="D1325" s="5"/>
      <c r="E1325" s="6" t="s">
        <v>348</v>
      </c>
      <c r="F1325" s="5" t="s">
        <v>12247</v>
      </c>
      <c r="G1325" s="5" t="s">
        <v>1640</v>
      </c>
      <c r="H1325" s="10" t="s">
        <v>1404</v>
      </c>
      <c r="I1325" s="5" t="s">
        <v>1641</v>
      </c>
      <c r="J1325" s="13" t="str">
        <f t="shared" si="152"/>
        <v>IC.CV.270305</v>
      </c>
      <c r="K1325" s="6" t="s">
        <v>295</v>
      </c>
      <c r="L1325" t="str">
        <f t="shared" si="153"/>
        <v xml:space="preserve">     Cloudy</v>
      </c>
      <c r="M1325" s="14" t="str">
        <f t="shared" si="154"/>
        <v>PI.IC.CV.270305.01</v>
      </c>
      <c r="N1325" s="14"/>
      <c r="O1325" s="14" t="str">
        <f t="shared" si="155"/>
        <v>PH.IC.CV.270305.01</v>
      </c>
      <c r="P1325" s="5"/>
      <c r="Q1325" s="14" t="str">
        <f t="shared" si="156"/>
        <v>CL.IC.CV.270305.01</v>
      </c>
      <c r="R1325" s="5"/>
      <c r="S1325" s="5"/>
      <c r="T1325" s="5"/>
      <c r="U1325" s="5"/>
      <c r="V1325" s="5"/>
      <c r="W1325" s="5"/>
      <c r="Z1325" t="s">
        <v>12264</v>
      </c>
      <c r="AA1325">
        <v>1157</v>
      </c>
    </row>
    <row r="1326" spans="1:27" ht="15">
      <c r="A1326" s="5" t="s">
        <v>1372</v>
      </c>
      <c r="B1326" s="5"/>
      <c r="C1326" s="6" t="s">
        <v>12263</v>
      </c>
      <c r="D1326" s="5"/>
      <c r="E1326" s="6" t="s">
        <v>348</v>
      </c>
      <c r="F1326" s="5" t="s">
        <v>12247</v>
      </c>
      <c r="G1326" s="5" t="s">
        <v>1642</v>
      </c>
      <c r="H1326" s="10" t="s">
        <v>1406</v>
      </c>
      <c r="I1326" s="5" t="s">
        <v>1643</v>
      </c>
      <c r="J1326" s="13" t="str">
        <f t="shared" si="152"/>
        <v>IC.CV.270306</v>
      </c>
      <c r="K1326" s="6" t="s">
        <v>295</v>
      </c>
      <c r="L1326" t="str">
        <f t="shared" si="153"/>
        <v xml:space="preserve">     Purulent</v>
      </c>
      <c r="M1326" s="14" t="str">
        <f t="shared" si="154"/>
        <v>PI.IC.CV.270306.01</v>
      </c>
      <c r="N1326" s="14"/>
      <c r="O1326" s="14" t="str">
        <f t="shared" si="155"/>
        <v>PH.IC.CV.270306.01</v>
      </c>
      <c r="P1326" s="5"/>
      <c r="Q1326" s="14" t="str">
        <f t="shared" si="156"/>
        <v>CL.IC.CV.270306.01</v>
      </c>
      <c r="R1326" s="5"/>
      <c r="S1326" s="5"/>
      <c r="T1326" s="5"/>
      <c r="U1326" s="5"/>
      <c r="V1326" s="5"/>
      <c r="W1326" s="5"/>
      <c r="Z1326" t="s">
        <v>12264</v>
      </c>
      <c r="AA1326">
        <v>1157</v>
      </c>
    </row>
    <row r="1327" spans="1:27" ht="15">
      <c r="A1327" s="5" t="s">
        <v>1372</v>
      </c>
      <c r="B1327" s="5"/>
      <c r="C1327" s="6" t="s">
        <v>12263</v>
      </c>
      <c r="D1327" s="5"/>
      <c r="E1327" s="6" t="s">
        <v>348</v>
      </c>
      <c r="F1327" s="5" t="s">
        <v>12247</v>
      </c>
      <c r="G1327" s="5" t="s">
        <v>1644</v>
      </c>
      <c r="H1327" s="10" t="s">
        <v>1419</v>
      </c>
      <c r="I1327" s="5" t="s">
        <v>1645</v>
      </c>
      <c r="J1327" s="13" t="str">
        <f t="shared" si="152"/>
        <v>IC.CV.270307</v>
      </c>
      <c r="K1327" s="6" t="s">
        <v>295</v>
      </c>
      <c r="L1327" t="str">
        <f t="shared" si="153"/>
        <v xml:space="preserve">     Viscous</v>
      </c>
      <c r="M1327" s="14" t="str">
        <f t="shared" si="154"/>
        <v>PI.IC.CV.270307.01</v>
      </c>
      <c r="N1327" s="14"/>
      <c r="O1327" s="14" t="str">
        <f t="shared" si="155"/>
        <v>PH.IC.CV.270307.01</v>
      </c>
      <c r="P1327" s="5"/>
      <c r="Q1327" s="14" t="str">
        <f t="shared" si="156"/>
        <v>CL.IC.CV.270307.01</v>
      </c>
      <c r="R1327" s="5"/>
      <c r="S1327" s="5"/>
      <c r="T1327" s="5"/>
      <c r="U1327" s="5"/>
      <c r="V1327" s="5"/>
      <c r="W1327" s="5"/>
      <c r="Z1327" t="s">
        <v>12264</v>
      </c>
      <c r="AA1327">
        <v>1157</v>
      </c>
    </row>
    <row r="1328" spans="1:27" ht="15">
      <c r="A1328" s="5" t="s">
        <v>1372</v>
      </c>
      <c r="B1328" s="5"/>
      <c r="C1328" s="6" t="s">
        <v>12263</v>
      </c>
      <c r="D1328" s="5" t="s">
        <v>1867</v>
      </c>
      <c r="E1328" s="6" t="s">
        <v>349</v>
      </c>
      <c r="F1328" s="5" t="s">
        <v>12247</v>
      </c>
      <c r="G1328" s="5" t="s">
        <v>1868</v>
      </c>
      <c r="H1328" s="10" t="s">
        <v>1396</v>
      </c>
      <c r="I1328" s="5" t="s">
        <v>1001</v>
      </c>
      <c r="J1328" s="13" t="str">
        <f t="shared" si="152"/>
        <v>IC.CV.270401</v>
      </c>
      <c r="K1328" s="6" t="s">
        <v>295</v>
      </c>
      <c r="L1328" t="str">
        <f t="shared" si="153"/>
        <v xml:space="preserve">     Discharge none</v>
      </c>
      <c r="M1328" s="14" t="str">
        <f t="shared" si="154"/>
        <v>PI.IC.CV.270401.01</v>
      </c>
      <c r="N1328" s="14"/>
      <c r="O1328" s="14" t="str">
        <f t="shared" si="155"/>
        <v>PH.IC.CV.270401.01</v>
      </c>
      <c r="P1328" s="5"/>
      <c r="Q1328" s="14" t="str">
        <f t="shared" si="156"/>
        <v>CL.IC.CV.270401.01</v>
      </c>
      <c r="R1328" s="5"/>
      <c r="S1328" s="5"/>
      <c r="T1328" s="5"/>
      <c r="U1328" s="5"/>
      <c r="V1328" s="5"/>
      <c r="W1328" s="5"/>
      <c r="Z1328" t="s">
        <v>12264</v>
      </c>
      <c r="AA1328">
        <v>1157</v>
      </c>
    </row>
    <row r="1329" spans="1:27" ht="15">
      <c r="A1329" s="5" t="s">
        <v>1372</v>
      </c>
      <c r="B1329" s="5"/>
      <c r="C1329" s="6" t="s">
        <v>12263</v>
      </c>
      <c r="D1329" s="5"/>
      <c r="E1329" s="6" t="s">
        <v>349</v>
      </c>
      <c r="F1329" s="5" t="s">
        <v>12247</v>
      </c>
      <c r="G1329" s="5" t="s">
        <v>1869</v>
      </c>
      <c r="H1329" s="10" t="s">
        <v>1398</v>
      </c>
      <c r="I1329" s="5" t="s">
        <v>1649</v>
      </c>
      <c r="J1329" s="13" t="str">
        <f t="shared" si="152"/>
        <v>IC.CV.270402</v>
      </c>
      <c r="K1329" s="6" t="s">
        <v>295</v>
      </c>
      <c r="L1329" t="str">
        <f t="shared" si="153"/>
        <v xml:space="preserve">     Scant amount discharge</v>
      </c>
      <c r="M1329" s="14" t="str">
        <f t="shared" si="154"/>
        <v>PI.IC.CV.270402.01</v>
      </c>
      <c r="N1329" s="14"/>
      <c r="O1329" s="14" t="str">
        <f t="shared" si="155"/>
        <v>PH.IC.CV.270402.01</v>
      </c>
      <c r="P1329" s="5"/>
      <c r="Q1329" s="14" t="str">
        <f t="shared" si="156"/>
        <v>CL.IC.CV.270402.01</v>
      </c>
      <c r="R1329" s="5"/>
      <c r="S1329" s="5"/>
      <c r="T1329" s="5"/>
      <c r="U1329" s="5"/>
      <c r="V1329" s="5"/>
      <c r="W1329" s="5"/>
      <c r="Z1329" t="s">
        <v>12264</v>
      </c>
      <c r="AA1329">
        <v>1157</v>
      </c>
    </row>
    <row r="1330" spans="1:27" ht="15">
      <c r="A1330" s="5" t="s">
        <v>1372</v>
      </c>
      <c r="B1330" s="5"/>
      <c r="C1330" s="6" t="s">
        <v>12263</v>
      </c>
      <c r="D1330" s="5"/>
      <c r="E1330" s="6" t="s">
        <v>349</v>
      </c>
      <c r="F1330" s="5" t="s">
        <v>12247</v>
      </c>
      <c r="G1330" s="5" t="s">
        <v>1870</v>
      </c>
      <c r="H1330" s="10" t="s">
        <v>1400</v>
      </c>
      <c r="I1330" s="5" t="s">
        <v>1651</v>
      </c>
      <c r="J1330" s="13" t="str">
        <f t="shared" si="152"/>
        <v>IC.CV.270403</v>
      </c>
      <c r="K1330" s="6" t="s">
        <v>295</v>
      </c>
      <c r="L1330" t="str">
        <f t="shared" si="153"/>
        <v xml:space="preserve">     Small amount discharge</v>
      </c>
      <c r="M1330" s="14" t="str">
        <f t="shared" si="154"/>
        <v>PI.IC.CV.270403.01</v>
      </c>
      <c r="N1330" s="14"/>
      <c r="O1330" s="14" t="str">
        <f t="shared" si="155"/>
        <v>PH.IC.CV.270403.01</v>
      </c>
      <c r="P1330" s="5"/>
      <c r="Q1330" s="14" t="str">
        <f t="shared" si="156"/>
        <v>CL.IC.CV.270403.01</v>
      </c>
      <c r="R1330" s="5"/>
      <c r="S1330" s="5"/>
      <c r="T1330" s="5"/>
      <c r="U1330" s="5"/>
      <c r="V1330" s="5"/>
      <c r="W1330" s="5"/>
      <c r="Z1330" t="s">
        <v>12264</v>
      </c>
      <c r="AA1330">
        <v>1157</v>
      </c>
    </row>
    <row r="1331" spans="1:27" ht="15">
      <c r="A1331" s="5" t="s">
        <v>1372</v>
      </c>
      <c r="B1331" s="5"/>
      <c r="C1331" s="6" t="s">
        <v>12263</v>
      </c>
      <c r="D1331" s="5"/>
      <c r="E1331" s="6" t="s">
        <v>349</v>
      </c>
      <c r="F1331" s="5" t="s">
        <v>12247</v>
      </c>
      <c r="G1331" s="5" t="s">
        <v>1871</v>
      </c>
      <c r="H1331" s="10" t="s">
        <v>1402</v>
      </c>
      <c r="I1331" s="5" t="s">
        <v>1653</v>
      </c>
      <c r="J1331" s="13" t="str">
        <f t="shared" si="152"/>
        <v>IC.CV.270404</v>
      </c>
      <c r="K1331" s="6" t="s">
        <v>295</v>
      </c>
      <c r="L1331" t="str">
        <f t="shared" si="153"/>
        <v xml:space="preserve">     Moderate amount discharge</v>
      </c>
      <c r="M1331" s="14" t="str">
        <f t="shared" si="154"/>
        <v>PI.IC.CV.270404.01</v>
      </c>
      <c r="N1331" s="14"/>
      <c r="O1331" s="14" t="str">
        <f t="shared" si="155"/>
        <v>PH.IC.CV.270404.01</v>
      </c>
      <c r="P1331" s="5"/>
      <c r="Q1331" s="14" t="str">
        <f t="shared" si="156"/>
        <v>CL.IC.CV.270404.01</v>
      </c>
      <c r="R1331" s="5"/>
      <c r="S1331" s="5"/>
      <c r="T1331" s="5"/>
      <c r="U1331" s="5"/>
      <c r="V1331" s="5"/>
      <c r="W1331" s="5"/>
      <c r="Z1331" t="s">
        <v>12264</v>
      </c>
      <c r="AA1331">
        <v>1157</v>
      </c>
    </row>
    <row r="1332" spans="1:27" ht="15">
      <c r="A1332" s="5" t="s">
        <v>1372</v>
      </c>
      <c r="B1332" s="5"/>
      <c r="C1332" s="6" t="s">
        <v>12263</v>
      </c>
      <c r="D1332" s="5"/>
      <c r="E1332" s="6" t="s">
        <v>349</v>
      </c>
      <c r="F1332" s="5" t="s">
        <v>12247</v>
      </c>
      <c r="G1332" s="5" t="s">
        <v>1872</v>
      </c>
      <c r="H1332" s="10" t="s">
        <v>1404</v>
      </c>
      <c r="I1332" s="5" t="s">
        <v>1655</v>
      </c>
      <c r="J1332" s="13" t="str">
        <f t="shared" si="152"/>
        <v>IC.CV.270405</v>
      </c>
      <c r="K1332" s="6" t="s">
        <v>295</v>
      </c>
      <c r="L1332" t="str">
        <f t="shared" si="153"/>
        <v xml:space="preserve">     Large amount discharge</v>
      </c>
      <c r="M1332" s="14" t="str">
        <f t="shared" si="154"/>
        <v>PI.IC.CV.270405.01</v>
      </c>
      <c r="N1332" s="14"/>
      <c r="O1332" s="14" t="str">
        <f t="shared" si="155"/>
        <v>PH.IC.CV.270405.01</v>
      </c>
      <c r="P1332" s="5"/>
      <c r="Q1332" s="14" t="str">
        <f t="shared" si="156"/>
        <v>CL.IC.CV.270405.01</v>
      </c>
      <c r="R1332" s="5"/>
      <c r="S1332" s="5"/>
      <c r="T1332" s="5"/>
      <c r="U1332" s="5"/>
      <c r="V1332" s="5"/>
      <c r="W1332" s="5"/>
      <c r="Z1332" t="s">
        <v>12264</v>
      </c>
      <c r="AA1332">
        <v>1157</v>
      </c>
    </row>
    <row r="1333" spans="1:27" ht="15">
      <c r="A1333" s="5" t="s">
        <v>1372</v>
      </c>
      <c r="B1333" s="5"/>
      <c r="C1333" s="6" t="s">
        <v>12263</v>
      </c>
      <c r="D1333" s="5"/>
      <c r="E1333" s="6" t="s">
        <v>349</v>
      </c>
      <c r="F1333" s="5" t="s">
        <v>12247</v>
      </c>
      <c r="G1333" s="5" t="s">
        <v>1873</v>
      </c>
      <c r="H1333" s="10" t="s">
        <v>1406</v>
      </c>
      <c r="I1333" s="5" t="s">
        <v>1488</v>
      </c>
      <c r="J1333" s="13" t="str">
        <f t="shared" si="152"/>
        <v>IC.CV.270406</v>
      </c>
      <c r="K1333" s="6" t="s">
        <v>295</v>
      </c>
      <c r="L1333" t="str">
        <f t="shared" si="153"/>
        <v xml:space="preserve">     Copious amount discharge</v>
      </c>
      <c r="M1333" s="14" t="str">
        <f t="shared" si="154"/>
        <v>PI.IC.CV.270406.01</v>
      </c>
      <c r="N1333" s="14"/>
      <c r="O1333" s="14" t="str">
        <f t="shared" si="155"/>
        <v>PH.IC.CV.270406.01</v>
      </c>
      <c r="P1333" s="5"/>
      <c r="Q1333" s="14" t="str">
        <f t="shared" si="156"/>
        <v>CL.IC.CV.270406.01</v>
      </c>
      <c r="R1333" s="5"/>
      <c r="S1333" s="5"/>
      <c r="T1333" s="5"/>
      <c r="U1333" s="5"/>
      <c r="V1333" s="5"/>
      <c r="W1333" s="5"/>
      <c r="Z1333" t="s">
        <v>12264</v>
      </c>
      <c r="AA1333">
        <v>1157</v>
      </c>
    </row>
    <row r="1334" spans="1:27" ht="15">
      <c r="A1334" s="5" t="s">
        <v>1372</v>
      </c>
      <c r="B1334" s="5"/>
      <c r="C1334" s="6" t="s">
        <v>12263</v>
      </c>
      <c r="D1334" s="5" t="s">
        <v>1874</v>
      </c>
      <c r="E1334" s="6" t="s">
        <v>350</v>
      </c>
      <c r="F1334" s="5" t="s">
        <v>12247</v>
      </c>
      <c r="G1334" s="5" t="s">
        <v>296</v>
      </c>
      <c r="H1334" s="10" t="s">
        <v>1396</v>
      </c>
      <c r="I1334" s="5" t="s">
        <v>1674</v>
      </c>
      <c r="J1334" s="13" t="str">
        <f t="shared" si="152"/>
        <v>IC.CV.270501</v>
      </c>
      <c r="K1334" s="6" t="s">
        <v>295</v>
      </c>
      <c r="L1334" t="str">
        <f t="shared" si="153"/>
        <v xml:space="preserve">     Discharge same amount</v>
      </c>
      <c r="M1334" s="14" t="str">
        <f t="shared" si="154"/>
        <v>PI.IC.CV.270501.01</v>
      </c>
      <c r="N1334" s="14"/>
      <c r="O1334" s="14" t="str">
        <f t="shared" si="155"/>
        <v>PH.IC.CV.270501.01</v>
      </c>
      <c r="P1334" s="5"/>
      <c r="Q1334" s="14" t="str">
        <f t="shared" si="156"/>
        <v>CL.IC.CV.270501.01</v>
      </c>
      <c r="R1334" s="5"/>
      <c r="S1334" s="5"/>
      <c r="T1334" s="5"/>
      <c r="U1334" s="5"/>
      <c r="V1334" s="5"/>
      <c r="W1334" s="5"/>
      <c r="Z1334" t="s">
        <v>12264</v>
      </c>
      <c r="AA1334">
        <v>1157</v>
      </c>
    </row>
    <row r="1335" spans="1:27" ht="15">
      <c r="A1335" s="5" t="s">
        <v>1372</v>
      </c>
      <c r="B1335" s="5"/>
      <c r="C1335" s="6" t="s">
        <v>12263</v>
      </c>
      <c r="D1335" s="5"/>
      <c r="E1335" s="6" t="s">
        <v>350</v>
      </c>
      <c r="F1335" s="5" t="s">
        <v>12247</v>
      </c>
      <c r="G1335" s="5" t="s">
        <v>1875</v>
      </c>
      <c r="H1335" s="10" t="s">
        <v>1398</v>
      </c>
      <c r="I1335" s="5" t="s">
        <v>1673</v>
      </c>
      <c r="J1335" s="13" t="str">
        <f t="shared" si="152"/>
        <v>IC.CV.270502</v>
      </c>
      <c r="K1335" s="6" t="s">
        <v>295</v>
      </c>
      <c r="L1335" t="str">
        <f t="shared" si="153"/>
        <v xml:space="preserve">     Discharge decreasing</v>
      </c>
      <c r="M1335" s="14" t="str">
        <f t="shared" si="154"/>
        <v>PI.IC.CV.270502.01</v>
      </c>
      <c r="N1335" s="14"/>
      <c r="O1335" s="14" t="str">
        <f t="shared" si="155"/>
        <v>PH.IC.CV.270502.01</v>
      </c>
      <c r="P1335" s="5"/>
      <c r="Q1335" s="14" t="str">
        <f t="shared" si="156"/>
        <v>CL.IC.CV.270502.01</v>
      </c>
      <c r="R1335" s="5"/>
      <c r="S1335" s="5"/>
      <c r="T1335" s="5"/>
      <c r="U1335" s="5"/>
      <c r="V1335" s="5"/>
      <c r="W1335" s="5"/>
      <c r="Z1335" t="s">
        <v>12264</v>
      </c>
      <c r="AA1335">
        <v>1157</v>
      </c>
    </row>
    <row r="1336" spans="1:27" ht="15">
      <c r="A1336" s="5" t="s">
        <v>1372</v>
      </c>
      <c r="B1336" s="5"/>
      <c r="C1336" s="6" t="s">
        <v>12263</v>
      </c>
      <c r="D1336" s="5"/>
      <c r="E1336" s="6" t="s">
        <v>350</v>
      </c>
      <c r="F1336" s="5" t="s">
        <v>12247</v>
      </c>
      <c r="G1336" s="5" t="s">
        <v>1876</v>
      </c>
      <c r="H1336" s="10" t="s">
        <v>1400</v>
      </c>
      <c r="I1336" s="5" t="s">
        <v>1841</v>
      </c>
      <c r="J1336" s="13" t="str">
        <f t="shared" si="152"/>
        <v>IC.CV.270503</v>
      </c>
      <c r="K1336" s="6" t="s">
        <v>295</v>
      </c>
      <c r="L1336" t="str">
        <f t="shared" si="153"/>
        <v xml:space="preserve">     Discharge increasing</v>
      </c>
      <c r="M1336" s="14" t="str">
        <f t="shared" si="154"/>
        <v>PI.IC.CV.270503.01</v>
      </c>
      <c r="N1336" s="14"/>
      <c r="O1336" s="14" t="str">
        <f t="shared" si="155"/>
        <v>PH.IC.CV.270503.01</v>
      </c>
      <c r="P1336" s="5"/>
      <c r="Q1336" s="14" t="str">
        <f t="shared" si="156"/>
        <v>CL.IC.CV.270503.01</v>
      </c>
      <c r="R1336" s="5"/>
      <c r="S1336" s="5"/>
      <c r="T1336" s="5"/>
      <c r="U1336" s="5"/>
      <c r="V1336" s="5"/>
      <c r="W1336" s="5"/>
      <c r="Z1336" t="s">
        <v>12264</v>
      </c>
      <c r="AA1336">
        <v>1157</v>
      </c>
    </row>
    <row r="1337" spans="1:27" ht="15">
      <c r="A1337" s="5" t="s">
        <v>1372</v>
      </c>
      <c r="B1337" s="5"/>
      <c r="C1337" s="6" t="s">
        <v>12263</v>
      </c>
      <c r="D1337" s="5" t="s">
        <v>1877</v>
      </c>
      <c r="E1337" s="6" t="s">
        <v>351</v>
      </c>
      <c r="F1337" s="5" t="s">
        <v>12247</v>
      </c>
      <c r="G1337" s="5" t="s">
        <v>1992</v>
      </c>
      <c r="H1337" s="10" t="s">
        <v>1396</v>
      </c>
      <c r="I1337" s="5" t="s">
        <v>1993</v>
      </c>
      <c r="J1337" s="13" t="str">
        <f t="shared" si="152"/>
        <v>IC.CV.270601</v>
      </c>
      <c r="K1337" s="6" t="s">
        <v>295</v>
      </c>
      <c r="L1337" t="str">
        <f t="shared" si="153"/>
        <v xml:space="preserve">     No odor</v>
      </c>
      <c r="M1337" s="14" t="str">
        <f t="shared" si="154"/>
        <v>PI.IC.CV.270601.01</v>
      </c>
      <c r="N1337" s="14"/>
      <c r="O1337" s="14" t="str">
        <f t="shared" si="155"/>
        <v>PH.IC.CV.270601.01</v>
      </c>
      <c r="P1337" s="5"/>
      <c r="Q1337" s="14" t="str">
        <f t="shared" si="156"/>
        <v>CL.IC.CV.270601.01</v>
      </c>
      <c r="R1337" s="5"/>
      <c r="S1337" s="5"/>
      <c r="T1337" s="5"/>
      <c r="U1337" s="5"/>
      <c r="V1337" s="5"/>
      <c r="W1337" s="5"/>
      <c r="Z1337" t="s">
        <v>12264</v>
      </c>
      <c r="AA1337">
        <v>1157</v>
      </c>
    </row>
    <row r="1338" spans="1:27" ht="15">
      <c r="A1338" s="5" t="s">
        <v>1372</v>
      </c>
      <c r="B1338" s="5"/>
      <c r="C1338" s="6" t="s">
        <v>12263</v>
      </c>
      <c r="D1338" s="5"/>
      <c r="E1338" s="6" t="s">
        <v>351</v>
      </c>
      <c r="F1338" s="5" t="s">
        <v>12247</v>
      </c>
      <c r="G1338" s="5" t="s">
        <v>1994</v>
      </c>
      <c r="H1338" s="10" t="s">
        <v>1398</v>
      </c>
      <c r="I1338" s="5" t="s">
        <v>1995</v>
      </c>
      <c r="J1338" s="13" t="str">
        <f t="shared" si="152"/>
        <v>IC.CV.270602</v>
      </c>
      <c r="K1338" s="6" t="s">
        <v>295</v>
      </c>
      <c r="L1338" t="str">
        <f t="shared" si="153"/>
        <v xml:space="preserve">     Foul</v>
      </c>
      <c r="M1338" s="14" t="str">
        <f t="shared" si="154"/>
        <v>PI.IC.CV.270602.01</v>
      </c>
      <c r="N1338" s="14"/>
      <c r="O1338" s="14" t="str">
        <f t="shared" si="155"/>
        <v>PH.IC.CV.270602.01</v>
      </c>
      <c r="P1338" s="5"/>
      <c r="Q1338" s="14" t="str">
        <f t="shared" si="156"/>
        <v>CL.IC.CV.270602.01</v>
      </c>
      <c r="R1338" s="5"/>
      <c r="S1338" s="5"/>
      <c r="T1338" s="5"/>
      <c r="U1338" s="5"/>
      <c r="V1338" s="5"/>
      <c r="W1338" s="5"/>
      <c r="Z1338" t="s">
        <v>12264</v>
      </c>
      <c r="AA1338">
        <v>1157</v>
      </c>
    </row>
    <row r="1339" spans="1:27" ht="15">
      <c r="A1339" s="5" t="s">
        <v>1372</v>
      </c>
      <c r="B1339" s="5"/>
      <c r="C1339" s="6" t="s">
        <v>12263</v>
      </c>
      <c r="D1339" s="5" t="s">
        <v>5727</v>
      </c>
      <c r="E1339" s="6" t="s">
        <v>352</v>
      </c>
      <c r="F1339" s="5" t="s">
        <v>12248</v>
      </c>
      <c r="G1339" s="5" t="s">
        <v>1830</v>
      </c>
      <c r="H1339" s="10" t="s">
        <v>1396</v>
      </c>
      <c r="I1339" s="5" t="s">
        <v>1831</v>
      </c>
      <c r="J1339" s="13" t="str">
        <f t="shared" si="152"/>
        <v>IC.CV.270701</v>
      </c>
      <c r="K1339" s="6" t="s">
        <v>295</v>
      </c>
      <c r="L1339" t="str">
        <f t="shared" si="153"/>
        <v xml:space="preserve">     None (open to air)</v>
      </c>
      <c r="M1339" s="14" t="str">
        <f t="shared" si="154"/>
        <v>PI.IC.CV.270701.01</v>
      </c>
      <c r="N1339" s="14"/>
      <c r="O1339" s="14" t="str">
        <f t="shared" si="155"/>
        <v>PH.IC.CV.270701.01</v>
      </c>
      <c r="P1339" s="5"/>
      <c r="Q1339" s="14" t="str">
        <f t="shared" si="156"/>
        <v>CL.IC.CV.270701.01</v>
      </c>
      <c r="R1339" s="5"/>
      <c r="S1339" s="5"/>
      <c r="T1339" s="5"/>
      <c r="U1339" s="5"/>
      <c r="V1339" s="5"/>
      <c r="W1339" s="5"/>
      <c r="Z1339" t="s">
        <v>12264</v>
      </c>
      <c r="AA1339">
        <v>1157</v>
      </c>
    </row>
    <row r="1340" spans="1:27" ht="15">
      <c r="A1340" s="5" t="s">
        <v>1372</v>
      </c>
      <c r="B1340" s="5"/>
      <c r="C1340" s="6" t="s">
        <v>12263</v>
      </c>
      <c r="D1340" s="5"/>
      <c r="E1340" s="6" t="s">
        <v>352</v>
      </c>
      <c r="F1340" s="5" t="s">
        <v>12248</v>
      </c>
      <c r="G1340" s="5" t="s">
        <v>1824</v>
      </c>
      <c r="H1340" s="10" t="s">
        <v>1398</v>
      </c>
      <c r="I1340" s="5" t="s">
        <v>1825</v>
      </c>
      <c r="J1340" s="13" t="str">
        <f t="shared" si="152"/>
        <v>IC.CV.270702</v>
      </c>
      <c r="K1340" s="6" t="s">
        <v>295</v>
      </c>
      <c r="L1340" t="str">
        <f t="shared" si="153"/>
        <v xml:space="preserve">     Gauze</v>
      </c>
      <c r="M1340" s="14" t="str">
        <f t="shared" si="154"/>
        <v>PI.IC.CV.270702.01</v>
      </c>
      <c r="N1340" s="14"/>
      <c r="O1340" s="14" t="str">
        <f t="shared" si="155"/>
        <v>PH.IC.CV.270702.01</v>
      </c>
      <c r="P1340" s="5"/>
      <c r="Q1340" s="14" t="str">
        <f t="shared" si="156"/>
        <v>CL.IC.CV.270702.01</v>
      </c>
      <c r="R1340" s="5"/>
      <c r="S1340" s="5"/>
      <c r="T1340" s="5"/>
      <c r="U1340" s="5"/>
      <c r="V1340" s="5"/>
      <c r="W1340" s="5"/>
      <c r="Z1340" t="s">
        <v>12264</v>
      </c>
      <c r="AA1340">
        <v>1157</v>
      </c>
    </row>
    <row r="1341" spans="1:27" ht="15">
      <c r="A1341" s="5" t="s">
        <v>1372</v>
      </c>
      <c r="B1341" s="5"/>
      <c r="C1341" s="6" t="s">
        <v>12263</v>
      </c>
      <c r="D1341" s="5"/>
      <c r="E1341" s="6" t="s">
        <v>352</v>
      </c>
      <c r="F1341" s="5" t="s">
        <v>12248</v>
      </c>
      <c r="G1341" s="5" t="s">
        <v>1826</v>
      </c>
      <c r="H1341" s="10" t="s">
        <v>1400</v>
      </c>
      <c r="I1341" s="5" t="s">
        <v>1827</v>
      </c>
      <c r="J1341" s="13" t="str">
        <f t="shared" si="152"/>
        <v>IC.CV.270703</v>
      </c>
      <c r="K1341" s="6" t="s">
        <v>295</v>
      </c>
      <c r="L1341" t="str">
        <f t="shared" si="153"/>
        <v xml:space="preserve">     Pressure</v>
      </c>
      <c r="M1341" s="14" t="str">
        <f t="shared" si="154"/>
        <v>PI.IC.CV.270703.01</v>
      </c>
      <c r="N1341" s="14"/>
      <c r="O1341" s="14" t="str">
        <f t="shared" si="155"/>
        <v>PH.IC.CV.270703.01</v>
      </c>
      <c r="P1341" s="5"/>
      <c r="Q1341" s="14" t="str">
        <f t="shared" si="156"/>
        <v>CL.IC.CV.270703.01</v>
      </c>
      <c r="R1341" s="5"/>
      <c r="S1341" s="5"/>
      <c r="T1341" s="5"/>
      <c r="U1341" s="5"/>
      <c r="V1341" s="5"/>
      <c r="W1341" s="5"/>
      <c r="Z1341" t="s">
        <v>12264</v>
      </c>
      <c r="AA1341">
        <v>1157</v>
      </c>
    </row>
    <row r="1342" spans="1:27" ht="15">
      <c r="A1342" s="5" t="s">
        <v>1372</v>
      </c>
      <c r="B1342" s="5"/>
      <c r="C1342" s="6" t="s">
        <v>12263</v>
      </c>
      <c r="D1342" s="5"/>
      <c r="E1342" s="6" t="s">
        <v>352</v>
      </c>
      <c r="F1342" s="5" t="s">
        <v>12248</v>
      </c>
      <c r="G1342" s="5" t="s">
        <v>1879</v>
      </c>
      <c r="H1342" s="10" t="s">
        <v>1402</v>
      </c>
      <c r="I1342" s="5" t="s">
        <v>1880</v>
      </c>
      <c r="J1342" s="13" t="str">
        <f t="shared" si="152"/>
        <v>IC.CV.270704</v>
      </c>
      <c r="K1342" s="6" t="s">
        <v>295</v>
      </c>
      <c r="L1342" t="str">
        <f t="shared" si="153"/>
        <v xml:space="preserve">     Antimicrobial</v>
      </c>
      <c r="M1342" s="14" t="str">
        <f t="shared" si="154"/>
        <v>PI.IC.CV.270704.01</v>
      </c>
      <c r="N1342" s="14"/>
      <c r="O1342" s="14" t="str">
        <f t="shared" si="155"/>
        <v>PH.IC.CV.270704.01</v>
      </c>
      <c r="P1342" s="5"/>
      <c r="Q1342" s="14" t="str">
        <f t="shared" si="156"/>
        <v>CL.IC.CV.270704.01</v>
      </c>
      <c r="R1342" s="5"/>
      <c r="S1342" s="5"/>
      <c r="T1342" s="5"/>
      <c r="U1342" s="5"/>
      <c r="V1342" s="5"/>
      <c r="W1342" s="5"/>
      <c r="Z1342" t="s">
        <v>12264</v>
      </c>
      <c r="AA1342">
        <v>1157</v>
      </c>
    </row>
    <row r="1343" spans="1:27" ht="15">
      <c r="A1343" s="5" t="s">
        <v>1372</v>
      </c>
      <c r="B1343" s="5"/>
      <c r="C1343" s="6" t="s">
        <v>12263</v>
      </c>
      <c r="D1343" s="5"/>
      <c r="E1343" s="6" t="s">
        <v>352</v>
      </c>
      <c r="F1343" s="5" t="s">
        <v>12248</v>
      </c>
      <c r="G1343" s="5" t="s">
        <v>1828</v>
      </c>
      <c r="H1343" s="10" t="s">
        <v>1404</v>
      </c>
      <c r="I1343" s="5" t="s">
        <v>1829</v>
      </c>
      <c r="J1343" s="13" t="str">
        <f t="shared" si="152"/>
        <v>IC.CV.270705</v>
      </c>
      <c r="K1343" s="6" t="s">
        <v>295</v>
      </c>
      <c r="L1343" t="str">
        <f t="shared" si="153"/>
        <v xml:space="preserve">     Antimicrobial Disk (Biopatch)</v>
      </c>
      <c r="M1343" s="14" t="str">
        <f t="shared" si="154"/>
        <v>PI.IC.CV.270705.01</v>
      </c>
      <c r="N1343" s="14"/>
      <c r="O1343" s="14" t="str">
        <f t="shared" si="155"/>
        <v>PH.IC.CV.270705.01</v>
      </c>
      <c r="P1343" s="5"/>
      <c r="Q1343" s="14" t="str">
        <f t="shared" si="156"/>
        <v>CL.IC.CV.270705.01</v>
      </c>
      <c r="R1343" s="5"/>
      <c r="S1343" s="5"/>
      <c r="T1343" s="5"/>
      <c r="U1343" s="5"/>
      <c r="V1343" s="5"/>
      <c r="W1343" s="5"/>
      <c r="Z1343" t="s">
        <v>12264</v>
      </c>
      <c r="AA1343">
        <v>1157</v>
      </c>
    </row>
    <row r="1344" spans="1:27" ht="15">
      <c r="A1344" s="5" t="s">
        <v>1372</v>
      </c>
      <c r="B1344" s="5"/>
      <c r="C1344" s="6" t="s">
        <v>12263</v>
      </c>
      <c r="D1344" s="5"/>
      <c r="E1344" s="6" t="s">
        <v>352</v>
      </c>
      <c r="F1344" s="5" t="s">
        <v>12248</v>
      </c>
      <c r="G1344" s="5" t="s">
        <v>1881</v>
      </c>
      <c r="H1344" s="10" t="s">
        <v>1406</v>
      </c>
      <c r="I1344" s="5" t="s">
        <v>1882</v>
      </c>
      <c r="J1344" s="13" t="str">
        <f t="shared" si="152"/>
        <v>IC.CV.270706</v>
      </c>
      <c r="K1344" s="6" t="s">
        <v>295</v>
      </c>
      <c r="L1344" t="str">
        <f t="shared" si="153"/>
        <v xml:space="preserve">     Non-adhering (Telfa)</v>
      </c>
      <c r="M1344" s="14" t="str">
        <f t="shared" si="154"/>
        <v>PI.IC.CV.270706.01</v>
      </c>
      <c r="N1344" s="14"/>
      <c r="O1344" s="14" t="str">
        <f t="shared" si="155"/>
        <v>PH.IC.CV.270706.01</v>
      </c>
      <c r="P1344" s="5"/>
      <c r="Q1344" s="14" t="str">
        <f t="shared" si="156"/>
        <v>CL.IC.CV.270706.01</v>
      </c>
      <c r="R1344" s="5"/>
      <c r="S1344" s="5"/>
      <c r="T1344" s="5"/>
      <c r="U1344" s="5"/>
      <c r="V1344" s="5"/>
      <c r="W1344" s="5"/>
      <c r="Z1344" t="s">
        <v>12264</v>
      </c>
      <c r="AA1344">
        <v>1157</v>
      </c>
    </row>
    <row r="1345" spans="1:27" ht="15">
      <c r="A1345" s="5" t="s">
        <v>1372</v>
      </c>
      <c r="B1345" s="5"/>
      <c r="C1345" s="6" t="s">
        <v>12263</v>
      </c>
      <c r="D1345" s="5"/>
      <c r="E1345" s="6" t="s">
        <v>352</v>
      </c>
      <c r="F1345" s="5" t="s">
        <v>12248</v>
      </c>
      <c r="G1345" s="5" t="s">
        <v>2055</v>
      </c>
      <c r="H1345" s="10" t="s">
        <v>1419</v>
      </c>
      <c r="I1345" s="5" t="s">
        <v>930</v>
      </c>
      <c r="J1345" s="13" t="str">
        <f t="shared" si="152"/>
        <v>IC.CV.270707</v>
      </c>
      <c r="K1345" s="6" t="s">
        <v>295</v>
      </c>
      <c r="L1345" t="str">
        <f t="shared" si="153"/>
        <v xml:space="preserve">     Other dressing:  specify</v>
      </c>
      <c r="M1345" s="14" t="str">
        <f t="shared" si="154"/>
        <v>PI.IC.CV.270707.01</v>
      </c>
      <c r="N1345" s="14"/>
      <c r="O1345" s="14" t="str">
        <f t="shared" si="155"/>
        <v>PH.IC.CV.270707.01</v>
      </c>
      <c r="P1345" s="5"/>
      <c r="Q1345" s="14" t="str">
        <f t="shared" si="156"/>
        <v>CL.IC.CV.270707.01</v>
      </c>
      <c r="R1345" s="5"/>
      <c r="S1345" s="5"/>
      <c r="T1345" s="5"/>
      <c r="U1345" s="5"/>
      <c r="V1345" s="5"/>
      <c r="W1345" s="5"/>
      <c r="Z1345" t="s">
        <v>12264</v>
      </c>
      <c r="AA1345">
        <v>1157</v>
      </c>
    </row>
    <row r="1346" spans="1:27" ht="15">
      <c r="A1346" s="5" t="s">
        <v>11111</v>
      </c>
      <c r="B1346" s="5"/>
      <c r="C1346" s="6" t="s">
        <v>12263</v>
      </c>
      <c r="D1346" s="5"/>
      <c r="E1346" s="6" t="s">
        <v>352</v>
      </c>
      <c r="F1346" s="5" t="s">
        <v>12248</v>
      </c>
      <c r="G1346" s="6" t="s">
        <v>6291</v>
      </c>
      <c r="H1346" s="10" t="s">
        <v>353</v>
      </c>
      <c r="I1346" s="10" t="s">
        <v>6291</v>
      </c>
      <c r="J1346" s="13" t="str">
        <f t="shared" si="152"/>
        <v>IC.CV.270708</v>
      </c>
      <c r="K1346" s="6" t="s">
        <v>295</v>
      </c>
      <c r="L1346" t="str">
        <f t="shared" si="153"/>
        <v>Transparent</v>
      </c>
      <c r="M1346" s="14" t="str">
        <f t="shared" si="154"/>
        <v>PI.IC.CV.270708.01</v>
      </c>
      <c r="N1346" s="14"/>
      <c r="O1346" s="14" t="str">
        <f t="shared" si="155"/>
        <v>PH.IC.CV.270708.01</v>
      </c>
      <c r="P1346" s="5"/>
      <c r="Q1346" s="14" t="str">
        <f t="shared" si="156"/>
        <v>CL.IC.CV.270708.01</v>
      </c>
      <c r="R1346" s="5"/>
      <c r="S1346" s="5"/>
      <c r="T1346" s="5"/>
      <c r="U1346" s="5"/>
      <c r="V1346" s="5"/>
      <c r="W1346" s="5"/>
      <c r="Z1346" t="s">
        <v>12264</v>
      </c>
      <c r="AA1346">
        <v>1157</v>
      </c>
    </row>
    <row r="1347" spans="1:27" ht="15">
      <c r="A1347" s="5" t="s">
        <v>11111</v>
      </c>
      <c r="B1347" s="5"/>
      <c r="C1347" s="6" t="s">
        <v>12263</v>
      </c>
      <c r="D1347" s="5"/>
      <c r="E1347" s="6" t="s">
        <v>352</v>
      </c>
      <c r="F1347" s="5" t="s">
        <v>12248</v>
      </c>
      <c r="G1347" s="6" t="s">
        <v>1912</v>
      </c>
      <c r="H1347" s="10" t="s">
        <v>477</v>
      </c>
      <c r="I1347" s="10" t="s">
        <v>1912</v>
      </c>
      <c r="J1347" s="13" t="str">
        <f t="shared" si="152"/>
        <v>IC.CV.270709</v>
      </c>
      <c r="K1347" s="6" t="s">
        <v>295</v>
      </c>
      <c r="L1347" t="str">
        <f t="shared" si="153"/>
        <v>Dermabond</v>
      </c>
      <c r="M1347" s="14" t="str">
        <f t="shared" si="154"/>
        <v>PI.IC.CV.270709.01</v>
      </c>
      <c r="N1347" s="14"/>
      <c r="O1347" s="14" t="str">
        <f t="shared" si="155"/>
        <v>PH.IC.CV.270709.01</v>
      </c>
      <c r="P1347" s="5"/>
      <c r="Q1347" s="14" t="str">
        <f t="shared" si="156"/>
        <v>CL.IC.CV.270709.01</v>
      </c>
      <c r="R1347" s="5"/>
      <c r="S1347" s="5"/>
      <c r="T1347" s="5"/>
      <c r="U1347" s="5"/>
      <c r="V1347" s="5"/>
      <c r="W1347" s="5"/>
      <c r="Z1347" t="s">
        <v>12264</v>
      </c>
      <c r="AA1347">
        <v>1157</v>
      </c>
    </row>
    <row r="1348" spans="1:27" ht="15">
      <c r="A1348" s="5" t="s">
        <v>11111</v>
      </c>
      <c r="B1348" s="5"/>
      <c r="C1348" s="6" t="s">
        <v>12263</v>
      </c>
      <c r="D1348" s="5"/>
      <c r="E1348" s="6" t="s">
        <v>352</v>
      </c>
      <c r="F1348" s="5" t="s">
        <v>12248</v>
      </c>
      <c r="G1348" s="6" t="s">
        <v>1913</v>
      </c>
      <c r="H1348" s="10" t="s">
        <v>326</v>
      </c>
      <c r="I1348" s="10" t="s">
        <v>1913</v>
      </c>
      <c r="J1348" s="13" t="str">
        <f t="shared" si="152"/>
        <v>IC.CV.270710</v>
      </c>
      <c r="K1348" s="6" t="s">
        <v>295</v>
      </c>
      <c r="L1348" t="str">
        <f t="shared" si="153"/>
        <v>Chlorhexidine</v>
      </c>
      <c r="M1348" s="14" t="str">
        <f t="shared" si="154"/>
        <v>PI.IC.CV.270710.01</v>
      </c>
      <c r="N1348" s="14"/>
      <c r="O1348" s="14" t="str">
        <f t="shared" si="155"/>
        <v>PH.IC.CV.270710.01</v>
      </c>
      <c r="P1348" s="5"/>
      <c r="Q1348" s="14" t="str">
        <f t="shared" si="156"/>
        <v>CL.IC.CV.270710.01</v>
      </c>
      <c r="R1348" s="5"/>
      <c r="S1348" s="5"/>
      <c r="T1348" s="5"/>
      <c r="U1348" s="5"/>
      <c r="V1348" s="5"/>
      <c r="W1348" s="5"/>
      <c r="Z1348" t="s">
        <v>12264</v>
      </c>
      <c r="AA1348">
        <v>1157</v>
      </c>
    </row>
    <row r="1349" spans="1:27" ht="15">
      <c r="A1349" s="5" t="s">
        <v>1372</v>
      </c>
      <c r="B1349" s="5"/>
      <c r="C1349" s="6" t="s">
        <v>12263</v>
      </c>
      <c r="D1349" s="5" t="s">
        <v>9791</v>
      </c>
      <c r="E1349" s="6" t="s">
        <v>353</v>
      </c>
      <c r="F1349" s="5" t="s">
        <v>12248</v>
      </c>
      <c r="G1349" s="5" t="s">
        <v>1832</v>
      </c>
      <c r="H1349" s="10" t="s">
        <v>1396</v>
      </c>
      <c r="I1349" s="5" t="s">
        <v>1833</v>
      </c>
      <c r="J1349" s="13" t="str">
        <f t="shared" si="152"/>
        <v>IC.CV.270801</v>
      </c>
      <c r="K1349" s="6" t="s">
        <v>295</v>
      </c>
      <c r="L1349" t="str">
        <f t="shared" si="153"/>
        <v xml:space="preserve">     Clean, dry and intact</v>
      </c>
      <c r="M1349" s="14" t="str">
        <f t="shared" si="154"/>
        <v>PI.IC.CV.270801.01</v>
      </c>
      <c r="N1349" s="14"/>
      <c r="O1349" s="14" t="str">
        <f t="shared" si="155"/>
        <v>PH.IC.CV.270801.01</v>
      </c>
      <c r="P1349" s="5"/>
      <c r="Q1349" s="14" t="str">
        <f t="shared" si="156"/>
        <v>CL.IC.CV.270801.01</v>
      </c>
      <c r="R1349" s="5"/>
      <c r="S1349" s="5"/>
      <c r="T1349" s="5"/>
      <c r="U1349" s="5"/>
      <c r="V1349" s="5"/>
      <c r="W1349" s="5"/>
      <c r="Z1349" t="s">
        <v>12264</v>
      </c>
      <c r="AA1349">
        <v>1157</v>
      </c>
    </row>
    <row r="1350" spans="1:27" ht="15">
      <c r="A1350" s="5" t="s">
        <v>1372</v>
      </c>
      <c r="B1350" s="5"/>
      <c r="C1350" s="6" t="s">
        <v>12263</v>
      </c>
      <c r="D1350" s="5"/>
      <c r="E1350" s="6" t="s">
        <v>353</v>
      </c>
      <c r="F1350" s="5" t="s">
        <v>12248</v>
      </c>
      <c r="G1350" s="5" t="s">
        <v>2009</v>
      </c>
      <c r="H1350" s="10" t="s">
        <v>1398</v>
      </c>
      <c r="I1350" s="5" t="s">
        <v>2010</v>
      </c>
      <c r="J1350" s="13" t="str">
        <f t="shared" si="152"/>
        <v>IC.CV.270802</v>
      </c>
      <c r="K1350" s="6" t="s">
        <v>295</v>
      </c>
      <c r="L1350" t="str">
        <f t="shared" si="153"/>
        <v xml:space="preserve">     Reinforced: specify date/time</v>
      </c>
      <c r="M1350" s="14" t="str">
        <f t="shared" si="154"/>
        <v>PI.IC.CV.270802.01</v>
      </c>
      <c r="N1350" s="14"/>
      <c r="O1350" s="14" t="str">
        <f t="shared" si="155"/>
        <v>PH.IC.CV.270802.01</v>
      </c>
      <c r="P1350" s="5"/>
      <c r="Q1350" s="14" t="str">
        <f t="shared" si="156"/>
        <v>CL.IC.CV.270802.01</v>
      </c>
      <c r="R1350" s="5"/>
      <c r="S1350" s="5"/>
      <c r="T1350" s="5"/>
      <c r="U1350" s="5"/>
      <c r="V1350" s="5"/>
      <c r="W1350" s="5"/>
      <c r="Z1350" t="s">
        <v>12264</v>
      </c>
      <c r="AA1350">
        <v>1157</v>
      </c>
    </row>
    <row r="1351" spans="1:27" ht="15">
      <c r="A1351" s="5" t="s">
        <v>1372</v>
      </c>
      <c r="B1351" s="5"/>
      <c r="C1351" s="6" t="s">
        <v>12263</v>
      </c>
      <c r="D1351" s="5"/>
      <c r="E1351" s="6" t="s">
        <v>353</v>
      </c>
      <c r="F1351" s="5" t="s">
        <v>12248</v>
      </c>
      <c r="G1351" s="5" t="s">
        <v>1698</v>
      </c>
      <c r="H1351" s="10" t="s">
        <v>1400</v>
      </c>
      <c r="I1351" s="5" t="s">
        <v>1699</v>
      </c>
      <c r="J1351" s="13" t="str">
        <f t="shared" si="152"/>
        <v>IC.CV.270803</v>
      </c>
      <c r="K1351" s="6" t="s">
        <v>295</v>
      </c>
      <c r="L1351" t="str">
        <f t="shared" si="153"/>
        <v xml:space="preserve">     Changed:  specify date/time</v>
      </c>
      <c r="M1351" s="14" t="str">
        <f t="shared" si="154"/>
        <v>PI.IC.CV.270803.01</v>
      </c>
      <c r="N1351" s="14"/>
      <c r="O1351" s="14" t="str">
        <f t="shared" si="155"/>
        <v>PH.IC.CV.270803.01</v>
      </c>
      <c r="P1351" s="5"/>
      <c r="Q1351" s="14" t="str">
        <f t="shared" si="156"/>
        <v>CL.IC.CV.270803.01</v>
      </c>
      <c r="R1351" s="5"/>
      <c r="S1351" s="5"/>
      <c r="T1351" s="5"/>
      <c r="U1351" s="5"/>
      <c r="V1351" s="5"/>
      <c r="W1351" s="5"/>
      <c r="Z1351" t="s">
        <v>12264</v>
      </c>
      <c r="AA1351">
        <v>1157</v>
      </c>
    </row>
    <row r="1352" spans="1:27" ht="15">
      <c r="A1352" s="5" t="s">
        <v>1372</v>
      </c>
      <c r="B1352" s="5"/>
      <c r="C1352" s="6" t="s">
        <v>12263</v>
      </c>
      <c r="D1352" s="5"/>
      <c r="E1352" s="6" t="s">
        <v>353</v>
      </c>
      <c r="F1352" s="5" t="s">
        <v>12248</v>
      </c>
      <c r="G1352" s="5" t="s">
        <v>1700</v>
      </c>
      <c r="H1352" s="10" t="s">
        <v>1402</v>
      </c>
      <c r="I1352" s="5" t="s">
        <v>1701</v>
      </c>
      <c r="J1352" s="13" t="str">
        <f t="shared" si="152"/>
        <v>IC.CV.270804</v>
      </c>
      <c r="K1352" s="6" t="s">
        <v>295</v>
      </c>
      <c r="L1352" t="str">
        <f t="shared" si="153"/>
        <v xml:space="preserve">     Wet to Dry:  specify date/time</v>
      </c>
      <c r="M1352" s="14" t="str">
        <f t="shared" si="154"/>
        <v>PI.IC.CV.270804.01</v>
      </c>
      <c r="N1352" s="14"/>
      <c r="O1352" s="14" t="str">
        <f t="shared" si="155"/>
        <v>PH.IC.CV.270804.01</v>
      </c>
      <c r="P1352" s="5"/>
      <c r="Q1352" s="14" t="str">
        <f t="shared" si="156"/>
        <v>CL.IC.CV.270804.01</v>
      </c>
      <c r="R1352" s="5"/>
      <c r="S1352" s="5"/>
      <c r="T1352" s="5"/>
      <c r="U1352" s="5"/>
      <c r="V1352" s="5"/>
      <c r="W1352" s="5"/>
      <c r="Z1352" t="s">
        <v>12264</v>
      </c>
      <c r="AA1352">
        <v>1157</v>
      </c>
    </row>
    <row r="1353" spans="1:27" s="15" customFormat="1" ht="15">
      <c r="A1353" s="5" t="s">
        <v>11111</v>
      </c>
      <c r="B1353" s="5"/>
      <c r="C1353" s="6" t="s">
        <v>12263</v>
      </c>
      <c r="D1353" s="5"/>
      <c r="E1353" s="6" t="s">
        <v>353</v>
      </c>
      <c r="F1353" s="5" t="s">
        <v>12248</v>
      </c>
      <c r="G1353" s="6" t="s">
        <v>6376</v>
      </c>
      <c r="H1353" s="10" t="s">
        <v>350</v>
      </c>
      <c r="I1353" s="10" t="s">
        <v>6376</v>
      </c>
      <c r="J1353" s="13" t="str">
        <f t="shared" si="152"/>
        <v>IC.CV.270805</v>
      </c>
      <c r="K1353" s="6" t="s">
        <v>295</v>
      </c>
      <c r="L1353" t="str">
        <f t="shared" si="153"/>
        <v>Clean</v>
      </c>
      <c r="M1353" s="14" t="str">
        <f t="shared" si="154"/>
        <v>PI.IC.CV.270805.01</v>
      </c>
      <c r="N1353" s="14"/>
      <c r="O1353" s="14" t="str">
        <f t="shared" si="155"/>
        <v>PH.IC.CV.270805.01</v>
      </c>
      <c r="P1353" s="5"/>
      <c r="Q1353" s="14" t="str">
        <f t="shared" si="156"/>
        <v>CL.IC.CV.270805.01</v>
      </c>
      <c r="R1353" s="5"/>
      <c r="S1353" s="5"/>
      <c r="T1353" s="5"/>
      <c r="U1353" s="5"/>
      <c r="V1353" s="5"/>
      <c r="W1353" s="5"/>
      <c r="X1353"/>
      <c r="Y1353"/>
      <c r="Z1353" t="s">
        <v>12264</v>
      </c>
      <c r="AA1353">
        <v>1157</v>
      </c>
    </row>
    <row r="1354" spans="1:27" s="15" customFormat="1" ht="15">
      <c r="A1354" s="5" t="s">
        <v>11111</v>
      </c>
      <c r="B1354" s="5"/>
      <c r="C1354" s="6" t="s">
        <v>12263</v>
      </c>
      <c r="D1354" s="5"/>
      <c r="E1354" s="6" t="s">
        <v>353</v>
      </c>
      <c r="F1354" s="5" t="s">
        <v>12248</v>
      </c>
      <c r="G1354" s="6" t="s">
        <v>6314</v>
      </c>
      <c r="H1354" s="10" t="s">
        <v>351</v>
      </c>
      <c r="I1354" s="10" t="s">
        <v>6314</v>
      </c>
      <c r="J1354" s="13" t="str">
        <f t="shared" si="152"/>
        <v>IC.CV.270806</v>
      </c>
      <c r="K1354" s="6" t="s">
        <v>295</v>
      </c>
      <c r="L1354" t="str">
        <f t="shared" si="153"/>
        <v>Dry</v>
      </c>
      <c r="M1354" s="14" t="str">
        <f t="shared" si="154"/>
        <v>PI.IC.CV.270806.01</v>
      </c>
      <c r="N1354" s="14"/>
      <c r="O1354" s="14" t="str">
        <f t="shared" si="155"/>
        <v>PH.IC.CV.270806.01</v>
      </c>
      <c r="P1354" s="5"/>
      <c r="Q1354" s="14" t="str">
        <f t="shared" si="156"/>
        <v>CL.IC.CV.270806.01</v>
      </c>
      <c r="R1354" s="5"/>
      <c r="S1354" s="5"/>
      <c r="T1354" s="5"/>
      <c r="U1354" s="5"/>
      <c r="V1354" s="5"/>
      <c r="W1354" s="5"/>
      <c r="X1354"/>
      <c r="Y1354"/>
      <c r="Z1354" t="s">
        <v>12264</v>
      </c>
      <c r="AA1354">
        <v>1157</v>
      </c>
    </row>
    <row r="1355" spans="1:27" s="15" customFormat="1" ht="15">
      <c r="A1355" s="5" t="s">
        <v>11111</v>
      </c>
      <c r="B1355" s="5"/>
      <c r="C1355" s="6" t="s">
        <v>12263</v>
      </c>
      <c r="D1355" s="5"/>
      <c r="E1355" s="6" t="s">
        <v>353</v>
      </c>
      <c r="F1355" s="5" t="s">
        <v>12248</v>
      </c>
      <c r="G1355" s="6" t="s">
        <v>4084</v>
      </c>
      <c r="H1355" s="10" t="s">
        <v>352</v>
      </c>
      <c r="I1355" s="10" t="s">
        <v>4084</v>
      </c>
      <c r="J1355" s="13" t="str">
        <f t="shared" si="152"/>
        <v>IC.CV.270807</v>
      </c>
      <c r="K1355" s="6" t="s">
        <v>295</v>
      </c>
      <c r="L1355" t="str">
        <f t="shared" si="153"/>
        <v>Intact</v>
      </c>
      <c r="M1355" s="14" t="str">
        <f t="shared" si="154"/>
        <v>PI.IC.CV.270807.01</v>
      </c>
      <c r="N1355" s="14"/>
      <c r="O1355" s="14" t="str">
        <f t="shared" si="155"/>
        <v>PH.IC.CV.270807.01</v>
      </c>
      <c r="P1355" s="5"/>
      <c r="Q1355" s="14" t="str">
        <f t="shared" si="156"/>
        <v>CL.IC.CV.270807.01</v>
      </c>
      <c r="R1355" s="5"/>
      <c r="S1355" s="5"/>
      <c r="T1355" s="5"/>
      <c r="U1355" s="5"/>
      <c r="V1355" s="5"/>
      <c r="W1355" s="5"/>
      <c r="X1355"/>
      <c r="Y1355"/>
      <c r="Z1355" t="s">
        <v>12264</v>
      </c>
      <c r="AA1355">
        <v>1157</v>
      </c>
    </row>
    <row r="1356" spans="1:27" ht="15">
      <c r="A1356" s="5" t="s">
        <v>1372</v>
      </c>
      <c r="B1356" s="5"/>
      <c r="C1356" s="6" t="s">
        <v>12263</v>
      </c>
      <c r="D1356" s="5" t="s">
        <v>1778</v>
      </c>
      <c r="E1356" s="6" t="s">
        <v>477</v>
      </c>
      <c r="F1356" s="5" t="s">
        <v>12248</v>
      </c>
      <c r="G1356" s="5" t="s">
        <v>1779</v>
      </c>
      <c r="H1356" s="10" t="s">
        <v>1396</v>
      </c>
      <c r="I1356" s="5" t="s">
        <v>1522</v>
      </c>
      <c r="J1356" s="13" t="str">
        <f t="shared" si="152"/>
        <v>IC.CV.270901</v>
      </c>
      <c r="K1356" s="6" t="s">
        <v>295</v>
      </c>
      <c r="L1356" t="str">
        <f t="shared" si="153"/>
        <v xml:space="preserve">     Normal Saline</v>
      </c>
      <c r="M1356" s="14" t="str">
        <f t="shared" si="154"/>
        <v>PI.IC.CV.270901.01</v>
      </c>
      <c r="N1356" s="14"/>
      <c r="O1356" s="14" t="str">
        <f t="shared" si="155"/>
        <v>PH.IC.CV.270901.01</v>
      </c>
      <c r="P1356" s="5"/>
      <c r="Q1356" s="14" t="str">
        <f t="shared" si="156"/>
        <v>CL.IC.CV.270901.01</v>
      </c>
      <c r="R1356" s="5"/>
      <c r="S1356" s="5"/>
      <c r="T1356" s="5"/>
      <c r="U1356" s="5"/>
      <c r="V1356" s="5"/>
      <c r="W1356" s="5"/>
      <c r="Z1356" t="s">
        <v>12264</v>
      </c>
      <c r="AA1356">
        <v>1157</v>
      </c>
    </row>
    <row r="1357" spans="1:27" ht="15">
      <c r="A1357" s="5" t="s">
        <v>1372</v>
      </c>
      <c r="B1357" s="5"/>
      <c r="C1357" s="6" t="s">
        <v>12263</v>
      </c>
      <c r="D1357" s="5"/>
      <c r="E1357" s="6" t="s">
        <v>477</v>
      </c>
      <c r="F1357" s="5" t="s">
        <v>12248</v>
      </c>
      <c r="G1357" s="5" t="s">
        <v>1523</v>
      </c>
      <c r="H1357" s="10" t="s">
        <v>1398</v>
      </c>
      <c r="I1357" s="5" t="s">
        <v>1780</v>
      </c>
      <c r="J1357" s="13" t="str">
        <f t="shared" si="152"/>
        <v>IC.CV.270902</v>
      </c>
      <c r="K1357" s="6" t="s">
        <v>295</v>
      </c>
      <c r="L1357" t="str">
        <f t="shared" si="153"/>
        <v xml:space="preserve">     Other:  specify</v>
      </c>
      <c r="M1357" s="14" t="str">
        <f t="shared" si="154"/>
        <v>PI.IC.CV.270902.01</v>
      </c>
      <c r="N1357" s="14"/>
      <c r="O1357" s="14" t="str">
        <f t="shared" si="155"/>
        <v>PH.IC.CV.270902.01</v>
      </c>
      <c r="P1357" s="5"/>
      <c r="Q1357" s="14" t="str">
        <f t="shared" si="156"/>
        <v>CL.IC.CV.270902.01</v>
      </c>
      <c r="R1357" s="5"/>
      <c r="S1357" s="5"/>
      <c r="T1357" s="5"/>
      <c r="U1357" s="5"/>
      <c r="V1357" s="5"/>
      <c r="W1357" s="5"/>
      <c r="Z1357" t="s">
        <v>12264</v>
      </c>
      <c r="AA1357">
        <v>1157</v>
      </c>
    </row>
    <row r="1358" spans="1:27" ht="15">
      <c r="A1358" s="5" t="s">
        <v>1372</v>
      </c>
      <c r="B1358" s="5"/>
      <c r="C1358" s="6" t="s">
        <v>12263</v>
      </c>
      <c r="D1358" s="5" t="s">
        <v>1610</v>
      </c>
      <c r="E1358" s="6" t="s">
        <v>326</v>
      </c>
      <c r="F1358" s="5" t="s">
        <v>12249</v>
      </c>
      <c r="G1358" s="5" t="s">
        <v>1612</v>
      </c>
      <c r="H1358" s="10" t="s">
        <v>1396</v>
      </c>
      <c r="I1358" s="5" t="s">
        <v>1613</v>
      </c>
      <c r="J1358" s="13" t="str">
        <f t="shared" si="152"/>
        <v>IC.CV.271001</v>
      </c>
      <c r="K1358" s="6" t="s">
        <v>295</v>
      </c>
      <c r="L1358" t="str">
        <f t="shared" si="153"/>
        <v>A-V interval milliseconds:  specify</v>
      </c>
      <c r="M1358" s="14" t="str">
        <f t="shared" si="154"/>
        <v>PI.IC.CV.271001.01</v>
      </c>
      <c r="N1358" s="14"/>
      <c r="O1358" s="14" t="str">
        <f t="shared" si="155"/>
        <v>PH.IC.CV.271001.01</v>
      </c>
      <c r="P1358" s="5"/>
      <c r="Q1358" s="14" t="str">
        <f t="shared" si="156"/>
        <v>CL.IC.CV.271001.01</v>
      </c>
      <c r="R1358" s="5"/>
      <c r="S1358" s="5"/>
      <c r="T1358" s="5"/>
      <c r="U1358" s="5"/>
      <c r="V1358" s="5"/>
      <c r="W1358" s="5"/>
      <c r="Z1358" t="s">
        <v>12264</v>
      </c>
      <c r="AA1358">
        <v>1157</v>
      </c>
    </row>
    <row r="1359" spans="1:27" ht="15">
      <c r="A1359" s="5" t="s">
        <v>1372</v>
      </c>
      <c r="B1359" s="5"/>
      <c r="C1359" s="6" t="s">
        <v>12263</v>
      </c>
      <c r="D1359" s="5" t="s">
        <v>1614</v>
      </c>
      <c r="E1359" s="6" t="s">
        <v>498</v>
      </c>
      <c r="F1359" s="5" t="s">
        <v>12250</v>
      </c>
      <c r="G1359" s="5" t="s">
        <v>1616</v>
      </c>
      <c r="H1359" s="10" t="s">
        <v>1396</v>
      </c>
      <c r="I1359" s="5" t="s">
        <v>1617</v>
      </c>
      <c r="J1359" s="13" t="str">
        <f t="shared" si="152"/>
        <v>IC.CV.271101</v>
      </c>
      <c r="K1359" s="6" t="s">
        <v>295</v>
      </c>
      <c r="L1359" t="str">
        <f t="shared" si="153"/>
        <v>Specify cm</v>
      </c>
      <c r="M1359" s="14" t="str">
        <f t="shared" si="154"/>
        <v>PI.IC.CV.271101.01</v>
      </c>
      <c r="N1359" s="14"/>
      <c r="O1359" s="14" t="str">
        <f t="shared" si="155"/>
        <v>PH.IC.CV.271101.01</v>
      </c>
      <c r="P1359" s="5"/>
      <c r="Q1359" s="14" t="str">
        <f t="shared" si="156"/>
        <v>CL.IC.CV.271101.01</v>
      </c>
      <c r="R1359" s="5"/>
      <c r="S1359" s="5"/>
      <c r="T1359" s="5"/>
      <c r="U1359" s="5"/>
      <c r="V1359" s="5"/>
      <c r="W1359" s="5"/>
      <c r="Z1359" t="s">
        <v>12264</v>
      </c>
      <c r="AA1359">
        <v>1157</v>
      </c>
    </row>
    <row r="1360" spans="1:27" ht="15">
      <c r="A1360" s="5" t="s">
        <v>1372</v>
      </c>
      <c r="B1360" s="5"/>
      <c r="C1360" s="6" t="s">
        <v>12263</v>
      </c>
      <c r="D1360" s="5" t="s">
        <v>5981</v>
      </c>
      <c r="E1360" s="6" t="s">
        <v>37</v>
      </c>
      <c r="F1360" s="5" t="s">
        <v>12251</v>
      </c>
      <c r="G1360" s="5" t="s">
        <v>1619</v>
      </c>
      <c r="H1360" s="10" t="s">
        <v>1396</v>
      </c>
      <c r="I1360" s="5" t="s">
        <v>1620</v>
      </c>
      <c r="J1360" s="13" t="str">
        <f t="shared" si="152"/>
        <v>IC.CV.271201</v>
      </c>
      <c r="K1360" s="6" t="s">
        <v>295</v>
      </c>
      <c r="L1360" t="str">
        <f t="shared" si="153"/>
        <v>Epicardial Atrium Right</v>
      </c>
      <c r="M1360" s="14" t="str">
        <f t="shared" si="154"/>
        <v>PI.IC.CV.271201.01</v>
      </c>
      <c r="N1360" s="14"/>
      <c r="O1360" s="14" t="str">
        <f t="shared" si="155"/>
        <v>PH.IC.CV.271201.01</v>
      </c>
      <c r="P1360" s="5"/>
      <c r="Q1360" s="14" t="str">
        <f t="shared" si="156"/>
        <v>CL.IC.CV.271201.01</v>
      </c>
      <c r="R1360" s="5"/>
      <c r="S1360" s="5"/>
      <c r="T1360" s="5"/>
      <c r="U1360" s="5"/>
      <c r="V1360" s="5"/>
      <c r="W1360" s="5"/>
      <c r="Z1360" t="s">
        <v>12264</v>
      </c>
      <c r="AA1360">
        <v>1157</v>
      </c>
    </row>
    <row r="1361" spans="1:27" ht="15">
      <c r="A1361" s="5" t="s">
        <v>1372</v>
      </c>
      <c r="B1361" s="5"/>
      <c r="C1361" s="6" t="s">
        <v>12263</v>
      </c>
      <c r="D1361" s="5"/>
      <c r="E1361" s="6" t="s">
        <v>37</v>
      </c>
      <c r="F1361" s="5" t="s">
        <v>12251</v>
      </c>
      <c r="G1361" s="5" t="s">
        <v>1621</v>
      </c>
      <c r="H1361" s="10" t="s">
        <v>1398</v>
      </c>
      <c r="I1361" s="5" t="s">
        <v>1622</v>
      </c>
      <c r="J1361" s="13" t="str">
        <f t="shared" si="152"/>
        <v>IC.CV.271202</v>
      </c>
      <c r="K1361" s="6" t="s">
        <v>295</v>
      </c>
      <c r="L1361" t="str">
        <f t="shared" si="153"/>
        <v>Epicardial Atrium Left</v>
      </c>
      <c r="M1361" s="14" t="str">
        <f t="shared" si="154"/>
        <v>PI.IC.CV.271202.01</v>
      </c>
      <c r="N1361" s="14"/>
      <c r="O1361" s="14" t="str">
        <f t="shared" si="155"/>
        <v>PH.IC.CV.271202.01</v>
      </c>
      <c r="P1361" s="5"/>
      <c r="Q1361" s="14" t="str">
        <f t="shared" si="156"/>
        <v>CL.IC.CV.271202.01</v>
      </c>
      <c r="R1361" s="5"/>
      <c r="S1361" s="5"/>
      <c r="T1361" s="5"/>
      <c r="U1361" s="5"/>
      <c r="V1361" s="5"/>
      <c r="W1361" s="5"/>
      <c r="Z1361" t="s">
        <v>12264</v>
      </c>
      <c r="AA1361">
        <v>1157</v>
      </c>
    </row>
    <row r="1362" spans="1:27" ht="15">
      <c r="A1362" s="5" t="s">
        <v>1372</v>
      </c>
      <c r="B1362" s="5"/>
      <c r="C1362" s="6" t="s">
        <v>12263</v>
      </c>
      <c r="D1362" s="5"/>
      <c r="E1362" s="6" t="s">
        <v>37</v>
      </c>
      <c r="F1362" s="5" t="s">
        <v>12251</v>
      </c>
      <c r="G1362" s="5" t="s">
        <v>1623</v>
      </c>
      <c r="H1362" s="10" t="s">
        <v>1400</v>
      </c>
      <c r="I1362" s="5" t="s">
        <v>1624</v>
      </c>
      <c r="J1362" s="13" t="str">
        <f t="shared" si="152"/>
        <v>IC.CV.271203</v>
      </c>
      <c r="K1362" s="6" t="s">
        <v>295</v>
      </c>
      <c r="L1362" t="str">
        <f t="shared" si="153"/>
        <v>Epicardial Ventricular Right</v>
      </c>
      <c r="M1362" s="14" t="str">
        <f t="shared" si="154"/>
        <v>PI.IC.CV.271203.01</v>
      </c>
      <c r="N1362" s="14"/>
      <c r="O1362" s="14" t="str">
        <f t="shared" si="155"/>
        <v>PH.IC.CV.271203.01</v>
      </c>
      <c r="P1362" s="5"/>
      <c r="Q1362" s="14" t="str">
        <f t="shared" si="156"/>
        <v>CL.IC.CV.271203.01</v>
      </c>
      <c r="R1362" s="5"/>
      <c r="S1362" s="5"/>
      <c r="T1362" s="5"/>
      <c r="U1362" s="5"/>
      <c r="V1362" s="5"/>
      <c r="W1362" s="5"/>
      <c r="Z1362" t="s">
        <v>12264</v>
      </c>
      <c r="AA1362">
        <v>1157</v>
      </c>
    </row>
    <row r="1363" spans="1:27" ht="15">
      <c r="A1363" s="5" t="s">
        <v>1372</v>
      </c>
      <c r="B1363" s="5"/>
      <c r="C1363" s="6" t="s">
        <v>12263</v>
      </c>
      <c r="D1363" s="5"/>
      <c r="E1363" s="6" t="s">
        <v>37</v>
      </c>
      <c r="F1363" s="5" t="s">
        <v>12251</v>
      </c>
      <c r="G1363" s="5" t="s">
        <v>1625</v>
      </c>
      <c r="H1363" s="10" t="s">
        <v>1402</v>
      </c>
      <c r="I1363" s="5" t="s">
        <v>1626</v>
      </c>
      <c r="J1363" s="13" t="str">
        <f t="shared" si="152"/>
        <v>IC.CV.271204</v>
      </c>
      <c r="K1363" s="6" t="s">
        <v>295</v>
      </c>
      <c r="L1363" t="str">
        <f t="shared" si="153"/>
        <v>Epicardial Ventricular Left</v>
      </c>
      <c r="M1363" s="14" t="str">
        <f t="shared" si="154"/>
        <v>PI.IC.CV.271204.01</v>
      </c>
      <c r="N1363" s="14"/>
      <c r="O1363" s="14" t="str">
        <f t="shared" si="155"/>
        <v>PH.IC.CV.271204.01</v>
      </c>
      <c r="P1363" s="5"/>
      <c r="Q1363" s="14" t="str">
        <f t="shared" si="156"/>
        <v>CL.IC.CV.271204.01</v>
      </c>
      <c r="R1363" s="5"/>
      <c r="S1363" s="5"/>
      <c r="T1363" s="5"/>
      <c r="U1363" s="5"/>
      <c r="V1363" s="5"/>
      <c r="W1363" s="5"/>
      <c r="Z1363" t="s">
        <v>12264</v>
      </c>
      <c r="AA1363">
        <v>1157</v>
      </c>
    </row>
    <row r="1364" spans="1:27" ht="15">
      <c r="A1364" s="5" t="s">
        <v>1372</v>
      </c>
      <c r="B1364" s="5"/>
      <c r="C1364" s="6" t="s">
        <v>12263</v>
      </c>
      <c r="D1364" s="5"/>
      <c r="E1364" s="6" t="s">
        <v>37</v>
      </c>
      <c r="F1364" s="5" t="s">
        <v>12251</v>
      </c>
      <c r="G1364" s="5" t="s">
        <v>1627</v>
      </c>
      <c r="H1364" s="10" t="s">
        <v>1404</v>
      </c>
      <c r="I1364" s="5" t="s">
        <v>1948</v>
      </c>
      <c r="J1364" s="13" t="str">
        <f t="shared" si="152"/>
        <v>IC.CV.271205</v>
      </c>
      <c r="K1364" s="6" t="s">
        <v>295</v>
      </c>
      <c r="L1364" t="str">
        <f t="shared" si="153"/>
        <v>Subclavian Right</v>
      </c>
      <c r="M1364" s="14" t="str">
        <f t="shared" si="154"/>
        <v>PI.IC.CV.271205.01</v>
      </c>
      <c r="N1364" s="14"/>
      <c r="O1364" s="14" t="str">
        <f t="shared" si="155"/>
        <v>PH.IC.CV.271205.01</v>
      </c>
      <c r="P1364" s="5"/>
      <c r="Q1364" s="14" t="str">
        <f t="shared" si="156"/>
        <v>CL.IC.CV.271205.01</v>
      </c>
      <c r="R1364" s="5"/>
      <c r="S1364" s="5"/>
      <c r="T1364" s="5"/>
      <c r="U1364" s="5"/>
      <c r="V1364" s="5"/>
      <c r="W1364" s="5"/>
      <c r="Z1364" t="s">
        <v>12264</v>
      </c>
      <c r="AA1364">
        <v>1157</v>
      </c>
    </row>
    <row r="1365" spans="1:27" ht="15">
      <c r="A1365" s="5" t="s">
        <v>1372</v>
      </c>
      <c r="B1365" s="5"/>
      <c r="C1365" s="6" t="s">
        <v>12263</v>
      </c>
      <c r="D1365" s="5"/>
      <c r="E1365" s="6" t="s">
        <v>37</v>
      </c>
      <c r="F1365" s="5" t="s">
        <v>12251</v>
      </c>
      <c r="G1365" s="5" t="s">
        <v>1949</v>
      </c>
      <c r="H1365" s="10" t="s">
        <v>1406</v>
      </c>
      <c r="I1365" s="5" t="s">
        <v>1950</v>
      </c>
      <c r="J1365" s="13" t="str">
        <f t="shared" si="152"/>
        <v>IC.CV.271206</v>
      </c>
      <c r="K1365" s="6" t="s">
        <v>295</v>
      </c>
      <c r="L1365" t="str">
        <f t="shared" si="153"/>
        <v>Subclavian Left</v>
      </c>
      <c r="M1365" s="14" t="str">
        <f t="shared" si="154"/>
        <v>PI.IC.CV.271206.01</v>
      </c>
      <c r="N1365" s="14"/>
      <c r="O1365" s="14" t="str">
        <f t="shared" si="155"/>
        <v>PH.IC.CV.271206.01</v>
      </c>
      <c r="P1365" s="5"/>
      <c r="Q1365" s="14" t="str">
        <f t="shared" si="156"/>
        <v>CL.IC.CV.271206.01</v>
      </c>
      <c r="R1365" s="5"/>
      <c r="S1365" s="5"/>
      <c r="T1365" s="5"/>
      <c r="U1365" s="5"/>
      <c r="V1365" s="5"/>
      <c r="W1365" s="5"/>
      <c r="Z1365" t="s">
        <v>12264</v>
      </c>
      <c r="AA1365">
        <v>1157</v>
      </c>
    </row>
    <row r="1366" spans="1:27" ht="15">
      <c r="A1366" s="5" t="s">
        <v>1372</v>
      </c>
      <c r="B1366" s="5"/>
      <c r="C1366" s="6" t="s">
        <v>12263</v>
      </c>
      <c r="D1366" s="5"/>
      <c r="E1366" s="6" t="s">
        <v>37</v>
      </c>
      <c r="F1366" s="5" t="s">
        <v>12251</v>
      </c>
      <c r="G1366" s="5" t="s">
        <v>1951</v>
      </c>
      <c r="H1366" s="10" t="s">
        <v>1419</v>
      </c>
      <c r="I1366" s="5" t="s">
        <v>1952</v>
      </c>
      <c r="J1366" s="13" t="str">
        <f t="shared" si="152"/>
        <v>IC.CV.271207</v>
      </c>
      <c r="K1366" s="6" t="s">
        <v>295</v>
      </c>
      <c r="L1366" t="str">
        <f t="shared" si="153"/>
        <v>Internal Jugular Right</v>
      </c>
      <c r="M1366" s="14" t="str">
        <f t="shared" si="154"/>
        <v>PI.IC.CV.271207.01</v>
      </c>
      <c r="N1366" s="14"/>
      <c r="O1366" s="14" t="str">
        <f t="shared" si="155"/>
        <v>PH.IC.CV.271207.01</v>
      </c>
      <c r="P1366" s="5"/>
      <c r="Q1366" s="14" t="str">
        <f t="shared" si="156"/>
        <v>CL.IC.CV.271207.01</v>
      </c>
      <c r="R1366" s="5"/>
      <c r="S1366" s="5"/>
      <c r="T1366" s="5"/>
      <c r="U1366" s="5"/>
      <c r="V1366" s="5"/>
      <c r="W1366" s="5"/>
      <c r="Z1366" t="s">
        <v>12264</v>
      </c>
      <c r="AA1366">
        <v>1157</v>
      </c>
    </row>
    <row r="1367" spans="1:27" ht="15">
      <c r="A1367" s="5" t="s">
        <v>1372</v>
      </c>
      <c r="B1367" s="5"/>
      <c r="C1367" s="6" t="s">
        <v>12263</v>
      </c>
      <c r="D1367" s="5"/>
      <c r="E1367" s="6" t="s">
        <v>37</v>
      </c>
      <c r="F1367" s="5" t="s">
        <v>12251</v>
      </c>
      <c r="G1367" s="5" t="s">
        <v>1953</v>
      </c>
      <c r="H1367" s="10" t="s">
        <v>1550</v>
      </c>
      <c r="I1367" s="5" t="s">
        <v>1954</v>
      </c>
      <c r="J1367" s="13" t="str">
        <f t="shared" si="152"/>
        <v>IC.CV.271208</v>
      </c>
      <c r="K1367" s="6" t="s">
        <v>295</v>
      </c>
      <c r="L1367" t="str">
        <f t="shared" si="153"/>
        <v>Internal Jugular Left</v>
      </c>
      <c r="M1367" s="14" t="str">
        <f t="shared" si="154"/>
        <v>PI.IC.CV.271208.01</v>
      </c>
      <c r="N1367" s="14"/>
      <c r="O1367" s="14" t="str">
        <f t="shared" si="155"/>
        <v>PH.IC.CV.271208.01</v>
      </c>
      <c r="P1367" s="5"/>
      <c r="Q1367" s="14" t="str">
        <f t="shared" si="156"/>
        <v>CL.IC.CV.271208.01</v>
      </c>
      <c r="R1367" s="5"/>
      <c r="S1367" s="5"/>
      <c r="T1367" s="5"/>
      <c r="U1367" s="5"/>
      <c r="V1367" s="5"/>
      <c r="W1367" s="5"/>
      <c r="Z1367" t="s">
        <v>12264</v>
      </c>
      <c r="AA1367">
        <v>1157</v>
      </c>
    </row>
    <row r="1368" spans="1:27" ht="15">
      <c r="A1368" s="5" t="s">
        <v>1372</v>
      </c>
      <c r="B1368" s="5"/>
      <c r="C1368" s="6" t="s">
        <v>12263</v>
      </c>
      <c r="D1368" s="5"/>
      <c r="E1368" s="6" t="s">
        <v>37</v>
      </c>
      <c r="F1368" s="5" t="s">
        <v>12251</v>
      </c>
      <c r="G1368" s="5" t="s">
        <v>2148</v>
      </c>
      <c r="H1368" s="10" t="s">
        <v>1551</v>
      </c>
      <c r="I1368" s="5" t="s">
        <v>1814</v>
      </c>
      <c r="J1368" s="13" t="str">
        <f t="shared" si="152"/>
        <v>IC.CV.271209</v>
      </c>
      <c r="K1368" s="6" t="s">
        <v>295</v>
      </c>
      <c r="L1368" t="str">
        <f t="shared" si="153"/>
        <v>Femoral Right</v>
      </c>
      <c r="M1368" s="14" t="str">
        <f t="shared" si="154"/>
        <v>PI.IC.CV.271209.01</v>
      </c>
      <c r="N1368" s="14"/>
      <c r="O1368" s="14" t="str">
        <f t="shared" si="155"/>
        <v>PH.IC.CV.271209.01</v>
      </c>
      <c r="P1368" s="5"/>
      <c r="Q1368" s="14" t="str">
        <f t="shared" si="156"/>
        <v>CL.IC.CV.271209.01</v>
      </c>
      <c r="R1368" s="5"/>
      <c r="S1368" s="5"/>
      <c r="T1368" s="5"/>
      <c r="U1368" s="5"/>
      <c r="V1368" s="5"/>
      <c r="W1368" s="5"/>
      <c r="Z1368" t="s">
        <v>12264</v>
      </c>
      <c r="AA1368">
        <v>1157</v>
      </c>
    </row>
    <row r="1369" spans="1:27" ht="15">
      <c r="A1369" s="5" t="s">
        <v>1372</v>
      </c>
      <c r="B1369" s="5"/>
      <c r="C1369" s="6" t="s">
        <v>12263</v>
      </c>
      <c r="D1369" s="5"/>
      <c r="E1369" s="6" t="s">
        <v>37</v>
      </c>
      <c r="F1369" s="5" t="s">
        <v>12251</v>
      </c>
      <c r="G1369" s="5" t="s">
        <v>297</v>
      </c>
      <c r="H1369" s="10" t="s">
        <v>1571</v>
      </c>
      <c r="I1369" s="5" t="s">
        <v>1816</v>
      </c>
      <c r="J1369" s="13" t="str">
        <f t="shared" si="152"/>
        <v>IC.CV.271210</v>
      </c>
      <c r="K1369" s="6" t="s">
        <v>295</v>
      </c>
      <c r="L1369" t="str">
        <f t="shared" si="153"/>
        <v>Femoral Left</v>
      </c>
      <c r="M1369" s="14" t="str">
        <f t="shared" si="154"/>
        <v>PI.IC.CV.271210.01</v>
      </c>
      <c r="N1369" s="14"/>
      <c r="O1369" s="14" t="str">
        <f t="shared" si="155"/>
        <v>PH.IC.CV.271210.01</v>
      </c>
      <c r="P1369" s="5"/>
      <c r="Q1369" s="14" t="str">
        <f t="shared" si="156"/>
        <v>CL.IC.CV.271210.01</v>
      </c>
      <c r="R1369" s="5"/>
      <c r="S1369" s="5"/>
      <c r="T1369" s="5"/>
      <c r="U1369" s="5"/>
      <c r="V1369" s="5"/>
      <c r="W1369" s="5"/>
      <c r="Z1369" t="s">
        <v>12264</v>
      </c>
      <c r="AA1369">
        <v>1157</v>
      </c>
    </row>
    <row r="1370" spans="1:27" ht="15">
      <c r="A1370" s="5" t="s">
        <v>1372</v>
      </c>
      <c r="B1370" s="5"/>
      <c r="C1370" s="6" t="s">
        <v>12263</v>
      </c>
      <c r="D1370" s="5"/>
      <c r="E1370" s="6" t="s">
        <v>37</v>
      </c>
      <c r="F1370" s="5" t="s">
        <v>12251</v>
      </c>
      <c r="G1370" s="5" t="s">
        <v>2149</v>
      </c>
      <c r="H1370" s="10" t="s">
        <v>1298</v>
      </c>
      <c r="I1370" s="5" t="s">
        <v>2150</v>
      </c>
      <c r="J1370" s="13" t="str">
        <f t="shared" si="152"/>
        <v>IC.CV.271211</v>
      </c>
      <c r="K1370" s="6" t="s">
        <v>295</v>
      </c>
      <c r="L1370" t="str">
        <f t="shared" si="153"/>
        <v>Transcutaneous Anterior and Posterior Pads</v>
      </c>
      <c r="M1370" s="14" t="str">
        <f t="shared" si="154"/>
        <v>PI.IC.CV.271211.01</v>
      </c>
      <c r="N1370" s="14"/>
      <c r="O1370" s="14" t="str">
        <f t="shared" si="155"/>
        <v>PH.IC.CV.271211.01</v>
      </c>
      <c r="P1370" s="5"/>
      <c r="Q1370" s="14" t="str">
        <f t="shared" si="156"/>
        <v>CL.IC.CV.271211.01</v>
      </c>
      <c r="R1370" s="5"/>
      <c r="S1370" s="5"/>
      <c r="T1370" s="5"/>
      <c r="U1370" s="5"/>
      <c r="V1370" s="5"/>
      <c r="W1370" s="5"/>
      <c r="Z1370" t="s">
        <v>12264</v>
      </c>
      <c r="AA1370">
        <v>1157</v>
      </c>
    </row>
    <row r="1371" spans="1:27" ht="15">
      <c r="A1371" s="5" t="s">
        <v>1372</v>
      </c>
      <c r="B1371" s="5"/>
      <c r="C1371" s="6" t="s">
        <v>12263</v>
      </c>
      <c r="D1371" s="5"/>
      <c r="E1371" s="6" t="s">
        <v>37</v>
      </c>
      <c r="F1371" s="5" t="s">
        <v>12251</v>
      </c>
      <c r="G1371" s="5" t="s">
        <v>2151</v>
      </c>
      <c r="H1371" s="10" t="s">
        <v>1299</v>
      </c>
      <c r="I1371" s="5" t="s">
        <v>930</v>
      </c>
      <c r="J1371" s="13" t="str">
        <f t="shared" si="152"/>
        <v>IC.CV.271212</v>
      </c>
      <c r="K1371" s="6" t="s">
        <v>295</v>
      </c>
      <c r="L1371" t="str">
        <f t="shared" si="153"/>
        <v xml:space="preserve">Other: specify </v>
      </c>
      <c r="M1371" s="14" t="str">
        <f t="shared" si="154"/>
        <v>PI.IC.CV.271212.01</v>
      </c>
      <c r="N1371" s="14"/>
      <c r="O1371" s="14" t="str">
        <f t="shared" si="155"/>
        <v>PH.IC.CV.271212.01</v>
      </c>
      <c r="P1371" s="5"/>
      <c r="Q1371" s="14" t="str">
        <f t="shared" si="156"/>
        <v>CL.IC.CV.271212.01</v>
      </c>
      <c r="R1371" s="5"/>
      <c r="S1371" s="5"/>
      <c r="T1371" s="5"/>
      <c r="U1371" s="5"/>
      <c r="V1371" s="5"/>
      <c r="W1371" s="5"/>
      <c r="Z1371" t="s">
        <v>12264</v>
      </c>
      <c r="AA1371">
        <v>1157</v>
      </c>
    </row>
    <row r="1372" spans="1:27" ht="15">
      <c r="A1372" s="5" t="s">
        <v>1372</v>
      </c>
      <c r="B1372" s="5"/>
      <c r="C1372" s="6" t="s">
        <v>12263</v>
      </c>
      <c r="D1372" s="5" t="s">
        <v>2152</v>
      </c>
      <c r="E1372" s="6" t="s">
        <v>321</v>
      </c>
      <c r="F1372" s="5" t="s">
        <v>12252</v>
      </c>
      <c r="G1372" s="5" t="s">
        <v>2154</v>
      </c>
      <c r="H1372" s="10" t="s">
        <v>1396</v>
      </c>
      <c r="I1372" s="5" t="s">
        <v>2155</v>
      </c>
      <c r="J1372" s="13" t="str">
        <f t="shared" si="152"/>
        <v>IC.CV.271301</v>
      </c>
      <c r="K1372" s="6" t="s">
        <v>295</v>
      </c>
      <c r="L1372" t="str">
        <f t="shared" si="153"/>
        <v>Atrial paced</v>
      </c>
      <c r="M1372" s="14" t="str">
        <f t="shared" si="154"/>
        <v>PI.IC.CV.271301.01</v>
      </c>
      <c r="N1372" s="14"/>
      <c r="O1372" s="14" t="str">
        <f t="shared" si="155"/>
        <v>PH.IC.CV.271301.01</v>
      </c>
      <c r="P1372" s="5"/>
      <c r="Q1372" s="14" t="str">
        <f t="shared" si="156"/>
        <v>CL.IC.CV.271301.01</v>
      </c>
      <c r="R1372" s="5"/>
      <c r="S1372" s="5"/>
      <c r="T1372" s="5"/>
      <c r="U1372" s="5"/>
      <c r="V1372" s="5"/>
      <c r="W1372" s="5"/>
      <c r="Z1372" t="s">
        <v>12264</v>
      </c>
      <c r="AA1372">
        <v>1157</v>
      </c>
    </row>
    <row r="1373" spans="1:27" ht="15">
      <c r="A1373" s="5" t="s">
        <v>1372</v>
      </c>
      <c r="B1373" s="5"/>
      <c r="C1373" s="6" t="s">
        <v>12263</v>
      </c>
      <c r="D1373" s="5"/>
      <c r="E1373" s="6" t="s">
        <v>321</v>
      </c>
      <c r="F1373" s="5" t="s">
        <v>12252</v>
      </c>
      <c r="G1373" s="5" t="s">
        <v>2181</v>
      </c>
      <c r="H1373" s="10" t="s">
        <v>1398</v>
      </c>
      <c r="I1373" s="5" t="s">
        <v>1277</v>
      </c>
      <c r="J1373" s="13" t="str">
        <f t="shared" si="152"/>
        <v>IC.CV.271302</v>
      </c>
      <c r="K1373" s="6" t="s">
        <v>295</v>
      </c>
      <c r="L1373" t="str">
        <f t="shared" si="153"/>
        <v>Ventricular paced</v>
      </c>
      <c r="M1373" s="14" t="str">
        <f t="shared" si="154"/>
        <v>PI.IC.CV.271302.01</v>
      </c>
      <c r="N1373" s="14"/>
      <c r="O1373" s="14" t="str">
        <f t="shared" si="155"/>
        <v>PH.IC.CV.271302.01</v>
      </c>
      <c r="P1373" s="5"/>
      <c r="Q1373" s="14" t="str">
        <f t="shared" si="156"/>
        <v>CL.IC.CV.271302.01</v>
      </c>
      <c r="R1373" s="5"/>
      <c r="S1373" s="5"/>
      <c r="T1373" s="5"/>
      <c r="U1373" s="5"/>
      <c r="V1373" s="5"/>
      <c r="W1373" s="5"/>
      <c r="Z1373" t="s">
        <v>12264</v>
      </c>
      <c r="AA1373">
        <v>1157</v>
      </c>
    </row>
    <row r="1374" spans="1:27" ht="15">
      <c r="A1374" s="5" t="s">
        <v>1372</v>
      </c>
      <c r="B1374" s="5"/>
      <c r="C1374" s="6" t="s">
        <v>12263</v>
      </c>
      <c r="D1374" s="5"/>
      <c r="E1374" s="6" t="s">
        <v>321</v>
      </c>
      <c r="F1374" s="5" t="s">
        <v>12252</v>
      </c>
      <c r="G1374" s="5" t="s">
        <v>2182</v>
      </c>
      <c r="H1374" s="10" t="s">
        <v>1400</v>
      </c>
      <c r="I1374" s="5" t="s">
        <v>2183</v>
      </c>
      <c r="J1374" s="13" t="str">
        <f t="shared" si="152"/>
        <v>IC.CV.271303</v>
      </c>
      <c r="K1374" s="6" t="s">
        <v>295</v>
      </c>
      <c r="L1374" t="str">
        <f t="shared" si="153"/>
        <v>Dual chamber paced</v>
      </c>
      <c r="M1374" s="14" t="str">
        <f t="shared" si="154"/>
        <v>PI.IC.CV.271303.01</v>
      </c>
      <c r="N1374" s="14"/>
      <c r="O1374" s="14" t="str">
        <f t="shared" si="155"/>
        <v>PH.IC.CV.271303.01</v>
      </c>
      <c r="P1374" s="5"/>
      <c r="Q1374" s="14" t="str">
        <f t="shared" si="156"/>
        <v>CL.IC.CV.271303.01</v>
      </c>
      <c r="R1374" s="5"/>
      <c r="S1374" s="5"/>
      <c r="T1374" s="5"/>
      <c r="U1374" s="5"/>
      <c r="V1374" s="5"/>
      <c r="W1374" s="5"/>
      <c r="Z1374" t="s">
        <v>12264</v>
      </c>
      <c r="AA1374">
        <v>1157</v>
      </c>
    </row>
    <row r="1375" spans="1:27" s="21" customFormat="1" ht="15">
      <c r="A1375" s="18" t="s">
        <v>11111</v>
      </c>
      <c r="B1375" s="18"/>
      <c r="C1375" s="6" t="s">
        <v>12263</v>
      </c>
      <c r="D1375" s="18" t="s">
        <v>39</v>
      </c>
      <c r="E1375" s="6" t="s">
        <v>321</v>
      </c>
      <c r="F1375" s="5" t="s">
        <v>12252</v>
      </c>
      <c r="G1375" s="10" t="s">
        <v>1411</v>
      </c>
      <c r="H1375" s="10" t="s">
        <v>349</v>
      </c>
      <c r="I1375" s="10" t="s">
        <v>1411</v>
      </c>
      <c r="J1375" s="13" t="str">
        <f t="shared" si="152"/>
        <v>IC.CV.271304</v>
      </c>
      <c r="K1375" s="10" t="s">
        <v>295</v>
      </c>
      <c r="L1375" t="str">
        <f t="shared" si="153"/>
        <v>VVI</v>
      </c>
      <c r="M1375" s="20" t="str">
        <f t="shared" si="154"/>
        <v>PI.IC.CV.271304.01</v>
      </c>
      <c r="N1375" s="20"/>
      <c r="O1375" s="20" t="str">
        <f t="shared" si="155"/>
        <v>PH.IC.CV.271304.01</v>
      </c>
      <c r="P1375" s="18"/>
      <c r="Q1375" s="20" t="str">
        <f t="shared" si="156"/>
        <v>CL.IC.CV.271304.01</v>
      </c>
      <c r="R1375" s="5"/>
      <c r="S1375" s="5"/>
      <c r="T1375" s="5"/>
      <c r="U1375" s="5"/>
      <c r="V1375" s="5"/>
      <c r="W1375" s="5"/>
      <c r="X1375"/>
      <c r="Y1375"/>
      <c r="Z1375" t="s">
        <v>12264</v>
      </c>
      <c r="AA1375">
        <v>1157</v>
      </c>
    </row>
    <row r="1376" spans="1:27" s="21" customFormat="1" ht="15">
      <c r="A1376" s="18" t="s">
        <v>11111</v>
      </c>
      <c r="B1376" s="18"/>
      <c r="C1376" s="6" t="s">
        <v>12263</v>
      </c>
      <c r="D1376" s="18"/>
      <c r="E1376" s="6" t="s">
        <v>321</v>
      </c>
      <c r="F1376" s="5" t="s">
        <v>12252</v>
      </c>
      <c r="G1376" s="10" t="s">
        <v>1412</v>
      </c>
      <c r="H1376" s="10" t="s">
        <v>350</v>
      </c>
      <c r="I1376" s="10" t="s">
        <v>1412</v>
      </c>
      <c r="J1376" s="13" t="str">
        <f t="shared" si="152"/>
        <v>IC.CV.271305</v>
      </c>
      <c r="K1376" s="10" t="s">
        <v>295</v>
      </c>
      <c r="L1376" t="str">
        <f t="shared" si="153"/>
        <v>AAI</v>
      </c>
      <c r="M1376" s="20" t="str">
        <f t="shared" si="154"/>
        <v>PI.IC.CV.271305.01</v>
      </c>
      <c r="N1376" s="20"/>
      <c r="O1376" s="20" t="str">
        <f t="shared" si="155"/>
        <v>PH.IC.CV.271305.01</v>
      </c>
      <c r="P1376" s="18"/>
      <c r="Q1376" s="20" t="str">
        <f t="shared" si="156"/>
        <v>CL.IC.CV.271305.01</v>
      </c>
      <c r="R1376" s="5"/>
      <c r="S1376" s="5"/>
      <c r="T1376" s="5"/>
      <c r="U1376" s="5"/>
      <c r="V1376" s="5"/>
      <c r="W1376" s="5"/>
      <c r="X1376"/>
      <c r="Y1376"/>
      <c r="Z1376" t="s">
        <v>12264</v>
      </c>
      <c r="AA1376">
        <v>1157</v>
      </c>
    </row>
    <row r="1377" spans="1:27" s="21" customFormat="1" ht="15">
      <c r="A1377" s="18" t="s">
        <v>11111</v>
      </c>
      <c r="B1377" s="18"/>
      <c r="C1377" s="6" t="s">
        <v>12263</v>
      </c>
      <c r="D1377" s="18"/>
      <c r="E1377" s="6" t="s">
        <v>321</v>
      </c>
      <c r="F1377" s="5" t="s">
        <v>12252</v>
      </c>
      <c r="G1377" s="10" t="s">
        <v>1413</v>
      </c>
      <c r="H1377" s="10" t="s">
        <v>351</v>
      </c>
      <c r="I1377" s="10" t="s">
        <v>1413</v>
      </c>
      <c r="J1377" s="13" t="str">
        <f t="shared" si="152"/>
        <v>IC.CV.271306</v>
      </c>
      <c r="K1377" s="10" t="s">
        <v>295</v>
      </c>
      <c r="L1377" t="str">
        <f t="shared" si="153"/>
        <v>DDD</v>
      </c>
      <c r="M1377" s="20" t="str">
        <f t="shared" si="154"/>
        <v>PI.IC.CV.271306.01</v>
      </c>
      <c r="N1377" s="20"/>
      <c r="O1377" s="20" t="str">
        <f t="shared" si="155"/>
        <v>PH.IC.CV.271306.01</v>
      </c>
      <c r="P1377" s="18"/>
      <c r="Q1377" s="20" t="str">
        <f t="shared" si="156"/>
        <v>CL.IC.CV.271306.01</v>
      </c>
      <c r="R1377" s="5"/>
      <c r="S1377" s="5"/>
      <c r="T1377" s="5"/>
      <c r="U1377" s="5"/>
      <c r="V1377" s="5"/>
      <c r="W1377" s="5"/>
      <c r="X1377"/>
      <c r="Y1377"/>
      <c r="Z1377" t="s">
        <v>12264</v>
      </c>
      <c r="AA1377">
        <v>1157</v>
      </c>
    </row>
    <row r="1378" spans="1:27" s="21" customFormat="1" ht="15">
      <c r="A1378" s="18" t="s">
        <v>11111</v>
      </c>
      <c r="B1378" s="18"/>
      <c r="C1378" s="6" t="s">
        <v>12263</v>
      </c>
      <c r="D1378" s="18"/>
      <c r="E1378" s="6" t="s">
        <v>321</v>
      </c>
      <c r="F1378" s="5" t="s">
        <v>12252</v>
      </c>
      <c r="G1378" s="10" t="s">
        <v>1767</v>
      </c>
      <c r="H1378" s="10" t="s">
        <v>352</v>
      </c>
      <c r="I1378" s="10" t="s">
        <v>1767</v>
      </c>
      <c r="J1378" s="13" t="str">
        <f t="shared" si="152"/>
        <v>IC.CV.271307</v>
      </c>
      <c r="K1378" s="10" t="s">
        <v>295</v>
      </c>
      <c r="L1378" t="str">
        <f t="shared" si="153"/>
        <v>DDI</v>
      </c>
      <c r="M1378" s="20" t="str">
        <f t="shared" si="154"/>
        <v>PI.IC.CV.271307.01</v>
      </c>
      <c r="N1378" s="20"/>
      <c r="O1378" s="20" t="str">
        <f t="shared" si="155"/>
        <v>PH.IC.CV.271307.01</v>
      </c>
      <c r="P1378" s="18"/>
      <c r="Q1378" s="20" t="str">
        <f t="shared" si="156"/>
        <v>CL.IC.CV.271307.01</v>
      </c>
      <c r="R1378" s="5"/>
      <c r="S1378" s="5"/>
      <c r="T1378" s="5"/>
      <c r="U1378" s="5"/>
      <c r="V1378" s="5"/>
      <c r="W1378" s="5"/>
      <c r="X1378"/>
      <c r="Y1378"/>
      <c r="Z1378" t="s">
        <v>12264</v>
      </c>
      <c r="AA1378">
        <v>1157</v>
      </c>
    </row>
    <row r="1379" spans="1:27" s="21" customFormat="1" ht="15">
      <c r="A1379" s="18" t="s">
        <v>11111</v>
      </c>
      <c r="B1379" s="18"/>
      <c r="C1379" s="6" t="s">
        <v>12263</v>
      </c>
      <c r="D1379" s="18"/>
      <c r="E1379" s="6" t="s">
        <v>321</v>
      </c>
      <c r="F1379" s="5" t="s">
        <v>12252</v>
      </c>
      <c r="G1379" s="10" t="s">
        <v>1768</v>
      </c>
      <c r="H1379" s="10" t="s">
        <v>353</v>
      </c>
      <c r="I1379" s="10" t="s">
        <v>1768</v>
      </c>
      <c r="J1379" s="13" t="str">
        <f t="shared" si="152"/>
        <v>IC.CV.271308</v>
      </c>
      <c r="K1379" s="10" t="s">
        <v>295</v>
      </c>
      <c r="L1379" t="str">
        <f t="shared" si="153"/>
        <v>AOO</v>
      </c>
      <c r="M1379" s="20" t="str">
        <f t="shared" si="154"/>
        <v>PI.IC.CV.271308.01</v>
      </c>
      <c r="N1379" s="20"/>
      <c r="O1379" s="20" t="str">
        <f t="shared" si="155"/>
        <v>PH.IC.CV.271308.01</v>
      </c>
      <c r="P1379" s="18"/>
      <c r="Q1379" s="20" t="str">
        <f t="shared" si="156"/>
        <v>CL.IC.CV.271308.01</v>
      </c>
      <c r="R1379" s="5"/>
      <c r="S1379" s="5"/>
      <c r="T1379" s="5"/>
      <c r="U1379" s="5"/>
      <c r="V1379" s="5"/>
      <c r="W1379" s="5"/>
      <c r="X1379"/>
      <c r="Y1379"/>
      <c r="Z1379" t="s">
        <v>12264</v>
      </c>
      <c r="AA1379">
        <v>1157</v>
      </c>
    </row>
    <row r="1380" spans="1:27" s="21" customFormat="1" ht="15">
      <c r="A1380" s="18" t="s">
        <v>11111</v>
      </c>
      <c r="B1380" s="18"/>
      <c r="C1380" s="6" t="s">
        <v>12263</v>
      </c>
      <c r="D1380" s="18"/>
      <c r="E1380" s="6" t="s">
        <v>321</v>
      </c>
      <c r="F1380" s="5" t="s">
        <v>12252</v>
      </c>
      <c r="G1380" s="10" t="s">
        <v>1597</v>
      </c>
      <c r="H1380" s="10" t="s">
        <v>477</v>
      </c>
      <c r="I1380" s="10" t="s">
        <v>1597</v>
      </c>
      <c r="J1380" s="13" t="str">
        <f t="shared" si="152"/>
        <v>IC.CV.271309</v>
      </c>
      <c r="K1380" s="10" t="s">
        <v>295</v>
      </c>
      <c r="L1380" t="str">
        <f t="shared" si="153"/>
        <v>VOO</v>
      </c>
      <c r="M1380" s="20" t="str">
        <f t="shared" si="154"/>
        <v>PI.IC.CV.271309.01</v>
      </c>
      <c r="N1380" s="20"/>
      <c r="O1380" s="20" t="str">
        <f t="shared" si="155"/>
        <v>PH.IC.CV.271309.01</v>
      </c>
      <c r="P1380" s="18"/>
      <c r="Q1380" s="20" t="str">
        <f t="shared" si="156"/>
        <v>CL.IC.CV.271309.01</v>
      </c>
      <c r="R1380" s="5"/>
      <c r="S1380" s="5"/>
      <c r="T1380" s="5"/>
      <c r="U1380" s="5"/>
      <c r="V1380" s="5"/>
      <c r="W1380" s="5"/>
      <c r="X1380"/>
      <c r="Y1380"/>
      <c r="Z1380" t="s">
        <v>12264</v>
      </c>
      <c r="AA1380">
        <v>1157</v>
      </c>
    </row>
    <row r="1381" spans="1:27" s="21" customFormat="1" ht="15">
      <c r="A1381" s="18" t="s">
        <v>11111</v>
      </c>
      <c r="B1381" s="18"/>
      <c r="C1381" s="6" t="s">
        <v>12263</v>
      </c>
      <c r="D1381" s="18"/>
      <c r="E1381" s="6" t="s">
        <v>321</v>
      </c>
      <c r="F1381" s="5" t="s">
        <v>12252</v>
      </c>
      <c r="G1381" s="10" t="s">
        <v>1598</v>
      </c>
      <c r="H1381" s="10" t="s">
        <v>326</v>
      </c>
      <c r="I1381" s="10" t="s">
        <v>1598</v>
      </c>
      <c r="J1381" s="13" t="str">
        <f t="shared" si="152"/>
        <v>IC.CV.271310</v>
      </c>
      <c r="K1381" s="10" t="s">
        <v>295</v>
      </c>
      <c r="L1381" t="str">
        <f t="shared" si="153"/>
        <v>DOO</v>
      </c>
      <c r="M1381" s="20" t="str">
        <f t="shared" si="154"/>
        <v>PI.IC.CV.271310.01</v>
      </c>
      <c r="N1381" s="20"/>
      <c r="O1381" s="20" t="str">
        <f t="shared" si="155"/>
        <v>PH.IC.CV.271310.01</v>
      </c>
      <c r="P1381" s="18"/>
      <c r="Q1381" s="20" t="str">
        <f t="shared" si="156"/>
        <v>CL.IC.CV.271310.01</v>
      </c>
      <c r="R1381" s="5"/>
      <c r="S1381" s="5"/>
      <c r="T1381" s="5"/>
      <c r="U1381" s="5"/>
      <c r="V1381" s="5"/>
      <c r="W1381" s="5"/>
      <c r="X1381"/>
      <c r="Y1381"/>
      <c r="Z1381" t="s">
        <v>12264</v>
      </c>
      <c r="AA1381">
        <v>1157</v>
      </c>
    </row>
    <row r="1382" spans="1:27" s="21" customFormat="1" ht="15">
      <c r="A1382" s="18" t="s">
        <v>11111</v>
      </c>
      <c r="B1382" s="18"/>
      <c r="C1382" s="6" t="s">
        <v>12263</v>
      </c>
      <c r="D1382" s="18"/>
      <c r="E1382" s="6" t="s">
        <v>321</v>
      </c>
      <c r="F1382" s="5" t="s">
        <v>12252</v>
      </c>
      <c r="G1382" s="10" t="s">
        <v>1599</v>
      </c>
      <c r="H1382" s="10" t="s">
        <v>498</v>
      </c>
      <c r="I1382" s="10" t="s">
        <v>1599</v>
      </c>
      <c r="J1382" s="13" t="str">
        <f t="shared" si="152"/>
        <v>IC.CV.271311</v>
      </c>
      <c r="K1382" s="10" t="s">
        <v>295</v>
      </c>
      <c r="L1382" t="str">
        <f t="shared" si="153"/>
        <v>VDD</v>
      </c>
      <c r="M1382" s="20" t="str">
        <f t="shared" si="154"/>
        <v>PI.IC.CV.271311.01</v>
      </c>
      <c r="N1382" s="20"/>
      <c r="O1382" s="20" t="str">
        <f t="shared" si="155"/>
        <v>PH.IC.CV.271311.01</v>
      </c>
      <c r="P1382" s="18"/>
      <c r="Q1382" s="20" t="str">
        <f t="shared" si="156"/>
        <v>CL.IC.CV.271311.01</v>
      </c>
      <c r="R1382" s="5"/>
      <c r="S1382" s="5"/>
      <c r="T1382" s="5"/>
      <c r="U1382" s="5"/>
      <c r="V1382" s="5"/>
      <c r="W1382" s="5"/>
      <c r="X1382"/>
      <c r="Y1382"/>
      <c r="Z1382" t="s">
        <v>12264</v>
      </c>
      <c r="AA1382">
        <v>1157</v>
      </c>
    </row>
    <row r="1383" spans="1:27" s="21" customFormat="1" ht="15">
      <c r="A1383" s="18" t="s">
        <v>11111</v>
      </c>
      <c r="B1383" s="18"/>
      <c r="C1383" s="6" t="s">
        <v>12263</v>
      </c>
      <c r="D1383" s="18"/>
      <c r="E1383" s="6" t="s">
        <v>321</v>
      </c>
      <c r="F1383" s="5" t="s">
        <v>12252</v>
      </c>
      <c r="G1383" s="10" t="s">
        <v>1421</v>
      </c>
      <c r="H1383" s="10" t="s">
        <v>37</v>
      </c>
      <c r="I1383" s="10" t="s">
        <v>1421</v>
      </c>
      <c r="J1383" s="13" t="str">
        <f t="shared" si="152"/>
        <v>IC.CV.271312</v>
      </c>
      <c r="K1383" s="10" t="s">
        <v>295</v>
      </c>
      <c r="L1383" t="str">
        <f t="shared" si="153"/>
        <v>DVI</v>
      </c>
      <c r="M1383" s="20" t="str">
        <f t="shared" si="154"/>
        <v>PI.IC.CV.271312.01</v>
      </c>
      <c r="N1383" s="20"/>
      <c r="O1383" s="20" t="str">
        <f t="shared" si="155"/>
        <v>PH.IC.CV.271312.01</v>
      </c>
      <c r="P1383" s="18"/>
      <c r="Q1383" s="20" t="str">
        <f t="shared" si="156"/>
        <v>CL.IC.CV.271312.01</v>
      </c>
      <c r="R1383" s="5"/>
      <c r="S1383" s="5"/>
      <c r="T1383" s="5"/>
      <c r="U1383" s="5"/>
      <c r="V1383" s="5"/>
      <c r="W1383" s="5"/>
      <c r="X1383"/>
      <c r="Y1383"/>
      <c r="Z1383" t="s">
        <v>12264</v>
      </c>
      <c r="AA1383">
        <v>1157</v>
      </c>
    </row>
    <row r="1384" spans="1:27" ht="15">
      <c r="A1384" s="5" t="s">
        <v>1372</v>
      </c>
      <c r="B1384" s="5"/>
      <c r="C1384" s="6" t="s">
        <v>12263</v>
      </c>
      <c r="D1384" s="5" t="s">
        <v>2184</v>
      </c>
      <c r="E1384" s="6" t="s">
        <v>482</v>
      </c>
      <c r="F1384" s="5" t="s">
        <v>12253</v>
      </c>
      <c r="G1384" s="5" t="s">
        <v>2016</v>
      </c>
      <c r="H1384" s="10" t="s">
        <v>1396</v>
      </c>
      <c r="I1384" s="5" t="s">
        <v>2017</v>
      </c>
      <c r="J1384" s="13" t="str">
        <f t="shared" si="152"/>
        <v>IC.CV.271401</v>
      </c>
      <c r="K1384" s="6" t="s">
        <v>295</v>
      </c>
      <c r="L1384" t="str">
        <f t="shared" si="153"/>
        <v xml:space="preserve">     1 mAmp Atrial</v>
      </c>
      <c r="M1384" s="14" t="str">
        <f t="shared" si="154"/>
        <v>PI.IC.CV.271401.01</v>
      </c>
      <c r="N1384" s="14"/>
      <c r="O1384" s="14" t="str">
        <f t="shared" si="155"/>
        <v>PH.IC.CV.271401.01</v>
      </c>
      <c r="P1384" s="5"/>
      <c r="Q1384" s="14" t="str">
        <f t="shared" si="156"/>
        <v>CL.IC.CV.271401.01</v>
      </c>
      <c r="R1384" s="5"/>
      <c r="S1384" s="5"/>
      <c r="T1384" s="5"/>
      <c r="U1384" s="5"/>
      <c r="V1384" s="5"/>
      <c r="W1384" s="5"/>
      <c r="Z1384" t="s">
        <v>12264</v>
      </c>
      <c r="AA1384">
        <v>1157</v>
      </c>
    </row>
    <row r="1385" spans="1:27" ht="15">
      <c r="A1385" s="5" t="s">
        <v>1372</v>
      </c>
      <c r="B1385" s="5"/>
      <c r="C1385" s="6" t="s">
        <v>12263</v>
      </c>
      <c r="D1385" s="5"/>
      <c r="E1385" s="6" t="s">
        <v>482</v>
      </c>
      <c r="F1385" s="5" t="s">
        <v>12253</v>
      </c>
      <c r="G1385" s="5" t="s">
        <v>2018</v>
      </c>
      <c r="H1385" s="10" t="s">
        <v>1398</v>
      </c>
      <c r="I1385" s="5" t="s">
        <v>2186</v>
      </c>
      <c r="J1385" s="13" t="str">
        <f t="shared" si="152"/>
        <v>IC.CV.271402</v>
      </c>
      <c r="K1385" s="6" t="s">
        <v>295</v>
      </c>
      <c r="L1385" t="str">
        <f t="shared" si="153"/>
        <v xml:space="preserve">     2 mAmp Atrial</v>
      </c>
      <c r="M1385" s="14" t="str">
        <f t="shared" si="154"/>
        <v>PI.IC.CV.271402.01</v>
      </c>
      <c r="N1385" s="14"/>
      <c r="O1385" s="14" t="str">
        <f t="shared" si="155"/>
        <v>PH.IC.CV.271402.01</v>
      </c>
      <c r="P1385" s="5"/>
      <c r="Q1385" s="14" t="str">
        <f t="shared" si="156"/>
        <v>CL.IC.CV.271402.01</v>
      </c>
      <c r="R1385" s="5"/>
      <c r="S1385" s="5"/>
      <c r="T1385" s="5"/>
      <c r="U1385" s="5"/>
      <c r="V1385" s="5"/>
      <c r="W1385" s="5"/>
      <c r="Z1385" t="s">
        <v>12264</v>
      </c>
      <c r="AA1385">
        <v>1157</v>
      </c>
    </row>
    <row r="1386" spans="1:27" ht="15">
      <c r="A1386" s="5" t="s">
        <v>1372</v>
      </c>
      <c r="B1386" s="5"/>
      <c r="C1386" s="6" t="s">
        <v>12263</v>
      </c>
      <c r="D1386" s="5"/>
      <c r="E1386" s="6" t="s">
        <v>482</v>
      </c>
      <c r="F1386" s="5" t="s">
        <v>12253</v>
      </c>
      <c r="G1386" s="5" t="s">
        <v>2187</v>
      </c>
      <c r="H1386" s="10" t="s">
        <v>1400</v>
      </c>
      <c r="I1386" s="5" t="s">
        <v>2188</v>
      </c>
      <c r="J1386" s="13" t="str">
        <f t="shared" si="152"/>
        <v>IC.CV.271403</v>
      </c>
      <c r="K1386" s="6" t="s">
        <v>295</v>
      </c>
      <c r="L1386" t="str">
        <f t="shared" si="153"/>
        <v xml:space="preserve">     3 mAmp Atrial</v>
      </c>
      <c r="M1386" s="14" t="str">
        <f t="shared" si="154"/>
        <v>PI.IC.CV.271403.01</v>
      </c>
      <c r="N1386" s="14"/>
      <c r="O1386" s="14" t="str">
        <f t="shared" si="155"/>
        <v>PH.IC.CV.271403.01</v>
      </c>
      <c r="P1386" s="5"/>
      <c r="Q1386" s="14" t="str">
        <f t="shared" si="156"/>
        <v>CL.IC.CV.271403.01</v>
      </c>
      <c r="R1386" s="5"/>
      <c r="S1386" s="5"/>
      <c r="T1386" s="5"/>
      <c r="U1386" s="5"/>
      <c r="V1386" s="5"/>
      <c r="W1386" s="5"/>
      <c r="Z1386" t="s">
        <v>12264</v>
      </c>
      <c r="AA1386">
        <v>1157</v>
      </c>
    </row>
    <row r="1387" spans="1:27" ht="15">
      <c r="A1387" s="5" t="s">
        <v>1372</v>
      </c>
      <c r="B1387" s="5"/>
      <c r="C1387" s="6" t="s">
        <v>12263</v>
      </c>
      <c r="D1387" s="5"/>
      <c r="E1387" s="6" t="s">
        <v>482</v>
      </c>
      <c r="F1387" s="5" t="s">
        <v>12253</v>
      </c>
      <c r="G1387" s="5" t="s">
        <v>2189</v>
      </c>
      <c r="H1387" s="10" t="s">
        <v>1402</v>
      </c>
      <c r="I1387" s="5" t="s">
        <v>2190</v>
      </c>
      <c r="J1387" s="13" t="str">
        <f t="shared" si="152"/>
        <v>IC.CV.271404</v>
      </c>
      <c r="K1387" s="6" t="s">
        <v>295</v>
      </c>
      <c r="L1387" t="str">
        <f t="shared" ref="L1387:L1450" si="157">G1387</f>
        <v xml:space="preserve">     4 mAmp Atrial </v>
      </c>
      <c r="M1387" s="14" t="str">
        <f t="shared" si="154"/>
        <v>PI.IC.CV.271404.01</v>
      </c>
      <c r="N1387" s="14"/>
      <c r="O1387" s="14" t="str">
        <f t="shared" si="155"/>
        <v>PH.IC.CV.271404.01</v>
      </c>
      <c r="P1387" s="5"/>
      <c r="Q1387" s="14" t="str">
        <f t="shared" si="156"/>
        <v>CL.IC.CV.271404.01</v>
      </c>
      <c r="R1387" s="5"/>
      <c r="S1387" s="5"/>
      <c r="T1387" s="5"/>
      <c r="U1387" s="5"/>
      <c r="V1387" s="5"/>
      <c r="W1387" s="5"/>
      <c r="Z1387" t="s">
        <v>12264</v>
      </c>
      <c r="AA1387">
        <v>1157</v>
      </c>
    </row>
    <row r="1388" spans="1:27" ht="15">
      <c r="A1388" s="5" t="s">
        <v>1372</v>
      </c>
      <c r="B1388" s="5"/>
      <c r="C1388" s="6" t="s">
        <v>12263</v>
      </c>
      <c r="D1388" s="5"/>
      <c r="E1388" s="6" t="s">
        <v>482</v>
      </c>
      <c r="F1388" s="5" t="s">
        <v>12253</v>
      </c>
      <c r="G1388" s="5" t="s">
        <v>2191</v>
      </c>
      <c r="H1388" s="10" t="s">
        <v>1404</v>
      </c>
      <c r="I1388" s="5" t="s">
        <v>2024</v>
      </c>
      <c r="J1388" s="13" t="str">
        <f t="shared" si="152"/>
        <v>IC.CV.271405</v>
      </c>
      <c r="K1388" s="6" t="s">
        <v>295</v>
      </c>
      <c r="L1388" t="str">
        <f t="shared" si="157"/>
        <v xml:space="preserve">     5 mAmp Atrial</v>
      </c>
      <c r="M1388" s="14" t="str">
        <f t="shared" si="154"/>
        <v>PI.IC.CV.271405.01</v>
      </c>
      <c r="N1388" s="14"/>
      <c r="O1388" s="14" t="str">
        <f t="shared" si="155"/>
        <v>PH.IC.CV.271405.01</v>
      </c>
      <c r="P1388" s="5"/>
      <c r="Q1388" s="14" t="str">
        <f t="shared" si="156"/>
        <v>CL.IC.CV.271405.01</v>
      </c>
      <c r="R1388" s="5"/>
      <c r="S1388" s="5"/>
      <c r="T1388" s="5"/>
      <c r="U1388" s="5"/>
      <c r="V1388" s="5"/>
      <c r="W1388" s="5"/>
      <c r="Z1388" t="s">
        <v>12264</v>
      </c>
      <c r="AA1388">
        <v>1157</v>
      </c>
    </row>
    <row r="1389" spans="1:27" ht="15">
      <c r="A1389" s="5" t="s">
        <v>1372</v>
      </c>
      <c r="B1389" s="5"/>
      <c r="C1389" s="6" t="s">
        <v>12263</v>
      </c>
      <c r="D1389" s="5"/>
      <c r="E1389" s="6" t="s">
        <v>482</v>
      </c>
      <c r="F1389" s="5" t="s">
        <v>12253</v>
      </c>
      <c r="G1389" s="5" t="s">
        <v>1857</v>
      </c>
      <c r="H1389" s="10" t="s">
        <v>1406</v>
      </c>
      <c r="I1389" s="5" t="s">
        <v>1858</v>
      </c>
      <c r="J1389" s="13" t="str">
        <f t="shared" si="152"/>
        <v>IC.CV.271406</v>
      </c>
      <c r="K1389" s="6" t="s">
        <v>295</v>
      </c>
      <c r="L1389" t="str">
        <f t="shared" si="157"/>
        <v xml:space="preserve">     6 mAmp Atrial</v>
      </c>
      <c r="M1389" s="14" t="str">
        <f t="shared" si="154"/>
        <v>PI.IC.CV.271406.01</v>
      </c>
      <c r="N1389" s="14"/>
      <c r="O1389" s="14" t="str">
        <f t="shared" si="155"/>
        <v>PH.IC.CV.271406.01</v>
      </c>
      <c r="P1389" s="5"/>
      <c r="Q1389" s="14" t="str">
        <f t="shared" si="156"/>
        <v>CL.IC.CV.271406.01</v>
      </c>
      <c r="R1389" s="5"/>
      <c r="S1389" s="5"/>
      <c r="T1389" s="5"/>
      <c r="U1389" s="5"/>
      <c r="V1389" s="5"/>
      <c r="W1389" s="5"/>
      <c r="Z1389" t="s">
        <v>12264</v>
      </c>
      <c r="AA1389">
        <v>1157</v>
      </c>
    </row>
    <row r="1390" spans="1:27" ht="15">
      <c r="A1390" s="5" t="s">
        <v>1372</v>
      </c>
      <c r="B1390" s="5"/>
      <c r="C1390" s="6" t="s">
        <v>12263</v>
      </c>
      <c r="D1390" s="5"/>
      <c r="E1390" s="6" t="s">
        <v>482</v>
      </c>
      <c r="F1390" s="5" t="s">
        <v>12253</v>
      </c>
      <c r="G1390" s="5" t="s">
        <v>1859</v>
      </c>
      <c r="H1390" s="10" t="s">
        <v>1419</v>
      </c>
      <c r="I1390" s="5" t="s">
        <v>1860</v>
      </c>
      <c r="J1390" s="13" t="str">
        <f t="shared" si="152"/>
        <v>IC.CV.271407</v>
      </c>
      <c r="K1390" s="6" t="s">
        <v>295</v>
      </c>
      <c r="L1390" t="str">
        <f t="shared" si="157"/>
        <v xml:space="preserve">     7 mAmp Atrial</v>
      </c>
      <c r="M1390" s="14" t="str">
        <f t="shared" si="154"/>
        <v>PI.IC.CV.271407.01</v>
      </c>
      <c r="N1390" s="14"/>
      <c r="O1390" s="14" t="str">
        <f t="shared" si="155"/>
        <v>PH.IC.CV.271407.01</v>
      </c>
      <c r="P1390" s="5"/>
      <c r="Q1390" s="14" t="str">
        <f t="shared" si="156"/>
        <v>CL.IC.CV.271407.01</v>
      </c>
      <c r="R1390" s="5"/>
      <c r="S1390" s="5"/>
      <c r="T1390" s="5"/>
      <c r="U1390" s="5"/>
      <c r="V1390" s="5"/>
      <c r="W1390" s="5"/>
      <c r="Z1390" t="s">
        <v>12264</v>
      </c>
      <c r="AA1390">
        <v>1157</v>
      </c>
    </row>
    <row r="1391" spans="1:27" ht="15">
      <c r="A1391" s="5" t="s">
        <v>1372</v>
      </c>
      <c r="B1391" s="5"/>
      <c r="C1391" s="6" t="s">
        <v>12263</v>
      </c>
      <c r="D1391" s="5"/>
      <c r="E1391" s="6" t="s">
        <v>482</v>
      </c>
      <c r="F1391" s="5" t="s">
        <v>12253</v>
      </c>
      <c r="G1391" s="5" t="s">
        <v>1861</v>
      </c>
      <c r="H1391" s="10" t="s">
        <v>1550</v>
      </c>
      <c r="I1391" s="5" t="s">
        <v>1862</v>
      </c>
      <c r="J1391" s="13" t="str">
        <f t="shared" si="152"/>
        <v>IC.CV.271408</v>
      </c>
      <c r="K1391" s="6" t="s">
        <v>295</v>
      </c>
      <c r="L1391" t="str">
        <f t="shared" si="157"/>
        <v xml:space="preserve">     8 mAmp Atrial</v>
      </c>
      <c r="M1391" s="14" t="str">
        <f t="shared" si="154"/>
        <v>PI.IC.CV.271408.01</v>
      </c>
      <c r="N1391" s="14"/>
      <c r="O1391" s="14" t="str">
        <f t="shared" si="155"/>
        <v>PH.IC.CV.271408.01</v>
      </c>
      <c r="P1391" s="5"/>
      <c r="Q1391" s="14" t="str">
        <f t="shared" si="156"/>
        <v>CL.IC.CV.271408.01</v>
      </c>
      <c r="R1391" s="5"/>
      <c r="S1391" s="5"/>
      <c r="T1391" s="5"/>
      <c r="U1391" s="5"/>
      <c r="V1391" s="5"/>
      <c r="W1391" s="5"/>
      <c r="Z1391" t="s">
        <v>12264</v>
      </c>
      <c r="AA1391">
        <v>1157</v>
      </c>
    </row>
    <row r="1392" spans="1:27" ht="15">
      <c r="A1392" s="5" t="s">
        <v>1372</v>
      </c>
      <c r="B1392" s="5"/>
      <c r="C1392" s="6" t="s">
        <v>12263</v>
      </c>
      <c r="D1392" s="5"/>
      <c r="E1392" s="6" t="s">
        <v>482</v>
      </c>
      <c r="F1392" s="5" t="s">
        <v>12253</v>
      </c>
      <c r="G1392" s="5" t="s">
        <v>1863</v>
      </c>
      <c r="H1392" s="10" t="s">
        <v>1551</v>
      </c>
      <c r="I1392" s="5" t="s">
        <v>1864</v>
      </c>
      <c r="J1392" s="13" t="str">
        <f t="shared" si="152"/>
        <v>IC.CV.271409</v>
      </c>
      <c r="K1392" s="6" t="s">
        <v>295</v>
      </c>
      <c r="L1392" t="str">
        <f t="shared" si="157"/>
        <v xml:space="preserve">     9 mAmp Atrial</v>
      </c>
      <c r="M1392" s="14" t="str">
        <f t="shared" si="154"/>
        <v>PI.IC.CV.271409.01</v>
      </c>
      <c r="N1392" s="14"/>
      <c r="O1392" s="14" t="str">
        <f t="shared" si="155"/>
        <v>PH.IC.CV.271409.01</v>
      </c>
      <c r="P1392" s="5"/>
      <c r="Q1392" s="14" t="str">
        <f t="shared" si="156"/>
        <v>CL.IC.CV.271409.01</v>
      </c>
      <c r="R1392" s="5"/>
      <c r="S1392" s="5"/>
      <c r="T1392" s="5"/>
      <c r="U1392" s="5"/>
      <c r="V1392" s="5"/>
      <c r="W1392" s="5"/>
      <c r="Z1392" t="s">
        <v>12264</v>
      </c>
      <c r="AA1392">
        <v>1157</v>
      </c>
    </row>
    <row r="1393" spans="1:27" ht="15">
      <c r="A1393" s="5" t="s">
        <v>1372</v>
      </c>
      <c r="B1393" s="5"/>
      <c r="C1393" s="6" t="s">
        <v>12263</v>
      </c>
      <c r="D1393" s="5"/>
      <c r="E1393" s="6" t="s">
        <v>482</v>
      </c>
      <c r="F1393" s="5" t="s">
        <v>12253</v>
      </c>
      <c r="G1393" s="5" t="s">
        <v>1865</v>
      </c>
      <c r="H1393" s="10" t="s">
        <v>1571</v>
      </c>
      <c r="I1393" s="5" t="s">
        <v>1866</v>
      </c>
      <c r="J1393" s="13" t="str">
        <f t="shared" si="152"/>
        <v>IC.CV.271410</v>
      </c>
      <c r="K1393" s="6" t="s">
        <v>295</v>
      </c>
      <c r="L1393" t="str">
        <f t="shared" si="157"/>
        <v xml:space="preserve">     10 mAmp Atrial</v>
      </c>
      <c r="M1393" s="14" t="str">
        <f t="shared" si="154"/>
        <v>PI.IC.CV.271410.01</v>
      </c>
      <c r="N1393" s="14"/>
      <c r="O1393" s="14" t="str">
        <f t="shared" si="155"/>
        <v>PH.IC.CV.271410.01</v>
      </c>
      <c r="P1393" s="5"/>
      <c r="Q1393" s="14" t="str">
        <f t="shared" si="156"/>
        <v>CL.IC.CV.271410.01</v>
      </c>
      <c r="R1393" s="5"/>
      <c r="S1393" s="5"/>
      <c r="T1393" s="5"/>
      <c r="U1393" s="5"/>
      <c r="V1393" s="5"/>
      <c r="W1393" s="5"/>
      <c r="Z1393" t="s">
        <v>12264</v>
      </c>
      <c r="AA1393">
        <v>1157</v>
      </c>
    </row>
    <row r="1394" spans="1:27" ht="15">
      <c r="A1394" s="5" t="s">
        <v>1372</v>
      </c>
      <c r="B1394" s="5"/>
      <c r="C1394" s="6" t="s">
        <v>12263</v>
      </c>
      <c r="D1394" s="5"/>
      <c r="E1394" s="6" t="s">
        <v>482</v>
      </c>
      <c r="F1394" s="5" t="s">
        <v>12253</v>
      </c>
      <c r="G1394" s="5" t="s">
        <v>1702</v>
      </c>
      <c r="H1394" s="10" t="s">
        <v>1298</v>
      </c>
      <c r="I1394" s="5" t="s">
        <v>1703</v>
      </c>
      <c r="J1394" s="13" t="str">
        <f t="shared" si="152"/>
        <v>IC.CV.271411</v>
      </c>
      <c r="K1394" s="6" t="s">
        <v>295</v>
      </c>
      <c r="L1394" t="str">
        <f t="shared" si="157"/>
        <v xml:space="preserve">     11 mAmp Atrial</v>
      </c>
      <c r="M1394" s="14" t="str">
        <f t="shared" si="154"/>
        <v>PI.IC.CV.271411.01</v>
      </c>
      <c r="N1394" s="14"/>
      <c r="O1394" s="14" t="str">
        <f t="shared" si="155"/>
        <v>PH.IC.CV.271411.01</v>
      </c>
      <c r="P1394" s="5"/>
      <c r="Q1394" s="14" t="str">
        <f t="shared" si="156"/>
        <v>CL.IC.CV.271411.01</v>
      </c>
      <c r="R1394" s="5"/>
      <c r="S1394" s="5"/>
      <c r="T1394" s="5"/>
      <c r="U1394" s="5"/>
      <c r="V1394" s="5"/>
      <c r="W1394" s="5"/>
      <c r="Z1394" t="s">
        <v>12264</v>
      </c>
      <c r="AA1394">
        <v>1157</v>
      </c>
    </row>
    <row r="1395" spans="1:27" ht="15">
      <c r="A1395" s="5" t="s">
        <v>1372</v>
      </c>
      <c r="B1395" s="5"/>
      <c r="C1395" s="6" t="s">
        <v>12263</v>
      </c>
      <c r="D1395" s="5"/>
      <c r="E1395" s="6" t="s">
        <v>482</v>
      </c>
      <c r="F1395" s="5" t="s">
        <v>12253</v>
      </c>
      <c r="G1395" s="5" t="s">
        <v>1704</v>
      </c>
      <c r="H1395" s="10" t="s">
        <v>1299</v>
      </c>
      <c r="I1395" s="5" t="s">
        <v>1705</v>
      </c>
      <c r="J1395" s="13" t="str">
        <f t="shared" si="152"/>
        <v>IC.CV.271412</v>
      </c>
      <c r="K1395" s="6" t="s">
        <v>295</v>
      </c>
      <c r="L1395" t="str">
        <f t="shared" si="157"/>
        <v xml:space="preserve">     12 mAmp Atrial</v>
      </c>
      <c r="M1395" s="14" t="str">
        <f t="shared" si="154"/>
        <v>PI.IC.CV.271412.01</v>
      </c>
      <c r="N1395" s="14"/>
      <c r="O1395" s="14" t="str">
        <f t="shared" si="155"/>
        <v>PH.IC.CV.271412.01</v>
      </c>
      <c r="P1395" s="5"/>
      <c r="Q1395" s="14" t="str">
        <f t="shared" si="156"/>
        <v>CL.IC.CV.271412.01</v>
      </c>
      <c r="R1395" s="5"/>
      <c r="S1395" s="5"/>
      <c r="T1395" s="5"/>
      <c r="U1395" s="5"/>
      <c r="V1395" s="5"/>
      <c r="W1395" s="5"/>
      <c r="Z1395" t="s">
        <v>12264</v>
      </c>
      <c r="AA1395">
        <v>1157</v>
      </c>
    </row>
    <row r="1396" spans="1:27" ht="15">
      <c r="A1396" s="5" t="s">
        <v>1372</v>
      </c>
      <c r="B1396" s="5"/>
      <c r="C1396" s="6" t="s">
        <v>12263</v>
      </c>
      <c r="D1396" s="5"/>
      <c r="E1396" s="6" t="s">
        <v>482</v>
      </c>
      <c r="F1396" s="5" t="s">
        <v>12253</v>
      </c>
      <c r="G1396" s="5" t="s">
        <v>1706</v>
      </c>
      <c r="H1396" s="10" t="s">
        <v>1300</v>
      </c>
      <c r="I1396" s="5" t="s">
        <v>1707</v>
      </c>
      <c r="J1396" s="13" t="str">
        <f t="shared" si="152"/>
        <v>IC.CV.271413</v>
      </c>
      <c r="K1396" s="6" t="s">
        <v>295</v>
      </c>
      <c r="L1396" t="str">
        <f t="shared" si="157"/>
        <v xml:space="preserve">     13 mAmp Atrial</v>
      </c>
      <c r="M1396" s="14" t="str">
        <f t="shared" si="154"/>
        <v>PI.IC.CV.271413.01</v>
      </c>
      <c r="N1396" s="14"/>
      <c r="O1396" s="14" t="str">
        <f t="shared" si="155"/>
        <v>PH.IC.CV.271413.01</v>
      </c>
      <c r="P1396" s="5"/>
      <c r="Q1396" s="14" t="str">
        <f t="shared" si="156"/>
        <v>CL.IC.CV.271413.01</v>
      </c>
      <c r="R1396" s="5"/>
      <c r="S1396" s="5"/>
      <c r="T1396" s="5"/>
      <c r="U1396" s="5"/>
      <c r="V1396" s="5"/>
      <c r="W1396" s="5"/>
      <c r="Z1396" t="s">
        <v>12264</v>
      </c>
      <c r="AA1396">
        <v>1157</v>
      </c>
    </row>
    <row r="1397" spans="1:27" ht="15">
      <c r="A1397" s="5" t="s">
        <v>1372</v>
      </c>
      <c r="B1397" s="5"/>
      <c r="C1397" s="6" t="s">
        <v>12263</v>
      </c>
      <c r="D1397" s="5"/>
      <c r="E1397" s="6" t="s">
        <v>482</v>
      </c>
      <c r="F1397" s="5" t="s">
        <v>12253</v>
      </c>
      <c r="G1397" s="5" t="s">
        <v>1708</v>
      </c>
      <c r="H1397" s="10" t="s">
        <v>1301</v>
      </c>
      <c r="I1397" s="5" t="s">
        <v>1709</v>
      </c>
      <c r="J1397" s="13" t="str">
        <f t="shared" si="152"/>
        <v>IC.CV.271414</v>
      </c>
      <c r="K1397" s="6" t="s">
        <v>295</v>
      </c>
      <c r="L1397" t="str">
        <f t="shared" si="157"/>
        <v xml:space="preserve">     14 mAmp Atrial</v>
      </c>
      <c r="M1397" s="14" t="str">
        <f t="shared" si="154"/>
        <v>PI.IC.CV.271414.01</v>
      </c>
      <c r="N1397" s="14"/>
      <c r="O1397" s="14" t="str">
        <f t="shared" si="155"/>
        <v>PH.IC.CV.271414.01</v>
      </c>
      <c r="P1397" s="5"/>
      <c r="Q1397" s="14" t="str">
        <f t="shared" si="156"/>
        <v>CL.IC.CV.271414.01</v>
      </c>
      <c r="R1397" s="5"/>
      <c r="S1397" s="5"/>
      <c r="T1397" s="5"/>
      <c r="U1397" s="5"/>
      <c r="V1397" s="5"/>
      <c r="W1397" s="5"/>
      <c r="Z1397" t="s">
        <v>12264</v>
      </c>
      <c r="AA1397">
        <v>1157</v>
      </c>
    </row>
    <row r="1398" spans="1:27" ht="15">
      <c r="A1398" s="5" t="s">
        <v>1372</v>
      </c>
      <c r="B1398" s="5"/>
      <c r="C1398" s="6" t="s">
        <v>12263</v>
      </c>
      <c r="D1398" s="5"/>
      <c r="E1398" s="6" t="s">
        <v>482</v>
      </c>
      <c r="F1398" s="5" t="s">
        <v>12253</v>
      </c>
      <c r="G1398" s="5" t="s">
        <v>1710</v>
      </c>
      <c r="H1398" s="10" t="s">
        <v>1468</v>
      </c>
      <c r="I1398" s="5" t="s">
        <v>1711</v>
      </c>
      <c r="J1398" s="13" t="str">
        <f t="shared" si="152"/>
        <v>IC.CV.271415</v>
      </c>
      <c r="K1398" s="6" t="s">
        <v>295</v>
      </c>
      <c r="L1398" t="str">
        <f t="shared" si="157"/>
        <v xml:space="preserve">     15 mAmp Atrial</v>
      </c>
      <c r="M1398" s="14" t="str">
        <f t="shared" si="154"/>
        <v>PI.IC.CV.271415.01</v>
      </c>
      <c r="N1398" s="14"/>
      <c r="O1398" s="14" t="str">
        <f t="shared" si="155"/>
        <v>PH.IC.CV.271415.01</v>
      </c>
      <c r="P1398" s="5"/>
      <c r="Q1398" s="14" t="str">
        <f t="shared" si="156"/>
        <v>CL.IC.CV.271415.01</v>
      </c>
      <c r="R1398" s="5"/>
      <c r="S1398" s="5"/>
      <c r="T1398" s="5"/>
      <c r="U1398" s="5"/>
      <c r="V1398" s="5"/>
      <c r="W1398" s="5"/>
      <c r="Z1398" t="s">
        <v>12264</v>
      </c>
      <c r="AA1398">
        <v>1157</v>
      </c>
    </row>
    <row r="1399" spans="1:27" ht="15">
      <c r="A1399" s="5" t="s">
        <v>1372</v>
      </c>
      <c r="B1399" s="5"/>
      <c r="C1399" s="6" t="s">
        <v>12263</v>
      </c>
      <c r="D1399" s="5"/>
      <c r="E1399" s="6" t="s">
        <v>482</v>
      </c>
      <c r="F1399" s="5" t="s">
        <v>12253</v>
      </c>
      <c r="G1399" s="5" t="s">
        <v>1712</v>
      </c>
      <c r="H1399" s="10" t="s">
        <v>1469</v>
      </c>
      <c r="I1399" s="5" t="s">
        <v>1713</v>
      </c>
      <c r="J1399" s="13" t="str">
        <f t="shared" si="152"/>
        <v>IC.CV.271416</v>
      </c>
      <c r="K1399" s="6" t="s">
        <v>295</v>
      </c>
      <c r="L1399" t="str">
        <f t="shared" si="157"/>
        <v xml:space="preserve">     16 mAmp Atrial</v>
      </c>
      <c r="M1399" s="14" t="str">
        <f t="shared" si="154"/>
        <v>PI.IC.CV.271416.01</v>
      </c>
      <c r="N1399" s="14"/>
      <c r="O1399" s="14" t="str">
        <f t="shared" si="155"/>
        <v>PH.IC.CV.271416.01</v>
      </c>
      <c r="P1399" s="5"/>
      <c r="Q1399" s="14" t="str">
        <f t="shared" si="156"/>
        <v>CL.IC.CV.271416.01</v>
      </c>
      <c r="R1399" s="5"/>
      <c r="S1399" s="5"/>
      <c r="T1399" s="5"/>
      <c r="U1399" s="5"/>
      <c r="V1399" s="5"/>
      <c r="W1399" s="5"/>
      <c r="Z1399" t="s">
        <v>12264</v>
      </c>
      <c r="AA1399">
        <v>1157</v>
      </c>
    </row>
    <row r="1400" spans="1:27" ht="15">
      <c r="A1400" s="5" t="s">
        <v>1372</v>
      </c>
      <c r="B1400" s="5"/>
      <c r="C1400" s="6" t="s">
        <v>12263</v>
      </c>
      <c r="D1400" s="5"/>
      <c r="E1400" s="6" t="s">
        <v>482</v>
      </c>
      <c r="F1400" s="5" t="s">
        <v>12253</v>
      </c>
      <c r="G1400" s="5" t="s">
        <v>1714</v>
      </c>
      <c r="H1400" s="10" t="s">
        <v>1470</v>
      </c>
      <c r="I1400" s="5" t="s">
        <v>1715</v>
      </c>
      <c r="J1400" s="13" t="str">
        <f t="shared" si="152"/>
        <v>IC.CV.271417</v>
      </c>
      <c r="K1400" s="6" t="s">
        <v>295</v>
      </c>
      <c r="L1400" t="str">
        <f t="shared" si="157"/>
        <v xml:space="preserve">     17 mAmp Atrial</v>
      </c>
      <c r="M1400" s="14" t="str">
        <f t="shared" si="154"/>
        <v>PI.IC.CV.271417.01</v>
      </c>
      <c r="N1400" s="14"/>
      <c r="O1400" s="14" t="str">
        <f t="shared" si="155"/>
        <v>PH.IC.CV.271417.01</v>
      </c>
      <c r="P1400" s="5"/>
      <c r="Q1400" s="14" t="str">
        <f t="shared" si="156"/>
        <v>CL.IC.CV.271417.01</v>
      </c>
      <c r="R1400" s="5"/>
      <c r="S1400" s="5"/>
      <c r="T1400" s="5"/>
      <c r="U1400" s="5"/>
      <c r="V1400" s="5"/>
      <c r="W1400" s="5"/>
      <c r="Z1400" t="s">
        <v>12264</v>
      </c>
      <c r="AA1400">
        <v>1157</v>
      </c>
    </row>
    <row r="1401" spans="1:27" ht="15">
      <c r="A1401" s="5" t="s">
        <v>1372</v>
      </c>
      <c r="B1401" s="5"/>
      <c r="C1401" s="6" t="s">
        <v>12263</v>
      </c>
      <c r="D1401" s="5"/>
      <c r="E1401" s="6" t="s">
        <v>482</v>
      </c>
      <c r="F1401" s="5" t="s">
        <v>12253</v>
      </c>
      <c r="G1401" s="5" t="s">
        <v>1716</v>
      </c>
      <c r="H1401" s="10" t="s">
        <v>1251</v>
      </c>
      <c r="I1401" s="5" t="s">
        <v>1717</v>
      </c>
      <c r="J1401" s="13" t="str">
        <f t="shared" si="152"/>
        <v>IC.CV.271418</v>
      </c>
      <c r="K1401" s="6" t="s">
        <v>295</v>
      </c>
      <c r="L1401" t="str">
        <f t="shared" si="157"/>
        <v xml:space="preserve">     18 mAmp Atrial</v>
      </c>
      <c r="M1401" s="14" t="str">
        <f t="shared" si="154"/>
        <v>PI.IC.CV.271418.01</v>
      </c>
      <c r="N1401" s="14"/>
      <c r="O1401" s="14" t="str">
        <f t="shared" si="155"/>
        <v>PH.IC.CV.271418.01</v>
      </c>
      <c r="P1401" s="5"/>
      <c r="Q1401" s="14" t="str">
        <f t="shared" si="156"/>
        <v>CL.IC.CV.271418.01</v>
      </c>
      <c r="R1401" s="5"/>
      <c r="S1401" s="5"/>
      <c r="T1401" s="5"/>
      <c r="U1401" s="5"/>
      <c r="V1401" s="5"/>
      <c r="W1401" s="5"/>
      <c r="Z1401" t="s">
        <v>12264</v>
      </c>
      <c r="AA1401">
        <v>1157</v>
      </c>
    </row>
    <row r="1402" spans="1:27" ht="15">
      <c r="A1402" s="5" t="s">
        <v>1372</v>
      </c>
      <c r="B1402" s="5"/>
      <c r="C1402" s="6" t="s">
        <v>12263</v>
      </c>
      <c r="D1402" s="5"/>
      <c r="E1402" s="6" t="s">
        <v>482</v>
      </c>
      <c r="F1402" s="5" t="s">
        <v>12253</v>
      </c>
      <c r="G1402" s="5" t="s">
        <v>1718</v>
      </c>
      <c r="H1402" s="10" t="s">
        <v>1100</v>
      </c>
      <c r="I1402" s="5" t="s">
        <v>1719</v>
      </c>
      <c r="J1402" s="13" t="str">
        <f t="shared" ref="J1402:J1477" si="158">CONCATENATE("IC.CV.",C1402,E1402,H1402)</f>
        <v>IC.CV.271419</v>
      </c>
      <c r="K1402" s="6" t="s">
        <v>295</v>
      </c>
      <c r="L1402" t="str">
        <f t="shared" si="157"/>
        <v xml:space="preserve">     19 mAmp Atrial</v>
      </c>
      <c r="M1402" s="14" t="str">
        <f t="shared" ref="M1402:M1477" si="159">CONCATENATE("PI.",J1402,".",K1402)</f>
        <v>PI.IC.CV.271419.01</v>
      </c>
      <c r="N1402" s="14"/>
      <c r="O1402" s="14" t="str">
        <f t="shared" ref="O1402:O1477" si="160">CONCATENATE("PH.",J1402,".",K1402)</f>
        <v>PH.IC.CV.271419.01</v>
      </c>
      <c r="P1402" s="5"/>
      <c r="Q1402" s="14" t="str">
        <f t="shared" ref="Q1402:Q1477" si="161">CONCATENATE("CL.",J1402,".",K1402)</f>
        <v>CL.IC.CV.271419.01</v>
      </c>
      <c r="R1402" s="5"/>
      <c r="S1402" s="5"/>
      <c r="T1402" s="5"/>
      <c r="U1402" s="5"/>
      <c r="V1402" s="5"/>
      <c r="W1402" s="5"/>
      <c r="Z1402" t="s">
        <v>12264</v>
      </c>
      <c r="AA1402">
        <v>1157</v>
      </c>
    </row>
    <row r="1403" spans="1:27" s="15" customFormat="1" ht="15">
      <c r="A1403" s="5" t="s">
        <v>1372</v>
      </c>
      <c r="B1403" s="5"/>
      <c r="C1403" s="6" t="s">
        <v>12263</v>
      </c>
      <c r="D1403" s="5"/>
      <c r="E1403" s="6" t="s">
        <v>482</v>
      </c>
      <c r="F1403" s="5" t="s">
        <v>12253</v>
      </c>
      <c r="G1403" s="5" t="s">
        <v>1720</v>
      </c>
      <c r="H1403" s="10" t="s">
        <v>1271</v>
      </c>
      <c r="I1403" s="5" t="s">
        <v>1721</v>
      </c>
      <c r="J1403" s="13" t="str">
        <f t="shared" si="158"/>
        <v>IC.CV.271420</v>
      </c>
      <c r="K1403" s="6" t="s">
        <v>295</v>
      </c>
      <c r="L1403" t="str">
        <f t="shared" si="157"/>
        <v xml:space="preserve">     20 mAmp Atrial</v>
      </c>
      <c r="M1403" s="14" t="str">
        <f t="shared" si="159"/>
        <v>PI.IC.CV.271420.01</v>
      </c>
      <c r="N1403" s="14"/>
      <c r="O1403" s="14" t="str">
        <f t="shared" si="160"/>
        <v>PH.IC.CV.271420.01</v>
      </c>
      <c r="P1403" s="5"/>
      <c r="Q1403" s="14" t="str">
        <f t="shared" si="161"/>
        <v>CL.IC.CV.271420.01</v>
      </c>
      <c r="R1403" s="5"/>
      <c r="S1403" s="5"/>
      <c r="T1403" s="5"/>
      <c r="U1403" s="5"/>
      <c r="V1403" s="5"/>
      <c r="W1403" s="5"/>
      <c r="X1403"/>
      <c r="Y1403"/>
      <c r="Z1403" t="s">
        <v>12264</v>
      </c>
      <c r="AA1403">
        <v>1157</v>
      </c>
    </row>
    <row r="1404" spans="1:27" s="15" customFormat="1" ht="15">
      <c r="A1404" s="5" t="s">
        <v>1372</v>
      </c>
      <c r="B1404" s="5"/>
      <c r="C1404" s="6" t="s">
        <v>12263</v>
      </c>
      <c r="D1404" s="5"/>
      <c r="E1404" s="6" t="s">
        <v>482</v>
      </c>
      <c r="F1404" s="5" t="s">
        <v>12253</v>
      </c>
      <c r="G1404" s="5" t="s">
        <v>2341</v>
      </c>
      <c r="H1404" s="10" t="s">
        <v>575</v>
      </c>
      <c r="I1404" s="5" t="s">
        <v>2342</v>
      </c>
      <c r="J1404" s="13" t="str">
        <f t="shared" si="158"/>
        <v>IC.CV.271421</v>
      </c>
      <c r="K1404" s="6" t="s">
        <v>295</v>
      </c>
      <c r="L1404" t="str">
        <f t="shared" si="157"/>
        <v xml:space="preserve">     21 mAmp Atrial</v>
      </c>
      <c r="M1404" s="14" t="str">
        <f t="shared" si="159"/>
        <v>PI.IC.CV.271421.01</v>
      </c>
      <c r="N1404" s="14"/>
      <c r="O1404" s="14" t="str">
        <f t="shared" si="160"/>
        <v>PH.IC.CV.271421.01</v>
      </c>
      <c r="P1404" s="5"/>
      <c r="Q1404" s="14" t="str">
        <f t="shared" si="161"/>
        <v>CL.IC.CV.271421.01</v>
      </c>
      <c r="R1404" s="5"/>
      <c r="S1404" s="5"/>
      <c r="T1404" s="5"/>
      <c r="U1404" s="5"/>
      <c r="V1404" s="5"/>
      <c r="W1404" s="5"/>
      <c r="X1404"/>
      <c r="Y1404"/>
      <c r="Z1404" t="s">
        <v>12264</v>
      </c>
      <c r="AA1404">
        <v>1157</v>
      </c>
    </row>
    <row r="1405" spans="1:27" s="15" customFormat="1" ht="15">
      <c r="A1405" s="5" t="s">
        <v>1372</v>
      </c>
      <c r="B1405" s="5"/>
      <c r="C1405" s="6" t="s">
        <v>12263</v>
      </c>
      <c r="D1405" s="5"/>
      <c r="E1405" s="6" t="s">
        <v>482</v>
      </c>
      <c r="F1405" s="5" t="s">
        <v>12253</v>
      </c>
      <c r="G1405" s="5" t="s">
        <v>2192</v>
      </c>
      <c r="H1405" s="10" t="s">
        <v>5751</v>
      </c>
      <c r="I1405" s="5" t="s">
        <v>2193</v>
      </c>
      <c r="J1405" s="13" t="str">
        <f t="shared" si="158"/>
        <v>IC.CV.271422</v>
      </c>
      <c r="K1405" s="6" t="s">
        <v>295</v>
      </c>
      <c r="L1405" t="str">
        <f t="shared" si="157"/>
        <v xml:space="preserve">     22 mAmp Atrial</v>
      </c>
      <c r="M1405" s="14" t="str">
        <f t="shared" si="159"/>
        <v>PI.IC.CV.271422.01</v>
      </c>
      <c r="N1405" s="14"/>
      <c r="O1405" s="14" t="str">
        <f t="shared" si="160"/>
        <v>PH.IC.CV.271422.01</v>
      </c>
      <c r="P1405" s="5"/>
      <c r="Q1405" s="14" t="str">
        <f t="shared" si="161"/>
        <v>CL.IC.CV.271422.01</v>
      </c>
      <c r="R1405" s="5"/>
      <c r="S1405" s="5"/>
      <c r="T1405" s="5"/>
      <c r="U1405" s="5"/>
      <c r="V1405" s="5"/>
      <c r="W1405" s="5"/>
      <c r="X1405"/>
      <c r="Y1405"/>
      <c r="Z1405" t="s">
        <v>12264</v>
      </c>
      <c r="AA1405">
        <v>1157</v>
      </c>
    </row>
    <row r="1406" spans="1:27" s="15" customFormat="1" ht="15">
      <c r="A1406" s="5" t="s">
        <v>1372</v>
      </c>
      <c r="B1406" s="5"/>
      <c r="C1406" s="6" t="s">
        <v>12263</v>
      </c>
      <c r="D1406" s="5"/>
      <c r="E1406" s="6" t="s">
        <v>482</v>
      </c>
      <c r="F1406" s="5" t="s">
        <v>12253</v>
      </c>
      <c r="G1406" s="5" t="s">
        <v>2025</v>
      </c>
      <c r="H1406" s="10" t="s">
        <v>1122</v>
      </c>
      <c r="I1406" s="5" t="s">
        <v>2026</v>
      </c>
      <c r="J1406" s="13" t="str">
        <f t="shared" si="158"/>
        <v>IC.CV.271423</v>
      </c>
      <c r="K1406" s="6" t="s">
        <v>295</v>
      </c>
      <c r="L1406" t="str">
        <f t="shared" si="157"/>
        <v xml:space="preserve">     23 mAmp Atrial</v>
      </c>
      <c r="M1406" s="14" t="str">
        <f t="shared" si="159"/>
        <v>PI.IC.CV.271423.01</v>
      </c>
      <c r="N1406" s="14"/>
      <c r="O1406" s="14" t="str">
        <f t="shared" si="160"/>
        <v>PH.IC.CV.271423.01</v>
      </c>
      <c r="P1406" s="5"/>
      <c r="Q1406" s="14" t="str">
        <f t="shared" si="161"/>
        <v>CL.IC.CV.271423.01</v>
      </c>
      <c r="R1406" s="5"/>
      <c r="S1406" s="5"/>
      <c r="T1406" s="5"/>
      <c r="U1406" s="5"/>
      <c r="V1406" s="5"/>
      <c r="W1406" s="5"/>
      <c r="X1406"/>
      <c r="Y1406"/>
      <c r="Z1406" t="s">
        <v>12264</v>
      </c>
      <c r="AA1406">
        <v>1157</v>
      </c>
    </row>
    <row r="1407" spans="1:27" s="15" customFormat="1" ht="15">
      <c r="A1407" s="5" t="s">
        <v>1372</v>
      </c>
      <c r="B1407" s="5"/>
      <c r="C1407" s="6" t="s">
        <v>12263</v>
      </c>
      <c r="D1407" s="5"/>
      <c r="E1407" s="6" t="s">
        <v>482</v>
      </c>
      <c r="F1407" s="5" t="s">
        <v>12253</v>
      </c>
      <c r="G1407" s="5" t="s">
        <v>2027</v>
      </c>
      <c r="H1407" s="10" t="s">
        <v>6583</v>
      </c>
      <c r="I1407" s="5" t="s">
        <v>2028</v>
      </c>
      <c r="J1407" s="13" t="str">
        <f t="shared" si="158"/>
        <v>IC.CV.271424</v>
      </c>
      <c r="K1407" s="6" t="s">
        <v>295</v>
      </c>
      <c r="L1407" t="str">
        <f t="shared" si="157"/>
        <v xml:space="preserve">     24 mAmp Atrial</v>
      </c>
      <c r="M1407" s="14" t="str">
        <f t="shared" si="159"/>
        <v>PI.IC.CV.271424.01</v>
      </c>
      <c r="N1407" s="14"/>
      <c r="O1407" s="14" t="str">
        <f t="shared" si="160"/>
        <v>PH.IC.CV.271424.01</v>
      </c>
      <c r="P1407" s="5"/>
      <c r="Q1407" s="14" t="str">
        <f t="shared" si="161"/>
        <v>CL.IC.CV.271424.01</v>
      </c>
      <c r="R1407" s="5"/>
      <c r="S1407" s="5"/>
      <c r="T1407" s="5"/>
      <c r="U1407" s="5"/>
      <c r="V1407" s="5"/>
      <c r="W1407" s="5"/>
      <c r="X1407"/>
      <c r="Y1407"/>
      <c r="Z1407" t="s">
        <v>12264</v>
      </c>
      <c r="AA1407">
        <v>1157</v>
      </c>
    </row>
    <row r="1408" spans="1:27" s="15" customFormat="1" ht="15">
      <c r="A1408" s="5" t="s">
        <v>1372</v>
      </c>
      <c r="B1408" s="5"/>
      <c r="C1408" s="6" t="s">
        <v>12263</v>
      </c>
      <c r="D1408" s="5"/>
      <c r="E1408" s="6" t="s">
        <v>482</v>
      </c>
      <c r="F1408" s="5" t="s">
        <v>12253</v>
      </c>
      <c r="G1408" s="5" t="s">
        <v>2029</v>
      </c>
      <c r="H1408" s="10" t="s">
        <v>7563</v>
      </c>
      <c r="I1408" s="5" t="s">
        <v>2030</v>
      </c>
      <c r="J1408" s="13" t="str">
        <f t="shared" si="158"/>
        <v>IC.CV.271425</v>
      </c>
      <c r="K1408" s="6" t="s">
        <v>295</v>
      </c>
      <c r="L1408" t="str">
        <f t="shared" si="157"/>
        <v xml:space="preserve">     25 mAmp Atrial</v>
      </c>
      <c r="M1408" s="14" t="str">
        <f t="shared" si="159"/>
        <v>PI.IC.CV.271425.01</v>
      </c>
      <c r="N1408" s="14"/>
      <c r="O1408" s="14" t="str">
        <f t="shared" si="160"/>
        <v>PH.IC.CV.271425.01</v>
      </c>
      <c r="P1408" s="5"/>
      <c r="Q1408" s="14" t="str">
        <f t="shared" si="161"/>
        <v>CL.IC.CV.271425.01</v>
      </c>
      <c r="R1408" s="5"/>
      <c r="S1408" s="5"/>
      <c r="T1408" s="5"/>
      <c r="U1408" s="5"/>
      <c r="V1408" s="5"/>
      <c r="W1408" s="5"/>
      <c r="X1408"/>
      <c r="Y1408"/>
      <c r="Z1408" t="s">
        <v>12264</v>
      </c>
      <c r="AA1408">
        <v>1157</v>
      </c>
    </row>
    <row r="1409" spans="1:27" ht="15">
      <c r="A1409" s="5" t="s">
        <v>1372</v>
      </c>
      <c r="B1409" s="5"/>
      <c r="C1409" s="6" t="s">
        <v>12263</v>
      </c>
      <c r="D1409" s="5" t="s">
        <v>2091</v>
      </c>
      <c r="E1409" s="6" t="s">
        <v>476</v>
      </c>
      <c r="F1409" s="5" t="s">
        <v>12253</v>
      </c>
      <c r="G1409" s="5" t="s">
        <v>2092</v>
      </c>
      <c r="H1409" s="10" t="s">
        <v>1396</v>
      </c>
      <c r="I1409" s="5" t="s">
        <v>2093</v>
      </c>
      <c r="J1409" s="13" t="str">
        <f t="shared" si="158"/>
        <v>IC.CV.271501</v>
      </c>
      <c r="K1409" s="6" t="s">
        <v>295</v>
      </c>
      <c r="L1409" t="str">
        <f t="shared" si="157"/>
        <v xml:space="preserve">     1 mAmp Ventricular</v>
      </c>
      <c r="M1409" s="14" t="str">
        <f t="shared" si="159"/>
        <v>PI.IC.CV.271501.01</v>
      </c>
      <c r="N1409" s="14"/>
      <c r="O1409" s="14" t="str">
        <f t="shared" si="160"/>
        <v>PH.IC.CV.271501.01</v>
      </c>
      <c r="P1409" s="5"/>
      <c r="Q1409" s="14" t="str">
        <f t="shared" si="161"/>
        <v>CL.IC.CV.271501.01</v>
      </c>
      <c r="R1409" s="5"/>
      <c r="S1409" s="5"/>
      <c r="T1409" s="5"/>
      <c r="U1409" s="5"/>
      <c r="V1409" s="5"/>
      <c r="W1409" s="5"/>
      <c r="Z1409" t="s">
        <v>12264</v>
      </c>
      <c r="AA1409">
        <v>1157</v>
      </c>
    </row>
    <row r="1410" spans="1:27" ht="15">
      <c r="A1410" s="5" t="s">
        <v>1372</v>
      </c>
      <c r="B1410" s="5"/>
      <c r="C1410" s="6" t="s">
        <v>12263</v>
      </c>
      <c r="D1410" s="5"/>
      <c r="E1410" s="6" t="s">
        <v>476</v>
      </c>
      <c r="F1410" s="5" t="s">
        <v>12253</v>
      </c>
      <c r="G1410" s="5" t="s">
        <v>2256</v>
      </c>
      <c r="H1410" s="10" t="s">
        <v>1398</v>
      </c>
      <c r="I1410" s="5" t="s">
        <v>2257</v>
      </c>
      <c r="J1410" s="13" t="str">
        <f t="shared" si="158"/>
        <v>IC.CV.271502</v>
      </c>
      <c r="K1410" s="6" t="s">
        <v>295</v>
      </c>
      <c r="L1410" t="str">
        <f t="shared" si="157"/>
        <v xml:space="preserve">     2 mAmp Ventricular</v>
      </c>
      <c r="M1410" s="14" t="str">
        <f t="shared" si="159"/>
        <v>PI.IC.CV.271502.01</v>
      </c>
      <c r="N1410" s="14"/>
      <c r="O1410" s="14" t="str">
        <f t="shared" si="160"/>
        <v>PH.IC.CV.271502.01</v>
      </c>
      <c r="P1410" s="5"/>
      <c r="Q1410" s="14" t="str">
        <f t="shared" si="161"/>
        <v>CL.IC.CV.271502.01</v>
      </c>
      <c r="R1410" s="5"/>
      <c r="S1410" s="5"/>
      <c r="T1410" s="5"/>
      <c r="U1410" s="5"/>
      <c r="V1410" s="5"/>
      <c r="W1410" s="5"/>
      <c r="Z1410" t="s">
        <v>12264</v>
      </c>
      <c r="AA1410">
        <v>1157</v>
      </c>
    </row>
    <row r="1411" spans="1:27" ht="15">
      <c r="A1411" s="5" t="s">
        <v>1372</v>
      </c>
      <c r="B1411" s="5"/>
      <c r="C1411" s="6" t="s">
        <v>12263</v>
      </c>
      <c r="D1411" s="5"/>
      <c r="E1411" s="6" t="s">
        <v>476</v>
      </c>
      <c r="F1411" s="5" t="s">
        <v>12253</v>
      </c>
      <c r="G1411" s="5" t="s">
        <v>2258</v>
      </c>
      <c r="H1411" s="10" t="s">
        <v>1400</v>
      </c>
      <c r="I1411" s="5" t="s">
        <v>2259</v>
      </c>
      <c r="J1411" s="13" t="str">
        <f t="shared" si="158"/>
        <v>IC.CV.271503</v>
      </c>
      <c r="K1411" s="6" t="s">
        <v>295</v>
      </c>
      <c r="L1411" t="str">
        <f t="shared" si="157"/>
        <v xml:space="preserve">     3 mAmp Ventricular</v>
      </c>
      <c r="M1411" s="14" t="str">
        <f t="shared" si="159"/>
        <v>PI.IC.CV.271503.01</v>
      </c>
      <c r="N1411" s="14"/>
      <c r="O1411" s="14" t="str">
        <f t="shared" si="160"/>
        <v>PH.IC.CV.271503.01</v>
      </c>
      <c r="P1411" s="5"/>
      <c r="Q1411" s="14" t="str">
        <f t="shared" si="161"/>
        <v>CL.IC.CV.271503.01</v>
      </c>
      <c r="R1411" s="5"/>
      <c r="S1411" s="5"/>
      <c r="T1411" s="5"/>
      <c r="U1411" s="5"/>
      <c r="V1411" s="5"/>
      <c r="W1411" s="5"/>
      <c r="Z1411" t="s">
        <v>12264</v>
      </c>
      <c r="AA1411">
        <v>1157</v>
      </c>
    </row>
    <row r="1412" spans="1:27" ht="15">
      <c r="A1412" s="5" t="s">
        <v>1372</v>
      </c>
      <c r="B1412" s="5"/>
      <c r="C1412" s="6" t="s">
        <v>12263</v>
      </c>
      <c r="D1412" s="5"/>
      <c r="E1412" s="6" t="s">
        <v>476</v>
      </c>
      <c r="F1412" s="5" t="s">
        <v>12253</v>
      </c>
      <c r="G1412" s="5" t="s">
        <v>2260</v>
      </c>
      <c r="H1412" s="10" t="s">
        <v>1402</v>
      </c>
      <c r="I1412" s="5" t="s">
        <v>2261</v>
      </c>
      <c r="J1412" s="13" t="str">
        <f t="shared" si="158"/>
        <v>IC.CV.271504</v>
      </c>
      <c r="K1412" s="6" t="s">
        <v>295</v>
      </c>
      <c r="L1412" t="str">
        <f t="shared" si="157"/>
        <v xml:space="preserve">     4 mAmp Ventricular</v>
      </c>
      <c r="M1412" s="14" t="str">
        <f t="shared" si="159"/>
        <v>PI.IC.CV.271504.01</v>
      </c>
      <c r="N1412" s="14"/>
      <c r="O1412" s="14" t="str">
        <f t="shared" si="160"/>
        <v>PH.IC.CV.271504.01</v>
      </c>
      <c r="P1412" s="5"/>
      <c r="Q1412" s="14" t="str">
        <f t="shared" si="161"/>
        <v>CL.IC.CV.271504.01</v>
      </c>
      <c r="R1412" s="5"/>
      <c r="S1412" s="5"/>
      <c r="T1412" s="5"/>
      <c r="U1412" s="5"/>
      <c r="V1412" s="5"/>
      <c r="W1412" s="5"/>
      <c r="Z1412" t="s">
        <v>12264</v>
      </c>
      <c r="AA1412">
        <v>1157</v>
      </c>
    </row>
    <row r="1413" spans="1:27" ht="15">
      <c r="A1413" s="5" t="s">
        <v>1372</v>
      </c>
      <c r="B1413" s="5"/>
      <c r="C1413" s="6" t="s">
        <v>12263</v>
      </c>
      <c r="D1413" s="5"/>
      <c r="E1413" s="6" t="s">
        <v>476</v>
      </c>
      <c r="F1413" s="5" t="s">
        <v>12253</v>
      </c>
      <c r="G1413" s="5" t="s">
        <v>2096</v>
      </c>
      <c r="H1413" s="10" t="s">
        <v>1404</v>
      </c>
      <c r="I1413" s="5" t="s">
        <v>2097</v>
      </c>
      <c r="J1413" s="13" t="str">
        <f t="shared" si="158"/>
        <v>IC.CV.271505</v>
      </c>
      <c r="K1413" s="6" t="s">
        <v>295</v>
      </c>
      <c r="L1413" t="str">
        <f t="shared" si="157"/>
        <v xml:space="preserve">     5 mAmp Ventricular</v>
      </c>
      <c r="M1413" s="14" t="str">
        <f t="shared" si="159"/>
        <v>PI.IC.CV.271505.01</v>
      </c>
      <c r="N1413" s="14"/>
      <c r="O1413" s="14" t="str">
        <f t="shared" si="160"/>
        <v>PH.IC.CV.271505.01</v>
      </c>
      <c r="P1413" s="5"/>
      <c r="Q1413" s="14" t="str">
        <f t="shared" si="161"/>
        <v>CL.IC.CV.271505.01</v>
      </c>
      <c r="R1413" s="5"/>
      <c r="S1413" s="5"/>
      <c r="T1413" s="5"/>
      <c r="U1413" s="5"/>
      <c r="V1413" s="5"/>
      <c r="W1413" s="5"/>
      <c r="Z1413" t="s">
        <v>12264</v>
      </c>
      <c r="AA1413">
        <v>1157</v>
      </c>
    </row>
    <row r="1414" spans="1:27" ht="15">
      <c r="A1414" s="5" t="s">
        <v>1372</v>
      </c>
      <c r="B1414" s="5"/>
      <c r="C1414" s="6" t="s">
        <v>12263</v>
      </c>
      <c r="D1414" s="5"/>
      <c r="E1414" s="6" t="s">
        <v>476</v>
      </c>
      <c r="F1414" s="5" t="s">
        <v>12253</v>
      </c>
      <c r="G1414" s="5" t="s">
        <v>2098</v>
      </c>
      <c r="H1414" s="10" t="s">
        <v>1406</v>
      </c>
      <c r="I1414" s="5" t="s">
        <v>2264</v>
      </c>
      <c r="J1414" s="13" t="str">
        <f t="shared" si="158"/>
        <v>IC.CV.271506</v>
      </c>
      <c r="K1414" s="6" t="s">
        <v>295</v>
      </c>
      <c r="L1414" t="str">
        <f t="shared" si="157"/>
        <v xml:space="preserve">     6 mAmp Ventricular</v>
      </c>
      <c r="M1414" s="14" t="str">
        <f t="shared" si="159"/>
        <v>PI.IC.CV.271506.01</v>
      </c>
      <c r="N1414" s="14"/>
      <c r="O1414" s="14" t="str">
        <f t="shared" si="160"/>
        <v>PH.IC.CV.271506.01</v>
      </c>
      <c r="P1414" s="5"/>
      <c r="Q1414" s="14" t="str">
        <f t="shared" si="161"/>
        <v>CL.IC.CV.271506.01</v>
      </c>
      <c r="R1414" s="5"/>
      <c r="S1414" s="5"/>
      <c r="T1414" s="5"/>
      <c r="U1414" s="5"/>
      <c r="V1414" s="5"/>
      <c r="W1414" s="5"/>
      <c r="Z1414" t="s">
        <v>12264</v>
      </c>
      <c r="AA1414">
        <v>1157</v>
      </c>
    </row>
    <row r="1415" spans="1:27" ht="15">
      <c r="A1415" s="5" t="s">
        <v>1372</v>
      </c>
      <c r="B1415" s="5"/>
      <c r="C1415" s="6" t="s">
        <v>12263</v>
      </c>
      <c r="D1415" s="5"/>
      <c r="E1415" s="6" t="s">
        <v>476</v>
      </c>
      <c r="F1415" s="5" t="s">
        <v>12253</v>
      </c>
      <c r="G1415" s="5" t="s">
        <v>2265</v>
      </c>
      <c r="H1415" s="10" t="s">
        <v>1419</v>
      </c>
      <c r="I1415" s="5" t="s">
        <v>2266</v>
      </c>
      <c r="J1415" s="13" t="str">
        <f t="shared" si="158"/>
        <v>IC.CV.271507</v>
      </c>
      <c r="K1415" s="6" t="s">
        <v>295</v>
      </c>
      <c r="L1415" t="str">
        <f t="shared" si="157"/>
        <v xml:space="preserve">     7 mAmp Ventricular</v>
      </c>
      <c r="M1415" s="14" t="str">
        <f t="shared" si="159"/>
        <v>PI.IC.CV.271507.01</v>
      </c>
      <c r="N1415" s="14"/>
      <c r="O1415" s="14" t="str">
        <f t="shared" si="160"/>
        <v>PH.IC.CV.271507.01</v>
      </c>
      <c r="P1415" s="5"/>
      <c r="Q1415" s="14" t="str">
        <f t="shared" si="161"/>
        <v>CL.IC.CV.271507.01</v>
      </c>
      <c r="R1415" s="5"/>
      <c r="S1415" s="5"/>
      <c r="T1415" s="5"/>
      <c r="U1415" s="5"/>
      <c r="V1415" s="5"/>
      <c r="W1415" s="5"/>
      <c r="Z1415" t="s">
        <v>12264</v>
      </c>
      <c r="AA1415">
        <v>1157</v>
      </c>
    </row>
    <row r="1416" spans="1:27" ht="15">
      <c r="A1416" s="5" t="s">
        <v>1372</v>
      </c>
      <c r="B1416" s="5"/>
      <c r="C1416" s="6" t="s">
        <v>12263</v>
      </c>
      <c r="D1416" s="5"/>
      <c r="E1416" s="6" t="s">
        <v>476</v>
      </c>
      <c r="F1416" s="5" t="s">
        <v>12253</v>
      </c>
      <c r="G1416" s="5" t="s">
        <v>2267</v>
      </c>
      <c r="H1416" s="10" t="s">
        <v>1550</v>
      </c>
      <c r="I1416" s="5" t="s">
        <v>2268</v>
      </c>
      <c r="J1416" s="13" t="str">
        <f t="shared" si="158"/>
        <v>IC.CV.271508</v>
      </c>
      <c r="K1416" s="6" t="s">
        <v>295</v>
      </c>
      <c r="L1416" t="str">
        <f t="shared" si="157"/>
        <v xml:space="preserve">     8 mAmp Ventricular</v>
      </c>
      <c r="M1416" s="14" t="str">
        <f t="shared" si="159"/>
        <v>PI.IC.CV.271508.01</v>
      </c>
      <c r="N1416" s="14"/>
      <c r="O1416" s="14" t="str">
        <f t="shared" si="160"/>
        <v>PH.IC.CV.271508.01</v>
      </c>
      <c r="P1416" s="5"/>
      <c r="Q1416" s="14" t="str">
        <f t="shared" si="161"/>
        <v>CL.IC.CV.271508.01</v>
      </c>
      <c r="R1416" s="5"/>
      <c r="S1416" s="5"/>
      <c r="T1416" s="5"/>
      <c r="U1416" s="5"/>
      <c r="V1416" s="5"/>
      <c r="W1416" s="5"/>
      <c r="Z1416" t="s">
        <v>12264</v>
      </c>
      <c r="AA1416">
        <v>1157</v>
      </c>
    </row>
    <row r="1417" spans="1:27" ht="15">
      <c r="A1417" s="5" t="s">
        <v>1372</v>
      </c>
      <c r="B1417" s="5"/>
      <c r="C1417" s="6" t="s">
        <v>12263</v>
      </c>
      <c r="D1417" s="5"/>
      <c r="E1417" s="6" t="s">
        <v>476</v>
      </c>
      <c r="F1417" s="5" t="s">
        <v>12253</v>
      </c>
      <c r="G1417" s="5" t="s">
        <v>2269</v>
      </c>
      <c r="H1417" s="10" t="s">
        <v>1551</v>
      </c>
      <c r="I1417" s="5" t="s">
        <v>2105</v>
      </c>
      <c r="J1417" s="13" t="str">
        <f t="shared" si="158"/>
        <v>IC.CV.271509</v>
      </c>
      <c r="K1417" s="6" t="s">
        <v>295</v>
      </c>
      <c r="L1417" t="str">
        <f t="shared" si="157"/>
        <v xml:space="preserve">     9 mAmp Ventricular</v>
      </c>
      <c r="M1417" s="14" t="str">
        <f t="shared" si="159"/>
        <v>PI.IC.CV.271509.01</v>
      </c>
      <c r="N1417" s="14"/>
      <c r="O1417" s="14" t="str">
        <f t="shared" si="160"/>
        <v>PH.IC.CV.271509.01</v>
      </c>
      <c r="P1417" s="5"/>
      <c r="Q1417" s="14" t="str">
        <f t="shared" si="161"/>
        <v>CL.IC.CV.271509.01</v>
      </c>
      <c r="R1417" s="5"/>
      <c r="S1417" s="5"/>
      <c r="T1417" s="5"/>
      <c r="U1417" s="5"/>
      <c r="V1417" s="5"/>
      <c r="W1417" s="5"/>
      <c r="Z1417" t="s">
        <v>12264</v>
      </c>
      <c r="AA1417">
        <v>1157</v>
      </c>
    </row>
    <row r="1418" spans="1:27" ht="15">
      <c r="A1418" s="5" t="s">
        <v>1372</v>
      </c>
      <c r="B1418" s="5"/>
      <c r="C1418" s="6" t="s">
        <v>12263</v>
      </c>
      <c r="D1418" s="5"/>
      <c r="E1418" s="6" t="s">
        <v>476</v>
      </c>
      <c r="F1418" s="5" t="s">
        <v>12253</v>
      </c>
      <c r="G1418" s="5" t="s">
        <v>2106</v>
      </c>
      <c r="H1418" s="10" t="s">
        <v>1571</v>
      </c>
      <c r="I1418" s="5" t="s">
        <v>2107</v>
      </c>
      <c r="J1418" s="13" t="str">
        <f t="shared" si="158"/>
        <v>IC.CV.271510</v>
      </c>
      <c r="K1418" s="6" t="s">
        <v>295</v>
      </c>
      <c r="L1418" t="str">
        <f t="shared" si="157"/>
        <v xml:space="preserve">     10 mAmp Ventricular</v>
      </c>
      <c r="M1418" s="14" t="str">
        <f t="shared" si="159"/>
        <v>PI.IC.CV.271510.01</v>
      </c>
      <c r="N1418" s="14"/>
      <c r="O1418" s="14" t="str">
        <f t="shared" si="160"/>
        <v>PH.IC.CV.271510.01</v>
      </c>
      <c r="P1418" s="5"/>
      <c r="Q1418" s="14" t="str">
        <f t="shared" si="161"/>
        <v>CL.IC.CV.271510.01</v>
      </c>
      <c r="R1418" s="5"/>
      <c r="S1418" s="5"/>
      <c r="T1418" s="5"/>
      <c r="U1418" s="5"/>
      <c r="V1418" s="5"/>
      <c r="W1418" s="5"/>
      <c r="Z1418" t="s">
        <v>12264</v>
      </c>
      <c r="AA1418">
        <v>1157</v>
      </c>
    </row>
    <row r="1419" spans="1:27" ht="15">
      <c r="A1419" s="5" t="s">
        <v>1372</v>
      </c>
      <c r="B1419" s="5"/>
      <c r="C1419" s="6" t="s">
        <v>12263</v>
      </c>
      <c r="D1419" s="5"/>
      <c r="E1419" s="6" t="s">
        <v>476</v>
      </c>
      <c r="F1419" s="5" t="s">
        <v>12253</v>
      </c>
      <c r="G1419" s="5" t="s">
        <v>1940</v>
      </c>
      <c r="H1419" s="10" t="s">
        <v>1298</v>
      </c>
      <c r="I1419" s="5" t="s">
        <v>1941</v>
      </c>
      <c r="J1419" s="13" t="str">
        <f t="shared" si="158"/>
        <v>IC.CV.271511</v>
      </c>
      <c r="K1419" s="6" t="s">
        <v>295</v>
      </c>
      <c r="L1419" t="str">
        <f t="shared" si="157"/>
        <v xml:space="preserve">     11 mAmp Ventricular</v>
      </c>
      <c r="M1419" s="14" t="str">
        <f t="shared" si="159"/>
        <v>PI.IC.CV.271511.01</v>
      </c>
      <c r="N1419" s="14"/>
      <c r="O1419" s="14" t="str">
        <f t="shared" si="160"/>
        <v>PH.IC.CV.271511.01</v>
      </c>
      <c r="P1419" s="5"/>
      <c r="Q1419" s="14" t="str">
        <f t="shared" si="161"/>
        <v>CL.IC.CV.271511.01</v>
      </c>
      <c r="R1419" s="5"/>
      <c r="S1419" s="5"/>
      <c r="T1419" s="5"/>
      <c r="U1419" s="5"/>
      <c r="V1419" s="5"/>
      <c r="W1419" s="5"/>
      <c r="Z1419" t="s">
        <v>12264</v>
      </c>
      <c r="AA1419">
        <v>1157</v>
      </c>
    </row>
    <row r="1420" spans="1:27" ht="15">
      <c r="A1420" s="5" t="s">
        <v>1372</v>
      </c>
      <c r="B1420" s="5"/>
      <c r="C1420" s="6" t="s">
        <v>12263</v>
      </c>
      <c r="D1420" s="5"/>
      <c r="E1420" s="6" t="s">
        <v>476</v>
      </c>
      <c r="F1420" s="5" t="s">
        <v>12253</v>
      </c>
      <c r="G1420" s="5" t="s">
        <v>1942</v>
      </c>
      <c r="H1420" s="10" t="s">
        <v>1299</v>
      </c>
      <c r="I1420" s="5" t="s">
        <v>1943</v>
      </c>
      <c r="J1420" s="13" t="str">
        <f t="shared" si="158"/>
        <v>IC.CV.271512</v>
      </c>
      <c r="K1420" s="6" t="s">
        <v>295</v>
      </c>
      <c r="L1420" t="str">
        <f t="shared" si="157"/>
        <v xml:space="preserve">     12 mAmp Ventricular</v>
      </c>
      <c r="M1420" s="14" t="str">
        <f t="shared" si="159"/>
        <v>PI.IC.CV.271512.01</v>
      </c>
      <c r="N1420" s="14"/>
      <c r="O1420" s="14" t="str">
        <f t="shared" si="160"/>
        <v>PH.IC.CV.271512.01</v>
      </c>
      <c r="P1420" s="5"/>
      <c r="Q1420" s="14" t="str">
        <f t="shared" si="161"/>
        <v>CL.IC.CV.271512.01</v>
      </c>
      <c r="R1420" s="5"/>
      <c r="S1420" s="5"/>
      <c r="T1420" s="5"/>
      <c r="U1420" s="5"/>
      <c r="V1420" s="5"/>
      <c r="W1420" s="5"/>
      <c r="Z1420" t="s">
        <v>12264</v>
      </c>
      <c r="AA1420">
        <v>1157</v>
      </c>
    </row>
    <row r="1421" spans="1:27" ht="15">
      <c r="A1421" s="5" t="s">
        <v>1372</v>
      </c>
      <c r="B1421" s="5"/>
      <c r="C1421" s="6" t="s">
        <v>12263</v>
      </c>
      <c r="D1421" s="5"/>
      <c r="E1421" s="6" t="s">
        <v>476</v>
      </c>
      <c r="F1421" s="5" t="s">
        <v>12253</v>
      </c>
      <c r="G1421" s="5" t="s">
        <v>1944</v>
      </c>
      <c r="H1421" s="10" t="s">
        <v>1300</v>
      </c>
      <c r="I1421" s="5" t="s">
        <v>1945</v>
      </c>
      <c r="J1421" s="13" t="str">
        <f t="shared" si="158"/>
        <v>IC.CV.271513</v>
      </c>
      <c r="K1421" s="6" t="s">
        <v>295</v>
      </c>
      <c r="L1421" t="str">
        <f t="shared" si="157"/>
        <v xml:space="preserve">     13 mAmp Ventricular</v>
      </c>
      <c r="M1421" s="14" t="str">
        <f t="shared" si="159"/>
        <v>PI.IC.CV.271513.01</v>
      </c>
      <c r="N1421" s="14"/>
      <c r="O1421" s="14" t="str">
        <f t="shared" si="160"/>
        <v>PH.IC.CV.271513.01</v>
      </c>
      <c r="P1421" s="5"/>
      <c r="Q1421" s="14" t="str">
        <f t="shared" si="161"/>
        <v>CL.IC.CV.271513.01</v>
      </c>
      <c r="R1421" s="5"/>
      <c r="S1421" s="5"/>
      <c r="T1421" s="5"/>
      <c r="U1421" s="5"/>
      <c r="V1421" s="5"/>
      <c r="W1421" s="5"/>
      <c r="Z1421" t="s">
        <v>12264</v>
      </c>
      <c r="AA1421">
        <v>1157</v>
      </c>
    </row>
    <row r="1422" spans="1:27" ht="15">
      <c r="A1422" s="5" t="s">
        <v>1372</v>
      </c>
      <c r="B1422" s="5"/>
      <c r="C1422" s="6" t="s">
        <v>12263</v>
      </c>
      <c r="D1422" s="5"/>
      <c r="E1422" s="6" t="s">
        <v>476</v>
      </c>
      <c r="F1422" s="5" t="s">
        <v>12253</v>
      </c>
      <c r="G1422" s="5" t="s">
        <v>1946</v>
      </c>
      <c r="H1422" s="10" t="s">
        <v>1301</v>
      </c>
      <c r="I1422" s="5" t="s">
        <v>1781</v>
      </c>
      <c r="J1422" s="13" t="str">
        <f t="shared" si="158"/>
        <v>IC.CV.271514</v>
      </c>
      <c r="K1422" s="6" t="s">
        <v>295</v>
      </c>
      <c r="L1422" t="str">
        <f t="shared" si="157"/>
        <v xml:space="preserve">     14 mAmp Ventricular</v>
      </c>
      <c r="M1422" s="14" t="str">
        <f t="shared" si="159"/>
        <v>PI.IC.CV.271514.01</v>
      </c>
      <c r="N1422" s="14"/>
      <c r="O1422" s="14" t="str">
        <f t="shared" si="160"/>
        <v>PH.IC.CV.271514.01</v>
      </c>
      <c r="P1422" s="5"/>
      <c r="Q1422" s="14" t="str">
        <f t="shared" si="161"/>
        <v>CL.IC.CV.271514.01</v>
      </c>
      <c r="R1422" s="5"/>
      <c r="S1422" s="5"/>
      <c r="T1422" s="5"/>
      <c r="U1422" s="5"/>
      <c r="V1422" s="5"/>
      <c r="W1422" s="5"/>
      <c r="Z1422" t="s">
        <v>12264</v>
      </c>
      <c r="AA1422">
        <v>1157</v>
      </c>
    </row>
    <row r="1423" spans="1:27" ht="15">
      <c r="A1423" s="5" t="s">
        <v>1372</v>
      </c>
      <c r="B1423" s="5"/>
      <c r="C1423" s="6" t="s">
        <v>12263</v>
      </c>
      <c r="D1423" s="5"/>
      <c r="E1423" s="6" t="s">
        <v>476</v>
      </c>
      <c r="F1423" s="5" t="s">
        <v>12253</v>
      </c>
      <c r="G1423" s="5" t="s">
        <v>1782</v>
      </c>
      <c r="H1423" s="10" t="s">
        <v>1468</v>
      </c>
      <c r="I1423" s="5" t="s">
        <v>1783</v>
      </c>
      <c r="J1423" s="13" t="str">
        <f t="shared" si="158"/>
        <v>IC.CV.271515</v>
      </c>
      <c r="K1423" s="6" t="s">
        <v>295</v>
      </c>
      <c r="L1423" t="str">
        <f t="shared" si="157"/>
        <v xml:space="preserve">     15 mAmp Ventricular</v>
      </c>
      <c r="M1423" s="14" t="str">
        <f t="shared" si="159"/>
        <v>PI.IC.CV.271515.01</v>
      </c>
      <c r="N1423" s="14"/>
      <c r="O1423" s="14" t="str">
        <f t="shared" si="160"/>
        <v>PH.IC.CV.271515.01</v>
      </c>
      <c r="P1423" s="5"/>
      <c r="Q1423" s="14" t="str">
        <f t="shared" si="161"/>
        <v>CL.IC.CV.271515.01</v>
      </c>
      <c r="R1423" s="5"/>
      <c r="S1423" s="5"/>
      <c r="T1423" s="5"/>
      <c r="U1423" s="5"/>
      <c r="V1423" s="5"/>
      <c r="W1423" s="5"/>
      <c r="Z1423" t="s">
        <v>12264</v>
      </c>
      <c r="AA1423">
        <v>1157</v>
      </c>
    </row>
    <row r="1424" spans="1:27" ht="15">
      <c r="A1424" s="5" t="s">
        <v>1372</v>
      </c>
      <c r="B1424" s="5"/>
      <c r="C1424" s="6" t="s">
        <v>12263</v>
      </c>
      <c r="D1424" s="5"/>
      <c r="E1424" s="6" t="s">
        <v>476</v>
      </c>
      <c r="F1424" s="5" t="s">
        <v>12253</v>
      </c>
      <c r="G1424" s="5" t="s">
        <v>1784</v>
      </c>
      <c r="H1424" s="10" t="s">
        <v>1469</v>
      </c>
      <c r="I1424" s="5" t="s">
        <v>1785</v>
      </c>
      <c r="J1424" s="13" t="str">
        <f t="shared" si="158"/>
        <v>IC.CV.271516</v>
      </c>
      <c r="K1424" s="6" t="s">
        <v>295</v>
      </c>
      <c r="L1424" t="str">
        <f t="shared" si="157"/>
        <v xml:space="preserve">     16 mAmp Ventricular</v>
      </c>
      <c r="M1424" s="14" t="str">
        <f t="shared" si="159"/>
        <v>PI.IC.CV.271516.01</v>
      </c>
      <c r="N1424" s="14"/>
      <c r="O1424" s="14" t="str">
        <f t="shared" si="160"/>
        <v>PH.IC.CV.271516.01</v>
      </c>
      <c r="P1424" s="5"/>
      <c r="Q1424" s="14" t="str">
        <f t="shared" si="161"/>
        <v>CL.IC.CV.271516.01</v>
      </c>
      <c r="R1424" s="5"/>
      <c r="S1424" s="5"/>
      <c r="T1424" s="5"/>
      <c r="U1424" s="5"/>
      <c r="V1424" s="5"/>
      <c r="W1424" s="5"/>
      <c r="Z1424" t="s">
        <v>12264</v>
      </c>
      <c r="AA1424">
        <v>1157</v>
      </c>
    </row>
    <row r="1425" spans="1:27" ht="15">
      <c r="A1425" s="5" t="s">
        <v>1372</v>
      </c>
      <c r="B1425" s="5"/>
      <c r="C1425" s="6" t="s">
        <v>12263</v>
      </c>
      <c r="D1425" s="5"/>
      <c r="E1425" s="6" t="s">
        <v>476</v>
      </c>
      <c r="F1425" s="5" t="s">
        <v>12253</v>
      </c>
      <c r="G1425" s="5" t="s">
        <v>1786</v>
      </c>
      <c r="H1425" s="10" t="s">
        <v>1470</v>
      </c>
      <c r="I1425" s="5" t="s">
        <v>2088</v>
      </c>
      <c r="J1425" s="13" t="str">
        <f t="shared" si="158"/>
        <v>IC.CV.271517</v>
      </c>
      <c r="K1425" s="6" t="s">
        <v>295</v>
      </c>
      <c r="L1425" t="str">
        <f t="shared" si="157"/>
        <v xml:space="preserve">     17 mAmp Ventricular</v>
      </c>
      <c r="M1425" s="14" t="str">
        <f t="shared" si="159"/>
        <v>PI.IC.CV.271517.01</v>
      </c>
      <c r="N1425" s="14"/>
      <c r="O1425" s="14" t="str">
        <f t="shared" si="160"/>
        <v>PH.IC.CV.271517.01</v>
      </c>
      <c r="P1425" s="5"/>
      <c r="Q1425" s="14" t="str">
        <f t="shared" si="161"/>
        <v>CL.IC.CV.271517.01</v>
      </c>
      <c r="R1425" s="5"/>
      <c r="S1425" s="5"/>
      <c r="T1425" s="5"/>
      <c r="U1425" s="5"/>
      <c r="V1425" s="5"/>
      <c r="W1425" s="5"/>
      <c r="Z1425" t="s">
        <v>12264</v>
      </c>
      <c r="AA1425">
        <v>1157</v>
      </c>
    </row>
    <row r="1426" spans="1:27" ht="15">
      <c r="A1426" s="5" t="s">
        <v>1372</v>
      </c>
      <c r="B1426" s="5"/>
      <c r="C1426" s="6" t="s">
        <v>12263</v>
      </c>
      <c r="D1426" s="5"/>
      <c r="E1426" s="6" t="s">
        <v>476</v>
      </c>
      <c r="F1426" s="5" t="s">
        <v>12253</v>
      </c>
      <c r="G1426" s="5" t="s">
        <v>2089</v>
      </c>
      <c r="H1426" s="10" t="s">
        <v>1251</v>
      </c>
      <c r="I1426" s="5" t="s">
        <v>2249</v>
      </c>
      <c r="J1426" s="13" t="str">
        <f t="shared" si="158"/>
        <v>IC.CV.271518</v>
      </c>
      <c r="K1426" s="6" t="s">
        <v>295</v>
      </c>
      <c r="L1426" t="str">
        <f t="shared" si="157"/>
        <v xml:space="preserve">     18 mAmp Ventricular</v>
      </c>
      <c r="M1426" s="14" t="str">
        <f t="shared" si="159"/>
        <v>PI.IC.CV.271518.01</v>
      </c>
      <c r="N1426" s="14"/>
      <c r="O1426" s="14" t="str">
        <f t="shared" si="160"/>
        <v>PH.IC.CV.271518.01</v>
      </c>
      <c r="P1426" s="5"/>
      <c r="Q1426" s="14" t="str">
        <f t="shared" si="161"/>
        <v>CL.IC.CV.271518.01</v>
      </c>
      <c r="R1426" s="5"/>
      <c r="S1426" s="5"/>
      <c r="T1426" s="5"/>
      <c r="U1426" s="5"/>
      <c r="V1426" s="5"/>
      <c r="W1426" s="5"/>
      <c r="Z1426" t="s">
        <v>12264</v>
      </c>
      <c r="AA1426">
        <v>1157</v>
      </c>
    </row>
    <row r="1427" spans="1:27" ht="15">
      <c r="A1427" s="5" t="s">
        <v>1372</v>
      </c>
      <c r="B1427" s="5"/>
      <c r="C1427" s="6" t="s">
        <v>12263</v>
      </c>
      <c r="D1427" s="5"/>
      <c r="E1427" s="6" t="s">
        <v>476</v>
      </c>
      <c r="F1427" s="5" t="s">
        <v>12253</v>
      </c>
      <c r="G1427" s="5" t="s">
        <v>2250</v>
      </c>
      <c r="H1427" s="10" t="s">
        <v>1100</v>
      </c>
      <c r="I1427" s="5" t="s">
        <v>2251</v>
      </c>
      <c r="J1427" s="13" t="str">
        <f t="shared" si="158"/>
        <v>IC.CV.271519</v>
      </c>
      <c r="K1427" s="6" t="s">
        <v>295</v>
      </c>
      <c r="L1427" t="str">
        <f t="shared" si="157"/>
        <v xml:space="preserve">     19 mAmp Ventricular</v>
      </c>
      <c r="M1427" s="14" t="str">
        <f t="shared" si="159"/>
        <v>PI.IC.CV.271519.01</v>
      </c>
      <c r="N1427" s="14"/>
      <c r="O1427" s="14" t="str">
        <f t="shared" si="160"/>
        <v>PH.IC.CV.271519.01</v>
      </c>
      <c r="P1427" s="5"/>
      <c r="Q1427" s="14" t="str">
        <f t="shared" si="161"/>
        <v>CL.IC.CV.271519.01</v>
      </c>
      <c r="R1427" s="5"/>
      <c r="S1427" s="5"/>
      <c r="T1427" s="5"/>
      <c r="U1427" s="5"/>
      <c r="V1427" s="5"/>
      <c r="W1427" s="5"/>
      <c r="Z1427" t="s">
        <v>12264</v>
      </c>
      <c r="AA1427">
        <v>1157</v>
      </c>
    </row>
    <row r="1428" spans="1:27" ht="15">
      <c r="A1428" s="5" t="s">
        <v>1372</v>
      </c>
      <c r="B1428" s="5"/>
      <c r="C1428" s="6" t="s">
        <v>12263</v>
      </c>
      <c r="D1428" s="5"/>
      <c r="E1428" s="6" t="s">
        <v>476</v>
      </c>
      <c r="F1428" s="5" t="s">
        <v>12253</v>
      </c>
      <c r="G1428" s="5" t="s">
        <v>2252</v>
      </c>
      <c r="H1428" s="10" t="s">
        <v>1271</v>
      </c>
      <c r="I1428" s="5" t="s">
        <v>2253</v>
      </c>
      <c r="J1428" s="13" t="str">
        <f t="shared" si="158"/>
        <v>IC.CV.271520</v>
      </c>
      <c r="K1428" s="6" t="s">
        <v>295</v>
      </c>
      <c r="L1428" t="str">
        <f t="shared" si="157"/>
        <v xml:space="preserve">     20 mAmp Ventricular</v>
      </c>
      <c r="M1428" s="14" t="str">
        <f t="shared" si="159"/>
        <v>PI.IC.CV.271520.01</v>
      </c>
      <c r="N1428" s="14"/>
      <c r="O1428" s="14" t="str">
        <f t="shared" si="160"/>
        <v>PH.IC.CV.271520.01</v>
      </c>
      <c r="P1428" s="5"/>
      <c r="Q1428" s="14" t="str">
        <f t="shared" si="161"/>
        <v>CL.IC.CV.271520.01</v>
      </c>
      <c r="R1428" s="5"/>
      <c r="S1428" s="5"/>
      <c r="T1428" s="5"/>
      <c r="U1428" s="5"/>
      <c r="V1428" s="5"/>
      <c r="W1428" s="5"/>
      <c r="Z1428" t="s">
        <v>12264</v>
      </c>
      <c r="AA1428">
        <v>1157</v>
      </c>
    </row>
    <row r="1429" spans="1:27" s="15" customFormat="1" ht="15">
      <c r="A1429" s="5" t="s">
        <v>1372</v>
      </c>
      <c r="B1429" s="5"/>
      <c r="C1429" s="6" t="s">
        <v>12263</v>
      </c>
      <c r="D1429" s="5"/>
      <c r="E1429" s="6" t="s">
        <v>476</v>
      </c>
      <c r="F1429" s="5" t="s">
        <v>12253</v>
      </c>
      <c r="G1429" s="5" t="s">
        <v>2254</v>
      </c>
      <c r="H1429" s="10" t="s">
        <v>575</v>
      </c>
      <c r="I1429" s="5" t="s">
        <v>2255</v>
      </c>
      <c r="J1429" s="13" t="str">
        <f t="shared" si="158"/>
        <v>IC.CV.271521</v>
      </c>
      <c r="K1429" s="6" t="s">
        <v>295</v>
      </c>
      <c r="L1429" t="str">
        <f t="shared" si="157"/>
        <v xml:space="preserve">     21 mAmp Ventricular</v>
      </c>
      <c r="M1429" s="14" t="str">
        <f t="shared" si="159"/>
        <v>PI.IC.CV.271521.01</v>
      </c>
      <c r="N1429" s="14"/>
      <c r="O1429" s="14" t="str">
        <f t="shared" si="160"/>
        <v>PH.IC.CV.271521.01</v>
      </c>
      <c r="P1429" s="5"/>
      <c r="Q1429" s="14" t="str">
        <f t="shared" si="161"/>
        <v>CL.IC.CV.271521.01</v>
      </c>
      <c r="R1429" s="5"/>
      <c r="S1429" s="5"/>
      <c r="T1429" s="5"/>
      <c r="U1429" s="5"/>
      <c r="V1429" s="5"/>
      <c r="W1429" s="5"/>
      <c r="X1429"/>
      <c r="Y1429"/>
      <c r="Z1429" t="s">
        <v>12264</v>
      </c>
      <c r="AA1429">
        <v>1157</v>
      </c>
    </row>
    <row r="1430" spans="1:27" s="15" customFormat="1" ht="15">
      <c r="A1430" s="5" t="s">
        <v>1372</v>
      </c>
      <c r="B1430" s="5"/>
      <c r="C1430" s="6" t="s">
        <v>12263</v>
      </c>
      <c r="D1430" s="5"/>
      <c r="E1430" s="6" t="s">
        <v>476</v>
      </c>
      <c r="F1430" s="5" t="s">
        <v>12253</v>
      </c>
      <c r="G1430" s="5" t="s">
        <v>2411</v>
      </c>
      <c r="H1430" s="10" t="s">
        <v>5751</v>
      </c>
      <c r="I1430" s="5" t="s">
        <v>2412</v>
      </c>
      <c r="J1430" s="13" t="str">
        <f t="shared" si="158"/>
        <v>IC.CV.271522</v>
      </c>
      <c r="K1430" s="6" t="s">
        <v>295</v>
      </c>
      <c r="L1430" t="str">
        <f t="shared" si="157"/>
        <v xml:space="preserve">     22 mAmp Ventricular</v>
      </c>
      <c r="M1430" s="14" t="str">
        <f t="shared" si="159"/>
        <v>PI.IC.CV.271522.01</v>
      </c>
      <c r="N1430" s="14"/>
      <c r="O1430" s="14" t="str">
        <f t="shared" si="160"/>
        <v>PH.IC.CV.271522.01</v>
      </c>
      <c r="P1430" s="5"/>
      <c r="Q1430" s="14" t="str">
        <f t="shared" si="161"/>
        <v>CL.IC.CV.271522.01</v>
      </c>
      <c r="R1430" s="5"/>
      <c r="S1430" s="5"/>
      <c r="T1430" s="5"/>
      <c r="U1430" s="5"/>
      <c r="V1430" s="5"/>
      <c r="W1430" s="5"/>
      <c r="X1430"/>
      <c r="Y1430"/>
      <c r="Z1430" t="s">
        <v>12264</v>
      </c>
      <c r="AA1430">
        <v>1157</v>
      </c>
    </row>
    <row r="1431" spans="1:27" s="15" customFormat="1" ht="15">
      <c r="A1431" s="5" t="s">
        <v>1372</v>
      </c>
      <c r="B1431" s="5"/>
      <c r="C1431" s="6" t="s">
        <v>12263</v>
      </c>
      <c r="D1431" s="5"/>
      <c r="E1431" s="6" t="s">
        <v>476</v>
      </c>
      <c r="F1431" s="5" t="s">
        <v>12253</v>
      </c>
      <c r="G1431" s="5" t="s">
        <v>2262</v>
      </c>
      <c r="H1431" s="10" t="s">
        <v>1122</v>
      </c>
      <c r="I1431" s="5" t="s">
        <v>2263</v>
      </c>
      <c r="J1431" s="13" t="str">
        <f t="shared" si="158"/>
        <v>IC.CV.271523</v>
      </c>
      <c r="K1431" s="6" t="s">
        <v>295</v>
      </c>
      <c r="L1431" t="str">
        <f t="shared" si="157"/>
        <v xml:space="preserve">     23 mAmp Ventricular</v>
      </c>
      <c r="M1431" s="14" t="str">
        <f t="shared" si="159"/>
        <v>PI.IC.CV.271523.01</v>
      </c>
      <c r="N1431" s="14"/>
      <c r="O1431" s="14" t="str">
        <f t="shared" si="160"/>
        <v>PH.IC.CV.271523.01</v>
      </c>
      <c r="P1431" s="5"/>
      <c r="Q1431" s="14" t="str">
        <f t="shared" si="161"/>
        <v>CL.IC.CV.271523.01</v>
      </c>
      <c r="R1431" s="5"/>
      <c r="S1431" s="5"/>
      <c r="T1431" s="5"/>
      <c r="U1431" s="5"/>
      <c r="V1431" s="5"/>
      <c r="W1431" s="5"/>
      <c r="X1431"/>
      <c r="Y1431"/>
      <c r="Z1431" t="s">
        <v>12264</v>
      </c>
      <c r="AA1431">
        <v>1157</v>
      </c>
    </row>
    <row r="1432" spans="1:27" s="15" customFormat="1" ht="15">
      <c r="A1432" s="5" t="s">
        <v>1372</v>
      </c>
      <c r="B1432" s="5"/>
      <c r="C1432" s="6" t="s">
        <v>12263</v>
      </c>
      <c r="D1432" s="5"/>
      <c r="E1432" s="6" t="s">
        <v>476</v>
      </c>
      <c r="F1432" s="5" t="s">
        <v>12253</v>
      </c>
      <c r="G1432" s="5" t="s">
        <v>2416</v>
      </c>
      <c r="H1432" s="10" t="s">
        <v>6583</v>
      </c>
      <c r="I1432" s="5" t="s">
        <v>2417</v>
      </c>
      <c r="J1432" s="13" t="str">
        <f t="shared" si="158"/>
        <v>IC.CV.271524</v>
      </c>
      <c r="K1432" s="6" t="s">
        <v>295</v>
      </c>
      <c r="L1432" t="str">
        <f t="shared" si="157"/>
        <v xml:space="preserve">     24 mAmp Ventricular</v>
      </c>
      <c r="M1432" s="14" t="str">
        <f t="shared" si="159"/>
        <v>PI.IC.CV.271524.01</v>
      </c>
      <c r="N1432" s="14"/>
      <c r="O1432" s="14" t="str">
        <f t="shared" si="160"/>
        <v>PH.IC.CV.271524.01</v>
      </c>
      <c r="P1432" s="5"/>
      <c r="Q1432" s="14" t="str">
        <f t="shared" si="161"/>
        <v>CL.IC.CV.271524.01</v>
      </c>
      <c r="R1432" s="5"/>
      <c r="S1432" s="5"/>
      <c r="T1432" s="5"/>
      <c r="U1432" s="5"/>
      <c r="V1432" s="5"/>
      <c r="W1432" s="5"/>
      <c r="X1432"/>
      <c r="Y1432"/>
      <c r="Z1432" t="s">
        <v>12264</v>
      </c>
      <c r="AA1432">
        <v>1157</v>
      </c>
    </row>
    <row r="1433" spans="1:27" s="15" customFormat="1" ht="15">
      <c r="A1433" s="5" t="s">
        <v>1372</v>
      </c>
      <c r="B1433" s="5"/>
      <c r="C1433" s="6" t="s">
        <v>12263</v>
      </c>
      <c r="D1433" s="5"/>
      <c r="E1433" s="6" t="s">
        <v>476</v>
      </c>
      <c r="F1433" s="5" t="s">
        <v>12253</v>
      </c>
      <c r="G1433" s="5" t="s">
        <v>2418</v>
      </c>
      <c r="H1433" s="10" t="s">
        <v>7563</v>
      </c>
      <c r="I1433" s="5" t="s">
        <v>2419</v>
      </c>
      <c r="J1433" s="13" t="str">
        <f t="shared" si="158"/>
        <v>IC.CV.271525</v>
      </c>
      <c r="K1433" s="6" t="s">
        <v>295</v>
      </c>
      <c r="L1433" t="str">
        <f t="shared" si="157"/>
        <v xml:space="preserve">     25 mAmp Ventricular</v>
      </c>
      <c r="M1433" s="14" t="str">
        <f t="shared" si="159"/>
        <v>PI.IC.CV.271525.01</v>
      </c>
      <c r="N1433" s="14"/>
      <c r="O1433" s="14" t="str">
        <f t="shared" si="160"/>
        <v>PH.IC.CV.271525.01</v>
      </c>
      <c r="P1433" s="5"/>
      <c r="Q1433" s="14" t="str">
        <f t="shared" si="161"/>
        <v>CL.IC.CV.271525.01</v>
      </c>
      <c r="R1433" s="5"/>
      <c r="S1433" s="5"/>
      <c r="T1433" s="5"/>
      <c r="U1433" s="5"/>
      <c r="V1433" s="5"/>
      <c r="W1433" s="5"/>
      <c r="X1433"/>
      <c r="Y1433"/>
      <c r="Z1433" t="s">
        <v>12264</v>
      </c>
      <c r="AA1433">
        <v>1157</v>
      </c>
    </row>
    <row r="1434" spans="1:27" ht="15">
      <c r="A1434" s="5" t="s">
        <v>1372</v>
      </c>
      <c r="B1434" s="5"/>
      <c r="C1434" s="6" t="s">
        <v>12263</v>
      </c>
      <c r="D1434" s="5" t="s">
        <v>2420</v>
      </c>
      <c r="E1434" s="6" t="s">
        <v>570</v>
      </c>
      <c r="F1434" s="5" t="s">
        <v>12254</v>
      </c>
      <c r="G1434" s="5" t="s">
        <v>2270</v>
      </c>
      <c r="H1434" s="10" t="s">
        <v>1396</v>
      </c>
      <c r="I1434" s="5" t="s">
        <v>2271</v>
      </c>
      <c r="J1434" s="13" t="str">
        <f t="shared" si="158"/>
        <v>IC.CV.271601</v>
      </c>
      <c r="K1434" s="6" t="s">
        <v>295</v>
      </c>
      <c r="L1434" t="str">
        <f t="shared" si="157"/>
        <v>Appropriate</v>
      </c>
      <c r="M1434" s="14" t="str">
        <f t="shared" si="159"/>
        <v>PI.IC.CV.271601.01</v>
      </c>
      <c r="N1434" s="14"/>
      <c r="O1434" s="14" t="str">
        <f t="shared" si="160"/>
        <v>PH.IC.CV.271601.01</v>
      </c>
      <c r="P1434" s="5"/>
      <c r="Q1434" s="14" t="str">
        <f t="shared" si="161"/>
        <v>CL.IC.CV.271601.01</v>
      </c>
      <c r="R1434" s="5"/>
      <c r="S1434" s="5"/>
      <c r="T1434" s="5"/>
      <c r="U1434" s="5"/>
      <c r="V1434" s="5"/>
      <c r="W1434" s="5"/>
      <c r="Z1434" t="s">
        <v>12264</v>
      </c>
      <c r="AA1434">
        <v>1157</v>
      </c>
    </row>
    <row r="1435" spans="1:27" ht="15">
      <c r="A1435" s="5" t="s">
        <v>1372</v>
      </c>
      <c r="B1435" s="5"/>
      <c r="C1435" s="6" t="s">
        <v>12263</v>
      </c>
      <c r="D1435" s="5"/>
      <c r="E1435" s="6" t="s">
        <v>570</v>
      </c>
      <c r="F1435" s="5" t="s">
        <v>12254</v>
      </c>
      <c r="G1435" s="5" t="s">
        <v>2108</v>
      </c>
      <c r="H1435" s="10" t="s">
        <v>1398</v>
      </c>
      <c r="I1435" s="5" t="s">
        <v>2109</v>
      </c>
      <c r="J1435" s="13" t="str">
        <f t="shared" si="158"/>
        <v>IC.CV.271602</v>
      </c>
      <c r="K1435" s="6" t="s">
        <v>295</v>
      </c>
      <c r="L1435" t="str">
        <f t="shared" si="157"/>
        <v>Over sensing</v>
      </c>
      <c r="M1435" s="14" t="str">
        <f t="shared" si="159"/>
        <v>PI.IC.CV.271602.01</v>
      </c>
      <c r="N1435" s="14"/>
      <c r="O1435" s="14" t="str">
        <f t="shared" si="160"/>
        <v>PH.IC.CV.271602.01</v>
      </c>
      <c r="P1435" s="5"/>
      <c r="Q1435" s="14" t="str">
        <f t="shared" si="161"/>
        <v>CL.IC.CV.271602.01</v>
      </c>
      <c r="R1435" s="5"/>
      <c r="S1435" s="5"/>
      <c r="T1435" s="5"/>
      <c r="U1435" s="5"/>
      <c r="V1435" s="5"/>
      <c r="W1435" s="5"/>
      <c r="Z1435" t="s">
        <v>12264</v>
      </c>
      <c r="AA1435">
        <v>1157</v>
      </c>
    </row>
    <row r="1436" spans="1:27" ht="15">
      <c r="A1436" s="5" t="s">
        <v>1372</v>
      </c>
      <c r="B1436" s="5"/>
      <c r="C1436" s="6" t="s">
        <v>12263</v>
      </c>
      <c r="D1436" s="5"/>
      <c r="E1436" s="6" t="s">
        <v>570</v>
      </c>
      <c r="F1436" s="5" t="s">
        <v>12254</v>
      </c>
      <c r="G1436" s="5" t="s">
        <v>2110</v>
      </c>
      <c r="H1436" s="10" t="s">
        <v>1400</v>
      </c>
      <c r="I1436" s="5" t="s">
        <v>2111</v>
      </c>
      <c r="J1436" s="13" t="str">
        <f t="shared" si="158"/>
        <v>IC.CV.271603</v>
      </c>
      <c r="K1436" s="6" t="s">
        <v>295</v>
      </c>
      <c r="L1436" t="str">
        <f t="shared" si="157"/>
        <v>Under sensing</v>
      </c>
      <c r="M1436" s="14" t="str">
        <f t="shared" si="159"/>
        <v>PI.IC.CV.271603.01</v>
      </c>
      <c r="N1436" s="14"/>
      <c r="O1436" s="14" t="str">
        <f t="shared" si="160"/>
        <v>PH.IC.CV.271603.01</v>
      </c>
      <c r="P1436" s="5"/>
      <c r="Q1436" s="14" t="str">
        <f t="shared" si="161"/>
        <v>CL.IC.CV.271603.01</v>
      </c>
      <c r="R1436" s="5"/>
      <c r="S1436" s="5"/>
      <c r="T1436" s="5"/>
      <c r="U1436" s="5"/>
      <c r="V1436" s="5"/>
      <c r="W1436" s="5"/>
      <c r="Z1436" t="s">
        <v>12264</v>
      </c>
      <c r="AA1436">
        <v>1157</v>
      </c>
    </row>
    <row r="1437" spans="1:27" ht="15">
      <c r="A1437" s="5" t="s">
        <v>1372</v>
      </c>
      <c r="B1437" s="5"/>
      <c r="C1437" s="6" t="s">
        <v>12263</v>
      </c>
      <c r="D1437" s="5"/>
      <c r="E1437" s="6" t="s">
        <v>570</v>
      </c>
      <c r="F1437" s="5" t="s">
        <v>12255</v>
      </c>
      <c r="G1437" s="5" t="s">
        <v>2113</v>
      </c>
      <c r="H1437" s="10" t="s">
        <v>1402</v>
      </c>
      <c r="I1437" s="5" t="s">
        <v>2114</v>
      </c>
      <c r="J1437" s="13" t="str">
        <f t="shared" si="158"/>
        <v>IC.CV.271604</v>
      </c>
      <c r="K1437" s="6" t="s">
        <v>295</v>
      </c>
      <c r="L1437" t="str">
        <f t="shared" si="157"/>
        <v>Asynchronous</v>
      </c>
      <c r="M1437" s="14" t="str">
        <f t="shared" si="159"/>
        <v>PI.IC.CV.271604.01</v>
      </c>
      <c r="N1437" s="14"/>
      <c r="O1437" s="14" t="str">
        <f t="shared" si="160"/>
        <v>PH.IC.CV.271604.01</v>
      </c>
      <c r="P1437" s="5"/>
      <c r="Q1437" s="14" t="str">
        <f t="shared" si="161"/>
        <v>CL.IC.CV.271604.01</v>
      </c>
      <c r="R1437" s="5"/>
      <c r="S1437" s="5"/>
      <c r="T1437" s="5"/>
      <c r="U1437" s="5"/>
      <c r="V1437" s="5"/>
      <c r="W1437" s="5"/>
      <c r="Z1437" t="s">
        <v>12264</v>
      </c>
      <c r="AA1437">
        <v>1157</v>
      </c>
    </row>
    <row r="1438" spans="1:27" ht="15">
      <c r="A1438" s="5" t="s">
        <v>1372</v>
      </c>
      <c r="B1438" s="5"/>
      <c r="C1438" s="6" t="s">
        <v>12263</v>
      </c>
      <c r="D1438" s="5"/>
      <c r="E1438" s="6" t="s">
        <v>570</v>
      </c>
      <c r="F1438" s="5" t="s">
        <v>12255</v>
      </c>
      <c r="G1438" s="5" t="s">
        <v>2115</v>
      </c>
      <c r="H1438" s="10" t="s">
        <v>1404</v>
      </c>
      <c r="I1438" s="5" t="s">
        <v>2115</v>
      </c>
      <c r="J1438" s="13" t="str">
        <f t="shared" si="158"/>
        <v>IC.CV.271605</v>
      </c>
      <c r="K1438" s="6" t="s">
        <v>295</v>
      </c>
      <c r="L1438" t="str">
        <f t="shared" si="157"/>
        <v>Demand</v>
      </c>
      <c r="M1438" s="14" t="str">
        <f t="shared" si="159"/>
        <v>PI.IC.CV.271605.01</v>
      </c>
      <c r="N1438" s="14"/>
      <c r="O1438" s="14" t="str">
        <f t="shared" si="160"/>
        <v>PH.IC.CV.271605.01</v>
      </c>
      <c r="P1438" s="5"/>
      <c r="Q1438" s="14" t="str">
        <f t="shared" si="161"/>
        <v>CL.IC.CV.271605.01</v>
      </c>
      <c r="R1438" s="5"/>
      <c r="S1438" s="5"/>
      <c r="T1438" s="5"/>
      <c r="U1438" s="5"/>
      <c r="V1438" s="5"/>
      <c r="W1438" s="5"/>
      <c r="Z1438" t="s">
        <v>12264</v>
      </c>
      <c r="AA1438">
        <v>1157</v>
      </c>
    </row>
    <row r="1439" spans="1:27" ht="15">
      <c r="A1439" s="5" t="s">
        <v>1372</v>
      </c>
      <c r="B1439" s="5"/>
      <c r="C1439" s="6" t="s">
        <v>12263</v>
      </c>
      <c r="D1439" s="5"/>
      <c r="E1439" s="6" t="s">
        <v>570</v>
      </c>
      <c r="F1439" s="5" t="s">
        <v>12256</v>
      </c>
      <c r="G1439" s="5" t="s">
        <v>2006</v>
      </c>
      <c r="H1439" s="10" t="s">
        <v>351</v>
      </c>
      <c r="I1439" s="5" t="s">
        <v>5358</v>
      </c>
      <c r="J1439" s="13" t="str">
        <f t="shared" si="158"/>
        <v>IC.CV.271606</v>
      </c>
      <c r="K1439" s="6" t="s">
        <v>295</v>
      </c>
      <c r="L1439" t="str">
        <f t="shared" si="157"/>
        <v>Status: specify</v>
      </c>
      <c r="M1439" s="14" t="str">
        <f t="shared" si="159"/>
        <v>PI.IC.CV.271606.01</v>
      </c>
      <c r="N1439" s="14"/>
      <c r="O1439" s="14" t="str">
        <f t="shared" si="160"/>
        <v>PH.IC.CV.271606.01</v>
      </c>
      <c r="P1439" s="5"/>
      <c r="Q1439" s="14" t="str">
        <f t="shared" si="161"/>
        <v>CL.IC.CV.271606.01</v>
      </c>
      <c r="R1439" s="5"/>
      <c r="S1439" s="5"/>
      <c r="T1439" s="5"/>
      <c r="U1439" s="5"/>
      <c r="V1439" s="5"/>
      <c r="W1439" s="5"/>
      <c r="Z1439" t="s">
        <v>12264</v>
      </c>
      <c r="AA1439">
        <v>1157</v>
      </c>
    </row>
    <row r="1440" spans="1:27" ht="15">
      <c r="A1440" s="5" t="s">
        <v>1372</v>
      </c>
      <c r="B1440" s="5"/>
      <c r="C1440" s="6" t="s">
        <v>12263</v>
      </c>
      <c r="D1440" s="5" t="s">
        <v>2007</v>
      </c>
      <c r="E1440" s="6" t="s">
        <v>91</v>
      </c>
      <c r="F1440" s="5" t="s">
        <v>12255</v>
      </c>
      <c r="G1440" s="5" t="s">
        <v>2008</v>
      </c>
      <c r="H1440" s="10" t="s">
        <v>1396</v>
      </c>
      <c r="I1440" s="5" t="s">
        <v>2167</v>
      </c>
      <c r="J1440" s="13" t="str">
        <f t="shared" si="158"/>
        <v>IC.CV.271701</v>
      </c>
      <c r="K1440" s="6" t="s">
        <v>295</v>
      </c>
      <c r="L1440" t="str">
        <f t="shared" si="157"/>
        <v xml:space="preserve">     Atrial 1 mVolt</v>
      </c>
      <c r="M1440" s="14" t="str">
        <f t="shared" si="159"/>
        <v>PI.IC.CV.271701.01</v>
      </c>
      <c r="N1440" s="14"/>
      <c r="O1440" s="14" t="str">
        <f t="shared" si="160"/>
        <v>PH.IC.CV.271701.01</v>
      </c>
      <c r="P1440" s="5"/>
      <c r="Q1440" s="14" t="str">
        <f t="shared" si="161"/>
        <v>CL.IC.CV.271701.01</v>
      </c>
      <c r="R1440" s="5"/>
      <c r="S1440" s="5"/>
      <c r="T1440" s="5"/>
      <c r="U1440" s="5"/>
      <c r="V1440" s="5"/>
      <c r="W1440" s="5"/>
      <c r="Z1440" t="s">
        <v>12264</v>
      </c>
      <c r="AA1440">
        <v>1157</v>
      </c>
    </row>
    <row r="1441" spans="1:27" ht="15">
      <c r="A1441" s="5" t="s">
        <v>1372</v>
      </c>
      <c r="B1441" s="5"/>
      <c r="C1441" s="6" t="s">
        <v>12263</v>
      </c>
      <c r="D1441" s="5"/>
      <c r="E1441" s="6" t="s">
        <v>91</v>
      </c>
      <c r="F1441" s="5" t="s">
        <v>12255</v>
      </c>
      <c r="G1441" s="5" t="s">
        <v>2168</v>
      </c>
      <c r="H1441" s="10" t="s">
        <v>1398</v>
      </c>
      <c r="I1441" s="5" t="s">
        <v>2169</v>
      </c>
      <c r="J1441" s="13" t="str">
        <f t="shared" si="158"/>
        <v>IC.CV.271702</v>
      </c>
      <c r="K1441" s="6" t="s">
        <v>295</v>
      </c>
      <c r="L1441" t="str">
        <f t="shared" si="157"/>
        <v xml:space="preserve">     Atrial 2 mVolt</v>
      </c>
      <c r="M1441" s="14" t="str">
        <f t="shared" si="159"/>
        <v>PI.IC.CV.271702.01</v>
      </c>
      <c r="N1441" s="14"/>
      <c r="O1441" s="14" t="str">
        <f t="shared" si="160"/>
        <v>PH.IC.CV.271702.01</v>
      </c>
      <c r="P1441" s="5"/>
      <c r="Q1441" s="14" t="str">
        <f t="shared" si="161"/>
        <v>CL.IC.CV.271702.01</v>
      </c>
      <c r="R1441" s="5"/>
      <c r="S1441" s="5"/>
      <c r="T1441" s="5"/>
      <c r="U1441" s="5"/>
      <c r="V1441" s="5"/>
      <c r="W1441" s="5"/>
      <c r="Z1441" t="s">
        <v>12264</v>
      </c>
      <c r="AA1441">
        <v>1157</v>
      </c>
    </row>
    <row r="1442" spans="1:27" ht="15">
      <c r="A1442" s="5" t="s">
        <v>1372</v>
      </c>
      <c r="B1442" s="5"/>
      <c r="C1442" s="6" t="s">
        <v>12263</v>
      </c>
      <c r="D1442" s="5"/>
      <c r="E1442" s="6" t="s">
        <v>91</v>
      </c>
      <c r="F1442" s="5" t="s">
        <v>12255</v>
      </c>
      <c r="G1442" s="5" t="s">
        <v>2170</v>
      </c>
      <c r="H1442" s="10" t="s">
        <v>1400</v>
      </c>
      <c r="I1442" s="5" t="s">
        <v>2171</v>
      </c>
      <c r="J1442" s="13" t="str">
        <f t="shared" si="158"/>
        <v>IC.CV.271703</v>
      </c>
      <c r="K1442" s="6" t="s">
        <v>295</v>
      </c>
      <c r="L1442" t="str">
        <f t="shared" si="157"/>
        <v xml:space="preserve">     Atrial 3 mVolt</v>
      </c>
      <c r="M1442" s="14" t="str">
        <f t="shared" si="159"/>
        <v>PI.IC.CV.271703.01</v>
      </c>
      <c r="N1442" s="14"/>
      <c r="O1442" s="14" t="str">
        <f t="shared" si="160"/>
        <v>PH.IC.CV.271703.01</v>
      </c>
      <c r="P1442" s="5"/>
      <c r="Q1442" s="14" t="str">
        <f t="shared" si="161"/>
        <v>CL.IC.CV.271703.01</v>
      </c>
      <c r="R1442" s="5"/>
      <c r="S1442" s="5"/>
      <c r="T1442" s="5"/>
      <c r="U1442" s="5"/>
      <c r="V1442" s="5"/>
      <c r="W1442" s="5"/>
      <c r="Z1442" t="s">
        <v>12264</v>
      </c>
      <c r="AA1442">
        <v>1157</v>
      </c>
    </row>
    <row r="1443" spans="1:27" ht="15">
      <c r="A1443" s="5" t="s">
        <v>1372</v>
      </c>
      <c r="B1443" s="5"/>
      <c r="C1443" s="6" t="s">
        <v>12263</v>
      </c>
      <c r="D1443" s="5"/>
      <c r="E1443" s="6" t="s">
        <v>91</v>
      </c>
      <c r="F1443" s="5" t="s">
        <v>12255</v>
      </c>
      <c r="G1443" s="5" t="s">
        <v>2172</v>
      </c>
      <c r="H1443" s="10" t="s">
        <v>1402</v>
      </c>
      <c r="I1443" s="5" t="s">
        <v>2173</v>
      </c>
      <c r="J1443" s="13" t="str">
        <f t="shared" si="158"/>
        <v>IC.CV.271704</v>
      </c>
      <c r="K1443" s="6" t="s">
        <v>295</v>
      </c>
      <c r="L1443" t="str">
        <f t="shared" si="157"/>
        <v xml:space="preserve">     Atrial 4 mVolt</v>
      </c>
      <c r="M1443" s="14" t="str">
        <f t="shared" si="159"/>
        <v>PI.IC.CV.271704.01</v>
      </c>
      <c r="N1443" s="14"/>
      <c r="O1443" s="14" t="str">
        <f t="shared" si="160"/>
        <v>PH.IC.CV.271704.01</v>
      </c>
      <c r="P1443" s="5"/>
      <c r="Q1443" s="14" t="str">
        <f t="shared" si="161"/>
        <v>CL.IC.CV.271704.01</v>
      </c>
      <c r="R1443" s="5"/>
      <c r="S1443" s="5"/>
      <c r="T1443" s="5"/>
      <c r="U1443" s="5"/>
      <c r="V1443" s="5"/>
      <c r="W1443" s="5"/>
      <c r="Z1443" t="s">
        <v>12264</v>
      </c>
      <c r="AA1443">
        <v>1157</v>
      </c>
    </row>
    <row r="1444" spans="1:27" ht="15">
      <c r="A1444" s="5" t="s">
        <v>1372</v>
      </c>
      <c r="B1444" s="5"/>
      <c r="C1444" s="6" t="s">
        <v>12263</v>
      </c>
      <c r="D1444" s="5"/>
      <c r="E1444" s="6" t="s">
        <v>91</v>
      </c>
      <c r="F1444" s="5" t="s">
        <v>12255</v>
      </c>
      <c r="G1444" s="5" t="s">
        <v>2174</v>
      </c>
      <c r="H1444" s="10" t="s">
        <v>1404</v>
      </c>
      <c r="I1444" s="5" t="s">
        <v>2175</v>
      </c>
      <c r="J1444" s="13" t="str">
        <f t="shared" si="158"/>
        <v>IC.CV.271705</v>
      </c>
      <c r="K1444" s="6" t="s">
        <v>295</v>
      </c>
      <c r="L1444" t="str">
        <f t="shared" si="157"/>
        <v xml:space="preserve">     Atrial 5 mVolt</v>
      </c>
      <c r="M1444" s="14" t="str">
        <f t="shared" si="159"/>
        <v>PI.IC.CV.271705.01</v>
      </c>
      <c r="N1444" s="14"/>
      <c r="O1444" s="14" t="str">
        <f t="shared" si="160"/>
        <v>PH.IC.CV.271705.01</v>
      </c>
      <c r="P1444" s="5"/>
      <c r="Q1444" s="14" t="str">
        <f t="shared" si="161"/>
        <v>CL.IC.CV.271705.01</v>
      </c>
      <c r="R1444" s="5"/>
      <c r="S1444" s="5"/>
      <c r="T1444" s="5"/>
      <c r="U1444" s="5"/>
      <c r="V1444" s="5"/>
      <c r="W1444" s="5"/>
      <c r="Z1444" t="s">
        <v>12264</v>
      </c>
      <c r="AA1444">
        <v>1157</v>
      </c>
    </row>
    <row r="1445" spans="1:27" ht="15">
      <c r="A1445" s="5" t="s">
        <v>1372</v>
      </c>
      <c r="B1445" s="5"/>
      <c r="C1445" s="6" t="s">
        <v>12263</v>
      </c>
      <c r="D1445" s="5"/>
      <c r="E1445" s="6" t="s">
        <v>91</v>
      </c>
      <c r="F1445" s="5" t="s">
        <v>12255</v>
      </c>
      <c r="G1445" s="5" t="s">
        <v>2176</v>
      </c>
      <c r="H1445" s="10" t="s">
        <v>1406</v>
      </c>
      <c r="I1445" s="5" t="s">
        <v>2177</v>
      </c>
      <c r="J1445" s="13" t="str">
        <f t="shared" si="158"/>
        <v>IC.CV.271706</v>
      </c>
      <c r="K1445" s="6" t="s">
        <v>295</v>
      </c>
      <c r="L1445" t="str">
        <f t="shared" si="157"/>
        <v xml:space="preserve">     Atrial 6 mVolt</v>
      </c>
      <c r="M1445" s="14" t="str">
        <f t="shared" si="159"/>
        <v>PI.IC.CV.271706.01</v>
      </c>
      <c r="N1445" s="14"/>
      <c r="O1445" s="14" t="str">
        <f t="shared" si="160"/>
        <v>PH.IC.CV.271706.01</v>
      </c>
      <c r="P1445" s="5"/>
      <c r="Q1445" s="14" t="str">
        <f t="shared" si="161"/>
        <v>CL.IC.CV.271706.01</v>
      </c>
      <c r="R1445" s="5"/>
      <c r="S1445" s="5"/>
      <c r="T1445" s="5"/>
      <c r="U1445" s="5"/>
      <c r="V1445" s="5"/>
      <c r="W1445" s="5"/>
      <c r="Z1445" t="s">
        <v>12264</v>
      </c>
      <c r="AA1445">
        <v>1157</v>
      </c>
    </row>
    <row r="1446" spans="1:27" ht="15">
      <c r="A1446" s="5" t="s">
        <v>1372</v>
      </c>
      <c r="B1446" s="5"/>
      <c r="C1446" s="6" t="s">
        <v>12263</v>
      </c>
      <c r="D1446" s="5"/>
      <c r="E1446" s="6" t="s">
        <v>91</v>
      </c>
      <c r="F1446" s="5" t="s">
        <v>12255</v>
      </c>
      <c r="G1446" s="5" t="s">
        <v>2178</v>
      </c>
      <c r="H1446" s="10" t="s">
        <v>1419</v>
      </c>
      <c r="I1446" s="5" t="s">
        <v>2179</v>
      </c>
      <c r="J1446" s="13" t="str">
        <f t="shared" si="158"/>
        <v>IC.CV.271707</v>
      </c>
      <c r="K1446" s="6" t="s">
        <v>295</v>
      </c>
      <c r="L1446" t="str">
        <f t="shared" si="157"/>
        <v xml:space="preserve">     Atrial 7 mVolt</v>
      </c>
      <c r="M1446" s="14" t="str">
        <f t="shared" si="159"/>
        <v>PI.IC.CV.271707.01</v>
      </c>
      <c r="N1446" s="14"/>
      <c r="O1446" s="14" t="str">
        <f t="shared" si="160"/>
        <v>PH.IC.CV.271707.01</v>
      </c>
      <c r="P1446" s="5"/>
      <c r="Q1446" s="14" t="str">
        <f t="shared" si="161"/>
        <v>CL.IC.CV.271707.01</v>
      </c>
      <c r="R1446" s="5"/>
      <c r="S1446" s="5"/>
      <c r="T1446" s="5"/>
      <c r="U1446" s="5"/>
      <c r="V1446" s="5"/>
      <c r="W1446" s="5"/>
      <c r="Z1446" t="s">
        <v>12264</v>
      </c>
      <c r="AA1446">
        <v>1157</v>
      </c>
    </row>
    <row r="1447" spans="1:27" ht="15">
      <c r="A1447" s="5" t="s">
        <v>1372</v>
      </c>
      <c r="B1447" s="5"/>
      <c r="C1447" s="6" t="s">
        <v>12263</v>
      </c>
      <c r="D1447" s="5"/>
      <c r="E1447" s="6" t="s">
        <v>91</v>
      </c>
      <c r="F1447" s="5" t="s">
        <v>12255</v>
      </c>
      <c r="G1447" s="5" t="s">
        <v>298</v>
      </c>
      <c r="H1447" s="10" t="s">
        <v>1550</v>
      </c>
      <c r="I1447" s="5" t="s">
        <v>2185</v>
      </c>
      <c r="J1447" s="13" t="str">
        <f t="shared" si="158"/>
        <v>IC.CV.271708</v>
      </c>
      <c r="K1447" s="6" t="s">
        <v>295</v>
      </c>
      <c r="L1447" t="str">
        <f t="shared" si="157"/>
        <v xml:space="preserve">     Atrial 8 mVolt</v>
      </c>
      <c r="M1447" s="14" t="str">
        <f t="shared" si="159"/>
        <v>PI.IC.CV.271708.01</v>
      </c>
      <c r="N1447" s="14"/>
      <c r="O1447" s="14" t="str">
        <f t="shared" si="160"/>
        <v>PH.IC.CV.271708.01</v>
      </c>
      <c r="P1447" s="5"/>
      <c r="Q1447" s="14" t="str">
        <f t="shared" si="161"/>
        <v>CL.IC.CV.271708.01</v>
      </c>
      <c r="R1447" s="5"/>
      <c r="S1447" s="5"/>
      <c r="T1447" s="5"/>
      <c r="U1447" s="5"/>
      <c r="V1447" s="5"/>
      <c r="W1447" s="5"/>
      <c r="Z1447" t="s">
        <v>12264</v>
      </c>
      <c r="AA1447">
        <v>1157</v>
      </c>
    </row>
    <row r="1448" spans="1:27" ht="15">
      <c r="A1448" s="5" t="s">
        <v>1372</v>
      </c>
      <c r="B1448" s="5"/>
      <c r="C1448" s="6" t="s">
        <v>12263</v>
      </c>
      <c r="D1448" s="5"/>
      <c r="E1448" s="6" t="s">
        <v>91</v>
      </c>
      <c r="F1448" s="5" t="s">
        <v>12255</v>
      </c>
      <c r="G1448" s="5" t="s">
        <v>2336</v>
      </c>
      <c r="H1448" s="10" t="s">
        <v>1551</v>
      </c>
      <c r="I1448" s="5" t="s">
        <v>2337</v>
      </c>
      <c r="J1448" s="13" t="str">
        <f t="shared" si="158"/>
        <v>IC.CV.271709</v>
      </c>
      <c r="K1448" s="6" t="s">
        <v>295</v>
      </c>
      <c r="L1448" t="str">
        <f t="shared" si="157"/>
        <v xml:space="preserve">     Atrial 9 mVolt</v>
      </c>
      <c r="M1448" s="14" t="str">
        <f t="shared" si="159"/>
        <v>PI.IC.CV.271709.01</v>
      </c>
      <c r="N1448" s="14"/>
      <c r="O1448" s="14" t="str">
        <f t="shared" si="160"/>
        <v>PH.IC.CV.271709.01</v>
      </c>
      <c r="P1448" s="5"/>
      <c r="Q1448" s="14" t="str">
        <f t="shared" si="161"/>
        <v>CL.IC.CV.271709.01</v>
      </c>
      <c r="R1448" s="5"/>
      <c r="S1448" s="5"/>
      <c r="T1448" s="5"/>
      <c r="U1448" s="5"/>
      <c r="V1448" s="5"/>
      <c r="W1448" s="5"/>
      <c r="Z1448" t="s">
        <v>12264</v>
      </c>
      <c r="AA1448">
        <v>1157</v>
      </c>
    </row>
    <row r="1449" spans="1:27" ht="15">
      <c r="A1449" s="5" t="s">
        <v>1372</v>
      </c>
      <c r="B1449" s="5"/>
      <c r="C1449" s="6" t="s">
        <v>12263</v>
      </c>
      <c r="D1449" s="5"/>
      <c r="E1449" s="6" t="s">
        <v>91</v>
      </c>
      <c r="F1449" s="5" t="s">
        <v>12255</v>
      </c>
      <c r="G1449" s="5" t="s">
        <v>2338</v>
      </c>
      <c r="H1449" s="10" t="s">
        <v>1571</v>
      </c>
      <c r="I1449" s="5" t="s">
        <v>2339</v>
      </c>
      <c r="J1449" s="13" t="str">
        <f t="shared" si="158"/>
        <v>IC.CV.271710</v>
      </c>
      <c r="K1449" s="6" t="s">
        <v>295</v>
      </c>
      <c r="L1449" t="str">
        <f t="shared" si="157"/>
        <v xml:space="preserve">     Atrial 10 mVolt</v>
      </c>
      <c r="M1449" s="14" t="str">
        <f t="shared" si="159"/>
        <v>PI.IC.CV.271710.01</v>
      </c>
      <c r="N1449" s="14"/>
      <c r="O1449" s="14" t="str">
        <f t="shared" si="160"/>
        <v>PH.IC.CV.271710.01</v>
      </c>
      <c r="P1449" s="5"/>
      <c r="Q1449" s="14" t="str">
        <f t="shared" si="161"/>
        <v>CL.IC.CV.271710.01</v>
      </c>
      <c r="R1449" s="5"/>
      <c r="S1449" s="5"/>
      <c r="T1449" s="5"/>
      <c r="U1449" s="5"/>
      <c r="V1449" s="5"/>
      <c r="W1449" s="5"/>
      <c r="Z1449" t="s">
        <v>12264</v>
      </c>
      <c r="AA1449">
        <v>1157</v>
      </c>
    </row>
    <row r="1450" spans="1:27" s="15" customFormat="1" ht="15">
      <c r="A1450" s="5" t="s">
        <v>11111</v>
      </c>
      <c r="B1450" s="5"/>
      <c r="C1450" s="6" t="s">
        <v>12263</v>
      </c>
      <c r="D1450" s="5"/>
      <c r="E1450" s="6" t="s">
        <v>91</v>
      </c>
      <c r="F1450" s="5" t="s">
        <v>12255</v>
      </c>
      <c r="G1450" s="6" t="s">
        <v>2314</v>
      </c>
      <c r="H1450" s="10" t="s">
        <v>498</v>
      </c>
      <c r="I1450" s="10" t="s">
        <v>2315</v>
      </c>
      <c r="J1450" s="13" t="str">
        <f t="shared" si="158"/>
        <v>IC.CV.271711</v>
      </c>
      <c r="K1450" s="6" t="s">
        <v>295</v>
      </c>
      <c r="L1450" t="str">
        <f t="shared" si="157"/>
        <v xml:space="preserve">    Atrial .5 mVolt</v>
      </c>
      <c r="M1450" s="14" t="str">
        <f t="shared" si="159"/>
        <v>PI.IC.CV.271711.01</v>
      </c>
      <c r="N1450" s="14"/>
      <c r="O1450" s="14" t="str">
        <f t="shared" si="160"/>
        <v>PH.IC.CV.271711.01</v>
      </c>
      <c r="P1450" s="5"/>
      <c r="Q1450" s="14" t="str">
        <f t="shared" si="161"/>
        <v>CL.IC.CV.271711.01</v>
      </c>
      <c r="R1450" s="5"/>
      <c r="S1450" s="5"/>
      <c r="T1450" s="5"/>
      <c r="U1450" s="5"/>
      <c r="V1450" s="5"/>
      <c r="W1450" s="5"/>
      <c r="X1450"/>
      <c r="Y1450"/>
      <c r="Z1450" t="s">
        <v>12264</v>
      </c>
      <c r="AA1450">
        <v>1157</v>
      </c>
    </row>
    <row r="1451" spans="1:27" ht="15">
      <c r="A1451" s="5" t="s">
        <v>1372</v>
      </c>
      <c r="B1451" s="5"/>
      <c r="C1451" s="6" t="s">
        <v>12263</v>
      </c>
      <c r="D1451" s="5" t="s">
        <v>2159</v>
      </c>
      <c r="E1451" s="6" t="s">
        <v>664</v>
      </c>
      <c r="F1451" s="5" t="s">
        <v>12255</v>
      </c>
      <c r="G1451" s="5" t="s">
        <v>2160</v>
      </c>
      <c r="H1451" s="10" t="s">
        <v>1396</v>
      </c>
      <c r="I1451" s="5" t="s">
        <v>2161</v>
      </c>
      <c r="J1451" s="13" t="str">
        <f t="shared" si="158"/>
        <v>IC.CV.271801</v>
      </c>
      <c r="K1451" s="6" t="s">
        <v>295</v>
      </c>
      <c r="L1451" t="str">
        <f t="shared" ref="L1451:L1493" si="162">G1451</f>
        <v xml:space="preserve">     Ventricular 1 mVolt</v>
      </c>
      <c r="M1451" s="14" t="str">
        <f t="shared" si="159"/>
        <v>PI.IC.CV.271801.01</v>
      </c>
      <c r="N1451" s="14"/>
      <c r="O1451" s="14" t="str">
        <f t="shared" si="160"/>
        <v>PH.IC.CV.271801.01</v>
      </c>
      <c r="P1451" s="5"/>
      <c r="Q1451" s="14" t="str">
        <f t="shared" si="161"/>
        <v>CL.IC.CV.271801.01</v>
      </c>
      <c r="R1451" s="5"/>
      <c r="S1451" s="5"/>
      <c r="T1451" s="5"/>
      <c r="U1451" s="5"/>
      <c r="V1451" s="5"/>
      <c r="W1451" s="5"/>
      <c r="Z1451" t="s">
        <v>12264</v>
      </c>
      <c r="AA1451">
        <v>1157</v>
      </c>
    </row>
    <row r="1452" spans="1:27" ht="15">
      <c r="A1452" s="5" t="s">
        <v>1372</v>
      </c>
      <c r="B1452" s="5"/>
      <c r="C1452" s="6" t="s">
        <v>12263</v>
      </c>
      <c r="D1452" s="5"/>
      <c r="E1452" s="6" t="s">
        <v>664</v>
      </c>
      <c r="F1452" s="5" t="s">
        <v>12255</v>
      </c>
      <c r="G1452" s="5" t="s">
        <v>299</v>
      </c>
      <c r="H1452" s="10" t="s">
        <v>1398</v>
      </c>
      <c r="I1452" s="5" t="s">
        <v>2162</v>
      </c>
      <c r="J1452" s="13" t="str">
        <f t="shared" si="158"/>
        <v>IC.CV.271802</v>
      </c>
      <c r="K1452" s="6" t="s">
        <v>295</v>
      </c>
      <c r="L1452" t="str">
        <f t="shared" si="162"/>
        <v xml:space="preserve">     Ventricular 2 mVolt</v>
      </c>
      <c r="M1452" s="14" t="str">
        <f t="shared" si="159"/>
        <v>PI.IC.CV.271802.01</v>
      </c>
      <c r="N1452" s="14"/>
      <c r="O1452" s="14" t="str">
        <f t="shared" si="160"/>
        <v>PH.IC.CV.271802.01</v>
      </c>
      <c r="P1452" s="5"/>
      <c r="Q1452" s="14" t="str">
        <f t="shared" si="161"/>
        <v>CL.IC.CV.271802.01</v>
      </c>
      <c r="R1452" s="5"/>
      <c r="S1452" s="5"/>
      <c r="T1452" s="5"/>
      <c r="U1452" s="5"/>
      <c r="V1452" s="5"/>
      <c r="W1452" s="5"/>
      <c r="Z1452" t="s">
        <v>12264</v>
      </c>
      <c r="AA1452">
        <v>1157</v>
      </c>
    </row>
    <row r="1453" spans="1:27" ht="15">
      <c r="A1453" s="5" t="s">
        <v>1372</v>
      </c>
      <c r="B1453" s="5"/>
      <c r="C1453" s="6" t="s">
        <v>12263</v>
      </c>
      <c r="D1453" s="5"/>
      <c r="E1453" s="6" t="s">
        <v>664</v>
      </c>
      <c r="F1453" s="5" t="s">
        <v>12255</v>
      </c>
      <c r="G1453" s="5" t="s">
        <v>2163</v>
      </c>
      <c r="H1453" s="10" t="s">
        <v>1400</v>
      </c>
      <c r="I1453" s="5" t="s">
        <v>2164</v>
      </c>
      <c r="J1453" s="13" t="str">
        <f t="shared" si="158"/>
        <v>IC.CV.271803</v>
      </c>
      <c r="K1453" s="6" t="s">
        <v>295</v>
      </c>
      <c r="L1453" t="str">
        <f t="shared" si="162"/>
        <v xml:space="preserve">     Ventricular 3 mVolt</v>
      </c>
      <c r="M1453" s="14" t="str">
        <f t="shared" si="159"/>
        <v>PI.IC.CV.271803.01</v>
      </c>
      <c r="N1453" s="14"/>
      <c r="O1453" s="14" t="str">
        <f t="shared" si="160"/>
        <v>PH.IC.CV.271803.01</v>
      </c>
      <c r="P1453" s="5"/>
      <c r="Q1453" s="14" t="str">
        <f t="shared" si="161"/>
        <v>CL.IC.CV.271803.01</v>
      </c>
      <c r="R1453" s="5"/>
      <c r="S1453" s="5"/>
      <c r="T1453" s="5"/>
      <c r="U1453" s="5"/>
      <c r="V1453" s="5"/>
      <c r="W1453" s="5"/>
      <c r="Z1453" t="s">
        <v>12264</v>
      </c>
      <c r="AA1453">
        <v>1157</v>
      </c>
    </row>
    <row r="1454" spans="1:27" ht="15">
      <c r="A1454" s="5" t="s">
        <v>1372</v>
      </c>
      <c r="B1454" s="5"/>
      <c r="C1454" s="6" t="s">
        <v>12263</v>
      </c>
      <c r="D1454" s="5"/>
      <c r="E1454" s="6" t="s">
        <v>664</v>
      </c>
      <c r="F1454" s="5" t="s">
        <v>12255</v>
      </c>
      <c r="G1454" s="5" t="s">
        <v>2165</v>
      </c>
      <c r="H1454" s="10" t="s">
        <v>1402</v>
      </c>
      <c r="I1454" s="5" t="s">
        <v>2166</v>
      </c>
      <c r="J1454" s="13" t="str">
        <f t="shared" si="158"/>
        <v>IC.CV.271804</v>
      </c>
      <c r="K1454" s="6" t="s">
        <v>295</v>
      </c>
      <c r="L1454" t="str">
        <f t="shared" si="162"/>
        <v xml:space="preserve">     Ventricular 4 mVolt</v>
      </c>
      <c r="M1454" s="14" t="str">
        <f t="shared" si="159"/>
        <v>PI.IC.CV.271804.01</v>
      </c>
      <c r="N1454" s="14"/>
      <c r="O1454" s="14" t="str">
        <f t="shared" si="160"/>
        <v>PH.IC.CV.271804.01</v>
      </c>
      <c r="P1454" s="5"/>
      <c r="Q1454" s="14" t="str">
        <f t="shared" si="161"/>
        <v>CL.IC.CV.271804.01</v>
      </c>
      <c r="R1454" s="5"/>
      <c r="S1454" s="5"/>
      <c r="T1454" s="5"/>
      <c r="U1454" s="5"/>
      <c r="V1454" s="5"/>
      <c r="W1454" s="5"/>
      <c r="Z1454" t="s">
        <v>12264</v>
      </c>
      <c r="AA1454">
        <v>1157</v>
      </c>
    </row>
    <row r="1455" spans="1:27" ht="15">
      <c r="A1455" s="5" t="s">
        <v>1372</v>
      </c>
      <c r="B1455" s="5"/>
      <c r="C1455" s="6" t="s">
        <v>12263</v>
      </c>
      <c r="D1455" s="5"/>
      <c r="E1455" s="6" t="s">
        <v>664</v>
      </c>
      <c r="F1455" s="5" t="s">
        <v>12255</v>
      </c>
      <c r="G1455" s="5" t="s">
        <v>2325</v>
      </c>
      <c r="H1455" s="10" t="s">
        <v>1404</v>
      </c>
      <c r="I1455" s="5" t="s">
        <v>2326</v>
      </c>
      <c r="J1455" s="13" t="str">
        <f t="shared" si="158"/>
        <v>IC.CV.271805</v>
      </c>
      <c r="K1455" s="6" t="s">
        <v>295</v>
      </c>
      <c r="L1455" t="str">
        <f t="shared" si="162"/>
        <v xml:space="preserve">     Ventricular 5 mVolt</v>
      </c>
      <c r="M1455" s="14" t="str">
        <f t="shared" si="159"/>
        <v>PI.IC.CV.271805.01</v>
      </c>
      <c r="N1455" s="14"/>
      <c r="O1455" s="14" t="str">
        <f t="shared" si="160"/>
        <v>PH.IC.CV.271805.01</v>
      </c>
      <c r="P1455" s="5"/>
      <c r="Q1455" s="14" t="str">
        <f t="shared" si="161"/>
        <v>CL.IC.CV.271805.01</v>
      </c>
      <c r="R1455" s="5"/>
      <c r="S1455" s="5"/>
      <c r="T1455" s="5"/>
      <c r="U1455" s="5"/>
      <c r="V1455" s="5"/>
      <c r="W1455" s="5"/>
      <c r="Z1455" t="s">
        <v>12264</v>
      </c>
      <c r="AA1455">
        <v>1157</v>
      </c>
    </row>
    <row r="1456" spans="1:27" ht="15">
      <c r="A1456" s="5" t="s">
        <v>1372</v>
      </c>
      <c r="B1456" s="5"/>
      <c r="C1456" s="6" t="s">
        <v>12263</v>
      </c>
      <c r="D1456" s="5"/>
      <c r="E1456" s="6" t="s">
        <v>664</v>
      </c>
      <c r="F1456" s="5" t="s">
        <v>12255</v>
      </c>
      <c r="G1456" s="5" t="s">
        <v>2327</v>
      </c>
      <c r="H1456" s="10" t="s">
        <v>1406</v>
      </c>
      <c r="I1456" s="5" t="s">
        <v>2328</v>
      </c>
      <c r="J1456" s="13" t="str">
        <f t="shared" si="158"/>
        <v>IC.CV.271806</v>
      </c>
      <c r="K1456" s="6" t="s">
        <v>295</v>
      </c>
      <c r="L1456" t="str">
        <f t="shared" si="162"/>
        <v xml:space="preserve">     Ventricular 6 mVolt</v>
      </c>
      <c r="M1456" s="14" t="str">
        <f t="shared" si="159"/>
        <v>PI.IC.CV.271806.01</v>
      </c>
      <c r="N1456" s="14"/>
      <c r="O1456" s="14" t="str">
        <f t="shared" si="160"/>
        <v>PH.IC.CV.271806.01</v>
      </c>
      <c r="P1456" s="5"/>
      <c r="Q1456" s="14" t="str">
        <f t="shared" si="161"/>
        <v>CL.IC.CV.271806.01</v>
      </c>
      <c r="R1456" s="5"/>
      <c r="S1456" s="5"/>
      <c r="T1456" s="5"/>
      <c r="U1456" s="5"/>
      <c r="V1456" s="5"/>
      <c r="W1456" s="5"/>
      <c r="Z1456" t="s">
        <v>12264</v>
      </c>
      <c r="AA1456">
        <v>1157</v>
      </c>
    </row>
    <row r="1457" spans="1:27" ht="15">
      <c r="A1457" s="5" t="s">
        <v>1372</v>
      </c>
      <c r="B1457" s="5"/>
      <c r="C1457" s="6" t="s">
        <v>12263</v>
      </c>
      <c r="D1457" s="5"/>
      <c r="E1457" s="6" t="s">
        <v>664</v>
      </c>
      <c r="F1457" s="5" t="s">
        <v>12255</v>
      </c>
      <c r="G1457" s="5" t="s">
        <v>2329</v>
      </c>
      <c r="H1457" s="10" t="s">
        <v>1419</v>
      </c>
      <c r="I1457" s="5" t="s">
        <v>2330</v>
      </c>
      <c r="J1457" s="13" t="str">
        <f t="shared" si="158"/>
        <v>IC.CV.271807</v>
      </c>
      <c r="K1457" s="6" t="s">
        <v>295</v>
      </c>
      <c r="L1457" t="str">
        <f t="shared" si="162"/>
        <v xml:space="preserve">     Ventricular 7 mVolt</v>
      </c>
      <c r="M1457" s="14" t="str">
        <f t="shared" si="159"/>
        <v>PI.IC.CV.271807.01</v>
      </c>
      <c r="N1457" s="14"/>
      <c r="O1457" s="14" t="str">
        <f t="shared" si="160"/>
        <v>PH.IC.CV.271807.01</v>
      </c>
      <c r="P1457" s="5"/>
      <c r="Q1457" s="14" t="str">
        <f t="shared" si="161"/>
        <v>CL.IC.CV.271807.01</v>
      </c>
      <c r="R1457" s="5"/>
      <c r="S1457" s="5"/>
      <c r="T1457" s="5"/>
      <c r="U1457" s="5"/>
      <c r="V1457" s="5"/>
      <c r="W1457" s="5"/>
      <c r="Z1457" t="s">
        <v>12264</v>
      </c>
      <c r="AA1457">
        <v>1157</v>
      </c>
    </row>
    <row r="1458" spans="1:27" ht="15">
      <c r="A1458" s="5" t="s">
        <v>1372</v>
      </c>
      <c r="B1458" s="5"/>
      <c r="C1458" s="6" t="s">
        <v>12263</v>
      </c>
      <c r="D1458" s="5"/>
      <c r="E1458" s="6" t="s">
        <v>664</v>
      </c>
      <c r="F1458" s="5" t="s">
        <v>12255</v>
      </c>
      <c r="G1458" s="5" t="s">
        <v>2331</v>
      </c>
      <c r="H1458" s="10" t="s">
        <v>1550</v>
      </c>
      <c r="I1458" s="5" t="s">
        <v>2486</v>
      </c>
      <c r="J1458" s="13" t="str">
        <f t="shared" si="158"/>
        <v>IC.CV.271808</v>
      </c>
      <c r="K1458" s="6" t="s">
        <v>295</v>
      </c>
      <c r="L1458" t="str">
        <f t="shared" si="162"/>
        <v xml:space="preserve">     Ventricular 8 mVolt</v>
      </c>
      <c r="M1458" s="14" t="str">
        <f t="shared" si="159"/>
        <v>PI.IC.CV.271808.01</v>
      </c>
      <c r="N1458" s="14"/>
      <c r="O1458" s="14" t="str">
        <f t="shared" si="160"/>
        <v>PH.IC.CV.271808.01</v>
      </c>
      <c r="P1458" s="5"/>
      <c r="Q1458" s="14" t="str">
        <f t="shared" si="161"/>
        <v>CL.IC.CV.271808.01</v>
      </c>
      <c r="R1458" s="5"/>
      <c r="S1458" s="5"/>
      <c r="T1458" s="5"/>
      <c r="U1458" s="5"/>
      <c r="V1458" s="5"/>
      <c r="W1458" s="5"/>
      <c r="Z1458" t="s">
        <v>12264</v>
      </c>
      <c r="AA1458">
        <v>1157</v>
      </c>
    </row>
    <row r="1459" spans="1:27" ht="15">
      <c r="A1459" s="5" t="s">
        <v>1372</v>
      </c>
      <c r="B1459" s="5"/>
      <c r="C1459" s="6" t="s">
        <v>12263</v>
      </c>
      <c r="D1459" s="5"/>
      <c r="E1459" s="6" t="s">
        <v>664</v>
      </c>
      <c r="F1459" s="5" t="s">
        <v>12255</v>
      </c>
      <c r="G1459" s="5" t="s">
        <v>2487</v>
      </c>
      <c r="H1459" s="10" t="s">
        <v>1551</v>
      </c>
      <c r="I1459" s="5" t="s">
        <v>2488</v>
      </c>
      <c r="J1459" s="13" t="str">
        <f t="shared" si="158"/>
        <v>IC.CV.271809</v>
      </c>
      <c r="K1459" s="6" t="s">
        <v>295</v>
      </c>
      <c r="L1459" t="str">
        <f t="shared" si="162"/>
        <v xml:space="preserve">     Ventricular 9 mVolt</v>
      </c>
      <c r="M1459" s="14" t="str">
        <f t="shared" si="159"/>
        <v>PI.IC.CV.271809.01</v>
      </c>
      <c r="N1459" s="14"/>
      <c r="O1459" s="14" t="str">
        <f t="shared" si="160"/>
        <v>PH.IC.CV.271809.01</v>
      </c>
      <c r="P1459" s="5"/>
      <c r="Q1459" s="14" t="str">
        <f t="shared" si="161"/>
        <v>CL.IC.CV.271809.01</v>
      </c>
      <c r="R1459" s="5"/>
      <c r="S1459" s="5"/>
      <c r="T1459" s="5"/>
      <c r="U1459" s="5"/>
      <c r="V1459" s="5"/>
      <c r="W1459" s="5"/>
      <c r="Z1459" t="s">
        <v>12264</v>
      </c>
      <c r="AA1459">
        <v>1157</v>
      </c>
    </row>
    <row r="1460" spans="1:27" ht="15">
      <c r="A1460" s="5" t="s">
        <v>1372</v>
      </c>
      <c r="B1460" s="5"/>
      <c r="C1460" s="6" t="s">
        <v>12263</v>
      </c>
      <c r="D1460" s="5"/>
      <c r="E1460" s="6" t="s">
        <v>664</v>
      </c>
      <c r="F1460" s="5" t="s">
        <v>12255</v>
      </c>
      <c r="G1460" s="5" t="s">
        <v>2489</v>
      </c>
      <c r="H1460" s="10" t="s">
        <v>1571</v>
      </c>
      <c r="I1460" s="5" t="s">
        <v>2490</v>
      </c>
      <c r="J1460" s="13" t="str">
        <f t="shared" si="158"/>
        <v>IC.CV.271810</v>
      </c>
      <c r="K1460" s="6" t="s">
        <v>295</v>
      </c>
      <c r="L1460" t="str">
        <f t="shared" si="162"/>
        <v xml:space="preserve">     Ventricular 10 mVolt</v>
      </c>
      <c r="M1460" s="14" t="str">
        <f t="shared" si="159"/>
        <v>PI.IC.CV.271810.01</v>
      </c>
      <c r="N1460" s="14"/>
      <c r="O1460" s="14" t="str">
        <f t="shared" si="160"/>
        <v>PH.IC.CV.271810.01</v>
      </c>
      <c r="P1460" s="5"/>
      <c r="Q1460" s="14" t="str">
        <f t="shared" si="161"/>
        <v>CL.IC.CV.271810.01</v>
      </c>
      <c r="R1460" s="5"/>
      <c r="S1460" s="5"/>
      <c r="T1460" s="5"/>
      <c r="U1460" s="5"/>
      <c r="V1460" s="5"/>
      <c r="W1460" s="5"/>
      <c r="Z1460" t="s">
        <v>12264</v>
      </c>
      <c r="AA1460">
        <v>1157</v>
      </c>
    </row>
    <row r="1461" spans="1:27" ht="15">
      <c r="A1461" s="5" t="s">
        <v>1372</v>
      </c>
      <c r="B1461" s="5"/>
      <c r="C1461" s="6" t="s">
        <v>12263</v>
      </c>
      <c r="D1461" s="5" t="s">
        <v>2332</v>
      </c>
      <c r="E1461" s="6" t="s">
        <v>504</v>
      </c>
      <c r="F1461" s="5" t="s">
        <v>12257</v>
      </c>
      <c r="G1461" s="5" t="s">
        <v>2334</v>
      </c>
      <c r="H1461" s="10" t="s">
        <v>1396</v>
      </c>
      <c r="I1461" s="5" t="s">
        <v>2335</v>
      </c>
      <c r="J1461" s="13" t="str">
        <f t="shared" si="158"/>
        <v>IC.CV.271901</v>
      </c>
      <c r="K1461" s="6" t="s">
        <v>295</v>
      </c>
      <c r="L1461" t="str">
        <f t="shared" si="162"/>
        <v>Rate: specify</v>
      </c>
      <c r="M1461" s="14" t="str">
        <f t="shared" si="159"/>
        <v>PI.IC.CV.271901.01</v>
      </c>
      <c r="N1461" s="14"/>
      <c r="O1461" s="14" t="str">
        <f t="shared" si="160"/>
        <v>PH.IC.CV.271901.01</v>
      </c>
      <c r="P1461" s="5"/>
      <c r="Q1461" s="14" t="str">
        <f t="shared" si="161"/>
        <v>CL.IC.CV.271901.01</v>
      </c>
      <c r="R1461" s="5"/>
      <c r="S1461" s="5"/>
      <c r="T1461" s="5"/>
      <c r="U1461" s="5"/>
      <c r="V1461" s="5"/>
      <c r="W1461" s="5"/>
      <c r="Z1461" t="s">
        <v>12264</v>
      </c>
      <c r="AA1461">
        <v>1157</v>
      </c>
    </row>
    <row r="1462" spans="1:27" ht="15">
      <c r="A1462" s="5" t="s">
        <v>1372</v>
      </c>
      <c r="B1462" s="5"/>
      <c r="C1462" s="6" t="s">
        <v>12263</v>
      </c>
      <c r="D1462" s="5" t="s">
        <v>2582</v>
      </c>
      <c r="E1462" s="6" t="s">
        <v>363</v>
      </c>
      <c r="F1462" s="5" t="s">
        <v>12258</v>
      </c>
      <c r="G1462" s="5" t="s">
        <v>2496</v>
      </c>
      <c r="H1462" s="10" t="s">
        <v>1396</v>
      </c>
      <c r="I1462" s="5" t="s">
        <v>1557</v>
      </c>
      <c r="J1462" s="13" t="str">
        <f t="shared" si="158"/>
        <v>IC.CV.272001</v>
      </c>
      <c r="K1462" s="6" t="s">
        <v>295</v>
      </c>
      <c r="L1462" t="str">
        <f t="shared" si="162"/>
        <v>No signs or symptoms of complications</v>
      </c>
      <c r="M1462" s="14" t="str">
        <f t="shared" si="159"/>
        <v>PI.IC.CV.272001.01</v>
      </c>
      <c r="N1462" s="14"/>
      <c r="O1462" s="14" t="str">
        <f t="shared" si="160"/>
        <v>PH.IC.CV.272001.01</v>
      </c>
      <c r="P1462" s="5"/>
      <c r="Q1462" s="14" t="str">
        <f t="shared" si="161"/>
        <v>CL.IC.CV.272001.01</v>
      </c>
      <c r="R1462" s="5"/>
      <c r="S1462" s="5"/>
      <c r="T1462" s="5"/>
      <c r="U1462" s="5"/>
      <c r="V1462" s="5"/>
      <c r="W1462" s="5"/>
      <c r="Z1462" t="s">
        <v>12264</v>
      </c>
      <c r="AA1462">
        <v>1157</v>
      </c>
    </row>
    <row r="1463" spans="1:27" ht="15">
      <c r="A1463" s="5" t="s">
        <v>1372</v>
      </c>
      <c r="B1463" s="5"/>
      <c r="C1463" s="6" t="s">
        <v>12263</v>
      </c>
      <c r="D1463" s="5"/>
      <c r="E1463" s="6" t="s">
        <v>363</v>
      </c>
      <c r="F1463" s="5" t="s">
        <v>12258</v>
      </c>
      <c r="G1463" s="5" t="s">
        <v>1528</v>
      </c>
      <c r="H1463" s="10" t="s">
        <v>1398</v>
      </c>
      <c r="I1463" s="5" t="s">
        <v>1528</v>
      </c>
      <c r="J1463" s="13" t="str">
        <f t="shared" si="158"/>
        <v>IC.CV.272002</v>
      </c>
      <c r="K1463" s="6" t="s">
        <v>295</v>
      </c>
      <c r="L1463" t="str">
        <f t="shared" si="162"/>
        <v>Bleeding</v>
      </c>
      <c r="M1463" s="14" t="str">
        <f t="shared" si="159"/>
        <v>PI.IC.CV.272002.01</v>
      </c>
      <c r="N1463" s="14"/>
      <c r="O1463" s="14" t="str">
        <f t="shared" si="160"/>
        <v>PH.IC.CV.272002.01</v>
      </c>
      <c r="P1463" s="5"/>
      <c r="Q1463" s="14" t="str">
        <f t="shared" si="161"/>
        <v>CL.IC.CV.272002.01</v>
      </c>
      <c r="R1463" s="5"/>
      <c r="S1463" s="5"/>
      <c r="T1463" s="5"/>
      <c r="U1463" s="5"/>
      <c r="V1463" s="5"/>
      <c r="W1463" s="5"/>
      <c r="Z1463" t="s">
        <v>12264</v>
      </c>
      <c r="AA1463">
        <v>1157</v>
      </c>
    </row>
    <row r="1464" spans="1:27" ht="15">
      <c r="A1464" s="5" t="s">
        <v>1372</v>
      </c>
      <c r="B1464" s="5"/>
      <c r="C1464" s="6" t="s">
        <v>12263</v>
      </c>
      <c r="D1464" s="5"/>
      <c r="E1464" s="6" t="s">
        <v>363</v>
      </c>
      <c r="F1464" s="5" t="s">
        <v>12258</v>
      </c>
      <c r="G1464" s="5" t="s">
        <v>1561</v>
      </c>
      <c r="H1464" s="10" t="s">
        <v>1400</v>
      </c>
      <c r="I1464" s="5" t="s">
        <v>1562</v>
      </c>
      <c r="J1464" s="13" t="str">
        <f t="shared" si="158"/>
        <v>IC.CV.272003</v>
      </c>
      <c r="K1464" s="6" t="s">
        <v>295</v>
      </c>
      <c r="L1464" t="str">
        <f t="shared" si="162"/>
        <v>Ecchymotic</v>
      </c>
      <c r="M1464" s="14" t="str">
        <f t="shared" si="159"/>
        <v>PI.IC.CV.272003.01</v>
      </c>
      <c r="N1464" s="14"/>
      <c r="O1464" s="14" t="str">
        <f t="shared" si="160"/>
        <v>PH.IC.CV.272003.01</v>
      </c>
      <c r="P1464" s="5"/>
      <c r="Q1464" s="14" t="str">
        <f t="shared" si="161"/>
        <v>CL.IC.CV.272003.01</v>
      </c>
      <c r="R1464" s="5"/>
      <c r="S1464" s="5"/>
      <c r="T1464" s="5"/>
      <c r="U1464" s="5"/>
      <c r="V1464" s="5"/>
      <c r="W1464" s="5"/>
      <c r="Z1464" t="s">
        <v>12264</v>
      </c>
      <c r="AA1464">
        <v>1157</v>
      </c>
    </row>
    <row r="1465" spans="1:27" ht="15">
      <c r="A1465" s="5" t="s">
        <v>1372</v>
      </c>
      <c r="B1465" s="5"/>
      <c r="C1465" s="6" t="s">
        <v>12263</v>
      </c>
      <c r="D1465" s="5"/>
      <c r="E1465" s="6" t="s">
        <v>363</v>
      </c>
      <c r="F1465" s="5" t="s">
        <v>12258</v>
      </c>
      <c r="G1465" s="5" t="s">
        <v>1531</v>
      </c>
      <c r="H1465" s="10" t="s">
        <v>1402</v>
      </c>
      <c r="I1465" s="5" t="s">
        <v>1531</v>
      </c>
      <c r="J1465" s="13" t="str">
        <f t="shared" si="158"/>
        <v>IC.CV.272004</v>
      </c>
      <c r="K1465" s="6" t="s">
        <v>295</v>
      </c>
      <c r="L1465" t="str">
        <f t="shared" si="162"/>
        <v>Erythema</v>
      </c>
      <c r="M1465" s="14" t="str">
        <f t="shared" si="159"/>
        <v>PI.IC.CV.272004.01</v>
      </c>
      <c r="N1465" s="14"/>
      <c r="O1465" s="14" t="str">
        <f t="shared" si="160"/>
        <v>PH.IC.CV.272004.01</v>
      </c>
      <c r="P1465" s="5"/>
      <c r="Q1465" s="14" t="str">
        <f t="shared" si="161"/>
        <v>CL.IC.CV.272004.01</v>
      </c>
      <c r="R1465" s="5"/>
      <c r="S1465" s="5"/>
      <c r="T1465" s="5"/>
      <c r="U1465" s="5"/>
      <c r="V1465" s="5"/>
      <c r="W1465" s="5"/>
      <c r="Z1465" t="s">
        <v>12264</v>
      </c>
      <c r="AA1465">
        <v>1157</v>
      </c>
    </row>
    <row r="1466" spans="1:27" ht="15">
      <c r="A1466" s="5" t="s">
        <v>1372</v>
      </c>
      <c r="B1466" s="5"/>
      <c r="C1466" s="6" t="s">
        <v>12263</v>
      </c>
      <c r="D1466" s="5"/>
      <c r="E1466" s="6" t="s">
        <v>363</v>
      </c>
      <c r="F1466" s="5" t="s">
        <v>12258</v>
      </c>
      <c r="G1466" s="5" t="s">
        <v>1533</v>
      </c>
      <c r="H1466" s="10" t="s">
        <v>1404</v>
      </c>
      <c r="I1466" s="5" t="s">
        <v>1533</v>
      </c>
      <c r="J1466" s="13" t="str">
        <f t="shared" si="158"/>
        <v>IC.CV.272005</v>
      </c>
      <c r="K1466" s="6" t="s">
        <v>295</v>
      </c>
      <c r="L1466" t="str">
        <f t="shared" si="162"/>
        <v>Hematoma</v>
      </c>
      <c r="M1466" s="14" t="str">
        <f t="shared" si="159"/>
        <v>PI.IC.CV.272005.01</v>
      </c>
      <c r="N1466" s="14"/>
      <c r="O1466" s="14" t="str">
        <f t="shared" si="160"/>
        <v>PH.IC.CV.272005.01</v>
      </c>
      <c r="P1466" s="5"/>
      <c r="Q1466" s="14" t="str">
        <f t="shared" si="161"/>
        <v>CL.IC.CV.272005.01</v>
      </c>
      <c r="R1466" s="5"/>
      <c r="S1466" s="5"/>
      <c r="T1466" s="5"/>
      <c r="U1466" s="5"/>
      <c r="V1466" s="5"/>
      <c r="W1466" s="5"/>
      <c r="Z1466" t="s">
        <v>12264</v>
      </c>
      <c r="AA1466">
        <v>1157</v>
      </c>
    </row>
    <row r="1467" spans="1:27" ht="15">
      <c r="A1467" s="5" t="s">
        <v>1372</v>
      </c>
      <c r="B1467" s="5"/>
      <c r="C1467" s="6" t="s">
        <v>12263</v>
      </c>
      <c r="D1467" s="5"/>
      <c r="E1467" s="6" t="s">
        <v>363</v>
      </c>
      <c r="F1467" s="5" t="s">
        <v>12258</v>
      </c>
      <c r="G1467" s="5" t="s">
        <v>2497</v>
      </c>
      <c r="H1467" s="10" t="s">
        <v>1406</v>
      </c>
      <c r="I1467" s="5" t="s">
        <v>1535</v>
      </c>
      <c r="J1467" s="13" t="str">
        <f t="shared" si="158"/>
        <v>IC.CV.272006</v>
      </c>
      <c r="K1467" s="6" t="s">
        <v>295</v>
      </c>
      <c r="L1467" t="str">
        <f t="shared" si="162"/>
        <v>Leaking at insertion site</v>
      </c>
      <c r="M1467" s="14" t="str">
        <f t="shared" si="159"/>
        <v>PI.IC.CV.272006.01</v>
      </c>
      <c r="N1467" s="14"/>
      <c r="O1467" s="14" t="str">
        <f t="shared" si="160"/>
        <v>PH.IC.CV.272006.01</v>
      </c>
      <c r="P1467" s="5"/>
      <c r="Q1467" s="14" t="str">
        <f t="shared" si="161"/>
        <v>CL.IC.CV.272006.01</v>
      </c>
      <c r="R1467" s="5"/>
      <c r="S1467" s="5"/>
      <c r="T1467" s="5"/>
      <c r="U1467" s="5"/>
      <c r="V1467" s="5"/>
      <c r="W1467" s="5"/>
      <c r="Z1467" t="s">
        <v>12264</v>
      </c>
      <c r="AA1467">
        <v>1157</v>
      </c>
    </row>
    <row r="1468" spans="1:27" ht="15">
      <c r="A1468" s="5" t="s">
        <v>1372</v>
      </c>
      <c r="B1468" s="5"/>
      <c r="C1468" s="6" t="s">
        <v>12263</v>
      </c>
      <c r="D1468" s="5"/>
      <c r="E1468" s="6" t="s">
        <v>363</v>
      </c>
      <c r="F1468" s="5" t="s">
        <v>12258</v>
      </c>
      <c r="G1468" s="5" t="s">
        <v>1537</v>
      </c>
      <c r="H1468" s="10" t="s">
        <v>1419</v>
      </c>
      <c r="I1468" s="5" t="s">
        <v>1537</v>
      </c>
      <c r="J1468" s="13" t="str">
        <f t="shared" si="158"/>
        <v>IC.CV.272007</v>
      </c>
      <c r="K1468" s="6" t="s">
        <v>295</v>
      </c>
      <c r="L1468" t="str">
        <f t="shared" si="162"/>
        <v>Warmth</v>
      </c>
      <c r="M1468" s="14" t="str">
        <f t="shared" si="159"/>
        <v>PI.IC.CV.272007.01</v>
      </c>
      <c r="N1468" s="14"/>
      <c r="O1468" s="14" t="str">
        <f t="shared" si="160"/>
        <v>PH.IC.CV.272007.01</v>
      </c>
      <c r="P1468" s="5"/>
      <c r="Q1468" s="14" t="str">
        <f t="shared" si="161"/>
        <v>CL.IC.CV.272007.01</v>
      </c>
      <c r="R1468" s="5"/>
      <c r="S1468" s="5"/>
      <c r="T1468" s="5"/>
      <c r="U1468" s="5"/>
      <c r="V1468" s="5"/>
      <c r="W1468" s="5"/>
      <c r="Z1468" t="s">
        <v>12264</v>
      </c>
      <c r="AA1468">
        <v>1157</v>
      </c>
    </row>
    <row r="1469" spans="1:27" ht="15">
      <c r="A1469" s="5" t="s">
        <v>1372</v>
      </c>
      <c r="B1469" s="5"/>
      <c r="C1469" s="6" t="s">
        <v>12263</v>
      </c>
      <c r="D1469" s="5"/>
      <c r="E1469" s="6" t="s">
        <v>363</v>
      </c>
      <c r="F1469" s="5" t="s">
        <v>12258</v>
      </c>
      <c r="G1469" s="5" t="s">
        <v>1539</v>
      </c>
      <c r="H1469" s="10" t="s">
        <v>1550</v>
      </c>
      <c r="I1469" s="5" t="s">
        <v>2346</v>
      </c>
      <c r="J1469" s="13" t="str">
        <f t="shared" si="158"/>
        <v>IC.CV.272008</v>
      </c>
      <c r="K1469" s="6" t="s">
        <v>295</v>
      </c>
      <c r="L1469" t="str">
        <f t="shared" si="162"/>
        <v>Tenderness</v>
      </c>
      <c r="M1469" s="14" t="str">
        <f t="shared" si="159"/>
        <v>PI.IC.CV.272008.01</v>
      </c>
      <c r="N1469" s="14"/>
      <c r="O1469" s="14" t="str">
        <f t="shared" si="160"/>
        <v>PH.IC.CV.272008.01</v>
      </c>
      <c r="P1469" s="5"/>
      <c r="Q1469" s="14" t="str">
        <f t="shared" si="161"/>
        <v>CL.IC.CV.272008.01</v>
      </c>
      <c r="R1469" s="5"/>
      <c r="S1469" s="5"/>
      <c r="T1469" s="5"/>
      <c r="U1469" s="5"/>
      <c r="V1469" s="5"/>
      <c r="W1469" s="5"/>
      <c r="Z1469" t="s">
        <v>12264</v>
      </c>
      <c r="AA1469">
        <v>1157</v>
      </c>
    </row>
    <row r="1470" spans="1:27" ht="15">
      <c r="A1470" s="5" t="s">
        <v>1372</v>
      </c>
      <c r="B1470" s="5"/>
      <c r="C1470" s="6" t="s">
        <v>12263</v>
      </c>
      <c r="D1470" s="5"/>
      <c r="E1470" s="6" t="s">
        <v>363</v>
      </c>
      <c r="F1470" s="5" t="s">
        <v>12258</v>
      </c>
      <c r="G1470" s="5" t="s">
        <v>1541</v>
      </c>
      <c r="H1470" s="10" t="s">
        <v>1551</v>
      </c>
      <c r="I1470" s="5" t="s">
        <v>1541</v>
      </c>
      <c r="J1470" s="13" t="str">
        <f t="shared" si="158"/>
        <v>IC.CV.272009</v>
      </c>
      <c r="K1470" s="6" t="s">
        <v>295</v>
      </c>
      <c r="L1470" t="str">
        <f t="shared" si="162"/>
        <v>Swelling</v>
      </c>
      <c r="M1470" s="14" t="str">
        <f t="shared" si="159"/>
        <v>PI.IC.CV.272009.01</v>
      </c>
      <c r="N1470" s="14"/>
      <c r="O1470" s="14" t="str">
        <f t="shared" si="160"/>
        <v>PH.IC.CV.272009.01</v>
      </c>
      <c r="P1470" s="5"/>
      <c r="Q1470" s="14" t="str">
        <f t="shared" si="161"/>
        <v>CL.IC.CV.272009.01</v>
      </c>
      <c r="R1470" s="5"/>
      <c r="S1470" s="5"/>
      <c r="T1470" s="5"/>
      <c r="U1470" s="5"/>
      <c r="V1470" s="5"/>
      <c r="W1470" s="5"/>
      <c r="Z1470" t="s">
        <v>12264</v>
      </c>
      <c r="AA1470">
        <v>1157</v>
      </c>
    </row>
    <row r="1471" spans="1:27" ht="15">
      <c r="A1471" s="5" t="s">
        <v>1372</v>
      </c>
      <c r="B1471" s="5"/>
      <c r="C1471" s="6" t="s">
        <v>12263</v>
      </c>
      <c r="D1471" s="5" t="s">
        <v>5358</v>
      </c>
      <c r="E1471" s="6" t="s">
        <v>575</v>
      </c>
      <c r="F1471" s="5" t="s">
        <v>12259</v>
      </c>
      <c r="G1471" s="5" t="s">
        <v>1362</v>
      </c>
      <c r="H1471" s="10" t="s">
        <v>1396</v>
      </c>
      <c r="I1471" s="5" t="s">
        <v>1362</v>
      </c>
      <c r="J1471" s="13" t="str">
        <f t="shared" si="158"/>
        <v>IC.CV.272101</v>
      </c>
      <c r="K1471" s="6" t="s">
        <v>295</v>
      </c>
      <c r="L1471" t="str">
        <f t="shared" si="162"/>
        <v>On</v>
      </c>
      <c r="M1471" s="14" t="str">
        <f t="shared" si="159"/>
        <v>PI.IC.CV.272101.01</v>
      </c>
      <c r="N1471" s="14"/>
      <c r="O1471" s="14" t="str">
        <f t="shared" si="160"/>
        <v>PH.IC.CV.272101.01</v>
      </c>
      <c r="P1471" s="5"/>
      <c r="Q1471" s="14" t="str">
        <f t="shared" si="161"/>
        <v>CL.IC.CV.272101.01</v>
      </c>
      <c r="R1471" s="5"/>
      <c r="S1471" s="5"/>
      <c r="T1471" s="5"/>
      <c r="U1471" s="5"/>
      <c r="V1471" s="5"/>
      <c r="W1471" s="5"/>
      <c r="Z1471" t="s">
        <v>12264</v>
      </c>
      <c r="AA1471">
        <v>1157</v>
      </c>
    </row>
    <row r="1472" spans="1:27" ht="15">
      <c r="A1472" s="5" t="s">
        <v>1372</v>
      </c>
      <c r="B1472" s="5"/>
      <c r="C1472" s="6" t="s">
        <v>12263</v>
      </c>
      <c r="D1472" s="5"/>
      <c r="E1472" s="6" t="s">
        <v>575</v>
      </c>
      <c r="F1472" s="5" t="s">
        <v>12259</v>
      </c>
      <c r="G1472" s="5" t="s">
        <v>1182</v>
      </c>
      <c r="H1472" s="10" t="s">
        <v>1398</v>
      </c>
      <c r="I1472" s="5" t="s">
        <v>1182</v>
      </c>
      <c r="J1472" s="13" t="str">
        <f t="shared" si="158"/>
        <v>IC.CV.272102</v>
      </c>
      <c r="K1472" s="6" t="s">
        <v>295</v>
      </c>
      <c r="L1472" t="str">
        <f t="shared" si="162"/>
        <v>Off</v>
      </c>
      <c r="M1472" s="14" t="str">
        <f t="shared" si="159"/>
        <v>PI.IC.CV.272102.01</v>
      </c>
      <c r="N1472" s="14"/>
      <c r="O1472" s="14" t="str">
        <f t="shared" si="160"/>
        <v>PH.IC.CV.272102.01</v>
      </c>
      <c r="P1472" s="5"/>
      <c r="Q1472" s="14" t="str">
        <f t="shared" si="161"/>
        <v>CL.IC.CV.272102.01</v>
      </c>
      <c r="R1472" s="5"/>
      <c r="S1472" s="5"/>
      <c r="T1472" s="5"/>
      <c r="U1472" s="5"/>
      <c r="V1472" s="5"/>
      <c r="W1472" s="5"/>
      <c r="Z1472" t="s">
        <v>12264</v>
      </c>
      <c r="AA1472">
        <v>1157</v>
      </c>
    </row>
    <row r="1473" spans="1:27" ht="15">
      <c r="A1473" s="5" t="s">
        <v>1372</v>
      </c>
      <c r="B1473" s="5"/>
      <c r="C1473" s="6" t="s">
        <v>12263</v>
      </c>
      <c r="D1473" s="5"/>
      <c r="E1473" s="6" t="s">
        <v>575</v>
      </c>
      <c r="F1473" s="5" t="s">
        <v>12259</v>
      </c>
      <c r="G1473" s="5" t="s">
        <v>2343</v>
      </c>
      <c r="H1473" s="10" t="s">
        <v>1400</v>
      </c>
      <c r="I1473" s="5" t="s">
        <v>2344</v>
      </c>
      <c r="J1473" s="13" t="str">
        <f t="shared" si="158"/>
        <v>IC.CV.272103</v>
      </c>
      <c r="K1473" s="6" t="s">
        <v>295</v>
      </c>
      <c r="L1473" t="str">
        <f t="shared" si="162"/>
        <v>Off, attached to generator</v>
      </c>
      <c r="M1473" s="14" t="str">
        <f t="shared" si="159"/>
        <v>PI.IC.CV.272103.01</v>
      </c>
      <c r="N1473" s="14"/>
      <c r="O1473" s="14" t="str">
        <f t="shared" si="160"/>
        <v>PH.IC.CV.272103.01</v>
      </c>
      <c r="P1473" s="5"/>
      <c r="Q1473" s="14" t="str">
        <f t="shared" si="161"/>
        <v>CL.IC.CV.272103.01</v>
      </c>
      <c r="R1473" s="5"/>
      <c r="S1473" s="5"/>
      <c r="T1473" s="5"/>
      <c r="U1473" s="5"/>
      <c r="V1473" s="5"/>
      <c r="W1473" s="5"/>
      <c r="Z1473" t="s">
        <v>12264</v>
      </c>
      <c r="AA1473">
        <v>1157</v>
      </c>
    </row>
    <row r="1474" spans="1:27" ht="15">
      <c r="A1474" s="5" t="s">
        <v>1372</v>
      </c>
      <c r="B1474" s="5"/>
      <c r="C1474" s="6" t="s">
        <v>12263</v>
      </c>
      <c r="D1474" s="5"/>
      <c r="E1474" s="6" t="s">
        <v>575</v>
      </c>
      <c r="F1474" s="5" t="s">
        <v>12259</v>
      </c>
      <c r="G1474" s="5" t="s">
        <v>2345</v>
      </c>
      <c r="H1474" s="10" t="s">
        <v>1402</v>
      </c>
      <c r="I1474" s="5" t="s">
        <v>1888</v>
      </c>
      <c r="J1474" s="13" t="str">
        <f t="shared" si="158"/>
        <v>IC.CV.272104</v>
      </c>
      <c r="K1474" s="6" t="s">
        <v>295</v>
      </c>
      <c r="L1474" t="str">
        <f t="shared" si="162"/>
        <v>Deactivated in OR</v>
      </c>
      <c r="M1474" s="14" t="str">
        <f t="shared" si="159"/>
        <v>PI.IC.CV.272104.01</v>
      </c>
      <c r="N1474" s="14"/>
      <c r="O1474" s="14" t="str">
        <f t="shared" si="160"/>
        <v>PH.IC.CV.272104.01</v>
      </c>
      <c r="P1474" s="5"/>
      <c r="Q1474" s="14" t="str">
        <f t="shared" si="161"/>
        <v>CL.IC.CV.272104.01</v>
      </c>
      <c r="R1474" s="5"/>
      <c r="S1474" s="5"/>
      <c r="T1474" s="5"/>
      <c r="U1474" s="5"/>
      <c r="V1474" s="5"/>
      <c r="W1474" s="5"/>
      <c r="Z1474" t="s">
        <v>12264</v>
      </c>
      <c r="AA1474">
        <v>1157</v>
      </c>
    </row>
    <row r="1475" spans="1:27" ht="15">
      <c r="A1475" s="5" t="s">
        <v>1372</v>
      </c>
      <c r="B1475" s="5"/>
      <c r="C1475" s="6" t="s">
        <v>12263</v>
      </c>
      <c r="D1475" s="5"/>
      <c r="E1475" s="6" t="s">
        <v>575</v>
      </c>
      <c r="F1475" s="5" t="s">
        <v>12259</v>
      </c>
      <c r="G1475" s="5" t="s">
        <v>2056</v>
      </c>
      <c r="H1475" s="10" t="s">
        <v>1404</v>
      </c>
      <c r="I1475" s="5" t="s">
        <v>2057</v>
      </c>
      <c r="J1475" s="13" t="str">
        <f t="shared" si="158"/>
        <v>IC.CV.272105</v>
      </c>
      <c r="K1475" s="6" t="s">
        <v>295</v>
      </c>
      <c r="L1475" t="str">
        <f t="shared" si="162"/>
        <v>Deactivated prior to OR</v>
      </c>
      <c r="M1475" s="14" t="str">
        <f t="shared" si="159"/>
        <v>PI.IC.CV.272105.01</v>
      </c>
      <c r="N1475" s="14"/>
      <c r="O1475" s="14" t="str">
        <f t="shared" si="160"/>
        <v>PH.IC.CV.272105.01</v>
      </c>
      <c r="P1475" s="5"/>
      <c r="Q1475" s="14" t="str">
        <f t="shared" si="161"/>
        <v>CL.IC.CV.272105.01</v>
      </c>
      <c r="R1475" s="5"/>
      <c r="S1475" s="5"/>
      <c r="T1475" s="5"/>
      <c r="U1475" s="5"/>
      <c r="V1475" s="5"/>
      <c r="W1475" s="5"/>
      <c r="Z1475" t="s">
        <v>12264</v>
      </c>
      <c r="AA1475">
        <v>1157</v>
      </c>
    </row>
    <row r="1476" spans="1:27" ht="15">
      <c r="A1476" s="5" t="s">
        <v>1372</v>
      </c>
      <c r="B1476" s="5"/>
      <c r="C1476" s="6" t="s">
        <v>12263</v>
      </c>
      <c r="D1476" s="5"/>
      <c r="E1476" s="6" t="s">
        <v>575</v>
      </c>
      <c r="F1476" s="5" t="s">
        <v>12259</v>
      </c>
      <c r="G1476" s="5" t="s">
        <v>2058</v>
      </c>
      <c r="H1476" s="10" t="s">
        <v>1406</v>
      </c>
      <c r="I1476" s="5" t="s">
        <v>2059</v>
      </c>
      <c r="J1476" s="13" t="str">
        <f t="shared" si="158"/>
        <v>IC.CV.272106</v>
      </c>
      <c r="K1476" s="6" t="s">
        <v>295</v>
      </c>
      <c r="L1476" t="str">
        <f t="shared" si="162"/>
        <v xml:space="preserve">Reactivated </v>
      </c>
      <c r="M1476" s="14" t="str">
        <f t="shared" si="159"/>
        <v>PI.IC.CV.272106.01</v>
      </c>
      <c r="N1476" s="14"/>
      <c r="O1476" s="14" t="str">
        <f t="shared" si="160"/>
        <v>PH.IC.CV.272106.01</v>
      </c>
      <c r="P1476" s="5"/>
      <c r="Q1476" s="14" t="str">
        <f t="shared" si="161"/>
        <v>CL.IC.CV.272106.01</v>
      </c>
      <c r="R1476" s="5"/>
      <c r="S1476" s="5"/>
      <c r="T1476" s="5"/>
      <c r="U1476" s="5"/>
      <c r="V1476" s="5"/>
      <c r="W1476" s="5"/>
      <c r="Z1476" t="s">
        <v>12264</v>
      </c>
      <c r="AA1476">
        <v>1157</v>
      </c>
    </row>
    <row r="1477" spans="1:27" ht="15">
      <c r="A1477" s="5" t="s">
        <v>1372</v>
      </c>
      <c r="B1477" s="5"/>
      <c r="C1477" s="6" t="s">
        <v>12263</v>
      </c>
      <c r="D1477" s="5" t="s">
        <v>2060</v>
      </c>
      <c r="E1477" s="6" t="s">
        <v>5751</v>
      </c>
      <c r="F1477" s="5" t="s">
        <v>12260</v>
      </c>
      <c r="G1477" s="5" t="s">
        <v>2228</v>
      </c>
      <c r="H1477" s="10" t="s">
        <v>1396</v>
      </c>
      <c r="I1477" s="5" t="s">
        <v>2228</v>
      </c>
      <c r="J1477" s="13" t="str">
        <f t="shared" si="158"/>
        <v>IC.CV.272201</v>
      </c>
      <c r="K1477" s="6" t="s">
        <v>295</v>
      </c>
      <c r="L1477" t="str">
        <f t="shared" si="162"/>
        <v>Capped</v>
      </c>
      <c r="M1477" s="14" t="str">
        <f t="shared" si="159"/>
        <v>PI.IC.CV.272201.01</v>
      </c>
      <c r="N1477" s="14"/>
      <c r="O1477" s="14" t="str">
        <f t="shared" si="160"/>
        <v>PH.IC.CV.272201.01</v>
      </c>
      <c r="P1477" s="5"/>
      <c r="Q1477" s="14" t="str">
        <f t="shared" si="161"/>
        <v>CL.IC.CV.272201.01</v>
      </c>
      <c r="R1477" s="5"/>
      <c r="S1477" s="5"/>
      <c r="T1477" s="5"/>
      <c r="U1477" s="5"/>
      <c r="V1477" s="5"/>
      <c r="W1477" s="5"/>
      <c r="Z1477" t="s">
        <v>12264</v>
      </c>
      <c r="AA1477">
        <v>1157</v>
      </c>
    </row>
    <row r="1478" spans="1:27" ht="15">
      <c r="A1478" s="5" t="s">
        <v>1372</v>
      </c>
      <c r="B1478" s="5"/>
      <c r="C1478" s="6" t="s">
        <v>12263</v>
      </c>
      <c r="D1478" s="5"/>
      <c r="E1478" s="6" t="s">
        <v>5751</v>
      </c>
      <c r="F1478" s="5" t="s">
        <v>12260</v>
      </c>
      <c r="G1478" s="5" t="s">
        <v>2229</v>
      </c>
      <c r="H1478" s="10" t="s">
        <v>1398</v>
      </c>
      <c r="I1478" s="5" t="s">
        <v>2229</v>
      </c>
      <c r="J1478" s="13" t="str">
        <f t="shared" ref="J1478:J1493" si="163">CONCATENATE("IC.CV.",C1478,E1478,H1478)</f>
        <v>IC.CV.272202</v>
      </c>
      <c r="K1478" s="6" t="s">
        <v>295</v>
      </c>
      <c r="L1478" t="str">
        <f t="shared" si="162"/>
        <v>Labeled</v>
      </c>
      <c r="M1478" s="14" t="str">
        <f t="shared" ref="M1478:M1493" si="164">CONCATENATE("PI.",J1478,".",K1478)</f>
        <v>PI.IC.CV.272202.01</v>
      </c>
      <c r="N1478" s="14"/>
      <c r="O1478" s="14" t="str">
        <f t="shared" ref="O1478:O1493" si="165">CONCATENATE("PH.",J1478,".",K1478)</f>
        <v>PH.IC.CV.272202.01</v>
      </c>
      <c r="P1478" s="5"/>
      <c r="Q1478" s="14" t="str">
        <f t="shared" ref="Q1478:Q1493" si="166">CONCATENATE("CL.",J1478,".",K1478)</f>
        <v>CL.IC.CV.272202.01</v>
      </c>
      <c r="R1478" s="5"/>
      <c r="S1478" s="5"/>
      <c r="T1478" s="5"/>
      <c r="U1478" s="5"/>
      <c r="V1478" s="5"/>
      <c r="W1478" s="5"/>
      <c r="Z1478" t="s">
        <v>12264</v>
      </c>
      <c r="AA1478">
        <v>1157</v>
      </c>
    </row>
    <row r="1479" spans="1:27" ht="15">
      <c r="A1479" s="5" t="s">
        <v>1372</v>
      </c>
      <c r="B1479" s="5"/>
      <c r="C1479" s="6" t="s">
        <v>12263</v>
      </c>
      <c r="D1479" s="5"/>
      <c r="E1479" s="6" t="s">
        <v>5751</v>
      </c>
      <c r="F1479" s="5" t="s">
        <v>12260</v>
      </c>
      <c r="G1479" s="5" t="s">
        <v>2230</v>
      </c>
      <c r="H1479" s="10" t="s">
        <v>1400</v>
      </c>
      <c r="I1479" s="5" t="s">
        <v>2230</v>
      </c>
      <c r="J1479" s="13" t="str">
        <f t="shared" si="163"/>
        <v>IC.CV.272203</v>
      </c>
      <c r="K1479" s="6" t="s">
        <v>295</v>
      </c>
      <c r="L1479" t="str">
        <f t="shared" si="162"/>
        <v>Removed</v>
      </c>
      <c r="M1479" s="14" t="str">
        <f t="shared" si="164"/>
        <v>PI.IC.CV.272203.01</v>
      </c>
      <c r="N1479" s="14"/>
      <c r="O1479" s="14" t="str">
        <f t="shared" si="165"/>
        <v>PH.IC.CV.272203.01</v>
      </c>
      <c r="P1479" s="5"/>
      <c r="Q1479" s="14" t="str">
        <f t="shared" si="166"/>
        <v>CL.IC.CV.272203.01</v>
      </c>
      <c r="R1479" s="5"/>
      <c r="S1479" s="5"/>
      <c r="T1479" s="5"/>
      <c r="U1479" s="5"/>
      <c r="V1479" s="5"/>
      <c r="W1479" s="5"/>
      <c r="Z1479" t="s">
        <v>12264</v>
      </c>
      <c r="AA1479">
        <v>1157</v>
      </c>
    </row>
    <row r="1480" spans="1:27" ht="15">
      <c r="A1480" s="5" t="s">
        <v>1372</v>
      </c>
      <c r="B1480" s="5"/>
      <c r="C1480" s="6" t="s">
        <v>12263</v>
      </c>
      <c r="D1480" s="5"/>
      <c r="E1480" s="6" t="s">
        <v>5751</v>
      </c>
      <c r="F1480" s="5" t="s">
        <v>12260</v>
      </c>
      <c r="G1480" s="5" t="s">
        <v>2231</v>
      </c>
      <c r="H1480" s="10" t="s">
        <v>1402</v>
      </c>
      <c r="I1480" s="5" t="s">
        <v>1914</v>
      </c>
      <c r="J1480" s="13" t="str">
        <f t="shared" si="163"/>
        <v>IC.CV.272204</v>
      </c>
      <c r="K1480" s="6" t="s">
        <v>295</v>
      </c>
      <c r="L1480" t="str">
        <f t="shared" si="162"/>
        <v>Number: specify</v>
      </c>
      <c r="M1480" s="14" t="str">
        <f t="shared" si="164"/>
        <v>PI.IC.CV.272204.01</v>
      </c>
      <c r="N1480" s="14"/>
      <c r="O1480" s="14" t="str">
        <f t="shared" si="165"/>
        <v>PH.IC.CV.272204.01</v>
      </c>
      <c r="P1480" s="5"/>
      <c r="Q1480" s="14" t="str">
        <f t="shared" si="166"/>
        <v>CL.IC.CV.272204.01</v>
      </c>
      <c r="R1480" s="5"/>
      <c r="S1480" s="5"/>
      <c r="T1480" s="5"/>
      <c r="U1480" s="5"/>
      <c r="V1480" s="5"/>
      <c r="W1480" s="5"/>
      <c r="Z1480" t="s">
        <v>12264</v>
      </c>
      <c r="AA1480">
        <v>1157</v>
      </c>
    </row>
    <row r="1481" spans="1:27" ht="15">
      <c r="A1481" s="5" t="s">
        <v>1372</v>
      </c>
      <c r="B1481" s="5"/>
      <c r="C1481" s="6" t="s">
        <v>12263</v>
      </c>
      <c r="D1481" s="5"/>
      <c r="E1481" s="6" t="s">
        <v>5751</v>
      </c>
      <c r="F1481" s="5" t="s">
        <v>12260</v>
      </c>
      <c r="G1481" s="5" t="s">
        <v>12222</v>
      </c>
      <c r="H1481" s="10" t="s">
        <v>12129</v>
      </c>
      <c r="I1481" s="5" t="s">
        <v>12223</v>
      </c>
      <c r="J1481" s="13" t="str">
        <f t="shared" si="163"/>
        <v>IC.CV.272205</v>
      </c>
      <c r="K1481" s="6" t="s">
        <v>295</v>
      </c>
      <c r="L1481" t="str">
        <f t="shared" si="162"/>
        <v>Uncapped</v>
      </c>
      <c r="M1481" s="14" t="str">
        <f t="shared" si="164"/>
        <v>PI.IC.CV.272205.01</v>
      </c>
      <c r="N1481" s="14"/>
      <c r="O1481" s="14" t="str">
        <f t="shared" si="165"/>
        <v>PH.IC.CV.272205.01</v>
      </c>
      <c r="P1481" s="5"/>
      <c r="Q1481" s="14" t="str">
        <f t="shared" si="166"/>
        <v>CL.IC.CV.272205.01</v>
      </c>
      <c r="R1481" s="5"/>
      <c r="S1481" s="5"/>
      <c r="T1481" s="5"/>
      <c r="U1481" s="5"/>
      <c r="V1481" s="5"/>
      <c r="W1481" s="5"/>
      <c r="Z1481" t="s">
        <v>12264</v>
      </c>
      <c r="AA1481">
        <v>1157</v>
      </c>
    </row>
    <row r="1482" spans="1:27" ht="15">
      <c r="A1482" s="5" t="s">
        <v>1372</v>
      </c>
      <c r="B1482" s="5"/>
      <c r="C1482" s="6" t="s">
        <v>12263</v>
      </c>
      <c r="D1482" s="5" t="s">
        <v>1915</v>
      </c>
      <c r="E1482" s="6" t="s">
        <v>1122</v>
      </c>
      <c r="F1482" s="5" t="s">
        <v>12261</v>
      </c>
      <c r="G1482" s="5" t="s">
        <v>1917</v>
      </c>
      <c r="H1482" s="10" t="s">
        <v>1396</v>
      </c>
      <c r="I1482" s="5" t="s">
        <v>1918</v>
      </c>
      <c r="J1482" s="13" t="str">
        <f t="shared" si="163"/>
        <v>IC.CV.272301</v>
      </c>
      <c r="K1482" s="6" t="s">
        <v>295</v>
      </c>
      <c r="L1482" t="str">
        <f t="shared" si="162"/>
        <v>Temporary Epicardial</v>
      </c>
      <c r="M1482" s="14" t="str">
        <f t="shared" si="164"/>
        <v>PI.IC.CV.272301.01</v>
      </c>
      <c r="N1482" s="14"/>
      <c r="O1482" s="14" t="str">
        <f t="shared" si="165"/>
        <v>PH.IC.CV.272301.01</v>
      </c>
      <c r="P1482" s="5"/>
      <c r="Q1482" s="14" t="str">
        <f t="shared" si="166"/>
        <v>CL.IC.CV.272301.01</v>
      </c>
      <c r="R1482" s="5"/>
      <c r="S1482" s="5"/>
      <c r="T1482" s="5"/>
      <c r="U1482" s="5"/>
      <c r="V1482" s="5"/>
      <c r="W1482" s="5"/>
      <c r="Z1482" t="s">
        <v>12264</v>
      </c>
      <c r="AA1482">
        <v>1157</v>
      </c>
    </row>
    <row r="1483" spans="1:27" ht="15">
      <c r="A1483" s="5" t="s">
        <v>1372</v>
      </c>
      <c r="B1483" s="5"/>
      <c r="C1483" s="6" t="s">
        <v>12263</v>
      </c>
      <c r="D1483" s="5"/>
      <c r="E1483" s="6" t="s">
        <v>1122</v>
      </c>
      <c r="F1483" s="5" t="s">
        <v>12261</v>
      </c>
      <c r="G1483" s="5" t="s">
        <v>2090</v>
      </c>
      <c r="H1483" s="10" t="s">
        <v>1398</v>
      </c>
      <c r="I1483" s="5" t="s">
        <v>2389</v>
      </c>
      <c r="J1483" s="13" t="str">
        <f t="shared" si="163"/>
        <v>IC.CV.272302</v>
      </c>
      <c r="K1483" s="6" t="s">
        <v>295</v>
      </c>
      <c r="L1483" t="str">
        <f t="shared" si="162"/>
        <v>Temporary Transvenous</v>
      </c>
      <c r="M1483" s="14" t="str">
        <f t="shared" si="164"/>
        <v>PI.IC.CV.272302.01</v>
      </c>
      <c r="N1483" s="14"/>
      <c r="O1483" s="14" t="str">
        <f t="shared" si="165"/>
        <v>PH.IC.CV.272302.01</v>
      </c>
      <c r="P1483" s="5"/>
      <c r="Q1483" s="14" t="str">
        <f t="shared" si="166"/>
        <v>CL.IC.CV.272302.01</v>
      </c>
      <c r="R1483" s="5"/>
      <c r="S1483" s="5"/>
      <c r="T1483" s="5"/>
      <c r="U1483" s="5"/>
      <c r="V1483" s="5"/>
      <c r="W1483" s="5"/>
      <c r="Z1483" t="s">
        <v>12264</v>
      </c>
      <c r="AA1483">
        <v>1157</v>
      </c>
    </row>
    <row r="1484" spans="1:27" ht="15">
      <c r="A1484" s="5" t="s">
        <v>1372</v>
      </c>
      <c r="B1484" s="5"/>
      <c r="C1484" s="6" t="s">
        <v>12263</v>
      </c>
      <c r="D1484" s="5"/>
      <c r="E1484" s="6" t="s">
        <v>1122</v>
      </c>
      <c r="F1484" s="5" t="s">
        <v>12261</v>
      </c>
      <c r="G1484" s="5" t="s">
        <v>2390</v>
      </c>
      <c r="H1484" s="10" t="s">
        <v>1400</v>
      </c>
      <c r="I1484" s="5" t="s">
        <v>2391</v>
      </c>
      <c r="J1484" s="13" t="str">
        <f t="shared" si="163"/>
        <v>IC.CV.272303</v>
      </c>
      <c r="K1484" s="6" t="s">
        <v>295</v>
      </c>
      <c r="L1484" t="str">
        <f t="shared" si="162"/>
        <v>Temporary Transcutaneous</v>
      </c>
      <c r="M1484" s="14" t="str">
        <f t="shared" si="164"/>
        <v>PI.IC.CV.272303.01</v>
      </c>
      <c r="N1484" s="14"/>
      <c r="O1484" s="14" t="str">
        <f t="shared" si="165"/>
        <v>PH.IC.CV.272303.01</v>
      </c>
      <c r="P1484" s="5"/>
      <c r="Q1484" s="14" t="str">
        <f t="shared" si="166"/>
        <v>CL.IC.CV.272303.01</v>
      </c>
      <c r="R1484" s="5"/>
      <c r="S1484" s="5"/>
      <c r="T1484" s="5"/>
      <c r="U1484" s="5"/>
      <c r="V1484" s="5"/>
      <c r="W1484" s="5"/>
      <c r="Z1484" t="s">
        <v>12264</v>
      </c>
      <c r="AA1484">
        <v>1157</v>
      </c>
    </row>
    <row r="1485" spans="1:27" ht="15">
      <c r="A1485" s="5" t="s">
        <v>1372</v>
      </c>
      <c r="B1485" s="5"/>
      <c r="C1485" s="6" t="s">
        <v>12263</v>
      </c>
      <c r="D1485" s="5"/>
      <c r="E1485" s="6" t="s">
        <v>1122</v>
      </c>
      <c r="F1485" s="5" t="s">
        <v>12261</v>
      </c>
      <c r="G1485" s="5" t="s">
        <v>2392</v>
      </c>
      <c r="H1485" s="10" t="s">
        <v>1402</v>
      </c>
      <c r="I1485" s="5" t="s">
        <v>2393</v>
      </c>
      <c r="J1485" s="13" t="str">
        <f t="shared" si="163"/>
        <v>IC.CV.272304</v>
      </c>
      <c r="K1485" s="6" t="s">
        <v>295</v>
      </c>
      <c r="L1485" t="str">
        <f t="shared" si="162"/>
        <v>Pacemaker Permanent</v>
      </c>
      <c r="M1485" s="14" t="str">
        <f t="shared" si="164"/>
        <v>PI.IC.CV.272304.01</v>
      </c>
      <c r="N1485" s="14"/>
      <c r="O1485" s="14" t="str">
        <f t="shared" si="165"/>
        <v>PH.IC.CV.272304.01</v>
      </c>
      <c r="P1485" s="5"/>
      <c r="Q1485" s="14" t="str">
        <f t="shared" si="166"/>
        <v>CL.IC.CV.272304.01</v>
      </c>
      <c r="R1485" s="5"/>
      <c r="S1485" s="5"/>
      <c r="T1485" s="5"/>
      <c r="U1485" s="5"/>
      <c r="V1485" s="5"/>
      <c r="W1485" s="5"/>
      <c r="Z1485" t="s">
        <v>12264</v>
      </c>
      <c r="AA1485">
        <v>1157</v>
      </c>
    </row>
    <row r="1486" spans="1:27" ht="15">
      <c r="A1486" s="5" t="s">
        <v>1372</v>
      </c>
      <c r="B1486" s="5"/>
      <c r="C1486" s="6" t="s">
        <v>12263</v>
      </c>
      <c r="D1486" s="5"/>
      <c r="E1486" s="6" t="s">
        <v>1122</v>
      </c>
      <c r="F1486" s="5" t="s">
        <v>12261</v>
      </c>
      <c r="G1486" s="5" t="s">
        <v>2241</v>
      </c>
      <c r="H1486" s="10" t="s">
        <v>1404</v>
      </c>
      <c r="I1486" s="5" t="s">
        <v>2242</v>
      </c>
      <c r="J1486" s="13" t="str">
        <f t="shared" si="163"/>
        <v>IC.CV.272305</v>
      </c>
      <c r="K1486" s="6" t="s">
        <v>295</v>
      </c>
      <c r="L1486" t="str">
        <f t="shared" si="162"/>
        <v>Pacemaker permanent Biventricular</v>
      </c>
      <c r="M1486" s="14" t="str">
        <f t="shared" si="164"/>
        <v>PI.IC.CV.272305.01</v>
      </c>
      <c r="N1486" s="14"/>
      <c r="O1486" s="14" t="str">
        <f t="shared" si="165"/>
        <v>PH.IC.CV.272305.01</v>
      </c>
      <c r="P1486" s="5"/>
      <c r="Q1486" s="14" t="str">
        <f t="shared" si="166"/>
        <v>CL.IC.CV.272305.01</v>
      </c>
      <c r="R1486" s="5"/>
      <c r="S1486" s="5"/>
      <c r="T1486" s="5"/>
      <c r="U1486" s="5"/>
      <c r="V1486" s="5"/>
      <c r="W1486" s="5"/>
      <c r="Z1486" t="s">
        <v>12264</v>
      </c>
      <c r="AA1486">
        <v>1157</v>
      </c>
    </row>
    <row r="1487" spans="1:27" ht="15">
      <c r="A1487" s="5" t="s">
        <v>1372</v>
      </c>
      <c r="B1487" s="5"/>
      <c r="C1487" s="6" t="s">
        <v>12263</v>
      </c>
      <c r="D1487" s="5"/>
      <c r="E1487" s="6" t="s">
        <v>1122</v>
      </c>
      <c r="F1487" s="5" t="s">
        <v>12261</v>
      </c>
      <c r="G1487" s="5" t="s">
        <v>2243</v>
      </c>
      <c r="H1487" s="10" t="s">
        <v>1406</v>
      </c>
      <c r="I1487" s="5" t="s">
        <v>2244</v>
      </c>
      <c r="J1487" s="13" t="str">
        <f t="shared" si="163"/>
        <v>IC.CV.272306</v>
      </c>
      <c r="K1487" s="6" t="s">
        <v>295</v>
      </c>
      <c r="L1487" t="str">
        <f t="shared" si="162"/>
        <v>Implantable Defibrillator</v>
      </c>
      <c r="M1487" s="14" t="str">
        <f t="shared" si="164"/>
        <v>PI.IC.CV.272306.01</v>
      </c>
      <c r="N1487" s="14"/>
      <c r="O1487" s="14" t="str">
        <f t="shared" si="165"/>
        <v>PH.IC.CV.272306.01</v>
      </c>
      <c r="P1487" s="5"/>
      <c r="Q1487" s="14" t="str">
        <f t="shared" si="166"/>
        <v>CL.IC.CV.272306.01</v>
      </c>
      <c r="R1487" s="5"/>
      <c r="S1487" s="5"/>
      <c r="T1487" s="5"/>
      <c r="U1487" s="5"/>
      <c r="V1487" s="5"/>
      <c r="W1487" s="5"/>
      <c r="Z1487" t="s">
        <v>12264</v>
      </c>
      <c r="AA1487">
        <v>1157</v>
      </c>
    </row>
    <row r="1488" spans="1:27" ht="15">
      <c r="A1488" s="5" t="s">
        <v>1372</v>
      </c>
      <c r="B1488" s="5"/>
      <c r="C1488" s="6" t="s">
        <v>12263</v>
      </c>
      <c r="D1488" s="5" t="s">
        <v>2245</v>
      </c>
      <c r="E1488" s="6" t="s">
        <v>6583</v>
      </c>
      <c r="F1488" s="5" t="s">
        <v>2246</v>
      </c>
      <c r="G1488" s="5" t="s">
        <v>2247</v>
      </c>
      <c r="H1488" s="10" t="s">
        <v>1396</v>
      </c>
      <c r="I1488" s="5" t="s">
        <v>2248</v>
      </c>
      <c r="J1488" s="13" t="str">
        <f t="shared" si="163"/>
        <v>IC.CV.272401</v>
      </c>
      <c r="K1488" s="6" t="s">
        <v>295</v>
      </c>
      <c r="L1488" t="str">
        <f t="shared" si="162"/>
        <v>100 percent pacing</v>
      </c>
      <c r="M1488" s="14" t="str">
        <f t="shared" si="164"/>
        <v>PI.IC.CV.272401.01</v>
      </c>
      <c r="N1488" s="14"/>
      <c r="O1488" s="14" t="str">
        <f t="shared" si="165"/>
        <v>PH.IC.CV.272401.01</v>
      </c>
      <c r="P1488" s="5"/>
      <c r="Q1488" s="14" t="str">
        <f t="shared" si="166"/>
        <v>CL.IC.CV.272401.01</v>
      </c>
      <c r="R1488" s="5"/>
      <c r="S1488" s="5"/>
      <c r="T1488" s="5"/>
      <c r="U1488" s="5"/>
      <c r="V1488" s="5"/>
      <c r="W1488" s="5"/>
      <c r="Z1488" t="s">
        <v>12264</v>
      </c>
      <c r="AA1488">
        <v>1157</v>
      </c>
    </row>
    <row r="1489" spans="1:27" ht="15">
      <c r="A1489" s="5" t="s">
        <v>1372</v>
      </c>
      <c r="B1489" s="5"/>
      <c r="C1489" s="6" t="s">
        <v>12263</v>
      </c>
      <c r="D1489" s="5"/>
      <c r="E1489" s="6" t="s">
        <v>6583</v>
      </c>
      <c r="F1489" s="5" t="s">
        <v>2246</v>
      </c>
      <c r="G1489" s="5" t="s">
        <v>2406</v>
      </c>
      <c r="H1489" s="10" t="s">
        <v>1398</v>
      </c>
      <c r="I1489" s="5" t="s">
        <v>2407</v>
      </c>
      <c r="J1489" s="13" t="str">
        <f t="shared" si="163"/>
        <v>IC.CV.272402</v>
      </c>
      <c r="K1489" s="6" t="s">
        <v>295</v>
      </c>
      <c r="L1489" t="str">
        <f t="shared" si="162"/>
        <v>Intermittent pacing</v>
      </c>
      <c r="M1489" s="14" t="str">
        <f t="shared" si="164"/>
        <v>PI.IC.CV.272402.01</v>
      </c>
      <c r="N1489" s="14"/>
      <c r="O1489" s="14" t="str">
        <f t="shared" si="165"/>
        <v>PH.IC.CV.272402.01</v>
      </c>
      <c r="P1489" s="5"/>
      <c r="Q1489" s="14" t="str">
        <f t="shared" si="166"/>
        <v>CL.IC.CV.272402.01</v>
      </c>
      <c r="R1489" s="5"/>
      <c r="S1489" s="5"/>
      <c r="T1489" s="5"/>
      <c r="U1489" s="5"/>
      <c r="V1489" s="5"/>
      <c r="W1489" s="5"/>
      <c r="Z1489" t="s">
        <v>12264</v>
      </c>
      <c r="AA1489">
        <v>1157</v>
      </c>
    </row>
    <row r="1490" spans="1:27" s="15" customFormat="1" ht="15">
      <c r="A1490" s="5" t="s">
        <v>11111</v>
      </c>
      <c r="B1490" s="5"/>
      <c r="C1490" s="6" t="s">
        <v>12263</v>
      </c>
      <c r="D1490" s="5"/>
      <c r="E1490" s="6" t="s">
        <v>6583</v>
      </c>
      <c r="F1490" s="5" t="s">
        <v>2245</v>
      </c>
      <c r="G1490" s="6" t="s">
        <v>2408</v>
      </c>
      <c r="H1490" s="10" t="s">
        <v>348</v>
      </c>
      <c r="I1490" s="10" t="s">
        <v>2409</v>
      </c>
      <c r="J1490" s="13" t="str">
        <f t="shared" si="163"/>
        <v>IC.CV.272403</v>
      </c>
      <c r="K1490" s="6" t="s">
        <v>295</v>
      </c>
      <c r="L1490" t="str">
        <f t="shared" si="162"/>
        <v>0 to 100%</v>
      </c>
      <c r="M1490" s="14" t="str">
        <f t="shared" si="164"/>
        <v>PI.IC.CV.272403.01</v>
      </c>
      <c r="N1490" s="14"/>
      <c r="O1490" s="14" t="str">
        <f t="shared" si="165"/>
        <v>PH.IC.CV.272403.01</v>
      </c>
      <c r="P1490" s="5"/>
      <c r="Q1490" s="14" t="str">
        <f t="shared" si="166"/>
        <v>CL.IC.CV.272403.01</v>
      </c>
      <c r="R1490" s="5"/>
      <c r="S1490" s="5"/>
      <c r="T1490" s="5"/>
      <c r="U1490" s="5"/>
      <c r="V1490" s="5"/>
      <c r="W1490" s="5"/>
      <c r="X1490"/>
      <c r="Y1490"/>
      <c r="Z1490" t="s">
        <v>12264</v>
      </c>
      <c r="AA1490">
        <v>1157</v>
      </c>
    </row>
    <row r="1491" spans="1:27" ht="15">
      <c r="A1491" s="5" t="s">
        <v>1372</v>
      </c>
      <c r="B1491" s="5"/>
      <c r="C1491" s="6" t="s">
        <v>12263</v>
      </c>
      <c r="D1491" s="5" t="s">
        <v>2410</v>
      </c>
      <c r="E1491" s="6" t="s">
        <v>7563</v>
      </c>
      <c r="F1491" s="5" t="s">
        <v>12262</v>
      </c>
      <c r="G1491" s="5" t="s">
        <v>4017</v>
      </c>
      <c r="H1491" s="10" t="s">
        <v>1396</v>
      </c>
      <c r="I1491" s="5" t="s">
        <v>4017</v>
      </c>
      <c r="J1491" s="13" t="str">
        <f t="shared" si="163"/>
        <v>IC.CV.272501</v>
      </c>
      <c r="K1491" s="6" t="s">
        <v>295</v>
      </c>
      <c r="L1491" t="str">
        <f t="shared" si="162"/>
        <v>Changed</v>
      </c>
      <c r="M1491" s="14" t="str">
        <f t="shared" si="164"/>
        <v>PI.IC.CV.272501.01</v>
      </c>
      <c r="N1491" s="14"/>
      <c r="O1491" s="14" t="str">
        <f t="shared" si="165"/>
        <v>PH.IC.CV.272501.01</v>
      </c>
      <c r="P1491" s="5"/>
      <c r="Q1491" s="14" t="str">
        <f t="shared" si="166"/>
        <v>CL.IC.CV.272501.01</v>
      </c>
      <c r="R1491" s="5"/>
      <c r="S1491" s="5"/>
      <c r="T1491" s="5"/>
      <c r="U1491" s="5"/>
      <c r="V1491" s="5"/>
      <c r="W1491" s="5"/>
      <c r="Z1491" t="s">
        <v>12264</v>
      </c>
      <c r="AA1491">
        <v>1157</v>
      </c>
    </row>
    <row r="1492" spans="1:27" ht="15">
      <c r="A1492" s="5" t="s">
        <v>1372</v>
      </c>
      <c r="B1492" s="5"/>
      <c r="C1492" s="6" t="s">
        <v>12263</v>
      </c>
      <c r="D1492" s="5"/>
      <c r="E1492" s="6" t="s">
        <v>7563</v>
      </c>
      <c r="F1492" s="5" t="s">
        <v>12262</v>
      </c>
      <c r="G1492" s="5" t="s">
        <v>2561</v>
      </c>
      <c r="H1492" s="10" t="s">
        <v>1398</v>
      </c>
      <c r="I1492" s="5" t="s">
        <v>2561</v>
      </c>
      <c r="J1492" s="13" t="str">
        <f t="shared" si="163"/>
        <v>IC.CV.272502</v>
      </c>
      <c r="K1492" s="6" t="s">
        <v>295</v>
      </c>
      <c r="L1492" t="str">
        <f t="shared" si="162"/>
        <v>Change not needed</v>
      </c>
      <c r="M1492" s="14" t="str">
        <f t="shared" si="164"/>
        <v>PI.IC.CV.272502.01</v>
      </c>
      <c r="N1492" s="14"/>
      <c r="O1492" s="14" t="str">
        <f t="shared" si="165"/>
        <v>PH.IC.CV.272502.01</v>
      </c>
      <c r="P1492" s="5"/>
      <c r="Q1492" s="14" t="str">
        <f t="shared" si="166"/>
        <v>CL.IC.CV.272502.01</v>
      </c>
      <c r="R1492" s="5"/>
      <c r="S1492" s="5"/>
      <c r="T1492" s="5"/>
      <c r="U1492" s="5"/>
      <c r="V1492" s="5"/>
      <c r="W1492" s="5"/>
      <c r="Z1492" t="s">
        <v>12264</v>
      </c>
      <c r="AA1492">
        <v>1157</v>
      </c>
    </row>
    <row r="1493" spans="1:27" ht="15">
      <c r="A1493" s="5" t="s">
        <v>1372</v>
      </c>
      <c r="B1493" s="5"/>
      <c r="C1493" s="6" t="s">
        <v>12263</v>
      </c>
      <c r="D1493" s="5"/>
      <c r="E1493" s="6" t="s">
        <v>7563</v>
      </c>
      <c r="F1493" s="5" t="s">
        <v>12262</v>
      </c>
      <c r="G1493" s="5" t="s">
        <v>2562</v>
      </c>
      <c r="H1493" s="10" t="s">
        <v>348</v>
      </c>
      <c r="I1493" s="5" t="s">
        <v>2563</v>
      </c>
      <c r="J1493" s="13" t="str">
        <f t="shared" si="163"/>
        <v>IC.CV.272503</v>
      </c>
      <c r="K1493" s="6" t="s">
        <v>295</v>
      </c>
      <c r="L1493" t="str">
        <f t="shared" si="162"/>
        <v xml:space="preserve">Specify date: </v>
      </c>
      <c r="M1493" s="14" t="str">
        <f t="shared" si="164"/>
        <v>PI.IC.CV.272503.01</v>
      </c>
      <c r="N1493" s="14"/>
      <c r="O1493" s="14" t="str">
        <f t="shared" si="165"/>
        <v>PH.IC.CV.272503.01</v>
      </c>
      <c r="P1493" s="5"/>
      <c r="Q1493" s="14" t="str">
        <f t="shared" si="166"/>
        <v>CL.IC.CV.272503.01</v>
      </c>
      <c r="R1493" s="5"/>
      <c r="S1493" s="5"/>
      <c r="T1493" s="5"/>
      <c r="U1493" s="5"/>
      <c r="V1493" s="5"/>
      <c r="W1493" s="5"/>
      <c r="Z1493" t="s">
        <v>12264</v>
      </c>
      <c r="AA1493">
        <v>1157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AA247"/>
  <sheetViews>
    <sheetView topLeftCell="A207" zoomScale="125" workbookViewId="0">
      <pane ySplit="1035"/>
      <selection activeCell="J207" sqref="J1:J1048576"/>
      <selection pane="bottomLeft" activeCell="S12" sqref="S12"/>
    </sheetView>
  </sheetViews>
  <sheetFormatPr defaultColWidth="11" defaultRowHeight="12.75"/>
  <cols>
    <col min="2" max="2" width="17.875" style="98" customWidth="1"/>
    <col min="3" max="3" width="10.75" style="100"/>
    <col min="4" max="4" width="22.875" style="98" customWidth="1"/>
    <col min="5" max="5" width="4.375" style="102" customWidth="1"/>
    <col min="6" max="6" width="28.75" style="98" customWidth="1"/>
    <col min="7" max="7" width="36.875" style="98" customWidth="1"/>
    <col min="8" max="8" width="3.625" style="104" customWidth="1"/>
    <col min="11" max="11" width="4.375" customWidth="1"/>
  </cols>
  <sheetData>
    <row r="1" spans="1:27" ht="30">
      <c r="A1" s="56" t="s">
        <v>12046</v>
      </c>
      <c r="B1" s="95" t="s">
        <v>12048</v>
      </c>
      <c r="C1" s="99" t="s">
        <v>12050</v>
      </c>
      <c r="D1" s="95" t="s">
        <v>12052</v>
      </c>
      <c r="E1" s="101" t="s">
        <v>12053</v>
      </c>
      <c r="F1" s="95" t="s">
        <v>12055</v>
      </c>
      <c r="G1" s="96" t="s">
        <v>12056</v>
      </c>
      <c r="H1" s="103" t="s">
        <v>12058</v>
      </c>
      <c r="I1" s="56" t="s">
        <v>12064</v>
      </c>
      <c r="J1" s="56" t="s">
        <v>12065</v>
      </c>
      <c r="K1" s="56" t="s">
        <v>12066</v>
      </c>
      <c r="L1" s="56" t="s">
        <v>12067</v>
      </c>
      <c r="M1" s="56" t="s">
        <v>12068</v>
      </c>
      <c r="N1" s="56" t="s">
        <v>12069</v>
      </c>
      <c r="O1" s="56" t="s">
        <v>12070</v>
      </c>
      <c r="P1" s="56" t="s">
        <v>12071</v>
      </c>
      <c r="Q1" s="56" t="s">
        <v>12072</v>
      </c>
      <c r="R1" s="56" t="s">
        <v>12073</v>
      </c>
      <c r="S1" s="56" t="s">
        <v>1127</v>
      </c>
      <c r="T1" s="56" t="s">
        <v>12074</v>
      </c>
      <c r="U1" s="56" t="s">
        <v>12075</v>
      </c>
      <c r="V1" s="56" t="s">
        <v>12076</v>
      </c>
      <c r="W1" s="56" t="s">
        <v>11968</v>
      </c>
      <c r="X1" s="56" t="s">
        <v>11969</v>
      </c>
      <c r="Y1" s="56" t="s">
        <v>11970</v>
      </c>
      <c r="Z1" s="56" t="s">
        <v>11971</v>
      </c>
      <c r="AA1" s="56" t="s">
        <v>11973</v>
      </c>
    </row>
    <row r="2" spans="1:27" ht="15">
      <c r="A2" t="s">
        <v>12047</v>
      </c>
      <c r="B2" s="97" t="s">
        <v>12049</v>
      </c>
      <c r="C2" s="100" t="s">
        <v>12051</v>
      </c>
      <c r="D2" s="97" t="s">
        <v>11755</v>
      </c>
      <c r="E2" s="102" t="s">
        <v>12054</v>
      </c>
      <c r="F2" s="97" t="s">
        <v>11755</v>
      </c>
      <c r="G2" s="97" t="s">
        <v>11756</v>
      </c>
      <c r="H2" s="104" t="s">
        <v>12054</v>
      </c>
      <c r="J2" s="11" t="str">
        <f>CONCATENATE("IC.CP.",C2,E2,H2)</f>
        <v>IC.CP.010101</v>
      </c>
      <c r="K2" s="68" t="s">
        <v>12054</v>
      </c>
      <c r="L2" t="str">
        <f t="shared" ref="L2" si="0">G2</f>
        <v xml:space="preserve">Educate on treatment, meds; decreased risk </v>
      </c>
      <c r="M2" s="12" t="str">
        <f t="shared" ref="M2" si="1">CONCATENATE("PI.",J2,".",K2)</f>
        <v>PI.IC.CP.010101.01</v>
      </c>
      <c r="N2" s="12"/>
      <c r="O2" s="12" t="str">
        <f t="shared" ref="O2" si="2">CONCATENATE("PH.",J2,".",K2)</f>
        <v>PH.IC.CP.010101.01</v>
      </c>
      <c r="Q2" s="12" t="str">
        <f t="shared" ref="Q2" si="3">CONCATENATE("CL.",J2,".",K2)</f>
        <v>CL.IC.CP.010101.01</v>
      </c>
      <c r="Z2" t="s">
        <v>11972</v>
      </c>
      <c r="AA2">
        <v>1156</v>
      </c>
    </row>
    <row r="3" spans="1:27" ht="15">
      <c r="A3" t="s">
        <v>12047</v>
      </c>
      <c r="C3" s="100" t="s">
        <v>12051</v>
      </c>
      <c r="E3" s="102" t="s">
        <v>12054</v>
      </c>
      <c r="F3" s="97" t="s">
        <v>11755</v>
      </c>
      <c r="G3" s="97" t="s">
        <v>12057</v>
      </c>
      <c r="H3" s="104" t="s">
        <v>12059</v>
      </c>
      <c r="J3" s="11" t="str">
        <f t="shared" ref="J3:J66" si="4">CONCATENATE("IC.CP.",C3,E3,H3)</f>
        <v>IC.CP.010102</v>
      </c>
      <c r="K3" s="68" t="s">
        <v>12054</v>
      </c>
      <c r="L3" t="str">
        <f t="shared" ref="L3:L66" si="5">G3</f>
        <v xml:space="preserve">Monitor labs; oxygenation </v>
      </c>
      <c r="M3" s="12" t="str">
        <f t="shared" ref="M3:M66" si="6">CONCATENATE("PI.",J3,".",K3)</f>
        <v>PI.IC.CP.010102.01</v>
      </c>
      <c r="N3" s="12"/>
      <c r="O3" s="12" t="str">
        <f t="shared" ref="O3:O66" si="7">CONCATENATE("PH.",J3,".",K3)</f>
        <v>PH.IC.CP.010102.01</v>
      </c>
      <c r="Q3" s="12" t="str">
        <f t="shared" ref="Q3:Q66" si="8">CONCATENATE("CL.",J3,".",K3)</f>
        <v>CL.IC.CP.010102.01</v>
      </c>
      <c r="Z3" t="s">
        <v>11972</v>
      </c>
      <c r="AA3">
        <v>1156</v>
      </c>
    </row>
    <row r="4" spans="1:27" ht="15">
      <c r="A4" t="s">
        <v>12047</v>
      </c>
      <c r="C4" s="100" t="s">
        <v>12051</v>
      </c>
      <c r="E4" s="102" t="s">
        <v>12054</v>
      </c>
      <c r="F4" s="97" t="s">
        <v>11755</v>
      </c>
      <c r="G4" s="97" t="s">
        <v>11757</v>
      </c>
      <c r="H4" s="104" t="s">
        <v>12060</v>
      </c>
      <c r="J4" s="11" t="str">
        <f t="shared" si="4"/>
        <v>IC.CP.010103</v>
      </c>
      <c r="K4" s="68" t="s">
        <v>12054</v>
      </c>
      <c r="L4" t="str">
        <f t="shared" si="5"/>
        <v xml:space="preserve">Assess level of consciousness; urine output </v>
      </c>
      <c r="M4" s="12" t="str">
        <f t="shared" si="6"/>
        <v>PI.IC.CP.010103.01</v>
      </c>
      <c r="N4" s="12"/>
      <c r="O4" s="12" t="str">
        <f t="shared" si="7"/>
        <v>PH.IC.CP.010103.01</v>
      </c>
      <c r="Q4" s="12" t="str">
        <f t="shared" si="8"/>
        <v>CL.IC.CP.010103.01</v>
      </c>
      <c r="Z4" t="s">
        <v>11972</v>
      </c>
      <c r="AA4">
        <v>1156</v>
      </c>
    </row>
    <row r="5" spans="1:27" ht="15">
      <c r="A5" t="s">
        <v>12047</v>
      </c>
      <c r="C5" s="100" t="s">
        <v>12051</v>
      </c>
      <c r="E5" s="102" t="s">
        <v>12054</v>
      </c>
      <c r="F5" s="97" t="s">
        <v>11755</v>
      </c>
      <c r="G5" s="97" t="s">
        <v>11758</v>
      </c>
      <c r="H5" s="104" t="s">
        <v>12061</v>
      </c>
      <c r="J5" s="11" t="str">
        <f t="shared" si="4"/>
        <v>IC.CP.010104</v>
      </c>
      <c r="K5" s="68" t="s">
        <v>12054</v>
      </c>
      <c r="L5" t="str">
        <f t="shared" si="5"/>
        <v>Investigate chest pain, location, intensity factors</v>
      </c>
      <c r="M5" s="12" t="str">
        <f t="shared" si="6"/>
        <v>PI.IC.CP.010104.01</v>
      </c>
      <c r="N5" s="12"/>
      <c r="O5" s="12" t="str">
        <f t="shared" si="7"/>
        <v>PH.IC.CP.010104.01</v>
      </c>
      <c r="Q5" s="12" t="str">
        <f t="shared" si="8"/>
        <v>CL.IC.CP.010104.01</v>
      </c>
      <c r="Z5" t="s">
        <v>11972</v>
      </c>
      <c r="AA5">
        <v>1156</v>
      </c>
    </row>
    <row r="6" spans="1:27" ht="15">
      <c r="A6" t="s">
        <v>12047</v>
      </c>
      <c r="C6" s="100" t="s">
        <v>12051</v>
      </c>
      <c r="E6" s="102" t="s">
        <v>12054</v>
      </c>
      <c r="F6" s="97" t="s">
        <v>11755</v>
      </c>
      <c r="G6" s="97" t="s">
        <v>11759</v>
      </c>
      <c r="H6" s="104" t="s">
        <v>12062</v>
      </c>
      <c r="J6" s="11" t="str">
        <f t="shared" si="4"/>
        <v>IC.CP.010105</v>
      </c>
      <c r="K6" s="68" t="s">
        <v>12054</v>
      </c>
      <c r="L6" t="str">
        <f t="shared" si="5"/>
        <v>12 lead EKG; vital signs, administer meds</v>
      </c>
      <c r="M6" s="12" t="str">
        <f t="shared" si="6"/>
        <v>PI.IC.CP.010105.01</v>
      </c>
      <c r="N6" s="12"/>
      <c r="O6" s="12" t="str">
        <f t="shared" si="7"/>
        <v>PH.IC.CP.010105.01</v>
      </c>
      <c r="Q6" s="12" t="str">
        <f t="shared" si="8"/>
        <v>CL.IC.CP.010105.01</v>
      </c>
      <c r="Z6" t="s">
        <v>11972</v>
      </c>
      <c r="AA6">
        <v>1156</v>
      </c>
    </row>
    <row r="7" spans="1:27" ht="15">
      <c r="A7" t="s">
        <v>12047</v>
      </c>
      <c r="C7" s="100" t="s">
        <v>12051</v>
      </c>
      <c r="E7" s="102" t="s">
        <v>12054</v>
      </c>
      <c r="F7" s="97" t="s">
        <v>11755</v>
      </c>
      <c r="G7" s="97" t="s">
        <v>11760</v>
      </c>
      <c r="H7" s="104" t="s">
        <v>12063</v>
      </c>
      <c r="J7" s="11" t="str">
        <f t="shared" si="4"/>
        <v>IC.CP.010106</v>
      </c>
      <c r="K7" s="68" t="s">
        <v>12054</v>
      </c>
      <c r="L7" t="str">
        <f t="shared" si="5"/>
        <v>Auscultate heart sounds; rate; rhythm</v>
      </c>
      <c r="M7" s="12" t="str">
        <f t="shared" si="6"/>
        <v>PI.IC.CP.010106.01</v>
      </c>
      <c r="N7" s="12"/>
      <c r="O7" s="12" t="str">
        <f t="shared" si="7"/>
        <v>PH.IC.CP.010106.01</v>
      </c>
      <c r="Q7" s="12" t="str">
        <f t="shared" si="8"/>
        <v>CL.IC.CP.010106.01</v>
      </c>
      <c r="Z7" t="s">
        <v>11972</v>
      </c>
      <c r="AA7">
        <v>1156</v>
      </c>
    </row>
    <row r="8" spans="1:27" ht="15">
      <c r="A8" t="s">
        <v>11754</v>
      </c>
      <c r="C8" s="100" t="s">
        <v>12051</v>
      </c>
      <c r="E8" s="102" t="s">
        <v>12054</v>
      </c>
      <c r="F8" s="97" t="s">
        <v>11755</v>
      </c>
      <c r="G8" s="97" t="s">
        <v>11761</v>
      </c>
      <c r="H8" s="104" t="s">
        <v>11978</v>
      </c>
      <c r="J8" s="11" t="str">
        <f t="shared" si="4"/>
        <v>IC.CP.010107</v>
      </c>
      <c r="K8" s="68" t="s">
        <v>12054</v>
      </c>
      <c r="L8" t="str">
        <f t="shared" si="5"/>
        <v>Encourage use of stress management</v>
      </c>
      <c r="M8" s="12" t="str">
        <f t="shared" si="6"/>
        <v>PI.IC.CP.010107.01</v>
      </c>
      <c r="N8" s="12"/>
      <c r="O8" s="12" t="str">
        <f t="shared" si="7"/>
        <v>PH.IC.CP.010107.01</v>
      </c>
      <c r="Q8" s="12" t="str">
        <f t="shared" si="8"/>
        <v>CL.IC.CP.010107.01</v>
      </c>
      <c r="Z8" t="s">
        <v>176</v>
      </c>
      <c r="AA8">
        <v>1156</v>
      </c>
    </row>
    <row r="9" spans="1:27" ht="15">
      <c r="A9" t="s">
        <v>11754</v>
      </c>
      <c r="C9" s="100" t="s">
        <v>12051</v>
      </c>
      <c r="E9" s="102" t="s">
        <v>12054</v>
      </c>
      <c r="F9" s="97" t="s">
        <v>11755</v>
      </c>
      <c r="G9" s="97" t="s">
        <v>11762</v>
      </c>
      <c r="H9" s="104" t="s">
        <v>11979</v>
      </c>
      <c r="J9" s="11" t="str">
        <f t="shared" si="4"/>
        <v>IC.CP.010108</v>
      </c>
      <c r="K9" s="68" t="s">
        <v>12054</v>
      </c>
      <c r="L9" t="str">
        <f t="shared" si="5"/>
        <v>Prepare for/assist with cardioversion</v>
      </c>
      <c r="M9" s="12" t="str">
        <f t="shared" si="6"/>
        <v>PI.IC.CP.010108.01</v>
      </c>
      <c r="N9" s="12"/>
      <c r="O9" s="12" t="str">
        <f t="shared" si="7"/>
        <v>PH.IC.CP.010108.01</v>
      </c>
      <c r="Q9" s="12" t="str">
        <f t="shared" si="8"/>
        <v>CL.IC.CP.010108.01</v>
      </c>
      <c r="Z9" t="s">
        <v>176</v>
      </c>
      <c r="AA9">
        <v>1156</v>
      </c>
    </row>
    <row r="10" spans="1:27" ht="15">
      <c r="A10" t="s">
        <v>11754</v>
      </c>
      <c r="C10" s="100" t="s">
        <v>12051</v>
      </c>
      <c r="E10" s="102" t="s">
        <v>12054</v>
      </c>
      <c r="F10" s="97" t="s">
        <v>11755</v>
      </c>
      <c r="G10" s="97" t="s">
        <v>11763</v>
      </c>
      <c r="H10" s="104" t="s">
        <v>477</v>
      </c>
      <c r="J10" s="11" t="str">
        <f t="shared" si="4"/>
        <v>IC.CP.010109</v>
      </c>
      <c r="K10" s="68" t="s">
        <v>12054</v>
      </c>
      <c r="L10" t="str">
        <f t="shared" si="5"/>
        <v>Assess cardiac output/tissue perfusion.</v>
      </c>
      <c r="M10" s="12" t="str">
        <f t="shared" si="6"/>
        <v>PI.IC.CP.010109.01</v>
      </c>
      <c r="N10" s="12"/>
      <c r="O10" s="12" t="str">
        <f t="shared" si="7"/>
        <v>PH.IC.CP.010109.01</v>
      </c>
      <c r="Q10" s="12" t="str">
        <f t="shared" si="8"/>
        <v>CL.IC.CP.010109.01</v>
      </c>
      <c r="Z10" t="s">
        <v>176</v>
      </c>
      <c r="AA10">
        <v>1156</v>
      </c>
    </row>
    <row r="11" spans="1:27" ht="15">
      <c r="A11" t="s">
        <v>11754</v>
      </c>
      <c r="C11" s="100" t="s">
        <v>12051</v>
      </c>
      <c r="E11" s="102" t="s">
        <v>12054</v>
      </c>
      <c r="F11" s="97" t="s">
        <v>11755</v>
      </c>
      <c r="G11" s="97" t="s">
        <v>11764</v>
      </c>
      <c r="H11" s="104" t="s">
        <v>11980</v>
      </c>
      <c r="J11" s="11" t="str">
        <f t="shared" si="4"/>
        <v>IC.CP.010110</v>
      </c>
      <c r="K11" s="68" t="s">
        <v>12054</v>
      </c>
      <c r="L11" t="str">
        <f t="shared" si="5"/>
        <v>Insert/maintain IV access.</v>
      </c>
      <c r="M11" s="12" t="str">
        <f t="shared" si="6"/>
        <v>PI.IC.CP.010110.01</v>
      </c>
      <c r="N11" s="12"/>
      <c r="O11" s="12" t="str">
        <f t="shared" si="7"/>
        <v>PH.IC.CP.010110.01</v>
      </c>
      <c r="Q11" s="12" t="str">
        <f t="shared" si="8"/>
        <v>CL.IC.CP.010110.01</v>
      </c>
      <c r="Z11" t="s">
        <v>176</v>
      </c>
      <c r="AA11">
        <v>1156</v>
      </c>
    </row>
    <row r="12" spans="1:27" ht="15">
      <c r="A12" t="s">
        <v>11754</v>
      </c>
      <c r="C12" s="100" t="s">
        <v>12051</v>
      </c>
      <c r="E12" s="102" t="s">
        <v>12054</v>
      </c>
      <c r="F12" s="97" t="s">
        <v>11755</v>
      </c>
      <c r="G12" s="97" t="s">
        <v>11765</v>
      </c>
      <c r="H12" s="104" t="s">
        <v>498</v>
      </c>
      <c r="J12" s="11" t="str">
        <f t="shared" si="4"/>
        <v>IC.CP.010111</v>
      </c>
      <c r="K12" s="68" t="s">
        <v>12054</v>
      </c>
      <c r="L12" t="str">
        <f t="shared" si="5"/>
        <v>Prepare for implantation of cardioverter/defibrillator (ICD)</v>
      </c>
      <c r="M12" s="12" t="str">
        <f t="shared" si="6"/>
        <v>PI.IC.CP.010111.01</v>
      </c>
      <c r="N12" s="12"/>
      <c r="O12" s="12" t="str">
        <f t="shared" si="7"/>
        <v>PH.IC.CP.010111.01</v>
      </c>
      <c r="Q12" s="12" t="str">
        <f t="shared" si="8"/>
        <v>CL.IC.CP.010111.01</v>
      </c>
      <c r="Z12" t="s">
        <v>176</v>
      </c>
      <c r="AA12">
        <v>1156</v>
      </c>
    </row>
    <row r="13" spans="1:27" ht="15">
      <c r="A13" t="s">
        <v>11754</v>
      </c>
      <c r="C13" s="100" t="s">
        <v>12051</v>
      </c>
      <c r="E13" s="102" t="s">
        <v>12054</v>
      </c>
      <c r="F13" s="97" t="s">
        <v>11755</v>
      </c>
      <c r="G13" s="97" t="s">
        <v>11766</v>
      </c>
      <c r="H13" s="104" t="s">
        <v>37</v>
      </c>
      <c r="J13" s="11" t="str">
        <f t="shared" si="4"/>
        <v>IC.CP.010112</v>
      </c>
      <c r="K13" s="68" t="s">
        <v>12054</v>
      </c>
      <c r="L13" t="str">
        <f t="shared" si="5"/>
        <v>P: Dysrhythmia Other:</v>
      </c>
      <c r="M13" s="12" t="str">
        <f t="shared" si="6"/>
        <v>PI.IC.CP.010112.01</v>
      </c>
      <c r="N13" s="12"/>
      <c r="O13" s="12" t="str">
        <f t="shared" si="7"/>
        <v>PH.IC.CP.010112.01</v>
      </c>
      <c r="Q13" s="12" t="str">
        <f t="shared" si="8"/>
        <v>CL.IC.CP.010112.01</v>
      </c>
      <c r="Z13" t="s">
        <v>176</v>
      </c>
      <c r="AA13">
        <v>1156</v>
      </c>
    </row>
    <row r="14" spans="1:27" ht="15">
      <c r="A14" t="s">
        <v>11754</v>
      </c>
      <c r="C14" s="100" t="s">
        <v>12051</v>
      </c>
      <c r="D14" s="97" t="s">
        <v>11767</v>
      </c>
      <c r="E14" s="102" t="s">
        <v>11746</v>
      </c>
      <c r="F14" s="97" t="s">
        <v>11767</v>
      </c>
      <c r="G14" s="97" t="s">
        <v>11768</v>
      </c>
      <c r="H14" s="104" t="s">
        <v>11981</v>
      </c>
      <c r="J14" s="11" t="str">
        <f t="shared" si="4"/>
        <v>IC.CP.010201</v>
      </c>
      <c r="K14" s="68" t="s">
        <v>12054</v>
      </c>
      <c r="L14" t="str">
        <f t="shared" si="5"/>
        <v>Prevention, treatment of dysrhythmia</v>
      </c>
      <c r="M14" s="12" t="str">
        <f t="shared" si="6"/>
        <v>PI.IC.CP.010201.01</v>
      </c>
      <c r="N14" s="12"/>
      <c r="O14" s="12" t="str">
        <f t="shared" si="7"/>
        <v>PH.IC.CP.010201.01</v>
      </c>
      <c r="Q14" s="12" t="str">
        <f t="shared" si="8"/>
        <v>CL.IC.CP.010201.01</v>
      </c>
      <c r="Z14" t="s">
        <v>176</v>
      </c>
      <c r="AA14">
        <v>1156</v>
      </c>
    </row>
    <row r="15" spans="1:27" ht="15">
      <c r="A15" t="s">
        <v>11754</v>
      </c>
      <c r="C15" s="100" t="s">
        <v>12051</v>
      </c>
      <c r="E15" s="102" t="s">
        <v>11746</v>
      </c>
      <c r="F15" s="97" t="s">
        <v>11767</v>
      </c>
      <c r="G15" s="97" t="s">
        <v>11769</v>
      </c>
      <c r="H15" s="104" t="s">
        <v>285</v>
      </c>
      <c r="J15" s="11" t="str">
        <f t="shared" si="4"/>
        <v>IC.CP.010202</v>
      </c>
      <c r="K15" s="68" t="s">
        <v>12054</v>
      </c>
      <c r="L15" t="str">
        <f t="shared" si="5"/>
        <v xml:space="preserve">O: Dysrhythmia Other:  </v>
      </c>
      <c r="M15" s="12" t="str">
        <f t="shared" si="6"/>
        <v>PI.IC.CP.010202.01</v>
      </c>
      <c r="N15" s="12"/>
      <c r="O15" s="12" t="str">
        <f t="shared" si="7"/>
        <v>PH.IC.CP.010202.01</v>
      </c>
      <c r="Q15" s="12" t="str">
        <f t="shared" si="8"/>
        <v>CL.IC.CP.010202.01</v>
      </c>
      <c r="Z15" t="s">
        <v>176</v>
      </c>
      <c r="AA15">
        <v>1156</v>
      </c>
    </row>
    <row r="16" spans="1:27" ht="15">
      <c r="A16" t="s">
        <v>11754</v>
      </c>
      <c r="B16" s="97" t="s">
        <v>11784</v>
      </c>
      <c r="C16" s="100" t="s">
        <v>285</v>
      </c>
      <c r="D16" s="97" t="s">
        <v>11770</v>
      </c>
      <c r="E16" s="102" t="s">
        <v>295</v>
      </c>
      <c r="F16" s="97" t="s">
        <v>11770</v>
      </c>
      <c r="G16" s="97" t="s">
        <v>11771</v>
      </c>
      <c r="H16" s="104" t="s">
        <v>12054</v>
      </c>
      <c r="J16" s="11" t="str">
        <f t="shared" si="4"/>
        <v>IC.CP.020101</v>
      </c>
      <c r="K16" s="68" t="s">
        <v>12054</v>
      </c>
      <c r="L16" t="str">
        <f t="shared" si="5"/>
        <v>Administer blood products/fluids</v>
      </c>
      <c r="M16" s="12" t="str">
        <f t="shared" si="6"/>
        <v>PI.IC.CP.020101.01</v>
      </c>
      <c r="N16" s="12"/>
      <c r="O16" s="12" t="str">
        <f t="shared" si="7"/>
        <v>PH.IC.CP.020101.01</v>
      </c>
      <c r="Q16" s="12" t="str">
        <f t="shared" si="8"/>
        <v>CL.IC.CP.020101.01</v>
      </c>
      <c r="Z16" t="s">
        <v>176</v>
      </c>
      <c r="AA16">
        <v>1156</v>
      </c>
    </row>
    <row r="17" spans="1:27" ht="15">
      <c r="A17" t="s">
        <v>11754</v>
      </c>
      <c r="C17" s="100" t="s">
        <v>285</v>
      </c>
      <c r="E17" s="102" t="s">
        <v>295</v>
      </c>
      <c r="F17" s="97" t="s">
        <v>11770</v>
      </c>
      <c r="G17" s="97" t="s">
        <v>11772</v>
      </c>
      <c r="H17" s="104" t="s">
        <v>12059</v>
      </c>
      <c r="J17" s="11" t="str">
        <f t="shared" si="4"/>
        <v>IC.CP.020102</v>
      </c>
      <c r="K17" s="68" t="s">
        <v>12054</v>
      </c>
      <c r="L17" t="str">
        <f t="shared" si="5"/>
        <v>Maintain hemodynamic monitoring</v>
      </c>
      <c r="M17" s="12" t="str">
        <f t="shared" si="6"/>
        <v>PI.IC.CP.020102.01</v>
      </c>
      <c r="N17" s="12"/>
      <c r="O17" s="12" t="str">
        <f t="shared" si="7"/>
        <v>PH.IC.CP.020102.01</v>
      </c>
      <c r="Q17" s="12" t="str">
        <f t="shared" si="8"/>
        <v>CL.IC.CP.020102.01</v>
      </c>
      <c r="Z17" t="s">
        <v>176</v>
      </c>
      <c r="AA17">
        <v>1156</v>
      </c>
    </row>
    <row r="18" spans="1:27" ht="15">
      <c r="A18" t="s">
        <v>11754</v>
      </c>
      <c r="C18" s="100" t="s">
        <v>285</v>
      </c>
      <c r="E18" s="102" t="s">
        <v>295</v>
      </c>
      <c r="F18" s="97" t="s">
        <v>11770</v>
      </c>
      <c r="G18" s="97" t="s">
        <v>11773</v>
      </c>
      <c r="H18" s="104" t="s">
        <v>12060</v>
      </c>
      <c r="J18" s="11" t="str">
        <f t="shared" si="4"/>
        <v>IC.CP.020103</v>
      </c>
      <c r="K18" s="68" t="s">
        <v>12054</v>
      </c>
      <c r="L18" t="str">
        <f t="shared" si="5"/>
        <v>Monitor vital signs, labs, intake/output</v>
      </c>
      <c r="M18" s="12" t="str">
        <f t="shared" si="6"/>
        <v>PI.IC.CP.020103.01</v>
      </c>
      <c r="N18" s="12"/>
      <c r="O18" s="12" t="str">
        <f t="shared" si="7"/>
        <v>PH.IC.CP.020103.01</v>
      </c>
      <c r="Q18" s="12" t="str">
        <f t="shared" si="8"/>
        <v>CL.IC.CP.020103.01</v>
      </c>
      <c r="Z18" t="s">
        <v>176</v>
      </c>
      <c r="AA18">
        <v>1156</v>
      </c>
    </row>
    <row r="19" spans="1:27" ht="15">
      <c r="A19" t="s">
        <v>11754</v>
      </c>
      <c r="C19" s="100" t="s">
        <v>285</v>
      </c>
      <c r="E19" s="102" t="s">
        <v>295</v>
      </c>
      <c r="F19" s="97" t="s">
        <v>11770</v>
      </c>
      <c r="G19" s="97" t="s">
        <v>11774</v>
      </c>
      <c r="H19" s="104" t="s">
        <v>12061</v>
      </c>
      <c r="J19" s="11" t="str">
        <f t="shared" si="4"/>
        <v>IC.CP.020104</v>
      </c>
      <c r="K19" s="68" t="s">
        <v>12054</v>
      </c>
      <c r="L19" t="str">
        <f t="shared" si="5"/>
        <v>Observe for changes in level of consciousness</v>
      </c>
      <c r="M19" s="12" t="str">
        <f t="shared" si="6"/>
        <v>PI.IC.CP.020104.01</v>
      </c>
      <c r="N19" s="12"/>
      <c r="O19" s="12" t="str">
        <f t="shared" si="7"/>
        <v>PH.IC.CP.020104.01</v>
      </c>
      <c r="Q19" s="12" t="str">
        <f t="shared" si="8"/>
        <v>CL.IC.CP.020104.01</v>
      </c>
      <c r="Z19" t="s">
        <v>176</v>
      </c>
      <c r="AA19">
        <v>1156</v>
      </c>
    </row>
    <row r="20" spans="1:27" ht="15">
      <c r="A20" t="s">
        <v>11754</v>
      </c>
      <c r="C20" s="100" t="s">
        <v>285</v>
      </c>
      <c r="E20" s="102" t="s">
        <v>295</v>
      </c>
      <c r="F20" s="97" t="s">
        <v>11770</v>
      </c>
      <c r="G20" s="97" t="s">
        <v>11775</v>
      </c>
      <c r="H20" s="104" t="s">
        <v>12062</v>
      </c>
      <c r="J20" s="11" t="str">
        <f t="shared" si="4"/>
        <v>IC.CP.020105</v>
      </c>
      <c r="K20" s="68" t="s">
        <v>12054</v>
      </c>
      <c r="L20" t="str">
        <f t="shared" si="5"/>
        <v xml:space="preserve">Educate on treatment, meds, decreased risk </v>
      </c>
      <c r="M20" s="12" t="str">
        <f t="shared" si="6"/>
        <v>PI.IC.CP.020105.01</v>
      </c>
      <c r="N20" s="12"/>
      <c r="O20" s="12" t="str">
        <f t="shared" si="7"/>
        <v>PH.IC.CP.020105.01</v>
      </c>
      <c r="Q20" s="12" t="str">
        <f t="shared" si="8"/>
        <v>CL.IC.CP.020105.01</v>
      </c>
      <c r="Z20" t="s">
        <v>176</v>
      </c>
      <c r="AA20">
        <v>1156</v>
      </c>
    </row>
    <row r="21" spans="1:27" ht="15">
      <c r="A21" t="s">
        <v>11754</v>
      </c>
      <c r="C21" s="100" t="s">
        <v>285</v>
      </c>
      <c r="E21" s="102" t="s">
        <v>295</v>
      </c>
      <c r="F21" s="97" t="s">
        <v>11770</v>
      </c>
      <c r="G21" s="97" t="s">
        <v>11776</v>
      </c>
      <c r="H21" s="104" t="s">
        <v>12063</v>
      </c>
      <c r="J21" s="11" t="str">
        <f t="shared" si="4"/>
        <v>IC.CP.020106</v>
      </c>
      <c r="K21" s="68" t="s">
        <v>12054</v>
      </c>
      <c r="L21" t="str">
        <f t="shared" si="5"/>
        <v>Insert/maintain arterial line</v>
      </c>
      <c r="M21" s="12" t="str">
        <f t="shared" si="6"/>
        <v>PI.IC.CP.020106.01</v>
      </c>
      <c r="N21" s="12"/>
      <c r="O21" s="12" t="str">
        <f t="shared" si="7"/>
        <v>PH.IC.CP.020106.01</v>
      </c>
      <c r="Q21" s="12" t="str">
        <f t="shared" si="8"/>
        <v>CL.IC.CP.020106.01</v>
      </c>
      <c r="Z21" t="s">
        <v>176</v>
      </c>
      <c r="AA21">
        <v>1156</v>
      </c>
    </row>
    <row r="22" spans="1:27" ht="15">
      <c r="A22" t="s">
        <v>11754</v>
      </c>
      <c r="C22" s="100" t="s">
        <v>285</v>
      </c>
      <c r="E22" s="102" t="s">
        <v>295</v>
      </c>
      <c r="F22" s="97" t="s">
        <v>11770</v>
      </c>
      <c r="G22" s="97" t="s">
        <v>11777</v>
      </c>
      <c r="H22" s="104" t="s">
        <v>11978</v>
      </c>
      <c r="J22" s="11" t="str">
        <f t="shared" si="4"/>
        <v>IC.CP.020107</v>
      </c>
      <c r="K22" s="68" t="s">
        <v>12054</v>
      </c>
      <c r="L22" t="str">
        <f t="shared" si="5"/>
        <v>Assess breath sounds, urine output, peripheral pulses</v>
      </c>
      <c r="M22" s="12" t="str">
        <f t="shared" si="6"/>
        <v>PI.IC.CP.020107.01</v>
      </c>
      <c r="N22" s="12"/>
      <c r="O22" s="12" t="str">
        <f t="shared" si="7"/>
        <v>PH.IC.CP.020107.01</v>
      </c>
      <c r="Q22" s="12" t="str">
        <f t="shared" si="8"/>
        <v>CL.IC.CP.020107.01</v>
      </c>
      <c r="Z22" t="s">
        <v>176</v>
      </c>
      <c r="AA22">
        <v>1156</v>
      </c>
    </row>
    <row r="23" spans="1:27" ht="15">
      <c r="A23" t="s">
        <v>11754</v>
      </c>
      <c r="C23" s="100" t="s">
        <v>285</v>
      </c>
      <c r="E23" s="102" t="s">
        <v>295</v>
      </c>
      <c r="F23" s="97" t="s">
        <v>11770</v>
      </c>
      <c r="G23" s="97" t="s">
        <v>11778</v>
      </c>
      <c r="H23" s="104" t="s">
        <v>11979</v>
      </c>
      <c r="J23" s="11" t="str">
        <f t="shared" si="4"/>
        <v>IC.CP.020108</v>
      </c>
      <c r="K23" s="68" t="s">
        <v>12054</v>
      </c>
      <c r="L23" t="str">
        <f t="shared" si="5"/>
        <v>Monitor Cardiac:  Output, Index, Wedge Pressure</v>
      </c>
      <c r="M23" s="12" t="str">
        <f t="shared" si="6"/>
        <v>PI.IC.CP.020108.01</v>
      </c>
      <c r="N23" s="12"/>
      <c r="O23" s="12" t="str">
        <f t="shared" si="7"/>
        <v>PH.IC.CP.020108.01</v>
      </c>
      <c r="Q23" s="12" t="str">
        <f t="shared" si="8"/>
        <v>CL.IC.CP.020108.01</v>
      </c>
      <c r="Z23" t="s">
        <v>176</v>
      </c>
      <c r="AA23">
        <v>1156</v>
      </c>
    </row>
    <row r="24" spans="1:27" ht="15">
      <c r="A24" t="s">
        <v>11754</v>
      </c>
      <c r="C24" s="100" t="s">
        <v>285</v>
      </c>
      <c r="E24" s="102" t="s">
        <v>295</v>
      </c>
      <c r="F24" s="97" t="s">
        <v>11770</v>
      </c>
      <c r="G24" s="97" t="s">
        <v>11779</v>
      </c>
      <c r="H24" s="104" t="s">
        <v>477</v>
      </c>
      <c r="J24" s="11" t="str">
        <f t="shared" si="4"/>
        <v>IC.CP.020109</v>
      </c>
      <c r="K24" s="68" t="s">
        <v>12054</v>
      </c>
      <c r="L24" t="str">
        <f t="shared" si="5"/>
        <v>Administer/Titrate cardiovascular meds</v>
      </c>
      <c r="M24" s="12" t="str">
        <f t="shared" si="6"/>
        <v>PI.IC.CP.020109.01</v>
      </c>
      <c r="N24" s="12"/>
      <c r="O24" s="12" t="str">
        <f t="shared" si="7"/>
        <v>PH.IC.CP.020109.01</v>
      </c>
      <c r="Q24" s="12" t="str">
        <f t="shared" si="8"/>
        <v>CL.IC.CP.020109.01</v>
      </c>
      <c r="Z24" t="s">
        <v>176</v>
      </c>
      <c r="AA24">
        <v>1156</v>
      </c>
    </row>
    <row r="25" spans="1:27" ht="15">
      <c r="A25" t="s">
        <v>11754</v>
      </c>
      <c r="C25" s="100" t="s">
        <v>285</v>
      </c>
      <c r="E25" s="102" t="s">
        <v>295</v>
      </c>
      <c r="F25" s="97" t="s">
        <v>11770</v>
      </c>
      <c r="G25" s="97" t="s">
        <v>11780</v>
      </c>
      <c r="H25" s="104" t="s">
        <v>11980</v>
      </c>
      <c r="J25" s="11" t="str">
        <f t="shared" si="4"/>
        <v>IC.CP.020110</v>
      </c>
      <c r="K25" s="68" t="s">
        <v>12054</v>
      </c>
      <c r="L25" t="str">
        <f t="shared" si="5"/>
        <v>P: Hemodynamic Instability Other:</v>
      </c>
      <c r="M25" s="12" t="str">
        <f t="shared" si="6"/>
        <v>PI.IC.CP.020110.01</v>
      </c>
      <c r="N25" s="12"/>
      <c r="O25" s="12" t="str">
        <f t="shared" si="7"/>
        <v>PH.IC.CP.020110.01</v>
      </c>
      <c r="Q25" s="12" t="str">
        <f t="shared" si="8"/>
        <v>CL.IC.CP.020110.01</v>
      </c>
      <c r="Z25" t="s">
        <v>176</v>
      </c>
      <c r="AA25">
        <v>1156</v>
      </c>
    </row>
    <row r="26" spans="1:27" ht="15">
      <c r="A26" t="s">
        <v>11754</v>
      </c>
      <c r="C26" s="100" t="s">
        <v>285</v>
      </c>
      <c r="D26" s="97" t="s">
        <v>11781</v>
      </c>
      <c r="E26" s="102" t="s">
        <v>285</v>
      </c>
      <c r="F26" s="97" t="s">
        <v>11781</v>
      </c>
      <c r="G26" s="97" t="s">
        <v>11782</v>
      </c>
      <c r="H26" s="104" t="s">
        <v>11982</v>
      </c>
      <c r="J26" s="11" t="str">
        <f t="shared" si="4"/>
        <v>IC.CP.020201</v>
      </c>
      <c r="K26" s="68" t="s">
        <v>12054</v>
      </c>
      <c r="L26" t="str">
        <f t="shared" si="5"/>
        <v xml:space="preserve">Adequate tissue perfusion </v>
      </c>
      <c r="M26" s="12" t="str">
        <f t="shared" si="6"/>
        <v>PI.IC.CP.020201.01</v>
      </c>
      <c r="N26" s="12"/>
      <c r="O26" s="12" t="str">
        <f t="shared" si="7"/>
        <v>PH.IC.CP.020201.01</v>
      </c>
      <c r="Q26" s="12" t="str">
        <f t="shared" si="8"/>
        <v>CL.IC.CP.020201.01</v>
      </c>
      <c r="Z26" t="s">
        <v>176</v>
      </c>
      <c r="AA26">
        <v>1156</v>
      </c>
    </row>
    <row r="27" spans="1:27" ht="15">
      <c r="A27" t="s">
        <v>11754</v>
      </c>
      <c r="C27" s="100" t="s">
        <v>285</v>
      </c>
      <c r="E27" s="102" t="s">
        <v>285</v>
      </c>
      <c r="F27" s="97" t="s">
        <v>11781</v>
      </c>
      <c r="G27" s="97" t="s">
        <v>11783</v>
      </c>
      <c r="H27" s="104" t="s">
        <v>11746</v>
      </c>
      <c r="J27" s="11" t="str">
        <f t="shared" si="4"/>
        <v>IC.CP.020202</v>
      </c>
      <c r="K27" s="68" t="s">
        <v>12054</v>
      </c>
      <c r="L27" t="str">
        <f t="shared" si="5"/>
        <v>O: Hemodynamic Instability Other:</v>
      </c>
      <c r="M27" s="12" t="str">
        <f t="shared" si="6"/>
        <v>PI.IC.CP.020202.01</v>
      </c>
      <c r="N27" s="12"/>
      <c r="O27" s="12" t="str">
        <f t="shared" si="7"/>
        <v>PH.IC.CP.020202.01</v>
      </c>
      <c r="Q27" s="12" t="str">
        <f t="shared" si="8"/>
        <v>CL.IC.CP.020202.01</v>
      </c>
      <c r="Z27" t="s">
        <v>176</v>
      </c>
      <c r="AA27">
        <v>1156</v>
      </c>
    </row>
    <row r="28" spans="1:27" ht="15">
      <c r="A28" t="s">
        <v>11754</v>
      </c>
      <c r="B28" s="97" t="s">
        <v>11807</v>
      </c>
      <c r="C28" s="100" t="s">
        <v>348</v>
      </c>
      <c r="D28" s="97" t="s">
        <v>11808</v>
      </c>
      <c r="E28" s="102" t="s">
        <v>295</v>
      </c>
      <c r="F28" s="97" t="s">
        <v>11785</v>
      </c>
      <c r="G28" s="97" t="s">
        <v>11786</v>
      </c>
      <c r="H28" s="105" t="s">
        <v>1396</v>
      </c>
      <c r="J28" s="11" t="str">
        <f t="shared" si="4"/>
        <v>IC.CP.030101</v>
      </c>
      <c r="K28" s="68" t="s">
        <v>12054</v>
      </c>
      <c r="L28" t="str">
        <f t="shared" si="5"/>
        <v xml:space="preserve">Maintain daily weight of patient </v>
      </c>
      <c r="M28" s="12" t="str">
        <f t="shared" si="6"/>
        <v>PI.IC.CP.030101.01</v>
      </c>
      <c r="N28" s="12"/>
      <c r="O28" s="12" t="str">
        <f t="shared" si="7"/>
        <v>PH.IC.CP.030101.01</v>
      </c>
      <c r="Q28" s="12" t="str">
        <f t="shared" si="8"/>
        <v>CL.IC.CP.030101.01</v>
      </c>
      <c r="Z28" t="s">
        <v>176</v>
      </c>
      <c r="AA28">
        <v>1156</v>
      </c>
    </row>
    <row r="29" spans="1:27" ht="15">
      <c r="A29" t="s">
        <v>11754</v>
      </c>
      <c r="C29" s="100" t="s">
        <v>348</v>
      </c>
      <c r="E29" s="102" t="s">
        <v>295</v>
      </c>
      <c r="F29" s="97" t="s">
        <v>11785</v>
      </c>
      <c r="G29" s="97" t="s">
        <v>11797</v>
      </c>
      <c r="H29" s="105" t="s">
        <v>1398</v>
      </c>
      <c r="J29" s="11" t="str">
        <f t="shared" si="4"/>
        <v>IC.CP.030102</v>
      </c>
      <c r="K29" s="68" t="s">
        <v>12054</v>
      </c>
      <c r="L29" t="str">
        <f t="shared" si="5"/>
        <v xml:space="preserve">Record intake and output </v>
      </c>
      <c r="M29" s="12" t="str">
        <f t="shared" si="6"/>
        <v>PI.IC.CP.030102.01</v>
      </c>
      <c r="N29" s="12"/>
      <c r="O29" s="12" t="str">
        <f t="shared" si="7"/>
        <v>PH.IC.CP.030102.01</v>
      </c>
      <c r="Q29" s="12" t="str">
        <f t="shared" si="8"/>
        <v>CL.IC.CP.030102.01</v>
      </c>
      <c r="Z29" t="s">
        <v>176</v>
      </c>
      <c r="AA29">
        <v>1156</v>
      </c>
    </row>
    <row r="30" spans="1:27" ht="15">
      <c r="A30" t="s">
        <v>11754</v>
      </c>
      <c r="C30" s="100" t="s">
        <v>348</v>
      </c>
      <c r="E30" s="102" t="s">
        <v>295</v>
      </c>
      <c r="F30" s="97" t="s">
        <v>11785</v>
      </c>
      <c r="G30" s="97" t="s">
        <v>11798</v>
      </c>
      <c r="H30" s="105" t="s">
        <v>1400</v>
      </c>
      <c r="J30" s="11" t="str">
        <f t="shared" si="4"/>
        <v>IC.CP.030103</v>
      </c>
      <c r="K30" s="68" t="s">
        <v>12054</v>
      </c>
      <c r="L30" t="str">
        <f t="shared" si="5"/>
        <v>Assess/document dietary intake</v>
      </c>
      <c r="M30" s="12" t="str">
        <f t="shared" si="6"/>
        <v>PI.IC.CP.030103.01</v>
      </c>
      <c r="N30" s="12"/>
      <c r="O30" s="12" t="str">
        <f t="shared" si="7"/>
        <v>PH.IC.CP.030103.01</v>
      </c>
      <c r="Q30" s="12" t="str">
        <f t="shared" si="8"/>
        <v>CL.IC.CP.030103.01</v>
      </c>
      <c r="Z30" t="s">
        <v>176</v>
      </c>
      <c r="AA30">
        <v>1156</v>
      </c>
    </row>
    <row r="31" spans="1:27" ht="15">
      <c r="A31" t="s">
        <v>11754</v>
      </c>
      <c r="C31" s="100" t="s">
        <v>348</v>
      </c>
      <c r="E31" s="102" t="s">
        <v>295</v>
      </c>
      <c r="F31" s="97" t="s">
        <v>11785</v>
      </c>
      <c r="G31" s="97" t="s">
        <v>11799</v>
      </c>
      <c r="H31" s="105" t="s">
        <v>1402</v>
      </c>
      <c r="J31" s="11" t="str">
        <f t="shared" si="4"/>
        <v>IC.CP.030104</v>
      </c>
      <c r="K31" s="68" t="s">
        <v>12054</v>
      </c>
      <c r="L31" t="str">
        <f t="shared" si="5"/>
        <v>Monitor heart rate; vital signs</v>
      </c>
      <c r="M31" s="12" t="str">
        <f t="shared" si="6"/>
        <v>PI.IC.CP.030104.01</v>
      </c>
      <c r="N31" s="12"/>
      <c r="O31" s="12" t="str">
        <f t="shared" si="7"/>
        <v>PH.IC.CP.030104.01</v>
      </c>
      <c r="Q31" s="12" t="str">
        <f t="shared" si="8"/>
        <v>CL.IC.CP.030104.01</v>
      </c>
      <c r="Z31" t="s">
        <v>176</v>
      </c>
      <c r="AA31">
        <v>1156</v>
      </c>
    </row>
    <row r="32" spans="1:27" ht="15">
      <c r="A32" t="s">
        <v>11754</v>
      </c>
      <c r="C32" s="100" t="s">
        <v>348</v>
      </c>
      <c r="E32" s="102" t="s">
        <v>295</v>
      </c>
      <c r="F32" s="97" t="s">
        <v>11785</v>
      </c>
      <c r="G32" s="97" t="s">
        <v>11800</v>
      </c>
      <c r="H32" s="105" t="s">
        <v>1404</v>
      </c>
      <c r="J32" s="11" t="str">
        <f t="shared" si="4"/>
        <v>IC.CP.030105</v>
      </c>
      <c r="K32" s="68" t="s">
        <v>12054</v>
      </c>
      <c r="L32" t="str">
        <f t="shared" si="5"/>
        <v>Administer/restrict fluids as indicated</v>
      </c>
      <c r="M32" s="12" t="str">
        <f t="shared" si="6"/>
        <v>PI.IC.CP.030105.01</v>
      </c>
      <c r="N32" s="12"/>
      <c r="O32" s="12" t="str">
        <f t="shared" si="7"/>
        <v>PH.IC.CP.030105.01</v>
      </c>
      <c r="Q32" s="12" t="str">
        <f t="shared" si="8"/>
        <v>CL.IC.CP.030105.01</v>
      </c>
      <c r="Z32" t="s">
        <v>176</v>
      </c>
      <c r="AA32">
        <v>1156</v>
      </c>
    </row>
    <row r="33" spans="1:27" ht="15">
      <c r="A33" t="s">
        <v>11754</v>
      </c>
      <c r="C33" s="100" t="s">
        <v>348</v>
      </c>
      <c r="E33" s="102" t="s">
        <v>295</v>
      </c>
      <c r="F33" s="97" t="s">
        <v>11785</v>
      </c>
      <c r="G33" s="97" t="s">
        <v>11801</v>
      </c>
      <c r="H33" s="105" t="s">
        <v>1406</v>
      </c>
      <c r="J33" s="11" t="str">
        <f t="shared" si="4"/>
        <v>IC.CP.030106</v>
      </c>
      <c r="K33" s="68" t="s">
        <v>12054</v>
      </c>
      <c r="L33" t="str">
        <f t="shared" si="5"/>
        <v>Provide supplemental oxygen</v>
      </c>
      <c r="M33" s="12" t="str">
        <f t="shared" si="6"/>
        <v>PI.IC.CP.030106.01</v>
      </c>
      <c r="N33" s="12"/>
      <c r="O33" s="12" t="str">
        <f t="shared" si="7"/>
        <v>PH.IC.CP.030106.01</v>
      </c>
      <c r="Q33" s="12" t="str">
        <f t="shared" si="8"/>
        <v>CL.IC.CP.030106.01</v>
      </c>
      <c r="Z33" t="s">
        <v>176</v>
      </c>
      <c r="AA33">
        <v>1156</v>
      </c>
    </row>
    <row r="34" spans="1:27" ht="15">
      <c r="A34" t="s">
        <v>11754</v>
      </c>
      <c r="C34" s="100" t="s">
        <v>348</v>
      </c>
      <c r="E34" s="102" t="s">
        <v>295</v>
      </c>
      <c r="F34" s="97" t="s">
        <v>11785</v>
      </c>
      <c r="G34" s="97" t="s">
        <v>11802</v>
      </c>
      <c r="H34" s="105" t="s">
        <v>1419</v>
      </c>
      <c r="J34" s="11" t="str">
        <f t="shared" si="4"/>
        <v>IC.CP.030107</v>
      </c>
      <c r="K34" s="68" t="s">
        <v>12054</v>
      </c>
      <c r="L34" t="str">
        <f t="shared" si="5"/>
        <v xml:space="preserve">Educate on permitted foods/fluids </v>
      </c>
      <c r="M34" s="12" t="str">
        <f t="shared" si="6"/>
        <v>PI.IC.CP.030107.01</v>
      </c>
      <c r="N34" s="12"/>
      <c r="O34" s="12" t="str">
        <f t="shared" si="7"/>
        <v>PH.IC.CP.030107.01</v>
      </c>
      <c r="Q34" s="12" t="str">
        <f t="shared" si="8"/>
        <v>CL.IC.CP.030107.01</v>
      </c>
      <c r="Z34" t="s">
        <v>176</v>
      </c>
      <c r="AA34">
        <v>1156</v>
      </c>
    </row>
    <row r="35" spans="1:27" ht="15">
      <c r="A35" t="s">
        <v>11754</v>
      </c>
      <c r="C35" s="100" t="s">
        <v>348</v>
      </c>
      <c r="E35" s="102" t="s">
        <v>295</v>
      </c>
      <c r="F35" s="97" t="s">
        <v>11785</v>
      </c>
      <c r="G35" s="97" t="s">
        <v>11803</v>
      </c>
      <c r="H35" s="105" t="s">
        <v>1550</v>
      </c>
      <c r="J35" s="11" t="str">
        <f t="shared" si="4"/>
        <v>IC.CP.030108</v>
      </c>
      <c r="K35" s="68" t="s">
        <v>12054</v>
      </c>
      <c r="L35" t="str">
        <f t="shared" si="5"/>
        <v>P: Acute Renal Failure Other:</v>
      </c>
      <c r="M35" s="12" t="str">
        <f t="shared" si="6"/>
        <v>PI.IC.CP.030108.01</v>
      </c>
      <c r="N35" s="12"/>
      <c r="O35" s="12" t="str">
        <f t="shared" si="7"/>
        <v>PH.IC.CP.030108.01</v>
      </c>
      <c r="Q35" s="12" t="str">
        <f t="shared" si="8"/>
        <v>CL.IC.CP.030108.01</v>
      </c>
      <c r="Z35" t="s">
        <v>176</v>
      </c>
      <c r="AA35">
        <v>1156</v>
      </c>
    </row>
    <row r="36" spans="1:27" ht="15">
      <c r="A36" t="s">
        <v>11754</v>
      </c>
      <c r="C36" s="100" t="s">
        <v>348</v>
      </c>
      <c r="D36" s="97" t="s">
        <v>11804</v>
      </c>
      <c r="E36" s="102" t="s">
        <v>285</v>
      </c>
      <c r="F36" s="97" t="s">
        <v>11804</v>
      </c>
      <c r="G36" s="97" t="s">
        <v>11805</v>
      </c>
      <c r="H36" s="105" t="s">
        <v>11982</v>
      </c>
      <c r="J36" s="11" t="str">
        <f t="shared" si="4"/>
        <v>IC.CP.030201</v>
      </c>
      <c r="K36" s="68" t="s">
        <v>12054</v>
      </c>
      <c r="L36" t="str">
        <f t="shared" si="5"/>
        <v>Prevention/recovery with improved renal function</v>
      </c>
      <c r="M36" s="12" t="str">
        <f t="shared" si="6"/>
        <v>PI.IC.CP.030201.01</v>
      </c>
      <c r="N36" s="12"/>
      <c r="O36" s="12" t="str">
        <f t="shared" si="7"/>
        <v>PH.IC.CP.030201.01</v>
      </c>
      <c r="Q36" s="12" t="str">
        <f t="shared" si="8"/>
        <v>CL.IC.CP.030201.01</v>
      </c>
      <c r="Z36" t="s">
        <v>176</v>
      </c>
      <c r="AA36">
        <v>1156</v>
      </c>
    </row>
    <row r="37" spans="1:27" ht="15">
      <c r="A37" t="s">
        <v>11754</v>
      </c>
      <c r="C37" s="100" t="s">
        <v>348</v>
      </c>
      <c r="E37" s="102" t="s">
        <v>285</v>
      </c>
      <c r="F37" s="97" t="s">
        <v>11804</v>
      </c>
      <c r="G37" s="97" t="s">
        <v>11806</v>
      </c>
      <c r="H37" s="105" t="s">
        <v>11746</v>
      </c>
      <c r="J37" s="11" t="str">
        <f t="shared" si="4"/>
        <v>IC.CP.030202</v>
      </c>
      <c r="K37" s="68" t="s">
        <v>12054</v>
      </c>
      <c r="L37" t="str">
        <f t="shared" si="5"/>
        <v>O: Acute Renal Failure Other:</v>
      </c>
      <c r="M37" s="12" t="str">
        <f t="shared" si="6"/>
        <v>PI.IC.CP.030202.01</v>
      </c>
      <c r="N37" s="12"/>
      <c r="O37" s="12" t="str">
        <f t="shared" si="7"/>
        <v>PH.IC.CP.030202.01</v>
      </c>
      <c r="Q37" s="12" t="str">
        <f t="shared" si="8"/>
        <v>CL.IC.CP.030202.01</v>
      </c>
      <c r="Z37" t="s">
        <v>176</v>
      </c>
      <c r="AA37">
        <v>1156</v>
      </c>
    </row>
    <row r="38" spans="1:27" ht="15">
      <c r="A38" t="s">
        <v>11754</v>
      </c>
      <c r="B38" s="97" t="s">
        <v>11830</v>
      </c>
      <c r="C38" s="100" t="s">
        <v>349</v>
      </c>
      <c r="D38" s="97" t="s">
        <v>11809</v>
      </c>
      <c r="E38" s="102" t="s">
        <v>295</v>
      </c>
      <c r="F38" s="97" t="s">
        <v>11809</v>
      </c>
      <c r="G38" s="97" t="s">
        <v>11810</v>
      </c>
      <c r="H38" s="105" t="s">
        <v>1396</v>
      </c>
      <c r="J38" s="11" t="str">
        <f t="shared" si="4"/>
        <v>IC.CP.040101</v>
      </c>
      <c r="K38" s="68" t="s">
        <v>12054</v>
      </c>
      <c r="L38" t="str">
        <f t="shared" si="5"/>
        <v xml:space="preserve">Conduct neurological assessment/stroke scale </v>
      </c>
      <c r="M38" s="12" t="str">
        <f t="shared" si="6"/>
        <v>PI.IC.CP.040101.01</v>
      </c>
      <c r="N38" s="12"/>
      <c r="O38" s="12" t="str">
        <f t="shared" si="7"/>
        <v>PH.IC.CP.040101.01</v>
      </c>
      <c r="Q38" s="12" t="str">
        <f t="shared" si="8"/>
        <v>CL.IC.CP.040101.01</v>
      </c>
      <c r="Z38" t="s">
        <v>176</v>
      </c>
      <c r="AA38">
        <v>1156</v>
      </c>
    </row>
    <row r="39" spans="1:27" ht="15">
      <c r="A39" t="s">
        <v>11754</v>
      </c>
      <c r="C39" s="100" t="s">
        <v>349</v>
      </c>
      <c r="E39" s="102" t="s">
        <v>295</v>
      </c>
      <c r="F39" s="97" t="s">
        <v>11809</v>
      </c>
      <c r="G39" s="97" t="s">
        <v>11811</v>
      </c>
      <c r="H39" s="105" t="s">
        <v>1398</v>
      </c>
      <c r="J39" s="11" t="str">
        <f t="shared" si="4"/>
        <v>IC.CP.040102</v>
      </c>
      <c r="K39" s="68" t="s">
        <v>12054</v>
      </c>
      <c r="L39" t="str">
        <f t="shared" si="5"/>
        <v>Monitor for risk factors</v>
      </c>
      <c r="M39" s="12" t="str">
        <f t="shared" si="6"/>
        <v>PI.IC.CP.040102.01</v>
      </c>
      <c r="N39" s="12"/>
      <c r="O39" s="12" t="str">
        <f t="shared" si="7"/>
        <v>PH.IC.CP.040102.01</v>
      </c>
      <c r="Q39" s="12" t="str">
        <f t="shared" si="8"/>
        <v>CL.IC.CP.040102.01</v>
      </c>
      <c r="Z39" t="s">
        <v>176</v>
      </c>
      <c r="AA39">
        <v>1156</v>
      </c>
    </row>
    <row r="40" spans="1:27" ht="15">
      <c r="A40" t="s">
        <v>11754</v>
      </c>
      <c r="C40" s="100" t="s">
        <v>349</v>
      </c>
      <c r="E40" s="102" t="s">
        <v>295</v>
      </c>
      <c r="F40" s="97" t="s">
        <v>11809</v>
      </c>
      <c r="G40" s="97" t="s">
        <v>11812</v>
      </c>
      <c r="H40" s="105" t="s">
        <v>1400</v>
      </c>
      <c r="J40" s="11" t="str">
        <f t="shared" si="4"/>
        <v>IC.CP.040103</v>
      </c>
      <c r="K40" s="68" t="s">
        <v>12054</v>
      </c>
      <c r="L40" t="str">
        <f t="shared" si="5"/>
        <v xml:space="preserve">Monitor vital signs for changes </v>
      </c>
      <c r="M40" s="12" t="str">
        <f t="shared" si="6"/>
        <v>PI.IC.CP.040103.01</v>
      </c>
      <c r="N40" s="12"/>
      <c r="O40" s="12" t="str">
        <f t="shared" si="7"/>
        <v>PH.IC.CP.040103.01</v>
      </c>
      <c r="Q40" s="12" t="str">
        <f t="shared" si="8"/>
        <v>CL.IC.CP.040103.01</v>
      </c>
      <c r="Z40" t="s">
        <v>176</v>
      </c>
      <c r="AA40">
        <v>1156</v>
      </c>
    </row>
    <row r="41" spans="1:27" ht="15">
      <c r="A41" t="s">
        <v>11754</v>
      </c>
      <c r="C41" s="100" t="s">
        <v>349</v>
      </c>
      <c r="E41" s="102" t="s">
        <v>295</v>
      </c>
      <c r="F41" s="97" t="s">
        <v>11809</v>
      </c>
      <c r="G41" s="97" t="s">
        <v>11813</v>
      </c>
      <c r="H41" s="105" t="s">
        <v>1402</v>
      </c>
      <c r="J41" s="11" t="str">
        <f t="shared" si="4"/>
        <v>IC.CP.040104</v>
      </c>
      <c r="K41" s="68" t="s">
        <v>12054</v>
      </c>
      <c r="L41" t="str">
        <f t="shared" si="5"/>
        <v xml:space="preserve">Assess motor activity of the body and limbs </v>
      </c>
      <c r="M41" s="12" t="str">
        <f t="shared" si="6"/>
        <v>PI.IC.CP.040104.01</v>
      </c>
      <c r="N41" s="12"/>
      <c r="O41" s="12" t="str">
        <f t="shared" si="7"/>
        <v>PH.IC.CP.040104.01</v>
      </c>
      <c r="Q41" s="12" t="str">
        <f t="shared" si="8"/>
        <v>CL.IC.CP.040104.01</v>
      </c>
      <c r="Z41" t="s">
        <v>176</v>
      </c>
      <c r="AA41">
        <v>1156</v>
      </c>
    </row>
    <row r="42" spans="1:27" ht="15">
      <c r="A42" t="s">
        <v>11754</v>
      </c>
      <c r="C42" s="100" t="s">
        <v>349</v>
      </c>
      <c r="E42" s="102" t="s">
        <v>295</v>
      </c>
      <c r="F42" s="97" t="s">
        <v>11809</v>
      </c>
      <c r="G42" s="97" t="s">
        <v>11814</v>
      </c>
      <c r="H42" s="105" t="s">
        <v>1404</v>
      </c>
      <c r="J42" s="11" t="str">
        <f t="shared" si="4"/>
        <v>IC.CP.040105</v>
      </c>
      <c r="K42" s="68" t="s">
        <v>12054</v>
      </c>
      <c r="L42" t="str">
        <f t="shared" si="5"/>
        <v>Promote cerebral perfusion and oxygenation</v>
      </c>
      <c r="M42" s="12" t="str">
        <f t="shared" si="6"/>
        <v>PI.IC.CP.040105.01</v>
      </c>
      <c r="N42" s="12"/>
      <c r="O42" s="12" t="str">
        <f t="shared" si="7"/>
        <v>PH.IC.CP.040105.01</v>
      </c>
      <c r="Q42" s="12" t="str">
        <f t="shared" si="8"/>
        <v>CL.IC.CP.040105.01</v>
      </c>
      <c r="Z42" t="s">
        <v>176</v>
      </c>
      <c r="AA42">
        <v>1156</v>
      </c>
    </row>
    <row r="43" spans="1:27" ht="15">
      <c r="A43" t="s">
        <v>11754</v>
      </c>
      <c r="C43" s="100" t="s">
        <v>349</v>
      </c>
      <c r="E43" s="102" t="s">
        <v>295</v>
      </c>
      <c r="F43" s="97" t="s">
        <v>11809</v>
      </c>
      <c r="G43" s="97" t="s">
        <v>11815</v>
      </c>
      <c r="H43" s="105" t="s">
        <v>1406</v>
      </c>
      <c r="J43" s="11" t="str">
        <f t="shared" si="4"/>
        <v>IC.CP.040106</v>
      </c>
      <c r="K43" s="68" t="s">
        <v>12054</v>
      </c>
      <c r="L43" t="str">
        <f t="shared" si="5"/>
        <v>Provide adaptive devices; call bell in reach to unaffected side</v>
      </c>
      <c r="M43" s="12" t="str">
        <f t="shared" si="6"/>
        <v>PI.IC.CP.040106.01</v>
      </c>
      <c r="N43" s="12"/>
      <c r="O43" s="12" t="str">
        <f t="shared" si="7"/>
        <v>PH.IC.CP.040106.01</v>
      </c>
      <c r="Q43" s="12" t="str">
        <f t="shared" si="8"/>
        <v>CL.IC.CP.040106.01</v>
      </c>
      <c r="Z43" t="s">
        <v>176</v>
      </c>
      <c r="AA43">
        <v>1156</v>
      </c>
    </row>
    <row r="44" spans="1:27" ht="15">
      <c r="A44" t="s">
        <v>11754</v>
      </c>
      <c r="C44" s="100" t="s">
        <v>349</v>
      </c>
      <c r="E44" s="102" t="s">
        <v>295</v>
      </c>
      <c r="F44" s="97" t="s">
        <v>11809</v>
      </c>
      <c r="G44" s="97" t="s">
        <v>11816</v>
      </c>
      <c r="H44" s="105" t="s">
        <v>1419</v>
      </c>
      <c r="J44" s="11" t="str">
        <f t="shared" si="4"/>
        <v>IC.CP.040107</v>
      </c>
      <c r="K44" s="68" t="s">
        <v>12054</v>
      </c>
      <c r="L44" t="str">
        <f t="shared" si="5"/>
        <v>Provide alternative methods of communication</v>
      </c>
      <c r="M44" s="12" t="str">
        <f t="shared" si="6"/>
        <v>PI.IC.CP.040107.01</v>
      </c>
      <c r="N44" s="12"/>
      <c r="O44" s="12" t="str">
        <f t="shared" si="7"/>
        <v>PH.IC.CP.040107.01</v>
      </c>
      <c r="Q44" s="12" t="str">
        <f t="shared" si="8"/>
        <v>CL.IC.CP.040107.01</v>
      </c>
      <c r="Z44" t="s">
        <v>176</v>
      </c>
      <c r="AA44">
        <v>1156</v>
      </c>
    </row>
    <row r="45" spans="1:27" ht="15">
      <c r="A45" t="s">
        <v>11754</v>
      </c>
      <c r="C45" s="100" t="s">
        <v>349</v>
      </c>
      <c r="E45" s="102" t="s">
        <v>295</v>
      </c>
      <c r="F45" s="97" t="s">
        <v>11809</v>
      </c>
      <c r="G45" s="97" t="s">
        <v>11817</v>
      </c>
      <c r="H45" s="105" t="s">
        <v>1550</v>
      </c>
      <c r="J45" s="11" t="str">
        <f t="shared" si="4"/>
        <v>IC.CP.040108</v>
      </c>
      <c r="K45" s="68" t="s">
        <v>12054</v>
      </c>
      <c r="L45" t="str">
        <f t="shared" si="5"/>
        <v>Assist independence in ADLs</v>
      </c>
      <c r="M45" s="12" t="str">
        <f t="shared" si="6"/>
        <v>PI.IC.CP.040108.01</v>
      </c>
      <c r="N45" s="12"/>
      <c r="O45" s="12" t="str">
        <f t="shared" si="7"/>
        <v>PH.IC.CP.040108.01</v>
      </c>
      <c r="Q45" s="12" t="str">
        <f t="shared" si="8"/>
        <v>CL.IC.CP.040108.01</v>
      </c>
      <c r="Z45" t="s">
        <v>176</v>
      </c>
      <c r="AA45">
        <v>1156</v>
      </c>
    </row>
    <row r="46" spans="1:27" ht="15">
      <c r="A46" t="s">
        <v>11754</v>
      </c>
      <c r="C46" s="100" t="s">
        <v>349</v>
      </c>
      <c r="E46" s="102" t="s">
        <v>295</v>
      </c>
      <c r="F46" s="97" t="s">
        <v>11809</v>
      </c>
      <c r="G46" s="97" t="s">
        <v>11818</v>
      </c>
      <c r="H46" s="105" t="s">
        <v>1551</v>
      </c>
      <c r="J46" s="11" t="str">
        <f t="shared" si="4"/>
        <v>IC.CP.040109</v>
      </c>
      <c r="K46" s="68" t="s">
        <v>12054</v>
      </c>
      <c r="L46" t="str">
        <f t="shared" si="5"/>
        <v xml:space="preserve">Maintain skin integrity </v>
      </c>
      <c r="M46" s="12" t="str">
        <f t="shared" si="6"/>
        <v>PI.IC.CP.040109.01</v>
      </c>
      <c r="N46" s="12"/>
      <c r="O46" s="12" t="str">
        <f t="shared" si="7"/>
        <v>PH.IC.CP.040109.01</v>
      </c>
      <c r="Q46" s="12" t="str">
        <f t="shared" si="8"/>
        <v>CL.IC.CP.040109.01</v>
      </c>
      <c r="Z46" t="s">
        <v>176</v>
      </c>
      <c r="AA46">
        <v>1156</v>
      </c>
    </row>
    <row r="47" spans="1:27" ht="15">
      <c r="A47" t="s">
        <v>11754</v>
      </c>
      <c r="C47" s="100" t="s">
        <v>349</v>
      </c>
      <c r="E47" s="102" t="s">
        <v>295</v>
      </c>
      <c r="F47" s="97" t="s">
        <v>11809</v>
      </c>
      <c r="G47" s="97" t="s">
        <v>11819</v>
      </c>
      <c r="H47" s="105" t="s">
        <v>1571</v>
      </c>
      <c r="J47" s="11" t="str">
        <f t="shared" si="4"/>
        <v>IC.CP.040110</v>
      </c>
      <c r="K47" s="68" t="s">
        <v>12054</v>
      </c>
      <c r="L47" t="str">
        <f t="shared" si="5"/>
        <v xml:space="preserve">ROM exercises for affected extremities </v>
      </c>
      <c r="M47" s="12" t="str">
        <f t="shared" si="6"/>
        <v>PI.IC.CP.040110.01</v>
      </c>
      <c r="N47" s="12"/>
      <c r="O47" s="12" t="str">
        <f t="shared" si="7"/>
        <v>PH.IC.CP.040110.01</v>
      </c>
      <c r="Q47" s="12" t="str">
        <f t="shared" si="8"/>
        <v>CL.IC.CP.040110.01</v>
      </c>
      <c r="Z47" t="s">
        <v>176</v>
      </c>
      <c r="AA47">
        <v>1156</v>
      </c>
    </row>
    <row r="48" spans="1:27" ht="15">
      <c r="A48" t="s">
        <v>11754</v>
      </c>
      <c r="C48" s="100" t="s">
        <v>349</v>
      </c>
      <c r="E48" s="102" t="s">
        <v>295</v>
      </c>
      <c r="F48" s="97" t="s">
        <v>11809</v>
      </c>
      <c r="G48" s="97" t="s">
        <v>11820</v>
      </c>
      <c r="H48" s="105" t="s">
        <v>1298</v>
      </c>
      <c r="J48" s="11" t="str">
        <f t="shared" si="4"/>
        <v>IC.CP.040111</v>
      </c>
      <c r="K48" s="68" t="s">
        <v>12054</v>
      </c>
      <c r="L48" t="str">
        <f t="shared" si="5"/>
        <v>Attend to pt verbal/nonverbal communication</v>
      </c>
      <c r="M48" s="12" t="str">
        <f t="shared" si="6"/>
        <v>PI.IC.CP.040111.01</v>
      </c>
      <c r="N48" s="12"/>
      <c r="O48" s="12" t="str">
        <f t="shared" si="7"/>
        <v>PH.IC.CP.040111.01</v>
      </c>
      <c r="Q48" s="12" t="str">
        <f t="shared" si="8"/>
        <v>CL.IC.CP.040111.01</v>
      </c>
      <c r="Z48" t="s">
        <v>176</v>
      </c>
      <c r="AA48">
        <v>1156</v>
      </c>
    </row>
    <row r="49" spans="1:27" ht="15">
      <c r="A49" t="s">
        <v>11754</v>
      </c>
      <c r="C49" s="100" t="s">
        <v>349</v>
      </c>
      <c r="E49" s="102" t="s">
        <v>295</v>
      </c>
      <c r="F49" s="97" t="s">
        <v>11809</v>
      </c>
      <c r="G49" s="97" t="s">
        <v>11821</v>
      </c>
      <c r="H49" s="105" t="s">
        <v>1299</v>
      </c>
      <c r="J49" s="11" t="str">
        <f t="shared" si="4"/>
        <v>IC.CP.040112</v>
      </c>
      <c r="K49" s="68" t="s">
        <v>12054</v>
      </c>
      <c r="L49" t="str">
        <f t="shared" si="5"/>
        <v>Integrate family members with recovery plan</v>
      </c>
      <c r="M49" s="12" t="str">
        <f t="shared" si="6"/>
        <v>PI.IC.CP.040112.01</v>
      </c>
      <c r="N49" s="12"/>
      <c r="O49" s="12" t="str">
        <f t="shared" si="7"/>
        <v>PH.IC.CP.040112.01</v>
      </c>
      <c r="Q49" s="12" t="str">
        <f t="shared" si="8"/>
        <v>CL.IC.CP.040112.01</v>
      </c>
      <c r="Z49" t="s">
        <v>176</v>
      </c>
      <c r="AA49">
        <v>1156</v>
      </c>
    </row>
    <row r="50" spans="1:27" ht="15">
      <c r="A50" t="s">
        <v>11754</v>
      </c>
      <c r="C50" s="100" t="s">
        <v>349</v>
      </c>
      <c r="E50" s="102" t="s">
        <v>295</v>
      </c>
      <c r="F50" s="97" t="s">
        <v>11809</v>
      </c>
      <c r="G50" s="97" t="s">
        <v>11822</v>
      </c>
      <c r="H50" s="105" t="s">
        <v>11983</v>
      </c>
      <c r="J50" s="11" t="str">
        <f t="shared" si="4"/>
        <v>IC.CP.040113</v>
      </c>
      <c r="K50" s="68" t="s">
        <v>12054</v>
      </c>
      <c r="L50" t="str">
        <f t="shared" si="5"/>
        <v>Support coping process</v>
      </c>
      <c r="M50" s="12" t="str">
        <f t="shared" si="6"/>
        <v>PI.IC.CP.040113.01</v>
      </c>
      <c r="N50" s="12"/>
      <c r="O50" s="12" t="str">
        <f t="shared" si="7"/>
        <v>PH.IC.CP.040113.01</v>
      </c>
      <c r="Q50" s="12" t="str">
        <f t="shared" si="8"/>
        <v>CL.IC.CP.040113.01</v>
      </c>
      <c r="Z50" t="s">
        <v>176</v>
      </c>
      <c r="AA50">
        <v>1156</v>
      </c>
    </row>
    <row r="51" spans="1:27" ht="15">
      <c r="A51" t="s">
        <v>11754</v>
      </c>
      <c r="C51" s="100" t="s">
        <v>349</v>
      </c>
      <c r="E51" s="102" t="s">
        <v>295</v>
      </c>
      <c r="F51" s="97" t="s">
        <v>11809</v>
      </c>
      <c r="G51" s="97" t="s">
        <v>11823</v>
      </c>
      <c r="H51" s="105" t="s">
        <v>11740</v>
      </c>
      <c r="J51" s="11" t="str">
        <f t="shared" si="4"/>
        <v>IC.CP.040114</v>
      </c>
      <c r="K51" s="68" t="s">
        <v>12054</v>
      </c>
      <c r="L51" t="str">
        <f t="shared" si="5"/>
        <v>Provide info about disease; prognosis; treatment; rehab</v>
      </c>
      <c r="M51" s="12" t="str">
        <f t="shared" si="6"/>
        <v>PI.IC.CP.040114.01</v>
      </c>
      <c r="N51" s="12"/>
      <c r="O51" s="12" t="str">
        <f t="shared" si="7"/>
        <v>PH.IC.CP.040114.01</v>
      </c>
      <c r="Q51" s="12" t="str">
        <f t="shared" si="8"/>
        <v>CL.IC.CP.040114.01</v>
      </c>
      <c r="Z51" t="s">
        <v>176</v>
      </c>
      <c r="AA51">
        <v>1156</v>
      </c>
    </row>
    <row r="52" spans="1:27" ht="15">
      <c r="A52" t="s">
        <v>11754</v>
      </c>
      <c r="C52" s="100" t="s">
        <v>349</v>
      </c>
      <c r="E52" s="102" t="s">
        <v>295</v>
      </c>
      <c r="F52" s="97" t="s">
        <v>11809</v>
      </c>
      <c r="G52" s="97" t="s">
        <v>11824</v>
      </c>
      <c r="H52" s="104" t="s">
        <v>11984</v>
      </c>
      <c r="J52" s="11" t="str">
        <f t="shared" si="4"/>
        <v>IC.CP.040115</v>
      </c>
      <c r="K52" s="68" t="s">
        <v>12054</v>
      </c>
      <c r="L52" t="str">
        <f t="shared" si="5"/>
        <v>P: Management of Acute Stroke Other:</v>
      </c>
      <c r="M52" s="12" t="str">
        <f t="shared" si="6"/>
        <v>PI.IC.CP.040115.01</v>
      </c>
      <c r="N52" s="12"/>
      <c r="O52" s="12" t="str">
        <f t="shared" si="7"/>
        <v>PH.IC.CP.040115.01</v>
      </c>
      <c r="Q52" s="12" t="str">
        <f t="shared" si="8"/>
        <v>CL.IC.CP.040115.01</v>
      </c>
      <c r="Z52" t="s">
        <v>176</v>
      </c>
      <c r="AA52">
        <v>1156</v>
      </c>
    </row>
    <row r="53" spans="1:27" ht="15">
      <c r="A53" t="s">
        <v>11754</v>
      </c>
      <c r="C53" s="100" t="s">
        <v>349</v>
      </c>
      <c r="D53" s="97" t="s">
        <v>11825</v>
      </c>
      <c r="E53" s="102" t="s">
        <v>285</v>
      </c>
      <c r="F53" s="97" t="s">
        <v>11825</v>
      </c>
      <c r="G53" s="97" t="s">
        <v>11826</v>
      </c>
      <c r="H53" s="104" t="s">
        <v>11985</v>
      </c>
      <c r="J53" s="11" t="str">
        <f t="shared" si="4"/>
        <v>IC.CP.040201</v>
      </c>
      <c r="K53" s="68" t="s">
        <v>12054</v>
      </c>
      <c r="L53" t="str">
        <f t="shared" si="5"/>
        <v>Minimization or prevention of neurologic complications</v>
      </c>
      <c r="M53" s="12" t="str">
        <f t="shared" si="6"/>
        <v>PI.IC.CP.040201.01</v>
      </c>
      <c r="N53" s="12"/>
      <c r="O53" s="12" t="str">
        <f t="shared" si="7"/>
        <v>PH.IC.CP.040201.01</v>
      </c>
      <c r="Q53" s="12" t="str">
        <f t="shared" si="8"/>
        <v>CL.IC.CP.040201.01</v>
      </c>
      <c r="Z53" t="s">
        <v>176</v>
      </c>
      <c r="AA53">
        <v>1156</v>
      </c>
    </row>
    <row r="54" spans="1:27" ht="15">
      <c r="A54" t="s">
        <v>11754</v>
      </c>
      <c r="C54" s="100" t="s">
        <v>349</v>
      </c>
      <c r="E54" s="102" t="s">
        <v>285</v>
      </c>
      <c r="F54" s="97" t="s">
        <v>11825</v>
      </c>
      <c r="G54" s="97" t="s">
        <v>11827</v>
      </c>
      <c r="H54" s="104" t="s">
        <v>285</v>
      </c>
      <c r="J54" s="11" t="str">
        <f t="shared" si="4"/>
        <v>IC.CP.040202</v>
      </c>
      <c r="K54" s="68" t="s">
        <v>12054</v>
      </c>
      <c r="L54" t="str">
        <f t="shared" si="5"/>
        <v>Maintain skin integrity</v>
      </c>
      <c r="M54" s="12" t="str">
        <f t="shared" si="6"/>
        <v>PI.IC.CP.040202.01</v>
      </c>
      <c r="N54" s="12"/>
      <c r="O54" s="12" t="str">
        <f t="shared" si="7"/>
        <v>PH.IC.CP.040202.01</v>
      </c>
      <c r="Q54" s="12" t="str">
        <f t="shared" si="8"/>
        <v>CL.IC.CP.040202.01</v>
      </c>
      <c r="Z54" t="s">
        <v>176</v>
      </c>
      <c r="AA54">
        <v>1156</v>
      </c>
    </row>
    <row r="55" spans="1:27" ht="15">
      <c r="A55" t="s">
        <v>11754</v>
      </c>
      <c r="C55" s="100" t="s">
        <v>349</v>
      </c>
      <c r="E55" s="102" t="s">
        <v>285</v>
      </c>
      <c r="F55" s="97" t="s">
        <v>11825</v>
      </c>
      <c r="G55" s="97" t="s">
        <v>11828</v>
      </c>
      <c r="H55" s="104" t="s">
        <v>348</v>
      </c>
      <c r="J55" s="11" t="str">
        <f t="shared" si="4"/>
        <v>IC.CP.040203</v>
      </c>
      <c r="K55" s="68" t="s">
        <v>12054</v>
      </c>
      <c r="L55" t="str">
        <f t="shared" si="5"/>
        <v>Participate in exercises to maintain strength</v>
      </c>
      <c r="M55" s="12" t="str">
        <f t="shared" si="6"/>
        <v>PI.IC.CP.040203.01</v>
      </c>
      <c r="N55" s="12"/>
      <c r="O55" s="12" t="str">
        <f t="shared" si="7"/>
        <v>PH.IC.CP.040203.01</v>
      </c>
      <c r="Q55" s="12" t="str">
        <f t="shared" si="8"/>
        <v>CL.IC.CP.040203.01</v>
      </c>
      <c r="Z55" t="s">
        <v>176</v>
      </c>
      <c r="AA55">
        <v>1156</v>
      </c>
    </row>
    <row r="56" spans="1:27" ht="15">
      <c r="A56" t="s">
        <v>11754</v>
      </c>
      <c r="C56" s="100" t="s">
        <v>349</v>
      </c>
      <c r="E56" s="102" t="s">
        <v>285</v>
      </c>
      <c r="F56" s="97" t="s">
        <v>11825</v>
      </c>
      <c r="G56" s="97" t="s">
        <v>11829</v>
      </c>
      <c r="H56" s="104" t="s">
        <v>349</v>
      </c>
      <c r="J56" s="11" t="str">
        <f t="shared" si="4"/>
        <v>IC.CP.040204</v>
      </c>
      <c r="K56" s="68" t="s">
        <v>12054</v>
      </c>
      <c r="L56" t="str">
        <f t="shared" si="5"/>
        <v>O: Management of Acute Stroke Other:</v>
      </c>
      <c r="M56" s="12" t="str">
        <f t="shared" si="6"/>
        <v>PI.IC.CP.040204.01</v>
      </c>
      <c r="N56" s="12"/>
      <c r="O56" s="12" t="str">
        <f t="shared" si="7"/>
        <v>PH.IC.CP.040204.01</v>
      </c>
      <c r="Q56" s="12" t="str">
        <f t="shared" si="8"/>
        <v>CL.IC.CP.040204.01</v>
      </c>
      <c r="Z56" t="s">
        <v>176</v>
      </c>
      <c r="AA56">
        <v>1156</v>
      </c>
    </row>
    <row r="57" spans="1:27" ht="15">
      <c r="A57" t="s">
        <v>11754</v>
      </c>
      <c r="B57" s="97" t="s">
        <v>11858</v>
      </c>
      <c r="C57" s="100" t="s">
        <v>350</v>
      </c>
      <c r="D57" s="97" t="s">
        <v>11831</v>
      </c>
      <c r="E57" s="102" t="s">
        <v>295</v>
      </c>
      <c r="F57" s="97" t="s">
        <v>11831</v>
      </c>
      <c r="G57" s="97" t="s">
        <v>11832</v>
      </c>
      <c r="H57" s="105" t="s">
        <v>1396</v>
      </c>
      <c r="J57" s="11" t="str">
        <f t="shared" si="4"/>
        <v>IC.CP.050101</v>
      </c>
      <c r="K57" s="68" t="s">
        <v>12054</v>
      </c>
      <c r="L57" t="str">
        <f t="shared" si="5"/>
        <v xml:space="preserve">Assure assistive devices kept within reach </v>
      </c>
      <c r="M57" s="12" t="str">
        <f t="shared" si="6"/>
        <v>PI.IC.CP.050101.01</v>
      </c>
      <c r="N57" s="12"/>
      <c r="O57" s="12" t="str">
        <f t="shared" si="7"/>
        <v>PH.IC.CP.050101.01</v>
      </c>
      <c r="Q57" s="12" t="str">
        <f t="shared" si="8"/>
        <v>CL.IC.CP.050101.01</v>
      </c>
      <c r="Z57" t="s">
        <v>176</v>
      </c>
      <c r="AA57">
        <v>1156</v>
      </c>
    </row>
    <row r="58" spans="1:27" ht="15">
      <c r="A58" t="s">
        <v>11754</v>
      </c>
      <c r="C58" s="100" t="s">
        <v>350</v>
      </c>
      <c r="E58" s="102" t="s">
        <v>295</v>
      </c>
      <c r="F58" s="97" t="s">
        <v>11833</v>
      </c>
      <c r="G58" s="97" t="s">
        <v>11834</v>
      </c>
      <c r="H58" s="105" t="s">
        <v>1398</v>
      </c>
      <c r="J58" s="11" t="str">
        <f t="shared" si="4"/>
        <v>IC.CP.050102</v>
      </c>
      <c r="K58" s="68" t="s">
        <v>12054</v>
      </c>
      <c r="L58" t="str">
        <f t="shared" si="5"/>
        <v>Assess patient's proper use of assistive devices</v>
      </c>
      <c r="M58" s="12" t="str">
        <f t="shared" si="6"/>
        <v>PI.IC.CP.050102.01</v>
      </c>
      <c r="N58" s="12"/>
      <c r="O58" s="12" t="str">
        <f t="shared" si="7"/>
        <v>PH.IC.CP.050102.01</v>
      </c>
      <c r="Q58" s="12" t="str">
        <f t="shared" si="8"/>
        <v>CL.IC.CP.050102.01</v>
      </c>
      <c r="Z58" t="s">
        <v>176</v>
      </c>
      <c r="AA58">
        <v>1156</v>
      </c>
    </row>
    <row r="59" spans="1:27" ht="15">
      <c r="A59" t="s">
        <v>11754</v>
      </c>
      <c r="C59" s="100" t="s">
        <v>350</v>
      </c>
      <c r="E59" s="102" t="s">
        <v>295</v>
      </c>
      <c r="F59" s="97" t="s">
        <v>11833</v>
      </c>
      <c r="G59" s="97" t="s">
        <v>11835</v>
      </c>
      <c r="H59" s="105" t="s">
        <v>1400</v>
      </c>
      <c r="J59" s="11" t="str">
        <f t="shared" si="4"/>
        <v>IC.CP.050103</v>
      </c>
      <c r="K59" s="68" t="s">
        <v>12054</v>
      </c>
      <c r="L59" t="str">
        <f t="shared" si="5"/>
        <v>Remain with patient during toileting</v>
      </c>
      <c r="M59" s="12" t="str">
        <f t="shared" si="6"/>
        <v>PI.IC.CP.050103.01</v>
      </c>
      <c r="N59" s="12"/>
      <c r="O59" s="12" t="str">
        <f t="shared" si="7"/>
        <v>PH.IC.CP.050103.01</v>
      </c>
      <c r="Q59" s="12" t="str">
        <f t="shared" si="8"/>
        <v>CL.IC.CP.050103.01</v>
      </c>
      <c r="Z59" t="s">
        <v>176</v>
      </c>
      <c r="AA59">
        <v>1156</v>
      </c>
    </row>
    <row r="60" spans="1:27" ht="15">
      <c r="A60" t="s">
        <v>11754</v>
      </c>
      <c r="C60" s="100" t="s">
        <v>350</v>
      </c>
      <c r="E60" s="102" t="s">
        <v>295</v>
      </c>
      <c r="F60" s="97" t="s">
        <v>11831</v>
      </c>
      <c r="G60" s="97" t="s">
        <v>11836</v>
      </c>
      <c r="H60" s="105" t="s">
        <v>1402</v>
      </c>
      <c r="J60" s="11" t="str">
        <f t="shared" si="4"/>
        <v>IC.CP.050104</v>
      </c>
      <c r="K60" s="68" t="s">
        <v>12054</v>
      </c>
      <c r="L60" t="str">
        <f t="shared" si="5"/>
        <v>Provide Hip Protectors</v>
      </c>
      <c r="M60" s="12" t="str">
        <f t="shared" si="6"/>
        <v>PI.IC.CP.050104.01</v>
      </c>
      <c r="N60" s="12"/>
      <c r="O60" s="12" t="str">
        <f t="shared" si="7"/>
        <v>PH.IC.CP.050104.01</v>
      </c>
      <c r="Q60" s="12" t="str">
        <f t="shared" si="8"/>
        <v>CL.IC.CP.050104.01</v>
      </c>
      <c r="Z60" t="s">
        <v>176</v>
      </c>
      <c r="AA60">
        <v>1156</v>
      </c>
    </row>
    <row r="61" spans="1:27" ht="15">
      <c r="A61" t="s">
        <v>11754</v>
      </c>
      <c r="C61" s="100" t="s">
        <v>350</v>
      </c>
      <c r="E61" s="102" t="s">
        <v>295</v>
      </c>
      <c r="F61" s="97" t="s">
        <v>11831</v>
      </c>
      <c r="G61" s="97" t="s">
        <v>11837</v>
      </c>
      <c r="H61" s="105" t="s">
        <v>1404</v>
      </c>
      <c r="J61" s="11" t="str">
        <f t="shared" si="4"/>
        <v>IC.CP.050105</v>
      </c>
      <c r="K61" s="68" t="s">
        <v>12054</v>
      </c>
      <c r="L61" t="str">
        <f t="shared" si="5"/>
        <v>Provide adjustable bed</v>
      </c>
      <c r="M61" s="12" t="str">
        <f t="shared" si="6"/>
        <v>PI.IC.CP.050105.01</v>
      </c>
      <c r="N61" s="12"/>
      <c r="O61" s="12" t="str">
        <f t="shared" si="7"/>
        <v>PH.IC.CP.050105.01</v>
      </c>
      <c r="Q61" s="12" t="str">
        <f t="shared" si="8"/>
        <v>CL.IC.CP.050105.01</v>
      </c>
      <c r="Z61" t="s">
        <v>176</v>
      </c>
      <c r="AA61">
        <v>1156</v>
      </c>
    </row>
    <row r="62" spans="1:27" ht="15">
      <c r="A62" t="s">
        <v>11754</v>
      </c>
      <c r="C62" s="100" t="s">
        <v>350</v>
      </c>
      <c r="E62" s="102" t="s">
        <v>295</v>
      </c>
      <c r="F62" s="97" t="s">
        <v>11831</v>
      </c>
      <c r="G62" s="97" t="s">
        <v>11838</v>
      </c>
      <c r="H62" s="105" t="s">
        <v>1406</v>
      </c>
      <c r="J62" s="11" t="str">
        <f t="shared" si="4"/>
        <v>IC.CP.050106</v>
      </c>
      <c r="K62" s="68" t="s">
        <v>12054</v>
      </c>
      <c r="L62" t="str">
        <f t="shared" si="5"/>
        <v>Provide floor mat</v>
      </c>
      <c r="M62" s="12" t="str">
        <f t="shared" si="6"/>
        <v>PI.IC.CP.050106.01</v>
      </c>
      <c r="N62" s="12"/>
      <c r="O62" s="12" t="str">
        <f t="shared" si="7"/>
        <v>PH.IC.CP.050106.01</v>
      </c>
      <c r="Q62" s="12" t="str">
        <f t="shared" si="8"/>
        <v>CL.IC.CP.050106.01</v>
      </c>
      <c r="Z62" t="s">
        <v>176</v>
      </c>
      <c r="AA62">
        <v>1156</v>
      </c>
    </row>
    <row r="63" spans="1:27" ht="15">
      <c r="A63" t="s">
        <v>11754</v>
      </c>
      <c r="C63" s="100" t="s">
        <v>350</v>
      </c>
      <c r="E63" s="102" t="s">
        <v>295</v>
      </c>
      <c r="F63" s="97" t="s">
        <v>11831</v>
      </c>
      <c r="G63" s="97" t="s">
        <v>11839</v>
      </c>
      <c r="H63" s="105" t="s">
        <v>1419</v>
      </c>
      <c r="J63" s="11" t="str">
        <f t="shared" si="4"/>
        <v>IC.CP.050107</v>
      </c>
      <c r="K63" s="68" t="s">
        <v>12054</v>
      </c>
      <c r="L63" t="str">
        <f t="shared" si="5"/>
        <v>Provide exit alarm; reminders to call for assistance</v>
      </c>
      <c r="M63" s="12" t="str">
        <f t="shared" si="6"/>
        <v>PI.IC.CP.050107.01</v>
      </c>
      <c r="N63" s="12"/>
      <c r="O63" s="12" t="str">
        <f t="shared" si="7"/>
        <v>PH.IC.CP.050107.01</v>
      </c>
      <c r="Q63" s="12" t="str">
        <f t="shared" si="8"/>
        <v>CL.IC.CP.050107.01</v>
      </c>
      <c r="Z63" t="s">
        <v>176</v>
      </c>
      <c r="AA63">
        <v>1156</v>
      </c>
    </row>
    <row r="64" spans="1:27" ht="15">
      <c r="A64" t="s">
        <v>11754</v>
      </c>
      <c r="C64" s="100" t="s">
        <v>350</v>
      </c>
      <c r="E64" s="102" t="s">
        <v>295</v>
      </c>
      <c r="F64" s="97" t="s">
        <v>11831</v>
      </c>
      <c r="G64" s="97" t="s">
        <v>11840</v>
      </c>
      <c r="H64" s="105" t="s">
        <v>1550</v>
      </c>
      <c r="J64" s="11" t="str">
        <f t="shared" si="4"/>
        <v>IC.CP.050108</v>
      </c>
      <c r="K64" s="68" t="s">
        <v>12054</v>
      </c>
      <c r="L64" t="str">
        <f t="shared" si="5"/>
        <v>Create "Safe Exit" Side</v>
      </c>
      <c r="M64" s="12" t="str">
        <f t="shared" si="6"/>
        <v>PI.IC.CP.050108.01</v>
      </c>
      <c r="N64" s="12"/>
      <c r="O64" s="12" t="str">
        <f t="shared" si="7"/>
        <v>PH.IC.CP.050108.01</v>
      </c>
      <c r="Q64" s="12" t="str">
        <f t="shared" si="8"/>
        <v>CL.IC.CP.050108.01</v>
      </c>
      <c r="Z64" t="s">
        <v>176</v>
      </c>
      <c r="AA64">
        <v>1156</v>
      </c>
    </row>
    <row r="65" spans="1:27" ht="15">
      <c r="A65" t="s">
        <v>11754</v>
      </c>
      <c r="C65" s="100" t="s">
        <v>350</v>
      </c>
      <c r="E65" s="102" t="s">
        <v>295</v>
      </c>
      <c r="F65" s="97" t="s">
        <v>11831</v>
      </c>
      <c r="G65" s="97" t="s">
        <v>11737</v>
      </c>
      <c r="H65" s="105" t="s">
        <v>1551</v>
      </c>
      <c r="J65" s="11" t="str">
        <f t="shared" si="4"/>
        <v>IC.CP.050109</v>
      </c>
      <c r="K65" s="68" t="s">
        <v>12054</v>
      </c>
      <c r="L65" t="str">
        <f t="shared" si="5"/>
        <v>Educate patient on safe transferring</v>
      </c>
      <c r="M65" s="12" t="str">
        <f t="shared" si="6"/>
        <v>PI.IC.CP.050109.01</v>
      </c>
      <c r="N65" s="12"/>
      <c r="O65" s="12" t="str">
        <f t="shared" si="7"/>
        <v>PH.IC.CP.050109.01</v>
      </c>
      <c r="Q65" s="12" t="str">
        <f t="shared" si="8"/>
        <v>CL.IC.CP.050109.01</v>
      </c>
      <c r="Z65" t="s">
        <v>176</v>
      </c>
      <c r="AA65">
        <v>1156</v>
      </c>
    </row>
    <row r="66" spans="1:27" ht="15">
      <c r="A66" t="s">
        <v>11754</v>
      </c>
      <c r="C66" s="100" t="s">
        <v>350</v>
      </c>
      <c r="E66" s="102" t="s">
        <v>295</v>
      </c>
      <c r="F66" s="97" t="s">
        <v>11831</v>
      </c>
      <c r="G66" s="97" t="s">
        <v>11738</v>
      </c>
      <c r="H66" s="105" t="s">
        <v>1571</v>
      </c>
      <c r="J66" s="11" t="str">
        <f t="shared" si="4"/>
        <v>IC.CP.050110</v>
      </c>
      <c r="K66" s="68" t="s">
        <v>12054</v>
      </c>
      <c r="L66" t="str">
        <f t="shared" si="5"/>
        <v>Move close to nurses station</v>
      </c>
      <c r="M66" s="12" t="str">
        <f t="shared" si="6"/>
        <v>PI.IC.CP.050110.01</v>
      </c>
      <c r="N66" s="12"/>
      <c r="O66" s="12" t="str">
        <f t="shared" si="7"/>
        <v>PH.IC.CP.050110.01</v>
      </c>
      <c r="Q66" s="12" t="str">
        <f t="shared" si="8"/>
        <v>CL.IC.CP.050110.01</v>
      </c>
      <c r="Z66" t="s">
        <v>176</v>
      </c>
      <c r="AA66">
        <v>1156</v>
      </c>
    </row>
    <row r="67" spans="1:27" ht="15">
      <c r="A67" t="s">
        <v>11754</v>
      </c>
      <c r="C67" s="100" t="s">
        <v>350</v>
      </c>
      <c r="E67" s="102" t="s">
        <v>295</v>
      </c>
      <c r="F67" s="97" t="s">
        <v>11831</v>
      </c>
      <c r="G67" s="97" t="s">
        <v>11739</v>
      </c>
      <c r="H67" s="105" t="s">
        <v>1298</v>
      </c>
      <c r="J67" s="11" t="str">
        <f t="shared" ref="J67:J130" si="9">CONCATENATE("IC.CP.",C67,E67,H67)</f>
        <v>IC.CP.050111</v>
      </c>
      <c r="K67" s="68" t="s">
        <v>12054</v>
      </c>
      <c r="L67" t="str">
        <f t="shared" ref="L67:L130" si="10">G67</f>
        <v>Educate patient and family on tripping hazards</v>
      </c>
      <c r="M67" s="12" t="str">
        <f t="shared" ref="M67:M130" si="11">CONCATENATE("PI.",J67,".",K67)</f>
        <v>PI.IC.CP.050111.01</v>
      </c>
      <c r="N67" s="12"/>
      <c r="O67" s="12" t="str">
        <f t="shared" ref="O67:O130" si="12">CONCATENATE("PH.",J67,".",K67)</f>
        <v>PH.IC.CP.050111.01</v>
      </c>
      <c r="Q67" s="12" t="str">
        <f t="shared" ref="Q67:Q130" si="13">CONCATENATE("CL.",J67,".",K67)</f>
        <v>CL.IC.CP.050111.01</v>
      </c>
      <c r="Z67" t="s">
        <v>176</v>
      </c>
      <c r="AA67">
        <v>1156</v>
      </c>
    </row>
    <row r="68" spans="1:27" ht="15">
      <c r="A68" t="s">
        <v>11754</v>
      </c>
      <c r="C68" s="100" t="s">
        <v>350</v>
      </c>
      <c r="E68" s="102" t="s">
        <v>295</v>
      </c>
      <c r="F68" s="97" t="s">
        <v>11831</v>
      </c>
      <c r="G68" s="97" t="s">
        <v>11848</v>
      </c>
      <c r="H68" s="105" t="s">
        <v>1299</v>
      </c>
      <c r="J68" s="11" t="str">
        <f t="shared" si="9"/>
        <v>IC.CP.050112</v>
      </c>
      <c r="K68" s="68" t="s">
        <v>12054</v>
      </c>
      <c r="L68" t="str">
        <f t="shared" si="10"/>
        <v>Provide clocks and calendars</v>
      </c>
      <c r="M68" s="12" t="str">
        <f t="shared" si="11"/>
        <v>PI.IC.CP.050112.01</v>
      </c>
      <c r="N68" s="12"/>
      <c r="O68" s="12" t="str">
        <f t="shared" si="12"/>
        <v>PH.IC.CP.050112.01</v>
      </c>
      <c r="Q68" s="12" t="str">
        <f t="shared" si="13"/>
        <v>CL.IC.CP.050112.01</v>
      </c>
      <c r="Z68" t="s">
        <v>176</v>
      </c>
      <c r="AA68">
        <v>1156</v>
      </c>
    </row>
    <row r="69" spans="1:27" ht="15">
      <c r="A69" t="s">
        <v>11754</v>
      </c>
      <c r="C69" s="100" t="s">
        <v>350</v>
      </c>
      <c r="E69" s="102" t="s">
        <v>295</v>
      </c>
      <c r="F69" s="97" t="s">
        <v>11831</v>
      </c>
      <c r="G69" s="97" t="s">
        <v>11849</v>
      </c>
      <c r="H69" s="105" t="s">
        <v>11983</v>
      </c>
      <c r="J69" s="11" t="str">
        <f t="shared" si="9"/>
        <v>IC.CP.050113</v>
      </c>
      <c r="K69" s="68" t="s">
        <v>12054</v>
      </c>
      <c r="L69" t="str">
        <f t="shared" si="10"/>
        <v>Arrange for diversional activities</v>
      </c>
      <c r="M69" s="12" t="str">
        <f t="shared" si="11"/>
        <v>PI.IC.CP.050113.01</v>
      </c>
      <c r="N69" s="12"/>
      <c r="O69" s="12" t="str">
        <f t="shared" si="12"/>
        <v>PH.IC.CP.050113.01</v>
      </c>
      <c r="Q69" s="12" t="str">
        <f t="shared" si="13"/>
        <v>CL.IC.CP.050113.01</v>
      </c>
      <c r="Z69" t="s">
        <v>176</v>
      </c>
      <c r="AA69">
        <v>1156</v>
      </c>
    </row>
    <row r="70" spans="1:27" ht="15">
      <c r="A70" t="s">
        <v>11754</v>
      </c>
      <c r="C70" s="100" t="s">
        <v>350</v>
      </c>
      <c r="E70" s="102" t="s">
        <v>295</v>
      </c>
      <c r="F70" s="97" t="s">
        <v>11831</v>
      </c>
      <c r="G70" s="97" t="s">
        <v>11850</v>
      </c>
      <c r="H70" s="105" t="s">
        <v>11740</v>
      </c>
      <c r="J70" s="11" t="str">
        <f t="shared" si="9"/>
        <v>IC.CP.050114</v>
      </c>
      <c r="K70" s="68" t="s">
        <v>12054</v>
      </c>
      <c r="L70" t="str">
        <f t="shared" si="10"/>
        <v>Reinforce instructions for prevention of falls</v>
      </c>
      <c r="M70" s="12" t="str">
        <f t="shared" si="11"/>
        <v>PI.IC.CP.050114.01</v>
      </c>
      <c r="N70" s="12"/>
      <c r="O70" s="12" t="str">
        <f t="shared" si="12"/>
        <v>PH.IC.CP.050114.01</v>
      </c>
      <c r="Q70" s="12" t="str">
        <f t="shared" si="13"/>
        <v>CL.IC.CP.050114.01</v>
      </c>
      <c r="Z70" t="s">
        <v>176</v>
      </c>
      <c r="AA70">
        <v>1156</v>
      </c>
    </row>
    <row r="71" spans="1:27" ht="15">
      <c r="A71" t="s">
        <v>11754</v>
      </c>
      <c r="C71" s="100" t="s">
        <v>350</v>
      </c>
      <c r="E71" s="102" t="s">
        <v>295</v>
      </c>
      <c r="F71" s="97" t="s">
        <v>11831</v>
      </c>
      <c r="G71" s="97" t="s">
        <v>11851</v>
      </c>
      <c r="H71" s="104" t="s">
        <v>11984</v>
      </c>
      <c r="J71" s="11" t="str">
        <f t="shared" si="9"/>
        <v>IC.CP.050115</v>
      </c>
      <c r="K71" s="68" t="s">
        <v>12054</v>
      </c>
      <c r="L71" t="str">
        <f t="shared" si="10"/>
        <v>Review meds with patient; family</v>
      </c>
      <c r="M71" s="12" t="str">
        <f t="shared" si="11"/>
        <v>PI.IC.CP.050115.01</v>
      </c>
      <c r="N71" s="12"/>
      <c r="O71" s="12" t="str">
        <f t="shared" si="12"/>
        <v>PH.IC.CP.050115.01</v>
      </c>
      <c r="Q71" s="12" t="str">
        <f t="shared" si="13"/>
        <v>CL.IC.CP.050115.01</v>
      </c>
      <c r="Z71" t="s">
        <v>176</v>
      </c>
      <c r="AA71">
        <v>1156</v>
      </c>
    </row>
    <row r="72" spans="1:27" ht="15">
      <c r="A72" t="s">
        <v>11754</v>
      </c>
      <c r="C72" s="100" t="s">
        <v>350</v>
      </c>
      <c r="E72" s="102" t="s">
        <v>295</v>
      </c>
      <c r="F72" s="97" t="s">
        <v>11831</v>
      </c>
      <c r="G72" s="97" t="s">
        <v>11852</v>
      </c>
      <c r="H72" s="104" t="s">
        <v>11986</v>
      </c>
      <c r="J72" s="11" t="str">
        <f t="shared" si="9"/>
        <v>IC.CP.050116</v>
      </c>
      <c r="K72" s="68" t="s">
        <v>12054</v>
      </c>
      <c r="L72" t="str">
        <f t="shared" si="10"/>
        <v>Instruct patient on side effects of meds</v>
      </c>
      <c r="M72" s="12" t="str">
        <f t="shared" si="11"/>
        <v>PI.IC.CP.050116.01</v>
      </c>
      <c r="N72" s="12"/>
      <c r="O72" s="12" t="str">
        <f t="shared" si="12"/>
        <v>PH.IC.CP.050116.01</v>
      </c>
      <c r="Q72" s="12" t="str">
        <f t="shared" si="13"/>
        <v>CL.IC.CP.050116.01</v>
      </c>
      <c r="Z72" t="s">
        <v>176</v>
      </c>
      <c r="AA72">
        <v>1156</v>
      </c>
    </row>
    <row r="73" spans="1:27" ht="15">
      <c r="A73" t="s">
        <v>11754</v>
      </c>
      <c r="C73" s="100" t="s">
        <v>350</v>
      </c>
      <c r="E73" s="102" t="s">
        <v>295</v>
      </c>
      <c r="F73" s="97" t="s">
        <v>11831</v>
      </c>
      <c r="G73" s="97" t="s">
        <v>11853</v>
      </c>
      <c r="H73" s="104" t="s">
        <v>11987</v>
      </c>
      <c r="J73" s="11" t="str">
        <f t="shared" si="9"/>
        <v>IC.CP.050117</v>
      </c>
      <c r="K73" s="68" t="s">
        <v>12054</v>
      </c>
      <c r="L73" t="str">
        <f t="shared" si="10"/>
        <v>Evaluate for orthostasis</v>
      </c>
      <c r="M73" s="12" t="str">
        <f t="shared" si="11"/>
        <v>PI.IC.CP.050117.01</v>
      </c>
      <c r="N73" s="12"/>
      <c r="O73" s="12" t="str">
        <f t="shared" si="12"/>
        <v>PH.IC.CP.050117.01</v>
      </c>
      <c r="Q73" s="12" t="str">
        <f t="shared" si="13"/>
        <v>CL.IC.CP.050117.01</v>
      </c>
      <c r="Z73" t="s">
        <v>176</v>
      </c>
      <c r="AA73">
        <v>1156</v>
      </c>
    </row>
    <row r="74" spans="1:27" ht="15">
      <c r="A74" t="s">
        <v>11754</v>
      </c>
      <c r="C74" s="100" t="s">
        <v>350</v>
      </c>
      <c r="E74" s="102" t="s">
        <v>295</v>
      </c>
      <c r="F74" s="97" t="s">
        <v>11831</v>
      </c>
      <c r="G74" s="97" t="s">
        <v>11854</v>
      </c>
      <c r="H74" s="104" t="s">
        <v>11988</v>
      </c>
      <c r="J74" s="11" t="str">
        <f t="shared" si="9"/>
        <v>IC.CP.050118</v>
      </c>
      <c r="K74" s="68" t="s">
        <v>12054</v>
      </c>
      <c r="L74" t="str">
        <f t="shared" si="10"/>
        <v>P: Potential for Falling Other:</v>
      </c>
      <c r="M74" s="12" t="str">
        <f t="shared" si="11"/>
        <v>PI.IC.CP.050118.01</v>
      </c>
      <c r="N74" s="12"/>
      <c r="O74" s="12" t="str">
        <f t="shared" si="12"/>
        <v>PH.IC.CP.050118.01</v>
      </c>
      <c r="Q74" s="12" t="str">
        <f t="shared" si="13"/>
        <v>CL.IC.CP.050118.01</v>
      </c>
      <c r="Z74" t="s">
        <v>176</v>
      </c>
      <c r="AA74">
        <v>1156</v>
      </c>
    </row>
    <row r="75" spans="1:27" ht="15">
      <c r="A75" t="s">
        <v>11754</v>
      </c>
      <c r="C75" s="100" t="s">
        <v>350</v>
      </c>
      <c r="D75" s="97" t="s">
        <v>11855</v>
      </c>
      <c r="E75" s="102" t="s">
        <v>285</v>
      </c>
      <c r="F75" s="97" t="s">
        <v>11855</v>
      </c>
      <c r="G75" s="97" t="s">
        <v>11856</v>
      </c>
      <c r="H75" s="104" t="s">
        <v>11982</v>
      </c>
      <c r="J75" s="11" t="str">
        <f t="shared" si="9"/>
        <v>IC.CP.050201</v>
      </c>
      <c r="K75" s="68" t="s">
        <v>12054</v>
      </c>
      <c r="L75" t="str">
        <f t="shared" si="10"/>
        <v>Prevention of falls and injury associated with falls</v>
      </c>
      <c r="M75" s="12" t="str">
        <f t="shared" si="11"/>
        <v>PI.IC.CP.050201.01</v>
      </c>
      <c r="N75" s="12"/>
      <c r="O75" s="12" t="str">
        <f t="shared" si="12"/>
        <v>PH.IC.CP.050201.01</v>
      </c>
      <c r="Q75" s="12" t="str">
        <f t="shared" si="13"/>
        <v>CL.IC.CP.050201.01</v>
      </c>
      <c r="Z75" t="s">
        <v>176</v>
      </c>
      <c r="AA75">
        <v>1156</v>
      </c>
    </row>
    <row r="76" spans="1:27" ht="15">
      <c r="A76" t="s">
        <v>11754</v>
      </c>
      <c r="C76" s="100" t="s">
        <v>350</v>
      </c>
      <c r="E76" s="102" t="s">
        <v>285</v>
      </c>
      <c r="F76" s="97" t="s">
        <v>11855</v>
      </c>
      <c r="G76" s="97" t="s">
        <v>11857</v>
      </c>
      <c r="H76" s="104" t="s">
        <v>285</v>
      </c>
      <c r="J76" s="11" t="str">
        <f t="shared" si="9"/>
        <v>IC.CP.050202</v>
      </c>
      <c r="K76" s="68" t="s">
        <v>12054</v>
      </c>
      <c r="L76" t="str">
        <f t="shared" si="10"/>
        <v>O: Potential for Falling Other:</v>
      </c>
      <c r="M76" s="12" t="str">
        <f t="shared" si="11"/>
        <v>PI.IC.CP.050202.01</v>
      </c>
      <c r="N76" s="12"/>
      <c r="O76" s="12" t="str">
        <f t="shared" si="12"/>
        <v>PH.IC.CP.050202.01</v>
      </c>
      <c r="Q76" s="12" t="str">
        <f t="shared" si="13"/>
        <v>CL.IC.CP.050202.01</v>
      </c>
      <c r="Z76" t="s">
        <v>176</v>
      </c>
      <c r="AA76">
        <v>1156</v>
      </c>
    </row>
    <row r="77" spans="1:27" ht="15">
      <c r="A77" t="s">
        <v>11754</v>
      </c>
      <c r="B77" s="97" t="s">
        <v>11895</v>
      </c>
      <c r="C77" s="100" t="s">
        <v>11974</v>
      </c>
      <c r="D77" s="97" t="s">
        <v>11859</v>
      </c>
      <c r="E77" s="102" t="s">
        <v>295</v>
      </c>
      <c r="F77" s="97" t="s">
        <v>11859</v>
      </c>
      <c r="G77" s="97" t="s">
        <v>11860</v>
      </c>
      <c r="H77" s="105" t="s">
        <v>1396</v>
      </c>
      <c r="J77" s="11" t="str">
        <f t="shared" si="9"/>
        <v>IC.CP.060101</v>
      </c>
      <c r="K77" s="68" t="s">
        <v>12054</v>
      </c>
      <c r="L77" t="str">
        <f t="shared" si="10"/>
        <v>Question patient about sleep disruption</v>
      </c>
      <c r="M77" s="12" t="str">
        <f t="shared" si="11"/>
        <v>PI.IC.CP.060101.01</v>
      </c>
      <c r="N77" s="12"/>
      <c r="O77" s="12" t="str">
        <f t="shared" si="12"/>
        <v>PH.IC.CP.060101.01</v>
      </c>
      <c r="Q77" s="12" t="str">
        <f t="shared" si="13"/>
        <v>CL.IC.CP.060101.01</v>
      </c>
      <c r="Z77" t="s">
        <v>176</v>
      </c>
      <c r="AA77">
        <v>1156</v>
      </c>
    </row>
    <row r="78" spans="1:27" ht="15">
      <c r="A78" t="s">
        <v>11754</v>
      </c>
      <c r="C78" s="100" t="s">
        <v>11974</v>
      </c>
      <c r="E78" s="102" t="s">
        <v>295</v>
      </c>
      <c r="F78" s="97" t="s">
        <v>11859</v>
      </c>
      <c r="G78" s="97" t="s">
        <v>11861</v>
      </c>
      <c r="H78" s="105" t="s">
        <v>1398</v>
      </c>
      <c r="J78" s="11" t="str">
        <f t="shared" si="9"/>
        <v>IC.CP.060102</v>
      </c>
      <c r="K78" s="68" t="s">
        <v>12054</v>
      </c>
      <c r="L78" t="str">
        <f t="shared" si="10"/>
        <v>Assess sedation; respiratory status</v>
      </c>
      <c r="M78" s="12" t="str">
        <f t="shared" si="11"/>
        <v>PI.IC.CP.060102.01</v>
      </c>
      <c r="N78" s="12"/>
      <c r="O78" s="12" t="str">
        <f t="shared" si="12"/>
        <v>PH.IC.CP.060102.01</v>
      </c>
      <c r="Q78" s="12" t="str">
        <f t="shared" si="13"/>
        <v>CL.IC.CP.060102.01</v>
      </c>
      <c r="Z78" t="s">
        <v>176</v>
      </c>
      <c r="AA78">
        <v>1156</v>
      </c>
    </row>
    <row r="79" spans="1:27" ht="15">
      <c r="A79" t="s">
        <v>11754</v>
      </c>
      <c r="C79" s="100" t="s">
        <v>11974</v>
      </c>
      <c r="E79" s="102" t="s">
        <v>295</v>
      </c>
      <c r="F79" s="97" t="s">
        <v>11859</v>
      </c>
      <c r="G79" s="97" t="s">
        <v>11862</v>
      </c>
      <c r="H79" s="105" t="s">
        <v>1400</v>
      </c>
      <c r="J79" s="11" t="str">
        <f t="shared" si="9"/>
        <v>IC.CP.060103</v>
      </c>
      <c r="K79" s="68" t="s">
        <v>12054</v>
      </c>
      <c r="L79" t="str">
        <f t="shared" si="10"/>
        <v>Evaluate effectiveness of meds</v>
      </c>
      <c r="M79" s="12" t="str">
        <f t="shared" si="11"/>
        <v>PI.IC.CP.060103.01</v>
      </c>
      <c r="N79" s="12"/>
      <c r="O79" s="12" t="str">
        <f t="shared" si="12"/>
        <v>PH.IC.CP.060103.01</v>
      </c>
      <c r="Q79" s="12" t="str">
        <f t="shared" si="13"/>
        <v>CL.IC.CP.060103.01</v>
      </c>
      <c r="Z79" t="s">
        <v>176</v>
      </c>
      <c r="AA79">
        <v>1156</v>
      </c>
    </row>
    <row r="80" spans="1:27" ht="15">
      <c r="A80" t="s">
        <v>11754</v>
      </c>
      <c r="C80" s="100" t="s">
        <v>11974</v>
      </c>
      <c r="E80" s="102" t="s">
        <v>295</v>
      </c>
      <c r="F80" s="97" t="s">
        <v>11859</v>
      </c>
      <c r="G80" s="97" t="s">
        <v>11863</v>
      </c>
      <c r="H80" s="105" t="s">
        <v>1402</v>
      </c>
      <c r="J80" s="11" t="str">
        <f t="shared" si="9"/>
        <v>IC.CP.060104</v>
      </c>
      <c r="K80" s="68" t="s">
        <v>12054</v>
      </c>
      <c r="L80" t="str">
        <f t="shared" si="10"/>
        <v>Assume pain; treat when pathological condition present</v>
      </c>
      <c r="M80" s="12" t="str">
        <f t="shared" si="11"/>
        <v>PI.IC.CP.060104.01</v>
      </c>
      <c r="N80" s="12"/>
      <c r="O80" s="12" t="str">
        <f t="shared" si="12"/>
        <v>PH.IC.CP.060104.01</v>
      </c>
      <c r="Q80" s="12" t="str">
        <f t="shared" si="13"/>
        <v>CL.IC.CP.060104.01</v>
      </c>
      <c r="Z80" t="s">
        <v>176</v>
      </c>
      <c r="AA80">
        <v>1156</v>
      </c>
    </row>
    <row r="81" spans="1:27" ht="15">
      <c r="A81" t="s">
        <v>11754</v>
      </c>
      <c r="C81" s="100" t="s">
        <v>11974</v>
      </c>
      <c r="E81" s="102" t="s">
        <v>295</v>
      </c>
      <c r="F81" s="97" t="s">
        <v>11859</v>
      </c>
      <c r="G81" s="97" t="s">
        <v>11864</v>
      </c>
      <c r="H81" s="105" t="s">
        <v>1404</v>
      </c>
      <c r="J81" s="11" t="str">
        <f t="shared" si="9"/>
        <v>IC.CP.060105</v>
      </c>
      <c r="K81" s="68" t="s">
        <v>12054</v>
      </c>
      <c r="L81" t="str">
        <f t="shared" si="10"/>
        <v>Monitor for non-verbal signs of pain</v>
      </c>
      <c r="M81" s="12" t="str">
        <f t="shared" si="11"/>
        <v>PI.IC.CP.060105.01</v>
      </c>
      <c r="N81" s="12"/>
      <c r="O81" s="12" t="str">
        <f t="shared" si="12"/>
        <v>PH.IC.CP.060105.01</v>
      </c>
      <c r="Q81" s="12" t="str">
        <f t="shared" si="13"/>
        <v>CL.IC.CP.060105.01</v>
      </c>
      <c r="Z81" t="s">
        <v>176</v>
      </c>
      <c r="AA81">
        <v>1156</v>
      </c>
    </row>
    <row r="82" spans="1:27" ht="15">
      <c r="A82" t="s">
        <v>11754</v>
      </c>
      <c r="C82" s="100" t="s">
        <v>11974</v>
      </c>
      <c r="E82" s="102" t="s">
        <v>295</v>
      </c>
      <c r="F82" s="97" t="s">
        <v>11859</v>
      </c>
      <c r="G82" s="97" t="s">
        <v>11865</v>
      </c>
      <c r="H82" s="105" t="s">
        <v>1406</v>
      </c>
      <c r="J82" s="11" t="str">
        <f t="shared" si="9"/>
        <v>IC.CP.060106</v>
      </c>
      <c r="K82" s="68" t="s">
        <v>12054</v>
      </c>
      <c r="L82" t="str">
        <f t="shared" si="10"/>
        <v>Perform comprehensive pain assessment</v>
      </c>
      <c r="M82" s="12" t="str">
        <f t="shared" si="11"/>
        <v>PI.IC.CP.060106.01</v>
      </c>
      <c r="N82" s="12"/>
      <c r="O82" s="12" t="str">
        <f t="shared" si="12"/>
        <v>PH.IC.CP.060106.01</v>
      </c>
      <c r="Q82" s="12" t="str">
        <f t="shared" si="13"/>
        <v>CL.IC.CP.060106.01</v>
      </c>
      <c r="Z82" t="s">
        <v>176</v>
      </c>
      <c r="AA82">
        <v>1156</v>
      </c>
    </row>
    <row r="83" spans="1:27" ht="15">
      <c r="A83" t="s">
        <v>11754</v>
      </c>
      <c r="C83" s="100" t="s">
        <v>11974</v>
      </c>
      <c r="E83" s="102" t="s">
        <v>295</v>
      </c>
      <c r="F83" s="97" t="s">
        <v>11859</v>
      </c>
      <c r="G83" s="97" t="s">
        <v>11866</v>
      </c>
      <c r="H83" s="105" t="s">
        <v>1419</v>
      </c>
      <c r="J83" s="11" t="str">
        <f t="shared" si="9"/>
        <v>IC.CP.060107</v>
      </c>
      <c r="K83" s="68" t="s">
        <v>12054</v>
      </c>
      <c r="L83" t="str">
        <f t="shared" si="10"/>
        <v>Non-pharmacological interventions when possible</v>
      </c>
      <c r="M83" s="12" t="str">
        <f t="shared" si="11"/>
        <v>PI.IC.CP.060107.01</v>
      </c>
      <c r="N83" s="12"/>
      <c r="O83" s="12" t="str">
        <f t="shared" si="12"/>
        <v>PH.IC.CP.060107.01</v>
      </c>
      <c r="Q83" s="12" t="str">
        <f t="shared" si="13"/>
        <v>CL.IC.CP.060107.01</v>
      </c>
      <c r="Z83" t="s">
        <v>176</v>
      </c>
      <c r="AA83">
        <v>1156</v>
      </c>
    </row>
    <row r="84" spans="1:27" ht="15">
      <c r="A84" t="s">
        <v>11754</v>
      </c>
      <c r="C84" s="100" t="s">
        <v>11974</v>
      </c>
      <c r="E84" s="102" t="s">
        <v>295</v>
      </c>
      <c r="F84" s="97" t="s">
        <v>11859</v>
      </c>
      <c r="G84" s="97" t="s">
        <v>11867</v>
      </c>
      <c r="H84" s="105" t="s">
        <v>1550</v>
      </c>
      <c r="J84" s="11" t="str">
        <f t="shared" si="9"/>
        <v>IC.CP.060108</v>
      </c>
      <c r="K84" s="68" t="s">
        <v>12054</v>
      </c>
      <c r="L84" t="str">
        <f t="shared" si="10"/>
        <v>Provide PCA  when appropriate</v>
      </c>
      <c r="M84" s="12" t="str">
        <f t="shared" si="11"/>
        <v>PI.IC.CP.060108.01</v>
      </c>
      <c r="N84" s="12"/>
      <c r="O84" s="12" t="str">
        <f t="shared" si="12"/>
        <v>PH.IC.CP.060108.01</v>
      </c>
      <c r="Q84" s="12" t="str">
        <f t="shared" si="13"/>
        <v>CL.IC.CP.060108.01</v>
      </c>
      <c r="Z84" t="s">
        <v>176</v>
      </c>
      <c r="AA84">
        <v>1156</v>
      </c>
    </row>
    <row r="85" spans="1:27" ht="15">
      <c r="A85" t="s">
        <v>11754</v>
      </c>
      <c r="C85" s="100" t="s">
        <v>11974</v>
      </c>
      <c r="E85" s="102" t="s">
        <v>295</v>
      </c>
      <c r="F85" s="97" t="s">
        <v>11859</v>
      </c>
      <c r="G85" s="97" t="s">
        <v>11868</v>
      </c>
      <c r="H85" s="105" t="s">
        <v>1551</v>
      </c>
      <c r="J85" s="11" t="str">
        <f t="shared" si="9"/>
        <v>IC.CP.060109</v>
      </c>
      <c r="K85" s="68" t="s">
        <v>12054</v>
      </c>
      <c r="L85" t="str">
        <f t="shared" si="10"/>
        <v>Administer analgesics using least invasive route</v>
      </c>
      <c r="M85" s="12" t="str">
        <f t="shared" si="11"/>
        <v>PI.IC.CP.060109.01</v>
      </c>
      <c r="N85" s="12"/>
      <c r="O85" s="12" t="str">
        <f t="shared" si="12"/>
        <v>PH.IC.CP.060109.01</v>
      </c>
      <c r="Q85" s="12" t="str">
        <f t="shared" si="13"/>
        <v>CL.IC.CP.060109.01</v>
      </c>
      <c r="Z85" t="s">
        <v>176</v>
      </c>
      <c r="AA85">
        <v>1156</v>
      </c>
    </row>
    <row r="86" spans="1:27" ht="15">
      <c r="A86" t="s">
        <v>11754</v>
      </c>
      <c r="C86" s="100" t="s">
        <v>11974</v>
      </c>
      <c r="E86" s="102" t="s">
        <v>295</v>
      </c>
      <c r="F86" s="97" t="s">
        <v>11859</v>
      </c>
      <c r="G86" s="97" t="s">
        <v>11869</v>
      </c>
      <c r="H86" s="105" t="s">
        <v>1571</v>
      </c>
      <c r="J86" s="11" t="str">
        <f t="shared" si="9"/>
        <v>IC.CP.060110</v>
      </c>
      <c r="K86" s="68" t="s">
        <v>12054</v>
      </c>
      <c r="L86" t="str">
        <f t="shared" si="10"/>
        <v>Analgesia before pain becomes severe</v>
      </c>
      <c r="M86" s="12" t="str">
        <f t="shared" si="11"/>
        <v>PI.IC.CP.060110.01</v>
      </c>
      <c r="N86" s="12"/>
      <c r="O86" s="12" t="str">
        <f t="shared" si="12"/>
        <v>PH.IC.CP.060110.01</v>
      </c>
      <c r="Q86" s="12" t="str">
        <f t="shared" si="13"/>
        <v>CL.IC.CP.060110.01</v>
      </c>
      <c r="Z86" t="s">
        <v>176</v>
      </c>
      <c r="AA86">
        <v>1156</v>
      </c>
    </row>
    <row r="87" spans="1:27" ht="15">
      <c r="A87" t="s">
        <v>11754</v>
      </c>
      <c r="C87" s="100" t="s">
        <v>11974</v>
      </c>
      <c r="E87" s="102" t="s">
        <v>295</v>
      </c>
      <c r="F87" s="97" t="s">
        <v>11859</v>
      </c>
      <c r="G87" s="97" t="s">
        <v>11870</v>
      </c>
      <c r="H87" s="105" t="s">
        <v>1298</v>
      </c>
      <c r="J87" s="11" t="str">
        <f t="shared" si="9"/>
        <v>IC.CP.060111</v>
      </c>
      <c r="K87" s="68" t="s">
        <v>12054</v>
      </c>
      <c r="L87" t="str">
        <f t="shared" si="10"/>
        <v xml:space="preserve">Attempt minimal pain level </v>
      </c>
      <c r="M87" s="12" t="str">
        <f t="shared" si="11"/>
        <v>PI.IC.CP.060111.01</v>
      </c>
      <c r="N87" s="12"/>
      <c r="O87" s="12" t="str">
        <f t="shared" si="12"/>
        <v>PH.IC.CP.060111.01</v>
      </c>
      <c r="Q87" s="12" t="str">
        <f t="shared" si="13"/>
        <v>CL.IC.CP.060111.01</v>
      </c>
      <c r="Z87" t="s">
        <v>176</v>
      </c>
      <c r="AA87">
        <v>1156</v>
      </c>
    </row>
    <row r="88" spans="1:27" ht="15">
      <c r="A88" t="s">
        <v>11754</v>
      </c>
      <c r="C88" s="100" t="s">
        <v>11974</v>
      </c>
      <c r="E88" s="102" t="s">
        <v>295</v>
      </c>
      <c r="F88" s="97" t="s">
        <v>11859</v>
      </c>
      <c r="G88" s="97" t="s">
        <v>11871</v>
      </c>
      <c r="H88" s="105" t="s">
        <v>1299</v>
      </c>
      <c r="J88" s="11" t="str">
        <f t="shared" si="9"/>
        <v>IC.CP.060112</v>
      </c>
      <c r="K88" s="68" t="s">
        <v>12054</v>
      </c>
      <c r="L88" t="str">
        <f t="shared" si="10"/>
        <v>Discuss fears of undertreated pain, overdose, addiction</v>
      </c>
      <c r="M88" s="12" t="str">
        <f t="shared" si="11"/>
        <v>PI.IC.CP.060112.01</v>
      </c>
      <c r="N88" s="12"/>
      <c r="O88" s="12" t="str">
        <f t="shared" si="12"/>
        <v>PH.IC.CP.060112.01</v>
      </c>
      <c r="Q88" s="12" t="str">
        <f t="shared" si="13"/>
        <v>CL.IC.CP.060112.01</v>
      </c>
      <c r="Z88" t="s">
        <v>176</v>
      </c>
      <c r="AA88">
        <v>1156</v>
      </c>
    </row>
    <row r="89" spans="1:27" ht="15">
      <c r="A89" t="s">
        <v>11754</v>
      </c>
      <c r="C89" s="100" t="s">
        <v>11974</v>
      </c>
      <c r="E89" s="102" t="s">
        <v>295</v>
      </c>
      <c r="F89" s="97" t="s">
        <v>11859</v>
      </c>
      <c r="G89" s="97" t="s">
        <v>24</v>
      </c>
      <c r="H89" s="105" t="s">
        <v>11983</v>
      </c>
      <c r="J89" s="11" t="str">
        <f t="shared" si="9"/>
        <v>IC.CP.060113</v>
      </c>
      <c r="K89" s="68" t="s">
        <v>12054</v>
      </c>
      <c r="L89" t="str">
        <f t="shared" si="10"/>
        <v>Consider cultural influences when assessing pain</v>
      </c>
      <c r="M89" s="12" t="str">
        <f t="shared" si="11"/>
        <v>PI.IC.CP.060113.01</v>
      </c>
      <c r="N89" s="12"/>
      <c r="O89" s="12" t="str">
        <f t="shared" si="12"/>
        <v>PH.IC.CP.060113.01</v>
      </c>
      <c r="Q89" s="12" t="str">
        <f t="shared" si="13"/>
        <v>CL.IC.CP.060113.01</v>
      </c>
      <c r="Z89" t="s">
        <v>176</v>
      </c>
      <c r="AA89">
        <v>1156</v>
      </c>
    </row>
    <row r="90" spans="1:27" ht="15">
      <c r="A90" t="s">
        <v>11754</v>
      </c>
      <c r="C90" s="100" t="s">
        <v>11974</v>
      </c>
      <c r="E90" s="102" t="s">
        <v>295</v>
      </c>
      <c r="F90" s="97" t="s">
        <v>11859</v>
      </c>
      <c r="G90" s="97" t="s">
        <v>11872</v>
      </c>
      <c r="H90" s="105" t="s">
        <v>11740</v>
      </c>
      <c r="J90" s="11" t="str">
        <f t="shared" si="9"/>
        <v>IC.CP.060114</v>
      </c>
      <c r="K90" s="68" t="s">
        <v>12054</v>
      </c>
      <c r="L90" t="str">
        <f t="shared" si="10"/>
        <v>P:  Acute Pain Other:</v>
      </c>
      <c r="M90" s="12" t="str">
        <f t="shared" si="11"/>
        <v>PI.IC.CP.060114.01</v>
      </c>
      <c r="N90" s="12"/>
      <c r="O90" s="12" t="str">
        <f t="shared" si="12"/>
        <v>PH.IC.CP.060114.01</v>
      </c>
      <c r="Q90" s="12" t="str">
        <f t="shared" si="13"/>
        <v>CL.IC.CP.060114.01</v>
      </c>
      <c r="Z90" t="s">
        <v>176</v>
      </c>
      <c r="AA90">
        <v>1156</v>
      </c>
    </row>
    <row r="91" spans="1:27" ht="15">
      <c r="A91" t="s">
        <v>11754</v>
      </c>
      <c r="C91" s="100" t="s">
        <v>11974</v>
      </c>
      <c r="D91" s="97" t="s">
        <v>11873</v>
      </c>
      <c r="E91" s="102" t="s">
        <v>285</v>
      </c>
      <c r="F91" s="97" t="s">
        <v>11873</v>
      </c>
      <c r="G91" s="97" t="s">
        <v>11874</v>
      </c>
      <c r="H91" s="104" t="s">
        <v>11982</v>
      </c>
      <c r="J91" s="11" t="str">
        <f t="shared" si="9"/>
        <v>IC.CP.060201</v>
      </c>
      <c r="K91" s="68" t="s">
        <v>12054</v>
      </c>
      <c r="L91" t="str">
        <f t="shared" si="10"/>
        <v>Alleviation of pain to level acceptable to patient</v>
      </c>
      <c r="M91" s="12" t="str">
        <f t="shared" si="11"/>
        <v>PI.IC.CP.060201.01</v>
      </c>
      <c r="N91" s="12"/>
      <c r="O91" s="12" t="str">
        <f t="shared" si="12"/>
        <v>PH.IC.CP.060201.01</v>
      </c>
      <c r="Q91" s="12" t="str">
        <f t="shared" si="13"/>
        <v>CL.IC.CP.060201.01</v>
      </c>
      <c r="Z91" t="s">
        <v>176</v>
      </c>
      <c r="AA91">
        <v>1156</v>
      </c>
    </row>
    <row r="92" spans="1:27" ht="15">
      <c r="A92" t="s">
        <v>11754</v>
      </c>
      <c r="C92" s="100" t="s">
        <v>11974</v>
      </c>
      <c r="E92" s="102" t="s">
        <v>285</v>
      </c>
      <c r="F92" s="97" t="s">
        <v>11873</v>
      </c>
      <c r="G92" s="97" t="s">
        <v>11875</v>
      </c>
      <c r="H92" s="104" t="s">
        <v>11746</v>
      </c>
      <c r="J92" s="11" t="str">
        <f t="shared" si="9"/>
        <v>IC.CP.060202</v>
      </c>
      <c r="K92" s="68" t="s">
        <v>12054</v>
      </c>
      <c r="L92" t="str">
        <f t="shared" si="10"/>
        <v>O:  Acute Pain Other:</v>
      </c>
      <c r="M92" s="12" t="str">
        <f t="shared" si="11"/>
        <v>PI.IC.CP.060202.01</v>
      </c>
      <c r="N92" s="12"/>
      <c r="O92" s="12" t="str">
        <f t="shared" si="12"/>
        <v>PH.IC.CP.060202.01</v>
      </c>
      <c r="Q92" s="12" t="str">
        <f t="shared" si="13"/>
        <v>CL.IC.CP.060202.01</v>
      </c>
      <c r="Z92" t="s">
        <v>176</v>
      </c>
      <c r="AA92">
        <v>1156</v>
      </c>
    </row>
    <row r="93" spans="1:27" ht="15">
      <c r="A93" t="s">
        <v>11754</v>
      </c>
      <c r="B93" s="97" t="s">
        <v>11894</v>
      </c>
      <c r="C93" s="100" t="s">
        <v>352</v>
      </c>
      <c r="D93" s="97" t="s">
        <v>11876</v>
      </c>
      <c r="E93" s="102" t="s">
        <v>295</v>
      </c>
      <c r="F93" s="97" t="s">
        <v>11876</v>
      </c>
      <c r="G93" s="97" t="s">
        <v>11877</v>
      </c>
      <c r="H93" s="106" t="s">
        <v>1396</v>
      </c>
      <c r="J93" s="11" t="str">
        <f t="shared" si="9"/>
        <v>IC.CP.070101</v>
      </c>
      <c r="K93" s="68" t="s">
        <v>12054</v>
      </c>
      <c r="L93" t="str">
        <f t="shared" si="10"/>
        <v xml:space="preserve">Administer supplemental oxygen , CPAP, BiPAP </v>
      </c>
      <c r="M93" s="12" t="str">
        <f t="shared" si="11"/>
        <v>PI.IC.CP.070101.01</v>
      </c>
      <c r="N93" s="12"/>
      <c r="O93" s="12" t="str">
        <f t="shared" si="12"/>
        <v>PH.IC.CP.070101.01</v>
      </c>
      <c r="Q93" s="12" t="str">
        <f t="shared" si="13"/>
        <v>CL.IC.CP.070101.01</v>
      </c>
      <c r="Z93" t="s">
        <v>176</v>
      </c>
      <c r="AA93">
        <v>1156</v>
      </c>
    </row>
    <row r="94" spans="1:27" ht="15">
      <c r="A94" t="s">
        <v>11754</v>
      </c>
      <c r="C94" s="100" t="s">
        <v>352</v>
      </c>
      <c r="E94" s="102" t="s">
        <v>295</v>
      </c>
      <c r="F94" s="97" t="s">
        <v>11876</v>
      </c>
      <c r="G94" s="97" t="s">
        <v>11878</v>
      </c>
      <c r="H94" s="106" t="s">
        <v>1398</v>
      </c>
      <c r="J94" s="11" t="str">
        <f t="shared" si="9"/>
        <v>IC.CP.070102</v>
      </c>
      <c r="K94" s="68" t="s">
        <v>12054</v>
      </c>
      <c r="L94" t="str">
        <f t="shared" si="10"/>
        <v>Educate on risks from anti-anxiety; narcotic meds</v>
      </c>
      <c r="M94" s="12" t="str">
        <f t="shared" si="11"/>
        <v>PI.IC.CP.070102.01</v>
      </c>
      <c r="N94" s="12"/>
      <c r="O94" s="12" t="str">
        <f t="shared" si="12"/>
        <v>PH.IC.CP.070102.01</v>
      </c>
      <c r="Q94" s="12" t="str">
        <f t="shared" si="13"/>
        <v>CL.IC.CP.070102.01</v>
      </c>
      <c r="Z94" t="s">
        <v>176</v>
      </c>
      <c r="AA94">
        <v>1156</v>
      </c>
    </row>
    <row r="95" spans="1:27" ht="15">
      <c r="A95" t="s">
        <v>11754</v>
      </c>
      <c r="C95" s="100" t="s">
        <v>352</v>
      </c>
      <c r="E95" s="102" t="s">
        <v>295</v>
      </c>
      <c r="F95" s="97" t="s">
        <v>11876</v>
      </c>
      <c r="G95" s="97" t="s">
        <v>11879</v>
      </c>
      <c r="H95" s="106" t="s">
        <v>1400</v>
      </c>
      <c r="J95" s="11" t="str">
        <f t="shared" si="9"/>
        <v>IC.CP.070103</v>
      </c>
      <c r="K95" s="68" t="s">
        <v>12054</v>
      </c>
      <c r="L95" t="str">
        <f t="shared" si="10"/>
        <v>Assess chest wall movement/shape; auscultate breath sounds</v>
      </c>
      <c r="M95" s="12" t="str">
        <f t="shared" si="11"/>
        <v>PI.IC.CP.070103.01</v>
      </c>
      <c r="N95" s="12"/>
      <c r="O95" s="12" t="str">
        <f t="shared" si="12"/>
        <v>PH.IC.CP.070103.01</v>
      </c>
      <c r="Q95" s="12" t="str">
        <f t="shared" si="13"/>
        <v>CL.IC.CP.070103.01</v>
      </c>
      <c r="Z95" t="s">
        <v>176</v>
      </c>
      <c r="AA95">
        <v>1156</v>
      </c>
    </row>
    <row r="96" spans="1:27" ht="15">
      <c r="A96" t="s">
        <v>11754</v>
      </c>
      <c r="C96" s="100" t="s">
        <v>352</v>
      </c>
      <c r="E96" s="102" t="s">
        <v>295</v>
      </c>
      <c r="F96" s="97" t="s">
        <v>11876</v>
      </c>
      <c r="G96" s="97" t="s">
        <v>11880</v>
      </c>
      <c r="H96" s="106" t="s">
        <v>1402</v>
      </c>
      <c r="J96" s="11" t="str">
        <f t="shared" si="9"/>
        <v>IC.CP.070104</v>
      </c>
      <c r="K96" s="68" t="s">
        <v>12054</v>
      </c>
      <c r="L96" t="str">
        <f t="shared" si="10"/>
        <v>Assist patient assume position of choice</v>
      </c>
      <c r="M96" s="12" t="str">
        <f t="shared" si="11"/>
        <v>PI.IC.CP.070104.01</v>
      </c>
      <c r="N96" s="12"/>
      <c r="O96" s="12" t="str">
        <f t="shared" si="12"/>
        <v>PH.IC.CP.070104.01</v>
      </c>
      <c r="Q96" s="12" t="str">
        <f t="shared" si="13"/>
        <v>CL.IC.CP.070104.01</v>
      </c>
      <c r="Z96" t="s">
        <v>176</v>
      </c>
      <c r="AA96">
        <v>1156</v>
      </c>
    </row>
    <row r="97" spans="1:27" ht="15">
      <c r="A97" t="s">
        <v>11754</v>
      </c>
      <c r="C97" s="100" t="s">
        <v>352</v>
      </c>
      <c r="E97" s="102" t="s">
        <v>295</v>
      </c>
      <c r="F97" s="97" t="s">
        <v>11876</v>
      </c>
      <c r="G97" s="97" t="s">
        <v>11881</v>
      </c>
      <c r="H97" s="106" t="s">
        <v>1404</v>
      </c>
      <c r="J97" s="11" t="str">
        <f t="shared" si="9"/>
        <v>IC.CP.070105</v>
      </c>
      <c r="K97" s="68" t="s">
        <v>12054</v>
      </c>
      <c r="L97" t="str">
        <f t="shared" si="10"/>
        <v>Encourage expectoration/suction when indicated</v>
      </c>
      <c r="M97" s="12" t="str">
        <f t="shared" si="11"/>
        <v>PI.IC.CP.070105.01</v>
      </c>
      <c r="N97" s="12"/>
      <c r="O97" s="12" t="str">
        <f t="shared" si="12"/>
        <v>PH.IC.CP.070105.01</v>
      </c>
      <c r="Q97" s="12" t="str">
        <f t="shared" si="13"/>
        <v>CL.IC.CP.070105.01</v>
      </c>
      <c r="Z97" t="s">
        <v>176</v>
      </c>
      <c r="AA97">
        <v>1156</v>
      </c>
    </row>
    <row r="98" spans="1:27" ht="15">
      <c r="A98" t="s">
        <v>11754</v>
      </c>
      <c r="C98" s="100" t="s">
        <v>352</v>
      </c>
      <c r="E98" s="102" t="s">
        <v>295</v>
      </c>
      <c r="F98" s="97" t="s">
        <v>11876</v>
      </c>
      <c r="G98" s="97" t="s">
        <v>11882</v>
      </c>
      <c r="H98" s="106" t="s">
        <v>1406</v>
      </c>
      <c r="J98" s="11" t="str">
        <f t="shared" si="9"/>
        <v>IC.CP.070106</v>
      </c>
      <c r="K98" s="68" t="s">
        <v>12054</v>
      </c>
      <c r="L98" t="str">
        <f t="shared" si="10"/>
        <v>Encourage abdominal/pursed-lip breathing</v>
      </c>
      <c r="M98" s="12" t="str">
        <f t="shared" si="11"/>
        <v>PI.IC.CP.070106.01</v>
      </c>
      <c r="N98" s="12"/>
      <c r="O98" s="12" t="str">
        <f t="shared" si="12"/>
        <v>PH.IC.CP.070106.01</v>
      </c>
      <c r="Q98" s="12" t="str">
        <f t="shared" si="13"/>
        <v>CL.IC.CP.070106.01</v>
      </c>
      <c r="Z98" t="s">
        <v>176</v>
      </c>
      <c r="AA98">
        <v>1156</v>
      </c>
    </row>
    <row r="99" spans="1:27" ht="15">
      <c r="A99" t="s">
        <v>11754</v>
      </c>
      <c r="C99" s="100" t="s">
        <v>352</v>
      </c>
      <c r="E99" s="102" t="s">
        <v>295</v>
      </c>
      <c r="F99" s="97" t="s">
        <v>11876</v>
      </c>
      <c r="G99" s="97" t="s">
        <v>11883</v>
      </c>
      <c r="H99" s="106" t="s">
        <v>1419</v>
      </c>
      <c r="J99" s="11" t="str">
        <f t="shared" si="9"/>
        <v>IC.CP.070107</v>
      </c>
      <c r="K99" s="68" t="s">
        <v>12054</v>
      </c>
      <c r="L99" t="str">
        <f t="shared" si="10"/>
        <v>Evaluate level of activity tolerance</v>
      </c>
      <c r="M99" s="12" t="str">
        <f t="shared" si="11"/>
        <v>PI.IC.CP.070107.01</v>
      </c>
      <c r="N99" s="12"/>
      <c r="O99" s="12" t="str">
        <f t="shared" si="12"/>
        <v>PH.IC.CP.070107.01</v>
      </c>
      <c r="Q99" s="12" t="str">
        <f t="shared" si="13"/>
        <v>CL.IC.CP.070107.01</v>
      </c>
      <c r="Z99" t="s">
        <v>176</v>
      </c>
      <c r="AA99">
        <v>1156</v>
      </c>
    </row>
    <row r="100" spans="1:27" ht="15">
      <c r="A100" t="s">
        <v>11754</v>
      </c>
      <c r="C100" s="100" t="s">
        <v>352</v>
      </c>
      <c r="E100" s="102" t="s">
        <v>295</v>
      </c>
      <c r="F100" s="97" t="s">
        <v>11876</v>
      </c>
      <c r="G100" s="97" t="s">
        <v>11884</v>
      </c>
      <c r="H100" s="106" t="s">
        <v>1550</v>
      </c>
      <c r="J100" s="11" t="str">
        <f t="shared" si="9"/>
        <v>IC.CP.070108</v>
      </c>
      <c r="K100" s="68" t="s">
        <v>12054</v>
      </c>
      <c r="L100" t="str">
        <f t="shared" si="10"/>
        <v>Ensure access to fresh air/direct air onto face</v>
      </c>
      <c r="M100" s="12" t="str">
        <f t="shared" si="11"/>
        <v>PI.IC.CP.070108.01</v>
      </c>
      <c r="N100" s="12"/>
      <c r="O100" s="12" t="str">
        <f t="shared" si="12"/>
        <v>PH.IC.CP.070108.01</v>
      </c>
      <c r="Q100" s="12" t="str">
        <f t="shared" si="13"/>
        <v>CL.IC.CP.070108.01</v>
      </c>
      <c r="Z100" t="s">
        <v>176</v>
      </c>
      <c r="AA100">
        <v>1156</v>
      </c>
    </row>
    <row r="101" spans="1:27" ht="15">
      <c r="A101" t="s">
        <v>11754</v>
      </c>
      <c r="C101" s="100" t="s">
        <v>352</v>
      </c>
      <c r="E101" s="102" t="s">
        <v>295</v>
      </c>
      <c r="F101" s="97" t="s">
        <v>11876</v>
      </c>
      <c r="G101" s="97" t="s">
        <v>11885</v>
      </c>
      <c r="H101" s="106" t="s">
        <v>1551</v>
      </c>
      <c r="J101" s="11" t="str">
        <f t="shared" si="9"/>
        <v>IC.CP.070109</v>
      </c>
      <c r="K101" s="68" t="s">
        <v>12054</v>
      </c>
      <c r="L101" t="str">
        <f t="shared" si="10"/>
        <v>Monitor vital signs, cardiac rhythm, pulse oximetry</v>
      </c>
      <c r="M101" s="12" t="str">
        <f t="shared" si="11"/>
        <v>PI.IC.CP.070109.01</v>
      </c>
      <c r="N101" s="12"/>
      <c r="O101" s="12" t="str">
        <f t="shared" si="12"/>
        <v>PH.IC.CP.070109.01</v>
      </c>
      <c r="Q101" s="12" t="str">
        <f t="shared" si="13"/>
        <v>CL.IC.CP.070109.01</v>
      </c>
      <c r="Z101" t="s">
        <v>176</v>
      </c>
      <c r="AA101">
        <v>1156</v>
      </c>
    </row>
    <row r="102" spans="1:27" ht="15">
      <c r="A102" t="s">
        <v>11754</v>
      </c>
      <c r="C102" s="100" t="s">
        <v>352</v>
      </c>
      <c r="E102" s="102" t="s">
        <v>295</v>
      </c>
      <c r="F102" s="97" t="s">
        <v>11876</v>
      </c>
      <c r="G102" s="97" t="s">
        <v>11793</v>
      </c>
      <c r="H102" s="106" t="s">
        <v>1571</v>
      </c>
      <c r="J102" s="11" t="str">
        <f t="shared" si="9"/>
        <v>IC.CP.070110</v>
      </c>
      <c r="K102" s="68" t="s">
        <v>12054</v>
      </c>
      <c r="L102" t="str">
        <f t="shared" si="10"/>
        <v>Acknowledge/accept patient's self report of dyspnea</v>
      </c>
      <c r="M102" s="12" t="str">
        <f t="shared" si="11"/>
        <v>PI.IC.CP.070110.01</v>
      </c>
      <c r="N102" s="12"/>
      <c r="O102" s="12" t="str">
        <f t="shared" si="12"/>
        <v>PH.IC.CP.070110.01</v>
      </c>
      <c r="Q102" s="12" t="str">
        <f t="shared" si="13"/>
        <v>CL.IC.CP.070110.01</v>
      </c>
      <c r="Z102" t="s">
        <v>176</v>
      </c>
      <c r="AA102">
        <v>1156</v>
      </c>
    </row>
    <row r="103" spans="1:27" ht="15">
      <c r="A103" t="s">
        <v>11754</v>
      </c>
      <c r="C103" s="100" t="s">
        <v>352</v>
      </c>
      <c r="E103" s="102" t="s">
        <v>295</v>
      </c>
      <c r="F103" s="97" t="s">
        <v>11876</v>
      </c>
      <c r="G103" s="97" t="s">
        <v>11794</v>
      </c>
      <c r="H103" s="106" t="s">
        <v>1298</v>
      </c>
      <c r="J103" s="11" t="str">
        <f t="shared" si="9"/>
        <v>IC.CP.070111</v>
      </c>
      <c r="K103" s="68" t="s">
        <v>12054</v>
      </c>
      <c r="L103" t="str">
        <f t="shared" si="10"/>
        <v>Provide supplemental humidification.</v>
      </c>
      <c r="M103" s="12" t="str">
        <f t="shared" si="11"/>
        <v>PI.IC.CP.070111.01</v>
      </c>
      <c r="N103" s="12"/>
      <c r="O103" s="12" t="str">
        <f t="shared" si="12"/>
        <v>PH.IC.CP.070111.01</v>
      </c>
      <c r="Q103" s="12" t="str">
        <f t="shared" si="13"/>
        <v>CL.IC.CP.070111.01</v>
      </c>
      <c r="Z103" t="s">
        <v>176</v>
      </c>
      <c r="AA103">
        <v>1156</v>
      </c>
    </row>
    <row r="104" spans="1:27" ht="15">
      <c r="A104" t="s">
        <v>11754</v>
      </c>
      <c r="C104" s="100" t="s">
        <v>352</v>
      </c>
      <c r="E104" s="102" t="s">
        <v>295</v>
      </c>
      <c r="F104" s="97" t="s">
        <v>11876</v>
      </c>
      <c r="G104" s="97" t="s">
        <v>11795</v>
      </c>
      <c r="H104" s="106" t="s">
        <v>1299</v>
      </c>
      <c r="J104" s="11" t="str">
        <f t="shared" si="9"/>
        <v>IC.CP.070112</v>
      </c>
      <c r="K104" s="68" t="s">
        <v>12054</v>
      </c>
      <c r="L104" t="str">
        <f t="shared" si="10"/>
        <v>P: Chronic Obstructive Pulmonary Disease Other:</v>
      </c>
      <c r="M104" s="12" t="str">
        <f t="shared" si="11"/>
        <v>PI.IC.CP.070112.01</v>
      </c>
      <c r="N104" s="12"/>
      <c r="O104" s="12" t="str">
        <f t="shared" si="12"/>
        <v>PH.IC.CP.070112.01</v>
      </c>
      <c r="Q104" s="12" t="str">
        <f t="shared" si="13"/>
        <v>CL.IC.CP.070112.01</v>
      </c>
      <c r="Z104" t="s">
        <v>176</v>
      </c>
      <c r="AA104">
        <v>1156</v>
      </c>
    </row>
    <row r="105" spans="1:27" ht="15">
      <c r="A105" t="s">
        <v>11754</v>
      </c>
      <c r="C105" s="100" t="s">
        <v>352</v>
      </c>
      <c r="D105" s="97" t="s">
        <v>11796</v>
      </c>
      <c r="E105" s="102" t="s">
        <v>285</v>
      </c>
      <c r="F105" s="97" t="s">
        <v>11796</v>
      </c>
      <c r="G105" s="97" t="s">
        <v>11892</v>
      </c>
      <c r="H105" s="106" t="s">
        <v>11982</v>
      </c>
      <c r="J105" s="11" t="str">
        <f t="shared" si="9"/>
        <v>IC.CP.070201</v>
      </c>
      <c r="K105" s="68" t="s">
        <v>12054</v>
      </c>
      <c r="L105" t="str">
        <f t="shared" si="10"/>
        <v>Stabilization and/or improvement of respiratory status</v>
      </c>
      <c r="M105" s="12" t="str">
        <f t="shared" si="11"/>
        <v>PI.IC.CP.070201.01</v>
      </c>
      <c r="N105" s="12"/>
      <c r="O105" s="12" t="str">
        <f t="shared" si="12"/>
        <v>PH.IC.CP.070201.01</v>
      </c>
      <c r="Q105" s="12" t="str">
        <f t="shared" si="13"/>
        <v>CL.IC.CP.070201.01</v>
      </c>
      <c r="Z105" t="s">
        <v>176</v>
      </c>
      <c r="AA105">
        <v>1156</v>
      </c>
    </row>
    <row r="106" spans="1:27" ht="15">
      <c r="A106" t="s">
        <v>11754</v>
      </c>
      <c r="C106" s="100" t="s">
        <v>352</v>
      </c>
      <c r="E106" s="102" t="s">
        <v>285</v>
      </c>
      <c r="F106" s="97" t="s">
        <v>11796</v>
      </c>
      <c r="G106" s="97" t="s">
        <v>11893</v>
      </c>
      <c r="H106" s="106" t="s">
        <v>11746</v>
      </c>
      <c r="J106" s="11" t="str">
        <f t="shared" si="9"/>
        <v>IC.CP.070202</v>
      </c>
      <c r="K106" s="68" t="s">
        <v>12054</v>
      </c>
      <c r="L106" t="str">
        <f t="shared" si="10"/>
        <v>O: Chronic Obstructive Pulmonary Disease Other:</v>
      </c>
      <c r="M106" s="12" t="str">
        <f t="shared" si="11"/>
        <v>PI.IC.CP.070202.01</v>
      </c>
      <c r="N106" s="12"/>
      <c r="O106" s="12" t="str">
        <f t="shared" si="12"/>
        <v>PH.IC.CP.070202.01</v>
      </c>
      <c r="Q106" s="12" t="str">
        <f t="shared" si="13"/>
        <v>CL.IC.CP.070202.01</v>
      </c>
      <c r="Z106" t="s">
        <v>176</v>
      </c>
      <c r="AA106">
        <v>1156</v>
      </c>
    </row>
    <row r="107" spans="1:27" ht="15">
      <c r="A107" t="s">
        <v>11754</v>
      </c>
      <c r="B107" s="97" t="s">
        <v>11912</v>
      </c>
      <c r="C107" s="100" t="s">
        <v>353</v>
      </c>
      <c r="D107" s="97" t="s">
        <v>11896</v>
      </c>
      <c r="E107" s="102" t="s">
        <v>295</v>
      </c>
      <c r="F107" s="97" t="s">
        <v>11896</v>
      </c>
      <c r="G107" s="97" t="s">
        <v>11897</v>
      </c>
      <c r="H107" s="106" t="s">
        <v>1396</v>
      </c>
      <c r="J107" s="11" t="str">
        <f t="shared" si="9"/>
        <v>IC.CP.080101</v>
      </c>
      <c r="K107" s="68" t="s">
        <v>12054</v>
      </c>
      <c r="L107" t="str">
        <f t="shared" si="10"/>
        <v>Check restraints every 30 min, release every 2 hours</v>
      </c>
      <c r="M107" s="12" t="str">
        <f t="shared" si="11"/>
        <v>PI.IC.CP.080101.01</v>
      </c>
      <c r="N107" s="12"/>
      <c r="O107" s="12" t="str">
        <f t="shared" si="12"/>
        <v>PH.IC.CP.080101.01</v>
      </c>
      <c r="Q107" s="12" t="str">
        <f t="shared" si="13"/>
        <v>CL.IC.CP.080101.01</v>
      </c>
      <c r="Z107" t="s">
        <v>176</v>
      </c>
      <c r="AA107">
        <v>1156</v>
      </c>
    </row>
    <row r="108" spans="1:27" ht="15">
      <c r="A108" t="s">
        <v>11754</v>
      </c>
      <c r="C108" s="100" t="s">
        <v>353</v>
      </c>
      <c r="E108" s="102" t="s">
        <v>295</v>
      </c>
      <c r="F108" s="97" t="s">
        <v>11896</v>
      </c>
      <c r="G108" s="97" t="s">
        <v>11898</v>
      </c>
      <c r="H108" s="106" t="s">
        <v>1398</v>
      </c>
      <c r="J108" s="11" t="str">
        <f t="shared" si="9"/>
        <v>IC.CP.080102</v>
      </c>
      <c r="K108" s="68" t="s">
        <v>12054</v>
      </c>
      <c r="L108" t="str">
        <f t="shared" si="10"/>
        <v>Determine when less restrictive methods are possible</v>
      </c>
      <c r="M108" s="12" t="str">
        <f t="shared" si="11"/>
        <v>PI.IC.CP.080102.01</v>
      </c>
      <c r="N108" s="12"/>
      <c r="O108" s="12" t="str">
        <f t="shared" si="12"/>
        <v>PH.IC.CP.080102.01</v>
      </c>
      <c r="Q108" s="12" t="str">
        <f t="shared" si="13"/>
        <v>CL.IC.CP.080102.01</v>
      </c>
      <c r="Z108" t="s">
        <v>176</v>
      </c>
      <c r="AA108">
        <v>1156</v>
      </c>
    </row>
    <row r="109" spans="1:27" ht="15">
      <c r="A109" t="s">
        <v>11754</v>
      </c>
      <c r="C109" s="100" t="s">
        <v>353</v>
      </c>
      <c r="E109" s="102" t="s">
        <v>295</v>
      </c>
      <c r="F109" s="97" t="s">
        <v>11896</v>
      </c>
      <c r="G109" s="97" t="s">
        <v>11899</v>
      </c>
      <c r="H109" s="106" t="s">
        <v>1400</v>
      </c>
      <c r="J109" s="11" t="str">
        <f t="shared" si="9"/>
        <v>IC.CP.080103</v>
      </c>
      <c r="K109" s="68" t="s">
        <v>12054</v>
      </c>
      <c r="L109" t="str">
        <f t="shared" si="10"/>
        <v>Keep call light/personal items within reach.</v>
      </c>
      <c r="M109" s="12" t="str">
        <f t="shared" si="11"/>
        <v>PI.IC.CP.080103.01</v>
      </c>
      <c r="N109" s="12"/>
      <c r="O109" s="12" t="str">
        <f t="shared" si="12"/>
        <v>PH.IC.CP.080103.01</v>
      </c>
      <c r="Q109" s="12" t="str">
        <f t="shared" si="13"/>
        <v>CL.IC.CP.080103.01</v>
      </c>
      <c r="Z109" t="s">
        <v>176</v>
      </c>
      <c r="AA109">
        <v>1156</v>
      </c>
    </row>
    <row r="110" spans="1:27" ht="15">
      <c r="A110" t="s">
        <v>11754</v>
      </c>
      <c r="C110" s="100" t="s">
        <v>353</v>
      </c>
      <c r="E110" s="102" t="s">
        <v>295</v>
      </c>
      <c r="F110" s="97" t="s">
        <v>11896</v>
      </c>
      <c r="G110" s="97" t="s">
        <v>11900</v>
      </c>
      <c r="H110" s="106" t="s">
        <v>1402</v>
      </c>
      <c r="J110" s="11" t="str">
        <f t="shared" si="9"/>
        <v>IC.CP.080104</v>
      </c>
      <c r="K110" s="68" t="s">
        <v>12054</v>
      </c>
      <c r="L110" t="str">
        <f t="shared" si="10"/>
        <v>Monitor physical; emotional well being of patient</v>
      </c>
      <c r="M110" s="12" t="str">
        <f t="shared" si="11"/>
        <v>PI.IC.CP.080104.01</v>
      </c>
      <c r="N110" s="12"/>
      <c r="O110" s="12" t="str">
        <f t="shared" si="12"/>
        <v>PH.IC.CP.080104.01</v>
      </c>
      <c r="Q110" s="12" t="str">
        <f t="shared" si="13"/>
        <v>CL.IC.CP.080104.01</v>
      </c>
      <c r="Z110" t="s">
        <v>176</v>
      </c>
      <c r="AA110">
        <v>1156</v>
      </c>
    </row>
    <row r="111" spans="1:27" ht="15">
      <c r="A111" t="s">
        <v>11754</v>
      </c>
      <c r="C111" s="100" t="s">
        <v>353</v>
      </c>
      <c r="E111" s="102" t="s">
        <v>295</v>
      </c>
      <c r="F111" s="97" t="s">
        <v>11896</v>
      </c>
      <c r="G111" s="97" t="s">
        <v>11901</v>
      </c>
      <c r="H111" s="106" t="s">
        <v>1404</v>
      </c>
      <c r="J111" s="11" t="str">
        <f t="shared" si="9"/>
        <v>IC.CP.080105</v>
      </c>
      <c r="K111" s="68" t="s">
        <v>12054</v>
      </c>
      <c r="L111" t="str">
        <f t="shared" si="10"/>
        <v>Explain procedure to patient/family; possible alternatives</v>
      </c>
      <c r="M111" s="12" t="str">
        <f t="shared" si="11"/>
        <v>PI.IC.CP.080105.01</v>
      </c>
      <c r="N111" s="12"/>
      <c r="O111" s="12" t="str">
        <f t="shared" si="12"/>
        <v>PH.IC.CP.080105.01</v>
      </c>
      <c r="Q111" s="12" t="str">
        <f t="shared" si="13"/>
        <v>CL.IC.CP.080105.01</v>
      </c>
      <c r="Z111" t="s">
        <v>176</v>
      </c>
      <c r="AA111">
        <v>1156</v>
      </c>
    </row>
    <row r="112" spans="1:27" ht="15">
      <c r="A112" t="s">
        <v>11754</v>
      </c>
      <c r="C112" s="100" t="s">
        <v>353</v>
      </c>
      <c r="E112" s="102" t="s">
        <v>295</v>
      </c>
      <c r="F112" s="97" t="s">
        <v>11896</v>
      </c>
      <c r="G112" s="97" t="s">
        <v>11902</v>
      </c>
      <c r="H112" s="106" t="s">
        <v>1406</v>
      </c>
      <c r="J112" s="11" t="str">
        <f t="shared" si="9"/>
        <v>IC.CP.080106</v>
      </c>
      <c r="K112" s="68" t="s">
        <v>12054</v>
      </c>
      <c r="L112" t="str">
        <f t="shared" si="10"/>
        <v>Assure restraint is appropriately applied/removed/reapplied</v>
      </c>
      <c r="M112" s="12" t="str">
        <f t="shared" si="11"/>
        <v>PI.IC.CP.080106.01</v>
      </c>
      <c r="N112" s="12"/>
      <c r="O112" s="12" t="str">
        <f t="shared" si="12"/>
        <v>PH.IC.CP.080106.01</v>
      </c>
      <c r="Q112" s="12" t="str">
        <f t="shared" si="13"/>
        <v>CL.IC.CP.080106.01</v>
      </c>
      <c r="Z112" t="s">
        <v>176</v>
      </c>
      <c r="AA112">
        <v>1156</v>
      </c>
    </row>
    <row r="113" spans="1:27" ht="15">
      <c r="A113" t="s">
        <v>11754</v>
      </c>
      <c r="C113" s="100" t="s">
        <v>353</v>
      </c>
      <c r="E113" s="102" t="s">
        <v>295</v>
      </c>
      <c r="F113" s="97" t="s">
        <v>11896</v>
      </c>
      <c r="G113" s="97" t="s">
        <v>11903</v>
      </c>
      <c r="H113" s="106" t="s">
        <v>1419</v>
      </c>
      <c r="J113" s="11" t="str">
        <f t="shared" si="9"/>
        <v>IC.CP.080107</v>
      </c>
      <c r="K113" s="68" t="s">
        <v>12054</v>
      </c>
      <c r="L113" t="str">
        <f t="shared" si="10"/>
        <v>Check with patient to ascertain needs</v>
      </c>
      <c r="M113" s="12" t="str">
        <f t="shared" si="11"/>
        <v>PI.IC.CP.080107.01</v>
      </c>
      <c r="N113" s="12"/>
      <c r="O113" s="12" t="str">
        <f t="shared" si="12"/>
        <v>PH.IC.CP.080107.01</v>
      </c>
      <c r="Q113" s="12" t="str">
        <f t="shared" si="13"/>
        <v>CL.IC.CP.080107.01</v>
      </c>
      <c r="Z113" t="s">
        <v>176</v>
      </c>
      <c r="AA113">
        <v>1156</v>
      </c>
    </row>
    <row r="114" spans="1:27" ht="15">
      <c r="A114" t="s">
        <v>11754</v>
      </c>
      <c r="C114" s="100" t="s">
        <v>353</v>
      </c>
      <c r="E114" s="102" t="s">
        <v>295</v>
      </c>
      <c r="F114" s="97" t="s">
        <v>11896</v>
      </c>
      <c r="G114" s="97" t="s">
        <v>11904</v>
      </c>
      <c r="H114" s="106" t="s">
        <v>1550</v>
      </c>
      <c r="J114" s="11" t="str">
        <f t="shared" si="9"/>
        <v>IC.CP.080108</v>
      </c>
      <c r="K114" s="68" t="s">
        <v>12054</v>
      </c>
      <c r="L114" t="str">
        <f t="shared" si="10"/>
        <v>Patient's rights, dignity, and safety maintained</v>
      </c>
      <c r="M114" s="12" t="str">
        <f t="shared" si="11"/>
        <v>PI.IC.CP.080108.01</v>
      </c>
      <c r="N114" s="12"/>
      <c r="O114" s="12" t="str">
        <f t="shared" si="12"/>
        <v>PH.IC.CP.080108.01</v>
      </c>
      <c r="Q114" s="12" t="str">
        <f t="shared" si="13"/>
        <v>CL.IC.CP.080108.01</v>
      </c>
      <c r="Z114" t="s">
        <v>176</v>
      </c>
      <c r="AA114">
        <v>1156</v>
      </c>
    </row>
    <row r="115" spans="1:27" ht="15">
      <c r="A115" t="s">
        <v>11754</v>
      </c>
      <c r="C115" s="100" t="s">
        <v>353</v>
      </c>
      <c r="E115" s="102" t="s">
        <v>295</v>
      </c>
      <c r="F115" s="97" t="s">
        <v>11896</v>
      </c>
      <c r="G115" s="97" t="s">
        <v>11905</v>
      </c>
      <c r="H115" s="106" t="s">
        <v>1551</v>
      </c>
      <c r="J115" s="11" t="str">
        <f t="shared" si="9"/>
        <v>IC.CP.080109</v>
      </c>
      <c r="K115" s="68" t="s">
        <v>12054</v>
      </c>
      <c r="L115" t="str">
        <f t="shared" si="10"/>
        <v>Provide calm environment help prevent agitation</v>
      </c>
      <c r="M115" s="12" t="str">
        <f t="shared" si="11"/>
        <v>PI.IC.CP.080109.01</v>
      </c>
      <c r="N115" s="12"/>
      <c r="O115" s="12" t="str">
        <f t="shared" si="12"/>
        <v>PH.IC.CP.080109.01</v>
      </c>
      <c r="Q115" s="12" t="str">
        <f t="shared" si="13"/>
        <v>CL.IC.CP.080109.01</v>
      </c>
      <c r="Z115" t="s">
        <v>176</v>
      </c>
      <c r="AA115">
        <v>1156</v>
      </c>
    </row>
    <row r="116" spans="1:27" ht="15">
      <c r="A116" t="s">
        <v>11754</v>
      </c>
      <c r="C116" s="100" t="s">
        <v>353</v>
      </c>
      <c r="E116" s="102" t="s">
        <v>295</v>
      </c>
      <c r="F116" s="97" t="s">
        <v>11896</v>
      </c>
      <c r="G116" s="97" t="s">
        <v>11906</v>
      </c>
      <c r="H116" s="106" t="s">
        <v>1571</v>
      </c>
      <c r="J116" s="11" t="str">
        <f t="shared" si="9"/>
        <v>IC.CP.080110</v>
      </c>
      <c r="K116" s="68" t="s">
        <v>12054</v>
      </c>
      <c r="L116" t="str">
        <f t="shared" si="10"/>
        <v xml:space="preserve">Toilet per schedule/request </v>
      </c>
      <c r="M116" s="12" t="str">
        <f t="shared" si="11"/>
        <v>PI.IC.CP.080110.01</v>
      </c>
      <c r="N116" s="12"/>
      <c r="O116" s="12" t="str">
        <f t="shared" si="12"/>
        <v>PH.IC.CP.080110.01</v>
      </c>
      <c r="Q116" s="12" t="str">
        <f t="shared" si="13"/>
        <v>CL.IC.CP.080110.01</v>
      </c>
      <c r="Z116" t="s">
        <v>176</v>
      </c>
      <c r="AA116">
        <v>1156</v>
      </c>
    </row>
    <row r="117" spans="1:27" ht="15">
      <c r="A117" t="s">
        <v>11754</v>
      </c>
      <c r="C117" s="100" t="s">
        <v>353</v>
      </c>
      <c r="E117" s="102" t="s">
        <v>295</v>
      </c>
      <c r="F117" s="97" t="s">
        <v>11896</v>
      </c>
      <c r="G117" s="97" t="s">
        <v>11907</v>
      </c>
      <c r="H117" s="106" t="s">
        <v>1298</v>
      </c>
      <c r="J117" s="11" t="str">
        <f t="shared" si="9"/>
        <v>IC.CP.080111</v>
      </c>
      <c r="K117" s="68" t="s">
        <v>12054</v>
      </c>
      <c r="L117" t="str">
        <f t="shared" si="10"/>
        <v>Provide adequate fluid/nourishment.</v>
      </c>
      <c r="M117" s="12" t="str">
        <f t="shared" si="11"/>
        <v>PI.IC.CP.080111.01</v>
      </c>
      <c r="N117" s="12"/>
      <c r="O117" s="12" t="str">
        <f t="shared" si="12"/>
        <v>PH.IC.CP.080111.01</v>
      </c>
      <c r="Q117" s="12" t="str">
        <f t="shared" si="13"/>
        <v>CL.IC.CP.080111.01</v>
      </c>
      <c r="Z117" t="s">
        <v>176</v>
      </c>
      <c r="AA117">
        <v>1156</v>
      </c>
    </row>
    <row r="118" spans="1:27" ht="15">
      <c r="A118" t="s">
        <v>11754</v>
      </c>
      <c r="C118" s="100" t="s">
        <v>353</v>
      </c>
      <c r="E118" s="102" t="s">
        <v>295</v>
      </c>
      <c r="F118" s="97" t="s">
        <v>11896</v>
      </c>
      <c r="G118" s="97" t="s">
        <v>11908</v>
      </c>
      <c r="H118" s="106" t="s">
        <v>1299</v>
      </c>
      <c r="J118" s="11" t="str">
        <f t="shared" si="9"/>
        <v>IC.CP.080112</v>
      </c>
      <c r="K118" s="68" t="s">
        <v>12054</v>
      </c>
      <c r="L118" t="str">
        <f t="shared" si="10"/>
        <v>P: Restrained Patient Other:</v>
      </c>
      <c r="M118" s="12" t="str">
        <f t="shared" si="11"/>
        <v>PI.IC.CP.080112.01</v>
      </c>
      <c r="N118" s="12"/>
      <c r="O118" s="12" t="str">
        <f t="shared" si="12"/>
        <v>PH.IC.CP.080112.01</v>
      </c>
      <c r="Q118" s="12" t="str">
        <f t="shared" si="13"/>
        <v>CL.IC.CP.080112.01</v>
      </c>
      <c r="Z118" t="s">
        <v>176</v>
      </c>
      <c r="AA118">
        <v>1156</v>
      </c>
    </row>
    <row r="119" spans="1:27" ht="15">
      <c r="A119" t="s">
        <v>11754</v>
      </c>
      <c r="C119" s="100" t="s">
        <v>353</v>
      </c>
      <c r="D119" s="97" t="s">
        <v>11909</v>
      </c>
      <c r="E119" s="102" t="s">
        <v>11976</v>
      </c>
      <c r="F119" s="97" t="s">
        <v>11909</v>
      </c>
      <c r="G119" s="97" t="s">
        <v>11910</v>
      </c>
      <c r="H119" s="106" t="s">
        <v>11982</v>
      </c>
      <c r="J119" s="11" t="str">
        <f t="shared" si="9"/>
        <v>IC.CP.080201</v>
      </c>
      <c r="K119" s="68" t="s">
        <v>12054</v>
      </c>
      <c r="L119" t="str">
        <f t="shared" si="10"/>
        <v>Patient free from discomfort/injury; autonomy maintained</v>
      </c>
      <c r="M119" s="12" t="str">
        <f t="shared" si="11"/>
        <v>PI.IC.CP.080201.01</v>
      </c>
      <c r="N119" s="12"/>
      <c r="O119" s="12" t="str">
        <f t="shared" si="12"/>
        <v>PH.IC.CP.080201.01</v>
      </c>
      <c r="Q119" s="12" t="str">
        <f t="shared" si="13"/>
        <v>CL.IC.CP.080201.01</v>
      </c>
      <c r="Z119" t="s">
        <v>176</v>
      </c>
      <c r="AA119">
        <v>1156</v>
      </c>
    </row>
    <row r="120" spans="1:27" ht="15">
      <c r="A120" t="s">
        <v>11754</v>
      </c>
      <c r="C120" s="100" t="s">
        <v>353</v>
      </c>
      <c r="E120" s="102" t="s">
        <v>11976</v>
      </c>
      <c r="F120" s="97" t="s">
        <v>11909</v>
      </c>
      <c r="G120" s="97" t="s">
        <v>11911</v>
      </c>
      <c r="H120" s="106" t="s">
        <v>11746</v>
      </c>
      <c r="J120" s="11" t="str">
        <f t="shared" si="9"/>
        <v>IC.CP.080202</v>
      </c>
      <c r="K120" s="68" t="s">
        <v>12054</v>
      </c>
      <c r="L120" t="str">
        <f t="shared" si="10"/>
        <v>O: Restrained Patient Other:</v>
      </c>
      <c r="M120" s="12" t="str">
        <f t="shared" si="11"/>
        <v>PI.IC.CP.080202.01</v>
      </c>
      <c r="N120" s="12"/>
      <c r="O120" s="12" t="str">
        <f t="shared" si="12"/>
        <v>PH.IC.CP.080202.01</v>
      </c>
      <c r="Q120" s="12" t="str">
        <f t="shared" si="13"/>
        <v>CL.IC.CP.080202.01</v>
      </c>
      <c r="Z120" t="s">
        <v>176</v>
      </c>
      <c r="AA120">
        <v>1156</v>
      </c>
    </row>
    <row r="121" spans="1:27" ht="15">
      <c r="A121" t="s">
        <v>11754</v>
      </c>
      <c r="B121" s="97" t="s">
        <v>11945</v>
      </c>
      <c r="C121" s="100" t="s">
        <v>11975</v>
      </c>
      <c r="D121" s="97" t="s">
        <v>11913</v>
      </c>
      <c r="E121" s="102" t="s">
        <v>295</v>
      </c>
      <c r="F121" s="97" t="s">
        <v>11913</v>
      </c>
      <c r="G121" s="97" t="s">
        <v>4592</v>
      </c>
      <c r="H121" s="106" t="s">
        <v>1396</v>
      </c>
      <c r="J121" s="11" t="str">
        <f t="shared" si="9"/>
        <v>IC.CP.090101</v>
      </c>
      <c r="K121" s="68" t="s">
        <v>12054</v>
      </c>
      <c r="L121" t="str">
        <f t="shared" si="10"/>
        <v>Encourage small, frequent position changes</v>
      </c>
      <c r="M121" s="12" t="str">
        <f t="shared" si="11"/>
        <v>PI.IC.CP.090101.01</v>
      </c>
      <c r="N121" s="12"/>
      <c r="O121" s="12" t="str">
        <f t="shared" si="12"/>
        <v>PH.IC.CP.090101.01</v>
      </c>
      <c r="Q121" s="12" t="str">
        <f t="shared" si="13"/>
        <v>CL.IC.CP.090101.01</v>
      </c>
      <c r="Z121" t="s">
        <v>176</v>
      </c>
      <c r="AA121">
        <v>1156</v>
      </c>
    </row>
    <row r="122" spans="1:27" ht="15">
      <c r="A122" t="s">
        <v>11754</v>
      </c>
      <c r="C122" s="100" t="s">
        <v>11975</v>
      </c>
      <c r="E122" s="102" t="s">
        <v>295</v>
      </c>
      <c r="F122" s="97" t="s">
        <v>11913</v>
      </c>
      <c r="G122" s="97" t="s">
        <v>4465</v>
      </c>
      <c r="H122" s="106" t="s">
        <v>1398</v>
      </c>
      <c r="J122" s="11" t="str">
        <f t="shared" si="9"/>
        <v>IC.CP.090102</v>
      </c>
      <c r="K122" s="68" t="s">
        <v>12054</v>
      </c>
      <c r="L122" t="str">
        <f t="shared" si="10"/>
        <v>Use wheelchair cushion while in wheelchair</v>
      </c>
      <c r="M122" s="12" t="str">
        <f t="shared" si="11"/>
        <v>PI.IC.CP.090102.01</v>
      </c>
      <c r="N122" s="12"/>
      <c r="O122" s="12" t="str">
        <f t="shared" si="12"/>
        <v>PH.IC.CP.090102.01</v>
      </c>
      <c r="Q122" s="12" t="str">
        <f t="shared" si="13"/>
        <v>CL.IC.CP.090102.01</v>
      </c>
      <c r="Z122" t="s">
        <v>176</v>
      </c>
      <c r="AA122">
        <v>1156</v>
      </c>
    </row>
    <row r="123" spans="1:27" ht="15">
      <c r="A123" t="s">
        <v>11754</v>
      </c>
      <c r="C123" s="100" t="s">
        <v>11975</v>
      </c>
      <c r="E123" s="102" t="s">
        <v>295</v>
      </c>
      <c r="F123" s="97" t="s">
        <v>11913</v>
      </c>
      <c r="G123" s="97" t="s">
        <v>11914</v>
      </c>
      <c r="H123" s="106" t="s">
        <v>1400</v>
      </c>
      <c r="J123" s="11" t="str">
        <f t="shared" si="9"/>
        <v>IC.CP.090103</v>
      </c>
      <c r="K123" s="68" t="s">
        <v>12054</v>
      </c>
      <c r="L123" t="str">
        <f t="shared" si="10"/>
        <v>Use pull sheet to sit up in bed or turn</v>
      </c>
      <c r="M123" s="12" t="str">
        <f t="shared" si="11"/>
        <v>PI.IC.CP.090103.01</v>
      </c>
      <c r="N123" s="12"/>
      <c r="O123" s="12" t="str">
        <f t="shared" si="12"/>
        <v>PH.IC.CP.090103.01</v>
      </c>
      <c r="Q123" s="12" t="str">
        <f t="shared" si="13"/>
        <v>CL.IC.CP.090103.01</v>
      </c>
      <c r="Z123" t="s">
        <v>176</v>
      </c>
      <c r="AA123">
        <v>1156</v>
      </c>
    </row>
    <row r="124" spans="1:27" ht="15">
      <c r="A124" t="s">
        <v>11754</v>
      </c>
      <c r="C124" s="100" t="s">
        <v>11975</v>
      </c>
      <c r="E124" s="102" t="s">
        <v>295</v>
      </c>
      <c r="F124" s="97" t="s">
        <v>11913</v>
      </c>
      <c r="G124" s="97" t="s">
        <v>11915</v>
      </c>
      <c r="H124" s="106" t="s">
        <v>1402</v>
      </c>
      <c r="J124" s="11" t="str">
        <f t="shared" si="9"/>
        <v>IC.CP.090104</v>
      </c>
      <c r="K124" s="68" t="s">
        <v>12054</v>
      </c>
      <c r="L124" t="str">
        <f t="shared" si="10"/>
        <v>Keep HOB at/below 30 degrees when not eating</v>
      </c>
      <c r="M124" s="12" t="str">
        <f t="shared" si="11"/>
        <v>PI.IC.CP.090104.01</v>
      </c>
      <c r="N124" s="12"/>
      <c r="O124" s="12" t="str">
        <f t="shared" si="12"/>
        <v>PH.IC.CP.090104.01</v>
      </c>
      <c r="Q124" s="12" t="str">
        <f t="shared" si="13"/>
        <v>CL.IC.CP.090104.01</v>
      </c>
      <c r="Z124" t="s">
        <v>176</v>
      </c>
      <c r="AA124">
        <v>1156</v>
      </c>
    </row>
    <row r="125" spans="1:27" ht="15">
      <c r="A125" t="s">
        <v>11754</v>
      </c>
      <c r="C125" s="100" t="s">
        <v>11975</v>
      </c>
      <c r="E125" s="102" t="s">
        <v>295</v>
      </c>
      <c r="F125" s="97" t="s">
        <v>11913</v>
      </c>
      <c r="G125" s="97" t="s">
        <v>11916</v>
      </c>
      <c r="H125" s="106" t="s">
        <v>1404</v>
      </c>
      <c r="J125" s="11" t="str">
        <f t="shared" si="9"/>
        <v>IC.CP.090105</v>
      </c>
      <c r="K125" s="68" t="s">
        <v>12054</v>
      </c>
      <c r="L125" t="str">
        <f t="shared" si="10"/>
        <v>HOB up for meals, lower within 1 hour unless contraindicated</v>
      </c>
      <c r="M125" s="12" t="str">
        <f t="shared" si="11"/>
        <v>PI.IC.CP.090105.01</v>
      </c>
      <c r="N125" s="12"/>
      <c r="O125" s="12" t="str">
        <f t="shared" si="12"/>
        <v>PH.IC.CP.090105.01</v>
      </c>
      <c r="Q125" s="12" t="str">
        <f t="shared" si="13"/>
        <v>CL.IC.CP.090105.01</v>
      </c>
      <c r="Z125" t="s">
        <v>176</v>
      </c>
      <c r="AA125">
        <v>1156</v>
      </c>
    </row>
    <row r="126" spans="1:27" ht="15">
      <c r="A126" t="s">
        <v>11754</v>
      </c>
      <c r="C126" s="100" t="s">
        <v>11975</v>
      </c>
      <c r="E126" s="102" t="s">
        <v>295</v>
      </c>
      <c r="F126" s="97" t="s">
        <v>11913</v>
      </c>
      <c r="G126" s="97" t="s">
        <v>11917</v>
      </c>
      <c r="H126" s="106" t="s">
        <v>1406</v>
      </c>
      <c r="J126" s="11" t="str">
        <f t="shared" si="9"/>
        <v>IC.CP.090106</v>
      </c>
      <c r="K126" s="68" t="s">
        <v>12054</v>
      </c>
      <c r="L126" t="str">
        <f t="shared" si="10"/>
        <v>Raise knee when elevating HOB</v>
      </c>
      <c r="M126" s="12" t="str">
        <f t="shared" si="11"/>
        <v>PI.IC.CP.090106.01</v>
      </c>
      <c r="N126" s="12"/>
      <c r="O126" s="12" t="str">
        <f t="shared" si="12"/>
        <v>PH.IC.CP.090106.01</v>
      </c>
      <c r="Q126" s="12" t="str">
        <f t="shared" si="13"/>
        <v>CL.IC.CP.090106.01</v>
      </c>
      <c r="Z126" t="s">
        <v>176</v>
      </c>
      <c r="AA126">
        <v>1156</v>
      </c>
    </row>
    <row r="127" spans="1:27" ht="15">
      <c r="A127" t="s">
        <v>11754</v>
      </c>
      <c r="C127" s="100" t="s">
        <v>11975</v>
      </c>
      <c r="E127" s="102" t="s">
        <v>295</v>
      </c>
      <c r="F127" s="97" t="s">
        <v>11913</v>
      </c>
      <c r="G127" s="97" t="s">
        <v>11918</v>
      </c>
      <c r="H127" s="106" t="s">
        <v>1419</v>
      </c>
      <c r="J127" s="11" t="str">
        <f t="shared" si="9"/>
        <v>IC.CP.090107</v>
      </c>
      <c r="K127" s="68" t="s">
        <v>12054</v>
      </c>
      <c r="L127" t="str">
        <f t="shared" si="10"/>
        <v>Educate on causes/prevention of pressure ulcers</v>
      </c>
      <c r="M127" s="12" t="str">
        <f t="shared" si="11"/>
        <v>PI.IC.CP.090107.01</v>
      </c>
      <c r="N127" s="12"/>
      <c r="O127" s="12" t="str">
        <f t="shared" si="12"/>
        <v>PH.IC.CP.090107.01</v>
      </c>
      <c r="Q127" s="12" t="str">
        <f t="shared" si="13"/>
        <v>CL.IC.CP.090107.01</v>
      </c>
      <c r="Z127" t="s">
        <v>176</v>
      </c>
      <c r="AA127">
        <v>1156</v>
      </c>
    </row>
    <row r="128" spans="1:27" ht="15">
      <c r="A128" t="s">
        <v>11754</v>
      </c>
      <c r="C128" s="100" t="s">
        <v>11975</v>
      </c>
      <c r="E128" s="102" t="s">
        <v>295</v>
      </c>
      <c r="F128" s="97" t="s">
        <v>11913</v>
      </c>
      <c r="G128" s="97" t="s">
        <v>11919</v>
      </c>
      <c r="H128" s="106" t="s">
        <v>1550</v>
      </c>
      <c r="J128" s="11" t="str">
        <f t="shared" si="9"/>
        <v>IC.CP.090108</v>
      </c>
      <c r="K128" s="68" t="s">
        <v>12054</v>
      </c>
      <c r="L128" t="str">
        <f t="shared" si="10"/>
        <v>Educate on treatment plan</v>
      </c>
      <c r="M128" s="12" t="str">
        <f t="shared" si="11"/>
        <v>PI.IC.CP.090108.01</v>
      </c>
      <c r="N128" s="12"/>
      <c r="O128" s="12" t="str">
        <f t="shared" si="12"/>
        <v>PH.IC.CP.090108.01</v>
      </c>
      <c r="Q128" s="12" t="str">
        <f t="shared" si="13"/>
        <v>CL.IC.CP.090108.01</v>
      </c>
      <c r="Z128" t="s">
        <v>176</v>
      </c>
      <c r="AA128">
        <v>1156</v>
      </c>
    </row>
    <row r="129" spans="1:27" ht="15">
      <c r="A129" t="s">
        <v>11754</v>
      </c>
      <c r="C129" s="100" t="s">
        <v>11975</v>
      </c>
      <c r="E129" s="102" t="s">
        <v>295</v>
      </c>
      <c r="F129" s="97" t="s">
        <v>11913</v>
      </c>
      <c r="G129" s="97" t="s">
        <v>11920</v>
      </c>
      <c r="H129" s="106" t="s">
        <v>1551</v>
      </c>
      <c r="J129" s="11" t="str">
        <f t="shared" si="9"/>
        <v>IC.CP.090109</v>
      </c>
      <c r="K129" s="68" t="s">
        <v>12054</v>
      </c>
      <c r="L129" t="str">
        <f t="shared" si="10"/>
        <v>Educate importance of frequent position change</v>
      </c>
      <c r="M129" s="12" t="str">
        <f t="shared" si="11"/>
        <v>PI.IC.CP.090109.01</v>
      </c>
      <c r="N129" s="12"/>
      <c r="O129" s="12" t="str">
        <f t="shared" si="12"/>
        <v>PH.IC.CP.090109.01</v>
      </c>
      <c r="Q129" s="12" t="str">
        <f t="shared" si="13"/>
        <v>CL.IC.CP.090109.01</v>
      </c>
      <c r="Z129" t="s">
        <v>176</v>
      </c>
      <c r="AA129">
        <v>1156</v>
      </c>
    </row>
    <row r="130" spans="1:27" ht="15">
      <c r="A130" t="s">
        <v>11754</v>
      </c>
      <c r="C130" s="100" t="s">
        <v>11975</v>
      </c>
      <c r="E130" s="102" t="s">
        <v>295</v>
      </c>
      <c r="F130" s="97" t="s">
        <v>11913</v>
      </c>
      <c r="G130" s="97" t="s">
        <v>11921</v>
      </c>
      <c r="H130" s="106" t="s">
        <v>1571</v>
      </c>
      <c r="J130" s="11" t="str">
        <f t="shared" si="9"/>
        <v>IC.CP.090110</v>
      </c>
      <c r="K130" s="68" t="s">
        <v>12054</v>
      </c>
      <c r="L130" t="str">
        <f t="shared" si="10"/>
        <v>Provide educational materials</v>
      </c>
      <c r="M130" s="12" t="str">
        <f t="shared" si="11"/>
        <v>PI.IC.CP.090110.01</v>
      </c>
      <c r="N130" s="12"/>
      <c r="O130" s="12" t="str">
        <f t="shared" si="12"/>
        <v>PH.IC.CP.090110.01</v>
      </c>
      <c r="Q130" s="12" t="str">
        <f t="shared" si="13"/>
        <v>CL.IC.CP.090110.01</v>
      </c>
      <c r="Z130" t="s">
        <v>176</v>
      </c>
      <c r="AA130">
        <v>1156</v>
      </c>
    </row>
    <row r="131" spans="1:27" ht="15">
      <c r="A131" t="s">
        <v>11754</v>
      </c>
      <c r="C131" s="100" t="s">
        <v>11975</v>
      </c>
      <c r="E131" s="102" t="s">
        <v>295</v>
      </c>
      <c r="F131" s="97" t="s">
        <v>11913</v>
      </c>
      <c r="G131" s="97" t="s">
        <v>11922</v>
      </c>
      <c r="H131" s="106" t="s">
        <v>1298</v>
      </c>
      <c r="J131" s="11" t="str">
        <f t="shared" ref="J131:J194" si="14">CONCATENATE("IC.CP.",C131,E131,H131)</f>
        <v>IC.CP.090111</v>
      </c>
      <c r="K131" s="68" t="s">
        <v>12054</v>
      </c>
      <c r="L131" t="str">
        <f t="shared" ref="L131:L194" si="15">G131</f>
        <v>Activity as tolerated</v>
      </c>
      <c r="M131" s="12" t="str">
        <f t="shared" ref="M131:M194" si="16">CONCATENATE("PI.",J131,".",K131)</f>
        <v>PI.IC.CP.090111.01</v>
      </c>
      <c r="N131" s="12"/>
      <c r="O131" s="12" t="str">
        <f t="shared" ref="O131:O194" si="17">CONCATENATE("PH.",J131,".",K131)</f>
        <v>PH.IC.CP.090111.01</v>
      </c>
      <c r="Q131" s="12" t="str">
        <f t="shared" ref="Q131:Q194" si="18">CONCATENATE("CL.",J131,".",K131)</f>
        <v>CL.IC.CP.090111.01</v>
      </c>
      <c r="Z131" t="s">
        <v>176</v>
      </c>
      <c r="AA131">
        <v>1156</v>
      </c>
    </row>
    <row r="132" spans="1:27" ht="15">
      <c r="A132" t="s">
        <v>11754</v>
      </c>
      <c r="C132" s="100" t="s">
        <v>11975</v>
      </c>
      <c r="E132" s="102" t="s">
        <v>295</v>
      </c>
      <c r="F132" s="97" t="s">
        <v>11913</v>
      </c>
      <c r="G132" s="97" t="s">
        <v>4319</v>
      </c>
      <c r="H132" s="106" t="s">
        <v>1299</v>
      </c>
      <c r="J132" s="11" t="str">
        <f t="shared" si="14"/>
        <v>IC.CP.090112</v>
      </c>
      <c r="K132" s="68" t="s">
        <v>12054</v>
      </c>
      <c r="L132" t="str">
        <f t="shared" si="15"/>
        <v>Perform ROM exercises when turning/repositioning</v>
      </c>
      <c r="M132" s="12" t="str">
        <f t="shared" si="16"/>
        <v>PI.IC.CP.090112.01</v>
      </c>
      <c r="N132" s="12"/>
      <c r="O132" s="12" t="str">
        <f t="shared" si="17"/>
        <v>PH.IC.CP.090112.01</v>
      </c>
      <c r="Q132" s="12" t="str">
        <f t="shared" si="18"/>
        <v>CL.IC.CP.090112.01</v>
      </c>
      <c r="Z132" t="s">
        <v>176</v>
      </c>
      <c r="AA132">
        <v>1156</v>
      </c>
    </row>
    <row r="133" spans="1:27" ht="15">
      <c r="A133" t="s">
        <v>11754</v>
      </c>
      <c r="C133" s="100" t="s">
        <v>11975</v>
      </c>
      <c r="E133" s="102" t="s">
        <v>295</v>
      </c>
      <c r="F133" s="97" t="s">
        <v>11913</v>
      </c>
      <c r="G133" s="97" t="s">
        <v>11923</v>
      </c>
      <c r="H133" s="106" t="s">
        <v>1300</v>
      </c>
      <c r="J133" s="11" t="str">
        <f t="shared" si="14"/>
        <v>IC.CP.090113</v>
      </c>
      <c r="K133" s="68" t="s">
        <v>12054</v>
      </c>
      <c r="L133" t="str">
        <f t="shared" si="15"/>
        <v>Limit sitting out of bed to &lt; 2 hours each time</v>
      </c>
      <c r="M133" s="12" t="str">
        <f t="shared" si="16"/>
        <v>PI.IC.CP.090113.01</v>
      </c>
      <c r="N133" s="12"/>
      <c r="O133" s="12" t="str">
        <f t="shared" si="17"/>
        <v>PH.IC.CP.090113.01</v>
      </c>
      <c r="Q133" s="12" t="str">
        <f t="shared" si="18"/>
        <v>CL.IC.CP.090113.01</v>
      </c>
      <c r="Z133" t="s">
        <v>176</v>
      </c>
      <c r="AA133">
        <v>1156</v>
      </c>
    </row>
    <row r="134" spans="1:27" ht="15">
      <c r="A134" t="s">
        <v>11754</v>
      </c>
      <c r="C134" s="100" t="s">
        <v>11975</v>
      </c>
      <c r="E134" s="102" t="s">
        <v>295</v>
      </c>
      <c r="F134" s="97" t="s">
        <v>11913</v>
      </c>
      <c r="G134" s="97" t="s">
        <v>11924</v>
      </c>
      <c r="H134" s="106" t="s">
        <v>1301</v>
      </c>
      <c r="J134" s="11" t="str">
        <f t="shared" si="14"/>
        <v>IC.CP.090114</v>
      </c>
      <c r="K134" s="68" t="s">
        <v>12054</v>
      </c>
      <c r="L134" t="str">
        <f t="shared" si="15"/>
        <v>Maintain clean, dry skin</v>
      </c>
      <c r="M134" s="12" t="str">
        <f t="shared" si="16"/>
        <v>PI.IC.CP.090114.01</v>
      </c>
      <c r="N134" s="12"/>
      <c r="O134" s="12" t="str">
        <f t="shared" si="17"/>
        <v>PH.IC.CP.090114.01</v>
      </c>
      <c r="Q134" s="12" t="str">
        <f t="shared" si="18"/>
        <v>CL.IC.CP.090114.01</v>
      </c>
      <c r="Z134" t="s">
        <v>176</v>
      </c>
      <c r="AA134">
        <v>1156</v>
      </c>
    </row>
    <row r="135" spans="1:27" ht="15">
      <c r="A135" t="s">
        <v>11754</v>
      </c>
      <c r="C135" s="100" t="s">
        <v>11975</v>
      </c>
      <c r="E135" s="102" t="s">
        <v>295</v>
      </c>
      <c r="F135" s="97" t="s">
        <v>11913</v>
      </c>
      <c r="G135" s="97" t="s">
        <v>11925</v>
      </c>
      <c r="H135" s="106" t="s">
        <v>1468</v>
      </c>
      <c r="J135" s="11" t="str">
        <f t="shared" si="14"/>
        <v>IC.CP.090115</v>
      </c>
      <c r="K135" s="68" t="s">
        <v>12054</v>
      </c>
      <c r="L135" t="str">
        <f t="shared" si="15"/>
        <v>Use condom catheter</v>
      </c>
      <c r="M135" s="12" t="str">
        <f t="shared" si="16"/>
        <v>PI.IC.CP.090115.01</v>
      </c>
      <c r="N135" s="12"/>
      <c r="O135" s="12" t="str">
        <f t="shared" si="17"/>
        <v>PH.IC.CP.090115.01</v>
      </c>
      <c r="Q135" s="12" t="str">
        <f t="shared" si="18"/>
        <v>CL.IC.CP.090115.01</v>
      </c>
      <c r="Z135" t="s">
        <v>176</v>
      </c>
      <c r="AA135">
        <v>1156</v>
      </c>
    </row>
    <row r="136" spans="1:27" ht="15">
      <c r="A136" t="s">
        <v>11754</v>
      </c>
      <c r="C136" s="100" t="s">
        <v>11975</v>
      </c>
      <c r="E136" s="102" t="s">
        <v>295</v>
      </c>
      <c r="F136" s="97" t="s">
        <v>11913</v>
      </c>
      <c r="G136" s="97" t="s">
        <v>11926</v>
      </c>
      <c r="H136" s="106" t="s">
        <v>1469</v>
      </c>
      <c r="J136" s="11" t="str">
        <f t="shared" si="14"/>
        <v>IC.CP.090116</v>
      </c>
      <c r="K136" s="68" t="s">
        <v>12054</v>
      </c>
      <c r="L136" t="str">
        <f t="shared" si="15"/>
        <v>Apply fecal collector as indicated</v>
      </c>
      <c r="M136" s="12" t="str">
        <f t="shared" si="16"/>
        <v>PI.IC.CP.090116.01</v>
      </c>
      <c r="N136" s="12"/>
      <c r="O136" s="12" t="str">
        <f t="shared" si="17"/>
        <v>PH.IC.CP.090116.01</v>
      </c>
      <c r="Q136" s="12" t="str">
        <f t="shared" si="18"/>
        <v>CL.IC.CP.090116.01</v>
      </c>
      <c r="Z136" t="s">
        <v>176</v>
      </c>
      <c r="AA136">
        <v>1156</v>
      </c>
    </row>
    <row r="137" spans="1:27" ht="15">
      <c r="A137" t="s">
        <v>11754</v>
      </c>
      <c r="C137" s="100" t="s">
        <v>11975</v>
      </c>
      <c r="E137" s="102" t="s">
        <v>295</v>
      </c>
      <c r="F137" s="97" t="s">
        <v>11913</v>
      </c>
      <c r="G137" s="97" t="s">
        <v>4537</v>
      </c>
      <c r="H137" s="106" t="s">
        <v>1470</v>
      </c>
      <c r="J137" s="11" t="str">
        <f t="shared" si="14"/>
        <v>IC.CP.090117</v>
      </c>
      <c r="K137" s="68" t="s">
        <v>12054</v>
      </c>
      <c r="L137" t="str">
        <f t="shared" si="15"/>
        <v>Apply protective barrier ointment</v>
      </c>
      <c r="M137" s="12" t="str">
        <f t="shared" si="16"/>
        <v>PI.IC.CP.090117.01</v>
      </c>
      <c r="N137" s="12"/>
      <c r="O137" s="12" t="str">
        <f t="shared" si="17"/>
        <v>PH.IC.CP.090117.01</v>
      </c>
      <c r="Q137" s="12" t="str">
        <f t="shared" si="18"/>
        <v>CL.IC.CP.090117.01</v>
      </c>
      <c r="Z137" t="s">
        <v>176</v>
      </c>
      <c r="AA137">
        <v>1156</v>
      </c>
    </row>
    <row r="138" spans="1:27" ht="15">
      <c r="A138" t="s">
        <v>11754</v>
      </c>
      <c r="C138" s="100" t="s">
        <v>11975</v>
      </c>
      <c r="E138" s="102" t="s">
        <v>295</v>
      </c>
      <c r="F138" s="97" t="s">
        <v>11913</v>
      </c>
      <c r="G138" s="97" t="s">
        <v>11927</v>
      </c>
      <c r="H138" s="106" t="s">
        <v>1251</v>
      </c>
      <c r="J138" s="11" t="str">
        <f t="shared" si="14"/>
        <v>IC.CP.090118</v>
      </c>
      <c r="K138" s="68" t="s">
        <v>12054</v>
      </c>
      <c r="L138" t="str">
        <f t="shared" si="15"/>
        <v>Offer urinal at scheduled intervals</v>
      </c>
      <c r="M138" s="12" t="str">
        <f t="shared" si="16"/>
        <v>PI.IC.CP.090118.01</v>
      </c>
      <c r="N138" s="12"/>
      <c r="O138" s="12" t="str">
        <f t="shared" si="17"/>
        <v>PH.IC.CP.090118.01</v>
      </c>
      <c r="Q138" s="12" t="str">
        <f t="shared" si="18"/>
        <v>CL.IC.CP.090118.01</v>
      </c>
      <c r="Z138" t="s">
        <v>176</v>
      </c>
      <c r="AA138">
        <v>1156</v>
      </c>
    </row>
    <row r="139" spans="1:27" ht="15">
      <c r="A139" t="s">
        <v>11754</v>
      </c>
      <c r="C139" s="100" t="s">
        <v>11975</v>
      </c>
      <c r="E139" s="102" t="s">
        <v>295</v>
      </c>
      <c r="F139" s="97" t="s">
        <v>11913</v>
      </c>
      <c r="G139" s="97" t="s">
        <v>11928</v>
      </c>
      <c r="H139" s="106" t="s">
        <v>11989</v>
      </c>
      <c r="J139" s="11" t="str">
        <f t="shared" si="14"/>
        <v>IC.CP.090119</v>
      </c>
      <c r="K139" s="68" t="s">
        <v>12054</v>
      </c>
      <c r="L139" t="str">
        <f t="shared" si="15"/>
        <v>Offer bedpan at scheduled intervals</v>
      </c>
      <c r="M139" s="12" t="str">
        <f t="shared" si="16"/>
        <v>PI.IC.CP.090119.01</v>
      </c>
      <c r="N139" s="12"/>
      <c r="O139" s="12" t="str">
        <f t="shared" si="17"/>
        <v>PH.IC.CP.090119.01</v>
      </c>
      <c r="Q139" s="12" t="str">
        <f t="shared" si="18"/>
        <v>CL.IC.CP.090119.01</v>
      </c>
      <c r="Z139" t="s">
        <v>176</v>
      </c>
      <c r="AA139">
        <v>1156</v>
      </c>
    </row>
    <row r="140" spans="1:27" ht="15">
      <c r="A140" t="s">
        <v>11754</v>
      </c>
      <c r="C140" s="100" t="s">
        <v>11975</v>
      </c>
      <c r="E140" s="102" t="s">
        <v>295</v>
      </c>
      <c r="F140" s="97" t="s">
        <v>11913</v>
      </c>
      <c r="G140" s="97" t="s">
        <v>11841</v>
      </c>
      <c r="H140" s="106" t="s">
        <v>11990</v>
      </c>
      <c r="J140" s="11" t="str">
        <f t="shared" si="14"/>
        <v>IC.CP.090120</v>
      </c>
      <c r="K140" s="68" t="s">
        <v>12054</v>
      </c>
      <c r="L140" t="str">
        <f t="shared" si="15"/>
        <v>Establish toileting schedule</v>
      </c>
      <c r="M140" s="12" t="str">
        <f t="shared" si="16"/>
        <v>PI.IC.CP.090120.01</v>
      </c>
      <c r="N140" s="12"/>
      <c r="O140" s="12" t="str">
        <f t="shared" si="17"/>
        <v>PH.IC.CP.090120.01</v>
      </c>
      <c r="Q140" s="12" t="str">
        <f t="shared" si="18"/>
        <v>CL.IC.CP.090120.01</v>
      </c>
      <c r="Z140" t="s">
        <v>176</v>
      </c>
      <c r="AA140">
        <v>1156</v>
      </c>
    </row>
    <row r="141" spans="1:27" ht="15">
      <c r="A141" t="s">
        <v>11754</v>
      </c>
      <c r="C141" s="100" t="s">
        <v>11975</v>
      </c>
      <c r="E141" s="102" t="s">
        <v>295</v>
      </c>
      <c r="F141" s="97" t="s">
        <v>11913</v>
      </c>
      <c r="G141" s="97" t="s">
        <v>11842</v>
      </c>
      <c r="H141" s="104" t="s">
        <v>575</v>
      </c>
      <c r="J141" s="11" t="str">
        <f t="shared" si="14"/>
        <v>IC.CP.090121</v>
      </c>
      <c r="K141" s="68" t="s">
        <v>12054</v>
      </c>
      <c r="L141" t="str">
        <f t="shared" si="15"/>
        <v>Instruct to request assistance for toileting</v>
      </c>
      <c r="M141" s="12" t="str">
        <f t="shared" si="16"/>
        <v>PI.IC.CP.090121.01</v>
      </c>
      <c r="N141" s="12"/>
      <c r="O141" s="12" t="str">
        <f t="shared" si="17"/>
        <v>PH.IC.CP.090121.01</v>
      </c>
      <c r="Q141" s="12" t="str">
        <f t="shared" si="18"/>
        <v>CL.IC.CP.090121.01</v>
      </c>
      <c r="Z141" t="s">
        <v>176</v>
      </c>
      <c r="AA141">
        <v>1156</v>
      </c>
    </row>
    <row r="142" spans="1:27" ht="15">
      <c r="A142" t="s">
        <v>11754</v>
      </c>
      <c r="C142" s="100" t="s">
        <v>11975</v>
      </c>
      <c r="E142" s="102" t="s">
        <v>295</v>
      </c>
      <c r="F142" s="97" t="s">
        <v>11913</v>
      </c>
      <c r="G142" s="97" t="s">
        <v>11843</v>
      </c>
      <c r="H142" s="104" t="s">
        <v>5751</v>
      </c>
      <c r="J142" s="11" t="str">
        <f t="shared" si="14"/>
        <v>IC.CP.090122</v>
      </c>
      <c r="K142" s="68" t="s">
        <v>12054</v>
      </c>
      <c r="L142" t="str">
        <f t="shared" si="15"/>
        <v>Encourage eating/assist with meals</v>
      </c>
      <c r="M142" s="12" t="str">
        <f t="shared" si="16"/>
        <v>PI.IC.CP.090122.01</v>
      </c>
      <c r="N142" s="12"/>
      <c r="O142" s="12" t="str">
        <f t="shared" si="17"/>
        <v>PH.IC.CP.090122.01</v>
      </c>
      <c r="Q142" s="12" t="str">
        <f t="shared" si="18"/>
        <v>CL.IC.CP.090122.01</v>
      </c>
      <c r="Z142" t="s">
        <v>176</v>
      </c>
      <c r="AA142">
        <v>1156</v>
      </c>
    </row>
    <row r="143" spans="1:27" ht="15">
      <c r="A143" t="s">
        <v>11754</v>
      </c>
      <c r="C143" s="100" t="s">
        <v>11975</v>
      </c>
      <c r="E143" s="102" t="s">
        <v>295</v>
      </c>
      <c r="F143" s="97" t="s">
        <v>11913</v>
      </c>
      <c r="G143" s="97" t="s">
        <v>11844</v>
      </c>
      <c r="H143" s="104" t="s">
        <v>1122</v>
      </c>
      <c r="J143" s="11" t="str">
        <f t="shared" si="14"/>
        <v>IC.CP.090123</v>
      </c>
      <c r="K143" s="68" t="s">
        <v>12054</v>
      </c>
      <c r="L143" t="str">
        <f t="shared" si="15"/>
        <v>Monitor food/fluid intake</v>
      </c>
      <c r="M143" s="12" t="str">
        <f t="shared" si="16"/>
        <v>PI.IC.CP.090123.01</v>
      </c>
      <c r="N143" s="12"/>
      <c r="O143" s="12" t="str">
        <f t="shared" si="17"/>
        <v>PH.IC.CP.090123.01</v>
      </c>
      <c r="Q143" s="12" t="str">
        <f t="shared" si="18"/>
        <v>CL.IC.CP.090123.01</v>
      </c>
      <c r="Z143" t="s">
        <v>176</v>
      </c>
      <c r="AA143">
        <v>1156</v>
      </c>
    </row>
    <row r="144" spans="1:27" ht="15">
      <c r="A144" t="s">
        <v>11754</v>
      </c>
      <c r="C144" s="100" t="s">
        <v>11975</v>
      </c>
      <c r="E144" s="102" t="s">
        <v>295</v>
      </c>
      <c r="F144" s="97" t="s">
        <v>11913</v>
      </c>
      <c r="G144" s="97" t="s">
        <v>11845</v>
      </c>
      <c r="H144" s="104" t="s">
        <v>6583</v>
      </c>
      <c r="J144" s="11" t="str">
        <f t="shared" si="14"/>
        <v>IC.CP.090124</v>
      </c>
      <c r="K144" s="68" t="s">
        <v>12054</v>
      </c>
      <c r="L144" t="str">
        <f t="shared" si="15"/>
        <v xml:space="preserve">Offer liquids Q2H </v>
      </c>
      <c r="M144" s="12" t="str">
        <f t="shared" si="16"/>
        <v>PI.IC.CP.090124.01</v>
      </c>
      <c r="N144" s="12"/>
      <c r="O144" s="12" t="str">
        <f t="shared" si="17"/>
        <v>PH.IC.CP.090124.01</v>
      </c>
      <c r="Q144" s="12" t="str">
        <f t="shared" si="18"/>
        <v>CL.IC.CP.090124.01</v>
      </c>
      <c r="Z144" t="s">
        <v>176</v>
      </c>
      <c r="AA144">
        <v>1156</v>
      </c>
    </row>
    <row r="145" spans="1:27" ht="15">
      <c r="A145" t="s">
        <v>11754</v>
      </c>
      <c r="C145" s="100" t="s">
        <v>11975</v>
      </c>
      <c r="E145" s="102" t="s">
        <v>295</v>
      </c>
      <c r="F145" s="97" t="s">
        <v>11913</v>
      </c>
      <c r="G145" s="97" t="s">
        <v>4344</v>
      </c>
      <c r="H145" s="104" t="s">
        <v>7563</v>
      </c>
      <c r="J145" s="11" t="str">
        <f t="shared" si="14"/>
        <v>IC.CP.090125</v>
      </c>
      <c r="K145" s="68" t="s">
        <v>12054</v>
      </c>
      <c r="L145" t="str">
        <f t="shared" si="15"/>
        <v>Offer ordered supplements</v>
      </c>
      <c r="M145" s="12" t="str">
        <f t="shared" si="16"/>
        <v>PI.IC.CP.090125.01</v>
      </c>
      <c r="N145" s="12"/>
      <c r="O145" s="12" t="str">
        <f t="shared" si="17"/>
        <v>PH.IC.CP.090125.01</v>
      </c>
      <c r="Q145" s="12" t="str">
        <f t="shared" si="18"/>
        <v>CL.IC.CP.090125.01</v>
      </c>
      <c r="Z145" t="s">
        <v>176</v>
      </c>
      <c r="AA145">
        <v>1156</v>
      </c>
    </row>
    <row r="146" spans="1:27" ht="15">
      <c r="A146" t="s">
        <v>11754</v>
      </c>
      <c r="C146" s="100" t="s">
        <v>11975</v>
      </c>
      <c r="E146" s="102" t="s">
        <v>295</v>
      </c>
      <c r="F146" s="97" t="s">
        <v>11913</v>
      </c>
      <c r="G146" s="97" t="s">
        <v>11846</v>
      </c>
      <c r="H146" s="104" t="s">
        <v>7805</v>
      </c>
      <c r="J146" s="11" t="str">
        <f t="shared" si="14"/>
        <v>IC.CP.090126</v>
      </c>
      <c r="K146" s="68" t="s">
        <v>12054</v>
      </c>
      <c r="L146" t="str">
        <f t="shared" si="15"/>
        <v>Provide tray set up; assist as needed</v>
      </c>
      <c r="M146" s="12" t="str">
        <f t="shared" si="16"/>
        <v>PI.IC.CP.090126.01</v>
      </c>
      <c r="N146" s="12"/>
      <c r="O146" s="12" t="str">
        <f t="shared" si="17"/>
        <v>PH.IC.CP.090126.01</v>
      </c>
      <c r="Q146" s="12" t="str">
        <f t="shared" si="18"/>
        <v>CL.IC.CP.090126.01</v>
      </c>
      <c r="Z146" t="s">
        <v>176</v>
      </c>
      <c r="AA146">
        <v>1156</v>
      </c>
    </row>
    <row r="147" spans="1:27" ht="15">
      <c r="A147" t="s">
        <v>11754</v>
      </c>
      <c r="C147" s="100" t="s">
        <v>11975</v>
      </c>
      <c r="E147" s="102" t="s">
        <v>295</v>
      </c>
      <c r="F147" s="97" t="s">
        <v>11913</v>
      </c>
      <c r="G147" s="97" t="s">
        <v>11847</v>
      </c>
      <c r="H147" s="104" t="s">
        <v>577</v>
      </c>
      <c r="J147" s="11" t="str">
        <f t="shared" si="14"/>
        <v>IC.CP.090127</v>
      </c>
      <c r="K147" s="68" t="s">
        <v>12054</v>
      </c>
      <c r="L147" t="str">
        <f t="shared" si="15"/>
        <v>Provide/encourage oral care</v>
      </c>
      <c r="M147" s="12" t="str">
        <f t="shared" si="16"/>
        <v>PI.IC.CP.090127.01</v>
      </c>
      <c r="N147" s="12"/>
      <c r="O147" s="12" t="str">
        <f t="shared" si="17"/>
        <v>PH.IC.CP.090127.01</v>
      </c>
      <c r="Q147" s="12" t="str">
        <f t="shared" si="18"/>
        <v>CL.IC.CP.090127.01</v>
      </c>
      <c r="Z147" t="s">
        <v>176</v>
      </c>
      <c r="AA147">
        <v>1156</v>
      </c>
    </row>
    <row r="148" spans="1:27" ht="15">
      <c r="A148" t="s">
        <v>11754</v>
      </c>
      <c r="C148" s="100" t="s">
        <v>11975</v>
      </c>
      <c r="E148" s="102" t="s">
        <v>295</v>
      </c>
      <c r="F148" s="97" t="s">
        <v>11913</v>
      </c>
      <c r="G148" s="97" t="s">
        <v>11936</v>
      </c>
      <c r="H148" s="104" t="s">
        <v>736</v>
      </c>
      <c r="J148" s="11" t="str">
        <f t="shared" si="14"/>
        <v>IC.CP.090128</v>
      </c>
      <c r="K148" s="68" t="s">
        <v>12054</v>
      </c>
      <c r="L148" t="str">
        <f t="shared" si="15"/>
        <v>Use specialty bed: air, low air loss, fluidized</v>
      </c>
      <c r="M148" s="12" t="str">
        <f t="shared" si="16"/>
        <v>PI.IC.CP.090128.01</v>
      </c>
      <c r="N148" s="12"/>
      <c r="O148" s="12" t="str">
        <f t="shared" si="17"/>
        <v>PH.IC.CP.090128.01</v>
      </c>
      <c r="Q148" s="12" t="str">
        <f t="shared" si="18"/>
        <v>CL.IC.CP.090128.01</v>
      </c>
      <c r="Z148" t="s">
        <v>176</v>
      </c>
      <c r="AA148">
        <v>1156</v>
      </c>
    </row>
    <row r="149" spans="1:27" ht="15">
      <c r="A149" t="s">
        <v>11754</v>
      </c>
      <c r="C149" s="100" t="s">
        <v>11975</v>
      </c>
      <c r="E149" s="102" t="s">
        <v>295</v>
      </c>
      <c r="F149" s="97" t="s">
        <v>11913</v>
      </c>
      <c r="G149" s="97" t="s">
        <v>11937</v>
      </c>
      <c r="H149" s="104" t="s">
        <v>5896</v>
      </c>
      <c r="J149" s="11" t="str">
        <f t="shared" si="14"/>
        <v>IC.CP.090129</v>
      </c>
      <c r="K149" s="68" t="s">
        <v>12054</v>
      </c>
      <c r="L149" t="str">
        <f t="shared" si="15"/>
        <v>Apply elbow pads</v>
      </c>
      <c r="M149" s="12" t="str">
        <f t="shared" si="16"/>
        <v>PI.IC.CP.090129.01</v>
      </c>
      <c r="N149" s="12"/>
      <c r="O149" s="12" t="str">
        <f t="shared" si="17"/>
        <v>PH.IC.CP.090129.01</v>
      </c>
      <c r="Q149" s="12" t="str">
        <f t="shared" si="18"/>
        <v>CL.IC.CP.090129.01</v>
      </c>
      <c r="Z149" t="s">
        <v>176</v>
      </c>
      <c r="AA149">
        <v>1156</v>
      </c>
    </row>
    <row r="150" spans="1:27" ht="15">
      <c r="A150" t="s">
        <v>11754</v>
      </c>
      <c r="C150" s="100" t="s">
        <v>11975</v>
      </c>
      <c r="E150" s="102" t="s">
        <v>295</v>
      </c>
      <c r="F150" s="97" t="s">
        <v>11913</v>
      </c>
      <c r="G150" s="97" t="s">
        <v>11938</v>
      </c>
      <c r="H150" s="104" t="s">
        <v>5899</v>
      </c>
      <c r="J150" s="11" t="str">
        <f t="shared" si="14"/>
        <v>IC.CP.090130</v>
      </c>
      <c r="K150" s="68" t="s">
        <v>12054</v>
      </c>
      <c r="L150" t="str">
        <f t="shared" si="15"/>
        <v>Elevate heels off bed</v>
      </c>
      <c r="M150" s="12" t="str">
        <f t="shared" si="16"/>
        <v>PI.IC.CP.090130.01</v>
      </c>
      <c r="N150" s="12"/>
      <c r="O150" s="12" t="str">
        <f t="shared" si="17"/>
        <v>PH.IC.CP.090130.01</v>
      </c>
      <c r="Q150" s="12" t="str">
        <f t="shared" si="18"/>
        <v>CL.IC.CP.090130.01</v>
      </c>
      <c r="Z150" t="s">
        <v>176</v>
      </c>
      <c r="AA150">
        <v>1156</v>
      </c>
    </row>
    <row r="151" spans="1:27" ht="15">
      <c r="A151" t="s">
        <v>11754</v>
      </c>
      <c r="C151" s="100" t="s">
        <v>11975</v>
      </c>
      <c r="E151" s="102" t="s">
        <v>295</v>
      </c>
      <c r="F151" s="97" t="s">
        <v>11913</v>
      </c>
      <c r="G151" s="97" t="s">
        <v>11939</v>
      </c>
      <c r="H151" s="104" t="s">
        <v>6074</v>
      </c>
      <c r="J151" s="11" t="str">
        <f t="shared" si="14"/>
        <v>IC.CP.090131</v>
      </c>
      <c r="K151" s="68" t="s">
        <v>12054</v>
      </c>
      <c r="L151" t="str">
        <f t="shared" si="15"/>
        <v>Turn/Reposition every 2 hours while in bed</v>
      </c>
      <c r="M151" s="12" t="str">
        <f t="shared" si="16"/>
        <v>PI.IC.CP.090131.01</v>
      </c>
      <c r="N151" s="12"/>
      <c r="O151" s="12" t="str">
        <f t="shared" si="17"/>
        <v>PH.IC.CP.090131.01</v>
      </c>
      <c r="Q151" s="12" t="str">
        <f t="shared" si="18"/>
        <v>CL.IC.CP.090131.01</v>
      </c>
      <c r="Z151" t="s">
        <v>176</v>
      </c>
      <c r="AA151">
        <v>1156</v>
      </c>
    </row>
    <row r="152" spans="1:27" ht="15">
      <c r="A152" t="s">
        <v>11754</v>
      </c>
      <c r="C152" s="100" t="s">
        <v>11975</v>
      </c>
      <c r="E152" s="102" t="s">
        <v>295</v>
      </c>
      <c r="F152" s="97" t="s">
        <v>11913</v>
      </c>
      <c r="G152" s="97" t="s">
        <v>11940</v>
      </c>
      <c r="H152" s="104" t="s">
        <v>6077</v>
      </c>
      <c r="J152" s="11" t="str">
        <f t="shared" si="14"/>
        <v>IC.CP.090132</v>
      </c>
      <c r="K152" s="68" t="s">
        <v>12054</v>
      </c>
      <c r="L152" t="str">
        <f t="shared" si="15"/>
        <v>Use pillows to separate pressure areas</v>
      </c>
      <c r="M152" s="12" t="str">
        <f t="shared" si="16"/>
        <v>PI.IC.CP.090132.01</v>
      </c>
      <c r="N152" s="12"/>
      <c r="O152" s="12" t="str">
        <f t="shared" si="17"/>
        <v>PH.IC.CP.090132.01</v>
      </c>
      <c r="Q152" s="12" t="str">
        <f t="shared" si="18"/>
        <v>CL.IC.CP.090132.01</v>
      </c>
      <c r="Z152" t="s">
        <v>176</v>
      </c>
      <c r="AA152">
        <v>1156</v>
      </c>
    </row>
    <row r="153" spans="1:27" ht="15">
      <c r="A153" t="s">
        <v>11754</v>
      </c>
      <c r="C153" s="100" t="s">
        <v>11975</v>
      </c>
      <c r="E153" s="102" t="s">
        <v>295</v>
      </c>
      <c r="F153" s="97" t="s">
        <v>11913</v>
      </c>
      <c r="G153" s="97" t="s">
        <v>11941</v>
      </c>
      <c r="H153" s="104" t="s">
        <v>513</v>
      </c>
      <c r="J153" s="11" t="str">
        <f t="shared" si="14"/>
        <v>IC.CP.090133</v>
      </c>
      <c r="K153" s="68" t="s">
        <v>12054</v>
      </c>
      <c r="L153" t="str">
        <f t="shared" si="15"/>
        <v>P: Risk for skin breakdown Other</v>
      </c>
      <c r="M153" s="12" t="str">
        <f t="shared" si="16"/>
        <v>PI.IC.CP.090133.01</v>
      </c>
      <c r="N153" s="12"/>
      <c r="O153" s="12" t="str">
        <f t="shared" si="17"/>
        <v>PH.IC.CP.090133.01</v>
      </c>
      <c r="Q153" s="12" t="str">
        <f t="shared" si="18"/>
        <v>CL.IC.CP.090133.01</v>
      </c>
      <c r="Z153" t="s">
        <v>176</v>
      </c>
      <c r="AA153">
        <v>1156</v>
      </c>
    </row>
    <row r="154" spans="1:27" ht="15">
      <c r="A154" t="s">
        <v>11754</v>
      </c>
      <c r="C154" s="100" t="s">
        <v>11975</v>
      </c>
      <c r="D154" s="97" t="s">
        <v>11942</v>
      </c>
      <c r="E154" s="102" t="s">
        <v>285</v>
      </c>
      <c r="F154" s="97" t="s">
        <v>11942</v>
      </c>
      <c r="G154" s="97" t="s">
        <v>11943</v>
      </c>
      <c r="H154" s="104" t="s">
        <v>11991</v>
      </c>
      <c r="J154" s="11" t="str">
        <f t="shared" si="14"/>
        <v>IC.CP.090201</v>
      </c>
      <c r="K154" s="68" t="s">
        <v>12054</v>
      </c>
      <c r="L154" t="str">
        <f t="shared" si="15"/>
        <v>Prevention/treatment of impaired skin integrity</v>
      </c>
      <c r="M154" s="12" t="str">
        <f t="shared" si="16"/>
        <v>PI.IC.CP.090201.01</v>
      </c>
      <c r="N154" s="12"/>
      <c r="O154" s="12" t="str">
        <f t="shared" si="17"/>
        <v>PH.IC.CP.090201.01</v>
      </c>
      <c r="Q154" s="12" t="str">
        <f t="shared" si="18"/>
        <v>CL.IC.CP.090201.01</v>
      </c>
      <c r="Z154" t="s">
        <v>176</v>
      </c>
      <c r="AA154">
        <v>1156</v>
      </c>
    </row>
    <row r="155" spans="1:27" ht="15">
      <c r="A155" t="s">
        <v>11754</v>
      </c>
      <c r="C155" s="100" t="s">
        <v>11975</v>
      </c>
      <c r="E155" s="102" t="s">
        <v>285</v>
      </c>
      <c r="F155" s="97" t="s">
        <v>11942</v>
      </c>
      <c r="G155" s="97" t="s">
        <v>11944</v>
      </c>
      <c r="H155" s="104" t="s">
        <v>285</v>
      </c>
      <c r="J155" s="11" t="str">
        <f t="shared" si="14"/>
        <v>IC.CP.090202</v>
      </c>
      <c r="K155" s="68" t="s">
        <v>12054</v>
      </c>
      <c r="L155" t="str">
        <f t="shared" si="15"/>
        <v>O: Risk for skin breakdown Other</v>
      </c>
      <c r="M155" s="12" t="str">
        <f t="shared" si="16"/>
        <v>PI.IC.CP.090202.01</v>
      </c>
      <c r="N155" s="12"/>
      <c r="O155" s="12" t="str">
        <f t="shared" si="17"/>
        <v>PH.IC.CP.090202.01</v>
      </c>
      <c r="Q155" s="12" t="str">
        <f t="shared" si="18"/>
        <v>CL.IC.CP.090202.01</v>
      </c>
      <c r="Z155" t="s">
        <v>176</v>
      </c>
      <c r="AA155">
        <v>1156</v>
      </c>
    </row>
    <row r="156" spans="1:27" ht="15">
      <c r="A156" t="s">
        <v>11754</v>
      </c>
      <c r="B156" s="97" t="s">
        <v>12005</v>
      </c>
      <c r="C156" s="100" t="s">
        <v>326</v>
      </c>
      <c r="D156" s="97" t="s">
        <v>11946</v>
      </c>
      <c r="E156" s="102" t="s">
        <v>295</v>
      </c>
      <c r="F156" s="97" t="s">
        <v>11946</v>
      </c>
      <c r="G156" s="97" t="s">
        <v>11947</v>
      </c>
      <c r="H156" s="106" t="s">
        <v>1396</v>
      </c>
      <c r="J156" s="11" t="str">
        <f t="shared" si="14"/>
        <v>IC.CP.100101</v>
      </c>
      <c r="K156" s="68" t="s">
        <v>12054</v>
      </c>
      <c r="L156" t="str">
        <f t="shared" si="15"/>
        <v>Administer/monitor effects of meds</v>
      </c>
      <c r="M156" s="12" t="str">
        <f t="shared" si="16"/>
        <v>PI.IC.CP.100101.01</v>
      </c>
      <c r="N156" s="12"/>
      <c r="O156" s="12" t="str">
        <f t="shared" si="17"/>
        <v>PH.IC.CP.100101.01</v>
      </c>
      <c r="Q156" s="12" t="str">
        <f t="shared" si="18"/>
        <v>CL.IC.CP.100101.01</v>
      </c>
      <c r="Z156" t="s">
        <v>176</v>
      </c>
      <c r="AA156">
        <v>1156</v>
      </c>
    </row>
    <row r="157" spans="1:27" ht="15">
      <c r="A157" t="s">
        <v>11754</v>
      </c>
      <c r="C157" s="100" t="s">
        <v>326</v>
      </c>
      <c r="E157" s="102" t="s">
        <v>295</v>
      </c>
      <c r="F157" s="97" t="s">
        <v>11946</v>
      </c>
      <c r="G157" s="97" t="s">
        <v>11948</v>
      </c>
      <c r="H157" s="106" t="s">
        <v>1398</v>
      </c>
      <c r="J157" s="11" t="str">
        <f t="shared" si="14"/>
        <v>IC.CP.100102</v>
      </c>
      <c r="K157" s="68" t="s">
        <v>12054</v>
      </c>
      <c r="L157" t="str">
        <f t="shared" si="15"/>
        <v>Positive inotropic agents; reduce afterload with vasodilators</v>
      </c>
      <c r="M157" s="12" t="str">
        <f t="shared" si="16"/>
        <v>PI.IC.CP.100102.01</v>
      </c>
      <c r="N157" s="12"/>
      <c r="O157" s="12" t="str">
        <f t="shared" si="17"/>
        <v>PH.IC.CP.100102.01</v>
      </c>
      <c r="Q157" s="12" t="str">
        <f t="shared" si="18"/>
        <v>CL.IC.CP.100102.01</v>
      </c>
      <c r="Z157" t="s">
        <v>176</v>
      </c>
      <c r="AA157">
        <v>1156</v>
      </c>
    </row>
    <row r="158" spans="1:27" ht="15">
      <c r="A158" t="s">
        <v>11754</v>
      </c>
      <c r="C158" s="100" t="s">
        <v>326</v>
      </c>
      <c r="E158" s="102" t="s">
        <v>295</v>
      </c>
      <c r="F158" s="97" t="s">
        <v>11946</v>
      </c>
      <c r="G158" s="97" t="s">
        <v>11949</v>
      </c>
      <c r="H158" s="106" t="s">
        <v>1400</v>
      </c>
      <c r="J158" s="11" t="str">
        <f t="shared" si="14"/>
        <v>IC.CP.100103</v>
      </c>
      <c r="K158" s="68" t="s">
        <v>12054</v>
      </c>
      <c r="L158" t="str">
        <f t="shared" si="15"/>
        <v>Sedate cautiously; assess effect on ventilator weaning</v>
      </c>
      <c r="M158" s="12" t="str">
        <f t="shared" si="16"/>
        <v>PI.IC.CP.100103.01</v>
      </c>
      <c r="N158" s="12"/>
      <c r="O158" s="12" t="str">
        <f t="shared" si="17"/>
        <v>PH.IC.CP.100103.01</v>
      </c>
      <c r="Q158" s="12" t="str">
        <f t="shared" si="18"/>
        <v>CL.IC.CP.100103.01</v>
      </c>
      <c r="Z158" t="s">
        <v>176</v>
      </c>
      <c r="AA158">
        <v>1156</v>
      </c>
    </row>
    <row r="159" spans="1:27" ht="15">
      <c r="A159" t="s">
        <v>11754</v>
      </c>
      <c r="C159" s="100" t="s">
        <v>326</v>
      </c>
      <c r="E159" s="102" t="s">
        <v>295</v>
      </c>
      <c r="F159" s="97" t="s">
        <v>11946</v>
      </c>
      <c r="G159" s="97" t="s">
        <v>11950</v>
      </c>
      <c r="H159" s="106" t="s">
        <v>1402</v>
      </c>
      <c r="J159" s="11" t="str">
        <f t="shared" si="14"/>
        <v>IC.CP.100104</v>
      </c>
      <c r="K159" s="68" t="s">
        <v>12054</v>
      </c>
      <c r="L159" t="str">
        <f t="shared" si="15"/>
        <v>Apply TED hose/elevate leg to reduce edema</v>
      </c>
      <c r="M159" s="12" t="str">
        <f t="shared" si="16"/>
        <v>PI.IC.CP.100104.01</v>
      </c>
      <c r="N159" s="12"/>
      <c r="O159" s="12" t="str">
        <f t="shared" si="17"/>
        <v>PH.IC.CP.100104.01</v>
      </c>
      <c r="Q159" s="12" t="str">
        <f t="shared" si="18"/>
        <v>CL.IC.CP.100104.01</v>
      </c>
      <c r="Z159" t="s">
        <v>176</v>
      </c>
      <c r="AA159">
        <v>1156</v>
      </c>
    </row>
    <row r="160" spans="1:27" ht="15">
      <c r="A160" t="s">
        <v>11754</v>
      </c>
      <c r="C160" s="100" t="s">
        <v>326</v>
      </c>
      <c r="E160" s="102" t="s">
        <v>295</v>
      </c>
      <c r="F160" s="97" t="s">
        <v>11946</v>
      </c>
      <c r="G160" s="97" t="s">
        <v>25</v>
      </c>
      <c r="H160" s="106" t="s">
        <v>1404</v>
      </c>
      <c r="J160" s="11" t="str">
        <f t="shared" si="14"/>
        <v>IC.CP.100105</v>
      </c>
      <c r="K160" s="68" t="s">
        <v>12054</v>
      </c>
      <c r="L160" t="str">
        <f t="shared" si="15"/>
        <v>Assess effects medication on vent weaning parameters</v>
      </c>
      <c r="M160" s="12" t="str">
        <f t="shared" si="16"/>
        <v>PI.IC.CP.100105.01</v>
      </c>
      <c r="N160" s="12"/>
      <c r="O160" s="12" t="str">
        <f t="shared" si="17"/>
        <v>PH.IC.CP.100105.01</v>
      </c>
      <c r="Q160" s="12" t="str">
        <f t="shared" si="18"/>
        <v>CL.IC.CP.100105.01</v>
      </c>
      <c r="Z160" t="s">
        <v>176</v>
      </c>
      <c r="AA160">
        <v>1156</v>
      </c>
    </row>
    <row r="161" spans="1:27" ht="15">
      <c r="A161" t="s">
        <v>11754</v>
      </c>
      <c r="C161" s="100" t="s">
        <v>326</v>
      </c>
      <c r="E161" s="102" t="s">
        <v>295</v>
      </c>
      <c r="F161" s="97" t="s">
        <v>11946</v>
      </c>
      <c r="G161" s="97" t="s">
        <v>11951</v>
      </c>
      <c r="H161" s="106" t="s">
        <v>1406</v>
      </c>
      <c r="J161" s="11" t="str">
        <f t="shared" si="14"/>
        <v>IC.CP.100106</v>
      </c>
      <c r="K161" s="68" t="s">
        <v>12054</v>
      </c>
      <c r="L161" t="str">
        <f t="shared" si="15"/>
        <v>Assess for  neck vein distension, pulmonary crackles, S3 or S4</v>
      </c>
      <c r="M161" s="12" t="str">
        <f t="shared" si="16"/>
        <v>PI.IC.CP.100106.01</v>
      </c>
      <c r="N161" s="12"/>
      <c r="O161" s="12" t="str">
        <f t="shared" si="17"/>
        <v>PH.IC.CP.100106.01</v>
      </c>
      <c r="Q161" s="12" t="str">
        <f t="shared" si="18"/>
        <v>CL.IC.CP.100106.01</v>
      </c>
      <c r="Z161" t="s">
        <v>176</v>
      </c>
      <c r="AA161">
        <v>1156</v>
      </c>
    </row>
    <row r="162" spans="1:27" ht="15">
      <c r="A162" t="s">
        <v>11754</v>
      </c>
      <c r="C162" s="100" t="s">
        <v>326</v>
      </c>
      <c r="E162" s="102" t="s">
        <v>295</v>
      </c>
      <c r="F162" s="97" t="s">
        <v>11946</v>
      </c>
      <c r="G162" s="97" t="s">
        <v>11952</v>
      </c>
      <c r="H162" s="106" t="s">
        <v>1419</v>
      </c>
      <c r="J162" s="11" t="str">
        <f t="shared" si="14"/>
        <v>IC.CP.100107</v>
      </c>
      <c r="K162" s="68" t="s">
        <v>12054</v>
      </c>
      <c r="L162" t="str">
        <f t="shared" si="15"/>
        <v>Assess for peripheral edema, increased preload parameters</v>
      </c>
      <c r="M162" s="12" t="str">
        <f t="shared" si="16"/>
        <v>PI.IC.CP.100107.01</v>
      </c>
      <c r="N162" s="12"/>
      <c r="O162" s="12" t="str">
        <f t="shared" si="17"/>
        <v>PH.IC.CP.100107.01</v>
      </c>
      <c r="Q162" s="12" t="str">
        <f t="shared" si="18"/>
        <v>CL.IC.CP.100107.01</v>
      </c>
      <c r="Z162" t="s">
        <v>176</v>
      </c>
      <c r="AA162">
        <v>1156</v>
      </c>
    </row>
    <row r="163" spans="1:27" ht="15">
      <c r="A163" t="s">
        <v>11754</v>
      </c>
      <c r="C163" s="100" t="s">
        <v>326</v>
      </c>
      <c r="E163" s="102" t="s">
        <v>295</v>
      </c>
      <c r="F163" s="97" t="s">
        <v>11946</v>
      </c>
      <c r="G163" s="97" t="s">
        <v>11953</v>
      </c>
      <c r="H163" s="106" t="s">
        <v>1550</v>
      </c>
      <c r="J163" s="11" t="str">
        <f t="shared" si="14"/>
        <v>IC.CP.100108</v>
      </c>
      <c r="K163" s="68" t="s">
        <v>12054</v>
      </c>
      <c r="L163" t="str">
        <f t="shared" si="15"/>
        <v>Assess incisions for redness, swelling, drainage</v>
      </c>
      <c r="M163" s="12" t="str">
        <f t="shared" si="16"/>
        <v>PI.IC.CP.100108.01</v>
      </c>
      <c r="N163" s="12"/>
      <c r="O163" s="12" t="str">
        <f t="shared" si="17"/>
        <v>PH.IC.CP.100108.01</v>
      </c>
      <c r="Q163" s="12" t="str">
        <f t="shared" si="18"/>
        <v>CL.IC.CP.100108.01</v>
      </c>
      <c r="Z163" t="s">
        <v>176</v>
      </c>
      <c r="AA163">
        <v>1156</v>
      </c>
    </row>
    <row r="164" spans="1:27" ht="15">
      <c r="A164" t="s">
        <v>11754</v>
      </c>
      <c r="C164" s="100" t="s">
        <v>326</v>
      </c>
      <c r="E164" s="102" t="s">
        <v>295</v>
      </c>
      <c r="F164" s="97" t="s">
        <v>11946</v>
      </c>
      <c r="G164" s="97" t="s">
        <v>11954</v>
      </c>
      <c r="H164" s="106" t="s">
        <v>1551</v>
      </c>
      <c r="J164" s="11" t="str">
        <f t="shared" si="14"/>
        <v>IC.CP.100109</v>
      </c>
      <c r="K164" s="68" t="s">
        <v>12054</v>
      </c>
      <c r="L164" t="str">
        <f t="shared" si="15"/>
        <v>Assess vital signs q 1h, monitor weight daily</v>
      </c>
      <c r="M164" s="12" t="str">
        <f t="shared" si="16"/>
        <v>PI.IC.CP.100109.01</v>
      </c>
      <c r="N164" s="12"/>
      <c r="O164" s="12" t="str">
        <f t="shared" si="17"/>
        <v>PH.IC.CP.100109.01</v>
      </c>
      <c r="Q164" s="12" t="str">
        <f t="shared" si="18"/>
        <v>CL.IC.CP.100109.01</v>
      </c>
      <c r="Z164" t="s">
        <v>176</v>
      </c>
      <c r="AA164">
        <v>1156</v>
      </c>
    </row>
    <row r="165" spans="1:27" ht="15">
      <c r="A165" t="s">
        <v>11754</v>
      </c>
      <c r="C165" s="100" t="s">
        <v>326</v>
      </c>
      <c r="E165" s="102" t="s">
        <v>295</v>
      </c>
      <c r="F165" s="97" t="s">
        <v>11946</v>
      </c>
      <c r="G165" s="97" t="s">
        <v>11955</v>
      </c>
      <c r="H165" s="106" t="s">
        <v>1571</v>
      </c>
      <c r="J165" s="11" t="str">
        <f t="shared" si="14"/>
        <v>IC.CP.100110</v>
      </c>
      <c r="K165" s="68" t="s">
        <v>12054</v>
      </c>
      <c r="L165" t="str">
        <f t="shared" si="15"/>
        <v>Incentive spirometer, cough/deep breath q2-4h post extubation</v>
      </c>
      <c r="M165" s="12" t="str">
        <f t="shared" si="16"/>
        <v>PI.IC.CP.100110.01</v>
      </c>
      <c r="N165" s="12"/>
      <c r="O165" s="12" t="str">
        <f t="shared" si="17"/>
        <v>PH.IC.CP.100110.01</v>
      </c>
      <c r="Q165" s="12" t="str">
        <f t="shared" si="18"/>
        <v>CL.IC.CP.100110.01</v>
      </c>
      <c r="Z165" t="s">
        <v>176</v>
      </c>
      <c r="AA165">
        <v>1156</v>
      </c>
    </row>
    <row r="166" spans="1:27" ht="15">
      <c r="A166" t="s">
        <v>11754</v>
      </c>
      <c r="C166" s="100" t="s">
        <v>326</v>
      </c>
      <c r="E166" s="102" t="s">
        <v>295</v>
      </c>
      <c r="F166" s="97" t="s">
        <v>11946</v>
      </c>
      <c r="G166" s="97" t="s">
        <v>11956</v>
      </c>
      <c r="H166" s="106" t="s">
        <v>1298</v>
      </c>
      <c r="J166" s="11" t="str">
        <f t="shared" si="14"/>
        <v>IC.CP.100111</v>
      </c>
      <c r="K166" s="68" t="s">
        <v>12054</v>
      </c>
      <c r="L166" t="str">
        <f t="shared" si="15"/>
        <v xml:space="preserve">Explain procedure, post-op activities </v>
      </c>
      <c r="M166" s="12" t="str">
        <f t="shared" si="16"/>
        <v>PI.IC.CP.100111.01</v>
      </c>
      <c r="N166" s="12"/>
      <c r="O166" s="12" t="str">
        <f t="shared" si="17"/>
        <v>PH.IC.CP.100111.01</v>
      </c>
      <c r="Q166" s="12" t="str">
        <f t="shared" si="18"/>
        <v>CL.IC.CP.100111.01</v>
      </c>
      <c r="Z166" t="s">
        <v>176</v>
      </c>
      <c r="AA166">
        <v>1156</v>
      </c>
    </row>
    <row r="167" spans="1:27" ht="15">
      <c r="A167" t="s">
        <v>11754</v>
      </c>
      <c r="C167" s="100" t="s">
        <v>326</v>
      </c>
      <c r="E167" s="102" t="s">
        <v>295</v>
      </c>
      <c r="F167" s="97" t="s">
        <v>11946</v>
      </c>
      <c r="G167" s="97" t="s">
        <v>11957</v>
      </c>
      <c r="H167" s="106" t="s">
        <v>1299</v>
      </c>
      <c r="J167" s="11" t="str">
        <f t="shared" si="14"/>
        <v>IC.CP.100112</v>
      </c>
      <c r="K167" s="68" t="s">
        <v>12054</v>
      </c>
      <c r="L167" t="str">
        <f t="shared" si="15"/>
        <v>Educate on diet, physical activity limitations.</v>
      </c>
      <c r="M167" s="12" t="str">
        <f t="shared" si="16"/>
        <v>PI.IC.CP.100112.01</v>
      </c>
      <c r="N167" s="12"/>
      <c r="O167" s="12" t="str">
        <f t="shared" si="17"/>
        <v>PH.IC.CP.100112.01</v>
      </c>
      <c r="Q167" s="12" t="str">
        <f t="shared" si="18"/>
        <v>CL.IC.CP.100112.01</v>
      </c>
      <c r="Z167" t="s">
        <v>176</v>
      </c>
      <c r="AA167">
        <v>1156</v>
      </c>
    </row>
    <row r="168" spans="1:27" ht="15">
      <c r="A168" t="s">
        <v>11754</v>
      </c>
      <c r="C168" s="100" t="s">
        <v>326</v>
      </c>
      <c r="E168" s="102" t="s">
        <v>295</v>
      </c>
      <c r="F168" s="97" t="s">
        <v>11946</v>
      </c>
      <c r="G168" s="97" t="s">
        <v>11958</v>
      </c>
      <c r="H168" s="106" t="s">
        <v>1300</v>
      </c>
      <c r="J168" s="11" t="str">
        <f t="shared" si="14"/>
        <v>IC.CP.100113</v>
      </c>
      <c r="K168" s="68" t="s">
        <v>12054</v>
      </c>
      <c r="L168" t="str">
        <f t="shared" si="15"/>
        <v>Monitor intake and output, NPO while intubated</v>
      </c>
      <c r="M168" s="12" t="str">
        <f t="shared" si="16"/>
        <v>PI.IC.CP.100113.01</v>
      </c>
      <c r="N168" s="12"/>
      <c r="O168" s="12" t="str">
        <f t="shared" si="17"/>
        <v>PH.IC.CP.100113.01</v>
      </c>
      <c r="Q168" s="12" t="str">
        <f t="shared" si="18"/>
        <v>CL.IC.CP.100113.01</v>
      </c>
      <c r="Z168" t="s">
        <v>176</v>
      </c>
      <c r="AA168">
        <v>1156</v>
      </c>
    </row>
    <row r="169" spans="1:27" ht="15">
      <c r="A169" t="s">
        <v>11754</v>
      </c>
      <c r="C169" s="100" t="s">
        <v>326</v>
      </c>
      <c r="E169" s="102" t="s">
        <v>295</v>
      </c>
      <c r="F169" s="97" t="s">
        <v>11946</v>
      </c>
      <c r="G169" s="97" t="s">
        <v>11959</v>
      </c>
      <c r="H169" s="106" t="s">
        <v>1301</v>
      </c>
      <c r="J169" s="11" t="str">
        <f t="shared" si="14"/>
        <v>IC.CP.100114</v>
      </c>
      <c r="K169" s="68" t="s">
        <v>12054</v>
      </c>
      <c r="L169" t="str">
        <f t="shared" si="15"/>
        <v>Bed rest while intubated</v>
      </c>
      <c r="M169" s="12" t="str">
        <f t="shared" si="16"/>
        <v>PI.IC.CP.100114.01</v>
      </c>
      <c r="N169" s="12"/>
      <c r="O169" s="12" t="str">
        <f t="shared" si="17"/>
        <v>PH.IC.CP.100114.01</v>
      </c>
      <c r="Q169" s="12" t="str">
        <f t="shared" si="18"/>
        <v>CL.IC.CP.100114.01</v>
      </c>
      <c r="Z169" t="s">
        <v>176</v>
      </c>
      <c r="AA169">
        <v>1156</v>
      </c>
    </row>
    <row r="170" spans="1:27" ht="15">
      <c r="A170" t="s">
        <v>11754</v>
      </c>
      <c r="C170" s="100" t="s">
        <v>326</v>
      </c>
      <c r="E170" s="102" t="s">
        <v>295</v>
      </c>
      <c r="F170" s="97" t="s">
        <v>11946</v>
      </c>
      <c r="G170" s="97" t="s">
        <v>11960</v>
      </c>
      <c r="H170" s="106" t="s">
        <v>1468</v>
      </c>
      <c r="J170" s="11" t="str">
        <f t="shared" si="14"/>
        <v>IC.CP.100115</v>
      </c>
      <c r="K170" s="68" t="s">
        <v>12054</v>
      </c>
      <c r="L170" t="str">
        <f t="shared" si="15"/>
        <v>Maintain ET tube position; suction to prevent pooling of drainage</v>
      </c>
      <c r="M170" s="12" t="str">
        <f t="shared" si="16"/>
        <v>PI.IC.CP.100115.01</v>
      </c>
      <c r="N170" s="12"/>
      <c r="O170" s="12" t="str">
        <f t="shared" si="17"/>
        <v>PH.IC.CP.100115.01</v>
      </c>
      <c r="Q170" s="12" t="str">
        <f t="shared" si="18"/>
        <v>CL.IC.CP.100115.01</v>
      </c>
      <c r="Z170" t="s">
        <v>176</v>
      </c>
      <c r="AA170">
        <v>1156</v>
      </c>
    </row>
    <row r="171" spans="1:27" ht="15">
      <c r="A171" t="s">
        <v>11754</v>
      </c>
      <c r="C171" s="100" t="s">
        <v>326</v>
      </c>
      <c r="E171" s="102" t="s">
        <v>295</v>
      </c>
      <c r="F171" s="97" t="s">
        <v>11946</v>
      </c>
      <c r="G171" s="97" t="s">
        <v>11961</v>
      </c>
      <c r="H171" s="106" t="s">
        <v>1469</v>
      </c>
      <c r="J171" s="11" t="str">
        <f t="shared" si="14"/>
        <v>IC.CP.100116</v>
      </c>
      <c r="K171" s="68" t="s">
        <v>12054</v>
      </c>
      <c r="L171" t="str">
        <f t="shared" si="15"/>
        <v>Maintain chest tube patency; monitor output;assess for air leaks</v>
      </c>
      <c r="M171" s="12" t="str">
        <f t="shared" si="16"/>
        <v>PI.IC.CP.100116.01</v>
      </c>
      <c r="N171" s="12"/>
      <c r="O171" s="12" t="str">
        <f t="shared" si="17"/>
        <v>PH.IC.CP.100116.01</v>
      </c>
      <c r="Q171" s="12" t="str">
        <f t="shared" si="18"/>
        <v>CL.IC.CP.100116.01</v>
      </c>
      <c r="Z171" t="s">
        <v>176</v>
      </c>
      <c r="AA171">
        <v>1156</v>
      </c>
    </row>
    <row r="172" spans="1:27" ht="15">
      <c r="A172" t="s">
        <v>11754</v>
      </c>
      <c r="C172" s="100" t="s">
        <v>326</v>
      </c>
      <c r="E172" s="102" t="s">
        <v>295</v>
      </c>
      <c r="F172" s="97" t="s">
        <v>11946</v>
      </c>
      <c r="G172" s="97" t="s">
        <v>11962</v>
      </c>
      <c r="H172" s="106" t="s">
        <v>1470</v>
      </c>
      <c r="J172" s="11" t="str">
        <f t="shared" si="14"/>
        <v>IC.CP.100117</v>
      </c>
      <c r="K172" s="68" t="s">
        <v>12054</v>
      </c>
      <c r="L172" t="str">
        <f t="shared" si="15"/>
        <v>Mobilize out of bed after extubation.</v>
      </c>
      <c r="M172" s="12" t="str">
        <f t="shared" si="16"/>
        <v>PI.IC.CP.100117.01</v>
      </c>
      <c r="N172" s="12"/>
      <c r="O172" s="12" t="str">
        <f t="shared" si="17"/>
        <v>PH.IC.CP.100117.01</v>
      </c>
      <c r="Q172" s="12" t="str">
        <f t="shared" si="18"/>
        <v>CL.IC.CP.100117.01</v>
      </c>
      <c r="Z172" t="s">
        <v>176</v>
      </c>
      <c r="AA172">
        <v>1156</v>
      </c>
    </row>
    <row r="173" spans="1:27" ht="15">
      <c r="A173" t="s">
        <v>11754</v>
      </c>
      <c r="C173" s="100" t="s">
        <v>326</v>
      </c>
      <c r="E173" s="102" t="s">
        <v>295</v>
      </c>
      <c r="F173" s="97" t="s">
        <v>11946</v>
      </c>
      <c r="G173" s="97" t="s">
        <v>11963</v>
      </c>
      <c r="H173" s="106" t="s">
        <v>1251</v>
      </c>
      <c r="J173" s="11" t="str">
        <f t="shared" si="14"/>
        <v>IC.CP.100118</v>
      </c>
      <c r="K173" s="68" t="s">
        <v>12054</v>
      </c>
      <c r="L173" t="str">
        <f t="shared" si="15"/>
        <v>Monitor critical lab values: CMP, cardiac enzymes, CBC</v>
      </c>
      <c r="M173" s="12" t="str">
        <f t="shared" si="16"/>
        <v>PI.IC.CP.100118.01</v>
      </c>
      <c r="N173" s="12"/>
      <c r="O173" s="12" t="str">
        <f t="shared" si="17"/>
        <v>PH.IC.CP.100118.01</v>
      </c>
      <c r="Q173" s="12" t="str">
        <f t="shared" si="18"/>
        <v>CL.IC.CP.100118.01</v>
      </c>
      <c r="Z173" t="s">
        <v>176</v>
      </c>
      <c r="AA173">
        <v>1156</v>
      </c>
    </row>
    <row r="174" spans="1:27" ht="15">
      <c r="A174" t="s">
        <v>11754</v>
      </c>
      <c r="C174" s="100" t="s">
        <v>326</v>
      </c>
      <c r="E174" s="102" t="s">
        <v>295</v>
      </c>
      <c r="F174" s="97" t="s">
        <v>11946</v>
      </c>
      <c r="G174" s="97" t="s">
        <v>11964</v>
      </c>
      <c r="H174" s="106" t="s">
        <v>11989</v>
      </c>
      <c r="J174" s="11" t="str">
        <f t="shared" si="14"/>
        <v>IC.CP.100119</v>
      </c>
      <c r="K174" s="68" t="s">
        <v>12054</v>
      </c>
      <c r="L174" t="str">
        <f t="shared" si="15"/>
        <v>Monitor hemodynamics</v>
      </c>
      <c r="M174" s="12" t="str">
        <f t="shared" si="16"/>
        <v>PI.IC.CP.100119.01</v>
      </c>
      <c r="N174" s="12"/>
      <c r="O174" s="12" t="str">
        <f t="shared" si="17"/>
        <v>PH.IC.CP.100119.01</v>
      </c>
      <c r="Q174" s="12" t="str">
        <f t="shared" si="18"/>
        <v>CL.IC.CP.100119.01</v>
      </c>
      <c r="Z174" t="s">
        <v>176</v>
      </c>
      <c r="AA174">
        <v>1156</v>
      </c>
    </row>
    <row r="175" spans="1:27" ht="15">
      <c r="A175" t="s">
        <v>11754</v>
      </c>
      <c r="C175" s="100" t="s">
        <v>326</v>
      </c>
      <c r="E175" s="102" t="s">
        <v>295</v>
      </c>
      <c r="F175" s="97" t="s">
        <v>11946</v>
      </c>
      <c r="G175" s="97" t="s">
        <v>11965</v>
      </c>
      <c r="H175" s="106" t="s">
        <v>11990</v>
      </c>
      <c r="J175" s="11" t="str">
        <f t="shared" si="14"/>
        <v>IC.CP.100120</v>
      </c>
      <c r="K175" s="68" t="s">
        <v>12054</v>
      </c>
      <c r="L175" t="str">
        <f t="shared" si="15"/>
        <v>Monitor/treat dysrhythmias per protocol, notify provider as needed</v>
      </c>
      <c r="M175" s="12" t="str">
        <f t="shared" si="16"/>
        <v>PI.IC.CP.100120.01</v>
      </c>
      <c r="N175" s="12"/>
      <c r="O175" s="12" t="str">
        <f t="shared" si="17"/>
        <v>PH.IC.CP.100120.01</v>
      </c>
      <c r="Q175" s="12" t="str">
        <f t="shared" si="18"/>
        <v>CL.IC.CP.100120.01</v>
      </c>
      <c r="Z175" t="s">
        <v>176</v>
      </c>
      <c r="AA175">
        <v>1156</v>
      </c>
    </row>
    <row r="176" spans="1:27" ht="15">
      <c r="A176" t="s">
        <v>11754</v>
      </c>
      <c r="C176" s="100" t="s">
        <v>326</v>
      </c>
      <c r="E176" s="102" t="s">
        <v>295</v>
      </c>
      <c r="F176" s="97" t="s">
        <v>11946</v>
      </c>
      <c r="G176" s="97" t="s">
        <v>11966</v>
      </c>
      <c r="H176" s="104" t="s">
        <v>575</v>
      </c>
      <c r="J176" s="11" t="str">
        <f t="shared" si="14"/>
        <v>IC.CP.100121</v>
      </c>
      <c r="K176" s="68" t="s">
        <v>12054</v>
      </c>
      <c r="L176" t="str">
        <f t="shared" si="15"/>
        <v>Monitor ABGs by pulse oximeter/end tidal CO2.</v>
      </c>
      <c r="M176" s="12" t="str">
        <f t="shared" si="16"/>
        <v>PI.IC.CP.100121.01</v>
      </c>
      <c r="N176" s="12"/>
      <c r="O176" s="12" t="str">
        <f t="shared" si="17"/>
        <v>PH.IC.CP.100121.01</v>
      </c>
      <c r="Q176" s="12" t="str">
        <f t="shared" si="18"/>
        <v>CL.IC.CP.100121.01</v>
      </c>
      <c r="Z176" t="s">
        <v>176</v>
      </c>
      <c r="AA176">
        <v>1156</v>
      </c>
    </row>
    <row r="177" spans="1:27" ht="15">
      <c r="A177" t="s">
        <v>11754</v>
      </c>
      <c r="C177" s="100" t="s">
        <v>326</v>
      </c>
      <c r="E177" s="102" t="s">
        <v>295</v>
      </c>
      <c r="F177" s="97" t="s">
        <v>11946</v>
      </c>
      <c r="G177" s="97" t="s">
        <v>11967</v>
      </c>
      <c r="H177" s="104" t="s">
        <v>5751</v>
      </c>
      <c r="J177" s="11" t="str">
        <f t="shared" si="14"/>
        <v>IC.CP.100122</v>
      </c>
      <c r="K177" s="68" t="s">
        <v>12054</v>
      </c>
      <c r="L177" t="str">
        <f t="shared" si="15"/>
        <v>Monitor for signs of cardiac tamponade</v>
      </c>
      <c r="M177" s="12" t="str">
        <f t="shared" si="16"/>
        <v>PI.IC.CP.100122.01</v>
      </c>
      <c r="N177" s="12"/>
      <c r="O177" s="12" t="str">
        <f t="shared" si="17"/>
        <v>PH.IC.CP.100122.01</v>
      </c>
      <c r="Q177" s="12" t="str">
        <f t="shared" si="18"/>
        <v>CL.IC.CP.100122.01</v>
      </c>
      <c r="Z177" t="s">
        <v>176</v>
      </c>
      <c r="AA177">
        <v>1156</v>
      </c>
    </row>
    <row r="178" spans="1:27" ht="15">
      <c r="A178" t="s">
        <v>11754</v>
      </c>
      <c r="C178" s="100" t="s">
        <v>326</v>
      </c>
      <c r="E178" s="102" t="s">
        <v>295</v>
      </c>
      <c r="F178" s="97" t="s">
        <v>11946</v>
      </c>
      <c r="G178" s="97" t="s">
        <v>11886</v>
      </c>
      <c r="H178" s="104" t="s">
        <v>1122</v>
      </c>
      <c r="J178" s="11" t="str">
        <f t="shared" si="14"/>
        <v>IC.CP.100123</v>
      </c>
      <c r="K178" s="68" t="s">
        <v>12054</v>
      </c>
      <c r="L178" t="str">
        <f t="shared" si="15"/>
        <v>Observe for changes: mental status/orientation/movement/reflexes</v>
      </c>
      <c r="M178" s="12" t="str">
        <f t="shared" si="16"/>
        <v>PI.IC.CP.100123.01</v>
      </c>
      <c r="N178" s="12"/>
      <c r="O178" s="12" t="str">
        <f t="shared" si="17"/>
        <v>PH.IC.CP.100123.01</v>
      </c>
      <c r="Q178" s="12" t="str">
        <f t="shared" si="18"/>
        <v>CL.IC.CP.100123.01</v>
      </c>
      <c r="Z178" t="s">
        <v>176</v>
      </c>
      <c r="AA178">
        <v>1156</v>
      </c>
    </row>
    <row r="179" spans="1:27" ht="15">
      <c r="A179" t="s">
        <v>11754</v>
      </c>
      <c r="C179" s="100" t="s">
        <v>326</v>
      </c>
      <c r="E179" s="102" t="s">
        <v>295</v>
      </c>
      <c r="F179" s="97" t="s">
        <v>11946</v>
      </c>
      <c r="G179" s="97" t="s">
        <v>11887</v>
      </c>
      <c r="H179" s="104" t="s">
        <v>6583</v>
      </c>
      <c r="J179" s="11" t="str">
        <f t="shared" si="14"/>
        <v>IC.CP.100124</v>
      </c>
      <c r="K179" s="68" t="s">
        <v>12054</v>
      </c>
      <c r="L179" t="str">
        <f t="shared" si="15"/>
        <v>Prepare pt for  IABP, assist if necessary.</v>
      </c>
      <c r="M179" s="12" t="str">
        <f t="shared" si="16"/>
        <v>PI.IC.CP.100124.01</v>
      </c>
      <c r="N179" s="12"/>
      <c r="O179" s="12" t="str">
        <f t="shared" si="17"/>
        <v>PH.IC.CP.100124.01</v>
      </c>
      <c r="Q179" s="12" t="str">
        <f t="shared" si="18"/>
        <v>CL.IC.CP.100124.01</v>
      </c>
      <c r="Z179" t="s">
        <v>176</v>
      </c>
      <c r="AA179">
        <v>1156</v>
      </c>
    </row>
    <row r="180" spans="1:27" ht="15">
      <c r="A180" t="s">
        <v>11754</v>
      </c>
      <c r="C180" s="100" t="s">
        <v>326</v>
      </c>
      <c r="E180" s="102" t="s">
        <v>295</v>
      </c>
      <c r="F180" s="97" t="s">
        <v>11946</v>
      </c>
      <c r="G180" s="97" t="s">
        <v>11888</v>
      </c>
      <c r="H180" s="104" t="s">
        <v>7563</v>
      </c>
      <c r="J180" s="11" t="str">
        <f t="shared" si="14"/>
        <v>IC.CP.100125</v>
      </c>
      <c r="K180" s="68" t="s">
        <v>12054</v>
      </c>
      <c r="L180" t="str">
        <f t="shared" si="15"/>
        <v>Progress activities: chair for meals, bathroom use, increase walking</v>
      </c>
      <c r="M180" s="12" t="str">
        <f t="shared" si="16"/>
        <v>PI.IC.CP.100125.01</v>
      </c>
      <c r="N180" s="12"/>
      <c r="O180" s="12" t="str">
        <f t="shared" si="17"/>
        <v>PH.IC.CP.100125.01</v>
      </c>
      <c r="Q180" s="12" t="str">
        <f t="shared" si="18"/>
        <v>CL.IC.CP.100125.01</v>
      </c>
      <c r="Z180" t="s">
        <v>176</v>
      </c>
      <c r="AA180">
        <v>1156</v>
      </c>
    </row>
    <row r="181" spans="1:27" ht="15">
      <c r="A181" t="s">
        <v>11754</v>
      </c>
      <c r="C181" s="100" t="s">
        <v>326</v>
      </c>
      <c r="E181" s="102" t="s">
        <v>295</v>
      </c>
      <c r="F181" s="97" t="s">
        <v>11946</v>
      </c>
      <c r="G181" s="97" t="s">
        <v>11889</v>
      </c>
      <c r="H181" s="104" t="s">
        <v>7805</v>
      </c>
      <c r="J181" s="11" t="str">
        <f t="shared" si="14"/>
        <v>IC.CP.100126</v>
      </c>
      <c r="K181" s="68" t="s">
        <v>12054</v>
      </c>
      <c r="L181" t="str">
        <f t="shared" si="15"/>
        <v>Provide  a calm environment</v>
      </c>
      <c r="M181" s="12" t="str">
        <f t="shared" si="16"/>
        <v>PI.IC.CP.100126.01</v>
      </c>
      <c r="N181" s="12"/>
      <c r="O181" s="12" t="str">
        <f t="shared" si="17"/>
        <v>PH.IC.CP.100126.01</v>
      </c>
      <c r="Q181" s="12" t="str">
        <f t="shared" si="18"/>
        <v>CL.IC.CP.100126.01</v>
      </c>
      <c r="Z181" t="s">
        <v>176</v>
      </c>
      <c r="AA181">
        <v>1156</v>
      </c>
    </row>
    <row r="182" spans="1:27" ht="15">
      <c r="A182" t="s">
        <v>11754</v>
      </c>
      <c r="C182" s="100" t="s">
        <v>326</v>
      </c>
      <c r="E182" s="102" t="s">
        <v>295</v>
      </c>
      <c r="F182" s="97" t="s">
        <v>11946</v>
      </c>
      <c r="G182" s="97" t="s">
        <v>11890</v>
      </c>
      <c r="H182" s="104" t="s">
        <v>577</v>
      </c>
      <c r="J182" s="11" t="str">
        <f t="shared" si="14"/>
        <v>IC.CP.100127</v>
      </c>
      <c r="K182" s="68" t="s">
        <v>12054</v>
      </c>
      <c r="L182" t="str">
        <f t="shared" si="15"/>
        <v>Provide clear explanations/descriptions of tests/procedures</v>
      </c>
      <c r="M182" s="12" t="str">
        <f t="shared" si="16"/>
        <v>PI.IC.CP.100127.01</v>
      </c>
      <c r="N182" s="12"/>
      <c r="O182" s="12" t="str">
        <f t="shared" si="17"/>
        <v>PH.IC.CP.100127.01</v>
      </c>
      <c r="Q182" s="12" t="str">
        <f t="shared" si="18"/>
        <v>CL.IC.CP.100127.01</v>
      </c>
      <c r="Z182" t="s">
        <v>176</v>
      </c>
      <c r="AA182">
        <v>1156</v>
      </c>
    </row>
    <row r="183" spans="1:27" ht="15">
      <c r="A183" t="s">
        <v>11754</v>
      </c>
      <c r="C183" s="100" t="s">
        <v>326</v>
      </c>
      <c r="E183" s="102" t="s">
        <v>295</v>
      </c>
      <c r="F183" s="97" t="s">
        <v>11946</v>
      </c>
      <c r="G183" s="97" t="s">
        <v>11891</v>
      </c>
      <c r="H183" s="104" t="s">
        <v>736</v>
      </c>
      <c r="J183" s="11" t="str">
        <f t="shared" si="14"/>
        <v>IC.CP.100128</v>
      </c>
      <c r="K183" s="68" t="s">
        <v>12054</v>
      </c>
      <c r="L183" t="str">
        <f t="shared" si="15"/>
        <v>Provide for adequate periods of rest/sleep</v>
      </c>
      <c r="M183" s="12" t="str">
        <f t="shared" si="16"/>
        <v>PI.IC.CP.100128.01</v>
      </c>
      <c r="N183" s="12"/>
      <c r="O183" s="12" t="str">
        <f t="shared" si="17"/>
        <v>PH.IC.CP.100128.01</v>
      </c>
      <c r="Q183" s="12" t="str">
        <f t="shared" si="18"/>
        <v>CL.IC.CP.100128.01</v>
      </c>
      <c r="Z183" t="s">
        <v>176</v>
      </c>
      <c r="AA183">
        <v>1156</v>
      </c>
    </row>
    <row r="184" spans="1:27" ht="15">
      <c r="A184" t="s">
        <v>11754</v>
      </c>
      <c r="C184" s="100" t="s">
        <v>326</v>
      </c>
      <c r="E184" s="102" t="s">
        <v>295</v>
      </c>
      <c r="F184" s="97" t="s">
        <v>11946</v>
      </c>
      <c r="G184" s="97" t="s">
        <v>11997</v>
      </c>
      <c r="H184" s="104" t="s">
        <v>5896</v>
      </c>
      <c r="J184" s="11" t="str">
        <f t="shared" si="14"/>
        <v>IC.CP.100129</v>
      </c>
      <c r="K184" s="68" t="s">
        <v>12054</v>
      </c>
      <c r="L184" t="str">
        <f t="shared" si="15"/>
        <v>Provide supplemental oxygen after extubation</v>
      </c>
      <c r="M184" s="12" t="str">
        <f t="shared" si="16"/>
        <v>PI.IC.CP.100129.01</v>
      </c>
      <c r="N184" s="12"/>
      <c r="O184" s="12" t="str">
        <f t="shared" si="17"/>
        <v>PH.IC.CP.100129.01</v>
      </c>
      <c r="Q184" s="12" t="str">
        <f t="shared" si="18"/>
        <v>CL.IC.CP.100129.01</v>
      </c>
      <c r="Z184" t="s">
        <v>176</v>
      </c>
      <c r="AA184">
        <v>1156</v>
      </c>
    </row>
    <row r="185" spans="1:27" ht="15">
      <c r="A185" t="s">
        <v>11754</v>
      </c>
      <c r="C185" s="100" t="s">
        <v>326</v>
      </c>
      <c r="E185" s="102" t="s">
        <v>295</v>
      </c>
      <c r="F185" s="97" t="s">
        <v>11946</v>
      </c>
      <c r="G185" s="97" t="s">
        <v>11998</v>
      </c>
      <c r="H185" s="104" t="s">
        <v>5899</v>
      </c>
      <c r="J185" s="11" t="str">
        <f t="shared" si="14"/>
        <v>IC.CP.100130</v>
      </c>
      <c r="K185" s="68" t="s">
        <v>12054</v>
      </c>
      <c r="L185" t="str">
        <f t="shared" si="15"/>
        <v>Turn pt side to side q2hr while on bed rest</v>
      </c>
      <c r="M185" s="12" t="str">
        <f t="shared" si="16"/>
        <v>PI.IC.CP.100130.01</v>
      </c>
      <c r="N185" s="12"/>
      <c r="O185" s="12" t="str">
        <f t="shared" si="17"/>
        <v>PH.IC.CP.100130.01</v>
      </c>
      <c r="Q185" s="12" t="str">
        <f t="shared" si="18"/>
        <v>CL.IC.CP.100130.01</v>
      </c>
      <c r="Z185" t="s">
        <v>176</v>
      </c>
      <c r="AA185">
        <v>1156</v>
      </c>
    </row>
    <row r="186" spans="1:27" ht="15">
      <c r="A186" t="s">
        <v>11754</v>
      </c>
      <c r="C186" s="100" t="s">
        <v>326</v>
      </c>
      <c r="E186" s="102" t="s">
        <v>295</v>
      </c>
      <c r="F186" s="97" t="s">
        <v>11946</v>
      </c>
      <c r="G186" s="97" t="s">
        <v>11999</v>
      </c>
      <c r="H186" s="104" t="s">
        <v>6074</v>
      </c>
      <c r="J186" s="11" t="str">
        <f t="shared" si="14"/>
        <v>IC.CP.100131</v>
      </c>
      <c r="K186" s="68" t="s">
        <v>12054</v>
      </c>
      <c r="L186" t="str">
        <f t="shared" si="15"/>
        <v>P: Patient Following Cardiac Surgery Other:</v>
      </c>
      <c r="M186" s="12" t="str">
        <f t="shared" si="16"/>
        <v>PI.IC.CP.100131.01</v>
      </c>
      <c r="N186" s="12"/>
      <c r="O186" s="12" t="str">
        <f t="shared" si="17"/>
        <v>PH.IC.CP.100131.01</v>
      </c>
      <c r="Q186" s="12" t="str">
        <f t="shared" si="18"/>
        <v>CL.IC.CP.100131.01</v>
      </c>
      <c r="Z186" t="s">
        <v>176</v>
      </c>
      <c r="AA186">
        <v>1156</v>
      </c>
    </row>
    <row r="187" spans="1:27" ht="15">
      <c r="A187" t="s">
        <v>11754</v>
      </c>
      <c r="C187" s="100" t="s">
        <v>326</v>
      </c>
      <c r="D187" s="97" t="s">
        <v>12000</v>
      </c>
      <c r="E187" s="102" t="s">
        <v>11977</v>
      </c>
      <c r="F187" s="97" t="s">
        <v>12000</v>
      </c>
      <c r="G187" s="97" t="s">
        <v>12001</v>
      </c>
      <c r="H187" s="104" t="s">
        <v>11982</v>
      </c>
      <c r="J187" s="11" t="str">
        <f t="shared" si="14"/>
        <v>IC.CP.100201</v>
      </c>
      <c r="K187" s="68" t="s">
        <v>12054</v>
      </c>
      <c r="L187" t="str">
        <f t="shared" si="15"/>
        <v>Patient returns to highest level of function post cardiac surgery</v>
      </c>
      <c r="M187" s="12" t="str">
        <f t="shared" si="16"/>
        <v>PI.IC.CP.100201.01</v>
      </c>
      <c r="N187" s="12"/>
      <c r="O187" s="12" t="str">
        <f t="shared" si="17"/>
        <v>PH.IC.CP.100201.01</v>
      </c>
      <c r="Q187" s="12" t="str">
        <f t="shared" si="18"/>
        <v>CL.IC.CP.100201.01</v>
      </c>
      <c r="Z187" t="s">
        <v>176</v>
      </c>
      <c r="AA187">
        <v>1156</v>
      </c>
    </row>
    <row r="188" spans="1:27" ht="15">
      <c r="A188" t="s">
        <v>11754</v>
      </c>
      <c r="C188" s="100" t="s">
        <v>326</v>
      </c>
      <c r="E188" s="102" t="s">
        <v>11977</v>
      </c>
      <c r="F188" s="97" t="s">
        <v>12000</v>
      </c>
      <c r="G188" s="97" t="s">
        <v>12002</v>
      </c>
      <c r="H188" s="104" t="s">
        <v>11746</v>
      </c>
      <c r="J188" s="11" t="str">
        <f t="shared" si="14"/>
        <v>IC.CP.100202</v>
      </c>
      <c r="K188" s="68" t="s">
        <v>12054</v>
      </c>
      <c r="L188" t="str">
        <f t="shared" si="15"/>
        <v>Maintain: MAP &gt;70mmHg, CI &gt;2.2 L/min, SVO2 = 60% to 80%</v>
      </c>
      <c r="M188" s="12" t="str">
        <f t="shared" si="16"/>
        <v>PI.IC.CP.100202.01</v>
      </c>
      <c r="N188" s="12"/>
      <c r="O188" s="12" t="str">
        <f t="shared" si="17"/>
        <v>PH.IC.CP.100202.01</v>
      </c>
      <c r="Q188" s="12" t="str">
        <f t="shared" si="18"/>
        <v>CL.IC.CP.100202.01</v>
      </c>
      <c r="Z188" t="s">
        <v>176</v>
      </c>
      <c r="AA188">
        <v>1156</v>
      </c>
    </row>
    <row r="189" spans="1:27" ht="15">
      <c r="A189" t="s">
        <v>11754</v>
      </c>
      <c r="C189" s="100" t="s">
        <v>326</v>
      </c>
      <c r="E189" s="102" t="s">
        <v>11977</v>
      </c>
      <c r="F189" s="97" t="s">
        <v>12000</v>
      </c>
      <c r="G189" s="97" t="s">
        <v>12003</v>
      </c>
      <c r="H189" s="104" t="s">
        <v>11992</v>
      </c>
      <c r="J189" s="11" t="str">
        <f t="shared" si="14"/>
        <v>IC.CP.100203</v>
      </c>
      <c r="K189" s="68" t="s">
        <v>12054</v>
      </c>
      <c r="L189" t="str">
        <f t="shared" si="15"/>
        <v>Before discharge understands: activity, diet, rest, meds, incision care</v>
      </c>
      <c r="M189" s="12" t="str">
        <f t="shared" si="16"/>
        <v>PI.IC.CP.100203.01</v>
      </c>
      <c r="N189" s="12"/>
      <c r="O189" s="12" t="str">
        <f t="shared" si="17"/>
        <v>PH.IC.CP.100203.01</v>
      </c>
      <c r="Q189" s="12" t="str">
        <f t="shared" si="18"/>
        <v>CL.IC.CP.100203.01</v>
      </c>
      <c r="Z189" t="s">
        <v>176</v>
      </c>
      <c r="AA189">
        <v>1156</v>
      </c>
    </row>
    <row r="190" spans="1:27" ht="15">
      <c r="A190" t="s">
        <v>11754</v>
      </c>
      <c r="C190" s="100" t="s">
        <v>326</v>
      </c>
      <c r="E190" s="102" t="s">
        <v>11977</v>
      </c>
      <c r="F190" s="97" t="s">
        <v>12000</v>
      </c>
      <c r="G190" s="97" t="s">
        <v>12004</v>
      </c>
      <c r="H190" s="104" t="s">
        <v>11750</v>
      </c>
      <c r="J190" s="11" t="str">
        <f t="shared" si="14"/>
        <v>IC.CP.100204</v>
      </c>
      <c r="K190" s="68" t="s">
        <v>12054</v>
      </c>
      <c r="L190" t="str">
        <f t="shared" si="15"/>
        <v>O: Patient Following Cardiac Surgery Other:</v>
      </c>
      <c r="M190" s="12" t="str">
        <f t="shared" si="16"/>
        <v>PI.IC.CP.100204.01</v>
      </c>
      <c r="N190" s="12"/>
      <c r="O190" s="12" t="str">
        <f t="shared" si="17"/>
        <v>PH.IC.CP.100204.01</v>
      </c>
      <c r="Q190" s="12" t="str">
        <f t="shared" si="18"/>
        <v>CL.IC.CP.100204.01</v>
      </c>
      <c r="Z190" t="s">
        <v>176</v>
      </c>
      <c r="AA190">
        <v>1156</v>
      </c>
    </row>
    <row r="191" spans="1:27" ht="15">
      <c r="A191" t="s">
        <v>11754</v>
      </c>
      <c r="B191" s="97" t="s">
        <v>12015</v>
      </c>
      <c r="C191" s="100" t="s">
        <v>498</v>
      </c>
      <c r="D191" s="97" t="s">
        <v>12006</v>
      </c>
      <c r="E191" s="102" t="s">
        <v>295</v>
      </c>
      <c r="F191" s="97" t="s">
        <v>12006</v>
      </c>
      <c r="G191" s="97" t="s">
        <v>12007</v>
      </c>
      <c r="H191" s="107" t="s">
        <v>1396</v>
      </c>
      <c r="J191" s="11" t="str">
        <f t="shared" si="14"/>
        <v>IC.CP.110101</v>
      </c>
      <c r="K191" s="68" t="s">
        <v>12054</v>
      </c>
      <c r="L191" t="str">
        <f t="shared" si="15"/>
        <v>Monitor electrolytes, BUN, Creat</v>
      </c>
      <c r="M191" s="12" t="str">
        <f t="shared" si="16"/>
        <v>PI.IC.CP.110101.01</v>
      </c>
      <c r="N191" s="12"/>
      <c r="O191" s="12" t="str">
        <f t="shared" si="17"/>
        <v>PH.IC.CP.110101.01</v>
      </c>
      <c r="Q191" s="12" t="str">
        <f t="shared" si="18"/>
        <v>CL.IC.CP.110101.01</v>
      </c>
      <c r="Z191" t="s">
        <v>176</v>
      </c>
      <c r="AA191">
        <v>1156</v>
      </c>
    </row>
    <row r="192" spans="1:27" ht="15">
      <c r="A192" t="s">
        <v>11754</v>
      </c>
      <c r="C192" s="100" t="s">
        <v>498</v>
      </c>
      <c r="E192" s="102" t="s">
        <v>295</v>
      </c>
      <c r="F192" s="97" t="s">
        <v>12006</v>
      </c>
      <c r="G192" s="97" t="s">
        <v>12008</v>
      </c>
      <c r="H192" s="107" t="s">
        <v>1398</v>
      </c>
      <c r="J192" s="11" t="str">
        <f t="shared" si="14"/>
        <v>IC.CP.110102</v>
      </c>
      <c r="K192" s="68" t="s">
        <v>12054</v>
      </c>
      <c r="L192" t="str">
        <f t="shared" si="15"/>
        <v>Maintain vascular/dialysis access site</v>
      </c>
      <c r="M192" s="12" t="str">
        <f t="shared" si="16"/>
        <v>PI.IC.CP.110102.01</v>
      </c>
      <c r="N192" s="12"/>
      <c r="O192" s="12" t="str">
        <f t="shared" si="17"/>
        <v>PH.IC.CP.110102.01</v>
      </c>
      <c r="Q192" s="12" t="str">
        <f t="shared" si="18"/>
        <v>CL.IC.CP.110102.01</v>
      </c>
      <c r="Z192" t="s">
        <v>176</v>
      </c>
      <c r="AA192">
        <v>1156</v>
      </c>
    </row>
    <row r="193" spans="1:27" ht="15">
      <c r="A193" t="s">
        <v>11754</v>
      </c>
      <c r="C193" s="100" t="s">
        <v>498</v>
      </c>
      <c r="E193" s="102" t="s">
        <v>295</v>
      </c>
      <c r="F193" s="97" t="s">
        <v>12006</v>
      </c>
      <c r="G193" s="97" t="s">
        <v>12009</v>
      </c>
      <c r="H193" s="107" t="s">
        <v>1400</v>
      </c>
      <c r="J193" s="11" t="str">
        <f t="shared" si="14"/>
        <v>IC.CP.110103</v>
      </c>
      <c r="K193" s="68" t="s">
        <v>12054</v>
      </c>
      <c r="L193" t="str">
        <f t="shared" si="15"/>
        <v>Monitor I&amp;Os &amp; weight</v>
      </c>
      <c r="M193" s="12" t="str">
        <f t="shared" si="16"/>
        <v>PI.IC.CP.110103.01</v>
      </c>
      <c r="N193" s="12"/>
      <c r="O193" s="12" t="str">
        <f t="shared" si="17"/>
        <v>PH.IC.CP.110103.01</v>
      </c>
      <c r="Q193" s="12" t="str">
        <f t="shared" si="18"/>
        <v>CL.IC.CP.110103.01</v>
      </c>
      <c r="Z193" t="s">
        <v>176</v>
      </c>
      <c r="AA193">
        <v>1156</v>
      </c>
    </row>
    <row r="194" spans="1:27" ht="15">
      <c r="A194" t="s">
        <v>11754</v>
      </c>
      <c r="C194" s="100" t="s">
        <v>498</v>
      </c>
      <c r="E194" s="102" t="s">
        <v>295</v>
      </c>
      <c r="F194" s="97" t="s">
        <v>12006</v>
      </c>
      <c r="G194" s="97" t="s">
        <v>12010</v>
      </c>
      <c r="H194" s="107" t="s">
        <v>1402</v>
      </c>
      <c r="J194" s="11" t="str">
        <f t="shared" si="14"/>
        <v>IC.CP.110104</v>
      </c>
      <c r="K194" s="68" t="s">
        <v>12054</v>
      </c>
      <c r="L194" t="str">
        <f t="shared" si="15"/>
        <v>Continuously monitor hemodynamics</v>
      </c>
      <c r="M194" s="12" t="str">
        <f t="shared" si="16"/>
        <v>PI.IC.CP.110104.01</v>
      </c>
      <c r="N194" s="12"/>
      <c r="O194" s="12" t="str">
        <f t="shared" si="17"/>
        <v>PH.IC.CP.110104.01</v>
      </c>
      <c r="Q194" s="12" t="str">
        <f t="shared" si="18"/>
        <v>CL.IC.CP.110104.01</v>
      </c>
      <c r="Z194" t="s">
        <v>176</v>
      </c>
      <c r="AA194">
        <v>1156</v>
      </c>
    </row>
    <row r="195" spans="1:27" ht="15">
      <c r="A195" t="s">
        <v>11754</v>
      </c>
      <c r="C195" s="100" t="s">
        <v>498</v>
      </c>
      <c r="E195" s="102" t="s">
        <v>295</v>
      </c>
      <c r="F195" s="97" t="s">
        <v>12006</v>
      </c>
      <c r="G195" s="97" t="s">
        <v>12011</v>
      </c>
      <c r="H195" s="107" t="s">
        <v>1404</v>
      </c>
      <c r="J195" s="11" t="str">
        <f t="shared" ref="J195:J218" si="19">CONCATENATE("IC.CP.",C195,E195,H195)</f>
        <v>IC.CP.110105</v>
      </c>
      <c r="K195" s="68" t="s">
        <v>12054</v>
      </c>
      <c r="L195" t="str">
        <f t="shared" ref="L195:L218" si="20">G195</f>
        <v>P: Potential for Complications R/T CVVHDF Other:</v>
      </c>
      <c r="M195" s="12" t="str">
        <f t="shared" ref="M195:M218" si="21">CONCATENATE("PI.",J195,".",K195)</f>
        <v>PI.IC.CP.110105.01</v>
      </c>
      <c r="N195" s="12"/>
      <c r="O195" s="12" t="str">
        <f t="shared" ref="O195:O218" si="22">CONCATENATE("PH.",J195,".",K195)</f>
        <v>PH.IC.CP.110105.01</v>
      </c>
      <c r="Q195" s="12" t="str">
        <f t="shared" ref="Q195:Q218" si="23">CONCATENATE("CL.",J195,".",K195)</f>
        <v>CL.IC.CP.110105.01</v>
      </c>
      <c r="Z195" t="s">
        <v>176</v>
      </c>
      <c r="AA195">
        <v>1156</v>
      </c>
    </row>
    <row r="196" spans="1:27" ht="15">
      <c r="A196" t="s">
        <v>11754</v>
      </c>
      <c r="C196" s="100" t="s">
        <v>498</v>
      </c>
      <c r="D196" s="97" t="s">
        <v>12012</v>
      </c>
      <c r="E196" s="102" t="s">
        <v>285</v>
      </c>
      <c r="F196" s="97" t="s">
        <v>12012</v>
      </c>
      <c r="G196" s="97" t="s">
        <v>12013</v>
      </c>
      <c r="H196" s="107" t="s">
        <v>11982</v>
      </c>
      <c r="J196" s="11" t="str">
        <f t="shared" si="19"/>
        <v>IC.CP.110201</v>
      </c>
      <c r="K196" s="68" t="s">
        <v>12054</v>
      </c>
      <c r="L196" t="str">
        <f t="shared" si="20"/>
        <v>Pt tolerates procedure, remains hemodynamically stable</v>
      </c>
      <c r="M196" s="12" t="str">
        <f t="shared" si="21"/>
        <v>PI.IC.CP.110201.01</v>
      </c>
      <c r="N196" s="12"/>
      <c r="O196" s="12" t="str">
        <f t="shared" si="22"/>
        <v>PH.IC.CP.110201.01</v>
      </c>
      <c r="Q196" s="12" t="str">
        <f t="shared" si="23"/>
        <v>CL.IC.CP.110201.01</v>
      </c>
      <c r="Z196" t="s">
        <v>176</v>
      </c>
      <c r="AA196">
        <v>1156</v>
      </c>
    </row>
    <row r="197" spans="1:27" ht="15">
      <c r="A197" t="s">
        <v>11754</v>
      </c>
      <c r="C197" s="100" t="s">
        <v>498</v>
      </c>
      <c r="E197" s="102" t="s">
        <v>285</v>
      </c>
      <c r="F197" s="97" t="s">
        <v>12012</v>
      </c>
      <c r="G197" s="97" t="s">
        <v>12014</v>
      </c>
      <c r="H197" s="107" t="s">
        <v>11746</v>
      </c>
      <c r="J197" s="11" t="str">
        <f t="shared" si="19"/>
        <v>IC.CP.110202</v>
      </c>
      <c r="K197" s="68" t="s">
        <v>12054</v>
      </c>
      <c r="L197" t="str">
        <f t="shared" si="20"/>
        <v>O: Potential for Complications R/T CVVHDF Other:</v>
      </c>
      <c r="M197" s="12" t="str">
        <f t="shared" si="21"/>
        <v>PI.IC.CP.110202.01</v>
      </c>
      <c r="N197" s="12"/>
      <c r="O197" s="12" t="str">
        <f t="shared" si="22"/>
        <v>PH.IC.CP.110202.01</v>
      </c>
      <c r="Q197" s="12" t="str">
        <f t="shared" si="23"/>
        <v>CL.IC.CP.110202.01</v>
      </c>
      <c r="Z197" t="s">
        <v>176</v>
      </c>
      <c r="AA197">
        <v>1156</v>
      </c>
    </row>
    <row r="198" spans="1:27" ht="15">
      <c r="A198" t="s">
        <v>11754</v>
      </c>
      <c r="B198" s="97" t="s">
        <v>11929</v>
      </c>
      <c r="C198" s="100" t="s">
        <v>37</v>
      </c>
      <c r="D198" s="97" t="s">
        <v>12016</v>
      </c>
      <c r="E198" s="102" t="s">
        <v>295</v>
      </c>
      <c r="F198" s="97" t="s">
        <v>12016</v>
      </c>
      <c r="G198" s="97" t="s">
        <v>12017</v>
      </c>
      <c r="H198" s="107" t="s">
        <v>1396</v>
      </c>
      <c r="J198" s="11" t="str">
        <f t="shared" si="19"/>
        <v>IC.CP.120101</v>
      </c>
      <c r="K198" s="68" t="s">
        <v>12054</v>
      </c>
      <c r="L198" t="str">
        <f t="shared" si="20"/>
        <v>Assess affected extremity frequently per protocol</v>
      </c>
      <c r="M198" s="12" t="str">
        <f t="shared" si="21"/>
        <v>PI.IC.CP.120101.01</v>
      </c>
      <c r="N198" s="12"/>
      <c r="O198" s="12" t="str">
        <f t="shared" si="22"/>
        <v>PH.IC.CP.120101.01</v>
      </c>
      <c r="Q198" s="12" t="str">
        <f t="shared" si="23"/>
        <v>CL.IC.CP.120101.01</v>
      </c>
      <c r="Z198" t="s">
        <v>176</v>
      </c>
      <c r="AA198">
        <v>1156</v>
      </c>
    </row>
    <row r="199" spans="1:27" ht="15">
      <c r="A199" t="s">
        <v>11754</v>
      </c>
      <c r="C199" s="100" t="s">
        <v>37</v>
      </c>
      <c r="E199" s="102" t="s">
        <v>295</v>
      </c>
      <c r="F199" s="97" t="s">
        <v>12016</v>
      </c>
      <c r="G199" s="97" t="s">
        <v>12018</v>
      </c>
      <c r="H199" s="107" t="s">
        <v>1398</v>
      </c>
      <c r="J199" s="11" t="str">
        <f t="shared" si="19"/>
        <v>IC.CP.120102</v>
      </c>
      <c r="K199" s="68" t="s">
        <v>12054</v>
      </c>
      <c r="L199" t="str">
        <f t="shared" si="20"/>
        <v>Assess puncture site Q1hr</v>
      </c>
      <c r="M199" s="12" t="str">
        <f t="shared" si="21"/>
        <v>PI.IC.CP.120102.01</v>
      </c>
      <c r="N199" s="12"/>
      <c r="O199" s="12" t="str">
        <f t="shared" si="22"/>
        <v>PH.IC.CP.120102.01</v>
      </c>
      <c r="Q199" s="12" t="str">
        <f t="shared" si="23"/>
        <v>CL.IC.CP.120102.01</v>
      </c>
      <c r="Z199" t="s">
        <v>176</v>
      </c>
      <c r="AA199">
        <v>1156</v>
      </c>
    </row>
    <row r="200" spans="1:27" ht="15">
      <c r="A200" t="s">
        <v>11754</v>
      </c>
      <c r="C200" s="100" t="s">
        <v>37</v>
      </c>
      <c r="E200" s="102" t="s">
        <v>295</v>
      </c>
      <c r="F200" s="97" t="s">
        <v>12016</v>
      </c>
      <c r="G200" s="97" t="s">
        <v>12019</v>
      </c>
      <c r="H200" s="107" t="s">
        <v>1400</v>
      </c>
      <c r="J200" s="11" t="str">
        <f t="shared" si="19"/>
        <v>IC.CP.120103</v>
      </c>
      <c r="K200" s="68" t="s">
        <v>12054</v>
      </c>
      <c r="L200" t="str">
        <f t="shared" si="20"/>
        <v>Maintain proper balloon volume</v>
      </c>
      <c r="M200" s="12" t="str">
        <f t="shared" si="21"/>
        <v>PI.IC.CP.120103.01</v>
      </c>
      <c r="N200" s="12"/>
      <c r="O200" s="12" t="str">
        <f t="shared" si="22"/>
        <v>PH.IC.CP.120103.01</v>
      </c>
      <c r="Q200" s="12" t="str">
        <f t="shared" si="23"/>
        <v>CL.IC.CP.120103.01</v>
      </c>
      <c r="Z200" t="s">
        <v>176</v>
      </c>
      <c r="AA200">
        <v>1156</v>
      </c>
    </row>
    <row r="201" spans="1:27" ht="15">
      <c r="A201" t="s">
        <v>11754</v>
      </c>
      <c r="C201" s="100" t="s">
        <v>37</v>
      </c>
      <c r="E201" s="102" t="s">
        <v>295</v>
      </c>
      <c r="F201" s="97" t="s">
        <v>12016</v>
      </c>
      <c r="G201" s="97" t="s">
        <v>12020</v>
      </c>
      <c r="H201" s="107" t="s">
        <v>1402</v>
      </c>
      <c r="J201" s="11" t="str">
        <f t="shared" si="19"/>
        <v>IC.CP.120104</v>
      </c>
      <c r="K201" s="68" t="s">
        <v>12054</v>
      </c>
      <c r="L201" t="str">
        <f t="shared" si="20"/>
        <v>Monitor level of consciousness every hour</v>
      </c>
      <c r="M201" s="12" t="str">
        <f t="shared" si="21"/>
        <v>PI.IC.CP.120104.01</v>
      </c>
      <c r="N201" s="12"/>
      <c r="O201" s="12" t="str">
        <f t="shared" si="22"/>
        <v>PH.IC.CP.120104.01</v>
      </c>
      <c r="Q201" s="12" t="str">
        <f t="shared" si="23"/>
        <v>CL.IC.CP.120104.01</v>
      </c>
      <c r="Z201" t="s">
        <v>176</v>
      </c>
      <c r="AA201">
        <v>1156</v>
      </c>
    </row>
    <row r="202" spans="1:27" ht="15">
      <c r="A202" t="s">
        <v>11754</v>
      </c>
      <c r="C202" s="100" t="s">
        <v>37</v>
      </c>
      <c r="E202" s="102" t="s">
        <v>295</v>
      </c>
      <c r="F202" s="97" t="s">
        <v>12016</v>
      </c>
      <c r="G202" s="97" t="s">
        <v>12021</v>
      </c>
      <c r="H202" s="107" t="s">
        <v>1404</v>
      </c>
      <c r="J202" s="11" t="str">
        <f t="shared" si="19"/>
        <v>IC.CP.120105</v>
      </c>
      <c r="K202" s="68" t="s">
        <v>12054</v>
      </c>
      <c r="L202" t="str">
        <f t="shared" si="20"/>
        <v>Monitor VS, pump flow, urine output every 1 hour</v>
      </c>
      <c r="M202" s="12" t="str">
        <f t="shared" si="21"/>
        <v>PI.IC.CP.120105.01</v>
      </c>
      <c r="N202" s="12"/>
      <c r="O202" s="12" t="str">
        <f t="shared" si="22"/>
        <v>PH.IC.CP.120105.01</v>
      </c>
      <c r="Q202" s="12" t="str">
        <f t="shared" si="23"/>
        <v>CL.IC.CP.120105.01</v>
      </c>
      <c r="Z202" t="s">
        <v>176</v>
      </c>
      <c r="AA202">
        <v>1156</v>
      </c>
    </row>
    <row r="203" spans="1:27" ht="15">
      <c r="A203" t="s">
        <v>11754</v>
      </c>
      <c r="C203" s="100" t="s">
        <v>37</v>
      </c>
      <c r="E203" s="102" t="s">
        <v>295</v>
      </c>
      <c r="F203" s="97" t="s">
        <v>12016</v>
      </c>
      <c r="G203" s="97" t="s">
        <v>12022</v>
      </c>
      <c r="H203" s="107" t="s">
        <v>1406</v>
      </c>
      <c r="J203" s="11" t="str">
        <f t="shared" si="19"/>
        <v>IC.CP.120106</v>
      </c>
      <c r="K203" s="68" t="s">
        <v>12054</v>
      </c>
      <c r="L203" t="str">
        <f t="shared" si="20"/>
        <v>Verify correct timing</v>
      </c>
      <c r="M203" s="12" t="str">
        <f t="shared" si="21"/>
        <v>PI.IC.CP.120106.01</v>
      </c>
      <c r="N203" s="12"/>
      <c r="O203" s="12" t="str">
        <f t="shared" si="22"/>
        <v>PH.IC.CP.120106.01</v>
      </c>
      <c r="Q203" s="12" t="str">
        <f t="shared" si="23"/>
        <v>CL.IC.CP.120106.01</v>
      </c>
      <c r="Z203" t="s">
        <v>176</v>
      </c>
      <c r="AA203">
        <v>1156</v>
      </c>
    </row>
    <row r="204" spans="1:27" ht="15">
      <c r="A204" t="s">
        <v>11754</v>
      </c>
      <c r="C204" s="100" t="s">
        <v>37</v>
      </c>
      <c r="E204" s="102" t="s">
        <v>295</v>
      </c>
      <c r="F204" s="97" t="s">
        <v>12016</v>
      </c>
      <c r="G204" s="97" t="s">
        <v>12023</v>
      </c>
      <c r="H204" s="107" t="s">
        <v>1419</v>
      </c>
      <c r="J204" s="11" t="str">
        <f t="shared" si="19"/>
        <v>IC.CP.120107</v>
      </c>
      <c r="K204" s="68" t="s">
        <v>12054</v>
      </c>
      <c r="L204" t="str">
        <f t="shared" si="20"/>
        <v>P: Potential for Complications R/T IABP Other:</v>
      </c>
      <c r="M204" s="12" t="str">
        <f t="shared" si="21"/>
        <v>PI.IC.CP.120107.01</v>
      </c>
      <c r="N204" s="12"/>
      <c r="O204" s="12" t="str">
        <f t="shared" si="22"/>
        <v>PH.IC.CP.120107.01</v>
      </c>
      <c r="Q204" s="12" t="str">
        <f t="shared" si="23"/>
        <v>CL.IC.CP.120107.01</v>
      </c>
      <c r="Z204" t="s">
        <v>176</v>
      </c>
      <c r="AA204">
        <v>1156</v>
      </c>
    </row>
    <row r="205" spans="1:27" ht="15">
      <c r="A205" t="s">
        <v>11754</v>
      </c>
      <c r="C205" s="100" t="s">
        <v>37</v>
      </c>
      <c r="D205" s="97" t="s">
        <v>12024</v>
      </c>
      <c r="E205" s="102" t="s">
        <v>285</v>
      </c>
      <c r="F205" s="97" t="s">
        <v>12024</v>
      </c>
      <c r="G205" s="97" t="s">
        <v>12025</v>
      </c>
      <c r="H205" s="107" t="s">
        <v>11982</v>
      </c>
      <c r="J205" s="11" t="str">
        <f t="shared" si="19"/>
        <v>IC.CP.120201</v>
      </c>
      <c r="K205" s="68" t="s">
        <v>12054</v>
      </c>
      <c r="L205" t="str">
        <f t="shared" si="20"/>
        <v>Maintains adequate cardiac function, hemodynamic stability</v>
      </c>
      <c r="M205" s="12" t="str">
        <f t="shared" si="21"/>
        <v>PI.IC.CP.120201.01</v>
      </c>
      <c r="N205" s="12"/>
      <c r="O205" s="12" t="str">
        <f t="shared" si="22"/>
        <v>PH.IC.CP.120201.01</v>
      </c>
      <c r="Q205" s="12" t="str">
        <f t="shared" si="23"/>
        <v>CL.IC.CP.120201.01</v>
      </c>
      <c r="Z205" t="s">
        <v>176</v>
      </c>
      <c r="AA205">
        <v>1156</v>
      </c>
    </row>
    <row r="206" spans="1:27" ht="15">
      <c r="A206" t="s">
        <v>11754</v>
      </c>
      <c r="C206" s="100" t="s">
        <v>37</v>
      </c>
      <c r="E206" s="102" t="s">
        <v>285</v>
      </c>
      <c r="F206" s="97" t="s">
        <v>12024</v>
      </c>
      <c r="G206" s="97" t="s">
        <v>12026</v>
      </c>
      <c r="H206" s="107" t="s">
        <v>11746</v>
      </c>
      <c r="J206" s="11" t="str">
        <f t="shared" si="19"/>
        <v>IC.CP.120202</v>
      </c>
      <c r="K206" s="68" t="s">
        <v>12054</v>
      </c>
      <c r="L206" t="str">
        <f t="shared" si="20"/>
        <v>O: Potential for Complications R/T IABP Other:</v>
      </c>
      <c r="M206" s="12" t="str">
        <f t="shared" si="21"/>
        <v>PI.IC.CP.120202.01</v>
      </c>
      <c r="N206" s="12"/>
      <c r="O206" s="12" t="str">
        <f t="shared" si="22"/>
        <v>PH.IC.CP.120202.01</v>
      </c>
      <c r="Q206" s="12" t="str">
        <f t="shared" si="23"/>
        <v>CL.IC.CP.120202.01</v>
      </c>
      <c r="Z206" t="s">
        <v>176</v>
      </c>
      <c r="AA206">
        <v>1156</v>
      </c>
    </row>
    <row r="207" spans="1:27" ht="15">
      <c r="A207" t="s">
        <v>11754</v>
      </c>
      <c r="B207" s="97" t="s">
        <v>12045</v>
      </c>
      <c r="C207" s="100" t="s">
        <v>321</v>
      </c>
      <c r="D207" s="97" t="s">
        <v>11930</v>
      </c>
      <c r="E207" s="102" t="s">
        <v>295</v>
      </c>
      <c r="F207" s="97" t="s">
        <v>11930</v>
      </c>
      <c r="G207" s="97" t="s">
        <v>11931</v>
      </c>
      <c r="H207" s="107" t="s">
        <v>1396</v>
      </c>
      <c r="J207" s="11" t="str">
        <f t="shared" si="19"/>
        <v>IC.CP.130101</v>
      </c>
      <c r="K207" s="68" t="s">
        <v>12054</v>
      </c>
      <c r="L207" t="str">
        <f t="shared" si="20"/>
        <v>Maintain direct pressure to affected site; monitor bruising, drainage</v>
      </c>
      <c r="M207" s="12" t="str">
        <f t="shared" si="21"/>
        <v>PI.IC.CP.130101.01</v>
      </c>
      <c r="N207" s="12"/>
      <c r="O207" s="12" t="str">
        <f t="shared" si="22"/>
        <v>PH.IC.CP.130101.01</v>
      </c>
      <c r="Q207" s="12" t="str">
        <f t="shared" si="23"/>
        <v>CL.IC.CP.130101.01</v>
      </c>
      <c r="Z207" t="s">
        <v>176</v>
      </c>
      <c r="AA207">
        <v>1156</v>
      </c>
    </row>
    <row r="208" spans="1:27" ht="15">
      <c r="A208" t="s">
        <v>11754</v>
      </c>
      <c r="C208" s="100" t="s">
        <v>321</v>
      </c>
      <c r="E208" s="102" t="s">
        <v>295</v>
      </c>
      <c r="F208" s="97" t="s">
        <v>11930</v>
      </c>
      <c r="G208" s="97" t="s">
        <v>11932</v>
      </c>
      <c r="H208" s="107" t="s">
        <v>1398</v>
      </c>
      <c r="J208" s="11" t="str">
        <f t="shared" si="19"/>
        <v>IC.CP.130102</v>
      </c>
      <c r="K208" s="68" t="s">
        <v>12054</v>
      </c>
      <c r="L208" t="str">
        <f t="shared" si="20"/>
        <v>Assess for dysrhythmias</v>
      </c>
      <c r="M208" s="12" t="str">
        <f t="shared" si="21"/>
        <v>PI.IC.CP.130102.01</v>
      </c>
      <c r="N208" s="12"/>
      <c r="O208" s="12" t="str">
        <f t="shared" si="22"/>
        <v>PH.IC.CP.130102.01</v>
      </c>
      <c r="Q208" s="12" t="str">
        <f t="shared" si="23"/>
        <v>CL.IC.CP.130102.01</v>
      </c>
      <c r="Z208" t="s">
        <v>176</v>
      </c>
      <c r="AA208">
        <v>1156</v>
      </c>
    </row>
    <row r="209" spans="1:27" ht="15">
      <c r="A209" t="s">
        <v>11754</v>
      </c>
      <c r="C209" s="100" t="s">
        <v>321</v>
      </c>
      <c r="E209" s="102" t="s">
        <v>295</v>
      </c>
      <c r="F209" s="97" t="s">
        <v>11930</v>
      </c>
      <c r="G209" s="97" t="s">
        <v>11933</v>
      </c>
      <c r="H209" s="107" t="s">
        <v>1400</v>
      </c>
      <c r="J209" s="11" t="str">
        <f t="shared" si="19"/>
        <v>IC.CP.130103</v>
      </c>
      <c r="K209" s="68" t="s">
        <v>12054</v>
      </c>
      <c r="L209" t="str">
        <f t="shared" si="20"/>
        <v>Monitor post procedure lab work: urine specific gravity, PT, ACT</v>
      </c>
      <c r="M209" s="12" t="str">
        <f t="shared" si="21"/>
        <v>PI.IC.CP.130103.01</v>
      </c>
      <c r="N209" s="12"/>
      <c r="O209" s="12" t="str">
        <f t="shared" si="22"/>
        <v>PH.IC.CP.130103.01</v>
      </c>
      <c r="Q209" s="12" t="str">
        <f t="shared" si="23"/>
        <v>CL.IC.CP.130103.01</v>
      </c>
      <c r="Z209" t="s">
        <v>176</v>
      </c>
      <c r="AA209">
        <v>1156</v>
      </c>
    </row>
    <row r="210" spans="1:27" ht="15">
      <c r="A210" t="s">
        <v>11754</v>
      </c>
      <c r="C210" s="100" t="s">
        <v>321</v>
      </c>
      <c r="E210" s="102" t="s">
        <v>295</v>
      </c>
      <c r="F210" s="97" t="s">
        <v>11930</v>
      </c>
      <c r="G210" s="97" t="s">
        <v>11934</v>
      </c>
      <c r="H210" s="107" t="s">
        <v>1402</v>
      </c>
      <c r="J210" s="11" t="str">
        <f t="shared" si="19"/>
        <v>IC.CP.130104</v>
      </c>
      <c r="K210" s="68" t="s">
        <v>12054</v>
      </c>
      <c r="L210" t="str">
        <f t="shared" si="20"/>
        <v>P: Potential for Complications R/T PTCA Other:</v>
      </c>
      <c r="M210" s="12" t="str">
        <f t="shared" si="21"/>
        <v>PI.IC.CP.130104.01</v>
      </c>
      <c r="N210" s="12"/>
      <c r="O210" s="12" t="str">
        <f t="shared" si="22"/>
        <v>PH.IC.CP.130104.01</v>
      </c>
      <c r="Q210" s="12" t="str">
        <f t="shared" si="23"/>
        <v>CL.IC.CP.130104.01</v>
      </c>
      <c r="Z210" t="s">
        <v>176</v>
      </c>
      <c r="AA210">
        <v>1156</v>
      </c>
    </row>
    <row r="211" spans="1:27" ht="15">
      <c r="A211" t="s">
        <v>11754</v>
      </c>
      <c r="C211" s="100" t="s">
        <v>321</v>
      </c>
      <c r="D211" s="97" t="s">
        <v>11935</v>
      </c>
      <c r="E211" s="102" t="s">
        <v>285</v>
      </c>
      <c r="F211" s="97" t="s">
        <v>11935</v>
      </c>
      <c r="G211" s="97" t="s">
        <v>12034</v>
      </c>
      <c r="H211" s="107" t="s">
        <v>11982</v>
      </c>
      <c r="J211" s="11" t="str">
        <f t="shared" si="19"/>
        <v>IC.CP.130201</v>
      </c>
      <c r="K211" s="68" t="s">
        <v>12054</v>
      </c>
      <c r="L211" t="str">
        <f t="shared" si="20"/>
        <v xml:space="preserve">Pt recovers from procedure with minimal or no complications </v>
      </c>
      <c r="M211" s="12" t="str">
        <f t="shared" si="21"/>
        <v>PI.IC.CP.130201.01</v>
      </c>
      <c r="N211" s="12"/>
      <c r="O211" s="12" t="str">
        <f t="shared" si="22"/>
        <v>PH.IC.CP.130201.01</v>
      </c>
      <c r="Q211" s="12" t="str">
        <f t="shared" si="23"/>
        <v>CL.IC.CP.130201.01</v>
      </c>
      <c r="Z211" t="s">
        <v>176</v>
      </c>
      <c r="AA211">
        <v>1156</v>
      </c>
    </row>
    <row r="212" spans="1:27" ht="15">
      <c r="A212" t="s">
        <v>11754</v>
      </c>
      <c r="C212" s="100" t="s">
        <v>321</v>
      </c>
      <c r="E212" s="102" t="s">
        <v>285</v>
      </c>
      <c r="F212" s="97" t="s">
        <v>11935</v>
      </c>
      <c r="G212" s="97" t="s">
        <v>12035</v>
      </c>
      <c r="H212" s="107" t="s">
        <v>11746</v>
      </c>
      <c r="J212" s="11" t="str">
        <f t="shared" si="19"/>
        <v>IC.CP.130202</v>
      </c>
      <c r="K212" s="68" t="s">
        <v>12054</v>
      </c>
      <c r="L212" t="str">
        <f t="shared" si="20"/>
        <v>O: Potential for Complications R/T PTCA Other:</v>
      </c>
      <c r="M212" s="12" t="str">
        <f t="shared" si="21"/>
        <v>PI.IC.CP.130202.01</v>
      </c>
      <c r="N212" s="12"/>
      <c r="O212" s="12" t="str">
        <f t="shared" si="22"/>
        <v>PH.IC.CP.130202.01</v>
      </c>
      <c r="Q212" s="12" t="str">
        <f t="shared" si="23"/>
        <v>CL.IC.CP.130202.01</v>
      </c>
      <c r="Z212" t="s">
        <v>176</v>
      </c>
      <c r="AA212">
        <v>1156</v>
      </c>
    </row>
    <row r="213" spans="1:27" ht="15">
      <c r="A213" t="s">
        <v>11754</v>
      </c>
      <c r="B213" s="97" t="s">
        <v>12044</v>
      </c>
      <c r="C213" s="100" t="s">
        <v>482</v>
      </c>
      <c r="D213" s="97" t="s">
        <v>12036</v>
      </c>
      <c r="E213" s="102" t="s">
        <v>295</v>
      </c>
      <c r="F213" s="97" t="s">
        <v>12036</v>
      </c>
      <c r="G213" s="97" t="s">
        <v>12037</v>
      </c>
      <c r="H213" s="107" t="s">
        <v>1396</v>
      </c>
      <c r="J213" s="11" t="str">
        <f t="shared" si="19"/>
        <v>IC.CP.140101</v>
      </c>
      <c r="K213" s="68" t="s">
        <v>12054</v>
      </c>
      <c r="L213" t="str">
        <f t="shared" si="20"/>
        <v>Provide safe environment for patient</v>
      </c>
      <c r="M213" s="12" t="str">
        <f t="shared" si="21"/>
        <v>PI.IC.CP.140101.01</v>
      </c>
      <c r="N213" s="12"/>
      <c r="O213" s="12" t="str">
        <f t="shared" si="22"/>
        <v>PH.IC.CP.140101.01</v>
      </c>
      <c r="Q213" s="12" t="str">
        <f t="shared" si="23"/>
        <v>CL.IC.CP.140101.01</v>
      </c>
      <c r="Z213" t="s">
        <v>176</v>
      </c>
      <c r="AA213">
        <v>1156</v>
      </c>
    </row>
    <row r="214" spans="1:27" ht="15">
      <c r="A214" t="s">
        <v>11754</v>
      </c>
      <c r="C214" s="100" t="s">
        <v>482</v>
      </c>
      <c r="E214" s="102" t="s">
        <v>295</v>
      </c>
      <c r="F214" s="97" t="s">
        <v>12036</v>
      </c>
      <c r="G214" s="97" t="s">
        <v>12038</v>
      </c>
      <c r="H214" s="107" t="s">
        <v>1398</v>
      </c>
      <c r="J214" s="11" t="str">
        <f t="shared" si="19"/>
        <v>IC.CP.140102</v>
      </c>
      <c r="K214" s="68" t="s">
        <v>12054</v>
      </c>
      <c r="L214" t="str">
        <f t="shared" si="20"/>
        <v xml:space="preserve">Monitor patient as 1:1 care status </v>
      </c>
      <c r="M214" s="12" t="str">
        <f t="shared" si="21"/>
        <v>PI.IC.CP.140102.01</v>
      </c>
      <c r="N214" s="12"/>
      <c r="O214" s="12" t="str">
        <f t="shared" si="22"/>
        <v>PH.IC.CP.140102.01</v>
      </c>
      <c r="Q214" s="12" t="str">
        <f t="shared" si="23"/>
        <v>CL.IC.CP.140102.01</v>
      </c>
      <c r="Z214" t="s">
        <v>176</v>
      </c>
      <c r="AA214">
        <v>1156</v>
      </c>
    </row>
    <row r="215" spans="1:27" ht="15">
      <c r="A215" t="s">
        <v>11754</v>
      </c>
      <c r="C215" s="100" t="s">
        <v>482</v>
      </c>
      <c r="E215" s="102" t="s">
        <v>295</v>
      </c>
      <c r="F215" s="97" t="s">
        <v>12036</v>
      </c>
      <c r="G215" s="97" t="s">
        <v>12039</v>
      </c>
      <c r="H215" s="107" t="s">
        <v>1400</v>
      </c>
      <c r="J215" s="11" t="str">
        <f t="shared" si="19"/>
        <v>IC.CP.140103</v>
      </c>
      <c r="K215" s="68" t="s">
        <v>12054</v>
      </c>
      <c r="L215" t="str">
        <f t="shared" si="20"/>
        <v>Continually orient pt to situation/reason for close observation</v>
      </c>
      <c r="M215" s="12" t="str">
        <f t="shared" si="21"/>
        <v>PI.IC.CP.140103.01</v>
      </c>
      <c r="N215" s="12"/>
      <c r="O215" s="12" t="str">
        <f t="shared" si="22"/>
        <v>PH.IC.CP.140103.01</v>
      </c>
      <c r="Q215" s="12" t="str">
        <f t="shared" si="23"/>
        <v>CL.IC.CP.140103.01</v>
      </c>
      <c r="Z215" t="s">
        <v>176</v>
      </c>
      <c r="AA215">
        <v>1156</v>
      </c>
    </row>
    <row r="216" spans="1:27" ht="15">
      <c r="A216" t="s">
        <v>11754</v>
      </c>
      <c r="C216" s="100" t="s">
        <v>482</v>
      </c>
      <c r="E216" s="102" t="s">
        <v>295</v>
      </c>
      <c r="F216" s="97" t="s">
        <v>12036</v>
      </c>
      <c r="G216" s="97" t="s">
        <v>12040</v>
      </c>
      <c r="H216" s="107" t="s">
        <v>1402</v>
      </c>
      <c r="J216" s="11" t="str">
        <f t="shared" si="19"/>
        <v>IC.CP.140104</v>
      </c>
      <c r="K216" s="68" t="s">
        <v>12054</v>
      </c>
      <c r="L216" t="str">
        <f t="shared" si="20"/>
        <v>P: Risk for Suicide 1:1 Care Other:</v>
      </c>
      <c r="M216" s="12" t="str">
        <f t="shared" si="21"/>
        <v>PI.IC.CP.140104.01</v>
      </c>
      <c r="N216" s="12"/>
      <c r="O216" s="12" t="str">
        <f t="shared" si="22"/>
        <v>PH.IC.CP.140104.01</v>
      </c>
      <c r="Q216" s="12" t="str">
        <f t="shared" si="23"/>
        <v>CL.IC.CP.140104.01</v>
      </c>
      <c r="Z216" t="s">
        <v>176</v>
      </c>
      <c r="AA216">
        <v>1156</v>
      </c>
    </row>
    <row r="217" spans="1:27" ht="15">
      <c r="A217" t="s">
        <v>11754</v>
      </c>
      <c r="C217" s="100" t="s">
        <v>482</v>
      </c>
      <c r="D217" s="97" t="s">
        <v>12041</v>
      </c>
      <c r="E217" s="102" t="s">
        <v>285</v>
      </c>
      <c r="F217" s="97" t="s">
        <v>12041</v>
      </c>
      <c r="G217" s="97" t="s">
        <v>12042</v>
      </c>
      <c r="H217" s="107" t="s">
        <v>11982</v>
      </c>
      <c r="J217" s="11" t="str">
        <f t="shared" si="19"/>
        <v>IC.CP.140201</v>
      </c>
      <c r="K217" s="68" t="s">
        <v>12054</v>
      </c>
      <c r="L217" t="str">
        <f t="shared" si="20"/>
        <v>Pt remains in safe environment, feelings of self harm are resolved</v>
      </c>
      <c r="M217" s="12" t="str">
        <f t="shared" si="21"/>
        <v>PI.IC.CP.140201.01</v>
      </c>
      <c r="N217" s="12"/>
      <c r="O217" s="12" t="str">
        <f t="shared" si="22"/>
        <v>PH.IC.CP.140201.01</v>
      </c>
      <c r="Q217" s="12" t="str">
        <f t="shared" si="23"/>
        <v>CL.IC.CP.140201.01</v>
      </c>
      <c r="Z217" t="s">
        <v>176</v>
      </c>
      <c r="AA217">
        <v>1156</v>
      </c>
    </row>
    <row r="218" spans="1:27" ht="15">
      <c r="A218" t="s">
        <v>11995</v>
      </c>
      <c r="C218" s="100" t="s">
        <v>11994</v>
      </c>
      <c r="E218" s="102" t="s">
        <v>11993</v>
      </c>
      <c r="F218" s="97" t="s">
        <v>12041</v>
      </c>
      <c r="G218" s="97" t="s">
        <v>12043</v>
      </c>
      <c r="H218" s="107" t="s">
        <v>11746</v>
      </c>
      <c r="J218" s="11" t="str">
        <f t="shared" si="19"/>
        <v>IC.CP.140202</v>
      </c>
      <c r="K218" s="68" t="s">
        <v>12054</v>
      </c>
      <c r="L218" t="str">
        <f t="shared" si="20"/>
        <v>O: Risk for Suicide 1:1 Care Other:</v>
      </c>
      <c r="M218" s="12" t="str">
        <f t="shared" si="21"/>
        <v>PI.IC.CP.140202.01</v>
      </c>
      <c r="N218" s="12"/>
      <c r="O218" s="12" t="str">
        <f t="shared" si="22"/>
        <v>PH.IC.CP.140202.01</v>
      </c>
      <c r="Q218" s="12" t="str">
        <f t="shared" si="23"/>
        <v>CL.IC.CP.140202.01</v>
      </c>
      <c r="Z218" t="s">
        <v>176</v>
      </c>
      <c r="AA218">
        <v>1156</v>
      </c>
    </row>
    <row r="219" spans="1:27">
      <c r="H219" s="107"/>
    </row>
    <row r="220" spans="1:27">
      <c r="H220" s="107"/>
    </row>
    <row r="221" spans="1:27">
      <c r="H221" s="107"/>
    </row>
    <row r="222" spans="1:27">
      <c r="H222" s="107"/>
    </row>
    <row r="223" spans="1:27">
      <c r="H223" s="107"/>
    </row>
    <row r="224" spans="1:27">
      <c r="H224" s="107"/>
    </row>
    <row r="225" spans="8:8">
      <c r="H225" s="107"/>
    </row>
    <row r="226" spans="8:8">
      <c r="H226" s="107"/>
    </row>
    <row r="227" spans="8:8">
      <c r="H227" s="107"/>
    </row>
    <row r="228" spans="8:8">
      <c r="H228" s="107"/>
    </row>
    <row r="229" spans="8:8">
      <c r="H229" s="107"/>
    </row>
    <row r="230" spans="8:8">
      <c r="H230" s="107"/>
    </row>
    <row r="231" spans="8:8">
      <c r="H231" s="107"/>
    </row>
    <row r="232" spans="8:8">
      <c r="H232" s="107"/>
    </row>
    <row r="233" spans="8:8">
      <c r="H233" s="107"/>
    </row>
    <row r="234" spans="8:8">
      <c r="H234" s="107"/>
    </row>
    <row r="235" spans="8:8">
      <c r="H235" s="107"/>
    </row>
    <row r="236" spans="8:8">
      <c r="H236" s="107"/>
    </row>
    <row r="237" spans="8:8">
      <c r="H237" s="107"/>
    </row>
    <row r="238" spans="8:8">
      <c r="H238" s="107"/>
    </row>
    <row r="239" spans="8:8">
      <c r="H239" s="107"/>
    </row>
    <row r="240" spans="8:8">
      <c r="H240" s="107"/>
    </row>
    <row r="241" spans="8:8">
      <c r="H241" s="107"/>
    </row>
    <row r="242" spans="8:8">
      <c r="H242" s="107"/>
    </row>
    <row r="243" spans="8:8">
      <c r="H243" s="107"/>
    </row>
    <row r="244" spans="8:8">
      <c r="H244" s="107"/>
    </row>
    <row r="245" spans="8:8">
      <c r="H245" s="107"/>
    </row>
    <row r="246" spans="8:8">
      <c r="H246" s="107"/>
    </row>
    <row r="247" spans="8:8">
      <c r="H247" s="107"/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AA78"/>
  <sheetViews>
    <sheetView topLeftCell="A73" workbookViewId="0">
      <pane ySplit="855" topLeftCell="A56"/>
      <selection activeCell="J73" sqref="J1:J1048576"/>
      <selection pane="bottomLeft" activeCell="H74" sqref="H74"/>
    </sheetView>
  </sheetViews>
  <sheetFormatPr defaultColWidth="11" defaultRowHeight="12.75"/>
  <cols>
    <col min="3" max="3" width="4.75" customWidth="1"/>
    <col min="6" max="6" width="14.875" customWidth="1"/>
    <col min="7" max="7" width="30.875" customWidth="1"/>
    <col min="8" max="8" width="4.625" customWidth="1"/>
    <col min="9" max="9" width="5" customWidth="1"/>
    <col min="11" max="11" width="5.75" customWidth="1"/>
    <col min="12" max="12" width="23.375" customWidth="1"/>
    <col min="13" max="13" width="18.625" customWidth="1"/>
    <col min="15" max="15" width="18" customWidth="1"/>
    <col min="18" max="18" width="8.75" customWidth="1"/>
    <col min="19" max="19" width="7.25" customWidth="1"/>
    <col min="20" max="20" width="5.75" customWidth="1"/>
    <col min="21" max="21" width="7.125" customWidth="1"/>
    <col min="22" max="22" width="6.625" customWidth="1"/>
    <col min="23" max="23" width="8.875" customWidth="1"/>
  </cols>
  <sheetData>
    <row r="1" spans="1:27" ht="30" customHeight="1">
      <c r="A1" s="56" t="s">
        <v>1284</v>
      </c>
      <c r="B1" s="56" t="s">
        <v>1285</v>
      </c>
      <c r="C1" s="56" t="s">
        <v>950</v>
      </c>
      <c r="D1" s="56" t="s">
        <v>1017</v>
      </c>
      <c r="E1" s="56" t="s">
        <v>951</v>
      </c>
      <c r="F1" s="56" t="s">
        <v>1018</v>
      </c>
      <c r="G1" s="56" t="s">
        <v>1019</v>
      </c>
      <c r="H1" s="56" t="s">
        <v>952</v>
      </c>
      <c r="I1" s="56" t="s">
        <v>1020</v>
      </c>
      <c r="J1" s="56" t="s">
        <v>1021</v>
      </c>
      <c r="K1" s="56" t="s">
        <v>1022</v>
      </c>
      <c r="L1" s="56" t="s">
        <v>1023</v>
      </c>
      <c r="M1" s="56" t="s">
        <v>1184</v>
      </c>
      <c r="N1" s="56" t="s">
        <v>1014</v>
      </c>
      <c r="O1" s="56" t="s">
        <v>1015</v>
      </c>
      <c r="P1" s="56" t="s">
        <v>1016</v>
      </c>
      <c r="Q1" s="56" t="s">
        <v>1189</v>
      </c>
      <c r="R1" s="56" t="s">
        <v>11108</v>
      </c>
      <c r="S1" s="56" t="s">
        <v>1127</v>
      </c>
      <c r="T1" s="56" t="s">
        <v>11109</v>
      </c>
      <c r="U1" s="56" t="s">
        <v>1128</v>
      </c>
      <c r="V1" s="56" t="s">
        <v>1113</v>
      </c>
      <c r="W1" s="56" t="s">
        <v>1114</v>
      </c>
      <c r="X1" s="56" t="s">
        <v>773</v>
      </c>
      <c r="Y1" s="56" t="s">
        <v>11570</v>
      </c>
      <c r="Z1" s="56" t="s">
        <v>32</v>
      </c>
      <c r="AA1" s="56" t="s">
        <v>33</v>
      </c>
    </row>
    <row r="2" spans="1:27" ht="15">
      <c r="A2" t="s">
        <v>35</v>
      </c>
      <c r="B2" s="93" t="s">
        <v>10455</v>
      </c>
      <c r="C2" s="68" t="s">
        <v>295</v>
      </c>
      <c r="D2" t="s">
        <v>77</v>
      </c>
      <c r="E2" s="68" t="s">
        <v>1396</v>
      </c>
      <c r="F2" s="35" t="s">
        <v>10455</v>
      </c>
      <c r="G2" s="35" t="s">
        <v>10456</v>
      </c>
      <c r="H2" s="68" t="s">
        <v>1396</v>
      </c>
      <c r="J2" s="11" t="str">
        <f>CONCATENATE("IC.ED.",C2,E2,H2)</f>
        <v>IC.ED.010101</v>
      </c>
      <c r="K2" s="68" t="s">
        <v>1396</v>
      </c>
      <c r="L2" t="str">
        <f>G2</f>
        <v>Info Provided: Fall Prevention</v>
      </c>
      <c r="M2" s="12" t="str">
        <f>CONCATENATE("PI.", J2, ".",K2)</f>
        <v>PI.IC.ED.010101.01</v>
      </c>
      <c r="N2" s="12"/>
      <c r="O2" s="12" t="str">
        <f>CONCATENATE("PH.", J2, ".",K2)</f>
        <v>PH.IC.ED.010101.01</v>
      </c>
      <c r="Q2" s="12" t="str">
        <f>CONCATENATE("CL.", J2, ".",K2)</f>
        <v>CL.IC.ED.010101.01</v>
      </c>
      <c r="T2" t="s">
        <v>3448</v>
      </c>
      <c r="U2" t="s">
        <v>3448</v>
      </c>
      <c r="Z2" t="s">
        <v>34</v>
      </c>
      <c r="AA2">
        <v>1151</v>
      </c>
    </row>
    <row r="3" spans="1:27" ht="15">
      <c r="A3" t="s">
        <v>35</v>
      </c>
      <c r="C3" s="68" t="s">
        <v>295</v>
      </c>
      <c r="E3" s="68" t="s">
        <v>1396</v>
      </c>
      <c r="F3" s="35" t="s">
        <v>10455</v>
      </c>
      <c r="G3" s="35" t="s">
        <v>10457</v>
      </c>
      <c r="H3" s="68" t="s">
        <v>1398</v>
      </c>
      <c r="J3" s="11" t="str">
        <f t="shared" ref="J3:J66" si="0">CONCATENATE("IC.ED.",C3,E3,H3)</f>
        <v>IC.ED.010102</v>
      </c>
      <c r="K3" s="68" t="s">
        <v>1396</v>
      </c>
      <c r="L3" t="str">
        <f t="shared" ref="L3:L66" si="1">G3</f>
        <v>Info Provided: Hand Washing</v>
      </c>
      <c r="M3" s="12" t="str">
        <f t="shared" ref="M3:M66" si="2">CONCATENATE("PI.", J3, ".",K3)</f>
        <v>PI.IC.ED.010102.01</v>
      </c>
      <c r="N3" s="12"/>
      <c r="O3" s="12" t="str">
        <f t="shared" ref="O3:O66" si="3">CONCATENATE("PH.", J3, ".",K3)</f>
        <v>PH.IC.ED.010102.01</v>
      </c>
      <c r="Q3" s="12" t="str">
        <f t="shared" ref="Q3:Q66" si="4">CONCATENATE("CL.", J3, ".",K3)</f>
        <v>CL.IC.ED.010102.01</v>
      </c>
      <c r="Z3" t="s">
        <v>34</v>
      </c>
      <c r="AA3">
        <v>1151</v>
      </c>
    </row>
    <row r="4" spans="1:27" ht="15">
      <c r="A4" t="s">
        <v>35</v>
      </c>
      <c r="C4" s="68" t="s">
        <v>295</v>
      </c>
      <c r="E4" s="68" t="s">
        <v>1396</v>
      </c>
      <c r="F4" s="35" t="s">
        <v>10455</v>
      </c>
      <c r="G4" s="35" t="s">
        <v>10458</v>
      </c>
      <c r="H4" s="68" t="s">
        <v>1400</v>
      </c>
      <c r="J4" s="11" t="str">
        <f t="shared" si="0"/>
        <v>IC.ED.010103</v>
      </c>
      <c r="K4" s="68" t="s">
        <v>1396</v>
      </c>
      <c r="L4" t="str">
        <f t="shared" si="1"/>
        <v>Info Provided: Infection Control</v>
      </c>
      <c r="M4" s="12" t="str">
        <f t="shared" si="2"/>
        <v>PI.IC.ED.010103.01</v>
      </c>
      <c r="N4" s="12"/>
      <c r="O4" s="12" t="str">
        <f t="shared" si="3"/>
        <v>PH.IC.ED.010103.01</v>
      </c>
      <c r="Q4" s="12" t="str">
        <f t="shared" si="4"/>
        <v>CL.IC.ED.010103.01</v>
      </c>
      <c r="Z4" t="s">
        <v>34</v>
      </c>
      <c r="AA4">
        <v>1151</v>
      </c>
    </row>
    <row r="5" spans="1:27" ht="15">
      <c r="A5" t="s">
        <v>35</v>
      </c>
      <c r="C5" s="68" t="s">
        <v>295</v>
      </c>
      <c r="E5" s="68" t="s">
        <v>1396</v>
      </c>
      <c r="F5" s="35" t="s">
        <v>10455</v>
      </c>
      <c r="G5" s="35" t="s">
        <v>10581</v>
      </c>
      <c r="H5" s="68" t="s">
        <v>1402</v>
      </c>
      <c r="J5" s="11" t="str">
        <f t="shared" si="0"/>
        <v>IC.ED.010104</v>
      </c>
      <c r="K5" s="68" t="s">
        <v>1396</v>
      </c>
      <c r="L5" t="str">
        <f t="shared" si="1"/>
        <v>Info Provided: Safety</v>
      </c>
      <c r="M5" s="12" t="str">
        <f t="shared" si="2"/>
        <v>PI.IC.ED.010104.01</v>
      </c>
      <c r="N5" s="12"/>
      <c r="O5" s="12" t="str">
        <f t="shared" si="3"/>
        <v>PH.IC.ED.010104.01</v>
      </c>
      <c r="Q5" s="12" t="str">
        <f t="shared" si="4"/>
        <v>CL.IC.ED.010104.01</v>
      </c>
      <c r="Z5" t="s">
        <v>34</v>
      </c>
      <c r="AA5">
        <v>1151</v>
      </c>
    </row>
    <row r="6" spans="1:27" ht="15">
      <c r="A6" t="s">
        <v>35</v>
      </c>
      <c r="C6" s="68" t="s">
        <v>295</v>
      </c>
      <c r="E6" s="68" t="s">
        <v>1396</v>
      </c>
      <c r="F6" s="35" t="s">
        <v>10455</v>
      </c>
      <c r="G6" s="35" t="s">
        <v>10582</v>
      </c>
      <c r="H6" s="68" t="s">
        <v>1404</v>
      </c>
      <c r="J6" s="11" t="str">
        <f t="shared" si="0"/>
        <v>IC.ED.010105</v>
      </c>
      <c r="K6" s="68" t="s">
        <v>1396</v>
      </c>
      <c r="L6" t="str">
        <f t="shared" si="1"/>
        <v>Info Provided: MRSA</v>
      </c>
      <c r="M6" s="12" t="str">
        <f t="shared" si="2"/>
        <v>PI.IC.ED.010105.01</v>
      </c>
      <c r="N6" s="12"/>
      <c r="O6" s="12" t="str">
        <f t="shared" si="3"/>
        <v>PH.IC.ED.010105.01</v>
      </c>
      <c r="Q6" s="12" t="str">
        <f t="shared" si="4"/>
        <v>CL.IC.ED.010105.01</v>
      </c>
      <c r="Z6" t="s">
        <v>34</v>
      </c>
      <c r="AA6">
        <v>1151</v>
      </c>
    </row>
    <row r="7" spans="1:27" ht="30">
      <c r="A7" t="s">
        <v>35</v>
      </c>
      <c r="C7" s="68" t="s">
        <v>295</v>
      </c>
      <c r="E7" s="68" t="s">
        <v>1396</v>
      </c>
      <c r="F7" s="35" t="s">
        <v>10455</v>
      </c>
      <c r="G7" s="35" t="s">
        <v>10583</v>
      </c>
      <c r="H7" s="68" t="s">
        <v>1406</v>
      </c>
      <c r="J7" s="11" t="str">
        <f t="shared" si="0"/>
        <v>IC.ED.010106</v>
      </c>
      <c r="K7" s="68" t="s">
        <v>1396</v>
      </c>
      <c r="L7" t="str">
        <f t="shared" si="1"/>
        <v>Info Provided: Bar Coded Medication Administration</v>
      </c>
      <c r="M7" s="12" t="str">
        <f t="shared" si="2"/>
        <v>PI.IC.ED.010106.01</v>
      </c>
      <c r="N7" s="12"/>
      <c r="O7" s="12" t="str">
        <f t="shared" si="3"/>
        <v>PH.IC.ED.010106.01</v>
      </c>
      <c r="Q7" s="12" t="str">
        <f t="shared" si="4"/>
        <v>CL.IC.ED.010106.01</v>
      </c>
      <c r="Z7" t="s">
        <v>34</v>
      </c>
      <c r="AA7">
        <v>1151</v>
      </c>
    </row>
    <row r="8" spans="1:27" ht="30">
      <c r="A8" t="s">
        <v>35</v>
      </c>
      <c r="C8" s="68" t="s">
        <v>295</v>
      </c>
      <c r="E8" s="68" t="s">
        <v>1396</v>
      </c>
      <c r="F8" s="35" t="s">
        <v>10455</v>
      </c>
      <c r="G8" s="35" t="s">
        <v>10710</v>
      </c>
      <c r="H8" s="68" t="s">
        <v>1419</v>
      </c>
      <c r="J8" s="11" t="str">
        <f t="shared" si="0"/>
        <v>IC.ED.010107</v>
      </c>
      <c r="K8" s="68" t="s">
        <v>1396</v>
      </c>
      <c r="L8" t="str">
        <f t="shared" si="1"/>
        <v>Info Provided: Medication Management</v>
      </c>
      <c r="M8" s="12" t="str">
        <f t="shared" si="2"/>
        <v>PI.IC.ED.010107.01</v>
      </c>
      <c r="N8" s="12"/>
      <c r="O8" s="12" t="str">
        <f t="shared" si="3"/>
        <v>PH.IC.ED.010107.01</v>
      </c>
      <c r="Q8" s="12" t="str">
        <f t="shared" si="4"/>
        <v>CL.IC.ED.010107.01</v>
      </c>
      <c r="Z8" t="s">
        <v>34</v>
      </c>
      <c r="AA8">
        <v>1151</v>
      </c>
    </row>
    <row r="9" spans="1:27" ht="15">
      <c r="A9" t="s">
        <v>35</v>
      </c>
      <c r="C9" s="68" t="s">
        <v>295</v>
      </c>
      <c r="E9" s="68" t="s">
        <v>1396</v>
      </c>
      <c r="F9" s="35" t="s">
        <v>10455</v>
      </c>
      <c r="G9" s="35" t="s">
        <v>10825</v>
      </c>
      <c r="H9" s="68" t="s">
        <v>1550</v>
      </c>
      <c r="J9" s="11" t="str">
        <f t="shared" si="0"/>
        <v>IC.ED.010108</v>
      </c>
      <c r="K9" s="68" t="s">
        <v>1396</v>
      </c>
      <c r="L9" t="str">
        <f t="shared" si="1"/>
        <v>Info Provided: Anti-coagulation</v>
      </c>
      <c r="M9" s="12" t="str">
        <f t="shared" si="2"/>
        <v>PI.IC.ED.010108.01</v>
      </c>
      <c r="N9" s="12"/>
      <c r="O9" s="12" t="str">
        <f t="shared" si="3"/>
        <v>PH.IC.ED.010108.01</v>
      </c>
      <c r="Q9" s="12" t="str">
        <f t="shared" si="4"/>
        <v>CL.IC.ED.010108.01</v>
      </c>
      <c r="Z9" t="s">
        <v>34</v>
      </c>
      <c r="AA9">
        <v>1151</v>
      </c>
    </row>
    <row r="10" spans="1:27" ht="15">
      <c r="A10" t="s">
        <v>35</v>
      </c>
      <c r="C10" s="68" t="s">
        <v>295</v>
      </c>
      <c r="E10" s="68" t="s">
        <v>1396</v>
      </c>
      <c r="F10" s="35" t="s">
        <v>10455</v>
      </c>
      <c r="G10" s="35" t="s">
        <v>10826</v>
      </c>
      <c r="H10" s="68" t="s">
        <v>1551</v>
      </c>
      <c r="J10" s="11" t="str">
        <f t="shared" si="0"/>
        <v>IC.ED.010109</v>
      </c>
      <c r="K10" s="68" t="s">
        <v>1396</v>
      </c>
      <c r="L10" t="str">
        <f t="shared" si="1"/>
        <v>Info Provided: Pain Management</v>
      </c>
      <c r="M10" s="12" t="str">
        <f t="shared" si="2"/>
        <v>PI.IC.ED.010109.01</v>
      </c>
      <c r="N10" s="12"/>
      <c r="O10" s="12" t="str">
        <f t="shared" si="3"/>
        <v>PH.IC.ED.010109.01</v>
      </c>
      <c r="Q10" s="12" t="str">
        <f t="shared" si="4"/>
        <v>CL.IC.ED.010109.01</v>
      </c>
      <c r="Z10" t="s">
        <v>34</v>
      </c>
      <c r="AA10">
        <v>1151</v>
      </c>
    </row>
    <row r="11" spans="1:27" ht="30">
      <c r="A11" t="s">
        <v>35</v>
      </c>
      <c r="C11" s="68" t="s">
        <v>295</v>
      </c>
      <c r="E11" s="68" t="s">
        <v>1396</v>
      </c>
      <c r="F11" s="35" t="s">
        <v>10455</v>
      </c>
      <c r="G11" s="35" t="s">
        <v>10827</v>
      </c>
      <c r="H11" s="68" t="s">
        <v>1571</v>
      </c>
      <c r="J11" s="11" t="str">
        <f t="shared" si="0"/>
        <v>IC.ED.010110</v>
      </c>
      <c r="K11" s="68" t="s">
        <v>1396</v>
      </c>
      <c r="L11" t="str">
        <f t="shared" si="1"/>
        <v>Info provided: PCA by proxy instruction provide to patient</v>
      </c>
      <c r="M11" s="12" t="str">
        <f t="shared" si="2"/>
        <v>PI.IC.ED.010110.01</v>
      </c>
      <c r="N11" s="12"/>
      <c r="O11" s="12" t="str">
        <f t="shared" si="3"/>
        <v>PH.IC.ED.010110.01</v>
      </c>
      <c r="Q11" s="12" t="str">
        <f t="shared" si="4"/>
        <v>CL.IC.ED.010110.01</v>
      </c>
      <c r="Z11" t="s">
        <v>34</v>
      </c>
      <c r="AA11">
        <v>1151</v>
      </c>
    </row>
    <row r="12" spans="1:27" ht="30">
      <c r="A12" t="s">
        <v>35</v>
      </c>
      <c r="C12" s="68" t="s">
        <v>295</v>
      </c>
      <c r="E12" s="68" t="s">
        <v>1396</v>
      </c>
      <c r="F12" s="35" t="s">
        <v>10455</v>
      </c>
      <c r="G12" s="35" t="s">
        <v>10716</v>
      </c>
      <c r="H12" s="68" t="s">
        <v>1298</v>
      </c>
      <c r="J12" s="11" t="str">
        <f t="shared" si="0"/>
        <v>IC.ED.010111</v>
      </c>
      <c r="K12" s="68" t="s">
        <v>1396</v>
      </c>
      <c r="L12" t="str">
        <f t="shared" si="1"/>
        <v>Info provided: PCA by proxy instruction provided to visitors</v>
      </c>
      <c r="M12" s="12" t="str">
        <f t="shared" si="2"/>
        <v>PI.IC.ED.010111.01</v>
      </c>
      <c r="N12" s="12"/>
      <c r="O12" s="12" t="str">
        <f t="shared" si="3"/>
        <v>PH.IC.ED.010111.01</v>
      </c>
      <c r="Q12" s="12" t="str">
        <f t="shared" si="4"/>
        <v>CL.IC.ED.010111.01</v>
      </c>
      <c r="Z12" t="s">
        <v>34</v>
      </c>
      <c r="AA12">
        <v>1151</v>
      </c>
    </row>
    <row r="13" spans="1:27" ht="30">
      <c r="A13" t="s">
        <v>35</v>
      </c>
      <c r="C13" s="68" t="s">
        <v>295</v>
      </c>
      <c r="E13" s="68" t="s">
        <v>1396</v>
      </c>
      <c r="F13" s="35" t="s">
        <v>10455</v>
      </c>
      <c r="G13" s="35" t="s">
        <v>10717</v>
      </c>
      <c r="H13" s="68" t="s">
        <v>1299</v>
      </c>
      <c r="J13" s="11" t="str">
        <f t="shared" si="0"/>
        <v>IC.ED.010112</v>
      </c>
      <c r="K13" s="68" t="s">
        <v>1396</v>
      </c>
      <c r="L13" t="str">
        <f t="shared" si="1"/>
        <v>Info provided: Purpose of PCA therapy</v>
      </c>
      <c r="M13" s="12" t="str">
        <f t="shared" si="2"/>
        <v>PI.IC.ED.010112.01</v>
      </c>
      <c r="N13" s="12"/>
      <c r="O13" s="12" t="str">
        <f t="shared" si="3"/>
        <v>PH.IC.ED.010112.01</v>
      </c>
      <c r="Q13" s="12" t="str">
        <f t="shared" si="4"/>
        <v>CL.IC.ED.010112.01</v>
      </c>
      <c r="Z13" t="s">
        <v>34</v>
      </c>
      <c r="AA13">
        <v>1151</v>
      </c>
    </row>
    <row r="14" spans="1:27" ht="15">
      <c r="A14" t="s">
        <v>35</v>
      </c>
      <c r="C14" s="68" t="s">
        <v>295</v>
      </c>
      <c r="E14" s="68" t="s">
        <v>1396</v>
      </c>
      <c r="F14" s="35" t="s">
        <v>10455</v>
      </c>
      <c r="G14" s="35" t="s">
        <v>10718</v>
      </c>
      <c r="H14" s="68" t="s">
        <v>1300</v>
      </c>
      <c r="J14" s="11" t="str">
        <f t="shared" si="0"/>
        <v>IC.ED.010113</v>
      </c>
      <c r="K14" s="68" t="s">
        <v>1396</v>
      </c>
      <c r="L14" t="str">
        <f t="shared" si="1"/>
        <v>Info provided: Use of PCA button</v>
      </c>
      <c r="M14" s="12" t="str">
        <f t="shared" si="2"/>
        <v>PI.IC.ED.010113.01</v>
      </c>
      <c r="N14" s="12"/>
      <c r="O14" s="12" t="str">
        <f t="shared" si="3"/>
        <v>PH.IC.ED.010113.01</v>
      </c>
      <c r="Q14" s="12" t="str">
        <f t="shared" si="4"/>
        <v>CL.IC.ED.010113.01</v>
      </c>
      <c r="Z14" t="s">
        <v>34</v>
      </c>
      <c r="AA14">
        <v>1151</v>
      </c>
    </row>
    <row r="15" spans="1:27" ht="30">
      <c r="A15" t="s">
        <v>35</v>
      </c>
      <c r="C15" s="68" t="s">
        <v>295</v>
      </c>
      <c r="E15" s="68" t="s">
        <v>1396</v>
      </c>
      <c r="F15" s="35" t="s">
        <v>10455</v>
      </c>
      <c r="G15" s="35" t="s">
        <v>10719</v>
      </c>
      <c r="H15" s="68" t="s">
        <v>1301</v>
      </c>
      <c r="J15" s="11" t="str">
        <f t="shared" si="0"/>
        <v>IC.ED.010114</v>
      </c>
      <c r="K15" s="68" t="s">
        <v>1396</v>
      </c>
      <c r="L15" t="str">
        <f t="shared" si="1"/>
        <v>Info provided: PCA pump safety features</v>
      </c>
      <c r="M15" s="12" t="str">
        <f t="shared" si="2"/>
        <v>PI.IC.ED.010114.01</v>
      </c>
      <c r="N15" s="12"/>
      <c r="O15" s="12" t="str">
        <f t="shared" si="3"/>
        <v>PH.IC.ED.010114.01</v>
      </c>
      <c r="Q15" s="12" t="str">
        <f t="shared" si="4"/>
        <v>CL.IC.ED.010114.01</v>
      </c>
      <c r="Z15" t="s">
        <v>34</v>
      </c>
      <c r="AA15">
        <v>1151</v>
      </c>
    </row>
    <row r="16" spans="1:27" ht="15">
      <c r="A16" t="s">
        <v>35</v>
      </c>
      <c r="C16" s="68" t="s">
        <v>295</v>
      </c>
      <c r="E16" s="68" t="s">
        <v>1396</v>
      </c>
      <c r="F16" s="35" t="s">
        <v>10455</v>
      </c>
      <c r="G16" s="35" t="s">
        <v>10720</v>
      </c>
      <c r="H16" s="68" t="s">
        <v>1468</v>
      </c>
      <c r="J16" s="11" t="str">
        <f t="shared" si="0"/>
        <v>IC.ED.010115</v>
      </c>
      <c r="K16" s="68" t="s">
        <v>1396</v>
      </c>
      <c r="L16" t="str">
        <f t="shared" si="1"/>
        <v>Info Provided: Food drug interaction</v>
      </c>
      <c r="M16" s="12" t="str">
        <f t="shared" si="2"/>
        <v>PI.IC.ED.010115.01</v>
      </c>
      <c r="N16" s="12"/>
      <c r="O16" s="12" t="str">
        <f t="shared" si="3"/>
        <v>PH.IC.ED.010115.01</v>
      </c>
      <c r="Q16" s="12" t="str">
        <f t="shared" si="4"/>
        <v>CL.IC.ED.010115.01</v>
      </c>
      <c r="Z16" t="s">
        <v>34</v>
      </c>
      <c r="AA16">
        <v>1151</v>
      </c>
    </row>
    <row r="17" spans="1:27" ht="15">
      <c r="A17" t="s">
        <v>35</v>
      </c>
      <c r="C17" s="68" t="s">
        <v>295</v>
      </c>
      <c r="E17" s="68" t="s">
        <v>1396</v>
      </c>
      <c r="F17" s="35" t="s">
        <v>10455</v>
      </c>
      <c r="G17" s="35" t="s">
        <v>10721</v>
      </c>
      <c r="H17" s="68" t="s">
        <v>1469</v>
      </c>
      <c r="J17" s="11" t="str">
        <f t="shared" si="0"/>
        <v>IC.ED.010116</v>
      </c>
      <c r="K17" s="68" t="s">
        <v>1396</v>
      </c>
      <c r="L17" t="str">
        <f t="shared" si="1"/>
        <v>Info Provided: Informed Procedure</v>
      </c>
      <c r="M17" s="12" t="str">
        <f t="shared" si="2"/>
        <v>PI.IC.ED.010116.01</v>
      </c>
      <c r="N17" s="12"/>
      <c r="O17" s="12" t="str">
        <f t="shared" si="3"/>
        <v>PH.IC.ED.010116.01</v>
      </c>
      <c r="Q17" s="12" t="str">
        <f t="shared" si="4"/>
        <v>CL.IC.ED.010116.01</v>
      </c>
      <c r="Z17" t="s">
        <v>34</v>
      </c>
      <c r="AA17">
        <v>1151</v>
      </c>
    </row>
    <row r="18" spans="1:27" ht="15">
      <c r="A18" t="s">
        <v>35</v>
      </c>
      <c r="C18" s="68" t="s">
        <v>295</v>
      </c>
      <c r="E18" s="68" t="s">
        <v>1396</v>
      </c>
      <c r="F18" s="35" t="s">
        <v>10455</v>
      </c>
      <c r="G18" s="35" t="s">
        <v>10601</v>
      </c>
      <c r="H18" s="68" t="s">
        <v>1470</v>
      </c>
      <c r="J18" s="11" t="str">
        <f t="shared" si="0"/>
        <v>IC.ED.010117</v>
      </c>
      <c r="K18" s="68" t="s">
        <v>1396</v>
      </c>
      <c r="L18" t="str">
        <f t="shared" si="1"/>
        <v>Info Provided: Test and Procedures</v>
      </c>
      <c r="M18" s="12" t="str">
        <f t="shared" si="2"/>
        <v>PI.IC.ED.010117.01</v>
      </c>
      <c r="N18" s="12"/>
      <c r="O18" s="12" t="str">
        <f t="shared" si="3"/>
        <v>PH.IC.ED.010117.01</v>
      </c>
      <c r="Q18" s="12" t="str">
        <f t="shared" si="4"/>
        <v>CL.IC.ED.010117.01</v>
      </c>
      <c r="Z18" t="s">
        <v>34</v>
      </c>
      <c r="AA18">
        <v>1151</v>
      </c>
    </row>
    <row r="19" spans="1:27" ht="15">
      <c r="A19" t="s">
        <v>35</v>
      </c>
      <c r="C19" s="68" t="s">
        <v>295</v>
      </c>
      <c r="E19" s="68" t="s">
        <v>1396</v>
      </c>
      <c r="F19" s="35" t="s">
        <v>10455</v>
      </c>
      <c r="G19" s="35" t="s">
        <v>10602</v>
      </c>
      <c r="H19" s="68" t="s">
        <v>1251</v>
      </c>
      <c r="J19" s="11" t="str">
        <f t="shared" si="0"/>
        <v>IC.ED.010118</v>
      </c>
      <c r="K19" s="68" t="s">
        <v>1396</v>
      </c>
      <c r="L19" t="str">
        <f t="shared" si="1"/>
        <v>Info Provided: Post procedure</v>
      </c>
      <c r="M19" s="12" t="str">
        <f t="shared" si="2"/>
        <v>PI.IC.ED.010118.01</v>
      </c>
      <c r="N19" s="12"/>
      <c r="O19" s="12" t="str">
        <f t="shared" si="3"/>
        <v>PH.IC.ED.010118.01</v>
      </c>
      <c r="Q19" s="12" t="str">
        <f t="shared" si="4"/>
        <v>CL.IC.ED.010118.01</v>
      </c>
      <c r="Z19" t="s">
        <v>34</v>
      </c>
      <c r="AA19">
        <v>1151</v>
      </c>
    </row>
    <row r="20" spans="1:27" ht="15">
      <c r="A20" t="s">
        <v>35</v>
      </c>
      <c r="C20" s="68" t="s">
        <v>295</v>
      </c>
      <c r="E20" s="68" t="s">
        <v>1396</v>
      </c>
      <c r="F20" s="35" t="s">
        <v>10455</v>
      </c>
      <c r="G20" s="35" t="s">
        <v>10629</v>
      </c>
      <c r="H20" s="68" t="s">
        <v>1100</v>
      </c>
      <c r="J20" s="11" t="str">
        <f t="shared" si="0"/>
        <v>IC.ED.010119</v>
      </c>
      <c r="K20" s="68" t="s">
        <v>1396</v>
      </c>
      <c r="L20" t="str">
        <f t="shared" si="1"/>
        <v>Info Provided: Preoperative Care</v>
      </c>
      <c r="M20" s="12" t="str">
        <f t="shared" si="2"/>
        <v>PI.IC.ED.010119.01</v>
      </c>
      <c r="N20" s="12"/>
      <c r="O20" s="12" t="str">
        <f t="shared" si="3"/>
        <v>PH.IC.ED.010119.01</v>
      </c>
      <c r="Q20" s="12" t="str">
        <f t="shared" si="4"/>
        <v>CL.IC.ED.010119.01</v>
      </c>
      <c r="Z20" t="s">
        <v>34</v>
      </c>
      <c r="AA20">
        <v>1151</v>
      </c>
    </row>
    <row r="21" spans="1:27" ht="15">
      <c r="A21" t="s">
        <v>35</v>
      </c>
      <c r="C21" s="68" t="s">
        <v>295</v>
      </c>
      <c r="E21" s="68" t="s">
        <v>1396</v>
      </c>
      <c r="F21" s="35" t="s">
        <v>10455</v>
      </c>
      <c r="G21" s="35" t="s">
        <v>10630</v>
      </c>
      <c r="H21" s="68" t="s">
        <v>1271</v>
      </c>
      <c r="J21" s="11" t="str">
        <f t="shared" si="0"/>
        <v>IC.ED.010120</v>
      </c>
      <c r="K21" s="68" t="s">
        <v>1396</v>
      </c>
      <c r="L21" t="str">
        <f t="shared" si="1"/>
        <v>Info Provided: Postoperative Care</v>
      </c>
      <c r="M21" s="12" t="str">
        <f t="shared" si="2"/>
        <v>PI.IC.ED.010120.01</v>
      </c>
      <c r="N21" s="12"/>
      <c r="O21" s="12" t="str">
        <f t="shared" si="3"/>
        <v>PH.IC.ED.010120.01</v>
      </c>
      <c r="Q21" s="12" t="str">
        <f t="shared" si="4"/>
        <v>CL.IC.ED.010120.01</v>
      </c>
      <c r="Z21" t="s">
        <v>34</v>
      </c>
      <c r="AA21">
        <v>1151</v>
      </c>
    </row>
    <row r="22" spans="1:27" ht="30">
      <c r="A22" t="s">
        <v>35</v>
      </c>
      <c r="C22" s="68" t="s">
        <v>295</v>
      </c>
      <c r="E22" s="68" t="s">
        <v>1396</v>
      </c>
      <c r="F22" s="35" t="s">
        <v>10455</v>
      </c>
      <c r="G22" s="35" t="s">
        <v>23</v>
      </c>
      <c r="H22" s="68" t="s">
        <v>2395</v>
      </c>
      <c r="J22" s="11" t="str">
        <f t="shared" si="0"/>
        <v>IC.ED.010121</v>
      </c>
      <c r="K22" s="68" t="s">
        <v>1396</v>
      </c>
      <c r="L22" t="str">
        <f t="shared" si="1"/>
        <v>Info Provided: Promotion of Restraint Free Environment</v>
      </c>
      <c r="M22" s="12" t="str">
        <f t="shared" si="2"/>
        <v>PI.IC.ED.010121.01</v>
      </c>
      <c r="N22" s="12"/>
      <c r="O22" s="12" t="str">
        <f t="shared" si="3"/>
        <v>PH.IC.ED.010121.01</v>
      </c>
      <c r="Q22" s="12" t="str">
        <f t="shared" si="4"/>
        <v>CL.IC.ED.010121.01</v>
      </c>
      <c r="Z22" t="s">
        <v>34</v>
      </c>
      <c r="AA22">
        <v>1151</v>
      </c>
    </row>
    <row r="23" spans="1:27" ht="15">
      <c r="A23" t="s">
        <v>35</v>
      </c>
      <c r="C23" s="68" t="s">
        <v>295</v>
      </c>
      <c r="E23" s="68" t="s">
        <v>1396</v>
      </c>
      <c r="F23" s="35" t="s">
        <v>10455</v>
      </c>
      <c r="G23" s="35" t="s">
        <v>10631</v>
      </c>
      <c r="H23" s="68" t="s">
        <v>2396</v>
      </c>
      <c r="J23" s="11" t="str">
        <f t="shared" si="0"/>
        <v>IC.ED.010122</v>
      </c>
      <c r="K23" s="68" t="s">
        <v>1396</v>
      </c>
      <c r="L23" t="str">
        <f t="shared" si="1"/>
        <v>Info Provided: Reason for Restraints</v>
      </c>
      <c r="M23" s="12" t="str">
        <f t="shared" si="2"/>
        <v>PI.IC.ED.010122.01</v>
      </c>
      <c r="N23" s="12"/>
      <c r="O23" s="12" t="str">
        <f t="shared" si="3"/>
        <v>PH.IC.ED.010122.01</v>
      </c>
      <c r="Q23" s="12" t="str">
        <f t="shared" si="4"/>
        <v>CL.IC.ED.010122.01</v>
      </c>
      <c r="Z23" t="s">
        <v>34</v>
      </c>
      <c r="AA23">
        <v>1151</v>
      </c>
    </row>
    <row r="24" spans="1:27" ht="30">
      <c r="A24" t="s">
        <v>35</v>
      </c>
      <c r="C24" s="68" t="s">
        <v>295</v>
      </c>
      <c r="E24" s="68" t="s">
        <v>1396</v>
      </c>
      <c r="F24" s="35" t="s">
        <v>10455</v>
      </c>
      <c r="G24" s="35" t="s">
        <v>10515</v>
      </c>
      <c r="H24" s="68" t="s">
        <v>2397</v>
      </c>
      <c r="J24" s="11" t="str">
        <f t="shared" si="0"/>
        <v>IC.ED.010123</v>
      </c>
      <c r="K24" s="68" t="s">
        <v>1396</v>
      </c>
      <c r="L24" t="str">
        <f t="shared" si="1"/>
        <v>Info Provided: Restraint Release Criteria</v>
      </c>
      <c r="M24" s="12" t="str">
        <f t="shared" si="2"/>
        <v>PI.IC.ED.010123.01</v>
      </c>
      <c r="N24" s="12"/>
      <c r="O24" s="12" t="str">
        <f t="shared" si="3"/>
        <v>PH.IC.ED.010123.01</v>
      </c>
      <c r="Q24" s="12" t="str">
        <f t="shared" si="4"/>
        <v>CL.IC.ED.010123.01</v>
      </c>
      <c r="Z24" t="s">
        <v>34</v>
      </c>
      <c r="AA24">
        <v>1151</v>
      </c>
    </row>
    <row r="25" spans="1:27" ht="15">
      <c r="A25" t="s">
        <v>35</v>
      </c>
      <c r="C25" s="68" t="s">
        <v>295</v>
      </c>
      <c r="E25" s="68" t="s">
        <v>1396</v>
      </c>
      <c r="F25" s="35" t="s">
        <v>10455</v>
      </c>
      <c r="G25" s="35" t="s">
        <v>10516</v>
      </c>
      <c r="H25" s="68" t="s">
        <v>2398</v>
      </c>
      <c r="J25" s="11" t="str">
        <f t="shared" si="0"/>
        <v>IC.ED.010124</v>
      </c>
      <c r="K25" s="68" t="s">
        <v>1396</v>
      </c>
      <c r="L25" t="str">
        <f t="shared" si="1"/>
        <v>Info Provided: Nutrition</v>
      </c>
      <c r="M25" s="12" t="str">
        <f t="shared" si="2"/>
        <v>PI.IC.ED.010124.01</v>
      </c>
      <c r="N25" s="12"/>
      <c r="O25" s="12" t="str">
        <f t="shared" si="3"/>
        <v>PH.IC.ED.010124.01</v>
      </c>
      <c r="Q25" s="12" t="str">
        <f t="shared" si="4"/>
        <v>CL.IC.ED.010124.01</v>
      </c>
      <c r="Z25" t="s">
        <v>34</v>
      </c>
      <c r="AA25">
        <v>1151</v>
      </c>
    </row>
    <row r="26" spans="1:27" ht="15">
      <c r="A26" t="s">
        <v>35</v>
      </c>
      <c r="C26" s="68" t="s">
        <v>295</v>
      </c>
      <c r="E26" s="68" t="s">
        <v>1396</v>
      </c>
      <c r="F26" s="35" t="s">
        <v>10455</v>
      </c>
      <c r="G26" s="35" t="s">
        <v>10395</v>
      </c>
      <c r="H26" s="68" t="s">
        <v>2399</v>
      </c>
      <c r="J26" s="11" t="str">
        <f t="shared" si="0"/>
        <v>IC.ED.010125</v>
      </c>
      <c r="K26" s="68" t="s">
        <v>1396</v>
      </c>
      <c r="L26" t="str">
        <f t="shared" si="1"/>
        <v>Info Provided: Diabetes Education</v>
      </c>
      <c r="M26" s="12" t="str">
        <f t="shared" si="2"/>
        <v>PI.IC.ED.010125.01</v>
      </c>
      <c r="N26" s="12"/>
      <c r="O26" s="12" t="str">
        <f t="shared" si="3"/>
        <v>PH.IC.ED.010125.01</v>
      </c>
      <c r="Q26" s="12" t="str">
        <f t="shared" si="4"/>
        <v>CL.IC.ED.010125.01</v>
      </c>
      <c r="Z26" t="s">
        <v>34</v>
      </c>
      <c r="AA26">
        <v>1151</v>
      </c>
    </row>
    <row r="27" spans="1:27" ht="15">
      <c r="A27" t="s">
        <v>35</v>
      </c>
      <c r="C27" s="68" t="s">
        <v>295</v>
      </c>
      <c r="E27" s="68" t="s">
        <v>1396</v>
      </c>
      <c r="F27" s="35" t="s">
        <v>10455</v>
      </c>
      <c r="G27" s="35" t="s">
        <v>10396</v>
      </c>
      <c r="H27" s="68" t="s">
        <v>2400</v>
      </c>
      <c r="J27" s="11" t="str">
        <f t="shared" si="0"/>
        <v>IC.ED.010126</v>
      </c>
      <c r="K27" s="68" t="s">
        <v>1396</v>
      </c>
      <c r="L27" t="str">
        <f t="shared" si="1"/>
        <v>Info Provided: Smoking Cessation</v>
      </c>
      <c r="M27" s="12" t="str">
        <f t="shared" si="2"/>
        <v>PI.IC.ED.010126.01</v>
      </c>
      <c r="N27" s="12"/>
      <c r="O27" s="12" t="str">
        <f t="shared" si="3"/>
        <v>PH.IC.ED.010126.01</v>
      </c>
      <c r="Q27" s="12" t="str">
        <f t="shared" si="4"/>
        <v>CL.IC.ED.010126.01</v>
      </c>
      <c r="Z27" t="s">
        <v>34</v>
      </c>
      <c r="AA27">
        <v>1151</v>
      </c>
    </row>
    <row r="28" spans="1:27" ht="15">
      <c r="A28" t="s">
        <v>35</v>
      </c>
      <c r="C28" s="68" t="s">
        <v>295</v>
      </c>
      <c r="E28" s="68" t="s">
        <v>1396</v>
      </c>
      <c r="F28" s="35" t="s">
        <v>10455</v>
      </c>
      <c r="G28" s="35" t="s">
        <v>10397</v>
      </c>
      <c r="H28" s="68" t="s">
        <v>4559</v>
      </c>
      <c r="J28" s="11" t="str">
        <f t="shared" si="0"/>
        <v>IC.ED.010127</v>
      </c>
      <c r="K28" s="68" t="s">
        <v>1396</v>
      </c>
      <c r="L28" t="str">
        <f t="shared" si="1"/>
        <v>Info Provided: Wound Management</v>
      </c>
      <c r="M28" s="12" t="str">
        <f t="shared" si="2"/>
        <v>PI.IC.ED.010127.01</v>
      </c>
      <c r="N28" s="12"/>
      <c r="O28" s="12" t="str">
        <f t="shared" si="3"/>
        <v>PH.IC.ED.010127.01</v>
      </c>
      <c r="Q28" s="12" t="str">
        <f t="shared" si="4"/>
        <v>CL.IC.ED.010127.01</v>
      </c>
      <c r="Z28" t="s">
        <v>34</v>
      </c>
      <c r="AA28">
        <v>1151</v>
      </c>
    </row>
    <row r="29" spans="1:27" ht="15">
      <c r="A29" t="s">
        <v>35</v>
      </c>
      <c r="C29" s="68" t="s">
        <v>295</v>
      </c>
      <c r="E29" s="68" t="s">
        <v>1396</v>
      </c>
      <c r="F29" s="35" t="s">
        <v>10455</v>
      </c>
      <c r="G29" s="35" t="s">
        <v>10522</v>
      </c>
      <c r="H29" s="68" t="s">
        <v>4560</v>
      </c>
      <c r="J29" s="11" t="str">
        <f t="shared" si="0"/>
        <v>IC.ED.010128</v>
      </c>
      <c r="K29" s="68" t="s">
        <v>1396</v>
      </c>
      <c r="L29" t="str">
        <f t="shared" si="1"/>
        <v>Info Provided: Self Care</v>
      </c>
      <c r="M29" s="12" t="str">
        <f t="shared" si="2"/>
        <v>PI.IC.ED.010128.01</v>
      </c>
      <c r="N29" s="12"/>
      <c r="O29" s="12" t="str">
        <f t="shared" si="3"/>
        <v>PH.IC.ED.010128.01</v>
      </c>
      <c r="Q29" s="12" t="str">
        <f t="shared" si="4"/>
        <v>CL.IC.ED.010128.01</v>
      </c>
      <c r="Z29" t="s">
        <v>34</v>
      </c>
      <c r="AA29">
        <v>1151</v>
      </c>
    </row>
    <row r="30" spans="1:27" ht="15">
      <c r="A30" t="s">
        <v>35</v>
      </c>
      <c r="C30" s="68" t="s">
        <v>295</v>
      </c>
      <c r="E30" s="68" t="s">
        <v>1396</v>
      </c>
      <c r="F30" s="35" t="s">
        <v>10455</v>
      </c>
      <c r="G30" s="35" t="s">
        <v>10523</v>
      </c>
      <c r="H30" s="68" t="s">
        <v>4561</v>
      </c>
      <c r="J30" s="11" t="str">
        <f t="shared" si="0"/>
        <v>IC.ED.010129</v>
      </c>
      <c r="K30" s="68" t="s">
        <v>1396</v>
      </c>
      <c r="L30" t="str">
        <f t="shared" si="1"/>
        <v>Info Provided: Discharge Instructions</v>
      </c>
      <c r="M30" s="12" t="str">
        <f t="shared" si="2"/>
        <v>PI.IC.ED.010129.01</v>
      </c>
      <c r="N30" s="12"/>
      <c r="O30" s="12" t="str">
        <f t="shared" si="3"/>
        <v>PH.IC.ED.010129.01</v>
      </c>
      <c r="Q30" s="12" t="str">
        <f t="shared" si="4"/>
        <v>CL.IC.ED.010129.01</v>
      </c>
      <c r="Z30" t="s">
        <v>34</v>
      </c>
      <c r="AA30">
        <v>1151</v>
      </c>
    </row>
    <row r="31" spans="1:27" ht="15">
      <c r="A31" t="s">
        <v>35</v>
      </c>
      <c r="C31" s="68" t="s">
        <v>295</v>
      </c>
      <c r="E31" s="68" t="s">
        <v>1396</v>
      </c>
      <c r="F31" s="35" t="s">
        <v>10455</v>
      </c>
      <c r="G31" s="35" t="s">
        <v>10524</v>
      </c>
      <c r="H31" s="68" t="s">
        <v>6756</v>
      </c>
      <c r="J31" s="11" t="str">
        <f t="shared" si="0"/>
        <v>IC.ED.010130</v>
      </c>
      <c r="K31" s="68" t="s">
        <v>1396</v>
      </c>
      <c r="L31" t="str">
        <f t="shared" si="1"/>
        <v>Info Provided: Community Resources</v>
      </c>
      <c r="M31" s="12" t="str">
        <f t="shared" si="2"/>
        <v>PI.IC.ED.010130.01</v>
      </c>
      <c r="N31" s="12"/>
      <c r="O31" s="12" t="str">
        <f t="shared" si="3"/>
        <v>PH.IC.ED.010130.01</v>
      </c>
      <c r="Q31" s="12" t="str">
        <f t="shared" si="4"/>
        <v>CL.IC.ED.010130.01</v>
      </c>
      <c r="Z31" t="s">
        <v>34</v>
      </c>
      <c r="AA31">
        <v>1151</v>
      </c>
    </row>
    <row r="32" spans="1:27" ht="15">
      <c r="A32" t="s">
        <v>35</v>
      </c>
      <c r="C32" s="68" t="s">
        <v>295</v>
      </c>
      <c r="E32" s="68" t="s">
        <v>1396</v>
      </c>
      <c r="F32" s="35" t="s">
        <v>10455</v>
      </c>
      <c r="G32" s="35" t="s">
        <v>10525</v>
      </c>
      <c r="H32" s="68" t="s">
        <v>6758</v>
      </c>
      <c r="J32" s="11" t="str">
        <f t="shared" si="0"/>
        <v>IC.ED.010131</v>
      </c>
      <c r="K32" s="68" t="s">
        <v>1396</v>
      </c>
      <c r="L32" t="str">
        <f t="shared" si="1"/>
        <v>Info Provided: Advanced Directive</v>
      </c>
      <c r="M32" s="12" t="str">
        <f t="shared" si="2"/>
        <v>PI.IC.ED.010131.01</v>
      </c>
      <c r="N32" s="12"/>
      <c r="O32" s="12" t="str">
        <f t="shared" si="3"/>
        <v>PH.IC.ED.010131.01</v>
      </c>
      <c r="Q32" s="12" t="str">
        <f t="shared" si="4"/>
        <v>CL.IC.ED.010131.01</v>
      </c>
      <c r="Z32" t="s">
        <v>34</v>
      </c>
      <c r="AA32">
        <v>1151</v>
      </c>
    </row>
    <row r="33" spans="1:27" ht="15">
      <c r="A33" t="s">
        <v>35</v>
      </c>
      <c r="C33" s="68" t="s">
        <v>295</v>
      </c>
      <c r="E33" s="68" t="s">
        <v>1396</v>
      </c>
      <c r="F33" s="35" t="s">
        <v>10455</v>
      </c>
      <c r="G33" s="35" t="s">
        <v>10526</v>
      </c>
      <c r="H33" s="68" t="s">
        <v>6412</v>
      </c>
      <c r="J33" s="11" t="str">
        <f t="shared" si="0"/>
        <v>IC.ED.010132</v>
      </c>
      <c r="K33" s="68" t="s">
        <v>1396</v>
      </c>
      <c r="L33" t="str">
        <f t="shared" si="1"/>
        <v>Info Provided: Organ donation</v>
      </c>
      <c r="M33" s="12" t="str">
        <f t="shared" si="2"/>
        <v>PI.IC.ED.010132.01</v>
      </c>
      <c r="N33" s="12"/>
      <c r="O33" s="12" t="str">
        <f t="shared" si="3"/>
        <v>PH.IC.ED.010132.01</v>
      </c>
      <c r="Q33" s="12" t="str">
        <f t="shared" si="4"/>
        <v>CL.IC.ED.010132.01</v>
      </c>
      <c r="Z33" t="s">
        <v>34</v>
      </c>
      <c r="AA33">
        <v>1151</v>
      </c>
    </row>
    <row r="34" spans="1:27" ht="30">
      <c r="A34" t="s">
        <v>35</v>
      </c>
      <c r="C34" s="68" t="s">
        <v>295</v>
      </c>
      <c r="E34" s="68" t="s">
        <v>1396</v>
      </c>
      <c r="F34" s="35" t="s">
        <v>10455</v>
      </c>
      <c r="G34" s="35" t="s">
        <v>10527</v>
      </c>
      <c r="H34" s="68" t="s">
        <v>6415</v>
      </c>
      <c r="J34" s="11" t="str">
        <f t="shared" si="0"/>
        <v>IC.ED.010133</v>
      </c>
      <c r="K34" s="68" t="s">
        <v>1396</v>
      </c>
      <c r="L34" t="str">
        <f t="shared" si="1"/>
        <v>Info provided: Rights and Responsibilities</v>
      </c>
      <c r="M34" s="12" t="str">
        <f t="shared" si="2"/>
        <v>PI.IC.ED.010133.01</v>
      </c>
      <c r="N34" s="12"/>
      <c r="O34" s="12" t="str">
        <f t="shared" si="3"/>
        <v>PH.IC.ED.010133.01</v>
      </c>
      <c r="Q34" s="12" t="str">
        <f t="shared" si="4"/>
        <v>CL.IC.ED.010133.01</v>
      </c>
      <c r="Z34" t="s">
        <v>34</v>
      </c>
      <c r="AA34">
        <v>1151</v>
      </c>
    </row>
    <row r="35" spans="1:27" ht="30">
      <c r="A35" t="s">
        <v>35</v>
      </c>
      <c r="C35" s="68" t="s">
        <v>295</v>
      </c>
      <c r="E35" s="68" t="s">
        <v>1396</v>
      </c>
      <c r="F35" s="35" t="s">
        <v>10455</v>
      </c>
      <c r="G35" s="35" t="s">
        <v>10648</v>
      </c>
      <c r="H35" s="68" t="s">
        <v>6418</v>
      </c>
      <c r="J35" s="11" t="str">
        <f t="shared" si="0"/>
        <v>IC.ED.010134</v>
      </c>
      <c r="K35" s="68" t="s">
        <v>1396</v>
      </c>
      <c r="L35" t="str">
        <f t="shared" si="1"/>
        <v>Info Provided: Joint Commission Notification</v>
      </c>
      <c r="M35" s="12" t="str">
        <f t="shared" si="2"/>
        <v>PI.IC.ED.010134.01</v>
      </c>
      <c r="N35" s="12"/>
      <c r="O35" s="12" t="str">
        <f t="shared" si="3"/>
        <v>PH.IC.ED.010134.01</v>
      </c>
      <c r="Q35" s="12" t="str">
        <f t="shared" si="4"/>
        <v>CL.IC.ED.010134.01</v>
      </c>
      <c r="Z35" t="s">
        <v>34</v>
      </c>
      <c r="AA35">
        <v>1151</v>
      </c>
    </row>
    <row r="36" spans="1:27" ht="15">
      <c r="A36" t="s">
        <v>35</v>
      </c>
      <c r="C36" s="68" t="s">
        <v>295</v>
      </c>
      <c r="E36" s="68" t="s">
        <v>1396</v>
      </c>
      <c r="F36" s="35" t="s">
        <v>10455</v>
      </c>
      <c r="G36" s="35" t="s">
        <v>10649</v>
      </c>
      <c r="H36" s="68" t="s">
        <v>6601</v>
      </c>
      <c r="J36" s="11" t="str">
        <f t="shared" si="0"/>
        <v>IC.ED.010135</v>
      </c>
      <c r="K36" s="68" t="s">
        <v>1396</v>
      </c>
      <c r="L36" t="str">
        <f t="shared" si="1"/>
        <v>Info Provided: Other</v>
      </c>
      <c r="M36" s="12" t="str">
        <f t="shared" si="2"/>
        <v>PI.IC.ED.010135.01</v>
      </c>
      <c r="N36" s="12"/>
      <c r="O36" s="12" t="str">
        <f t="shared" si="3"/>
        <v>PH.IC.ED.010135.01</v>
      </c>
      <c r="Q36" s="12" t="str">
        <f t="shared" si="4"/>
        <v>CL.IC.ED.010135.01</v>
      </c>
      <c r="Z36" t="s">
        <v>34</v>
      </c>
      <c r="AA36">
        <v>1151</v>
      </c>
    </row>
    <row r="37" spans="1:27" ht="15">
      <c r="A37" t="s">
        <v>35</v>
      </c>
      <c r="C37" s="68" t="s">
        <v>295</v>
      </c>
      <c r="E37" s="68" t="s">
        <v>1396</v>
      </c>
      <c r="F37" s="35" t="s">
        <v>10455</v>
      </c>
      <c r="G37" s="35" t="s">
        <v>56</v>
      </c>
      <c r="H37" s="68" t="s">
        <v>6603</v>
      </c>
      <c r="J37" s="11" t="str">
        <f t="shared" si="0"/>
        <v>IC.ED.010136</v>
      </c>
      <c r="K37" s="68" t="s">
        <v>1396</v>
      </c>
      <c r="L37" t="str">
        <f t="shared" si="1"/>
        <v>Info Provided: Breast Feeding</v>
      </c>
      <c r="M37" s="12" t="str">
        <f t="shared" si="2"/>
        <v>PI.IC.ED.010136.01</v>
      </c>
      <c r="N37" s="12"/>
      <c r="O37" s="12" t="str">
        <f t="shared" si="3"/>
        <v>PH.IC.ED.010136.01</v>
      </c>
      <c r="Q37" s="12" t="str">
        <f t="shared" si="4"/>
        <v>CL.IC.ED.010136.01</v>
      </c>
      <c r="Z37" t="s">
        <v>34</v>
      </c>
      <c r="AA37">
        <v>1151</v>
      </c>
    </row>
    <row r="38" spans="1:27" ht="15">
      <c r="A38" t="s">
        <v>35</v>
      </c>
      <c r="C38" s="68" t="s">
        <v>295</v>
      </c>
      <c r="E38" s="68" t="s">
        <v>1396</v>
      </c>
      <c r="F38" s="35" t="s">
        <v>10455</v>
      </c>
      <c r="G38" s="35" t="s">
        <v>57</v>
      </c>
      <c r="H38" s="68" t="s">
        <v>6446</v>
      </c>
      <c r="J38" s="11" t="str">
        <f t="shared" si="0"/>
        <v>IC.ED.010137</v>
      </c>
      <c r="K38" s="68" t="s">
        <v>1396</v>
      </c>
      <c r="L38" t="str">
        <f t="shared" si="1"/>
        <v>Info Provided: Milk Storage</v>
      </c>
      <c r="M38" s="12" t="str">
        <f t="shared" si="2"/>
        <v>PI.IC.ED.010137.01</v>
      </c>
      <c r="N38" s="12"/>
      <c r="O38" s="12" t="str">
        <f t="shared" si="3"/>
        <v>PH.IC.ED.010137.01</v>
      </c>
      <c r="Q38" s="12" t="str">
        <f t="shared" si="4"/>
        <v>CL.IC.ED.010137.01</v>
      </c>
      <c r="Z38" t="s">
        <v>34</v>
      </c>
      <c r="AA38">
        <v>1151</v>
      </c>
    </row>
    <row r="39" spans="1:27" ht="15">
      <c r="A39" t="s">
        <v>35</v>
      </c>
      <c r="C39" s="68" t="s">
        <v>295</v>
      </c>
      <c r="E39" s="68" t="s">
        <v>1396</v>
      </c>
      <c r="F39" s="35" t="s">
        <v>10455</v>
      </c>
      <c r="G39" s="35" t="s">
        <v>58</v>
      </c>
      <c r="H39" s="68" t="s">
        <v>6448</v>
      </c>
      <c r="J39" s="11" t="str">
        <f t="shared" si="0"/>
        <v>IC.ED.010138</v>
      </c>
      <c r="K39" s="68" t="s">
        <v>1396</v>
      </c>
      <c r="L39" t="str">
        <f t="shared" si="1"/>
        <v>Info Provided: Breast Pump Use</v>
      </c>
      <c r="M39" s="12" t="str">
        <f t="shared" si="2"/>
        <v>PI.IC.ED.010138.01</v>
      </c>
      <c r="N39" s="12"/>
      <c r="O39" s="12" t="str">
        <f t="shared" si="3"/>
        <v>PH.IC.ED.010138.01</v>
      </c>
      <c r="Q39" s="12" t="str">
        <f t="shared" si="4"/>
        <v>CL.IC.ED.010138.01</v>
      </c>
      <c r="Z39" t="s">
        <v>34</v>
      </c>
      <c r="AA39">
        <v>1151</v>
      </c>
    </row>
    <row r="40" spans="1:27" ht="15">
      <c r="A40" t="s">
        <v>35</v>
      </c>
      <c r="C40" s="68" t="s">
        <v>295</v>
      </c>
      <c r="E40" s="68" t="s">
        <v>1396</v>
      </c>
      <c r="F40" s="35" t="s">
        <v>10455</v>
      </c>
      <c r="G40" s="35" t="s">
        <v>59</v>
      </c>
      <c r="H40" s="68" t="s">
        <v>6450</v>
      </c>
      <c r="J40" s="11" t="str">
        <f t="shared" si="0"/>
        <v>IC.ED.010139</v>
      </c>
      <c r="K40" s="68" t="s">
        <v>1396</v>
      </c>
      <c r="L40" t="str">
        <f t="shared" si="1"/>
        <v>Info Provided: Infant Care</v>
      </c>
      <c r="M40" s="12" t="str">
        <f t="shared" si="2"/>
        <v>PI.IC.ED.010139.01</v>
      </c>
      <c r="N40" s="12"/>
      <c r="O40" s="12" t="str">
        <f t="shared" si="3"/>
        <v>PH.IC.ED.010139.01</v>
      </c>
      <c r="Q40" s="12" t="str">
        <f t="shared" si="4"/>
        <v>CL.IC.ED.010139.01</v>
      </c>
      <c r="Z40" t="s">
        <v>34</v>
      </c>
      <c r="AA40">
        <v>1151</v>
      </c>
    </row>
    <row r="41" spans="1:27" ht="15">
      <c r="A41" t="s">
        <v>35</v>
      </c>
      <c r="B41" s="93" t="s">
        <v>10887</v>
      </c>
      <c r="C41" s="68" t="s">
        <v>285</v>
      </c>
      <c r="D41" t="s">
        <v>60</v>
      </c>
      <c r="E41" s="68" t="s">
        <v>1396</v>
      </c>
      <c r="F41" s="35" t="s">
        <v>10887</v>
      </c>
      <c r="G41" s="35" t="s">
        <v>10888</v>
      </c>
      <c r="H41" s="68" t="s">
        <v>1396</v>
      </c>
      <c r="J41" s="11" t="str">
        <f t="shared" si="0"/>
        <v>IC.ED.020101</v>
      </c>
      <c r="K41" s="68" t="s">
        <v>1396</v>
      </c>
      <c r="L41" t="str">
        <f t="shared" si="1"/>
        <v>Learning Style: Doing</v>
      </c>
      <c r="M41" s="12" t="str">
        <f t="shared" si="2"/>
        <v>PI.IC.ED.020101.01</v>
      </c>
      <c r="N41" s="12"/>
      <c r="O41" s="12" t="str">
        <f t="shared" si="3"/>
        <v>PH.IC.ED.020101.01</v>
      </c>
      <c r="Q41" s="12" t="str">
        <f t="shared" si="4"/>
        <v>CL.IC.ED.020101.01</v>
      </c>
      <c r="Z41" t="s">
        <v>34</v>
      </c>
      <c r="AA41">
        <v>1151</v>
      </c>
    </row>
    <row r="42" spans="1:27" ht="15">
      <c r="A42" t="s">
        <v>35</v>
      </c>
      <c r="C42" s="68" t="s">
        <v>285</v>
      </c>
      <c r="E42" s="68" t="s">
        <v>1396</v>
      </c>
      <c r="F42" s="35" t="s">
        <v>10887</v>
      </c>
      <c r="G42" s="35" t="s">
        <v>10889</v>
      </c>
      <c r="H42" s="68" t="s">
        <v>1398</v>
      </c>
      <c r="J42" s="11" t="str">
        <f t="shared" si="0"/>
        <v>IC.ED.020102</v>
      </c>
      <c r="K42" s="68" t="s">
        <v>1396</v>
      </c>
      <c r="L42" t="str">
        <f t="shared" si="1"/>
        <v>Learning Style: Hearing/listening</v>
      </c>
      <c r="M42" s="12" t="str">
        <f t="shared" si="2"/>
        <v>PI.IC.ED.020102.01</v>
      </c>
      <c r="N42" s="12"/>
      <c r="O42" s="12" t="str">
        <f t="shared" si="3"/>
        <v>PH.IC.ED.020102.01</v>
      </c>
      <c r="Q42" s="12" t="str">
        <f t="shared" si="4"/>
        <v>CL.IC.ED.020102.01</v>
      </c>
      <c r="Z42" t="s">
        <v>34</v>
      </c>
      <c r="AA42">
        <v>1151</v>
      </c>
    </row>
    <row r="43" spans="1:27" ht="15">
      <c r="A43" t="s">
        <v>35</v>
      </c>
      <c r="C43" s="68" t="s">
        <v>285</v>
      </c>
      <c r="E43" s="68" t="s">
        <v>1396</v>
      </c>
      <c r="F43" s="35" t="s">
        <v>10887</v>
      </c>
      <c r="G43" s="35" t="s">
        <v>10890</v>
      </c>
      <c r="H43" s="68" t="s">
        <v>1400</v>
      </c>
      <c r="J43" s="11" t="str">
        <f t="shared" si="0"/>
        <v>IC.ED.020103</v>
      </c>
      <c r="K43" s="68" t="s">
        <v>1396</v>
      </c>
      <c r="L43" t="str">
        <f t="shared" si="1"/>
        <v>Learning Style: Reading</v>
      </c>
      <c r="M43" s="12" t="str">
        <f t="shared" si="2"/>
        <v>PI.IC.ED.020103.01</v>
      </c>
      <c r="N43" s="12"/>
      <c r="O43" s="12" t="str">
        <f t="shared" si="3"/>
        <v>PH.IC.ED.020103.01</v>
      </c>
      <c r="Q43" s="12" t="str">
        <f t="shared" si="4"/>
        <v>CL.IC.ED.020103.01</v>
      </c>
      <c r="Z43" t="s">
        <v>34</v>
      </c>
      <c r="AA43">
        <v>1151</v>
      </c>
    </row>
    <row r="44" spans="1:27" ht="15">
      <c r="A44" t="s">
        <v>35</v>
      </c>
      <c r="C44" s="68" t="s">
        <v>285</v>
      </c>
      <c r="E44" s="68" t="s">
        <v>1396</v>
      </c>
      <c r="F44" s="35" t="s">
        <v>10887</v>
      </c>
      <c r="G44" s="35" t="s">
        <v>10768</v>
      </c>
      <c r="H44" s="68" t="s">
        <v>1402</v>
      </c>
      <c r="J44" s="11" t="str">
        <f t="shared" si="0"/>
        <v>IC.ED.020104</v>
      </c>
      <c r="K44" s="68" t="s">
        <v>1396</v>
      </c>
      <c r="L44" t="str">
        <f t="shared" si="1"/>
        <v>Learning Style: Seeing</v>
      </c>
      <c r="M44" s="12" t="str">
        <f t="shared" si="2"/>
        <v>PI.IC.ED.020104.01</v>
      </c>
      <c r="N44" s="12"/>
      <c r="O44" s="12" t="str">
        <f t="shared" si="3"/>
        <v>PH.IC.ED.020104.01</v>
      </c>
      <c r="Q44" s="12" t="str">
        <f t="shared" si="4"/>
        <v>CL.IC.ED.020104.01</v>
      </c>
      <c r="Z44" t="s">
        <v>34</v>
      </c>
      <c r="AA44">
        <v>1151</v>
      </c>
    </row>
    <row r="45" spans="1:27" ht="30">
      <c r="A45" t="s">
        <v>35</v>
      </c>
      <c r="C45" s="68" t="s">
        <v>285</v>
      </c>
      <c r="D45" t="s">
        <v>61</v>
      </c>
      <c r="E45" s="68" t="s">
        <v>1398</v>
      </c>
      <c r="F45" s="35" t="s">
        <v>10887</v>
      </c>
      <c r="G45" s="35" t="s">
        <v>10770</v>
      </c>
      <c r="H45" s="68" t="s">
        <v>1396</v>
      </c>
      <c r="J45" s="11" t="str">
        <f t="shared" si="0"/>
        <v>IC.ED.020201</v>
      </c>
      <c r="K45" s="68" t="s">
        <v>1396</v>
      </c>
      <c r="L45" t="str">
        <f t="shared" si="1"/>
        <v>Learning Preference: Computer based training</v>
      </c>
      <c r="M45" s="12" t="str">
        <f t="shared" si="2"/>
        <v>PI.IC.ED.020201.01</v>
      </c>
      <c r="N45" s="12"/>
      <c r="O45" s="12" t="str">
        <f t="shared" si="3"/>
        <v>PH.IC.ED.020201.01</v>
      </c>
      <c r="Q45" s="12" t="str">
        <f t="shared" si="4"/>
        <v>CL.IC.ED.020201.01</v>
      </c>
      <c r="Z45" t="s">
        <v>34</v>
      </c>
      <c r="AA45">
        <v>1151</v>
      </c>
    </row>
    <row r="46" spans="1:27" ht="15">
      <c r="A46" t="s">
        <v>35</v>
      </c>
      <c r="C46" s="68" t="s">
        <v>285</v>
      </c>
      <c r="E46" s="68" t="s">
        <v>1398</v>
      </c>
      <c r="F46" s="35" t="s">
        <v>10887</v>
      </c>
      <c r="G46" s="35" t="s">
        <v>10771</v>
      </c>
      <c r="H46" s="68" t="s">
        <v>1398</v>
      </c>
      <c r="J46" s="11" t="str">
        <f t="shared" si="0"/>
        <v>IC.ED.020202</v>
      </c>
      <c r="K46" s="68" t="s">
        <v>1396</v>
      </c>
      <c r="L46" t="str">
        <f t="shared" si="1"/>
        <v>Learning Preference:  Group classes</v>
      </c>
      <c r="M46" s="12" t="str">
        <f t="shared" si="2"/>
        <v>PI.IC.ED.020202.01</v>
      </c>
      <c r="N46" s="12"/>
      <c r="O46" s="12" t="str">
        <f t="shared" si="3"/>
        <v>PH.IC.ED.020202.01</v>
      </c>
      <c r="Q46" s="12" t="str">
        <f t="shared" si="4"/>
        <v>CL.IC.ED.020202.01</v>
      </c>
      <c r="Z46" t="s">
        <v>34</v>
      </c>
      <c r="AA46">
        <v>1151</v>
      </c>
    </row>
    <row r="47" spans="1:27" ht="30">
      <c r="A47" t="s">
        <v>35</v>
      </c>
      <c r="C47" s="68" t="s">
        <v>285</v>
      </c>
      <c r="E47" s="68" t="s">
        <v>1398</v>
      </c>
      <c r="F47" s="35" t="s">
        <v>10887</v>
      </c>
      <c r="G47" s="35" t="s">
        <v>10772</v>
      </c>
      <c r="H47" s="68" t="s">
        <v>1400</v>
      </c>
      <c r="J47" s="11" t="str">
        <f t="shared" si="0"/>
        <v>IC.ED.020203</v>
      </c>
      <c r="K47" s="68" t="s">
        <v>1396</v>
      </c>
      <c r="L47" t="str">
        <f t="shared" si="1"/>
        <v>Learning Preference: Individual approach</v>
      </c>
      <c r="M47" s="12" t="str">
        <f t="shared" si="2"/>
        <v>PI.IC.ED.020203.01</v>
      </c>
      <c r="N47" s="12"/>
      <c r="O47" s="12" t="str">
        <f t="shared" si="3"/>
        <v>PH.IC.ED.020203.01</v>
      </c>
      <c r="Q47" s="12" t="str">
        <f t="shared" si="4"/>
        <v>CL.IC.ED.020203.01</v>
      </c>
      <c r="Z47" t="s">
        <v>34</v>
      </c>
      <c r="AA47">
        <v>1151</v>
      </c>
    </row>
    <row r="48" spans="1:27" ht="30">
      <c r="A48" t="s">
        <v>35</v>
      </c>
      <c r="C48" s="68" t="s">
        <v>285</v>
      </c>
      <c r="E48" s="68" t="s">
        <v>1398</v>
      </c>
      <c r="F48" s="35" t="s">
        <v>10887</v>
      </c>
      <c r="G48" s="35" t="s">
        <v>10661</v>
      </c>
      <c r="H48" s="68" t="s">
        <v>1402</v>
      </c>
      <c r="J48" s="11" t="str">
        <f t="shared" si="0"/>
        <v>IC.ED.020204</v>
      </c>
      <c r="K48" s="68" t="s">
        <v>1396</v>
      </c>
      <c r="L48" t="str">
        <f t="shared" si="1"/>
        <v>Learning Preference:  Support person present</v>
      </c>
      <c r="M48" s="12" t="str">
        <f t="shared" si="2"/>
        <v>PI.IC.ED.020204.01</v>
      </c>
      <c r="N48" s="12"/>
      <c r="O48" s="12" t="str">
        <f t="shared" si="3"/>
        <v>PH.IC.ED.020204.01</v>
      </c>
      <c r="Q48" s="12" t="str">
        <f t="shared" si="4"/>
        <v>CL.IC.ED.020204.01</v>
      </c>
      <c r="Z48" t="s">
        <v>34</v>
      </c>
      <c r="AA48">
        <v>1151</v>
      </c>
    </row>
    <row r="49" spans="1:27" ht="30">
      <c r="A49" t="s">
        <v>35</v>
      </c>
      <c r="C49" s="68" t="s">
        <v>285</v>
      </c>
      <c r="D49" t="s">
        <v>62</v>
      </c>
      <c r="E49" s="68" t="s">
        <v>1400</v>
      </c>
      <c r="F49" s="35" t="s">
        <v>10887</v>
      </c>
      <c r="G49" s="35" t="s">
        <v>10544</v>
      </c>
      <c r="H49" s="68" t="s">
        <v>1396</v>
      </c>
      <c r="J49" s="11" t="str">
        <f t="shared" si="0"/>
        <v>IC.ED.020301</v>
      </c>
      <c r="K49" s="68" t="s">
        <v>1396</v>
      </c>
      <c r="L49" t="str">
        <f t="shared" si="1"/>
        <v>Readiness to Learn: Learning impeded by current condition</v>
      </c>
      <c r="M49" s="12" t="str">
        <f t="shared" si="2"/>
        <v>PI.IC.ED.020301.01</v>
      </c>
      <c r="N49" s="12"/>
      <c r="O49" s="12" t="str">
        <f t="shared" si="3"/>
        <v>PH.IC.ED.020301.01</v>
      </c>
      <c r="Q49" s="12" t="str">
        <f t="shared" si="4"/>
        <v>CL.IC.ED.020301.01</v>
      </c>
      <c r="Z49" t="s">
        <v>34</v>
      </c>
      <c r="AA49">
        <v>1151</v>
      </c>
    </row>
    <row r="50" spans="1:27" ht="15">
      <c r="A50" t="s">
        <v>35</v>
      </c>
      <c r="C50" s="68" t="s">
        <v>285</v>
      </c>
      <c r="E50" s="68" t="s">
        <v>1400</v>
      </c>
      <c r="F50" s="35" t="s">
        <v>10887</v>
      </c>
      <c r="G50" s="35" t="s">
        <v>10545</v>
      </c>
      <c r="H50" s="68" t="s">
        <v>1398</v>
      </c>
      <c r="J50" s="11" t="str">
        <f t="shared" si="0"/>
        <v>IC.ED.020302</v>
      </c>
      <c r="K50" s="68" t="s">
        <v>1396</v>
      </c>
      <c r="L50" t="str">
        <f t="shared" si="1"/>
        <v>Readiness to Learn: Ready to learn</v>
      </c>
      <c r="M50" s="12" t="str">
        <f t="shared" si="2"/>
        <v>PI.IC.ED.020302.01</v>
      </c>
      <c r="N50" s="12"/>
      <c r="O50" s="12" t="str">
        <f t="shared" si="3"/>
        <v>PH.IC.ED.020302.01</v>
      </c>
      <c r="Q50" s="12" t="str">
        <f t="shared" si="4"/>
        <v>CL.IC.ED.020302.01</v>
      </c>
      <c r="Z50" t="s">
        <v>34</v>
      </c>
      <c r="AA50">
        <v>1151</v>
      </c>
    </row>
    <row r="51" spans="1:27" ht="15">
      <c r="A51" t="s">
        <v>35</v>
      </c>
      <c r="C51" s="68" t="s">
        <v>285</v>
      </c>
      <c r="E51" s="68" t="s">
        <v>1400</v>
      </c>
      <c r="F51" s="35" t="s">
        <v>10887</v>
      </c>
      <c r="G51" s="35" t="s">
        <v>10668</v>
      </c>
      <c r="H51" s="68" t="s">
        <v>1400</v>
      </c>
      <c r="J51" s="11" t="str">
        <f t="shared" si="0"/>
        <v>IC.ED.020303</v>
      </c>
      <c r="K51" s="68" t="s">
        <v>1396</v>
      </c>
      <c r="L51" t="str">
        <f t="shared" si="1"/>
        <v>Readiness to Learn: Not interested</v>
      </c>
      <c r="M51" s="12" t="str">
        <f t="shared" si="2"/>
        <v>PI.IC.ED.020303.01</v>
      </c>
      <c r="N51" s="12"/>
      <c r="O51" s="12" t="str">
        <f t="shared" si="3"/>
        <v>PH.IC.ED.020303.01</v>
      </c>
      <c r="Q51" s="12" t="str">
        <f t="shared" si="4"/>
        <v>CL.IC.ED.020303.01</v>
      </c>
      <c r="Z51" t="s">
        <v>34</v>
      </c>
      <c r="AA51">
        <v>1151</v>
      </c>
    </row>
    <row r="52" spans="1:27" ht="15">
      <c r="A52" t="s">
        <v>35</v>
      </c>
      <c r="C52" s="68" t="s">
        <v>285</v>
      </c>
      <c r="E52" s="68" t="s">
        <v>1400</v>
      </c>
      <c r="F52" s="35" t="s">
        <v>10887</v>
      </c>
      <c r="G52" s="35" t="s">
        <v>10669</v>
      </c>
      <c r="H52" s="68" t="s">
        <v>1402</v>
      </c>
      <c r="J52" s="11" t="str">
        <f t="shared" si="0"/>
        <v>IC.ED.020304</v>
      </c>
      <c r="K52" s="68" t="s">
        <v>1396</v>
      </c>
      <c r="L52" t="str">
        <f t="shared" si="1"/>
        <v>Readiness to Learn: Denies need</v>
      </c>
      <c r="M52" s="12" t="str">
        <f t="shared" si="2"/>
        <v>PI.IC.ED.020304.01</v>
      </c>
      <c r="N52" s="12"/>
      <c r="O52" s="12" t="str">
        <f t="shared" si="3"/>
        <v>PH.IC.ED.020304.01</v>
      </c>
      <c r="Q52" s="12" t="str">
        <f t="shared" si="4"/>
        <v>CL.IC.ED.020304.01</v>
      </c>
      <c r="Z52" t="s">
        <v>34</v>
      </c>
      <c r="AA52">
        <v>1151</v>
      </c>
    </row>
    <row r="53" spans="1:27" ht="15">
      <c r="A53" t="s">
        <v>35</v>
      </c>
      <c r="C53" s="68" t="s">
        <v>285</v>
      </c>
      <c r="D53" t="s">
        <v>52</v>
      </c>
      <c r="E53" s="68" t="s">
        <v>1402</v>
      </c>
      <c r="F53" s="35" t="s">
        <v>10887</v>
      </c>
      <c r="G53" s="35" t="s">
        <v>10569</v>
      </c>
      <c r="H53" s="68" t="s">
        <v>1396</v>
      </c>
      <c r="J53" s="11" t="str">
        <f t="shared" si="0"/>
        <v>IC.ED.020401</v>
      </c>
      <c r="K53" s="68" t="s">
        <v>1396</v>
      </c>
      <c r="L53" t="str">
        <f t="shared" si="1"/>
        <v>Learning Barriers: Hearing Deficit</v>
      </c>
      <c r="M53" s="12" t="str">
        <f t="shared" si="2"/>
        <v>PI.IC.ED.020401.01</v>
      </c>
      <c r="N53" s="12"/>
      <c r="O53" s="12" t="str">
        <f t="shared" si="3"/>
        <v>PH.IC.ED.020401.01</v>
      </c>
      <c r="Q53" s="12" t="str">
        <f t="shared" si="4"/>
        <v>CL.IC.ED.020401.01</v>
      </c>
      <c r="Z53" t="s">
        <v>34</v>
      </c>
      <c r="AA53">
        <v>1151</v>
      </c>
    </row>
    <row r="54" spans="1:27" ht="15">
      <c r="A54" t="s">
        <v>35</v>
      </c>
      <c r="C54" s="68" t="s">
        <v>285</v>
      </c>
      <c r="E54" s="68" t="s">
        <v>1402</v>
      </c>
      <c r="F54" s="35" t="s">
        <v>10887</v>
      </c>
      <c r="G54" s="35" t="s">
        <v>10570</v>
      </c>
      <c r="H54" s="68" t="s">
        <v>1398</v>
      </c>
      <c r="J54" s="11" t="str">
        <f t="shared" si="0"/>
        <v>IC.ED.020402</v>
      </c>
      <c r="K54" s="68" t="s">
        <v>1396</v>
      </c>
      <c r="L54" t="str">
        <f t="shared" si="1"/>
        <v>Learning barriers: Language</v>
      </c>
      <c r="M54" s="12" t="str">
        <f t="shared" si="2"/>
        <v>PI.IC.ED.020402.01</v>
      </c>
      <c r="N54" s="12"/>
      <c r="O54" s="12" t="str">
        <f t="shared" si="3"/>
        <v>PH.IC.ED.020402.01</v>
      </c>
      <c r="Q54" s="12" t="str">
        <f t="shared" si="4"/>
        <v>CL.IC.ED.020402.01</v>
      </c>
      <c r="Z54" t="s">
        <v>34</v>
      </c>
      <c r="AA54">
        <v>1151</v>
      </c>
    </row>
    <row r="55" spans="1:27" ht="30">
      <c r="A55" t="s">
        <v>35</v>
      </c>
      <c r="C55" s="68" t="s">
        <v>285</v>
      </c>
      <c r="E55" s="68" t="s">
        <v>1402</v>
      </c>
      <c r="F55" s="35" t="s">
        <v>10887</v>
      </c>
      <c r="G55" s="35" t="s">
        <v>10450</v>
      </c>
      <c r="H55" s="68" t="s">
        <v>1400</v>
      </c>
      <c r="J55" s="11" t="str">
        <f t="shared" si="0"/>
        <v>IC.ED.020403</v>
      </c>
      <c r="K55" s="68" t="s">
        <v>1396</v>
      </c>
      <c r="L55" t="str">
        <f t="shared" si="1"/>
        <v>Learning barriers: Limited attention span</v>
      </c>
      <c r="M55" s="12" t="str">
        <f t="shared" si="2"/>
        <v>PI.IC.ED.020403.01</v>
      </c>
      <c r="N55" s="12"/>
      <c r="O55" s="12" t="str">
        <f t="shared" si="3"/>
        <v>PH.IC.ED.020403.01</v>
      </c>
      <c r="Q55" s="12" t="str">
        <f t="shared" si="4"/>
        <v>CL.IC.ED.020403.01</v>
      </c>
      <c r="Z55" t="s">
        <v>34</v>
      </c>
      <c r="AA55">
        <v>1151</v>
      </c>
    </row>
    <row r="56" spans="1:27" ht="15">
      <c r="A56" t="s">
        <v>35</v>
      </c>
      <c r="C56" s="68" t="s">
        <v>285</v>
      </c>
      <c r="E56" s="68" t="s">
        <v>1402</v>
      </c>
      <c r="F56" s="35" t="s">
        <v>10887</v>
      </c>
      <c r="G56" s="35" t="s">
        <v>10451</v>
      </c>
      <c r="H56" s="68" t="s">
        <v>1402</v>
      </c>
      <c r="J56" s="11" t="str">
        <f t="shared" si="0"/>
        <v>IC.ED.020404</v>
      </c>
      <c r="K56" s="68" t="s">
        <v>1396</v>
      </c>
      <c r="L56" t="str">
        <f t="shared" si="1"/>
        <v>Learning barriers: Poor memory</v>
      </c>
      <c r="M56" s="12" t="str">
        <f t="shared" si="2"/>
        <v>PI.IC.ED.020404.01</v>
      </c>
      <c r="N56" s="12"/>
      <c r="O56" s="12" t="str">
        <f t="shared" si="3"/>
        <v>PH.IC.ED.020404.01</v>
      </c>
      <c r="Q56" s="12" t="str">
        <f t="shared" si="4"/>
        <v>CL.IC.ED.020404.01</v>
      </c>
      <c r="Z56" t="s">
        <v>34</v>
      </c>
      <c r="AA56">
        <v>1151</v>
      </c>
    </row>
    <row r="57" spans="1:27" ht="15">
      <c r="A57" t="s">
        <v>35</v>
      </c>
      <c r="C57" s="68" t="s">
        <v>285</v>
      </c>
      <c r="E57" s="68" t="s">
        <v>1402</v>
      </c>
      <c r="F57" s="35" t="s">
        <v>10887</v>
      </c>
      <c r="G57" s="35" t="s">
        <v>10575</v>
      </c>
      <c r="H57" s="68" t="s">
        <v>1404</v>
      </c>
      <c r="J57" s="11" t="str">
        <f t="shared" si="0"/>
        <v>IC.ED.020405</v>
      </c>
      <c r="K57" s="68" t="s">
        <v>1396</v>
      </c>
      <c r="L57" t="str">
        <f t="shared" si="1"/>
        <v>Learning barriers: None Identified</v>
      </c>
      <c r="M57" s="12" t="str">
        <f t="shared" si="2"/>
        <v>PI.IC.ED.020405.01</v>
      </c>
      <c r="N57" s="12"/>
      <c r="O57" s="12" t="str">
        <f t="shared" si="3"/>
        <v>PH.IC.ED.020405.01</v>
      </c>
      <c r="Q57" s="12" t="str">
        <f t="shared" si="4"/>
        <v>CL.IC.ED.020405.01</v>
      </c>
      <c r="Z57" t="s">
        <v>34</v>
      </c>
      <c r="AA57">
        <v>1151</v>
      </c>
    </row>
    <row r="58" spans="1:27" ht="15">
      <c r="A58" t="s">
        <v>35</v>
      </c>
      <c r="C58" s="68" t="s">
        <v>285</v>
      </c>
      <c r="E58" s="68" t="s">
        <v>1402</v>
      </c>
      <c r="F58" s="35" t="s">
        <v>10887</v>
      </c>
      <c r="G58" s="35" t="s">
        <v>10576</v>
      </c>
      <c r="H58" s="68" t="s">
        <v>1406</v>
      </c>
      <c r="J58" s="11" t="str">
        <f t="shared" si="0"/>
        <v>IC.ED.020406</v>
      </c>
      <c r="K58" s="68" t="s">
        <v>1396</v>
      </c>
      <c r="L58" t="str">
        <f t="shared" si="1"/>
        <v>Learning barriers: Other</v>
      </c>
      <c r="M58" s="12" t="str">
        <f t="shared" si="2"/>
        <v>PI.IC.ED.020406.01</v>
      </c>
      <c r="N58" s="12"/>
      <c r="O58" s="12" t="str">
        <f t="shared" si="3"/>
        <v>PH.IC.ED.020406.01</v>
      </c>
      <c r="Q58" s="12" t="str">
        <f t="shared" si="4"/>
        <v>CL.IC.ED.020406.01</v>
      </c>
      <c r="Z58" t="s">
        <v>34</v>
      </c>
      <c r="AA58">
        <v>1151</v>
      </c>
    </row>
    <row r="59" spans="1:27" ht="15">
      <c r="A59" t="s">
        <v>35</v>
      </c>
      <c r="C59" s="68" t="s">
        <v>285</v>
      </c>
      <c r="E59" s="68" t="s">
        <v>1402</v>
      </c>
      <c r="F59" s="35" t="s">
        <v>10887</v>
      </c>
      <c r="G59" s="35" t="s">
        <v>10577</v>
      </c>
      <c r="H59" s="68" t="s">
        <v>1419</v>
      </c>
      <c r="J59" s="11" t="str">
        <f t="shared" si="0"/>
        <v>IC.ED.020407</v>
      </c>
      <c r="K59" s="68" t="s">
        <v>1396</v>
      </c>
      <c r="L59" t="str">
        <f t="shared" si="1"/>
        <v>Learning barriers: Pain</v>
      </c>
      <c r="M59" s="12" t="str">
        <f t="shared" si="2"/>
        <v>PI.IC.ED.020407.01</v>
      </c>
      <c r="N59" s="12"/>
      <c r="O59" s="12" t="str">
        <f t="shared" si="3"/>
        <v>PH.IC.ED.020407.01</v>
      </c>
      <c r="Q59" s="12" t="str">
        <f t="shared" si="4"/>
        <v>CL.IC.ED.020407.01</v>
      </c>
      <c r="Z59" t="s">
        <v>34</v>
      </c>
      <c r="AA59">
        <v>1151</v>
      </c>
    </row>
    <row r="60" spans="1:27" ht="15">
      <c r="A60" t="s">
        <v>35</v>
      </c>
      <c r="C60" s="68" t="s">
        <v>285</v>
      </c>
      <c r="E60" s="68" t="s">
        <v>1402</v>
      </c>
      <c r="F60" s="35" t="s">
        <v>10887</v>
      </c>
      <c r="G60" s="35" t="s">
        <v>10578</v>
      </c>
      <c r="H60" s="68" t="s">
        <v>1550</v>
      </c>
      <c r="J60" s="11" t="str">
        <f t="shared" si="0"/>
        <v>IC.ED.020408</v>
      </c>
      <c r="K60" s="68" t="s">
        <v>1396</v>
      </c>
      <c r="L60" t="str">
        <f t="shared" si="1"/>
        <v>Learning barriers: Sedation/Lethargy</v>
      </c>
      <c r="M60" s="12" t="str">
        <f t="shared" si="2"/>
        <v>PI.IC.ED.020408.01</v>
      </c>
      <c r="N60" s="12"/>
      <c r="O60" s="12" t="str">
        <f t="shared" si="3"/>
        <v>PH.IC.ED.020408.01</v>
      </c>
      <c r="Q60" s="12" t="str">
        <f t="shared" si="4"/>
        <v>CL.IC.ED.020408.01</v>
      </c>
      <c r="Z60" t="s">
        <v>34</v>
      </c>
      <c r="AA60">
        <v>1151</v>
      </c>
    </row>
    <row r="61" spans="1:27" ht="15">
      <c r="A61" t="s">
        <v>35</v>
      </c>
      <c r="C61" s="68" t="s">
        <v>285</v>
      </c>
      <c r="E61" s="68" t="s">
        <v>1402</v>
      </c>
      <c r="F61" s="35" t="s">
        <v>10887</v>
      </c>
      <c r="G61" s="35" t="s">
        <v>10579</v>
      </c>
      <c r="H61" s="68" t="s">
        <v>1551</v>
      </c>
      <c r="J61" s="11" t="str">
        <f t="shared" si="0"/>
        <v>IC.ED.020409</v>
      </c>
      <c r="K61" s="68" t="s">
        <v>1396</v>
      </c>
      <c r="L61" t="str">
        <f t="shared" si="1"/>
        <v>Learning barriers: Visual Impairment</v>
      </c>
      <c r="M61" s="12" t="str">
        <f t="shared" si="2"/>
        <v>PI.IC.ED.020409.01</v>
      </c>
      <c r="N61" s="12"/>
      <c r="O61" s="12" t="str">
        <f t="shared" si="3"/>
        <v>PH.IC.ED.020409.01</v>
      </c>
      <c r="Q61" s="12" t="str">
        <f t="shared" si="4"/>
        <v>CL.IC.ED.020409.01</v>
      </c>
      <c r="Z61" t="s">
        <v>34</v>
      </c>
      <c r="AA61">
        <v>1151</v>
      </c>
    </row>
    <row r="62" spans="1:27" ht="15">
      <c r="A62" t="s">
        <v>35</v>
      </c>
      <c r="C62" s="68" t="s">
        <v>285</v>
      </c>
      <c r="D62" t="s">
        <v>53</v>
      </c>
      <c r="E62" s="68" t="s">
        <v>1404</v>
      </c>
      <c r="F62" s="35" t="s">
        <v>10887</v>
      </c>
      <c r="G62" s="35" t="s">
        <v>10706</v>
      </c>
      <c r="H62" s="68" t="s">
        <v>1396</v>
      </c>
      <c r="J62" s="11" t="str">
        <f t="shared" si="0"/>
        <v>IC.ED.020501</v>
      </c>
      <c r="K62" s="68" t="s">
        <v>1396</v>
      </c>
      <c r="L62" t="str">
        <f t="shared" si="1"/>
        <v>Information provided to patient</v>
      </c>
      <c r="M62" s="12" t="str">
        <f t="shared" si="2"/>
        <v>PI.IC.ED.020501.01</v>
      </c>
      <c r="N62" s="12"/>
      <c r="O62" s="12" t="str">
        <f t="shared" si="3"/>
        <v>PH.IC.ED.020501.01</v>
      </c>
      <c r="Q62" s="12" t="str">
        <f t="shared" si="4"/>
        <v>CL.IC.ED.020501.01</v>
      </c>
      <c r="Z62" t="s">
        <v>34</v>
      </c>
      <c r="AA62">
        <v>1151</v>
      </c>
    </row>
    <row r="63" spans="1:27" ht="30">
      <c r="A63" t="s">
        <v>35</v>
      </c>
      <c r="C63" s="68" t="s">
        <v>285</v>
      </c>
      <c r="E63" s="68" t="s">
        <v>1404</v>
      </c>
      <c r="F63" s="35" t="s">
        <v>10887</v>
      </c>
      <c r="G63" s="35" t="s">
        <v>10708</v>
      </c>
      <c r="H63" s="68" t="s">
        <v>1398</v>
      </c>
      <c r="J63" s="11" t="str">
        <f t="shared" si="0"/>
        <v>IC.ED.020502</v>
      </c>
      <c r="K63" s="68" t="s">
        <v>1396</v>
      </c>
      <c r="L63" t="str">
        <f t="shared" si="1"/>
        <v>Information provided to support person</v>
      </c>
      <c r="M63" s="12" t="str">
        <f t="shared" si="2"/>
        <v>PI.IC.ED.020502.01</v>
      </c>
      <c r="N63" s="12"/>
      <c r="O63" s="12" t="str">
        <f t="shared" si="3"/>
        <v>PH.IC.ED.020502.01</v>
      </c>
      <c r="Q63" s="12" t="str">
        <f t="shared" si="4"/>
        <v>CL.IC.ED.020502.01</v>
      </c>
      <c r="Z63" t="s">
        <v>34</v>
      </c>
      <c r="AA63">
        <v>1151</v>
      </c>
    </row>
    <row r="64" spans="1:27" ht="15">
      <c r="A64" t="s">
        <v>35</v>
      </c>
      <c r="C64" s="68" t="s">
        <v>285</v>
      </c>
      <c r="E64" s="68" t="s">
        <v>1404</v>
      </c>
      <c r="F64" s="35" t="s">
        <v>10887</v>
      </c>
      <c r="G64" s="35" t="s">
        <v>10709</v>
      </c>
      <c r="H64" s="68" t="s">
        <v>1400</v>
      </c>
      <c r="J64" s="11" t="str">
        <f t="shared" si="0"/>
        <v>IC.ED.020503</v>
      </c>
      <c r="K64" s="68" t="s">
        <v>1396</v>
      </c>
      <c r="L64" t="str">
        <f t="shared" si="1"/>
        <v>Information topic:</v>
      </c>
      <c r="M64" s="12" t="str">
        <f t="shared" si="2"/>
        <v>PI.IC.ED.020503.01</v>
      </c>
      <c r="N64" s="12"/>
      <c r="O64" s="12" t="str">
        <f t="shared" si="3"/>
        <v>PH.IC.ED.020503.01</v>
      </c>
      <c r="Q64" s="12" t="str">
        <f t="shared" si="4"/>
        <v>CL.IC.ED.020503.01</v>
      </c>
      <c r="Z64" t="s">
        <v>34</v>
      </c>
      <c r="AA64">
        <v>1151</v>
      </c>
    </row>
    <row r="65" spans="1:27" ht="15">
      <c r="A65" t="s">
        <v>35</v>
      </c>
      <c r="C65" s="68" t="s">
        <v>285</v>
      </c>
      <c r="D65" t="s">
        <v>54</v>
      </c>
      <c r="E65" s="68" t="s">
        <v>1406</v>
      </c>
      <c r="F65" s="35" t="s">
        <v>10887</v>
      </c>
      <c r="G65" s="35" t="s">
        <v>10711</v>
      </c>
      <c r="H65" s="68" t="s">
        <v>1396</v>
      </c>
      <c r="J65" s="11" t="str">
        <f t="shared" si="0"/>
        <v>IC.ED.020601</v>
      </c>
      <c r="K65" s="68" t="s">
        <v>1396</v>
      </c>
      <c r="L65" t="str">
        <f t="shared" si="1"/>
        <v>Method: Verbal discussion</v>
      </c>
      <c r="M65" s="12" t="str">
        <f t="shared" si="2"/>
        <v>PI.IC.ED.020601.01</v>
      </c>
      <c r="N65" s="12"/>
      <c r="O65" s="12" t="str">
        <f t="shared" si="3"/>
        <v>PH.IC.ED.020601.01</v>
      </c>
      <c r="Q65" s="12" t="str">
        <f t="shared" si="4"/>
        <v>CL.IC.ED.020601.01</v>
      </c>
      <c r="Z65" t="s">
        <v>34</v>
      </c>
      <c r="AA65">
        <v>1151</v>
      </c>
    </row>
    <row r="66" spans="1:27" ht="30">
      <c r="A66" t="s">
        <v>35</v>
      </c>
      <c r="C66" s="68" t="s">
        <v>285</v>
      </c>
      <c r="E66" s="68" t="s">
        <v>1406</v>
      </c>
      <c r="F66" s="35" t="s">
        <v>10887</v>
      </c>
      <c r="G66" s="35" t="s">
        <v>10822</v>
      </c>
      <c r="H66" s="68" t="s">
        <v>1398</v>
      </c>
      <c r="J66" s="11" t="str">
        <f t="shared" si="0"/>
        <v>IC.ED.020602</v>
      </c>
      <c r="K66" s="68" t="s">
        <v>1396</v>
      </c>
      <c r="L66" t="str">
        <f t="shared" si="1"/>
        <v>Method: Demonstration/Return Demonstration</v>
      </c>
      <c r="M66" s="12" t="str">
        <f t="shared" si="2"/>
        <v>PI.IC.ED.020602.01</v>
      </c>
      <c r="N66" s="12"/>
      <c r="O66" s="12" t="str">
        <f t="shared" si="3"/>
        <v>PH.IC.ED.020602.01</v>
      </c>
      <c r="Q66" s="12" t="str">
        <f t="shared" si="4"/>
        <v>CL.IC.ED.020602.01</v>
      </c>
      <c r="Z66" t="s">
        <v>34</v>
      </c>
      <c r="AA66">
        <v>1151</v>
      </c>
    </row>
    <row r="67" spans="1:27" ht="15">
      <c r="A67" t="s">
        <v>35</v>
      </c>
      <c r="C67" s="68" t="s">
        <v>285</v>
      </c>
      <c r="E67" s="68" t="s">
        <v>1406</v>
      </c>
      <c r="F67" s="35" t="s">
        <v>10887</v>
      </c>
      <c r="G67" s="35" t="s">
        <v>10823</v>
      </c>
      <c r="H67" s="68" t="s">
        <v>1400</v>
      </c>
      <c r="J67" s="11" t="str">
        <f t="shared" ref="J67:J78" si="5">CONCATENATE("IC.ED.",C67,E67,H67)</f>
        <v>IC.ED.020603</v>
      </c>
      <c r="K67" s="68" t="s">
        <v>1396</v>
      </c>
      <c r="L67" t="str">
        <f t="shared" ref="L67:L78" si="6">G67</f>
        <v>Method: Audiovisual</v>
      </c>
      <c r="M67" s="12" t="str">
        <f t="shared" ref="M67:M78" si="7">CONCATENATE("PI.", J67, ".",K67)</f>
        <v>PI.IC.ED.020603.01</v>
      </c>
      <c r="N67" s="12"/>
      <c r="O67" s="12" t="str">
        <f t="shared" ref="O67:O78" si="8">CONCATENATE("PH.", J67, ".",K67)</f>
        <v>PH.IC.ED.020603.01</v>
      </c>
      <c r="Q67" s="12" t="str">
        <f t="shared" ref="Q67:Q78" si="9">CONCATENATE("CL.", J67, ".",K67)</f>
        <v>CL.IC.ED.020603.01</v>
      </c>
      <c r="Z67" t="s">
        <v>34</v>
      </c>
      <c r="AA67">
        <v>1151</v>
      </c>
    </row>
    <row r="68" spans="1:27" ht="15">
      <c r="A68" t="s">
        <v>35</v>
      </c>
      <c r="C68" s="68" t="s">
        <v>285</v>
      </c>
      <c r="E68" s="68" t="s">
        <v>1406</v>
      </c>
      <c r="F68" s="35" t="s">
        <v>10887</v>
      </c>
      <c r="G68" s="35" t="s">
        <v>10824</v>
      </c>
      <c r="H68" s="68" t="s">
        <v>1402</v>
      </c>
      <c r="J68" s="11" t="str">
        <f t="shared" si="5"/>
        <v>IC.ED.020604</v>
      </c>
      <c r="K68" s="68" t="s">
        <v>1396</v>
      </c>
      <c r="L68" t="str">
        <f t="shared" si="6"/>
        <v>Method: Printed Material</v>
      </c>
      <c r="M68" s="12" t="str">
        <f t="shared" si="7"/>
        <v>PI.IC.ED.020604.01</v>
      </c>
      <c r="N68" s="12"/>
      <c r="O68" s="12" t="str">
        <f t="shared" si="8"/>
        <v>PH.IC.ED.020604.01</v>
      </c>
      <c r="Q68" s="12" t="str">
        <f t="shared" si="9"/>
        <v>CL.IC.ED.020604.01</v>
      </c>
      <c r="Z68" t="s">
        <v>34</v>
      </c>
      <c r="AA68">
        <v>1151</v>
      </c>
    </row>
    <row r="69" spans="1:27" ht="15">
      <c r="A69" t="s">
        <v>35</v>
      </c>
      <c r="C69" s="68" t="s">
        <v>285</v>
      </c>
      <c r="E69" s="68" t="s">
        <v>1406</v>
      </c>
      <c r="F69" s="35" t="s">
        <v>10887</v>
      </c>
      <c r="G69" s="35" t="s">
        <v>10949</v>
      </c>
      <c r="H69" s="68" t="s">
        <v>1404</v>
      </c>
      <c r="J69" s="11" t="str">
        <f t="shared" si="5"/>
        <v>IC.ED.020605</v>
      </c>
      <c r="K69" s="68" t="s">
        <v>1396</v>
      </c>
      <c r="L69" t="str">
        <f t="shared" si="6"/>
        <v>Method: Computer</v>
      </c>
      <c r="M69" s="12" t="str">
        <f t="shared" si="7"/>
        <v>PI.IC.ED.020605.01</v>
      </c>
      <c r="N69" s="12"/>
      <c r="O69" s="12" t="str">
        <f t="shared" si="8"/>
        <v>PH.IC.ED.020605.01</v>
      </c>
      <c r="Q69" s="12" t="str">
        <f t="shared" si="9"/>
        <v>CL.IC.ED.020605.01</v>
      </c>
      <c r="Z69" t="s">
        <v>34</v>
      </c>
      <c r="AA69">
        <v>1151</v>
      </c>
    </row>
    <row r="70" spans="1:27" ht="15">
      <c r="A70" t="s">
        <v>35</v>
      </c>
      <c r="C70" s="68" t="s">
        <v>285</v>
      </c>
      <c r="E70" s="68" t="s">
        <v>1406</v>
      </c>
      <c r="F70" s="35" t="s">
        <v>10887</v>
      </c>
      <c r="G70" s="35" t="s">
        <v>10950</v>
      </c>
      <c r="H70" s="68" t="s">
        <v>1406</v>
      </c>
      <c r="J70" s="11" t="str">
        <f t="shared" si="5"/>
        <v>IC.ED.020606</v>
      </c>
      <c r="K70" s="68" t="s">
        <v>1396</v>
      </c>
      <c r="L70" t="str">
        <f t="shared" si="6"/>
        <v>Method: Groups/Classes</v>
      </c>
      <c r="M70" s="12" t="str">
        <f t="shared" si="7"/>
        <v>PI.IC.ED.020606.01</v>
      </c>
      <c r="N70" s="12"/>
      <c r="O70" s="12" t="str">
        <f t="shared" si="8"/>
        <v>PH.IC.ED.020606.01</v>
      </c>
      <c r="Q70" s="12" t="str">
        <f t="shared" si="9"/>
        <v>CL.IC.ED.020606.01</v>
      </c>
      <c r="Z70" t="s">
        <v>34</v>
      </c>
      <c r="AA70">
        <v>1151</v>
      </c>
    </row>
    <row r="71" spans="1:27" ht="15">
      <c r="A71" t="s">
        <v>35</v>
      </c>
      <c r="C71" s="68" t="s">
        <v>285</v>
      </c>
      <c r="E71" s="68" t="s">
        <v>1406</v>
      </c>
      <c r="F71" s="35" t="s">
        <v>10887</v>
      </c>
      <c r="G71" s="35" t="s">
        <v>10951</v>
      </c>
      <c r="H71" s="68" t="s">
        <v>1419</v>
      </c>
      <c r="J71" s="11" t="str">
        <f t="shared" si="5"/>
        <v>IC.ED.020607</v>
      </c>
      <c r="K71" s="68" t="s">
        <v>1396</v>
      </c>
      <c r="L71" t="str">
        <f t="shared" si="6"/>
        <v>Method: Other (specify)</v>
      </c>
      <c r="M71" s="12" t="str">
        <f t="shared" si="7"/>
        <v>PI.IC.ED.020607.01</v>
      </c>
      <c r="N71" s="12"/>
      <c r="O71" s="12" t="str">
        <f t="shared" si="8"/>
        <v>PH.IC.ED.020607.01</v>
      </c>
      <c r="Q71" s="12" t="str">
        <f t="shared" si="9"/>
        <v>CL.IC.ED.020607.01</v>
      </c>
      <c r="Z71" t="s">
        <v>34</v>
      </c>
      <c r="AA71">
        <v>1151</v>
      </c>
    </row>
    <row r="72" spans="1:27" ht="30">
      <c r="A72" t="s">
        <v>35</v>
      </c>
      <c r="C72" s="68" t="s">
        <v>285</v>
      </c>
      <c r="D72" t="s">
        <v>55</v>
      </c>
      <c r="E72" s="68" t="s">
        <v>1419</v>
      </c>
      <c r="F72" s="35" t="s">
        <v>10887</v>
      </c>
      <c r="G72" s="35" t="s">
        <v>10953</v>
      </c>
      <c r="H72" s="68" t="s">
        <v>1396</v>
      </c>
      <c r="J72" s="11" t="str">
        <f t="shared" si="5"/>
        <v>IC.ED.020701</v>
      </c>
      <c r="K72" s="68" t="s">
        <v>1396</v>
      </c>
      <c r="L72" t="str">
        <f t="shared" si="6"/>
        <v>Goal:Verbalize understanding of instructions</v>
      </c>
      <c r="M72" s="12" t="str">
        <f t="shared" si="7"/>
        <v>PI.IC.ED.020701.01</v>
      </c>
      <c r="N72" s="12"/>
      <c r="O72" s="12" t="str">
        <f t="shared" si="8"/>
        <v>PH.IC.ED.020701.01</v>
      </c>
      <c r="Q72" s="12" t="str">
        <f t="shared" si="9"/>
        <v>CL.IC.ED.020701.01</v>
      </c>
      <c r="Z72" t="s">
        <v>34</v>
      </c>
      <c r="AA72">
        <v>1151</v>
      </c>
    </row>
    <row r="73" spans="1:27" ht="30">
      <c r="A73" t="s">
        <v>35</v>
      </c>
      <c r="C73" s="68" t="s">
        <v>285</v>
      </c>
      <c r="E73" s="68" t="s">
        <v>1419</v>
      </c>
      <c r="F73" s="35" t="s">
        <v>10887</v>
      </c>
      <c r="G73" s="35" t="s">
        <v>10828</v>
      </c>
      <c r="H73" s="68" t="s">
        <v>1398</v>
      </c>
      <c r="J73" s="11" t="str">
        <f t="shared" si="5"/>
        <v>IC.ED.020702</v>
      </c>
      <c r="K73" s="68" t="s">
        <v>1396</v>
      </c>
      <c r="L73" t="str">
        <f t="shared" si="6"/>
        <v>Goal: Demonstrate skill(s) safely and effectively</v>
      </c>
      <c r="M73" s="12" t="str">
        <f t="shared" si="7"/>
        <v>PI.IC.ED.020702.01</v>
      </c>
      <c r="N73" s="12"/>
      <c r="O73" s="12" t="str">
        <f t="shared" si="8"/>
        <v>PH.IC.ED.020702.01</v>
      </c>
      <c r="Q73" s="12" t="str">
        <f t="shared" si="9"/>
        <v>CL.IC.ED.020702.01</v>
      </c>
      <c r="Z73" t="s">
        <v>34</v>
      </c>
      <c r="AA73">
        <v>1151</v>
      </c>
    </row>
    <row r="74" spans="1:27" ht="15">
      <c r="A74" t="s">
        <v>35</v>
      </c>
      <c r="C74" s="68" t="s">
        <v>285</v>
      </c>
      <c r="E74" s="68" t="s">
        <v>1419</v>
      </c>
      <c r="F74" s="35" t="s">
        <v>10887</v>
      </c>
      <c r="G74" s="35" t="s">
        <v>10829</v>
      </c>
      <c r="H74" s="68" t="s">
        <v>1400</v>
      </c>
      <c r="J74" s="11" t="str">
        <f t="shared" si="5"/>
        <v>IC.ED.020703</v>
      </c>
      <c r="K74" s="68" t="s">
        <v>1396</v>
      </c>
      <c r="L74" t="str">
        <f t="shared" si="6"/>
        <v>Goal: Other (specify)</v>
      </c>
      <c r="M74" s="12" t="str">
        <f t="shared" si="7"/>
        <v>PI.IC.ED.020703.01</v>
      </c>
      <c r="N74" s="12"/>
      <c r="O74" s="12" t="str">
        <f t="shared" si="8"/>
        <v>PH.IC.ED.020703.01</v>
      </c>
      <c r="Q74" s="12" t="str">
        <f t="shared" si="9"/>
        <v>CL.IC.ED.020703.01</v>
      </c>
      <c r="Z74" t="s">
        <v>34</v>
      </c>
      <c r="AA74">
        <v>1151</v>
      </c>
    </row>
    <row r="75" spans="1:27" ht="30">
      <c r="A75" t="s">
        <v>35</v>
      </c>
      <c r="C75" s="68" t="s">
        <v>285</v>
      </c>
      <c r="D75" t="s">
        <v>31</v>
      </c>
      <c r="E75" s="68" t="s">
        <v>1550</v>
      </c>
      <c r="F75" s="35" t="s">
        <v>10887</v>
      </c>
      <c r="G75" s="35" t="s">
        <v>10831</v>
      </c>
      <c r="H75" s="68" t="s">
        <v>1396</v>
      </c>
      <c r="J75" s="11" t="str">
        <f t="shared" si="5"/>
        <v>IC.ED.020801</v>
      </c>
      <c r="K75" s="68" t="s">
        <v>1396</v>
      </c>
      <c r="L75" t="str">
        <f t="shared" si="6"/>
        <v>Learning Outcome: Verbalizes Understanding</v>
      </c>
      <c r="M75" s="12" t="str">
        <f t="shared" si="7"/>
        <v>PI.IC.ED.020801.01</v>
      </c>
      <c r="N75" s="12"/>
      <c r="O75" s="12" t="str">
        <f t="shared" si="8"/>
        <v>PH.IC.ED.020801.01</v>
      </c>
      <c r="Q75" s="12" t="str">
        <f t="shared" si="9"/>
        <v>CL.IC.ED.020801.01</v>
      </c>
      <c r="Z75" t="s">
        <v>34</v>
      </c>
      <c r="AA75">
        <v>1151</v>
      </c>
    </row>
    <row r="76" spans="1:27" ht="30">
      <c r="A76" t="s">
        <v>35</v>
      </c>
      <c r="C76" s="68" t="s">
        <v>285</v>
      </c>
      <c r="E76" s="68" t="s">
        <v>1550</v>
      </c>
      <c r="F76" s="35" t="s">
        <v>10887</v>
      </c>
      <c r="G76" s="35" t="s">
        <v>10832</v>
      </c>
      <c r="H76" s="68" t="s">
        <v>1398</v>
      </c>
      <c r="J76" s="11" t="str">
        <f t="shared" si="5"/>
        <v>IC.ED.020802</v>
      </c>
      <c r="K76" s="68" t="s">
        <v>1396</v>
      </c>
      <c r="L76" t="str">
        <f t="shared" si="6"/>
        <v>Learning Outcome: Return Demonstration</v>
      </c>
      <c r="M76" s="12" t="str">
        <f t="shared" si="7"/>
        <v>PI.IC.ED.020802.01</v>
      </c>
      <c r="N76" s="12"/>
      <c r="O76" s="12" t="str">
        <f t="shared" si="8"/>
        <v>PH.IC.ED.020802.01</v>
      </c>
      <c r="Q76" s="12" t="str">
        <f t="shared" si="9"/>
        <v>CL.IC.ED.020802.01</v>
      </c>
      <c r="Z76" t="s">
        <v>34</v>
      </c>
      <c r="AA76">
        <v>1151</v>
      </c>
    </row>
    <row r="77" spans="1:27" ht="30">
      <c r="A77" t="s">
        <v>35</v>
      </c>
      <c r="C77" s="68" t="s">
        <v>285</v>
      </c>
      <c r="E77" s="68" t="s">
        <v>1550</v>
      </c>
      <c r="F77" s="35" t="s">
        <v>10887</v>
      </c>
      <c r="G77" s="35" t="s">
        <v>10722</v>
      </c>
      <c r="H77" s="68" t="s">
        <v>1400</v>
      </c>
      <c r="J77" s="11" t="str">
        <f t="shared" si="5"/>
        <v>IC.ED.020803</v>
      </c>
      <c r="K77" s="68" t="s">
        <v>1396</v>
      </c>
      <c r="L77" t="str">
        <f t="shared" si="6"/>
        <v>Learning Outcome: Requires Reinforcement</v>
      </c>
      <c r="M77" s="12" t="str">
        <f t="shared" si="7"/>
        <v>PI.IC.ED.020803.01</v>
      </c>
      <c r="N77" s="12"/>
      <c r="O77" s="12" t="str">
        <f t="shared" si="8"/>
        <v>PH.IC.ED.020803.01</v>
      </c>
      <c r="Q77" s="12" t="str">
        <f t="shared" si="9"/>
        <v>CL.IC.ED.020803.01</v>
      </c>
      <c r="Z77" t="s">
        <v>34</v>
      </c>
      <c r="AA77">
        <v>1151</v>
      </c>
    </row>
    <row r="78" spans="1:27" ht="30">
      <c r="A78" t="s">
        <v>35</v>
      </c>
      <c r="C78" s="68" t="s">
        <v>285</v>
      </c>
      <c r="E78" s="68" t="s">
        <v>1550</v>
      </c>
      <c r="F78" s="35" t="s">
        <v>10887</v>
      </c>
      <c r="G78" s="35" t="s">
        <v>10723</v>
      </c>
      <c r="H78" s="68" t="s">
        <v>1402</v>
      </c>
      <c r="J78" s="11" t="str">
        <f t="shared" si="5"/>
        <v>IC.ED.020804</v>
      </c>
      <c r="K78" s="68" t="s">
        <v>1396</v>
      </c>
      <c r="L78" t="str">
        <f t="shared" si="6"/>
        <v>Learning Outcome: No evidence of learning</v>
      </c>
      <c r="M78" s="12" t="str">
        <f t="shared" si="7"/>
        <v>PI.IC.ED.020804.01</v>
      </c>
      <c r="N78" s="12"/>
      <c r="O78" s="12" t="str">
        <f t="shared" si="8"/>
        <v>PH.IC.ED.020804.01</v>
      </c>
      <c r="Q78" s="12" t="str">
        <f t="shared" si="9"/>
        <v>CL.IC.ED.020804.01</v>
      </c>
      <c r="Z78" t="s">
        <v>34</v>
      </c>
      <c r="AA78">
        <v>1151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A899"/>
  <sheetViews>
    <sheetView topLeftCell="A897" zoomScale="125" workbookViewId="0">
      <pane ySplit="1095" activePane="bottomLeft"/>
      <selection activeCell="F898" sqref="F1:G1048576"/>
      <selection pane="bottomLeft" activeCell="G33" sqref="G33"/>
    </sheetView>
  </sheetViews>
  <sheetFormatPr defaultColWidth="11" defaultRowHeight="12.75"/>
  <cols>
    <col min="1" max="1" width="13.375" customWidth="1"/>
    <col min="2" max="2" width="13.625" customWidth="1"/>
    <col min="3" max="3" width="3.875" customWidth="1"/>
    <col min="4" max="4" width="24.25" customWidth="1"/>
    <col min="5" max="5" width="3.875" customWidth="1"/>
    <col min="6" max="6" width="31.125" customWidth="1"/>
    <col min="7" max="7" width="23.25" customWidth="1"/>
    <col min="8" max="8" width="3.625" customWidth="1"/>
    <col min="11" max="11" width="3.6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773</v>
      </c>
      <c r="Y1" s="1" t="s">
        <v>774</v>
      </c>
      <c r="Z1" s="56" t="s">
        <v>11743</v>
      </c>
      <c r="AA1" s="56" t="s">
        <v>11744</v>
      </c>
    </row>
    <row r="2" spans="1:27" ht="15">
      <c r="A2" t="s">
        <v>2591</v>
      </c>
      <c r="B2" t="s">
        <v>2982</v>
      </c>
      <c r="C2" s="2" t="s">
        <v>1192</v>
      </c>
      <c r="D2" t="s">
        <v>2593</v>
      </c>
      <c r="E2" s="2" t="s">
        <v>1192</v>
      </c>
      <c r="F2" t="s">
        <v>2762</v>
      </c>
      <c r="G2" t="s">
        <v>2789</v>
      </c>
      <c r="H2" s="2" t="s">
        <v>1192</v>
      </c>
      <c r="I2" t="s">
        <v>2789</v>
      </c>
      <c r="J2" s="11" t="str">
        <f t="shared" ref="J2:J65" si="0">CONCATENATE("IC.GA.",C2,E2,H2)</f>
        <v>IC.GA.010101</v>
      </c>
      <c r="K2" s="2" t="s">
        <v>1192</v>
      </c>
      <c r="L2" t="str">
        <f t="shared" ref="L2:L33" si="1">G2</f>
        <v>Present</v>
      </c>
      <c r="M2" s="12" t="str">
        <f t="shared" ref="M2:M65" si="2">CONCATENATE("PI.",J2,".",K2)</f>
        <v>PI.IC.GA.010101.01</v>
      </c>
      <c r="N2" s="12"/>
      <c r="O2" s="12" t="str">
        <f t="shared" ref="O2:O65" si="3">CONCATENATE("PH.",J2,".",K2)</f>
        <v>PH.IC.GA.010101.01</v>
      </c>
      <c r="Q2" s="12" t="str">
        <f t="shared" ref="Q2:Q65" si="4">CONCATENATE("CL.",J2,".",K2)</f>
        <v>CL.IC.GA.010101.01</v>
      </c>
    </row>
    <row r="3" spans="1:27" ht="15">
      <c r="A3" t="s">
        <v>2591</v>
      </c>
      <c r="C3" s="2" t="s">
        <v>1192</v>
      </c>
      <c r="E3" s="2" t="s">
        <v>1192</v>
      </c>
      <c r="F3" t="s">
        <v>2762</v>
      </c>
      <c r="G3" t="s">
        <v>2790</v>
      </c>
      <c r="H3" s="2" t="s">
        <v>923</v>
      </c>
      <c r="I3" t="s">
        <v>2790</v>
      </c>
      <c r="J3" s="11" t="str">
        <f t="shared" si="0"/>
        <v>IC.GA.010102</v>
      </c>
      <c r="K3" s="2" t="s">
        <v>1192</v>
      </c>
      <c r="L3" t="str">
        <f t="shared" si="1"/>
        <v>Absent</v>
      </c>
      <c r="M3" s="12" t="str">
        <f t="shared" si="2"/>
        <v>PI.IC.GA.010102.01</v>
      </c>
      <c r="N3" s="12"/>
      <c r="O3" s="12" t="str">
        <f t="shared" si="3"/>
        <v>PH.IC.GA.010102.01</v>
      </c>
      <c r="Q3" s="12" t="str">
        <f t="shared" si="4"/>
        <v>CL.IC.GA.010102.01</v>
      </c>
    </row>
    <row r="4" spans="1:27" ht="15">
      <c r="A4" t="s">
        <v>2591</v>
      </c>
      <c r="C4" s="2" t="s">
        <v>1192</v>
      </c>
      <c r="E4" s="2" t="s">
        <v>1192</v>
      </c>
      <c r="F4" t="s">
        <v>2762</v>
      </c>
      <c r="G4" t="s">
        <v>2791</v>
      </c>
      <c r="H4" s="2" t="s">
        <v>1202</v>
      </c>
      <c r="I4" t="s">
        <v>2792</v>
      </c>
      <c r="J4" s="11" t="str">
        <f t="shared" si="0"/>
        <v>IC.GA.010103</v>
      </c>
      <c r="K4" s="2" t="s">
        <v>1192</v>
      </c>
      <c r="L4" t="str">
        <f t="shared" si="1"/>
        <v>Excessive</v>
      </c>
      <c r="M4" s="12" t="str">
        <f t="shared" si="2"/>
        <v>PI.IC.GA.010103.01</v>
      </c>
      <c r="N4" s="12"/>
      <c r="O4" s="12" t="str">
        <f t="shared" si="3"/>
        <v>PH.IC.GA.010103.01</v>
      </c>
      <c r="Q4" s="12" t="str">
        <f t="shared" si="4"/>
        <v>CL.IC.GA.010103.01</v>
      </c>
    </row>
    <row r="5" spans="1:27" ht="15">
      <c r="A5" t="s">
        <v>2591</v>
      </c>
      <c r="C5" s="2" t="s">
        <v>1192</v>
      </c>
      <c r="E5" s="2" t="s">
        <v>1192</v>
      </c>
      <c r="F5" t="s">
        <v>2762</v>
      </c>
      <c r="G5" t="s">
        <v>2616</v>
      </c>
      <c r="H5" s="2" t="s">
        <v>7070</v>
      </c>
      <c r="I5" t="s">
        <v>2617</v>
      </c>
      <c r="J5" s="11" t="str">
        <f t="shared" si="0"/>
        <v>IC.GA.010104</v>
      </c>
      <c r="K5" s="2" t="s">
        <v>1192</v>
      </c>
      <c r="L5" t="str">
        <f t="shared" si="1"/>
        <v>Gas pains</v>
      </c>
      <c r="M5" s="12" t="str">
        <f t="shared" si="2"/>
        <v>PI.IC.GA.010104.01</v>
      </c>
      <c r="N5" s="12"/>
      <c r="O5" s="12" t="str">
        <f t="shared" si="3"/>
        <v>PH.IC.GA.010104.01</v>
      </c>
      <c r="Q5" s="12" t="str">
        <f t="shared" si="4"/>
        <v>CL.IC.GA.010104.01</v>
      </c>
    </row>
    <row r="6" spans="1:27" ht="15">
      <c r="A6" t="s">
        <v>2591</v>
      </c>
      <c r="B6" t="s">
        <v>945</v>
      </c>
      <c r="C6" s="2" t="s">
        <v>1192</v>
      </c>
      <c r="D6" t="s">
        <v>2478</v>
      </c>
      <c r="E6" s="2" t="s">
        <v>923</v>
      </c>
      <c r="F6" t="s">
        <v>2479</v>
      </c>
      <c r="G6" t="s">
        <v>890</v>
      </c>
      <c r="H6" s="2" t="s">
        <v>1192</v>
      </c>
      <c r="I6" t="s">
        <v>890</v>
      </c>
      <c r="J6" s="11" t="str">
        <f t="shared" si="0"/>
        <v>IC.GA.010201</v>
      </c>
      <c r="K6" s="2" t="s">
        <v>1192</v>
      </c>
      <c r="L6" t="str">
        <f t="shared" si="1"/>
        <v>Flat</v>
      </c>
      <c r="M6" s="12" t="str">
        <f t="shared" si="2"/>
        <v>PI.IC.GA.010201.01</v>
      </c>
      <c r="N6" s="12"/>
      <c r="O6" s="12" t="str">
        <f t="shared" si="3"/>
        <v>PH.IC.GA.010201.01</v>
      </c>
      <c r="Q6" s="12" t="str">
        <f t="shared" si="4"/>
        <v>CL.IC.GA.010201.01</v>
      </c>
    </row>
    <row r="7" spans="1:27" ht="15">
      <c r="A7" t="s">
        <v>2591</v>
      </c>
      <c r="C7" s="2" t="s">
        <v>1192</v>
      </c>
      <c r="E7" s="2" t="s">
        <v>923</v>
      </c>
      <c r="F7" t="s">
        <v>2479</v>
      </c>
      <c r="G7" t="s">
        <v>2480</v>
      </c>
      <c r="H7" s="2" t="s">
        <v>923</v>
      </c>
      <c r="I7" t="s">
        <v>2480</v>
      </c>
      <c r="J7" s="11" t="str">
        <f t="shared" si="0"/>
        <v>IC.GA.010202</v>
      </c>
      <c r="K7" s="2" t="s">
        <v>1192</v>
      </c>
      <c r="L7" t="str">
        <f t="shared" si="1"/>
        <v>Round</v>
      </c>
      <c r="M7" s="12" t="str">
        <f t="shared" si="2"/>
        <v>PI.IC.GA.010202.01</v>
      </c>
      <c r="N7" s="12"/>
      <c r="O7" s="12" t="str">
        <f t="shared" si="3"/>
        <v>PH.IC.GA.010202.01</v>
      </c>
      <c r="Q7" s="12" t="str">
        <f t="shared" si="4"/>
        <v>CL.IC.GA.010202.01</v>
      </c>
    </row>
    <row r="8" spans="1:27" ht="15">
      <c r="A8" t="s">
        <v>2591</v>
      </c>
      <c r="C8" s="2" t="s">
        <v>1192</v>
      </c>
      <c r="E8" s="2" t="s">
        <v>923</v>
      </c>
      <c r="F8" t="s">
        <v>2479</v>
      </c>
      <c r="G8" t="s">
        <v>2481</v>
      </c>
      <c r="H8" s="2" t="s">
        <v>1202</v>
      </c>
      <c r="I8" t="s">
        <v>2481</v>
      </c>
      <c r="J8" s="11" t="str">
        <f t="shared" si="0"/>
        <v>IC.GA.010203</v>
      </c>
      <c r="K8" s="2" t="s">
        <v>1192</v>
      </c>
      <c r="L8" t="str">
        <f t="shared" si="1"/>
        <v>Obese</v>
      </c>
      <c r="M8" s="12" t="str">
        <f t="shared" si="2"/>
        <v>PI.IC.GA.010203.01</v>
      </c>
      <c r="N8" s="12"/>
      <c r="O8" s="12" t="str">
        <f t="shared" si="3"/>
        <v>PH.IC.GA.010203.01</v>
      </c>
      <c r="Q8" s="12" t="str">
        <f t="shared" si="4"/>
        <v>CL.IC.GA.010203.01</v>
      </c>
    </row>
    <row r="9" spans="1:27" ht="15">
      <c r="A9" t="s">
        <v>2591</v>
      </c>
      <c r="C9" s="2" t="s">
        <v>1192</v>
      </c>
      <c r="E9" s="2" t="s">
        <v>923</v>
      </c>
      <c r="F9" t="s">
        <v>2479</v>
      </c>
      <c r="G9" t="s">
        <v>2482</v>
      </c>
      <c r="H9" s="2" t="s">
        <v>7070</v>
      </c>
      <c r="I9" t="s">
        <v>2482</v>
      </c>
      <c r="J9" s="11" t="str">
        <f t="shared" si="0"/>
        <v>IC.GA.010204</v>
      </c>
      <c r="K9" s="2" t="s">
        <v>1192</v>
      </c>
      <c r="L9" t="str">
        <f t="shared" si="1"/>
        <v>Distended</v>
      </c>
      <c r="M9" s="12" t="str">
        <f t="shared" si="2"/>
        <v>PI.IC.GA.010204.01</v>
      </c>
      <c r="N9" s="12"/>
      <c r="O9" s="12" t="str">
        <f t="shared" si="3"/>
        <v>PH.IC.GA.010204.01</v>
      </c>
      <c r="Q9" s="12" t="str">
        <f t="shared" si="4"/>
        <v>CL.IC.GA.010204.01</v>
      </c>
    </row>
    <row r="10" spans="1:27" ht="15">
      <c r="A10" t="s">
        <v>2591</v>
      </c>
      <c r="C10" s="2" t="s">
        <v>1192</v>
      </c>
      <c r="E10" s="2" t="s">
        <v>923</v>
      </c>
      <c r="F10" t="s">
        <v>2479</v>
      </c>
      <c r="G10" t="s">
        <v>2815</v>
      </c>
      <c r="H10" s="2" t="s">
        <v>7071</v>
      </c>
      <c r="I10" t="s">
        <v>2815</v>
      </c>
      <c r="J10" s="11" t="str">
        <f t="shared" si="0"/>
        <v>IC.GA.010205</v>
      </c>
      <c r="K10" s="2" t="s">
        <v>9391</v>
      </c>
      <c r="L10" t="str">
        <f t="shared" si="1"/>
        <v>Concave</v>
      </c>
      <c r="M10" s="12" t="str">
        <f t="shared" si="2"/>
        <v>PI.IC.GA.010205.02</v>
      </c>
      <c r="N10" s="12"/>
      <c r="O10" s="12" t="str">
        <f t="shared" si="3"/>
        <v>PH.IC.GA.010205.02</v>
      </c>
      <c r="Q10" s="12" t="str">
        <f t="shared" si="4"/>
        <v>CL.IC.GA.010205.02</v>
      </c>
      <c r="R10" t="s">
        <v>1141</v>
      </c>
      <c r="S10">
        <v>206</v>
      </c>
    </row>
    <row r="11" spans="1:27" ht="15">
      <c r="A11" t="s">
        <v>2591</v>
      </c>
      <c r="C11" s="2" t="s">
        <v>11324</v>
      </c>
      <c r="E11" s="2" t="s">
        <v>9391</v>
      </c>
      <c r="F11" t="s">
        <v>2479</v>
      </c>
      <c r="G11" t="s">
        <v>17</v>
      </c>
      <c r="H11" s="2" t="s">
        <v>6888</v>
      </c>
      <c r="I11" t="s">
        <v>243</v>
      </c>
      <c r="J11" s="11" t="str">
        <f t="shared" si="0"/>
        <v>IC.GA.010206</v>
      </c>
      <c r="K11" s="2" t="s">
        <v>11324</v>
      </c>
      <c r="L11" t="str">
        <f t="shared" si="1"/>
        <v>Asymmetrical</v>
      </c>
      <c r="M11" s="12" t="str">
        <f t="shared" si="2"/>
        <v>PI.IC.GA.010206.01</v>
      </c>
      <c r="N11" s="12"/>
      <c r="O11" s="12" t="str">
        <f t="shared" si="3"/>
        <v>PH.IC.GA.010206.01</v>
      </c>
      <c r="Q11" s="12" t="str">
        <f t="shared" si="4"/>
        <v>CL.IC.GA.010206.01</v>
      </c>
    </row>
    <row r="12" spans="1:27" ht="15">
      <c r="A12" t="s">
        <v>2591</v>
      </c>
      <c r="C12" s="2" t="s">
        <v>11324</v>
      </c>
      <c r="E12" s="2" t="s">
        <v>9391</v>
      </c>
      <c r="F12" t="s">
        <v>2479</v>
      </c>
      <c r="G12" t="s">
        <v>2816</v>
      </c>
      <c r="H12" s="2" t="s">
        <v>7284</v>
      </c>
      <c r="I12" t="s">
        <v>2819</v>
      </c>
      <c r="J12" s="11" t="str">
        <f t="shared" si="0"/>
        <v>IC.GA.010207</v>
      </c>
      <c r="K12" s="2" t="s">
        <v>11324</v>
      </c>
      <c r="L12" t="str">
        <f t="shared" si="1"/>
        <v>Gravid (Pregnant)</v>
      </c>
      <c r="M12" s="12" t="str">
        <f t="shared" si="2"/>
        <v>PI.IC.GA.010207.01</v>
      </c>
      <c r="N12" s="12"/>
      <c r="O12" s="12" t="str">
        <f t="shared" si="3"/>
        <v>PH.IC.GA.010207.01</v>
      </c>
      <c r="Q12" s="12" t="str">
        <f t="shared" si="4"/>
        <v>CL.IC.GA.010207.01</v>
      </c>
    </row>
    <row r="13" spans="1:27" ht="15">
      <c r="A13" t="s">
        <v>2591</v>
      </c>
      <c r="C13" s="2" t="s">
        <v>11324</v>
      </c>
      <c r="E13" s="2" t="s">
        <v>1199</v>
      </c>
      <c r="F13" t="s">
        <v>2479</v>
      </c>
      <c r="G13" t="s">
        <v>20</v>
      </c>
      <c r="H13" s="2" t="s">
        <v>10093</v>
      </c>
      <c r="I13" t="s">
        <v>2820</v>
      </c>
      <c r="J13" s="11" t="str">
        <f t="shared" si="0"/>
        <v>IC.GA.010208</v>
      </c>
      <c r="K13" s="2" t="s">
        <v>11324</v>
      </c>
      <c r="L13" t="str">
        <f t="shared" si="1"/>
        <v>Abdominal girth: add protocol</v>
      </c>
      <c r="M13" s="12" t="str">
        <f t="shared" si="2"/>
        <v>PI.IC.GA.010208.01</v>
      </c>
      <c r="N13" s="12"/>
      <c r="O13" s="12" t="str">
        <f t="shared" si="3"/>
        <v>PH.IC.GA.010208.01</v>
      </c>
      <c r="Q13" s="12" t="str">
        <f t="shared" si="4"/>
        <v>CL.IC.GA.010208.01</v>
      </c>
    </row>
    <row r="14" spans="1:27" ht="15">
      <c r="A14" t="s">
        <v>2591</v>
      </c>
      <c r="C14" s="2" t="s">
        <v>11324</v>
      </c>
      <c r="D14" t="s">
        <v>2983</v>
      </c>
      <c r="E14" s="2" t="s">
        <v>946</v>
      </c>
      <c r="F14" t="s">
        <v>2984</v>
      </c>
      <c r="G14" t="s">
        <v>2985</v>
      </c>
      <c r="H14" s="2" t="s">
        <v>11324</v>
      </c>
      <c r="I14" t="s">
        <v>2985</v>
      </c>
      <c r="J14" s="11" t="str">
        <f t="shared" si="0"/>
        <v>IC.GA.010301</v>
      </c>
      <c r="K14" s="2" t="s">
        <v>11324</v>
      </c>
      <c r="L14" t="str">
        <f t="shared" si="1"/>
        <v>Soft</v>
      </c>
      <c r="M14" s="12" t="str">
        <f t="shared" si="2"/>
        <v>PI.IC.GA.010301.01</v>
      </c>
      <c r="N14" s="12"/>
      <c r="O14" s="12" t="str">
        <f t="shared" si="3"/>
        <v>PH.IC.GA.010301.01</v>
      </c>
      <c r="Q14" s="12" t="str">
        <f t="shared" si="4"/>
        <v>CL.IC.GA.010301.01</v>
      </c>
    </row>
    <row r="15" spans="1:27" ht="15">
      <c r="A15" t="s">
        <v>2591</v>
      </c>
      <c r="C15" s="2" t="s">
        <v>11324</v>
      </c>
      <c r="E15" s="2" t="s">
        <v>946</v>
      </c>
      <c r="F15" t="s">
        <v>2984</v>
      </c>
      <c r="G15" t="s">
        <v>2986</v>
      </c>
      <c r="H15" s="2" t="s">
        <v>1199</v>
      </c>
      <c r="I15" t="s">
        <v>2986</v>
      </c>
      <c r="J15" s="11" t="str">
        <f t="shared" si="0"/>
        <v>IC.GA.010302</v>
      </c>
      <c r="K15" s="2" t="s">
        <v>11324</v>
      </c>
      <c r="L15" t="str">
        <f t="shared" si="1"/>
        <v>Firm</v>
      </c>
      <c r="M15" s="12" t="str">
        <f t="shared" si="2"/>
        <v>PI.IC.GA.010302.01</v>
      </c>
      <c r="N15" s="12"/>
      <c r="O15" s="12" t="str">
        <f t="shared" si="3"/>
        <v>PH.IC.GA.010302.01</v>
      </c>
      <c r="Q15" s="12" t="str">
        <f t="shared" si="4"/>
        <v>CL.IC.GA.010302.01</v>
      </c>
    </row>
    <row r="16" spans="1:27" ht="15">
      <c r="A16" t="s">
        <v>2591</v>
      </c>
      <c r="C16" s="2" t="s">
        <v>11324</v>
      </c>
      <c r="E16" s="2" t="s">
        <v>9640</v>
      </c>
      <c r="F16" t="s">
        <v>2984</v>
      </c>
      <c r="G16" t="s">
        <v>2987</v>
      </c>
      <c r="H16" s="2" t="s">
        <v>9640</v>
      </c>
      <c r="I16" t="s">
        <v>2987</v>
      </c>
      <c r="J16" s="11" t="str">
        <f t="shared" si="0"/>
        <v>IC.GA.010303</v>
      </c>
      <c r="K16" s="2" t="s">
        <v>11324</v>
      </c>
      <c r="L16" t="str">
        <f t="shared" si="1"/>
        <v>Rigid</v>
      </c>
      <c r="M16" s="12" t="str">
        <f t="shared" si="2"/>
        <v>PI.IC.GA.010303.01</v>
      </c>
      <c r="N16" s="12"/>
      <c r="O16" s="12" t="str">
        <f t="shared" si="3"/>
        <v>PH.IC.GA.010303.01</v>
      </c>
      <c r="Q16" s="12" t="str">
        <f t="shared" si="4"/>
        <v>CL.IC.GA.010303.01</v>
      </c>
    </row>
    <row r="17" spans="1:19" ht="15">
      <c r="A17" t="s">
        <v>2591</v>
      </c>
      <c r="C17" s="2" t="s">
        <v>1192</v>
      </c>
      <c r="E17" s="2" t="s">
        <v>1202</v>
      </c>
      <c r="F17" t="s">
        <v>2984</v>
      </c>
      <c r="G17" t="s">
        <v>2346</v>
      </c>
      <c r="H17" s="2" t="s">
        <v>7070</v>
      </c>
      <c r="I17" t="s">
        <v>2346</v>
      </c>
      <c r="J17" s="11" t="str">
        <f t="shared" si="0"/>
        <v>IC.GA.010304</v>
      </c>
      <c r="K17" s="2" t="s">
        <v>1192</v>
      </c>
      <c r="L17" t="str">
        <f t="shared" si="1"/>
        <v>Tender</v>
      </c>
      <c r="M17" s="12" t="str">
        <f t="shared" si="2"/>
        <v>PI.IC.GA.010304.01</v>
      </c>
      <c r="N17" s="12"/>
      <c r="O17" s="12" t="str">
        <f t="shared" si="3"/>
        <v>PH.IC.GA.010304.01</v>
      </c>
      <c r="Q17" s="12" t="str">
        <f t="shared" si="4"/>
        <v>CL.IC.GA.010304.01</v>
      </c>
    </row>
    <row r="18" spans="1:19" ht="15">
      <c r="A18" t="s">
        <v>2591</v>
      </c>
      <c r="C18" s="2" t="s">
        <v>1192</v>
      </c>
      <c r="E18" s="2" t="s">
        <v>1202</v>
      </c>
      <c r="F18" t="s">
        <v>2984</v>
      </c>
      <c r="G18" t="s">
        <v>2988</v>
      </c>
      <c r="H18" s="2" t="s">
        <v>7071</v>
      </c>
      <c r="I18" t="s">
        <v>2988</v>
      </c>
      <c r="J18" s="11" t="str">
        <f t="shared" si="0"/>
        <v>IC.GA.010305</v>
      </c>
      <c r="K18" s="2" t="s">
        <v>1192</v>
      </c>
      <c r="L18" t="str">
        <f t="shared" si="1"/>
        <v>Non-tender</v>
      </c>
      <c r="M18" s="12" t="str">
        <f t="shared" si="2"/>
        <v>PI.IC.GA.010305.01</v>
      </c>
      <c r="N18" s="12"/>
      <c r="O18" s="12" t="str">
        <f t="shared" si="3"/>
        <v>PH.IC.GA.010305.01</v>
      </c>
      <c r="Q18" s="12" t="str">
        <f t="shared" si="4"/>
        <v>CL.IC.GA.010305.01</v>
      </c>
    </row>
    <row r="19" spans="1:19" ht="15">
      <c r="A19" t="s">
        <v>2591</v>
      </c>
      <c r="C19" s="2" t="s">
        <v>1192</v>
      </c>
      <c r="E19" s="2" t="s">
        <v>1202</v>
      </c>
      <c r="F19" t="s">
        <v>2984</v>
      </c>
      <c r="G19" t="s">
        <v>2989</v>
      </c>
      <c r="H19" s="2" t="s">
        <v>6888</v>
      </c>
      <c r="I19" t="s">
        <v>2989</v>
      </c>
      <c r="J19" s="11" t="str">
        <f t="shared" si="0"/>
        <v>IC.GA.010306</v>
      </c>
      <c r="K19" s="2" t="s">
        <v>1192</v>
      </c>
      <c r="L19" t="str">
        <f t="shared" si="1"/>
        <v>Tense</v>
      </c>
      <c r="M19" s="12" t="str">
        <f t="shared" si="2"/>
        <v>PI.IC.GA.010306.01</v>
      </c>
      <c r="N19" s="12"/>
      <c r="O19" s="12" t="str">
        <f t="shared" si="3"/>
        <v>PH.IC.GA.010306.01</v>
      </c>
      <c r="Q19" s="12" t="str">
        <f t="shared" si="4"/>
        <v>CL.IC.GA.010306.01</v>
      </c>
    </row>
    <row r="20" spans="1:19" ht="15">
      <c r="A20" t="s">
        <v>2591</v>
      </c>
      <c r="C20" s="2" t="s">
        <v>1192</v>
      </c>
      <c r="E20" s="2" t="s">
        <v>1202</v>
      </c>
      <c r="F20" t="s">
        <v>2984</v>
      </c>
      <c r="G20" t="s">
        <v>2970</v>
      </c>
      <c r="H20" s="2" t="s">
        <v>7284</v>
      </c>
      <c r="I20" t="s">
        <v>2970</v>
      </c>
      <c r="J20" s="11" t="str">
        <f t="shared" si="0"/>
        <v>IC.GA.010307</v>
      </c>
      <c r="K20" s="2" t="s">
        <v>1192</v>
      </c>
      <c r="L20" t="str">
        <f t="shared" si="1"/>
        <v>Guarding</v>
      </c>
      <c r="M20" s="12" t="str">
        <f t="shared" si="2"/>
        <v>PI.IC.GA.010307.01</v>
      </c>
      <c r="N20" s="12"/>
      <c r="O20" s="12" t="str">
        <f t="shared" si="3"/>
        <v>PH.IC.GA.010307.01</v>
      </c>
      <c r="Q20" s="12" t="str">
        <f t="shared" si="4"/>
        <v>CL.IC.GA.010307.01</v>
      </c>
    </row>
    <row r="21" spans="1:19" ht="15">
      <c r="A21" t="s">
        <v>2591</v>
      </c>
      <c r="C21" s="2" t="s">
        <v>1192</v>
      </c>
      <c r="E21" s="2" t="s">
        <v>1202</v>
      </c>
      <c r="F21" t="s">
        <v>2984</v>
      </c>
      <c r="G21" t="s">
        <v>2971</v>
      </c>
      <c r="H21" s="2" t="s">
        <v>10093</v>
      </c>
      <c r="I21" t="s">
        <v>930</v>
      </c>
      <c r="J21" s="11" t="str">
        <f t="shared" si="0"/>
        <v>IC.GA.010308</v>
      </c>
      <c r="K21" s="2" t="s">
        <v>1192</v>
      </c>
      <c r="L21" t="str">
        <f t="shared" si="1"/>
        <v>Other: specify</v>
      </c>
      <c r="M21" s="12" t="str">
        <f t="shared" si="2"/>
        <v>PI.IC.GA.010308.01</v>
      </c>
      <c r="N21" s="12"/>
      <c r="O21" s="12" t="str">
        <f t="shared" si="3"/>
        <v>PH.IC.GA.010308.01</v>
      </c>
      <c r="Q21" s="12" t="str">
        <f t="shared" si="4"/>
        <v>CL.IC.GA.010308.01</v>
      </c>
    </row>
    <row r="22" spans="1:19" ht="15">
      <c r="A22" t="s">
        <v>2591</v>
      </c>
      <c r="C22" s="2" t="s">
        <v>1192</v>
      </c>
      <c r="D22" t="s">
        <v>2972</v>
      </c>
      <c r="E22" s="2" t="s">
        <v>7070</v>
      </c>
      <c r="F22" t="s">
        <v>3140</v>
      </c>
      <c r="G22" t="s">
        <v>3141</v>
      </c>
      <c r="H22" s="22" t="s">
        <v>1396</v>
      </c>
      <c r="I22" t="s">
        <v>1617</v>
      </c>
      <c r="J22" s="11" t="str">
        <f t="shared" si="0"/>
        <v>IC.GA.010401</v>
      </c>
      <c r="K22" s="2" t="s">
        <v>1192</v>
      </c>
      <c r="L22" t="str">
        <f t="shared" si="1"/>
        <v>Measurement in cm: specify</v>
      </c>
      <c r="M22" s="12" t="str">
        <f t="shared" si="2"/>
        <v>PI.IC.GA.010401.01</v>
      </c>
      <c r="N22" s="12"/>
      <c r="O22" s="12" t="str">
        <f t="shared" si="3"/>
        <v>PH.IC.GA.010401.01</v>
      </c>
      <c r="Q22" s="12" t="str">
        <f t="shared" si="4"/>
        <v>CL.IC.GA.010401.01</v>
      </c>
    </row>
    <row r="23" spans="1:19" ht="15">
      <c r="A23" t="s">
        <v>2591</v>
      </c>
      <c r="C23" s="2" t="s">
        <v>1192</v>
      </c>
      <c r="E23" s="2" t="s">
        <v>7070</v>
      </c>
      <c r="F23" t="s">
        <v>3140</v>
      </c>
      <c r="G23" t="s">
        <v>1674</v>
      </c>
      <c r="H23" s="22" t="s">
        <v>1398</v>
      </c>
      <c r="I23" t="s">
        <v>3142</v>
      </c>
      <c r="J23" s="11" t="str">
        <f t="shared" si="0"/>
        <v>IC.GA.010402</v>
      </c>
      <c r="K23" s="2" t="s">
        <v>1192</v>
      </c>
      <c r="L23" t="str">
        <f t="shared" si="1"/>
        <v>Unchanged</v>
      </c>
      <c r="M23" s="12" t="str">
        <f t="shared" si="2"/>
        <v>PI.IC.GA.010402.01</v>
      </c>
      <c r="N23" s="12"/>
      <c r="O23" s="12" t="str">
        <f t="shared" si="3"/>
        <v>PH.IC.GA.010402.01</v>
      </c>
      <c r="Q23" s="12" t="str">
        <f t="shared" si="4"/>
        <v>CL.IC.GA.010402.01</v>
      </c>
    </row>
    <row r="24" spans="1:19" ht="15">
      <c r="A24" t="s">
        <v>2591</v>
      </c>
      <c r="C24" s="2" t="s">
        <v>1192</v>
      </c>
      <c r="E24" s="2" t="s">
        <v>7070</v>
      </c>
      <c r="F24" t="s">
        <v>3140</v>
      </c>
      <c r="G24" t="s">
        <v>1673</v>
      </c>
      <c r="H24" s="22" t="s">
        <v>1400</v>
      </c>
      <c r="I24" t="s">
        <v>3143</v>
      </c>
      <c r="J24" s="11" t="str">
        <f t="shared" si="0"/>
        <v>IC.GA.010403</v>
      </c>
      <c r="K24" s="2" t="s">
        <v>1192</v>
      </c>
      <c r="L24" t="str">
        <f t="shared" si="1"/>
        <v>Decreasing</v>
      </c>
      <c r="M24" s="12" t="str">
        <f t="shared" si="2"/>
        <v>PI.IC.GA.010403.01</v>
      </c>
      <c r="N24" s="12"/>
      <c r="O24" s="12" t="str">
        <f t="shared" si="3"/>
        <v>PH.IC.GA.010403.01</v>
      </c>
      <c r="Q24" s="12" t="str">
        <f t="shared" si="4"/>
        <v>CL.IC.GA.010403.01</v>
      </c>
    </row>
    <row r="25" spans="1:19" ht="15">
      <c r="A25" t="s">
        <v>2591</v>
      </c>
      <c r="C25" s="2" t="s">
        <v>1192</v>
      </c>
      <c r="E25" s="2" t="s">
        <v>7070</v>
      </c>
      <c r="F25" t="s">
        <v>3140</v>
      </c>
      <c r="G25" t="s">
        <v>1841</v>
      </c>
      <c r="H25" s="22" t="s">
        <v>1402</v>
      </c>
      <c r="I25" t="s">
        <v>2817</v>
      </c>
      <c r="J25" s="11" t="str">
        <f t="shared" si="0"/>
        <v>IC.GA.010404</v>
      </c>
      <c r="K25" s="2" t="s">
        <v>1192</v>
      </c>
      <c r="L25" t="str">
        <f t="shared" si="1"/>
        <v>Increasing</v>
      </c>
      <c r="M25" s="12" t="str">
        <f t="shared" si="2"/>
        <v>PI.IC.GA.010404.01</v>
      </c>
      <c r="N25" s="12"/>
      <c r="O25" s="12" t="str">
        <f t="shared" si="3"/>
        <v>PH.IC.GA.010404.01</v>
      </c>
      <c r="Q25" s="12" t="str">
        <f t="shared" si="4"/>
        <v>CL.IC.GA.010404.01</v>
      </c>
    </row>
    <row r="26" spans="1:19" ht="15">
      <c r="A26" t="s">
        <v>2591</v>
      </c>
      <c r="B26" t="s">
        <v>945</v>
      </c>
      <c r="C26" s="2" t="s">
        <v>1192</v>
      </c>
      <c r="D26" t="s">
        <v>2973</v>
      </c>
      <c r="E26" s="2" t="s">
        <v>7071</v>
      </c>
      <c r="F26" t="s">
        <v>2974</v>
      </c>
      <c r="G26" t="s">
        <v>2975</v>
      </c>
      <c r="H26" s="22" t="s">
        <v>1396</v>
      </c>
      <c r="I26" t="s">
        <v>2976</v>
      </c>
      <c r="J26" s="11" t="str">
        <f t="shared" si="0"/>
        <v>IC.GA.010501</v>
      </c>
      <c r="K26" s="2" t="s">
        <v>1192</v>
      </c>
      <c r="L26" t="str">
        <f t="shared" si="1"/>
        <v>Normal present all quads</v>
      </c>
      <c r="M26" s="12" t="str">
        <f t="shared" si="2"/>
        <v>PI.IC.GA.010501.01</v>
      </c>
      <c r="N26" s="12"/>
      <c r="O26" s="12" t="str">
        <f t="shared" si="3"/>
        <v>PH.IC.GA.010501.01</v>
      </c>
      <c r="Q26" s="12" t="str">
        <f t="shared" si="4"/>
        <v>CL.IC.GA.010501.01</v>
      </c>
    </row>
    <row r="27" spans="1:19" ht="15">
      <c r="A27" t="s">
        <v>2591</v>
      </c>
      <c r="C27" s="2" t="s">
        <v>1192</v>
      </c>
      <c r="E27" s="2" t="s">
        <v>7071</v>
      </c>
      <c r="F27" t="s">
        <v>2974</v>
      </c>
      <c r="G27" t="s">
        <v>2825</v>
      </c>
      <c r="H27" s="22" t="s">
        <v>1398</v>
      </c>
      <c r="I27" t="s">
        <v>2826</v>
      </c>
      <c r="J27" s="11" t="str">
        <f t="shared" si="0"/>
        <v>IC.GA.010502</v>
      </c>
      <c r="K27" s="2" t="s">
        <v>1192</v>
      </c>
      <c r="L27" t="str">
        <f t="shared" si="1"/>
        <v>Hypoactive all quads</v>
      </c>
      <c r="M27" s="12" t="str">
        <f t="shared" si="2"/>
        <v>PI.IC.GA.010502.01</v>
      </c>
      <c r="N27" s="12"/>
      <c r="O27" s="12" t="str">
        <f t="shared" si="3"/>
        <v>PH.IC.GA.010502.01</v>
      </c>
      <c r="Q27" s="12" t="str">
        <f t="shared" si="4"/>
        <v>CL.IC.GA.010502.01</v>
      </c>
    </row>
    <row r="28" spans="1:19" ht="15">
      <c r="A28" t="s">
        <v>2591</v>
      </c>
      <c r="C28" s="2" t="s">
        <v>11324</v>
      </c>
      <c r="E28" s="2" t="s">
        <v>7071</v>
      </c>
      <c r="F28" t="s">
        <v>2974</v>
      </c>
      <c r="G28" t="s">
        <v>2827</v>
      </c>
      <c r="H28" s="22" t="s">
        <v>1400</v>
      </c>
      <c r="I28" t="s">
        <v>2828</v>
      </c>
      <c r="J28" s="11" t="str">
        <f t="shared" si="0"/>
        <v>IC.GA.010503</v>
      </c>
      <c r="K28" s="2" t="s">
        <v>11324</v>
      </c>
      <c r="L28" t="str">
        <f t="shared" si="1"/>
        <v>Hyperactive all quads</v>
      </c>
      <c r="M28" s="12" t="str">
        <f t="shared" si="2"/>
        <v>PI.IC.GA.010503.01</v>
      </c>
      <c r="N28" s="12"/>
      <c r="O28" s="12" t="str">
        <f t="shared" si="3"/>
        <v>PH.IC.GA.010503.01</v>
      </c>
      <c r="Q28" s="12" t="str">
        <f t="shared" si="4"/>
        <v>CL.IC.GA.010503.01</v>
      </c>
    </row>
    <row r="29" spans="1:19" ht="15">
      <c r="A29" t="s">
        <v>2591</v>
      </c>
      <c r="C29" s="2" t="s">
        <v>11324</v>
      </c>
      <c r="E29" s="2" t="s">
        <v>7071</v>
      </c>
      <c r="F29" t="s">
        <v>2974</v>
      </c>
      <c r="G29" t="s">
        <v>2829</v>
      </c>
      <c r="H29" s="22" t="s">
        <v>1402</v>
      </c>
      <c r="I29" t="s">
        <v>1224</v>
      </c>
      <c r="J29" s="11" t="str">
        <f t="shared" si="0"/>
        <v>IC.GA.010504</v>
      </c>
      <c r="K29" s="2" t="s">
        <v>11324</v>
      </c>
      <c r="L29" t="str">
        <f t="shared" si="1"/>
        <v>HF ventilation all quads</v>
      </c>
      <c r="M29" s="12" t="str">
        <f t="shared" si="2"/>
        <v>PI.IC.GA.010504.01</v>
      </c>
      <c r="N29" s="12"/>
      <c r="O29" s="12" t="str">
        <f t="shared" si="3"/>
        <v>PH.IC.GA.010504.01</v>
      </c>
      <c r="Q29" s="12" t="str">
        <f t="shared" si="4"/>
        <v>CL.IC.GA.010504.01</v>
      </c>
    </row>
    <row r="30" spans="1:19" ht="15">
      <c r="A30" t="s">
        <v>2591</v>
      </c>
      <c r="C30" s="2" t="s">
        <v>11324</v>
      </c>
      <c r="E30" s="2" t="s">
        <v>7071</v>
      </c>
      <c r="F30" t="s">
        <v>2974</v>
      </c>
      <c r="G30" t="s">
        <v>2648</v>
      </c>
      <c r="H30" s="22" t="s">
        <v>1404</v>
      </c>
      <c r="I30" t="s">
        <v>2790</v>
      </c>
      <c r="J30" s="11" t="str">
        <f t="shared" si="0"/>
        <v>IC.GA.010505</v>
      </c>
      <c r="K30" s="2" t="s">
        <v>11324</v>
      </c>
      <c r="L30" t="str">
        <f t="shared" si="1"/>
        <v>Absent all quads</v>
      </c>
      <c r="M30" s="12" t="str">
        <f t="shared" si="2"/>
        <v>PI.IC.GA.010505.01</v>
      </c>
      <c r="N30" s="12"/>
      <c r="O30" s="12" t="str">
        <f t="shared" si="3"/>
        <v>PH.IC.GA.010505.01</v>
      </c>
      <c r="Q30" s="12" t="str">
        <f t="shared" si="4"/>
        <v>CL.IC.GA.010505.01</v>
      </c>
    </row>
    <row r="31" spans="1:19" ht="15">
      <c r="A31" t="s">
        <v>2591</v>
      </c>
      <c r="C31" s="2" t="s">
        <v>1192</v>
      </c>
      <c r="E31" s="2" t="s">
        <v>7071</v>
      </c>
      <c r="F31" t="s">
        <v>2974</v>
      </c>
      <c r="G31" t="s">
        <v>2649</v>
      </c>
      <c r="H31" s="22" t="s">
        <v>1406</v>
      </c>
      <c r="I31" t="s">
        <v>2650</v>
      </c>
      <c r="J31" s="11" t="str">
        <f t="shared" si="0"/>
        <v>IC.GA.010506</v>
      </c>
      <c r="K31" s="2" t="s">
        <v>1192</v>
      </c>
      <c r="L31" t="str">
        <f t="shared" si="1"/>
        <v>Abnormal:  add protocol</v>
      </c>
      <c r="M31" s="12" t="str">
        <f t="shared" si="2"/>
        <v>PI.IC.GA.010506.01</v>
      </c>
      <c r="N31" s="12"/>
      <c r="O31" s="12" t="str">
        <f t="shared" si="3"/>
        <v>PH.IC.GA.010506.01</v>
      </c>
      <c r="Q31" s="12" t="str">
        <f t="shared" si="4"/>
        <v>CL.IC.GA.010506.01</v>
      </c>
    </row>
    <row r="32" spans="1:19" ht="15">
      <c r="A32" t="s">
        <v>2591</v>
      </c>
      <c r="C32" s="2" t="s">
        <v>1192</v>
      </c>
      <c r="E32" s="2" t="s">
        <v>7071</v>
      </c>
      <c r="F32" t="s">
        <v>2974</v>
      </c>
      <c r="G32" s="2" t="s">
        <v>2651</v>
      </c>
      <c r="H32" s="22" t="s">
        <v>7284</v>
      </c>
      <c r="I32" s="22" t="s">
        <v>2652</v>
      </c>
      <c r="J32" s="11" t="str">
        <f t="shared" si="0"/>
        <v>IC.GA.010507</v>
      </c>
      <c r="K32" s="2" t="s">
        <v>1192</v>
      </c>
      <c r="L32" t="str">
        <f t="shared" si="1"/>
        <v>IABP all quads</v>
      </c>
      <c r="M32" s="12" t="str">
        <f t="shared" si="2"/>
        <v>PI.IC.GA.010507.01</v>
      </c>
      <c r="N32" s="12"/>
      <c r="O32" s="12" t="str">
        <f t="shared" si="3"/>
        <v>PH.IC.GA.010507.01</v>
      </c>
      <c r="Q32" s="12" t="str">
        <f t="shared" si="4"/>
        <v>CL.IC.GA.010507.01</v>
      </c>
      <c r="R32" t="s">
        <v>9277</v>
      </c>
      <c r="S32">
        <v>753</v>
      </c>
    </row>
    <row r="33" spans="1:17" ht="15">
      <c r="A33" t="s">
        <v>2591</v>
      </c>
      <c r="C33" s="2" t="s">
        <v>11324</v>
      </c>
      <c r="D33" t="s">
        <v>2653</v>
      </c>
      <c r="E33" s="2" t="s">
        <v>6888</v>
      </c>
      <c r="F33" t="s">
        <v>2654</v>
      </c>
      <c r="G33" t="s">
        <v>2655</v>
      </c>
      <c r="H33" s="22" t="s">
        <v>1396</v>
      </c>
      <c r="I33" t="s">
        <v>2656</v>
      </c>
      <c r="J33" s="11" t="str">
        <f t="shared" si="0"/>
        <v>IC.GA.010601</v>
      </c>
      <c r="K33" s="2" t="s">
        <v>11324</v>
      </c>
      <c r="L33" t="str">
        <f t="shared" si="1"/>
        <v xml:space="preserve">     Active RUQ</v>
      </c>
      <c r="M33" s="12" t="str">
        <f t="shared" si="2"/>
        <v>PI.IC.GA.010601.01</v>
      </c>
      <c r="N33" s="12"/>
      <c r="O33" s="12" t="str">
        <f t="shared" si="3"/>
        <v>PH.IC.GA.010601.01</v>
      </c>
      <c r="Q33" s="12" t="str">
        <f t="shared" si="4"/>
        <v>CL.IC.GA.010601.01</v>
      </c>
    </row>
    <row r="34" spans="1:17" ht="15">
      <c r="A34" t="s">
        <v>2591</v>
      </c>
      <c r="C34" s="2" t="s">
        <v>11324</v>
      </c>
      <c r="E34" s="2" t="s">
        <v>6888</v>
      </c>
      <c r="F34" t="s">
        <v>2654</v>
      </c>
      <c r="G34" t="s">
        <v>2657</v>
      </c>
      <c r="H34" s="22" t="s">
        <v>1398</v>
      </c>
      <c r="I34" t="s">
        <v>2658</v>
      </c>
      <c r="J34" s="11" t="str">
        <f t="shared" si="0"/>
        <v>IC.GA.010602</v>
      </c>
      <c r="K34" s="2" t="s">
        <v>11324</v>
      </c>
      <c r="L34" t="str">
        <f t="shared" ref="L34:L65" si="5">G34</f>
        <v xml:space="preserve">     Hypoactive RUQ</v>
      </c>
      <c r="M34" s="12" t="str">
        <f t="shared" si="2"/>
        <v>PI.IC.GA.010602.01</v>
      </c>
      <c r="N34" s="12"/>
      <c r="O34" s="12" t="str">
        <f t="shared" si="3"/>
        <v>PH.IC.GA.010602.01</v>
      </c>
      <c r="Q34" s="12" t="str">
        <f t="shared" si="4"/>
        <v>CL.IC.GA.010602.01</v>
      </c>
    </row>
    <row r="35" spans="1:17" ht="15">
      <c r="A35" t="s">
        <v>2591</v>
      </c>
      <c r="C35" s="2" t="s">
        <v>11324</v>
      </c>
      <c r="E35" s="2" t="s">
        <v>6888</v>
      </c>
      <c r="F35" t="s">
        <v>2654</v>
      </c>
      <c r="G35" t="s">
        <v>2659</v>
      </c>
      <c r="H35" s="22" t="s">
        <v>1400</v>
      </c>
      <c r="I35" t="s">
        <v>2660</v>
      </c>
      <c r="J35" s="11" t="str">
        <f t="shared" si="0"/>
        <v>IC.GA.010603</v>
      </c>
      <c r="K35" s="2" t="s">
        <v>11324</v>
      </c>
      <c r="L35" t="str">
        <f t="shared" si="5"/>
        <v xml:space="preserve">     Hyperactive RUQ</v>
      </c>
      <c r="M35" s="12" t="str">
        <f t="shared" si="2"/>
        <v>PI.IC.GA.010603.01</v>
      </c>
      <c r="N35" s="12"/>
      <c r="O35" s="12" t="str">
        <f t="shared" si="3"/>
        <v>PH.IC.GA.010603.01</v>
      </c>
      <c r="Q35" s="12" t="str">
        <f t="shared" si="4"/>
        <v>CL.IC.GA.010603.01</v>
      </c>
    </row>
    <row r="36" spans="1:17" ht="15">
      <c r="A36" t="s">
        <v>2591</v>
      </c>
      <c r="C36" s="2" t="s">
        <v>11324</v>
      </c>
      <c r="E36" s="2" t="s">
        <v>6888</v>
      </c>
      <c r="F36" t="s">
        <v>2654</v>
      </c>
      <c r="G36" t="s">
        <v>2661</v>
      </c>
      <c r="H36" s="22" t="s">
        <v>1402</v>
      </c>
      <c r="I36" t="s">
        <v>2662</v>
      </c>
      <c r="J36" s="11" t="str">
        <f t="shared" si="0"/>
        <v>IC.GA.010604</v>
      </c>
      <c r="K36" s="2" t="s">
        <v>11324</v>
      </c>
      <c r="L36" t="str">
        <f t="shared" si="5"/>
        <v xml:space="preserve">     Absent RUQ</v>
      </c>
      <c r="M36" s="12" t="str">
        <f t="shared" si="2"/>
        <v>PI.IC.GA.010604.01</v>
      </c>
      <c r="N36" s="12"/>
      <c r="O36" s="12" t="str">
        <f t="shared" si="3"/>
        <v>PH.IC.GA.010604.01</v>
      </c>
      <c r="Q36" s="12" t="str">
        <f t="shared" si="4"/>
        <v>CL.IC.GA.010604.01</v>
      </c>
    </row>
    <row r="37" spans="1:17" ht="15">
      <c r="A37" t="s">
        <v>2591</v>
      </c>
      <c r="C37" s="2" t="s">
        <v>11324</v>
      </c>
      <c r="E37" s="2" t="s">
        <v>6888</v>
      </c>
      <c r="F37" t="s">
        <v>2654</v>
      </c>
      <c r="G37" t="s">
        <v>2663</v>
      </c>
      <c r="H37" s="22" t="s">
        <v>1404</v>
      </c>
      <c r="I37" t="s">
        <v>2664</v>
      </c>
      <c r="J37" s="11" t="str">
        <f t="shared" si="0"/>
        <v>IC.GA.010605</v>
      </c>
      <c r="K37" s="2" t="s">
        <v>11324</v>
      </c>
      <c r="L37" t="str">
        <f t="shared" si="5"/>
        <v xml:space="preserve">     HF ventilation RUQ</v>
      </c>
      <c r="M37" s="12" t="str">
        <f t="shared" si="2"/>
        <v>PI.IC.GA.010605.01</v>
      </c>
      <c r="N37" s="12"/>
      <c r="O37" s="12" t="str">
        <f t="shared" si="3"/>
        <v>PH.IC.GA.010605.01</v>
      </c>
      <c r="Q37" s="12" t="str">
        <f t="shared" si="4"/>
        <v>CL.IC.GA.010605.01</v>
      </c>
    </row>
    <row r="38" spans="1:17" ht="15">
      <c r="A38" t="s">
        <v>2591</v>
      </c>
      <c r="C38" s="2" t="s">
        <v>11324</v>
      </c>
      <c r="D38" t="s">
        <v>2665</v>
      </c>
      <c r="E38" s="2" t="s">
        <v>7284</v>
      </c>
      <c r="F38" t="s">
        <v>2654</v>
      </c>
      <c r="G38" t="s">
        <v>2666</v>
      </c>
      <c r="H38" s="22" t="s">
        <v>1396</v>
      </c>
      <c r="I38" t="s">
        <v>2667</v>
      </c>
      <c r="J38" s="11" t="str">
        <f t="shared" si="0"/>
        <v>IC.GA.010701</v>
      </c>
      <c r="K38" s="2" t="s">
        <v>11324</v>
      </c>
      <c r="L38" t="str">
        <f t="shared" si="5"/>
        <v xml:space="preserve">     Active LUQ</v>
      </c>
      <c r="M38" s="12" t="str">
        <f t="shared" si="2"/>
        <v>PI.IC.GA.010701.01</v>
      </c>
      <c r="N38" s="12"/>
      <c r="O38" s="12" t="str">
        <f t="shared" si="3"/>
        <v>PH.IC.GA.010701.01</v>
      </c>
      <c r="Q38" s="12" t="str">
        <f t="shared" si="4"/>
        <v>CL.IC.GA.010701.01</v>
      </c>
    </row>
    <row r="39" spans="1:17" ht="15">
      <c r="A39" t="s">
        <v>2591</v>
      </c>
      <c r="C39" s="2" t="s">
        <v>11324</v>
      </c>
      <c r="E39" s="2" t="s">
        <v>7284</v>
      </c>
      <c r="F39" t="s">
        <v>2654</v>
      </c>
      <c r="G39" t="s">
        <v>2668</v>
      </c>
      <c r="H39" s="22" t="s">
        <v>1398</v>
      </c>
      <c r="I39" t="s">
        <v>2669</v>
      </c>
      <c r="J39" s="11" t="str">
        <f t="shared" si="0"/>
        <v>IC.GA.010702</v>
      </c>
      <c r="K39" s="2" t="s">
        <v>11324</v>
      </c>
      <c r="L39" t="str">
        <f t="shared" si="5"/>
        <v xml:space="preserve">     Hypoactive LUQ</v>
      </c>
      <c r="M39" s="12" t="str">
        <f t="shared" si="2"/>
        <v>PI.IC.GA.010702.01</v>
      </c>
      <c r="N39" s="12"/>
      <c r="O39" s="12" t="str">
        <f t="shared" si="3"/>
        <v>PH.IC.GA.010702.01</v>
      </c>
      <c r="Q39" s="12" t="str">
        <f t="shared" si="4"/>
        <v>CL.IC.GA.010702.01</v>
      </c>
    </row>
    <row r="40" spans="1:17" ht="15">
      <c r="A40" t="s">
        <v>2591</v>
      </c>
      <c r="C40" s="2" t="s">
        <v>11324</v>
      </c>
      <c r="E40" s="2" t="s">
        <v>7284</v>
      </c>
      <c r="F40" t="s">
        <v>2654</v>
      </c>
      <c r="G40" t="s">
        <v>2670</v>
      </c>
      <c r="H40" s="22" t="s">
        <v>1400</v>
      </c>
      <c r="I40" t="s">
        <v>2676</v>
      </c>
      <c r="J40" s="11" t="str">
        <f t="shared" si="0"/>
        <v>IC.GA.010703</v>
      </c>
      <c r="K40" s="2" t="s">
        <v>11324</v>
      </c>
      <c r="L40" t="str">
        <f t="shared" si="5"/>
        <v xml:space="preserve">     Hyperactive LUQ</v>
      </c>
      <c r="M40" s="12" t="str">
        <f t="shared" si="2"/>
        <v>PI.IC.GA.010703.01</v>
      </c>
      <c r="N40" s="12"/>
      <c r="O40" s="12" t="str">
        <f t="shared" si="3"/>
        <v>PH.IC.GA.010703.01</v>
      </c>
      <c r="Q40" s="12" t="str">
        <f t="shared" si="4"/>
        <v>CL.IC.GA.010703.01</v>
      </c>
    </row>
    <row r="41" spans="1:17" ht="15">
      <c r="A41" t="s">
        <v>2591</v>
      </c>
      <c r="C41" s="2" t="s">
        <v>1192</v>
      </c>
      <c r="E41" s="2" t="s">
        <v>7284</v>
      </c>
      <c r="F41" t="s">
        <v>2654</v>
      </c>
      <c r="G41" t="s">
        <v>2681</v>
      </c>
      <c r="H41" s="22" t="s">
        <v>1402</v>
      </c>
      <c r="I41" t="s">
        <v>2682</v>
      </c>
      <c r="J41" s="11" t="str">
        <f t="shared" si="0"/>
        <v>IC.GA.010704</v>
      </c>
      <c r="K41" s="2" t="s">
        <v>1192</v>
      </c>
      <c r="L41" t="str">
        <f t="shared" si="5"/>
        <v xml:space="preserve">     Absent LUQ</v>
      </c>
      <c r="M41" s="12" t="str">
        <f t="shared" si="2"/>
        <v>PI.IC.GA.010704.01</v>
      </c>
      <c r="N41" s="12"/>
      <c r="O41" s="12" t="str">
        <f t="shared" si="3"/>
        <v>PH.IC.GA.010704.01</v>
      </c>
      <c r="Q41" s="12" t="str">
        <f t="shared" si="4"/>
        <v>CL.IC.GA.010704.01</v>
      </c>
    </row>
    <row r="42" spans="1:17" ht="15">
      <c r="A42" t="s">
        <v>2591</v>
      </c>
      <c r="C42" s="2" t="s">
        <v>1192</v>
      </c>
      <c r="E42" s="2" t="s">
        <v>7284</v>
      </c>
      <c r="F42" t="s">
        <v>2654</v>
      </c>
      <c r="G42" t="s">
        <v>2683</v>
      </c>
      <c r="H42" s="22" t="s">
        <v>1404</v>
      </c>
      <c r="I42" t="s">
        <v>2544</v>
      </c>
      <c r="J42" s="11" t="str">
        <f t="shared" si="0"/>
        <v>IC.GA.010705</v>
      </c>
      <c r="K42" s="2" t="s">
        <v>1192</v>
      </c>
      <c r="L42" t="str">
        <f t="shared" si="5"/>
        <v xml:space="preserve">     HF ventilation LUQ</v>
      </c>
      <c r="M42" s="12" t="str">
        <f t="shared" si="2"/>
        <v>PI.IC.GA.010705.01</v>
      </c>
      <c r="N42" s="12"/>
      <c r="O42" s="12" t="str">
        <f t="shared" si="3"/>
        <v>PH.IC.GA.010705.01</v>
      </c>
      <c r="Q42" s="12" t="str">
        <f t="shared" si="4"/>
        <v>CL.IC.GA.010705.01</v>
      </c>
    </row>
    <row r="43" spans="1:17" ht="15">
      <c r="A43" t="s">
        <v>2591</v>
      </c>
      <c r="C43" s="2" t="s">
        <v>1192</v>
      </c>
      <c r="D43" t="s">
        <v>2545</v>
      </c>
      <c r="E43" s="2" t="s">
        <v>10093</v>
      </c>
      <c r="F43" t="s">
        <v>2654</v>
      </c>
      <c r="G43" t="s">
        <v>2546</v>
      </c>
      <c r="H43" s="22" t="s">
        <v>1396</v>
      </c>
      <c r="I43" t="s">
        <v>2547</v>
      </c>
      <c r="J43" s="11" t="str">
        <f t="shared" si="0"/>
        <v>IC.GA.010801</v>
      </c>
      <c r="K43" s="2" t="s">
        <v>1192</v>
      </c>
      <c r="L43" t="str">
        <f t="shared" si="5"/>
        <v xml:space="preserve">     Active RLQ</v>
      </c>
      <c r="M43" s="12" t="str">
        <f t="shared" si="2"/>
        <v>PI.IC.GA.010801.01</v>
      </c>
      <c r="N43" s="12"/>
      <c r="O43" s="12" t="str">
        <f t="shared" si="3"/>
        <v>PH.IC.GA.010801.01</v>
      </c>
      <c r="Q43" s="12" t="str">
        <f t="shared" si="4"/>
        <v>CL.IC.GA.010801.01</v>
      </c>
    </row>
    <row r="44" spans="1:17" ht="15">
      <c r="A44" t="s">
        <v>2591</v>
      </c>
      <c r="C44" s="2" t="s">
        <v>1192</v>
      </c>
      <c r="E44" s="2" t="s">
        <v>10093</v>
      </c>
      <c r="F44" t="s">
        <v>2654</v>
      </c>
      <c r="G44" t="s">
        <v>2548</v>
      </c>
      <c r="H44" s="22" t="s">
        <v>1398</v>
      </c>
      <c r="I44" t="s">
        <v>2549</v>
      </c>
      <c r="J44" s="11" t="str">
        <f t="shared" si="0"/>
        <v>IC.GA.010802</v>
      </c>
      <c r="K44" s="2" t="s">
        <v>1192</v>
      </c>
      <c r="L44" t="str">
        <f t="shared" si="5"/>
        <v xml:space="preserve">     Hypoactive RLQ</v>
      </c>
      <c r="M44" s="12" t="str">
        <f t="shared" si="2"/>
        <v>PI.IC.GA.010802.01</v>
      </c>
      <c r="N44" s="12"/>
      <c r="O44" s="12" t="str">
        <f t="shared" si="3"/>
        <v>PH.IC.GA.010802.01</v>
      </c>
      <c r="Q44" s="12" t="str">
        <f t="shared" si="4"/>
        <v>CL.IC.GA.010802.01</v>
      </c>
    </row>
    <row r="45" spans="1:17" ht="15">
      <c r="A45" t="s">
        <v>2591</v>
      </c>
      <c r="C45" s="2" t="s">
        <v>1192</v>
      </c>
      <c r="E45" s="2" t="s">
        <v>10093</v>
      </c>
      <c r="F45" t="s">
        <v>2654</v>
      </c>
      <c r="G45" t="s">
        <v>2550</v>
      </c>
      <c r="H45" s="22" t="s">
        <v>1400</v>
      </c>
      <c r="I45" t="s">
        <v>2551</v>
      </c>
      <c r="J45" s="11" t="str">
        <f t="shared" si="0"/>
        <v>IC.GA.010803</v>
      </c>
      <c r="K45" s="2" t="s">
        <v>1192</v>
      </c>
      <c r="L45" t="str">
        <f t="shared" si="5"/>
        <v xml:space="preserve">     Hyperactive RLQ</v>
      </c>
      <c r="M45" s="12" t="str">
        <f t="shared" si="2"/>
        <v>PI.IC.GA.010803.01</v>
      </c>
      <c r="N45" s="12"/>
      <c r="O45" s="12" t="str">
        <f t="shared" si="3"/>
        <v>PH.IC.GA.010803.01</v>
      </c>
      <c r="Q45" s="12" t="str">
        <f t="shared" si="4"/>
        <v>CL.IC.GA.010803.01</v>
      </c>
    </row>
    <row r="46" spans="1:17" ht="15">
      <c r="A46" t="s">
        <v>2591</v>
      </c>
      <c r="C46" s="2" t="s">
        <v>1192</v>
      </c>
      <c r="E46" s="2" t="s">
        <v>10093</v>
      </c>
      <c r="F46" t="s">
        <v>2654</v>
      </c>
      <c r="G46" t="s">
        <v>2552</v>
      </c>
      <c r="H46" s="22" t="s">
        <v>1402</v>
      </c>
      <c r="I46" t="s">
        <v>2553</v>
      </c>
      <c r="J46" s="11" t="str">
        <f t="shared" si="0"/>
        <v>IC.GA.010804</v>
      </c>
      <c r="K46" s="2" t="s">
        <v>1192</v>
      </c>
      <c r="L46" t="str">
        <f t="shared" si="5"/>
        <v xml:space="preserve">     Absent RLQ</v>
      </c>
      <c r="M46" s="12" t="str">
        <f t="shared" si="2"/>
        <v>PI.IC.GA.010804.01</v>
      </c>
      <c r="N46" s="12"/>
      <c r="O46" s="12" t="str">
        <f t="shared" si="3"/>
        <v>PH.IC.GA.010804.01</v>
      </c>
      <c r="Q46" s="12" t="str">
        <f t="shared" si="4"/>
        <v>CL.IC.GA.010804.01</v>
      </c>
    </row>
    <row r="47" spans="1:17" ht="15">
      <c r="A47" t="s">
        <v>2591</v>
      </c>
      <c r="C47" s="2" t="s">
        <v>1192</v>
      </c>
      <c r="E47" s="2" t="s">
        <v>10093</v>
      </c>
      <c r="F47" t="s">
        <v>2654</v>
      </c>
      <c r="G47" t="s">
        <v>2713</v>
      </c>
      <c r="H47" s="22" t="s">
        <v>1404</v>
      </c>
      <c r="I47" t="s">
        <v>2714</v>
      </c>
      <c r="J47" s="11" t="str">
        <f t="shared" si="0"/>
        <v>IC.GA.010805</v>
      </c>
      <c r="K47" s="2" t="s">
        <v>1192</v>
      </c>
      <c r="L47" t="str">
        <f t="shared" si="5"/>
        <v xml:space="preserve">     HF ventilation RLQ</v>
      </c>
      <c r="M47" s="12" t="str">
        <f t="shared" si="2"/>
        <v>PI.IC.GA.010805.01</v>
      </c>
      <c r="N47" s="12"/>
      <c r="O47" s="12" t="str">
        <f t="shared" si="3"/>
        <v>PH.IC.GA.010805.01</v>
      </c>
      <c r="Q47" s="12" t="str">
        <f t="shared" si="4"/>
        <v>CL.IC.GA.010805.01</v>
      </c>
    </row>
    <row r="48" spans="1:17" ht="15">
      <c r="A48" t="s">
        <v>2591</v>
      </c>
      <c r="C48" s="2" t="s">
        <v>1192</v>
      </c>
      <c r="D48" t="s">
        <v>2715</v>
      </c>
      <c r="E48" s="2" t="s">
        <v>10095</v>
      </c>
      <c r="F48" t="s">
        <v>2654</v>
      </c>
      <c r="G48" t="s">
        <v>2716</v>
      </c>
      <c r="H48" s="22" t="s">
        <v>1396</v>
      </c>
      <c r="I48" t="s">
        <v>2717</v>
      </c>
      <c r="J48" s="11" t="str">
        <f t="shared" si="0"/>
        <v>IC.GA.010901</v>
      </c>
      <c r="K48" s="2" t="s">
        <v>1192</v>
      </c>
      <c r="L48" t="str">
        <f t="shared" si="5"/>
        <v xml:space="preserve">     Active LLQ</v>
      </c>
      <c r="M48" s="12" t="str">
        <f t="shared" si="2"/>
        <v>PI.IC.GA.010901.01</v>
      </c>
      <c r="N48" s="12"/>
      <c r="O48" s="12" t="str">
        <f t="shared" si="3"/>
        <v>PH.IC.GA.010901.01</v>
      </c>
      <c r="Q48" s="12" t="str">
        <f t="shared" si="4"/>
        <v>CL.IC.GA.010901.01</v>
      </c>
    </row>
    <row r="49" spans="1:17" ht="15">
      <c r="A49" t="s">
        <v>2591</v>
      </c>
      <c r="C49" s="2" t="s">
        <v>1192</v>
      </c>
      <c r="E49" s="2" t="s">
        <v>10095</v>
      </c>
      <c r="F49" t="s">
        <v>2654</v>
      </c>
      <c r="G49" t="s">
        <v>2718</v>
      </c>
      <c r="H49" s="22" t="s">
        <v>1398</v>
      </c>
      <c r="I49" t="s">
        <v>2719</v>
      </c>
      <c r="J49" s="11" t="str">
        <f t="shared" si="0"/>
        <v>IC.GA.010902</v>
      </c>
      <c r="K49" s="2" t="s">
        <v>1192</v>
      </c>
      <c r="L49" t="str">
        <f t="shared" si="5"/>
        <v xml:space="preserve">     Hypoactive LLQ</v>
      </c>
      <c r="M49" s="12" t="str">
        <f t="shared" si="2"/>
        <v>PI.IC.GA.010902.01</v>
      </c>
      <c r="N49" s="12"/>
      <c r="O49" s="12" t="str">
        <f t="shared" si="3"/>
        <v>PH.IC.GA.010902.01</v>
      </c>
      <c r="Q49" s="12" t="str">
        <f t="shared" si="4"/>
        <v>CL.IC.GA.010902.01</v>
      </c>
    </row>
    <row r="50" spans="1:17" ht="15">
      <c r="A50" t="s">
        <v>2591</v>
      </c>
      <c r="C50" s="2" t="s">
        <v>1192</v>
      </c>
      <c r="E50" s="2" t="s">
        <v>10095</v>
      </c>
      <c r="F50" t="s">
        <v>2654</v>
      </c>
      <c r="G50" t="s">
        <v>2720</v>
      </c>
      <c r="H50" s="22" t="s">
        <v>1400</v>
      </c>
      <c r="I50" t="s">
        <v>2721</v>
      </c>
      <c r="J50" s="11" t="str">
        <f t="shared" si="0"/>
        <v>IC.GA.010903</v>
      </c>
      <c r="K50" s="2" t="s">
        <v>1192</v>
      </c>
      <c r="L50" t="str">
        <f t="shared" si="5"/>
        <v xml:space="preserve">     Hyperactive LLQ</v>
      </c>
      <c r="M50" s="12" t="str">
        <f t="shared" si="2"/>
        <v>PI.IC.GA.010903.01</v>
      </c>
      <c r="N50" s="12"/>
      <c r="O50" s="12" t="str">
        <f t="shared" si="3"/>
        <v>PH.IC.GA.010903.01</v>
      </c>
      <c r="Q50" s="12" t="str">
        <f t="shared" si="4"/>
        <v>CL.IC.GA.010903.01</v>
      </c>
    </row>
    <row r="51" spans="1:17" ht="15">
      <c r="A51" t="s">
        <v>2591</v>
      </c>
      <c r="C51" s="2" t="s">
        <v>1192</v>
      </c>
      <c r="E51" s="2" t="s">
        <v>10095</v>
      </c>
      <c r="F51" t="s">
        <v>2654</v>
      </c>
      <c r="G51" t="s">
        <v>3053</v>
      </c>
      <c r="H51" s="22" t="s">
        <v>1402</v>
      </c>
      <c r="I51" t="s">
        <v>3054</v>
      </c>
      <c r="J51" s="11" t="str">
        <f t="shared" si="0"/>
        <v>IC.GA.010904</v>
      </c>
      <c r="K51" s="2" t="s">
        <v>1192</v>
      </c>
      <c r="L51" t="str">
        <f t="shared" si="5"/>
        <v xml:space="preserve">     Absent LLQ</v>
      </c>
      <c r="M51" s="12" t="str">
        <f t="shared" si="2"/>
        <v>PI.IC.GA.010904.01</v>
      </c>
      <c r="N51" s="12"/>
      <c r="O51" s="12" t="str">
        <f t="shared" si="3"/>
        <v>PH.IC.GA.010904.01</v>
      </c>
      <c r="Q51" s="12" t="str">
        <f t="shared" si="4"/>
        <v>CL.IC.GA.010904.01</v>
      </c>
    </row>
    <row r="52" spans="1:17" ht="15">
      <c r="A52" t="s">
        <v>2591</v>
      </c>
      <c r="C52" s="2" t="s">
        <v>1192</v>
      </c>
      <c r="E52" s="2" t="s">
        <v>10095</v>
      </c>
      <c r="F52" t="s">
        <v>2654</v>
      </c>
      <c r="G52" t="s">
        <v>3215</v>
      </c>
      <c r="H52" s="22" t="s">
        <v>1404</v>
      </c>
      <c r="I52" t="s">
        <v>3216</v>
      </c>
      <c r="J52" s="11" t="str">
        <f t="shared" si="0"/>
        <v>IC.GA.010905</v>
      </c>
      <c r="K52" s="2" t="s">
        <v>1192</v>
      </c>
      <c r="L52" t="str">
        <f t="shared" si="5"/>
        <v xml:space="preserve">     HF ventilation LLQ</v>
      </c>
      <c r="M52" s="12" t="str">
        <f t="shared" si="2"/>
        <v>PI.IC.GA.010905.01</v>
      </c>
      <c r="N52" s="12"/>
      <c r="O52" s="12" t="str">
        <f t="shared" si="3"/>
        <v>PH.IC.GA.010905.01</v>
      </c>
      <c r="Q52" s="12" t="str">
        <f t="shared" si="4"/>
        <v>CL.IC.GA.010905.01</v>
      </c>
    </row>
    <row r="53" spans="1:17" ht="15">
      <c r="A53" t="s">
        <v>2591</v>
      </c>
      <c r="B53" t="s">
        <v>945</v>
      </c>
      <c r="C53" s="2" t="s">
        <v>11324</v>
      </c>
      <c r="D53" t="s">
        <v>244</v>
      </c>
      <c r="E53" s="2" t="s">
        <v>10905</v>
      </c>
      <c r="F53" t="s">
        <v>3062</v>
      </c>
      <c r="G53" t="s">
        <v>1001</v>
      </c>
      <c r="H53" s="22" t="s">
        <v>1396</v>
      </c>
      <c r="I53" t="s">
        <v>1001</v>
      </c>
      <c r="J53" s="11" t="str">
        <f t="shared" si="0"/>
        <v>IC.GA.011001</v>
      </c>
      <c r="K53" s="2" t="s">
        <v>11324</v>
      </c>
      <c r="L53" t="str">
        <f t="shared" si="5"/>
        <v>None</v>
      </c>
      <c r="M53" s="12" t="str">
        <f t="shared" si="2"/>
        <v>PI.IC.GA.011001.01</v>
      </c>
      <c r="N53" s="12"/>
      <c r="O53" s="12" t="str">
        <f t="shared" si="3"/>
        <v>PH.IC.GA.011001.01</v>
      </c>
      <c r="Q53" s="12" t="str">
        <f t="shared" si="4"/>
        <v>CL.IC.GA.011001.01</v>
      </c>
    </row>
    <row r="54" spans="1:17" ht="15">
      <c r="A54" t="s">
        <v>2591</v>
      </c>
      <c r="C54" s="2" t="s">
        <v>1192</v>
      </c>
      <c r="E54" s="2" t="s">
        <v>10905</v>
      </c>
      <c r="F54" t="s">
        <v>3062</v>
      </c>
      <c r="G54" t="s">
        <v>3057</v>
      </c>
      <c r="H54" s="22" t="s">
        <v>1398</v>
      </c>
      <c r="I54" t="s">
        <v>3058</v>
      </c>
      <c r="J54" s="11" t="str">
        <f t="shared" si="0"/>
        <v>IC.GA.011002</v>
      </c>
      <c r="K54" s="2" t="s">
        <v>1192</v>
      </c>
      <c r="L54" t="str">
        <f t="shared" si="5"/>
        <v>Belching</v>
      </c>
      <c r="M54" s="12" t="str">
        <f t="shared" si="2"/>
        <v>PI.IC.GA.011002.01</v>
      </c>
      <c r="N54" s="12"/>
      <c r="O54" s="12" t="str">
        <f t="shared" si="3"/>
        <v>PH.IC.GA.011002.01</v>
      </c>
      <c r="Q54" s="12" t="str">
        <f t="shared" si="4"/>
        <v>CL.IC.GA.011002.01</v>
      </c>
    </row>
    <row r="55" spans="1:17" ht="15">
      <c r="A55" t="s">
        <v>2591</v>
      </c>
      <c r="C55" s="2" t="s">
        <v>1192</v>
      </c>
      <c r="E55" s="2" t="s">
        <v>10905</v>
      </c>
      <c r="F55" t="s">
        <v>3062</v>
      </c>
      <c r="G55" t="s">
        <v>3059</v>
      </c>
      <c r="H55" s="22" t="s">
        <v>1400</v>
      </c>
      <c r="I55" t="s">
        <v>3059</v>
      </c>
      <c r="J55" s="11" t="str">
        <f t="shared" si="0"/>
        <v>IC.GA.011003</v>
      </c>
      <c r="K55" s="2" t="s">
        <v>1192</v>
      </c>
      <c r="L55" t="str">
        <f t="shared" si="5"/>
        <v>Dysphagia</v>
      </c>
      <c r="M55" s="12" t="str">
        <f t="shared" si="2"/>
        <v>PI.IC.GA.011003.01</v>
      </c>
      <c r="N55" s="12"/>
      <c r="O55" s="12" t="str">
        <f t="shared" si="3"/>
        <v>PH.IC.GA.011003.01</v>
      </c>
      <c r="Q55" s="12" t="str">
        <f t="shared" si="4"/>
        <v>CL.IC.GA.011003.01</v>
      </c>
    </row>
    <row r="56" spans="1:17" ht="15">
      <c r="A56" t="s">
        <v>2591</v>
      </c>
      <c r="C56" s="2" t="s">
        <v>11324</v>
      </c>
      <c r="E56" s="2" t="s">
        <v>10905</v>
      </c>
      <c r="F56" t="s">
        <v>3062</v>
      </c>
      <c r="G56" t="s">
        <v>3060</v>
      </c>
      <c r="H56" s="22" t="s">
        <v>1402</v>
      </c>
      <c r="I56" t="s">
        <v>3060</v>
      </c>
      <c r="J56" s="11" t="str">
        <f t="shared" si="0"/>
        <v>IC.GA.011004</v>
      </c>
      <c r="K56" s="2" t="s">
        <v>11324</v>
      </c>
      <c r="L56" t="str">
        <f t="shared" si="5"/>
        <v>Dyspepsia</v>
      </c>
      <c r="M56" s="12" t="str">
        <f t="shared" si="2"/>
        <v>PI.IC.GA.011004.01</v>
      </c>
      <c r="N56" s="12"/>
      <c r="O56" s="12" t="str">
        <f t="shared" si="3"/>
        <v>PH.IC.GA.011004.01</v>
      </c>
      <c r="Q56" s="12" t="str">
        <f t="shared" si="4"/>
        <v>CL.IC.GA.011004.01</v>
      </c>
    </row>
    <row r="57" spans="1:17" ht="15">
      <c r="A57" t="s">
        <v>2591</v>
      </c>
      <c r="C57" s="2" t="s">
        <v>11324</v>
      </c>
      <c r="E57" s="2" t="s">
        <v>10905</v>
      </c>
      <c r="F57" t="s">
        <v>3062</v>
      </c>
      <c r="G57" t="s">
        <v>3061</v>
      </c>
      <c r="H57" s="22" t="s">
        <v>1404</v>
      </c>
      <c r="I57" t="s">
        <v>3074</v>
      </c>
      <c r="J57" s="11" t="str">
        <f t="shared" si="0"/>
        <v>IC.GA.011005</v>
      </c>
      <c r="K57" s="2" t="s">
        <v>11324</v>
      </c>
      <c r="L57" t="str">
        <f t="shared" si="5"/>
        <v>Acid reflux</v>
      </c>
      <c r="M57" s="12" t="str">
        <f t="shared" si="2"/>
        <v>PI.IC.GA.011005.01</v>
      </c>
      <c r="N57" s="12"/>
      <c r="O57" s="12" t="str">
        <f t="shared" si="3"/>
        <v>PH.IC.GA.011005.01</v>
      </c>
      <c r="Q57" s="12" t="str">
        <f t="shared" si="4"/>
        <v>CL.IC.GA.011005.01</v>
      </c>
    </row>
    <row r="58" spans="1:17" ht="15">
      <c r="A58" t="s">
        <v>2591</v>
      </c>
      <c r="C58" s="2" t="s">
        <v>11324</v>
      </c>
      <c r="E58" s="2" t="s">
        <v>10905</v>
      </c>
      <c r="F58" t="s">
        <v>3062</v>
      </c>
      <c r="G58" t="s">
        <v>3075</v>
      </c>
      <c r="H58" s="22" t="s">
        <v>1406</v>
      </c>
      <c r="I58" t="s">
        <v>3075</v>
      </c>
      <c r="J58" s="11" t="str">
        <f t="shared" si="0"/>
        <v>IC.GA.011006</v>
      </c>
      <c r="K58" s="2" t="s">
        <v>11324</v>
      </c>
      <c r="L58" t="str">
        <f t="shared" si="5"/>
        <v>Hiccup</v>
      </c>
      <c r="M58" s="12" t="str">
        <f t="shared" si="2"/>
        <v>PI.IC.GA.011006.01</v>
      </c>
      <c r="N58" s="12"/>
      <c r="O58" s="12" t="str">
        <f t="shared" si="3"/>
        <v>PH.IC.GA.011006.01</v>
      </c>
      <c r="Q58" s="12" t="str">
        <f t="shared" si="4"/>
        <v>CL.IC.GA.011006.01</v>
      </c>
    </row>
    <row r="59" spans="1:17" ht="15">
      <c r="A59" t="s">
        <v>2591</v>
      </c>
      <c r="C59" s="2" t="s">
        <v>11324</v>
      </c>
      <c r="E59" s="2" t="s">
        <v>10905</v>
      </c>
      <c r="F59" t="s">
        <v>3062</v>
      </c>
      <c r="G59" t="s">
        <v>2911</v>
      </c>
      <c r="H59" s="22" t="s">
        <v>1419</v>
      </c>
      <c r="I59" t="s">
        <v>2911</v>
      </c>
      <c r="J59" s="11" t="str">
        <f t="shared" si="0"/>
        <v>IC.GA.011007</v>
      </c>
      <c r="K59" s="2" t="s">
        <v>11324</v>
      </c>
      <c r="L59" t="str">
        <f t="shared" si="5"/>
        <v>Nausea</v>
      </c>
      <c r="M59" s="12" t="str">
        <f t="shared" si="2"/>
        <v>PI.IC.GA.011007.01</v>
      </c>
      <c r="N59" s="12"/>
      <c r="O59" s="12" t="str">
        <f t="shared" si="3"/>
        <v>PH.IC.GA.011007.01</v>
      </c>
      <c r="Q59" s="12" t="str">
        <f t="shared" si="4"/>
        <v>CL.IC.GA.011007.01</v>
      </c>
    </row>
    <row r="60" spans="1:17" ht="15">
      <c r="A60" t="s">
        <v>2591</v>
      </c>
      <c r="C60" s="2" t="s">
        <v>11324</v>
      </c>
      <c r="E60" s="2" t="s">
        <v>10905</v>
      </c>
      <c r="F60" t="s">
        <v>3062</v>
      </c>
      <c r="G60" t="s">
        <v>2912</v>
      </c>
      <c r="H60" s="22" t="s">
        <v>1550</v>
      </c>
      <c r="I60" t="s">
        <v>2913</v>
      </c>
      <c r="J60" s="11" t="str">
        <f t="shared" si="0"/>
        <v>IC.GA.011008</v>
      </c>
      <c r="K60" s="2" t="s">
        <v>11324</v>
      </c>
      <c r="L60" t="str">
        <f t="shared" si="5"/>
        <v>Retching</v>
      </c>
      <c r="M60" s="12" t="str">
        <f t="shared" si="2"/>
        <v>PI.IC.GA.011008.01</v>
      </c>
      <c r="N60" s="12"/>
      <c r="O60" s="12" t="str">
        <f t="shared" si="3"/>
        <v>PH.IC.GA.011008.01</v>
      </c>
      <c r="Q60" s="12" t="str">
        <f t="shared" si="4"/>
        <v>CL.IC.GA.011008.01</v>
      </c>
    </row>
    <row r="61" spans="1:17" ht="15">
      <c r="A61" t="s">
        <v>2591</v>
      </c>
      <c r="C61" s="2" t="s">
        <v>11324</v>
      </c>
      <c r="E61" s="2" t="s">
        <v>10905</v>
      </c>
      <c r="F61" t="s">
        <v>3062</v>
      </c>
      <c r="G61" t="s">
        <v>2914</v>
      </c>
      <c r="H61" s="22" t="s">
        <v>1551</v>
      </c>
      <c r="I61" t="s">
        <v>2915</v>
      </c>
      <c r="J61" s="11" t="str">
        <f t="shared" si="0"/>
        <v>IC.GA.011009</v>
      </c>
      <c r="K61" s="2" t="s">
        <v>11324</v>
      </c>
      <c r="L61" t="str">
        <f t="shared" si="5"/>
        <v>Constipation</v>
      </c>
      <c r="M61" s="12" t="str">
        <f t="shared" si="2"/>
        <v>PI.IC.GA.011009.01</v>
      </c>
      <c r="N61" s="12"/>
      <c r="O61" s="12" t="str">
        <f t="shared" si="3"/>
        <v>PH.IC.GA.011009.01</v>
      </c>
      <c r="Q61" s="12" t="str">
        <f t="shared" si="4"/>
        <v>CL.IC.GA.011009.01</v>
      </c>
    </row>
    <row r="62" spans="1:17" ht="15">
      <c r="A62" t="s">
        <v>2591</v>
      </c>
      <c r="C62" s="2" t="s">
        <v>11324</v>
      </c>
      <c r="E62" s="2" t="s">
        <v>10905</v>
      </c>
      <c r="F62" t="s">
        <v>3062</v>
      </c>
      <c r="G62" t="s">
        <v>2916</v>
      </c>
      <c r="H62" s="22" t="s">
        <v>1571</v>
      </c>
      <c r="I62" t="s">
        <v>2917</v>
      </c>
      <c r="J62" s="11" t="str">
        <f t="shared" si="0"/>
        <v>IC.GA.011010</v>
      </c>
      <c r="K62" s="2" t="s">
        <v>11324</v>
      </c>
      <c r="L62" t="str">
        <f t="shared" si="5"/>
        <v>Impaction</v>
      </c>
      <c r="M62" s="12" t="str">
        <f t="shared" si="2"/>
        <v>PI.IC.GA.011010.01</v>
      </c>
      <c r="N62" s="12"/>
      <c r="O62" s="12" t="str">
        <f t="shared" si="3"/>
        <v>PH.IC.GA.011010.01</v>
      </c>
      <c r="Q62" s="12" t="str">
        <f t="shared" si="4"/>
        <v>CL.IC.GA.011010.01</v>
      </c>
    </row>
    <row r="63" spans="1:17" ht="15">
      <c r="A63" t="s">
        <v>2591</v>
      </c>
      <c r="C63" s="2" t="s">
        <v>11324</v>
      </c>
      <c r="E63" s="2" t="s">
        <v>10905</v>
      </c>
      <c r="F63" t="s">
        <v>3062</v>
      </c>
      <c r="G63" t="s">
        <v>2918</v>
      </c>
      <c r="H63" s="2" t="s">
        <v>8048</v>
      </c>
      <c r="I63" t="s">
        <v>2735</v>
      </c>
      <c r="J63" s="11" t="str">
        <f t="shared" si="0"/>
        <v>IC.GA.011011</v>
      </c>
      <c r="K63" s="2" t="s">
        <v>11324</v>
      </c>
      <c r="L63" t="str">
        <f t="shared" si="5"/>
        <v>Bloating</v>
      </c>
      <c r="M63" s="12" t="str">
        <f t="shared" si="2"/>
        <v>PI.IC.GA.011011.01</v>
      </c>
      <c r="N63" s="12"/>
      <c r="O63" s="12" t="str">
        <f t="shared" si="3"/>
        <v>PH.IC.GA.011011.01</v>
      </c>
      <c r="Q63" s="12" t="str">
        <f t="shared" si="4"/>
        <v>CL.IC.GA.011011.01</v>
      </c>
    </row>
    <row r="64" spans="1:17" ht="15">
      <c r="A64" t="s">
        <v>2591</v>
      </c>
      <c r="C64" s="2" t="s">
        <v>1192</v>
      </c>
      <c r="E64" s="2" t="s">
        <v>10905</v>
      </c>
      <c r="F64" t="s">
        <v>3062</v>
      </c>
      <c r="G64" t="s">
        <v>2736</v>
      </c>
      <c r="H64" s="2" t="s">
        <v>11023</v>
      </c>
      <c r="I64" t="s">
        <v>2737</v>
      </c>
      <c r="J64" s="11" t="str">
        <f t="shared" si="0"/>
        <v>IC.GA.011012</v>
      </c>
      <c r="K64" s="2" t="s">
        <v>1192</v>
      </c>
      <c r="L64" t="str">
        <f t="shared" si="5"/>
        <v>Abdominal cramping</v>
      </c>
      <c r="M64" s="12" t="str">
        <f t="shared" si="2"/>
        <v>PI.IC.GA.011012.01</v>
      </c>
      <c r="N64" s="12"/>
      <c r="O64" s="12" t="str">
        <f t="shared" si="3"/>
        <v>PH.IC.GA.011012.01</v>
      </c>
      <c r="Q64" s="12" t="str">
        <f t="shared" si="4"/>
        <v>CL.IC.GA.011012.01</v>
      </c>
    </row>
    <row r="65" spans="1:19" ht="15">
      <c r="A65" t="s">
        <v>2591</v>
      </c>
      <c r="C65" s="2" t="s">
        <v>1192</v>
      </c>
      <c r="E65" s="2" t="s">
        <v>10905</v>
      </c>
      <c r="F65" t="s">
        <v>3062</v>
      </c>
      <c r="G65" t="s">
        <v>2738</v>
      </c>
      <c r="H65" s="2" t="s">
        <v>8201</v>
      </c>
      <c r="I65" t="s">
        <v>2739</v>
      </c>
      <c r="J65" s="11" t="str">
        <f t="shared" si="0"/>
        <v>IC.GA.011013</v>
      </c>
      <c r="K65" s="2" t="s">
        <v>1192</v>
      </c>
      <c r="L65" t="str">
        <f t="shared" si="5"/>
        <v>Food intolerance</v>
      </c>
      <c r="M65" s="12" t="str">
        <f t="shared" si="2"/>
        <v>PI.IC.GA.011013.01</v>
      </c>
      <c r="N65" s="12"/>
      <c r="O65" s="12" t="str">
        <f t="shared" si="3"/>
        <v>PH.IC.GA.011013.01</v>
      </c>
      <c r="Q65" s="12" t="str">
        <f t="shared" si="4"/>
        <v>CL.IC.GA.011013.01</v>
      </c>
    </row>
    <row r="66" spans="1:19" ht="15">
      <c r="A66" t="s">
        <v>2591</v>
      </c>
      <c r="C66" s="2" t="s">
        <v>11324</v>
      </c>
      <c r="E66" s="2" t="s">
        <v>10905</v>
      </c>
      <c r="F66" t="s">
        <v>3062</v>
      </c>
      <c r="G66" t="s">
        <v>2740</v>
      </c>
      <c r="H66" s="2" t="s">
        <v>9621</v>
      </c>
      <c r="I66" t="s">
        <v>2741</v>
      </c>
      <c r="J66" s="11" t="str">
        <f t="shared" ref="J66:J129" si="6">CONCATENATE("IC.GA.",C66,E66,H66)</f>
        <v>IC.GA.011014</v>
      </c>
      <c r="K66" s="2" t="s">
        <v>11324</v>
      </c>
      <c r="L66" t="str">
        <f t="shared" ref="L66:L97" si="7">G66</f>
        <v>Vomiting:  add protocol</v>
      </c>
      <c r="M66" s="12" t="str">
        <f t="shared" ref="M66:M129" si="8">CONCATENATE("PI.",J66,".",K66)</f>
        <v>PI.IC.GA.011014.01</v>
      </c>
      <c r="N66" s="12"/>
      <c r="O66" s="12" t="str">
        <f t="shared" ref="O66:O129" si="9">CONCATENATE("PH.",J66,".",K66)</f>
        <v>PH.IC.GA.011014.01</v>
      </c>
      <c r="Q66" s="12" t="str">
        <f t="shared" ref="Q66:Q129" si="10">CONCATENATE("CL.",J66,".",K66)</f>
        <v>CL.IC.GA.011014.01</v>
      </c>
    </row>
    <row r="67" spans="1:19" ht="15">
      <c r="A67" t="s">
        <v>2591</v>
      </c>
      <c r="C67" s="2" t="s">
        <v>11324</v>
      </c>
      <c r="E67" s="2" t="s">
        <v>10905</v>
      </c>
      <c r="F67" t="s">
        <v>3062</v>
      </c>
      <c r="G67" t="s">
        <v>2742</v>
      </c>
      <c r="H67" s="2" t="s">
        <v>6135</v>
      </c>
      <c r="I67" t="s">
        <v>2743</v>
      </c>
      <c r="J67" s="11" t="str">
        <f t="shared" si="6"/>
        <v>IC.GA.011015</v>
      </c>
      <c r="K67" s="2" t="s">
        <v>11324</v>
      </c>
      <c r="L67" t="str">
        <f t="shared" si="7"/>
        <v>Rebound tenderness</v>
      </c>
      <c r="M67" s="12" t="str">
        <f t="shared" si="8"/>
        <v>PI.IC.GA.011015.01</v>
      </c>
      <c r="N67" s="12"/>
      <c r="O67" s="12" t="str">
        <f t="shared" si="9"/>
        <v>PH.IC.GA.011015.01</v>
      </c>
      <c r="Q67" s="12" t="str">
        <f t="shared" si="10"/>
        <v>CL.IC.GA.011015.01</v>
      </c>
    </row>
    <row r="68" spans="1:19" ht="15">
      <c r="A68" t="s">
        <v>2591</v>
      </c>
      <c r="C68" s="2" t="s">
        <v>11324</v>
      </c>
      <c r="E68" s="2" t="s">
        <v>10905</v>
      </c>
      <c r="F68" t="s">
        <v>3062</v>
      </c>
      <c r="G68" s="2" t="s">
        <v>2744</v>
      </c>
      <c r="H68" s="2" t="s">
        <v>5740</v>
      </c>
      <c r="I68" s="2" t="s">
        <v>2745</v>
      </c>
      <c r="J68" s="11" t="str">
        <f t="shared" si="6"/>
        <v>IC.GA.011016</v>
      </c>
      <c r="K68" s="2" t="s">
        <v>11324</v>
      </c>
      <c r="L68" t="str">
        <f t="shared" si="7"/>
        <v xml:space="preserve">Unable to assess </v>
      </c>
      <c r="M68" s="12" t="str">
        <f t="shared" si="8"/>
        <v>PI.IC.GA.011016.01</v>
      </c>
      <c r="N68" s="12"/>
      <c r="O68" s="12" t="str">
        <f t="shared" si="9"/>
        <v>PH.IC.GA.011016.01</v>
      </c>
      <c r="Q68" s="12" t="str">
        <f t="shared" si="10"/>
        <v>CL.IC.GA.011016.01</v>
      </c>
      <c r="R68" t="s">
        <v>1141</v>
      </c>
      <c r="S68">
        <v>754</v>
      </c>
    </row>
    <row r="69" spans="1:19" ht="15">
      <c r="A69" t="s">
        <v>2591</v>
      </c>
      <c r="C69" s="2" t="s">
        <v>11324</v>
      </c>
      <c r="D69" t="s">
        <v>2746</v>
      </c>
      <c r="E69" s="2" t="s">
        <v>8048</v>
      </c>
      <c r="F69" t="s">
        <v>2747</v>
      </c>
      <c r="G69" t="s">
        <v>1001</v>
      </c>
      <c r="H69" s="22" t="s">
        <v>1396</v>
      </c>
      <c r="I69" t="s">
        <v>1001</v>
      </c>
      <c r="J69" s="11" t="str">
        <f t="shared" si="6"/>
        <v>IC.GA.011101</v>
      </c>
      <c r="K69" s="2" t="s">
        <v>11324</v>
      </c>
      <c r="L69" t="str">
        <f t="shared" si="7"/>
        <v>None</v>
      </c>
      <c r="M69" s="12" t="str">
        <f t="shared" si="8"/>
        <v>PI.IC.GA.011101.01</v>
      </c>
      <c r="N69" s="12"/>
      <c r="O69" s="12" t="str">
        <f t="shared" si="9"/>
        <v>PH.IC.GA.011101.01</v>
      </c>
      <c r="Q69" s="12" t="str">
        <f t="shared" si="10"/>
        <v>CL.IC.GA.011101.01</v>
      </c>
    </row>
    <row r="70" spans="1:19" ht="15">
      <c r="A70" t="s">
        <v>2591</v>
      </c>
      <c r="C70" s="2" t="s">
        <v>1192</v>
      </c>
      <c r="E70" s="2" t="s">
        <v>8048</v>
      </c>
      <c r="F70" t="s">
        <v>2747</v>
      </c>
      <c r="G70" t="s">
        <v>2748</v>
      </c>
      <c r="H70" s="22" t="s">
        <v>1398</v>
      </c>
      <c r="I70" t="s">
        <v>2748</v>
      </c>
      <c r="J70" s="11" t="str">
        <f t="shared" si="6"/>
        <v>IC.GA.011102</v>
      </c>
      <c r="K70" s="2" t="s">
        <v>1192</v>
      </c>
      <c r="L70" t="str">
        <f t="shared" si="7"/>
        <v>Bile</v>
      </c>
      <c r="M70" s="12" t="str">
        <f t="shared" si="8"/>
        <v>PI.IC.GA.011102.01</v>
      </c>
      <c r="N70" s="12"/>
      <c r="O70" s="12" t="str">
        <f t="shared" si="9"/>
        <v>PH.IC.GA.011102.01</v>
      </c>
      <c r="Q70" s="12" t="str">
        <f t="shared" si="10"/>
        <v>CL.IC.GA.011102.01</v>
      </c>
    </row>
    <row r="71" spans="1:19" ht="15">
      <c r="A71" t="s">
        <v>2591</v>
      </c>
      <c r="C71" s="2" t="s">
        <v>1192</v>
      </c>
      <c r="E71" s="2" t="s">
        <v>8048</v>
      </c>
      <c r="F71" t="s">
        <v>2747</v>
      </c>
      <c r="G71" t="s">
        <v>1639</v>
      </c>
      <c r="H71" s="22" t="s">
        <v>1400</v>
      </c>
      <c r="I71" t="s">
        <v>1639</v>
      </c>
      <c r="J71" s="11" t="str">
        <f t="shared" si="6"/>
        <v>IC.GA.011103</v>
      </c>
      <c r="K71" s="2" t="s">
        <v>1192</v>
      </c>
      <c r="L71" t="str">
        <f t="shared" si="7"/>
        <v>Clear</v>
      </c>
      <c r="M71" s="12" t="str">
        <f t="shared" si="8"/>
        <v>PI.IC.GA.011103.01</v>
      </c>
      <c r="N71" s="12"/>
      <c r="O71" s="12" t="str">
        <f t="shared" si="9"/>
        <v>PH.IC.GA.011103.01</v>
      </c>
      <c r="Q71" s="12" t="str">
        <f t="shared" si="10"/>
        <v>CL.IC.GA.011103.01</v>
      </c>
    </row>
    <row r="72" spans="1:19" ht="15">
      <c r="A72" t="s">
        <v>2591</v>
      </c>
      <c r="C72" s="2" t="s">
        <v>1192</v>
      </c>
      <c r="E72" s="2" t="s">
        <v>8048</v>
      </c>
      <c r="F72" t="s">
        <v>2747</v>
      </c>
      <c r="G72" t="s">
        <v>2749</v>
      </c>
      <c r="H72" s="22" t="s">
        <v>1402</v>
      </c>
      <c r="I72" t="s">
        <v>2750</v>
      </c>
      <c r="J72" s="11" t="str">
        <f t="shared" si="6"/>
        <v>IC.GA.011104</v>
      </c>
      <c r="K72" s="2" t="s">
        <v>1192</v>
      </c>
      <c r="L72" t="str">
        <f t="shared" si="7"/>
        <v>Undigested food</v>
      </c>
      <c r="M72" s="12" t="str">
        <f t="shared" si="8"/>
        <v>PI.IC.GA.011104.01</v>
      </c>
      <c r="N72" s="12"/>
      <c r="O72" s="12" t="str">
        <f t="shared" si="9"/>
        <v>PH.IC.GA.011104.01</v>
      </c>
      <c r="Q72" s="12" t="str">
        <f t="shared" si="10"/>
        <v>CL.IC.GA.011104.01</v>
      </c>
    </row>
    <row r="73" spans="1:19" ht="15">
      <c r="A73" t="s">
        <v>2591</v>
      </c>
      <c r="C73" s="2" t="s">
        <v>11324</v>
      </c>
      <c r="E73" s="2" t="s">
        <v>8048</v>
      </c>
      <c r="F73" t="s">
        <v>2747</v>
      </c>
      <c r="G73" t="s">
        <v>2751</v>
      </c>
      <c r="H73" s="22" t="s">
        <v>1404</v>
      </c>
      <c r="I73" t="s">
        <v>2752</v>
      </c>
      <c r="J73" s="11" t="str">
        <f t="shared" si="6"/>
        <v>IC.GA.011105</v>
      </c>
      <c r="K73" s="2" t="s">
        <v>11324</v>
      </c>
      <c r="L73" t="str">
        <f t="shared" si="7"/>
        <v>Medications</v>
      </c>
      <c r="M73" s="12" t="str">
        <f t="shared" si="8"/>
        <v>PI.IC.GA.011105.01</v>
      </c>
      <c r="N73" s="12"/>
      <c r="O73" s="12" t="str">
        <f t="shared" si="9"/>
        <v>PH.IC.GA.011105.01</v>
      </c>
      <c r="Q73" s="12" t="str">
        <f t="shared" si="10"/>
        <v>CL.IC.GA.011105.01</v>
      </c>
    </row>
    <row r="74" spans="1:19" ht="15">
      <c r="A74" t="s">
        <v>2591</v>
      </c>
      <c r="C74" s="2" t="s">
        <v>1192</v>
      </c>
      <c r="E74" s="2" t="s">
        <v>8048</v>
      </c>
      <c r="F74" t="s">
        <v>2747</v>
      </c>
      <c r="G74" t="s">
        <v>2753</v>
      </c>
      <c r="H74" s="22" t="s">
        <v>1406</v>
      </c>
      <c r="I74" t="s">
        <v>2753</v>
      </c>
      <c r="J74" s="11" t="str">
        <f t="shared" si="6"/>
        <v>IC.GA.011106</v>
      </c>
      <c r="K74" s="2" t="s">
        <v>1192</v>
      </c>
      <c r="L74" t="str">
        <f t="shared" si="7"/>
        <v>Mucous</v>
      </c>
      <c r="M74" s="12" t="str">
        <f t="shared" si="8"/>
        <v>PI.IC.GA.011106.01</v>
      </c>
      <c r="N74" s="12"/>
      <c r="O74" s="12" t="str">
        <f t="shared" si="9"/>
        <v>PH.IC.GA.011106.01</v>
      </c>
      <c r="Q74" s="12" t="str">
        <f t="shared" si="10"/>
        <v>CL.IC.GA.011106.01</v>
      </c>
    </row>
    <row r="75" spans="1:19" ht="15">
      <c r="A75" t="s">
        <v>2591</v>
      </c>
      <c r="C75" s="2" t="s">
        <v>1192</v>
      </c>
      <c r="E75" s="2" t="s">
        <v>8048</v>
      </c>
      <c r="F75" t="s">
        <v>2747</v>
      </c>
      <c r="G75" t="s">
        <v>2754</v>
      </c>
      <c r="H75" s="22" t="s">
        <v>1419</v>
      </c>
      <c r="I75" t="s">
        <v>2763</v>
      </c>
      <c r="J75" s="11" t="str">
        <f t="shared" si="6"/>
        <v>IC.GA.011107</v>
      </c>
      <c r="K75" s="2" t="s">
        <v>1192</v>
      </c>
      <c r="L75" t="str">
        <f t="shared" si="7"/>
        <v>Fresh blood</v>
      </c>
      <c r="M75" s="12" t="str">
        <f t="shared" si="8"/>
        <v>PI.IC.GA.011107.01</v>
      </c>
      <c r="N75" s="12"/>
      <c r="O75" s="12" t="str">
        <f t="shared" si="9"/>
        <v>PH.IC.GA.011107.01</v>
      </c>
      <c r="Q75" s="12" t="str">
        <f t="shared" si="10"/>
        <v>CL.IC.GA.011107.01</v>
      </c>
    </row>
    <row r="76" spans="1:19" ht="15">
      <c r="A76" t="s">
        <v>2591</v>
      </c>
      <c r="C76" s="2" t="s">
        <v>1192</v>
      </c>
      <c r="E76" s="2" t="s">
        <v>8048</v>
      </c>
      <c r="F76" t="s">
        <v>2747</v>
      </c>
      <c r="G76" t="s">
        <v>2764</v>
      </c>
      <c r="H76" s="22" t="s">
        <v>1550</v>
      </c>
      <c r="I76" t="s">
        <v>2765</v>
      </c>
      <c r="J76" s="11" t="str">
        <f t="shared" si="6"/>
        <v>IC.GA.011108</v>
      </c>
      <c r="K76" s="2" t="s">
        <v>1192</v>
      </c>
      <c r="L76" t="str">
        <f t="shared" si="7"/>
        <v>Old blood</v>
      </c>
      <c r="M76" s="12" t="str">
        <f t="shared" si="8"/>
        <v>PI.IC.GA.011108.01</v>
      </c>
      <c r="N76" s="12"/>
      <c r="O76" s="12" t="str">
        <f t="shared" si="9"/>
        <v>PH.IC.GA.011108.01</v>
      </c>
      <c r="Q76" s="12" t="str">
        <f t="shared" si="10"/>
        <v>CL.IC.GA.011108.01</v>
      </c>
    </row>
    <row r="77" spans="1:19" ht="15">
      <c r="A77" t="s">
        <v>2591</v>
      </c>
      <c r="C77" s="2" t="s">
        <v>1192</v>
      </c>
      <c r="E77" s="2" t="s">
        <v>8048</v>
      </c>
      <c r="F77" t="s">
        <v>2747</v>
      </c>
      <c r="G77" t="s">
        <v>2766</v>
      </c>
      <c r="H77" s="22" t="s">
        <v>1551</v>
      </c>
      <c r="I77" t="s">
        <v>2767</v>
      </c>
      <c r="J77" s="11" t="str">
        <f t="shared" si="6"/>
        <v>IC.GA.011109</v>
      </c>
      <c r="K77" s="2" t="s">
        <v>1192</v>
      </c>
      <c r="L77" t="str">
        <f t="shared" si="7"/>
        <v>Coffee grounds</v>
      </c>
      <c r="M77" s="12" t="str">
        <f t="shared" si="8"/>
        <v>PI.IC.GA.011109.01</v>
      </c>
      <c r="N77" s="12"/>
      <c r="O77" s="12" t="str">
        <f t="shared" si="9"/>
        <v>PH.IC.GA.011109.01</v>
      </c>
      <c r="Q77" s="12" t="str">
        <f t="shared" si="10"/>
        <v>CL.IC.GA.011109.01</v>
      </c>
    </row>
    <row r="78" spans="1:19" ht="15">
      <c r="A78" t="s">
        <v>2591</v>
      </c>
      <c r="C78" s="2" t="s">
        <v>1192</v>
      </c>
      <c r="E78" s="2" t="s">
        <v>8048</v>
      </c>
      <c r="F78" t="s">
        <v>2747</v>
      </c>
      <c r="G78" t="s">
        <v>2618</v>
      </c>
      <c r="H78" s="22" t="s">
        <v>1571</v>
      </c>
      <c r="I78" t="s">
        <v>2618</v>
      </c>
      <c r="J78" s="11" t="str">
        <f t="shared" si="6"/>
        <v>IC.GA.011110</v>
      </c>
      <c r="K78" s="2" t="s">
        <v>1192</v>
      </c>
      <c r="L78" t="str">
        <f t="shared" si="7"/>
        <v>Black</v>
      </c>
      <c r="M78" s="12" t="str">
        <f t="shared" si="8"/>
        <v>PI.IC.GA.011110.01</v>
      </c>
      <c r="N78" s="12"/>
      <c r="O78" s="12" t="str">
        <f t="shared" si="9"/>
        <v>PH.IC.GA.011110.01</v>
      </c>
      <c r="Q78" s="12" t="str">
        <f t="shared" si="10"/>
        <v>CL.IC.GA.011110.01</v>
      </c>
    </row>
    <row r="79" spans="1:19" ht="15">
      <c r="A79" t="s">
        <v>2591</v>
      </c>
      <c r="C79" s="2" t="s">
        <v>1192</v>
      </c>
      <c r="E79" s="2" t="s">
        <v>8048</v>
      </c>
      <c r="F79" t="s">
        <v>2747</v>
      </c>
      <c r="G79" t="s">
        <v>2619</v>
      </c>
      <c r="H79" s="2" t="s">
        <v>8048</v>
      </c>
      <c r="I79" t="s">
        <v>2620</v>
      </c>
      <c r="J79" s="11" t="str">
        <f t="shared" si="6"/>
        <v>IC.GA.011111</v>
      </c>
      <c r="K79" s="2" t="s">
        <v>1192</v>
      </c>
      <c r="L79" t="str">
        <f t="shared" si="7"/>
        <v>Fecal material</v>
      </c>
      <c r="M79" s="12" t="str">
        <f t="shared" si="8"/>
        <v>PI.IC.GA.011111.01</v>
      </c>
      <c r="N79" s="12"/>
      <c r="O79" s="12" t="str">
        <f t="shared" si="9"/>
        <v>PH.IC.GA.011111.01</v>
      </c>
      <c r="Q79" s="12" t="str">
        <f t="shared" si="10"/>
        <v>CL.IC.GA.011111.01</v>
      </c>
    </row>
    <row r="80" spans="1:19" ht="15">
      <c r="A80" t="s">
        <v>2982</v>
      </c>
      <c r="C80" s="2" t="s">
        <v>11324</v>
      </c>
      <c r="E80" s="2" t="s">
        <v>8048</v>
      </c>
      <c r="F80" t="s">
        <v>2746</v>
      </c>
      <c r="G80" s="2" t="s">
        <v>2621</v>
      </c>
      <c r="H80" s="2" t="s">
        <v>11023</v>
      </c>
      <c r="I80" s="2" t="s">
        <v>2621</v>
      </c>
      <c r="J80" s="11" t="str">
        <f t="shared" si="6"/>
        <v>IC.GA.011112</v>
      </c>
      <c r="K80" s="2" t="s">
        <v>11324</v>
      </c>
      <c r="L80" t="str">
        <f t="shared" si="7"/>
        <v>Projectile</v>
      </c>
      <c r="M80" s="12" t="str">
        <f t="shared" si="8"/>
        <v>PI.IC.GA.011112.01</v>
      </c>
      <c r="N80" s="12"/>
      <c r="O80" s="12" t="str">
        <f t="shared" si="9"/>
        <v>PH.IC.GA.011112.01</v>
      </c>
      <c r="Q80" s="12" t="str">
        <f t="shared" si="10"/>
        <v>CL.IC.GA.011112.01</v>
      </c>
    </row>
    <row r="81" spans="1:25" ht="15">
      <c r="A81" t="s">
        <v>2591</v>
      </c>
      <c r="B81" t="s">
        <v>2622</v>
      </c>
      <c r="C81" s="2" t="s">
        <v>9391</v>
      </c>
      <c r="D81" t="s">
        <v>2862</v>
      </c>
      <c r="E81" s="2" t="s">
        <v>1192</v>
      </c>
      <c r="F81" t="s">
        <v>2623</v>
      </c>
      <c r="G81" t="s">
        <v>2624</v>
      </c>
      <c r="H81" s="22" t="s">
        <v>1396</v>
      </c>
      <c r="I81" t="s">
        <v>2625</v>
      </c>
      <c r="J81" s="11" t="str">
        <f t="shared" si="6"/>
        <v>IC.GA.020101</v>
      </c>
      <c r="K81" s="2" t="s">
        <v>1192</v>
      </c>
      <c r="L81" t="str">
        <f t="shared" si="7"/>
        <v xml:space="preserve">     Bowel management system</v>
      </c>
      <c r="M81" s="12" t="str">
        <f t="shared" si="8"/>
        <v>PI.IC.GA.020101.01</v>
      </c>
      <c r="N81" s="12"/>
      <c r="O81" s="12" t="str">
        <f t="shared" si="9"/>
        <v>PH.IC.GA.020101.01</v>
      </c>
      <c r="Q81" s="12" t="str">
        <f t="shared" si="10"/>
        <v>CL.IC.GA.020101.01</v>
      </c>
    </row>
    <row r="82" spans="1:25" ht="15">
      <c r="A82" t="s">
        <v>2591</v>
      </c>
      <c r="C82" s="2" t="s">
        <v>923</v>
      </c>
      <c r="E82" s="2" t="s">
        <v>1192</v>
      </c>
      <c r="F82" t="s">
        <v>2623</v>
      </c>
      <c r="G82" t="s">
        <v>2626</v>
      </c>
      <c r="H82" s="22" t="s">
        <v>1398</v>
      </c>
      <c r="I82" t="s">
        <v>2627</v>
      </c>
      <c r="J82" s="11" t="str">
        <f t="shared" si="6"/>
        <v>IC.GA.020102</v>
      </c>
      <c r="K82" s="2" t="s">
        <v>11324</v>
      </c>
      <c r="L82" t="str">
        <f t="shared" si="7"/>
        <v xml:space="preserve">     Fecal incontinence apparatus</v>
      </c>
      <c r="M82" s="12" t="str">
        <f t="shared" si="8"/>
        <v>PI.IC.GA.020102.01</v>
      </c>
      <c r="N82" s="12"/>
      <c r="O82" s="12" t="str">
        <f t="shared" si="9"/>
        <v>PH.IC.GA.020102.01</v>
      </c>
      <c r="Q82" s="12" t="str">
        <f t="shared" si="10"/>
        <v>CL.IC.GA.020102.01</v>
      </c>
    </row>
    <row r="83" spans="1:25" ht="15">
      <c r="A83" t="s">
        <v>2591</v>
      </c>
      <c r="C83" s="2" t="s">
        <v>923</v>
      </c>
      <c r="E83" s="2" t="s">
        <v>1192</v>
      </c>
      <c r="F83" t="s">
        <v>2623</v>
      </c>
      <c r="G83" t="s">
        <v>2628</v>
      </c>
      <c r="H83" s="22" t="s">
        <v>1400</v>
      </c>
      <c r="I83" t="s">
        <v>2629</v>
      </c>
      <c r="J83" s="11" t="str">
        <f t="shared" si="6"/>
        <v>IC.GA.020103</v>
      </c>
      <c r="K83" s="2" t="s">
        <v>1192</v>
      </c>
      <c r="L83" t="str">
        <f t="shared" si="7"/>
        <v xml:space="preserve">     Rectal tube</v>
      </c>
      <c r="M83" s="12" t="str">
        <f t="shared" si="8"/>
        <v>PI.IC.GA.020103.01</v>
      </c>
      <c r="N83" s="12"/>
      <c r="O83" s="12" t="str">
        <f t="shared" si="9"/>
        <v>PH.IC.GA.020103.01</v>
      </c>
      <c r="Q83" s="12" t="str">
        <f t="shared" si="10"/>
        <v>CL.IC.GA.020103.01</v>
      </c>
    </row>
    <row r="84" spans="1:25" ht="15">
      <c r="A84" t="s">
        <v>2591</v>
      </c>
      <c r="C84" s="2" t="s">
        <v>9391</v>
      </c>
      <c r="D84" t="s">
        <v>2804</v>
      </c>
      <c r="E84" s="2" t="s">
        <v>923</v>
      </c>
      <c r="F84" t="s">
        <v>2623</v>
      </c>
      <c r="G84" t="s">
        <v>2805</v>
      </c>
      <c r="H84" s="22" t="s">
        <v>1396</v>
      </c>
      <c r="I84" t="s">
        <v>2806</v>
      </c>
      <c r="J84" s="11" t="str">
        <f t="shared" si="6"/>
        <v>IC.GA.020201</v>
      </c>
      <c r="K84" s="2" t="s">
        <v>1192</v>
      </c>
      <c r="L84" t="str">
        <f t="shared" si="7"/>
        <v xml:space="preserve">     Intact</v>
      </c>
      <c r="M84" s="12" t="str">
        <f t="shared" si="8"/>
        <v>PI.IC.GA.020201.01</v>
      </c>
      <c r="N84" s="12"/>
      <c r="O84" s="12" t="str">
        <f t="shared" si="9"/>
        <v>PH.IC.GA.020201.01</v>
      </c>
      <c r="Q84" s="12" t="str">
        <f t="shared" si="10"/>
        <v>CL.IC.GA.020201.01</v>
      </c>
    </row>
    <row r="85" spans="1:25" ht="15">
      <c r="A85" t="s">
        <v>2591</v>
      </c>
      <c r="C85" s="2" t="s">
        <v>923</v>
      </c>
      <c r="E85" s="2" t="s">
        <v>923</v>
      </c>
      <c r="F85" t="s">
        <v>2623</v>
      </c>
      <c r="G85" t="s">
        <v>2807</v>
      </c>
      <c r="H85" s="22" t="s">
        <v>1398</v>
      </c>
      <c r="I85" t="s">
        <v>1535</v>
      </c>
      <c r="J85" s="11" t="str">
        <f t="shared" si="6"/>
        <v>IC.GA.020202</v>
      </c>
      <c r="K85" s="2" t="s">
        <v>1192</v>
      </c>
      <c r="L85" t="str">
        <f t="shared" si="7"/>
        <v xml:space="preserve">     Leaking</v>
      </c>
      <c r="M85" s="12" t="str">
        <f t="shared" si="8"/>
        <v>PI.IC.GA.020202.01</v>
      </c>
      <c r="N85" s="12"/>
      <c r="O85" s="12" t="str">
        <f t="shared" si="9"/>
        <v>PH.IC.GA.020202.01</v>
      </c>
      <c r="Q85" s="12" t="str">
        <f t="shared" si="10"/>
        <v>CL.IC.GA.020202.01</v>
      </c>
    </row>
    <row r="86" spans="1:25" ht="15">
      <c r="A86" t="s">
        <v>2591</v>
      </c>
      <c r="C86" s="2" t="s">
        <v>9391</v>
      </c>
      <c r="E86" s="2" t="s">
        <v>9391</v>
      </c>
      <c r="F86" t="s">
        <v>2623</v>
      </c>
      <c r="G86" t="s">
        <v>2808</v>
      </c>
      <c r="H86" s="22" t="s">
        <v>1400</v>
      </c>
      <c r="I86" t="s">
        <v>1699</v>
      </c>
      <c r="J86" s="11" t="str">
        <f t="shared" si="6"/>
        <v>IC.GA.020203</v>
      </c>
      <c r="K86" s="2" t="s">
        <v>11324</v>
      </c>
      <c r="L86" t="str">
        <f t="shared" si="7"/>
        <v xml:space="preserve">     Changed</v>
      </c>
      <c r="M86" s="12" t="str">
        <f t="shared" si="8"/>
        <v>PI.IC.GA.020203.01</v>
      </c>
      <c r="N86" s="12"/>
      <c r="O86" s="12" t="str">
        <f t="shared" si="9"/>
        <v>PH.IC.GA.020203.01</v>
      </c>
      <c r="Q86" s="12" t="str">
        <f t="shared" si="10"/>
        <v>CL.IC.GA.020203.01</v>
      </c>
    </row>
    <row r="87" spans="1:25" ht="15">
      <c r="A87" t="s">
        <v>2591</v>
      </c>
      <c r="C87" s="2" t="s">
        <v>9391</v>
      </c>
      <c r="E87" s="2" t="s">
        <v>9391</v>
      </c>
      <c r="F87" t="s">
        <v>2623</v>
      </c>
      <c r="G87" t="s">
        <v>2809</v>
      </c>
      <c r="H87" s="22" t="s">
        <v>1402</v>
      </c>
      <c r="I87" t="s">
        <v>2810</v>
      </c>
      <c r="J87" s="11" t="str">
        <f t="shared" si="6"/>
        <v>IC.GA.020204</v>
      </c>
      <c r="K87" s="2" t="s">
        <v>11324</v>
      </c>
      <c r="L87" t="str">
        <f t="shared" si="7"/>
        <v xml:space="preserve">     Placed</v>
      </c>
      <c r="M87" s="12" t="str">
        <f t="shared" si="8"/>
        <v>PI.IC.GA.020204.01</v>
      </c>
      <c r="N87" s="12"/>
      <c r="O87" s="12" t="str">
        <f t="shared" si="9"/>
        <v>PH.IC.GA.020204.01</v>
      </c>
      <c r="Q87" s="12" t="str">
        <f t="shared" si="10"/>
        <v>CL.IC.GA.020204.01</v>
      </c>
    </row>
    <row r="88" spans="1:25" ht="15">
      <c r="A88" t="s">
        <v>2591</v>
      </c>
      <c r="C88" s="2" t="s">
        <v>923</v>
      </c>
      <c r="E88" s="2" t="s">
        <v>923</v>
      </c>
      <c r="F88" t="s">
        <v>2623</v>
      </c>
      <c r="G88" t="s">
        <v>2811</v>
      </c>
      <c r="H88" s="22" t="s">
        <v>1404</v>
      </c>
      <c r="I88" t="s">
        <v>1583</v>
      </c>
      <c r="J88" s="11" t="str">
        <f t="shared" si="6"/>
        <v>IC.GA.020205</v>
      </c>
      <c r="K88" s="2" t="s">
        <v>1192</v>
      </c>
      <c r="L88" t="str">
        <f t="shared" si="7"/>
        <v xml:space="preserve">     Discontinued</v>
      </c>
      <c r="M88" s="12" t="str">
        <f t="shared" si="8"/>
        <v>PI.IC.GA.020205.01</v>
      </c>
      <c r="N88" s="12"/>
      <c r="O88" s="12" t="str">
        <f t="shared" si="9"/>
        <v>PH.IC.GA.020205.01</v>
      </c>
      <c r="Q88" s="12" t="str">
        <f t="shared" si="10"/>
        <v>CL.IC.GA.020205.01</v>
      </c>
    </row>
    <row r="89" spans="1:25" ht="15">
      <c r="A89" t="s">
        <v>2982</v>
      </c>
      <c r="C89" s="2" t="s">
        <v>923</v>
      </c>
      <c r="E89" s="2" t="s">
        <v>11698</v>
      </c>
      <c r="F89" t="s">
        <v>2812</v>
      </c>
      <c r="G89" s="2" t="s">
        <v>2813</v>
      </c>
      <c r="H89" s="22" t="s">
        <v>6888</v>
      </c>
      <c r="I89" s="22" t="s">
        <v>2814</v>
      </c>
      <c r="J89" s="11" t="str">
        <f t="shared" si="6"/>
        <v>IC.GA.020206</v>
      </c>
      <c r="K89" s="2" t="s">
        <v>11383</v>
      </c>
      <c r="L89" t="str">
        <f t="shared" si="7"/>
        <v xml:space="preserve">  Rectal tone assessment</v>
      </c>
      <c r="M89" s="12" t="str">
        <f t="shared" si="8"/>
        <v>PI.IC.GA.020206.01</v>
      </c>
      <c r="N89" s="12"/>
      <c r="O89" s="12" t="str">
        <f t="shared" si="9"/>
        <v>PH.IC.GA.020206.01</v>
      </c>
      <c r="Q89" s="12" t="str">
        <f t="shared" si="10"/>
        <v>CL.IC.GA.020206.01</v>
      </c>
      <c r="R89" t="s">
        <v>1112</v>
      </c>
      <c r="S89">
        <v>208</v>
      </c>
    </row>
    <row r="90" spans="1:25" ht="15">
      <c r="A90" t="s">
        <v>2982</v>
      </c>
      <c r="C90" s="2" t="s">
        <v>923</v>
      </c>
      <c r="E90" s="2" t="s">
        <v>9391</v>
      </c>
      <c r="F90" t="s">
        <v>2812</v>
      </c>
      <c r="G90" s="2" t="s">
        <v>737</v>
      </c>
      <c r="H90" s="22" t="s">
        <v>738</v>
      </c>
      <c r="I90" s="22"/>
      <c r="J90" s="11" t="str">
        <f t="shared" si="6"/>
        <v>IC.GA.020207</v>
      </c>
      <c r="K90" s="2" t="s">
        <v>11324</v>
      </c>
      <c r="L90" t="str">
        <f t="shared" si="7"/>
        <v>Irrigated</v>
      </c>
      <c r="M90" s="12" t="str">
        <f t="shared" si="8"/>
        <v>PI.IC.GA.020207.01</v>
      </c>
      <c r="N90" s="12"/>
      <c r="O90" s="12" t="str">
        <f t="shared" si="9"/>
        <v>PH.IC.GA.020207.01</v>
      </c>
      <c r="Q90" s="12" t="str">
        <f t="shared" si="10"/>
        <v>CL.IC.GA.020207.01</v>
      </c>
      <c r="X90" t="s">
        <v>807</v>
      </c>
      <c r="Y90">
        <v>1091</v>
      </c>
    </row>
    <row r="91" spans="1:25" ht="15">
      <c r="A91" t="s">
        <v>2591</v>
      </c>
      <c r="C91" s="2" t="s">
        <v>923</v>
      </c>
      <c r="D91" t="s">
        <v>3137</v>
      </c>
      <c r="E91" s="2" t="s">
        <v>1202</v>
      </c>
      <c r="F91" t="s">
        <v>2623</v>
      </c>
      <c r="G91" t="s">
        <v>3138</v>
      </c>
      <c r="H91" s="22" t="s">
        <v>1396</v>
      </c>
      <c r="I91" t="s">
        <v>3139</v>
      </c>
      <c r="J91" s="11" t="str">
        <f t="shared" si="6"/>
        <v>IC.GA.020301</v>
      </c>
      <c r="K91" s="2" t="s">
        <v>1192</v>
      </c>
      <c r="L91" t="str">
        <f t="shared" si="7"/>
        <v xml:space="preserve">     Inflated balloon</v>
      </c>
      <c r="M91" s="12" t="str">
        <f t="shared" si="8"/>
        <v>PI.IC.GA.020301.01</v>
      </c>
      <c r="N91" s="12"/>
      <c r="O91" s="12" t="str">
        <f t="shared" si="9"/>
        <v>PH.IC.GA.020301.01</v>
      </c>
      <c r="Q91" s="12" t="str">
        <f t="shared" si="10"/>
        <v>CL.IC.GA.020301.01</v>
      </c>
    </row>
    <row r="92" spans="1:25" ht="15">
      <c r="A92" t="s">
        <v>2591</v>
      </c>
      <c r="C92" s="2" t="s">
        <v>923</v>
      </c>
      <c r="E92" s="2" t="s">
        <v>1202</v>
      </c>
      <c r="F92" t="s">
        <v>2623</v>
      </c>
      <c r="G92" t="s">
        <v>3286</v>
      </c>
      <c r="H92" s="22" t="s">
        <v>1398</v>
      </c>
      <c r="I92" t="s">
        <v>3287</v>
      </c>
      <c r="J92" s="11" t="str">
        <f t="shared" si="6"/>
        <v>IC.GA.020302</v>
      </c>
      <c r="K92" s="2" t="s">
        <v>1192</v>
      </c>
      <c r="L92" t="str">
        <f t="shared" si="7"/>
        <v xml:space="preserve">     Deflated balloon</v>
      </c>
      <c r="M92" s="12" t="str">
        <f t="shared" si="8"/>
        <v>PI.IC.GA.020302.01</v>
      </c>
      <c r="N92" s="12"/>
      <c r="O92" s="12" t="str">
        <f t="shared" si="9"/>
        <v>PH.IC.GA.020302.01</v>
      </c>
      <c r="Q92" s="12" t="str">
        <f t="shared" si="10"/>
        <v>CL.IC.GA.020302.01</v>
      </c>
    </row>
    <row r="93" spans="1:25" ht="15">
      <c r="A93" t="s">
        <v>2591</v>
      </c>
      <c r="C93" s="2" t="s">
        <v>923</v>
      </c>
      <c r="E93" s="2" t="s">
        <v>1202</v>
      </c>
      <c r="F93" t="s">
        <v>2623</v>
      </c>
      <c r="G93" t="s">
        <v>3288</v>
      </c>
      <c r="H93" s="22" t="s">
        <v>1400</v>
      </c>
      <c r="I93" t="s">
        <v>3289</v>
      </c>
      <c r="J93" s="11" t="str">
        <f t="shared" si="6"/>
        <v>IC.GA.020303</v>
      </c>
      <c r="K93" s="2" t="s">
        <v>1192</v>
      </c>
      <c r="L93" t="str">
        <f t="shared" si="7"/>
        <v xml:space="preserve">     Water added to balloon</v>
      </c>
      <c r="M93" s="12" t="str">
        <f t="shared" si="8"/>
        <v>PI.IC.GA.020303.01</v>
      </c>
      <c r="N93" s="12"/>
      <c r="O93" s="12" t="str">
        <f t="shared" si="9"/>
        <v>PH.IC.GA.020303.01</v>
      </c>
      <c r="Q93" s="12" t="str">
        <f t="shared" si="10"/>
        <v>CL.IC.GA.020303.01</v>
      </c>
    </row>
    <row r="94" spans="1:25" ht="15">
      <c r="A94" t="s">
        <v>2591</v>
      </c>
      <c r="C94" s="2" t="s">
        <v>923</v>
      </c>
      <c r="E94" s="2" t="s">
        <v>1202</v>
      </c>
      <c r="F94" t="s">
        <v>2623</v>
      </c>
      <c r="G94" t="s">
        <v>3144</v>
      </c>
      <c r="H94" s="22" t="s">
        <v>1402</v>
      </c>
      <c r="I94" t="s">
        <v>3145</v>
      </c>
      <c r="J94" s="11" t="str">
        <f t="shared" si="6"/>
        <v>IC.GA.020304</v>
      </c>
      <c r="K94" s="2" t="s">
        <v>1192</v>
      </c>
      <c r="L94" t="str">
        <f t="shared" si="7"/>
        <v xml:space="preserve">     Air added to balloon</v>
      </c>
      <c r="M94" s="12" t="str">
        <f t="shared" si="8"/>
        <v>PI.IC.GA.020304.01</v>
      </c>
      <c r="N94" s="12"/>
      <c r="O94" s="12" t="str">
        <f t="shared" si="9"/>
        <v>PH.IC.GA.020304.01</v>
      </c>
      <c r="Q94" s="12" t="str">
        <f t="shared" si="10"/>
        <v>CL.IC.GA.020304.01</v>
      </c>
    </row>
    <row r="95" spans="1:25" ht="15">
      <c r="A95" t="s">
        <v>2591</v>
      </c>
      <c r="C95" s="2" t="s">
        <v>923</v>
      </c>
      <c r="E95" s="2" t="s">
        <v>1202</v>
      </c>
      <c r="F95" t="s">
        <v>2623</v>
      </c>
      <c r="G95" t="s">
        <v>2978</v>
      </c>
      <c r="H95" s="22" t="s">
        <v>1404</v>
      </c>
      <c r="I95" t="s">
        <v>2979</v>
      </c>
      <c r="J95" s="11" t="str">
        <f t="shared" si="6"/>
        <v>IC.GA.020305</v>
      </c>
      <c r="K95" s="2" t="s">
        <v>11683</v>
      </c>
      <c r="L95" t="str">
        <f t="shared" si="7"/>
        <v xml:space="preserve">     # ml used: enter free text</v>
      </c>
      <c r="M95" s="12" t="str">
        <f t="shared" si="8"/>
        <v>PI.IC.GA.020305.01</v>
      </c>
      <c r="N95" s="12"/>
      <c r="O95" s="12" t="str">
        <f t="shared" si="9"/>
        <v>PH.IC.GA.020305.01</v>
      </c>
      <c r="Q95" s="12" t="str">
        <f t="shared" si="10"/>
        <v>CL.IC.GA.020305.01</v>
      </c>
    </row>
    <row r="96" spans="1:25" ht="15">
      <c r="A96" t="s">
        <v>2591</v>
      </c>
      <c r="C96" s="2" t="s">
        <v>923</v>
      </c>
      <c r="E96" s="2" t="s">
        <v>1202</v>
      </c>
      <c r="F96" t="s">
        <v>2623</v>
      </c>
      <c r="G96" t="s">
        <v>739</v>
      </c>
      <c r="H96" s="22" t="s">
        <v>873</v>
      </c>
      <c r="I96" t="s">
        <v>874</v>
      </c>
      <c r="J96" s="11" t="str">
        <f t="shared" si="6"/>
        <v>IC.GA.020306</v>
      </c>
      <c r="K96" s="2" t="s">
        <v>1192</v>
      </c>
      <c r="L96" t="str">
        <f t="shared" si="7"/>
        <v>Not applicable</v>
      </c>
      <c r="M96" s="12" t="str">
        <f t="shared" si="8"/>
        <v>PI.IC.GA.020306.01</v>
      </c>
      <c r="N96" s="12"/>
      <c r="O96" s="12" t="str">
        <f t="shared" si="9"/>
        <v>PH.IC.GA.020306.01</v>
      </c>
      <c r="Q96" s="12" t="str">
        <f t="shared" si="10"/>
        <v>CL.IC.GA.020306.01</v>
      </c>
      <c r="X96" t="s">
        <v>864</v>
      </c>
      <c r="Y96">
        <v>1091</v>
      </c>
    </row>
    <row r="97" spans="1:17" ht="15">
      <c r="A97" t="s">
        <v>2591</v>
      </c>
      <c r="B97" t="s">
        <v>2977</v>
      </c>
      <c r="C97" s="2" t="s">
        <v>1202</v>
      </c>
      <c r="D97" t="s">
        <v>2990</v>
      </c>
      <c r="E97" s="2" t="s">
        <v>1192</v>
      </c>
      <c r="F97" t="s">
        <v>2991</v>
      </c>
      <c r="G97" t="s">
        <v>2992</v>
      </c>
      <c r="H97" s="22" t="s">
        <v>1396</v>
      </c>
      <c r="I97" t="s">
        <v>2993</v>
      </c>
      <c r="J97" s="11" t="str">
        <f t="shared" si="6"/>
        <v>IC.GA.030101</v>
      </c>
      <c r="K97" s="2" t="s">
        <v>1192</v>
      </c>
      <c r="L97" t="str">
        <f t="shared" si="7"/>
        <v xml:space="preserve">     Total volume</v>
      </c>
      <c r="M97" s="12" t="str">
        <f t="shared" si="8"/>
        <v>PI.IC.GA.030101.01</v>
      </c>
      <c r="N97" s="12"/>
      <c r="O97" s="12" t="str">
        <f t="shared" si="9"/>
        <v>PH.IC.GA.030101.01</v>
      </c>
      <c r="Q97" s="12" t="str">
        <f t="shared" si="10"/>
        <v>CL.IC.GA.030101.01</v>
      </c>
    </row>
    <row r="98" spans="1:17" ht="15">
      <c r="A98" t="s">
        <v>2591</v>
      </c>
      <c r="C98" s="2" t="s">
        <v>1202</v>
      </c>
      <c r="E98" s="2" t="s">
        <v>1192</v>
      </c>
      <c r="F98" t="s">
        <v>2991</v>
      </c>
      <c r="G98" t="s">
        <v>2994</v>
      </c>
      <c r="H98" s="22" t="s">
        <v>1398</v>
      </c>
      <c r="I98" t="s">
        <v>2995</v>
      </c>
      <c r="J98" s="11" t="str">
        <f t="shared" si="6"/>
        <v>IC.GA.030102</v>
      </c>
      <c r="K98" s="2" t="s">
        <v>1192</v>
      </c>
      <c r="L98" t="str">
        <f t="shared" ref="L98:L129" si="11">G98</f>
        <v xml:space="preserve">     IV fluids only</v>
      </c>
      <c r="M98" s="12" t="str">
        <f t="shared" si="8"/>
        <v>PI.IC.GA.030102.01</v>
      </c>
      <c r="N98" s="12"/>
      <c r="O98" s="12" t="str">
        <f t="shared" si="9"/>
        <v>PH.IC.GA.030102.01</v>
      </c>
      <c r="Q98" s="12" t="str">
        <f t="shared" si="10"/>
        <v>CL.IC.GA.030102.01</v>
      </c>
    </row>
    <row r="99" spans="1:17" ht="15">
      <c r="A99" t="s">
        <v>2591</v>
      </c>
      <c r="C99" s="2" t="s">
        <v>1202</v>
      </c>
      <c r="E99" s="2" t="s">
        <v>1192</v>
      </c>
      <c r="F99" t="s">
        <v>2991</v>
      </c>
      <c r="G99" t="s">
        <v>2996</v>
      </c>
      <c r="H99" s="22" t="s">
        <v>1400</v>
      </c>
      <c r="I99" t="s">
        <v>2997</v>
      </c>
      <c r="J99" s="11" t="str">
        <f t="shared" si="6"/>
        <v>IC.GA.030103</v>
      </c>
      <c r="K99" s="2" t="s">
        <v>1192</v>
      </c>
      <c r="L99" t="str">
        <f t="shared" si="11"/>
        <v xml:space="preserve">     Oral only</v>
      </c>
      <c r="M99" s="12" t="str">
        <f t="shared" si="8"/>
        <v>PI.IC.GA.030103.01</v>
      </c>
      <c r="N99" s="12"/>
      <c r="O99" s="12" t="str">
        <f t="shared" si="9"/>
        <v>PH.IC.GA.030103.01</v>
      </c>
      <c r="Q99" s="12" t="str">
        <f t="shared" si="10"/>
        <v>CL.IC.GA.030103.01</v>
      </c>
    </row>
    <row r="100" spans="1:17" ht="15">
      <c r="A100" t="s">
        <v>2591</v>
      </c>
      <c r="C100" s="2" t="s">
        <v>1202</v>
      </c>
      <c r="D100" t="s">
        <v>2830</v>
      </c>
      <c r="E100" s="2" t="s">
        <v>923</v>
      </c>
      <c r="F100" t="s">
        <v>2991</v>
      </c>
      <c r="G100" t="s">
        <v>2831</v>
      </c>
      <c r="H100" s="22" t="s">
        <v>1396</v>
      </c>
      <c r="I100" t="s">
        <v>2832</v>
      </c>
      <c r="J100" s="11" t="str">
        <f t="shared" si="6"/>
        <v>IC.GA.030201</v>
      </c>
      <c r="K100" s="2" t="s">
        <v>1192</v>
      </c>
      <c r="L100" t="str">
        <f t="shared" si="11"/>
        <v xml:space="preserve">     1000 ml</v>
      </c>
      <c r="M100" s="12" t="str">
        <f t="shared" si="8"/>
        <v>PI.IC.GA.030201.01</v>
      </c>
      <c r="N100" s="12"/>
      <c r="O100" s="12" t="str">
        <f t="shared" si="9"/>
        <v>PH.IC.GA.030201.01</v>
      </c>
      <c r="Q100" s="12" t="str">
        <f t="shared" si="10"/>
        <v>CL.IC.GA.030201.01</v>
      </c>
    </row>
    <row r="101" spans="1:17" ht="15">
      <c r="A101" t="s">
        <v>2591</v>
      </c>
      <c r="C101" s="2" t="s">
        <v>1202</v>
      </c>
      <c r="E101" s="2" t="s">
        <v>923</v>
      </c>
      <c r="F101" t="s">
        <v>2991</v>
      </c>
      <c r="G101" t="s">
        <v>2833</v>
      </c>
      <c r="H101" s="22" t="s">
        <v>1398</v>
      </c>
      <c r="I101" t="s">
        <v>2834</v>
      </c>
      <c r="J101" s="11" t="str">
        <f t="shared" si="6"/>
        <v>IC.GA.030202</v>
      </c>
      <c r="K101" s="2" t="s">
        <v>1192</v>
      </c>
      <c r="L101" t="str">
        <f t="shared" si="11"/>
        <v xml:space="preserve">     1200 ml</v>
      </c>
      <c r="M101" s="12" t="str">
        <f t="shared" si="8"/>
        <v>PI.IC.GA.030202.01</v>
      </c>
      <c r="N101" s="12"/>
      <c r="O101" s="12" t="str">
        <f t="shared" si="9"/>
        <v>PH.IC.GA.030202.01</v>
      </c>
      <c r="Q101" s="12" t="str">
        <f t="shared" si="10"/>
        <v>CL.IC.GA.030202.01</v>
      </c>
    </row>
    <row r="102" spans="1:17" ht="15">
      <c r="A102" t="s">
        <v>2591</v>
      </c>
      <c r="C102" s="2" t="s">
        <v>1202</v>
      </c>
      <c r="E102" s="2" t="s">
        <v>923</v>
      </c>
      <c r="F102" t="s">
        <v>2991</v>
      </c>
      <c r="G102" t="s">
        <v>2835</v>
      </c>
      <c r="H102" s="22" t="s">
        <v>1400</v>
      </c>
      <c r="I102" t="s">
        <v>2836</v>
      </c>
      <c r="J102" s="11" t="str">
        <f t="shared" si="6"/>
        <v>IC.GA.030203</v>
      </c>
      <c r="K102" s="2" t="s">
        <v>1192</v>
      </c>
      <c r="L102" t="str">
        <f t="shared" si="11"/>
        <v xml:space="preserve">     1500 ml</v>
      </c>
      <c r="M102" s="12" t="str">
        <f t="shared" si="8"/>
        <v>PI.IC.GA.030203.01</v>
      </c>
      <c r="N102" s="12"/>
      <c r="O102" s="12" t="str">
        <f t="shared" si="9"/>
        <v>PH.IC.GA.030203.01</v>
      </c>
      <c r="Q102" s="12" t="str">
        <f t="shared" si="10"/>
        <v>CL.IC.GA.030203.01</v>
      </c>
    </row>
    <row r="103" spans="1:17" ht="15">
      <c r="A103" t="s">
        <v>2591</v>
      </c>
      <c r="C103" s="2" t="s">
        <v>946</v>
      </c>
      <c r="E103" s="2" t="s">
        <v>1199</v>
      </c>
      <c r="F103" t="s">
        <v>2991</v>
      </c>
      <c r="G103" t="s">
        <v>2837</v>
      </c>
      <c r="H103" s="22" t="s">
        <v>1402</v>
      </c>
      <c r="I103" t="s">
        <v>2838</v>
      </c>
      <c r="J103" s="11" t="str">
        <f t="shared" si="6"/>
        <v>IC.GA.030204</v>
      </c>
      <c r="K103" s="2" t="s">
        <v>11324</v>
      </c>
      <c r="L103" t="str">
        <f t="shared" si="11"/>
        <v xml:space="preserve">     2000ml</v>
      </c>
      <c r="M103" s="12" t="str">
        <f t="shared" si="8"/>
        <v>PI.IC.GA.030204.01</v>
      </c>
      <c r="N103" s="12"/>
      <c r="O103" s="12" t="str">
        <f t="shared" si="9"/>
        <v>PH.IC.GA.030204.01</v>
      </c>
      <c r="Q103" s="12" t="str">
        <f t="shared" si="10"/>
        <v>CL.IC.GA.030204.01</v>
      </c>
    </row>
    <row r="104" spans="1:17" ht="15">
      <c r="A104" t="s">
        <v>2591</v>
      </c>
      <c r="C104" s="2" t="s">
        <v>1202</v>
      </c>
      <c r="E104" s="2" t="s">
        <v>923</v>
      </c>
      <c r="F104" t="s">
        <v>2991</v>
      </c>
      <c r="G104" t="s">
        <v>2671</v>
      </c>
      <c r="H104" s="22" t="s">
        <v>1404</v>
      </c>
      <c r="I104" t="s">
        <v>2672</v>
      </c>
      <c r="J104" s="11" t="str">
        <f t="shared" si="6"/>
        <v>IC.GA.030205</v>
      </c>
      <c r="K104" s="2" t="s">
        <v>1192</v>
      </c>
      <c r="L104" t="str">
        <f t="shared" si="11"/>
        <v xml:space="preserve">     2500 ml</v>
      </c>
      <c r="M104" s="12" t="str">
        <f t="shared" si="8"/>
        <v>PI.IC.GA.030205.01</v>
      </c>
      <c r="N104" s="12"/>
      <c r="O104" s="12" t="str">
        <f t="shared" si="9"/>
        <v>PH.IC.GA.030205.01</v>
      </c>
      <c r="Q104" s="12" t="str">
        <f t="shared" si="10"/>
        <v>CL.IC.GA.030205.01</v>
      </c>
    </row>
    <row r="105" spans="1:17" ht="15">
      <c r="A105" t="s">
        <v>2591</v>
      </c>
      <c r="C105" s="2" t="s">
        <v>946</v>
      </c>
      <c r="E105" s="2" t="s">
        <v>1199</v>
      </c>
      <c r="F105" t="s">
        <v>2991</v>
      </c>
      <c r="G105" t="s">
        <v>2673</v>
      </c>
      <c r="H105" s="22" t="s">
        <v>1406</v>
      </c>
      <c r="I105" t="s">
        <v>2674</v>
      </c>
      <c r="J105" s="11" t="str">
        <f t="shared" si="6"/>
        <v>IC.GA.030206</v>
      </c>
      <c r="K105" s="2" t="s">
        <v>11324</v>
      </c>
      <c r="L105" t="str">
        <f t="shared" si="11"/>
        <v xml:space="preserve">     3000 ml</v>
      </c>
      <c r="M105" s="12" t="str">
        <f t="shared" si="8"/>
        <v>PI.IC.GA.030206.01</v>
      </c>
      <c r="N105" s="12"/>
      <c r="O105" s="12" t="str">
        <f t="shared" si="9"/>
        <v>PH.IC.GA.030206.01</v>
      </c>
      <c r="Q105" s="12" t="str">
        <f t="shared" si="10"/>
        <v>CL.IC.GA.030206.01</v>
      </c>
    </row>
    <row r="106" spans="1:17" ht="15">
      <c r="A106" t="s">
        <v>2591</v>
      </c>
      <c r="C106" s="2" t="s">
        <v>946</v>
      </c>
      <c r="E106" s="2" t="s">
        <v>1199</v>
      </c>
      <c r="F106" t="s">
        <v>2991</v>
      </c>
      <c r="G106" t="s">
        <v>2684</v>
      </c>
      <c r="H106" s="22" t="s">
        <v>1419</v>
      </c>
      <c r="I106" t="s">
        <v>2394</v>
      </c>
      <c r="J106" s="11" t="str">
        <f t="shared" si="6"/>
        <v>IC.GA.030207</v>
      </c>
      <c r="K106" s="2" t="s">
        <v>11324</v>
      </c>
      <c r="L106" t="str">
        <f t="shared" si="11"/>
        <v xml:space="preserve">     Other: specify</v>
      </c>
      <c r="M106" s="12" t="str">
        <f t="shared" si="8"/>
        <v>PI.IC.GA.030207.01</v>
      </c>
      <c r="N106" s="12"/>
      <c r="O106" s="12" t="str">
        <f t="shared" si="9"/>
        <v>PH.IC.GA.030207.01</v>
      </c>
      <c r="Q106" s="12" t="str">
        <f t="shared" si="10"/>
        <v>CL.IC.GA.030207.01</v>
      </c>
    </row>
    <row r="107" spans="1:17" ht="15">
      <c r="A107" t="s">
        <v>2591</v>
      </c>
      <c r="B107" t="s">
        <v>2861</v>
      </c>
      <c r="C107" s="2" t="s">
        <v>948</v>
      </c>
      <c r="D107" t="s">
        <v>2862</v>
      </c>
      <c r="E107" s="2" t="s">
        <v>11324</v>
      </c>
      <c r="F107" t="s">
        <v>2863</v>
      </c>
      <c r="G107" t="s">
        <v>2864</v>
      </c>
      <c r="H107" s="22" t="s">
        <v>1396</v>
      </c>
      <c r="I107" t="s">
        <v>2865</v>
      </c>
      <c r="J107" s="11" t="str">
        <f t="shared" si="6"/>
        <v>IC.GA.040101</v>
      </c>
      <c r="K107" s="2" t="s">
        <v>11324</v>
      </c>
      <c r="L107" t="str">
        <f t="shared" si="11"/>
        <v xml:space="preserve">     Natural elimination</v>
      </c>
      <c r="M107" s="12" t="str">
        <f t="shared" si="8"/>
        <v>PI.IC.GA.040101.01</v>
      </c>
      <c r="N107" s="12"/>
      <c r="O107" s="12" t="str">
        <f t="shared" si="9"/>
        <v>PH.IC.GA.040101.01</v>
      </c>
      <c r="Q107" s="12" t="str">
        <f t="shared" si="10"/>
        <v>CL.IC.GA.040101.01</v>
      </c>
    </row>
    <row r="108" spans="1:17" ht="15">
      <c r="A108" t="s">
        <v>2591</v>
      </c>
      <c r="C108" s="2" t="s">
        <v>948</v>
      </c>
      <c r="E108" s="2" t="s">
        <v>11324</v>
      </c>
      <c r="F108" t="s">
        <v>2863</v>
      </c>
      <c r="G108" t="s">
        <v>2866</v>
      </c>
      <c r="H108" s="22" t="s">
        <v>1398</v>
      </c>
      <c r="I108" t="s">
        <v>2867</v>
      </c>
      <c r="J108" s="11" t="str">
        <f t="shared" si="6"/>
        <v>IC.GA.040102</v>
      </c>
      <c r="K108" s="2" t="s">
        <v>11324</v>
      </c>
      <c r="L108" t="str">
        <f t="shared" si="11"/>
        <v xml:space="preserve">     Enema</v>
      </c>
      <c r="M108" s="12" t="str">
        <f t="shared" si="8"/>
        <v>PI.IC.GA.040102.01</v>
      </c>
      <c r="N108" s="12"/>
      <c r="O108" s="12" t="str">
        <f t="shared" si="9"/>
        <v>PH.IC.GA.040102.01</v>
      </c>
      <c r="Q108" s="12" t="str">
        <f t="shared" si="10"/>
        <v>CL.IC.GA.040102.01</v>
      </c>
    </row>
    <row r="109" spans="1:17" ht="15">
      <c r="A109" t="s">
        <v>2591</v>
      </c>
      <c r="C109" s="2" t="s">
        <v>7070</v>
      </c>
      <c r="E109" s="2" t="s">
        <v>1192</v>
      </c>
      <c r="F109" t="s">
        <v>2863</v>
      </c>
      <c r="G109" t="s">
        <v>2868</v>
      </c>
      <c r="H109" s="22" t="s">
        <v>1400</v>
      </c>
      <c r="I109" t="s">
        <v>2869</v>
      </c>
      <c r="J109" s="11" t="str">
        <f t="shared" si="6"/>
        <v>IC.GA.040103</v>
      </c>
      <c r="K109" s="2" t="s">
        <v>1192</v>
      </c>
      <c r="L109" t="str">
        <f t="shared" si="11"/>
        <v xml:space="preserve">     Laxative</v>
      </c>
      <c r="M109" s="12" t="str">
        <f t="shared" si="8"/>
        <v>PI.IC.GA.040103.01</v>
      </c>
      <c r="N109" s="12"/>
      <c r="O109" s="12" t="str">
        <f t="shared" si="9"/>
        <v>PH.IC.GA.040103.01</v>
      </c>
      <c r="Q109" s="12" t="str">
        <f t="shared" si="10"/>
        <v>CL.IC.GA.040103.01</v>
      </c>
    </row>
    <row r="110" spans="1:17" ht="15">
      <c r="A110" t="s">
        <v>2591</v>
      </c>
      <c r="C110" s="2" t="s">
        <v>7070</v>
      </c>
      <c r="E110" s="2" t="s">
        <v>1192</v>
      </c>
      <c r="F110" t="s">
        <v>2863</v>
      </c>
      <c r="G110" t="s">
        <v>2870</v>
      </c>
      <c r="H110" s="22" t="s">
        <v>1402</v>
      </c>
      <c r="I110" t="s">
        <v>2871</v>
      </c>
      <c r="J110" s="11" t="str">
        <f t="shared" si="6"/>
        <v>IC.GA.040104</v>
      </c>
      <c r="K110" s="2" t="s">
        <v>1192</v>
      </c>
      <c r="L110" t="str">
        <f t="shared" si="11"/>
        <v xml:space="preserve">     Suppository</v>
      </c>
      <c r="M110" s="12" t="str">
        <f t="shared" si="8"/>
        <v>PI.IC.GA.040104.01</v>
      </c>
      <c r="N110" s="12"/>
      <c r="O110" s="12" t="str">
        <f t="shared" si="9"/>
        <v>PH.IC.GA.040104.01</v>
      </c>
      <c r="Q110" s="12" t="str">
        <f t="shared" si="10"/>
        <v>CL.IC.GA.040104.01</v>
      </c>
    </row>
    <row r="111" spans="1:17" ht="15">
      <c r="A111" t="s">
        <v>2591</v>
      </c>
      <c r="C111" s="2" t="s">
        <v>948</v>
      </c>
      <c r="E111" s="2" t="s">
        <v>11324</v>
      </c>
      <c r="F111" t="s">
        <v>2863</v>
      </c>
      <c r="G111" t="s">
        <v>2872</v>
      </c>
      <c r="H111" s="22" t="s">
        <v>1404</v>
      </c>
      <c r="I111" t="s">
        <v>1772</v>
      </c>
      <c r="J111" s="11" t="str">
        <f t="shared" si="6"/>
        <v>IC.GA.040105</v>
      </c>
      <c r="K111" s="2" t="s">
        <v>11324</v>
      </c>
      <c r="L111" t="str">
        <f t="shared" si="11"/>
        <v xml:space="preserve">     Fecal management device: add protocol</v>
      </c>
      <c r="M111" s="12" t="str">
        <f t="shared" si="8"/>
        <v>PI.IC.GA.040105.01</v>
      </c>
      <c r="N111" s="12"/>
      <c r="O111" s="12" t="str">
        <f t="shared" si="9"/>
        <v>PH.IC.GA.040105.01</v>
      </c>
      <c r="Q111" s="12" t="str">
        <f t="shared" si="10"/>
        <v>CL.IC.GA.040105.01</v>
      </c>
    </row>
    <row r="112" spans="1:17" ht="15">
      <c r="A112" t="s">
        <v>2591</v>
      </c>
      <c r="C112" s="2" t="s">
        <v>7070</v>
      </c>
      <c r="E112" s="2" t="s">
        <v>11324</v>
      </c>
      <c r="F112" t="s">
        <v>2863</v>
      </c>
      <c r="G112" t="s">
        <v>2873</v>
      </c>
      <c r="H112" s="22" t="s">
        <v>1406</v>
      </c>
      <c r="I112" t="s">
        <v>994</v>
      </c>
      <c r="J112" s="11" t="str">
        <f t="shared" si="6"/>
        <v>IC.GA.040106</v>
      </c>
      <c r="K112" s="2" t="s">
        <v>11324</v>
      </c>
      <c r="L112" t="str">
        <f t="shared" si="11"/>
        <v xml:space="preserve">     Stoma:  add protocol</v>
      </c>
      <c r="M112" s="12" t="str">
        <f t="shared" si="8"/>
        <v>PI.IC.GA.040106.01</v>
      </c>
      <c r="N112" s="12"/>
      <c r="O112" s="12" t="str">
        <f t="shared" si="9"/>
        <v>PH.IC.GA.040106.01</v>
      </c>
      <c r="Q112" s="12" t="str">
        <f t="shared" si="10"/>
        <v>CL.IC.GA.040106.01</v>
      </c>
    </row>
    <row r="113" spans="1:19" ht="15">
      <c r="A113" t="s">
        <v>2591</v>
      </c>
      <c r="C113" s="2" t="s">
        <v>7070</v>
      </c>
      <c r="E113" s="2" t="s">
        <v>11324</v>
      </c>
      <c r="F113" t="s">
        <v>2863</v>
      </c>
      <c r="G113" t="s">
        <v>2684</v>
      </c>
      <c r="H113" s="22" t="s">
        <v>1419</v>
      </c>
      <c r="I113" t="s">
        <v>930</v>
      </c>
      <c r="J113" s="11" t="str">
        <f t="shared" si="6"/>
        <v>IC.GA.040107</v>
      </c>
      <c r="K113" s="2" t="s">
        <v>11324</v>
      </c>
      <c r="L113" t="str">
        <f t="shared" si="11"/>
        <v xml:space="preserve">     Other: specify</v>
      </c>
      <c r="M113" s="12" t="str">
        <f t="shared" si="8"/>
        <v>PI.IC.GA.040107.01</v>
      </c>
      <c r="N113" s="12"/>
      <c r="O113" s="12" t="str">
        <f t="shared" si="9"/>
        <v>PH.IC.GA.040107.01</v>
      </c>
      <c r="Q113" s="12" t="str">
        <f t="shared" si="10"/>
        <v>CL.IC.GA.040107.01</v>
      </c>
    </row>
    <row r="114" spans="1:19" ht="15">
      <c r="A114" t="s">
        <v>2591</v>
      </c>
      <c r="C114" s="2" t="s">
        <v>7070</v>
      </c>
      <c r="E114" s="2" t="s">
        <v>11324</v>
      </c>
      <c r="F114" t="s">
        <v>2863</v>
      </c>
      <c r="G114" s="2" t="s">
        <v>2699</v>
      </c>
      <c r="H114" s="22" t="s">
        <v>10093</v>
      </c>
      <c r="I114" s="22" t="s">
        <v>2700</v>
      </c>
      <c r="J114" s="11" t="str">
        <f t="shared" si="6"/>
        <v>IC.GA.040108</v>
      </c>
      <c r="K114" s="2" t="s">
        <v>11324</v>
      </c>
      <c r="L114" t="str">
        <f t="shared" si="11"/>
        <v xml:space="preserve"> Digital Stimulation</v>
      </c>
      <c r="M114" s="12" t="str">
        <f t="shared" si="8"/>
        <v>PI.IC.GA.040108.01</v>
      </c>
      <c r="N114" s="12"/>
      <c r="O114" s="12" t="str">
        <f t="shared" si="9"/>
        <v>PH.IC.GA.040108.01</v>
      </c>
      <c r="Q114" s="12" t="str">
        <f t="shared" si="10"/>
        <v>CL.IC.GA.040108.01</v>
      </c>
      <c r="R114" t="s">
        <v>9277</v>
      </c>
      <c r="S114">
        <v>759</v>
      </c>
    </row>
    <row r="115" spans="1:19" ht="15">
      <c r="A115" t="s">
        <v>2591</v>
      </c>
      <c r="C115" s="2" t="s">
        <v>7070</v>
      </c>
      <c r="D115" t="s">
        <v>2701</v>
      </c>
      <c r="E115" s="2" t="s">
        <v>9391</v>
      </c>
      <c r="F115" t="s">
        <v>2863</v>
      </c>
      <c r="G115" t="s">
        <v>2702</v>
      </c>
      <c r="H115" s="22" t="s">
        <v>1396</v>
      </c>
      <c r="I115" t="s">
        <v>2703</v>
      </c>
      <c r="J115" s="11" t="str">
        <f t="shared" si="6"/>
        <v>IC.GA.040201</v>
      </c>
      <c r="K115" s="2" t="s">
        <v>11324</v>
      </c>
      <c r="L115" t="str">
        <f t="shared" si="11"/>
        <v xml:space="preserve">     Brown</v>
      </c>
      <c r="M115" s="12" t="str">
        <f t="shared" si="8"/>
        <v>PI.IC.GA.040201.01</v>
      </c>
      <c r="N115" s="12"/>
      <c r="O115" s="12" t="str">
        <f t="shared" si="9"/>
        <v>PH.IC.GA.040201.01</v>
      </c>
      <c r="Q115" s="12" t="str">
        <f t="shared" si="10"/>
        <v>CL.IC.GA.040201.01</v>
      </c>
    </row>
    <row r="116" spans="1:19" ht="15">
      <c r="A116" t="s">
        <v>2591</v>
      </c>
      <c r="C116" s="2" t="s">
        <v>948</v>
      </c>
      <c r="E116" s="2" t="s">
        <v>1199</v>
      </c>
      <c r="F116" t="s">
        <v>2863</v>
      </c>
      <c r="G116" t="s">
        <v>2102</v>
      </c>
      <c r="H116" s="22" t="s">
        <v>1398</v>
      </c>
      <c r="I116" t="s">
        <v>2103</v>
      </c>
      <c r="J116" s="11" t="str">
        <f t="shared" si="6"/>
        <v>IC.GA.040202</v>
      </c>
      <c r="K116" s="2" t="s">
        <v>11324</v>
      </c>
      <c r="L116" t="str">
        <f t="shared" si="11"/>
        <v xml:space="preserve">     Yellow</v>
      </c>
      <c r="M116" s="12" t="str">
        <f t="shared" si="8"/>
        <v>PI.IC.GA.040202.01</v>
      </c>
      <c r="N116" s="12"/>
      <c r="O116" s="12" t="str">
        <f t="shared" si="9"/>
        <v>PH.IC.GA.040202.01</v>
      </c>
      <c r="Q116" s="12" t="str">
        <f t="shared" si="10"/>
        <v>CL.IC.GA.040202.01</v>
      </c>
    </row>
    <row r="117" spans="1:19" ht="15">
      <c r="A117" t="s">
        <v>2591</v>
      </c>
      <c r="C117" s="2" t="s">
        <v>7070</v>
      </c>
      <c r="E117" s="2" t="s">
        <v>923</v>
      </c>
      <c r="F117" t="s">
        <v>2863</v>
      </c>
      <c r="G117" t="s">
        <v>1433</v>
      </c>
      <c r="H117" s="22" t="s">
        <v>1400</v>
      </c>
      <c r="I117" t="s">
        <v>1434</v>
      </c>
      <c r="J117" s="11" t="str">
        <f t="shared" si="6"/>
        <v>IC.GA.040203</v>
      </c>
      <c r="K117" s="2" t="s">
        <v>1192</v>
      </c>
      <c r="L117" t="str">
        <f t="shared" si="11"/>
        <v xml:space="preserve">     Green</v>
      </c>
      <c r="M117" s="12" t="str">
        <f t="shared" si="8"/>
        <v>PI.IC.GA.040203.01</v>
      </c>
      <c r="N117" s="12"/>
      <c r="O117" s="12" t="str">
        <f t="shared" si="9"/>
        <v>PH.IC.GA.040203.01</v>
      </c>
      <c r="Q117" s="12" t="str">
        <f t="shared" si="10"/>
        <v>CL.IC.GA.040203.01</v>
      </c>
    </row>
    <row r="118" spans="1:19" ht="15">
      <c r="A118" t="s">
        <v>2591</v>
      </c>
      <c r="C118" s="2" t="s">
        <v>7070</v>
      </c>
      <c r="E118" s="2" t="s">
        <v>923</v>
      </c>
      <c r="F118" t="s">
        <v>2863</v>
      </c>
      <c r="G118" t="s">
        <v>2704</v>
      </c>
      <c r="H118" s="22" t="s">
        <v>1402</v>
      </c>
      <c r="I118" t="s">
        <v>2618</v>
      </c>
      <c r="J118" s="11" t="str">
        <f t="shared" si="6"/>
        <v>IC.GA.040204</v>
      </c>
      <c r="K118" s="2" t="s">
        <v>1192</v>
      </c>
      <c r="L118" t="str">
        <f t="shared" si="11"/>
        <v xml:space="preserve">     Black</v>
      </c>
      <c r="M118" s="12" t="str">
        <f t="shared" si="8"/>
        <v>PI.IC.GA.040204.01</v>
      </c>
      <c r="N118" s="12"/>
      <c r="O118" s="12" t="str">
        <f t="shared" si="9"/>
        <v>PH.IC.GA.040204.01</v>
      </c>
      <c r="Q118" s="12" t="str">
        <f t="shared" si="10"/>
        <v>CL.IC.GA.040204.01</v>
      </c>
    </row>
    <row r="119" spans="1:19" ht="15">
      <c r="A119" t="s">
        <v>2591</v>
      </c>
      <c r="C119" s="2" t="s">
        <v>7070</v>
      </c>
      <c r="E119" s="2" t="s">
        <v>923</v>
      </c>
      <c r="F119" t="s">
        <v>2863</v>
      </c>
      <c r="G119" t="s">
        <v>2705</v>
      </c>
      <c r="H119" s="22" t="s">
        <v>1404</v>
      </c>
      <c r="I119" t="s">
        <v>2706</v>
      </c>
      <c r="J119" s="11" t="str">
        <f t="shared" si="6"/>
        <v>IC.GA.040205</v>
      </c>
      <c r="K119" s="2" t="s">
        <v>1192</v>
      </c>
      <c r="L119" t="str">
        <f t="shared" si="11"/>
        <v xml:space="preserve">     Bright red</v>
      </c>
      <c r="M119" s="12" t="str">
        <f t="shared" si="8"/>
        <v>PI.IC.GA.040205.01</v>
      </c>
      <c r="N119" s="12"/>
      <c r="O119" s="12" t="str">
        <f t="shared" si="9"/>
        <v>PH.IC.GA.040205.01</v>
      </c>
      <c r="Q119" s="12" t="str">
        <f t="shared" si="10"/>
        <v>CL.IC.GA.040205.01</v>
      </c>
    </row>
    <row r="120" spans="1:19" ht="15">
      <c r="A120" t="s">
        <v>2591</v>
      </c>
      <c r="C120" s="2" t="s">
        <v>7070</v>
      </c>
      <c r="E120" s="2" t="s">
        <v>923</v>
      </c>
      <c r="F120" t="s">
        <v>2863</v>
      </c>
      <c r="G120" t="s">
        <v>2099</v>
      </c>
      <c r="H120" s="22" t="s">
        <v>1406</v>
      </c>
      <c r="I120" t="s">
        <v>1560</v>
      </c>
      <c r="J120" s="11" t="str">
        <f t="shared" si="6"/>
        <v>IC.GA.040206</v>
      </c>
      <c r="K120" s="2" t="s">
        <v>1192</v>
      </c>
      <c r="L120" t="str">
        <f t="shared" si="11"/>
        <v xml:space="preserve">     Red</v>
      </c>
      <c r="M120" s="12" t="str">
        <f t="shared" si="8"/>
        <v>PI.IC.GA.040206.01</v>
      </c>
      <c r="N120" s="12"/>
      <c r="O120" s="12" t="str">
        <f t="shared" si="9"/>
        <v>PH.IC.GA.040206.01</v>
      </c>
      <c r="Q120" s="12" t="str">
        <f t="shared" si="10"/>
        <v>CL.IC.GA.040206.01</v>
      </c>
    </row>
    <row r="121" spans="1:19" ht="15">
      <c r="A121" t="s">
        <v>2591</v>
      </c>
      <c r="C121" s="2" t="s">
        <v>7070</v>
      </c>
      <c r="E121" s="2" t="s">
        <v>923</v>
      </c>
      <c r="F121" t="s">
        <v>2863</v>
      </c>
      <c r="G121" t="s">
        <v>2100</v>
      </c>
      <c r="H121" s="22" t="s">
        <v>1419</v>
      </c>
      <c r="I121" t="s">
        <v>2101</v>
      </c>
      <c r="J121" s="11" t="str">
        <f t="shared" si="6"/>
        <v>IC.GA.040207</v>
      </c>
      <c r="K121" s="2" t="s">
        <v>1192</v>
      </c>
      <c r="L121" t="str">
        <f t="shared" si="11"/>
        <v xml:space="preserve">     Maroon</v>
      </c>
      <c r="M121" s="12" t="str">
        <f t="shared" si="8"/>
        <v>PI.IC.GA.040207.01</v>
      </c>
      <c r="N121" s="12"/>
      <c r="O121" s="12" t="str">
        <f t="shared" si="9"/>
        <v>PH.IC.GA.040207.01</v>
      </c>
      <c r="Q121" s="12" t="str">
        <f t="shared" si="10"/>
        <v>CL.IC.GA.040207.01</v>
      </c>
    </row>
    <row r="122" spans="1:19" ht="15">
      <c r="A122" t="s">
        <v>2591</v>
      </c>
      <c r="C122" s="2" t="s">
        <v>7070</v>
      </c>
      <c r="E122" s="2" t="s">
        <v>923</v>
      </c>
      <c r="F122" t="s">
        <v>2863</v>
      </c>
      <c r="G122" t="s">
        <v>2707</v>
      </c>
      <c r="H122" s="22" t="s">
        <v>1550</v>
      </c>
      <c r="I122" t="s">
        <v>2708</v>
      </c>
      <c r="J122" s="11" t="str">
        <f t="shared" si="6"/>
        <v>IC.GA.040208</v>
      </c>
      <c r="K122" s="2" t="s">
        <v>1192</v>
      </c>
      <c r="L122" t="str">
        <f t="shared" si="11"/>
        <v xml:space="preserve">     Yellow/Green</v>
      </c>
      <c r="M122" s="12" t="str">
        <f t="shared" si="8"/>
        <v>PI.IC.GA.040208.01</v>
      </c>
      <c r="N122" s="12"/>
      <c r="O122" s="12" t="str">
        <f t="shared" si="9"/>
        <v>PH.IC.GA.040208.01</v>
      </c>
      <c r="Q122" s="12" t="str">
        <f t="shared" si="10"/>
        <v>CL.IC.GA.040208.01</v>
      </c>
    </row>
    <row r="123" spans="1:19" ht="15">
      <c r="A123" t="s">
        <v>2591</v>
      </c>
      <c r="C123" s="2" t="s">
        <v>7070</v>
      </c>
      <c r="E123" s="2" t="s">
        <v>923</v>
      </c>
      <c r="F123" t="s">
        <v>2863</v>
      </c>
      <c r="G123" t="s">
        <v>2709</v>
      </c>
      <c r="H123" s="22" t="s">
        <v>1551</v>
      </c>
      <c r="I123" t="s">
        <v>2710</v>
      </c>
      <c r="J123" s="11" t="str">
        <f t="shared" si="6"/>
        <v>IC.GA.040209</v>
      </c>
      <c r="K123" s="2" t="s">
        <v>1192</v>
      </c>
      <c r="L123" t="str">
        <f t="shared" si="11"/>
        <v xml:space="preserve">     Clay</v>
      </c>
      <c r="M123" s="12" t="str">
        <f t="shared" si="8"/>
        <v>PI.IC.GA.040209.01</v>
      </c>
      <c r="N123" s="12"/>
      <c r="O123" s="12" t="str">
        <f t="shared" si="9"/>
        <v>PH.IC.GA.040209.01</v>
      </c>
      <c r="Q123" s="12" t="str">
        <f t="shared" si="10"/>
        <v>CL.IC.GA.040209.01</v>
      </c>
    </row>
    <row r="124" spans="1:19" ht="15">
      <c r="A124" t="s">
        <v>2591</v>
      </c>
      <c r="C124" s="2" t="s">
        <v>7070</v>
      </c>
      <c r="E124" s="2" t="s">
        <v>923</v>
      </c>
      <c r="F124" t="s">
        <v>2863</v>
      </c>
      <c r="G124" t="s">
        <v>1638</v>
      </c>
      <c r="H124" s="22" t="s">
        <v>1571</v>
      </c>
      <c r="I124" t="s">
        <v>1639</v>
      </c>
      <c r="J124" s="11" t="str">
        <f t="shared" si="6"/>
        <v>IC.GA.040210</v>
      </c>
      <c r="K124" s="2" t="s">
        <v>1192</v>
      </c>
      <c r="L124" t="str">
        <f t="shared" si="11"/>
        <v xml:space="preserve">     Clear</v>
      </c>
      <c r="M124" s="12" t="str">
        <f t="shared" si="8"/>
        <v>PI.IC.GA.040210.01</v>
      </c>
      <c r="N124" s="12"/>
      <c r="O124" s="12" t="str">
        <f t="shared" si="9"/>
        <v>PH.IC.GA.040210.01</v>
      </c>
      <c r="Q124" s="12" t="str">
        <f t="shared" si="10"/>
        <v>CL.IC.GA.040210.01</v>
      </c>
    </row>
    <row r="125" spans="1:19" ht="15">
      <c r="A125" t="s">
        <v>2591</v>
      </c>
      <c r="C125" s="2" t="s">
        <v>7070</v>
      </c>
      <c r="D125" t="s">
        <v>2711</v>
      </c>
      <c r="E125" s="2" t="s">
        <v>1202</v>
      </c>
      <c r="F125" t="s">
        <v>2863</v>
      </c>
      <c r="G125" t="s">
        <v>2712</v>
      </c>
      <c r="H125" s="22" t="s">
        <v>1396</v>
      </c>
      <c r="I125" t="s">
        <v>2985</v>
      </c>
      <c r="J125" s="11" t="str">
        <f t="shared" si="6"/>
        <v>IC.GA.040301</v>
      </c>
      <c r="K125" s="2" t="s">
        <v>1192</v>
      </c>
      <c r="L125" t="str">
        <f t="shared" si="11"/>
        <v xml:space="preserve">     Soft formed</v>
      </c>
      <c r="M125" s="12" t="str">
        <f t="shared" si="8"/>
        <v>PI.IC.GA.040301.01</v>
      </c>
      <c r="N125" s="12"/>
      <c r="O125" s="12" t="str">
        <f t="shared" si="9"/>
        <v>PH.IC.GA.040301.01</v>
      </c>
      <c r="Q125" s="12" t="str">
        <f t="shared" si="10"/>
        <v>CL.IC.GA.040301.01</v>
      </c>
    </row>
    <row r="126" spans="1:19" ht="15">
      <c r="A126" t="s">
        <v>2591</v>
      </c>
      <c r="C126" s="2" t="s">
        <v>7070</v>
      </c>
      <c r="E126" s="2" t="s">
        <v>1202</v>
      </c>
      <c r="F126" t="s">
        <v>2863</v>
      </c>
      <c r="G126" t="s">
        <v>2882</v>
      </c>
      <c r="H126" s="22" t="s">
        <v>1398</v>
      </c>
      <c r="I126" t="s">
        <v>2883</v>
      </c>
      <c r="J126" s="11" t="str">
        <f t="shared" si="6"/>
        <v>IC.GA.040302</v>
      </c>
      <c r="K126" s="2" t="s">
        <v>1192</v>
      </c>
      <c r="L126" t="str">
        <f t="shared" si="11"/>
        <v xml:space="preserve">     Small dry hard</v>
      </c>
      <c r="M126" s="12" t="str">
        <f t="shared" si="8"/>
        <v>PI.IC.GA.040302.01</v>
      </c>
      <c r="N126" s="12"/>
      <c r="O126" s="12" t="str">
        <f t="shared" si="9"/>
        <v>PH.IC.GA.040302.01</v>
      </c>
      <c r="Q126" s="12" t="str">
        <f t="shared" si="10"/>
        <v>CL.IC.GA.040302.01</v>
      </c>
    </row>
    <row r="127" spans="1:19" ht="15">
      <c r="A127" t="s">
        <v>2591</v>
      </c>
      <c r="C127" s="2" t="s">
        <v>7070</v>
      </c>
      <c r="E127" s="2" t="s">
        <v>1202</v>
      </c>
      <c r="F127" t="s">
        <v>2863</v>
      </c>
      <c r="G127" t="s">
        <v>2884</v>
      </c>
      <c r="H127" s="22" t="s">
        <v>1400</v>
      </c>
      <c r="I127" t="s">
        <v>2885</v>
      </c>
      <c r="J127" s="11" t="str">
        <f t="shared" si="6"/>
        <v>IC.GA.040303</v>
      </c>
      <c r="K127" s="2" t="s">
        <v>1192</v>
      </c>
      <c r="L127" t="str">
        <f t="shared" si="11"/>
        <v xml:space="preserve">     Loose</v>
      </c>
      <c r="M127" s="12" t="str">
        <f t="shared" si="8"/>
        <v>PI.IC.GA.040303.01</v>
      </c>
      <c r="N127" s="12"/>
      <c r="O127" s="12" t="str">
        <f t="shared" si="9"/>
        <v>PH.IC.GA.040303.01</v>
      </c>
      <c r="Q127" s="12" t="str">
        <f t="shared" si="10"/>
        <v>CL.IC.GA.040303.01</v>
      </c>
    </row>
    <row r="128" spans="1:19" ht="15">
      <c r="A128" t="s">
        <v>2591</v>
      </c>
      <c r="C128" s="2" t="s">
        <v>7070</v>
      </c>
      <c r="E128" s="2" t="s">
        <v>1202</v>
      </c>
      <c r="F128" t="s">
        <v>2863</v>
      </c>
      <c r="G128" t="s">
        <v>2886</v>
      </c>
      <c r="H128" s="22" t="s">
        <v>1402</v>
      </c>
      <c r="I128" t="s">
        <v>2887</v>
      </c>
      <c r="J128" s="11" t="str">
        <f t="shared" si="6"/>
        <v>IC.GA.040304</v>
      </c>
      <c r="K128" s="2" t="s">
        <v>1192</v>
      </c>
      <c r="L128" t="str">
        <f t="shared" si="11"/>
        <v xml:space="preserve">     Liquid</v>
      </c>
      <c r="M128" s="12" t="str">
        <f t="shared" si="8"/>
        <v>PI.IC.GA.040304.01</v>
      </c>
      <c r="N128" s="12"/>
      <c r="O128" s="12" t="str">
        <f t="shared" si="9"/>
        <v>PH.IC.GA.040304.01</v>
      </c>
      <c r="Q128" s="12" t="str">
        <f t="shared" si="10"/>
        <v>CL.IC.GA.040304.01</v>
      </c>
    </row>
    <row r="129" spans="1:27" ht="15">
      <c r="A129" t="s">
        <v>2591</v>
      </c>
      <c r="C129" s="2" t="s">
        <v>7070</v>
      </c>
      <c r="E129" s="2" t="s">
        <v>1202</v>
      </c>
      <c r="F129" t="s">
        <v>2863</v>
      </c>
      <c r="G129" t="s">
        <v>2888</v>
      </c>
      <c r="H129" s="22" t="s">
        <v>1404</v>
      </c>
      <c r="I129" t="s">
        <v>2753</v>
      </c>
      <c r="J129" s="11" t="str">
        <f t="shared" si="6"/>
        <v>IC.GA.040305</v>
      </c>
      <c r="K129" s="2" t="s">
        <v>1192</v>
      </c>
      <c r="L129" t="str">
        <f t="shared" si="11"/>
        <v xml:space="preserve">     Mucoid</v>
      </c>
      <c r="M129" s="12" t="str">
        <f t="shared" si="8"/>
        <v>PI.IC.GA.040305.01</v>
      </c>
      <c r="N129" s="12"/>
      <c r="O129" s="12" t="str">
        <f t="shared" si="9"/>
        <v>PH.IC.GA.040305.01</v>
      </c>
      <c r="Q129" s="12" t="str">
        <f t="shared" si="10"/>
        <v>CL.IC.GA.040305.01</v>
      </c>
    </row>
    <row r="130" spans="1:27" ht="15">
      <c r="A130" t="s">
        <v>2591</v>
      </c>
      <c r="C130" s="2" t="s">
        <v>7070</v>
      </c>
      <c r="E130" s="2" t="s">
        <v>1202</v>
      </c>
      <c r="F130" t="s">
        <v>2863</v>
      </c>
      <c r="G130" t="s">
        <v>2889</v>
      </c>
      <c r="H130" s="22" t="s">
        <v>1406</v>
      </c>
      <c r="I130" t="s">
        <v>2890</v>
      </c>
      <c r="J130" s="11" t="str">
        <f t="shared" ref="J130:J196" si="12">CONCATENATE("IC.GA.",C130,E130,H130)</f>
        <v>IC.GA.040306</v>
      </c>
      <c r="K130" s="2" t="s">
        <v>1192</v>
      </c>
      <c r="L130" t="str">
        <f t="shared" ref="L130:L164" si="13">G130</f>
        <v xml:space="preserve">     Tarry</v>
      </c>
      <c r="M130" s="12" t="str">
        <f t="shared" ref="M130:M196" si="14">CONCATENATE("PI.",J130,".",K130)</f>
        <v>PI.IC.GA.040306.01</v>
      </c>
      <c r="N130" s="12"/>
      <c r="O130" s="12" t="str">
        <f t="shared" ref="O130:O196" si="15">CONCATENATE("PH.",J130,".",K130)</f>
        <v>PH.IC.GA.040306.01</v>
      </c>
      <c r="Q130" s="12" t="str">
        <f t="shared" ref="Q130:Q196" si="16">CONCATENATE("CL.",J130,".",K130)</f>
        <v>CL.IC.GA.040306.01</v>
      </c>
    </row>
    <row r="131" spans="1:27" ht="15">
      <c r="A131" t="s">
        <v>2591</v>
      </c>
      <c r="C131" s="2" t="s">
        <v>7070</v>
      </c>
      <c r="E131" s="2" t="s">
        <v>1202</v>
      </c>
      <c r="F131" t="s">
        <v>2863</v>
      </c>
      <c r="G131" t="s">
        <v>1437</v>
      </c>
      <c r="H131" s="22" t="s">
        <v>1419</v>
      </c>
      <c r="I131" t="s">
        <v>1438</v>
      </c>
      <c r="J131" s="11" t="str">
        <f t="shared" si="12"/>
        <v>IC.GA.040307</v>
      </c>
      <c r="K131" s="2" t="s">
        <v>1192</v>
      </c>
      <c r="L131" t="str">
        <f t="shared" si="13"/>
        <v xml:space="preserve">     Bloody</v>
      </c>
      <c r="M131" s="12" t="str">
        <f t="shared" si="14"/>
        <v>PI.IC.GA.040307.01</v>
      </c>
      <c r="N131" s="12"/>
      <c r="O131" s="12" t="str">
        <f t="shared" si="15"/>
        <v>PH.IC.GA.040307.01</v>
      </c>
      <c r="Q131" s="12" t="str">
        <f t="shared" si="16"/>
        <v>CL.IC.GA.040307.01</v>
      </c>
    </row>
    <row r="132" spans="1:27" ht="15">
      <c r="A132" t="s">
        <v>2591</v>
      </c>
      <c r="C132" s="2" t="s">
        <v>7070</v>
      </c>
      <c r="E132" s="2" t="s">
        <v>1202</v>
      </c>
      <c r="F132" t="s">
        <v>2863</v>
      </c>
      <c r="G132" t="s">
        <v>2891</v>
      </c>
      <c r="H132" s="22" t="s">
        <v>1550</v>
      </c>
      <c r="I132" t="s">
        <v>2892</v>
      </c>
      <c r="J132" s="11" t="str">
        <f t="shared" si="12"/>
        <v>IC.GA.040308</v>
      </c>
      <c r="K132" s="2" t="s">
        <v>1192</v>
      </c>
      <c r="L132" t="str">
        <f t="shared" si="13"/>
        <v xml:space="preserve">     Clots</v>
      </c>
      <c r="M132" s="12" t="str">
        <f t="shared" si="14"/>
        <v>PI.IC.GA.040308.01</v>
      </c>
      <c r="N132" s="12"/>
      <c r="O132" s="12" t="str">
        <f t="shared" si="15"/>
        <v>PH.IC.GA.040308.01</v>
      </c>
      <c r="Q132" s="12" t="str">
        <f t="shared" si="16"/>
        <v>CL.IC.GA.040308.01</v>
      </c>
    </row>
    <row r="133" spans="1:27" ht="15">
      <c r="A133" t="s">
        <v>2591</v>
      </c>
      <c r="C133" s="2" t="s">
        <v>7070</v>
      </c>
      <c r="E133" s="2" t="s">
        <v>1202</v>
      </c>
      <c r="F133" t="s">
        <v>2863</v>
      </c>
      <c r="G133" t="s">
        <v>2893</v>
      </c>
      <c r="H133" s="22" t="s">
        <v>1551</v>
      </c>
      <c r="I133" t="s">
        <v>2894</v>
      </c>
      <c r="J133" s="11" t="str">
        <f t="shared" si="12"/>
        <v>IC.GA.040309</v>
      </c>
      <c r="K133" s="2" t="s">
        <v>1192</v>
      </c>
      <c r="L133" t="str">
        <f t="shared" si="13"/>
        <v xml:space="preserve">     Blood streaked</v>
      </c>
      <c r="M133" s="12" t="str">
        <f t="shared" si="14"/>
        <v>PI.IC.GA.040309.01</v>
      </c>
      <c r="N133" s="12"/>
      <c r="O133" s="12" t="str">
        <f t="shared" si="15"/>
        <v>PH.IC.GA.040309.01</v>
      </c>
      <c r="Q133" s="12" t="str">
        <f t="shared" si="16"/>
        <v>CL.IC.GA.040309.01</v>
      </c>
    </row>
    <row r="134" spans="1:27" ht="15">
      <c r="A134" t="s">
        <v>2591</v>
      </c>
      <c r="C134" s="2" t="s">
        <v>7070</v>
      </c>
      <c r="E134" s="2" t="s">
        <v>1202</v>
      </c>
      <c r="F134" t="s">
        <v>2863</v>
      </c>
      <c r="G134" t="s">
        <v>2895</v>
      </c>
      <c r="H134" s="22" t="s">
        <v>1571</v>
      </c>
      <c r="I134" t="s">
        <v>2896</v>
      </c>
      <c r="J134" s="11" t="str">
        <f t="shared" si="12"/>
        <v>IC.GA.040310</v>
      </c>
      <c r="K134" s="2" t="s">
        <v>1192</v>
      </c>
      <c r="L134" t="str">
        <f t="shared" si="13"/>
        <v xml:space="preserve">     Dark</v>
      </c>
      <c r="M134" s="12" t="str">
        <f t="shared" si="14"/>
        <v>PI.IC.GA.040310.01</v>
      </c>
      <c r="N134" s="12"/>
      <c r="O134" s="12" t="str">
        <f t="shared" si="15"/>
        <v>PH.IC.GA.040310.01</v>
      </c>
      <c r="Q134" s="12" t="str">
        <f t="shared" si="16"/>
        <v>CL.IC.GA.040310.01</v>
      </c>
    </row>
    <row r="135" spans="1:27" ht="15">
      <c r="A135" t="s">
        <v>2591</v>
      </c>
      <c r="C135" s="2" t="s">
        <v>7070</v>
      </c>
      <c r="E135" s="2" t="s">
        <v>1202</v>
      </c>
      <c r="F135" t="s">
        <v>2863</v>
      </c>
      <c r="G135" t="s">
        <v>2897</v>
      </c>
      <c r="H135" s="2" t="s">
        <v>8048</v>
      </c>
      <c r="I135" t="s">
        <v>3046</v>
      </c>
      <c r="J135" s="11" t="str">
        <f t="shared" si="12"/>
        <v>IC.GA.040311</v>
      </c>
      <c r="K135" s="2" t="s">
        <v>1192</v>
      </c>
      <c r="L135" t="str">
        <f t="shared" si="13"/>
        <v xml:space="preserve">     Fatty</v>
      </c>
      <c r="M135" s="12" t="str">
        <f t="shared" si="14"/>
        <v>PI.IC.GA.040311.01</v>
      </c>
      <c r="N135" s="12"/>
      <c r="O135" s="12" t="str">
        <f t="shared" si="15"/>
        <v>PH.IC.GA.040311.01</v>
      </c>
      <c r="Q135" s="12" t="str">
        <f t="shared" si="16"/>
        <v>CL.IC.GA.040311.01</v>
      </c>
    </row>
    <row r="136" spans="1:27" ht="15">
      <c r="A136" t="s">
        <v>2591</v>
      </c>
      <c r="C136" s="2" t="s">
        <v>7070</v>
      </c>
      <c r="E136" s="2" t="s">
        <v>1202</v>
      </c>
      <c r="F136" t="s">
        <v>2863</v>
      </c>
      <c r="G136" t="s">
        <v>3047</v>
      </c>
      <c r="H136" s="2" t="s">
        <v>11023</v>
      </c>
      <c r="I136" t="s">
        <v>3048</v>
      </c>
      <c r="J136" s="11" t="str">
        <f t="shared" si="12"/>
        <v>IC.GA.040312</v>
      </c>
      <c r="K136" s="2" t="s">
        <v>1192</v>
      </c>
      <c r="L136" t="str">
        <f t="shared" si="13"/>
        <v xml:space="preserve">     Foamy</v>
      </c>
      <c r="M136" s="12" t="str">
        <f t="shared" si="14"/>
        <v>PI.IC.GA.040312.01</v>
      </c>
      <c r="N136" s="12"/>
      <c r="O136" s="12" t="str">
        <f t="shared" si="15"/>
        <v>PH.IC.GA.040312.01</v>
      </c>
      <c r="Q136" s="12" t="str">
        <f t="shared" si="16"/>
        <v>CL.IC.GA.040312.01</v>
      </c>
    </row>
    <row r="137" spans="1:27" ht="15">
      <c r="A137" t="s">
        <v>2591</v>
      </c>
      <c r="C137" s="2" t="s">
        <v>7070</v>
      </c>
      <c r="E137" s="2" t="s">
        <v>1202</v>
      </c>
      <c r="F137" t="s">
        <v>2863</v>
      </c>
      <c r="G137" t="s">
        <v>3049</v>
      </c>
      <c r="H137" s="2" t="s">
        <v>8201</v>
      </c>
      <c r="I137" t="s">
        <v>3050</v>
      </c>
      <c r="J137" s="11" t="str">
        <f t="shared" si="12"/>
        <v>IC.GA.040313</v>
      </c>
      <c r="K137" s="2" t="s">
        <v>1192</v>
      </c>
      <c r="L137" t="str">
        <f t="shared" si="13"/>
        <v xml:space="preserve">     Bulky</v>
      </c>
      <c r="M137" s="12" t="str">
        <f t="shared" si="14"/>
        <v>PI.IC.GA.040313.01</v>
      </c>
      <c r="N137" s="12"/>
      <c r="O137" s="12" t="str">
        <f t="shared" si="15"/>
        <v>PH.IC.GA.040313.01</v>
      </c>
      <c r="Q137" s="12" t="str">
        <f t="shared" si="16"/>
        <v>CL.IC.GA.040313.01</v>
      </c>
    </row>
    <row r="138" spans="1:27" ht="15">
      <c r="A138" t="s">
        <v>2591</v>
      </c>
      <c r="C138" s="68" t="s">
        <v>349</v>
      </c>
      <c r="E138" s="68" t="s">
        <v>348</v>
      </c>
      <c r="F138" t="s">
        <v>2863</v>
      </c>
      <c r="G138" t="s">
        <v>245</v>
      </c>
      <c r="H138" s="68" t="s">
        <v>482</v>
      </c>
      <c r="I138" t="s">
        <v>246</v>
      </c>
      <c r="J138" s="11" t="str">
        <f t="shared" ref="J138:J140" si="17">CONCATENATE("IC.GA.",C138,E138,H138)</f>
        <v>IC.GA.040314</v>
      </c>
      <c r="K138" s="68" t="s">
        <v>295</v>
      </c>
      <c r="L138" t="str">
        <f t="shared" ref="L138:L140" si="18">G138</f>
        <v xml:space="preserve">     Pasty</v>
      </c>
      <c r="M138" s="12" t="str">
        <f t="shared" ref="M138:M140" si="19">CONCATENATE("PI.",J138,".",K138)</f>
        <v>PI.IC.GA.040314.01</v>
      </c>
      <c r="N138" s="12"/>
      <c r="O138" s="12" t="str">
        <f t="shared" ref="O138:O140" si="20">CONCATENATE("PH.",J138,".",K138)</f>
        <v>PH.IC.GA.040314.01</v>
      </c>
      <c r="Q138" s="12" t="str">
        <f t="shared" ref="Q138:Q140" si="21">CONCATENATE("CL.",J138,".",K138)</f>
        <v>CL.IC.GA.040314.01</v>
      </c>
    </row>
    <row r="139" spans="1:27" ht="15">
      <c r="A139" t="s">
        <v>2591</v>
      </c>
      <c r="C139" s="68" t="s">
        <v>349</v>
      </c>
      <c r="E139" s="68" t="s">
        <v>348</v>
      </c>
      <c r="F139" t="s">
        <v>2863</v>
      </c>
      <c r="G139" t="s">
        <v>12265</v>
      </c>
      <c r="H139" s="68" t="s">
        <v>12266</v>
      </c>
      <c r="I139" t="s">
        <v>12267</v>
      </c>
      <c r="J139" s="11" t="str">
        <f t="shared" ref="J139" si="22">CONCATENATE("IC.GA.",C139,E139,H139)</f>
        <v>IC.GA.040315</v>
      </c>
      <c r="K139" s="68" t="s">
        <v>295</v>
      </c>
      <c r="L139" t="str">
        <f t="shared" ref="L139" si="23">G139</f>
        <v>Small</v>
      </c>
      <c r="M139" s="12" t="str">
        <f t="shared" ref="M139" si="24">CONCATENATE("PI.",J139,".",K139)</f>
        <v>PI.IC.GA.040315.01</v>
      </c>
      <c r="N139" s="12"/>
      <c r="O139" s="12" t="str">
        <f t="shared" ref="O139" si="25">CONCATENATE("PH.",J139,".",K139)</f>
        <v>PH.IC.GA.040315.01</v>
      </c>
      <c r="Q139" s="12" t="str">
        <f t="shared" ref="Q139" si="26">CONCATENATE("CL.",J139,".",K139)</f>
        <v>CL.IC.GA.040315.01</v>
      </c>
      <c r="Z139" t="s">
        <v>11747</v>
      </c>
      <c r="AA139">
        <v>1158</v>
      </c>
    </row>
    <row r="140" spans="1:27" ht="15">
      <c r="A140" t="s">
        <v>2591</v>
      </c>
      <c r="C140" s="68" t="s">
        <v>349</v>
      </c>
      <c r="E140" s="68" t="s">
        <v>348</v>
      </c>
      <c r="F140" t="s">
        <v>2863</v>
      </c>
      <c r="G140" t="s">
        <v>12268</v>
      </c>
      <c r="H140" s="68" t="s">
        <v>11986</v>
      </c>
      <c r="I140" t="s">
        <v>12268</v>
      </c>
      <c r="J140" s="11" t="str">
        <f t="shared" si="17"/>
        <v>IC.GA.040316</v>
      </c>
      <c r="K140" s="68" t="s">
        <v>295</v>
      </c>
      <c r="L140" t="str">
        <f t="shared" si="18"/>
        <v>Medium</v>
      </c>
      <c r="M140" s="12" t="str">
        <f t="shared" si="19"/>
        <v>PI.IC.GA.040316.01</v>
      </c>
      <c r="N140" s="12"/>
      <c r="O140" s="12" t="str">
        <f t="shared" si="20"/>
        <v>PH.IC.GA.040316.01</v>
      </c>
      <c r="Q140" s="12" t="str">
        <f t="shared" si="21"/>
        <v>CL.IC.GA.040316.01</v>
      </c>
      <c r="Z140" t="s">
        <v>11747</v>
      </c>
      <c r="AA140">
        <v>1158</v>
      </c>
    </row>
    <row r="141" spans="1:27" ht="15">
      <c r="A141" t="s">
        <v>2591</v>
      </c>
      <c r="C141" s="2" t="s">
        <v>7070</v>
      </c>
      <c r="E141" s="2" t="s">
        <v>1202</v>
      </c>
      <c r="F141" t="s">
        <v>2863</v>
      </c>
      <c r="G141" t="s">
        <v>12269</v>
      </c>
      <c r="H141" s="68" t="s">
        <v>11987</v>
      </c>
      <c r="I141" t="s">
        <v>12269</v>
      </c>
      <c r="J141" s="11" t="str">
        <f t="shared" si="12"/>
        <v>IC.GA.040317</v>
      </c>
      <c r="K141" s="2" t="s">
        <v>1192</v>
      </c>
      <c r="L141" t="str">
        <f t="shared" si="13"/>
        <v>Large</v>
      </c>
      <c r="M141" s="12" t="str">
        <f t="shared" si="14"/>
        <v>PI.IC.GA.040317.01</v>
      </c>
      <c r="N141" s="12"/>
      <c r="O141" s="12" t="str">
        <f t="shared" si="15"/>
        <v>PH.IC.GA.040317.01</v>
      </c>
      <c r="Q141" s="12" t="str">
        <f t="shared" si="16"/>
        <v>CL.IC.GA.040317.01</v>
      </c>
      <c r="Z141" t="s">
        <v>11747</v>
      </c>
      <c r="AA141">
        <v>1158</v>
      </c>
    </row>
    <row r="142" spans="1:27" ht="15">
      <c r="A142" t="s">
        <v>2591</v>
      </c>
      <c r="C142" s="2" t="s">
        <v>7070</v>
      </c>
      <c r="D142" t="s">
        <v>3051</v>
      </c>
      <c r="E142" s="2" t="s">
        <v>7070</v>
      </c>
      <c r="F142" t="s">
        <v>3052</v>
      </c>
      <c r="G142" t="s">
        <v>3076</v>
      </c>
      <c r="H142" s="22" t="s">
        <v>1396</v>
      </c>
      <c r="I142" t="s">
        <v>1780</v>
      </c>
      <c r="J142" s="11" t="str">
        <f t="shared" si="12"/>
        <v>IC.GA.040401</v>
      </c>
      <c r="K142" s="2" t="s">
        <v>1192</v>
      </c>
      <c r="L142" t="str">
        <f t="shared" si="13"/>
        <v>Specify date: free text</v>
      </c>
      <c r="M142" s="12" t="str">
        <f t="shared" si="14"/>
        <v>PI.IC.GA.040401.01</v>
      </c>
      <c r="N142" s="12"/>
      <c r="O142" s="12" t="str">
        <f t="shared" si="15"/>
        <v>PH.IC.GA.040401.01</v>
      </c>
      <c r="Q142" s="12" t="str">
        <f t="shared" si="16"/>
        <v>CL.IC.GA.040401.01</v>
      </c>
    </row>
    <row r="143" spans="1:27" ht="15">
      <c r="A143" t="s">
        <v>2591</v>
      </c>
      <c r="C143" s="2" t="s">
        <v>7070</v>
      </c>
      <c r="E143" s="2" t="s">
        <v>7070</v>
      </c>
      <c r="F143" t="s">
        <v>3052</v>
      </c>
      <c r="G143" t="s">
        <v>3077</v>
      </c>
      <c r="H143" s="22" t="s">
        <v>1398</v>
      </c>
      <c r="I143" t="s">
        <v>3077</v>
      </c>
      <c r="J143" s="11" t="str">
        <f t="shared" si="12"/>
        <v>IC.GA.040402</v>
      </c>
      <c r="K143" s="2" t="s">
        <v>11324</v>
      </c>
      <c r="L143" t="str">
        <f t="shared" si="13"/>
        <v>Unknown</v>
      </c>
      <c r="M143" s="12" t="str">
        <f t="shared" si="14"/>
        <v>PI.IC.GA.040402.01</v>
      </c>
      <c r="N143" s="12"/>
      <c r="O143" s="12" t="str">
        <f t="shared" si="15"/>
        <v>PH.IC.GA.040402.01</v>
      </c>
      <c r="Q143" s="12" t="str">
        <f t="shared" si="16"/>
        <v>CL.IC.GA.040402.01</v>
      </c>
    </row>
    <row r="144" spans="1:27" ht="15">
      <c r="A144" t="s">
        <v>2591</v>
      </c>
      <c r="B144" t="s">
        <v>3078</v>
      </c>
      <c r="C144" s="2" t="s">
        <v>7071</v>
      </c>
      <c r="D144" t="s">
        <v>3079</v>
      </c>
      <c r="E144" s="2" t="s">
        <v>1192</v>
      </c>
      <c r="F144" t="s">
        <v>3080</v>
      </c>
      <c r="G144" t="s">
        <v>2755</v>
      </c>
      <c r="H144" s="22" t="s">
        <v>1396</v>
      </c>
      <c r="I144" t="s">
        <v>2756</v>
      </c>
      <c r="J144" s="11" t="str">
        <f t="shared" si="12"/>
        <v>IC.GA.050101</v>
      </c>
      <c r="K144" s="2" t="s">
        <v>1192</v>
      </c>
      <c r="L144" t="str">
        <f t="shared" si="13"/>
        <v>History of stroke</v>
      </c>
      <c r="M144" s="12" t="str">
        <f t="shared" si="14"/>
        <v>PI.IC.GA.050101.01</v>
      </c>
      <c r="N144" s="12"/>
      <c r="O144" s="12" t="str">
        <f t="shared" si="15"/>
        <v>PH.IC.GA.050101.01</v>
      </c>
      <c r="Q144" s="12" t="str">
        <f t="shared" si="16"/>
        <v>CL.IC.GA.050101.01</v>
      </c>
    </row>
    <row r="145" spans="1:19" ht="15">
      <c r="A145" t="s">
        <v>2591</v>
      </c>
      <c r="C145" s="2" t="s">
        <v>7071</v>
      </c>
      <c r="E145" s="2" t="s">
        <v>11324</v>
      </c>
      <c r="F145" t="s">
        <v>3080</v>
      </c>
      <c r="G145" t="s">
        <v>2757</v>
      </c>
      <c r="H145" s="22" t="s">
        <v>1398</v>
      </c>
      <c r="I145" t="s">
        <v>2768</v>
      </c>
      <c r="J145" s="11" t="str">
        <f t="shared" si="12"/>
        <v>IC.GA.050102</v>
      </c>
      <c r="K145" s="2" t="s">
        <v>11324</v>
      </c>
      <c r="L145" t="str">
        <f t="shared" si="13"/>
        <v>History of head and neck cancer</v>
      </c>
      <c r="M145" s="12" t="str">
        <f t="shared" si="14"/>
        <v>PI.IC.GA.050102.01</v>
      </c>
      <c r="N145" s="12"/>
      <c r="O145" s="12" t="str">
        <f t="shared" si="15"/>
        <v>PH.IC.GA.050102.01</v>
      </c>
      <c r="Q145" s="12" t="str">
        <f t="shared" si="16"/>
        <v>CL.IC.GA.050102.01</v>
      </c>
    </row>
    <row r="146" spans="1:19" ht="15">
      <c r="A146" t="s">
        <v>2591</v>
      </c>
      <c r="C146" s="2" t="s">
        <v>7071</v>
      </c>
      <c r="E146" s="2" t="s">
        <v>11324</v>
      </c>
      <c r="F146" t="s">
        <v>3080</v>
      </c>
      <c r="G146" t="s">
        <v>2769</v>
      </c>
      <c r="H146" s="22" t="s">
        <v>1400</v>
      </c>
      <c r="I146" t="s">
        <v>2773</v>
      </c>
      <c r="J146" s="11" t="str">
        <f t="shared" si="12"/>
        <v>IC.GA.050103</v>
      </c>
      <c r="K146" s="2" t="s">
        <v>11324</v>
      </c>
      <c r="L146" t="str">
        <f t="shared" si="13"/>
        <v>History of traumatic brain injury</v>
      </c>
      <c r="M146" s="12" t="str">
        <f t="shared" si="14"/>
        <v>PI.IC.GA.050103.01</v>
      </c>
      <c r="N146" s="12"/>
      <c r="O146" s="12" t="str">
        <f t="shared" si="15"/>
        <v>PH.IC.GA.050103.01</v>
      </c>
      <c r="Q146" s="12" t="str">
        <f t="shared" si="16"/>
        <v>CL.IC.GA.050103.01</v>
      </c>
    </row>
    <row r="147" spans="1:19" ht="15">
      <c r="A147" t="s">
        <v>2591</v>
      </c>
      <c r="C147" s="2" t="s">
        <v>7071</v>
      </c>
      <c r="E147" s="2" t="s">
        <v>11324</v>
      </c>
      <c r="F147" t="s">
        <v>3080</v>
      </c>
      <c r="G147" t="s">
        <v>2774</v>
      </c>
      <c r="H147" s="22" t="s">
        <v>1402</v>
      </c>
      <c r="I147" t="s">
        <v>2775</v>
      </c>
      <c r="J147" s="11" t="str">
        <f t="shared" si="12"/>
        <v>IC.GA.050104</v>
      </c>
      <c r="K147" s="2" t="s">
        <v>11324</v>
      </c>
      <c r="L147" t="str">
        <f t="shared" si="13"/>
        <v>Unable to follow commands</v>
      </c>
      <c r="M147" s="12" t="str">
        <f t="shared" si="14"/>
        <v>PI.IC.GA.050104.01</v>
      </c>
      <c r="N147" s="12"/>
      <c r="O147" s="12" t="str">
        <f t="shared" si="15"/>
        <v>PH.IC.GA.050104.01</v>
      </c>
      <c r="Q147" s="12" t="str">
        <f t="shared" si="16"/>
        <v>CL.IC.GA.050104.01</v>
      </c>
    </row>
    <row r="148" spans="1:19" ht="15">
      <c r="A148" t="s">
        <v>2591</v>
      </c>
      <c r="C148" s="2" t="s">
        <v>7071</v>
      </c>
      <c r="E148" s="2" t="s">
        <v>11324</v>
      </c>
      <c r="F148" t="s">
        <v>3080</v>
      </c>
      <c r="G148" t="s">
        <v>2776</v>
      </c>
      <c r="H148" s="22" t="s">
        <v>1404</v>
      </c>
      <c r="I148" t="s">
        <v>2942</v>
      </c>
      <c r="J148" s="11" t="str">
        <f t="shared" si="12"/>
        <v>IC.GA.050105</v>
      </c>
      <c r="K148" s="2" t="s">
        <v>11324</v>
      </c>
      <c r="L148" t="str">
        <f t="shared" si="13"/>
        <v>Gurgly voice</v>
      </c>
      <c r="M148" s="12" t="str">
        <f t="shared" si="14"/>
        <v>PI.IC.GA.050105.01</v>
      </c>
      <c r="N148" s="12"/>
      <c r="O148" s="12" t="str">
        <f t="shared" si="15"/>
        <v>PH.IC.GA.050105.01</v>
      </c>
      <c r="Q148" s="12" t="str">
        <f t="shared" si="16"/>
        <v>CL.IC.GA.050105.01</v>
      </c>
    </row>
    <row r="149" spans="1:19" ht="15">
      <c r="A149" t="s">
        <v>2591</v>
      </c>
      <c r="C149" s="2" t="s">
        <v>7071</v>
      </c>
      <c r="E149" s="2" t="s">
        <v>11324</v>
      </c>
      <c r="F149" t="s">
        <v>3080</v>
      </c>
      <c r="G149" t="s">
        <v>2943</v>
      </c>
      <c r="H149" s="22" t="s">
        <v>1406</v>
      </c>
      <c r="I149" t="s">
        <v>2943</v>
      </c>
      <c r="J149" s="11" t="str">
        <f t="shared" si="12"/>
        <v>IC.GA.050106</v>
      </c>
      <c r="K149" s="2" t="s">
        <v>11324</v>
      </c>
      <c r="L149" t="str">
        <f t="shared" si="13"/>
        <v>Drooling</v>
      </c>
      <c r="M149" s="12" t="str">
        <f t="shared" si="14"/>
        <v>PI.IC.GA.050106.01</v>
      </c>
      <c r="N149" s="12"/>
      <c r="O149" s="12" t="str">
        <f t="shared" si="15"/>
        <v>PH.IC.GA.050106.01</v>
      </c>
      <c r="Q149" s="12" t="str">
        <f t="shared" si="16"/>
        <v>CL.IC.GA.050106.01</v>
      </c>
    </row>
    <row r="150" spans="1:19" ht="15">
      <c r="A150" t="s">
        <v>2591</v>
      </c>
      <c r="C150" s="2" t="s">
        <v>7071</v>
      </c>
      <c r="E150" s="2" t="s">
        <v>1192</v>
      </c>
      <c r="F150" t="s">
        <v>3080</v>
      </c>
      <c r="G150" t="s">
        <v>2944</v>
      </c>
      <c r="H150" s="22" t="s">
        <v>1419</v>
      </c>
      <c r="I150" t="s">
        <v>2945</v>
      </c>
      <c r="J150" s="11" t="str">
        <f t="shared" si="12"/>
        <v>IC.GA.050107</v>
      </c>
      <c r="K150" s="2" t="s">
        <v>1192</v>
      </c>
      <c r="L150" t="str">
        <f t="shared" si="13"/>
        <v>Tongue deviation from mid-line</v>
      </c>
      <c r="M150" s="12" t="str">
        <f t="shared" si="14"/>
        <v>PI.IC.GA.050107.01</v>
      </c>
      <c r="N150" s="12"/>
      <c r="O150" s="12" t="str">
        <f t="shared" si="15"/>
        <v>PH.IC.GA.050107.01</v>
      </c>
      <c r="Q150" s="12" t="str">
        <f t="shared" si="16"/>
        <v>CL.IC.GA.050107.01</v>
      </c>
    </row>
    <row r="151" spans="1:19" ht="15">
      <c r="A151" t="s">
        <v>2591</v>
      </c>
      <c r="C151" s="2" t="s">
        <v>7071</v>
      </c>
      <c r="E151" s="2" t="s">
        <v>1192</v>
      </c>
      <c r="F151" t="s">
        <v>3080</v>
      </c>
      <c r="G151" s="2" t="s">
        <v>2946</v>
      </c>
      <c r="H151" s="22" t="s">
        <v>10093</v>
      </c>
      <c r="I151" s="22" t="s">
        <v>2947</v>
      </c>
      <c r="J151" s="11" t="str">
        <f t="shared" si="12"/>
        <v>IC.GA.050108</v>
      </c>
      <c r="K151" s="2" t="s">
        <v>1192</v>
      </c>
      <c r="L151" t="str">
        <f t="shared" si="13"/>
        <v xml:space="preserve"> Post Extubation</v>
      </c>
      <c r="M151" s="12" t="str">
        <f t="shared" si="14"/>
        <v>PI.IC.GA.050108.01</v>
      </c>
      <c r="N151" s="12"/>
      <c r="O151" s="12" t="str">
        <f t="shared" si="15"/>
        <v>PH.IC.GA.050108.01</v>
      </c>
      <c r="Q151" s="12" t="str">
        <f t="shared" si="16"/>
        <v>CL.IC.GA.050108.01</v>
      </c>
      <c r="R151" t="s">
        <v>1141</v>
      </c>
      <c r="S151">
        <v>764</v>
      </c>
    </row>
    <row r="152" spans="1:19" ht="15">
      <c r="A152" t="s">
        <v>2591</v>
      </c>
      <c r="C152" s="2" t="s">
        <v>7071</v>
      </c>
      <c r="E152" s="2" t="s">
        <v>11324</v>
      </c>
      <c r="F152" t="s">
        <v>3080</v>
      </c>
      <c r="G152" s="2" t="s">
        <v>2948</v>
      </c>
      <c r="H152" s="22" t="s">
        <v>10095</v>
      </c>
      <c r="I152" s="22" t="s">
        <v>2949</v>
      </c>
      <c r="J152" s="11" t="str">
        <f t="shared" si="12"/>
        <v>IC.GA.050109</v>
      </c>
      <c r="K152" s="2" t="s">
        <v>11324</v>
      </c>
      <c r="L152" t="str">
        <f t="shared" si="13"/>
        <v>Coughing with eating</v>
      </c>
      <c r="M152" s="12" t="str">
        <f t="shared" si="14"/>
        <v>PI.IC.GA.050109.01</v>
      </c>
      <c r="N152" s="12"/>
      <c r="O152" s="12" t="str">
        <f t="shared" si="15"/>
        <v>PH.IC.GA.050109.01</v>
      </c>
      <c r="Q152" s="12" t="str">
        <f t="shared" si="16"/>
        <v>CL.IC.GA.050109.01</v>
      </c>
      <c r="R152" t="s">
        <v>1141</v>
      </c>
      <c r="S152">
        <v>765</v>
      </c>
    </row>
    <row r="153" spans="1:19" ht="15">
      <c r="A153" t="s">
        <v>2591</v>
      </c>
      <c r="C153" s="2" t="s">
        <v>7071</v>
      </c>
      <c r="D153" t="s">
        <v>2950</v>
      </c>
      <c r="E153" s="2" t="s">
        <v>923</v>
      </c>
      <c r="F153" t="s">
        <v>2951</v>
      </c>
      <c r="G153" t="s">
        <v>2952</v>
      </c>
      <c r="H153" s="22" t="s">
        <v>1396</v>
      </c>
      <c r="I153" t="s">
        <v>2953</v>
      </c>
      <c r="J153" s="11" t="str">
        <f t="shared" si="12"/>
        <v>IC.GA.050201</v>
      </c>
      <c r="K153" s="2" t="s">
        <v>11324</v>
      </c>
      <c r="L153" t="str">
        <f t="shared" si="13"/>
        <v xml:space="preserve">Head of bed elevated </v>
      </c>
      <c r="M153" s="12" t="str">
        <f t="shared" si="14"/>
        <v>PI.IC.GA.050201.01</v>
      </c>
      <c r="N153" s="12"/>
      <c r="O153" s="12" t="str">
        <f t="shared" si="15"/>
        <v>PH.IC.GA.050201.01</v>
      </c>
      <c r="Q153" s="12" t="str">
        <f t="shared" si="16"/>
        <v>CL.IC.GA.050201.01</v>
      </c>
    </row>
    <row r="154" spans="1:19" ht="15">
      <c r="A154" t="s">
        <v>2591</v>
      </c>
      <c r="C154" s="2" t="s">
        <v>7071</v>
      </c>
      <c r="E154" s="2" t="s">
        <v>1199</v>
      </c>
      <c r="F154" t="s">
        <v>2951</v>
      </c>
      <c r="G154" t="s">
        <v>2793</v>
      </c>
      <c r="H154" s="22" t="s">
        <v>1398</v>
      </c>
      <c r="I154" t="s">
        <v>2794</v>
      </c>
      <c r="J154" s="11" t="str">
        <f t="shared" si="12"/>
        <v>IC.GA.050202</v>
      </c>
      <c r="K154" s="2" t="s">
        <v>11324</v>
      </c>
      <c r="L154" t="str">
        <f t="shared" si="13"/>
        <v>Suction available at bedside</v>
      </c>
      <c r="M154" s="12" t="str">
        <f t="shared" si="14"/>
        <v>PI.IC.GA.050202.01</v>
      </c>
      <c r="N154" s="12"/>
      <c r="O154" s="12" t="str">
        <f t="shared" si="15"/>
        <v>PH.IC.GA.050202.01</v>
      </c>
      <c r="Q154" s="12" t="str">
        <f t="shared" si="16"/>
        <v>CL.IC.GA.050202.01</v>
      </c>
    </row>
    <row r="155" spans="1:19" ht="15">
      <c r="A155" t="s">
        <v>2591</v>
      </c>
      <c r="C155" s="2" t="s">
        <v>7071</v>
      </c>
      <c r="E155" s="2" t="s">
        <v>1199</v>
      </c>
      <c r="F155" t="s">
        <v>2951</v>
      </c>
      <c r="G155" t="s">
        <v>2795</v>
      </c>
      <c r="H155" s="22" t="s">
        <v>1400</v>
      </c>
      <c r="I155" t="s">
        <v>2796</v>
      </c>
      <c r="J155" s="11" t="str">
        <f t="shared" si="12"/>
        <v>IC.GA.050203</v>
      </c>
      <c r="K155" s="2" t="s">
        <v>11324</v>
      </c>
      <c r="L155" t="str">
        <f t="shared" si="13"/>
        <v>Modified texture diet</v>
      </c>
      <c r="M155" s="12" t="str">
        <f t="shared" si="14"/>
        <v>PI.IC.GA.050203.01</v>
      </c>
      <c r="N155" s="12"/>
      <c r="O155" s="12" t="str">
        <f t="shared" si="15"/>
        <v>PH.IC.GA.050203.01</v>
      </c>
      <c r="Q155" s="12" t="str">
        <f t="shared" si="16"/>
        <v>CL.IC.GA.050203.01</v>
      </c>
    </row>
    <row r="156" spans="1:19" ht="15">
      <c r="A156" t="s">
        <v>2591</v>
      </c>
      <c r="C156" s="2" t="s">
        <v>7071</v>
      </c>
      <c r="E156" s="2" t="s">
        <v>1199</v>
      </c>
      <c r="F156" t="s">
        <v>2951</v>
      </c>
      <c r="G156" t="s">
        <v>2797</v>
      </c>
      <c r="H156" s="22" t="s">
        <v>1402</v>
      </c>
      <c r="I156" t="s">
        <v>2798</v>
      </c>
      <c r="J156" s="11" t="str">
        <f t="shared" si="12"/>
        <v>IC.GA.050204</v>
      </c>
      <c r="K156" s="2" t="s">
        <v>11324</v>
      </c>
      <c r="L156" t="str">
        <f t="shared" si="13"/>
        <v xml:space="preserve">Swallow Consult </v>
      </c>
      <c r="M156" s="12" t="str">
        <f t="shared" si="14"/>
        <v>PI.IC.GA.050204.01</v>
      </c>
      <c r="N156" s="12"/>
      <c r="O156" s="12" t="str">
        <f t="shared" si="15"/>
        <v>PH.IC.GA.050204.01</v>
      </c>
      <c r="Q156" s="12" t="str">
        <f t="shared" si="16"/>
        <v>CL.IC.GA.050204.01</v>
      </c>
    </row>
    <row r="157" spans="1:19" ht="15">
      <c r="A157" t="s">
        <v>2591</v>
      </c>
      <c r="C157" s="2" t="s">
        <v>7071</v>
      </c>
      <c r="E157" s="2" t="s">
        <v>1199</v>
      </c>
      <c r="F157" t="s">
        <v>2951</v>
      </c>
      <c r="G157" s="2" t="s">
        <v>2799</v>
      </c>
      <c r="H157" s="22" t="s">
        <v>7071</v>
      </c>
      <c r="I157" s="22" t="s">
        <v>2799</v>
      </c>
      <c r="J157" s="11" t="str">
        <f t="shared" si="12"/>
        <v>IC.GA.050205</v>
      </c>
      <c r="K157" s="2" t="s">
        <v>11324</v>
      </c>
      <c r="L157" t="str">
        <f t="shared" si="13"/>
        <v>NPO</v>
      </c>
      <c r="M157" s="12" t="str">
        <f t="shared" si="14"/>
        <v>PI.IC.GA.050205.01</v>
      </c>
      <c r="N157" s="12"/>
      <c r="O157" s="12" t="str">
        <f t="shared" si="15"/>
        <v>PH.IC.GA.050205.01</v>
      </c>
      <c r="Q157" s="12" t="str">
        <f t="shared" si="16"/>
        <v>CL.IC.GA.050205.01</v>
      </c>
      <c r="R157" t="s">
        <v>9277</v>
      </c>
      <c r="S157">
        <v>766</v>
      </c>
    </row>
    <row r="158" spans="1:19" ht="15">
      <c r="A158" t="s">
        <v>2591</v>
      </c>
      <c r="C158" s="2" t="s">
        <v>7071</v>
      </c>
      <c r="D158" t="s">
        <v>2800</v>
      </c>
      <c r="E158" s="2" t="s">
        <v>9640</v>
      </c>
      <c r="F158" t="s">
        <v>2801</v>
      </c>
      <c r="G158" t="s">
        <v>2802</v>
      </c>
      <c r="H158" s="22" t="s">
        <v>1396</v>
      </c>
      <c r="I158" t="s">
        <v>2803</v>
      </c>
      <c r="J158" s="11" t="str">
        <f t="shared" si="12"/>
        <v>IC.GA.050301</v>
      </c>
      <c r="K158" s="2" t="s">
        <v>11324</v>
      </c>
      <c r="L158" t="str">
        <f t="shared" si="13"/>
        <v>Pharyngeal gag reflex negative</v>
      </c>
      <c r="M158" s="12" t="str">
        <f t="shared" si="14"/>
        <v>PI.IC.GA.050301.01</v>
      </c>
      <c r="N158" s="12"/>
      <c r="O158" s="12" t="str">
        <f t="shared" si="15"/>
        <v>PH.IC.GA.050301.01</v>
      </c>
      <c r="Q158" s="12" t="str">
        <f t="shared" si="16"/>
        <v>CL.IC.GA.050301.01</v>
      </c>
    </row>
    <row r="159" spans="1:19" ht="15">
      <c r="A159" t="s">
        <v>2591</v>
      </c>
      <c r="C159" s="2" t="s">
        <v>7071</v>
      </c>
      <c r="E159" s="2" t="s">
        <v>9640</v>
      </c>
      <c r="F159" t="s">
        <v>2801</v>
      </c>
      <c r="G159" t="s">
        <v>247</v>
      </c>
      <c r="H159" s="22" t="s">
        <v>1398</v>
      </c>
      <c r="I159" t="s">
        <v>2963</v>
      </c>
      <c r="J159" s="11" t="str">
        <f t="shared" si="12"/>
        <v>IC.GA.050302</v>
      </c>
      <c r="K159" s="2" t="s">
        <v>11324</v>
      </c>
      <c r="L159" t="str">
        <f t="shared" si="13"/>
        <v>Pharyngeal gag reflex positive</v>
      </c>
      <c r="M159" s="12" t="str">
        <f t="shared" si="14"/>
        <v>PI.IC.GA.050302.01</v>
      </c>
      <c r="N159" s="12"/>
      <c r="O159" s="12" t="str">
        <f t="shared" si="15"/>
        <v>PH.IC.GA.050302.01</v>
      </c>
      <c r="Q159" s="12" t="str">
        <f t="shared" si="16"/>
        <v>CL.IC.GA.050302.01</v>
      </c>
    </row>
    <row r="160" spans="1:19" ht="15">
      <c r="A160" t="s">
        <v>2591</v>
      </c>
      <c r="C160" s="2" t="s">
        <v>7071</v>
      </c>
      <c r="E160" s="2" t="s">
        <v>9640</v>
      </c>
      <c r="F160" t="s">
        <v>2801</v>
      </c>
      <c r="G160" t="s">
        <v>248</v>
      </c>
      <c r="H160" s="22" t="s">
        <v>1400</v>
      </c>
      <c r="I160" t="s">
        <v>2964</v>
      </c>
      <c r="J160" s="11" t="str">
        <f t="shared" si="12"/>
        <v>IC.GA.050303</v>
      </c>
      <c r="K160" s="2" t="s">
        <v>11324</v>
      </c>
      <c r="L160" t="str">
        <f t="shared" si="13"/>
        <v>Pharyngeal gag reflex diminished</v>
      </c>
      <c r="M160" s="12" t="str">
        <f t="shared" si="14"/>
        <v>PI.IC.GA.050303.01</v>
      </c>
      <c r="N160" s="12"/>
      <c r="O160" s="12" t="str">
        <f t="shared" si="15"/>
        <v>PH.IC.GA.050303.01</v>
      </c>
      <c r="Q160" s="12" t="str">
        <f t="shared" si="16"/>
        <v>CL.IC.GA.050303.01</v>
      </c>
    </row>
    <row r="161" spans="1:19" ht="15">
      <c r="A161" t="s">
        <v>2591</v>
      </c>
      <c r="C161" s="2" t="s">
        <v>7071</v>
      </c>
      <c r="E161" s="2" t="s">
        <v>9640</v>
      </c>
      <c r="F161" t="s">
        <v>2801</v>
      </c>
      <c r="G161" t="s">
        <v>2965</v>
      </c>
      <c r="H161" s="22" t="s">
        <v>1402</v>
      </c>
      <c r="I161" t="s">
        <v>2966</v>
      </c>
      <c r="J161" s="11" t="str">
        <f t="shared" si="12"/>
        <v>IC.GA.050304</v>
      </c>
      <c r="K161" s="2" t="s">
        <v>11324</v>
      </c>
      <c r="L161" t="str">
        <f t="shared" si="13"/>
        <v>Unable to assess ventilator</v>
      </c>
      <c r="M161" s="12" t="str">
        <f t="shared" si="14"/>
        <v>PI.IC.GA.050304.01</v>
      </c>
      <c r="N161" s="12"/>
      <c r="O161" s="12" t="str">
        <f t="shared" si="15"/>
        <v>PH.IC.GA.050304.01</v>
      </c>
      <c r="Q161" s="12" t="str">
        <f t="shared" si="16"/>
        <v>CL.IC.GA.050304.01</v>
      </c>
    </row>
    <row r="162" spans="1:19" ht="15">
      <c r="A162" t="s">
        <v>2591</v>
      </c>
      <c r="C162" s="2" t="s">
        <v>7071</v>
      </c>
      <c r="E162" s="2" t="s">
        <v>9640</v>
      </c>
      <c r="F162" t="s">
        <v>2801</v>
      </c>
      <c r="G162" t="s">
        <v>2967</v>
      </c>
      <c r="H162" s="22" t="s">
        <v>1404</v>
      </c>
      <c r="I162" t="s">
        <v>2968</v>
      </c>
      <c r="J162" s="11" t="str">
        <f t="shared" si="12"/>
        <v>IC.GA.050305</v>
      </c>
      <c r="K162" s="2" t="s">
        <v>11324</v>
      </c>
      <c r="L162" t="str">
        <f t="shared" si="13"/>
        <v>Unable to assess unconscious</v>
      </c>
      <c r="M162" s="12" t="str">
        <f t="shared" si="14"/>
        <v>PI.IC.GA.050305.01</v>
      </c>
      <c r="N162" s="12"/>
      <c r="O162" s="12" t="str">
        <f t="shared" si="15"/>
        <v>PH.IC.GA.050305.01</v>
      </c>
      <c r="Q162" s="12" t="str">
        <f t="shared" si="16"/>
        <v>CL.IC.GA.050305.01</v>
      </c>
    </row>
    <row r="163" spans="1:19" ht="15">
      <c r="A163" t="s">
        <v>2591</v>
      </c>
      <c r="B163" t="s">
        <v>2969</v>
      </c>
      <c r="C163" s="2" t="s">
        <v>6888</v>
      </c>
      <c r="D163" t="s">
        <v>2960</v>
      </c>
      <c r="E163" s="2" t="s">
        <v>11324</v>
      </c>
      <c r="F163" t="s">
        <v>2961</v>
      </c>
      <c r="G163" t="s">
        <v>2962</v>
      </c>
      <c r="H163" s="22" t="s">
        <v>1396</v>
      </c>
      <c r="I163" t="s">
        <v>3130</v>
      </c>
      <c r="J163" s="11" t="str">
        <f t="shared" si="12"/>
        <v>IC.GA.060101</v>
      </c>
      <c r="K163" s="2" t="s">
        <v>11324</v>
      </c>
      <c r="L163" t="str">
        <f t="shared" si="13"/>
        <v xml:space="preserve">     Bag changed</v>
      </c>
      <c r="M163" s="12" t="str">
        <f t="shared" si="14"/>
        <v>PI.IC.GA.060101.01</v>
      </c>
      <c r="N163" s="12"/>
      <c r="O163" s="12" t="str">
        <f t="shared" si="15"/>
        <v>PH.IC.GA.060101.01</v>
      </c>
      <c r="Q163" s="12" t="str">
        <f t="shared" si="16"/>
        <v>CL.IC.GA.060101.01</v>
      </c>
    </row>
    <row r="164" spans="1:19" ht="15">
      <c r="A164" t="s">
        <v>2591</v>
      </c>
      <c r="C164" s="2" t="s">
        <v>6888</v>
      </c>
      <c r="E164" s="2" t="s">
        <v>11324</v>
      </c>
      <c r="F164" t="s">
        <v>2961</v>
      </c>
      <c r="G164" t="s">
        <v>249</v>
      </c>
      <c r="H164" s="22" t="s">
        <v>1398</v>
      </c>
      <c r="I164" t="s">
        <v>3131</v>
      </c>
      <c r="J164" s="11" t="str">
        <f t="shared" si="12"/>
        <v>IC.GA.060102</v>
      </c>
      <c r="K164" s="2" t="s">
        <v>11324</v>
      </c>
      <c r="L164" t="str">
        <f t="shared" si="13"/>
        <v xml:space="preserve">     Tube feeding discontinued</v>
      </c>
      <c r="M164" s="12" t="str">
        <f t="shared" si="14"/>
        <v>PI.IC.GA.060102.01</v>
      </c>
      <c r="N164" s="12"/>
      <c r="O164" s="12" t="str">
        <f t="shared" si="15"/>
        <v>PH.IC.GA.060102.01</v>
      </c>
      <c r="Q164" s="12" t="str">
        <f t="shared" si="16"/>
        <v>CL.IC.GA.060102.01</v>
      </c>
    </row>
    <row r="165" spans="1:19" ht="15">
      <c r="A165" t="s">
        <v>2591</v>
      </c>
      <c r="C165" s="2" t="s">
        <v>6888</v>
      </c>
      <c r="E165" s="2" t="s">
        <v>11324</v>
      </c>
      <c r="F165" t="s">
        <v>2961</v>
      </c>
      <c r="G165" t="s">
        <v>2684</v>
      </c>
      <c r="H165" s="22" t="s">
        <v>1400</v>
      </c>
      <c r="I165" t="s">
        <v>930</v>
      </c>
      <c r="J165" s="11" t="str">
        <f t="shared" si="12"/>
        <v>IC.GA.060103</v>
      </c>
      <c r="K165" s="2" t="s">
        <v>11324</v>
      </c>
      <c r="L165" t="str">
        <f t="shared" ref="L165:L197" si="27">G165</f>
        <v xml:space="preserve">     Other: specify</v>
      </c>
      <c r="M165" s="12" t="str">
        <f t="shared" si="14"/>
        <v>PI.IC.GA.060103.01</v>
      </c>
      <c r="N165" s="12"/>
      <c r="O165" s="12" t="str">
        <f t="shared" si="15"/>
        <v>PH.IC.GA.060103.01</v>
      </c>
      <c r="Q165" s="12" t="str">
        <f t="shared" si="16"/>
        <v>CL.IC.GA.060103.01</v>
      </c>
    </row>
    <row r="166" spans="1:19" ht="15">
      <c r="A166" t="s">
        <v>2982</v>
      </c>
      <c r="C166" s="2" t="s">
        <v>6888</v>
      </c>
      <c r="E166" s="2" t="s">
        <v>11324</v>
      </c>
      <c r="F166" t="s">
        <v>3132</v>
      </c>
      <c r="G166" s="2" t="s">
        <v>3133</v>
      </c>
      <c r="H166" s="22" t="s">
        <v>948</v>
      </c>
      <c r="I166" s="22" t="s">
        <v>3134</v>
      </c>
      <c r="J166" s="11" t="str">
        <f t="shared" si="12"/>
        <v>IC.GA.060104</v>
      </c>
      <c r="K166" s="2" t="s">
        <v>11324</v>
      </c>
      <c r="L166" t="str">
        <f t="shared" si="27"/>
        <v xml:space="preserve">  Tube Change</v>
      </c>
      <c r="M166" s="12" t="str">
        <f t="shared" si="14"/>
        <v>PI.IC.GA.060104.01</v>
      </c>
      <c r="N166" s="12"/>
      <c r="O166" s="12" t="str">
        <f t="shared" si="15"/>
        <v>PH.IC.GA.060104.01</v>
      </c>
      <c r="Q166" s="12" t="str">
        <f t="shared" si="16"/>
        <v>CL.IC.GA.060104.01</v>
      </c>
      <c r="R166" t="s">
        <v>9277</v>
      </c>
      <c r="S166">
        <v>209</v>
      </c>
    </row>
    <row r="167" spans="1:19" ht="15">
      <c r="A167" t="s">
        <v>2591</v>
      </c>
      <c r="C167" s="2" t="s">
        <v>6888</v>
      </c>
      <c r="D167" t="s">
        <v>3135</v>
      </c>
      <c r="E167" s="2" t="s">
        <v>9391</v>
      </c>
      <c r="F167" t="s">
        <v>2961</v>
      </c>
      <c r="G167" t="s">
        <v>18</v>
      </c>
      <c r="H167" s="22" t="s">
        <v>1396</v>
      </c>
      <c r="I167" t="s">
        <v>3136</v>
      </c>
      <c r="J167" s="11" t="str">
        <f t="shared" si="12"/>
        <v>IC.GA.060201</v>
      </c>
      <c r="K167" s="2" t="s">
        <v>11324</v>
      </c>
      <c r="L167" t="str">
        <f t="shared" si="27"/>
        <v xml:space="preserve">     None/continuous tube feeding</v>
      </c>
      <c r="M167" s="12" t="str">
        <f t="shared" si="14"/>
        <v>PI.IC.GA.060201.01</v>
      </c>
      <c r="N167" s="12"/>
      <c r="O167" s="12" t="str">
        <f t="shared" si="15"/>
        <v>PH.IC.GA.060201.01</v>
      </c>
      <c r="Q167" s="12" t="str">
        <f t="shared" si="16"/>
        <v>CL.IC.GA.060201.01</v>
      </c>
    </row>
    <row r="168" spans="1:19" ht="15">
      <c r="A168" t="s">
        <v>2591</v>
      </c>
      <c r="C168" s="2" t="s">
        <v>6888</v>
      </c>
      <c r="E168" s="2" t="s">
        <v>9391</v>
      </c>
      <c r="F168" t="s">
        <v>2961</v>
      </c>
      <c r="G168" t="s">
        <v>250</v>
      </c>
      <c r="H168" s="22" t="s">
        <v>1398</v>
      </c>
      <c r="I168" t="s">
        <v>2860</v>
      </c>
      <c r="J168" s="11" t="str">
        <f t="shared" si="12"/>
        <v>IC.GA.060202</v>
      </c>
      <c r="K168" s="2" t="s">
        <v>11324</v>
      </c>
      <c r="L168" t="str">
        <f t="shared" si="27"/>
        <v xml:space="preserve">     Bolus tube feeding</v>
      </c>
      <c r="M168" s="12" t="str">
        <f t="shared" si="14"/>
        <v>PI.IC.GA.060202.01</v>
      </c>
      <c r="N168" s="12"/>
      <c r="O168" s="12" t="str">
        <f t="shared" si="15"/>
        <v>PH.IC.GA.060202.01</v>
      </c>
      <c r="Q168" s="12" t="str">
        <f t="shared" si="16"/>
        <v>CL.IC.GA.060202.01</v>
      </c>
    </row>
    <row r="169" spans="1:19" ht="15">
      <c r="A169" t="s">
        <v>2591</v>
      </c>
      <c r="C169" s="2" t="s">
        <v>6888</v>
      </c>
      <c r="E169" s="2" t="s">
        <v>9391</v>
      </c>
      <c r="F169" t="s">
        <v>2961</v>
      </c>
      <c r="G169" t="s">
        <v>3020</v>
      </c>
      <c r="H169" s="22" t="s">
        <v>1400</v>
      </c>
      <c r="I169" t="s">
        <v>3021</v>
      </c>
      <c r="J169" s="11" t="str">
        <f t="shared" si="12"/>
        <v>IC.GA.060203</v>
      </c>
      <c r="K169" s="2" t="s">
        <v>11324</v>
      </c>
      <c r="L169" t="str">
        <f t="shared" si="27"/>
        <v xml:space="preserve">     TF interrupted, ADL/care</v>
      </c>
      <c r="M169" s="12" t="str">
        <f t="shared" si="14"/>
        <v>PI.IC.GA.060203.01</v>
      </c>
      <c r="N169" s="12"/>
      <c r="O169" s="12" t="str">
        <f t="shared" si="15"/>
        <v>PH.IC.GA.060203.01</v>
      </c>
      <c r="Q169" s="12" t="str">
        <f t="shared" si="16"/>
        <v>CL.IC.GA.060203.01</v>
      </c>
    </row>
    <row r="170" spans="1:19" ht="15">
      <c r="A170" t="s">
        <v>2591</v>
      </c>
      <c r="C170" s="2" t="s">
        <v>6888</v>
      </c>
      <c r="E170" s="2" t="s">
        <v>9391</v>
      </c>
      <c r="F170" t="s">
        <v>2961</v>
      </c>
      <c r="G170" t="s">
        <v>3022</v>
      </c>
      <c r="H170" s="22" t="s">
        <v>1402</v>
      </c>
      <c r="I170" t="s">
        <v>3023</v>
      </c>
      <c r="J170" s="11" t="str">
        <f t="shared" si="12"/>
        <v>IC.GA.060204</v>
      </c>
      <c r="K170" s="2" t="s">
        <v>11324</v>
      </c>
      <c r="L170" t="str">
        <f t="shared" si="27"/>
        <v xml:space="preserve">     TF interrupted, Procedure/test</v>
      </c>
      <c r="M170" s="12" t="str">
        <f t="shared" si="14"/>
        <v>PI.IC.GA.060204.01</v>
      </c>
      <c r="N170" s="12"/>
      <c r="O170" s="12" t="str">
        <f t="shared" si="15"/>
        <v>PH.IC.GA.060204.01</v>
      </c>
      <c r="Q170" s="12" t="str">
        <f t="shared" si="16"/>
        <v>CL.IC.GA.060204.01</v>
      </c>
    </row>
    <row r="171" spans="1:19" ht="15">
      <c r="A171" t="s">
        <v>2591</v>
      </c>
      <c r="C171" s="2" t="s">
        <v>6888</v>
      </c>
      <c r="E171" s="2" t="s">
        <v>9391</v>
      </c>
      <c r="F171" t="s">
        <v>2961</v>
      </c>
      <c r="G171" t="s">
        <v>3024</v>
      </c>
      <c r="H171" s="22" t="s">
        <v>1404</v>
      </c>
      <c r="I171" t="s">
        <v>3025</v>
      </c>
      <c r="J171" s="11" t="str">
        <f t="shared" si="12"/>
        <v>IC.GA.060205</v>
      </c>
      <c r="K171" s="2" t="s">
        <v>11324</v>
      </c>
      <c r="L171" t="str">
        <f t="shared" si="27"/>
        <v xml:space="preserve">     TF interrupted, High residual</v>
      </c>
      <c r="M171" s="12" t="str">
        <f t="shared" si="14"/>
        <v>PI.IC.GA.060205.01</v>
      </c>
      <c r="N171" s="12"/>
      <c r="O171" s="12" t="str">
        <f t="shared" si="15"/>
        <v>PH.IC.GA.060205.01</v>
      </c>
      <c r="Q171" s="12" t="str">
        <f t="shared" si="16"/>
        <v>CL.IC.GA.060205.01</v>
      </c>
    </row>
    <row r="172" spans="1:19" ht="15">
      <c r="A172" t="s">
        <v>2591</v>
      </c>
      <c r="C172" s="2" t="s">
        <v>6888</v>
      </c>
      <c r="E172" s="2" t="s">
        <v>9391</v>
      </c>
      <c r="F172" t="s">
        <v>2961</v>
      </c>
      <c r="G172" t="s">
        <v>3026</v>
      </c>
      <c r="H172" s="22" t="s">
        <v>1406</v>
      </c>
      <c r="I172" t="s">
        <v>3027</v>
      </c>
      <c r="J172" s="11" t="str">
        <f t="shared" si="12"/>
        <v>IC.GA.060206</v>
      </c>
      <c r="K172" s="2" t="s">
        <v>11324</v>
      </c>
      <c r="L172" t="str">
        <f t="shared" si="27"/>
        <v xml:space="preserve">     TF interrupted, Patient unstable</v>
      </c>
      <c r="M172" s="12" t="str">
        <f t="shared" si="14"/>
        <v>PI.IC.GA.060206.01</v>
      </c>
      <c r="N172" s="12"/>
      <c r="O172" s="12" t="str">
        <f t="shared" si="15"/>
        <v>PH.IC.GA.060206.01</v>
      </c>
      <c r="Q172" s="12" t="str">
        <f t="shared" si="16"/>
        <v>CL.IC.GA.060206.01</v>
      </c>
    </row>
    <row r="173" spans="1:19" ht="15">
      <c r="A173" t="s">
        <v>2591</v>
      </c>
      <c r="C173" s="2" t="s">
        <v>6888</v>
      </c>
      <c r="E173" s="2" t="s">
        <v>9391</v>
      </c>
      <c r="F173" t="s">
        <v>2961</v>
      </c>
      <c r="G173" t="s">
        <v>3028</v>
      </c>
      <c r="H173" s="22" t="s">
        <v>1419</v>
      </c>
      <c r="I173" t="s">
        <v>3029</v>
      </c>
      <c r="J173" s="11" t="str">
        <f t="shared" si="12"/>
        <v>IC.GA.060207</v>
      </c>
      <c r="K173" s="2" t="s">
        <v>11324</v>
      </c>
      <c r="L173" t="str">
        <f t="shared" si="27"/>
        <v xml:space="preserve">     TF interrupted, Aspiration</v>
      </c>
      <c r="M173" s="12" t="str">
        <f t="shared" si="14"/>
        <v>PI.IC.GA.060207.01</v>
      </c>
      <c r="N173" s="12"/>
      <c r="O173" s="12" t="str">
        <f t="shared" si="15"/>
        <v>PH.IC.GA.060207.01</v>
      </c>
      <c r="Q173" s="12" t="str">
        <f t="shared" si="16"/>
        <v>CL.IC.GA.060207.01</v>
      </c>
    </row>
    <row r="174" spans="1:19" ht="15">
      <c r="A174" t="s">
        <v>2591</v>
      </c>
      <c r="C174" s="2" t="s">
        <v>6888</v>
      </c>
      <c r="E174" s="2" t="s">
        <v>9391</v>
      </c>
      <c r="F174" t="s">
        <v>2961</v>
      </c>
      <c r="G174" t="s">
        <v>2874</v>
      </c>
      <c r="H174" s="22" t="s">
        <v>1550</v>
      </c>
      <c r="I174" t="s">
        <v>2875</v>
      </c>
      <c r="J174" s="11" t="str">
        <f t="shared" si="12"/>
        <v>IC.GA.060208</v>
      </c>
      <c r="K174" s="2" t="s">
        <v>11324</v>
      </c>
      <c r="L174" t="str">
        <f t="shared" si="27"/>
        <v xml:space="preserve">     TF interrupted, Other: specify</v>
      </c>
      <c r="M174" s="12" t="str">
        <f t="shared" si="14"/>
        <v>PI.IC.GA.060208.01</v>
      </c>
      <c r="N174" s="12"/>
      <c r="O174" s="12" t="str">
        <f t="shared" si="15"/>
        <v>PH.IC.GA.060208.01</v>
      </c>
      <c r="Q174" s="12" t="str">
        <f t="shared" si="16"/>
        <v>CL.IC.GA.060208.01</v>
      </c>
    </row>
    <row r="175" spans="1:19" ht="15">
      <c r="A175" t="s">
        <v>2591</v>
      </c>
      <c r="C175" s="2" t="s">
        <v>6888</v>
      </c>
      <c r="E175" s="2" t="s">
        <v>9391</v>
      </c>
      <c r="F175" t="s">
        <v>2961</v>
      </c>
      <c r="G175" t="s">
        <v>2876</v>
      </c>
      <c r="H175" s="22" t="s">
        <v>10095</v>
      </c>
      <c r="I175" t="s">
        <v>2877</v>
      </c>
      <c r="J175" s="11" t="str">
        <f t="shared" si="12"/>
        <v>IC.GA.060209</v>
      </c>
      <c r="K175" s="2" t="s">
        <v>11324</v>
      </c>
      <c r="L175" t="str">
        <f t="shared" si="27"/>
        <v>TF Interrupted - Med Administration</v>
      </c>
      <c r="M175" s="12" t="str">
        <f t="shared" si="14"/>
        <v>PI.IC.GA.060209.01</v>
      </c>
      <c r="N175" s="12"/>
      <c r="O175" s="12" t="str">
        <f t="shared" si="15"/>
        <v>PH.IC.GA.060209.01</v>
      </c>
      <c r="Q175" s="12" t="str">
        <f t="shared" si="16"/>
        <v>CL.IC.GA.060209.01</v>
      </c>
      <c r="R175" t="s">
        <v>9277</v>
      </c>
      <c r="S175">
        <v>768</v>
      </c>
    </row>
    <row r="176" spans="1:19" ht="15">
      <c r="A176" t="s">
        <v>2591</v>
      </c>
      <c r="C176" s="2" t="s">
        <v>6888</v>
      </c>
      <c r="E176" s="2" t="s">
        <v>1199</v>
      </c>
      <c r="F176" t="s">
        <v>2961</v>
      </c>
      <c r="G176" t="s">
        <v>2878</v>
      </c>
      <c r="H176" s="22" t="s">
        <v>10905</v>
      </c>
      <c r="I176" t="s">
        <v>2879</v>
      </c>
      <c r="J176" s="11" t="str">
        <f t="shared" si="12"/>
        <v>IC.GA.060210</v>
      </c>
      <c r="K176" s="2" t="s">
        <v>11324</v>
      </c>
      <c r="L176" t="str">
        <f t="shared" si="27"/>
        <v>TF Interrupted - Provider order</v>
      </c>
      <c r="M176" s="12" t="str">
        <f t="shared" si="14"/>
        <v>PI.IC.GA.060210.01</v>
      </c>
      <c r="N176" s="12"/>
      <c r="O176" s="12" t="str">
        <f t="shared" si="15"/>
        <v>PH.IC.GA.060210.01</v>
      </c>
      <c r="Q176" s="12" t="str">
        <f t="shared" si="16"/>
        <v>CL.IC.GA.060210.01</v>
      </c>
      <c r="R176" t="s">
        <v>9277</v>
      </c>
      <c r="S176">
        <v>769</v>
      </c>
    </row>
    <row r="177" spans="1:19" ht="15">
      <c r="A177" t="s">
        <v>2591</v>
      </c>
      <c r="C177" s="2" t="s">
        <v>6888</v>
      </c>
      <c r="D177" t="s">
        <v>2880</v>
      </c>
      <c r="E177" s="2" t="s">
        <v>946</v>
      </c>
      <c r="F177" t="s">
        <v>2961</v>
      </c>
      <c r="G177" t="s">
        <v>2881</v>
      </c>
      <c r="H177" s="22" t="s">
        <v>1396</v>
      </c>
      <c r="I177" t="s">
        <v>3040</v>
      </c>
      <c r="J177" s="11" t="str">
        <f t="shared" si="12"/>
        <v>IC.GA.060301</v>
      </c>
      <c r="K177" s="2" t="s">
        <v>11324</v>
      </c>
      <c r="L177" t="str">
        <f t="shared" si="27"/>
        <v xml:space="preserve">     HOB at 30 degrees or greater</v>
      </c>
      <c r="M177" s="12" t="str">
        <f t="shared" si="14"/>
        <v>PI.IC.GA.060301.01</v>
      </c>
      <c r="N177" s="12"/>
      <c r="O177" s="12" t="str">
        <f t="shared" si="15"/>
        <v>PH.IC.GA.060301.01</v>
      </c>
      <c r="Q177" s="12" t="str">
        <f t="shared" si="16"/>
        <v>CL.IC.GA.060301.01</v>
      </c>
    </row>
    <row r="178" spans="1:19" ht="15">
      <c r="A178" t="s">
        <v>2591</v>
      </c>
      <c r="C178" s="2" t="s">
        <v>6888</v>
      </c>
      <c r="E178" s="2" t="s">
        <v>946</v>
      </c>
      <c r="F178" t="s">
        <v>2961</v>
      </c>
      <c r="G178" t="s">
        <v>3041</v>
      </c>
      <c r="H178" s="22" t="s">
        <v>1398</v>
      </c>
      <c r="I178" t="s">
        <v>2394</v>
      </c>
      <c r="J178" s="11" t="str">
        <f t="shared" si="12"/>
        <v>IC.GA.060302</v>
      </c>
      <c r="K178" s="2" t="s">
        <v>11324</v>
      </c>
      <c r="L178" t="str">
        <f t="shared" si="27"/>
        <v xml:space="preserve">     HOB other: specify</v>
      </c>
      <c r="M178" s="12" t="str">
        <f t="shared" si="14"/>
        <v>PI.IC.GA.060302.01</v>
      </c>
      <c r="N178" s="12"/>
      <c r="O178" s="12" t="str">
        <f t="shared" si="15"/>
        <v>PH.IC.GA.060302.01</v>
      </c>
      <c r="Q178" s="12" t="str">
        <f t="shared" si="16"/>
        <v>CL.IC.GA.060302.01</v>
      </c>
    </row>
    <row r="179" spans="1:19" ht="15">
      <c r="A179" t="s">
        <v>2591</v>
      </c>
      <c r="B179" t="s">
        <v>3045</v>
      </c>
      <c r="C179" s="2" t="s">
        <v>7284</v>
      </c>
      <c r="D179" t="s">
        <v>3190</v>
      </c>
      <c r="E179" s="2" t="s">
        <v>11324</v>
      </c>
      <c r="F179" t="s">
        <v>3030</v>
      </c>
      <c r="G179" t="s">
        <v>3031</v>
      </c>
      <c r="H179" s="22" t="s">
        <v>1396</v>
      </c>
      <c r="I179" t="s">
        <v>3032</v>
      </c>
      <c r="J179" s="11" t="str">
        <f t="shared" si="12"/>
        <v>IC.GA.070101</v>
      </c>
      <c r="K179" s="2" t="s">
        <v>11324</v>
      </c>
      <c r="L179" t="str">
        <f t="shared" si="27"/>
        <v>Enter mmHg</v>
      </c>
      <c r="M179" s="12" t="str">
        <f t="shared" si="14"/>
        <v>PI.IC.GA.070101.01</v>
      </c>
      <c r="N179" s="12"/>
      <c r="O179" s="12" t="str">
        <f t="shared" si="15"/>
        <v>PH.IC.GA.070101.01</v>
      </c>
      <c r="Q179" s="12" t="str">
        <f t="shared" si="16"/>
        <v>CL.IC.GA.070101.01</v>
      </c>
    </row>
    <row r="180" spans="1:19" ht="15">
      <c r="A180" t="s">
        <v>2591</v>
      </c>
      <c r="C180" s="2" t="s">
        <v>7284</v>
      </c>
      <c r="D180" t="s">
        <v>3033</v>
      </c>
      <c r="E180" s="2" t="s">
        <v>1199</v>
      </c>
      <c r="F180" t="s">
        <v>3034</v>
      </c>
      <c r="G180" t="s">
        <v>3035</v>
      </c>
      <c r="H180" s="22" t="s">
        <v>1396</v>
      </c>
      <c r="I180" t="s">
        <v>3036</v>
      </c>
      <c r="J180" s="11" t="str">
        <f t="shared" si="12"/>
        <v>IC.GA.070201</v>
      </c>
      <c r="K180" s="2" t="s">
        <v>11324</v>
      </c>
      <c r="L180" t="str">
        <f t="shared" si="27"/>
        <v>Air irrigation done</v>
      </c>
      <c r="M180" s="12" t="str">
        <f t="shared" si="14"/>
        <v>PI.IC.GA.070201.01</v>
      </c>
      <c r="N180" s="12"/>
      <c r="O180" s="12" t="str">
        <f t="shared" si="15"/>
        <v>PH.IC.GA.070201.01</v>
      </c>
      <c r="Q180" s="12" t="str">
        <f t="shared" si="16"/>
        <v>CL.IC.GA.070201.01</v>
      </c>
    </row>
    <row r="181" spans="1:19" ht="15">
      <c r="A181" t="s">
        <v>2591</v>
      </c>
      <c r="C181" s="2" t="s">
        <v>7284</v>
      </c>
      <c r="E181" s="2" t="s">
        <v>1199</v>
      </c>
      <c r="F181" t="s">
        <v>3034</v>
      </c>
      <c r="G181" t="s">
        <v>3037</v>
      </c>
      <c r="H181" s="22" t="s">
        <v>1398</v>
      </c>
      <c r="I181" t="s">
        <v>1188</v>
      </c>
      <c r="J181" s="11" t="str">
        <f t="shared" si="12"/>
        <v>IC.GA.070202</v>
      </c>
      <c r="K181" s="2" t="s">
        <v>11324</v>
      </c>
      <c r="L181" t="str">
        <f t="shared" si="27"/>
        <v>Air irrigation not done</v>
      </c>
      <c r="M181" s="12" t="str">
        <f t="shared" si="14"/>
        <v>PI.IC.GA.070202.01</v>
      </c>
      <c r="N181" s="12"/>
      <c r="O181" s="12" t="str">
        <f t="shared" si="15"/>
        <v>PH.IC.GA.070202.01</v>
      </c>
      <c r="Q181" s="12" t="str">
        <f t="shared" si="16"/>
        <v>CL.IC.GA.070202.01</v>
      </c>
    </row>
    <row r="182" spans="1:19" ht="15">
      <c r="A182" t="s">
        <v>2591</v>
      </c>
      <c r="C182" s="2" t="s">
        <v>7284</v>
      </c>
      <c r="D182" t="s">
        <v>3518</v>
      </c>
      <c r="E182" s="2" t="s">
        <v>946</v>
      </c>
      <c r="F182" t="s">
        <v>3038</v>
      </c>
      <c r="G182" t="s">
        <v>3039</v>
      </c>
      <c r="H182" s="22" t="s">
        <v>1396</v>
      </c>
      <c r="I182" t="s">
        <v>3202</v>
      </c>
      <c r="J182" s="11" t="str">
        <f t="shared" si="12"/>
        <v>IC.GA.070301</v>
      </c>
      <c r="K182" s="2" t="s">
        <v>11324</v>
      </c>
      <c r="L182" t="str">
        <f t="shared" si="27"/>
        <v>High Suction</v>
      </c>
      <c r="M182" s="12" t="str">
        <f t="shared" si="14"/>
        <v>PI.IC.GA.070301.01</v>
      </c>
      <c r="N182" s="12"/>
      <c r="O182" s="12" t="str">
        <f t="shared" si="15"/>
        <v>PH.IC.GA.070301.01</v>
      </c>
      <c r="Q182" s="12" t="str">
        <f t="shared" si="16"/>
        <v>CL.IC.GA.070301.01</v>
      </c>
    </row>
    <row r="183" spans="1:19" ht="15">
      <c r="A183" t="s">
        <v>2591</v>
      </c>
      <c r="C183" s="2" t="s">
        <v>7284</v>
      </c>
      <c r="E183" s="2" t="s">
        <v>9640</v>
      </c>
      <c r="F183" t="s">
        <v>3038</v>
      </c>
      <c r="G183" t="s">
        <v>3203</v>
      </c>
      <c r="H183" s="22" t="s">
        <v>1398</v>
      </c>
      <c r="I183" t="s">
        <v>3204</v>
      </c>
      <c r="J183" s="11" t="str">
        <f t="shared" si="12"/>
        <v>IC.GA.070302</v>
      </c>
      <c r="K183" s="2" t="s">
        <v>11324</v>
      </c>
      <c r="L183" t="str">
        <f t="shared" si="27"/>
        <v>Continuous Suction</v>
      </c>
      <c r="M183" s="12" t="str">
        <f t="shared" si="14"/>
        <v>PI.IC.GA.070302.01</v>
      </c>
      <c r="N183" s="12"/>
      <c r="O183" s="12" t="str">
        <f t="shared" si="15"/>
        <v>PH.IC.GA.070302.01</v>
      </c>
      <c r="Q183" s="12" t="str">
        <f t="shared" si="16"/>
        <v>CL.IC.GA.070302.01</v>
      </c>
    </row>
    <row r="184" spans="1:19" ht="15">
      <c r="A184" t="s">
        <v>2982</v>
      </c>
      <c r="C184" s="2" t="s">
        <v>7284</v>
      </c>
      <c r="E184" s="2" t="s">
        <v>9640</v>
      </c>
      <c r="F184" t="s">
        <v>3205</v>
      </c>
      <c r="G184" s="2" t="s">
        <v>3206</v>
      </c>
      <c r="H184" s="22" t="s">
        <v>9640</v>
      </c>
      <c r="I184" s="22" t="s">
        <v>3207</v>
      </c>
      <c r="J184" s="11" t="str">
        <f t="shared" si="12"/>
        <v>IC.GA.070303</v>
      </c>
      <c r="K184" s="2" t="s">
        <v>11324</v>
      </c>
      <c r="L184" t="str">
        <f t="shared" si="27"/>
        <v>Vacuum Pressure</v>
      </c>
      <c r="M184" s="12" t="str">
        <f t="shared" si="14"/>
        <v>PI.IC.GA.070303.01</v>
      </c>
      <c r="N184" s="12"/>
      <c r="O184" s="12" t="str">
        <f t="shared" si="15"/>
        <v>PH.IC.GA.070303.01</v>
      </c>
      <c r="Q184" s="12" t="str">
        <f t="shared" si="16"/>
        <v>CL.IC.GA.070303.01</v>
      </c>
      <c r="R184" t="s">
        <v>9277</v>
      </c>
      <c r="S184">
        <v>212</v>
      </c>
    </row>
    <row r="185" spans="1:19" ht="15">
      <c r="A185" t="s">
        <v>2591</v>
      </c>
      <c r="C185" s="2" t="s">
        <v>7284</v>
      </c>
      <c r="D185" t="s">
        <v>3208</v>
      </c>
      <c r="E185" s="2" t="s">
        <v>7070</v>
      </c>
      <c r="F185" t="s">
        <v>3209</v>
      </c>
      <c r="G185" t="s">
        <v>3210</v>
      </c>
      <c r="H185" s="22" t="s">
        <v>1396</v>
      </c>
      <c r="I185" t="s">
        <v>3211</v>
      </c>
      <c r="J185" s="11" t="str">
        <f t="shared" si="12"/>
        <v>IC.GA.070401</v>
      </c>
      <c r="K185" s="2" t="s">
        <v>11324</v>
      </c>
      <c r="L185" t="str">
        <f t="shared" si="27"/>
        <v>Right nostril</v>
      </c>
      <c r="M185" s="12" t="str">
        <f t="shared" si="14"/>
        <v>PI.IC.GA.070401.01</v>
      </c>
      <c r="N185" s="12"/>
      <c r="O185" s="12" t="str">
        <f t="shared" si="15"/>
        <v>PH.IC.GA.070401.01</v>
      </c>
      <c r="Q185" s="12" t="str">
        <f t="shared" si="16"/>
        <v>CL.IC.GA.070401.01</v>
      </c>
    </row>
    <row r="186" spans="1:19" ht="15">
      <c r="A186" t="s">
        <v>2591</v>
      </c>
      <c r="C186" s="2" t="s">
        <v>7284</v>
      </c>
      <c r="E186" s="2" t="s">
        <v>948</v>
      </c>
      <c r="F186" t="s">
        <v>3209</v>
      </c>
      <c r="G186" t="s">
        <v>3212</v>
      </c>
      <c r="H186" s="22" t="s">
        <v>1398</v>
      </c>
      <c r="I186" t="s">
        <v>3213</v>
      </c>
      <c r="J186" s="11" t="str">
        <f t="shared" si="12"/>
        <v>IC.GA.070402</v>
      </c>
      <c r="K186" s="2" t="s">
        <v>11324</v>
      </c>
      <c r="L186" t="str">
        <f t="shared" si="27"/>
        <v>Left nostril</v>
      </c>
      <c r="M186" s="12" t="str">
        <f t="shared" si="14"/>
        <v>PI.IC.GA.070402.01</v>
      </c>
      <c r="N186" s="12"/>
      <c r="O186" s="12" t="str">
        <f t="shared" si="15"/>
        <v>PH.IC.GA.070402.01</v>
      </c>
      <c r="Q186" s="12" t="str">
        <f t="shared" si="16"/>
        <v>CL.IC.GA.070402.01</v>
      </c>
    </row>
    <row r="187" spans="1:19" ht="15">
      <c r="A187" t="s">
        <v>2591</v>
      </c>
      <c r="C187" s="2" t="s">
        <v>7284</v>
      </c>
      <c r="E187" s="2" t="s">
        <v>7070</v>
      </c>
      <c r="F187" t="s">
        <v>3209</v>
      </c>
      <c r="G187" t="s">
        <v>3214</v>
      </c>
      <c r="H187" s="22" t="s">
        <v>1400</v>
      </c>
      <c r="I187" t="s">
        <v>3214</v>
      </c>
      <c r="J187" s="11" t="str">
        <f t="shared" si="12"/>
        <v>IC.GA.070403</v>
      </c>
      <c r="K187" s="2" t="s">
        <v>11324</v>
      </c>
      <c r="L187" t="str">
        <f t="shared" si="27"/>
        <v>Oral</v>
      </c>
      <c r="M187" s="12" t="str">
        <f t="shared" si="14"/>
        <v>PI.IC.GA.070403.01</v>
      </c>
      <c r="N187" s="12"/>
      <c r="O187" s="12" t="str">
        <f t="shared" si="15"/>
        <v>PH.IC.GA.070403.01</v>
      </c>
      <c r="Q187" s="12" t="str">
        <f t="shared" si="16"/>
        <v>CL.IC.GA.070403.01</v>
      </c>
    </row>
    <row r="188" spans="1:19" ht="15">
      <c r="A188" t="s">
        <v>2591</v>
      </c>
      <c r="C188" s="2" t="s">
        <v>7284</v>
      </c>
      <c r="D188" t="s">
        <v>3366</v>
      </c>
      <c r="E188" s="2" t="s">
        <v>7071</v>
      </c>
      <c r="F188" t="s">
        <v>3367</v>
      </c>
      <c r="G188" t="s">
        <v>3368</v>
      </c>
      <c r="H188" s="22" t="s">
        <v>1396</v>
      </c>
      <c r="I188" t="s">
        <v>1617</v>
      </c>
      <c r="J188" s="11" t="str">
        <f t="shared" si="12"/>
        <v>IC.GA.070501</v>
      </c>
      <c r="K188" s="2" t="s">
        <v>11324</v>
      </c>
      <c r="L188" t="str">
        <f t="shared" si="27"/>
        <v>Centimeter mark</v>
      </c>
      <c r="M188" s="12" t="str">
        <f t="shared" si="14"/>
        <v>PI.IC.GA.070501.01</v>
      </c>
      <c r="N188" s="12"/>
      <c r="O188" s="12" t="str">
        <f t="shared" si="15"/>
        <v>PH.IC.GA.070501.01</v>
      </c>
      <c r="Q188" s="12" t="str">
        <f t="shared" si="16"/>
        <v>CL.IC.GA.070501.01</v>
      </c>
    </row>
    <row r="189" spans="1:19" ht="15">
      <c r="A189" t="s">
        <v>2591</v>
      </c>
      <c r="C189" s="2" t="s">
        <v>7284</v>
      </c>
      <c r="D189" t="s">
        <v>3369</v>
      </c>
      <c r="E189" s="2" t="s">
        <v>6888</v>
      </c>
      <c r="F189" t="s">
        <v>3217</v>
      </c>
      <c r="G189" t="s">
        <v>3063</v>
      </c>
      <c r="H189" s="22" t="s">
        <v>1396</v>
      </c>
      <c r="I189" t="s">
        <v>3063</v>
      </c>
      <c r="J189" s="11" t="str">
        <f t="shared" si="12"/>
        <v>IC.GA.070601</v>
      </c>
      <c r="K189" s="2" t="s">
        <v>11324</v>
      </c>
      <c r="L189" t="str">
        <f t="shared" si="27"/>
        <v>Overhead</v>
      </c>
      <c r="M189" s="12" t="str">
        <f t="shared" si="14"/>
        <v>PI.IC.GA.070601.01</v>
      </c>
      <c r="N189" s="12"/>
      <c r="O189" s="12" t="str">
        <f t="shared" si="15"/>
        <v>PH.IC.GA.070601.01</v>
      </c>
      <c r="Q189" s="12" t="str">
        <f t="shared" si="16"/>
        <v>CL.IC.GA.070601.01</v>
      </c>
    </row>
    <row r="190" spans="1:19" ht="15">
      <c r="A190" t="s">
        <v>2591</v>
      </c>
      <c r="B190" t="s">
        <v>3112</v>
      </c>
      <c r="C190" s="2" t="s">
        <v>7284</v>
      </c>
      <c r="E190" s="2" t="s">
        <v>6888</v>
      </c>
      <c r="F190" t="s">
        <v>3217</v>
      </c>
      <c r="G190" t="s">
        <v>3113</v>
      </c>
      <c r="H190" s="22" t="s">
        <v>1398</v>
      </c>
      <c r="I190" t="s">
        <v>3113</v>
      </c>
      <c r="J190" s="11" t="str">
        <f t="shared" si="12"/>
        <v>IC.GA.070602</v>
      </c>
      <c r="K190" s="2" t="s">
        <v>11324</v>
      </c>
      <c r="L190" t="str">
        <f t="shared" si="27"/>
        <v>Helmet</v>
      </c>
      <c r="M190" s="12" t="str">
        <f t="shared" si="14"/>
        <v>PI.IC.GA.070602.01</v>
      </c>
      <c r="N190" s="12"/>
      <c r="O190" s="12" t="str">
        <f t="shared" si="15"/>
        <v>PH.IC.GA.070602.01</v>
      </c>
      <c r="Q190" s="12" t="str">
        <f t="shared" si="16"/>
        <v>CL.IC.GA.070602.01</v>
      </c>
    </row>
    <row r="191" spans="1:19" ht="15">
      <c r="A191" t="s">
        <v>2591</v>
      </c>
      <c r="C191" s="2" t="s">
        <v>7284</v>
      </c>
      <c r="E191" s="2" t="s">
        <v>6888</v>
      </c>
      <c r="F191" t="s">
        <v>3217</v>
      </c>
      <c r="G191" t="s">
        <v>3114</v>
      </c>
      <c r="H191" s="22" t="s">
        <v>1400</v>
      </c>
      <c r="I191" t="s">
        <v>3114</v>
      </c>
      <c r="J191" s="11" t="str">
        <f t="shared" si="12"/>
        <v>IC.GA.070603</v>
      </c>
      <c r="K191" s="2" t="s">
        <v>11324</v>
      </c>
      <c r="L191" t="str">
        <f t="shared" si="27"/>
        <v>Block</v>
      </c>
      <c r="M191" s="12" t="str">
        <f t="shared" si="14"/>
        <v>PI.IC.GA.070603.01</v>
      </c>
      <c r="N191" s="12"/>
      <c r="O191" s="12" t="str">
        <f t="shared" si="15"/>
        <v>PH.IC.GA.070603.01</v>
      </c>
      <c r="Q191" s="12" t="str">
        <f t="shared" si="16"/>
        <v>CL.IC.GA.070603.01</v>
      </c>
    </row>
    <row r="192" spans="1:19" ht="15">
      <c r="A192" t="s">
        <v>2591</v>
      </c>
      <c r="B192" t="s">
        <v>3115</v>
      </c>
      <c r="C192" s="2" t="s">
        <v>10093</v>
      </c>
      <c r="D192" t="s">
        <v>3116</v>
      </c>
      <c r="E192" s="2" t="s">
        <v>11324</v>
      </c>
      <c r="F192" t="s">
        <v>2954</v>
      </c>
      <c r="G192" t="s">
        <v>2955</v>
      </c>
      <c r="H192" s="22" t="s">
        <v>1396</v>
      </c>
      <c r="I192" t="s">
        <v>2956</v>
      </c>
      <c r="J192" s="11" t="str">
        <f t="shared" si="12"/>
        <v>IC.GA.080101</v>
      </c>
      <c r="K192" s="2" t="s">
        <v>11324</v>
      </c>
      <c r="L192" t="str">
        <f t="shared" si="27"/>
        <v>Gastric balloon clamped</v>
      </c>
      <c r="M192" s="12" t="str">
        <f t="shared" si="14"/>
        <v>PI.IC.GA.080101.01</v>
      </c>
      <c r="N192" s="12"/>
      <c r="O192" s="12" t="str">
        <f t="shared" si="15"/>
        <v>PH.IC.GA.080101.01</v>
      </c>
      <c r="Q192" s="12" t="str">
        <f t="shared" si="16"/>
        <v>CL.IC.GA.080101.01</v>
      </c>
    </row>
    <row r="193" spans="1:19" ht="15">
      <c r="A193" t="s">
        <v>2591</v>
      </c>
      <c r="C193" s="2" t="s">
        <v>10093</v>
      </c>
      <c r="E193" s="2" t="s">
        <v>11324</v>
      </c>
      <c r="F193" t="s">
        <v>2954</v>
      </c>
      <c r="G193" t="s">
        <v>2957</v>
      </c>
      <c r="H193" s="22" t="s">
        <v>1398</v>
      </c>
      <c r="I193" t="s">
        <v>2958</v>
      </c>
      <c r="J193" s="11" t="str">
        <f t="shared" si="12"/>
        <v>IC.GA.080102</v>
      </c>
      <c r="K193" s="2" t="s">
        <v>11324</v>
      </c>
      <c r="L193" t="str">
        <f t="shared" si="27"/>
        <v>Gastric balloon unclamped</v>
      </c>
      <c r="M193" s="12" t="str">
        <f t="shared" si="14"/>
        <v>PI.IC.GA.080102.01</v>
      </c>
      <c r="N193" s="12"/>
      <c r="O193" s="12" t="str">
        <f t="shared" si="15"/>
        <v>PH.IC.GA.080102.01</v>
      </c>
      <c r="Q193" s="12" t="str">
        <f t="shared" si="16"/>
        <v>CL.IC.GA.080102.01</v>
      </c>
    </row>
    <row r="194" spans="1:19" ht="15">
      <c r="A194" t="s">
        <v>2591</v>
      </c>
      <c r="C194" s="2" t="s">
        <v>10093</v>
      </c>
      <c r="D194" t="s">
        <v>3033</v>
      </c>
      <c r="E194" s="2" t="s">
        <v>1199</v>
      </c>
      <c r="F194" t="s">
        <v>2959</v>
      </c>
      <c r="G194" t="s">
        <v>251</v>
      </c>
      <c r="H194" s="22" t="s">
        <v>1396</v>
      </c>
      <c r="I194" t="s">
        <v>3262</v>
      </c>
      <c r="J194" s="11" t="str">
        <f t="shared" si="12"/>
        <v>IC.GA.080201</v>
      </c>
      <c r="K194" s="2" t="s">
        <v>11324</v>
      </c>
      <c r="L194" t="str">
        <f t="shared" si="27"/>
        <v>Normal saline irrigation done</v>
      </c>
      <c r="M194" s="12" t="str">
        <f t="shared" si="14"/>
        <v>PI.IC.GA.080201.01</v>
      </c>
      <c r="N194" s="12"/>
      <c r="O194" s="12" t="str">
        <f t="shared" si="15"/>
        <v>PH.IC.GA.080201.01</v>
      </c>
      <c r="Q194" s="12" t="str">
        <f t="shared" si="16"/>
        <v>CL.IC.GA.080201.01</v>
      </c>
    </row>
    <row r="195" spans="1:19" ht="15">
      <c r="A195" t="s">
        <v>2591</v>
      </c>
      <c r="C195" s="2" t="s">
        <v>10093</v>
      </c>
      <c r="E195" s="2" t="s">
        <v>1199</v>
      </c>
      <c r="F195" t="s">
        <v>2959</v>
      </c>
      <c r="G195" t="s">
        <v>3263</v>
      </c>
      <c r="H195" s="22" t="s">
        <v>1398</v>
      </c>
      <c r="I195" t="s">
        <v>1188</v>
      </c>
      <c r="J195" s="11" t="str">
        <f t="shared" si="12"/>
        <v>IC.GA.080202</v>
      </c>
      <c r="K195" s="2" t="s">
        <v>11324</v>
      </c>
      <c r="L195" t="str">
        <f t="shared" si="27"/>
        <v>Normal saline irrigation not done</v>
      </c>
      <c r="M195" s="12" t="str">
        <f t="shared" si="14"/>
        <v>PI.IC.GA.080202.01</v>
      </c>
      <c r="N195" s="12"/>
      <c r="O195" s="12" t="str">
        <f t="shared" si="15"/>
        <v>PH.IC.GA.080202.01</v>
      </c>
      <c r="Q195" s="12" t="str">
        <f t="shared" si="16"/>
        <v>CL.IC.GA.080202.01</v>
      </c>
    </row>
    <row r="196" spans="1:19" ht="15">
      <c r="A196" t="s">
        <v>2591</v>
      </c>
      <c r="C196" s="2" t="s">
        <v>10093</v>
      </c>
      <c r="D196" t="s">
        <v>3518</v>
      </c>
      <c r="E196" s="2" t="s">
        <v>946</v>
      </c>
      <c r="F196" t="s">
        <v>3264</v>
      </c>
      <c r="G196" t="s">
        <v>3265</v>
      </c>
      <c r="H196" s="22" t="s">
        <v>1396</v>
      </c>
      <c r="I196" t="s">
        <v>3266</v>
      </c>
      <c r="J196" s="11" t="str">
        <f t="shared" si="12"/>
        <v>IC.GA.080301</v>
      </c>
      <c r="K196" s="2" t="s">
        <v>11324</v>
      </c>
      <c r="L196" t="str">
        <f t="shared" si="27"/>
        <v>Moderate amount suction</v>
      </c>
      <c r="M196" s="12" t="str">
        <f t="shared" si="14"/>
        <v>PI.IC.GA.080301.01</v>
      </c>
      <c r="N196" s="12"/>
      <c r="O196" s="12" t="str">
        <f t="shared" si="15"/>
        <v>PH.IC.GA.080301.01</v>
      </c>
      <c r="Q196" s="12" t="str">
        <f t="shared" si="16"/>
        <v>CL.IC.GA.080301.01</v>
      </c>
    </row>
    <row r="197" spans="1:19" ht="15">
      <c r="A197" t="s">
        <v>2591</v>
      </c>
      <c r="C197" s="2" t="s">
        <v>10093</v>
      </c>
      <c r="E197" s="2" t="s">
        <v>946</v>
      </c>
      <c r="F197" t="s">
        <v>3264</v>
      </c>
      <c r="G197" t="s">
        <v>3267</v>
      </c>
      <c r="H197" s="22" t="s">
        <v>1398</v>
      </c>
      <c r="I197" t="s">
        <v>2407</v>
      </c>
      <c r="J197" s="11" t="str">
        <f t="shared" ref="J197:J210" si="28">CONCATENATE("IC.GA.",C197,E197,H197)</f>
        <v>IC.GA.080302</v>
      </c>
      <c r="K197" s="2" t="s">
        <v>11324</v>
      </c>
      <c r="L197" t="str">
        <f t="shared" si="27"/>
        <v>Intermittent suction</v>
      </c>
      <c r="M197" s="12" t="str">
        <f t="shared" ref="M197:M210" si="29">CONCATENATE("PI.",J197,".",K197)</f>
        <v>PI.IC.GA.080302.01</v>
      </c>
      <c r="N197" s="12"/>
      <c r="O197" s="12" t="str">
        <f t="shared" ref="O197:O210" si="30">CONCATENATE("PH.",J197,".",K197)</f>
        <v>PH.IC.GA.080302.01</v>
      </c>
      <c r="Q197" s="12" t="str">
        <f t="shared" ref="Q197:Q210" si="31">CONCATENATE("CL.",J197,".",K197)</f>
        <v>CL.IC.GA.080302.01</v>
      </c>
    </row>
    <row r="198" spans="1:19" ht="15">
      <c r="A198" t="s">
        <v>2982</v>
      </c>
      <c r="C198" s="2" t="s">
        <v>10093</v>
      </c>
      <c r="D198" s="25" t="s">
        <v>3268</v>
      </c>
      <c r="E198" s="22" t="s">
        <v>948</v>
      </c>
      <c r="F198" s="25" t="s">
        <v>3117</v>
      </c>
      <c r="G198" s="25" t="s">
        <v>3031</v>
      </c>
      <c r="H198" s="22" t="s">
        <v>1396</v>
      </c>
      <c r="I198" s="25" t="s">
        <v>3032</v>
      </c>
      <c r="J198" s="11" t="str">
        <f t="shared" si="28"/>
        <v>IC.GA.080401</v>
      </c>
      <c r="K198" s="2" t="s">
        <v>11324</v>
      </c>
      <c r="L198" t="str">
        <f t="shared" ref="L198:L263" si="32">G198</f>
        <v>Enter mmHg</v>
      </c>
      <c r="M198" s="12" t="str">
        <f t="shared" si="29"/>
        <v>PI.IC.GA.080401.01</v>
      </c>
      <c r="N198" s="12"/>
      <c r="O198" s="12" t="str">
        <f t="shared" si="30"/>
        <v>PH.IC.GA.080401.01</v>
      </c>
      <c r="Q198" s="12" t="str">
        <f t="shared" si="31"/>
        <v>CL.IC.GA.080401.01</v>
      </c>
      <c r="R198" t="s">
        <v>9277</v>
      </c>
      <c r="S198">
        <v>211</v>
      </c>
    </row>
    <row r="199" spans="1:19" ht="15">
      <c r="A199" t="s">
        <v>2591</v>
      </c>
      <c r="B199" t="s">
        <v>3118</v>
      </c>
      <c r="C199" s="2" t="s">
        <v>10095</v>
      </c>
      <c r="D199" t="s">
        <v>9778</v>
      </c>
      <c r="E199" s="2" t="s">
        <v>11324</v>
      </c>
      <c r="F199" t="s">
        <v>3119</v>
      </c>
      <c r="G199" t="s">
        <v>1433</v>
      </c>
      <c r="H199" s="22" t="s">
        <v>1396</v>
      </c>
      <c r="I199" t="s">
        <v>1434</v>
      </c>
      <c r="J199" s="11" t="str">
        <f t="shared" si="28"/>
        <v>IC.GA.090101</v>
      </c>
      <c r="K199" s="2" t="s">
        <v>11324</v>
      </c>
      <c r="L199" t="str">
        <f t="shared" si="32"/>
        <v xml:space="preserve">     Green</v>
      </c>
      <c r="M199" s="12" t="str">
        <f t="shared" si="29"/>
        <v>PI.IC.GA.090101.01</v>
      </c>
      <c r="N199" s="12"/>
      <c r="O199" s="12" t="str">
        <f t="shared" si="30"/>
        <v>PH.IC.GA.090101.01</v>
      </c>
      <c r="Q199" s="12" t="str">
        <f t="shared" si="31"/>
        <v>CL.IC.GA.090101.01</v>
      </c>
    </row>
    <row r="200" spans="1:19" ht="15">
      <c r="A200" t="s">
        <v>2591</v>
      </c>
      <c r="C200" s="2" t="s">
        <v>10095</v>
      </c>
      <c r="E200" s="2" t="s">
        <v>11324</v>
      </c>
      <c r="F200" t="s">
        <v>3119</v>
      </c>
      <c r="G200" t="s">
        <v>1431</v>
      </c>
      <c r="H200" s="22" t="s">
        <v>1398</v>
      </c>
      <c r="I200" t="s">
        <v>1432</v>
      </c>
      <c r="J200" s="11" t="str">
        <f t="shared" si="28"/>
        <v>IC.GA.090102</v>
      </c>
      <c r="K200" s="2" t="s">
        <v>11324</v>
      </c>
      <c r="L200" t="str">
        <f t="shared" si="32"/>
        <v xml:space="preserve">     Amber</v>
      </c>
      <c r="M200" s="12" t="str">
        <f t="shared" si="29"/>
        <v>PI.IC.GA.090102.01</v>
      </c>
      <c r="N200" s="12"/>
      <c r="O200" s="12" t="str">
        <f t="shared" si="30"/>
        <v>PH.IC.GA.090102.01</v>
      </c>
      <c r="Q200" s="12" t="str">
        <f t="shared" si="31"/>
        <v>CL.IC.GA.090102.01</v>
      </c>
    </row>
    <row r="201" spans="1:19" ht="15">
      <c r="A201" t="s">
        <v>2591</v>
      </c>
      <c r="C201" s="2" t="s">
        <v>10095</v>
      </c>
      <c r="E201" s="2" t="s">
        <v>11324</v>
      </c>
      <c r="F201" t="s">
        <v>3119</v>
      </c>
      <c r="G201" t="s">
        <v>2099</v>
      </c>
      <c r="H201" s="22" t="s">
        <v>1400</v>
      </c>
      <c r="I201" t="s">
        <v>1560</v>
      </c>
      <c r="J201" s="11" t="str">
        <f t="shared" si="28"/>
        <v>IC.GA.090103</v>
      </c>
      <c r="K201" s="2" t="s">
        <v>11324</v>
      </c>
      <c r="L201" t="str">
        <f t="shared" si="32"/>
        <v xml:space="preserve">     Red</v>
      </c>
      <c r="M201" s="12" t="str">
        <f t="shared" si="29"/>
        <v>PI.IC.GA.090103.01</v>
      </c>
      <c r="N201" s="12"/>
      <c r="O201" s="12" t="str">
        <f t="shared" si="30"/>
        <v>PH.IC.GA.090103.01</v>
      </c>
      <c r="Q201" s="12" t="str">
        <f t="shared" si="31"/>
        <v>CL.IC.GA.090103.01</v>
      </c>
    </row>
    <row r="202" spans="1:19" ht="15">
      <c r="A202" t="s">
        <v>2591</v>
      </c>
      <c r="C202" s="2" t="s">
        <v>10095</v>
      </c>
      <c r="E202" s="2" t="s">
        <v>11324</v>
      </c>
      <c r="F202" t="s">
        <v>3119</v>
      </c>
      <c r="G202" t="s">
        <v>2705</v>
      </c>
      <c r="H202" s="22" t="s">
        <v>1402</v>
      </c>
      <c r="I202" t="s">
        <v>3120</v>
      </c>
      <c r="J202" s="11" t="str">
        <f t="shared" si="28"/>
        <v>IC.GA.090104</v>
      </c>
      <c r="K202" s="2" t="s">
        <v>11324</v>
      </c>
      <c r="L202" t="str">
        <f t="shared" si="32"/>
        <v xml:space="preserve">     Bright red</v>
      </c>
      <c r="M202" s="12" t="str">
        <f t="shared" si="29"/>
        <v>PI.IC.GA.090104.01</v>
      </c>
      <c r="N202" s="12"/>
      <c r="O202" s="12" t="str">
        <f t="shared" si="30"/>
        <v>PH.IC.GA.090104.01</v>
      </c>
      <c r="Q202" s="12" t="str">
        <f t="shared" si="31"/>
        <v>CL.IC.GA.090104.01</v>
      </c>
    </row>
    <row r="203" spans="1:19" ht="15">
      <c r="A203" t="s">
        <v>2591</v>
      </c>
      <c r="C203" s="2" t="s">
        <v>10095</v>
      </c>
      <c r="E203" s="2" t="s">
        <v>11324</v>
      </c>
      <c r="F203" t="s">
        <v>3119</v>
      </c>
      <c r="G203" t="s">
        <v>2100</v>
      </c>
      <c r="H203" s="22" t="s">
        <v>1404</v>
      </c>
      <c r="I203" t="s">
        <v>2101</v>
      </c>
      <c r="J203" s="11" t="str">
        <f t="shared" si="28"/>
        <v>IC.GA.090105</v>
      </c>
      <c r="K203" s="2" t="s">
        <v>11324</v>
      </c>
      <c r="L203" t="str">
        <f t="shared" si="32"/>
        <v xml:space="preserve">     Maroon</v>
      </c>
      <c r="M203" s="12" t="str">
        <f t="shared" si="29"/>
        <v>PI.IC.GA.090105.01</v>
      </c>
      <c r="N203" s="12"/>
      <c r="O203" s="12" t="str">
        <f t="shared" si="30"/>
        <v>PH.IC.GA.090105.01</v>
      </c>
      <c r="Q203" s="12" t="str">
        <f t="shared" si="31"/>
        <v>CL.IC.GA.090105.01</v>
      </c>
    </row>
    <row r="204" spans="1:19" ht="15">
      <c r="A204" t="s">
        <v>2591</v>
      </c>
      <c r="C204" s="2" t="s">
        <v>10095</v>
      </c>
      <c r="E204" s="2" t="s">
        <v>11324</v>
      </c>
      <c r="F204" t="s">
        <v>3119</v>
      </c>
      <c r="G204" t="s">
        <v>1435</v>
      </c>
      <c r="H204" s="22" t="s">
        <v>1406</v>
      </c>
      <c r="I204" t="s">
        <v>1436</v>
      </c>
      <c r="J204" s="11" t="str">
        <f t="shared" si="28"/>
        <v>IC.GA.090106</v>
      </c>
      <c r="K204" s="2" t="s">
        <v>11324</v>
      </c>
      <c r="L204" t="str">
        <f t="shared" si="32"/>
        <v xml:space="preserve">     Tan</v>
      </c>
      <c r="M204" s="12" t="str">
        <f t="shared" si="29"/>
        <v>PI.IC.GA.090106.01</v>
      </c>
      <c r="N204" s="12"/>
      <c r="O204" s="12" t="str">
        <f t="shared" si="30"/>
        <v>PH.IC.GA.090106.01</v>
      </c>
      <c r="Q204" s="12" t="str">
        <f t="shared" si="31"/>
        <v>CL.IC.GA.090106.01</v>
      </c>
    </row>
    <row r="205" spans="1:19" ht="15">
      <c r="A205" t="s">
        <v>2591</v>
      </c>
      <c r="C205" s="2" t="s">
        <v>10095</v>
      </c>
      <c r="E205" s="2" t="s">
        <v>1192</v>
      </c>
      <c r="F205" t="s">
        <v>3119</v>
      </c>
      <c r="G205" t="s">
        <v>2102</v>
      </c>
      <c r="H205" s="22" t="s">
        <v>1419</v>
      </c>
      <c r="I205" t="s">
        <v>2103</v>
      </c>
      <c r="J205" s="11" t="str">
        <f t="shared" si="28"/>
        <v>IC.GA.090107</v>
      </c>
      <c r="K205" s="2" t="s">
        <v>1192</v>
      </c>
      <c r="L205" t="str">
        <f t="shared" si="32"/>
        <v xml:space="preserve">     Yellow</v>
      </c>
      <c r="M205" s="12" t="str">
        <f t="shared" si="29"/>
        <v>PI.IC.GA.090107.01</v>
      </c>
      <c r="N205" s="12"/>
      <c r="O205" s="12" t="str">
        <f t="shared" si="30"/>
        <v>PH.IC.GA.090107.01</v>
      </c>
      <c r="Q205" s="12" t="str">
        <f t="shared" si="31"/>
        <v>CL.IC.GA.090107.01</v>
      </c>
    </row>
    <row r="206" spans="1:19" ht="15">
      <c r="A206" t="s">
        <v>2591</v>
      </c>
      <c r="C206" s="2" t="s">
        <v>10095</v>
      </c>
      <c r="E206" s="2" t="s">
        <v>1192</v>
      </c>
      <c r="F206" t="s">
        <v>3119</v>
      </c>
      <c r="G206" t="s">
        <v>3121</v>
      </c>
      <c r="H206" s="22" t="s">
        <v>1550</v>
      </c>
      <c r="I206" t="s">
        <v>3122</v>
      </c>
      <c r="J206" s="11" t="str">
        <f t="shared" si="28"/>
        <v>IC.GA.090108</v>
      </c>
      <c r="K206" s="2" t="s">
        <v>1192</v>
      </c>
      <c r="L206" t="str">
        <f t="shared" si="32"/>
        <v xml:space="preserve">     Orange</v>
      </c>
      <c r="M206" s="12" t="str">
        <f t="shared" si="29"/>
        <v>PI.IC.GA.090108.01</v>
      </c>
      <c r="N206" s="12"/>
      <c r="O206" s="12" t="str">
        <f t="shared" si="30"/>
        <v>PH.IC.GA.090108.01</v>
      </c>
      <c r="Q206" s="12" t="str">
        <f t="shared" si="31"/>
        <v>CL.IC.GA.090108.01</v>
      </c>
    </row>
    <row r="207" spans="1:19" ht="15">
      <c r="A207" t="s">
        <v>2591</v>
      </c>
      <c r="C207" s="2" t="s">
        <v>10095</v>
      </c>
      <c r="E207" s="2" t="s">
        <v>1192</v>
      </c>
      <c r="F207" t="s">
        <v>3119</v>
      </c>
      <c r="G207" t="s">
        <v>2702</v>
      </c>
      <c r="H207" s="22" t="s">
        <v>1551</v>
      </c>
      <c r="I207" t="s">
        <v>2703</v>
      </c>
      <c r="J207" s="11" t="str">
        <f t="shared" si="28"/>
        <v>IC.GA.090109</v>
      </c>
      <c r="K207" s="2" t="s">
        <v>1192</v>
      </c>
      <c r="L207" t="str">
        <f t="shared" si="32"/>
        <v xml:space="preserve">     Brown</v>
      </c>
      <c r="M207" s="12" t="str">
        <f t="shared" si="29"/>
        <v>PI.IC.GA.090109.01</v>
      </c>
      <c r="N207" s="12"/>
      <c r="O207" s="12" t="str">
        <f t="shared" si="30"/>
        <v>PH.IC.GA.090109.01</v>
      </c>
      <c r="Q207" s="12" t="str">
        <f t="shared" si="31"/>
        <v>CL.IC.GA.090109.01</v>
      </c>
    </row>
    <row r="208" spans="1:19" ht="15">
      <c r="A208" t="s">
        <v>2591</v>
      </c>
      <c r="C208" s="2" t="s">
        <v>10095</v>
      </c>
      <c r="E208" s="2" t="s">
        <v>1192</v>
      </c>
      <c r="F208" t="s">
        <v>3119</v>
      </c>
      <c r="G208" t="s">
        <v>3123</v>
      </c>
      <c r="H208" s="22" t="s">
        <v>1571</v>
      </c>
      <c r="I208" t="s">
        <v>3124</v>
      </c>
      <c r="J208" s="11" t="str">
        <f t="shared" si="28"/>
        <v>IC.GA.090110</v>
      </c>
      <c r="K208" s="2" t="s">
        <v>1192</v>
      </c>
      <c r="L208" t="str">
        <f t="shared" si="32"/>
        <v xml:space="preserve">     White</v>
      </c>
      <c r="M208" s="12" t="str">
        <f t="shared" si="29"/>
        <v>PI.IC.GA.090110.01</v>
      </c>
      <c r="N208" s="12"/>
      <c r="O208" s="12" t="str">
        <f t="shared" si="30"/>
        <v>PH.IC.GA.090110.01</v>
      </c>
      <c r="Q208" s="12" t="str">
        <f t="shared" si="31"/>
        <v>CL.IC.GA.090110.01</v>
      </c>
    </row>
    <row r="209" spans="1:25" ht="15">
      <c r="A209" t="s">
        <v>2591</v>
      </c>
      <c r="C209" s="2" t="s">
        <v>10095</v>
      </c>
      <c r="E209" s="2" t="s">
        <v>1192</v>
      </c>
      <c r="F209" t="s">
        <v>3119</v>
      </c>
      <c r="G209" t="s">
        <v>2704</v>
      </c>
      <c r="H209" s="2" t="s">
        <v>8048</v>
      </c>
      <c r="I209" t="s">
        <v>2618</v>
      </c>
      <c r="J209" s="11" t="str">
        <f t="shared" si="28"/>
        <v>IC.GA.090111</v>
      </c>
      <c r="K209" s="2" t="s">
        <v>1192</v>
      </c>
      <c r="L209" t="str">
        <f t="shared" si="32"/>
        <v xml:space="preserve">     Black</v>
      </c>
      <c r="M209" s="12" t="str">
        <f t="shared" si="29"/>
        <v>PI.IC.GA.090111.01</v>
      </c>
      <c r="N209" s="12"/>
      <c r="O209" s="12" t="str">
        <f t="shared" si="30"/>
        <v>PH.IC.GA.090111.01</v>
      </c>
      <c r="Q209" s="12" t="str">
        <f t="shared" si="31"/>
        <v>CL.IC.GA.090111.01</v>
      </c>
    </row>
    <row r="210" spans="1:25" ht="15">
      <c r="A210" t="s">
        <v>2591</v>
      </c>
      <c r="C210" s="2" t="s">
        <v>10095</v>
      </c>
      <c r="E210" s="2" t="s">
        <v>1192</v>
      </c>
      <c r="F210" t="s">
        <v>3119</v>
      </c>
      <c r="G210" t="s">
        <v>2709</v>
      </c>
      <c r="H210" s="2" t="s">
        <v>11023</v>
      </c>
      <c r="I210" t="s">
        <v>2710</v>
      </c>
      <c r="J210" s="11" t="str">
        <f t="shared" si="28"/>
        <v>IC.GA.090112</v>
      </c>
      <c r="K210" s="2" t="s">
        <v>1192</v>
      </c>
      <c r="L210" t="str">
        <f t="shared" si="32"/>
        <v xml:space="preserve">     Clay</v>
      </c>
      <c r="M210" s="12" t="str">
        <f t="shared" si="29"/>
        <v>PI.IC.GA.090112.01</v>
      </c>
      <c r="N210" s="12"/>
      <c r="O210" s="12" t="str">
        <f t="shared" si="30"/>
        <v>PH.IC.GA.090112.01</v>
      </c>
      <c r="Q210" s="12" t="str">
        <f t="shared" si="31"/>
        <v>CL.IC.GA.090112.01</v>
      </c>
    </row>
    <row r="211" spans="1:25" ht="15">
      <c r="A211" t="s">
        <v>2591</v>
      </c>
      <c r="C211" s="2" t="s">
        <v>10095</v>
      </c>
      <c r="E211" s="2" t="s">
        <v>11683</v>
      </c>
      <c r="F211" t="s">
        <v>3119</v>
      </c>
      <c r="G211" t="s">
        <v>2095</v>
      </c>
      <c r="H211" s="2" t="s">
        <v>8201</v>
      </c>
      <c r="I211" t="s">
        <v>1935</v>
      </c>
      <c r="J211" s="11" t="str">
        <f t="shared" ref="J211" si="33">CONCATENATE("IC.GA.",C211,E211,H211)</f>
        <v>IC.GA.090113</v>
      </c>
      <c r="K211" s="2" t="s">
        <v>11683</v>
      </c>
      <c r="L211" t="str">
        <f t="shared" ref="L211" si="34">G211</f>
        <v xml:space="preserve">     Colorless</v>
      </c>
      <c r="M211" s="12" t="str">
        <f t="shared" ref="M211" si="35">CONCATENATE("PI.",J211,".",K211)</f>
        <v>PI.IC.GA.090113.01</v>
      </c>
      <c r="N211" s="12"/>
      <c r="O211" s="12" t="str">
        <f t="shared" ref="O211" si="36">CONCATENATE("PH.",J211,".",K211)</f>
        <v>PH.IC.GA.090113.01</v>
      </c>
      <c r="Q211" s="12" t="str">
        <f t="shared" ref="Q211" si="37">CONCATENATE("CL.",J211,".",K211)</f>
        <v>CL.IC.GA.090113.01</v>
      </c>
    </row>
    <row r="212" spans="1:25" ht="15">
      <c r="A212" t="s">
        <v>2591</v>
      </c>
      <c r="C212" s="2" t="s">
        <v>10095</v>
      </c>
      <c r="E212" s="2" t="s">
        <v>1192</v>
      </c>
      <c r="F212" t="s">
        <v>3119</v>
      </c>
      <c r="G212" t="s">
        <v>750</v>
      </c>
      <c r="H212" s="2" t="s">
        <v>851</v>
      </c>
      <c r="I212" t="s">
        <v>751</v>
      </c>
      <c r="J212" s="11" t="str">
        <f>CONCATENATE("IC.GA.",C212,E212,H212)</f>
        <v>IC.GA.090114</v>
      </c>
      <c r="K212" s="2" t="s">
        <v>1192</v>
      </c>
      <c r="L212" t="str">
        <f t="shared" si="32"/>
        <v>None</v>
      </c>
      <c r="M212" s="12" t="str">
        <f>CONCATENATE("PI.",J212,".",K212)</f>
        <v>PI.IC.GA.090114.01</v>
      </c>
      <c r="N212" s="12"/>
      <c r="O212" s="12" t="str">
        <f>CONCATENATE("PH.",J212,".",K212)</f>
        <v>PH.IC.GA.090114.01</v>
      </c>
      <c r="Q212" s="12" t="str">
        <f>CONCATENATE("CL.",J212,".",K212)</f>
        <v>CL.IC.GA.090114.01</v>
      </c>
      <c r="X212" t="s">
        <v>807</v>
      </c>
      <c r="Y212">
        <v>1108</v>
      </c>
    </row>
    <row r="213" spans="1:25" ht="15">
      <c r="A213" t="s">
        <v>2591</v>
      </c>
      <c r="C213" s="2" t="s">
        <v>10095</v>
      </c>
      <c r="D213" t="s">
        <v>3125</v>
      </c>
      <c r="E213" s="2" t="s">
        <v>923</v>
      </c>
      <c r="F213" t="s">
        <v>3119</v>
      </c>
      <c r="G213" t="s">
        <v>3126</v>
      </c>
      <c r="H213" s="22" t="s">
        <v>1396</v>
      </c>
      <c r="I213" t="s">
        <v>3127</v>
      </c>
      <c r="J213" s="11" t="str">
        <f t="shared" ref="J213:J279" si="38">CONCATENATE("IC.GA.",C213,E213,H213)</f>
        <v>IC.GA.090201</v>
      </c>
      <c r="K213" s="2" t="s">
        <v>1192</v>
      </c>
      <c r="L213" t="str">
        <f t="shared" si="32"/>
        <v xml:space="preserve">     Thick</v>
      </c>
      <c r="M213" s="12" t="str">
        <f t="shared" ref="M213:M279" si="39">CONCATENATE("PI.",J213,".",K213)</f>
        <v>PI.IC.GA.090201.01</v>
      </c>
      <c r="N213" s="12"/>
      <c r="O213" s="12" t="str">
        <f t="shared" ref="O213:O279" si="40">CONCATENATE("PH.",J213,".",K213)</f>
        <v>PH.IC.GA.090201.01</v>
      </c>
      <c r="Q213" s="12" t="str">
        <f t="shared" ref="Q213:Q279" si="41">CONCATENATE("CL.",J213,".",K213)</f>
        <v>CL.IC.GA.090201.01</v>
      </c>
    </row>
    <row r="214" spans="1:25" ht="15">
      <c r="A214" t="s">
        <v>2591</v>
      </c>
      <c r="C214" s="2" t="s">
        <v>10095</v>
      </c>
      <c r="E214" s="2" t="s">
        <v>923</v>
      </c>
      <c r="F214" t="s">
        <v>3119</v>
      </c>
      <c r="G214" t="s">
        <v>3128</v>
      </c>
      <c r="H214" s="22" t="s">
        <v>1398</v>
      </c>
      <c r="I214" t="s">
        <v>3129</v>
      </c>
      <c r="J214" s="11" t="str">
        <f t="shared" si="38"/>
        <v>IC.GA.090202</v>
      </c>
      <c r="K214" s="2" t="s">
        <v>1192</v>
      </c>
      <c r="L214" t="str">
        <f t="shared" si="32"/>
        <v xml:space="preserve">     Thin</v>
      </c>
      <c r="M214" s="12" t="str">
        <f t="shared" si="39"/>
        <v>PI.IC.GA.090202.01</v>
      </c>
      <c r="N214" s="12"/>
      <c r="O214" s="12" t="str">
        <f t="shared" si="40"/>
        <v>PH.IC.GA.090202.01</v>
      </c>
      <c r="Q214" s="12" t="str">
        <f t="shared" si="41"/>
        <v>CL.IC.GA.090202.01</v>
      </c>
    </row>
    <row r="215" spans="1:25" ht="15">
      <c r="A215" t="s">
        <v>2591</v>
      </c>
      <c r="C215" s="2" t="s">
        <v>10095</v>
      </c>
      <c r="D215" t="s">
        <v>5727</v>
      </c>
      <c r="E215" s="2" t="s">
        <v>1202</v>
      </c>
      <c r="F215" t="s">
        <v>3279</v>
      </c>
      <c r="G215" t="s">
        <v>1824</v>
      </c>
      <c r="H215" s="22" t="s">
        <v>1396</v>
      </c>
      <c r="I215" t="s">
        <v>1825</v>
      </c>
      <c r="J215" s="11" t="str">
        <f t="shared" si="38"/>
        <v>IC.GA.090301</v>
      </c>
      <c r="K215" s="2" t="s">
        <v>1192</v>
      </c>
      <c r="L215" t="str">
        <f t="shared" si="32"/>
        <v xml:space="preserve">     Gauze</v>
      </c>
      <c r="M215" s="12" t="str">
        <f t="shared" si="39"/>
        <v>PI.IC.GA.090301.01</v>
      </c>
      <c r="N215" s="12"/>
      <c r="O215" s="12" t="str">
        <f t="shared" si="40"/>
        <v>PH.IC.GA.090301.01</v>
      </c>
      <c r="Q215" s="12" t="str">
        <f t="shared" si="41"/>
        <v>CL.IC.GA.090301.01</v>
      </c>
    </row>
    <row r="216" spans="1:25" ht="15">
      <c r="A216" t="s">
        <v>2591</v>
      </c>
      <c r="C216" s="2" t="s">
        <v>10095</v>
      </c>
      <c r="E216" s="2" t="s">
        <v>1202</v>
      </c>
      <c r="F216" t="s">
        <v>3279</v>
      </c>
      <c r="G216" t="s">
        <v>3280</v>
      </c>
      <c r="H216" s="22" t="s">
        <v>1398</v>
      </c>
      <c r="I216" t="s">
        <v>1998</v>
      </c>
      <c r="J216" s="11" t="str">
        <f t="shared" si="38"/>
        <v>IC.GA.090302</v>
      </c>
      <c r="K216" s="2" t="s">
        <v>1192</v>
      </c>
      <c r="L216" t="str">
        <f t="shared" si="32"/>
        <v xml:space="preserve">     Transparent</v>
      </c>
      <c r="M216" s="12" t="str">
        <f t="shared" si="39"/>
        <v>PI.IC.GA.090302.01</v>
      </c>
      <c r="N216" s="12"/>
      <c r="O216" s="12" t="str">
        <f t="shared" si="40"/>
        <v>PH.IC.GA.090302.01</v>
      </c>
      <c r="Q216" s="12" t="str">
        <f t="shared" si="41"/>
        <v>CL.IC.GA.090302.01</v>
      </c>
    </row>
    <row r="217" spans="1:25" ht="15">
      <c r="A217" t="s">
        <v>2591</v>
      </c>
      <c r="C217" s="2" t="s">
        <v>10095</v>
      </c>
      <c r="E217" s="2" t="s">
        <v>1202</v>
      </c>
      <c r="F217" t="s">
        <v>3279</v>
      </c>
      <c r="G217" t="s">
        <v>3281</v>
      </c>
      <c r="H217" s="22" t="s">
        <v>1400</v>
      </c>
      <c r="I217" t="s">
        <v>1831</v>
      </c>
      <c r="J217" s="11" t="str">
        <f t="shared" si="38"/>
        <v>IC.GA.090303</v>
      </c>
      <c r="K217" s="2" t="s">
        <v>1192</v>
      </c>
      <c r="L217" t="str">
        <f t="shared" si="32"/>
        <v xml:space="preserve">     None, open to air</v>
      </c>
      <c r="M217" s="12" t="str">
        <f t="shared" si="39"/>
        <v>PI.IC.GA.090303.01</v>
      </c>
      <c r="N217" s="12"/>
      <c r="O217" s="12" t="str">
        <f t="shared" si="40"/>
        <v>PH.IC.GA.090303.01</v>
      </c>
      <c r="Q217" s="12" t="str">
        <f t="shared" si="41"/>
        <v>CL.IC.GA.090303.01</v>
      </c>
    </row>
    <row r="218" spans="1:25" ht="15">
      <c r="A218" t="s">
        <v>2982</v>
      </c>
      <c r="C218" s="2" t="s">
        <v>10095</v>
      </c>
      <c r="E218" s="2" t="s">
        <v>1202</v>
      </c>
      <c r="F218" t="s">
        <v>3279</v>
      </c>
      <c r="G218" t="s">
        <v>252</v>
      </c>
      <c r="H218" s="22" t="s">
        <v>1402</v>
      </c>
      <c r="I218" t="s">
        <v>4513</v>
      </c>
      <c r="J218" s="11" t="str">
        <f t="shared" si="38"/>
        <v>IC.GA.090304</v>
      </c>
      <c r="K218" s="2" t="s">
        <v>11324</v>
      </c>
      <c r="L218" t="str">
        <f t="shared" si="32"/>
        <v xml:space="preserve">  Other, please specify</v>
      </c>
      <c r="M218" s="12" t="str">
        <f t="shared" si="39"/>
        <v>PI.IC.GA.090304.01</v>
      </c>
      <c r="N218" s="12"/>
      <c r="O218" s="12" t="str">
        <f t="shared" si="40"/>
        <v>PH.IC.GA.090304.01</v>
      </c>
      <c r="Q218" s="12" t="str">
        <f t="shared" si="41"/>
        <v>CL.IC.GA.090304.01</v>
      </c>
    </row>
    <row r="219" spans="1:25" ht="15">
      <c r="A219" t="s">
        <v>2591</v>
      </c>
      <c r="C219" s="2" t="s">
        <v>10095</v>
      </c>
      <c r="D219" t="s">
        <v>9791</v>
      </c>
      <c r="E219" s="2" t="s">
        <v>7070</v>
      </c>
      <c r="F219" t="s">
        <v>3279</v>
      </c>
      <c r="G219" t="s">
        <v>1832</v>
      </c>
      <c r="H219" s="22" t="s">
        <v>1396</v>
      </c>
      <c r="I219" t="s">
        <v>1833</v>
      </c>
      <c r="J219" s="11" t="str">
        <f t="shared" si="38"/>
        <v>IC.GA.090401</v>
      </c>
      <c r="K219" s="2" t="s">
        <v>11324</v>
      </c>
      <c r="L219" t="str">
        <f t="shared" si="32"/>
        <v xml:space="preserve">     Clean, dry and intact</v>
      </c>
      <c r="M219" s="12" t="str">
        <f t="shared" si="39"/>
        <v>PI.IC.GA.090401.01</v>
      </c>
      <c r="N219" s="12"/>
      <c r="O219" s="12" t="str">
        <f t="shared" si="40"/>
        <v>PH.IC.GA.090401.01</v>
      </c>
      <c r="Q219" s="12" t="str">
        <f t="shared" si="41"/>
        <v>CL.IC.GA.090401.01</v>
      </c>
    </row>
    <row r="220" spans="1:25" ht="15">
      <c r="A220" t="s">
        <v>2591</v>
      </c>
      <c r="C220" s="2" t="s">
        <v>10095</v>
      </c>
      <c r="E220" s="2" t="s">
        <v>7070</v>
      </c>
      <c r="F220" t="s">
        <v>3279</v>
      </c>
      <c r="G220" t="s">
        <v>2808</v>
      </c>
      <c r="H220" s="22" t="s">
        <v>1398</v>
      </c>
      <c r="I220" t="s">
        <v>1811</v>
      </c>
      <c r="J220" s="11" t="str">
        <f t="shared" si="38"/>
        <v>IC.GA.090402</v>
      </c>
      <c r="K220" s="2" t="s">
        <v>11324</v>
      </c>
      <c r="L220" t="str">
        <f t="shared" si="32"/>
        <v xml:space="preserve">     Changed</v>
      </c>
      <c r="M220" s="12" t="str">
        <f t="shared" si="39"/>
        <v>PI.IC.GA.090402.01</v>
      </c>
      <c r="N220" s="12"/>
      <c r="O220" s="12" t="str">
        <f t="shared" si="40"/>
        <v>PH.IC.GA.090402.01</v>
      </c>
      <c r="Q220" s="12" t="str">
        <f t="shared" si="41"/>
        <v>CL.IC.GA.090402.01</v>
      </c>
    </row>
    <row r="221" spans="1:25" ht="15">
      <c r="A221" t="s">
        <v>2591</v>
      </c>
      <c r="C221" s="2" t="s">
        <v>10095</v>
      </c>
      <c r="E221" s="2" t="s">
        <v>7070</v>
      </c>
      <c r="F221" t="s">
        <v>3279</v>
      </c>
      <c r="G221" t="s">
        <v>3282</v>
      </c>
      <c r="H221" s="22" t="s">
        <v>1400</v>
      </c>
      <c r="I221" t="s">
        <v>2010</v>
      </c>
      <c r="J221" s="11" t="str">
        <f t="shared" si="38"/>
        <v>IC.GA.090403</v>
      </c>
      <c r="K221" s="2" t="s">
        <v>11324</v>
      </c>
      <c r="L221" t="str">
        <f t="shared" si="32"/>
        <v xml:space="preserve">     Reinforced</v>
      </c>
      <c r="M221" s="12" t="str">
        <f t="shared" si="39"/>
        <v>PI.IC.GA.090403.01</v>
      </c>
      <c r="N221" s="12"/>
      <c r="O221" s="12" t="str">
        <f t="shared" si="40"/>
        <v>PH.IC.GA.090403.01</v>
      </c>
      <c r="Q221" s="12" t="str">
        <f t="shared" si="41"/>
        <v>CL.IC.GA.090403.01</v>
      </c>
    </row>
    <row r="222" spans="1:25" ht="15">
      <c r="A222" t="s">
        <v>2591</v>
      </c>
      <c r="C222" s="2" t="s">
        <v>10095</v>
      </c>
      <c r="D222" t="s">
        <v>2840</v>
      </c>
      <c r="E222" s="2" t="s">
        <v>7071</v>
      </c>
      <c r="F222" t="s">
        <v>3279</v>
      </c>
      <c r="G222" t="s">
        <v>3283</v>
      </c>
      <c r="H222" s="22" t="s">
        <v>1396</v>
      </c>
      <c r="I222" t="s">
        <v>1001</v>
      </c>
      <c r="J222" s="11" t="str">
        <f t="shared" si="38"/>
        <v>IC.GA.090501</v>
      </c>
      <c r="K222" s="2" t="s">
        <v>11324</v>
      </c>
      <c r="L222" t="str">
        <f t="shared" si="32"/>
        <v xml:space="preserve">     Drsg exudate none</v>
      </c>
      <c r="M222" s="12" t="str">
        <f t="shared" si="39"/>
        <v>PI.IC.GA.090501.01</v>
      </c>
      <c r="N222" s="12"/>
      <c r="O222" s="12" t="str">
        <f t="shared" si="40"/>
        <v>PH.IC.GA.090501.01</v>
      </c>
      <c r="Q222" s="12" t="str">
        <f t="shared" si="41"/>
        <v>CL.IC.GA.090501.01</v>
      </c>
    </row>
    <row r="223" spans="1:25" ht="15">
      <c r="A223" t="s">
        <v>2591</v>
      </c>
      <c r="C223" s="2" t="s">
        <v>10095</v>
      </c>
      <c r="E223" s="2" t="s">
        <v>7071</v>
      </c>
      <c r="F223" t="s">
        <v>3279</v>
      </c>
      <c r="G223" t="s">
        <v>253</v>
      </c>
      <c r="H223" s="22" t="s">
        <v>1398</v>
      </c>
      <c r="I223" t="s">
        <v>1649</v>
      </c>
      <c r="J223" s="11" t="str">
        <f t="shared" si="38"/>
        <v>IC.GA.090502</v>
      </c>
      <c r="K223" s="2" t="s">
        <v>11324</v>
      </c>
      <c r="L223" t="str">
        <f t="shared" si="32"/>
        <v xml:space="preserve">     Drsg scant amount exudate</v>
      </c>
      <c r="M223" s="12" t="str">
        <f t="shared" si="39"/>
        <v>PI.IC.GA.090502.01</v>
      </c>
      <c r="N223" s="12"/>
      <c r="O223" s="12" t="str">
        <f t="shared" si="40"/>
        <v>PH.IC.GA.090502.01</v>
      </c>
      <c r="Q223" s="12" t="str">
        <f t="shared" si="41"/>
        <v>CL.IC.GA.090502.01</v>
      </c>
    </row>
    <row r="224" spans="1:25" ht="15">
      <c r="A224" t="s">
        <v>2591</v>
      </c>
      <c r="C224" s="2" t="s">
        <v>10095</v>
      </c>
      <c r="E224" s="2" t="s">
        <v>7071</v>
      </c>
      <c r="F224" t="s">
        <v>3279</v>
      </c>
      <c r="G224" t="s">
        <v>3284</v>
      </c>
      <c r="H224" s="22" t="s">
        <v>1400</v>
      </c>
      <c r="I224" t="s">
        <v>1651</v>
      </c>
      <c r="J224" s="11" t="str">
        <f t="shared" si="38"/>
        <v>IC.GA.090503</v>
      </c>
      <c r="K224" s="2" t="s">
        <v>11324</v>
      </c>
      <c r="L224" t="str">
        <f t="shared" si="32"/>
        <v xml:space="preserve">     Drsg small amount exudate</v>
      </c>
      <c r="M224" s="12" t="str">
        <f t="shared" si="39"/>
        <v>PI.IC.GA.090503.01</v>
      </c>
      <c r="N224" s="12"/>
      <c r="O224" s="12" t="str">
        <f t="shared" si="40"/>
        <v>PH.IC.GA.090503.01</v>
      </c>
      <c r="Q224" s="12" t="str">
        <f t="shared" si="41"/>
        <v>CL.IC.GA.090503.01</v>
      </c>
    </row>
    <row r="225" spans="1:19" ht="15">
      <c r="A225" t="s">
        <v>2591</v>
      </c>
      <c r="C225" s="2" t="s">
        <v>10095</v>
      </c>
      <c r="E225" s="2" t="s">
        <v>7071</v>
      </c>
      <c r="F225" t="s">
        <v>3279</v>
      </c>
      <c r="G225" t="s">
        <v>3285</v>
      </c>
      <c r="H225" s="22" t="s">
        <v>1402</v>
      </c>
      <c r="I225" t="s">
        <v>1653</v>
      </c>
      <c r="J225" s="11" t="str">
        <f t="shared" si="38"/>
        <v>IC.GA.090504</v>
      </c>
      <c r="K225" s="2" t="s">
        <v>11324</v>
      </c>
      <c r="L225" t="str">
        <f t="shared" si="32"/>
        <v xml:space="preserve">     Drsg moderate amount exudate</v>
      </c>
      <c r="M225" s="12" t="str">
        <f t="shared" si="39"/>
        <v>PI.IC.GA.090504.01</v>
      </c>
      <c r="N225" s="12"/>
      <c r="O225" s="12" t="str">
        <f t="shared" si="40"/>
        <v>PH.IC.GA.090504.01</v>
      </c>
      <c r="Q225" s="12" t="str">
        <f t="shared" si="41"/>
        <v>CL.IC.GA.090504.01</v>
      </c>
    </row>
    <row r="226" spans="1:19" ht="15">
      <c r="A226" t="s">
        <v>2591</v>
      </c>
      <c r="C226" s="2" t="s">
        <v>10095</v>
      </c>
      <c r="E226" s="2" t="s">
        <v>7071</v>
      </c>
      <c r="F226" t="s">
        <v>3279</v>
      </c>
      <c r="G226" t="s">
        <v>3443</v>
      </c>
      <c r="H226" s="22" t="s">
        <v>1404</v>
      </c>
      <c r="I226" t="s">
        <v>254</v>
      </c>
      <c r="J226" s="11" t="str">
        <f t="shared" si="38"/>
        <v>IC.GA.090505</v>
      </c>
      <c r="K226" s="2" t="s">
        <v>11324</v>
      </c>
      <c r="L226" t="str">
        <f t="shared" si="32"/>
        <v xml:space="preserve">     Drsg large amount</v>
      </c>
      <c r="M226" s="12" t="str">
        <f t="shared" si="39"/>
        <v>PI.IC.GA.090505.01</v>
      </c>
      <c r="N226" s="12"/>
      <c r="O226" s="12" t="str">
        <f t="shared" si="40"/>
        <v>PH.IC.GA.090505.01</v>
      </c>
      <c r="Q226" s="12" t="str">
        <f t="shared" si="41"/>
        <v>CL.IC.GA.090505.01</v>
      </c>
    </row>
    <row r="227" spans="1:19" ht="15">
      <c r="A227" t="s">
        <v>2591</v>
      </c>
      <c r="C227" s="2" t="s">
        <v>10095</v>
      </c>
      <c r="E227" s="2" t="s">
        <v>7071</v>
      </c>
      <c r="F227" t="s">
        <v>3279</v>
      </c>
      <c r="G227" t="s">
        <v>2839</v>
      </c>
      <c r="H227" s="22" t="s">
        <v>1406</v>
      </c>
      <c r="I227" t="s">
        <v>1488</v>
      </c>
      <c r="J227" s="11" t="str">
        <f t="shared" si="38"/>
        <v>IC.GA.090506</v>
      </c>
      <c r="K227" s="2" t="s">
        <v>11324</v>
      </c>
      <c r="L227" t="str">
        <f t="shared" si="32"/>
        <v xml:space="preserve">     Drsg copious amount exudate</v>
      </c>
      <c r="M227" s="12" t="str">
        <f t="shared" si="39"/>
        <v>PI.IC.GA.090506.01</v>
      </c>
      <c r="N227" s="12"/>
      <c r="O227" s="12" t="str">
        <f t="shared" si="40"/>
        <v>PH.IC.GA.090506.01</v>
      </c>
      <c r="Q227" s="12" t="str">
        <f t="shared" si="41"/>
        <v>CL.IC.GA.090506.01</v>
      </c>
    </row>
    <row r="228" spans="1:19" ht="15">
      <c r="A228" t="s">
        <v>2591</v>
      </c>
      <c r="C228" s="2" t="s">
        <v>10095</v>
      </c>
      <c r="D228" t="s">
        <v>2846</v>
      </c>
      <c r="E228" s="2" t="s">
        <v>6888</v>
      </c>
      <c r="F228" t="s">
        <v>3279</v>
      </c>
      <c r="G228" t="s">
        <v>2850</v>
      </c>
      <c r="H228" s="22" t="s">
        <v>1396</v>
      </c>
      <c r="I228" t="s">
        <v>1674</v>
      </c>
      <c r="J228" s="11" t="str">
        <f t="shared" si="38"/>
        <v>IC.GA.090601</v>
      </c>
      <c r="K228" s="2" t="s">
        <v>11324</v>
      </c>
      <c r="L228" t="str">
        <f t="shared" si="32"/>
        <v xml:space="preserve">     Drsg exudate unchanged</v>
      </c>
      <c r="M228" s="12" t="str">
        <f t="shared" si="39"/>
        <v>PI.IC.GA.090601.01</v>
      </c>
      <c r="N228" s="12"/>
      <c r="O228" s="12" t="str">
        <f t="shared" si="40"/>
        <v>PH.IC.GA.090601.01</v>
      </c>
      <c r="Q228" s="12" t="str">
        <f t="shared" si="41"/>
        <v>CL.IC.GA.090601.01</v>
      </c>
    </row>
    <row r="229" spans="1:19" ht="15">
      <c r="A229" t="s">
        <v>2591</v>
      </c>
      <c r="C229" s="2" t="s">
        <v>10095</v>
      </c>
      <c r="E229" s="2" t="s">
        <v>6888</v>
      </c>
      <c r="F229" t="s">
        <v>3279</v>
      </c>
      <c r="G229" t="s">
        <v>2851</v>
      </c>
      <c r="H229" s="22" t="s">
        <v>1398</v>
      </c>
      <c r="I229" t="s">
        <v>1673</v>
      </c>
      <c r="J229" s="11" t="str">
        <f t="shared" si="38"/>
        <v>IC.GA.090602</v>
      </c>
      <c r="K229" s="2" t="s">
        <v>11324</v>
      </c>
      <c r="L229" t="str">
        <f t="shared" si="32"/>
        <v xml:space="preserve">     Drsg exudate decreasing</v>
      </c>
      <c r="M229" s="12" t="str">
        <f t="shared" si="39"/>
        <v>PI.IC.GA.090602.01</v>
      </c>
      <c r="N229" s="12"/>
      <c r="O229" s="12" t="str">
        <f t="shared" si="40"/>
        <v>PH.IC.GA.090602.01</v>
      </c>
      <c r="Q229" s="12" t="str">
        <f t="shared" si="41"/>
        <v>CL.IC.GA.090602.01</v>
      </c>
    </row>
    <row r="230" spans="1:19" ht="15">
      <c r="A230" t="s">
        <v>2591</v>
      </c>
      <c r="C230" s="2" t="s">
        <v>10095</v>
      </c>
      <c r="E230" s="2" t="s">
        <v>6888</v>
      </c>
      <c r="F230" t="s">
        <v>3279</v>
      </c>
      <c r="G230" t="s">
        <v>2852</v>
      </c>
      <c r="H230" s="22" t="s">
        <v>1400</v>
      </c>
      <c r="I230" t="s">
        <v>1841</v>
      </c>
      <c r="J230" s="11" t="str">
        <f t="shared" si="38"/>
        <v>IC.GA.090603</v>
      </c>
      <c r="K230" s="2" t="s">
        <v>11324</v>
      </c>
      <c r="L230" t="str">
        <f t="shared" si="32"/>
        <v xml:space="preserve">     Drsg exudate increasing</v>
      </c>
      <c r="M230" s="12" t="str">
        <f t="shared" si="39"/>
        <v>PI.IC.GA.090603.01</v>
      </c>
      <c r="N230" s="12"/>
      <c r="O230" s="12" t="str">
        <f t="shared" si="40"/>
        <v>PH.IC.GA.090603.01</v>
      </c>
      <c r="Q230" s="12" t="str">
        <f t="shared" si="41"/>
        <v>CL.IC.GA.090603.01</v>
      </c>
    </row>
    <row r="231" spans="1:19" ht="15">
      <c r="A231" t="s">
        <v>2591</v>
      </c>
      <c r="C231" s="2" t="s">
        <v>10095</v>
      </c>
      <c r="D231" t="s">
        <v>3005</v>
      </c>
      <c r="E231" s="2" t="s">
        <v>7284</v>
      </c>
      <c r="F231" t="s">
        <v>2853</v>
      </c>
      <c r="G231" t="s">
        <v>1001</v>
      </c>
      <c r="H231" s="22" t="s">
        <v>1396</v>
      </c>
      <c r="I231" t="s">
        <v>1001</v>
      </c>
      <c r="J231" s="11" t="str">
        <f t="shared" si="38"/>
        <v>IC.GA.090701</v>
      </c>
      <c r="K231" s="2" t="s">
        <v>11324</v>
      </c>
      <c r="L231" t="str">
        <f t="shared" si="32"/>
        <v>None</v>
      </c>
      <c r="M231" s="12" t="str">
        <f t="shared" si="39"/>
        <v>PI.IC.GA.090701.01</v>
      </c>
      <c r="N231" s="12"/>
      <c r="O231" s="12" t="str">
        <f t="shared" si="40"/>
        <v>PH.IC.GA.090701.01</v>
      </c>
      <c r="Q231" s="12" t="str">
        <f t="shared" si="41"/>
        <v>CL.IC.GA.090701.01</v>
      </c>
    </row>
    <row r="232" spans="1:19" ht="15">
      <c r="A232" t="s">
        <v>2591</v>
      </c>
      <c r="C232" s="2" t="s">
        <v>10095</v>
      </c>
      <c r="E232" s="2" t="s">
        <v>7284</v>
      </c>
      <c r="F232" t="s">
        <v>2853</v>
      </c>
      <c r="G232" t="s">
        <v>2854</v>
      </c>
      <c r="H232" s="22" t="s">
        <v>1398</v>
      </c>
      <c r="I232" t="s">
        <v>2854</v>
      </c>
      <c r="J232" s="11" t="str">
        <f t="shared" si="38"/>
        <v>IC.GA.090702</v>
      </c>
      <c r="K232" s="2" t="s">
        <v>1192</v>
      </c>
      <c r="L232" t="str">
        <f t="shared" si="32"/>
        <v>Low</v>
      </c>
      <c r="M232" s="12" t="str">
        <f t="shared" si="39"/>
        <v>PI.IC.GA.090702.01</v>
      </c>
      <c r="N232" s="12"/>
      <c r="O232" s="12" t="str">
        <f t="shared" si="40"/>
        <v>PH.IC.GA.090702.01</v>
      </c>
      <c r="Q232" s="12" t="str">
        <f t="shared" si="41"/>
        <v>CL.IC.GA.090702.01</v>
      </c>
    </row>
    <row r="233" spans="1:19" ht="15">
      <c r="A233" t="s">
        <v>2591</v>
      </c>
      <c r="C233" s="2" t="s">
        <v>10095</v>
      </c>
      <c r="E233" s="2" t="s">
        <v>7284</v>
      </c>
      <c r="F233" t="s">
        <v>2853</v>
      </c>
      <c r="G233" t="s">
        <v>2855</v>
      </c>
      <c r="H233" s="22" t="s">
        <v>1400</v>
      </c>
      <c r="I233" t="s">
        <v>2855</v>
      </c>
      <c r="J233" s="11" t="str">
        <f t="shared" si="38"/>
        <v>IC.GA.090703</v>
      </c>
      <c r="K233" s="2" t="s">
        <v>1192</v>
      </c>
      <c r="L233" t="str">
        <f t="shared" si="32"/>
        <v>Medium</v>
      </c>
      <c r="M233" s="12" t="str">
        <f t="shared" si="39"/>
        <v>PI.IC.GA.090703.01</v>
      </c>
      <c r="N233" s="12"/>
      <c r="O233" s="12" t="str">
        <f t="shared" si="40"/>
        <v>PH.IC.GA.090703.01</v>
      </c>
      <c r="Q233" s="12" t="str">
        <f t="shared" si="41"/>
        <v>CL.IC.GA.090703.01</v>
      </c>
    </row>
    <row r="234" spans="1:19" ht="15">
      <c r="A234" t="s">
        <v>2591</v>
      </c>
      <c r="C234" s="2" t="s">
        <v>10095</v>
      </c>
      <c r="E234" s="2" t="s">
        <v>7284</v>
      </c>
      <c r="F234" t="s">
        <v>2853</v>
      </c>
      <c r="G234" t="s">
        <v>2856</v>
      </c>
      <c r="H234" s="22" t="s">
        <v>1402</v>
      </c>
      <c r="I234" t="s">
        <v>2856</v>
      </c>
      <c r="J234" s="11" t="str">
        <f t="shared" si="38"/>
        <v>IC.GA.090704</v>
      </c>
      <c r="K234" s="2" t="s">
        <v>1192</v>
      </c>
      <c r="L234" t="str">
        <f t="shared" si="32"/>
        <v>High</v>
      </c>
      <c r="M234" s="12" t="str">
        <f t="shared" si="39"/>
        <v>PI.IC.GA.090704.01</v>
      </c>
      <c r="N234" s="12"/>
      <c r="O234" s="12" t="str">
        <f t="shared" si="40"/>
        <v>PH.IC.GA.090704.01</v>
      </c>
      <c r="Q234" s="12" t="str">
        <f t="shared" si="41"/>
        <v>CL.IC.GA.090704.01</v>
      </c>
    </row>
    <row r="235" spans="1:19" ht="15">
      <c r="A235" t="s">
        <v>2591</v>
      </c>
      <c r="C235" s="2" t="s">
        <v>10095</v>
      </c>
      <c r="E235" s="2" t="s">
        <v>7284</v>
      </c>
      <c r="F235" t="s">
        <v>2853</v>
      </c>
      <c r="G235" t="s">
        <v>3187</v>
      </c>
      <c r="H235" s="22" t="s">
        <v>7071</v>
      </c>
      <c r="I235" t="s">
        <v>3188</v>
      </c>
      <c r="J235" s="11" t="str">
        <f t="shared" si="38"/>
        <v>IC.GA.090705</v>
      </c>
      <c r="K235" s="2" t="s">
        <v>1192</v>
      </c>
      <c r="L235" t="str">
        <f t="shared" si="32"/>
        <v>Gravity</v>
      </c>
      <c r="M235" s="12" t="str">
        <f t="shared" si="39"/>
        <v>PI.IC.GA.090705.01</v>
      </c>
      <c r="N235" s="12"/>
      <c r="O235" s="12" t="str">
        <f t="shared" si="40"/>
        <v>PH.IC.GA.090705.01</v>
      </c>
      <c r="Q235" s="12" t="str">
        <f t="shared" si="41"/>
        <v>CL.IC.GA.090705.01</v>
      </c>
      <c r="R235" t="s">
        <v>1141</v>
      </c>
      <c r="S235">
        <v>770</v>
      </c>
    </row>
    <row r="236" spans="1:19" ht="15">
      <c r="A236" t="s">
        <v>2591</v>
      </c>
      <c r="C236" s="2" t="s">
        <v>10095</v>
      </c>
      <c r="D236" t="s">
        <v>5981</v>
      </c>
      <c r="E236" s="2" t="s">
        <v>10093</v>
      </c>
      <c r="F236" t="s">
        <v>3189</v>
      </c>
      <c r="G236" t="s">
        <v>3210</v>
      </c>
      <c r="H236" s="22" t="s">
        <v>1396</v>
      </c>
      <c r="I236" t="s">
        <v>3173</v>
      </c>
      <c r="J236" s="11" t="str">
        <f t="shared" si="38"/>
        <v>IC.GA.090801</v>
      </c>
      <c r="K236" s="2" t="s">
        <v>1192</v>
      </c>
      <c r="L236" t="str">
        <f t="shared" si="32"/>
        <v>Right nostril</v>
      </c>
      <c r="M236" s="12" t="str">
        <f t="shared" si="39"/>
        <v>PI.IC.GA.090801.01</v>
      </c>
      <c r="N236" s="12"/>
      <c r="O236" s="12" t="str">
        <f t="shared" si="40"/>
        <v>PH.IC.GA.090801.01</v>
      </c>
      <c r="Q236" s="12" t="str">
        <f t="shared" si="41"/>
        <v>CL.IC.GA.090801.01</v>
      </c>
    </row>
    <row r="237" spans="1:19" ht="15">
      <c r="A237" t="s">
        <v>2591</v>
      </c>
      <c r="C237" s="2" t="s">
        <v>10095</v>
      </c>
      <c r="E237" s="2" t="s">
        <v>10093</v>
      </c>
      <c r="F237" t="s">
        <v>3189</v>
      </c>
      <c r="G237" t="s">
        <v>3212</v>
      </c>
      <c r="H237" s="22" t="s">
        <v>1398</v>
      </c>
      <c r="I237" t="s">
        <v>3174</v>
      </c>
      <c r="J237" s="11" t="str">
        <f t="shared" si="38"/>
        <v>IC.GA.090802</v>
      </c>
      <c r="K237" s="2" t="s">
        <v>1192</v>
      </c>
      <c r="L237" t="str">
        <f t="shared" si="32"/>
        <v>Left nostril</v>
      </c>
      <c r="M237" s="12" t="str">
        <f t="shared" si="39"/>
        <v>PI.IC.GA.090802.01</v>
      </c>
      <c r="N237" s="12"/>
      <c r="O237" s="12" t="str">
        <f t="shared" si="40"/>
        <v>PH.IC.GA.090802.01</v>
      </c>
      <c r="Q237" s="12" t="str">
        <f t="shared" si="41"/>
        <v>CL.IC.GA.090802.01</v>
      </c>
    </row>
    <row r="238" spans="1:19" ht="15">
      <c r="A238" t="s">
        <v>2591</v>
      </c>
      <c r="C238" s="2" t="s">
        <v>10095</v>
      </c>
      <c r="E238" s="2" t="s">
        <v>10093</v>
      </c>
      <c r="F238" t="s">
        <v>3189</v>
      </c>
      <c r="G238" t="s">
        <v>3214</v>
      </c>
      <c r="H238" s="22" t="s">
        <v>1400</v>
      </c>
      <c r="I238" t="s">
        <v>3214</v>
      </c>
      <c r="J238" s="11" t="str">
        <f t="shared" si="38"/>
        <v>IC.GA.090803</v>
      </c>
      <c r="K238" s="2" t="s">
        <v>1192</v>
      </c>
      <c r="L238" t="str">
        <f t="shared" si="32"/>
        <v>Oral</v>
      </c>
      <c r="M238" s="12" t="str">
        <f t="shared" si="39"/>
        <v>PI.IC.GA.090803.01</v>
      </c>
      <c r="N238" s="12"/>
      <c r="O238" s="12" t="str">
        <f t="shared" si="40"/>
        <v>PH.IC.GA.090803.01</v>
      </c>
      <c r="Q238" s="12" t="str">
        <f t="shared" si="41"/>
        <v>CL.IC.GA.090803.01</v>
      </c>
    </row>
    <row r="239" spans="1:19" ht="15">
      <c r="A239" t="s">
        <v>2591</v>
      </c>
      <c r="C239" s="2" t="s">
        <v>10095</v>
      </c>
      <c r="E239" s="2" t="s">
        <v>10093</v>
      </c>
      <c r="F239" t="s">
        <v>3189</v>
      </c>
      <c r="G239" t="s">
        <v>3175</v>
      </c>
      <c r="H239" s="22" t="s">
        <v>1402</v>
      </c>
      <c r="I239" t="s">
        <v>3009</v>
      </c>
      <c r="J239" s="11" t="str">
        <f t="shared" si="38"/>
        <v>IC.GA.090804</v>
      </c>
      <c r="K239" s="2" t="s">
        <v>1192</v>
      </c>
      <c r="L239" t="str">
        <f t="shared" si="32"/>
        <v>Abdomen RUQ</v>
      </c>
      <c r="M239" s="12" t="str">
        <f t="shared" si="39"/>
        <v>PI.IC.GA.090804.01</v>
      </c>
      <c r="N239" s="12"/>
      <c r="O239" s="12" t="str">
        <f t="shared" si="40"/>
        <v>PH.IC.GA.090804.01</v>
      </c>
      <c r="Q239" s="12" t="str">
        <f t="shared" si="41"/>
        <v>CL.IC.GA.090804.01</v>
      </c>
    </row>
    <row r="240" spans="1:19" ht="15">
      <c r="A240" t="s">
        <v>2591</v>
      </c>
      <c r="C240" s="2" t="s">
        <v>10095</v>
      </c>
      <c r="E240" s="2" t="s">
        <v>10093</v>
      </c>
      <c r="F240" t="s">
        <v>3189</v>
      </c>
      <c r="G240" t="s">
        <v>3010</v>
      </c>
      <c r="H240" s="22" t="s">
        <v>1404</v>
      </c>
      <c r="I240" t="s">
        <v>3011</v>
      </c>
      <c r="J240" s="11" t="str">
        <f t="shared" si="38"/>
        <v>IC.GA.090805</v>
      </c>
      <c r="K240" s="2" t="s">
        <v>1192</v>
      </c>
      <c r="L240" t="str">
        <f t="shared" si="32"/>
        <v>Abdomen RLQ</v>
      </c>
      <c r="M240" s="12" t="str">
        <f t="shared" si="39"/>
        <v>PI.IC.GA.090805.01</v>
      </c>
      <c r="N240" s="12"/>
      <c r="O240" s="12" t="str">
        <f t="shared" si="40"/>
        <v>PH.IC.GA.090805.01</v>
      </c>
      <c r="Q240" s="12" t="str">
        <f t="shared" si="41"/>
        <v>CL.IC.GA.090805.01</v>
      </c>
    </row>
    <row r="241" spans="1:25" ht="15">
      <c r="A241" t="s">
        <v>2591</v>
      </c>
      <c r="C241" s="2" t="s">
        <v>10095</v>
      </c>
      <c r="E241" s="2" t="s">
        <v>10093</v>
      </c>
      <c r="F241" t="s">
        <v>3189</v>
      </c>
      <c r="G241" t="s">
        <v>3012</v>
      </c>
      <c r="H241" s="22" t="s">
        <v>1406</v>
      </c>
      <c r="I241" t="s">
        <v>3013</v>
      </c>
      <c r="J241" s="11" t="str">
        <f t="shared" si="38"/>
        <v>IC.GA.090806</v>
      </c>
      <c r="K241" s="2" t="s">
        <v>1192</v>
      </c>
      <c r="L241" t="str">
        <f t="shared" si="32"/>
        <v>Abdomen LUQ</v>
      </c>
      <c r="M241" s="12" t="str">
        <f t="shared" si="39"/>
        <v>PI.IC.GA.090806.01</v>
      </c>
      <c r="N241" s="12"/>
      <c r="O241" s="12" t="str">
        <f t="shared" si="40"/>
        <v>PH.IC.GA.090806.01</v>
      </c>
      <c r="Q241" s="12" t="str">
        <f t="shared" si="41"/>
        <v>CL.IC.GA.090806.01</v>
      </c>
    </row>
    <row r="242" spans="1:25" ht="15">
      <c r="A242" t="s">
        <v>2591</v>
      </c>
      <c r="C242" s="2" t="s">
        <v>10095</v>
      </c>
      <c r="E242" s="2" t="s">
        <v>10093</v>
      </c>
      <c r="F242" t="s">
        <v>3189</v>
      </c>
      <c r="G242" t="s">
        <v>3014</v>
      </c>
      <c r="H242" s="22" t="s">
        <v>1419</v>
      </c>
      <c r="I242" t="s">
        <v>3015</v>
      </c>
      <c r="J242" s="11" t="str">
        <f t="shared" si="38"/>
        <v>IC.GA.090807</v>
      </c>
      <c r="K242" s="2" t="s">
        <v>11324</v>
      </c>
      <c r="L242" t="str">
        <f t="shared" si="32"/>
        <v>Abdomen LLQ</v>
      </c>
      <c r="M242" s="12" t="str">
        <f t="shared" si="39"/>
        <v>PI.IC.GA.090807.01</v>
      </c>
      <c r="N242" s="12"/>
      <c r="O242" s="12" t="str">
        <f t="shared" si="40"/>
        <v>PH.IC.GA.090807.01</v>
      </c>
      <c r="Q242" s="12" t="str">
        <f t="shared" si="41"/>
        <v>CL.IC.GA.090807.01</v>
      </c>
    </row>
    <row r="243" spans="1:25" ht="15">
      <c r="A243" t="s">
        <v>2591</v>
      </c>
      <c r="C243" s="2" t="s">
        <v>10095</v>
      </c>
      <c r="D243" t="s">
        <v>3016</v>
      </c>
      <c r="E243" s="2" t="s">
        <v>10095</v>
      </c>
      <c r="F243" t="s">
        <v>3017</v>
      </c>
      <c r="G243" t="s">
        <v>3018</v>
      </c>
      <c r="H243" s="22" t="s">
        <v>1396</v>
      </c>
      <c r="I243" t="s">
        <v>3019</v>
      </c>
      <c r="J243" s="11" t="str">
        <f t="shared" si="38"/>
        <v>IC.GA.090901</v>
      </c>
      <c r="K243" s="2" t="s">
        <v>1192</v>
      </c>
      <c r="L243" t="str">
        <f t="shared" si="32"/>
        <v xml:space="preserve">     Centimeter mark: specify</v>
      </c>
      <c r="M243" s="12" t="str">
        <f t="shared" si="39"/>
        <v>PI.IC.GA.090901.01</v>
      </c>
      <c r="N243" s="12"/>
      <c r="O243" s="12" t="str">
        <f t="shared" si="40"/>
        <v>PH.IC.GA.090901.01</v>
      </c>
      <c r="Q243" s="12" t="str">
        <f t="shared" si="41"/>
        <v>CL.IC.GA.090901.01</v>
      </c>
    </row>
    <row r="244" spans="1:25" ht="15">
      <c r="A244" t="s">
        <v>2591</v>
      </c>
      <c r="C244" s="2" t="s">
        <v>10095</v>
      </c>
      <c r="E244" s="2" t="s">
        <v>10095</v>
      </c>
      <c r="F244" t="s">
        <v>3017</v>
      </c>
      <c r="G244" t="s">
        <v>3336</v>
      </c>
      <c r="H244" s="22" t="s">
        <v>1398</v>
      </c>
      <c r="I244" t="s">
        <v>3337</v>
      </c>
      <c r="J244" s="11" t="str">
        <f t="shared" si="38"/>
        <v>IC.GA.090902</v>
      </c>
      <c r="K244" s="2" t="s">
        <v>1192</v>
      </c>
      <c r="L244" t="str">
        <f t="shared" si="32"/>
        <v xml:space="preserve">     Electromagnetic guided placement</v>
      </c>
      <c r="M244" s="12" t="str">
        <f t="shared" si="39"/>
        <v>PI.IC.GA.090902.01</v>
      </c>
      <c r="N244" s="12"/>
      <c r="O244" s="12" t="str">
        <f t="shared" si="40"/>
        <v>PH.IC.GA.090902.01</v>
      </c>
      <c r="Q244" s="12" t="str">
        <f t="shared" si="41"/>
        <v>CL.IC.GA.090902.01</v>
      </c>
    </row>
    <row r="245" spans="1:25" ht="15">
      <c r="A245" t="s">
        <v>2591</v>
      </c>
      <c r="C245" s="2" t="s">
        <v>10095</v>
      </c>
      <c r="E245" s="2" t="s">
        <v>10095</v>
      </c>
      <c r="F245" t="s">
        <v>3017</v>
      </c>
      <c r="G245" t="s">
        <v>3338</v>
      </c>
      <c r="H245" s="22" t="s">
        <v>1400</v>
      </c>
      <c r="I245" t="s">
        <v>3339</v>
      </c>
      <c r="J245" s="11" t="str">
        <f t="shared" si="38"/>
        <v>IC.GA.090903</v>
      </c>
      <c r="K245" s="2" t="s">
        <v>1192</v>
      </c>
      <c r="L245" t="str">
        <f t="shared" si="32"/>
        <v xml:space="preserve">     Aspirate contents</v>
      </c>
      <c r="M245" s="12" t="str">
        <f t="shared" si="39"/>
        <v>PI.IC.GA.090903.01</v>
      </c>
      <c r="N245" s="12"/>
      <c r="O245" s="12" t="str">
        <f t="shared" si="40"/>
        <v>PH.IC.GA.090903.01</v>
      </c>
      <c r="Q245" s="12" t="str">
        <f t="shared" si="41"/>
        <v>CL.IC.GA.090903.01</v>
      </c>
    </row>
    <row r="246" spans="1:25" ht="15">
      <c r="A246" t="s">
        <v>2591</v>
      </c>
      <c r="C246" s="2" t="s">
        <v>10095</v>
      </c>
      <c r="E246" s="2" t="s">
        <v>10095</v>
      </c>
      <c r="F246" t="s">
        <v>3017</v>
      </c>
      <c r="G246" t="s">
        <v>3340</v>
      </c>
      <c r="H246" s="22" t="s">
        <v>1402</v>
      </c>
      <c r="I246" t="s">
        <v>3341</v>
      </c>
      <c r="J246" s="11" t="str">
        <f t="shared" si="38"/>
        <v>IC.GA.090904</v>
      </c>
      <c r="K246" s="2" t="s">
        <v>1192</v>
      </c>
      <c r="L246" t="str">
        <f t="shared" si="32"/>
        <v xml:space="preserve">     X-ray</v>
      </c>
      <c r="M246" s="12" t="str">
        <f t="shared" si="39"/>
        <v>PI.IC.GA.090904.01</v>
      </c>
      <c r="N246" s="12"/>
      <c r="O246" s="12" t="str">
        <f t="shared" si="40"/>
        <v>PH.IC.GA.090904.01</v>
      </c>
      <c r="Q246" s="12" t="str">
        <f t="shared" si="41"/>
        <v>CL.IC.GA.090904.01</v>
      </c>
    </row>
    <row r="247" spans="1:25" ht="15">
      <c r="A247" t="s">
        <v>2591</v>
      </c>
      <c r="C247" s="2" t="s">
        <v>10095</v>
      </c>
      <c r="E247" s="2" t="s">
        <v>10095</v>
      </c>
      <c r="F247" t="s">
        <v>3017</v>
      </c>
      <c r="G247" t="s">
        <v>2684</v>
      </c>
      <c r="H247" s="22" t="s">
        <v>1404</v>
      </c>
      <c r="I247" t="s">
        <v>930</v>
      </c>
      <c r="J247" s="11" t="str">
        <f t="shared" ref="J247" si="42">CONCATENATE("IC.GA.",C247,E247,H247)</f>
        <v>IC.GA.090905</v>
      </c>
      <c r="K247" s="2" t="s">
        <v>11683</v>
      </c>
      <c r="L247" t="str">
        <f t="shared" ref="L247" si="43">G247</f>
        <v xml:space="preserve">     Other: specify</v>
      </c>
      <c r="M247" s="12" t="str">
        <f t="shared" ref="M247" si="44">CONCATENATE("PI.",J247,".",K247)</f>
        <v>PI.IC.GA.090905.01</v>
      </c>
      <c r="N247" s="12"/>
      <c r="O247" s="12" t="str">
        <f t="shared" ref="O247" si="45">CONCATENATE("PH.",J247,".",K247)</f>
        <v>PH.IC.GA.090905.01</v>
      </c>
      <c r="Q247" s="12" t="str">
        <f t="shared" ref="Q247" si="46">CONCATENATE("CL.",J247,".",K247)</f>
        <v>CL.IC.GA.090905.01</v>
      </c>
    </row>
    <row r="248" spans="1:25" ht="15">
      <c r="A248" t="s">
        <v>2591</v>
      </c>
      <c r="C248" s="2" t="s">
        <v>10095</v>
      </c>
      <c r="E248" s="2" t="s">
        <v>10095</v>
      </c>
      <c r="F248" t="s">
        <v>3017</v>
      </c>
      <c r="G248" t="s">
        <v>865</v>
      </c>
      <c r="H248" s="22" t="s">
        <v>873</v>
      </c>
      <c r="I248" t="s">
        <v>866</v>
      </c>
      <c r="J248" s="11" t="str">
        <f t="shared" si="38"/>
        <v>IC.GA.090906</v>
      </c>
      <c r="K248" s="2" t="s">
        <v>1192</v>
      </c>
      <c r="L248" t="str">
        <f t="shared" si="32"/>
        <v>Placed in Surgery</v>
      </c>
      <c r="M248" s="12" t="str">
        <f t="shared" si="39"/>
        <v>PI.IC.GA.090906.01</v>
      </c>
      <c r="N248" s="12"/>
      <c r="O248" s="12" t="str">
        <f t="shared" si="40"/>
        <v>PH.IC.GA.090906.01</v>
      </c>
      <c r="Q248" s="12" t="str">
        <f t="shared" si="41"/>
        <v>CL.IC.GA.090906.01</v>
      </c>
      <c r="X248" t="s">
        <v>807</v>
      </c>
      <c r="Y248">
        <v>1107</v>
      </c>
    </row>
    <row r="249" spans="1:25" ht="15">
      <c r="A249" t="s">
        <v>2591</v>
      </c>
      <c r="C249" s="2" t="s">
        <v>10095</v>
      </c>
      <c r="D249" t="s">
        <v>5578</v>
      </c>
      <c r="E249" s="2" t="s">
        <v>10905</v>
      </c>
      <c r="F249" t="s">
        <v>3017</v>
      </c>
      <c r="G249" t="s">
        <v>1775</v>
      </c>
      <c r="H249" s="22" t="s">
        <v>1396</v>
      </c>
      <c r="I249" t="s">
        <v>1776</v>
      </c>
      <c r="J249" s="11" t="str">
        <f t="shared" si="38"/>
        <v>IC.GA.091001</v>
      </c>
      <c r="K249" s="2" t="s">
        <v>1192</v>
      </c>
      <c r="L249" t="str">
        <f t="shared" si="32"/>
        <v xml:space="preserve">     Taped</v>
      </c>
      <c r="M249" s="12" t="str">
        <f t="shared" si="39"/>
        <v>PI.IC.GA.091001.01</v>
      </c>
      <c r="N249" s="12"/>
      <c r="O249" s="12" t="str">
        <f t="shared" si="40"/>
        <v>PH.IC.GA.091001.01</v>
      </c>
      <c r="Q249" s="12" t="str">
        <f t="shared" si="41"/>
        <v>CL.IC.GA.091001.01</v>
      </c>
    </row>
    <row r="250" spans="1:25" ht="15">
      <c r="A250" t="s">
        <v>2591</v>
      </c>
      <c r="C250" s="2" t="s">
        <v>10095</v>
      </c>
      <c r="E250" s="2" t="s">
        <v>10905</v>
      </c>
      <c r="F250" t="s">
        <v>3017</v>
      </c>
      <c r="G250" t="s">
        <v>3342</v>
      </c>
      <c r="H250" s="22" t="s">
        <v>1398</v>
      </c>
      <c r="I250" t="s">
        <v>3343</v>
      </c>
      <c r="J250" s="11" t="str">
        <f t="shared" si="38"/>
        <v>IC.GA.091002</v>
      </c>
      <c r="K250" s="2" t="s">
        <v>1192</v>
      </c>
      <c r="L250" t="str">
        <f t="shared" si="32"/>
        <v xml:space="preserve">     Sutures</v>
      </c>
      <c r="M250" s="12" t="str">
        <f t="shared" si="39"/>
        <v>PI.IC.GA.091002.01</v>
      </c>
      <c r="N250" s="12"/>
      <c r="O250" s="12" t="str">
        <f t="shared" si="40"/>
        <v>PH.IC.GA.091002.01</v>
      </c>
      <c r="Q250" s="12" t="str">
        <f t="shared" si="41"/>
        <v>CL.IC.GA.091002.01</v>
      </c>
    </row>
    <row r="251" spans="1:25" ht="15">
      <c r="A251" t="s">
        <v>2591</v>
      </c>
      <c r="C251" s="2" t="s">
        <v>10095</v>
      </c>
      <c r="E251" s="2" t="s">
        <v>10905</v>
      </c>
      <c r="F251" t="s">
        <v>3017</v>
      </c>
      <c r="G251" t="s">
        <v>3344</v>
      </c>
      <c r="H251" s="22" t="s">
        <v>1400</v>
      </c>
      <c r="I251" t="s">
        <v>3345</v>
      </c>
      <c r="J251" s="11" t="str">
        <f t="shared" si="38"/>
        <v>IC.GA.091003</v>
      </c>
      <c r="K251" s="2" t="s">
        <v>1192</v>
      </c>
      <c r="L251" t="str">
        <f t="shared" si="32"/>
        <v xml:space="preserve">     Bridle</v>
      </c>
      <c r="M251" s="12" t="str">
        <f t="shared" si="39"/>
        <v>PI.IC.GA.091003.01</v>
      </c>
      <c r="N251" s="12"/>
      <c r="O251" s="12" t="str">
        <f t="shared" si="40"/>
        <v>PH.IC.GA.091003.01</v>
      </c>
      <c r="Q251" s="12" t="str">
        <f t="shared" si="41"/>
        <v>CL.IC.GA.091003.01</v>
      </c>
    </row>
    <row r="252" spans="1:25" ht="15">
      <c r="A252" t="s">
        <v>2591</v>
      </c>
      <c r="C252" s="2" t="s">
        <v>10095</v>
      </c>
      <c r="E252" s="2" t="s">
        <v>10905</v>
      </c>
      <c r="F252" t="s">
        <v>3017</v>
      </c>
      <c r="G252" t="s">
        <v>3191</v>
      </c>
      <c r="H252" s="22" t="s">
        <v>1402</v>
      </c>
      <c r="I252" t="s">
        <v>2394</v>
      </c>
      <c r="J252" s="11" t="str">
        <f t="shared" si="38"/>
        <v>IC.GA.091004</v>
      </c>
      <c r="K252" s="2" t="s">
        <v>1192</v>
      </c>
      <c r="L252" t="str">
        <f t="shared" si="32"/>
        <v xml:space="preserve">     Stabilization other:  specify</v>
      </c>
      <c r="M252" s="12" t="str">
        <f t="shared" si="39"/>
        <v>PI.IC.GA.091004.01</v>
      </c>
      <c r="N252" s="12"/>
      <c r="O252" s="12" t="str">
        <f t="shared" si="40"/>
        <v>PH.IC.GA.091004.01</v>
      </c>
      <c r="Q252" s="12" t="str">
        <f t="shared" si="41"/>
        <v>CL.IC.GA.091004.01</v>
      </c>
    </row>
    <row r="253" spans="1:25" ht="15">
      <c r="A253" t="s">
        <v>2591</v>
      </c>
      <c r="C253" s="2" t="s">
        <v>10095</v>
      </c>
      <c r="E253" s="2" t="s">
        <v>10905</v>
      </c>
      <c r="F253" t="s">
        <v>3017</v>
      </c>
      <c r="G253" t="s">
        <v>3192</v>
      </c>
      <c r="H253" s="22" t="s">
        <v>7071</v>
      </c>
      <c r="I253" t="s">
        <v>3193</v>
      </c>
      <c r="J253" s="11" t="str">
        <f t="shared" si="38"/>
        <v>IC.GA.091005</v>
      </c>
      <c r="K253" s="2" t="s">
        <v>1192</v>
      </c>
      <c r="L253" t="str">
        <f t="shared" si="32"/>
        <v xml:space="preserve">  Placed in IR</v>
      </c>
      <c r="M253" s="12"/>
      <c r="N253" s="12"/>
      <c r="O253" s="12"/>
      <c r="Q253" s="12"/>
      <c r="R253" t="s">
        <v>9277</v>
      </c>
      <c r="S253">
        <v>771</v>
      </c>
    </row>
    <row r="254" spans="1:25" ht="15">
      <c r="A254" t="s">
        <v>2591</v>
      </c>
      <c r="C254" s="2" t="s">
        <v>10095</v>
      </c>
      <c r="D254" t="s">
        <v>2925</v>
      </c>
      <c r="E254" s="2" t="s">
        <v>8048</v>
      </c>
      <c r="F254" t="s">
        <v>3017</v>
      </c>
      <c r="G254" t="s">
        <v>3194</v>
      </c>
      <c r="H254" s="22" t="s">
        <v>1396</v>
      </c>
      <c r="I254" t="s">
        <v>1762</v>
      </c>
      <c r="J254" s="11" t="str">
        <f t="shared" si="38"/>
        <v>IC.GA.091101</v>
      </c>
      <c r="K254" s="2" t="s">
        <v>1192</v>
      </c>
      <c r="L254" t="str">
        <f t="shared" si="32"/>
        <v xml:space="preserve">     Verification done</v>
      </c>
      <c r="M254" s="12" t="str">
        <f t="shared" si="39"/>
        <v>PI.IC.GA.091101.01</v>
      </c>
      <c r="N254" s="12"/>
      <c r="O254" s="12" t="str">
        <f t="shared" si="40"/>
        <v>PH.IC.GA.091101.01</v>
      </c>
      <c r="Q254" s="12" t="str">
        <f t="shared" si="41"/>
        <v>CL.IC.GA.091101.01</v>
      </c>
    </row>
    <row r="255" spans="1:25" ht="15">
      <c r="A255" t="s">
        <v>2591</v>
      </c>
      <c r="C255" s="2" t="s">
        <v>10095</v>
      </c>
      <c r="E255" s="2" t="s">
        <v>8048</v>
      </c>
      <c r="F255" t="s">
        <v>3017</v>
      </c>
      <c r="G255" t="s">
        <v>3195</v>
      </c>
      <c r="H255" s="22" t="s">
        <v>1398</v>
      </c>
      <c r="I255" t="s">
        <v>3196</v>
      </c>
      <c r="J255" s="11" t="str">
        <f t="shared" si="38"/>
        <v>IC.GA.091102</v>
      </c>
      <c r="K255" s="2" t="s">
        <v>1192</v>
      </c>
      <c r="L255" t="str">
        <f t="shared" si="32"/>
        <v xml:space="preserve">     Verification not done</v>
      </c>
      <c r="M255" s="12" t="str">
        <f t="shared" si="39"/>
        <v>PI.IC.GA.091102.01</v>
      </c>
      <c r="N255" s="12"/>
      <c r="O255" s="12" t="str">
        <f t="shared" si="40"/>
        <v>PH.IC.GA.091102.01</v>
      </c>
      <c r="Q255" s="12" t="str">
        <f t="shared" si="41"/>
        <v>CL.IC.GA.091102.01</v>
      </c>
    </row>
    <row r="256" spans="1:25" ht="15">
      <c r="A256" t="s">
        <v>2591</v>
      </c>
      <c r="C256" s="2" t="s">
        <v>10095</v>
      </c>
      <c r="D256" t="s">
        <v>2926</v>
      </c>
      <c r="E256" s="2" t="s">
        <v>11023</v>
      </c>
      <c r="F256" t="s">
        <v>3197</v>
      </c>
      <c r="G256" t="s">
        <v>3198</v>
      </c>
      <c r="H256" s="22" t="s">
        <v>1396</v>
      </c>
      <c r="I256" t="s">
        <v>1001</v>
      </c>
      <c r="J256" s="11" t="str">
        <f t="shared" si="38"/>
        <v>IC.GA.091201</v>
      </c>
      <c r="K256" s="2" t="s">
        <v>1192</v>
      </c>
      <c r="L256" t="str">
        <f t="shared" si="32"/>
        <v>Stabilization none</v>
      </c>
      <c r="M256" s="12" t="str">
        <f t="shared" si="39"/>
        <v>PI.IC.GA.091201.01</v>
      </c>
      <c r="N256" s="12"/>
      <c r="O256" s="12" t="str">
        <f t="shared" si="40"/>
        <v>PH.IC.GA.091201.01</v>
      </c>
      <c r="Q256" s="12" t="str">
        <f t="shared" si="41"/>
        <v>CL.IC.GA.091201.01</v>
      </c>
    </row>
    <row r="257" spans="1:17" ht="15">
      <c r="A257" t="s">
        <v>2591</v>
      </c>
      <c r="C257" s="2" t="s">
        <v>10095</v>
      </c>
      <c r="E257" s="2" t="s">
        <v>11023</v>
      </c>
      <c r="F257" t="s">
        <v>3197</v>
      </c>
      <c r="G257" t="s">
        <v>3199</v>
      </c>
      <c r="H257" s="22" t="s">
        <v>1398</v>
      </c>
      <c r="I257" t="s">
        <v>3200</v>
      </c>
      <c r="J257" s="11" t="str">
        <f t="shared" si="38"/>
        <v>IC.GA.091202</v>
      </c>
      <c r="K257" s="2" t="s">
        <v>11324</v>
      </c>
      <c r="L257" t="str">
        <f t="shared" si="32"/>
        <v>Stabilization tape</v>
      </c>
      <c r="M257" s="12" t="str">
        <f t="shared" si="39"/>
        <v>PI.IC.GA.091202.01</v>
      </c>
      <c r="N257" s="12"/>
      <c r="O257" s="12" t="str">
        <f t="shared" si="40"/>
        <v>PH.IC.GA.091202.01</v>
      </c>
      <c r="Q257" s="12" t="str">
        <f t="shared" si="41"/>
        <v>CL.IC.GA.091202.01</v>
      </c>
    </row>
    <row r="258" spans="1:17" ht="15">
      <c r="A258" t="s">
        <v>2591</v>
      </c>
      <c r="C258" s="2" t="s">
        <v>10095</v>
      </c>
      <c r="E258" s="2" t="s">
        <v>11023</v>
      </c>
      <c r="F258" t="s">
        <v>3197</v>
      </c>
      <c r="G258" t="s">
        <v>3201</v>
      </c>
      <c r="H258" s="22" t="s">
        <v>1400</v>
      </c>
      <c r="I258" t="s">
        <v>3343</v>
      </c>
      <c r="J258" s="11" t="str">
        <f t="shared" si="38"/>
        <v>IC.GA.091203</v>
      </c>
      <c r="K258" s="2" t="s">
        <v>11324</v>
      </c>
      <c r="L258" t="str">
        <f t="shared" si="32"/>
        <v>Stabilization sutures</v>
      </c>
      <c r="M258" s="12" t="str">
        <f t="shared" si="39"/>
        <v>PI.IC.GA.091203.01</v>
      </c>
      <c r="N258" s="12"/>
      <c r="O258" s="12" t="str">
        <f t="shared" si="40"/>
        <v>PH.IC.GA.091203.01</v>
      </c>
      <c r="Q258" s="12" t="str">
        <f t="shared" si="41"/>
        <v>CL.IC.GA.091203.01</v>
      </c>
    </row>
    <row r="259" spans="1:17" ht="15">
      <c r="A259" t="s">
        <v>2591</v>
      </c>
      <c r="C259" s="2" t="s">
        <v>10095</v>
      </c>
      <c r="E259" s="2" t="s">
        <v>11023</v>
      </c>
      <c r="F259" t="s">
        <v>3197</v>
      </c>
      <c r="G259" t="s">
        <v>255</v>
      </c>
      <c r="H259" s="22" t="s">
        <v>1402</v>
      </c>
      <c r="I259" t="s">
        <v>1772</v>
      </c>
      <c r="J259" s="11" t="str">
        <f t="shared" si="38"/>
        <v>IC.GA.091204</v>
      </c>
      <c r="K259" s="2" t="s">
        <v>11324</v>
      </c>
      <c r="L259" t="str">
        <f t="shared" si="32"/>
        <v>Stabilization commercial device</v>
      </c>
      <c r="M259" s="12" t="str">
        <f t="shared" si="39"/>
        <v>PI.IC.GA.091204.01</v>
      </c>
      <c r="N259" s="12"/>
      <c r="O259" s="12" t="str">
        <f t="shared" si="40"/>
        <v>PH.IC.GA.091204.01</v>
      </c>
      <c r="Q259" s="12" t="str">
        <f t="shared" si="41"/>
        <v>CL.IC.GA.091204.01</v>
      </c>
    </row>
    <row r="260" spans="1:17" ht="15">
      <c r="A260" t="s">
        <v>2591</v>
      </c>
      <c r="C260" s="2" t="s">
        <v>10095</v>
      </c>
      <c r="D260" t="s">
        <v>5457</v>
      </c>
      <c r="E260" s="2" t="s">
        <v>8201</v>
      </c>
      <c r="F260" t="s">
        <v>3197</v>
      </c>
      <c r="G260" t="s">
        <v>3355</v>
      </c>
      <c r="H260" s="22" t="s">
        <v>1396</v>
      </c>
      <c r="I260" t="s">
        <v>2687</v>
      </c>
      <c r="J260" s="11" t="str">
        <f t="shared" si="38"/>
        <v>IC.GA.091301</v>
      </c>
      <c r="K260" s="2" t="s">
        <v>11324</v>
      </c>
      <c r="L260" t="str">
        <f t="shared" si="32"/>
        <v>Site within normal limits</v>
      </c>
      <c r="M260" s="12" t="str">
        <f t="shared" si="39"/>
        <v>PI.IC.GA.091301.01</v>
      </c>
      <c r="N260" s="12"/>
      <c r="O260" s="12" t="str">
        <f t="shared" si="40"/>
        <v>PH.IC.GA.091301.01</v>
      </c>
      <c r="Q260" s="12" t="str">
        <f t="shared" si="41"/>
        <v>CL.IC.GA.091301.01</v>
      </c>
    </row>
    <row r="261" spans="1:17" ht="15">
      <c r="A261" t="s">
        <v>2591</v>
      </c>
      <c r="C261" s="2" t="s">
        <v>10095</v>
      </c>
      <c r="E261" s="2" t="s">
        <v>8201</v>
      </c>
      <c r="F261" t="s">
        <v>3197</v>
      </c>
      <c r="G261" t="s">
        <v>3356</v>
      </c>
      <c r="H261" s="22" t="s">
        <v>1398</v>
      </c>
      <c r="I261" t="s">
        <v>1531</v>
      </c>
      <c r="J261" s="11" t="str">
        <f t="shared" si="38"/>
        <v>IC.GA.091302</v>
      </c>
      <c r="K261" s="2" t="s">
        <v>11324</v>
      </c>
      <c r="L261" t="str">
        <f t="shared" si="32"/>
        <v>Site erythema</v>
      </c>
      <c r="M261" s="12" t="str">
        <f t="shared" si="39"/>
        <v>PI.IC.GA.091302.01</v>
      </c>
      <c r="N261" s="12"/>
      <c r="O261" s="12" t="str">
        <f t="shared" si="40"/>
        <v>PH.IC.GA.091302.01</v>
      </c>
      <c r="Q261" s="12" t="str">
        <f t="shared" si="41"/>
        <v>CL.IC.GA.091302.01</v>
      </c>
    </row>
    <row r="262" spans="1:17" ht="15">
      <c r="A262" t="s">
        <v>2591</v>
      </c>
      <c r="C262" s="2" t="s">
        <v>10095</v>
      </c>
      <c r="E262" s="2" t="s">
        <v>8201</v>
      </c>
      <c r="F262" t="s">
        <v>3197</v>
      </c>
      <c r="G262" t="s">
        <v>3357</v>
      </c>
      <c r="H262" s="22" t="s">
        <v>1400</v>
      </c>
      <c r="I262" t="s">
        <v>1541</v>
      </c>
      <c r="J262" s="11" t="str">
        <f t="shared" si="38"/>
        <v>IC.GA.091303</v>
      </c>
      <c r="K262" s="2" t="s">
        <v>11324</v>
      </c>
      <c r="L262" t="str">
        <f t="shared" si="32"/>
        <v>Site swelling</v>
      </c>
      <c r="M262" s="12" t="str">
        <f t="shared" si="39"/>
        <v>PI.IC.GA.091303.01</v>
      </c>
      <c r="N262" s="12"/>
      <c r="O262" s="12" t="str">
        <f t="shared" si="40"/>
        <v>PH.IC.GA.091303.01</v>
      </c>
      <c r="Q262" s="12" t="str">
        <f t="shared" si="41"/>
        <v>CL.IC.GA.091303.01</v>
      </c>
    </row>
    <row r="263" spans="1:17" ht="15">
      <c r="A263" t="s">
        <v>2591</v>
      </c>
      <c r="C263" s="2" t="s">
        <v>10095</v>
      </c>
      <c r="E263" s="2" t="s">
        <v>8201</v>
      </c>
      <c r="F263" t="s">
        <v>3197</v>
      </c>
      <c r="G263" t="s">
        <v>3081</v>
      </c>
      <c r="H263" s="22" t="s">
        <v>1402</v>
      </c>
      <c r="I263" t="s">
        <v>1533</v>
      </c>
      <c r="J263" s="11" t="str">
        <f t="shared" si="38"/>
        <v>IC.GA.091304</v>
      </c>
      <c r="K263" s="2" t="s">
        <v>11324</v>
      </c>
      <c r="L263" t="str">
        <f t="shared" si="32"/>
        <v>Site hematoma</v>
      </c>
      <c r="M263" s="12" t="str">
        <f t="shared" si="39"/>
        <v>PI.IC.GA.091304.01</v>
      </c>
      <c r="N263" s="12"/>
      <c r="O263" s="12" t="str">
        <f t="shared" si="40"/>
        <v>PH.IC.GA.091304.01</v>
      </c>
      <c r="Q263" s="12" t="str">
        <f t="shared" si="41"/>
        <v>CL.IC.GA.091304.01</v>
      </c>
    </row>
    <row r="264" spans="1:17" ht="15">
      <c r="A264" t="s">
        <v>2591</v>
      </c>
      <c r="C264" s="2" t="s">
        <v>10095</v>
      </c>
      <c r="E264" s="2" t="s">
        <v>8201</v>
      </c>
      <c r="F264" t="s">
        <v>3197</v>
      </c>
      <c r="G264" t="s">
        <v>3082</v>
      </c>
      <c r="H264" s="22" t="s">
        <v>1404</v>
      </c>
      <c r="I264" t="s">
        <v>2693</v>
      </c>
      <c r="J264" s="11" t="str">
        <f t="shared" si="38"/>
        <v>IC.GA.091305</v>
      </c>
      <c r="K264" s="2" t="s">
        <v>11324</v>
      </c>
      <c r="L264" t="str">
        <f t="shared" ref="L264:L330" si="47">G264</f>
        <v>Site bruising</v>
      </c>
      <c r="M264" s="12" t="str">
        <f t="shared" si="39"/>
        <v>PI.IC.GA.091305.01</v>
      </c>
      <c r="N264" s="12"/>
      <c r="O264" s="12" t="str">
        <f t="shared" si="40"/>
        <v>PH.IC.GA.091305.01</v>
      </c>
      <c r="Q264" s="12" t="str">
        <f t="shared" si="41"/>
        <v>CL.IC.GA.091305.01</v>
      </c>
    </row>
    <row r="265" spans="1:17" ht="15">
      <c r="A265" t="s">
        <v>2591</v>
      </c>
      <c r="C265" s="2" t="s">
        <v>10095</v>
      </c>
      <c r="E265" s="2" t="s">
        <v>8201</v>
      </c>
      <c r="F265" t="s">
        <v>3197</v>
      </c>
      <c r="G265" t="s">
        <v>3083</v>
      </c>
      <c r="H265" s="22" t="s">
        <v>1406</v>
      </c>
      <c r="I265" t="s">
        <v>1224</v>
      </c>
      <c r="J265" s="11" t="str">
        <f t="shared" si="38"/>
        <v>IC.GA.091306</v>
      </c>
      <c r="K265" s="2" t="s">
        <v>11324</v>
      </c>
      <c r="L265" t="str">
        <f t="shared" si="47"/>
        <v>Site unable to assess due to d</v>
      </c>
      <c r="M265" s="12" t="str">
        <f t="shared" si="39"/>
        <v>PI.IC.GA.091306.01</v>
      </c>
      <c r="N265" s="12"/>
      <c r="O265" s="12" t="str">
        <f t="shared" si="40"/>
        <v>PH.IC.GA.091306.01</v>
      </c>
      <c r="Q265" s="12" t="str">
        <f t="shared" si="41"/>
        <v>CL.IC.GA.091306.01</v>
      </c>
    </row>
    <row r="266" spans="1:17" ht="15">
      <c r="A266" t="s">
        <v>2591</v>
      </c>
      <c r="C266" s="2" t="s">
        <v>10095</v>
      </c>
      <c r="E266" s="2" t="s">
        <v>8201</v>
      </c>
      <c r="F266" t="s">
        <v>3197</v>
      </c>
      <c r="G266" t="s">
        <v>2758</v>
      </c>
      <c r="H266" s="22" t="s">
        <v>1419</v>
      </c>
      <c r="I266" t="s">
        <v>930</v>
      </c>
      <c r="J266" s="11" t="str">
        <f t="shared" si="38"/>
        <v>IC.GA.091307</v>
      </c>
      <c r="K266" s="2" t="s">
        <v>11324</v>
      </c>
      <c r="L266" t="str">
        <f t="shared" si="47"/>
        <v>Site other:  specify</v>
      </c>
      <c r="M266" s="12" t="str">
        <f t="shared" si="39"/>
        <v>PI.IC.GA.091307.01</v>
      </c>
      <c r="N266" s="12"/>
      <c r="O266" s="12" t="str">
        <f t="shared" si="40"/>
        <v>PH.IC.GA.091307.01</v>
      </c>
      <c r="Q266" s="12" t="str">
        <f t="shared" si="41"/>
        <v>CL.IC.GA.091307.01</v>
      </c>
    </row>
    <row r="267" spans="1:17" ht="15">
      <c r="A267" t="s">
        <v>2591</v>
      </c>
      <c r="C267" s="2" t="s">
        <v>10095</v>
      </c>
      <c r="D267" t="s">
        <v>3186</v>
      </c>
      <c r="E267" s="2" t="s">
        <v>9621</v>
      </c>
      <c r="F267" t="s">
        <v>3197</v>
      </c>
      <c r="G267" t="s">
        <v>2759</v>
      </c>
      <c r="H267" s="22" t="s">
        <v>1396</v>
      </c>
      <c r="I267" t="s">
        <v>1674</v>
      </c>
      <c r="J267" s="11" t="str">
        <f t="shared" si="38"/>
        <v>IC.GA.091401</v>
      </c>
      <c r="K267" s="2" t="s">
        <v>11324</v>
      </c>
      <c r="L267" t="str">
        <f t="shared" si="47"/>
        <v>Status unchanged</v>
      </c>
      <c r="M267" s="12" t="str">
        <f t="shared" si="39"/>
        <v>PI.IC.GA.091401.01</v>
      </c>
      <c r="N267" s="12"/>
      <c r="O267" s="12" t="str">
        <f t="shared" si="40"/>
        <v>PH.IC.GA.091401.01</v>
      </c>
      <c r="Q267" s="12" t="str">
        <f t="shared" si="41"/>
        <v>CL.IC.GA.091401.01</v>
      </c>
    </row>
    <row r="268" spans="1:17" ht="15">
      <c r="A268" t="s">
        <v>2591</v>
      </c>
      <c r="C268" s="2" t="s">
        <v>10095</v>
      </c>
      <c r="E268" s="2" t="s">
        <v>9621</v>
      </c>
      <c r="F268" t="s">
        <v>3197</v>
      </c>
      <c r="G268" t="s">
        <v>2760</v>
      </c>
      <c r="H268" s="22" t="s">
        <v>1398</v>
      </c>
      <c r="I268" t="s">
        <v>1673</v>
      </c>
      <c r="J268" s="11" t="str">
        <f t="shared" si="38"/>
        <v>IC.GA.091402</v>
      </c>
      <c r="K268" s="2" t="s">
        <v>11324</v>
      </c>
      <c r="L268" t="str">
        <f t="shared" si="47"/>
        <v>Status decreasing</v>
      </c>
      <c r="M268" s="12" t="str">
        <f t="shared" si="39"/>
        <v>PI.IC.GA.091402.01</v>
      </c>
      <c r="N268" s="12"/>
      <c r="O268" s="12" t="str">
        <f t="shared" si="40"/>
        <v>PH.IC.GA.091402.01</v>
      </c>
      <c r="Q268" s="12" t="str">
        <f t="shared" si="41"/>
        <v>CL.IC.GA.091402.01</v>
      </c>
    </row>
    <row r="269" spans="1:17" ht="15">
      <c r="A269" t="s">
        <v>2591</v>
      </c>
      <c r="C269" s="2" t="s">
        <v>10095</v>
      </c>
      <c r="E269" s="2" t="s">
        <v>9621</v>
      </c>
      <c r="F269" t="s">
        <v>3197</v>
      </c>
      <c r="G269" t="s">
        <v>2761</v>
      </c>
      <c r="H269" s="22" t="s">
        <v>1400</v>
      </c>
      <c r="I269" t="s">
        <v>1841</v>
      </c>
      <c r="J269" s="11" t="str">
        <f t="shared" si="38"/>
        <v>IC.GA.091403</v>
      </c>
      <c r="K269" s="2" t="s">
        <v>11324</v>
      </c>
      <c r="L269" t="str">
        <f t="shared" si="47"/>
        <v>Status increasing</v>
      </c>
      <c r="M269" s="12" t="str">
        <f t="shared" si="39"/>
        <v>PI.IC.GA.091403.01</v>
      </c>
      <c r="N269" s="12"/>
      <c r="O269" s="12" t="str">
        <f t="shared" si="40"/>
        <v>PH.IC.GA.091403.01</v>
      </c>
      <c r="Q269" s="12" t="str">
        <f t="shared" si="41"/>
        <v>CL.IC.GA.091403.01</v>
      </c>
    </row>
    <row r="270" spans="1:17" ht="15">
      <c r="A270" t="s">
        <v>2591</v>
      </c>
      <c r="C270" s="2" t="s">
        <v>10095</v>
      </c>
      <c r="D270" t="s">
        <v>4438</v>
      </c>
      <c r="E270" s="2" t="s">
        <v>6135</v>
      </c>
      <c r="F270" t="s">
        <v>3197</v>
      </c>
      <c r="G270" t="s">
        <v>256</v>
      </c>
      <c r="H270" s="22" t="s">
        <v>1396</v>
      </c>
      <c r="I270" t="s">
        <v>1557</v>
      </c>
      <c r="J270" s="11" t="str">
        <f t="shared" si="38"/>
        <v>IC.GA.091501</v>
      </c>
      <c r="K270" s="2" t="s">
        <v>11324</v>
      </c>
      <c r="L270" t="str">
        <f t="shared" si="47"/>
        <v>Site consistent with body temp</v>
      </c>
      <c r="M270" s="12" t="str">
        <f t="shared" si="39"/>
        <v>PI.IC.GA.091501.01</v>
      </c>
      <c r="N270" s="12"/>
      <c r="O270" s="12" t="str">
        <f t="shared" si="40"/>
        <v>PH.IC.GA.091501.01</v>
      </c>
      <c r="Q270" s="12" t="str">
        <f t="shared" si="41"/>
        <v>CL.IC.GA.091501.01</v>
      </c>
    </row>
    <row r="271" spans="1:17" ht="15">
      <c r="A271" t="s">
        <v>2591</v>
      </c>
      <c r="C271" s="2" t="s">
        <v>10095</v>
      </c>
      <c r="E271" s="2" t="s">
        <v>6135</v>
      </c>
      <c r="F271" t="s">
        <v>3197</v>
      </c>
      <c r="G271" t="s">
        <v>257</v>
      </c>
      <c r="H271" s="22" t="s">
        <v>1398</v>
      </c>
      <c r="I271" t="s">
        <v>2116</v>
      </c>
      <c r="J271" s="11" t="str">
        <f t="shared" si="38"/>
        <v>IC.GA.091502</v>
      </c>
      <c r="K271" s="2" t="s">
        <v>11324</v>
      </c>
      <c r="L271" t="str">
        <f t="shared" si="47"/>
        <v>Site warmer than body temperature</v>
      </c>
      <c r="M271" s="12" t="str">
        <f t="shared" si="39"/>
        <v>PI.IC.GA.091502.01</v>
      </c>
      <c r="N271" s="12"/>
      <c r="O271" s="12" t="str">
        <f t="shared" si="40"/>
        <v>PH.IC.GA.091502.01</v>
      </c>
      <c r="Q271" s="12" t="str">
        <f t="shared" si="41"/>
        <v>CL.IC.GA.091502.01</v>
      </c>
    </row>
    <row r="272" spans="1:17" ht="15">
      <c r="A272" t="s">
        <v>2591</v>
      </c>
      <c r="C272" s="2" t="s">
        <v>10095</v>
      </c>
      <c r="E272" s="2" t="s">
        <v>6135</v>
      </c>
      <c r="F272" t="s">
        <v>3197</v>
      </c>
      <c r="G272" t="s">
        <v>2933</v>
      </c>
      <c r="H272" s="22" t="s">
        <v>1400</v>
      </c>
      <c r="I272" t="s">
        <v>2118</v>
      </c>
      <c r="J272" s="11" t="str">
        <f t="shared" si="38"/>
        <v>IC.GA.091503</v>
      </c>
      <c r="K272" s="2" t="s">
        <v>11324</v>
      </c>
      <c r="L272" t="str">
        <f t="shared" si="47"/>
        <v>Site warmer than opposite body</v>
      </c>
      <c r="M272" s="12" t="str">
        <f t="shared" si="39"/>
        <v>PI.IC.GA.091503.01</v>
      </c>
      <c r="N272" s="12"/>
      <c r="O272" s="12" t="str">
        <f t="shared" si="40"/>
        <v>PH.IC.GA.091503.01</v>
      </c>
      <c r="Q272" s="12" t="str">
        <f t="shared" si="41"/>
        <v>CL.IC.GA.091503.01</v>
      </c>
    </row>
    <row r="273" spans="1:25" ht="15">
      <c r="A273" t="s">
        <v>2591</v>
      </c>
      <c r="C273" s="2" t="s">
        <v>10095</v>
      </c>
      <c r="E273" s="2" t="s">
        <v>6135</v>
      </c>
      <c r="F273" t="s">
        <v>3197</v>
      </c>
      <c r="G273" t="s">
        <v>258</v>
      </c>
      <c r="H273" s="22" t="s">
        <v>1402</v>
      </c>
      <c r="I273" t="s">
        <v>2120</v>
      </c>
      <c r="J273" s="11" t="str">
        <f t="shared" si="38"/>
        <v>IC.GA.091504</v>
      </c>
      <c r="K273" s="2" t="s">
        <v>11324</v>
      </c>
      <c r="L273" t="str">
        <f t="shared" si="47"/>
        <v>Site cooler than body temperature</v>
      </c>
      <c r="M273" s="12" t="str">
        <f t="shared" si="39"/>
        <v>PI.IC.GA.091504.01</v>
      </c>
      <c r="N273" s="12"/>
      <c r="O273" s="12" t="str">
        <f t="shared" si="40"/>
        <v>PH.IC.GA.091504.01</v>
      </c>
      <c r="Q273" s="12" t="str">
        <f t="shared" si="41"/>
        <v>CL.IC.GA.091504.01</v>
      </c>
    </row>
    <row r="274" spans="1:25" ht="15">
      <c r="A274" t="s">
        <v>2591</v>
      </c>
      <c r="C274" s="2" t="s">
        <v>10095</v>
      </c>
      <c r="E274" s="2" t="s">
        <v>6135</v>
      </c>
      <c r="F274" t="s">
        <v>3197</v>
      </c>
      <c r="G274" t="s">
        <v>2934</v>
      </c>
      <c r="H274" s="22" t="s">
        <v>1404</v>
      </c>
      <c r="I274" t="s">
        <v>2122</v>
      </c>
      <c r="J274" s="11" t="str">
        <f t="shared" si="38"/>
        <v>IC.GA.091505</v>
      </c>
      <c r="K274" s="2" t="s">
        <v>11324</v>
      </c>
      <c r="L274" t="str">
        <f t="shared" si="47"/>
        <v>Site cooler than opposite body</v>
      </c>
      <c r="M274" s="12" t="str">
        <f t="shared" si="39"/>
        <v>PI.IC.GA.091505.01</v>
      </c>
      <c r="N274" s="12"/>
      <c r="O274" s="12" t="str">
        <f t="shared" si="40"/>
        <v>PH.IC.GA.091505.01</v>
      </c>
      <c r="Q274" s="12" t="str">
        <f t="shared" si="41"/>
        <v>CL.IC.GA.091505.01</v>
      </c>
    </row>
    <row r="275" spans="1:25" ht="15">
      <c r="A275" t="s">
        <v>2591</v>
      </c>
      <c r="C275" s="2" t="s">
        <v>10095</v>
      </c>
      <c r="D275" t="s">
        <v>5358</v>
      </c>
      <c r="E275" s="2" t="s">
        <v>5740</v>
      </c>
      <c r="F275" t="s">
        <v>2771</v>
      </c>
      <c r="G275" t="s">
        <v>2772</v>
      </c>
      <c r="H275" s="22" t="s">
        <v>1396</v>
      </c>
      <c r="I275" t="s">
        <v>2772</v>
      </c>
      <c r="J275" s="11" t="str">
        <f t="shared" si="38"/>
        <v>IC.GA.091601</v>
      </c>
      <c r="K275" s="2" t="s">
        <v>11324</v>
      </c>
      <c r="L275" t="str">
        <f t="shared" si="47"/>
        <v>Patent</v>
      </c>
      <c r="M275" s="12" t="str">
        <f t="shared" si="39"/>
        <v>PI.IC.GA.091601.01</v>
      </c>
      <c r="N275" s="12"/>
      <c r="O275" s="12" t="str">
        <f t="shared" si="40"/>
        <v>PH.IC.GA.091601.01</v>
      </c>
      <c r="Q275" s="12" t="str">
        <f t="shared" si="41"/>
        <v>CL.IC.GA.091601.01</v>
      </c>
    </row>
    <row r="276" spans="1:25" ht="15">
      <c r="A276" t="s">
        <v>2591</v>
      </c>
      <c r="C276" s="2" t="s">
        <v>10095</v>
      </c>
      <c r="E276" s="2" t="s">
        <v>5740</v>
      </c>
      <c r="F276" t="s">
        <v>2771</v>
      </c>
      <c r="G276" t="s">
        <v>3105</v>
      </c>
      <c r="H276" s="22" t="s">
        <v>1398</v>
      </c>
      <c r="I276" t="s">
        <v>3106</v>
      </c>
      <c r="J276" s="11" t="str">
        <f t="shared" si="38"/>
        <v>IC.GA.091602</v>
      </c>
      <c r="K276" s="2" t="s">
        <v>11324</v>
      </c>
      <c r="L276" t="str">
        <f t="shared" si="47"/>
        <v>Tube feeding infusing</v>
      </c>
      <c r="M276" s="12" t="str">
        <f t="shared" si="39"/>
        <v>PI.IC.GA.091602.01</v>
      </c>
      <c r="N276" s="12"/>
      <c r="O276" s="12" t="str">
        <f t="shared" si="40"/>
        <v>PH.IC.GA.091602.01</v>
      </c>
      <c r="Q276" s="12" t="str">
        <f t="shared" si="41"/>
        <v>CL.IC.GA.091602.01</v>
      </c>
    </row>
    <row r="277" spans="1:25" ht="15">
      <c r="A277" t="s">
        <v>2591</v>
      </c>
      <c r="C277" s="2" t="s">
        <v>10095</v>
      </c>
      <c r="E277" s="2" t="s">
        <v>5740</v>
      </c>
      <c r="F277" t="s">
        <v>2771</v>
      </c>
      <c r="G277" t="s">
        <v>3107</v>
      </c>
      <c r="H277" s="22" t="s">
        <v>1400</v>
      </c>
      <c r="I277" t="s">
        <v>3108</v>
      </c>
      <c r="J277" s="11" t="str">
        <f t="shared" si="38"/>
        <v>IC.GA.091603</v>
      </c>
      <c r="K277" s="2" t="s">
        <v>11324</v>
      </c>
      <c r="L277" t="str">
        <f t="shared" si="47"/>
        <v>Irrigated</v>
      </c>
      <c r="M277" s="12" t="str">
        <f t="shared" si="39"/>
        <v>PI.IC.GA.091603.01</v>
      </c>
      <c r="N277" s="12"/>
      <c r="O277" s="12" t="str">
        <f t="shared" si="40"/>
        <v>PH.IC.GA.091603.01</v>
      </c>
      <c r="Q277" s="12" t="str">
        <f t="shared" si="41"/>
        <v>CL.IC.GA.091603.01</v>
      </c>
    </row>
    <row r="278" spans="1:25" ht="15">
      <c r="A278" t="s">
        <v>2591</v>
      </c>
      <c r="C278" s="2" t="s">
        <v>10095</v>
      </c>
      <c r="E278" s="2" t="s">
        <v>5740</v>
      </c>
      <c r="F278" t="s">
        <v>2771</v>
      </c>
      <c r="G278" t="s">
        <v>2956</v>
      </c>
      <c r="H278" s="22" t="s">
        <v>1402</v>
      </c>
      <c r="I278" t="s">
        <v>3109</v>
      </c>
      <c r="J278" s="11" t="str">
        <f t="shared" si="38"/>
        <v>IC.GA.091604</v>
      </c>
      <c r="K278" s="2" t="s">
        <v>11324</v>
      </c>
      <c r="L278" t="str">
        <f t="shared" si="47"/>
        <v>Clamped</v>
      </c>
      <c r="M278" s="12" t="str">
        <f t="shared" si="39"/>
        <v>PI.IC.GA.091604.01</v>
      </c>
      <c r="N278" s="12"/>
      <c r="O278" s="12" t="str">
        <f t="shared" si="40"/>
        <v>PH.IC.GA.091604.01</v>
      </c>
      <c r="Q278" s="12" t="str">
        <f t="shared" si="41"/>
        <v>CL.IC.GA.091604.01</v>
      </c>
    </row>
    <row r="279" spans="1:25" ht="15">
      <c r="A279" t="s">
        <v>2591</v>
      </c>
      <c r="C279" s="2" t="s">
        <v>10095</v>
      </c>
      <c r="E279" s="2" t="s">
        <v>5740</v>
      </c>
      <c r="F279" t="s">
        <v>2771</v>
      </c>
      <c r="G279" t="s">
        <v>3110</v>
      </c>
      <c r="H279" s="22" t="s">
        <v>1404</v>
      </c>
      <c r="I279" t="s">
        <v>3111</v>
      </c>
      <c r="J279" s="11" t="str">
        <f t="shared" si="38"/>
        <v>IC.GA.091605</v>
      </c>
      <c r="K279" s="2" t="s">
        <v>1192</v>
      </c>
      <c r="L279" t="str">
        <f t="shared" si="47"/>
        <v>Non-Patent/clogged</v>
      </c>
      <c r="M279" s="12" t="str">
        <f t="shared" si="39"/>
        <v>PI.IC.GA.091605.01</v>
      </c>
      <c r="N279" s="12"/>
      <c r="O279" s="12" t="str">
        <f t="shared" si="40"/>
        <v>PH.IC.GA.091605.01</v>
      </c>
      <c r="Q279" s="12" t="str">
        <f t="shared" si="41"/>
        <v>CL.IC.GA.091605.01</v>
      </c>
    </row>
    <row r="280" spans="1:25" ht="15">
      <c r="A280" t="s">
        <v>2591</v>
      </c>
      <c r="C280" s="2" t="s">
        <v>10095</v>
      </c>
      <c r="E280" s="2" t="s">
        <v>5740</v>
      </c>
      <c r="F280" t="s">
        <v>2771</v>
      </c>
      <c r="G280" t="s">
        <v>1581</v>
      </c>
      <c r="H280" s="22" t="s">
        <v>1406</v>
      </c>
      <c r="I280" t="s">
        <v>3099</v>
      </c>
      <c r="J280" s="11" t="str">
        <f t="shared" ref="J280:J350" si="48">CONCATENATE("IC.GA.",C280,E280,H280)</f>
        <v>IC.GA.091606</v>
      </c>
      <c r="K280" s="2" t="s">
        <v>1192</v>
      </c>
      <c r="L280" t="str">
        <f t="shared" si="47"/>
        <v>Inserted</v>
      </c>
      <c r="M280" s="12" t="str">
        <f t="shared" ref="M280:M350" si="49">CONCATENATE("PI.",J280,".",K280)</f>
        <v>PI.IC.GA.091606.01</v>
      </c>
      <c r="N280" s="12"/>
      <c r="O280" s="12" t="str">
        <f t="shared" ref="O280:O350" si="50">CONCATENATE("PH.",J280,".",K280)</f>
        <v>PH.IC.GA.091606.01</v>
      </c>
      <c r="Q280" s="12" t="str">
        <f t="shared" ref="Q280:Q350" si="51">CONCATENATE("CL.",J280,".",K280)</f>
        <v>CL.IC.GA.091606.01</v>
      </c>
    </row>
    <row r="281" spans="1:25" ht="15">
      <c r="A281" t="s">
        <v>2591</v>
      </c>
      <c r="C281" s="2" t="s">
        <v>10095</v>
      </c>
      <c r="E281" s="2" t="s">
        <v>5740</v>
      </c>
      <c r="F281" t="s">
        <v>2771</v>
      </c>
      <c r="G281" t="s">
        <v>3100</v>
      </c>
      <c r="H281" s="22" t="s">
        <v>1419</v>
      </c>
      <c r="I281" t="s">
        <v>1493</v>
      </c>
      <c r="J281" s="11" t="str">
        <f t="shared" si="48"/>
        <v>IC.GA.091607</v>
      </c>
      <c r="K281" s="2" t="s">
        <v>1192</v>
      </c>
      <c r="L281" t="str">
        <f t="shared" si="47"/>
        <v>Repositioned</v>
      </c>
      <c r="M281" s="12" t="str">
        <f t="shared" si="49"/>
        <v>PI.IC.GA.091607.01</v>
      </c>
      <c r="N281" s="12"/>
      <c r="O281" s="12" t="str">
        <f t="shared" si="50"/>
        <v>PH.IC.GA.091607.01</v>
      </c>
      <c r="Q281" s="12" t="str">
        <f t="shared" si="51"/>
        <v>CL.IC.GA.091607.01</v>
      </c>
    </row>
    <row r="282" spans="1:25" ht="15">
      <c r="A282" t="s">
        <v>2591</v>
      </c>
      <c r="C282" s="2" t="s">
        <v>10095</v>
      </c>
      <c r="E282" s="2" t="s">
        <v>5740</v>
      </c>
      <c r="F282" t="s">
        <v>2771</v>
      </c>
      <c r="G282" t="s">
        <v>1811</v>
      </c>
      <c r="H282" s="22" t="s">
        <v>1550</v>
      </c>
      <c r="I282" t="s">
        <v>1699</v>
      </c>
      <c r="J282" s="11" t="str">
        <f t="shared" si="48"/>
        <v>IC.GA.091608</v>
      </c>
      <c r="K282" s="2" t="s">
        <v>1192</v>
      </c>
      <c r="L282" t="str">
        <f t="shared" si="47"/>
        <v>Changed</v>
      </c>
      <c r="M282" s="12" t="str">
        <f t="shared" si="49"/>
        <v>PI.IC.GA.091608.01</v>
      </c>
      <c r="N282" s="12"/>
      <c r="O282" s="12" t="str">
        <f t="shared" si="50"/>
        <v>PH.IC.GA.091608.01</v>
      </c>
      <c r="Q282" s="12" t="str">
        <f t="shared" si="51"/>
        <v>CL.IC.GA.091608.01</v>
      </c>
    </row>
    <row r="283" spans="1:25" ht="15">
      <c r="A283" t="s">
        <v>2591</v>
      </c>
      <c r="C283" s="2" t="s">
        <v>10095</v>
      </c>
      <c r="E283" s="2" t="s">
        <v>5740</v>
      </c>
      <c r="F283" t="s">
        <v>2771</v>
      </c>
      <c r="G283" t="s">
        <v>3101</v>
      </c>
      <c r="H283" s="22" t="s">
        <v>1551</v>
      </c>
      <c r="I283" t="s">
        <v>3187</v>
      </c>
      <c r="J283" s="11" t="str">
        <f t="shared" si="48"/>
        <v>IC.GA.091609</v>
      </c>
      <c r="K283" s="2" t="s">
        <v>1192</v>
      </c>
      <c r="L283" t="str">
        <f t="shared" si="47"/>
        <v>Gravity drainage</v>
      </c>
      <c r="M283" s="12" t="str">
        <f t="shared" si="49"/>
        <v>PI.IC.GA.091609.01</v>
      </c>
      <c r="N283" s="12"/>
      <c r="O283" s="12" t="str">
        <f t="shared" si="50"/>
        <v>PH.IC.GA.091609.01</v>
      </c>
      <c r="Q283" s="12" t="str">
        <f t="shared" si="51"/>
        <v>CL.IC.GA.091609.01</v>
      </c>
    </row>
    <row r="284" spans="1:25" ht="15">
      <c r="A284" t="s">
        <v>2591</v>
      </c>
      <c r="C284" s="2" t="s">
        <v>10095</v>
      </c>
      <c r="E284" s="2" t="s">
        <v>11480</v>
      </c>
      <c r="F284" t="s">
        <v>2771</v>
      </c>
      <c r="G284" t="s">
        <v>3102</v>
      </c>
      <c r="H284" s="22" t="s">
        <v>1571</v>
      </c>
      <c r="I284" t="s">
        <v>1583</v>
      </c>
      <c r="J284" s="11" t="str">
        <f t="shared" ref="J284" si="52">CONCATENATE("IC.GA.",C284,E284,H284)</f>
        <v>IC.GA.091610</v>
      </c>
      <c r="K284" s="2" t="s">
        <v>11683</v>
      </c>
      <c r="L284" t="str">
        <f t="shared" ref="L284" si="53">G284</f>
        <v>Discontinued</v>
      </c>
      <c r="M284" s="12" t="str">
        <f t="shared" ref="M284" si="54">CONCATENATE("PI.",J284,".",K284)</f>
        <v>PI.IC.GA.091610.01</v>
      </c>
      <c r="N284" s="12"/>
      <c r="O284" s="12" t="str">
        <f t="shared" ref="O284" si="55">CONCATENATE("PH.",J284,".",K284)</f>
        <v>PH.IC.GA.091610.01</v>
      </c>
      <c r="Q284" s="12" t="str">
        <f t="shared" ref="Q284" si="56">CONCATENATE("CL.",J284,".",K284)</f>
        <v>CL.IC.GA.091610.01</v>
      </c>
    </row>
    <row r="285" spans="1:25" ht="15">
      <c r="A285" t="s">
        <v>2591</v>
      </c>
      <c r="C285" s="2" t="s">
        <v>10095</v>
      </c>
      <c r="E285" s="2" t="s">
        <v>5740</v>
      </c>
      <c r="F285" t="s">
        <v>2771</v>
      </c>
      <c r="G285" t="s">
        <v>331</v>
      </c>
      <c r="H285" s="22" t="s">
        <v>770</v>
      </c>
      <c r="J285" s="11" t="str">
        <f t="shared" si="48"/>
        <v>IC.GA.091611</v>
      </c>
      <c r="K285" s="2" t="s">
        <v>1192</v>
      </c>
      <c r="L285" t="str">
        <f t="shared" si="47"/>
        <v>Self Discontinued</v>
      </c>
      <c r="M285" s="12" t="str">
        <f t="shared" si="49"/>
        <v>PI.IC.GA.091611.01</v>
      </c>
      <c r="N285" s="12"/>
      <c r="O285" s="12" t="str">
        <f t="shared" si="50"/>
        <v>PH.IC.GA.091611.01</v>
      </c>
      <c r="Q285" s="12" t="str">
        <f t="shared" si="51"/>
        <v>CL.IC.GA.091611.01</v>
      </c>
      <c r="X285" t="s">
        <v>864</v>
      </c>
      <c r="Y285">
        <v>1124</v>
      </c>
    </row>
    <row r="286" spans="1:25" ht="15">
      <c r="A286" t="s">
        <v>2591</v>
      </c>
      <c r="C286" s="2" t="s">
        <v>10095</v>
      </c>
      <c r="D286" t="s">
        <v>3103</v>
      </c>
      <c r="E286" s="2" t="s">
        <v>1138</v>
      </c>
      <c r="F286" t="s">
        <v>3104</v>
      </c>
      <c r="G286" t="s">
        <v>1001</v>
      </c>
      <c r="H286" s="22" t="s">
        <v>1396</v>
      </c>
      <c r="I286" t="s">
        <v>1001</v>
      </c>
      <c r="J286" s="11" t="str">
        <f t="shared" si="48"/>
        <v>IC.GA.091701</v>
      </c>
      <c r="K286" s="2" t="s">
        <v>1192</v>
      </c>
      <c r="L286" t="str">
        <f t="shared" si="47"/>
        <v>None</v>
      </c>
      <c r="M286" s="12" t="str">
        <f t="shared" si="49"/>
        <v>PI.IC.GA.091701.01</v>
      </c>
      <c r="N286" s="12"/>
      <c r="O286" s="12" t="str">
        <f t="shared" si="50"/>
        <v>PH.IC.GA.091701.01</v>
      </c>
      <c r="Q286" s="12" t="str">
        <f t="shared" si="51"/>
        <v>CL.IC.GA.091701.01</v>
      </c>
    </row>
    <row r="287" spans="1:25" ht="15">
      <c r="A287" t="s">
        <v>2591</v>
      </c>
      <c r="C287" s="2" t="s">
        <v>10095</v>
      </c>
      <c r="E287" s="2" t="s">
        <v>1138</v>
      </c>
      <c r="F287" t="s">
        <v>3104</v>
      </c>
      <c r="G287" t="s">
        <v>2407</v>
      </c>
      <c r="H287" s="22" t="s">
        <v>1398</v>
      </c>
      <c r="I287" t="s">
        <v>3260</v>
      </c>
      <c r="J287" s="11" t="str">
        <f t="shared" si="48"/>
        <v>IC.GA.091702</v>
      </c>
      <c r="K287" s="2" t="s">
        <v>1192</v>
      </c>
      <c r="L287" t="str">
        <f t="shared" si="47"/>
        <v>Intermittent</v>
      </c>
      <c r="M287" s="12" t="str">
        <f t="shared" si="49"/>
        <v>PI.IC.GA.091702.01</v>
      </c>
      <c r="N287" s="12"/>
      <c r="O287" s="12" t="str">
        <f t="shared" si="50"/>
        <v>PH.IC.GA.091702.01</v>
      </c>
      <c r="Q287" s="12" t="str">
        <f t="shared" si="51"/>
        <v>CL.IC.GA.091702.01</v>
      </c>
    </row>
    <row r="288" spans="1:25" ht="15">
      <c r="A288" t="s">
        <v>2591</v>
      </c>
      <c r="C288" s="2" t="s">
        <v>10095</v>
      </c>
      <c r="E288" s="2" t="s">
        <v>1138</v>
      </c>
      <c r="F288" t="s">
        <v>3104</v>
      </c>
      <c r="G288" t="s">
        <v>3261</v>
      </c>
      <c r="H288" s="22" t="s">
        <v>1400</v>
      </c>
      <c r="I288" t="s">
        <v>3261</v>
      </c>
      <c r="J288" s="11" t="str">
        <f t="shared" si="48"/>
        <v>IC.GA.091703</v>
      </c>
      <c r="K288" s="2" t="s">
        <v>1192</v>
      </c>
      <c r="L288" t="str">
        <f t="shared" si="47"/>
        <v>Continuous</v>
      </c>
      <c r="M288" s="12" t="str">
        <f t="shared" si="49"/>
        <v>PI.IC.GA.091703.01</v>
      </c>
      <c r="N288" s="12"/>
      <c r="O288" s="12" t="str">
        <f t="shared" si="50"/>
        <v>PH.IC.GA.091703.01</v>
      </c>
      <c r="Q288" s="12" t="str">
        <f t="shared" si="51"/>
        <v>CL.IC.GA.091703.01</v>
      </c>
    </row>
    <row r="289" spans="1:23" ht="15">
      <c r="A289" t="s">
        <v>2591</v>
      </c>
      <c r="C289" s="2" t="s">
        <v>10095</v>
      </c>
      <c r="D289" t="s">
        <v>5363</v>
      </c>
      <c r="E289" s="2" t="s">
        <v>965</v>
      </c>
      <c r="F289" t="s">
        <v>3415</v>
      </c>
      <c r="G289" t="s">
        <v>3416</v>
      </c>
      <c r="H289" s="22" t="s">
        <v>1396</v>
      </c>
      <c r="I289" t="s">
        <v>3417</v>
      </c>
      <c r="J289" s="11" t="str">
        <f t="shared" si="48"/>
        <v>IC.GA.091801</v>
      </c>
      <c r="K289" s="2" t="s">
        <v>1192</v>
      </c>
      <c r="L289" t="str">
        <f t="shared" si="47"/>
        <v>Salem sump</v>
      </c>
      <c r="M289" s="12" t="str">
        <f t="shared" si="49"/>
        <v>PI.IC.GA.091801.01</v>
      </c>
      <c r="N289" s="12"/>
      <c r="O289" s="12" t="str">
        <f t="shared" si="50"/>
        <v>PH.IC.GA.091801.01</v>
      </c>
      <c r="Q289" s="12" t="str">
        <f t="shared" si="51"/>
        <v>CL.IC.GA.091801.01</v>
      </c>
    </row>
    <row r="290" spans="1:23" ht="15">
      <c r="A290" t="s">
        <v>2591</v>
      </c>
      <c r="C290" s="2" t="s">
        <v>10095</v>
      </c>
      <c r="E290" s="2" t="s">
        <v>965</v>
      </c>
      <c r="F290" t="s">
        <v>3415</v>
      </c>
      <c r="G290" t="s">
        <v>3418</v>
      </c>
      <c r="H290" s="22" t="s">
        <v>1398</v>
      </c>
      <c r="I290" t="s">
        <v>3419</v>
      </c>
      <c r="J290" s="11" t="str">
        <f t="shared" si="48"/>
        <v>IC.GA.091802</v>
      </c>
      <c r="K290" s="2" t="s">
        <v>1192</v>
      </c>
      <c r="L290" t="str">
        <f t="shared" si="47"/>
        <v>Small bore (Dobhoff)</v>
      </c>
      <c r="M290" s="12" t="str">
        <f t="shared" si="49"/>
        <v>PI.IC.GA.091802.01</v>
      </c>
      <c r="N290" s="12"/>
      <c r="O290" s="12" t="str">
        <f t="shared" si="50"/>
        <v>PH.IC.GA.091802.01</v>
      </c>
      <c r="Q290" s="12" t="str">
        <f t="shared" si="51"/>
        <v>CL.IC.GA.091802.01</v>
      </c>
    </row>
    <row r="291" spans="1:23" ht="15">
      <c r="A291" t="s">
        <v>2591</v>
      </c>
      <c r="C291" s="2" t="s">
        <v>10095</v>
      </c>
      <c r="E291" s="2" t="s">
        <v>965</v>
      </c>
      <c r="F291" t="s">
        <v>3415</v>
      </c>
      <c r="G291" t="s">
        <v>3420</v>
      </c>
      <c r="H291" s="22" t="s">
        <v>1400</v>
      </c>
      <c r="I291" t="s">
        <v>3421</v>
      </c>
      <c r="J291" s="11" t="str">
        <f t="shared" si="48"/>
        <v>IC.GA.091803</v>
      </c>
      <c r="K291" s="2" t="s">
        <v>1192</v>
      </c>
      <c r="L291" t="str">
        <f t="shared" si="47"/>
        <v>Large bore</v>
      </c>
      <c r="M291" s="12" t="str">
        <f t="shared" si="49"/>
        <v>PI.IC.GA.091803.01</v>
      </c>
      <c r="N291" s="12"/>
      <c r="O291" s="12" t="str">
        <f t="shared" si="50"/>
        <v>PH.IC.GA.091803.01</v>
      </c>
      <c r="Q291" s="12" t="str">
        <f t="shared" si="51"/>
        <v>CL.IC.GA.091803.01</v>
      </c>
    </row>
    <row r="292" spans="1:23" ht="15">
      <c r="A292" t="s">
        <v>2591</v>
      </c>
      <c r="C292" s="2" t="s">
        <v>10095</v>
      </c>
      <c r="E292" s="2" t="s">
        <v>965</v>
      </c>
      <c r="F292" t="s">
        <v>3415</v>
      </c>
      <c r="G292" t="s">
        <v>3422</v>
      </c>
      <c r="H292" s="22" t="s">
        <v>1402</v>
      </c>
      <c r="I292" t="s">
        <v>3423</v>
      </c>
      <c r="J292" s="11" t="str">
        <f t="shared" si="48"/>
        <v>IC.GA.091804</v>
      </c>
      <c r="K292" s="2" t="s">
        <v>1192</v>
      </c>
      <c r="L292" t="str">
        <f t="shared" si="47"/>
        <v>Gastrostomy</v>
      </c>
      <c r="M292" s="12" t="str">
        <f t="shared" si="49"/>
        <v>PI.IC.GA.091804.01</v>
      </c>
      <c r="N292" s="12"/>
      <c r="O292" s="12" t="str">
        <f t="shared" si="50"/>
        <v>PH.IC.GA.091804.01</v>
      </c>
      <c r="Q292" s="12" t="str">
        <f t="shared" si="51"/>
        <v>CL.IC.GA.091804.01</v>
      </c>
    </row>
    <row r="293" spans="1:23" ht="15">
      <c r="A293" t="s">
        <v>2591</v>
      </c>
      <c r="C293" s="2" t="s">
        <v>10095</v>
      </c>
      <c r="E293" s="2" t="s">
        <v>965</v>
      </c>
      <c r="F293" t="s">
        <v>3415</v>
      </c>
      <c r="G293" t="s">
        <v>3424</v>
      </c>
      <c r="H293" s="22" t="s">
        <v>1404</v>
      </c>
      <c r="I293" t="s">
        <v>3425</v>
      </c>
      <c r="J293" s="11" t="str">
        <f t="shared" si="48"/>
        <v>IC.GA.091805</v>
      </c>
      <c r="K293" s="2" t="s">
        <v>1192</v>
      </c>
      <c r="L293" t="str">
        <f t="shared" si="47"/>
        <v>Jejunostomy</v>
      </c>
      <c r="M293" s="12" t="str">
        <f t="shared" si="49"/>
        <v>PI.IC.GA.091805.01</v>
      </c>
      <c r="N293" s="12"/>
      <c r="O293" s="12" t="str">
        <f t="shared" si="50"/>
        <v>PH.IC.GA.091805.01</v>
      </c>
      <c r="Q293" s="12" t="str">
        <f t="shared" si="51"/>
        <v>CL.IC.GA.091805.01</v>
      </c>
    </row>
    <row r="294" spans="1:23" ht="15">
      <c r="A294" t="s">
        <v>2591</v>
      </c>
      <c r="C294" s="2" t="s">
        <v>10095</v>
      </c>
      <c r="E294" s="2" t="s">
        <v>965</v>
      </c>
      <c r="F294" t="s">
        <v>3415</v>
      </c>
      <c r="G294" t="s">
        <v>3269</v>
      </c>
      <c r="H294" s="22" t="s">
        <v>1406</v>
      </c>
      <c r="I294" t="s">
        <v>3270</v>
      </c>
      <c r="J294" s="11" t="str">
        <f t="shared" si="48"/>
        <v>IC.GA.091806</v>
      </c>
      <c r="K294" s="2" t="s">
        <v>1192</v>
      </c>
      <c r="L294" t="str">
        <f t="shared" si="47"/>
        <v>Percutaneous endoscopic gastrostomy</v>
      </c>
      <c r="M294" s="12" t="str">
        <f t="shared" si="49"/>
        <v>PI.IC.GA.091806.01</v>
      </c>
      <c r="N294" s="12"/>
      <c r="O294" s="12" t="str">
        <f t="shared" si="50"/>
        <v>PH.IC.GA.091806.01</v>
      </c>
      <c r="Q294" s="12" t="str">
        <f t="shared" si="51"/>
        <v>CL.IC.GA.091806.01</v>
      </c>
    </row>
    <row r="295" spans="1:23" ht="15">
      <c r="A295" t="s">
        <v>2591</v>
      </c>
      <c r="C295" s="2" t="s">
        <v>10095</v>
      </c>
      <c r="E295" s="2" t="s">
        <v>965</v>
      </c>
      <c r="F295" t="s">
        <v>3415</v>
      </c>
      <c r="G295" t="s">
        <v>3271</v>
      </c>
      <c r="H295" s="22" t="s">
        <v>1419</v>
      </c>
      <c r="I295" t="s">
        <v>3272</v>
      </c>
      <c r="J295" s="11" t="str">
        <f t="shared" si="48"/>
        <v>IC.GA.091807</v>
      </c>
      <c r="K295" s="2" t="s">
        <v>1192</v>
      </c>
      <c r="L295" t="str">
        <f t="shared" si="47"/>
        <v>Percutaneous gastrostomy button</v>
      </c>
      <c r="M295" s="12" t="str">
        <f t="shared" si="49"/>
        <v>PI.IC.GA.091807.01</v>
      </c>
      <c r="N295" s="12"/>
      <c r="O295" s="12" t="str">
        <f t="shared" si="50"/>
        <v>PH.IC.GA.091807.01</v>
      </c>
      <c r="Q295" s="12" t="str">
        <f t="shared" si="51"/>
        <v>CL.IC.GA.091807.01</v>
      </c>
    </row>
    <row r="296" spans="1:23" ht="15">
      <c r="A296" t="s">
        <v>2591</v>
      </c>
      <c r="C296" s="2" t="s">
        <v>10095</v>
      </c>
      <c r="E296" s="2" t="s">
        <v>965</v>
      </c>
      <c r="F296" t="s">
        <v>3415</v>
      </c>
      <c r="G296" t="s">
        <v>2971</v>
      </c>
      <c r="H296" s="22" t="s">
        <v>1550</v>
      </c>
      <c r="I296" t="s">
        <v>930</v>
      </c>
      <c r="J296" s="11" t="str">
        <f t="shared" si="48"/>
        <v>IC.GA.091808</v>
      </c>
      <c r="K296" s="2" t="s">
        <v>1192</v>
      </c>
      <c r="L296" t="str">
        <f t="shared" si="47"/>
        <v>Other: specify</v>
      </c>
      <c r="M296" s="12" t="str">
        <f t="shared" si="49"/>
        <v>PI.IC.GA.091808.01</v>
      </c>
      <c r="N296" s="12"/>
      <c r="O296" s="12" t="str">
        <f t="shared" si="50"/>
        <v>PH.IC.GA.091808.01</v>
      </c>
      <c r="Q296" s="12" t="str">
        <f t="shared" si="51"/>
        <v>CL.IC.GA.091808.01</v>
      </c>
    </row>
    <row r="297" spans="1:23" ht="15">
      <c r="A297" t="s">
        <v>2982</v>
      </c>
      <c r="C297" s="2" t="s">
        <v>10095</v>
      </c>
      <c r="E297" s="2" t="s">
        <v>965</v>
      </c>
      <c r="F297" t="s">
        <v>3273</v>
      </c>
      <c r="G297" s="2" t="s">
        <v>3274</v>
      </c>
      <c r="H297" s="22" t="s">
        <v>10095</v>
      </c>
      <c r="I297" s="22" t="s">
        <v>3275</v>
      </c>
      <c r="J297" s="11" t="str">
        <f t="shared" si="48"/>
        <v>IC.GA.091809</v>
      </c>
      <c r="K297" s="2" t="s">
        <v>1192</v>
      </c>
      <c r="L297" t="str">
        <f t="shared" si="47"/>
        <v>G/J Tube</v>
      </c>
      <c r="M297" s="12" t="str">
        <f t="shared" si="49"/>
        <v>PI.IC.GA.091809.01</v>
      </c>
      <c r="N297" s="12"/>
      <c r="O297" s="12" t="str">
        <f t="shared" si="50"/>
        <v>PH.IC.GA.091809.01</v>
      </c>
      <c r="Q297" s="12" t="str">
        <f t="shared" si="51"/>
        <v>CL.IC.GA.091809.01</v>
      </c>
      <c r="R297" t="s">
        <v>1141</v>
      </c>
      <c r="S297">
        <v>213</v>
      </c>
    </row>
    <row r="298" spans="1:23" ht="15">
      <c r="A298" t="s">
        <v>2982</v>
      </c>
      <c r="C298" s="2" t="s">
        <v>1394</v>
      </c>
      <c r="E298" s="2" t="s">
        <v>5743</v>
      </c>
      <c r="F298" t="s">
        <v>3273</v>
      </c>
      <c r="G298" s="2" t="s">
        <v>3276</v>
      </c>
      <c r="H298" s="22" t="s">
        <v>10905</v>
      </c>
      <c r="I298" s="22" t="s">
        <v>3004</v>
      </c>
      <c r="J298" s="11" t="str">
        <f t="shared" ref="J298" si="57">CONCATENATE("IC.GA.",C298,E298,H298)</f>
        <v>IC.GA.091810</v>
      </c>
      <c r="K298" s="2" t="s">
        <v>1192</v>
      </c>
      <c r="L298" t="str">
        <f t="shared" ref="L298" si="58">G298</f>
        <v>G/J Combination Tube</v>
      </c>
      <c r="M298" s="12" t="str">
        <f t="shared" ref="M298" si="59">CONCATENATE("PI.",J298,".",K298)</f>
        <v>PI.IC.GA.091810.01</v>
      </c>
      <c r="N298" s="12"/>
      <c r="O298" s="12" t="str">
        <f t="shared" ref="O298" si="60">CONCATENATE("PH.",J298,".",K298)</f>
        <v>PH.IC.GA.091810.01</v>
      </c>
      <c r="Q298" s="12" t="str">
        <f t="shared" ref="Q298" si="61">CONCATENATE("CL.",J298,".",K298)</f>
        <v>CL.IC.GA.091810.01</v>
      </c>
      <c r="R298" t="s">
        <v>1112</v>
      </c>
      <c r="S298">
        <v>213</v>
      </c>
    </row>
    <row r="299" spans="1:23" ht="15">
      <c r="A299" t="s">
        <v>2982</v>
      </c>
      <c r="C299" s="2" t="s">
        <v>10095</v>
      </c>
      <c r="D299" t="s">
        <v>11151</v>
      </c>
      <c r="E299" s="2" t="s">
        <v>11358</v>
      </c>
      <c r="F299" t="s">
        <v>11359</v>
      </c>
      <c r="G299" s="2" t="s">
        <v>11224</v>
      </c>
      <c r="H299" s="22" t="s">
        <v>11104</v>
      </c>
      <c r="I299" s="22" t="s">
        <v>11225</v>
      </c>
      <c r="J299" s="11" t="str">
        <f t="shared" si="48"/>
        <v>IC.GA.091901</v>
      </c>
      <c r="K299" s="2" t="s">
        <v>1192</v>
      </c>
      <c r="L299" t="str">
        <f t="shared" si="47"/>
        <v>Date insertion, specify:</v>
      </c>
      <c r="M299" s="12" t="str">
        <f t="shared" si="49"/>
        <v>PI.IC.GA.091901.01</v>
      </c>
      <c r="N299" s="12"/>
      <c r="O299" s="12" t="str">
        <f t="shared" si="50"/>
        <v>PH.IC.GA.091901.01</v>
      </c>
      <c r="Q299" s="12" t="str">
        <f t="shared" si="51"/>
        <v>CL.IC.GA.091901.01</v>
      </c>
      <c r="R299" t="s">
        <v>1141</v>
      </c>
      <c r="S299">
        <v>213</v>
      </c>
      <c r="V299" t="s">
        <v>11231</v>
      </c>
      <c r="W299">
        <v>1069</v>
      </c>
    </row>
    <row r="300" spans="1:23" ht="15">
      <c r="A300" t="s">
        <v>2591</v>
      </c>
      <c r="B300" t="s">
        <v>3277</v>
      </c>
      <c r="C300" s="2" t="s">
        <v>10905</v>
      </c>
      <c r="D300" t="s">
        <v>9778</v>
      </c>
      <c r="E300" s="2" t="s">
        <v>1192</v>
      </c>
      <c r="F300" t="s">
        <v>3278</v>
      </c>
      <c r="G300" t="s">
        <v>1433</v>
      </c>
      <c r="H300" s="22" t="s">
        <v>1396</v>
      </c>
      <c r="I300" t="s">
        <v>1434</v>
      </c>
      <c r="J300" s="11" t="str">
        <f t="shared" si="48"/>
        <v>IC.GA.100101</v>
      </c>
      <c r="K300" s="2" t="s">
        <v>1192</v>
      </c>
      <c r="L300" t="str">
        <f t="shared" si="47"/>
        <v xml:space="preserve">     Green</v>
      </c>
      <c r="M300" s="12" t="str">
        <f t="shared" si="49"/>
        <v>PI.IC.GA.100101.01</v>
      </c>
      <c r="N300" s="12"/>
      <c r="O300" s="12" t="str">
        <f t="shared" si="50"/>
        <v>PH.IC.GA.100101.01</v>
      </c>
      <c r="Q300" s="12" t="str">
        <f t="shared" si="51"/>
        <v>CL.IC.GA.100101.01</v>
      </c>
    </row>
    <row r="301" spans="1:23" ht="15">
      <c r="A301" t="s">
        <v>2591</v>
      </c>
      <c r="C301" s="2" t="s">
        <v>10905</v>
      </c>
      <c r="E301" s="2" t="s">
        <v>11324</v>
      </c>
      <c r="F301" t="s">
        <v>3278</v>
      </c>
      <c r="G301" t="s">
        <v>1431</v>
      </c>
      <c r="H301" s="22" t="s">
        <v>1398</v>
      </c>
      <c r="I301" t="s">
        <v>1432</v>
      </c>
      <c r="J301" s="11" t="str">
        <f t="shared" si="48"/>
        <v>IC.GA.100102</v>
      </c>
      <c r="K301" s="2" t="s">
        <v>11324</v>
      </c>
      <c r="L301" t="str">
        <f t="shared" si="47"/>
        <v xml:space="preserve">     Amber</v>
      </c>
      <c r="M301" s="12" t="str">
        <f t="shared" si="49"/>
        <v>PI.IC.GA.100102.01</v>
      </c>
      <c r="N301" s="12"/>
      <c r="O301" s="12" t="str">
        <f t="shared" si="50"/>
        <v>PH.IC.GA.100102.01</v>
      </c>
      <c r="Q301" s="12" t="str">
        <f t="shared" si="51"/>
        <v>CL.IC.GA.100102.01</v>
      </c>
    </row>
    <row r="302" spans="1:23" ht="15">
      <c r="A302" t="s">
        <v>2591</v>
      </c>
      <c r="C302" s="2" t="s">
        <v>10905</v>
      </c>
      <c r="E302" s="2" t="s">
        <v>1192</v>
      </c>
      <c r="F302" t="s">
        <v>3278</v>
      </c>
      <c r="G302" t="s">
        <v>2099</v>
      </c>
      <c r="H302" s="22" t="s">
        <v>1400</v>
      </c>
      <c r="I302" t="s">
        <v>1560</v>
      </c>
      <c r="J302" s="11" t="str">
        <f t="shared" si="48"/>
        <v>IC.GA.100103</v>
      </c>
      <c r="K302" s="2" t="s">
        <v>1192</v>
      </c>
      <c r="L302" t="str">
        <f t="shared" si="47"/>
        <v xml:space="preserve">     Red</v>
      </c>
      <c r="M302" s="12" t="str">
        <f t="shared" si="49"/>
        <v>PI.IC.GA.100103.01</v>
      </c>
      <c r="N302" s="12"/>
      <c r="O302" s="12" t="str">
        <f t="shared" si="50"/>
        <v>PH.IC.GA.100103.01</v>
      </c>
      <c r="Q302" s="12" t="str">
        <f t="shared" si="51"/>
        <v>CL.IC.GA.100103.01</v>
      </c>
    </row>
    <row r="303" spans="1:23" ht="15">
      <c r="A303" t="s">
        <v>2591</v>
      </c>
      <c r="C303" s="2" t="s">
        <v>10905</v>
      </c>
      <c r="E303" s="2" t="s">
        <v>1192</v>
      </c>
      <c r="F303" t="s">
        <v>3278</v>
      </c>
      <c r="G303" t="s">
        <v>2705</v>
      </c>
      <c r="H303" s="22" t="s">
        <v>1402</v>
      </c>
      <c r="I303" t="s">
        <v>3120</v>
      </c>
      <c r="J303" s="11" t="str">
        <f t="shared" si="48"/>
        <v>IC.GA.100104</v>
      </c>
      <c r="K303" s="2" t="s">
        <v>1192</v>
      </c>
      <c r="L303" t="str">
        <f t="shared" si="47"/>
        <v xml:space="preserve">     Bright red</v>
      </c>
      <c r="M303" s="12" t="str">
        <f t="shared" si="49"/>
        <v>PI.IC.GA.100104.01</v>
      </c>
      <c r="N303" s="12"/>
      <c r="O303" s="12" t="str">
        <f t="shared" si="50"/>
        <v>PH.IC.GA.100104.01</v>
      </c>
      <c r="Q303" s="12" t="str">
        <f t="shared" si="51"/>
        <v>CL.IC.GA.100104.01</v>
      </c>
    </row>
    <row r="304" spans="1:23" ht="15">
      <c r="A304" t="s">
        <v>2591</v>
      </c>
      <c r="C304" s="2" t="s">
        <v>10905</v>
      </c>
      <c r="E304" s="2" t="s">
        <v>1192</v>
      </c>
      <c r="F304" t="s">
        <v>3278</v>
      </c>
      <c r="G304" t="s">
        <v>2100</v>
      </c>
      <c r="H304" s="22" t="s">
        <v>1404</v>
      </c>
      <c r="I304" t="s">
        <v>2101</v>
      </c>
      <c r="J304" s="11" t="str">
        <f t="shared" si="48"/>
        <v>IC.GA.100105</v>
      </c>
      <c r="K304" s="2" t="s">
        <v>1192</v>
      </c>
      <c r="L304" t="str">
        <f t="shared" si="47"/>
        <v xml:space="preserve">     Maroon</v>
      </c>
      <c r="M304" s="12" t="str">
        <f t="shared" si="49"/>
        <v>PI.IC.GA.100105.01</v>
      </c>
      <c r="N304" s="12"/>
      <c r="O304" s="12" t="str">
        <f t="shared" si="50"/>
        <v>PH.IC.GA.100105.01</v>
      </c>
      <c r="Q304" s="12" t="str">
        <f t="shared" si="51"/>
        <v>CL.IC.GA.100105.01</v>
      </c>
    </row>
    <row r="305" spans="1:25" ht="15">
      <c r="A305" t="s">
        <v>2591</v>
      </c>
      <c r="C305" s="2" t="s">
        <v>10905</v>
      </c>
      <c r="E305" s="2" t="s">
        <v>1192</v>
      </c>
      <c r="F305" t="s">
        <v>3278</v>
      </c>
      <c r="G305" t="s">
        <v>1435</v>
      </c>
      <c r="H305" s="22" t="s">
        <v>1406</v>
      </c>
      <c r="I305" t="s">
        <v>1436</v>
      </c>
      <c r="J305" s="11" t="str">
        <f t="shared" si="48"/>
        <v>IC.GA.100106</v>
      </c>
      <c r="K305" s="2" t="s">
        <v>1192</v>
      </c>
      <c r="L305" t="str">
        <f t="shared" si="47"/>
        <v xml:space="preserve">     Tan</v>
      </c>
      <c r="M305" s="12" t="str">
        <f t="shared" si="49"/>
        <v>PI.IC.GA.100106.01</v>
      </c>
      <c r="N305" s="12"/>
      <c r="O305" s="12" t="str">
        <f t="shared" si="50"/>
        <v>PH.IC.GA.100106.01</v>
      </c>
      <c r="Q305" s="12" t="str">
        <f t="shared" si="51"/>
        <v>CL.IC.GA.100106.01</v>
      </c>
    </row>
    <row r="306" spans="1:25" ht="15">
      <c r="A306" t="s">
        <v>2591</v>
      </c>
      <c r="C306" s="2" t="s">
        <v>10905</v>
      </c>
      <c r="E306" s="2" t="s">
        <v>1192</v>
      </c>
      <c r="F306" t="s">
        <v>3278</v>
      </c>
      <c r="G306" t="s">
        <v>2102</v>
      </c>
      <c r="H306" s="22" t="s">
        <v>1419</v>
      </c>
      <c r="I306" t="s">
        <v>2103</v>
      </c>
      <c r="J306" s="11" t="str">
        <f t="shared" si="48"/>
        <v>IC.GA.100107</v>
      </c>
      <c r="K306" s="2" t="s">
        <v>1192</v>
      </c>
      <c r="L306" t="str">
        <f t="shared" si="47"/>
        <v xml:space="preserve">     Yellow</v>
      </c>
      <c r="M306" s="12" t="str">
        <f t="shared" si="49"/>
        <v>PI.IC.GA.100107.01</v>
      </c>
      <c r="N306" s="12"/>
      <c r="O306" s="12" t="str">
        <f t="shared" si="50"/>
        <v>PH.IC.GA.100107.01</v>
      </c>
      <c r="Q306" s="12" t="str">
        <f t="shared" si="51"/>
        <v>CL.IC.GA.100107.01</v>
      </c>
    </row>
    <row r="307" spans="1:25" ht="15">
      <c r="A307" t="s">
        <v>2591</v>
      </c>
      <c r="C307" s="2" t="s">
        <v>10905</v>
      </c>
      <c r="E307" s="2" t="s">
        <v>1192</v>
      </c>
      <c r="F307" t="s">
        <v>3278</v>
      </c>
      <c r="G307" t="s">
        <v>3121</v>
      </c>
      <c r="H307" s="22" t="s">
        <v>1550</v>
      </c>
      <c r="I307" t="s">
        <v>3122</v>
      </c>
      <c r="J307" s="11" t="str">
        <f t="shared" si="48"/>
        <v>IC.GA.100108</v>
      </c>
      <c r="K307" s="2" t="s">
        <v>1192</v>
      </c>
      <c r="L307" t="str">
        <f t="shared" si="47"/>
        <v xml:space="preserve">     Orange</v>
      </c>
      <c r="M307" s="12" t="str">
        <f t="shared" si="49"/>
        <v>PI.IC.GA.100108.01</v>
      </c>
      <c r="N307" s="12"/>
      <c r="O307" s="12" t="str">
        <f t="shared" si="50"/>
        <v>PH.IC.GA.100108.01</v>
      </c>
      <c r="Q307" s="12" t="str">
        <f t="shared" si="51"/>
        <v>CL.IC.GA.100108.01</v>
      </c>
    </row>
    <row r="308" spans="1:25" ht="15">
      <c r="A308" t="s">
        <v>2591</v>
      </c>
      <c r="C308" s="2" t="s">
        <v>10905</v>
      </c>
      <c r="E308" s="2" t="s">
        <v>1192</v>
      </c>
      <c r="F308" t="s">
        <v>3278</v>
      </c>
      <c r="G308" t="s">
        <v>2702</v>
      </c>
      <c r="H308" s="22" t="s">
        <v>1551</v>
      </c>
      <c r="I308" t="s">
        <v>2703</v>
      </c>
      <c r="J308" s="11" t="str">
        <f t="shared" si="48"/>
        <v>IC.GA.100109</v>
      </c>
      <c r="K308" s="2" t="s">
        <v>1192</v>
      </c>
      <c r="L308" t="str">
        <f t="shared" si="47"/>
        <v xml:space="preserve">     Brown</v>
      </c>
      <c r="M308" s="12" t="str">
        <f t="shared" si="49"/>
        <v>PI.IC.GA.100109.01</v>
      </c>
      <c r="N308" s="12"/>
      <c r="O308" s="12" t="str">
        <f t="shared" si="50"/>
        <v>PH.IC.GA.100109.01</v>
      </c>
      <c r="Q308" s="12" t="str">
        <f t="shared" si="51"/>
        <v>CL.IC.GA.100109.01</v>
      </c>
    </row>
    <row r="309" spans="1:25" ht="15">
      <c r="A309" t="s">
        <v>2591</v>
      </c>
      <c r="C309" s="2" t="s">
        <v>10905</v>
      </c>
      <c r="E309" s="2" t="s">
        <v>1192</v>
      </c>
      <c r="F309" t="s">
        <v>3278</v>
      </c>
      <c r="G309" t="s">
        <v>3123</v>
      </c>
      <c r="H309" s="22" t="s">
        <v>1571</v>
      </c>
      <c r="I309" t="s">
        <v>3124</v>
      </c>
      <c r="J309" s="11" t="str">
        <f t="shared" si="48"/>
        <v>IC.GA.100110</v>
      </c>
      <c r="K309" s="2" t="s">
        <v>1192</v>
      </c>
      <c r="L309" t="str">
        <f t="shared" si="47"/>
        <v xml:space="preserve">     White</v>
      </c>
      <c r="M309" s="12" t="str">
        <f t="shared" si="49"/>
        <v>PI.IC.GA.100110.01</v>
      </c>
      <c r="N309" s="12"/>
      <c r="O309" s="12" t="str">
        <f t="shared" si="50"/>
        <v>PH.IC.GA.100110.01</v>
      </c>
      <c r="Q309" s="12" t="str">
        <f t="shared" si="51"/>
        <v>CL.IC.GA.100110.01</v>
      </c>
    </row>
    <row r="310" spans="1:25" ht="15">
      <c r="A310" t="s">
        <v>2591</v>
      </c>
      <c r="C310" s="2" t="s">
        <v>10905</v>
      </c>
      <c r="E310" s="2" t="s">
        <v>1192</v>
      </c>
      <c r="F310" t="s">
        <v>3278</v>
      </c>
      <c r="G310" t="s">
        <v>2704</v>
      </c>
      <c r="H310" s="2" t="s">
        <v>8048</v>
      </c>
      <c r="I310" t="s">
        <v>2618</v>
      </c>
      <c r="J310" s="11" t="str">
        <f t="shared" si="48"/>
        <v>IC.GA.100111</v>
      </c>
      <c r="K310" s="2" t="s">
        <v>1192</v>
      </c>
      <c r="L310" t="str">
        <f t="shared" si="47"/>
        <v xml:space="preserve">     Black</v>
      </c>
      <c r="M310" s="12" t="str">
        <f t="shared" si="49"/>
        <v>PI.IC.GA.100111.01</v>
      </c>
      <c r="N310" s="12"/>
      <c r="O310" s="12" t="str">
        <f t="shared" si="50"/>
        <v>PH.IC.GA.100111.01</v>
      </c>
      <c r="Q310" s="12" t="str">
        <f t="shared" si="51"/>
        <v>CL.IC.GA.100111.01</v>
      </c>
    </row>
    <row r="311" spans="1:25" ht="15">
      <c r="A311" t="s">
        <v>2591</v>
      </c>
      <c r="C311" s="2" t="s">
        <v>10905</v>
      </c>
      <c r="E311" s="2" t="s">
        <v>1192</v>
      </c>
      <c r="F311" t="s">
        <v>3278</v>
      </c>
      <c r="G311" t="s">
        <v>2709</v>
      </c>
      <c r="H311" s="2" t="s">
        <v>11023</v>
      </c>
      <c r="I311" t="s">
        <v>2710</v>
      </c>
      <c r="J311" s="11" t="str">
        <f t="shared" si="48"/>
        <v>IC.GA.100112</v>
      </c>
      <c r="K311" s="2" t="s">
        <v>1192</v>
      </c>
      <c r="L311" t="str">
        <f t="shared" si="47"/>
        <v xml:space="preserve">     Clay</v>
      </c>
      <c r="M311" s="12" t="str">
        <f t="shared" si="49"/>
        <v>PI.IC.GA.100112.01</v>
      </c>
      <c r="N311" s="12"/>
      <c r="O311" s="12" t="str">
        <f t="shared" si="50"/>
        <v>PH.IC.GA.100112.01</v>
      </c>
      <c r="Q311" s="12" t="str">
        <f t="shared" si="51"/>
        <v>CL.IC.GA.100112.01</v>
      </c>
    </row>
    <row r="312" spans="1:25" ht="15">
      <c r="A312" t="s">
        <v>2591</v>
      </c>
      <c r="C312" s="2" t="s">
        <v>10905</v>
      </c>
      <c r="E312" s="2" t="s">
        <v>1192</v>
      </c>
      <c r="F312" t="s">
        <v>3278</v>
      </c>
      <c r="G312" t="s">
        <v>2095</v>
      </c>
      <c r="H312" s="2" t="s">
        <v>8201</v>
      </c>
      <c r="I312" t="s">
        <v>1935</v>
      </c>
      <c r="J312" s="11" t="str">
        <f t="shared" si="48"/>
        <v>IC.GA.100113</v>
      </c>
      <c r="K312" s="2" t="s">
        <v>1192</v>
      </c>
      <c r="L312" t="str">
        <f t="shared" si="47"/>
        <v xml:space="preserve">     Colorless</v>
      </c>
      <c r="M312" s="12" t="str">
        <f t="shared" si="49"/>
        <v>PI.IC.GA.100113.01</v>
      </c>
      <c r="N312" s="12"/>
      <c r="O312" s="12" t="str">
        <f t="shared" si="50"/>
        <v>PH.IC.GA.100113.01</v>
      </c>
      <c r="Q312" s="12" t="str">
        <f t="shared" si="51"/>
        <v>CL.IC.GA.100113.01</v>
      </c>
    </row>
    <row r="313" spans="1:25" ht="15">
      <c r="A313" t="s">
        <v>2591</v>
      </c>
      <c r="C313" s="2" t="s">
        <v>752</v>
      </c>
      <c r="E313" s="2" t="s">
        <v>11683</v>
      </c>
      <c r="F313" t="s">
        <v>753</v>
      </c>
      <c r="G313" t="s">
        <v>750</v>
      </c>
      <c r="H313" s="2" t="s">
        <v>851</v>
      </c>
      <c r="I313" t="s">
        <v>751</v>
      </c>
      <c r="J313" s="11" t="str">
        <f t="shared" si="48"/>
        <v>IC.GA.100114</v>
      </c>
      <c r="K313" s="2" t="s">
        <v>11683</v>
      </c>
      <c r="L313" t="str">
        <f t="shared" si="47"/>
        <v>None</v>
      </c>
      <c r="M313" s="12" t="str">
        <f t="shared" si="49"/>
        <v>PI.IC.GA.100114.01</v>
      </c>
      <c r="N313" s="12"/>
      <c r="O313" s="12" t="str">
        <f t="shared" si="50"/>
        <v>PH.IC.GA.100114.01</v>
      </c>
      <c r="Q313" s="12" t="str">
        <f t="shared" si="51"/>
        <v>CL.IC.GA.100114.01</v>
      </c>
      <c r="X313" t="s">
        <v>807</v>
      </c>
      <c r="Y313">
        <v>1108</v>
      </c>
    </row>
    <row r="314" spans="1:25" ht="15">
      <c r="A314" t="s">
        <v>2591</v>
      </c>
      <c r="C314" s="2" t="s">
        <v>10905</v>
      </c>
      <c r="D314" t="s">
        <v>3125</v>
      </c>
      <c r="E314" s="2" t="s">
        <v>923</v>
      </c>
      <c r="F314" t="s">
        <v>3278</v>
      </c>
      <c r="G314" t="s">
        <v>3126</v>
      </c>
      <c r="H314" s="22" t="s">
        <v>1396</v>
      </c>
      <c r="I314" t="s">
        <v>3127</v>
      </c>
      <c r="J314" s="11" t="str">
        <f t="shared" si="48"/>
        <v>IC.GA.100201</v>
      </c>
      <c r="K314" s="2" t="s">
        <v>1192</v>
      </c>
      <c r="L314" t="str">
        <f t="shared" si="47"/>
        <v xml:space="preserve">     Thick</v>
      </c>
      <c r="M314" s="12" t="str">
        <f t="shared" si="49"/>
        <v>PI.IC.GA.100201.01</v>
      </c>
      <c r="N314" s="12"/>
      <c r="O314" s="12" t="str">
        <f t="shared" si="50"/>
        <v>PH.IC.GA.100201.01</v>
      </c>
      <c r="Q314" s="12" t="str">
        <f t="shared" si="51"/>
        <v>CL.IC.GA.100201.01</v>
      </c>
    </row>
    <row r="315" spans="1:25" ht="15">
      <c r="A315" t="s">
        <v>2591</v>
      </c>
      <c r="C315" s="2" t="s">
        <v>10905</v>
      </c>
      <c r="E315" s="2" t="s">
        <v>923</v>
      </c>
      <c r="F315" t="s">
        <v>3278</v>
      </c>
      <c r="G315" t="s">
        <v>3128</v>
      </c>
      <c r="H315" s="22" t="s">
        <v>1398</v>
      </c>
      <c r="I315" t="s">
        <v>3129</v>
      </c>
      <c r="J315" s="11" t="str">
        <f t="shared" si="48"/>
        <v>IC.GA.100202</v>
      </c>
      <c r="K315" s="2" t="s">
        <v>1192</v>
      </c>
      <c r="L315" t="str">
        <f t="shared" si="47"/>
        <v xml:space="preserve">     Thin</v>
      </c>
      <c r="M315" s="12" t="str">
        <f t="shared" si="49"/>
        <v>PI.IC.GA.100202.01</v>
      </c>
      <c r="N315" s="12"/>
      <c r="O315" s="12" t="str">
        <f t="shared" si="50"/>
        <v>PH.IC.GA.100202.01</v>
      </c>
      <c r="Q315" s="12" t="str">
        <f t="shared" si="51"/>
        <v>CL.IC.GA.100202.01</v>
      </c>
    </row>
    <row r="316" spans="1:25" ht="15">
      <c r="A316" t="s">
        <v>2591</v>
      </c>
      <c r="C316" s="2" t="s">
        <v>10905</v>
      </c>
      <c r="D316" t="s">
        <v>5727</v>
      </c>
      <c r="E316" s="2" t="s">
        <v>1202</v>
      </c>
      <c r="F316" t="s">
        <v>3436</v>
      </c>
      <c r="G316" t="s">
        <v>1825</v>
      </c>
      <c r="H316" s="22" t="s">
        <v>1396</v>
      </c>
      <c r="I316" t="s">
        <v>1825</v>
      </c>
      <c r="J316" s="11" t="str">
        <f t="shared" si="48"/>
        <v>IC.GA.100301</v>
      </c>
      <c r="K316" s="2" t="s">
        <v>1192</v>
      </c>
      <c r="L316" t="str">
        <f t="shared" si="47"/>
        <v>Gauze</v>
      </c>
      <c r="M316" s="12" t="str">
        <f t="shared" si="49"/>
        <v>PI.IC.GA.100301.01</v>
      </c>
      <c r="N316" s="12"/>
      <c r="O316" s="12" t="str">
        <f t="shared" si="50"/>
        <v>PH.IC.GA.100301.01</v>
      </c>
      <c r="Q316" s="12" t="str">
        <f t="shared" si="51"/>
        <v>CL.IC.GA.100301.01</v>
      </c>
    </row>
    <row r="317" spans="1:25" ht="15">
      <c r="A317" t="s">
        <v>2591</v>
      </c>
      <c r="C317" s="2" t="s">
        <v>10905</v>
      </c>
      <c r="E317" s="2" t="s">
        <v>1202</v>
      </c>
      <c r="F317" t="s">
        <v>3436</v>
      </c>
      <c r="G317" t="s">
        <v>1998</v>
      </c>
      <c r="H317" s="22" t="s">
        <v>1398</v>
      </c>
      <c r="I317" t="s">
        <v>3444</v>
      </c>
      <c r="J317" s="11" t="str">
        <f t="shared" si="48"/>
        <v>IC.GA.100302</v>
      </c>
      <c r="K317" s="2" t="s">
        <v>1192</v>
      </c>
      <c r="L317" t="str">
        <f t="shared" si="47"/>
        <v>Transparent</v>
      </c>
      <c r="M317" s="12" t="str">
        <f t="shared" si="49"/>
        <v>PI.IC.GA.100302.01</v>
      </c>
      <c r="N317" s="12"/>
      <c r="O317" s="12" t="str">
        <f t="shared" si="50"/>
        <v>PH.IC.GA.100302.01</v>
      </c>
      <c r="Q317" s="12" t="str">
        <f t="shared" si="51"/>
        <v>CL.IC.GA.100302.01</v>
      </c>
    </row>
    <row r="318" spans="1:25" ht="15">
      <c r="A318" t="s">
        <v>2591</v>
      </c>
      <c r="C318" s="2" t="s">
        <v>10905</v>
      </c>
      <c r="E318" s="2" t="s">
        <v>1202</v>
      </c>
      <c r="F318" t="s">
        <v>3436</v>
      </c>
      <c r="G318" t="s">
        <v>3445</v>
      </c>
      <c r="H318" s="22" t="s">
        <v>1400</v>
      </c>
      <c r="I318" t="s">
        <v>1831</v>
      </c>
      <c r="J318" s="11" t="str">
        <f t="shared" si="48"/>
        <v>IC.GA.100303</v>
      </c>
      <c r="K318" s="2" t="s">
        <v>1192</v>
      </c>
      <c r="L318" t="str">
        <f t="shared" si="47"/>
        <v>None, open to air</v>
      </c>
      <c r="M318" s="12" t="str">
        <f t="shared" si="49"/>
        <v>PI.IC.GA.100303.01</v>
      </c>
      <c r="N318" s="12"/>
      <c r="O318" s="12" t="str">
        <f t="shared" si="50"/>
        <v>PH.IC.GA.100303.01</v>
      </c>
      <c r="Q318" s="12" t="str">
        <f t="shared" si="51"/>
        <v>CL.IC.GA.100303.01</v>
      </c>
    </row>
    <row r="319" spans="1:25" ht="15">
      <c r="A319" t="s">
        <v>2591</v>
      </c>
      <c r="C319" s="2" t="s">
        <v>10905</v>
      </c>
      <c r="E319" s="2" t="s">
        <v>1202</v>
      </c>
      <c r="F319" t="s">
        <v>3436</v>
      </c>
      <c r="G319" t="s">
        <v>2734</v>
      </c>
      <c r="H319" s="22" t="s">
        <v>1402</v>
      </c>
      <c r="I319" t="s">
        <v>930</v>
      </c>
      <c r="J319" s="11" t="str">
        <f t="shared" si="48"/>
        <v>IC.GA.100304</v>
      </c>
      <c r="K319" s="2" t="s">
        <v>1192</v>
      </c>
      <c r="L319" t="str">
        <f t="shared" si="47"/>
        <v>Other:  specify</v>
      </c>
      <c r="M319" s="12" t="str">
        <f t="shared" si="49"/>
        <v>PI.IC.GA.100304.01</v>
      </c>
      <c r="N319" s="12"/>
      <c r="O319" s="12" t="str">
        <f t="shared" si="50"/>
        <v>PH.IC.GA.100304.01</v>
      </c>
      <c r="Q319" s="12" t="str">
        <f t="shared" si="51"/>
        <v>CL.IC.GA.100304.01</v>
      </c>
    </row>
    <row r="320" spans="1:25" ht="15">
      <c r="A320" t="s">
        <v>2591</v>
      </c>
      <c r="C320" s="2" t="s">
        <v>10905</v>
      </c>
      <c r="D320" t="s">
        <v>9791</v>
      </c>
      <c r="E320" s="2" t="s">
        <v>7070</v>
      </c>
      <c r="F320" t="s">
        <v>3436</v>
      </c>
      <c r="G320" t="s">
        <v>3446</v>
      </c>
      <c r="H320" s="22" t="s">
        <v>1396</v>
      </c>
      <c r="I320" t="s">
        <v>1833</v>
      </c>
      <c r="J320" s="11" t="str">
        <f t="shared" si="48"/>
        <v>IC.GA.100401</v>
      </c>
      <c r="K320" s="2" t="s">
        <v>1192</v>
      </c>
      <c r="L320" t="str">
        <f t="shared" si="47"/>
        <v>clean, dry and intact</v>
      </c>
      <c r="M320" s="12" t="str">
        <f t="shared" si="49"/>
        <v>PI.IC.GA.100401.01</v>
      </c>
      <c r="N320" s="12"/>
      <c r="O320" s="12" t="str">
        <f t="shared" si="50"/>
        <v>PH.IC.GA.100401.01</v>
      </c>
      <c r="Q320" s="12" t="str">
        <f t="shared" si="51"/>
        <v>CL.IC.GA.100401.01</v>
      </c>
    </row>
    <row r="321" spans="1:19" ht="15">
      <c r="A321" t="s">
        <v>2591</v>
      </c>
      <c r="C321" s="2" t="s">
        <v>10905</v>
      </c>
      <c r="E321" s="2" t="s">
        <v>7070</v>
      </c>
      <c r="F321" t="s">
        <v>3436</v>
      </c>
      <c r="G321" t="s">
        <v>1811</v>
      </c>
      <c r="H321" s="22" t="s">
        <v>1398</v>
      </c>
      <c r="I321" t="s">
        <v>1811</v>
      </c>
      <c r="J321" s="11" t="str">
        <f t="shared" si="48"/>
        <v>IC.GA.100402</v>
      </c>
      <c r="K321" s="2" t="s">
        <v>1192</v>
      </c>
      <c r="L321" t="str">
        <f t="shared" si="47"/>
        <v>Changed</v>
      </c>
      <c r="M321" s="12" t="str">
        <f t="shared" si="49"/>
        <v>PI.IC.GA.100402.01</v>
      </c>
      <c r="N321" s="12"/>
      <c r="O321" s="12" t="str">
        <f t="shared" si="50"/>
        <v>PH.IC.GA.100402.01</v>
      </c>
      <c r="Q321" s="12" t="str">
        <f t="shared" si="51"/>
        <v>CL.IC.GA.100402.01</v>
      </c>
    </row>
    <row r="322" spans="1:19" ht="15">
      <c r="A322" t="s">
        <v>2591</v>
      </c>
      <c r="C322" s="2" t="s">
        <v>10905</v>
      </c>
      <c r="E322" s="2" t="s">
        <v>7070</v>
      </c>
      <c r="F322" t="s">
        <v>3436</v>
      </c>
      <c r="G322" t="s">
        <v>2010</v>
      </c>
      <c r="H322" s="22" t="s">
        <v>1400</v>
      </c>
      <c r="I322" t="s">
        <v>2010</v>
      </c>
      <c r="J322" s="11" t="str">
        <f t="shared" si="48"/>
        <v>IC.GA.100403</v>
      </c>
      <c r="K322" s="2" t="s">
        <v>1192</v>
      </c>
      <c r="L322" t="str">
        <f t="shared" si="47"/>
        <v>Reinforced</v>
      </c>
      <c r="M322" s="12" t="str">
        <f t="shared" si="49"/>
        <v>PI.IC.GA.100403.01</v>
      </c>
      <c r="N322" s="12"/>
      <c r="O322" s="12" t="str">
        <f t="shared" si="50"/>
        <v>PH.IC.GA.100403.01</v>
      </c>
      <c r="Q322" s="12" t="str">
        <f t="shared" si="51"/>
        <v>CL.IC.GA.100403.01</v>
      </c>
    </row>
    <row r="323" spans="1:19" ht="15">
      <c r="A323" t="s">
        <v>2591</v>
      </c>
      <c r="C323" s="2" t="s">
        <v>10905</v>
      </c>
      <c r="D323" t="s">
        <v>2840</v>
      </c>
      <c r="E323" s="2" t="s">
        <v>7071</v>
      </c>
      <c r="F323" t="s">
        <v>3436</v>
      </c>
      <c r="G323" t="s">
        <v>2841</v>
      </c>
      <c r="H323" s="22" t="s">
        <v>1396</v>
      </c>
      <c r="I323" t="s">
        <v>1001</v>
      </c>
      <c r="J323" s="11" t="str">
        <f t="shared" si="48"/>
        <v>IC.GA.100501</v>
      </c>
      <c r="K323" s="2" t="s">
        <v>11324</v>
      </c>
      <c r="L323" t="str">
        <f t="shared" si="47"/>
        <v>Drsg exudate none</v>
      </c>
      <c r="M323" s="12" t="str">
        <f t="shared" si="49"/>
        <v>PI.IC.GA.100501.01</v>
      </c>
      <c r="N323" s="12"/>
      <c r="O323" s="12" t="str">
        <f t="shared" si="50"/>
        <v>PH.IC.GA.100501.01</v>
      </c>
      <c r="Q323" s="12" t="str">
        <f t="shared" si="51"/>
        <v>CL.IC.GA.100501.01</v>
      </c>
    </row>
    <row r="324" spans="1:19" ht="15">
      <c r="A324" t="s">
        <v>2591</v>
      </c>
      <c r="C324" s="2" t="s">
        <v>10905</v>
      </c>
      <c r="E324" s="2" t="s">
        <v>7071</v>
      </c>
      <c r="F324" t="s">
        <v>3436</v>
      </c>
      <c r="G324" t="s">
        <v>2842</v>
      </c>
      <c r="H324" s="22" t="s">
        <v>1398</v>
      </c>
      <c r="I324" t="s">
        <v>1649</v>
      </c>
      <c r="J324" s="11" t="str">
        <f t="shared" si="48"/>
        <v>IC.GA.100502</v>
      </c>
      <c r="K324" s="2" t="s">
        <v>11324</v>
      </c>
      <c r="L324" t="str">
        <f t="shared" si="47"/>
        <v>Drsg scant amount exudate</v>
      </c>
      <c r="M324" s="12" t="str">
        <f t="shared" si="49"/>
        <v>PI.IC.GA.100502.01</v>
      </c>
      <c r="N324" s="12"/>
      <c r="O324" s="12" t="str">
        <f t="shared" si="50"/>
        <v>PH.IC.GA.100502.01</v>
      </c>
      <c r="Q324" s="12" t="str">
        <f t="shared" si="51"/>
        <v>CL.IC.GA.100502.01</v>
      </c>
    </row>
    <row r="325" spans="1:19" ht="15">
      <c r="A325" t="s">
        <v>2591</v>
      </c>
      <c r="C325" s="2" t="s">
        <v>10905</v>
      </c>
      <c r="E325" s="2" t="s">
        <v>7071</v>
      </c>
      <c r="F325" t="s">
        <v>3436</v>
      </c>
      <c r="G325" t="s">
        <v>259</v>
      </c>
      <c r="H325" s="22" t="s">
        <v>1400</v>
      </c>
      <c r="I325" t="s">
        <v>1651</v>
      </c>
      <c r="J325" s="11" t="str">
        <f t="shared" si="48"/>
        <v>IC.GA.100503</v>
      </c>
      <c r="K325" s="2" t="s">
        <v>1192</v>
      </c>
      <c r="L325" t="str">
        <f t="shared" si="47"/>
        <v>Drsg small amount exudate</v>
      </c>
      <c r="M325" s="12" t="str">
        <f t="shared" si="49"/>
        <v>PI.IC.GA.100503.01</v>
      </c>
      <c r="N325" s="12"/>
      <c r="O325" s="12" t="str">
        <f t="shared" si="50"/>
        <v>PH.IC.GA.100503.01</v>
      </c>
      <c r="Q325" s="12" t="str">
        <f t="shared" si="51"/>
        <v>CL.IC.GA.100503.01</v>
      </c>
    </row>
    <row r="326" spans="1:19" ht="15">
      <c r="A326" t="s">
        <v>2591</v>
      </c>
      <c r="C326" s="2" t="s">
        <v>10905</v>
      </c>
      <c r="E326" s="2" t="s">
        <v>7071</v>
      </c>
      <c r="F326" t="s">
        <v>3436</v>
      </c>
      <c r="G326" t="s">
        <v>2843</v>
      </c>
      <c r="H326" s="22" t="s">
        <v>1402</v>
      </c>
      <c r="I326" t="s">
        <v>1653</v>
      </c>
      <c r="J326" s="11" t="str">
        <f t="shared" si="48"/>
        <v>IC.GA.100504</v>
      </c>
      <c r="K326" s="2" t="s">
        <v>1192</v>
      </c>
      <c r="L326" t="str">
        <f t="shared" si="47"/>
        <v>Drsg moderate amount exudate</v>
      </c>
      <c r="M326" s="12" t="str">
        <f t="shared" si="49"/>
        <v>PI.IC.GA.100504.01</v>
      </c>
      <c r="N326" s="12"/>
      <c r="O326" s="12" t="str">
        <f t="shared" si="50"/>
        <v>PH.IC.GA.100504.01</v>
      </c>
      <c r="Q326" s="12" t="str">
        <f t="shared" si="51"/>
        <v>CL.IC.GA.100504.01</v>
      </c>
    </row>
    <row r="327" spans="1:19" ht="15">
      <c r="A327" t="s">
        <v>2591</v>
      </c>
      <c r="C327" s="2" t="s">
        <v>10905</v>
      </c>
      <c r="E327" s="2" t="s">
        <v>7071</v>
      </c>
      <c r="F327" t="s">
        <v>3436</v>
      </c>
      <c r="G327" t="s">
        <v>2844</v>
      </c>
      <c r="H327" s="22" t="s">
        <v>1404</v>
      </c>
      <c r="I327" t="s">
        <v>1655</v>
      </c>
      <c r="J327" s="11" t="str">
        <f t="shared" si="48"/>
        <v>IC.GA.100505</v>
      </c>
      <c r="K327" s="2" t="s">
        <v>1192</v>
      </c>
      <c r="L327" t="str">
        <f t="shared" si="47"/>
        <v>Drsg large amount exudate</v>
      </c>
      <c r="M327" s="12" t="str">
        <f t="shared" si="49"/>
        <v>PI.IC.GA.100505.01</v>
      </c>
      <c r="N327" s="12"/>
      <c r="O327" s="12" t="str">
        <f t="shared" si="50"/>
        <v>PH.IC.GA.100505.01</v>
      </c>
      <c r="Q327" s="12" t="str">
        <f t="shared" si="51"/>
        <v>CL.IC.GA.100505.01</v>
      </c>
    </row>
    <row r="328" spans="1:19" ht="15">
      <c r="A328" t="s">
        <v>2591</v>
      </c>
      <c r="C328" s="2" t="s">
        <v>10905</v>
      </c>
      <c r="E328" s="2" t="s">
        <v>7071</v>
      </c>
      <c r="F328" t="s">
        <v>3436</v>
      </c>
      <c r="G328" t="s">
        <v>2845</v>
      </c>
      <c r="H328" s="22" t="s">
        <v>1406</v>
      </c>
      <c r="I328" t="s">
        <v>1488</v>
      </c>
      <c r="J328" s="11" t="str">
        <f t="shared" si="48"/>
        <v>IC.GA.100506</v>
      </c>
      <c r="K328" s="2" t="s">
        <v>1192</v>
      </c>
      <c r="L328" t="str">
        <f t="shared" si="47"/>
        <v>Drsg copious amount exudate</v>
      </c>
      <c r="M328" s="12" t="str">
        <f t="shared" si="49"/>
        <v>PI.IC.GA.100506.01</v>
      </c>
      <c r="N328" s="12"/>
      <c r="O328" s="12" t="str">
        <f t="shared" si="50"/>
        <v>PH.IC.GA.100506.01</v>
      </c>
      <c r="Q328" s="12" t="str">
        <f t="shared" si="51"/>
        <v>CL.IC.GA.100506.01</v>
      </c>
    </row>
    <row r="329" spans="1:19" ht="15">
      <c r="A329" t="s">
        <v>2591</v>
      </c>
      <c r="C329" s="2" t="s">
        <v>10905</v>
      </c>
      <c r="D329" t="s">
        <v>2846</v>
      </c>
      <c r="E329" s="2" t="s">
        <v>6888</v>
      </c>
      <c r="F329" t="s">
        <v>3436</v>
      </c>
      <c r="G329" t="s">
        <v>2847</v>
      </c>
      <c r="H329" s="22" t="s">
        <v>1396</v>
      </c>
      <c r="I329" t="s">
        <v>1674</v>
      </c>
      <c r="J329" s="11" t="str">
        <f t="shared" si="48"/>
        <v>IC.GA.100601</v>
      </c>
      <c r="K329" s="2" t="s">
        <v>1192</v>
      </c>
      <c r="L329" t="str">
        <f t="shared" si="47"/>
        <v>Drsg exudate unchanged</v>
      </c>
      <c r="M329" s="12" t="str">
        <f t="shared" si="49"/>
        <v>PI.IC.GA.100601.01</v>
      </c>
      <c r="N329" s="12"/>
      <c r="O329" s="12" t="str">
        <f t="shared" si="50"/>
        <v>PH.IC.GA.100601.01</v>
      </c>
      <c r="Q329" s="12" t="str">
        <f t="shared" si="51"/>
        <v>CL.IC.GA.100601.01</v>
      </c>
    </row>
    <row r="330" spans="1:19" ht="15">
      <c r="A330" t="s">
        <v>2591</v>
      </c>
      <c r="C330" s="2" t="s">
        <v>10905</v>
      </c>
      <c r="E330" s="2" t="s">
        <v>6888</v>
      </c>
      <c r="F330" t="s">
        <v>3436</v>
      </c>
      <c r="G330" t="s">
        <v>2848</v>
      </c>
      <c r="H330" s="22" t="s">
        <v>1398</v>
      </c>
      <c r="I330" t="s">
        <v>1673</v>
      </c>
      <c r="J330" s="11" t="str">
        <f t="shared" si="48"/>
        <v>IC.GA.100602</v>
      </c>
      <c r="K330" s="2" t="s">
        <v>1192</v>
      </c>
      <c r="L330" t="str">
        <f t="shared" si="47"/>
        <v>Drsg exudate decreasing</v>
      </c>
      <c r="M330" s="12" t="str">
        <f t="shared" si="49"/>
        <v>PI.IC.GA.100602.01</v>
      </c>
      <c r="N330" s="12"/>
      <c r="O330" s="12" t="str">
        <f t="shared" si="50"/>
        <v>PH.IC.GA.100602.01</v>
      </c>
      <c r="Q330" s="12" t="str">
        <f t="shared" si="51"/>
        <v>CL.IC.GA.100602.01</v>
      </c>
    </row>
    <row r="331" spans="1:19" ht="15">
      <c r="A331" t="s">
        <v>2591</v>
      </c>
      <c r="C331" s="2" t="s">
        <v>10905</v>
      </c>
      <c r="E331" s="2" t="s">
        <v>6888</v>
      </c>
      <c r="F331" t="s">
        <v>3436</v>
      </c>
      <c r="G331" t="s">
        <v>2849</v>
      </c>
      <c r="H331" s="22" t="s">
        <v>1400</v>
      </c>
      <c r="I331" t="s">
        <v>1841</v>
      </c>
      <c r="J331" s="11" t="str">
        <f t="shared" si="48"/>
        <v>IC.GA.100603</v>
      </c>
      <c r="K331" s="2" t="s">
        <v>1192</v>
      </c>
      <c r="L331" t="str">
        <f t="shared" ref="L331:L396" si="62">G331</f>
        <v>Drsg exudate increasing</v>
      </c>
      <c r="M331" s="12" t="str">
        <f t="shared" si="49"/>
        <v>PI.IC.GA.100603.01</v>
      </c>
      <c r="N331" s="12"/>
      <c r="O331" s="12" t="str">
        <f t="shared" si="50"/>
        <v>PH.IC.GA.100603.01</v>
      </c>
      <c r="Q331" s="12" t="str">
        <f t="shared" si="51"/>
        <v>CL.IC.GA.100603.01</v>
      </c>
    </row>
    <row r="332" spans="1:19" ht="15">
      <c r="A332" t="s">
        <v>2591</v>
      </c>
      <c r="C332" s="2" t="s">
        <v>10905</v>
      </c>
      <c r="D332" t="s">
        <v>3005</v>
      </c>
      <c r="E332" s="2" t="s">
        <v>7284</v>
      </c>
      <c r="F332" t="s">
        <v>3006</v>
      </c>
      <c r="G332" t="s">
        <v>1001</v>
      </c>
      <c r="H332" s="22" t="s">
        <v>1396</v>
      </c>
      <c r="I332" t="s">
        <v>1001</v>
      </c>
      <c r="J332" s="11" t="str">
        <f t="shared" si="48"/>
        <v>IC.GA.100701</v>
      </c>
      <c r="K332" s="2" t="s">
        <v>1192</v>
      </c>
      <c r="L332" t="str">
        <f t="shared" si="62"/>
        <v>None</v>
      </c>
      <c r="M332" s="12" t="str">
        <f t="shared" si="49"/>
        <v>PI.IC.GA.100701.01</v>
      </c>
      <c r="N332" s="12"/>
      <c r="O332" s="12" t="str">
        <f t="shared" si="50"/>
        <v>PH.IC.GA.100701.01</v>
      </c>
      <c r="Q332" s="12" t="str">
        <f t="shared" si="51"/>
        <v>CL.IC.GA.100701.01</v>
      </c>
    </row>
    <row r="333" spans="1:19" ht="15">
      <c r="A333" t="s">
        <v>2591</v>
      </c>
      <c r="C333" s="2" t="s">
        <v>10905</v>
      </c>
      <c r="E333" s="2" t="s">
        <v>7284</v>
      </c>
      <c r="F333" t="s">
        <v>3006</v>
      </c>
      <c r="G333" t="s">
        <v>2854</v>
      </c>
      <c r="H333" s="22" t="s">
        <v>1398</v>
      </c>
      <c r="I333" t="s">
        <v>2854</v>
      </c>
      <c r="J333" s="11" t="str">
        <f t="shared" si="48"/>
        <v>IC.GA.100702</v>
      </c>
      <c r="K333" s="2" t="s">
        <v>1192</v>
      </c>
      <c r="L333" t="str">
        <f t="shared" si="62"/>
        <v>Low</v>
      </c>
      <c r="M333" s="12" t="str">
        <f t="shared" si="49"/>
        <v>PI.IC.GA.100702.01</v>
      </c>
      <c r="N333" s="12"/>
      <c r="O333" s="12" t="str">
        <f t="shared" si="50"/>
        <v>PH.IC.GA.100702.01</v>
      </c>
      <c r="Q333" s="12" t="str">
        <f t="shared" si="51"/>
        <v>CL.IC.GA.100702.01</v>
      </c>
    </row>
    <row r="334" spans="1:19" ht="15">
      <c r="A334" t="s">
        <v>2591</v>
      </c>
      <c r="C334" s="2" t="s">
        <v>10905</v>
      </c>
      <c r="E334" s="2" t="s">
        <v>7284</v>
      </c>
      <c r="F334" t="s">
        <v>3006</v>
      </c>
      <c r="G334" t="s">
        <v>2855</v>
      </c>
      <c r="H334" s="22" t="s">
        <v>1400</v>
      </c>
      <c r="I334" t="s">
        <v>2855</v>
      </c>
      <c r="J334" s="11" t="str">
        <f t="shared" si="48"/>
        <v>IC.GA.100703</v>
      </c>
      <c r="K334" s="2" t="s">
        <v>1192</v>
      </c>
      <c r="L334" t="str">
        <f t="shared" si="62"/>
        <v>Medium</v>
      </c>
      <c r="M334" s="12" t="str">
        <f t="shared" si="49"/>
        <v>PI.IC.GA.100703.01</v>
      </c>
      <c r="N334" s="12"/>
      <c r="O334" s="12" t="str">
        <f t="shared" si="50"/>
        <v>PH.IC.GA.100703.01</v>
      </c>
      <c r="Q334" s="12" t="str">
        <f t="shared" si="51"/>
        <v>CL.IC.GA.100703.01</v>
      </c>
    </row>
    <row r="335" spans="1:19" ht="15">
      <c r="A335" t="s">
        <v>2591</v>
      </c>
      <c r="C335" s="2" t="s">
        <v>10905</v>
      </c>
      <c r="E335" s="2" t="s">
        <v>7284</v>
      </c>
      <c r="F335" t="s">
        <v>3006</v>
      </c>
      <c r="G335" t="s">
        <v>2856</v>
      </c>
      <c r="H335" s="22" t="s">
        <v>1402</v>
      </c>
      <c r="I335" t="s">
        <v>2856</v>
      </c>
      <c r="J335" s="11" t="str">
        <f t="shared" si="48"/>
        <v>IC.GA.100704</v>
      </c>
      <c r="K335" s="2" t="s">
        <v>1192</v>
      </c>
      <c r="L335" t="str">
        <f t="shared" si="62"/>
        <v>High</v>
      </c>
      <c r="M335" s="12" t="str">
        <f t="shared" si="49"/>
        <v>PI.IC.GA.100704.01</v>
      </c>
      <c r="N335" s="12"/>
      <c r="O335" s="12" t="str">
        <f t="shared" si="50"/>
        <v>PH.IC.GA.100704.01</v>
      </c>
      <c r="Q335" s="12" t="str">
        <f t="shared" si="51"/>
        <v>CL.IC.GA.100704.01</v>
      </c>
    </row>
    <row r="336" spans="1:19" ht="15">
      <c r="A336" t="s">
        <v>2591</v>
      </c>
      <c r="C336" s="2" t="s">
        <v>10905</v>
      </c>
      <c r="E336" s="2" t="s">
        <v>7284</v>
      </c>
      <c r="F336" t="s">
        <v>3007</v>
      </c>
      <c r="G336" t="s">
        <v>3187</v>
      </c>
      <c r="H336" s="22" t="s">
        <v>7071</v>
      </c>
      <c r="I336" t="s">
        <v>3188</v>
      </c>
      <c r="J336" s="11" t="str">
        <f t="shared" si="48"/>
        <v>IC.GA.100705</v>
      </c>
      <c r="K336" s="2" t="s">
        <v>1192</v>
      </c>
      <c r="L336" t="str">
        <f t="shared" si="62"/>
        <v>Gravity</v>
      </c>
      <c r="M336" s="12" t="str">
        <f t="shared" si="49"/>
        <v>PI.IC.GA.100705.01</v>
      </c>
      <c r="N336" s="12"/>
      <c r="O336" s="12" t="str">
        <f t="shared" si="50"/>
        <v>PH.IC.GA.100705.01</v>
      </c>
      <c r="Q336" s="12" t="str">
        <f t="shared" si="51"/>
        <v>CL.IC.GA.100705.01</v>
      </c>
      <c r="R336" t="s">
        <v>1141</v>
      </c>
      <c r="S336">
        <v>770</v>
      </c>
    </row>
    <row r="337" spans="1:25" ht="15">
      <c r="A337" t="s">
        <v>2591</v>
      </c>
      <c r="C337" s="2" t="s">
        <v>10905</v>
      </c>
      <c r="D337" t="s">
        <v>5981</v>
      </c>
      <c r="E337" s="2" t="s">
        <v>10093</v>
      </c>
      <c r="F337" t="s">
        <v>3008</v>
      </c>
      <c r="G337" t="s">
        <v>3210</v>
      </c>
      <c r="H337" s="22" t="s">
        <v>1396</v>
      </c>
      <c r="I337" t="s">
        <v>3173</v>
      </c>
      <c r="J337" s="11" t="str">
        <f t="shared" si="48"/>
        <v>IC.GA.100801</v>
      </c>
      <c r="K337" s="2" t="s">
        <v>11324</v>
      </c>
      <c r="L337" t="str">
        <f t="shared" si="62"/>
        <v>Right nostril</v>
      </c>
      <c r="M337" s="12" t="str">
        <f t="shared" si="49"/>
        <v>PI.IC.GA.100801.01</v>
      </c>
      <c r="N337" s="12"/>
      <c r="O337" s="12" t="str">
        <f t="shared" si="50"/>
        <v>PH.IC.GA.100801.01</v>
      </c>
      <c r="Q337" s="12" t="str">
        <f t="shared" si="51"/>
        <v>CL.IC.GA.100801.01</v>
      </c>
    </row>
    <row r="338" spans="1:25" ht="15">
      <c r="A338" t="s">
        <v>2591</v>
      </c>
      <c r="C338" s="2" t="s">
        <v>10905</v>
      </c>
      <c r="E338" s="2" t="s">
        <v>10093</v>
      </c>
      <c r="F338" t="s">
        <v>3008</v>
      </c>
      <c r="G338" t="s">
        <v>3212</v>
      </c>
      <c r="H338" s="22" t="s">
        <v>1398</v>
      </c>
      <c r="I338" t="s">
        <v>3174</v>
      </c>
      <c r="J338" s="11" t="str">
        <f t="shared" si="48"/>
        <v>IC.GA.100802</v>
      </c>
      <c r="K338" s="2" t="s">
        <v>11324</v>
      </c>
      <c r="L338" t="str">
        <f t="shared" si="62"/>
        <v>Left nostril</v>
      </c>
      <c r="M338" s="12" t="str">
        <f t="shared" si="49"/>
        <v>PI.IC.GA.100802.01</v>
      </c>
      <c r="N338" s="12"/>
      <c r="O338" s="12" t="str">
        <f t="shared" si="50"/>
        <v>PH.IC.GA.100802.01</v>
      </c>
      <c r="Q338" s="12" t="str">
        <f t="shared" si="51"/>
        <v>CL.IC.GA.100802.01</v>
      </c>
    </row>
    <row r="339" spans="1:25" ht="15">
      <c r="A339" t="s">
        <v>2591</v>
      </c>
      <c r="C339" s="2" t="s">
        <v>10905</v>
      </c>
      <c r="E339" s="2" t="s">
        <v>10093</v>
      </c>
      <c r="F339" t="s">
        <v>3008</v>
      </c>
      <c r="G339" t="s">
        <v>3214</v>
      </c>
      <c r="H339" s="22" t="s">
        <v>1400</v>
      </c>
      <c r="I339" t="s">
        <v>3214</v>
      </c>
      <c r="J339" s="11" t="str">
        <f t="shared" si="48"/>
        <v>IC.GA.100803</v>
      </c>
      <c r="K339" s="2" t="s">
        <v>11324</v>
      </c>
      <c r="L339" t="str">
        <f t="shared" si="62"/>
        <v>Oral</v>
      </c>
      <c r="M339" s="12" t="str">
        <f t="shared" si="49"/>
        <v>PI.IC.GA.100803.01</v>
      </c>
      <c r="N339" s="12"/>
      <c r="O339" s="12" t="str">
        <f t="shared" si="50"/>
        <v>PH.IC.GA.100803.01</v>
      </c>
      <c r="Q339" s="12" t="str">
        <f t="shared" si="51"/>
        <v>CL.IC.GA.100803.01</v>
      </c>
    </row>
    <row r="340" spans="1:25" ht="15">
      <c r="A340" t="s">
        <v>2591</v>
      </c>
      <c r="C340" s="2" t="s">
        <v>10905</v>
      </c>
      <c r="E340" s="2" t="s">
        <v>10093</v>
      </c>
      <c r="F340" t="s">
        <v>3008</v>
      </c>
      <c r="G340" t="s">
        <v>3175</v>
      </c>
      <c r="H340" s="22" t="s">
        <v>1402</v>
      </c>
      <c r="I340" t="s">
        <v>3009</v>
      </c>
      <c r="J340" s="11" t="str">
        <f t="shared" si="48"/>
        <v>IC.GA.100804</v>
      </c>
      <c r="K340" s="2" t="s">
        <v>1192</v>
      </c>
      <c r="L340" t="str">
        <f t="shared" si="62"/>
        <v>Abdomen RUQ</v>
      </c>
      <c r="M340" s="12" t="str">
        <f t="shared" si="49"/>
        <v>PI.IC.GA.100804.01</v>
      </c>
      <c r="N340" s="12"/>
      <c r="O340" s="12" t="str">
        <f t="shared" si="50"/>
        <v>PH.IC.GA.100804.01</v>
      </c>
      <c r="Q340" s="12" t="str">
        <f t="shared" si="51"/>
        <v>CL.IC.GA.100804.01</v>
      </c>
    </row>
    <row r="341" spans="1:25" ht="15">
      <c r="A341" t="s">
        <v>2591</v>
      </c>
      <c r="C341" s="2" t="s">
        <v>10905</v>
      </c>
      <c r="E341" s="2" t="s">
        <v>10093</v>
      </c>
      <c r="F341" t="s">
        <v>3008</v>
      </c>
      <c r="G341" t="s">
        <v>3010</v>
      </c>
      <c r="H341" s="22" t="s">
        <v>1404</v>
      </c>
      <c r="I341" t="s">
        <v>3011</v>
      </c>
      <c r="J341" s="11" t="str">
        <f t="shared" si="48"/>
        <v>IC.GA.100805</v>
      </c>
      <c r="K341" s="2" t="s">
        <v>1192</v>
      </c>
      <c r="L341" t="str">
        <f t="shared" si="62"/>
        <v>Abdomen RLQ</v>
      </c>
      <c r="M341" s="12" t="str">
        <f t="shared" si="49"/>
        <v>PI.IC.GA.100805.01</v>
      </c>
      <c r="N341" s="12"/>
      <c r="O341" s="12" t="str">
        <f t="shared" si="50"/>
        <v>PH.IC.GA.100805.01</v>
      </c>
      <c r="Q341" s="12" t="str">
        <f t="shared" si="51"/>
        <v>CL.IC.GA.100805.01</v>
      </c>
    </row>
    <row r="342" spans="1:25" ht="15">
      <c r="A342" t="s">
        <v>2591</v>
      </c>
      <c r="C342" s="2" t="s">
        <v>10905</v>
      </c>
      <c r="E342" s="2" t="s">
        <v>10093</v>
      </c>
      <c r="F342" t="s">
        <v>3008</v>
      </c>
      <c r="G342" t="s">
        <v>3012</v>
      </c>
      <c r="H342" s="22" t="s">
        <v>1406</v>
      </c>
      <c r="I342" t="s">
        <v>3013</v>
      </c>
      <c r="J342" s="11" t="str">
        <f t="shared" si="48"/>
        <v>IC.GA.100806</v>
      </c>
      <c r="K342" s="2" t="s">
        <v>1192</v>
      </c>
      <c r="L342" t="str">
        <f t="shared" si="62"/>
        <v>Abdomen LUQ</v>
      </c>
      <c r="M342" s="12" t="str">
        <f t="shared" si="49"/>
        <v>PI.IC.GA.100806.01</v>
      </c>
      <c r="N342" s="12"/>
      <c r="O342" s="12" t="str">
        <f t="shared" si="50"/>
        <v>PH.IC.GA.100806.01</v>
      </c>
      <c r="Q342" s="12" t="str">
        <f t="shared" si="51"/>
        <v>CL.IC.GA.100806.01</v>
      </c>
    </row>
    <row r="343" spans="1:25" ht="15">
      <c r="A343" t="s">
        <v>2591</v>
      </c>
      <c r="C343" s="2" t="s">
        <v>10905</v>
      </c>
      <c r="E343" s="2" t="s">
        <v>10093</v>
      </c>
      <c r="F343" t="s">
        <v>3008</v>
      </c>
      <c r="G343" t="s">
        <v>3014</v>
      </c>
      <c r="H343" s="22" t="s">
        <v>1419</v>
      </c>
      <c r="I343" t="s">
        <v>3015</v>
      </c>
      <c r="J343" s="11" t="str">
        <f t="shared" si="48"/>
        <v>IC.GA.100807</v>
      </c>
      <c r="K343" s="2" t="s">
        <v>1192</v>
      </c>
      <c r="L343" t="str">
        <f t="shared" si="62"/>
        <v>Abdomen LLQ</v>
      </c>
      <c r="M343" s="12" t="str">
        <f t="shared" si="49"/>
        <v>PI.IC.GA.100807.01</v>
      </c>
      <c r="N343" s="12"/>
      <c r="O343" s="12" t="str">
        <f t="shared" si="50"/>
        <v>PH.IC.GA.100807.01</v>
      </c>
      <c r="Q343" s="12" t="str">
        <f t="shared" si="51"/>
        <v>CL.IC.GA.100807.01</v>
      </c>
    </row>
    <row r="344" spans="1:25" ht="15">
      <c r="A344" t="s">
        <v>2591</v>
      </c>
      <c r="C344" s="2" t="s">
        <v>10905</v>
      </c>
      <c r="D344" t="s">
        <v>3016</v>
      </c>
      <c r="E344" s="2" t="s">
        <v>10095</v>
      </c>
      <c r="F344" t="s">
        <v>2857</v>
      </c>
      <c r="G344" t="s">
        <v>3018</v>
      </c>
      <c r="H344" s="22" t="s">
        <v>1396</v>
      </c>
      <c r="I344" t="s">
        <v>2858</v>
      </c>
      <c r="J344" s="11" t="str">
        <f t="shared" si="48"/>
        <v>IC.GA.100901</v>
      </c>
      <c r="K344" s="2" t="s">
        <v>1192</v>
      </c>
      <c r="L344" t="str">
        <f t="shared" si="62"/>
        <v xml:space="preserve">     Centimeter mark: specify</v>
      </c>
      <c r="M344" s="12" t="str">
        <f t="shared" si="49"/>
        <v>PI.IC.GA.100901.01</v>
      </c>
      <c r="N344" s="12"/>
      <c r="O344" s="12" t="str">
        <f t="shared" si="50"/>
        <v>PH.IC.GA.100901.01</v>
      </c>
      <c r="Q344" s="12" t="str">
        <f t="shared" si="51"/>
        <v>CL.IC.GA.100901.01</v>
      </c>
    </row>
    <row r="345" spans="1:25" ht="15">
      <c r="A345" t="s">
        <v>2591</v>
      </c>
      <c r="C345" s="2" t="s">
        <v>10905</v>
      </c>
      <c r="E345" s="2" t="s">
        <v>10095</v>
      </c>
      <c r="F345" t="s">
        <v>2857</v>
      </c>
      <c r="G345" t="s">
        <v>2859</v>
      </c>
      <c r="H345" s="22" t="s">
        <v>1398</v>
      </c>
      <c r="I345" t="s">
        <v>3337</v>
      </c>
      <c r="J345" s="11" t="str">
        <f t="shared" si="48"/>
        <v>IC.GA.100902</v>
      </c>
      <c r="K345" s="2" t="s">
        <v>1192</v>
      </c>
      <c r="L345" t="str">
        <f t="shared" si="62"/>
        <v xml:space="preserve">     Electromagnetic guided</v>
      </c>
      <c r="M345" s="12" t="str">
        <f t="shared" si="49"/>
        <v>PI.IC.GA.100902.01</v>
      </c>
      <c r="N345" s="12"/>
      <c r="O345" s="12" t="str">
        <f t="shared" si="50"/>
        <v>PH.IC.GA.100902.01</v>
      </c>
      <c r="Q345" s="12" t="str">
        <f t="shared" si="51"/>
        <v>CL.IC.GA.100902.01</v>
      </c>
    </row>
    <row r="346" spans="1:25" ht="15">
      <c r="A346" t="s">
        <v>2591</v>
      </c>
      <c r="C346" s="2" t="s">
        <v>10905</v>
      </c>
      <c r="E346" s="2" t="s">
        <v>10095</v>
      </c>
      <c r="F346" t="s">
        <v>2857</v>
      </c>
      <c r="G346" t="s">
        <v>3338</v>
      </c>
      <c r="H346" s="22" t="s">
        <v>1400</v>
      </c>
      <c r="I346" t="s">
        <v>3339</v>
      </c>
      <c r="J346" s="11" t="str">
        <f t="shared" si="48"/>
        <v>IC.GA.100903</v>
      </c>
      <c r="K346" s="2" t="s">
        <v>1192</v>
      </c>
      <c r="L346" t="str">
        <f t="shared" si="62"/>
        <v xml:space="preserve">     Aspirate contents</v>
      </c>
      <c r="M346" s="12" t="str">
        <f t="shared" si="49"/>
        <v>PI.IC.GA.100903.01</v>
      </c>
      <c r="N346" s="12"/>
      <c r="O346" s="12" t="str">
        <f t="shared" si="50"/>
        <v>PH.IC.GA.100903.01</v>
      </c>
      <c r="Q346" s="12" t="str">
        <f t="shared" si="51"/>
        <v>CL.IC.GA.100903.01</v>
      </c>
    </row>
    <row r="347" spans="1:25" ht="15">
      <c r="A347" t="s">
        <v>2591</v>
      </c>
      <c r="C347" s="2" t="s">
        <v>10905</v>
      </c>
      <c r="E347" s="2" t="s">
        <v>10095</v>
      </c>
      <c r="F347" t="s">
        <v>2857</v>
      </c>
      <c r="G347" t="s">
        <v>3340</v>
      </c>
      <c r="H347" s="22" t="s">
        <v>1402</v>
      </c>
      <c r="I347" t="s">
        <v>3341</v>
      </c>
      <c r="J347" s="11" t="str">
        <f t="shared" si="48"/>
        <v>IC.GA.100904</v>
      </c>
      <c r="K347" s="2" t="s">
        <v>1192</v>
      </c>
      <c r="L347" t="str">
        <f t="shared" si="62"/>
        <v xml:space="preserve">     X-ray</v>
      </c>
      <c r="M347" s="12" t="str">
        <f t="shared" si="49"/>
        <v>PI.IC.GA.100904.01</v>
      </c>
      <c r="N347" s="12"/>
      <c r="O347" s="12" t="str">
        <f t="shared" si="50"/>
        <v>PH.IC.GA.100904.01</v>
      </c>
      <c r="Q347" s="12" t="str">
        <f t="shared" si="51"/>
        <v>CL.IC.GA.100904.01</v>
      </c>
    </row>
    <row r="348" spans="1:25" ht="15">
      <c r="A348" t="s">
        <v>2591</v>
      </c>
      <c r="C348" s="2" t="s">
        <v>10905</v>
      </c>
      <c r="E348" s="2" t="s">
        <v>10095</v>
      </c>
      <c r="F348" t="s">
        <v>2857</v>
      </c>
      <c r="G348" t="s">
        <v>2684</v>
      </c>
      <c r="H348" s="22" t="s">
        <v>1404</v>
      </c>
      <c r="I348" t="s">
        <v>930</v>
      </c>
      <c r="J348" s="11" t="str">
        <f t="shared" si="48"/>
        <v>IC.GA.100905</v>
      </c>
      <c r="K348" s="2" t="s">
        <v>1192</v>
      </c>
      <c r="L348" t="str">
        <f t="shared" si="62"/>
        <v xml:space="preserve">     Other: specify</v>
      </c>
      <c r="M348" s="12" t="str">
        <f t="shared" si="49"/>
        <v>PI.IC.GA.100905.01</v>
      </c>
      <c r="N348" s="12"/>
      <c r="O348" s="12" t="str">
        <f t="shared" si="50"/>
        <v>PH.IC.GA.100905.01</v>
      </c>
      <c r="Q348" s="12" t="str">
        <f t="shared" si="51"/>
        <v>CL.IC.GA.100905.01</v>
      </c>
    </row>
    <row r="349" spans="1:25" ht="15">
      <c r="A349" t="s">
        <v>2591</v>
      </c>
      <c r="C349" s="2" t="s">
        <v>848</v>
      </c>
      <c r="E349" s="2" t="s">
        <v>10095</v>
      </c>
      <c r="F349" t="s">
        <v>867</v>
      </c>
      <c r="G349" t="s">
        <v>865</v>
      </c>
      <c r="H349" s="22" t="s">
        <v>873</v>
      </c>
      <c r="I349" t="s">
        <v>866</v>
      </c>
      <c r="J349" s="11" t="str">
        <f t="shared" si="48"/>
        <v>IC.GA.100906</v>
      </c>
      <c r="K349" s="2" t="s">
        <v>11683</v>
      </c>
      <c r="L349" t="str">
        <f t="shared" si="62"/>
        <v>Placed in Surgery</v>
      </c>
      <c r="M349" s="12" t="str">
        <f t="shared" si="49"/>
        <v>PI.IC.GA.100906.01</v>
      </c>
      <c r="N349" s="12"/>
      <c r="O349" s="12" t="str">
        <f t="shared" si="50"/>
        <v>PH.IC.GA.100906.01</v>
      </c>
      <c r="Q349" s="12" t="str">
        <f t="shared" si="51"/>
        <v>CL.IC.GA.100906.01</v>
      </c>
      <c r="X349" t="s">
        <v>807</v>
      </c>
      <c r="Y349">
        <v>1107</v>
      </c>
    </row>
    <row r="350" spans="1:25" ht="15">
      <c r="A350" t="s">
        <v>2591</v>
      </c>
      <c r="C350" s="2" t="s">
        <v>10905</v>
      </c>
      <c r="D350" t="s">
        <v>5578</v>
      </c>
      <c r="E350" s="2" t="s">
        <v>10905</v>
      </c>
      <c r="F350" t="s">
        <v>2857</v>
      </c>
      <c r="G350" t="s">
        <v>1775</v>
      </c>
      <c r="H350" s="22" t="s">
        <v>1396</v>
      </c>
      <c r="I350" t="s">
        <v>1776</v>
      </c>
      <c r="J350" s="11" t="str">
        <f t="shared" si="48"/>
        <v>IC.GA.101001</v>
      </c>
      <c r="K350" s="2" t="s">
        <v>1192</v>
      </c>
      <c r="L350" t="str">
        <f t="shared" si="62"/>
        <v xml:space="preserve">     Taped</v>
      </c>
      <c r="M350" s="12" t="str">
        <f t="shared" si="49"/>
        <v>PI.IC.GA.101001.01</v>
      </c>
      <c r="N350" s="12"/>
      <c r="O350" s="12" t="str">
        <f t="shared" si="50"/>
        <v>PH.IC.GA.101001.01</v>
      </c>
      <c r="Q350" s="12" t="str">
        <f t="shared" si="51"/>
        <v>CL.IC.GA.101001.01</v>
      </c>
    </row>
    <row r="351" spans="1:25" ht="15">
      <c r="A351" t="s">
        <v>2591</v>
      </c>
      <c r="C351" s="2" t="s">
        <v>10905</v>
      </c>
      <c r="E351" s="2" t="s">
        <v>10905</v>
      </c>
      <c r="F351" t="s">
        <v>2857</v>
      </c>
      <c r="G351" t="s">
        <v>3342</v>
      </c>
      <c r="H351" s="22" t="s">
        <v>1398</v>
      </c>
      <c r="I351" t="s">
        <v>3343</v>
      </c>
      <c r="J351" s="11" t="str">
        <f t="shared" ref="J351:J420" si="63">CONCATENATE("IC.GA.",C351,E351,H351)</f>
        <v>IC.GA.101002</v>
      </c>
      <c r="K351" s="2" t="s">
        <v>1192</v>
      </c>
      <c r="L351" t="str">
        <f t="shared" si="62"/>
        <v xml:space="preserve">     Sutures</v>
      </c>
      <c r="M351" s="12" t="str">
        <f t="shared" ref="M351:M420" si="64">CONCATENATE("PI.",J351,".",K351)</f>
        <v>PI.IC.GA.101002.01</v>
      </c>
      <c r="N351" s="12"/>
      <c r="O351" s="12" t="str">
        <f t="shared" ref="O351:O420" si="65">CONCATENATE("PH.",J351,".",K351)</f>
        <v>PH.IC.GA.101002.01</v>
      </c>
      <c r="Q351" s="12" t="str">
        <f t="shared" ref="Q351:Q420" si="66">CONCATENATE("CL.",J351,".",K351)</f>
        <v>CL.IC.GA.101002.01</v>
      </c>
    </row>
    <row r="352" spans="1:25" ht="15">
      <c r="A352" t="s">
        <v>2591</v>
      </c>
      <c r="C352" s="2" t="s">
        <v>10905</v>
      </c>
      <c r="E352" s="2" t="s">
        <v>10905</v>
      </c>
      <c r="F352" t="s">
        <v>2857</v>
      </c>
      <c r="G352" t="s">
        <v>3344</v>
      </c>
      <c r="H352" s="22" t="s">
        <v>1400</v>
      </c>
      <c r="I352" t="s">
        <v>3345</v>
      </c>
      <c r="J352" s="11" t="str">
        <f t="shared" si="63"/>
        <v>IC.GA.101003</v>
      </c>
      <c r="K352" s="2" t="s">
        <v>1192</v>
      </c>
      <c r="L352" t="str">
        <f t="shared" si="62"/>
        <v xml:space="preserve">     Bridle</v>
      </c>
      <c r="M352" s="12" t="str">
        <f t="shared" si="64"/>
        <v>PI.IC.GA.101003.01</v>
      </c>
      <c r="N352" s="12"/>
      <c r="O352" s="12" t="str">
        <f t="shared" si="65"/>
        <v>PH.IC.GA.101003.01</v>
      </c>
      <c r="Q352" s="12" t="str">
        <f t="shared" si="66"/>
        <v>CL.IC.GA.101003.01</v>
      </c>
    </row>
    <row r="353" spans="1:19" ht="15">
      <c r="A353" t="s">
        <v>2591</v>
      </c>
      <c r="C353" s="2" t="s">
        <v>10905</v>
      </c>
      <c r="E353" s="2" t="s">
        <v>10905</v>
      </c>
      <c r="F353" t="s">
        <v>2857</v>
      </c>
      <c r="G353" t="s">
        <v>3191</v>
      </c>
      <c r="H353" s="22" t="s">
        <v>1402</v>
      </c>
      <c r="I353" t="s">
        <v>2394</v>
      </c>
      <c r="J353" s="11" t="str">
        <f t="shared" si="63"/>
        <v>IC.GA.101004</v>
      </c>
      <c r="K353" s="2" t="s">
        <v>1192</v>
      </c>
      <c r="L353" t="str">
        <f t="shared" si="62"/>
        <v xml:space="preserve">     Stabilization other:  specify</v>
      </c>
      <c r="M353" s="12" t="str">
        <f t="shared" si="64"/>
        <v>PI.IC.GA.101004.01</v>
      </c>
      <c r="N353" s="12"/>
      <c r="O353" s="12" t="str">
        <f t="shared" si="65"/>
        <v>PH.IC.GA.101004.01</v>
      </c>
      <c r="Q353" s="12" t="str">
        <f t="shared" si="66"/>
        <v>CL.IC.GA.101004.01</v>
      </c>
    </row>
    <row r="354" spans="1:19" ht="15">
      <c r="A354" t="s">
        <v>2591</v>
      </c>
      <c r="C354" s="2" t="s">
        <v>10905</v>
      </c>
      <c r="E354" s="2" t="s">
        <v>10905</v>
      </c>
      <c r="F354" t="s">
        <v>3184</v>
      </c>
      <c r="G354" t="s">
        <v>3192</v>
      </c>
      <c r="H354" s="22" t="s">
        <v>7071</v>
      </c>
      <c r="I354" t="s">
        <v>3193</v>
      </c>
      <c r="J354" s="11" t="str">
        <f t="shared" si="63"/>
        <v>IC.GA.101005</v>
      </c>
      <c r="K354" s="2" t="s">
        <v>1192</v>
      </c>
      <c r="L354" t="str">
        <f t="shared" si="62"/>
        <v xml:space="preserve">  Placed in IR</v>
      </c>
      <c r="M354" s="12" t="str">
        <f t="shared" si="64"/>
        <v>PI.IC.GA.101005.01</v>
      </c>
      <c r="N354" s="12"/>
      <c r="O354" s="12" t="str">
        <f t="shared" si="65"/>
        <v>PH.IC.GA.101005.01</v>
      </c>
      <c r="Q354" s="12" t="str">
        <f t="shared" si="66"/>
        <v>CL.IC.GA.101005.01</v>
      </c>
      <c r="R354" t="s">
        <v>1141</v>
      </c>
      <c r="S354">
        <v>771</v>
      </c>
    </row>
    <row r="355" spans="1:19" ht="15">
      <c r="A355" t="s">
        <v>2591</v>
      </c>
      <c r="C355" s="2" t="s">
        <v>10905</v>
      </c>
      <c r="D355" t="s">
        <v>2925</v>
      </c>
      <c r="E355" s="2" t="s">
        <v>8048</v>
      </c>
      <c r="F355" t="s">
        <v>2857</v>
      </c>
      <c r="G355" t="s">
        <v>3194</v>
      </c>
      <c r="H355" s="22" t="s">
        <v>1396</v>
      </c>
      <c r="I355" t="s">
        <v>1762</v>
      </c>
      <c r="J355" s="11" t="str">
        <f t="shared" si="63"/>
        <v>IC.GA.101101</v>
      </c>
      <c r="K355" s="2" t="s">
        <v>11324</v>
      </c>
      <c r="L355" t="str">
        <f t="shared" si="62"/>
        <v xml:space="preserve">     Verification done</v>
      </c>
      <c r="M355" s="12" t="str">
        <f t="shared" si="64"/>
        <v>PI.IC.GA.101101.01</v>
      </c>
      <c r="N355" s="12"/>
      <c r="O355" s="12" t="str">
        <f t="shared" si="65"/>
        <v>PH.IC.GA.101101.01</v>
      </c>
      <c r="Q355" s="12" t="str">
        <f t="shared" si="66"/>
        <v>CL.IC.GA.101101.01</v>
      </c>
    </row>
    <row r="356" spans="1:19" ht="15">
      <c r="A356" t="s">
        <v>2591</v>
      </c>
      <c r="C356" s="2" t="s">
        <v>10905</v>
      </c>
      <c r="E356" s="2" t="s">
        <v>8048</v>
      </c>
      <c r="F356" t="s">
        <v>2857</v>
      </c>
      <c r="G356" t="s">
        <v>3195</v>
      </c>
      <c r="H356" s="22" t="s">
        <v>1398</v>
      </c>
      <c r="I356" t="s">
        <v>3196</v>
      </c>
      <c r="J356" s="11" t="str">
        <f t="shared" si="63"/>
        <v>IC.GA.101102</v>
      </c>
      <c r="K356" s="2" t="s">
        <v>11324</v>
      </c>
      <c r="L356" t="str">
        <f t="shared" si="62"/>
        <v xml:space="preserve">     Verification not done</v>
      </c>
      <c r="M356" s="12" t="str">
        <f t="shared" si="64"/>
        <v>PI.IC.GA.101102.01</v>
      </c>
      <c r="N356" s="12"/>
      <c r="O356" s="12" t="str">
        <f t="shared" si="65"/>
        <v>PH.IC.GA.101102.01</v>
      </c>
      <c r="Q356" s="12" t="str">
        <f t="shared" si="66"/>
        <v>CL.IC.GA.101102.01</v>
      </c>
    </row>
    <row r="357" spans="1:19" ht="15">
      <c r="A357" t="s">
        <v>2591</v>
      </c>
      <c r="C357" s="2" t="s">
        <v>10905</v>
      </c>
      <c r="D357" t="s">
        <v>2926</v>
      </c>
      <c r="E357" s="2" t="s">
        <v>11023</v>
      </c>
      <c r="F357" t="s">
        <v>3185</v>
      </c>
      <c r="G357" t="s">
        <v>3198</v>
      </c>
      <c r="H357" s="22" t="s">
        <v>1396</v>
      </c>
      <c r="I357" t="s">
        <v>1001</v>
      </c>
      <c r="J357" s="11" t="str">
        <f t="shared" si="63"/>
        <v>IC.GA.101201</v>
      </c>
      <c r="K357" s="2" t="s">
        <v>11324</v>
      </c>
      <c r="L357" t="str">
        <f t="shared" si="62"/>
        <v>Stabilization none</v>
      </c>
      <c r="M357" s="12" t="str">
        <f t="shared" si="64"/>
        <v>PI.IC.GA.101201.01</v>
      </c>
      <c r="N357" s="12"/>
      <c r="O357" s="12" t="str">
        <f t="shared" si="65"/>
        <v>PH.IC.GA.101201.01</v>
      </c>
      <c r="Q357" s="12" t="str">
        <f t="shared" si="66"/>
        <v>CL.IC.GA.101201.01</v>
      </c>
    </row>
    <row r="358" spans="1:19" ht="15">
      <c r="A358" t="s">
        <v>2591</v>
      </c>
      <c r="C358" s="2" t="s">
        <v>10905</v>
      </c>
      <c r="E358" s="2" t="s">
        <v>11023</v>
      </c>
      <c r="F358" t="s">
        <v>3185</v>
      </c>
      <c r="G358" t="s">
        <v>3199</v>
      </c>
      <c r="H358" s="22" t="s">
        <v>1398</v>
      </c>
      <c r="I358" t="s">
        <v>3200</v>
      </c>
      <c r="J358" s="11" t="str">
        <f t="shared" si="63"/>
        <v>IC.GA.101202</v>
      </c>
      <c r="K358" s="2" t="s">
        <v>11324</v>
      </c>
      <c r="L358" t="str">
        <f t="shared" si="62"/>
        <v>Stabilization tape</v>
      </c>
      <c r="M358" s="12" t="str">
        <f t="shared" si="64"/>
        <v>PI.IC.GA.101202.01</v>
      </c>
      <c r="N358" s="12"/>
      <c r="O358" s="12" t="str">
        <f t="shared" si="65"/>
        <v>PH.IC.GA.101202.01</v>
      </c>
      <c r="Q358" s="12" t="str">
        <f t="shared" si="66"/>
        <v>CL.IC.GA.101202.01</v>
      </c>
    </row>
    <row r="359" spans="1:19" ht="15">
      <c r="A359" t="s">
        <v>2591</v>
      </c>
      <c r="C359" s="2" t="s">
        <v>10905</v>
      </c>
      <c r="E359" s="2" t="s">
        <v>11023</v>
      </c>
      <c r="F359" t="s">
        <v>3185</v>
      </c>
      <c r="G359" t="s">
        <v>3201</v>
      </c>
      <c r="H359" s="22" t="s">
        <v>1400</v>
      </c>
      <c r="I359" t="s">
        <v>3343</v>
      </c>
      <c r="J359" s="11" t="str">
        <f t="shared" si="63"/>
        <v>IC.GA.101203</v>
      </c>
      <c r="K359" s="2" t="s">
        <v>11324</v>
      </c>
      <c r="L359" t="str">
        <f t="shared" si="62"/>
        <v>Stabilization sutures</v>
      </c>
      <c r="M359" s="12" t="str">
        <f t="shared" si="64"/>
        <v>PI.IC.GA.101203.01</v>
      </c>
      <c r="N359" s="12"/>
      <c r="O359" s="12" t="str">
        <f t="shared" si="65"/>
        <v>PH.IC.GA.101203.01</v>
      </c>
      <c r="Q359" s="12" t="str">
        <f t="shared" si="66"/>
        <v>CL.IC.GA.101203.01</v>
      </c>
    </row>
    <row r="360" spans="1:19" ht="15">
      <c r="A360" t="s">
        <v>2591</v>
      </c>
      <c r="C360" s="2" t="s">
        <v>10905</v>
      </c>
      <c r="E360" s="2" t="s">
        <v>11023</v>
      </c>
      <c r="F360" t="s">
        <v>3185</v>
      </c>
      <c r="G360" t="s">
        <v>19</v>
      </c>
      <c r="H360" s="22" t="s">
        <v>1402</v>
      </c>
      <c r="I360" t="s">
        <v>1772</v>
      </c>
      <c r="J360" s="11" t="str">
        <f t="shared" si="63"/>
        <v>IC.GA.101204</v>
      </c>
      <c r="K360" s="2" t="s">
        <v>11324</v>
      </c>
      <c r="L360" t="str">
        <f t="shared" si="62"/>
        <v>Stabilization commercial device</v>
      </c>
      <c r="M360" s="12" t="str">
        <f t="shared" si="64"/>
        <v>PI.IC.GA.101204.01</v>
      </c>
      <c r="N360" s="12"/>
      <c r="O360" s="12" t="str">
        <f t="shared" si="65"/>
        <v>PH.IC.GA.101204.01</v>
      </c>
      <c r="Q360" s="12" t="str">
        <f t="shared" si="66"/>
        <v>CL.IC.GA.101204.01</v>
      </c>
    </row>
    <row r="361" spans="1:19" ht="15">
      <c r="A361" t="s">
        <v>2591</v>
      </c>
      <c r="C361" s="2" t="s">
        <v>10905</v>
      </c>
      <c r="D361" t="s">
        <v>5457</v>
      </c>
      <c r="E361" s="2" t="s">
        <v>8201</v>
      </c>
      <c r="F361" t="s">
        <v>3185</v>
      </c>
      <c r="G361" t="s">
        <v>3355</v>
      </c>
      <c r="H361" s="22" t="s">
        <v>1396</v>
      </c>
      <c r="I361" t="s">
        <v>2687</v>
      </c>
      <c r="J361" s="11" t="str">
        <f t="shared" si="63"/>
        <v>IC.GA.101301</v>
      </c>
      <c r="K361" s="2" t="s">
        <v>11324</v>
      </c>
      <c r="L361" t="str">
        <f t="shared" si="62"/>
        <v>Site within normal limits</v>
      </c>
      <c r="M361" s="12" t="str">
        <f t="shared" si="64"/>
        <v>PI.IC.GA.101301.01</v>
      </c>
      <c r="N361" s="12"/>
      <c r="O361" s="12" t="str">
        <f t="shared" si="65"/>
        <v>PH.IC.GA.101301.01</v>
      </c>
      <c r="Q361" s="12" t="str">
        <f t="shared" si="66"/>
        <v>CL.IC.GA.101301.01</v>
      </c>
    </row>
    <row r="362" spans="1:19" ht="15">
      <c r="A362" t="s">
        <v>2591</v>
      </c>
      <c r="C362" s="2" t="s">
        <v>10905</v>
      </c>
      <c r="E362" s="2" t="s">
        <v>8201</v>
      </c>
      <c r="F362" t="s">
        <v>3185</v>
      </c>
      <c r="G362" t="s">
        <v>3356</v>
      </c>
      <c r="H362" s="22" t="s">
        <v>1398</v>
      </c>
      <c r="I362" t="s">
        <v>1531</v>
      </c>
      <c r="J362" s="11" t="str">
        <f t="shared" si="63"/>
        <v>IC.GA.101302</v>
      </c>
      <c r="K362" s="2" t="s">
        <v>11324</v>
      </c>
      <c r="L362" t="str">
        <f t="shared" si="62"/>
        <v>Site erythema</v>
      </c>
      <c r="M362" s="12" t="str">
        <f t="shared" si="64"/>
        <v>PI.IC.GA.101302.01</v>
      </c>
      <c r="N362" s="12"/>
      <c r="O362" s="12" t="str">
        <f t="shared" si="65"/>
        <v>PH.IC.GA.101302.01</v>
      </c>
      <c r="Q362" s="12" t="str">
        <f t="shared" si="66"/>
        <v>CL.IC.GA.101302.01</v>
      </c>
    </row>
    <row r="363" spans="1:19" ht="15">
      <c r="A363" t="s">
        <v>2591</v>
      </c>
      <c r="C363" s="2" t="s">
        <v>10905</v>
      </c>
      <c r="E363" s="2" t="s">
        <v>8201</v>
      </c>
      <c r="F363" t="s">
        <v>3185</v>
      </c>
      <c r="G363" t="s">
        <v>3357</v>
      </c>
      <c r="H363" s="22" t="s">
        <v>1400</v>
      </c>
      <c r="I363" t="s">
        <v>1541</v>
      </c>
      <c r="J363" s="11" t="str">
        <f t="shared" si="63"/>
        <v>IC.GA.101303</v>
      </c>
      <c r="K363" s="2" t="s">
        <v>11324</v>
      </c>
      <c r="L363" t="str">
        <f t="shared" si="62"/>
        <v>Site swelling</v>
      </c>
      <c r="M363" s="12" t="str">
        <f t="shared" si="64"/>
        <v>PI.IC.GA.101303.01</v>
      </c>
      <c r="N363" s="12"/>
      <c r="O363" s="12" t="str">
        <f t="shared" si="65"/>
        <v>PH.IC.GA.101303.01</v>
      </c>
      <c r="Q363" s="12" t="str">
        <f t="shared" si="66"/>
        <v>CL.IC.GA.101303.01</v>
      </c>
    </row>
    <row r="364" spans="1:19" ht="15">
      <c r="A364" t="s">
        <v>2591</v>
      </c>
      <c r="C364" s="2" t="s">
        <v>10905</v>
      </c>
      <c r="E364" s="2" t="s">
        <v>8201</v>
      </c>
      <c r="F364" t="s">
        <v>3185</v>
      </c>
      <c r="G364" t="s">
        <v>3081</v>
      </c>
      <c r="H364" s="22" t="s">
        <v>1402</v>
      </c>
      <c r="I364" t="s">
        <v>1533</v>
      </c>
      <c r="J364" s="11" t="str">
        <f t="shared" si="63"/>
        <v>IC.GA.101304</v>
      </c>
      <c r="K364" s="2" t="s">
        <v>11324</v>
      </c>
      <c r="L364" t="str">
        <f t="shared" si="62"/>
        <v>Site hematoma</v>
      </c>
      <c r="M364" s="12" t="str">
        <f t="shared" si="64"/>
        <v>PI.IC.GA.101304.01</v>
      </c>
      <c r="N364" s="12"/>
      <c r="O364" s="12" t="str">
        <f t="shared" si="65"/>
        <v>PH.IC.GA.101304.01</v>
      </c>
      <c r="Q364" s="12" t="str">
        <f t="shared" si="66"/>
        <v>CL.IC.GA.101304.01</v>
      </c>
    </row>
    <row r="365" spans="1:19" ht="15">
      <c r="A365" t="s">
        <v>2591</v>
      </c>
      <c r="C365" s="2" t="s">
        <v>10905</v>
      </c>
      <c r="E365" s="2" t="s">
        <v>8201</v>
      </c>
      <c r="F365" t="s">
        <v>3185</v>
      </c>
      <c r="G365" t="s">
        <v>3082</v>
      </c>
      <c r="H365" s="22" t="s">
        <v>1404</v>
      </c>
      <c r="I365" t="s">
        <v>2693</v>
      </c>
      <c r="J365" s="11" t="str">
        <f t="shared" si="63"/>
        <v>IC.GA.101305</v>
      </c>
      <c r="K365" s="2" t="s">
        <v>11324</v>
      </c>
      <c r="L365" t="str">
        <f t="shared" si="62"/>
        <v>Site bruising</v>
      </c>
      <c r="M365" s="12" t="str">
        <f t="shared" si="64"/>
        <v>PI.IC.GA.101305.01</v>
      </c>
      <c r="N365" s="12"/>
      <c r="O365" s="12" t="str">
        <f t="shared" si="65"/>
        <v>PH.IC.GA.101305.01</v>
      </c>
      <c r="Q365" s="12" t="str">
        <f t="shared" si="66"/>
        <v>CL.IC.GA.101305.01</v>
      </c>
    </row>
    <row r="366" spans="1:19" ht="15">
      <c r="A366" t="s">
        <v>2591</v>
      </c>
      <c r="C366" s="2" t="s">
        <v>10905</v>
      </c>
      <c r="E366" s="2" t="s">
        <v>8201</v>
      </c>
      <c r="F366" t="s">
        <v>3185</v>
      </c>
      <c r="G366" t="s">
        <v>3083</v>
      </c>
      <c r="H366" s="22" t="s">
        <v>1406</v>
      </c>
      <c r="I366" t="s">
        <v>1224</v>
      </c>
      <c r="J366" s="11" t="str">
        <f t="shared" si="63"/>
        <v>IC.GA.101306</v>
      </c>
      <c r="K366" s="2" t="s">
        <v>11324</v>
      </c>
      <c r="L366" t="str">
        <f t="shared" si="62"/>
        <v>Site unable to assess due to d</v>
      </c>
      <c r="M366" s="12" t="str">
        <f t="shared" si="64"/>
        <v>PI.IC.GA.101306.01</v>
      </c>
      <c r="N366" s="12"/>
      <c r="O366" s="12" t="str">
        <f t="shared" si="65"/>
        <v>PH.IC.GA.101306.01</v>
      </c>
      <c r="Q366" s="12" t="str">
        <f t="shared" si="66"/>
        <v>CL.IC.GA.101306.01</v>
      </c>
    </row>
    <row r="367" spans="1:19" ht="15">
      <c r="A367" t="s">
        <v>2591</v>
      </c>
      <c r="C367" s="2" t="s">
        <v>10905</v>
      </c>
      <c r="E367" s="2" t="s">
        <v>8201</v>
      </c>
      <c r="F367" t="s">
        <v>3185</v>
      </c>
      <c r="G367" t="s">
        <v>2758</v>
      </c>
      <c r="H367" s="22" t="s">
        <v>1419</v>
      </c>
      <c r="I367" t="s">
        <v>930</v>
      </c>
      <c r="J367" s="11" t="str">
        <f t="shared" si="63"/>
        <v>IC.GA.101307</v>
      </c>
      <c r="K367" s="2" t="s">
        <v>11324</v>
      </c>
      <c r="L367" t="str">
        <f t="shared" si="62"/>
        <v>Site other:  specify</v>
      </c>
      <c r="M367" s="12" t="str">
        <f t="shared" si="64"/>
        <v>PI.IC.GA.101307.01</v>
      </c>
      <c r="N367" s="12"/>
      <c r="O367" s="12" t="str">
        <f t="shared" si="65"/>
        <v>PH.IC.GA.101307.01</v>
      </c>
      <c r="Q367" s="12" t="str">
        <f t="shared" si="66"/>
        <v>CL.IC.GA.101307.01</v>
      </c>
    </row>
    <row r="368" spans="1:19" ht="15">
      <c r="A368" t="s">
        <v>2591</v>
      </c>
      <c r="C368" s="2" t="s">
        <v>10905</v>
      </c>
      <c r="D368" t="s">
        <v>3186</v>
      </c>
      <c r="E368" s="2" t="s">
        <v>9621</v>
      </c>
      <c r="F368" t="s">
        <v>3185</v>
      </c>
      <c r="G368" t="s">
        <v>2759</v>
      </c>
      <c r="H368" s="22" t="s">
        <v>1396</v>
      </c>
      <c r="I368" t="s">
        <v>1674</v>
      </c>
      <c r="J368" s="11" t="str">
        <f t="shared" si="63"/>
        <v>IC.GA.101401</v>
      </c>
      <c r="K368" s="2" t="s">
        <v>11324</v>
      </c>
      <c r="L368" t="str">
        <f t="shared" si="62"/>
        <v>Status unchanged</v>
      </c>
      <c r="M368" s="12" t="str">
        <f t="shared" si="64"/>
        <v>PI.IC.GA.101401.01</v>
      </c>
      <c r="N368" s="12"/>
      <c r="O368" s="12" t="str">
        <f t="shared" si="65"/>
        <v>PH.IC.GA.101401.01</v>
      </c>
      <c r="Q368" s="12" t="str">
        <f t="shared" si="66"/>
        <v>CL.IC.GA.101401.01</v>
      </c>
    </row>
    <row r="369" spans="1:17" ht="15">
      <c r="A369" t="s">
        <v>2591</v>
      </c>
      <c r="C369" s="2" t="s">
        <v>10905</v>
      </c>
      <c r="E369" s="2" t="s">
        <v>9621</v>
      </c>
      <c r="F369" t="s">
        <v>3185</v>
      </c>
      <c r="G369" t="s">
        <v>2760</v>
      </c>
      <c r="H369" s="22" t="s">
        <v>1398</v>
      </c>
      <c r="I369" t="s">
        <v>1673</v>
      </c>
      <c r="J369" s="11" t="str">
        <f t="shared" si="63"/>
        <v>IC.GA.101402</v>
      </c>
      <c r="K369" s="2" t="s">
        <v>11324</v>
      </c>
      <c r="L369" t="str">
        <f t="shared" si="62"/>
        <v>Status decreasing</v>
      </c>
      <c r="M369" s="12" t="str">
        <f t="shared" si="64"/>
        <v>PI.IC.GA.101402.01</v>
      </c>
      <c r="N369" s="12"/>
      <c r="O369" s="12" t="str">
        <f t="shared" si="65"/>
        <v>PH.IC.GA.101402.01</v>
      </c>
      <c r="Q369" s="12" t="str">
        <f t="shared" si="66"/>
        <v>CL.IC.GA.101402.01</v>
      </c>
    </row>
    <row r="370" spans="1:17" ht="15">
      <c r="A370" t="s">
        <v>2591</v>
      </c>
      <c r="C370" s="2" t="s">
        <v>10905</v>
      </c>
      <c r="E370" s="2" t="s">
        <v>9621</v>
      </c>
      <c r="F370" t="s">
        <v>3185</v>
      </c>
      <c r="G370" t="s">
        <v>2761</v>
      </c>
      <c r="H370" s="22" t="s">
        <v>1400</v>
      </c>
      <c r="I370" t="s">
        <v>1841</v>
      </c>
      <c r="J370" s="11" t="str">
        <f t="shared" si="63"/>
        <v>IC.GA.101403</v>
      </c>
      <c r="K370" s="2" t="s">
        <v>11324</v>
      </c>
      <c r="L370" t="str">
        <f t="shared" si="62"/>
        <v>Status increasing</v>
      </c>
      <c r="M370" s="12" t="str">
        <f t="shared" si="64"/>
        <v>PI.IC.GA.101403.01</v>
      </c>
      <c r="N370" s="12"/>
      <c r="O370" s="12" t="str">
        <f t="shared" si="65"/>
        <v>PH.IC.GA.101403.01</v>
      </c>
      <c r="Q370" s="12" t="str">
        <f t="shared" si="66"/>
        <v>CL.IC.GA.101403.01</v>
      </c>
    </row>
    <row r="371" spans="1:17" ht="15">
      <c r="A371" t="s">
        <v>2591</v>
      </c>
      <c r="C371" s="2" t="s">
        <v>10905</v>
      </c>
      <c r="D371" t="s">
        <v>4438</v>
      </c>
      <c r="E371" s="2" t="s">
        <v>6135</v>
      </c>
      <c r="F371" t="s">
        <v>3185</v>
      </c>
      <c r="G371" t="s">
        <v>3181</v>
      </c>
      <c r="H371" s="22" t="s">
        <v>1396</v>
      </c>
      <c r="I371" t="s">
        <v>1557</v>
      </c>
      <c r="J371" s="11" t="str">
        <f t="shared" si="63"/>
        <v>IC.GA.101501</v>
      </c>
      <c r="K371" s="2" t="s">
        <v>11324</v>
      </c>
      <c r="L371" t="str">
        <f t="shared" si="62"/>
        <v>Site consistent with body temp</v>
      </c>
      <c r="M371" s="12" t="str">
        <f t="shared" si="64"/>
        <v>PI.IC.GA.101501.01</v>
      </c>
      <c r="N371" s="12"/>
      <c r="O371" s="12" t="str">
        <f t="shared" si="65"/>
        <v>PH.IC.GA.101501.01</v>
      </c>
      <c r="Q371" s="12" t="str">
        <f t="shared" si="66"/>
        <v>CL.IC.GA.101501.01</v>
      </c>
    </row>
    <row r="372" spans="1:17" ht="15">
      <c r="A372" t="s">
        <v>2591</v>
      </c>
      <c r="C372" s="2" t="s">
        <v>10905</v>
      </c>
      <c r="E372" s="2" t="s">
        <v>6135</v>
      </c>
      <c r="F372" t="s">
        <v>3185</v>
      </c>
      <c r="G372" t="s">
        <v>257</v>
      </c>
      <c r="H372" s="22" t="s">
        <v>1398</v>
      </c>
      <c r="I372" t="s">
        <v>2116</v>
      </c>
      <c r="J372" s="11" t="str">
        <f t="shared" si="63"/>
        <v>IC.GA.101502</v>
      </c>
      <c r="K372" s="2" t="s">
        <v>11324</v>
      </c>
      <c r="L372" t="str">
        <f t="shared" si="62"/>
        <v>Site warmer than body temperature</v>
      </c>
      <c r="M372" s="12" t="str">
        <f t="shared" si="64"/>
        <v>PI.IC.GA.101502.01</v>
      </c>
      <c r="N372" s="12"/>
      <c r="O372" s="12" t="str">
        <f t="shared" si="65"/>
        <v>PH.IC.GA.101502.01</v>
      </c>
      <c r="Q372" s="12" t="str">
        <f t="shared" si="66"/>
        <v>CL.IC.GA.101502.01</v>
      </c>
    </row>
    <row r="373" spans="1:17" ht="15">
      <c r="A373" t="s">
        <v>2591</v>
      </c>
      <c r="C373" s="2" t="s">
        <v>10905</v>
      </c>
      <c r="E373" s="2" t="s">
        <v>6135</v>
      </c>
      <c r="F373" t="s">
        <v>3185</v>
      </c>
      <c r="G373" t="s">
        <v>2933</v>
      </c>
      <c r="H373" s="22" t="s">
        <v>1400</v>
      </c>
      <c r="I373" t="s">
        <v>2118</v>
      </c>
      <c r="J373" s="11" t="str">
        <f t="shared" si="63"/>
        <v>IC.GA.101503</v>
      </c>
      <c r="K373" s="2" t="s">
        <v>11324</v>
      </c>
      <c r="L373" t="str">
        <f t="shared" si="62"/>
        <v>Site warmer than opposite body</v>
      </c>
      <c r="M373" s="12" t="str">
        <f t="shared" si="64"/>
        <v>PI.IC.GA.101503.01</v>
      </c>
      <c r="N373" s="12"/>
      <c r="O373" s="12" t="str">
        <f t="shared" si="65"/>
        <v>PH.IC.GA.101503.01</v>
      </c>
      <c r="Q373" s="12" t="str">
        <f t="shared" si="66"/>
        <v>CL.IC.GA.101503.01</v>
      </c>
    </row>
    <row r="374" spans="1:17" ht="15">
      <c r="A374" t="s">
        <v>2591</v>
      </c>
      <c r="C374" s="2" t="s">
        <v>10905</v>
      </c>
      <c r="E374" s="2" t="s">
        <v>6135</v>
      </c>
      <c r="F374" t="s">
        <v>3185</v>
      </c>
      <c r="G374" t="s">
        <v>258</v>
      </c>
      <c r="H374" s="22" t="s">
        <v>1402</v>
      </c>
      <c r="I374" t="s">
        <v>2120</v>
      </c>
      <c r="J374" s="11" t="str">
        <f t="shared" si="63"/>
        <v>IC.GA.101504</v>
      </c>
      <c r="K374" s="2" t="s">
        <v>11324</v>
      </c>
      <c r="L374" t="str">
        <f t="shared" si="62"/>
        <v>Site cooler than body temperature</v>
      </c>
      <c r="M374" s="12" t="str">
        <f t="shared" si="64"/>
        <v>PI.IC.GA.101504.01</v>
      </c>
      <c r="N374" s="12"/>
      <c r="O374" s="12" t="str">
        <f t="shared" si="65"/>
        <v>PH.IC.GA.101504.01</v>
      </c>
      <c r="Q374" s="12" t="str">
        <f t="shared" si="66"/>
        <v>CL.IC.GA.101504.01</v>
      </c>
    </row>
    <row r="375" spans="1:17" ht="15">
      <c r="A375" t="s">
        <v>2591</v>
      </c>
      <c r="C375" s="2" t="s">
        <v>10905</v>
      </c>
      <c r="E375" s="2" t="s">
        <v>6135</v>
      </c>
      <c r="F375" t="s">
        <v>3185</v>
      </c>
      <c r="G375" t="s">
        <v>2934</v>
      </c>
      <c r="H375" s="22" t="s">
        <v>1404</v>
      </c>
      <c r="I375" t="s">
        <v>2122</v>
      </c>
      <c r="J375" s="11" t="str">
        <f t="shared" si="63"/>
        <v>IC.GA.101505</v>
      </c>
      <c r="K375" s="2" t="s">
        <v>11324</v>
      </c>
      <c r="L375" t="str">
        <f t="shared" si="62"/>
        <v>Site cooler than opposite body</v>
      </c>
      <c r="M375" s="12" t="str">
        <f t="shared" si="64"/>
        <v>PI.IC.GA.101505.01</v>
      </c>
      <c r="N375" s="12"/>
      <c r="O375" s="12" t="str">
        <f t="shared" si="65"/>
        <v>PH.IC.GA.101505.01</v>
      </c>
      <c r="Q375" s="12" t="str">
        <f t="shared" si="66"/>
        <v>CL.IC.GA.101505.01</v>
      </c>
    </row>
    <row r="376" spans="1:17" ht="15">
      <c r="A376" t="s">
        <v>2591</v>
      </c>
      <c r="C376" s="2" t="s">
        <v>10905</v>
      </c>
      <c r="D376" t="s">
        <v>5358</v>
      </c>
      <c r="E376" s="2" t="s">
        <v>5740</v>
      </c>
      <c r="F376" t="s">
        <v>3182</v>
      </c>
      <c r="G376" t="s">
        <v>2772</v>
      </c>
      <c r="H376" s="22" t="s">
        <v>1396</v>
      </c>
      <c r="I376" t="s">
        <v>2772</v>
      </c>
      <c r="J376" s="11" t="str">
        <f t="shared" si="63"/>
        <v>IC.GA.101601</v>
      </c>
      <c r="K376" s="2" t="s">
        <v>11324</v>
      </c>
      <c r="L376" t="str">
        <f t="shared" si="62"/>
        <v>Patent</v>
      </c>
      <c r="M376" s="12" t="str">
        <f t="shared" si="64"/>
        <v>PI.IC.GA.101601.01</v>
      </c>
      <c r="N376" s="12"/>
      <c r="O376" s="12" t="str">
        <f t="shared" si="65"/>
        <v>PH.IC.GA.101601.01</v>
      </c>
      <c r="Q376" s="12" t="str">
        <f t="shared" si="66"/>
        <v>CL.IC.GA.101601.01</v>
      </c>
    </row>
    <row r="377" spans="1:17" ht="15">
      <c r="A377" t="s">
        <v>2591</v>
      </c>
      <c r="C377" s="2" t="s">
        <v>10905</v>
      </c>
      <c r="E377" s="2" t="s">
        <v>5740</v>
      </c>
      <c r="F377" t="s">
        <v>3182</v>
      </c>
      <c r="G377" t="s">
        <v>3105</v>
      </c>
      <c r="H377" s="22" t="s">
        <v>1398</v>
      </c>
      <c r="I377" t="s">
        <v>3106</v>
      </c>
      <c r="J377" s="11" t="str">
        <f t="shared" si="63"/>
        <v>IC.GA.101602</v>
      </c>
      <c r="K377" s="2" t="s">
        <v>1192</v>
      </c>
      <c r="L377" t="str">
        <f t="shared" si="62"/>
        <v>Tube feeding infusing</v>
      </c>
      <c r="M377" s="12" t="str">
        <f t="shared" si="64"/>
        <v>PI.IC.GA.101602.01</v>
      </c>
      <c r="N377" s="12"/>
      <c r="O377" s="12" t="str">
        <f t="shared" si="65"/>
        <v>PH.IC.GA.101602.01</v>
      </c>
      <c r="Q377" s="12" t="str">
        <f t="shared" si="66"/>
        <v>CL.IC.GA.101602.01</v>
      </c>
    </row>
    <row r="378" spans="1:17" ht="15">
      <c r="A378" t="s">
        <v>2591</v>
      </c>
      <c r="C378" s="2" t="s">
        <v>10905</v>
      </c>
      <c r="E378" s="2" t="s">
        <v>5740</v>
      </c>
      <c r="F378" t="s">
        <v>3182</v>
      </c>
      <c r="G378" t="s">
        <v>3107</v>
      </c>
      <c r="H378" s="22" t="s">
        <v>1400</v>
      </c>
      <c r="I378" t="s">
        <v>3108</v>
      </c>
      <c r="J378" s="11" t="str">
        <f t="shared" si="63"/>
        <v>IC.GA.101603</v>
      </c>
      <c r="K378" s="2" t="s">
        <v>1192</v>
      </c>
      <c r="L378" t="str">
        <f t="shared" si="62"/>
        <v>Irrigated</v>
      </c>
      <c r="M378" s="12" t="str">
        <f t="shared" si="64"/>
        <v>PI.IC.GA.101603.01</v>
      </c>
      <c r="N378" s="12"/>
      <c r="O378" s="12" t="str">
        <f t="shared" si="65"/>
        <v>PH.IC.GA.101603.01</v>
      </c>
      <c r="Q378" s="12" t="str">
        <f t="shared" si="66"/>
        <v>CL.IC.GA.101603.01</v>
      </c>
    </row>
    <row r="379" spans="1:17" ht="15">
      <c r="A379" t="s">
        <v>2591</v>
      </c>
      <c r="C379" s="2" t="s">
        <v>10905</v>
      </c>
      <c r="E379" s="2" t="s">
        <v>5740</v>
      </c>
      <c r="F379" t="s">
        <v>3182</v>
      </c>
      <c r="G379" t="s">
        <v>2956</v>
      </c>
      <c r="H379" s="22" t="s">
        <v>1402</v>
      </c>
      <c r="I379" t="s">
        <v>3109</v>
      </c>
      <c r="J379" s="11" t="str">
        <f t="shared" si="63"/>
        <v>IC.GA.101604</v>
      </c>
      <c r="K379" s="2" t="s">
        <v>1192</v>
      </c>
      <c r="L379" t="str">
        <f t="shared" si="62"/>
        <v>Clamped</v>
      </c>
      <c r="M379" s="12" t="str">
        <f t="shared" si="64"/>
        <v>PI.IC.GA.101604.01</v>
      </c>
      <c r="N379" s="12"/>
      <c r="O379" s="12" t="str">
        <f t="shared" si="65"/>
        <v>PH.IC.GA.101604.01</v>
      </c>
      <c r="Q379" s="12" t="str">
        <f t="shared" si="66"/>
        <v>CL.IC.GA.101604.01</v>
      </c>
    </row>
    <row r="380" spans="1:17" ht="15">
      <c r="A380" t="s">
        <v>2591</v>
      </c>
      <c r="C380" s="2" t="s">
        <v>10905</v>
      </c>
      <c r="E380" s="2" t="s">
        <v>5740</v>
      </c>
      <c r="F380" t="s">
        <v>3182</v>
      </c>
      <c r="G380" t="s">
        <v>3183</v>
      </c>
      <c r="H380" s="22" t="s">
        <v>1404</v>
      </c>
      <c r="I380" t="s">
        <v>3111</v>
      </c>
      <c r="J380" s="11" t="str">
        <f t="shared" si="63"/>
        <v>IC.GA.101605</v>
      </c>
      <c r="K380" s="2" t="s">
        <v>1192</v>
      </c>
      <c r="L380" t="str">
        <f t="shared" si="62"/>
        <v>Non-patent/clogged</v>
      </c>
      <c r="M380" s="12" t="str">
        <f t="shared" si="64"/>
        <v>PI.IC.GA.101605.01</v>
      </c>
      <c r="N380" s="12"/>
      <c r="O380" s="12" t="str">
        <f t="shared" si="65"/>
        <v>PH.IC.GA.101605.01</v>
      </c>
      <c r="Q380" s="12" t="str">
        <f t="shared" si="66"/>
        <v>CL.IC.GA.101605.01</v>
      </c>
    </row>
    <row r="381" spans="1:17" ht="15">
      <c r="A381" t="s">
        <v>2591</v>
      </c>
      <c r="C381" s="2" t="s">
        <v>10905</v>
      </c>
      <c r="E381" s="2" t="s">
        <v>5740</v>
      </c>
      <c r="F381" t="s">
        <v>3182</v>
      </c>
      <c r="G381" t="s">
        <v>1581</v>
      </c>
      <c r="H381" s="22" t="s">
        <v>1406</v>
      </c>
      <c r="I381" t="s">
        <v>3099</v>
      </c>
      <c r="J381" s="11" t="str">
        <f t="shared" si="63"/>
        <v>IC.GA.101606</v>
      </c>
      <c r="K381" s="2" t="s">
        <v>1192</v>
      </c>
      <c r="L381" t="str">
        <f t="shared" si="62"/>
        <v>Inserted</v>
      </c>
      <c r="M381" s="12" t="str">
        <f t="shared" si="64"/>
        <v>PI.IC.GA.101606.01</v>
      </c>
      <c r="N381" s="12"/>
      <c r="O381" s="12" t="str">
        <f t="shared" si="65"/>
        <v>PH.IC.GA.101606.01</v>
      </c>
      <c r="Q381" s="12" t="str">
        <f t="shared" si="66"/>
        <v>CL.IC.GA.101606.01</v>
      </c>
    </row>
    <row r="382" spans="1:17" ht="15">
      <c r="A382" t="s">
        <v>2591</v>
      </c>
      <c r="C382" s="2" t="s">
        <v>10905</v>
      </c>
      <c r="E382" s="2" t="s">
        <v>5740</v>
      </c>
      <c r="F382" t="s">
        <v>3182</v>
      </c>
      <c r="G382" t="s">
        <v>3100</v>
      </c>
      <c r="H382" s="22" t="s">
        <v>1419</v>
      </c>
      <c r="I382" t="s">
        <v>1493</v>
      </c>
      <c r="J382" s="11" t="str">
        <f t="shared" si="63"/>
        <v>IC.GA.101607</v>
      </c>
      <c r="K382" s="2" t="s">
        <v>1192</v>
      </c>
      <c r="L382" t="str">
        <f t="shared" si="62"/>
        <v>Repositioned</v>
      </c>
      <c r="M382" s="12" t="str">
        <f t="shared" si="64"/>
        <v>PI.IC.GA.101607.01</v>
      </c>
      <c r="N382" s="12"/>
      <c r="O382" s="12" t="str">
        <f t="shared" si="65"/>
        <v>PH.IC.GA.101607.01</v>
      </c>
      <c r="Q382" s="12" t="str">
        <f t="shared" si="66"/>
        <v>CL.IC.GA.101607.01</v>
      </c>
    </row>
    <row r="383" spans="1:17" ht="15">
      <c r="A383" t="s">
        <v>2591</v>
      </c>
      <c r="C383" s="2" t="s">
        <v>10905</v>
      </c>
      <c r="E383" s="2" t="s">
        <v>5740</v>
      </c>
      <c r="F383" t="s">
        <v>3182</v>
      </c>
      <c r="G383" t="s">
        <v>1811</v>
      </c>
      <c r="H383" s="22" t="s">
        <v>1550</v>
      </c>
      <c r="I383" t="s">
        <v>1699</v>
      </c>
      <c r="J383" s="11" t="str">
        <f t="shared" si="63"/>
        <v>IC.GA.101608</v>
      </c>
      <c r="K383" s="2" t="s">
        <v>1192</v>
      </c>
      <c r="L383" t="str">
        <f t="shared" si="62"/>
        <v>Changed</v>
      </c>
      <c r="M383" s="12" t="str">
        <f t="shared" si="64"/>
        <v>PI.IC.GA.101608.01</v>
      </c>
      <c r="N383" s="12"/>
      <c r="O383" s="12" t="str">
        <f t="shared" si="65"/>
        <v>PH.IC.GA.101608.01</v>
      </c>
      <c r="Q383" s="12" t="str">
        <f t="shared" si="66"/>
        <v>CL.IC.GA.101608.01</v>
      </c>
    </row>
    <row r="384" spans="1:17" ht="15">
      <c r="A384" t="s">
        <v>2591</v>
      </c>
      <c r="C384" s="2" t="s">
        <v>10905</v>
      </c>
      <c r="E384" s="2" t="s">
        <v>5740</v>
      </c>
      <c r="F384" t="s">
        <v>3182</v>
      </c>
      <c r="G384" t="s">
        <v>3101</v>
      </c>
      <c r="H384" s="22" t="s">
        <v>1551</v>
      </c>
      <c r="I384" t="s">
        <v>3187</v>
      </c>
      <c r="J384" s="11" t="str">
        <f t="shared" si="63"/>
        <v>IC.GA.101609</v>
      </c>
      <c r="K384" s="2" t="s">
        <v>1192</v>
      </c>
      <c r="L384" t="str">
        <f t="shared" si="62"/>
        <v>Gravity drainage</v>
      </c>
      <c r="M384" s="12" t="str">
        <f t="shared" si="64"/>
        <v>PI.IC.GA.101609.01</v>
      </c>
      <c r="N384" s="12"/>
      <c r="O384" s="12" t="str">
        <f t="shared" si="65"/>
        <v>PH.IC.GA.101609.01</v>
      </c>
      <c r="Q384" s="12" t="str">
        <f t="shared" si="66"/>
        <v>CL.IC.GA.101609.01</v>
      </c>
    </row>
    <row r="385" spans="1:25" ht="15">
      <c r="A385" t="s">
        <v>2591</v>
      </c>
      <c r="C385" s="2" t="s">
        <v>10905</v>
      </c>
      <c r="E385" s="2" t="s">
        <v>5740</v>
      </c>
      <c r="F385" t="s">
        <v>3182</v>
      </c>
      <c r="G385" t="s">
        <v>1582</v>
      </c>
      <c r="H385" s="22" t="s">
        <v>1571</v>
      </c>
      <c r="I385" t="s">
        <v>1583</v>
      </c>
      <c r="J385" s="11" t="str">
        <f t="shared" si="63"/>
        <v>IC.GA.101610</v>
      </c>
      <c r="K385" s="2" t="s">
        <v>1192</v>
      </c>
      <c r="L385" t="str">
        <f t="shared" si="62"/>
        <v>Discontinue</v>
      </c>
      <c r="M385" s="12" t="str">
        <f t="shared" si="64"/>
        <v>PI.IC.GA.101610.01</v>
      </c>
      <c r="N385" s="12"/>
      <c r="O385" s="12" t="str">
        <f t="shared" si="65"/>
        <v>PH.IC.GA.101610.01</v>
      </c>
      <c r="Q385" s="12" t="str">
        <f t="shared" si="66"/>
        <v>CL.IC.GA.101610.01</v>
      </c>
    </row>
    <row r="386" spans="1:25" ht="15">
      <c r="A386" t="s">
        <v>2591</v>
      </c>
      <c r="C386" s="2" t="s">
        <v>848</v>
      </c>
      <c r="E386" s="2" t="s">
        <v>11480</v>
      </c>
      <c r="F386" t="s">
        <v>332</v>
      </c>
      <c r="G386" t="s">
        <v>331</v>
      </c>
      <c r="H386" s="22" t="s">
        <v>770</v>
      </c>
      <c r="J386" s="11" t="str">
        <f t="shared" si="63"/>
        <v>IC.GA.101611</v>
      </c>
      <c r="K386" s="2" t="s">
        <v>11683</v>
      </c>
      <c r="L386" t="str">
        <f t="shared" si="62"/>
        <v>Self Discontinued</v>
      </c>
      <c r="M386" s="12" t="str">
        <f t="shared" si="64"/>
        <v>PI.IC.GA.101611.01</v>
      </c>
      <c r="N386" s="12"/>
      <c r="O386" s="12" t="str">
        <f t="shared" si="65"/>
        <v>PH.IC.GA.101611.01</v>
      </c>
      <c r="Q386" s="12" t="str">
        <f t="shared" si="66"/>
        <v>CL.IC.GA.101611.01</v>
      </c>
      <c r="X386" t="s">
        <v>864</v>
      </c>
      <c r="Y386">
        <v>1124</v>
      </c>
    </row>
    <row r="387" spans="1:25" ht="15">
      <c r="A387" t="s">
        <v>2591</v>
      </c>
      <c r="C387" s="2" t="s">
        <v>10905</v>
      </c>
      <c r="D387" t="s">
        <v>3103</v>
      </c>
      <c r="E387" s="2" t="s">
        <v>1138</v>
      </c>
      <c r="F387" t="s">
        <v>3334</v>
      </c>
      <c r="G387" t="s">
        <v>1001</v>
      </c>
      <c r="H387" s="22" t="s">
        <v>1396</v>
      </c>
      <c r="I387" t="s">
        <v>1001</v>
      </c>
      <c r="J387" s="11" t="str">
        <f t="shared" si="63"/>
        <v>IC.GA.101701</v>
      </c>
      <c r="K387" s="2" t="s">
        <v>1192</v>
      </c>
      <c r="L387" t="str">
        <f t="shared" si="62"/>
        <v>None</v>
      </c>
      <c r="M387" s="12" t="str">
        <f t="shared" si="64"/>
        <v>PI.IC.GA.101701.01</v>
      </c>
      <c r="N387" s="12"/>
      <c r="O387" s="12" t="str">
        <f t="shared" si="65"/>
        <v>PH.IC.GA.101701.01</v>
      </c>
      <c r="Q387" s="12" t="str">
        <f t="shared" si="66"/>
        <v>CL.IC.GA.101701.01</v>
      </c>
    </row>
    <row r="388" spans="1:25" ht="15">
      <c r="A388" t="s">
        <v>2591</v>
      </c>
      <c r="C388" s="2" t="s">
        <v>10905</v>
      </c>
      <c r="E388" s="2" t="s">
        <v>1138</v>
      </c>
      <c r="F388" t="s">
        <v>3334</v>
      </c>
      <c r="G388" t="s">
        <v>2407</v>
      </c>
      <c r="H388" s="22" t="s">
        <v>1398</v>
      </c>
      <c r="I388" t="s">
        <v>3260</v>
      </c>
      <c r="J388" s="11" t="str">
        <f t="shared" si="63"/>
        <v>IC.GA.101702</v>
      </c>
      <c r="K388" s="2" t="s">
        <v>1192</v>
      </c>
      <c r="L388" t="str">
        <f t="shared" si="62"/>
        <v>Intermittent</v>
      </c>
      <c r="M388" s="12" t="str">
        <f t="shared" si="64"/>
        <v>PI.IC.GA.101702.01</v>
      </c>
      <c r="N388" s="12"/>
      <c r="O388" s="12" t="str">
        <f t="shared" si="65"/>
        <v>PH.IC.GA.101702.01</v>
      </c>
      <c r="Q388" s="12" t="str">
        <f t="shared" si="66"/>
        <v>CL.IC.GA.101702.01</v>
      </c>
    </row>
    <row r="389" spans="1:25" ht="15">
      <c r="A389" t="s">
        <v>2591</v>
      </c>
      <c r="C389" s="2" t="s">
        <v>10905</v>
      </c>
      <c r="E389" s="2" t="s">
        <v>1138</v>
      </c>
      <c r="F389" t="s">
        <v>3334</v>
      </c>
      <c r="G389" t="s">
        <v>3261</v>
      </c>
      <c r="H389" s="22" t="s">
        <v>1400</v>
      </c>
      <c r="I389" t="s">
        <v>3335</v>
      </c>
      <c r="J389" s="11" t="str">
        <f t="shared" si="63"/>
        <v>IC.GA.101703</v>
      </c>
      <c r="K389" s="2" t="s">
        <v>1192</v>
      </c>
      <c r="L389" t="str">
        <f t="shared" si="62"/>
        <v>Continuous</v>
      </c>
      <c r="M389" s="12" t="str">
        <f t="shared" si="64"/>
        <v>PI.IC.GA.101703.01</v>
      </c>
      <c r="N389" s="12"/>
      <c r="O389" s="12" t="str">
        <f t="shared" si="65"/>
        <v>PH.IC.GA.101703.01</v>
      </c>
      <c r="Q389" s="12" t="str">
        <f t="shared" si="66"/>
        <v>CL.IC.GA.101703.01</v>
      </c>
    </row>
    <row r="390" spans="1:25" ht="15">
      <c r="A390" t="s">
        <v>2591</v>
      </c>
      <c r="C390" s="2" t="s">
        <v>10905</v>
      </c>
      <c r="D390" t="s">
        <v>5363</v>
      </c>
      <c r="E390" s="2" t="s">
        <v>965</v>
      </c>
      <c r="F390" t="s">
        <v>3489</v>
      </c>
      <c r="G390" t="s">
        <v>3416</v>
      </c>
      <c r="H390" s="22" t="s">
        <v>1396</v>
      </c>
      <c r="I390" t="s">
        <v>3417</v>
      </c>
      <c r="J390" s="11" t="str">
        <f t="shared" si="63"/>
        <v>IC.GA.101801</v>
      </c>
      <c r="K390" s="2" t="s">
        <v>1192</v>
      </c>
      <c r="L390" t="str">
        <f t="shared" si="62"/>
        <v>Salem sump</v>
      </c>
      <c r="M390" s="12" t="str">
        <f t="shared" si="64"/>
        <v>PI.IC.GA.101801.01</v>
      </c>
      <c r="N390" s="12"/>
      <c r="O390" s="12" t="str">
        <f t="shared" si="65"/>
        <v>PH.IC.GA.101801.01</v>
      </c>
      <c r="Q390" s="12" t="str">
        <f t="shared" si="66"/>
        <v>CL.IC.GA.101801.01</v>
      </c>
    </row>
    <row r="391" spans="1:25" ht="15">
      <c r="A391" t="s">
        <v>2591</v>
      </c>
      <c r="C391" s="2" t="s">
        <v>10905</v>
      </c>
      <c r="E391" s="2" t="s">
        <v>965</v>
      </c>
      <c r="F391" t="s">
        <v>3489</v>
      </c>
      <c r="G391" t="s">
        <v>3418</v>
      </c>
      <c r="H391" s="22" t="s">
        <v>1398</v>
      </c>
      <c r="I391" t="s">
        <v>3419</v>
      </c>
      <c r="J391" s="11" t="str">
        <f t="shared" si="63"/>
        <v>IC.GA.101802</v>
      </c>
      <c r="K391" s="2" t="s">
        <v>1192</v>
      </c>
      <c r="L391" t="str">
        <f t="shared" si="62"/>
        <v>Small bore (Dobhoff)</v>
      </c>
      <c r="M391" s="12" t="str">
        <f t="shared" si="64"/>
        <v>PI.IC.GA.101802.01</v>
      </c>
      <c r="N391" s="12"/>
      <c r="O391" s="12" t="str">
        <f t="shared" si="65"/>
        <v>PH.IC.GA.101802.01</v>
      </c>
      <c r="Q391" s="12" t="str">
        <f t="shared" si="66"/>
        <v>CL.IC.GA.101802.01</v>
      </c>
    </row>
    <row r="392" spans="1:25" ht="15">
      <c r="A392" t="s">
        <v>2591</v>
      </c>
      <c r="C392" s="2" t="s">
        <v>10905</v>
      </c>
      <c r="E392" s="2" t="s">
        <v>965</v>
      </c>
      <c r="F392" t="s">
        <v>3489</v>
      </c>
      <c r="G392" t="s">
        <v>3420</v>
      </c>
      <c r="H392" s="22" t="s">
        <v>1400</v>
      </c>
      <c r="I392" t="s">
        <v>3421</v>
      </c>
      <c r="J392" s="11" t="str">
        <f t="shared" si="63"/>
        <v>IC.GA.101803</v>
      </c>
      <c r="K392" s="2" t="s">
        <v>1192</v>
      </c>
      <c r="L392" t="str">
        <f t="shared" si="62"/>
        <v>Large bore</v>
      </c>
      <c r="M392" s="12" t="str">
        <f t="shared" si="64"/>
        <v>PI.IC.GA.101803.01</v>
      </c>
      <c r="N392" s="12"/>
      <c r="O392" s="12" t="str">
        <f t="shared" si="65"/>
        <v>PH.IC.GA.101803.01</v>
      </c>
      <c r="Q392" s="12" t="str">
        <f t="shared" si="66"/>
        <v>CL.IC.GA.101803.01</v>
      </c>
    </row>
    <row r="393" spans="1:25" ht="15">
      <c r="A393" t="s">
        <v>2591</v>
      </c>
      <c r="C393" s="2" t="s">
        <v>10905</v>
      </c>
      <c r="E393" s="2" t="s">
        <v>965</v>
      </c>
      <c r="F393" t="s">
        <v>3489</v>
      </c>
      <c r="G393" t="s">
        <v>3422</v>
      </c>
      <c r="H393" s="22" t="s">
        <v>1402</v>
      </c>
      <c r="I393" t="s">
        <v>3423</v>
      </c>
      <c r="J393" s="11" t="str">
        <f t="shared" si="63"/>
        <v>IC.GA.101804</v>
      </c>
      <c r="K393" s="2" t="s">
        <v>1192</v>
      </c>
      <c r="L393" t="str">
        <f t="shared" si="62"/>
        <v>Gastrostomy</v>
      </c>
      <c r="M393" s="12" t="str">
        <f t="shared" si="64"/>
        <v>PI.IC.GA.101804.01</v>
      </c>
      <c r="N393" s="12"/>
      <c r="O393" s="12" t="str">
        <f t="shared" si="65"/>
        <v>PH.IC.GA.101804.01</v>
      </c>
      <c r="Q393" s="12" t="str">
        <f t="shared" si="66"/>
        <v>CL.IC.GA.101804.01</v>
      </c>
    </row>
    <row r="394" spans="1:25" ht="15">
      <c r="A394" t="s">
        <v>2591</v>
      </c>
      <c r="C394" s="2" t="s">
        <v>10905</v>
      </c>
      <c r="E394" s="2" t="s">
        <v>965</v>
      </c>
      <c r="F394" t="s">
        <v>3489</v>
      </c>
      <c r="G394" t="s">
        <v>3424</v>
      </c>
      <c r="H394" s="22" t="s">
        <v>1404</v>
      </c>
      <c r="I394" t="s">
        <v>3425</v>
      </c>
      <c r="J394" s="11" t="str">
        <f t="shared" si="63"/>
        <v>IC.GA.101805</v>
      </c>
      <c r="K394" s="2" t="s">
        <v>1192</v>
      </c>
      <c r="L394" t="str">
        <f t="shared" si="62"/>
        <v>Jejunostomy</v>
      </c>
      <c r="M394" s="12" t="str">
        <f t="shared" si="64"/>
        <v>PI.IC.GA.101805.01</v>
      </c>
      <c r="N394" s="12"/>
      <c r="O394" s="12" t="str">
        <f t="shared" si="65"/>
        <v>PH.IC.GA.101805.01</v>
      </c>
      <c r="Q394" s="12" t="str">
        <f t="shared" si="66"/>
        <v>CL.IC.GA.101805.01</v>
      </c>
    </row>
    <row r="395" spans="1:25" ht="15">
      <c r="A395" t="s">
        <v>2591</v>
      </c>
      <c r="C395" s="2" t="s">
        <v>10905</v>
      </c>
      <c r="E395" s="2" t="s">
        <v>965</v>
      </c>
      <c r="F395" t="s">
        <v>3489</v>
      </c>
      <c r="G395" t="s">
        <v>3269</v>
      </c>
      <c r="H395" s="22" t="s">
        <v>1406</v>
      </c>
      <c r="I395" t="s">
        <v>3270</v>
      </c>
      <c r="J395" s="11" t="str">
        <f t="shared" si="63"/>
        <v>IC.GA.101806</v>
      </c>
      <c r="K395" s="2" t="s">
        <v>1192</v>
      </c>
      <c r="L395" t="str">
        <f t="shared" si="62"/>
        <v>Percutaneous endoscopic gastrostomy</v>
      </c>
      <c r="M395" s="12" t="str">
        <f t="shared" si="64"/>
        <v>PI.IC.GA.101806.01</v>
      </c>
      <c r="N395" s="12"/>
      <c r="O395" s="12" t="str">
        <f t="shared" si="65"/>
        <v>PH.IC.GA.101806.01</v>
      </c>
      <c r="Q395" s="12" t="str">
        <f t="shared" si="66"/>
        <v>CL.IC.GA.101806.01</v>
      </c>
    </row>
    <row r="396" spans="1:25" ht="15">
      <c r="A396" t="s">
        <v>2591</v>
      </c>
      <c r="C396" s="2" t="s">
        <v>10905</v>
      </c>
      <c r="E396" s="2" t="s">
        <v>965</v>
      </c>
      <c r="F396" t="s">
        <v>3489</v>
      </c>
      <c r="G396" t="s">
        <v>3271</v>
      </c>
      <c r="H396" s="22" t="s">
        <v>1419</v>
      </c>
      <c r="I396" t="s">
        <v>3272</v>
      </c>
      <c r="J396" s="11" t="str">
        <f t="shared" si="63"/>
        <v>IC.GA.101807</v>
      </c>
      <c r="K396" s="2" t="s">
        <v>1192</v>
      </c>
      <c r="L396" t="str">
        <f t="shared" si="62"/>
        <v>Percutaneous gastrostomy button</v>
      </c>
      <c r="M396" s="12" t="str">
        <f t="shared" si="64"/>
        <v>PI.IC.GA.101807.01</v>
      </c>
      <c r="N396" s="12"/>
      <c r="O396" s="12" t="str">
        <f t="shared" si="65"/>
        <v>PH.IC.GA.101807.01</v>
      </c>
      <c r="Q396" s="12" t="str">
        <f t="shared" si="66"/>
        <v>CL.IC.GA.101807.01</v>
      </c>
    </row>
    <row r="397" spans="1:25" ht="15">
      <c r="A397" t="s">
        <v>2591</v>
      </c>
      <c r="C397" s="2" t="s">
        <v>10905</v>
      </c>
      <c r="E397" s="2" t="s">
        <v>965</v>
      </c>
      <c r="F397" t="s">
        <v>3489</v>
      </c>
      <c r="G397" t="s">
        <v>2971</v>
      </c>
      <c r="H397" s="22" t="s">
        <v>1550</v>
      </c>
      <c r="I397" t="s">
        <v>930</v>
      </c>
      <c r="J397" s="11" t="str">
        <f t="shared" si="63"/>
        <v>IC.GA.101808</v>
      </c>
      <c r="K397" s="2" t="s">
        <v>1192</v>
      </c>
      <c r="L397" t="str">
        <f t="shared" ref="L397:L463" si="67">G397</f>
        <v>Other: specify</v>
      </c>
      <c r="M397" s="12" t="str">
        <f t="shared" si="64"/>
        <v>PI.IC.GA.101808.01</v>
      </c>
      <c r="N397" s="12"/>
      <c r="O397" s="12" t="str">
        <f t="shared" si="65"/>
        <v>PH.IC.GA.101808.01</v>
      </c>
      <c r="Q397" s="12" t="str">
        <f t="shared" si="66"/>
        <v>CL.IC.GA.101808.01</v>
      </c>
    </row>
    <row r="398" spans="1:25" ht="15">
      <c r="A398" t="s">
        <v>2982</v>
      </c>
      <c r="C398" s="2" t="s">
        <v>10905</v>
      </c>
      <c r="E398" s="2" t="s">
        <v>965</v>
      </c>
      <c r="F398" t="s">
        <v>3490</v>
      </c>
      <c r="G398" s="2" t="s">
        <v>3274</v>
      </c>
      <c r="H398" s="22" t="s">
        <v>10095</v>
      </c>
      <c r="I398" s="22" t="s">
        <v>3275</v>
      </c>
      <c r="J398" s="11" t="str">
        <f t="shared" si="63"/>
        <v>IC.GA.101809</v>
      </c>
      <c r="K398" s="2" t="s">
        <v>1192</v>
      </c>
      <c r="L398" t="str">
        <f t="shared" si="67"/>
        <v>G/J Tube</v>
      </c>
      <c r="M398" s="12" t="str">
        <f t="shared" si="64"/>
        <v>PI.IC.GA.101809.01</v>
      </c>
      <c r="N398" s="12"/>
      <c r="O398" s="12" t="str">
        <f t="shared" si="65"/>
        <v>PH.IC.GA.101809.01</v>
      </c>
      <c r="Q398" s="12" t="str">
        <f t="shared" si="66"/>
        <v>CL.IC.GA.101809.01</v>
      </c>
      <c r="R398" t="s">
        <v>1141</v>
      </c>
      <c r="S398">
        <v>213</v>
      </c>
    </row>
    <row r="399" spans="1:25" ht="15">
      <c r="A399" t="s">
        <v>2982</v>
      </c>
      <c r="C399" s="2" t="s">
        <v>10905</v>
      </c>
      <c r="E399" s="2" t="s">
        <v>5743</v>
      </c>
      <c r="F399" t="s">
        <v>3490</v>
      </c>
      <c r="G399" s="2" t="s">
        <v>3155</v>
      </c>
      <c r="H399" s="22" t="s">
        <v>10905</v>
      </c>
      <c r="I399" s="22" t="s">
        <v>3004</v>
      </c>
      <c r="J399" s="11" t="str">
        <f t="shared" si="63"/>
        <v>IC.GA.101810</v>
      </c>
      <c r="K399" s="2" t="s">
        <v>11324</v>
      </c>
      <c r="L399" t="str">
        <f t="shared" si="67"/>
        <v>G/J Combination Tube</v>
      </c>
      <c r="M399" s="12" t="str">
        <f t="shared" si="64"/>
        <v>PI.IC.GA.101810.01</v>
      </c>
      <c r="N399" s="12"/>
      <c r="O399" s="12" t="str">
        <f t="shared" si="65"/>
        <v>PH.IC.GA.101810.01</v>
      </c>
      <c r="Q399" s="12" t="str">
        <f t="shared" si="66"/>
        <v>CL.IC.GA.101810.01</v>
      </c>
      <c r="R399" t="s">
        <v>9277</v>
      </c>
      <c r="S399">
        <v>213</v>
      </c>
    </row>
    <row r="400" spans="1:25" ht="15">
      <c r="A400" t="s">
        <v>2982</v>
      </c>
      <c r="C400" s="2" t="s">
        <v>11226</v>
      </c>
      <c r="D400" t="s">
        <v>11151</v>
      </c>
      <c r="E400" s="2" t="s">
        <v>11358</v>
      </c>
      <c r="F400" t="s">
        <v>11522</v>
      </c>
      <c r="G400" s="2" t="s">
        <v>11224</v>
      </c>
      <c r="H400" s="22" t="s">
        <v>11104</v>
      </c>
      <c r="I400" s="22" t="s">
        <v>11225</v>
      </c>
      <c r="J400" s="11" t="str">
        <f t="shared" si="63"/>
        <v>IC.GA.101901</v>
      </c>
      <c r="K400" s="2" t="s">
        <v>1192</v>
      </c>
      <c r="L400" t="str">
        <f t="shared" si="67"/>
        <v>Date insertion, specify:</v>
      </c>
      <c r="M400" s="12" t="str">
        <f t="shared" si="64"/>
        <v>PI.IC.GA.101901.01</v>
      </c>
      <c r="N400" s="12"/>
      <c r="O400" s="12" t="str">
        <f t="shared" si="65"/>
        <v>PH.IC.GA.101901.01</v>
      </c>
      <c r="Q400" s="12" t="str">
        <f t="shared" si="66"/>
        <v>CL.IC.GA.101901.01</v>
      </c>
      <c r="R400" t="s">
        <v>1112</v>
      </c>
      <c r="S400">
        <v>213</v>
      </c>
      <c r="V400" t="s">
        <v>11231</v>
      </c>
      <c r="W400">
        <v>1069</v>
      </c>
    </row>
    <row r="401" spans="1:25" ht="15">
      <c r="A401" t="s">
        <v>2591</v>
      </c>
      <c r="B401" t="s">
        <v>3491</v>
      </c>
      <c r="C401" s="2" t="s">
        <v>8048</v>
      </c>
      <c r="D401" t="s">
        <v>9778</v>
      </c>
      <c r="E401" s="2" t="s">
        <v>1192</v>
      </c>
      <c r="F401" t="s">
        <v>3492</v>
      </c>
      <c r="G401" t="s">
        <v>1433</v>
      </c>
      <c r="H401" s="22" t="s">
        <v>1396</v>
      </c>
      <c r="I401" t="s">
        <v>1434</v>
      </c>
      <c r="J401" s="11" t="str">
        <f t="shared" si="63"/>
        <v>IC.GA.110101</v>
      </c>
      <c r="K401" s="2" t="s">
        <v>1192</v>
      </c>
      <c r="L401" t="str">
        <f t="shared" si="67"/>
        <v xml:space="preserve">     Green</v>
      </c>
      <c r="M401" s="12" t="str">
        <f t="shared" si="64"/>
        <v>PI.IC.GA.110101.01</v>
      </c>
      <c r="N401" s="12"/>
      <c r="O401" s="12" t="str">
        <f t="shared" si="65"/>
        <v>PH.IC.GA.110101.01</v>
      </c>
      <c r="Q401" s="12" t="str">
        <f t="shared" si="66"/>
        <v>CL.IC.GA.110101.01</v>
      </c>
    </row>
    <row r="402" spans="1:25" ht="15">
      <c r="A402" t="s">
        <v>2591</v>
      </c>
      <c r="C402" s="2" t="s">
        <v>8048</v>
      </c>
      <c r="E402" s="2" t="s">
        <v>11324</v>
      </c>
      <c r="F402" t="s">
        <v>3492</v>
      </c>
      <c r="G402" t="s">
        <v>1431</v>
      </c>
      <c r="H402" s="22" t="s">
        <v>1398</v>
      </c>
      <c r="I402" t="s">
        <v>1432</v>
      </c>
      <c r="J402" s="11" t="str">
        <f t="shared" si="63"/>
        <v>IC.GA.110102</v>
      </c>
      <c r="K402" s="2" t="s">
        <v>11324</v>
      </c>
      <c r="L402" t="str">
        <f t="shared" si="67"/>
        <v xml:space="preserve">     Amber</v>
      </c>
      <c r="M402" s="12" t="str">
        <f t="shared" si="64"/>
        <v>PI.IC.GA.110102.01</v>
      </c>
      <c r="N402" s="12"/>
      <c r="O402" s="12" t="str">
        <f t="shared" si="65"/>
        <v>PH.IC.GA.110102.01</v>
      </c>
      <c r="Q402" s="12" t="str">
        <f t="shared" si="66"/>
        <v>CL.IC.GA.110102.01</v>
      </c>
    </row>
    <row r="403" spans="1:25" ht="15">
      <c r="A403" t="s">
        <v>2591</v>
      </c>
      <c r="C403" s="2" t="s">
        <v>8048</v>
      </c>
      <c r="E403" s="2" t="s">
        <v>1192</v>
      </c>
      <c r="F403" t="s">
        <v>3492</v>
      </c>
      <c r="G403" t="s">
        <v>2099</v>
      </c>
      <c r="H403" s="22" t="s">
        <v>1400</v>
      </c>
      <c r="I403" t="s">
        <v>1560</v>
      </c>
      <c r="J403" s="11" t="str">
        <f t="shared" si="63"/>
        <v>IC.GA.110103</v>
      </c>
      <c r="K403" s="2" t="s">
        <v>1192</v>
      </c>
      <c r="L403" t="str">
        <f t="shared" si="67"/>
        <v xml:space="preserve">     Red</v>
      </c>
      <c r="M403" s="12" t="str">
        <f t="shared" si="64"/>
        <v>PI.IC.GA.110103.01</v>
      </c>
      <c r="N403" s="12"/>
      <c r="O403" s="12" t="str">
        <f t="shared" si="65"/>
        <v>PH.IC.GA.110103.01</v>
      </c>
      <c r="Q403" s="12" t="str">
        <f t="shared" si="66"/>
        <v>CL.IC.GA.110103.01</v>
      </c>
    </row>
    <row r="404" spans="1:25" ht="15">
      <c r="A404" t="s">
        <v>2591</v>
      </c>
      <c r="C404" s="2" t="s">
        <v>8048</v>
      </c>
      <c r="E404" s="2" t="s">
        <v>1192</v>
      </c>
      <c r="F404" t="s">
        <v>3492</v>
      </c>
      <c r="G404" t="s">
        <v>2705</v>
      </c>
      <c r="H404" s="22" t="s">
        <v>1402</v>
      </c>
      <c r="I404" t="s">
        <v>3120</v>
      </c>
      <c r="J404" s="11" t="str">
        <f t="shared" si="63"/>
        <v>IC.GA.110104</v>
      </c>
      <c r="K404" s="2" t="s">
        <v>1192</v>
      </c>
      <c r="L404" t="str">
        <f t="shared" si="67"/>
        <v xml:space="preserve">     Bright red</v>
      </c>
      <c r="M404" s="12" t="str">
        <f t="shared" si="64"/>
        <v>PI.IC.GA.110104.01</v>
      </c>
      <c r="N404" s="12"/>
      <c r="O404" s="12" t="str">
        <f t="shared" si="65"/>
        <v>PH.IC.GA.110104.01</v>
      </c>
      <c r="Q404" s="12" t="str">
        <f t="shared" si="66"/>
        <v>CL.IC.GA.110104.01</v>
      </c>
    </row>
    <row r="405" spans="1:25" ht="15">
      <c r="A405" t="s">
        <v>2591</v>
      </c>
      <c r="C405" s="2" t="s">
        <v>8048</v>
      </c>
      <c r="E405" s="2" t="s">
        <v>1192</v>
      </c>
      <c r="F405" t="s">
        <v>3492</v>
      </c>
      <c r="G405" t="s">
        <v>2100</v>
      </c>
      <c r="H405" s="22" t="s">
        <v>1404</v>
      </c>
      <c r="I405" t="s">
        <v>2101</v>
      </c>
      <c r="J405" s="11" t="str">
        <f t="shared" si="63"/>
        <v>IC.GA.110105</v>
      </c>
      <c r="K405" s="2" t="s">
        <v>1192</v>
      </c>
      <c r="L405" t="str">
        <f t="shared" si="67"/>
        <v xml:space="preserve">     Maroon</v>
      </c>
      <c r="M405" s="12" t="str">
        <f t="shared" si="64"/>
        <v>PI.IC.GA.110105.01</v>
      </c>
      <c r="N405" s="12"/>
      <c r="O405" s="12" t="str">
        <f t="shared" si="65"/>
        <v>PH.IC.GA.110105.01</v>
      </c>
      <c r="Q405" s="12" t="str">
        <f t="shared" si="66"/>
        <v>CL.IC.GA.110105.01</v>
      </c>
    </row>
    <row r="406" spans="1:25" ht="15">
      <c r="A406" t="s">
        <v>2591</v>
      </c>
      <c r="C406" s="2" t="s">
        <v>8048</v>
      </c>
      <c r="E406" s="2" t="s">
        <v>1192</v>
      </c>
      <c r="F406" t="s">
        <v>3492</v>
      </c>
      <c r="G406" t="s">
        <v>1435</v>
      </c>
      <c r="H406" s="22" t="s">
        <v>1406</v>
      </c>
      <c r="I406" t="s">
        <v>1436</v>
      </c>
      <c r="J406" s="11" t="str">
        <f t="shared" si="63"/>
        <v>IC.GA.110106</v>
      </c>
      <c r="K406" s="2" t="s">
        <v>1192</v>
      </c>
      <c r="L406" t="str">
        <f t="shared" si="67"/>
        <v xml:space="preserve">     Tan</v>
      </c>
      <c r="M406" s="12" t="str">
        <f t="shared" si="64"/>
        <v>PI.IC.GA.110106.01</v>
      </c>
      <c r="N406" s="12"/>
      <c r="O406" s="12" t="str">
        <f t="shared" si="65"/>
        <v>PH.IC.GA.110106.01</v>
      </c>
      <c r="Q406" s="12" t="str">
        <f t="shared" si="66"/>
        <v>CL.IC.GA.110106.01</v>
      </c>
    </row>
    <row r="407" spans="1:25" ht="15">
      <c r="A407" t="s">
        <v>2591</v>
      </c>
      <c r="C407" s="2" t="s">
        <v>8048</v>
      </c>
      <c r="E407" s="2" t="s">
        <v>1192</v>
      </c>
      <c r="F407" t="s">
        <v>3492</v>
      </c>
      <c r="G407" t="s">
        <v>2102</v>
      </c>
      <c r="H407" s="22" t="s">
        <v>1419</v>
      </c>
      <c r="I407" t="s">
        <v>2103</v>
      </c>
      <c r="J407" s="11" t="str">
        <f t="shared" si="63"/>
        <v>IC.GA.110107</v>
      </c>
      <c r="K407" s="2" t="s">
        <v>1192</v>
      </c>
      <c r="L407" t="str">
        <f t="shared" si="67"/>
        <v xml:space="preserve">     Yellow</v>
      </c>
      <c r="M407" s="12" t="str">
        <f t="shared" si="64"/>
        <v>PI.IC.GA.110107.01</v>
      </c>
      <c r="N407" s="12"/>
      <c r="O407" s="12" t="str">
        <f t="shared" si="65"/>
        <v>PH.IC.GA.110107.01</v>
      </c>
      <c r="Q407" s="12" t="str">
        <f t="shared" si="66"/>
        <v>CL.IC.GA.110107.01</v>
      </c>
    </row>
    <row r="408" spans="1:25" ht="15">
      <c r="A408" t="s">
        <v>2591</v>
      </c>
      <c r="C408" s="2" t="s">
        <v>8048</v>
      </c>
      <c r="E408" s="2" t="s">
        <v>1192</v>
      </c>
      <c r="F408" t="s">
        <v>3492</v>
      </c>
      <c r="G408" t="s">
        <v>3121</v>
      </c>
      <c r="H408" s="22" t="s">
        <v>1550</v>
      </c>
      <c r="I408" t="s">
        <v>3122</v>
      </c>
      <c r="J408" s="11" t="str">
        <f t="shared" si="63"/>
        <v>IC.GA.110108</v>
      </c>
      <c r="K408" s="2" t="s">
        <v>1192</v>
      </c>
      <c r="L408" t="str">
        <f t="shared" si="67"/>
        <v xml:space="preserve">     Orange</v>
      </c>
      <c r="M408" s="12" t="str">
        <f t="shared" si="64"/>
        <v>PI.IC.GA.110108.01</v>
      </c>
      <c r="N408" s="12"/>
      <c r="O408" s="12" t="str">
        <f t="shared" si="65"/>
        <v>PH.IC.GA.110108.01</v>
      </c>
      <c r="Q408" s="12" t="str">
        <f t="shared" si="66"/>
        <v>CL.IC.GA.110108.01</v>
      </c>
    </row>
    <row r="409" spans="1:25" ht="15">
      <c r="A409" t="s">
        <v>2591</v>
      </c>
      <c r="C409" s="2" t="s">
        <v>8048</v>
      </c>
      <c r="E409" s="2" t="s">
        <v>1192</v>
      </c>
      <c r="F409" t="s">
        <v>3492</v>
      </c>
      <c r="G409" t="s">
        <v>2702</v>
      </c>
      <c r="H409" s="22" t="s">
        <v>1551</v>
      </c>
      <c r="I409" t="s">
        <v>2703</v>
      </c>
      <c r="J409" s="11" t="str">
        <f t="shared" si="63"/>
        <v>IC.GA.110109</v>
      </c>
      <c r="K409" s="2" t="s">
        <v>1192</v>
      </c>
      <c r="L409" t="str">
        <f t="shared" si="67"/>
        <v xml:space="preserve">     Brown</v>
      </c>
      <c r="M409" s="12" t="str">
        <f t="shared" si="64"/>
        <v>PI.IC.GA.110109.01</v>
      </c>
      <c r="N409" s="12"/>
      <c r="O409" s="12" t="str">
        <f t="shared" si="65"/>
        <v>PH.IC.GA.110109.01</v>
      </c>
      <c r="Q409" s="12" t="str">
        <f t="shared" si="66"/>
        <v>CL.IC.GA.110109.01</v>
      </c>
    </row>
    <row r="410" spans="1:25" ht="15">
      <c r="A410" t="s">
        <v>2591</v>
      </c>
      <c r="C410" s="2" t="s">
        <v>8048</v>
      </c>
      <c r="E410" s="2" t="s">
        <v>1192</v>
      </c>
      <c r="F410" t="s">
        <v>3492</v>
      </c>
      <c r="G410" t="s">
        <v>3123</v>
      </c>
      <c r="H410" s="22" t="s">
        <v>1571</v>
      </c>
      <c r="I410" t="s">
        <v>3124</v>
      </c>
      <c r="J410" s="11" t="str">
        <f t="shared" si="63"/>
        <v>IC.GA.110110</v>
      </c>
      <c r="K410" s="2" t="s">
        <v>1192</v>
      </c>
      <c r="L410" t="str">
        <f t="shared" si="67"/>
        <v xml:space="preserve">     White</v>
      </c>
      <c r="M410" s="12" t="str">
        <f t="shared" si="64"/>
        <v>PI.IC.GA.110110.01</v>
      </c>
      <c r="N410" s="12"/>
      <c r="O410" s="12" t="str">
        <f t="shared" si="65"/>
        <v>PH.IC.GA.110110.01</v>
      </c>
      <c r="Q410" s="12" t="str">
        <f t="shared" si="66"/>
        <v>CL.IC.GA.110110.01</v>
      </c>
    </row>
    <row r="411" spans="1:25" ht="15">
      <c r="A411" t="s">
        <v>2591</v>
      </c>
      <c r="C411" s="2" t="s">
        <v>8048</v>
      </c>
      <c r="E411" s="2" t="s">
        <v>1192</v>
      </c>
      <c r="F411" t="s">
        <v>3492</v>
      </c>
      <c r="G411" t="s">
        <v>2704</v>
      </c>
      <c r="H411" s="2" t="s">
        <v>8048</v>
      </c>
      <c r="I411" t="s">
        <v>2618</v>
      </c>
      <c r="J411" s="11" t="str">
        <f t="shared" si="63"/>
        <v>IC.GA.110111</v>
      </c>
      <c r="K411" s="2" t="s">
        <v>1192</v>
      </c>
      <c r="L411" t="str">
        <f t="shared" si="67"/>
        <v xml:space="preserve">     Black</v>
      </c>
      <c r="M411" s="12" t="str">
        <f t="shared" si="64"/>
        <v>PI.IC.GA.110111.01</v>
      </c>
      <c r="N411" s="12"/>
      <c r="O411" s="12" t="str">
        <f t="shared" si="65"/>
        <v>PH.IC.GA.110111.01</v>
      </c>
      <c r="Q411" s="12" t="str">
        <f t="shared" si="66"/>
        <v>CL.IC.GA.110111.01</v>
      </c>
    </row>
    <row r="412" spans="1:25" ht="15">
      <c r="A412" t="s">
        <v>2591</v>
      </c>
      <c r="C412" s="2" t="s">
        <v>8048</v>
      </c>
      <c r="E412" s="2" t="s">
        <v>1192</v>
      </c>
      <c r="F412" t="s">
        <v>3492</v>
      </c>
      <c r="G412" t="s">
        <v>2709</v>
      </c>
      <c r="H412" s="2" t="s">
        <v>11023</v>
      </c>
      <c r="I412" t="s">
        <v>2710</v>
      </c>
      <c r="J412" s="11" t="str">
        <f t="shared" si="63"/>
        <v>IC.GA.110112</v>
      </c>
      <c r="K412" s="2" t="s">
        <v>1192</v>
      </c>
      <c r="L412" t="str">
        <f t="shared" si="67"/>
        <v xml:space="preserve">     Clay</v>
      </c>
      <c r="M412" s="12" t="str">
        <f t="shared" si="64"/>
        <v>PI.IC.GA.110112.01</v>
      </c>
      <c r="N412" s="12"/>
      <c r="O412" s="12" t="str">
        <f t="shared" si="65"/>
        <v>PH.IC.GA.110112.01</v>
      </c>
      <c r="Q412" s="12" t="str">
        <f t="shared" si="66"/>
        <v>CL.IC.GA.110112.01</v>
      </c>
    </row>
    <row r="413" spans="1:25" ht="15">
      <c r="A413" t="s">
        <v>2591</v>
      </c>
      <c r="C413" s="2" t="s">
        <v>8048</v>
      </c>
      <c r="E413" s="2" t="s">
        <v>1192</v>
      </c>
      <c r="F413" t="s">
        <v>3492</v>
      </c>
      <c r="G413" t="s">
        <v>2095</v>
      </c>
      <c r="H413" s="2" t="s">
        <v>8201</v>
      </c>
      <c r="I413" t="s">
        <v>1935</v>
      </c>
      <c r="J413" s="11" t="str">
        <f t="shared" si="63"/>
        <v>IC.GA.110113</v>
      </c>
      <c r="K413" s="2" t="s">
        <v>1192</v>
      </c>
      <c r="L413" t="str">
        <f t="shared" si="67"/>
        <v xml:space="preserve">     Colorless</v>
      </c>
      <c r="M413" s="12" t="str">
        <f t="shared" si="64"/>
        <v>PI.IC.GA.110113.01</v>
      </c>
      <c r="N413" s="12"/>
      <c r="O413" s="12" t="str">
        <f t="shared" si="65"/>
        <v>PH.IC.GA.110113.01</v>
      </c>
      <c r="Q413" s="12" t="str">
        <f t="shared" si="66"/>
        <v>CL.IC.GA.110113.01</v>
      </c>
    </row>
    <row r="414" spans="1:25" ht="15">
      <c r="A414" t="s">
        <v>2591</v>
      </c>
      <c r="C414" s="2" t="s">
        <v>841</v>
      </c>
      <c r="E414" s="2" t="s">
        <v>11683</v>
      </c>
      <c r="F414" t="s">
        <v>754</v>
      </c>
      <c r="G414" t="s">
        <v>750</v>
      </c>
      <c r="H414" s="2" t="s">
        <v>851</v>
      </c>
      <c r="I414" t="s">
        <v>751</v>
      </c>
      <c r="J414" s="11" t="str">
        <f t="shared" si="63"/>
        <v>IC.GA.110114</v>
      </c>
      <c r="K414" s="2" t="s">
        <v>11683</v>
      </c>
      <c r="L414" t="str">
        <f t="shared" si="67"/>
        <v>None</v>
      </c>
      <c r="M414" s="12" t="str">
        <f t="shared" si="64"/>
        <v>PI.IC.GA.110114.01</v>
      </c>
      <c r="N414" s="12"/>
      <c r="O414" s="12" t="str">
        <f t="shared" si="65"/>
        <v>PH.IC.GA.110114.01</v>
      </c>
      <c r="Q414" s="12" t="str">
        <f t="shared" si="66"/>
        <v>CL.IC.GA.110114.01</v>
      </c>
      <c r="X414" t="s">
        <v>807</v>
      </c>
      <c r="Y414">
        <v>1108</v>
      </c>
    </row>
    <row r="415" spans="1:25" ht="15">
      <c r="A415" t="s">
        <v>2591</v>
      </c>
      <c r="C415" s="2" t="s">
        <v>8048</v>
      </c>
      <c r="D415" t="s">
        <v>3125</v>
      </c>
      <c r="E415" s="2" t="s">
        <v>923</v>
      </c>
      <c r="F415" t="s">
        <v>3492</v>
      </c>
      <c r="G415" t="s">
        <v>3126</v>
      </c>
      <c r="H415" s="22" t="s">
        <v>1396</v>
      </c>
      <c r="I415" t="s">
        <v>3127</v>
      </c>
      <c r="J415" s="11" t="str">
        <f t="shared" si="63"/>
        <v>IC.GA.110201</v>
      </c>
      <c r="K415" s="2" t="s">
        <v>1192</v>
      </c>
      <c r="L415" t="str">
        <f t="shared" si="67"/>
        <v xml:space="preserve">     Thick</v>
      </c>
      <c r="M415" s="12" t="str">
        <f t="shared" si="64"/>
        <v>PI.IC.GA.110201.01</v>
      </c>
      <c r="N415" s="12"/>
      <c r="O415" s="12" t="str">
        <f t="shared" si="65"/>
        <v>PH.IC.GA.110201.01</v>
      </c>
      <c r="Q415" s="12" t="str">
        <f t="shared" si="66"/>
        <v>CL.IC.GA.110201.01</v>
      </c>
    </row>
    <row r="416" spans="1:25" ht="15">
      <c r="A416" t="s">
        <v>2591</v>
      </c>
      <c r="C416" s="2" t="s">
        <v>8048</v>
      </c>
      <c r="E416" s="2" t="s">
        <v>923</v>
      </c>
      <c r="F416" t="s">
        <v>3492</v>
      </c>
      <c r="G416" t="s">
        <v>3128</v>
      </c>
      <c r="H416" s="22" t="s">
        <v>1398</v>
      </c>
      <c r="I416" t="s">
        <v>3129</v>
      </c>
      <c r="J416" s="11" t="str">
        <f t="shared" si="63"/>
        <v>IC.GA.110202</v>
      </c>
      <c r="K416" s="2" t="s">
        <v>1192</v>
      </c>
      <c r="L416" t="str">
        <f t="shared" si="67"/>
        <v xml:space="preserve">     Thin</v>
      </c>
      <c r="M416" s="12" t="str">
        <f t="shared" si="64"/>
        <v>PI.IC.GA.110202.01</v>
      </c>
      <c r="N416" s="12"/>
      <c r="O416" s="12" t="str">
        <f t="shared" si="65"/>
        <v>PH.IC.GA.110202.01</v>
      </c>
      <c r="Q416" s="12" t="str">
        <f t="shared" si="66"/>
        <v>CL.IC.GA.110202.01</v>
      </c>
    </row>
    <row r="417" spans="1:17" ht="15">
      <c r="A417" t="s">
        <v>2591</v>
      </c>
      <c r="C417" s="2" t="s">
        <v>8048</v>
      </c>
      <c r="D417" t="s">
        <v>5727</v>
      </c>
      <c r="E417" s="2" t="s">
        <v>1202</v>
      </c>
      <c r="F417" t="s">
        <v>3493</v>
      </c>
      <c r="G417" t="s">
        <v>1825</v>
      </c>
      <c r="H417" s="22" t="s">
        <v>1396</v>
      </c>
      <c r="I417" t="s">
        <v>1825</v>
      </c>
      <c r="J417" s="11" t="str">
        <f t="shared" si="63"/>
        <v>IC.GA.110301</v>
      </c>
      <c r="K417" s="2" t="s">
        <v>1192</v>
      </c>
      <c r="L417" t="str">
        <f t="shared" si="67"/>
        <v>Gauze</v>
      </c>
      <c r="M417" s="12" t="str">
        <f t="shared" si="64"/>
        <v>PI.IC.GA.110301.01</v>
      </c>
      <c r="N417" s="12"/>
      <c r="O417" s="12" t="str">
        <f t="shared" si="65"/>
        <v>PH.IC.GA.110301.01</v>
      </c>
      <c r="Q417" s="12" t="str">
        <f t="shared" si="66"/>
        <v>CL.IC.GA.110301.01</v>
      </c>
    </row>
    <row r="418" spans="1:17" ht="15">
      <c r="A418" t="s">
        <v>2591</v>
      </c>
      <c r="C418" s="2" t="s">
        <v>8048</v>
      </c>
      <c r="E418" s="2" t="s">
        <v>1202</v>
      </c>
      <c r="F418" t="s">
        <v>3493</v>
      </c>
      <c r="G418" t="s">
        <v>1998</v>
      </c>
      <c r="H418" s="22" t="s">
        <v>1398</v>
      </c>
      <c r="I418" t="s">
        <v>3444</v>
      </c>
      <c r="J418" s="11" t="str">
        <f t="shared" si="63"/>
        <v>IC.GA.110302</v>
      </c>
      <c r="K418" s="2" t="s">
        <v>1192</v>
      </c>
      <c r="L418" t="str">
        <f t="shared" si="67"/>
        <v>Transparent</v>
      </c>
      <c r="M418" s="12" t="str">
        <f t="shared" si="64"/>
        <v>PI.IC.GA.110302.01</v>
      </c>
      <c r="N418" s="12"/>
      <c r="O418" s="12" t="str">
        <f t="shared" si="65"/>
        <v>PH.IC.GA.110302.01</v>
      </c>
      <c r="Q418" s="12" t="str">
        <f t="shared" si="66"/>
        <v>CL.IC.GA.110302.01</v>
      </c>
    </row>
    <row r="419" spans="1:17" ht="15">
      <c r="A419" t="s">
        <v>2591</v>
      </c>
      <c r="C419" s="2" t="s">
        <v>8048</v>
      </c>
      <c r="E419" s="2" t="s">
        <v>1202</v>
      </c>
      <c r="F419" t="s">
        <v>3493</v>
      </c>
      <c r="G419" t="s">
        <v>3445</v>
      </c>
      <c r="H419" s="22" t="s">
        <v>1400</v>
      </c>
      <c r="I419" t="s">
        <v>1831</v>
      </c>
      <c r="J419" s="11" t="str">
        <f t="shared" si="63"/>
        <v>IC.GA.110303</v>
      </c>
      <c r="K419" s="2" t="s">
        <v>1192</v>
      </c>
      <c r="L419" t="str">
        <f t="shared" si="67"/>
        <v>None, open to air</v>
      </c>
      <c r="M419" s="12" t="str">
        <f t="shared" si="64"/>
        <v>PI.IC.GA.110303.01</v>
      </c>
      <c r="N419" s="12"/>
      <c r="O419" s="12" t="str">
        <f t="shared" si="65"/>
        <v>PH.IC.GA.110303.01</v>
      </c>
      <c r="Q419" s="12" t="str">
        <f t="shared" si="66"/>
        <v>CL.IC.GA.110303.01</v>
      </c>
    </row>
    <row r="420" spans="1:17" ht="15">
      <c r="A420" t="s">
        <v>2591</v>
      </c>
      <c r="C420" s="2" t="s">
        <v>8048</v>
      </c>
      <c r="E420" s="2" t="s">
        <v>1202</v>
      </c>
      <c r="F420" t="s">
        <v>3493</v>
      </c>
      <c r="G420" t="s">
        <v>2734</v>
      </c>
      <c r="H420" s="22" t="s">
        <v>1402</v>
      </c>
      <c r="I420" t="s">
        <v>930</v>
      </c>
      <c r="J420" s="11" t="str">
        <f t="shared" si="63"/>
        <v>IC.GA.110304</v>
      </c>
      <c r="K420" s="2" t="s">
        <v>1192</v>
      </c>
      <c r="L420" t="str">
        <f t="shared" si="67"/>
        <v>Other:  specify</v>
      </c>
      <c r="M420" s="12" t="str">
        <f t="shared" si="64"/>
        <v>PI.IC.GA.110304.01</v>
      </c>
      <c r="N420" s="12"/>
      <c r="O420" s="12" t="str">
        <f t="shared" si="65"/>
        <v>PH.IC.GA.110304.01</v>
      </c>
      <c r="Q420" s="12" t="str">
        <f t="shared" si="66"/>
        <v>CL.IC.GA.110304.01</v>
      </c>
    </row>
    <row r="421" spans="1:17" ht="15">
      <c r="A421" t="s">
        <v>2591</v>
      </c>
      <c r="C421" s="2" t="s">
        <v>8048</v>
      </c>
      <c r="D421" t="s">
        <v>9791</v>
      </c>
      <c r="E421" s="2" t="s">
        <v>7070</v>
      </c>
      <c r="F421" t="s">
        <v>3493</v>
      </c>
      <c r="G421" t="s">
        <v>3346</v>
      </c>
      <c r="H421" s="22" t="s">
        <v>1396</v>
      </c>
      <c r="I421" t="s">
        <v>1833</v>
      </c>
      <c r="J421" s="11" t="str">
        <f t="shared" ref="J421:J488" si="68">CONCATENATE("IC.GA.",C421,E421,H421)</f>
        <v>IC.GA.110401</v>
      </c>
      <c r="K421" s="2" t="s">
        <v>1192</v>
      </c>
      <c r="L421" t="str">
        <f t="shared" si="67"/>
        <v>Clean, dry and intact</v>
      </c>
      <c r="M421" s="12" t="str">
        <f t="shared" ref="M421:M488" si="69">CONCATENATE("PI.",J421,".",K421)</f>
        <v>PI.IC.GA.110401.01</v>
      </c>
      <c r="N421" s="12"/>
      <c r="O421" s="12" t="str">
        <f t="shared" ref="O421:O488" si="70">CONCATENATE("PH.",J421,".",K421)</f>
        <v>PH.IC.GA.110401.01</v>
      </c>
      <c r="Q421" s="12" t="str">
        <f t="shared" ref="Q421:Q488" si="71">CONCATENATE("CL.",J421,".",K421)</f>
        <v>CL.IC.GA.110401.01</v>
      </c>
    </row>
    <row r="422" spans="1:17" ht="15">
      <c r="A422" t="s">
        <v>2591</v>
      </c>
      <c r="C422" s="2" t="s">
        <v>8048</v>
      </c>
      <c r="E422" s="2" t="s">
        <v>7070</v>
      </c>
      <c r="F422" t="s">
        <v>3493</v>
      </c>
      <c r="G422" t="s">
        <v>1811</v>
      </c>
      <c r="H422" s="22" t="s">
        <v>1398</v>
      </c>
      <c r="I422" t="s">
        <v>1811</v>
      </c>
      <c r="J422" s="11" t="str">
        <f t="shared" si="68"/>
        <v>IC.GA.110402</v>
      </c>
      <c r="K422" s="2" t="s">
        <v>1192</v>
      </c>
      <c r="L422" t="str">
        <f t="shared" si="67"/>
        <v>Changed</v>
      </c>
      <c r="M422" s="12" t="str">
        <f t="shared" si="69"/>
        <v>PI.IC.GA.110402.01</v>
      </c>
      <c r="N422" s="12"/>
      <c r="O422" s="12" t="str">
        <f t="shared" si="70"/>
        <v>PH.IC.GA.110402.01</v>
      </c>
      <c r="Q422" s="12" t="str">
        <f t="shared" si="71"/>
        <v>CL.IC.GA.110402.01</v>
      </c>
    </row>
    <row r="423" spans="1:17" ht="15">
      <c r="A423" t="s">
        <v>2591</v>
      </c>
      <c r="C423" s="2" t="s">
        <v>8048</v>
      </c>
      <c r="E423" s="2" t="s">
        <v>7070</v>
      </c>
      <c r="F423" t="s">
        <v>3493</v>
      </c>
      <c r="G423" t="s">
        <v>2010</v>
      </c>
      <c r="H423" s="22" t="s">
        <v>1400</v>
      </c>
      <c r="I423" t="s">
        <v>2010</v>
      </c>
      <c r="J423" s="11" t="str">
        <f t="shared" si="68"/>
        <v>IC.GA.110403</v>
      </c>
      <c r="K423" s="2" t="s">
        <v>1192</v>
      </c>
      <c r="L423" t="str">
        <f t="shared" si="67"/>
        <v>Reinforced</v>
      </c>
      <c r="M423" s="12" t="str">
        <f t="shared" si="69"/>
        <v>PI.IC.GA.110403.01</v>
      </c>
      <c r="N423" s="12"/>
      <c r="O423" s="12" t="str">
        <f t="shared" si="70"/>
        <v>PH.IC.GA.110403.01</v>
      </c>
      <c r="Q423" s="12" t="str">
        <f t="shared" si="71"/>
        <v>CL.IC.GA.110403.01</v>
      </c>
    </row>
    <row r="424" spans="1:17" ht="15">
      <c r="A424" t="s">
        <v>2591</v>
      </c>
      <c r="C424" s="2" t="s">
        <v>8048</v>
      </c>
      <c r="D424" t="s">
        <v>2840</v>
      </c>
      <c r="E424" s="2" t="s">
        <v>7071</v>
      </c>
      <c r="F424" t="s">
        <v>3493</v>
      </c>
      <c r="G424" t="s">
        <v>2841</v>
      </c>
      <c r="H424" s="22" t="s">
        <v>1396</v>
      </c>
      <c r="I424" t="s">
        <v>1001</v>
      </c>
      <c r="J424" s="11" t="str">
        <f t="shared" si="68"/>
        <v>IC.GA.110501</v>
      </c>
      <c r="K424" s="2" t="s">
        <v>1192</v>
      </c>
      <c r="L424" t="str">
        <f t="shared" si="67"/>
        <v>Drsg exudate none</v>
      </c>
      <c r="M424" s="12" t="str">
        <f t="shared" si="69"/>
        <v>PI.IC.GA.110501.01</v>
      </c>
      <c r="N424" s="12"/>
      <c r="O424" s="12" t="str">
        <f t="shared" si="70"/>
        <v>PH.IC.GA.110501.01</v>
      </c>
      <c r="Q424" s="12" t="str">
        <f t="shared" si="71"/>
        <v>CL.IC.GA.110501.01</v>
      </c>
    </row>
    <row r="425" spans="1:17" ht="15">
      <c r="A425" t="s">
        <v>2591</v>
      </c>
      <c r="C425" s="2" t="s">
        <v>8048</v>
      </c>
      <c r="E425" s="2" t="s">
        <v>7071</v>
      </c>
      <c r="F425" t="s">
        <v>3493</v>
      </c>
      <c r="G425" t="s">
        <v>2842</v>
      </c>
      <c r="H425" s="22" t="s">
        <v>1398</v>
      </c>
      <c r="I425" t="s">
        <v>1649</v>
      </c>
      <c r="J425" s="11" t="str">
        <f t="shared" si="68"/>
        <v>IC.GA.110502</v>
      </c>
      <c r="K425" s="2" t="s">
        <v>1192</v>
      </c>
      <c r="L425" t="str">
        <f t="shared" si="67"/>
        <v>Drsg scant amount exudate</v>
      </c>
      <c r="M425" s="12" t="str">
        <f t="shared" si="69"/>
        <v>PI.IC.GA.110502.01</v>
      </c>
      <c r="N425" s="12"/>
      <c r="O425" s="12" t="str">
        <f t="shared" si="70"/>
        <v>PH.IC.GA.110502.01</v>
      </c>
      <c r="Q425" s="12" t="str">
        <f t="shared" si="71"/>
        <v>CL.IC.GA.110502.01</v>
      </c>
    </row>
    <row r="426" spans="1:17" ht="15">
      <c r="A426" t="s">
        <v>2591</v>
      </c>
      <c r="C426" s="2" t="s">
        <v>8048</v>
      </c>
      <c r="E426" s="2" t="s">
        <v>7071</v>
      </c>
      <c r="F426" t="s">
        <v>3493</v>
      </c>
      <c r="G426" t="s">
        <v>3347</v>
      </c>
      <c r="H426" s="22" t="s">
        <v>1400</v>
      </c>
      <c r="I426" t="s">
        <v>1651</v>
      </c>
      <c r="J426" s="11" t="str">
        <f t="shared" si="68"/>
        <v>IC.GA.110503</v>
      </c>
      <c r="K426" s="2" t="s">
        <v>1192</v>
      </c>
      <c r="L426" t="str">
        <f t="shared" si="67"/>
        <v>Drsg small amount exudate</v>
      </c>
      <c r="M426" s="12" t="str">
        <f t="shared" si="69"/>
        <v>PI.IC.GA.110503.01</v>
      </c>
      <c r="N426" s="12"/>
      <c r="O426" s="12" t="str">
        <f t="shared" si="70"/>
        <v>PH.IC.GA.110503.01</v>
      </c>
      <c r="Q426" s="12" t="str">
        <f t="shared" si="71"/>
        <v>CL.IC.GA.110503.01</v>
      </c>
    </row>
    <row r="427" spans="1:17" ht="15">
      <c r="A427" t="s">
        <v>2591</v>
      </c>
      <c r="C427" s="2" t="s">
        <v>8048</v>
      </c>
      <c r="E427" s="2" t="s">
        <v>7071</v>
      </c>
      <c r="F427" t="s">
        <v>3493</v>
      </c>
      <c r="G427" t="s">
        <v>2843</v>
      </c>
      <c r="H427" s="22" t="s">
        <v>1402</v>
      </c>
      <c r="I427" t="s">
        <v>1653</v>
      </c>
      <c r="J427" s="11" t="str">
        <f t="shared" si="68"/>
        <v>IC.GA.110504</v>
      </c>
      <c r="K427" s="2" t="s">
        <v>1192</v>
      </c>
      <c r="L427" t="str">
        <f t="shared" si="67"/>
        <v>Drsg moderate amount exudate</v>
      </c>
      <c r="M427" s="12" t="str">
        <f t="shared" si="69"/>
        <v>PI.IC.GA.110504.01</v>
      </c>
      <c r="N427" s="12"/>
      <c r="O427" s="12" t="str">
        <f t="shared" si="70"/>
        <v>PH.IC.GA.110504.01</v>
      </c>
      <c r="Q427" s="12" t="str">
        <f t="shared" si="71"/>
        <v>CL.IC.GA.110504.01</v>
      </c>
    </row>
    <row r="428" spans="1:17" ht="15">
      <c r="A428" t="s">
        <v>2591</v>
      </c>
      <c r="C428" s="2" t="s">
        <v>8048</v>
      </c>
      <c r="E428" s="2" t="s">
        <v>7071</v>
      </c>
      <c r="F428" t="s">
        <v>3493</v>
      </c>
      <c r="G428" t="s">
        <v>2844</v>
      </c>
      <c r="H428" s="22" t="s">
        <v>1404</v>
      </c>
      <c r="I428" t="s">
        <v>1655</v>
      </c>
      <c r="J428" s="11" t="str">
        <f t="shared" si="68"/>
        <v>IC.GA.110505</v>
      </c>
      <c r="K428" s="2" t="s">
        <v>1192</v>
      </c>
      <c r="L428" t="str">
        <f t="shared" si="67"/>
        <v>Drsg large amount exudate</v>
      </c>
      <c r="M428" s="12" t="str">
        <f t="shared" si="69"/>
        <v>PI.IC.GA.110505.01</v>
      </c>
      <c r="N428" s="12"/>
      <c r="O428" s="12" t="str">
        <f t="shared" si="70"/>
        <v>PH.IC.GA.110505.01</v>
      </c>
      <c r="Q428" s="12" t="str">
        <f t="shared" si="71"/>
        <v>CL.IC.GA.110505.01</v>
      </c>
    </row>
    <row r="429" spans="1:17" ht="15">
      <c r="A429" t="s">
        <v>2591</v>
      </c>
      <c r="C429" s="2" t="s">
        <v>8048</v>
      </c>
      <c r="E429" s="2" t="s">
        <v>7071</v>
      </c>
      <c r="F429" t="s">
        <v>3493</v>
      </c>
      <c r="G429" t="s">
        <v>2845</v>
      </c>
      <c r="H429" s="22" t="s">
        <v>1406</v>
      </c>
      <c r="I429" t="s">
        <v>1488</v>
      </c>
      <c r="J429" s="11" t="str">
        <f t="shared" si="68"/>
        <v>IC.GA.110506</v>
      </c>
      <c r="K429" s="2" t="s">
        <v>1192</v>
      </c>
      <c r="L429" t="str">
        <f t="shared" si="67"/>
        <v>Drsg copious amount exudate</v>
      </c>
      <c r="M429" s="12" t="str">
        <f t="shared" si="69"/>
        <v>PI.IC.GA.110506.01</v>
      </c>
      <c r="N429" s="12"/>
      <c r="O429" s="12" t="str">
        <f t="shared" si="70"/>
        <v>PH.IC.GA.110506.01</v>
      </c>
      <c r="Q429" s="12" t="str">
        <f t="shared" si="71"/>
        <v>CL.IC.GA.110506.01</v>
      </c>
    </row>
    <row r="430" spans="1:17" ht="15">
      <c r="A430" t="s">
        <v>2591</v>
      </c>
      <c r="C430" s="2" t="s">
        <v>8048</v>
      </c>
      <c r="D430" t="s">
        <v>2846</v>
      </c>
      <c r="E430" s="2" t="s">
        <v>6888</v>
      </c>
      <c r="F430" t="s">
        <v>3493</v>
      </c>
      <c r="G430" t="s">
        <v>2847</v>
      </c>
      <c r="H430" s="22" t="s">
        <v>1396</v>
      </c>
      <c r="I430" t="s">
        <v>1674</v>
      </c>
      <c r="J430" s="11" t="str">
        <f t="shared" si="68"/>
        <v>IC.GA.110601</v>
      </c>
      <c r="K430" s="2" t="s">
        <v>1192</v>
      </c>
      <c r="L430" t="str">
        <f t="shared" si="67"/>
        <v>Drsg exudate unchanged</v>
      </c>
      <c r="M430" s="12" t="str">
        <f t="shared" si="69"/>
        <v>PI.IC.GA.110601.01</v>
      </c>
      <c r="N430" s="12"/>
      <c r="O430" s="12" t="str">
        <f t="shared" si="70"/>
        <v>PH.IC.GA.110601.01</v>
      </c>
      <c r="Q430" s="12" t="str">
        <f t="shared" si="71"/>
        <v>CL.IC.GA.110601.01</v>
      </c>
    </row>
    <row r="431" spans="1:17" ht="15">
      <c r="A431" t="s">
        <v>2591</v>
      </c>
      <c r="C431" s="2" t="s">
        <v>8048</v>
      </c>
      <c r="E431" s="2" t="s">
        <v>6888</v>
      </c>
      <c r="F431" t="s">
        <v>3493</v>
      </c>
      <c r="G431" t="s">
        <v>2848</v>
      </c>
      <c r="H431" s="22" t="s">
        <v>1398</v>
      </c>
      <c r="I431" t="s">
        <v>1673</v>
      </c>
      <c r="J431" s="11" t="str">
        <f t="shared" si="68"/>
        <v>IC.GA.110602</v>
      </c>
      <c r="K431" s="2" t="s">
        <v>1192</v>
      </c>
      <c r="L431" t="str">
        <f t="shared" si="67"/>
        <v>Drsg exudate decreasing</v>
      </c>
      <c r="M431" s="12" t="str">
        <f t="shared" si="69"/>
        <v>PI.IC.GA.110602.01</v>
      </c>
      <c r="N431" s="12"/>
      <c r="O431" s="12" t="str">
        <f t="shared" si="70"/>
        <v>PH.IC.GA.110602.01</v>
      </c>
      <c r="Q431" s="12" t="str">
        <f t="shared" si="71"/>
        <v>CL.IC.GA.110602.01</v>
      </c>
    </row>
    <row r="432" spans="1:17" ht="15">
      <c r="A432" t="s">
        <v>2591</v>
      </c>
      <c r="C432" s="2" t="s">
        <v>8048</v>
      </c>
      <c r="E432" s="2" t="s">
        <v>6888</v>
      </c>
      <c r="F432" t="s">
        <v>3493</v>
      </c>
      <c r="G432" t="s">
        <v>2849</v>
      </c>
      <c r="H432" s="22" t="s">
        <v>1400</v>
      </c>
      <c r="I432" t="s">
        <v>1841</v>
      </c>
      <c r="J432" s="11" t="str">
        <f t="shared" si="68"/>
        <v>IC.GA.110603</v>
      </c>
      <c r="K432" s="2" t="s">
        <v>1192</v>
      </c>
      <c r="L432" t="str">
        <f t="shared" si="67"/>
        <v>Drsg exudate increasing</v>
      </c>
      <c r="M432" s="12" t="str">
        <f t="shared" si="69"/>
        <v>PI.IC.GA.110603.01</v>
      </c>
      <c r="N432" s="12"/>
      <c r="O432" s="12" t="str">
        <f t="shared" si="70"/>
        <v>PH.IC.GA.110603.01</v>
      </c>
      <c r="Q432" s="12" t="str">
        <f t="shared" si="71"/>
        <v>CL.IC.GA.110603.01</v>
      </c>
    </row>
    <row r="433" spans="1:19" ht="15">
      <c r="A433" t="s">
        <v>2591</v>
      </c>
      <c r="C433" s="2" t="s">
        <v>8048</v>
      </c>
      <c r="D433" t="s">
        <v>3005</v>
      </c>
      <c r="E433" s="2" t="s">
        <v>7284</v>
      </c>
      <c r="F433" t="s">
        <v>3358</v>
      </c>
      <c r="G433" t="s">
        <v>1001</v>
      </c>
      <c r="H433" s="22" t="s">
        <v>1396</v>
      </c>
      <c r="I433" t="s">
        <v>1001</v>
      </c>
      <c r="J433" s="11" t="str">
        <f t="shared" si="68"/>
        <v>IC.GA.110701</v>
      </c>
      <c r="K433" s="2" t="s">
        <v>1192</v>
      </c>
      <c r="L433" t="str">
        <f t="shared" si="67"/>
        <v>None</v>
      </c>
      <c r="M433" s="12" t="str">
        <f t="shared" si="69"/>
        <v>PI.IC.GA.110701.01</v>
      </c>
      <c r="N433" s="12"/>
      <c r="O433" s="12" t="str">
        <f t="shared" si="70"/>
        <v>PH.IC.GA.110701.01</v>
      </c>
      <c r="Q433" s="12" t="str">
        <f t="shared" si="71"/>
        <v>CL.IC.GA.110701.01</v>
      </c>
    </row>
    <row r="434" spans="1:19" ht="15">
      <c r="A434" t="s">
        <v>2591</v>
      </c>
      <c r="C434" s="2" t="s">
        <v>8048</v>
      </c>
      <c r="E434" s="2" t="s">
        <v>7284</v>
      </c>
      <c r="F434" t="s">
        <v>3358</v>
      </c>
      <c r="G434" t="s">
        <v>2854</v>
      </c>
      <c r="H434" s="22" t="s">
        <v>1398</v>
      </c>
      <c r="I434" t="s">
        <v>2854</v>
      </c>
      <c r="J434" s="11" t="str">
        <f t="shared" si="68"/>
        <v>IC.GA.110702</v>
      </c>
      <c r="K434" s="2" t="s">
        <v>1192</v>
      </c>
      <c r="L434" t="str">
        <f t="shared" si="67"/>
        <v>Low</v>
      </c>
      <c r="M434" s="12" t="str">
        <f t="shared" si="69"/>
        <v>PI.IC.GA.110702.01</v>
      </c>
      <c r="N434" s="12"/>
      <c r="O434" s="12" t="str">
        <f t="shared" si="70"/>
        <v>PH.IC.GA.110702.01</v>
      </c>
      <c r="Q434" s="12" t="str">
        <f t="shared" si="71"/>
        <v>CL.IC.GA.110702.01</v>
      </c>
    </row>
    <row r="435" spans="1:19" ht="15">
      <c r="A435" t="s">
        <v>2591</v>
      </c>
      <c r="C435" s="2" t="s">
        <v>8048</v>
      </c>
      <c r="E435" s="2" t="s">
        <v>7284</v>
      </c>
      <c r="F435" t="s">
        <v>3358</v>
      </c>
      <c r="G435" t="s">
        <v>2855</v>
      </c>
      <c r="H435" s="22" t="s">
        <v>1400</v>
      </c>
      <c r="I435" t="s">
        <v>2855</v>
      </c>
      <c r="J435" s="11" t="str">
        <f t="shared" si="68"/>
        <v>IC.GA.110703</v>
      </c>
      <c r="K435" s="2" t="s">
        <v>1192</v>
      </c>
      <c r="L435" t="str">
        <f t="shared" si="67"/>
        <v>Medium</v>
      </c>
      <c r="M435" s="12" t="str">
        <f t="shared" si="69"/>
        <v>PI.IC.GA.110703.01</v>
      </c>
      <c r="N435" s="12"/>
      <c r="O435" s="12" t="str">
        <f t="shared" si="70"/>
        <v>PH.IC.GA.110703.01</v>
      </c>
      <c r="Q435" s="12" t="str">
        <f t="shared" si="71"/>
        <v>CL.IC.GA.110703.01</v>
      </c>
    </row>
    <row r="436" spans="1:19" ht="15">
      <c r="A436" t="s">
        <v>2591</v>
      </c>
      <c r="C436" s="2" t="s">
        <v>8048</v>
      </c>
      <c r="E436" s="2" t="s">
        <v>7284</v>
      </c>
      <c r="F436" t="s">
        <v>3358</v>
      </c>
      <c r="G436" t="s">
        <v>2856</v>
      </c>
      <c r="H436" s="22" t="s">
        <v>1402</v>
      </c>
      <c r="I436" t="s">
        <v>2856</v>
      </c>
      <c r="J436" s="11" t="str">
        <f t="shared" si="68"/>
        <v>IC.GA.110704</v>
      </c>
      <c r="K436" s="2" t="s">
        <v>1192</v>
      </c>
      <c r="L436" t="str">
        <f t="shared" si="67"/>
        <v>High</v>
      </c>
      <c r="M436" s="12" t="str">
        <f t="shared" si="69"/>
        <v>PI.IC.GA.110704.01</v>
      </c>
      <c r="N436" s="12"/>
      <c r="O436" s="12" t="str">
        <f t="shared" si="70"/>
        <v>PH.IC.GA.110704.01</v>
      </c>
      <c r="Q436" s="12" t="str">
        <f t="shared" si="71"/>
        <v>CL.IC.GA.110704.01</v>
      </c>
    </row>
    <row r="437" spans="1:19" ht="15">
      <c r="A437" t="s">
        <v>2591</v>
      </c>
      <c r="C437" s="2" t="s">
        <v>8048</v>
      </c>
      <c r="E437" s="2" t="s">
        <v>7284</v>
      </c>
      <c r="F437" t="s">
        <v>2919</v>
      </c>
      <c r="G437" t="s">
        <v>3187</v>
      </c>
      <c r="H437" s="22" t="s">
        <v>7071</v>
      </c>
      <c r="I437" t="s">
        <v>3188</v>
      </c>
      <c r="J437" s="11" t="str">
        <f t="shared" si="68"/>
        <v>IC.GA.110705</v>
      </c>
      <c r="K437" s="2" t="s">
        <v>1192</v>
      </c>
      <c r="L437" t="str">
        <f t="shared" si="67"/>
        <v>Gravity</v>
      </c>
      <c r="M437" s="12" t="str">
        <f t="shared" si="69"/>
        <v>PI.IC.GA.110705.01</v>
      </c>
      <c r="N437" s="12"/>
      <c r="O437" s="12" t="str">
        <f t="shared" si="70"/>
        <v>PH.IC.GA.110705.01</v>
      </c>
      <c r="Q437" s="12" t="str">
        <f t="shared" si="71"/>
        <v>CL.IC.GA.110705.01</v>
      </c>
      <c r="R437" t="s">
        <v>1141</v>
      </c>
      <c r="S437">
        <v>770</v>
      </c>
    </row>
    <row r="438" spans="1:19" ht="15">
      <c r="A438" t="s">
        <v>2591</v>
      </c>
      <c r="C438" s="2" t="s">
        <v>8048</v>
      </c>
      <c r="D438" t="s">
        <v>5981</v>
      </c>
      <c r="E438" s="2" t="s">
        <v>10093</v>
      </c>
      <c r="F438" t="s">
        <v>2920</v>
      </c>
      <c r="G438" t="s">
        <v>3210</v>
      </c>
      <c r="H438" s="22" t="s">
        <v>1396</v>
      </c>
      <c r="I438" t="s">
        <v>3173</v>
      </c>
      <c r="J438" s="11" t="str">
        <f t="shared" si="68"/>
        <v>IC.GA.110801</v>
      </c>
      <c r="K438" s="2" t="s">
        <v>11324</v>
      </c>
      <c r="L438" t="str">
        <f t="shared" si="67"/>
        <v>Right nostril</v>
      </c>
      <c r="M438" s="12" t="str">
        <f t="shared" si="69"/>
        <v>PI.IC.GA.110801.01</v>
      </c>
      <c r="N438" s="12"/>
      <c r="O438" s="12" t="str">
        <f t="shared" si="70"/>
        <v>PH.IC.GA.110801.01</v>
      </c>
      <c r="Q438" s="12" t="str">
        <f t="shared" si="71"/>
        <v>CL.IC.GA.110801.01</v>
      </c>
    </row>
    <row r="439" spans="1:19" ht="15">
      <c r="A439" t="s">
        <v>2591</v>
      </c>
      <c r="C439" s="2" t="s">
        <v>8048</v>
      </c>
      <c r="E439" s="2" t="s">
        <v>10093</v>
      </c>
      <c r="F439" t="s">
        <v>2920</v>
      </c>
      <c r="G439" t="s">
        <v>3212</v>
      </c>
      <c r="H439" s="22" t="s">
        <v>1398</v>
      </c>
      <c r="I439" t="s">
        <v>3174</v>
      </c>
      <c r="J439" s="11" t="str">
        <f t="shared" si="68"/>
        <v>IC.GA.110802</v>
      </c>
      <c r="K439" s="2" t="s">
        <v>1192</v>
      </c>
      <c r="L439" t="str">
        <f t="shared" si="67"/>
        <v>Left nostril</v>
      </c>
      <c r="M439" s="12" t="str">
        <f t="shared" si="69"/>
        <v>PI.IC.GA.110802.01</v>
      </c>
      <c r="N439" s="12"/>
      <c r="O439" s="12" t="str">
        <f t="shared" si="70"/>
        <v>PH.IC.GA.110802.01</v>
      </c>
      <c r="Q439" s="12" t="str">
        <f t="shared" si="71"/>
        <v>CL.IC.GA.110802.01</v>
      </c>
    </row>
    <row r="440" spans="1:19" ht="15">
      <c r="A440" t="s">
        <v>2591</v>
      </c>
      <c r="C440" s="2" t="s">
        <v>8048</v>
      </c>
      <c r="E440" s="2" t="s">
        <v>10093</v>
      </c>
      <c r="F440" t="s">
        <v>2920</v>
      </c>
      <c r="G440" t="s">
        <v>3214</v>
      </c>
      <c r="H440" s="22" t="s">
        <v>1400</v>
      </c>
      <c r="I440" t="s">
        <v>3214</v>
      </c>
      <c r="J440" s="11" t="str">
        <f t="shared" si="68"/>
        <v>IC.GA.110803</v>
      </c>
      <c r="K440" s="2" t="s">
        <v>1192</v>
      </c>
      <c r="L440" t="str">
        <f t="shared" si="67"/>
        <v>Oral</v>
      </c>
      <c r="M440" s="12" t="str">
        <f t="shared" si="69"/>
        <v>PI.IC.GA.110803.01</v>
      </c>
      <c r="N440" s="12"/>
      <c r="O440" s="12" t="str">
        <f t="shared" si="70"/>
        <v>PH.IC.GA.110803.01</v>
      </c>
      <c r="Q440" s="12" t="str">
        <f t="shared" si="71"/>
        <v>CL.IC.GA.110803.01</v>
      </c>
    </row>
    <row r="441" spans="1:19" ht="15">
      <c r="A441" t="s">
        <v>2591</v>
      </c>
      <c r="C441" s="2" t="s">
        <v>8048</v>
      </c>
      <c r="E441" s="2" t="s">
        <v>10093</v>
      </c>
      <c r="F441" t="s">
        <v>2920</v>
      </c>
      <c r="G441" t="s">
        <v>3175</v>
      </c>
      <c r="H441" s="22" t="s">
        <v>1402</v>
      </c>
      <c r="I441" t="s">
        <v>3009</v>
      </c>
      <c r="J441" s="11" t="str">
        <f t="shared" si="68"/>
        <v>IC.GA.110804</v>
      </c>
      <c r="K441" s="2" t="s">
        <v>1192</v>
      </c>
      <c r="L441" t="str">
        <f t="shared" si="67"/>
        <v>Abdomen RUQ</v>
      </c>
      <c r="M441" s="12" t="str">
        <f t="shared" si="69"/>
        <v>PI.IC.GA.110804.01</v>
      </c>
      <c r="N441" s="12"/>
      <c r="O441" s="12" t="str">
        <f t="shared" si="70"/>
        <v>PH.IC.GA.110804.01</v>
      </c>
      <c r="Q441" s="12" t="str">
        <f t="shared" si="71"/>
        <v>CL.IC.GA.110804.01</v>
      </c>
    </row>
    <row r="442" spans="1:19" ht="15">
      <c r="A442" t="s">
        <v>2591</v>
      </c>
      <c r="C442" s="2" t="s">
        <v>8048</v>
      </c>
      <c r="E442" s="2" t="s">
        <v>10093</v>
      </c>
      <c r="F442" t="s">
        <v>2920</v>
      </c>
      <c r="G442" t="s">
        <v>3010</v>
      </c>
      <c r="H442" s="22" t="s">
        <v>1404</v>
      </c>
      <c r="I442" t="s">
        <v>3011</v>
      </c>
      <c r="J442" s="11" t="str">
        <f t="shared" si="68"/>
        <v>IC.GA.110805</v>
      </c>
      <c r="K442" s="2" t="s">
        <v>1192</v>
      </c>
      <c r="L442" t="str">
        <f t="shared" si="67"/>
        <v>Abdomen RLQ</v>
      </c>
      <c r="M442" s="12" t="str">
        <f t="shared" si="69"/>
        <v>PI.IC.GA.110805.01</v>
      </c>
      <c r="N442" s="12"/>
      <c r="O442" s="12" t="str">
        <f t="shared" si="70"/>
        <v>PH.IC.GA.110805.01</v>
      </c>
      <c r="Q442" s="12" t="str">
        <f t="shared" si="71"/>
        <v>CL.IC.GA.110805.01</v>
      </c>
    </row>
    <row r="443" spans="1:19" ht="15">
      <c r="A443" t="s">
        <v>2591</v>
      </c>
      <c r="C443" s="2" t="s">
        <v>8048</v>
      </c>
      <c r="E443" s="2" t="s">
        <v>10093</v>
      </c>
      <c r="F443" t="s">
        <v>2920</v>
      </c>
      <c r="G443" t="s">
        <v>3012</v>
      </c>
      <c r="H443" s="22" t="s">
        <v>1406</v>
      </c>
      <c r="I443" t="s">
        <v>3013</v>
      </c>
      <c r="J443" s="11" t="str">
        <f t="shared" si="68"/>
        <v>IC.GA.110806</v>
      </c>
      <c r="K443" s="2" t="s">
        <v>1192</v>
      </c>
      <c r="L443" t="str">
        <f t="shared" si="67"/>
        <v>Abdomen LUQ</v>
      </c>
      <c r="M443" s="12" t="str">
        <f t="shared" si="69"/>
        <v>PI.IC.GA.110806.01</v>
      </c>
      <c r="N443" s="12"/>
      <c r="O443" s="12" t="str">
        <f t="shared" si="70"/>
        <v>PH.IC.GA.110806.01</v>
      </c>
      <c r="Q443" s="12" t="str">
        <f t="shared" si="71"/>
        <v>CL.IC.GA.110806.01</v>
      </c>
    </row>
    <row r="444" spans="1:19" ht="15">
      <c r="A444" t="s">
        <v>2591</v>
      </c>
      <c r="C444" s="2" t="s">
        <v>8048</v>
      </c>
      <c r="E444" s="2" t="s">
        <v>10093</v>
      </c>
      <c r="F444" t="s">
        <v>2920</v>
      </c>
      <c r="G444" t="s">
        <v>3014</v>
      </c>
      <c r="H444" s="22" t="s">
        <v>1419</v>
      </c>
      <c r="I444" t="s">
        <v>3015</v>
      </c>
      <c r="J444" s="11" t="str">
        <f t="shared" si="68"/>
        <v>IC.GA.110807</v>
      </c>
      <c r="K444" s="2" t="s">
        <v>1192</v>
      </c>
      <c r="L444" t="str">
        <f t="shared" si="67"/>
        <v>Abdomen LLQ</v>
      </c>
      <c r="M444" s="12" t="str">
        <f t="shared" si="69"/>
        <v>PI.IC.GA.110807.01</v>
      </c>
      <c r="N444" s="12"/>
      <c r="O444" s="12" t="str">
        <f t="shared" si="70"/>
        <v>PH.IC.GA.110807.01</v>
      </c>
      <c r="Q444" s="12" t="str">
        <f t="shared" si="71"/>
        <v>CL.IC.GA.110807.01</v>
      </c>
    </row>
    <row r="445" spans="1:19" ht="15">
      <c r="A445" t="s">
        <v>2591</v>
      </c>
      <c r="C445" s="2" t="s">
        <v>8048</v>
      </c>
      <c r="D445" t="s">
        <v>3016</v>
      </c>
      <c r="E445" s="2" t="s">
        <v>10095</v>
      </c>
      <c r="F445" t="s">
        <v>2921</v>
      </c>
      <c r="G445" t="s">
        <v>3018</v>
      </c>
      <c r="H445" s="22" t="s">
        <v>1396</v>
      </c>
      <c r="I445" t="s">
        <v>2858</v>
      </c>
      <c r="J445" s="11" t="str">
        <f t="shared" si="68"/>
        <v>IC.GA.110901</v>
      </c>
      <c r="K445" s="2" t="s">
        <v>1192</v>
      </c>
      <c r="L445" t="str">
        <f t="shared" si="67"/>
        <v xml:space="preserve">     Centimeter mark: specify</v>
      </c>
      <c r="M445" s="12" t="str">
        <f t="shared" si="69"/>
        <v>PI.IC.GA.110901.01</v>
      </c>
      <c r="N445" s="12"/>
      <c r="O445" s="12" t="str">
        <f t="shared" si="70"/>
        <v>PH.IC.GA.110901.01</v>
      </c>
      <c r="Q445" s="12" t="str">
        <f t="shared" si="71"/>
        <v>CL.IC.GA.110901.01</v>
      </c>
    </row>
    <row r="446" spans="1:19" ht="15">
      <c r="A446" t="s">
        <v>2591</v>
      </c>
      <c r="C446" s="2" t="s">
        <v>8048</v>
      </c>
      <c r="E446" s="2" t="s">
        <v>10095</v>
      </c>
      <c r="F446" t="s">
        <v>2921</v>
      </c>
      <c r="G446" t="s">
        <v>2859</v>
      </c>
      <c r="H446" s="22" t="s">
        <v>1398</v>
      </c>
      <c r="I446" t="s">
        <v>3337</v>
      </c>
      <c r="J446" s="11" t="str">
        <f t="shared" si="68"/>
        <v>IC.GA.110902</v>
      </c>
      <c r="K446" s="2" t="s">
        <v>1192</v>
      </c>
      <c r="L446" t="str">
        <f t="shared" si="67"/>
        <v xml:space="preserve">     Electromagnetic guided</v>
      </c>
      <c r="M446" s="12" t="str">
        <f t="shared" si="69"/>
        <v>PI.IC.GA.110902.01</v>
      </c>
      <c r="N446" s="12"/>
      <c r="O446" s="12" t="str">
        <f t="shared" si="70"/>
        <v>PH.IC.GA.110902.01</v>
      </c>
      <c r="Q446" s="12" t="str">
        <f t="shared" si="71"/>
        <v>CL.IC.GA.110902.01</v>
      </c>
    </row>
    <row r="447" spans="1:19" ht="15">
      <c r="A447" t="s">
        <v>2591</v>
      </c>
      <c r="C447" s="2" t="s">
        <v>8048</v>
      </c>
      <c r="E447" s="2" t="s">
        <v>10095</v>
      </c>
      <c r="F447" t="s">
        <v>2921</v>
      </c>
      <c r="G447" t="s">
        <v>3338</v>
      </c>
      <c r="H447" s="22" t="s">
        <v>1400</v>
      </c>
      <c r="I447" t="s">
        <v>3339</v>
      </c>
      <c r="J447" s="11" t="str">
        <f t="shared" si="68"/>
        <v>IC.GA.110903</v>
      </c>
      <c r="K447" s="2" t="s">
        <v>1192</v>
      </c>
      <c r="L447" t="str">
        <f t="shared" si="67"/>
        <v xml:space="preserve">     Aspirate contents</v>
      </c>
      <c r="M447" s="12" t="str">
        <f t="shared" si="69"/>
        <v>PI.IC.GA.110903.01</v>
      </c>
      <c r="N447" s="12"/>
      <c r="O447" s="12" t="str">
        <f t="shared" si="70"/>
        <v>PH.IC.GA.110903.01</v>
      </c>
      <c r="Q447" s="12" t="str">
        <f t="shared" si="71"/>
        <v>CL.IC.GA.110903.01</v>
      </c>
    </row>
    <row r="448" spans="1:19" ht="15">
      <c r="A448" t="s">
        <v>2591</v>
      </c>
      <c r="C448" s="2" t="s">
        <v>8048</v>
      </c>
      <c r="E448" s="2" t="s">
        <v>10095</v>
      </c>
      <c r="F448" t="s">
        <v>2921</v>
      </c>
      <c r="G448" t="s">
        <v>3340</v>
      </c>
      <c r="H448" s="22" t="s">
        <v>1402</v>
      </c>
      <c r="I448" t="s">
        <v>3341</v>
      </c>
      <c r="J448" s="11" t="str">
        <f t="shared" si="68"/>
        <v>IC.GA.110904</v>
      </c>
      <c r="K448" s="2" t="s">
        <v>1192</v>
      </c>
      <c r="L448" t="str">
        <f t="shared" si="67"/>
        <v xml:space="preserve">     X-ray</v>
      </c>
      <c r="M448" s="12" t="str">
        <f t="shared" si="69"/>
        <v>PI.IC.GA.110904.01</v>
      </c>
      <c r="N448" s="12"/>
      <c r="O448" s="12" t="str">
        <f t="shared" si="70"/>
        <v>PH.IC.GA.110904.01</v>
      </c>
      <c r="Q448" s="12" t="str">
        <f t="shared" si="71"/>
        <v>CL.IC.GA.110904.01</v>
      </c>
    </row>
    <row r="449" spans="1:25" ht="15">
      <c r="A449" t="s">
        <v>2591</v>
      </c>
      <c r="C449" s="2" t="s">
        <v>8048</v>
      </c>
      <c r="E449" s="2" t="s">
        <v>10095</v>
      </c>
      <c r="F449" t="s">
        <v>2921</v>
      </c>
      <c r="G449" t="s">
        <v>2922</v>
      </c>
      <c r="H449" s="22" t="s">
        <v>1404</v>
      </c>
      <c r="I449" t="s">
        <v>930</v>
      </c>
      <c r="J449" s="11" t="str">
        <f t="shared" si="68"/>
        <v>IC.GA.110905</v>
      </c>
      <c r="K449" s="2" t="s">
        <v>1192</v>
      </c>
      <c r="L449" t="str">
        <f t="shared" si="67"/>
        <v xml:space="preserve">     Other; specify</v>
      </c>
      <c r="M449" s="12" t="str">
        <f t="shared" si="69"/>
        <v>PI.IC.GA.110905.01</v>
      </c>
      <c r="N449" s="12"/>
      <c r="O449" s="12" t="str">
        <f t="shared" si="70"/>
        <v>PH.IC.GA.110905.01</v>
      </c>
      <c r="Q449" s="12" t="str">
        <f t="shared" si="71"/>
        <v>CL.IC.GA.110905.01</v>
      </c>
    </row>
    <row r="450" spans="1:25" ht="15">
      <c r="A450" t="s">
        <v>2591</v>
      </c>
      <c r="C450" s="2" t="s">
        <v>841</v>
      </c>
      <c r="E450" s="2" t="s">
        <v>10095</v>
      </c>
      <c r="F450" t="s">
        <v>877</v>
      </c>
      <c r="G450" t="s">
        <v>865</v>
      </c>
      <c r="H450" s="22" t="s">
        <v>873</v>
      </c>
      <c r="I450" t="s">
        <v>866</v>
      </c>
      <c r="J450" s="11" t="str">
        <f t="shared" si="68"/>
        <v>IC.GA.110906</v>
      </c>
      <c r="K450" s="2" t="s">
        <v>11683</v>
      </c>
      <c r="L450" t="str">
        <f t="shared" si="67"/>
        <v>Placed in Surgery</v>
      </c>
      <c r="M450" s="12" t="str">
        <f t="shared" si="69"/>
        <v>PI.IC.GA.110906.01</v>
      </c>
      <c r="N450" s="12"/>
      <c r="O450" s="12" t="str">
        <f t="shared" si="70"/>
        <v>PH.IC.GA.110906.01</v>
      </c>
      <c r="Q450" s="12" t="str">
        <f t="shared" si="71"/>
        <v>CL.IC.GA.110906.01</v>
      </c>
      <c r="X450" t="s">
        <v>807</v>
      </c>
      <c r="Y450">
        <v>1107</v>
      </c>
    </row>
    <row r="451" spans="1:25" ht="15">
      <c r="A451" t="s">
        <v>2591</v>
      </c>
      <c r="C451" s="2" t="s">
        <v>8048</v>
      </c>
      <c r="D451" t="s">
        <v>5578</v>
      </c>
      <c r="E451" s="2" t="s">
        <v>10905</v>
      </c>
      <c r="F451" t="s">
        <v>2921</v>
      </c>
      <c r="G451" t="s">
        <v>1775</v>
      </c>
      <c r="H451" s="22" t="s">
        <v>1396</v>
      </c>
      <c r="I451" t="s">
        <v>1776</v>
      </c>
      <c r="J451" s="11" t="str">
        <f t="shared" si="68"/>
        <v>IC.GA.111001</v>
      </c>
      <c r="K451" s="2" t="s">
        <v>1192</v>
      </c>
      <c r="L451" t="str">
        <f t="shared" si="67"/>
        <v xml:space="preserve">     Taped</v>
      </c>
      <c r="M451" s="12" t="str">
        <f t="shared" si="69"/>
        <v>PI.IC.GA.111001.01</v>
      </c>
      <c r="N451" s="12"/>
      <c r="O451" s="12" t="str">
        <f t="shared" si="70"/>
        <v>PH.IC.GA.111001.01</v>
      </c>
      <c r="Q451" s="12" t="str">
        <f t="shared" si="71"/>
        <v>CL.IC.GA.111001.01</v>
      </c>
    </row>
    <row r="452" spans="1:25" ht="15">
      <c r="A452" t="s">
        <v>2591</v>
      </c>
      <c r="C452" s="2" t="s">
        <v>8048</v>
      </c>
      <c r="E452" s="2" t="s">
        <v>10905</v>
      </c>
      <c r="F452" t="s">
        <v>2921</v>
      </c>
      <c r="G452" t="s">
        <v>3342</v>
      </c>
      <c r="H452" s="22" t="s">
        <v>1398</v>
      </c>
      <c r="I452" t="s">
        <v>3343</v>
      </c>
      <c r="J452" s="11" t="str">
        <f t="shared" si="68"/>
        <v>IC.GA.111002</v>
      </c>
      <c r="K452" s="2" t="s">
        <v>1192</v>
      </c>
      <c r="L452" t="str">
        <f t="shared" si="67"/>
        <v xml:space="preserve">     Sutures</v>
      </c>
      <c r="M452" s="12" t="str">
        <f t="shared" si="69"/>
        <v>PI.IC.GA.111002.01</v>
      </c>
      <c r="N452" s="12"/>
      <c r="O452" s="12" t="str">
        <f t="shared" si="70"/>
        <v>PH.IC.GA.111002.01</v>
      </c>
      <c r="Q452" s="12" t="str">
        <f t="shared" si="71"/>
        <v>CL.IC.GA.111002.01</v>
      </c>
    </row>
    <row r="453" spans="1:25" ht="15">
      <c r="A453" t="s">
        <v>2591</v>
      </c>
      <c r="C453" s="2" t="s">
        <v>8048</v>
      </c>
      <c r="E453" s="2" t="s">
        <v>10905</v>
      </c>
      <c r="F453" t="s">
        <v>2921</v>
      </c>
      <c r="G453" t="s">
        <v>3344</v>
      </c>
      <c r="H453" s="22" t="s">
        <v>1400</v>
      </c>
      <c r="I453" t="s">
        <v>3345</v>
      </c>
      <c r="J453" s="11" t="str">
        <f t="shared" si="68"/>
        <v>IC.GA.111003</v>
      </c>
      <c r="K453" s="2" t="s">
        <v>1192</v>
      </c>
      <c r="L453" t="str">
        <f t="shared" si="67"/>
        <v xml:space="preserve">     Bridle</v>
      </c>
      <c r="M453" s="12" t="str">
        <f t="shared" si="69"/>
        <v>PI.IC.GA.111003.01</v>
      </c>
      <c r="N453" s="12"/>
      <c r="O453" s="12" t="str">
        <f t="shared" si="70"/>
        <v>PH.IC.GA.111003.01</v>
      </c>
      <c r="Q453" s="12" t="str">
        <f t="shared" si="71"/>
        <v>CL.IC.GA.111003.01</v>
      </c>
    </row>
    <row r="454" spans="1:25" ht="15">
      <c r="A454" t="s">
        <v>2591</v>
      </c>
      <c r="C454" s="2" t="s">
        <v>8048</v>
      </c>
      <c r="E454" s="2" t="s">
        <v>10905</v>
      </c>
      <c r="F454" t="s">
        <v>2921</v>
      </c>
      <c r="G454" t="s">
        <v>3191</v>
      </c>
      <c r="H454" s="22" t="s">
        <v>1402</v>
      </c>
      <c r="I454" t="s">
        <v>2923</v>
      </c>
      <c r="J454" s="11" t="str">
        <f t="shared" si="68"/>
        <v>IC.GA.111004</v>
      </c>
      <c r="K454" s="2" t="s">
        <v>1192</v>
      </c>
      <c r="L454" t="str">
        <f t="shared" si="67"/>
        <v xml:space="preserve">     Stabilization other:  specify</v>
      </c>
      <c r="M454" s="12" t="str">
        <f t="shared" si="69"/>
        <v>PI.IC.GA.111004.01</v>
      </c>
      <c r="N454" s="12"/>
      <c r="O454" s="12" t="str">
        <f t="shared" si="70"/>
        <v>PH.IC.GA.111004.01</v>
      </c>
      <c r="Q454" s="12" t="str">
        <f t="shared" si="71"/>
        <v>CL.IC.GA.111004.01</v>
      </c>
    </row>
    <row r="455" spans="1:25" ht="15">
      <c r="A455" t="s">
        <v>2591</v>
      </c>
      <c r="C455" s="2" t="s">
        <v>8048</v>
      </c>
      <c r="E455" s="2" t="s">
        <v>10905</v>
      </c>
      <c r="F455" t="s">
        <v>2924</v>
      </c>
      <c r="G455" t="s">
        <v>3192</v>
      </c>
      <c r="H455" s="22" t="s">
        <v>7071</v>
      </c>
      <c r="I455" t="s">
        <v>3193</v>
      </c>
      <c r="J455" s="11" t="str">
        <f t="shared" si="68"/>
        <v>IC.GA.111005</v>
      </c>
      <c r="K455" s="2" t="s">
        <v>1192</v>
      </c>
      <c r="L455" t="str">
        <f t="shared" si="67"/>
        <v xml:space="preserve">  Placed in IR</v>
      </c>
      <c r="M455" s="12" t="str">
        <f t="shared" si="69"/>
        <v>PI.IC.GA.111005.01</v>
      </c>
      <c r="N455" s="12"/>
      <c r="O455" s="12" t="str">
        <f t="shared" si="70"/>
        <v>PH.IC.GA.111005.01</v>
      </c>
      <c r="Q455" s="12" t="str">
        <f t="shared" si="71"/>
        <v>CL.IC.GA.111005.01</v>
      </c>
      <c r="R455" t="s">
        <v>1141</v>
      </c>
      <c r="S455">
        <v>771</v>
      </c>
    </row>
    <row r="456" spans="1:25" ht="15">
      <c r="A456" t="s">
        <v>2591</v>
      </c>
      <c r="C456" s="2" t="s">
        <v>8048</v>
      </c>
      <c r="D456" t="s">
        <v>2925</v>
      </c>
      <c r="E456" s="2" t="s">
        <v>8048</v>
      </c>
      <c r="F456" t="s">
        <v>2921</v>
      </c>
      <c r="G456" t="s">
        <v>3194</v>
      </c>
      <c r="H456" s="22" t="s">
        <v>1396</v>
      </c>
      <c r="I456" t="s">
        <v>1762</v>
      </c>
      <c r="J456" s="11" t="str">
        <f t="shared" si="68"/>
        <v>IC.GA.111101</v>
      </c>
      <c r="K456" s="2" t="s">
        <v>11324</v>
      </c>
      <c r="L456" t="str">
        <f t="shared" si="67"/>
        <v xml:space="preserve">     Verification done</v>
      </c>
      <c r="M456" s="12" t="str">
        <f t="shared" si="69"/>
        <v>PI.IC.GA.111101.01</v>
      </c>
      <c r="N456" s="12"/>
      <c r="O456" s="12" t="str">
        <f t="shared" si="70"/>
        <v>PH.IC.GA.111101.01</v>
      </c>
      <c r="Q456" s="12" t="str">
        <f t="shared" si="71"/>
        <v>CL.IC.GA.111101.01</v>
      </c>
    </row>
    <row r="457" spans="1:25" ht="15">
      <c r="A457" t="s">
        <v>2591</v>
      </c>
      <c r="C457" s="2" t="s">
        <v>8048</v>
      </c>
      <c r="E457" s="2" t="s">
        <v>8048</v>
      </c>
      <c r="F457" t="s">
        <v>2921</v>
      </c>
      <c r="G457" t="s">
        <v>3195</v>
      </c>
      <c r="H457" s="22" t="s">
        <v>1398</v>
      </c>
      <c r="I457" t="s">
        <v>3196</v>
      </c>
      <c r="J457" s="11" t="str">
        <f t="shared" si="68"/>
        <v>IC.GA.111102</v>
      </c>
      <c r="K457" s="2" t="s">
        <v>11324</v>
      </c>
      <c r="L457" t="str">
        <f t="shared" si="67"/>
        <v xml:space="preserve">     Verification not done</v>
      </c>
      <c r="M457" s="12" t="str">
        <f t="shared" si="69"/>
        <v>PI.IC.GA.111102.01</v>
      </c>
      <c r="N457" s="12"/>
      <c r="O457" s="12" t="str">
        <f t="shared" si="70"/>
        <v>PH.IC.GA.111102.01</v>
      </c>
      <c r="Q457" s="12" t="str">
        <f t="shared" si="71"/>
        <v>CL.IC.GA.111102.01</v>
      </c>
    </row>
    <row r="458" spans="1:25" ht="15">
      <c r="A458" t="s">
        <v>2591</v>
      </c>
      <c r="C458" s="2" t="s">
        <v>8048</v>
      </c>
      <c r="D458" t="s">
        <v>2926</v>
      </c>
      <c r="E458" s="2" t="s">
        <v>11023</v>
      </c>
      <c r="F458" t="s">
        <v>2927</v>
      </c>
      <c r="G458" t="s">
        <v>3198</v>
      </c>
      <c r="H458" s="22" t="s">
        <v>1396</v>
      </c>
      <c r="I458" t="s">
        <v>1001</v>
      </c>
      <c r="J458" s="11" t="str">
        <f t="shared" si="68"/>
        <v>IC.GA.111201</v>
      </c>
      <c r="K458" s="2" t="s">
        <v>11324</v>
      </c>
      <c r="L458" t="str">
        <f t="shared" si="67"/>
        <v>Stabilization none</v>
      </c>
      <c r="M458" s="12" t="str">
        <f t="shared" si="69"/>
        <v>PI.IC.GA.111201.01</v>
      </c>
      <c r="N458" s="12"/>
      <c r="O458" s="12" t="str">
        <f t="shared" si="70"/>
        <v>PH.IC.GA.111201.01</v>
      </c>
      <c r="Q458" s="12" t="str">
        <f t="shared" si="71"/>
        <v>CL.IC.GA.111201.01</v>
      </c>
    </row>
    <row r="459" spans="1:25" ht="15">
      <c r="A459" t="s">
        <v>2591</v>
      </c>
      <c r="C459" s="2" t="s">
        <v>8048</v>
      </c>
      <c r="E459" s="2" t="s">
        <v>11023</v>
      </c>
      <c r="F459" t="s">
        <v>2927</v>
      </c>
      <c r="G459" t="s">
        <v>3199</v>
      </c>
      <c r="H459" s="22" t="s">
        <v>1398</v>
      </c>
      <c r="I459" t="s">
        <v>3200</v>
      </c>
      <c r="J459" s="11" t="str">
        <f t="shared" si="68"/>
        <v>IC.GA.111202</v>
      </c>
      <c r="K459" s="2" t="s">
        <v>11324</v>
      </c>
      <c r="L459" t="str">
        <f t="shared" si="67"/>
        <v>Stabilization tape</v>
      </c>
      <c r="M459" s="12" t="str">
        <f t="shared" si="69"/>
        <v>PI.IC.GA.111202.01</v>
      </c>
      <c r="N459" s="12"/>
      <c r="O459" s="12" t="str">
        <f t="shared" si="70"/>
        <v>PH.IC.GA.111202.01</v>
      </c>
      <c r="Q459" s="12" t="str">
        <f t="shared" si="71"/>
        <v>CL.IC.GA.111202.01</v>
      </c>
    </row>
    <row r="460" spans="1:25" ht="15">
      <c r="A460" t="s">
        <v>2591</v>
      </c>
      <c r="C460" s="2" t="s">
        <v>8048</v>
      </c>
      <c r="E460" s="2" t="s">
        <v>11023</v>
      </c>
      <c r="F460" t="s">
        <v>2927</v>
      </c>
      <c r="G460" t="s">
        <v>3201</v>
      </c>
      <c r="H460" s="22" t="s">
        <v>1400</v>
      </c>
      <c r="I460" t="s">
        <v>2928</v>
      </c>
      <c r="J460" s="11" t="str">
        <f t="shared" si="68"/>
        <v>IC.GA.111203</v>
      </c>
      <c r="K460" s="2" t="s">
        <v>11324</v>
      </c>
      <c r="L460" t="str">
        <f t="shared" si="67"/>
        <v>Stabilization sutures</v>
      </c>
      <c r="M460" s="12" t="str">
        <f t="shared" si="69"/>
        <v>PI.IC.GA.111203.01</v>
      </c>
      <c r="N460" s="12"/>
      <c r="O460" s="12" t="str">
        <f t="shared" si="70"/>
        <v>PH.IC.GA.111203.01</v>
      </c>
      <c r="Q460" s="12" t="str">
        <f t="shared" si="71"/>
        <v>CL.IC.GA.111203.01</v>
      </c>
    </row>
    <row r="461" spans="1:25" ht="15">
      <c r="A461" t="s">
        <v>2591</v>
      </c>
      <c r="C461" s="2" t="s">
        <v>8048</v>
      </c>
      <c r="E461" s="2" t="s">
        <v>11023</v>
      </c>
      <c r="F461" t="s">
        <v>2927</v>
      </c>
      <c r="G461" t="s">
        <v>255</v>
      </c>
      <c r="H461" s="22" t="s">
        <v>1402</v>
      </c>
      <c r="I461" t="s">
        <v>1772</v>
      </c>
      <c r="J461" s="11" t="str">
        <f t="shared" si="68"/>
        <v>IC.GA.111204</v>
      </c>
      <c r="K461" s="2" t="s">
        <v>11324</v>
      </c>
      <c r="L461" t="str">
        <f t="shared" si="67"/>
        <v>Stabilization commercial device</v>
      </c>
      <c r="M461" s="12" t="str">
        <f t="shared" si="69"/>
        <v>PI.IC.GA.111204.01</v>
      </c>
      <c r="N461" s="12"/>
      <c r="O461" s="12" t="str">
        <f t="shared" si="70"/>
        <v>PH.IC.GA.111204.01</v>
      </c>
      <c r="Q461" s="12" t="str">
        <f t="shared" si="71"/>
        <v>CL.IC.GA.111204.01</v>
      </c>
    </row>
    <row r="462" spans="1:25" ht="15">
      <c r="A462" t="s">
        <v>2591</v>
      </c>
      <c r="C462" s="2" t="s">
        <v>8048</v>
      </c>
      <c r="D462" t="s">
        <v>5457</v>
      </c>
      <c r="E462" s="2" t="s">
        <v>8201</v>
      </c>
      <c r="F462" t="s">
        <v>2927</v>
      </c>
      <c r="G462" t="s">
        <v>3355</v>
      </c>
      <c r="H462" s="22" t="s">
        <v>1396</v>
      </c>
      <c r="I462" t="s">
        <v>2687</v>
      </c>
      <c r="J462" s="11" t="str">
        <f t="shared" si="68"/>
        <v>IC.GA.111301</v>
      </c>
      <c r="K462" s="2" t="s">
        <v>11324</v>
      </c>
      <c r="L462" t="str">
        <f t="shared" si="67"/>
        <v>Site within normal limits</v>
      </c>
      <c r="M462" s="12" t="str">
        <f t="shared" si="69"/>
        <v>PI.IC.GA.111301.01</v>
      </c>
      <c r="N462" s="12"/>
      <c r="O462" s="12" t="str">
        <f t="shared" si="70"/>
        <v>PH.IC.GA.111301.01</v>
      </c>
      <c r="Q462" s="12" t="str">
        <f t="shared" si="71"/>
        <v>CL.IC.GA.111301.01</v>
      </c>
    </row>
    <row r="463" spans="1:25" ht="15">
      <c r="A463" t="s">
        <v>2591</v>
      </c>
      <c r="C463" s="2" t="s">
        <v>8048</v>
      </c>
      <c r="E463" s="2" t="s">
        <v>8201</v>
      </c>
      <c r="F463" t="s">
        <v>2927</v>
      </c>
      <c r="G463" t="s">
        <v>3356</v>
      </c>
      <c r="H463" s="22" t="s">
        <v>1398</v>
      </c>
      <c r="I463" t="s">
        <v>1531</v>
      </c>
      <c r="J463" s="11" t="str">
        <f t="shared" si="68"/>
        <v>IC.GA.111302</v>
      </c>
      <c r="K463" s="2" t="s">
        <v>11324</v>
      </c>
      <c r="L463" t="str">
        <f t="shared" si="67"/>
        <v>Site erythema</v>
      </c>
      <c r="M463" s="12" t="str">
        <f t="shared" si="69"/>
        <v>PI.IC.GA.111302.01</v>
      </c>
      <c r="N463" s="12"/>
      <c r="O463" s="12" t="str">
        <f t="shared" si="70"/>
        <v>PH.IC.GA.111302.01</v>
      </c>
      <c r="Q463" s="12" t="str">
        <f t="shared" si="71"/>
        <v>CL.IC.GA.111302.01</v>
      </c>
    </row>
    <row r="464" spans="1:25" ht="15">
      <c r="A464" t="s">
        <v>2591</v>
      </c>
      <c r="C464" s="2" t="s">
        <v>8048</v>
      </c>
      <c r="E464" s="2" t="s">
        <v>8201</v>
      </c>
      <c r="F464" t="s">
        <v>2927</v>
      </c>
      <c r="G464" t="s">
        <v>3357</v>
      </c>
      <c r="H464" s="22" t="s">
        <v>1400</v>
      </c>
      <c r="I464" t="s">
        <v>1541</v>
      </c>
      <c r="J464" s="11" t="str">
        <f t="shared" si="68"/>
        <v>IC.GA.111303</v>
      </c>
      <c r="K464" s="2" t="s">
        <v>11324</v>
      </c>
      <c r="L464" t="str">
        <f t="shared" ref="L464:L530" si="72">G464</f>
        <v>Site swelling</v>
      </c>
      <c r="M464" s="12" t="str">
        <f t="shared" si="69"/>
        <v>PI.IC.GA.111303.01</v>
      </c>
      <c r="N464" s="12"/>
      <c r="O464" s="12" t="str">
        <f t="shared" si="70"/>
        <v>PH.IC.GA.111303.01</v>
      </c>
      <c r="Q464" s="12" t="str">
        <f t="shared" si="71"/>
        <v>CL.IC.GA.111303.01</v>
      </c>
    </row>
    <row r="465" spans="1:17" ht="15">
      <c r="A465" t="s">
        <v>2591</v>
      </c>
      <c r="C465" s="2" t="s">
        <v>8048</v>
      </c>
      <c r="E465" s="2" t="s">
        <v>8201</v>
      </c>
      <c r="F465" t="s">
        <v>2927</v>
      </c>
      <c r="G465" t="s">
        <v>3081</v>
      </c>
      <c r="H465" s="22" t="s">
        <v>1402</v>
      </c>
      <c r="I465" t="s">
        <v>1533</v>
      </c>
      <c r="J465" s="11" t="str">
        <f t="shared" si="68"/>
        <v>IC.GA.111304</v>
      </c>
      <c r="K465" s="2" t="s">
        <v>11324</v>
      </c>
      <c r="L465" t="str">
        <f t="shared" si="72"/>
        <v>Site hematoma</v>
      </c>
      <c r="M465" s="12" t="str">
        <f t="shared" si="69"/>
        <v>PI.IC.GA.111304.01</v>
      </c>
      <c r="N465" s="12"/>
      <c r="O465" s="12" t="str">
        <f t="shared" si="70"/>
        <v>PH.IC.GA.111304.01</v>
      </c>
      <c r="Q465" s="12" t="str">
        <f t="shared" si="71"/>
        <v>CL.IC.GA.111304.01</v>
      </c>
    </row>
    <row r="466" spans="1:17" ht="15">
      <c r="A466" t="s">
        <v>2591</v>
      </c>
      <c r="C466" s="2" t="s">
        <v>8048</v>
      </c>
      <c r="E466" s="2" t="s">
        <v>8201</v>
      </c>
      <c r="F466" t="s">
        <v>2927</v>
      </c>
      <c r="G466" t="s">
        <v>3082</v>
      </c>
      <c r="H466" s="22" t="s">
        <v>1404</v>
      </c>
      <c r="I466" t="s">
        <v>2693</v>
      </c>
      <c r="J466" s="11" t="str">
        <f t="shared" si="68"/>
        <v>IC.GA.111305</v>
      </c>
      <c r="K466" s="2" t="s">
        <v>11324</v>
      </c>
      <c r="L466" t="str">
        <f t="shared" si="72"/>
        <v>Site bruising</v>
      </c>
      <c r="M466" s="12" t="str">
        <f t="shared" si="69"/>
        <v>PI.IC.GA.111305.01</v>
      </c>
      <c r="N466" s="12"/>
      <c r="O466" s="12" t="str">
        <f t="shared" si="70"/>
        <v>PH.IC.GA.111305.01</v>
      </c>
      <c r="Q466" s="12" t="str">
        <f t="shared" si="71"/>
        <v>CL.IC.GA.111305.01</v>
      </c>
    </row>
    <row r="467" spans="1:17" ht="15">
      <c r="A467" t="s">
        <v>2591</v>
      </c>
      <c r="C467" s="2" t="s">
        <v>8048</v>
      </c>
      <c r="E467" s="2" t="s">
        <v>8201</v>
      </c>
      <c r="F467" t="s">
        <v>2927</v>
      </c>
      <c r="G467" t="s">
        <v>3083</v>
      </c>
      <c r="H467" s="22" t="s">
        <v>1406</v>
      </c>
      <c r="I467" t="s">
        <v>1224</v>
      </c>
      <c r="J467" s="11" t="str">
        <f t="shared" si="68"/>
        <v>IC.GA.111306</v>
      </c>
      <c r="K467" s="2" t="s">
        <v>11324</v>
      </c>
      <c r="L467" t="str">
        <f t="shared" si="72"/>
        <v>Site unable to assess due to d</v>
      </c>
      <c r="M467" s="12" t="str">
        <f t="shared" si="69"/>
        <v>PI.IC.GA.111306.01</v>
      </c>
      <c r="N467" s="12"/>
      <c r="O467" s="12" t="str">
        <f t="shared" si="70"/>
        <v>PH.IC.GA.111306.01</v>
      </c>
      <c r="Q467" s="12" t="str">
        <f t="shared" si="71"/>
        <v>CL.IC.GA.111306.01</v>
      </c>
    </row>
    <row r="468" spans="1:17" ht="15">
      <c r="A468" t="s">
        <v>2591</v>
      </c>
      <c r="C468" s="2" t="s">
        <v>8048</v>
      </c>
      <c r="E468" s="2" t="s">
        <v>8201</v>
      </c>
      <c r="F468" t="s">
        <v>2927</v>
      </c>
      <c r="G468" t="s">
        <v>2758</v>
      </c>
      <c r="H468" s="22" t="s">
        <v>1419</v>
      </c>
      <c r="I468" t="s">
        <v>930</v>
      </c>
      <c r="J468" s="11" t="str">
        <f t="shared" si="68"/>
        <v>IC.GA.111307</v>
      </c>
      <c r="K468" s="2" t="s">
        <v>11324</v>
      </c>
      <c r="L468" t="str">
        <f t="shared" si="72"/>
        <v>Site other:  specify</v>
      </c>
      <c r="M468" s="12" t="str">
        <f t="shared" si="69"/>
        <v>PI.IC.GA.111307.01</v>
      </c>
      <c r="N468" s="12"/>
      <c r="O468" s="12" t="str">
        <f t="shared" si="70"/>
        <v>PH.IC.GA.111307.01</v>
      </c>
      <c r="Q468" s="12" t="str">
        <f t="shared" si="71"/>
        <v>CL.IC.GA.111307.01</v>
      </c>
    </row>
    <row r="469" spans="1:17" ht="15">
      <c r="A469" t="s">
        <v>2591</v>
      </c>
      <c r="C469" s="2" t="s">
        <v>8048</v>
      </c>
      <c r="D469" t="s">
        <v>3186</v>
      </c>
      <c r="E469" s="2" t="s">
        <v>9621</v>
      </c>
      <c r="F469" t="s">
        <v>2927</v>
      </c>
      <c r="G469" t="s">
        <v>2759</v>
      </c>
      <c r="H469" s="22" t="s">
        <v>1396</v>
      </c>
      <c r="I469" t="s">
        <v>1674</v>
      </c>
      <c r="J469" s="11" t="str">
        <f t="shared" si="68"/>
        <v>IC.GA.111401</v>
      </c>
      <c r="K469" s="2" t="s">
        <v>11324</v>
      </c>
      <c r="L469" t="str">
        <f t="shared" si="72"/>
        <v>Status unchanged</v>
      </c>
      <c r="M469" s="12" t="str">
        <f t="shared" si="69"/>
        <v>PI.IC.GA.111401.01</v>
      </c>
      <c r="N469" s="12"/>
      <c r="O469" s="12" t="str">
        <f t="shared" si="70"/>
        <v>PH.IC.GA.111401.01</v>
      </c>
      <c r="Q469" s="12" t="str">
        <f t="shared" si="71"/>
        <v>CL.IC.GA.111401.01</v>
      </c>
    </row>
    <row r="470" spans="1:17" ht="15">
      <c r="A470" t="s">
        <v>2591</v>
      </c>
      <c r="C470" s="2" t="s">
        <v>8048</v>
      </c>
      <c r="E470" s="2" t="s">
        <v>9621</v>
      </c>
      <c r="F470" t="s">
        <v>2927</v>
      </c>
      <c r="G470" t="s">
        <v>2760</v>
      </c>
      <c r="H470" s="22" t="s">
        <v>1398</v>
      </c>
      <c r="I470" t="s">
        <v>1673</v>
      </c>
      <c r="J470" s="11" t="str">
        <f t="shared" si="68"/>
        <v>IC.GA.111402</v>
      </c>
      <c r="K470" s="2" t="s">
        <v>11324</v>
      </c>
      <c r="L470" t="str">
        <f t="shared" si="72"/>
        <v>Status decreasing</v>
      </c>
      <c r="M470" s="12" t="str">
        <f t="shared" si="69"/>
        <v>PI.IC.GA.111402.01</v>
      </c>
      <c r="N470" s="12"/>
      <c r="O470" s="12" t="str">
        <f t="shared" si="70"/>
        <v>PH.IC.GA.111402.01</v>
      </c>
      <c r="Q470" s="12" t="str">
        <f t="shared" si="71"/>
        <v>CL.IC.GA.111402.01</v>
      </c>
    </row>
    <row r="471" spans="1:17" ht="15">
      <c r="A471" t="s">
        <v>2591</v>
      </c>
      <c r="C471" s="2" t="s">
        <v>8048</v>
      </c>
      <c r="E471" s="2" t="s">
        <v>9621</v>
      </c>
      <c r="F471" t="s">
        <v>2927</v>
      </c>
      <c r="G471" t="s">
        <v>2761</v>
      </c>
      <c r="H471" s="22" t="s">
        <v>1400</v>
      </c>
      <c r="I471" t="s">
        <v>1841</v>
      </c>
      <c r="J471" s="11" t="str">
        <f t="shared" si="68"/>
        <v>IC.GA.111403</v>
      </c>
      <c r="K471" s="2" t="s">
        <v>11324</v>
      </c>
      <c r="L471" t="str">
        <f t="shared" si="72"/>
        <v>Status increasing</v>
      </c>
      <c r="M471" s="12" t="str">
        <f t="shared" si="69"/>
        <v>PI.IC.GA.111403.01</v>
      </c>
      <c r="N471" s="12"/>
      <c r="O471" s="12" t="str">
        <f t="shared" si="70"/>
        <v>PH.IC.GA.111403.01</v>
      </c>
      <c r="Q471" s="12" t="str">
        <f t="shared" si="71"/>
        <v>CL.IC.GA.111403.01</v>
      </c>
    </row>
    <row r="472" spans="1:17" ht="15">
      <c r="A472" t="s">
        <v>2591</v>
      </c>
      <c r="C472" s="2" t="s">
        <v>8048</v>
      </c>
      <c r="D472" t="s">
        <v>4438</v>
      </c>
      <c r="E472" s="2" t="s">
        <v>6135</v>
      </c>
      <c r="F472" t="s">
        <v>2927</v>
      </c>
      <c r="G472" t="s">
        <v>260</v>
      </c>
      <c r="H472" s="22" t="s">
        <v>1396</v>
      </c>
      <c r="I472" t="s">
        <v>1557</v>
      </c>
      <c r="J472" s="11" t="str">
        <f t="shared" si="68"/>
        <v>IC.GA.111501</v>
      </c>
      <c r="K472" s="2" t="s">
        <v>11324</v>
      </c>
      <c r="L472" t="str">
        <f t="shared" si="72"/>
        <v>Site consistent with body temp</v>
      </c>
      <c r="M472" s="12" t="str">
        <f t="shared" si="69"/>
        <v>PI.IC.GA.111501.01</v>
      </c>
      <c r="N472" s="12"/>
      <c r="O472" s="12" t="str">
        <f t="shared" si="70"/>
        <v>PH.IC.GA.111501.01</v>
      </c>
      <c r="Q472" s="12" t="str">
        <f t="shared" si="71"/>
        <v>CL.IC.GA.111501.01</v>
      </c>
    </row>
    <row r="473" spans="1:17" ht="15">
      <c r="A473" t="s">
        <v>2591</v>
      </c>
      <c r="C473" s="2" t="s">
        <v>8048</v>
      </c>
      <c r="E473" s="2" t="s">
        <v>6135</v>
      </c>
      <c r="F473" t="s">
        <v>2927</v>
      </c>
      <c r="G473" t="s">
        <v>262</v>
      </c>
      <c r="H473" s="22" t="s">
        <v>1398</v>
      </c>
      <c r="I473" t="s">
        <v>2116</v>
      </c>
      <c r="J473" s="11" t="str">
        <f t="shared" si="68"/>
        <v>IC.GA.111502</v>
      </c>
      <c r="K473" s="2" t="s">
        <v>11324</v>
      </c>
      <c r="L473" t="str">
        <f t="shared" si="72"/>
        <v>Site warmer than body temperature</v>
      </c>
      <c r="M473" s="12" t="str">
        <f t="shared" si="69"/>
        <v>PI.IC.GA.111502.01</v>
      </c>
      <c r="N473" s="12"/>
      <c r="O473" s="12" t="str">
        <f t="shared" si="70"/>
        <v>PH.IC.GA.111502.01</v>
      </c>
      <c r="Q473" s="12" t="str">
        <f t="shared" si="71"/>
        <v>CL.IC.GA.111502.01</v>
      </c>
    </row>
    <row r="474" spans="1:17" ht="15">
      <c r="A474" t="s">
        <v>2591</v>
      </c>
      <c r="C474" s="2" t="s">
        <v>8048</v>
      </c>
      <c r="E474" s="2" t="s">
        <v>6135</v>
      </c>
      <c r="F474" t="s">
        <v>2927</v>
      </c>
      <c r="G474" t="s">
        <v>2933</v>
      </c>
      <c r="H474" s="22" t="s">
        <v>1400</v>
      </c>
      <c r="I474" t="s">
        <v>2118</v>
      </c>
      <c r="J474" s="11" t="str">
        <f t="shared" si="68"/>
        <v>IC.GA.111503</v>
      </c>
      <c r="K474" s="2" t="s">
        <v>11324</v>
      </c>
      <c r="L474" t="str">
        <f t="shared" si="72"/>
        <v>Site warmer than opposite body</v>
      </c>
      <c r="M474" s="12" t="str">
        <f t="shared" si="69"/>
        <v>PI.IC.GA.111503.01</v>
      </c>
      <c r="N474" s="12"/>
      <c r="O474" s="12" t="str">
        <f t="shared" si="70"/>
        <v>PH.IC.GA.111503.01</v>
      </c>
      <c r="Q474" s="12" t="str">
        <f t="shared" si="71"/>
        <v>CL.IC.GA.111503.01</v>
      </c>
    </row>
    <row r="475" spans="1:17" ht="15">
      <c r="A475" t="s">
        <v>2591</v>
      </c>
      <c r="C475" s="2" t="s">
        <v>8048</v>
      </c>
      <c r="E475" s="2" t="s">
        <v>6135</v>
      </c>
      <c r="F475" t="s">
        <v>2927</v>
      </c>
      <c r="G475" t="s">
        <v>261</v>
      </c>
      <c r="H475" s="22" t="s">
        <v>1402</v>
      </c>
      <c r="I475" t="s">
        <v>2120</v>
      </c>
      <c r="J475" s="11" t="str">
        <f t="shared" si="68"/>
        <v>IC.GA.111504</v>
      </c>
      <c r="K475" s="2" t="s">
        <v>11324</v>
      </c>
      <c r="L475" t="str">
        <f t="shared" si="72"/>
        <v>Site cooler than body temperature</v>
      </c>
      <c r="M475" s="12" t="str">
        <f t="shared" si="69"/>
        <v>PI.IC.GA.111504.01</v>
      </c>
      <c r="N475" s="12"/>
      <c r="O475" s="12" t="str">
        <f t="shared" si="70"/>
        <v>PH.IC.GA.111504.01</v>
      </c>
      <c r="Q475" s="12" t="str">
        <f t="shared" si="71"/>
        <v>CL.IC.GA.111504.01</v>
      </c>
    </row>
    <row r="476" spans="1:17" ht="15">
      <c r="A476" t="s">
        <v>2591</v>
      </c>
      <c r="C476" s="2" t="s">
        <v>8048</v>
      </c>
      <c r="E476" s="2" t="s">
        <v>6135</v>
      </c>
      <c r="F476" t="s">
        <v>2927</v>
      </c>
      <c r="G476" t="s">
        <v>2934</v>
      </c>
      <c r="H476" s="22" t="s">
        <v>1404</v>
      </c>
      <c r="I476" t="s">
        <v>2122</v>
      </c>
      <c r="J476" s="11" t="str">
        <f t="shared" si="68"/>
        <v>IC.GA.111505</v>
      </c>
      <c r="K476" s="2" t="s">
        <v>11324</v>
      </c>
      <c r="L476" t="str">
        <f t="shared" si="72"/>
        <v>Site cooler than opposite body</v>
      </c>
      <c r="M476" s="12" t="str">
        <f t="shared" si="69"/>
        <v>PI.IC.GA.111505.01</v>
      </c>
      <c r="N476" s="12"/>
      <c r="O476" s="12" t="str">
        <f t="shared" si="70"/>
        <v>PH.IC.GA.111505.01</v>
      </c>
      <c r="Q476" s="12" t="str">
        <f t="shared" si="71"/>
        <v>CL.IC.GA.111505.01</v>
      </c>
    </row>
    <row r="477" spans="1:17" ht="15">
      <c r="A477" t="s">
        <v>2591</v>
      </c>
      <c r="C477" s="2" t="s">
        <v>8048</v>
      </c>
      <c r="D477" t="s">
        <v>5358</v>
      </c>
      <c r="E477" s="2" t="s">
        <v>5740</v>
      </c>
      <c r="F477" t="s">
        <v>2929</v>
      </c>
      <c r="G477" t="s">
        <v>2772</v>
      </c>
      <c r="H477" s="22" t="s">
        <v>1396</v>
      </c>
      <c r="I477" t="s">
        <v>2772</v>
      </c>
      <c r="J477" s="11" t="str">
        <f t="shared" si="68"/>
        <v>IC.GA.111601</v>
      </c>
      <c r="K477" s="2" t="s">
        <v>11324</v>
      </c>
      <c r="L477" t="str">
        <f t="shared" si="72"/>
        <v>Patent</v>
      </c>
      <c r="M477" s="12" t="str">
        <f t="shared" si="69"/>
        <v>PI.IC.GA.111601.01</v>
      </c>
      <c r="N477" s="12"/>
      <c r="O477" s="12" t="str">
        <f t="shared" si="70"/>
        <v>PH.IC.GA.111601.01</v>
      </c>
      <c r="Q477" s="12" t="str">
        <f t="shared" si="71"/>
        <v>CL.IC.GA.111601.01</v>
      </c>
    </row>
    <row r="478" spans="1:17" ht="15">
      <c r="A478" t="s">
        <v>2591</v>
      </c>
      <c r="C478" s="2" t="s">
        <v>8048</v>
      </c>
      <c r="E478" s="2" t="s">
        <v>5740</v>
      </c>
      <c r="F478" t="s">
        <v>2929</v>
      </c>
      <c r="G478" t="s">
        <v>2930</v>
      </c>
      <c r="H478" s="22" t="s">
        <v>1398</v>
      </c>
      <c r="I478" t="s">
        <v>3106</v>
      </c>
      <c r="J478" s="11" t="str">
        <f t="shared" si="68"/>
        <v>IC.GA.111602</v>
      </c>
      <c r="K478" s="2" t="s">
        <v>1192</v>
      </c>
      <c r="L478" t="str">
        <f t="shared" si="72"/>
        <v>tube feeding infusing</v>
      </c>
      <c r="M478" s="12" t="str">
        <f t="shared" si="69"/>
        <v>PI.IC.GA.111602.01</v>
      </c>
      <c r="N478" s="12"/>
      <c r="O478" s="12" t="str">
        <f t="shared" si="70"/>
        <v>PH.IC.GA.111602.01</v>
      </c>
      <c r="Q478" s="12" t="str">
        <f t="shared" si="71"/>
        <v>CL.IC.GA.111602.01</v>
      </c>
    </row>
    <row r="479" spans="1:17" ht="15">
      <c r="A479" t="s">
        <v>2591</v>
      </c>
      <c r="C479" s="2" t="s">
        <v>8048</v>
      </c>
      <c r="E479" s="2" t="s">
        <v>5740</v>
      </c>
      <c r="F479" t="s">
        <v>2929</v>
      </c>
      <c r="G479" t="s">
        <v>3107</v>
      </c>
      <c r="H479" s="22" t="s">
        <v>1400</v>
      </c>
      <c r="I479" t="s">
        <v>3108</v>
      </c>
      <c r="J479" s="11" t="str">
        <f t="shared" si="68"/>
        <v>IC.GA.111603</v>
      </c>
      <c r="K479" s="2" t="s">
        <v>1192</v>
      </c>
      <c r="L479" t="str">
        <f t="shared" si="72"/>
        <v>Irrigated</v>
      </c>
      <c r="M479" s="12" t="str">
        <f t="shared" si="69"/>
        <v>PI.IC.GA.111603.01</v>
      </c>
      <c r="N479" s="12"/>
      <c r="O479" s="12" t="str">
        <f t="shared" si="70"/>
        <v>PH.IC.GA.111603.01</v>
      </c>
      <c r="Q479" s="12" t="str">
        <f t="shared" si="71"/>
        <v>CL.IC.GA.111603.01</v>
      </c>
    </row>
    <row r="480" spans="1:17" ht="15">
      <c r="A480" t="s">
        <v>2591</v>
      </c>
      <c r="C480" s="2" t="s">
        <v>8048</v>
      </c>
      <c r="E480" s="2" t="s">
        <v>5740</v>
      </c>
      <c r="F480" t="s">
        <v>2929</v>
      </c>
      <c r="G480" t="s">
        <v>2956</v>
      </c>
      <c r="H480" s="22" t="s">
        <v>1402</v>
      </c>
      <c r="I480" t="s">
        <v>3109</v>
      </c>
      <c r="J480" s="11" t="str">
        <f t="shared" si="68"/>
        <v>IC.GA.111604</v>
      </c>
      <c r="K480" s="2" t="s">
        <v>1192</v>
      </c>
      <c r="L480" t="str">
        <f t="shared" si="72"/>
        <v>Clamped</v>
      </c>
      <c r="M480" s="12" t="str">
        <f t="shared" si="69"/>
        <v>PI.IC.GA.111604.01</v>
      </c>
      <c r="N480" s="12"/>
      <c r="O480" s="12" t="str">
        <f t="shared" si="70"/>
        <v>PH.IC.GA.111604.01</v>
      </c>
      <c r="Q480" s="12" t="str">
        <f t="shared" si="71"/>
        <v>CL.IC.GA.111604.01</v>
      </c>
    </row>
    <row r="481" spans="1:25" ht="15">
      <c r="A481" t="s">
        <v>2591</v>
      </c>
      <c r="C481" s="2" t="s">
        <v>8048</v>
      </c>
      <c r="E481" s="2" t="s">
        <v>5740</v>
      </c>
      <c r="F481" t="s">
        <v>2929</v>
      </c>
      <c r="G481" t="s">
        <v>3183</v>
      </c>
      <c r="H481" s="22" t="s">
        <v>1404</v>
      </c>
      <c r="I481" t="s">
        <v>3111</v>
      </c>
      <c r="J481" s="11" t="str">
        <f t="shared" si="68"/>
        <v>IC.GA.111605</v>
      </c>
      <c r="K481" s="2" t="s">
        <v>1192</v>
      </c>
      <c r="L481" t="str">
        <f t="shared" si="72"/>
        <v>Non-patent/clogged</v>
      </c>
      <c r="M481" s="12" t="str">
        <f t="shared" si="69"/>
        <v>PI.IC.GA.111605.01</v>
      </c>
      <c r="N481" s="12"/>
      <c r="O481" s="12" t="str">
        <f t="shared" si="70"/>
        <v>PH.IC.GA.111605.01</v>
      </c>
      <c r="Q481" s="12" t="str">
        <f t="shared" si="71"/>
        <v>CL.IC.GA.111605.01</v>
      </c>
    </row>
    <row r="482" spans="1:25" ht="15">
      <c r="A482" t="s">
        <v>2591</v>
      </c>
      <c r="C482" s="2" t="s">
        <v>8048</v>
      </c>
      <c r="E482" s="2" t="s">
        <v>5740</v>
      </c>
      <c r="F482" t="s">
        <v>2929</v>
      </c>
      <c r="G482" t="s">
        <v>1581</v>
      </c>
      <c r="H482" s="22" t="s">
        <v>1406</v>
      </c>
      <c r="I482" t="s">
        <v>3099</v>
      </c>
      <c r="J482" s="11" t="str">
        <f t="shared" si="68"/>
        <v>IC.GA.111606</v>
      </c>
      <c r="K482" s="2" t="s">
        <v>1192</v>
      </c>
      <c r="L482" t="str">
        <f t="shared" si="72"/>
        <v>Inserted</v>
      </c>
      <c r="M482" s="12" t="str">
        <f t="shared" si="69"/>
        <v>PI.IC.GA.111606.01</v>
      </c>
      <c r="N482" s="12"/>
      <c r="O482" s="12" t="str">
        <f t="shared" si="70"/>
        <v>PH.IC.GA.111606.01</v>
      </c>
      <c r="Q482" s="12" t="str">
        <f t="shared" si="71"/>
        <v>CL.IC.GA.111606.01</v>
      </c>
    </row>
    <row r="483" spans="1:25" ht="15">
      <c r="A483" t="s">
        <v>2591</v>
      </c>
      <c r="C483" s="2" t="s">
        <v>8048</v>
      </c>
      <c r="E483" s="2" t="s">
        <v>5740</v>
      </c>
      <c r="F483" t="s">
        <v>2929</v>
      </c>
      <c r="G483" t="s">
        <v>3100</v>
      </c>
      <c r="H483" s="22" t="s">
        <v>1419</v>
      </c>
      <c r="I483" t="s">
        <v>1493</v>
      </c>
      <c r="J483" s="11" t="str">
        <f t="shared" si="68"/>
        <v>IC.GA.111607</v>
      </c>
      <c r="K483" s="2" t="s">
        <v>1192</v>
      </c>
      <c r="L483" t="str">
        <f t="shared" si="72"/>
        <v>Repositioned</v>
      </c>
      <c r="M483" s="12" t="str">
        <f t="shared" si="69"/>
        <v>PI.IC.GA.111607.01</v>
      </c>
      <c r="N483" s="12"/>
      <c r="O483" s="12" t="str">
        <f t="shared" si="70"/>
        <v>PH.IC.GA.111607.01</v>
      </c>
      <c r="Q483" s="12" t="str">
        <f t="shared" si="71"/>
        <v>CL.IC.GA.111607.01</v>
      </c>
    </row>
    <row r="484" spans="1:25" ht="15">
      <c r="A484" t="s">
        <v>2591</v>
      </c>
      <c r="C484" s="2" t="s">
        <v>8048</v>
      </c>
      <c r="E484" s="2" t="s">
        <v>5740</v>
      </c>
      <c r="F484" t="s">
        <v>2929</v>
      </c>
      <c r="G484" t="s">
        <v>1811</v>
      </c>
      <c r="H484" s="22" t="s">
        <v>1550</v>
      </c>
      <c r="I484" t="s">
        <v>1699</v>
      </c>
      <c r="J484" s="11" t="str">
        <f t="shared" si="68"/>
        <v>IC.GA.111608</v>
      </c>
      <c r="K484" s="2" t="s">
        <v>1192</v>
      </c>
      <c r="L484" t="str">
        <f t="shared" si="72"/>
        <v>Changed</v>
      </c>
      <c r="M484" s="12" t="str">
        <f t="shared" si="69"/>
        <v>PI.IC.GA.111608.01</v>
      </c>
      <c r="N484" s="12"/>
      <c r="O484" s="12" t="str">
        <f t="shared" si="70"/>
        <v>PH.IC.GA.111608.01</v>
      </c>
      <c r="Q484" s="12" t="str">
        <f t="shared" si="71"/>
        <v>CL.IC.GA.111608.01</v>
      </c>
    </row>
    <row r="485" spans="1:25" ht="15">
      <c r="A485" t="s">
        <v>2591</v>
      </c>
      <c r="C485" s="2" t="s">
        <v>8048</v>
      </c>
      <c r="E485" s="2" t="s">
        <v>5740</v>
      </c>
      <c r="F485" t="s">
        <v>2929</v>
      </c>
      <c r="G485" t="s">
        <v>3101</v>
      </c>
      <c r="H485" s="22" t="s">
        <v>1551</v>
      </c>
      <c r="I485" t="s">
        <v>3187</v>
      </c>
      <c r="J485" s="11" t="str">
        <f t="shared" si="68"/>
        <v>IC.GA.111609</v>
      </c>
      <c r="K485" s="2" t="s">
        <v>1192</v>
      </c>
      <c r="L485" t="str">
        <f t="shared" si="72"/>
        <v>Gravity drainage</v>
      </c>
      <c r="M485" s="12" t="str">
        <f t="shared" si="69"/>
        <v>PI.IC.GA.111609.01</v>
      </c>
      <c r="N485" s="12"/>
      <c r="O485" s="12" t="str">
        <f t="shared" si="70"/>
        <v>PH.IC.GA.111609.01</v>
      </c>
      <c r="Q485" s="12" t="str">
        <f t="shared" si="71"/>
        <v>CL.IC.GA.111609.01</v>
      </c>
    </row>
    <row r="486" spans="1:25" ht="15">
      <c r="A486" t="s">
        <v>2591</v>
      </c>
      <c r="C486" s="2" t="s">
        <v>8048</v>
      </c>
      <c r="E486" s="2" t="s">
        <v>5740</v>
      </c>
      <c r="F486" t="s">
        <v>2929</v>
      </c>
      <c r="G486" t="s">
        <v>1582</v>
      </c>
      <c r="H486" s="22" t="s">
        <v>1571</v>
      </c>
      <c r="I486" t="s">
        <v>1583</v>
      </c>
      <c r="J486" s="11" t="str">
        <f t="shared" si="68"/>
        <v>IC.GA.111610</v>
      </c>
      <c r="K486" s="2" t="s">
        <v>1192</v>
      </c>
      <c r="L486" t="str">
        <f t="shared" si="72"/>
        <v>Discontinue</v>
      </c>
      <c r="M486" s="12" t="str">
        <f t="shared" si="69"/>
        <v>PI.IC.GA.111610.01</v>
      </c>
      <c r="N486" s="12"/>
      <c r="O486" s="12" t="str">
        <f t="shared" si="70"/>
        <v>PH.IC.GA.111610.01</v>
      </c>
      <c r="Q486" s="12" t="str">
        <f t="shared" si="71"/>
        <v>CL.IC.GA.111610.01</v>
      </c>
    </row>
    <row r="487" spans="1:25" ht="15">
      <c r="A487" t="s">
        <v>2591</v>
      </c>
      <c r="C487" s="2" t="s">
        <v>841</v>
      </c>
      <c r="E487" s="2" t="s">
        <v>11480</v>
      </c>
      <c r="F487" t="s">
        <v>333</v>
      </c>
      <c r="G487" t="s">
        <v>331</v>
      </c>
      <c r="H487" s="22" t="s">
        <v>770</v>
      </c>
      <c r="J487" s="11" t="str">
        <f t="shared" si="68"/>
        <v>IC.GA.111611</v>
      </c>
      <c r="K487" s="2" t="s">
        <v>11683</v>
      </c>
      <c r="L487" t="str">
        <f t="shared" si="72"/>
        <v>Self Discontinued</v>
      </c>
      <c r="M487" s="12" t="str">
        <f t="shared" si="69"/>
        <v>PI.IC.GA.111611.01</v>
      </c>
      <c r="N487" s="12"/>
      <c r="O487" s="12" t="str">
        <f t="shared" si="70"/>
        <v>PH.IC.GA.111611.01</v>
      </c>
      <c r="Q487" s="12" t="str">
        <f t="shared" si="71"/>
        <v>CL.IC.GA.111611.01</v>
      </c>
      <c r="X487" t="s">
        <v>864</v>
      </c>
      <c r="Y487">
        <v>1124</v>
      </c>
    </row>
    <row r="488" spans="1:25" ht="15">
      <c r="A488" t="s">
        <v>2591</v>
      </c>
      <c r="C488" s="2" t="s">
        <v>8048</v>
      </c>
      <c r="D488" t="s">
        <v>3103</v>
      </c>
      <c r="E488" s="2" t="s">
        <v>1138</v>
      </c>
      <c r="F488" t="s">
        <v>2931</v>
      </c>
      <c r="G488" t="s">
        <v>1001</v>
      </c>
      <c r="H488" s="22" t="s">
        <v>1396</v>
      </c>
      <c r="I488" t="s">
        <v>1001</v>
      </c>
      <c r="J488" s="11" t="str">
        <f t="shared" si="68"/>
        <v>IC.GA.111701</v>
      </c>
      <c r="K488" s="2" t="s">
        <v>1192</v>
      </c>
      <c r="L488" t="str">
        <f t="shared" si="72"/>
        <v>None</v>
      </c>
      <c r="M488" s="12" t="str">
        <f t="shared" si="69"/>
        <v>PI.IC.GA.111701.01</v>
      </c>
      <c r="N488" s="12"/>
      <c r="O488" s="12" t="str">
        <f t="shared" si="70"/>
        <v>PH.IC.GA.111701.01</v>
      </c>
      <c r="Q488" s="12" t="str">
        <f t="shared" si="71"/>
        <v>CL.IC.GA.111701.01</v>
      </c>
    </row>
    <row r="489" spans="1:25" ht="15">
      <c r="A489" t="s">
        <v>2591</v>
      </c>
      <c r="C489" s="2" t="s">
        <v>8048</v>
      </c>
      <c r="E489" s="2" t="s">
        <v>1138</v>
      </c>
      <c r="F489" t="s">
        <v>2931</v>
      </c>
      <c r="G489" t="s">
        <v>2407</v>
      </c>
      <c r="H489" s="22" t="s">
        <v>1398</v>
      </c>
      <c r="I489" t="s">
        <v>2407</v>
      </c>
      <c r="J489" s="11" t="str">
        <f t="shared" ref="J489:J559" si="73">CONCATENATE("IC.GA.",C489,E489,H489)</f>
        <v>IC.GA.111702</v>
      </c>
      <c r="K489" s="2" t="s">
        <v>1192</v>
      </c>
      <c r="L489" t="str">
        <f t="shared" si="72"/>
        <v>Intermittent</v>
      </c>
      <c r="M489" s="12" t="str">
        <f t="shared" ref="M489:M559" si="74">CONCATENATE("PI.",J489,".",K489)</f>
        <v>PI.IC.GA.111702.01</v>
      </c>
      <c r="N489" s="12"/>
      <c r="O489" s="12" t="str">
        <f t="shared" ref="O489:O559" si="75">CONCATENATE("PH.",J489,".",K489)</f>
        <v>PH.IC.GA.111702.01</v>
      </c>
      <c r="Q489" s="12" t="str">
        <f t="shared" ref="Q489:Q559" si="76">CONCATENATE("CL.",J489,".",K489)</f>
        <v>CL.IC.GA.111702.01</v>
      </c>
    </row>
    <row r="490" spans="1:25" ht="15">
      <c r="A490" t="s">
        <v>2591</v>
      </c>
      <c r="C490" s="2" t="s">
        <v>8048</v>
      </c>
      <c r="E490" s="2" t="s">
        <v>1138</v>
      </c>
      <c r="F490" t="s">
        <v>2931</v>
      </c>
      <c r="G490" t="s">
        <v>3261</v>
      </c>
      <c r="H490" s="22" t="s">
        <v>1400</v>
      </c>
      <c r="I490" t="s">
        <v>3335</v>
      </c>
      <c r="J490" s="11" t="str">
        <f t="shared" si="73"/>
        <v>IC.GA.111703</v>
      </c>
      <c r="K490" s="2" t="s">
        <v>1192</v>
      </c>
      <c r="L490" t="str">
        <f t="shared" si="72"/>
        <v>Continuous</v>
      </c>
      <c r="M490" s="12" t="str">
        <f t="shared" si="74"/>
        <v>PI.IC.GA.111703.01</v>
      </c>
      <c r="N490" s="12"/>
      <c r="O490" s="12" t="str">
        <f t="shared" si="75"/>
        <v>PH.IC.GA.111703.01</v>
      </c>
      <c r="Q490" s="12" t="str">
        <f t="shared" si="76"/>
        <v>CL.IC.GA.111703.01</v>
      </c>
    </row>
    <row r="491" spans="1:25" ht="15">
      <c r="A491" t="s">
        <v>2591</v>
      </c>
      <c r="C491" s="2" t="s">
        <v>8048</v>
      </c>
      <c r="D491" t="s">
        <v>5363</v>
      </c>
      <c r="E491" s="2" t="s">
        <v>965</v>
      </c>
      <c r="F491" t="s">
        <v>2932</v>
      </c>
      <c r="G491" t="s">
        <v>3416</v>
      </c>
      <c r="H491" s="22" t="s">
        <v>1396</v>
      </c>
      <c r="I491" t="s">
        <v>3417</v>
      </c>
      <c r="J491" s="11" t="str">
        <f t="shared" si="73"/>
        <v>IC.GA.111801</v>
      </c>
      <c r="K491" s="2" t="s">
        <v>1192</v>
      </c>
      <c r="L491" t="str">
        <f t="shared" si="72"/>
        <v>Salem sump</v>
      </c>
      <c r="M491" s="12" t="str">
        <f t="shared" si="74"/>
        <v>PI.IC.GA.111801.01</v>
      </c>
      <c r="N491" s="12"/>
      <c r="O491" s="12" t="str">
        <f t="shared" si="75"/>
        <v>PH.IC.GA.111801.01</v>
      </c>
      <c r="Q491" s="12" t="str">
        <f t="shared" si="76"/>
        <v>CL.IC.GA.111801.01</v>
      </c>
    </row>
    <row r="492" spans="1:25" ht="15">
      <c r="A492" t="s">
        <v>2591</v>
      </c>
      <c r="C492" s="2" t="s">
        <v>8048</v>
      </c>
      <c r="E492" s="2" t="s">
        <v>965</v>
      </c>
      <c r="F492" t="s">
        <v>2932</v>
      </c>
      <c r="G492" t="s">
        <v>3418</v>
      </c>
      <c r="H492" s="22" t="s">
        <v>1398</v>
      </c>
      <c r="I492" t="s">
        <v>3419</v>
      </c>
      <c r="J492" s="11" t="str">
        <f t="shared" si="73"/>
        <v>IC.GA.111802</v>
      </c>
      <c r="K492" s="2" t="s">
        <v>1192</v>
      </c>
      <c r="L492" t="str">
        <f t="shared" si="72"/>
        <v>Small bore (Dobhoff)</v>
      </c>
      <c r="M492" s="12" t="str">
        <f t="shared" si="74"/>
        <v>PI.IC.GA.111802.01</v>
      </c>
      <c r="N492" s="12"/>
      <c r="O492" s="12" t="str">
        <f t="shared" si="75"/>
        <v>PH.IC.GA.111802.01</v>
      </c>
      <c r="Q492" s="12" t="str">
        <f t="shared" si="76"/>
        <v>CL.IC.GA.111802.01</v>
      </c>
    </row>
    <row r="493" spans="1:25" ht="15">
      <c r="A493" t="s">
        <v>2591</v>
      </c>
      <c r="C493" s="2" t="s">
        <v>8048</v>
      </c>
      <c r="E493" s="2" t="s">
        <v>965</v>
      </c>
      <c r="F493" t="s">
        <v>2932</v>
      </c>
      <c r="G493" t="s">
        <v>3420</v>
      </c>
      <c r="H493" s="22" t="s">
        <v>1400</v>
      </c>
      <c r="I493" t="s">
        <v>3421</v>
      </c>
      <c r="J493" s="11" t="str">
        <f t="shared" si="73"/>
        <v>IC.GA.111803</v>
      </c>
      <c r="K493" s="2" t="s">
        <v>1192</v>
      </c>
      <c r="L493" t="str">
        <f t="shared" si="72"/>
        <v>Large bore</v>
      </c>
      <c r="M493" s="12" t="str">
        <f t="shared" si="74"/>
        <v>PI.IC.GA.111803.01</v>
      </c>
      <c r="N493" s="12"/>
      <c r="O493" s="12" t="str">
        <f t="shared" si="75"/>
        <v>PH.IC.GA.111803.01</v>
      </c>
      <c r="Q493" s="12" t="str">
        <f t="shared" si="76"/>
        <v>CL.IC.GA.111803.01</v>
      </c>
    </row>
    <row r="494" spans="1:25" ht="15">
      <c r="A494" t="s">
        <v>2591</v>
      </c>
      <c r="C494" s="2" t="s">
        <v>8048</v>
      </c>
      <c r="E494" s="2" t="s">
        <v>965</v>
      </c>
      <c r="F494" t="s">
        <v>2932</v>
      </c>
      <c r="G494" t="s">
        <v>3422</v>
      </c>
      <c r="H494" s="22" t="s">
        <v>1402</v>
      </c>
      <c r="I494" t="s">
        <v>3423</v>
      </c>
      <c r="J494" s="11" t="str">
        <f t="shared" si="73"/>
        <v>IC.GA.111804</v>
      </c>
      <c r="K494" s="2" t="s">
        <v>1192</v>
      </c>
      <c r="L494" t="str">
        <f t="shared" si="72"/>
        <v>Gastrostomy</v>
      </c>
      <c r="M494" s="12" t="str">
        <f t="shared" si="74"/>
        <v>PI.IC.GA.111804.01</v>
      </c>
      <c r="N494" s="12"/>
      <c r="O494" s="12" t="str">
        <f t="shared" si="75"/>
        <v>PH.IC.GA.111804.01</v>
      </c>
      <c r="Q494" s="12" t="str">
        <f t="shared" si="76"/>
        <v>CL.IC.GA.111804.01</v>
      </c>
    </row>
    <row r="495" spans="1:25" ht="15">
      <c r="A495" t="s">
        <v>2591</v>
      </c>
      <c r="C495" s="2" t="s">
        <v>8048</v>
      </c>
      <c r="E495" s="2" t="s">
        <v>965</v>
      </c>
      <c r="F495" t="s">
        <v>2932</v>
      </c>
      <c r="G495" t="s">
        <v>3424</v>
      </c>
      <c r="H495" s="22" t="s">
        <v>1404</v>
      </c>
      <c r="I495" t="s">
        <v>3425</v>
      </c>
      <c r="J495" s="11" t="str">
        <f t="shared" si="73"/>
        <v>IC.GA.111805</v>
      </c>
      <c r="K495" s="2" t="s">
        <v>1192</v>
      </c>
      <c r="L495" t="str">
        <f t="shared" si="72"/>
        <v>Jejunostomy</v>
      </c>
      <c r="M495" s="12" t="str">
        <f t="shared" si="74"/>
        <v>PI.IC.GA.111805.01</v>
      </c>
      <c r="N495" s="12"/>
      <c r="O495" s="12" t="str">
        <f t="shared" si="75"/>
        <v>PH.IC.GA.111805.01</v>
      </c>
      <c r="Q495" s="12" t="str">
        <f t="shared" si="76"/>
        <v>CL.IC.GA.111805.01</v>
      </c>
    </row>
    <row r="496" spans="1:25" ht="15">
      <c r="A496" t="s">
        <v>2591</v>
      </c>
      <c r="C496" s="2" t="s">
        <v>8048</v>
      </c>
      <c r="E496" s="2" t="s">
        <v>965</v>
      </c>
      <c r="F496" t="s">
        <v>2932</v>
      </c>
      <c r="G496" t="s">
        <v>3269</v>
      </c>
      <c r="H496" s="22" t="s">
        <v>1406</v>
      </c>
      <c r="I496" t="s">
        <v>3270</v>
      </c>
      <c r="J496" s="11" t="str">
        <f t="shared" si="73"/>
        <v>IC.GA.111806</v>
      </c>
      <c r="K496" s="2" t="s">
        <v>1192</v>
      </c>
      <c r="L496" t="str">
        <f t="shared" si="72"/>
        <v>Percutaneous endoscopic gastrostomy</v>
      </c>
      <c r="M496" s="12" t="str">
        <f t="shared" si="74"/>
        <v>PI.IC.GA.111806.01</v>
      </c>
      <c r="N496" s="12"/>
      <c r="O496" s="12" t="str">
        <f t="shared" si="75"/>
        <v>PH.IC.GA.111806.01</v>
      </c>
      <c r="Q496" s="12" t="str">
        <f t="shared" si="76"/>
        <v>CL.IC.GA.111806.01</v>
      </c>
    </row>
    <row r="497" spans="1:23" ht="15">
      <c r="A497" t="s">
        <v>2591</v>
      </c>
      <c r="C497" s="2" t="s">
        <v>8048</v>
      </c>
      <c r="E497" s="2" t="s">
        <v>965</v>
      </c>
      <c r="F497" t="s">
        <v>2932</v>
      </c>
      <c r="G497" t="s">
        <v>3271</v>
      </c>
      <c r="H497" s="22" t="s">
        <v>1419</v>
      </c>
      <c r="I497" t="s">
        <v>3272</v>
      </c>
      <c r="J497" s="11" t="str">
        <f t="shared" si="73"/>
        <v>IC.GA.111807</v>
      </c>
      <c r="K497" s="2" t="s">
        <v>1192</v>
      </c>
      <c r="L497" t="str">
        <f t="shared" si="72"/>
        <v>Percutaneous gastrostomy button</v>
      </c>
      <c r="M497" s="12" t="str">
        <f t="shared" si="74"/>
        <v>PI.IC.GA.111807.01</v>
      </c>
      <c r="N497" s="12"/>
      <c r="O497" s="12" t="str">
        <f t="shared" si="75"/>
        <v>PH.IC.GA.111807.01</v>
      </c>
      <c r="Q497" s="12" t="str">
        <f t="shared" si="76"/>
        <v>CL.IC.GA.111807.01</v>
      </c>
    </row>
    <row r="498" spans="1:23" ht="15">
      <c r="A498" t="s">
        <v>2591</v>
      </c>
      <c r="C498" s="2" t="s">
        <v>8048</v>
      </c>
      <c r="E498" s="2" t="s">
        <v>965</v>
      </c>
      <c r="F498" t="s">
        <v>2932</v>
      </c>
      <c r="G498" t="s">
        <v>2971</v>
      </c>
      <c r="H498" s="22" t="s">
        <v>1550</v>
      </c>
      <c r="I498" t="s">
        <v>930</v>
      </c>
      <c r="J498" s="11" t="str">
        <f t="shared" si="73"/>
        <v>IC.GA.111808</v>
      </c>
      <c r="K498" s="2" t="s">
        <v>1192</v>
      </c>
      <c r="L498" t="str">
        <f t="shared" si="72"/>
        <v>Other: specify</v>
      </c>
      <c r="M498" s="12" t="str">
        <f t="shared" si="74"/>
        <v>PI.IC.GA.111808.01</v>
      </c>
      <c r="N498" s="12"/>
      <c r="O498" s="12" t="str">
        <f t="shared" si="75"/>
        <v>PH.IC.GA.111808.01</v>
      </c>
      <c r="Q498" s="12" t="str">
        <f t="shared" si="76"/>
        <v>CL.IC.GA.111808.01</v>
      </c>
    </row>
    <row r="499" spans="1:23" ht="15">
      <c r="A499" t="s">
        <v>2982</v>
      </c>
      <c r="C499" s="2" t="s">
        <v>8048</v>
      </c>
      <c r="E499" s="2" t="s">
        <v>965</v>
      </c>
      <c r="F499" t="s">
        <v>3091</v>
      </c>
      <c r="G499" s="2" t="s">
        <v>3274</v>
      </c>
      <c r="H499" s="22" t="s">
        <v>10095</v>
      </c>
      <c r="I499" s="22" t="s">
        <v>3275</v>
      </c>
      <c r="J499" s="11" t="str">
        <f t="shared" si="73"/>
        <v>IC.GA.111809</v>
      </c>
      <c r="K499" s="2" t="s">
        <v>1192</v>
      </c>
      <c r="L499" t="str">
        <f t="shared" si="72"/>
        <v>G/J Tube</v>
      </c>
      <c r="M499" s="12" t="str">
        <f t="shared" si="74"/>
        <v>PI.IC.GA.111809.01</v>
      </c>
      <c r="N499" s="12"/>
      <c r="O499" s="12" t="str">
        <f t="shared" si="75"/>
        <v>PH.IC.GA.111809.01</v>
      </c>
      <c r="Q499" s="12" t="str">
        <f t="shared" si="76"/>
        <v>CL.IC.GA.111809.01</v>
      </c>
      <c r="R499" t="s">
        <v>1141</v>
      </c>
      <c r="S499">
        <v>213</v>
      </c>
    </row>
    <row r="500" spans="1:23" ht="15">
      <c r="A500" t="s">
        <v>2982</v>
      </c>
      <c r="C500" s="2" t="s">
        <v>8048</v>
      </c>
      <c r="E500" s="2" t="s">
        <v>5743</v>
      </c>
      <c r="F500" t="s">
        <v>3091</v>
      </c>
      <c r="G500" s="2" t="s">
        <v>3155</v>
      </c>
      <c r="H500" s="22" t="s">
        <v>10905</v>
      </c>
      <c r="I500" s="22" t="s">
        <v>3004</v>
      </c>
      <c r="J500" s="11" t="str">
        <f t="shared" si="73"/>
        <v>IC.GA.111810</v>
      </c>
      <c r="K500" s="2" t="s">
        <v>11324</v>
      </c>
      <c r="L500" t="str">
        <f t="shared" si="72"/>
        <v>G/J Combination Tube</v>
      </c>
      <c r="M500" s="12" t="str">
        <f t="shared" si="74"/>
        <v>PI.IC.GA.111810.01</v>
      </c>
      <c r="N500" s="12"/>
      <c r="O500" s="12" t="str">
        <f t="shared" si="75"/>
        <v>PH.IC.GA.111810.01</v>
      </c>
      <c r="Q500" s="12" t="str">
        <f t="shared" si="76"/>
        <v>CL.IC.GA.111810.01</v>
      </c>
      <c r="R500" t="s">
        <v>1141</v>
      </c>
      <c r="S500">
        <v>213</v>
      </c>
    </row>
    <row r="501" spans="1:23" ht="15">
      <c r="A501" t="s">
        <v>2982</v>
      </c>
      <c r="C501" s="2" t="s">
        <v>11523</v>
      </c>
      <c r="D501" t="s">
        <v>11151</v>
      </c>
      <c r="E501" s="2" t="s">
        <v>11358</v>
      </c>
      <c r="F501" t="s">
        <v>11524</v>
      </c>
      <c r="G501" s="2" t="s">
        <v>11224</v>
      </c>
      <c r="H501" s="22" t="s">
        <v>11104</v>
      </c>
      <c r="I501" s="22" t="s">
        <v>11225</v>
      </c>
      <c r="J501" s="11" t="str">
        <f t="shared" si="73"/>
        <v>IC.GA.111901</v>
      </c>
      <c r="K501" s="2" t="s">
        <v>1192</v>
      </c>
      <c r="L501" t="str">
        <f t="shared" si="72"/>
        <v>Date insertion, specify:</v>
      </c>
      <c r="M501" s="12" t="str">
        <f t="shared" si="74"/>
        <v>PI.IC.GA.111901.01</v>
      </c>
      <c r="N501" s="12"/>
      <c r="O501" s="12" t="str">
        <f t="shared" si="75"/>
        <v>PH.IC.GA.111901.01</v>
      </c>
      <c r="Q501" s="12" t="str">
        <f t="shared" si="76"/>
        <v>CL.IC.GA.111901.01</v>
      </c>
      <c r="R501" t="s">
        <v>1112</v>
      </c>
      <c r="S501">
        <v>213</v>
      </c>
      <c r="V501" t="s">
        <v>11231</v>
      </c>
      <c r="W501">
        <v>1069</v>
      </c>
    </row>
    <row r="502" spans="1:23" ht="15">
      <c r="A502" t="s">
        <v>2591</v>
      </c>
      <c r="B502" s="25" t="s">
        <v>3092</v>
      </c>
      <c r="C502" s="22" t="s">
        <v>11023</v>
      </c>
      <c r="D502" s="25" t="s">
        <v>3093</v>
      </c>
      <c r="E502" s="2" t="s">
        <v>1192</v>
      </c>
      <c r="F502" t="s">
        <v>3094</v>
      </c>
      <c r="G502" t="s">
        <v>1433</v>
      </c>
      <c r="H502" s="22" t="s">
        <v>1396</v>
      </c>
      <c r="I502" t="s">
        <v>1434</v>
      </c>
      <c r="J502" s="11" t="str">
        <f t="shared" si="73"/>
        <v>IC.GA.120101</v>
      </c>
      <c r="K502" s="2" t="s">
        <v>1192</v>
      </c>
      <c r="L502" t="str">
        <f t="shared" si="72"/>
        <v xml:space="preserve">     Green</v>
      </c>
      <c r="M502" s="12" t="str">
        <f t="shared" si="74"/>
        <v>PI.IC.GA.120101.01</v>
      </c>
      <c r="N502" s="12"/>
      <c r="O502" s="12" t="str">
        <f t="shared" si="75"/>
        <v>PH.IC.GA.120101.01</v>
      </c>
      <c r="Q502" s="12" t="str">
        <f t="shared" si="76"/>
        <v>CL.IC.GA.120101.01</v>
      </c>
    </row>
    <row r="503" spans="1:23" ht="15">
      <c r="A503" t="s">
        <v>2591</v>
      </c>
      <c r="B503" s="25"/>
      <c r="C503" s="22" t="s">
        <v>11023</v>
      </c>
      <c r="D503" s="25"/>
      <c r="E503" s="2" t="s">
        <v>1192</v>
      </c>
      <c r="F503" t="s">
        <v>3094</v>
      </c>
      <c r="G503" t="s">
        <v>1431</v>
      </c>
      <c r="H503" s="22" t="s">
        <v>1398</v>
      </c>
      <c r="I503" t="s">
        <v>1432</v>
      </c>
      <c r="J503" s="11" t="str">
        <f t="shared" si="73"/>
        <v>IC.GA.120102</v>
      </c>
      <c r="K503" s="2" t="s">
        <v>1192</v>
      </c>
      <c r="L503" t="str">
        <f t="shared" si="72"/>
        <v xml:space="preserve">     Amber</v>
      </c>
      <c r="M503" s="12" t="str">
        <f t="shared" si="74"/>
        <v>PI.IC.GA.120102.01</v>
      </c>
      <c r="N503" s="12"/>
      <c r="O503" s="12" t="str">
        <f t="shared" si="75"/>
        <v>PH.IC.GA.120102.01</v>
      </c>
      <c r="Q503" s="12" t="str">
        <f t="shared" si="76"/>
        <v>CL.IC.GA.120102.01</v>
      </c>
    </row>
    <row r="504" spans="1:23" ht="15">
      <c r="A504" t="s">
        <v>2591</v>
      </c>
      <c r="B504" s="25"/>
      <c r="C504" s="22" t="s">
        <v>11023</v>
      </c>
      <c r="D504" s="25"/>
      <c r="E504" s="2" t="s">
        <v>1192</v>
      </c>
      <c r="F504" t="s">
        <v>3094</v>
      </c>
      <c r="G504" t="s">
        <v>2099</v>
      </c>
      <c r="H504" s="22" t="s">
        <v>1400</v>
      </c>
      <c r="I504" t="s">
        <v>1560</v>
      </c>
      <c r="J504" s="11" t="str">
        <f t="shared" si="73"/>
        <v>IC.GA.120103</v>
      </c>
      <c r="K504" s="2" t="s">
        <v>1192</v>
      </c>
      <c r="L504" t="str">
        <f t="shared" si="72"/>
        <v xml:space="preserve">     Red</v>
      </c>
      <c r="M504" s="12" t="str">
        <f t="shared" si="74"/>
        <v>PI.IC.GA.120103.01</v>
      </c>
      <c r="N504" s="12"/>
      <c r="O504" s="12" t="str">
        <f t="shared" si="75"/>
        <v>PH.IC.GA.120103.01</v>
      </c>
      <c r="Q504" s="12" t="str">
        <f t="shared" si="76"/>
        <v>CL.IC.GA.120103.01</v>
      </c>
    </row>
    <row r="505" spans="1:23" ht="15">
      <c r="A505" t="s">
        <v>2591</v>
      </c>
      <c r="B505" s="25"/>
      <c r="C505" s="22" t="s">
        <v>11023</v>
      </c>
      <c r="D505" s="25"/>
      <c r="E505" s="2" t="s">
        <v>1192</v>
      </c>
      <c r="F505" t="s">
        <v>3094</v>
      </c>
      <c r="G505" t="s">
        <v>2705</v>
      </c>
      <c r="H505" s="22" t="s">
        <v>1402</v>
      </c>
      <c r="I505" t="s">
        <v>3120</v>
      </c>
      <c r="J505" s="11" t="str">
        <f t="shared" si="73"/>
        <v>IC.GA.120104</v>
      </c>
      <c r="K505" s="2" t="s">
        <v>1192</v>
      </c>
      <c r="L505" t="str">
        <f t="shared" si="72"/>
        <v xml:space="preserve">     Bright red</v>
      </c>
      <c r="M505" s="12" t="str">
        <f t="shared" si="74"/>
        <v>PI.IC.GA.120104.01</v>
      </c>
      <c r="N505" s="12"/>
      <c r="O505" s="12" t="str">
        <f t="shared" si="75"/>
        <v>PH.IC.GA.120104.01</v>
      </c>
      <c r="Q505" s="12" t="str">
        <f t="shared" si="76"/>
        <v>CL.IC.GA.120104.01</v>
      </c>
    </row>
    <row r="506" spans="1:23" ht="15">
      <c r="A506" t="s">
        <v>2591</v>
      </c>
      <c r="B506" s="25"/>
      <c r="C506" s="22" t="s">
        <v>11023</v>
      </c>
      <c r="D506" s="25"/>
      <c r="E506" s="2" t="s">
        <v>1192</v>
      </c>
      <c r="F506" t="s">
        <v>3094</v>
      </c>
      <c r="G506" t="s">
        <v>2100</v>
      </c>
      <c r="H506" s="22" t="s">
        <v>1404</v>
      </c>
      <c r="I506" t="s">
        <v>2101</v>
      </c>
      <c r="J506" s="11" t="str">
        <f t="shared" si="73"/>
        <v>IC.GA.120105</v>
      </c>
      <c r="K506" s="2" t="s">
        <v>1192</v>
      </c>
      <c r="L506" t="str">
        <f t="shared" si="72"/>
        <v xml:space="preserve">     Maroon</v>
      </c>
      <c r="M506" s="12" t="str">
        <f t="shared" si="74"/>
        <v>PI.IC.GA.120105.01</v>
      </c>
      <c r="N506" s="12"/>
      <c r="O506" s="12" t="str">
        <f t="shared" si="75"/>
        <v>PH.IC.GA.120105.01</v>
      </c>
      <c r="Q506" s="12" t="str">
        <f t="shared" si="76"/>
        <v>CL.IC.GA.120105.01</v>
      </c>
    </row>
    <row r="507" spans="1:23" ht="15">
      <c r="A507" t="s">
        <v>2591</v>
      </c>
      <c r="B507" s="25"/>
      <c r="C507" s="22" t="s">
        <v>11023</v>
      </c>
      <c r="D507" s="25"/>
      <c r="E507" s="2" t="s">
        <v>1192</v>
      </c>
      <c r="F507" t="s">
        <v>3094</v>
      </c>
      <c r="G507" t="s">
        <v>1435</v>
      </c>
      <c r="H507" s="22" t="s">
        <v>1406</v>
      </c>
      <c r="I507" t="s">
        <v>1436</v>
      </c>
      <c r="J507" s="11" t="str">
        <f t="shared" si="73"/>
        <v>IC.GA.120106</v>
      </c>
      <c r="K507" s="2" t="s">
        <v>1192</v>
      </c>
      <c r="L507" t="str">
        <f t="shared" si="72"/>
        <v xml:space="preserve">     Tan</v>
      </c>
      <c r="M507" s="12" t="str">
        <f t="shared" si="74"/>
        <v>PI.IC.GA.120106.01</v>
      </c>
      <c r="N507" s="12"/>
      <c r="O507" s="12" t="str">
        <f t="shared" si="75"/>
        <v>PH.IC.GA.120106.01</v>
      </c>
      <c r="Q507" s="12" t="str">
        <f t="shared" si="76"/>
        <v>CL.IC.GA.120106.01</v>
      </c>
    </row>
    <row r="508" spans="1:23" ht="15">
      <c r="A508" t="s">
        <v>2591</v>
      </c>
      <c r="B508" s="25"/>
      <c r="C508" s="22" t="s">
        <v>11023</v>
      </c>
      <c r="D508" s="25"/>
      <c r="E508" s="2" t="s">
        <v>1192</v>
      </c>
      <c r="F508" t="s">
        <v>3094</v>
      </c>
      <c r="G508" t="s">
        <v>2102</v>
      </c>
      <c r="H508" s="22" t="s">
        <v>1419</v>
      </c>
      <c r="I508" t="s">
        <v>2103</v>
      </c>
      <c r="J508" s="11" t="str">
        <f t="shared" si="73"/>
        <v>IC.GA.120107</v>
      </c>
      <c r="K508" s="2" t="s">
        <v>1192</v>
      </c>
      <c r="L508" t="str">
        <f t="shared" si="72"/>
        <v xml:space="preserve">     Yellow</v>
      </c>
      <c r="M508" s="12" t="str">
        <f t="shared" si="74"/>
        <v>PI.IC.GA.120107.01</v>
      </c>
      <c r="N508" s="12"/>
      <c r="O508" s="12" t="str">
        <f t="shared" si="75"/>
        <v>PH.IC.GA.120107.01</v>
      </c>
      <c r="Q508" s="12" t="str">
        <f t="shared" si="76"/>
        <v>CL.IC.GA.120107.01</v>
      </c>
    </row>
    <row r="509" spans="1:23" ht="15">
      <c r="A509" t="s">
        <v>2591</v>
      </c>
      <c r="B509" s="25"/>
      <c r="C509" s="22" t="s">
        <v>11023</v>
      </c>
      <c r="D509" s="25"/>
      <c r="E509" s="2" t="s">
        <v>1192</v>
      </c>
      <c r="F509" t="s">
        <v>3094</v>
      </c>
      <c r="G509" t="s">
        <v>3121</v>
      </c>
      <c r="H509" s="22" t="s">
        <v>1550</v>
      </c>
      <c r="I509" t="s">
        <v>3122</v>
      </c>
      <c r="J509" s="11" t="str">
        <f t="shared" si="73"/>
        <v>IC.GA.120108</v>
      </c>
      <c r="K509" s="2" t="s">
        <v>1192</v>
      </c>
      <c r="L509" t="str">
        <f t="shared" si="72"/>
        <v xml:space="preserve">     Orange</v>
      </c>
      <c r="M509" s="12" t="str">
        <f t="shared" si="74"/>
        <v>PI.IC.GA.120108.01</v>
      </c>
      <c r="N509" s="12"/>
      <c r="O509" s="12" t="str">
        <f t="shared" si="75"/>
        <v>PH.IC.GA.120108.01</v>
      </c>
      <c r="Q509" s="12" t="str">
        <f t="shared" si="76"/>
        <v>CL.IC.GA.120108.01</v>
      </c>
    </row>
    <row r="510" spans="1:23" ht="15">
      <c r="A510" t="s">
        <v>2591</v>
      </c>
      <c r="B510" s="25"/>
      <c r="C510" s="22" t="s">
        <v>11023</v>
      </c>
      <c r="D510" s="25"/>
      <c r="E510" s="2" t="s">
        <v>1192</v>
      </c>
      <c r="F510" t="s">
        <v>3094</v>
      </c>
      <c r="G510" t="s">
        <v>2702</v>
      </c>
      <c r="H510" s="22" t="s">
        <v>1551</v>
      </c>
      <c r="I510" t="s">
        <v>2703</v>
      </c>
      <c r="J510" s="11" t="str">
        <f t="shared" si="73"/>
        <v>IC.GA.120109</v>
      </c>
      <c r="K510" s="2" t="s">
        <v>1192</v>
      </c>
      <c r="L510" t="str">
        <f t="shared" si="72"/>
        <v xml:space="preserve">     Brown</v>
      </c>
      <c r="M510" s="12" t="str">
        <f t="shared" si="74"/>
        <v>PI.IC.GA.120109.01</v>
      </c>
      <c r="N510" s="12"/>
      <c r="O510" s="12" t="str">
        <f t="shared" si="75"/>
        <v>PH.IC.GA.120109.01</v>
      </c>
      <c r="Q510" s="12" t="str">
        <f t="shared" si="76"/>
        <v>CL.IC.GA.120109.01</v>
      </c>
    </row>
    <row r="511" spans="1:23" ht="15">
      <c r="A511" t="s">
        <v>2591</v>
      </c>
      <c r="B511" s="25"/>
      <c r="C511" s="22" t="s">
        <v>11023</v>
      </c>
      <c r="D511" s="25"/>
      <c r="E511" s="2" t="s">
        <v>1192</v>
      </c>
      <c r="F511" t="s">
        <v>3094</v>
      </c>
      <c r="G511" t="s">
        <v>3123</v>
      </c>
      <c r="H511" s="22" t="s">
        <v>1571</v>
      </c>
      <c r="I511" t="s">
        <v>3124</v>
      </c>
      <c r="J511" s="11" t="str">
        <f t="shared" si="73"/>
        <v>IC.GA.120110</v>
      </c>
      <c r="K511" s="2" t="s">
        <v>1192</v>
      </c>
      <c r="L511" t="str">
        <f t="shared" si="72"/>
        <v xml:space="preserve">     White</v>
      </c>
      <c r="M511" s="12" t="str">
        <f t="shared" si="74"/>
        <v>PI.IC.GA.120110.01</v>
      </c>
      <c r="N511" s="12"/>
      <c r="O511" s="12" t="str">
        <f t="shared" si="75"/>
        <v>PH.IC.GA.120110.01</v>
      </c>
      <c r="Q511" s="12" t="str">
        <f t="shared" si="76"/>
        <v>CL.IC.GA.120110.01</v>
      </c>
    </row>
    <row r="512" spans="1:23" ht="15">
      <c r="A512" t="s">
        <v>2591</v>
      </c>
      <c r="B512" s="25"/>
      <c r="C512" s="22" t="s">
        <v>11023</v>
      </c>
      <c r="D512" s="25"/>
      <c r="E512" s="2" t="s">
        <v>1192</v>
      </c>
      <c r="F512" t="s">
        <v>3094</v>
      </c>
      <c r="G512" t="s">
        <v>2704</v>
      </c>
      <c r="H512" s="2" t="s">
        <v>8048</v>
      </c>
      <c r="I512" t="s">
        <v>2618</v>
      </c>
      <c r="J512" s="11" t="str">
        <f t="shared" si="73"/>
        <v>IC.GA.120111</v>
      </c>
      <c r="K512" s="2" t="s">
        <v>1192</v>
      </c>
      <c r="L512" t="str">
        <f t="shared" si="72"/>
        <v xml:space="preserve">     Black</v>
      </c>
      <c r="M512" s="12" t="str">
        <f t="shared" si="74"/>
        <v>PI.IC.GA.120111.01</v>
      </c>
      <c r="N512" s="12"/>
      <c r="O512" s="12" t="str">
        <f t="shared" si="75"/>
        <v>PH.IC.GA.120111.01</v>
      </c>
      <c r="Q512" s="12" t="str">
        <f t="shared" si="76"/>
        <v>CL.IC.GA.120111.01</v>
      </c>
    </row>
    <row r="513" spans="1:25" ht="15">
      <c r="A513" t="s">
        <v>2591</v>
      </c>
      <c r="B513" s="25"/>
      <c r="C513" s="22" t="s">
        <v>11023</v>
      </c>
      <c r="D513" s="25"/>
      <c r="E513" s="2" t="s">
        <v>1192</v>
      </c>
      <c r="F513" t="s">
        <v>3094</v>
      </c>
      <c r="G513" t="s">
        <v>2709</v>
      </c>
      <c r="H513" s="2" t="s">
        <v>11023</v>
      </c>
      <c r="I513" t="s">
        <v>2710</v>
      </c>
      <c r="J513" s="11" t="str">
        <f t="shared" si="73"/>
        <v>IC.GA.120112</v>
      </c>
      <c r="K513" s="2" t="s">
        <v>1192</v>
      </c>
      <c r="L513" t="str">
        <f t="shared" si="72"/>
        <v xml:space="preserve">     Clay</v>
      </c>
      <c r="M513" s="12" t="str">
        <f t="shared" si="74"/>
        <v>PI.IC.GA.120112.01</v>
      </c>
      <c r="N513" s="12"/>
      <c r="O513" s="12" t="str">
        <f t="shared" si="75"/>
        <v>PH.IC.GA.120112.01</v>
      </c>
      <c r="Q513" s="12" t="str">
        <f t="shared" si="76"/>
        <v>CL.IC.GA.120112.01</v>
      </c>
    </row>
    <row r="514" spans="1:25" ht="15">
      <c r="A514" t="s">
        <v>2591</v>
      </c>
      <c r="B514" s="25"/>
      <c r="C514" s="22" t="s">
        <v>11023</v>
      </c>
      <c r="D514" s="25"/>
      <c r="E514" s="2" t="s">
        <v>1192</v>
      </c>
      <c r="F514" t="s">
        <v>3094</v>
      </c>
      <c r="G514" t="s">
        <v>2095</v>
      </c>
      <c r="H514" s="2" t="s">
        <v>8201</v>
      </c>
      <c r="I514" t="s">
        <v>1935</v>
      </c>
      <c r="J514" s="11" t="str">
        <f t="shared" si="73"/>
        <v>IC.GA.120113</v>
      </c>
      <c r="K514" s="2" t="s">
        <v>1192</v>
      </c>
      <c r="L514" t="str">
        <f t="shared" si="72"/>
        <v xml:space="preserve">     Colorless</v>
      </c>
      <c r="M514" s="12" t="str">
        <f t="shared" si="74"/>
        <v>PI.IC.GA.120113.01</v>
      </c>
      <c r="N514" s="12"/>
      <c r="O514" s="12" t="str">
        <f t="shared" si="75"/>
        <v>PH.IC.GA.120113.01</v>
      </c>
      <c r="Q514" s="12" t="str">
        <f t="shared" si="76"/>
        <v>CL.IC.GA.120113.01</v>
      </c>
    </row>
    <row r="515" spans="1:25" ht="15">
      <c r="A515" t="s">
        <v>2591</v>
      </c>
      <c r="C515" s="2" t="s">
        <v>849</v>
      </c>
      <c r="E515" s="2" t="s">
        <v>11683</v>
      </c>
      <c r="F515" t="s">
        <v>755</v>
      </c>
      <c r="G515" t="s">
        <v>750</v>
      </c>
      <c r="H515" s="2" t="s">
        <v>851</v>
      </c>
      <c r="I515" t="s">
        <v>751</v>
      </c>
      <c r="J515" s="11" t="str">
        <f t="shared" si="73"/>
        <v>IC.GA.120114</v>
      </c>
      <c r="K515" s="2" t="s">
        <v>11683</v>
      </c>
      <c r="L515" t="str">
        <f t="shared" si="72"/>
        <v>None</v>
      </c>
      <c r="M515" s="12" t="str">
        <f t="shared" si="74"/>
        <v>PI.IC.GA.120114.01</v>
      </c>
      <c r="N515" s="12"/>
      <c r="O515" s="12" t="str">
        <f t="shared" si="75"/>
        <v>PH.IC.GA.120114.01</v>
      </c>
      <c r="Q515" s="12" t="str">
        <f t="shared" si="76"/>
        <v>CL.IC.GA.120114.01</v>
      </c>
      <c r="X515" t="s">
        <v>807</v>
      </c>
      <c r="Y515">
        <v>1108</v>
      </c>
    </row>
    <row r="516" spans="1:25" ht="15">
      <c r="A516" t="s">
        <v>2591</v>
      </c>
      <c r="B516" s="25"/>
      <c r="C516" s="22" t="s">
        <v>11023</v>
      </c>
      <c r="D516" s="25" t="s">
        <v>3095</v>
      </c>
      <c r="E516" s="2" t="s">
        <v>923</v>
      </c>
      <c r="F516" t="s">
        <v>3094</v>
      </c>
      <c r="G516" t="s">
        <v>3126</v>
      </c>
      <c r="H516" s="22" t="s">
        <v>1396</v>
      </c>
      <c r="I516" t="s">
        <v>3127</v>
      </c>
      <c r="J516" s="11" t="str">
        <f t="shared" si="73"/>
        <v>IC.GA.120201</v>
      </c>
      <c r="K516" s="2" t="s">
        <v>1192</v>
      </c>
      <c r="L516" t="str">
        <f t="shared" si="72"/>
        <v xml:space="preserve">     Thick</v>
      </c>
      <c r="M516" s="12" t="str">
        <f t="shared" si="74"/>
        <v>PI.IC.GA.120201.01</v>
      </c>
      <c r="N516" s="12"/>
      <c r="O516" s="12" t="str">
        <f t="shared" si="75"/>
        <v>PH.IC.GA.120201.01</v>
      </c>
      <c r="Q516" s="12" t="str">
        <f t="shared" si="76"/>
        <v>CL.IC.GA.120201.01</v>
      </c>
    </row>
    <row r="517" spans="1:25" ht="15">
      <c r="A517" t="s">
        <v>2591</v>
      </c>
      <c r="B517" s="25"/>
      <c r="C517" s="22" t="s">
        <v>11023</v>
      </c>
      <c r="D517" s="25"/>
      <c r="E517" s="2" t="s">
        <v>923</v>
      </c>
      <c r="F517" t="s">
        <v>3094</v>
      </c>
      <c r="G517" t="s">
        <v>3128</v>
      </c>
      <c r="H517" s="22" t="s">
        <v>1398</v>
      </c>
      <c r="I517" t="s">
        <v>3129</v>
      </c>
      <c r="J517" s="11" t="str">
        <f t="shared" si="73"/>
        <v>IC.GA.120202</v>
      </c>
      <c r="K517" s="2" t="s">
        <v>1192</v>
      </c>
      <c r="L517" t="str">
        <f t="shared" si="72"/>
        <v xml:space="preserve">     Thin</v>
      </c>
      <c r="M517" s="12" t="str">
        <f t="shared" si="74"/>
        <v>PI.IC.GA.120202.01</v>
      </c>
      <c r="N517" s="12"/>
      <c r="O517" s="12" t="str">
        <f t="shared" si="75"/>
        <v>PH.IC.GA.120202.01</v>
      </c>
      <c r="Q517" s="12" t="str">
        <f t="shared" si="76"/>
        <v>CL.IC.GA.120202.01</v>
      </c>
    </row>
    <row r="518" spans="1:25" ht="15">
      <c r="A518" t="s">
        <v>2591</v>
      </c>
      <c r="B518" s="25"/>
      <c r="C518" s="22" t="s">
        <v>11023</v>
      </c>
      <c r="D518" s="25" t="s">
        <v>2935</v>
      </c>
      <c r="E518" s="2" t="s">
        <v>1202</v>
      </c>
      <c r="F518" t="s">
        <v>2936</v>
      </c>
      <c r="G518" t="s">
        <v>1825</v>
      </c>
      <c r="H518" s="22" t="s">
        <v>1396</v>
      </c>
      <c r="I518" t="s">
        <v>1825</v>
      </c>
      <c r="J518" s="11" t="str">
        <f t="shared" si="73"/>
        <v>IC.GA.120301</v>
      </c>
      <c r="K518" s="2" t="s">
        <v>1192</v>
      </c>
      <c r="L518" t="str">
        <f t="shared" si="72"/>
        <v>Gauze</v>
      </c>
      <c r="M518" s="12" t="str">
        <f t="shared" si="74"/>
        <v>PI.IC.GA.120301.01</v>
      </c>
      <c r="N518" s="12"/>
      <c r="O518" s="12" t="str">
        <f t="shared" si="75"/>
        <v>PH.IC.GA.120301.01</v>
      </c>
      <c r="Q518" s="12" t="str">
        <f t="shared" si="76"/>
        <v>CL.IC.GA.120301.01</v>
      </c>
    </row>
    <row r="519" spans="1:25" ht="15">
      <c r="A519" t="s">
        <v>2591</v>
      </c>
      <c r="B519" s="25"/>
      <c r="C519" s="22" t="s">
        <v>11023</v>
      </c>
      <c r="D519" s="25"/>
      <c r="E519" s="2" t="s">
        <v>1202</v>
      </c>
      <c r="F519" t="s">
        <v>2936</v>
      </c>
      <c r="G519" t="s">
        <v>1998</v>
      </c>
      <c r="H519" s="22" t="s">
        <v>1398</v>
      </c>
      <c r="I519" t="s">
        <v>3444</v>
      </c>
      <c r="J519" s="11" t="str">
        <f t="shared" si="73"/>
        <v>IC.GA.120302</v>
      </c>
      <c r="K519" s="2" t="s">
        <v>1192</v>
      </c>
      <c r="L519" t="str">
        <f t="shared" si="72"/>
        <v>Transparent</v>
      </c>
      <c r="M519" s="12" t="str">
        <f t="shared" si="74"/>
        <v>PI.IC.GA.120302.01</v>
      </c>
      <c r="N519" s="12"/>
      <c r="O519" s="12" t="str">
        <f t="shared" si="75"/>
        <v>PH.IC.GA.120302.01</v>
      </c>
      <c r="Q519" s="12" t="str">
        <f t="shared" si="76"/>
        <v>CL.IC.GA.120302.01</v>
      </c>
    </row>
    <row r="520" spans="1:25" ht="15">
      <c r="A520" t="s">
        <v>2591</v>
      </c>
      <c r="B520" s="25"/>
      <c r="C520" s="22" t="s">
        <v>11023</v>
      </c>
      <c r="D520" s="25"/>
      <c r="E520" s="2" t="s">
        <v>1202</v>
      </c>
      <c r="F520" t="s">
        <v>2936</v>
      </c>
      <c r="G520" t="s">
        <v>3445</v>
      </c>
      <c r="H520" s="22" t="s">
        <v>1400</v>
      </c>
      <c r="I520" t="s">
        <v>1831</v>
      </c>
      <c r="J520" s="11" t="str">
        <f t="shared" si="73"/>
        <v>IC.GA.120303</v>
      </c>
      <c r="K520" s="2" t="s">
        <v>1192</v>
      </c>
      <c r="L520" t="str">
        <f t="shared" si="72"/>
        <v>None, open to air</v>
      </c>
      <c r="M520" s="12" t="str">
        <f t="shared" si="74"/>
        <v>PI.IC.GA.120303.01</v>
      </c>
      <c r="N520" s="12"/>
      <c r="O520" s="12" t="str">
        <f t="shared" si="75"/>
        <v>PH.IC.GA.120303.01</v>
      </c>
      <c r="Q520" s="12" t="str">
        <f t="shared" si="76"/>
        <v>CL.IC.GA.120303.01</v>
      </c>
    </row>
    <row r="521" spans="1:25" ht="15">
      <c r="A521" t="s">
        <v>2591</v>
      </c>
      <c r="B521" s="25"/>
      <c r="C521" s="22" t="s">
        <v>11023</v>
      </c>
      <c r="D521" s="25"/>
      <c r="E521" s="2" t="s">
        <v>1202</v>
      </c>
      <c r="F521" t="s">
        <v>2936</v>
      </c>
      <c r="G521" t="s">
        <v>2734</v>
      </c>
      <c r="H521" s="22" t="s">
        <v>1402</v>
      </c>
      <c r="I521" t="s">
        <v>930</v>
      </c>
      <c r="J521" s="11" t="str">
        <f t="shared" si="73"/>
        <v>IC.GA.120304</v>
      </c>
      <c r="K521" s="2" t="s">
        <v>1192</v>
      </c>
      <c r="L521" t="str">
        <f t="shared" si="72"/>
        <v>Other:  specify</v>
      </c>
      <c r="M521" s="12" t="str">
        <f t="shared" si="74"/>
        <v>PI.IC.GA.120304.01</v>
      </c>
      <c r="N521" s="12"/>
      <c r="O521" s="12" t="str">
        <f t="shared" si="75"/>
        <v>PH.IC.GA.120304.01</v>
      </c>
      <c r="Q521" s="12" t="str">
        <f t="shared" si="76"/>
        <v>CL.IC.GA.120304.01</v>
      </c>
    </row>
    <row r="522" spans="1:25" ht="15">
      <c r="A522" t="s">
        <v>2591</v>
      </c>
      <c r="B522" s="25"/>
      <c r="C522" s="22" t="s">
        <v>11023</v>
      </c>
      <c r="D522" s="25" t="s">
        <v>2937</v>
      </c>
      <c r="E522" s="2" t="s">
        <v>7070</v>
      </c>
      <c r="F522" t="s">
        <v>2936</v>
      </c>
      <c r="G522" t="s">
        <v>3346</v>
      </c>
      <c r="H522" s="22" t="s">
        <v>1396</v>
      </c>
      <c r="I522" t="s">
        <v>1833</v>
      </c>
      <c r="J522" s="11" t="str">
        <f t="shared" si="73"/>
        <v>IC.GA.120401</v>
      </c>
      <c r="K522" s="2" t="s">
        <v>1192</v>
      </c>
      <c r="L522" t="str">
        <f t="shared" si="72"/>
        <v>Clean, dry and intact</v>
      </c>
      <c r="M522" s="12" t="str">
        <f t="shared" si="74"/>
        <v>PI.IC.GA.120401.01</v>
      </c>
      <c r="N522" s="12"/>
      <c r="O522" s="12" t="str">
        <f t="shared" si="75"/>
        <v>PH.IC.GA.120401.01</v>
      </c>
      <c r="Q522" s="12" t="str">
        <f t="shared" si="76"/>
        <v>CL.IC.GA.120401.01</v>
      </c>
    </row>
    <row r="523" spans="1:25" ht="15">
      <c r="A523" t="s">
        <v>2591</v>
      </c>
      <c r="B523" s="25"/>
      <c r="C523" s="22" t="s">
        <v>11023</v>
      </c>
      <c r="D523" s="25"/>
      <c r="E523" s="2" t="s">
        <v>7070</v>
      </c>
      <c r="F523" t="s">
        <v>2936</v>
      </c>
      <c r="G523" t="s">
        <v>1811</v>
      </c>
      <c r="H523" s="22" t="s">
        <v>1398</v>
      </c>
      <c r="I523" t="s">
        <v>1811</v>
      </c>
      <c r="J523" s="11" t="str">
        <f t="shared" si="73"/>
        <v>IC.GA.120402</v>
      </c>
      <c r="K523" s="2" t="s">
        <v>1192</v>
      </c>
      <c r="L523" t="str">
        <f t="shared" si="72"/>
        <v>Changed</v>
      </c>
      <c r="M523" s="12" t="str">
        <f t="shared" si="74"/>
        <v>PI.IC.GA.120402.01</v>
      </c>
      <c r="N523" s="12"/>
      <c r="O523" s="12" t="str">
        <f t="shared" si="75"/>
        <v>PH.IC.GA.120402.01</v>
      </c>
      <c r="Q523" s="12" t="str">
        <f t="shared" si="76"/>
        <v>CL.IC.GA.120402.01</v>
      </c>
    </row>
    <row r="524" spans="1:25" ht="15">
      <c r="A524" t="s">
        <v>2591</v>
      </c>
      <c r="B524" s="25"/>
      <c r="C524" s="22" t="s">
        <v>11023</v>
      </c>
      <c r="D524" s="25"/>
      <c r="E524" s="2" t="s">
        <v>7070</v>
      </c>
      <c r="F524" t="s">
        <v>2936</v>
      </c>
      <c r="G524" t="s">
        <v>2010</v>
      </c>
      <c r="H524" s="22" t="s">
        <v>1400</v>
      </c>
      <c r="I524" t="s">
        <v>2010</v>
      </c>
      <c r="J524" s="11" t="str">
        <f t="shared" si="73"/>
        <v>IC.GA.120403</v>
      </c>
      <c r="K524" s="2" t="s">
        <v>1192</v>
      </c>
      <c r="L524" t="str">
        <f t="shared" si="72"/>
        <v>Reinforced</v>
      </c>
      <c r="M524" s="12" t="str">
        <f t="shared" si="74"/>
        <v>PI.IC.GA.120403.01</v>
      </c>
      <c r="N524" s="12"/>
      <c r="O524" s="12" t="str">
        <f t="shared" si="75"/>
        <v>PH.IC.GA.120403.01</v>
      </c>
      <c r="Q524" s="12" t="str">
        <f t="shared" si="76"/>
        <v>CL.IC.GA.120403.01</v>
      </c>
    </row>
    <row r="525" spans="1:25" ht="15">
      <c r="A525" t="s">
        <v>2591</v>
      </c>
      <c r="B525" s="25"/>
      <c r="C525" s="22" t="s">
        <v>11023</v>
      </c>
      <c r="D525" s="25" t="s">
        <v>2938</v>
      </c>
      <c r="E525" s="2" t="s">
        <v>7071</v>
      </c>
      <c r="F525" t="s">
        <v>2936</v>
      </c>
      <c r="G525" t="s">
        <v>2841</v>
      </c>
      <c r="H525" s="22" t="s">
        <v>1396</v>
      </c>
      <c r="I525" t="s">
        <v>1001</v>
      </c>
      <c r="J525" s="11" t="str">
        <f t="shared" si="73"/>
        <v>IC.GA.120501</v>
      </c>
      <c r="K525" s="2" t="s">
        <v>1192</v>
      </c>
      <c r="L525" t="str">
        <f t="shared" si="72"/>
        <v>Drsg exudate none</v>
      </c>
      <c r="M525" s="12" t="str">
        <f t="shared" si="74"/>
        <v>PI.IC.GA.120501.01</v>
      </c>
      <c r="N525" s="12"/>
      <c r="O525" s="12" t="str">
        <f t="shared" si="75"/>
        <v>PH.IC.GA.120501.01</v>
      </c>
      <c r="Q525" s="12" t="str">
        <f t="shared" si="76"/>
        <v>CL.IC.GA.120501.01</v>
      </c>
    </row>
    <row r="526" spans="1:25" ht="15">
      <c r="A526" t="s">
        <v>2591</v>
      </c>
      <c r="B526" s="25"/>
      <c r="C526" s="22" t="s">
        <v>11023</v>
      </c>
      <c r="D526" s="25"/>
      <c r="E526" s="2" t="s">
        <v>7071</v>
      </c>
      <c r="F526" t="s">
        <v>2936</v>
      </c>
      <c r="G526" t="s">
        <v>2842</v>
      </c>
      <c r="H526" s="22" t="s">
        <v>1398</v>
      </c>
      <c r="I526" t="s">
        <v>1649</v>
      </c>
      <c r="J526" s="11" t="str">
        <f t="shared" si="73"/>
        <v>IC.GA.120502</v>
      </c>
      <c r="K526" s="2" t="s">
        <v>1192</v>
      </c>
      <c r="L526" t="str">
        <f t="shared" si="72"/>
        <v>Drsg scant amount exudate</v>
      </c>
      <c r="M526" s="12" t="str">
        <f t="shared" si="74"/>
        <v>PI.IC.GA.120502.01</v>
      </c>
      <c r="N526" s="12"/>
      <c r="O526" s="12" t="str">
        <f t="shared" si="75"/>
        <v>PH.IC.GA.120502.01</v>
      </c>
      <c r="Q526" s="12" t="str">
        <f t="shared" si="76"/>
        <v>CL.IC.GA.120502.01</v>
      </c>
    </row>
    <row r="527" spans="1:25" ht="15">
      <c r="A527" t="s">
        <v>2591</v>
      </c>
      <c r="B527" s="25"/>
      <c r="C527" s="22" t="s">
        <v>11023</v>
      </c>
      <c r="D527" s="25"/>
      <c r="E527" s="2" t="s">
        <v>7071</v>
      </c>
      <c r="F527" t="s">
        <v>2936</v>
      </c>
      <c r="G527" t="s">
        <v>3347</v>
      </c>
      <c r="H527" s="22" t="s">
        <v>1400</v>
      </c>
      <c r="I527" t="s">
        <v>1651</v>
      </c>
      <c r="J527" s="11" t="str">
        <f t="shared" si="73"/>
        <v>IC.GA.120503</v>
      </c>
      <c r="K527" s="2" t="s">
        <v>1192</v>
      </c>
      <c r="L527" t="str">
        <f t="shared" si="72"/>
        <v>Drsg small amount exudate</v>
      </c>
      <c r="M527" s="12" t="str">
        <f t="shared" si="74"/>
        <v>PI.IC.GA.120503.01</v>
      </c>
      <c r="N527" s="12"/>
      <c r="O527" s="12" t="str">
        <f t="shared" si="75"/>
        <v>PH.IC.GA.120503.01</v>
      </c>
      <c r="Q527" s="12" t="str">
        <f t="shared" si="76"/>
        <v>CL.IC.GA.120503.01</v>
      </c>
    </row>
    <row r="528" spans="1:25" ht="15">
      <c r="A528" t="s">
        <v>2591</v>
      </c>
      <c r="B528" s="25"/>
      <c r="C528" s="22" t="s">
        <v>11023</v>
      </c>
      <c r="D528" s="25"/>
      <c r="E528" s="2" t="s">
        <v>7071</v>
      </c>
      <c r="F528" t="s">
        <v>2936</v>
      </c>
      <c r="G528" t="s">
        <v>2843</v>
      </c>
      <c r="H528" s="22" t="s">
        <v>1402</v>
      </c>
      <c r="I528" t="s">
        <v>1653</v>
      </c>
      <c r="J528" s="11" t="str">
        <f t="shared" si="73"/>
        <v>IC.GA.120504</v>
      </c>
      <c r="K528" s="2" t="s">
        <v>1192</v>
      </c>
      <c r="L528" t="str">
        <f t="shared" si="72"/>
        <v>Drsg moderate amount exudate</v>
      </c>
      <c r="M528" s="12" t="str">
        <f t="shared" si="74"/>
        <v>PI.IC.GA.120504.01</v>
      </c>
      <c r="N528" s="12"/>
      <c r="O528" s="12" t="str">
        <f t="shared" si="75"/>
        <v>PH.IC.GA.120504.01</v>
      </c>
      <c r="Q528" s="12" t="str">
        <f t="shared" si="76"/>
        <v>CL.IC.GA.120504.01</v>
      </c>
    </row>
    <row r="529" spans="1:19" ht="15">
      <c r="A529" t="s">
        <v>2591</v>
      </c>
      <c r="B529" s="25"/>
      <c r="C529" s="22" t="s">
        <v>11023</v>
      </c>
      <c r="D529" s="25"/>
      <c r="E529" s="2" t="s">
        <v>7071</v>
      </c>
      <c r="F529" t="s">
        <v>2936</v>
      </c>
      <c r="G529" t="s">
        <v>2844</v>
      </c>
      <c r="H529" s="22" t="s">
        <v>1404</v>
      </c>
      <c r="I529" t="s">
        <v>1655</v>
      </c>
      <c r="J529" s="11" t="str">
        <f t="shared" si="73"/>
        <v>IC.GA.120505</v>
      </c>
      <c r="K529" s="2" t="s">
        <v>1192</v>
      </c>
      <c r="L529" t="str">
        <f t="shared" si="72"/>
        <v>Drsg large amount exudate</v>
      </c>
      <c r="M529" s="12" t="str">
        <f t="shared" si="74"/>
        <v>PI.IC.GA.120505.01</v>
      </c>
      <c r="N529" s="12"/>
      <c r="O529" s="12" t="str">
        <f t="shared" si="75"/>
        <v>PH.IC.GA.120505.01</v>
      </c>
      <c r="Q529" s="12" t="str">
        <f t="shared" si="76"/>
        <v>CL.IC.GA.120505.01</v>
      </c>
    </row>
    <row r="530" spans="1:19" ht="15">
      <c r="A530" t="s">
        <v>2591</v>
      </c>
      <c r="B530" s="25"/>
      <c r="C530" s="22" t="s">
        <v>11023</v>
      </c>
      <c r="D530" s="25"/>
      <c r="E530" s="2" t="s">
        <v>7071</v>
      </c>
      <c r="F530" t="s">
        <v>2936</v>
      </c>
      <c r="G530" t="s">
        <v>2845</v>
      </c>
      <c r="H530" s="22" t="s">
        <v>1406</v>
      </c>
      <c r="I530" t="s">
        <v>2939</v>
      </c>
      <c r="J530" s="11" t="str">
        <f t="shared" si="73"/>
        <v>IC.GA.120506</v>
      </c>
      <c r="K530" s="2" t="s">
        <v>1192</v>
      </c>
      <c r="L530" t="str">
        <f t="shared" si="72"/>
        <v>Drsg copious amount exudate</v>
      </c>
      <c r="M530" s="12" t="str">
        <f t="shared" si="74"/>
        <v>PI.IC.GA.120506.01</v>
      </c>
      <c r="N530" s="12"/>
      <c r="O530" s="12" t="str">
        <f t="shared" si="75"/>
        <v>PH.IC.GA.120506.01</v>
      </c>
      <c r="Q530" s="12" t="str">
        <f t="shared" si="76"/>
        <v>CL.IC.GA.120506.01</v>
      </c>
    </row>
    <row r="531" spans="1:19" ht="15">
      <c r="A531" t="s">
        <v>2591</v>
      </c>
      <c r="B531" s="25"/>
      <c r="C531" s="22" t="s">
        <v>11023</v>
      </c>
      <c r="D531" s="25" t="s">
        <v>2940</v>
      </c>
      <c r="E531" s="2" t="s">
        <v>6888</v>
      </c>
      <c r="F531" t="s">
        <v>2936</v>
      </c>
      <c r="G531" t="s">
        <v>2847</v>
      </c>
      <c r="H531" s="22" t="s">
        <v>1396</v>
      </c>
      <c r="I531" t="s">
        <v>1674</v>
      </c>
      <c r="J531" s="11" t="str">
        <f t="shared" si="73"/>
        <v>IC.GA.120601</v>
      </c>
      <c r="K531" s="2" t="s">
        <v>1192</v>
      </c>
      <c r="L531" t="str">
        <f t="shared" ref="L531:L596" si="77">G531</f>
        <v>Drsg exudate unchanged</v>
      </c>
      <c r="M531" s="12" t="str">
        <f t="shared" si="74"/>
        <v>PI.IC.GA.120601.01</v>
      </c>
      <c r="N531" s="12"/>
      <c r="O531" s="12" t="str">
        <f t="shared" si="75"/>
        <v>PH.IC.GA.120601.01</v>
      </c>
      <c r="Q531" s="12" t="str">
        <f t="shared" si="76"/>
        <v>CL.IC.GA.120601.01</v>
      </c>
    </row>
    <row r="532" spans="1:19" ht="15">
      <c r="A532" t="s">
        <v>2591</v>
      </c>
      <c r="B532" s="25"/>
      <c r="C532" s="22" t="s">
        <v>11023</v>
      </c>
      <c r="D532" s="25"/>
      <c r="E532" s="2" t="s">
        <v>6888</v>
      </c>
      <c r="F532" t="s">
        <v>2936</v>
      </c>
      <c r="G532" t="s">
        <v>2848</v>
      </c>
      <c r="H532" s="22" t="s">
        <v>1398</v>
      </c>
      <c r="I532" t="s">
        <v>1673</v>
      </c>
      <c r="J532" s="11" t="str">
        <f t="shared" si="73"/>
        <v>IC.GA.120602</v>
      </c>
      <c r="K532" s="2" t="s">
        <v>1192</v>
      </c>
      <c r="L532" t="str">
        <f t="shared" si="77"/>
        <v>Drsg exudate decreasing</v>
      </c>
      <c r="M532" s="12" t="str">
        <f t="shared" si="74"/>
        <v>PI.IC.GA.120602.01</v>
      </c>
      <c r="N532" s="12"/>
      <c r="O532" s="12" t="str">
        <f t="shared" si="75"/>
        <v>PH.IC.GA.120602.01</v>
      </c>
      <c r="Q532" s="12" t="str">
        <f t="shared" si="76"/>
        <v>CL.IC.GA.120602.01</v>
      </c>
    </row>
    <row r="533" spans="1:19" ht="15">
      <c r="A533" t="s">
        <v>2591</v>
      </c>
      <c r="B533" s="25"/>
      <c r="C533" s="22" t="s">
        <v>11023</v>
      </c>
      <c r="D533" s="25"/>
      <c r="E533" s="2" t="s">
        <v>6888</v>
      </c>
      <c r="F533" t="s">
        <v>2936</v>
      </c>
      <c r="G533" t="s">
        <v>2849</v>
      </c>
      <c r="H533" s="22" t="s">
        <v>1400</v>
      </c>
      <c r="I533" t="s">
        <v>1841</v>
      </c>
      <c r="J533" s="11" t="str">
        <f t="shared" si="73"/>
        <v>IC.GA.120603</v>
      </c>
      <c r="K533" s="2" t="s">
        <v>1192</v>
      </c>
      <c r="L533" t="str">
        <f t="shared" si="77"/>
        <v>Drsg exudate increasing</v>
      </c>
      <c r="M533" s="12" t="str">
        <f t="shared" si="74"/>
        <v>PI.IC.GA.120603.01</v>
      </c>
      <c r="N533" s="12"/>
      <c r="O533" s="12" t="str">
        <f t="shared" si="75"/>
        <v>PH.IC.GA.120603.01</v>
      </c>
      <c r="Q533" s="12" t="str">
        <f t="shared" si="76"/>
        <v>CL.IC.GA.120603.01</v>
      </c>
    </row>
    <row r="534" spans="1:19" ht="15">
      <c r="A534" t="s">
        <v>2591</v>
      </c>
      <c r="B534" s="25"/>
      <c r="C534" s="22" t="s">
        <v>11023</v>
      </c>
      <c r="D534" s="25" t="s">
        <v>2941</v>
      </c>
      <c r="E534" s="2" t="s">
        <v>7284</v>
      </c>
      <c r="F534" t="s">
        <v>3247</v>
      </c>
      <c r="G534" t="s">
        <v>1001</v>
      </c>
      <c r="H534" s="22" t="s">
        <v>1396</v>
      </c>
      <c r="I534" t="s">
        <v>1001</v>
      </c>
      <c r="J534" s="11" t="str">
        <f t="shared" si="73"/>
        <v>IC.GA.120701</v>
      </c>
      <c r="K534" s="2" t="s">
        <v>1192</v>
      </c>
      <c r="L534" t="str">
        <f t="shared" si="77"/>
        <v>None</v>
      </c>
      <c r="M534" s="12" t="str">
        <f t="shared" si="74"/>
        <v>PI.IC.GA.120701.01</v>
      </c>
      <c r="N534" s="12"/>
      <c r="O534" s="12" t="str">
        <f t="shared" si="75"/>
        <v>PH.IC.GA.120701.01</v>
      </c>
      <c r="Q534" s="12" t="str">
        <f t="shared" si="76"/>
        <v>CL.IC.GA.120701.01</v>
      </c>
    </row>
    <row r="535" spans="1:19" ht="15">
      <c r="A535" t="s">
        <v>2591</v>
      </c>
      <c r="B535" s="25"/>
      <c r="C535" s="22" t="s">
        <v>11023</v>
      </c>
      <c r="D535" s="25"/>
      <c r="E535" s="2" t="s">
        <v>7284</v>
      </c>
      <c r="F535" t="s">
        <v>3247</v>
      </c>
      <c r="G535" t="s">
        <v>2854</v>
      </c>
      <c r="H535" s="22" t="s">
        <v>1398</v>
      </c>
      <c r="I535" t="s">
        <v>2854</v>
      </c>
      <c r="J535" s="11" t="str">
        <f t="shared" si="73"/>
        <v>IC.GA.120702</v>
      </c>
      <c r="K535" s="2" t="s">
        <v>1192</v>
      </c>
      <c r="L535" t="str">
        <f t="shared" si="77"/>
        <v>Low</v>
      </c>
      <c r="M535" s="12" t="str">
        <f t="shared" si="74"/>
        <v>PI.IC.GA.120702.01</v>
      </c>
      <c r="N535" s="12"/>
      <c r="O535" s="12" t="str">
        <f t="shared" si="75"/>
        <v>PH.IC.GA.120702.01</v>
      </c>
      <c r="Q535" s="12" t="str">
        <f t="shared" si="76"/>
        <v>CL.IC.GA.120702.01</v>
      </c>
    </row>
    <row r="536" spans="1:19" ht="15">
      <c r="A536" t="s">
        <v>2591</v>
      </c>
      <c r="B536" s="25"/>
      <c r="C536" s="22" t="s">
        <v>11023</v>
      </c>
      <c r="D536" s="25"/>
      <c r="E536" s="2" t="s">
        <v>7284</v>
      </c>
      <c r="F536" t="s">
        <v>3247</v>
      </c>
      <c r="G536" t="s">
        <v>2855</v>
      </c>
      <c r="H536" s="22" t="s">
        <v>1400</v>
      </c>
      <c r="I536" t="s">
        <v>2855</v>
      </c>
      <c r="J536" s="11" t="str">
        <f t="shared" si="73"/>
        <v>IC.GA.120703</v>
      </c>
      <c r="K536" s="2" t="s">
        <v>1192</v>
      </c>
      <c r="L536" t="str">
        <f t="shared" si="77"/>
        <v>Medium</v>
      </c>
      <c r="M536" s="12" t="str">
        <f t="shared" si="74"/>
        <v>PI.IC.GA.120703.01</v>
      </c>
      <c r="N536" s="12"/>
      <c r="O536" s="12" t="str">
        <f t="shared" si="75"/>
        <v>PH.IC.GA.120703.01</v>
      </c>
      <c r="Q536" s="12" t="str">
        <f t="shared" si="76"/>
        <v>CL.IC.GA.120703.01</v>
      </c>
    </row>
    <row r="537" spans="1:19" ht="15">
      <c r="A537" t="s">
        <v>2591</v>
      </c>
      <c r="B537" s="25"/>
      <c r="C537" s="22" t="s">
        <v>11023</v>
      </c>
      <c r="D537" s="25"/>
      <c r="E537" s="2" t="s">
        <v>7284</v>
      </c>
      <c r="F537" t="s">
        <v>3247</v>
      </c>
      <c r="G537" t="s">
        <v>2856</v>
      </c>
      <c r="H537" s="22" t="s">
        <v>1402</v>
      </c>
      <c r="I537" t="s">
        <v>2856</v>
      </c>
      <c r="J537" s="11" t="str">
        <f t="shared" si="73"/>
        <v>IC.GA.120704</v>
      </c>
      <c r="K537" s="2" t="s">
        <v>1192</v>
      </c>
      <c r="L537" t="str">
        <f t="shared" si="77"/>
        <v>High</v>
      </c>
      <c r="M537" s="12" t="str">
        <f t="shared" si="74"/>
        <v>PI.IC.GA.120704.01</v>
      </c>
      <c r="N537" s="12"/>
      <c r="O537" s="12" t="str">
        <f t="shared" si="75"/>
        <v>PH.IC.GA.120704.01</v>
      </c>
      <c r="Q537" s="12" t="str">
        <f t="shared" si="76"/>
        <v>CL.IC.GA.120704.01</v>
      </c>
    </row>
    <row r="538" spans="1:19" ht="15">
      <c r="A538" t="s">
        <v>2591</v>
      </c>
      <c r="C538" s="2" t="s">
        <v>11023</v>
      </c>
      <c r="E538" s="2" t="s">
        <v>7284</v>
      </c>
      <c r="F538" t="s">
        <v>3248</v>
      </c>
      <c r="G538" t="s">
        <v>3187</v>
      </c>
      <c r="H538" s="22" t="s">
        <v>7071</v>
      </c>
      <c r="I538" t="s">
        <v>3188</v>
      </c>
      <c r="J538" s="11" t="str">
        <f t="shared" si="73"/>
        <v>IC.GA.120705</v>
      </c>
      <c r="K538" s="2" t="s">
        <v>1192</v>
      </c>
      <c r="L538" t="str">
        <f t="shared" si="77"/>
        <v>Gravity</v>
      </c>
      <c r="M538" s="12" t="str">
        <f t="shared" si="74"/>
        <v>PI.IC.GA.120705.01</v>
      </c>
      <c r="N538" s="12"/>
      <c r="O538" s="12" t="str">
        <f t="shared" si="75"/>
        <v>PH.IC.GA.120705.01</v>
      </c>
      <c r="Q538" s="12" t="str">
        <f t="shared" si="76"/>
        <v>CL.IC.GA.120705.01</v>
      </c>
      <c r="R538" t="s">
        <v>1141</v>
      </c>
      <c r="S538">
        <v>770</v>
      </c>
    </row>
    <row r="539" spans="1:19" ht="15">
      <c r="A539" t="s">
        <v>2591</v>
      </c>
      <c r="B539" s="25"/>
      <c r="C539" s="22" t="s">
        <v>11023</v>
      </c>
      <c r="D539" s="25" t="s">
        <v>1364</v>
      </c>
      <c r="E539" s="2" t="s">
        <v>10093</v>
      </c>
      <c r="F539" t="s">
        <v>3249</v>
      </c>
      <c r="G539" t="s">
        <v>3210</v>
      </c>
      <c r="H539" s="22" t="s">
        <v>1396</v>
      </c>
      <c r="I539" t="s">
        <v>3173</v>
      </c>
      <c r="J539" s="11" t="str">
        <f t="shared" si="73"/>
        <v>IC.GA.120801</v>
      </c>
      <c r="K539" s="2" t="s">
        <v>1192</v>
      </c>
      <c r="L539" t="str">
        <f t="shared" si="77"/>
        <v>Right nostril</v>
      </c>
      <c r="M539" s="12" t="str">
        <f t="shared" si="74"/>
        <v>PI.IC.GA.120801.01</v>
      </c>
      <c r="N539" s="12"/>
      <c r="O539" s="12" t="str">
        <f t="shared" si="75"/>
        <v>PH.IC.GA.120801.01</v>
      </c>
      <c r="Q539" s="12" t="str">
        <f t="shared" si="76"/>
        <v>CL.IC.GA.120801.01</v>
      </c>
    </row>
    <row r="540" spans="1:19" ht="15">
      <c r="A540" t="s">
        <v>2591</v>
      </c>
      <c r="B540" s="25"/>
      <c r="C540" s="22" t="s">
        <v>11023</v>
      </c>
      <c r="D540" s="25"/>
      <c r="E540" s="2" t="s">
        <v>10093</v>
      </c>
      <c r="F540" t="s">
        <v>3249</v>
      </c>
      <c r="G540" t="s">
        <v>3212</v>
      </c>
      <c r="H540" s="22" t="s">
        <v>1398</v>
      </c>
      <c r="I540" t="s">
        <v>3174</v>
      </c>
      <c r="J540" s="11" t="str">
        <f t="shared" si="73"/>
        <v>IC.GA.120802</v>
      </c>
      <c r="K540" s="2" t="s">
        <v>1192</v>
      </c>
      <c r="L540" t="str">
        <f t="shared" si="77"/>
        <v>Left nostril</v>
      </c>
      <c r="M540" s="12" t="str">
        <f t="shared" si="74"/>
        <v>PI.IC.GA.120802.01</v>
      </c>
      <c r="N540" s="12"/>
      <c r="O540" s="12" t="str">
        <f t="shared" si="75"/>
        <v>PH.IC.GA.120802.01</v>
      </c>
      <c r="Q540" s="12" t="str">
        <f t="shared" si="76"/>
        <v>CL.IC.GA.120802.01</v>
      </c>
    </row>
    <row r="541" spans="1:19" ht="15">
      <c r="A541" t="s">
        <v>2591</v>
      </c>
      <c r="B541" s="25"/>
      <c r="C541" s="22" t="s">
        <v>11023</v>
      </c>
      <c r="D541" s="25"/>
      <c r="E541" s="2" t="s">
        <v>10093</v>
      </c>
      <c r="F541" t="s">
        <v>3249</v>
      </c>
      <c r="G541" t="s">
        <v>3214</v>
      </c>
      <c r="H541" s="22" t="s">
        <v>1400</v>
      </c>
      <c r="I541" t="s">
        <v>3214</v>
      </c>
      <c r="J541" s="11" t="str">
        <f t="shared" si="73"/>
        <v>IC.GA.120803</v>
      </c>
      <c r="K541" s="2" t="s">
        <v>1192</v>
      </c>
      <c r="L541" t="str">
        <f t="shared" si="77"/>
        <v>Oral</v>
      </c>
      <c r="M541" s="12" t="str">
        <f t="shared" si="74"/>
        <v>PI.IC.GA.120803.01</v>
      </c>
      <c r="N541" s="12"/>
      <c r="O541" s="12" t="str">
        <f t="shared" si="75"/>
        <v>PH.IC.GA.120803.01</v>
      </c>
      <c r="Q541" s="12" t="str">
        <f t="shared" si="76"/>
        <v>CL.IC.GA.120803.01</v>
      </c>
    </row>
    <row r="542" spans="1:19" ht="15">
      <c r="A542" t="s">
        <v>2591</v>
      </c>
      <c r="B542" s="25"/>
      <c r="C542" s="22" t="s">
        <v>11023</v>
      </c>
      <c r="D542" s="25"/>
      <c r="E542" s="2" t="s">
        <v>10093</v>
      </c>
      <c r="F542" t="s">
        <v>3249</v>
      </c>
      <c r="G542" t="s">
        <v>3175</v>
      </c>
      <c r="H542" s="22" t="s">
        <v>1402</v>
      </c>
      <c r="I542" t="s">
        <v>3009</v>
      </c>
      <c r="J542" s="11" t="str">
        <f t="shared" si="73"/>
        <v>IC.GA.120804</v>
      </c>
      <c r="K542" s="2" t="s">
        <v>1192</v>
      </c>
      <c r="L542" t="str">
        <f t="shared" si="77"/>
        <v>Abdomen RUQ</v>
      </c>
      <c r="M542" s="12" t="str">
        <f t="shared" si="74"/>
        <v>PI.IC.GA.120804.01</v>
      </c>
      <c r="N542" s="12"/>
      <c r="O542" s="12" t="str">
        <f t="shared" si="75"/>
        <v>PH.IC.GA.120804.01</v>
      </c>
      <c r="Q542" s="12" t="str">
        <f t="shared" si="76"/>
        <v>CL.IC.GA.120804.01</v>
      </c>
    </row>
    <row r="543" spans="1:19" ht="15">
      <c r="A543" t="s">
        <v>2591</v>
      </c>
      <c r="B543" s="25"/>
      <c r="C543" s="22" t="s">
        <v>11023</v>
      </c>
      <c r="D543" s="25"/>
      <c r="E543" s="2" t="s">
        <v>10093</v>
      </c>
      <c r="F543" t="s">
        <v>3249</v>
      </c>
      <c r="G543" t="s">
        <v>3010</v>
      </c>
      <c r="H543" s="22" t="s">
        <v>1404</v>
      </c>
      <c r="I543" t="s">
        <v>3011</v>
      </c>
      <c r="J543" s="11" t="str">
        <f t="shared" si="73"/>
        <v>IC.GA.120805</v>
      </c>
      <c r="K543" s="2" t="s">
        <v>1192</v>
      </c>
      <c r="L543" t="str">
        <f t="shared" si="77"/>
        <v>Abdomen RLQ</v>
      </c>
      <c r="M543" s="12" t="str">
        <f t="shared" si="74"/>
        <v>PI.IC.GA.120805.01</v>
      </c>
      <c r="N543" s="12"/>
      <c r="O543" s="12" t="str">
        <f t="shared" si="75"/>
        <v>PH.IC.GA.120805.01</v>
      </c>
      <c r="Q543" s="12" t="str">
        <f t="shared" si="76"/>
        <v>CL.IC.GA.120805.01</v>
      </c>
    </row>
    <row r="544" spans="1:19" ht="15">
      <c r="A544" t="s">
        <v>2591</v>
      </c>
      <c r="B544" s="25"/>
      <c r="C544" s="22" t="s">
        <v>11023</v>
      </c>
      <c r="D544" s="25"/>
      <c r="E544" s="2" t="s">
        <v>10093</v>
      </c>
      <c r="F544" t="s">
        <v>3249</v>
      </c>
      <c r="G544" t="s">
        <v>3012</v>
      </c>
      <c r="H544" s="22" t="s">
        <v>1406</v>
      </c>
      <c r="I544" t="s">
        <v>3013</v>
      </c>
      <c r="J544" s="11" t="str">
        <f t="shared" si="73"/>
        <v>IC.GA.120806</v>
      </c>
      <c r="K544" s="2" t="s">
        <v>1192</v>
      </c>
      <c r="L544" t="str">
        <f t="shared" si="77"/>
        <v>Abdomen LUQ</v>
      </c>
      <c r="M544" s="12" t="str">
        <f t="shared" si="74"/>
        <v>PI.IC.GA.120806.01</v>
      </c>
      <c r="N544" s="12"/>
      <c r="O544" s="12" t="str">
        <f t="shared" si="75"/>
        <v>PH.IC.GA.120806.01</v>
      </c>
      <c r="Q544" s="12" t="str">
        <f t="shared" si="76"/>
        <v>CL.IC.GA.120806.01</v>
      </c>
    </row>
    <row r="545" spans="1:25" ht="15">
      <c r="A545" t="s">
        <v>2591</v>
      </c>
      <c r="B545" s="25"/>
      <c r="C545" s="22" t="s">
        <v>11023</v>
      </c>
      <c r="D545" s="25"/>
      <c r="E545" s="2" t="s">
        <v>10093</v>
      </c>
      <c r="F545" t="s">
        <v>3249</v>
      </c>
      <c r="G545" t="s">
        <v>3014</v>
      </c>
      <c r="H545" s="22" t="s">
        <v>1419</v>
      </c>
      <c r="I545" t="s">
        <v>3015</v>
      </c>
      <c r="J545" s="11" t="str">
        <f t="shared" si="73"/>
        <v>IC.GA.120807</v>
      </c>
      <c r="K545" s="2" t="s">
        <v>1192</v>
      </c>
      <c r="L545" t="str">
        <f t="shared" si="77"/>
        <v>Abdomen LLQ</v>
      </c>
      <c r="M545" s="12" t="str">
        <f t="shared" si="74"/>
        <v>PI.IC.GA.120807.01</v>
      </c>
      <c r="N545" s="12"/>
      <c r="O545" s="12" t="str">
        <f t="shared" si="75"/>
        <v>PH.IC.GA.120807.01</v>
      </c>
      <c r="Q545" s="12" t="str">
        <f t="shared" si="76"/>
        <v>CL.IC.GA.120807.01</v>
      </c>
    </row>
    <row r="546" spans="1:25" ht="15">
      <c r="A546" t="s">
        <v>2591</v>
      </c>
      <c r="B546" s="25"/>
      <c r="C546" s="22" t="s">
        <v>11023</v>
      </c>
      <c r="D546" s="25" t="s">
        <v>3250</v>
      </c>
      <c r="E546" s="2" t="s">
        <v>10095</v>
      </c>
      <c r="F546" t="s">
        <v>3251</v>
      </c>
      <c r="G546" t="s">
        <v>3096</v>
      </c>
      <c r="H546" s="22" t="s">
        <v>1396</v>
      </c>
      <c r="I546" t="s">
        <v>2858</v>
      </c>
      <c r="J546" s="11" t="str">
        <f t="shared" si="73"/>
        <v>IC.GA.120901</v>
      </c>
      <c r="K546" s="2" t="s">
        <v>1192</v>
      </c>
      <c r="L546" t="str">
        <f t="shared" si="77"/>
        <v xml:space="preserve">     CM mark: specify</v>
      </c>
      <c r="M546" s="12" t="str">
        <f t="shared" si="74"/>
        <v>PI.IC.GA.120901.01</v>
      </c>
      <c r="N546" s="12"/>
      <c r="O546" s="12" t="str">
        <f t="shared" si="75"/>
        <v>PH.IC.GA.120901.01</v>
      </c>
      <c r="Q546" s="12" t="str">
        <f t="shared" si="76"/>
        <v>CL.IC.GA.120901.01</v>
      </c>
    </row>
    <row r="547" spans="1:25" ht="15">
      <c r="A547" t="s">
        <v>2591</v>
      </c>
      <c r="B547" s="25"/>
      <c r="C547" s="22" t="s">
        <v>11023</v>
      </c>
      <c r="D547" s="25"/>
      <c r="E547" s="2" t="s">
        <v>10095</v>
      </c>
      <c r="F547" t="s">
        <v>3251</v>
      </c>
      <c r="G547" t="s">
        <v>2859</v>
      </c>
      <c r="H547" s="22" t="s">
        <v>1398</v>
      </c>
      <c r="I547" t="s">
        <v>3337</v>
      </c>
      <c r="J547" s="11" t="str">
        <f t="shared" si="73"/>
        <v>IC.GA.120902</v>
      </c>
      <c r="K547" s="2" t="s">
        <v>1192</v>
      </c>
      <c r="L547" t="str">
        <f t="shared" si="77"/>
        <v xml:space="preserve">     Electromagnetic guided</v>
      </c>
      <c r="M547" s="12" t="str">
        <f t="shared" si="74"/>
        <v>PI.IC.GA.120902.01</v>
      </c>
      <c r="N547" s="12"/>
      <c r="O547" s="12" t="str">
        <f t="shared" si="75"/>
        <v>PH.IC.GA.120902.01</v>
      </c>
      <c r="Q547" s="12" t="str">
        <f t="shared" si="76"/>
        <v>CL.IC.GA.120902.01</v>
      </c>
    </row>
    <row r="548" spans="1:25" ht="15">
      <c r="A548" t="s">
        <v>2591</v>
      </c>
      <c r="B548" s="25"/>
      <c r="C548" s="22" t="s">
        <v>11023</v>
      </c>
      <c r="D548" s="25"/>
      <c r="E548" s="2" t="s">
        <v>10095</v>
      </c>
      <c r="F548" t="s">
        <v>3251</v>
      </c>
      <c r="G548" t="s">
        <v>3338</v>
      </c>
      <c r="H548" s="22" t="s">
        <v>1400</v>
      </c>
      <c r="I548" t="s">
        <v>3339</v>
      </c>
      <c r="J548" s="11" t="str">
        <f t="shared" si="73"/>
        <v>IC.GA.120903</v>
      </c>
      <c r="K548" s="2" t="s">
        <v>1192</v>
      </c>
      <c r="L548" t="str">
        <f t="shared" si="77"/>
        <v xml:space="preserve">     Aspirate contents</v>
      </c>
      <c r="M548" s="12" t="str">
        <f t="shared" si="74"/>
        <v>PI.IC.GA.120903.01</v>
      </c>
      <c r="N548" s="12"/>
      <c r="O548" s="12" t="str">
        <f t="shared" si="75"/>
        <v>PH.IC.GA.120903.01</v>
      </c>
      <c r="Q548" s="12" t="str">
        <f t="shared" si="76"/>
        <v>CL.IC.GA.120903.01</v>
      </c>
    </row>
    <row r="549" spans="1:25" ht="15">
      <c r="A549" t="s">
        <v>2591</v>
      </c>
      <c r="B549" s="25"/>
      <c r="C549" s="22" t="s">
        <v>11023</v>
      </c>
      <c r="D549" s="25"/>
      <c r="E549" s="2" t="s">
        <v>10095</v>
      </c>
      <c r="F549" t="s">
        <v>3251</v>
      </c>
      <c r="G549" t="s">
        <v>3340</v>
      </c>
      <c r="H549" s="22" t="s">
        <v>1402</v>
      </c>
      <c r="I549" t="s">
        <v>3341</v>
      </c>
      <c r="J549" s="11" t="str">
        <f t="shared" si="73"/>
        <v>IC.GA.120904</v>
      </c>
      <c r="K549" s="2" t="s">
        <v>1192</v>
      </c>
      <c r="L549" t="str">
        <f t="shared" si="77"/>
        <v xml:space="preserve">     X-ray</v>
      </c>
      <c r="M549" s="12" t="str">
        <f t="shared" si="74"/>
        <v>PI.IC.GA.120904.01</v>
      </c>
      <c r="N549" s="12"/>
      <c r="O549" s="12" t="str">
        <f t="shared" si="75"/>
        <v>PH.IC.GA.120904.01</v>
      </c>
      <c r="Q549" s="12" t="str">
        <f t="shared" si="76"/>
        <v>CL.IC.GA.120904.01</v>
      </c>
    </row>
    <row r="550" spans="1:25" ht="15">
      <c r="A550" t="s">
        <v>2591</v>
      </c>
      <c r="B550" s="25"/>
      <c r="C550" s="22" t="s">
        <v>11023</v>
      </c>
      <c r="D550" s="25"/>
      <c r="E550" s="2" t="s">
        <v>10095</v>
      </c>
      <c r="F550" t="s">
        <v>3251</v>
      </c>
      <c r="G550" t="s">
        <v>2684</v>
      </c>
      <c r="H550" s="22" t="s">
        <v>1404</v>
      </c>
      <c r="I550" t="s">
        <v>930</v>
      </c>
      <c r="J550" s="11" t="str">
        <f t="shared" si="73"/>
        <v>IC.GA.120905</v>
      </c>
      <c r="K550" s="2" t="s">
        <v>1192</v>
      </c>
      <c r="L550" t="str">
        <f t="shared" si="77"/>
        <v xml:space="preserve">     Other: specify</v>
      </c>
      <c r="M550" s="12" t="str">
        <f t="shared" si="74"/>
        <v>PI.IC.GA.120905.01</v>
      </c>
      <c r="N550" s="12"/>
      <c r="O550" s="12" t="str">
        <f t="shared" si="75"/>
        <v>PH.IC.GA.120905.01</v>
      </c>
      <c r="Q550" s="12" t="str">
        <f t="shared" si="76"/>
        <v>CL.IC.GA.120905.01</v>
      </c>
    </row>
    <row r="551" spans="1:25" ht="15">
      <c r="A551" t="s">
        <v>2591</v>
      </c>
      <c r="C551" s="2" t="s">
        <v>849</v>
      </c>
      <c r="E551" s="2" t="s">
        <v>10095</v>
      </c>
      <c r="F551" t="s">
        <v>748</v>
      </c>
      <c r="G551" t="s">
        <v>865</v>
      </c>
      <c r="H551" s="22" t="s">
        <v>873</v>
      </c>
      <c r="I551" t="s">
        <v>866</v>
      </c>
      <c r="J551" s="11" t="str">
        <f t="shared" si="73"/>
        <v>IC.GA.120906</v>
      </c>
      <c r="K551" s="2" t="s">
        <v>11683</v>
      </c>
      <c r="L551" t="str">
        <f t="shared" si="77"/>
        <v>Placed in Surgery</v>
      </c>
      <c r="M551" s="12" t="str">
        <f t="shared" si="74"/>
        <v>PI.IC.GA.120906.01</v>
      </c>
      <c r="N551" s="12"/>
      <c r="O551" s="12" t="str">
        <f t="shared" si="75"/>
        <v>PH.IC.GA.120906.01</v>
      </c>
      <c r="Q551" s="12" t="str">
        <f t="shared" si="76"/>
        <v>CL.IC.GA.120906.01</v>
      </c>
      <c r="X551" t="s">
        <v>807</v>
      </c>
      <c r="Y551">
        <v>1107</v>
      </c>
    </row>
    <row r="552" spans="1:25" ht="15">
      <c r="A552" t="s">
        <v>2591</v>
      </c>
      <c r="B552" s="25"/>
      <c r="C552" s="22" t="s">
        <v>11023</v>
      </c>
      <c r="D552" s="25" t="s">
        <v>3097</v>
      </c>
      <c r="E552" s="2" t="s">
        <v>10905</v>
      </c>
      <c r="F552" t="s">
        <v>3251</v>
      </c>
      <c r="G552" t="s">
        <v>1775</v>
      </c>
      <c r="H552" s="22" t="s">
        <v>1396</v>
      </c>
      <c r="I552" t="s">
        <v>1776</v>
      </c>
      <c r="J552" s="11" t="str">
        <f t="shared" si="73"/>
        <v>IC.GA.121001</v>
      </c>
      <c r="K552" s="2" t="s">
        <v>1192</v>
      </c>
      <c r="L552" t="str">
        <f t="shared" si="77"/>
        <v xml:space="preserve">     Taped</v>
      </c>
      <c r="M552" s="12" t="str">
        <f t="shared" si="74"/>
        <v>PI.IC.GA.121001.01</v>
      </c>
      <c r="N552" s="12"/>
      <c r="O552" s="12" t="str">
        <f t="shared" si="75"/>
        <v>PH.IC.GA.121001.01</v>
      </c>
      <c r="Q552" s="12" t="str">
        <f t="shared" si="76"/>
        <v>CL.IC.GA.121001.01</v>
      </c>
    </row>
    <row r="553" spans="1:25" ht="15">
      <c r="A553" t="s">
        <v>2591</v>
      </c>
      <c r="B553" s="25"/>
      <c r="C553" s="22" t="s">
        <v>11023</v>
      </c>
      <c r="D553" s="25"/>
      <c r="E553" s="2" t="s">
        <v>10905</v>
      </c>
      <c r="F553" t="s">
        <v>3251</v>
      </c>
      <c r="G553" t="s">
        <v>3342</v>
      </c>
      <c r="H553" s="22" t="s">
        <v>1398</v>
      </c>
      <c r="I553" t="s">
        <v>3343</v>
      </c>
      <c r="J553" s="11" t="str">
        <f t="shared" si="73"/>
        <v>IC.GA.121002</v>
      </c>
      <c r="K553" s="2" t="s">
        <v>1192</v>
      </c>
      <c r="L553" t="str">
        <f t="shared" si="77"/>
        <v xml:space="preserve">     Sutures</v>
      </c>
      <c r="M553" s="12" t="str">
        <f t="shared" si="74"/>
        <v>PI.IC.GA.121002.01</v>
      </c>
      <c r="N553" s="12"/>
      <c r="O553" s="12" t="str">
        <f t="shared" si="75"/>
        <v>PH.IC.GA.121002.01</v>
      </c>
      <c r="Q553" s="12" t="str">
        <f t="shared" si="76"/>
        <v>CL.IC.GA.121002.01</v>
      </c>
    </row>
    <row r="554" spans="1:25" ht="15">
      <c r="A554" t="s">
        <v>2591</v>
      </c>
      <c r="B554" s="25"/>
      <c r="C554" s="22" t="s">
        <v>11023</v>
      </c>
      <c r="D554" s="25"/>
      <c r="E554" s="2" t="s">
        <v>10905</v>
      </c>
      <c r="F554" t="s">
        <v>3251</v>
      </c>
      <c r="G554" t="s">
        <v>3344</v>
      </c>
      <c r="H554" s="22" t="s">
        <v>1400</v>
      </c>
      <c r="I554" t="s">
        <v>3345</v>
      </c>
      <c r="J554" s="11" t="str">
        <f t="shared" si="73"/>
        <v>IC.GA.121003</v>
      </c>
      <c r="K554" s="2" t="s">
        <v>1192</v>
      </c>
      <c r="L554" t="str">
        <f t="shared" si="77"/>
        <v xml:space="preserve">     Bridle</v>
      </c>
      <c r="M554" s="12" t="str">
        <f t="shared" si="74"/>
        <v>PI.IC.GA.121003.01</v>
      </c>
      <c r="N554" s="12"/>
      <c r="O554" s="12" t="str">
        <f t="shared" si="75"/>
        <v>PH.IC.GA.121003.01</v>
      </c>
      <c r="Q554" s="12" t="str">
        <f t="shared" si="76"/>
        <v>CL.IC.GA.121003.01</v>
      </c>
    </row>
    <row r="555" spans="1:25" ht="15">
      <c r="A555" t="s">
        <v>2591</v>
      </c>
      <c r="B555" s="25"/>
      <c r="C555" s="22" t="s">
        <v>11023</v>
      </c>
      <c r="D555" s="25"/>
      <c r="E555" s="2" t="s">
        <v>10905</v>
      </c>
      <c r="F555" t="s">
        <v>3251</v>
      </c>
      <c r="G555" t="s">
        <v>3191</v>
      </c>
      <c r="H555" s="22" t="s">
        <v>1402</v>
      </c>
      <c r="I555" t="s">
        <v>2394</v>
      </c>
      <c r="J555" s="11" t="str">
        <f t="shared" si="73"/>
        <v>IC.GA.121004</v>
      </c>
      <c r="K555" s="2" t="s">
        <v>1192</v>
      </c>
      <c r="L555" t="str">
        <f t="shared" si="77"/>
        <v xml:space="preserve">     Stabilization other:  specify</v>
      </c>
      <c r="M555" s="12" t="str">
        <f t="shared" si="74"/>
        <v>PI.IC.GA.121004.01</v>
      </c>
      <c r="N555" s="12"/>
      <c r="O555" s="12" t="str">
        <f t="shared" si="75"/>
        <v>PH.IC.GA.121004.01</v>
      </c>
      <c r="Q555" s="12" t="str">
        <f t="shared" si="76"/>
        <v>CL.IC.GA.121004.01</v>
      </c>
    </row>
    <row r="556" spans="1:25" ht="15">
      <c r="A556" t="s">
        <v>2591</v>
      </c>
      <c r="C556" s="2" t="s">
        <v>11023</v>
      </c>
      <c r="E556" s="2" t="s">
        <v>10905</v>
      </c>
      <c r="F556" t="s">
        <v>3098</v>
      </c>
      <c r="G556" t="s">
        <v>3192</v>
      </c>
      <c r="H556" s="22" t="s">
        <v>7071</v>
      </c>
      <c r="I556" t="s">
        <v>3193</v>
      </c>
      <c r="J556" s="11" t="str">
        <f t="shared" si="73"/>
        <v>IC.GA.121005</v>
      </c>
      <c r="K556" s="2" t="s">
        <v>1192</v>
      </c>
      <c r="L556" t="str">
        <f t="shared" si="77"/>
        <v xml:space="preserve">  Placed in IR</v>
      </c>
      <c r="M556" s="12" t="str">
        <f t="shared" si="74"/>
        <v>PI.IC.GA.121005.01</v>
      </c>
      <c r="N556" s="12"/>
      <c r="O556" s="12" t="str">
        <f t="shared" si="75"/>
        <v>PH.IC.GA.121005.01</v>
      </c>
      <c r="Q556" s="12" t="str">
        <f t="shared" si="76"/>
        <v>CL.IC.GA.121005.01</v>
      </c>
      <c r="R556" t="s">
        <v>1141</v>
      </c>
      <c r="S556">
        <v>771</v>
      </c>
    </row>
    <row r="557" spans="1:25" ht="15">
      <c r="A557" t="s">
        <v>2591</v>
      </c>
      <c r="B557" s="25"/>
      <c r="C557" s="22" t="s">
        <v>11023</v>
      </c>
      <c r="D557" s="25" t="s">
        <v>3253</v>
      </c>
      <c r="E557" s="2" t="s">
        <v>8048</v>
      </c>
      <c r="F557" t="s">
        <v>3251</v>
      </c>
      <c r="G557" t="s">
        <v>3194</v>
      </c>
      <c r="H557" s="22" t="s">
        <v>1396</v>
      </c>
      <c r="I557" t="s">
        <v>1762</v>
      </c>
      <c r="J557" s="11" t="str">
        <f t="shared" si="73"/>
        <v>IC.GA.121101</v>
      </c>
      <c r="K557" s="2" t="s">
        <v>1192</v>
      </c>
      <c r="L557" t="str">
        <f t="shared" si="77"/>
        <v xml:space="preserve">     Verification done</v>
      </c>
      <c r="M557" s="12" t="str">
        <f t="shared" si="74"/>
        <v>PI.IC.GA.121101.01</v>
      </c>
      <c r="N557" s="12"/>
      <c r="O557" s="12" t="str">
        <f t="shared" si="75"/>
        <v>PH.IC.GA.121101.01</v>
      </c>
      <c r="Q557" s="12" t="str">
        <f t="shared" si="76"/>
        <v>CL.IC.GA.121101.01</v>
      </c>
    </row>
    <row r="558" spans="1:25" ht="15">
      <c r="A558" t="s">
        <v>2591</v>
      </c>
      <c r="B558" s="25"/>
      <c r="C558" s="22" t="s">
        <v>11023</v>
      </c>
      <c r="D558" s="25"/>
      <c r="E558" s="2" t="s">
        <v>8048</v>
      </c>
      <c r="F558" t="s">
        <v>3251</v>
      </c>
      <c r="G558" t="s">
        <v>3195</v>
      </c>
      <c r="H558" s="22" t="s">
        <v>1398</v>
      </c>
      <c r="I558" t="s">
        <v>3196</v>
      </c>
      <c r="J558" s="11" t="str">
        <f t="shared" si="73"/>
        <v>IC.GA.121102</v>
      </c>
      <c r="K558" s="2" t="s">
        <v>1192</v>
      </c>
      <c r="L558" t="str">
        <f t="shared" si="77"/>
        <v xml:space="preserve">     Verification not done</v>
      </c>
      <c r="M558" s="12" t="str">
        <f t="shared" si="74"/>
        <v>PI.IC.GA.121102.01</v>
      </c>
      <c r="N558" s="12"/>
      <c r="O558" s="12" t="str">
        <f t="shared" si="75"/>
        <v>PH.IC.GA.121102.01</v>
      </c>
      <c r="Q558" s="12" t="str">
        <f t="shared" si="76"/>
        <v>CL.IC.GA.121102.01</v>
      </c>
    </row>
    <row r="559" spans="1:25" ht="15">
      <c r="A559" t="s">
        <v>2591</v>
      </c>
      <c r="B559" s="25"/>
      <c r="C559" s="22" t="s">
        <v>11023</v>
      </c>
      <c r="D559" s="25" t="s">
        <v>3254</v>
      </c>
      <c r="E559" s="2" t="s">
        <v>11023</v>
      </c>
      <c r="F559" t="s">
        <v>3255</v>
      </c>
      <c r="G559" t="s">
        <v>3198</v>
      </c>
      <c r="H559" s="22" t="s">
        <v>1396</v>
      </c>
      <c r="I559" t="s">
        <v>1001</v>
      </c>
      <c r="J559" s="11" t="str">
        <f t="shared" si="73"/>
        <v>IC.GA.121201</v>
      </c>
      <c r="K559" s="2" t="s">
        <v>1192</v>
      </c>
      <c r="L559" t="str">
        <f t="shared" si="77"/>
        <v>Stabilization none</v>
      </c>
      <c r="M559" s="12" t="str">
        <f t="shared" si="74"/>
        <v>PI.IC.GA.121201.01</v>
      </c>
      <c r="N559" s="12"/>
      <c r="O559" s="12" t="str">
        <f t="shared" si="75"/>
        <v>PH.IC.GA.121201.01</v>
      </c>
      <c r="Q559" s="12" t="str">
        <f t="shared" si="76"/>
        <v>CL.IC.GA.121201.01</v>
      </c>
    </row>
    <row r="560" spans="1:25" ht="15">
      <c r="A560" t="s">
        <v>2591</v>
      </c>
      <c r="B560" s="25"/>
      <c r="C560" s="22" t="s">
        <v>11023</v>
      </c>
      <c r="D560" s="25"/>
      <c r="E560" s="2" t="s">
        <v>11023</v>
      </c>
      <c r="F560" t="s">
        <v>3255</v>
      </c>
      <c r="G560" t="s">
        <v>3199</v>
      </c>
      <c r="H560" s="22" t="s">
        <v>1398</v>
      </c>
      <c r="I560" t="s">
        <v>3200</v>
      </c>
      <c r="J560" s="11" t="str">
        <f t="shared" ref="J560:J628" si="78">CONCATENATE("IC.GA.",C560,E560,H560)</f>
        <v>IC.GA.121202</v>
      </c>
      <c r="K560" s="2" t="s">
        <v>1192</v>
      </c>
      <c r="L560" t="str">
        <f t="shared" si="77"/>
        <v>Stabilization tape</v>
      </c>
      <c r="M560" s="12" t="str">
        <f t="shared" ref="M560:M628" si="79">CONCATENATE("PI.",J560,".",K560)</f>
        <v>PI.IC.GA.121202.01</v>
      </c>
      <c r="N560" s="12"/>
      <c r="O560" s="12" t="str">
        <f t="shared" ref="O560:O628" si="80">CONCATENATE("PH.",J560,".",K560)</f>
        <v>PH.IC.GA.121202.01</v>
      </c>
      <c r="Q560" s="12" t="str">
        <f t="shared" ref="Q560:Q628" si="81">CONCATENATE("CL.",J560,".",K560)</f>
        <v>CL.IC.GA.121202.01</v>
      </c>
    </row>
    <row r="561" spans="1:17" ht="15">
      <c r="A561" t="s">
        <v>2591</v>
      </c>
      <c r="B561" s="25"/>
      <c r="C561" s="22" t="s">
        <v>11023</v>
      </c>
      <c r="D561" s="25"/>
      <c r="E561" s="2" t="s">
        <v>11023</v>
      </c>
      <c r="F561" t="s">
        <v>3255</v>
      </c>
      <c r="G561" t="s">
        <v>3201</v>
      </c>
      <c r="H561" s="22" t="s">
        <v>1400</v>
      </c>
      <c r="I561" t="s">
        <v>3343</v>
      </c>
      <c r="J561" s="11" t="str">
        <f t="shared" si="78"/>
        <v>IC.GA.121203</v>
      </c>
      <c r="K561" s="2" t="s">
        <v>1192</v>
      </c>
      <c r="L561" t="str">
        <f t="shared" si="77"/>
        <v>Stabilization sutures</v>
      </c>
      <c r="M561" s="12" t="str">
        <f t="shared" si="79"/>
        <v>PI.IC.GA.121203.01</v>
      </c>
      <c r="N561" s="12"/>
      <c r="O561" s="12" t="str">
        <f t="shared" si="80"/>
        <v>PH.IC.GA.121203.01</v>
      </c>
      <c r="Q561" s="12" t="str">
        <f t="shared" si="81"/>
        <v>CL.IC.GA.121203.01</v>
      </c>
    </row>
    <row r="562" spans="1:17" ht="15">
      <c r="A562" t="s">
        <v>2591</v>
      </c>
      <c r="B562" s="25"/>
      <c r="C562" s="22" t="s">
        <v>11023</v>
      </c>
      <c r="D562" s="25"/>
      <c r="E562" s="2" t="s">
        <v>11023</v>
      </c>
      <c r="F562" t="s">
        <v>3255</v>
      </c>
      <c r="G562" t="s">
        <v>19</v>
      </c>
      <c r="H562" s="22" t="s">
        <v>1402</v>
      </c>
      <c r="I562" t="s">
        <v>1772</v>
      </c>
      <c r="J562" s="11" t="str">
        <f t="shared" si="78"/>
        <v>IC.GA.121204</v>
      </c>
      <c r="K562" s="2" t="s">
        <v>1192</v>
      </c>
      <c r="L562" t="str">
        <f t="shared" si="77"/>
        <v>Stabilization commercial device</v>
      </c>
      <c r="M562" s="12" t="str">
        <f t="shared" si="79"/>
        <v>PI.IC.GA.121204.01</v>
      </c>
      <c r="N562" s="12"/>
      <c r="O562" s="12" t="str">
        <f t="shared" si="80"/>
        <v>PH.IC.GA.121204.01</v>
      </c>
      <c r="Q562" s="12" t="str">
        <f t="shared" si="81"/>
        <v>CL.IC.GA.121204.01</v>
      </c>
    </row>
    <row r="563" spans="1:17" ht="15">
      <c r="A563" t="s">
        <v>2591</v>
      </c>
      <c r="B563" s="25"/>
      <c r="C563" s="22" t="s">
        <v>11023</v>
      </c>
      <c r="D563" s="25" t="s">
        <v>3256</v>
      </c>
      <c r="E563" s="2" t="s">
        <v>8201</v>
      </c>
      <c r="F563" t="s">
        <v>3255</v>
      </c>
      <c r="G563" t="s">
        <v>3355</v>
      </c>
      <c r="H563" s="22" t="s">
        <v>1396</v>
      </c>
      <c r="I563" t="s">
        <v>2687</v>
      </c>
      <c r="J563" s="11" t="str">
        <f t="shared" si="78"/>
        <v>IC.GA.121301</v>
      </c>
      <c r="K563" s="2" t="s">
        <v>1192</v>
      </c>
      <c r="L563" t="str">
        <f t="shared" si="77"/>
        <v>Site within normal limits</v>
      </c>
      <c r="M563" s="12" t="str">
        <f t="shared" si="79"/>
        <v>PI.IC.GA.121301.01</v>
      </c>
      <c r="N563" s="12"/>
      <c r="O563" s="12" t="str">
        <f t="shared" si="80"/>
        <v>PH.IC.GA.121301.01</v>
      </c>
      <c r="Q563" s="12" t="str">
        <f t="shared" si="81"/>
        <v>CL.IC.GA.121301.01</v>
      </c>
    </row>
    <row r="564" spans="1:17" ht="15">
      <c r="A564" t="s">
        <v>2591</v>
      </c>
      <c r="B564" s="25"/>
      <c r="C564" s="22" t="s">
        <v>11023</v>
      </c>
      <c r="D564" s="25"/>
      <c r="E564" s="2" t="s">
        <v>8201</v>
      </c>
      <c r="F564" t="s">
        <v>3255</v>
      </c>
      <c r="G564" t="s">
        <v>3356</v>
      </c>
      <c r="H564" s="22" t="s">
        <v>1398</v>
      </c>
      <c r="I564" t="s">
        <v>1531</v>
      </c>
      <c r="J564" s="11" t="str">
        <f t="shared" si="78"/>
        <v>IC.GA.121302</v>
      </c>
      <c r="K564" s="2" t="s">
        <v>1192</v>
      </c>
      <c r="L564" t="str">
        <f t="shared" si="77"/>
        <v>Site erythema</v>
      </c>
      <c r="M564" s="12" t="str">
        <f t="shared" si="79"/>
        <v>PI.IC.GA.121302.01</v>
      </c>
      <c r="N564" s="12"/>
      <c r="O564" s="12" t="str">
        <f t="shared" si="80"/>
        <v>PH.IC.GA.121302.01</v>
      </c>
      <c r="Q564" s="12" t="str">
        <f t="shared" si="81"/>
        <v>CL.IC.GA.121302.01</v>
      </c>
    </row>
    <row r="565" spans="1:17" ht="15">
      <c r="A565" t="s">
        <v>2591</v>
      </c>
      <c r="B565" s="25"/>
      <c r="C565" s="22" t="s">
        <v>11023</v>
      </c>
      <c r="D565" s="25"/>
      <c r="E565" s="2" t="s">
        <v>8201</v>
      </c>
      <c r="F565" t="s">
        <v>3255</v>
      </c>
      <c r="G565" t="s">
        <v>3357</v>
      </c>
      <c r="H565" s="22" t="s">
        <v>1400</v>
      </c>
      <c r="I565" t="s">
        <v>1541</v>
      </c>
      <c r="J565" s="11" t="str">
        <f t="shared" si="78"/>
        <v>IC.GA.121303</v>
      </c>
      <c r="K565" s="2" t="s">
        <v>1192</v>
      </c>
      <c r="L565" t="str">
        <f t="shared" si="77"/>
        <v>Site swelling</v>
      </c>
      <c r="M565" s="12" t="str">
        <f t="shared" si="79"/>
        <v>PI.IC.GA.121303.01</v>
      </c>
      <c r="N565" s="12"/>
      <c r="O565" s="12" t="str">
        <f t="shared" si="80"/>
        <v>PH.IC.GA.121303.01</v>
      </c>
      <c r="Q565" s="12" t="str">
        <f t="shared" si="81"/>
        <v>CL.IC.GA.121303.01</v>
      </c>
    </row>
    <row r="566" spans="1:17" ht="15">
      <c r="A566" t="s">
        <v>2591</v>
      </c>
      <c r="B566" s="25"/>
      <c r="C566" s="22" t="s">
        <v>11023</v>
      </c>
      <c r="D566" s="25"/>
      <c r="E566" s="2" t="s">
        <v>8201</v>
      </c>
      <c r="F566" t="s">
        <v>3255</v>
      </c>
      <c r="G566" t="s">
        <v>3081</v>
      </c>
      <c r="H566" s="22" t="s">
        <v>1402</v>
      </c>
      <c r="I566" t="s">
        <v>1533</v>
      </c>
      <c r="J566" s="11" t="str">
        <f t="shared" si="78"/>
        <v>IC.GA.121304</v>
      </c>
      <c r="K566" s="2" t="s">
        <v>1192</v>
      </c>
      <c r="L566" t="str">
        <f t="shared" si="77"/>
        <v>Site hematoma</v>
      </c>
      <c r="M566" s="12" t="str">
        <f t="shared" si="79"/>
        <v>PI.IC.GA.121304.01</v>
      </c>
      <c r="N566" s="12"/>
      <c r="O566" s="12" t="str">
        <f t="shared" si="80"/>
        <v>PH.IC.GA.121304.01</v>
      </c>
      <c r="Q566" s="12" t="str">
        <f t="shared" si="81"/>
        <v>CL.IC.GA.121304.01</v>
      </c>
    </row>
    <row r="567" spans="1:17" ht="15">
      <c r="A567" t="s">
        <v>2591</v>
      </c>
      <c r="B567" s="25"/>
      <c r="C567" s="22" t="s">
        <v>11023</v>
      </c>
      <c r="D567" s="25"/>
      <c r="E567" s="2" t="s">
        <v>8201</v>
      </c>
      <c r="F567" t="s">
        <v>3255</v>
      </c>
      <c r="G567" t="s">
        <v>3082</v>
      </c>
      <c r="H567" s="22" t="s">
        <v>1404</v>
      </c>
      <c r="I567" t="s">
        <v>2693</v>
      </c>
      <c r="J567" s="11" t="str">
        <f t="shared" si="78"/>
        <v>IC.GA.121305</v>
      </c>
      <c r="K567" s="2" t="s">
        <v>1192</v>
      </c>
      <c r="L567" t="str">
        <f t="shared" si="77"/>
        <v>Site bruising</v>
      </c>
      <c r="M567" s="12" t="str">
        <f t="shared" si="79"/>
        <v>PI.IC.GA.121305.01</v>
      </c>
      <c r="N567" s="12"/>
      <c r="O567" s="12" t="str">
        <f t="shared" si="80"/>
        <v>PH.IC.GA.121305.01</v>
      </c>
      <c r="Q567" s="12" t="str">
        <f t="shared" si="81"/>
        <v>CL.IC.GA.121305.01</v>
      </c>
    </row>
    <row r="568" spans="1:17" ht="15">
      <c r="A568" t="s">
        <v>2591</v>
      </c>
      <c r="B568" s="25"/>
      <c r="C568" s="22" t="s">
        <v>11023</v>
      </c>
      <c r="D568" s="25"/>
      <c r="E568" s="2" t="s">
        <v>8201</v>
      </c>
      <c r="F568" t="s">
        <v>3255</v>
      </c>
      <c r="G568" t="s">
        <v>264</v>
      </c>
      <c r="H568" s="22" t="s">
        <v>1406</v>
      </c>
      <c r="I568" t="s">
        <v>1224</v>
      </c>
      <c r="J568" s="11" t="str">
        <f t="shared" si="78"/>
        <v>IC.GA.121306</v>
      </c>
      <c r="K568" s="2" t="s">
        <v>1192</v>
      </c>
      <c r="L568" t="str">
        <f t="shared" si="77"/>
        <v>Site unable to assess due to drsg</v>
      </c>
      <c r="M568" s="12" t="str">
        <f t="shared" si="79"/>
        <v>PI.IC.GA.121306.01</v>
      </c>
      <c r="N568" s="12"/>
      <c r="O568" s="12" t="str">
        <f t="shared" si="80"/>
        <v>PH.IC.GA.121306.01</v>
      </c>
      <c r="Q568" s="12" t="str">
        <f t="shared" si="81"/>
        <v>CL.IC.GA.121306.01</v>
      </c>
    </row>
    <row r="569" spans="1:17" ht="15">
      <c r="A569" t="s">
        <v>2591</v>
      </c>
      <c r="B569" s="25"/>
      <c r="C569" s="22" t="s">
        <v>11023</v>
      </c>
      <c r="D569" s="25"/>
      <c r="E569" s="2" t="s">
        <v>8201</v>
      </c>
      <c r="F569" t="s">
        <v>3255</v>
      </c>
      <c r="G569" t="s">
        <v>2758</v>
      </c>
      <c r="H569" s="22" t="s">
        <v>1419</v>
      </c>
      <c r="I569" t="s">
        <v>930</v>
      </c>
      <c r="J569" s="11" t="str">
        <f t="shared" si="78"/>
        <v>IC.GA.121307</v>
      </c>
      <c r="K569" s="2" t="s">
        <v>1192</v>
      </c>
      <c r="L569" t="str">
        <f t="shared" si="77"/>
        <v>Site other:  specify</v>
      </c>
      <c r="M569" s="12" t="str">
        <f t="shared" si="79"/>
        <v>PI.IC.GA.121307.01</v>
      </c>
      <c r="N569" s="12"/>
      <c r="O569" s="12" t="str">
        <f t="shared" si="80"/>
        <v>PH.IC.GA.121307.01</v>
      </c>
      <c r="Q569" s="12" t="str">
        <f t="shared" si="81"/>
        <v>CL.IC.GA.121307.01</v>
      </c>
    </row>
    <row r="570" spans="1:17" ht="15">
      <c r="A570" t="s">
        <v>2591</v>
      </c>
      <c r="B570" s="25"/>
      <c r="C570" s="22" t="s">
        <v>11023</v>
      </c>
      <c r="D570" s="25" t="s">
        <v>3257</v>
      </c>
      <c r="E570" s="2" t="s">
        <v>9621</v>
      </c>
      <c r="F570" t="s">
        <v>3255</v>
      </c>
      <c r="G570" t="s">
        <v>2759</v>
      </c>
      <c r="H570" s="22" t="s">
        <v>1396</v>
      </c>
      <c r="I570" t="s">
        <v>1674</v>
      </c>
      <c r="J570" s="11" t="str">
        <f t="shared" si="78"/>
        <v>IC.GA.121401</v>
      </c>
      <c r="K570" s="2" t="s">
        <v>1192</v>
      </c>
      <c r="L570" t="str">
        <f t="shared" si="77"/>
        <v>Status unchanged</v>
      </c>
      <c r="M570" s="12" t="str">
        <f t="shared" si="79"/>
        <v>PI.IC.GA.121401.01</v>
      </c>
      <c r="N570" s="12"/>
      <c r="O570" s="12" t="str">
        <f t="shared" si="80"/>
        <v>PH.IC.GA.121401.01</v>
      </c>
      <c r="Q570" s="12" t="str">
        <f t="shared" si="81"/>
        <v>CL.IC.GA.121401.01</v>
      </c>
    </row>
    <row r="571" spans="1:17" ht="15">
      <c r="A571" t="s">
        <v>2591</v>
      </c>
      <c r="B571" s="25"/>
      <c r="C571" s="22" t="s">
        <v>11023</v>
      </c>
      <c r="D571" s="25"/>
      <c r="E571" s="2" t="s">
        <v>9621</v>
      </c>
      <c r="F571" t="s">
        <v>3255</v>
      </c>
      <c r="G571" t="s">
        <v>2760</v>
      </c>
      <c r="H571" s="22" t="s">
        <v>1398</v>
      </c>
      <c r="I571" t="s">
        <v>1673</v>
      </c>
      <c r="J571" s="11" t="str">
        <f t="shared" si="78"/>
        <v>IC.GA.121402</v>
      </c>
      <c r="K571" s="2" t="s">
        <v>1192</v>
      </c>
      <c r="L571" t="str">
        <f t="shared" si="77"/>
        <v>Status decreasing</v>
      </c>
      <c r="M571" s="12" t="str">
        <f t="shared" si="79"/>
        <v>PI.IC.GA.121402.01</v>
      </c>
      <c r="N571" s="12"/>
      <c r="O571" s="12" t="str">
        <f t="shared" si="80"/>
        <v>PH.IC.GA.121402.01</v>
      </c>
      <c r="Q571" s="12" t="str">
        <f t="shared" si="81"/>
        <v>CL.IC.GA.121402.01</v>
      </c>
    </row>
    <row r="572" spans="1:17" ht="15">
      <c r="A572" t="s">
        <v>2591</v>
      </c>
      <c r="B572" s="25"/>
      <c r="C572" s="22" t="s">
        <v>11023</v>
      </c>
      <c r="D572" s="25"/>
      <c r="E572" s="2" t="s">
        <v>9621</v>
      </c>
      <c r="F572" t="s">
        <v>3255</v>
      </c>
      <c r="G572" t="s">
        <v>2761</v>
      </c>
      <c r="H572" s="22" t="s">
        <v>1400</v>
      </c>
      <c r="I572" t="s">
        <v>1841</v>
      </c>
      <c r="J572" s="11" t="str">
        <f t="shared" si="78"/>
        <v>IC.GA.121403</v>
      </c>
      <c r="K572" s="2" t="s">
        <v>1192</v>
      </c>
      <c r="L572" t="str">
        <f t="shared" si="77"/>
        <v>Status increasing</v>
      </c>
      <c r="M572" s="12" t="str">
        <f t="shared" si="79"/>
        <v>PI.IC.GA.121403.01</v>
      </c>
      <c r="N572" s="12"/>
      <c r="O572" s="12" t="str">
        <f t="shared" si="80"/>
        <v>PH.IC.GA.121403.01</v>
      </c>
      <c r="Q572" s="12" t="str">
        <f t="shared" si="81"/>
        <v>CL.IC.GA.121403.01</v>
      </c>
    </row>
    <row r="573" spans="1:17" ht="15">
      <c r="A573" t="s">
        <v>2591</v>
      </c>
      <c r="B573" s="25"/>
      <c r="C573" s="22" t="s">
        <v>11023</v>
      </c>
      <c r="D573" s="25" t="s">
        <v>3258</v>
      </c>
      <c r="E573" s="2" t="s">
        <v>6135</v>
      </c>
      <c r="F573" t="s">
        <v>3255</v>
      </c>
      <c r="G573" t="s">
        <v>3181</v>
      </c>
      <c r="H573" s="22" t="s">
        <v>1396</v>
      </c>
      <c r="I573" t="s">
        <v>1557</v>
      </c>
      <c r="J573" s="11" t="str">
        <f t="shared" si="78"/>
        <v>IC.GA.121501</v>
      </c>
      <c r="K573" s="2" t="s">
        <v>1192</v>
      </c>
      <c r="L573" t="str">
        <f t="shared" si="77"/>
        <v>Site consistent with body temp</v>
      </c>
      <c r="M573" s="12" t="str">
        <f t="shared" si="79"/>
        <v>PI.IC.GA.121501.01</v>
      </c>
      <c r="N573" s="12"/>
      <c r="O573" s="12" t="str">
        <f t="shared" si="80"/>
        <v>PH.IC.GA.121501.01</v>
      </c>
      <c r="Q573" s="12" t="str">
        <f t="shared" si="81"/>
        <v>CL.IC.GA.121501.01</v>
      </c>
    </row>
    <row r="574" spans="1:17" ht="15">
      <c r="A574" t="s">
        <v>2591</v>
      </c>
      <c r="B574" s="25"/>
      <c r="C574" s="22" t="s">
        <v>11023</v>
      </c>
      <c r="D574" s="25"/>
      <c r="E574" s="2" t="s">
        <v>6135</v>
      </c>
      <c r="F574" t="s">
        <v>3255</v>
      </c>
      <c r="G574" t="s">
        <v>257</v>
      </c>
      <c r="H574" s="22" t="s">
        <v>1398</v>
      </c>
      <c r="I574" t="s">
        <v>2116</v>
      </c>
      <c r="J574" s="11" t="str">
        <f t="shared" si="78"/>
        <v>IC.GA.121502</v>
      </c>
      <c r="K574" s="2" t="s">
        <v>1192</v>
      </c>
      <c r="L574" t="str">
        <f t="shared" si="77"/>
        <v>Site warmer than body temperature</v>
      </c>
      <c r="M574" s="12" t="str">
        <f t="shared" si="79"/>
        <v>PI.IC.GA.121502.01</v>
      </c>
      <c r="N574" s="12"/>
      <c r="O574" s="12" t="str">
        <f t="shared" si="80"/>
        <v>PH.IC.GA.121502.01</v>
      </c>
      <c r="Q574" s="12" t="str">
        <f t="shared" si="81"/>
        <v>CL.IC.GA.121502.01</v>
      </c>
    </row>
    <row r="575" spans="1:17" ht="15">
      <c r="A575" t="s">
        <v>2591</v>
      </c>
      <c r="B575" s="25"/>
      <c r="C575" s="22" t="s">
        <v>11023</v>
      </c>
      <c r="D575" s="25"/>
      <c r="E575" s="2" t="s">
        <v>6135</v>
      </c>
      <c r="F575" t="s">
        <v>3255</v>
      </c>
      <c r="G575" t="s">
        <v>2933</v>
      </c>
      <c r="H575" s="22" t="s">
        <v>1400</v>
      </c>
      <c r="I575" t="s">
        <v>2118</v>
      </c>
      <c r="J575" s="11" t="str">
        <f t="shared" si="78"/>
        <v>IC.GA.121503</v>
      </c>
      <c r="K575" s="2" t="s">
        <v>1192</v>
      </c>
      <c r="L575" t="str">
        <f t="shared" si="77"/>
        <v>Site warmer than opposite body</v>
      </c>
      <c r="M575" s="12" t="str">
        <f t="shared" si="79"/>
        <v>PI.IC.GA.121503.01</v>
      </c>
      <c r="N575" s="12"/>
      <c r="O575" s="12" t="str">
        <f t="shared" si="80"/>
        <v>PH.IC.GA.121503.01</v>
      </c>
      <c r="Q575" s="12" t="str">
        <f t="shared" si="81"/>
        <v>CL.IC.GA.121503.01</v>
      </c>
    </row>
    <row r="576" spans="1:17" ht="15">
      <c r="A576" t="s">
        <v>2591</v>
      </c>
      <c r="B576" s="25"/>
      <c r="C576" s="22" t="s">
        <v>11023</v>
      </c>
      <c r="D576" s="25"/>
      <c r="E576" s="2" t="s">
        <v>6135</v>
      </c>
      <c r="F576" t="s">
        <v>3255</v>
      </c>
      <c r="G576" t="s">
        <v>263</v>
      </c>
      <c r="H576" s="22" t="s">
        <v>1402</v>
      </c>
      <c r="I576" t="s">
        <v>2120</v>
      </c>
      <c r="J576" s="11" t="str">
        <f t="shared" si="78"/>
        <v>IC.GA.121504</v>
      </c>
      <c r="K576" s="2" t="s">
        <v>1192</v>
      </c>
      <c r="L576" t="str">
        <f t="shared" si="77"/>
        <v>Site cooler than body temperature</v>
      </c>
      <c r="M576" s="12" t="str">
        <f t="shared" si="79"/>
        <v>PI.IC.GA.121504.01</v>
      </c>
      <c r="N576" s="12"/>
      <c r="O576" s="12" t="str">
        <f t="shared" si="80"/>
        <v>PH.IC.GA.121504.01</v>
      </c>
      <c r="Q576" s="12" t="str">
        <f t="shared" si="81"/>
        <v>CL.IC.GA.121504.01</v>
      </c>
    </row>
    <row r="577" spans="1:25" ht="15">
      <c r="A577" t="s">
        <v>2591</v>
      </c>
      <c r="B577" s="25"/>
      <c r="C577" s="22" t="s">
        <v>11023</v>
      </c>
      <c r="D577" s="25"/>
      <c r="E577" s="2" t="s">
        <v>6135</v>
      </c>
      <c r="F577" t="s">
        <v>3255</v>
      </c>
      <c r="G577" t="s">
        <v>2934</v>
      </c>
      <c r="H577" s="22" t="s">
        <v>1404</v>
      </c>
      <c r="I577" t="s">
        <v>2122</v>
      </c>
      <c r="J577" s="11" t="str">
        <f t="shared" si="78"/>
        <v>IC.GA.121505</v>
      </c>
      <c r="K577" s="2" t="s">
        <v>1192</v>
      </c>
      <c r="L577" t="str">
        <f t="shared" si="77"/>
        <v>Site cooler than opposite body</v>
      </c>
      <c r="M577" s="12" t="str">
        <f t="shared" si="79"/>
        <v>PI.IC.GA.121505.01</v>
      </c>
      <c r="N577" s="12"/>
      <c r="O577" s="12" t="str">
        <f t="shared" si="80"/>
        <v>PH.IC.GA.121505.01</v>
      </c>
      <c r="Q577" s="12" t="str">
        <f t="shared" si="81"/>
        <v>CL.IC.GA.121505.01</v>
      </c>
    </row>
    <row r="578" spans="1:25" ht="15">
      <c r="A578" t="s">
        <v>2591</v>
      </c>
      <c r="B578" s="25"/>
      <c r="C578" s="22" t="s">
        <v>11023</v>
      </c>
      <c r="D578" s="25" t="s">
        <v>3259</v>
      </c>
      <c r="E578" s="2" t="s">
        <v>5740</v>
      </c>
      <c r="F578" t="s">
        <v>3437</v>
      </c>
      <c r="G578" t="s">
        <v>2772</v>
      </c>
      <c r="H578" s="22" t="s">
        <v>1396</v>
      </c>
      <c r="I578" t="s">
        <v>2772</v>
      </c>
      <c r="J578" s="11" t="str">
        <f t="shared" si="78"/>
        <v>IC.GA.121601</v>
      </c>
      <c r="K578" s="2" t="s">
        <v>1192</v>
      </c>
      <c r="L578" t="str">
        <f t="shared" si="77"/>
        <v>Patent</v>
      </c>
      <c r="M578" s="12" t="str">
        <f t="shared" si="79"/>
        <v>PI.IC.GA.121601.01</v>
      </c>
      <c r="N578" s="12"/>
      <c r="O578" s="12" t="str">
        <f t="shared" si="80"/>
        <v>PH.IC.GA.121601.01</v>
      </c>
      <c r="Q578" s="12" t="str">
        <f t="shared" si="81"/>
        <v>CL.IC.GA.121601.01</v>
      </c>
    </row>
    <row r="579" spans="1:25" ht="15">
      <c r="A579" t="s">
        <v>2591</v>
      </c>
      <c r="B579" s="25"/>
      <c r="C579" s="22" t="s">
        <v>11023</v>
      </c>
      <c r="D579" s="25"/>
      <c r="E579" s="2" t="s">
        <v>5740</v>
      </c>
      <c r="F579" t="s">
        <v>3437</v>
      </c>
      <c r="G579" t="s">
        <v>3105</v>
      </c>
      <c r="H579" s="22" t="s">
        <v>1398</v>
      </c>
      <c r="I579" t="s">
        <v>3106</v>
      </c>
      <c r="J579" s="11" t="str">
        <f t="shared" si="78"/>
        <v>IC.GA.121602</v>
      </c>
      <c r="K579" s="2" t="s">
        <v>1192</v>
      </c>
      <c r="L579" t="str">
        <f t="shared" si="77"/>
        <v>Tube feeding infusing</v>
      </c>
      <c r="M579" s="12" t="str">
        <f t="shared" si="79"/>
        <v>PI.IC.GA.121602.01</v>
      </c>
      <c r="N579" s="12"/>
      <c r="O579" s="12" t="str">
        <f t="shared" si="80"/>
        <v>PH.IC.GA.121602.01</v>
      </c>
      <c r="Q579" s="12" t="str">
        <f t="shared" si="81"/>
        <v>CL.IC.GA.121602.01</v>
      </c>
    </row>
    <row r="580" spans="1:25" ht="15">
      <c r="A580" t="s">
        <v>2591</v>
      </c>
      <c r="B580" s="25"/>
      <c r="C580" s="22" t="s">
        <v>11023</v>
      </c>
      <c r="D580" s="25"/>
      <c r="E580" s="2" t="s">
        <v>5740</v>
      </c>
      <c r="F580" t="s">
        <v>3437</v>
      </c>
      <c r="G580" t="s">
        <v>3107</v>
      </c>
      <c r="H580" s="22" t="s">
        <v>1400</v>
      </c>
      <c r="I580" t="s">
        <v>3108</v>
      </c>
      <c r="J580" s="11" t="str">
        <f t="shared" si="78"/>
        <v>IC.GA.121603</v>
      </c>
      <c r="K580" s="2" t="s">
        <v>1192</v>
      </c>
      <c r="L580" t="str">
        <f t="shared" si="77"/>
        <v>Irrigated</v>
      </c>
      <c r="M580" s="12" t="str">
        <f t="shared" si="79"/>
        <v>PI.IC.GA.121603.01</v>
      </c>
      <c r="N580" s="12"/>
      <c r="O580" s="12" t="str">
        <f t="shared" si="80"/>
        <v>PH.IC.GA.121603.01</v>
      </c>
      <c r="Q580" s="12" t="str">
        <f t="shared" si="81"/>
        <v>CL.IC.GA.121603.01</v>
      </c>
    </row>
    <row r="581" spans="1:25" ht="15">
      <c r="A581" t="s">
        <v>2591</v>
      </c>
      <c r="B581" s="25"/>
      <c r="C581" s="22" t="s">
        <v>11023</v>
      </c>
      <c r="D581" s="25"/>
      <c r="E581" s="2" t="s">
        <v>5740</v>
      </c>
      <c r="F581" t="s">
        <v>3437</v>
      </c>
      <c r="G581" t="s">
        <v>2956</v>
      </c>
      <c r="H581" s="22" t="s">
        <v>1402</v>
      </c>
      <c r="I581" t="s">
        <v>3109</v>
      </c>
      <c r="J581" s="11" t="str">
        <f t="shared" si="78"/>
        <v>IC.GA.121604</v>
      </c>
      <c r="K581" s="2" t="s">
        <v>1192</v>
      </c>
      <c r="L581" t="str">
        <f t="shared" si="77"/>
        <v>Clamped</v>
      </c>
      <c r="M581" s="12" t="str">
        <f t="shared" si="79"/>
        <v>PI.IC.GA.121604.01</v>
      </c>
      <c r="N581" s="12"/>
      <c r="O581" s="12" t="str">
        <f t="shared" si="80"/>
        <v>PH.IC.GA.121604.01</v>
      </c>
      <c r="Q581" s="12" t="str">
        <f t="shared" si="81"/>
        <v>CL.IC.GA.121604.01</v>
      </c>
    </row>
    <row r="582" spans="1:25" ht="15">
      <c r="A582" t="s">
        <v>2591</v>
      </c>
      <c r="B582" s="25"/>
      <c r="C582" s="22" t="s">
        <v>11023</v>
      </c>
      <c r="D582" s="25"/>
      <c r="E582" s="2" t="s">
        <v>5740</v>
      </c>
      <c r="F582" t="s">
        <v>3437</v>
      </c>
      <c r="G582" t="s">
        <v>3183</v>
      </c>
      <c r="H582" s="22" t="s">
        <v>1404</v>
      </c>
      <c r="I582" t="s">
        <v>3111</v>
      </c>
      <c r="J582" s="11" t="str">
        <f t="shared" si="78"/>
        <v>IC.GA.121605</v>
      </c>
      <c r="K582" s="2" t="s">
        <v>1192</v>
      </c>
      <c r="L582" t="str">
        <f t="shared" si="77"/>
        <v>Non-patent/clogged</v>
      </c>
      <c r="M582" s="12" t="str">
        <f t="shared" si="79"/>
        <v>PI.IC.GA.121605.01</v>
      </c>
      <c r="N582" s="12"/>
      <c r="O582" s="12" t="str">
        <f t="shared" si="80"/>
        <v>PH.IC.GA.121605.01</v>
      </c>
      <c r="Q582" s="12" t="str">
        <f t="shared" si="81"/>
        <v>CL.IC.GA.121605.01</v>
      </c>
    </row>
    <row r="583" spans="1:25" ht="15">
      <c r="A583" t="s">
        <v>2591</v>
      </c>
      <c r="B583" s="25"/>
      <c r="C583" s="22" t="s">
        <v>11023</v>
      </c>
      <c r="D583" s="25"/>
      <c r="E583" s="2" t="s">
        <v>5740</v>
      </c>
      <c r="F583" t="s">
        <v>3437</v>
      </c>
      <c r="G583" t="s">
        <v>1581</v>
      </c>
      <c r="H583" s="22" t="s">
        <v>1406</v>
      </c>
      <c r="I583" t="s">
        <v>3099</v>
      </c>
      <c r="J583" s="11" t="str">
        <f t="shared" si="78"/>
        <v>IC.GA.121606</v>
      </c>
      <c r="K583" s="2" t="s">
        <v>1192</v>
      </c>
      <c r="L583" t="str">
        <f t="shared" si="77"/>
        <v>Inserted</v>
      </c>
      <c r="M583" s="12" t="str">
        <f t="shared" si="79"/>
        <v>PI.IC.GA.121606.01</v>
      </c>
      <c r="N583" s="12"/>
      <c r="O583" s="12" t="str">
        <f t="shared" si="80"/>
        <v>PH.IC.GA.121606.01</v>
      </c>
      <c r="Q583" s="12" t="str">
        <f t="shared" si="81"/>
        <v>CL.IC.GA.121606.01</v>
      </c>
    </row>
    <row r="584" spans="1:25" ht="15">
      <c r="A584" t="s">
        <v>2591</v>
      </c>
      <c r="B584" s="25"/>
      <c r="C584" s="22" t="s">
        <v>11023</v>
      </c>
      <c r="D584" s="25"/>
      <c r="E584" s="2" t="s">
        <v>5740</v>
      </c>
      <c r="F584" t="s">
        <v>3437</v>
      </c>
      <c r="G584" t="s">
        <v>3100</v>
      </c>
      <c r="H584" s="22" t="s">
        <v>1419</v>
      </c>
      <c r="I584" t="s">
        <v>1493</v>
      </c>
      <c r="J584" s="11" t="str">
        <f t="shared" si="78"/>
        <v>IC.GA.121607</v>
      </c>
      <c r="K584" s="2" t="s">
        <v>1192</v>
      </c>
      <c r="L584" t="str">
        <f t="shared" si="77"/>
        <v>Repositioned</v>
      </c>
      <c r="M584" s="12" t="str">
        <f t="shared" si="79"/>
        <v>PI.IC.GA.121607.01</v>
      </c>
      <c r="N584" s="12"/>
      <c r="O584" s="12" t="str">
        <f t="shared" si="80"/>
        <v>PH.IC.GA.121607.01</v>
      </c>
      <c r="Q584" s="12" t="str">
        <f t="shared" si="81"/>
        <v>CL.IC.GA.121607.01</v>
      </c>
    </row>
    <row r="585" spans="1:25" ht="15">
      <c r="A585" t="s">
        <v>2591</v>
      </c>
      <c r="B585" s="25"/>
      <c r="C585" s="22" t="s">
        <v>11023</v>
      </c>
      <c r="D585" s="25"/>
      <c r="E585" s="2" t="s">
        <v>5740</v>
      </c>
      <c r="F585" t="s">
        <v>3437</v>
      </c>
      <c r="G585" t="s">
        <v>1811</v>
      </c>
      <c r="H585" s="22" t="s">
        <v>1550</v>
      </c>
      <c r="I585" t="s">
        <v>1699</v>
      </c>
      <c r="J585" s="11" t="str">
        <f t="shared" si="78"/>
        <v>IC.GA.121608</v>
      </c>
      <c r="K585" s="2" t="s">
        <v>1192</v>
      </c>
      <c r="L585" t="str">
        <f t="shared" si="77"/>
        <v>Changed</v>
      </c>
      <c r="M585" s="12" t="str">
        <f t="shared" si="79"/>
        <v>PI.IC.GA.121608.01</v>
      </c>
      <c r="N585" s="12"/>
      <c r="O585" s="12" t="str">
        <f t="shared" si="80"/>
        <v>PH.IC.GA.121608.01</v>
      </c>
      <c r="Q585" s="12" t="str">
        <f t="shared" si="81"/>
        <v>CL.IC.GA.121608.01</v>
      </c>
    </row>
    <row r="586" spans="1:25" ht="15">
      <c r="A586" t="s">
        <v>2591</v>
      </c>
      <c r="B586" s="25"/>
      <c r="C586" s="22" t="s">
        <v>11023</v>
      </c>
      <c r="D586" s="25"/>
      <c r="E586" s="2" t="s">
        <v>5740</v>
      </c>
      <c r="F586" t="s">
        <v>3437</v>
      </c>
      <c r="G586" t="s">
        <v>3101</v>
      </c>
      <c r="H586" s="22" t="s">
        <v>1551</v>
      </c>
      <c r="I586" t="s">
        <v>3187</v>
      </c>
      <c r="J586" s="11" t="str">
        <f t="shared" si="78"/>
        <v>IC.GA.121609</v>
      </c>
      <c r="K586" s="2" t="s">
        <v>1192</v>
      </c>
      <c r="L586" t="str">
        <f t="shared" si="77"/>
        <v>Gravity drainage</v>
      </c>
      <c r="M586" s="12" t="str">
        <f t="shared" si="79"/>
        <v>PI.IC.GA.121609.01</v>
      </c>
      <c r="N586" s="12"/>
      <c r="O586" s="12" t="str">
        <f t="shared" si="80"/>
        <v>PH.IC.GA.121609.01</v>
      </c>
      <c r="Q586" s="12" t="str">
        <f t="shared" si="81"/>
        <v>CL.IC.GA.121609.01</v>
      </c>
    </row>
    <row r="587" spans="1:25" ht="15">
      <c r="A587" t="s">
        <v>2591</v>
      </c>
      <c r="B587" s="25"/>
      <c r="C587" s="22" t="s">
        <v>11023</v>
      </c>
      <c r="D587" s="25"/>
      <c r="E587" s="2" t="s">
        <v>5740</v>
      </c>
      <c r="F587" t="s">
        <v>3437</v>
      </c>
      <c r="G587" t="s">
        <v>1582</v>
      </c>
      <c r="H587" s="22" t="s">
        <v>1571</v>
      </c>
      <c r="I587" t="s">
        <v>1583</v>
      </c>
      <c r="J587" s="11" t="str">
        <f t="shared" si="78"/>
        <v>IC.GA.121610</v>
      </c>
      <c r="K587" s="2" t="s">
        <v>1192</v>
      </c>
      <c r="L587" t="str">
        <f t="shared" si="77"/>
        <v>Discontinue</v>
      </c>
      <c r="M587" s="12" t="str">
        <f t="shared" si="79"/>
        <v>PI.IC.GA.121610.01</v>
      </c>
      <c r="N587" s="12"/>
      <c r="O587" s="12" t="str">
        <f t="shared" si="80"/>
        <v>PH.IC.GA.121610.01</v>
      </c>
      <c r="Q587" s="12" t="str">
        <f t="shared" si="81"/>
        <v>CL.IC.GA.121610.01</v>
      </c>
    </row>
    <row r="588" spans="1:25" ht="15">
      <c r="A588" t="s">
        <v>2591</v>
      </c>
      <c r="C588" s="2" t="s">
        <v>849</v>
      </c>
      <c r="E588" s="2" t="s">
        <v>11480</v>
      </c>
      <c r="F588" t="s">
        <v>334</v>
      </c>
      <c r="G588" t="s">
        <v>331</v>
      </c>
      <c r="H588" s="22" t="s">
        <v>770</v>
      </c>
      <c r="J588" s="11" t="str">
        <f t="shared" si="78"/>
        <v>IC.GA.121611</v>
      </c>
      <c r="K588" s="2" t="s">
        <v>11683</v>
      </c>
      <c r="L588" t="str">
        <f t="shared" si="77"/>
        <v>Self Discontinued</v>
      </c>
      <c r="M588" s="12" t="str">
        <f t="shared" si="79"/>
        <v>PI.IC.GA.121611.01</v>
      </c>
      <c r="N588" s="12"/>
      <c r="O588" s="12" t="str">
        <f t="shared" si="80"/>
        <v>PH.IC.GA.121611.01</v>
      </c>
      <c r="Q588" s="12" t="str">
        <f t="shared" si="81"/>
        <v>CL.IC.GA.121611.01</v>
      </c>
      <c r="X588" t="s">
        <v>864</v>
      </c>
      <c r="Y588">
        <v>1124</v>
      </c>
    </row>
    <row r="589" spans="1:25" ht="15">
      <c r="A589" t="s">
        <v>2591</v>
      </c>
      <c r="B589" s="25"/>
      <c r="C589" s="22" t="s">
        <v>11023</v>
      </c>
      <c r="D589" s="25" t="s">
        <v>3438</v>
      </c>
      <c r="E589" s="2" t="s">
        <v>1138</v>
      </c>
      <c r="F589" t="s">
        <v>3447</v>
      </c>
      <c r="G589" t="s">
        <v>1001</v>
      </c>
      <c r="H589" s="22" t="s">
        <v>1396</v>
      </c>
      <c r="I589" t="s">
        <v>1001</v>
      </c>
      <c r="J589" s="11" t="str">
        <f t="shared" si="78"/>
        <v>IC.GA.121701</v>
      </c>
      <c r="K589" s="2" t="s">
        <v>1192</v>
      </c>
      <c r="L589" t="str">
        <f t="shared" si="77"/>
        <v>None</v>
      </c>
      <c r="M589" s="12" t="str">
        <f t="shared" si="79"/>
        <v>PI.IC.GA.121701.01</v>
      </c>
      <c r="N589" s="12"/>
      <c r="O589" s="12" t="str">
        <f t="shared" si="80"/>
        <v>PH.IC.GA.121701.01</v>
      </c>
      <c r="Q589" s="12" t="str">
        <f t="shared" si="81"/>
        <v>CL.IC.GA.121701.01</v>
      </c>
    </row>
    <row r="590" spans="1:25" ht="15">
      <c r="A590" t="s">
        <v>2591</v>
      </c>
      <c r="B590" s="25"/>
      <c r="C590" s="22" t="s">
        <v>11023</v>
      </c>
      <c r="D590" s="25"/>
      <c r="E590" s="2" t="s">
        <v>1138</v>
      </c>
      <c r="F590" t="s">
        <v>3447</v>
      </c>
      <c r="G590" t="s">
        <v>2407</v>
      </c>
      <c r="H590" s="22" t="s">
        <v>1398</v>
      </c>
      <c r="I590" t="s">
        <v>3260</v>
      </c>
      <c r="J590" s="11" t="str">
        <f t="shared" si="78"/>
        <v>IC.GA.121702</v>
      </c>
      <c r="K590" s="2" t="s">
        <v>1192</v>
      </c>
      <c r="L590" t="str">
        <f t="shared" si="77"/>
        <v>Intermittent</v>
      </c>
      <c r="M590" s="12" t="str">
        <f t="shared" si="79"/>
        <v>PI.IC.GA.121702.01</v>
      </c>
      <c r="N590" s="12"/>
      <c r="O590" s="12" t="str">
        <f t="shared" si="80"/>
        <v>PH.IC.GA.121702.01</v>
      </c>
      <c r="Q590" s="12" t="str">
        <f t="shared" si="81"/>
        <v>CL.IC.GA.121702.01</v>
      </c>
    </row>
    <row r="591" spans="1:25" ht="15">
      <c r="A591" t="s">
        <v>2591</v>
      </c>
      <c r="B591" s="25"/>
      <c r="C591" s="22" t="s">
        <v>11023</v>
      </c>
      <c r="D591" s="25"/>
      <c r="E591" s="2" t="s">
        <v>1138</v>
      </c>
      <c r="F591" t="s">
        <v>3447</v>
      </c>
      <c r="G591" t="s">
        <v>3261</v>
      </c>
      <c r="H591" s="22" t="s">
        <v>1400</v>
      </c>
      <c r="I591" t="s">
        <v>3335</v>
      </c>
      <c r="J591" s="11" t="str">
        <f t="shared" si="78"/>
        <v>IC.GA.121703</v>
      </c>
      <c r="K591" s="2" t="s">
        <v>1192</v>
      </c>
      <c r="L591" t="str">
        <f t="shared" si="77"/>
        <v>Continuous</v>
      </c>
      <c r="M591" s="12" t="str">
        <f t="shared" si="79"/>
        <v>PI.IC.GA.121703.01</v>
      </c>
      <c r="N591" s="12"/>
      <c r="O591" s="12" t="str">
        <f t="shared" si="80"/>
        <v>PH.IC.GA.121703.01</v>
      </c>
      <c r="Q591" s="12" t="str">
        <f t="shared" si="81"/>
        <v>CL.IC.GA.121703.01</v>
      </c>
    </row>
    <row r="592" spans="1:25" ht="15">
      <c r="A592" t="s">
        <v>2591</v>
      </c>
      <c r="B592" s="25"/>
      <c r="C592" s="22" t="s">
        <v>11023</v>
      </c>
      <c r="D592" s="25" t="s">
        <v>3290</v>
      </c>
      <c r="E592" s="2" t="s">
        <v>965</v>
      </c>
      <c r="F592" t="s">
        <v>3291</v>
      </c>
      <c r="G592" t="s">
        <v>3416</v>
      </c>
      <c r="H592" s="22" t="s">
        <v>1396</v>
      </c>
      <c r="I592" t="s">
        <v>3417</v>
      </c>
      <c r="J592" s="11" t="str">
        <f t="shared" si="78"/>
        <v>IC.GA.121801</v>
      </c>
      <c r="K592" s="2" t="s">
        <v>1192</v>
      </c>
      <c r="L592" t="str">
        <f t="shared" si="77"/>
        <v>Salem sump</v>
      </c>
      <c r="M592" s="12" t="str">
        <f t="shared" si="79"/>
        <v>PI.IC.GA.121801.01</v>
      </c>
      <c r="N592" s="12"/>
      <c r="O592" s="12" t="str">
        <f t="shared" si="80"/>
        <v>PH.IC.GA.121801.01</v>
      </c>
      <c r="Q592" s="12" t="str">
        <f t="shared" si="81"/>
        <v>CL.IC.GA.121801.01</v>
      </c>
    </row>
    <row r="593" spans="1:23" ht="15">
      <c r="A593" t="s">
        <v>2591</v>
      </c>
      <c r="B593" s="25"/>
      <c r="C593" s="22" t="s">
        <v>11023</v>
      </c>
      <c r="D593" s="25"/>
      <c r="E593" s="2" t="s">
        <v>965</v>
      </c>
      <c r="F593" t="s">
        <v>3291</v>
      </c>
      <c r="G593" t="s">
        <v>3418</v>
      </c>
      <c r="H593" s="22" t="s">
        <v>1398</v>
      </c>
      <c r="I593" t="s">
        <v>3419</v>
      </c>
      <c r="J593" s="11" t="str">
        <f t="shared" si="78"/>
        <v>IC.GA.121802</v>
      </c>
      <c r="K593" s="2" t="s">
        <v>1192</v>
      </c>
      <c r="L593" t="str">
        <f t="shared" si="77"/>
        <v>Small bore (Dobhoff)</v>
      </c>
      <c r="M593" s="12" t="str">
        <f t="shared" si="79"/>
        <v>PI.IC.GA.121802.01</v>
      </c>
      <c r="N593" s="12"/>
      <c r="O593" s="12" t="str">
        <f t="shared" si="80"/>
        <v>PH.IC.GA.121802.01</v>
      </c>
      <c r="Q593" s="12" t="str">
        <f t="shared" si="81"/>
        <v>CL.IC.GA.121802.01</v>
      </c>
    </row>
    <row r="594" spans="1:23" ht="15">
      <c r="A594" t="s">
        <v>2591</v>
      </c>
      <c r="B594" s="25"/>
      <c r="C594" s="22" t="s">
        <v>11023</v>
      </c>
      <c r="D594" s="25"/>
      <c r="E594" s="2" t="s">
        <v>965</v>
      </c>
      <c r="F594" t="s">
        <v>3291</v>
      </c>
      <c r="G594" t="s">
        <v>3420</v>
      </c>
      <c r="H594" s="22" t="s">
        <v>1400</v>
      </c>
      <c r="I594" t="s">
        <v>3421</v>
      </c>
      <c r="J594" s="11" t="str">
        <f t="shared" si="78"/>
        <v>IC.GA.121803</v>
      </c>
      <c r="K594" s="2" t="s">
        <v>1192</v>
      </c>
      <c r="L594" t="str">
        <f t="shared" si="77"/>
        <v>Large bore</v>
      </c>
      <c r="M594" s="12" t="str">
        <f t="shared" si="79"/>
        <v>PI.IC.GA.121803.01</v>
      </c>
      <c r="N594" s="12"/>
      <c r="O594" s="12" t="str">
        <f t="shared" si="80"/>
        <v>PH.IC.GA.121803.01</v>
      </c>
      <c r="Q594" s="12" t="str">
        <f t="shared" si="81"/>
        <v>CL.IC.GA.121803.01</v>
      </c>
    </row>
    <row r="595" spans="1:23" ht="15">
      <c r="A595" t="s">
        <v>2591</v>
      </c>
      <c r="B595" s="25"/>
      <c r="C595" s="22" t="s">
        <v>11023</v>
      </c>
      <c r="D595" s="25"/>
      <c r="E595" s="2" t="s">
        <v>965</v>
      </c>
      <c r="F595" t="s">
        <v>3291</v>
      </c>
      <c r="G595" t="s">
        <v>3422</v>
      </c>
      <c r="H595" s="22" t="s">
        <v>1402</v>
      </c>
      <c r="I595" t="s">
        <v>3423</v>
      </c>
      <c r="J595" s="11" t="str">
        <f t="shared" si="78"/>
        <v>IC.GA.121804</v>
      </c>
      <c r="K595" s="2" t="s">
        <v>1192</v>
      </c>
      <c r="L595" t="str">
        <f t="shared" si="77"/>
        <v>Gastrostomy</v>
      </c>
      <c r="M595" s="12" t="str">
        <f t="shared" si="79"/>
        <v>PI.IC.GA.121804.01</v>
      </c>
      <c r="N595" s="12"/>
      <c r="O595" s="12" t="str">
        <f t="shared" si="80"/>
        <v>PH.IC.GA.121804.01</v>
      </c>
      <c r="Q595" s="12" t="str">
        <f t="shared" si="81"/>
        <v>CL.IC.GA.121804.01</v>
      </c>
    </row>
    <row r="596" spans="1:23" ht="15">
      <c r="A596" t="s">
        <v>2591</v>
      </c>
      <c r="B596" s="25"/>
      <c r="C596" s="22" t="s">
        <v>11023</v>
      </c>
      <c r="D596" s="25"/>
      <c r="E596" s="2" t="s">
        <v>965</v>
      </c>
      <c r="F596" t="s">
        <v>3291</v>
      </c>
      <c r="G596" t="s">
        <v>3424</v>
      </c>
      <c r="H596" s="22" t="s">
        <v>1404</v>
      </c>
      <c r="I596" t="s">
        <v>3425</v>
      </c>
      <c r="J596" s="11" t="str">
        <f t="shared" si="78"/>
        <v>IC.GA.121805</v>
      </c>
      <c r="K596" s="2" t="s">
        <v>1192</v>
      </c>
      <c r="L596" t="str">
        <f t="shared" si="77"/>
        <v>Jejunostomy</v>
      </c>
      <c r="M596" s="12" t="str">
        <f t="shared" si="79"/>
        <v>PI.IC.GA.121805.01</v>
      </c>
      <c r="N596" s="12"/>
      <c r="O596" s="12" t="str">
        <f t="shared" si="80"/>
        <v>PH.IC.GA.121805.01</v>
      </c>
      <c r="Q596" s="12" t="str">
        <f t="shared" si="81"/>
        <v>CL.IC.GA.121805.01</v>
      </c>
    </row>
    <row r="597" spans="1:23" ht="15">
      <c r="A597" t="s">
        <v>2591</v>
      </c>
      <c r="B597" s="25"/>
      <c r="C597" s="22" t="s">
        <v>11023</v>
      </c>
      <c r="D597" s="25"/>
      <c r="E597" s="2" t="s">
        <v>965</v>
      </c>
      <c r="F597" t="s">
        <v>3291</v>
      </c>
      <c r="G597" t="s">
        <v>2980</v>
      </c>
      <c r="H597" s="22" t="s">
        <v>1406</v>
      </c>
      <c r="I597" t="s">
        <v>3270</v>
      </c>
      <c r="J597" s="11" t="str">
        <f t="shared" si="78"/>
        <v>IC.GA.121806</v>
      </c>
      <c r="K597" s="2" t="s">
        <v>1192</v>
      </c>
      <c r="L597" t="str">
        <f t="shared" ref="L597:L663" si="82">G597</f>
        <v xml:space="preserve">Percutaneous endoscopic gastrostomy </v>
      </c>
      <c r="M597" s="12" t="str">
        <f t="shared" si="79"/>
        <v>PI.IC.GA.121806.01</v>
      </c>
      <c r="N597" s="12"/>
      <c r="O597" s="12" t="str">
        <f t="shared" si="80"/>
        <v>PH.IC.GA.121806.01</v>
      </c>
      <c r="Q597" s="12" t="str">
        <f t="shared" si="81"/>
        <v>CL.IC.GA.121806.01</v>
      </c>
    </row>
    <row r="598" spans="1:23" ht="15">
      <c r="A598" t="s">
        <v>2591</v>
      </c>
      <c r="B598" s="25"/>
      <c r="C598" s="22" t="s">
        <v>11023</v>
      </c>
      <c r="D598" s="25"/>
      <c r="E598" s="2" t="s">
        <v>965</v>
      </c>
      <c r="F598" t="s">
        <v>3291</v>
      </c>
      <c r="G598" t="s">
        <v>3271</v>
      </c>
      <c r="H598" s="22" t="s">
        <v>1419</v>
      </c>
      <c r="I598" t="s">
        <v>3272</v>
      </c>
      <c r="J598" s="11" t="str">
        <f t="shared" si="78"/>
        <v>IC.GA.121807</v>
      </c>
      <c r="K598" s="2" t="s">
        <v>1192</v>
      </c>
      <c r="L598" t="str">
        <f t="shared" si="82"/>
        <v>Percutaneous gastrostomy button</v>
      </c>
      <c r="M598" s="12" t="str">
        <f t="shared" si="79"/>
        <v>PI.IC.GA.121807.01</v>
      </c>
      <c r="N598" s="12"/>
      <c r="O598" s="12" t="str">
        <f t="shared" si="80"/>
        <v>PH.IC.GA.121807.01</v>
      </c>
      <c r="Q598" s="12" t="str">
        <f t="shared" si="81"/>
        <v>CL.IC.GA.121807.01</v>
      </c>
    </row>
    <row r="599" spans="1:23" ht="15">
      <c r="A599" t="s">
        <v>2591</v>
      </c>
      <c r="B599" s="25"/>
      <c r="C599" s="22" t="s">
        <v>11023</v>
      </c>
      <c r="D599" s="25"/>
      <c r="E599" s="2" t="s">
        <v>965</v>
      </c>
      <c r="F599" t="s">
        <v>3291</v>
      </c>
      <c r="G599" t="s">
        <v>2971</v>
      </c>
      <c r="H599" s="22" t="s">
        <v>1550</v>
      </c>
      <c r="I599" t="s">
        <v>930</v>
      </c>
      <c r="J599" s="11" t="str">
        <f t="shared" si="78"/>
        <v>IC.GA.121808</v>
      </c>
      <c r="K599" s="2" t="s">
        <v>1192</v>
      </c>
      <c r="L599" t="str">
        <f t="shared" si="82"/>
        <v>Other: specify</v>
      </c>
      <c r="M599" s="12" t="str">
        <f t="shared" si="79"/>
        <v>PI.IC.GA.121808.01</v>
      </c>
      <c r="N599" s="12"/>
      <c r="O599" s="12" t="str">
        <f t="shared" si="80"/>
        <v>PH.IC.GA.121808.01</v>
      </c>
      <c r="Q599" s="12" t="str">
        <f t="shared" si="81"/>
        <v>CL.IC.GA.121808.01</v>
      </c>
    </row>
    <row r="600" spans="1:23" ht="15">
      <c r="A600" t="s">
        <v>2982</v>
      </c>
      <c r="C600" s="2" t="s">
        <v>11023</v>
      </c>
      <c r="E600" s="2" t="s">
        <v>965</v>
      </c>
      <c r="F600" t="s">
        <v>2981</v>
      </c>
      <c r="G600" s="2" t="s">
        <v>3274</v>
      </c>
      <c r="H600" s="22" t="s">
        <v>10095</v>
      </c>
      <c r="I600" s="22" t="s">
        <v>3275</v>
      </c>
      <c r="J600" s="11" t="str">
        <f t="shared" si="78"/>
        <v>IC.GA.121809</v>
      </c>
      <c r="K600" s="2" t="s">
        <v>1192</v>
      </c>
      <c r="L600" t="str">
        <f t="shared" si="82"/>
        <v>G/J Tube</v>
      </c>
      <c r="M600" s="12" t="str">
        <f t="shared" si="79"/>
        <v>PI.IC.GA.121809.01</v>
      </c>
      <c r="N600" s="12"/>
      <c r="O600" s="12" t="str">
        <f t="shared" si="80"/>
        <v>PH.IC.GA.121809.01</v>
      </c>
      <c r="Q600" s="12" t="str">
        <f t="shared" si="81"/>
        <v>CL.IC.GA.121809.01</v>
      </c>
      <c r="R600" t="s">
        <v>1141</v>
      </c>
      <c r="S600">
        <v>213</v>
      </c>
    </row>
    <row r="601" spans="1:23" ht="15">
      <c r="A601" t="s">
        <v>2982</v>
      </c>
      <c r="C601" s="2" t="s">
        <v>11023</v>
      </c>
      <c r="E601" s="2" t="s">
        <v>5743</v>
      </c>
      <c r="F601" t="s">
        <v>2981</v>
      </c>
      <c r="G601" s="2" t="s">
        <v>3155</v>
      </c>
      <c r="H601" s="22" t="s">
        <v>10905</v>
      </c>
      <c r="I601" s="22" t="s">
        <v>3004</v>
      </c>
      <c r="J601" s="11" t="str">
        <f t="shared" si="78"/>
        <v>IC.GA.121810</v>
      </c>
      <c r="K601" s="2" t="s">
        <v>11324</v>
      </c>
      <c r="L601" t="str">
        <f t="shared" si="82"/>
        <v>G/J Combination Tube</v>
      </c>
      <c r="M601" s="12" t="str">
        <f t="shared" si="79"/>
        <v>PI.IC.GA.121810.01</v>
      </c>
      <c r="N601" s="12"/>
      <c r="O601" s="12" t="str">
        <f t="shared" si="80"/>
        <v>PH.IC.GA.121810.01</v>
      </c>
      <c r="Q601" s="12" t="str">
        <f t="shared" si="81"/>
        <v>CL.IC.GA.121810.01</v>
      </c>
      <c r="R601" t="s">
        <v>9277</v>
      </c>
      <c r="S601">
        <v>213</v>
      </c>
    </row>
    <row r="602" spans="1:23" ht="15">
      <c r="A602" t="s">
        <v>2982</v>
      </c>
      <c r="C602" s="2" t="s">
        <v>11321</v>
      </c>
      <c r="D602" t="s">
        <v>11151</v>
      </c>
      <c r="E602" s="2" t="s">
        <v>11358</v>
      </c>
      <c r="F602" t="s">
        <v>11525</v>
      </c>
      <c r="G602" s="2" t="s">
        <v>11224</v>
      </c>
      <c r="H602" s="22" t="s">
        <v>11104</v>
      </c>
      <c r="I602" s="22" t="s">
        <v>11225</v>
      </c>
      <c r="J602" s="11" t="str">
        <f t="shared" si="78"/>
        <v>IC.GA.121901</v>
      </c>
      <c r="K602" s="2" t="s">
        <v>1192</v>
      </c>
      <c r="L602" t="str">
        <f t="shared" si="82"/>
        <v>Date insertion, specify:</v>
      </c>
      <c r="M602" s="12" t="str">
        <f t="shared" si="79"/>
        <v>PI.IC.GA.121901.01</v>
      </c>
      <c r="N602" s="12"/>
      <c r="O602" s="12" t="str">
        <f t="shared" si="80"/>
        <v>PH.IC.GA.121901.01</v>
      </c>
      <c r="Q602" s="12" t="str">
        <f t="shared" si="81"/>
        <v>CL.IC.GA.121901.01</v>
      </c>
      <c r="R602" t="s">
        <v>1112</v>
      </c>
      <c r="S602">
        <v>213</v>
      </c>
      <c r="V602" t="s">
        <v>11231</v>
      </c>
      <c r="W602">
        <v>1069</v>
      </c>
    </row>
    <row r="603" spans="1:23" ht="15">
      <c r="A603" t="s">
        <v>2591</v>
      </c>
      <c r="B603" s="25" t="s">
        <v>3156</v>
      </c>
      <c r="C603" s="22" t="s">
        <v>8201</v>
      </c>
      <c r="D603" s="25" t="s">
        <v>3093</v>
      </c>
      <c r="E603" s="2" t="s">
        <v>11324</v>
      </c>
      <c r="F603" t="s">
        <v>3157</v>
      </c>
      <c r="G603" t="s">
        <v>1433</v>
      </c>
      <c r="H603" s="22" t="s">
        <v>1396</v>
      </c>
      <c r="I603" t="s">
        <v>1434</v>
      </c>
      <c r="J603" s="11" t="str">
        <f t="shared" si="78"/>
        <v>IC.GA.130101</v>
      </c>
      <c r="K603" s="2" t="s">
        <v>11324</v>
      </c>
      <c r="L603" t="str">
        <f t="shared" si="82"/>
        <v xml:space="preserve">     Green</v>
      </c>
      <c r="M603" s="12" t="str">
        <f t="shared" si="79"/>
        <v>PI.IC.GA.130101.01</v>
      </c>
      <c r="N603" s="12"/>
      <c r="O603" s="12" t="str">
        <f t="shared" si="80"/>
        <v>PH.IC.GA.130101.01</v>
      </c>
      <c r="Q603" s="12" t="str">
        <f t="shared" si="81"/>
        <v>CL.IC.GA.130101.01</v>
      </c>
    </row>
    <row r="604" spans="1:23" ht="15">
      <c r="A604" t="s">
        <v>2591</v>
      </c>
      <c r="B604" s="25"/>
      <c r="C604" s="22" t="s">
        <v>8201</v>
      </c>
      <c r="D604" s="25"/>
      <c r="E604" s="2" t="s">
        <v>11324</v>
      </c>
      <c r="F604" t="s">
        <v>3157</v>
      </c>
      <c r="G604" t="s">
        <v>1431</v>
      </c>
      <c r="H604" s="22" t="s">
        <v>1398</v>
      </c>
      <c r="I604" t="s">
        <v>1432</v>
      </c>
      <c r="J604" s="11" t="str">
        <f t="shared" si="78"/>
        <v>IC.GA.130102</v>
      </c>
      <c r="K604" s="2" t="s">
        <v>11324</v>
      </c>
      <c r="L604" t="str">
        <f t="shared" si="82"/>
        <v xml:space="preserve">     Amber</v>
      </c>
      <c r="M604" s="12" t="str">
        <f t="shared" si="79"/>
        <v>PI.IC.GA.130102.01</v>
      </c>
      <c r="N604" s="12"/>
      <c r="O604" s="12" t="str">
        <f t="shared" si="80"/>
        <v>PH.IC.GA.130102.01</v>
      </c>
      <c r="Q604" s="12" t="str">
        <f t="shared" si="81"/>
        <v>CL.IC.GA.130102.01</v>
      </c>
    </row>
    <row r="605" spans="1:23" ht="15">
      <c r="A605" t="s">
        <v>2591</v>
      </c>
      <c r="B605" s="25"/>
      <c r="C605" s="22" t="s">
        <v>8201</v>
      </c>
      <c r="D605" s="25"/>
      <c r="E605" s="2" t="s">
        <v>1192</v>
      </c>
      <c r="F605" t="s">
        <v>3157</v>
      </c>
      <c r="G605" t="s">
        <v>2099</v>
      </c>
      <c r="H605" s="22" t="s">
        <v>1400</v>
      </c>
      <c r="I605" t="s">
        <v>1560</v>
      </c>
      <c r="J605" s="11" t="str">
        <f t="shared" si="78"/>
        <v>IC.GA.130103</v>
      </c>
      <c r="K605" s="2" t="s">
        <v>1192</v>
      </c>
      <c r="L605" t="str">
        <f t="shared" si="82"/>
        <v xml:space="preserve">     Red</v>
      </c>
      <c r="M605" s="12" t="str">
        <f t="shared" si="79"/>
        <v>PI.IC.GA.130103.01</v>
      </c>
      <c r="N605" s="12"/>
      <c r="O605" s="12" t="str">
        <f t="shared" si="80"/>
        <v>PH.IC.GA.130103.01</v>
      </c>
      <c r="Q605" s="12" t="str">
        <f t="shared" si="81"/>
        <v>CL.IC.GA.130103.01</v>
      </c>
    </row>
    <row r="606" spans="1:23" ht="15">
      <c r="A606" t="s">
        <v>2591</v>
      </c>
      <c r="B606" s="25"/>
      <c r="C606" s="22" t="s">
        <v>8201</v>
      </c>
      <c r="D606" s="25"/>
      <c r="E606" s="2" t="s">
        <v>1192</v>
      </c>
      <c r="F606" t="s">
        <v>3157</v>
      </c>
      <c r="G606" t="s">
        <v>2705</v>
      </c>
      <c r="H606" s="22" t="s">
        <v>1402</v>
      </c>
      <c r="I606" t="s">
        <v>3120</v>
      </c>
      <c r="J606" s="11" t="str">
        <f t="shared" si="78"/>
        <v>IC.GA.130104</v>
      </c>
      <c r="K606" s="2" t="s">
        <v>1192</v>
      </c>
      <c r="L606" t="str">
        <f t="shared" si="82"/>
        <v xml:space="preserve">     Bright red</v>
      </c>
      <c r="M606" s="12" t="str">
        <f t="shared" si="79"/>
        <v>PI.IC.GA.130104.01</v>
      </c>
      <c r="N606" s="12"/>
      <c r="O606" s="12" t="str">
        <f t="shared" si="80"/>
        <v>PH.IC.GA.130104.01</v>
      </c>
      <c r="Q606" s="12" t="str">
        <f t="shared" si="81"/>
        <v>CL.IC.GA.130104.01</v>
      </c>
    </row>
    <row r="607" spans="1:23" ht="15">
      <c r="A607" t="s">
        <v>2591</v>
      </c>
      <c r="B607" s="25"/>
      <c r="C607" s="22" t="s">
        <v>8201</v>
      </c>
      <c r="D607" s="25"/>
      <c r="E607" s="2" t="s">
        <v>1192</v>
      </c>
      <c r="F607" t="s">
        <v>3157</v>
      </c>
      <c r="G607" t="s">
        <v>2100</v>
      </c>
      <c r="H607" s="22" t="s">
        <v>1404</v>
      </c>
      <c r="I607" t="s">
        <v>2101</v>
      </c>
      <c r="J607" s="11" t="str">
        <f t="shared" si="78"/>
        <v>IC.GA.130105</v>
      </c>
      <c r="K607" s="2" t="s">
        <v>1192</v>
      </c>
      <c r="L607" t="str">
        <f t="shared" si="82"/>
        <v xml:space="preserve">     Maroon</v>
      </c>
      <c r="M607" s="12" t="str">
        <f t="shared" si="79"/>
        <v>PI.IC.GA.130105.01</v>
      </c>
      <c r="N607" s="12"/>
      <c r="O607" s="12" t="str">
        <f t="shared" si="80"/>
        <v>PH.IC.GA.130105.01</v>
      </c>
      <c r="Q607" s="12" t="str">
        <f t="shared" si="81"/>
        <v>CL.IC.GA.130105.01</v>
      </c>
    </row>
    <row r="608" spans="1:23" ht="15">
      <c r="A608" t="s">
        <v>2591</v>
      </c>
      <c r="B608" s="25"/>
      <c r="C608" s="22" t="s">
        <v>8201</v>
      </c>
      <c r="D608" s="25"/>
      <c r="E608" s="2" t="s">
        <v>1192</v>
      </c>
      <c r="F608" t="s">
        <v>3157</v>
      </c>
      <c r="G608" t="s">
        <v>1435</v>
      </c>
      <c r="H608" s="22" t="s">
        <v>1406</v>
      </c>
      <c r="I608" t="s">
        <v>1436</v>
      </c>
      <c r="J608" s="11" t="str">
        <f t="shared" si="78"/>
        <v>IC.GA.130106</v>
      </c>
      <c r="K608" s="2" t="s">
        <v>1192</v>
      </c>
      <c r="L608" t="str">
        <f t="shared" si="82"/>
        <v xml:space="preserve">     Tan</v>
      </c>
      <c r="M608" s="12" t="str">
        <f t="shared" si="79"/>
        <v>PI.IC.GA.130106.01</v>
      </c>
      <c r="N608" s="12"/>
      <c r="O608" s="12" t="str">
        <f t="shared" si="80"/>
        <v>PH.IC.GA.130106.01</v>
      </c>
      <c r="Q608" s="12" t="str">
        <f t="shared" si="81"/>
        <v>CL.IC.GA.130106.01</v>
      </c>
    </row>
    <row r="609" spans="1:25" ht="15">
      <c r="A609" t="s">
        <v>2591</v>
      </c>
      <c r="B609" s="25"/>
      <c r="C609" s="22" t="s">
        <v>8201</v>
      </c>
      <c r="D609" s="25"/>
      <c r="E609" s="2" t="s">
        <v>1192</v>
      </c>
      <c r="F609" t="s">
        <v>3157</v>
      </c>
      <c r="G609" t="s">
        <v>2102</v>
      </c>
      <c r="H609" s="22" t="s">
        <v>1419</v>
      </c>
      <c r="I609" t="s">
        <v>2103</v>
      </c>
      <c r="J609" s="11" t="str">
        <f t="shared" si="78"/>
        <v>IC.GA.130107</v>
      </c>
      <c r="K609" s="2" t="s">
        <v>1192</v>
      </c>
      <c r="L609" t="str">
        <f t="shared" si="82"/>
        <v xml:space="preserve">     Yellow</v>
      </c>
      <c r="M609" s="12" t="str">
        <f t="shared" si="79"/>
        <v>PI.IC.GA.130107.01</v>
      </c>
      <c r="N609" s="12"/>
      <c r="O609" s="12" t="str">
        <f t="shared" si="80"/>
        <v>PH.IC.GA.130107.01</v>
      </c>
      <c r="Q609" s="12" t="str">
        <f t="shared" si="81"/>
        <v>CL.IC.GA.130107.01</v>
      </c>
    </row>
    <row r="610" spans="1:25" ht="15">
      <c r="A610" t="s">
        <v>2591</v>
      </c>
      <c r="B610" s="25"/>
      <c r="C610" s="22" t="s">
        <v>8201</v>
      </c>
      <c r="D610" s="25"/>
      <c r="E610" s="2" t="s">
        <v>1192</v>
      </c>
      <c r="F610" t="s">
        <v>3157</v>
      </c>
      <c r="G610" t="s">
        <v>3121</v>
      </c>
      <c r="H610" s="22" t="s">
        <v>1550</v>
      </c>
      <c r="I610" t="s">
        <v>3122</v>
      </c>
      <c r="J610" s="11" t="str">
        <f t="shared" si="78"/>
        <v>IC.GA.130108</v>
      </c>
      <c r="K610" s="2" t="s">
        <v>1192</v>
      </c>
      <c r="L610" t="str">
        <f t="shared" si="82"/>
        <v xml:space="preserve">     Orange</v>
      </c>
      <c r="M610" s="12" t="str">
        <f t="shared" si="79"/>
        <v>PI.IC.GA.130108.01</v>
      </c>
      <c r="N610" s="12"/>
      <c r="O610" s="12" t="str">
        <f t="shared" si="80"/>
        <v>PH.IC.GA.130108.01</v>
      </c>
      <c r="Q610" s="12" t="str">
        <f t="shared" si="81"/>
        <v>CL.IC.GA.130108.01</v>
      </c>
    </row>
    <row r="611" spans="1:25" ht="15">
      <c r="A611" t="s">
        <v>2591</v>
      </c>
      <c r="B611" s="25"/>
      <c r="C611" s="22" t="s">
        <v>8201</v>
      </c>
      <c r="D611" s="25"/>
      <c r="E611" s="2" t="s">
        <v>1192</v>
      </c>
      <c r="F611" t="s">
        <v>3157</v>
      </c>
      <c r="G611" t="s">
        <v>2702</v>
      </c>
      <c r="H611" s="22" t="s">
        <v>1551</v>
      </c>
      <c r="I611" t="s">
        <v>2703</v>
      </c>
      <c r="J611" s="11" t="str">
        <f t="shared" si="78"/>
        <v>IC.GA.130109</v>
      </c>
      <c r="K611" s="2" t="s">
        <v>1192</v>
      </c>
      <c r="L611" t="str">
        <f t="shared" si="82"/>
        <v xml:space="preserve">     Brown</v>
      </c>
      <c r="M611" s="12" t="str">
        <f t="shared" si="79"/>
        <v>PI.IC.GA.130109.01</v>
      </c>
      <c r="N611" s="12"/>
      <c r="O611" s="12" t="str">
        <f t="shared" si="80"/>
        <v>PH.IC.GA.130109.01</v>
      </c>
      <c r="Q611" s="12" t="str">
        <f t="shared" si="81"/>
        <v>CL.IC.GA.130109.01</v>
      </c>
    </row>
    <row r="612" spans="1:25" ht="15">
      <c r="A612" t="s">
        <v>2591</v>
      </c>
      <c r="B612" s="25"/>
      <c r="C612" s="22" t="s">
        <v>8201</v>
      </c>
      <c r="D612" s="25"/>
      <c r="E612" s="2" t="s">
        <v>1192</v>
      </c>
      <c r="F612" t="s">
        <v>3157</v>
      </c>
      <c r="G612" t="s">
        <v>3123</v>
      </c>
      <c r="H612" s="22" t="s">
        <v>1571</v>
      </c>
      <c r="I612" t="s">
        <v>3124</v>
      </c>
      <c r="J612" s="11" t="str">
        <f t="shared" si="78"/>
        <v>IC.GA.130110</v>
      </c>
      <c r="K612" s="2" t="s">
        <v>1192</v>
      </c>
      <c r="L612" t="str">
        <f t="shared" si="82"/>
        <v xml:space="preserve">     White</v>
      </c>
      <c r="M612" s="12" t="str">
        <f t="shared" si="79"/>
        <v>PI.IC.GA.130110.01</v>
      </c>
      <c r="N612" s="12"/>
      <c r="O612" s="12" t="str">
        <f t="shared" si="80"/>
        <v>PH.IC.GA.130110.01</v>
      </c>
      <c r="Q612" s="12" t="str">
        <f t="shared" si="81"/>
        <v>CL.IC.GA.130110.01</v>
      </c>
    </row>
    <row r="613" spans="1:25" ht="15">
      <c r="A613" t="s">
        <v>2591</v>
      </c>
      <c r="B613" s="25"/>
      <c r="C613" s="22" t="s">
        <v>8201</v>
      </c>
      <c r="D613" s="25"/>
      <c r="E613" s="2" t="s">
        <v>1192</v>
      </c>
      <c r="F613" t="s">
        <v>3157</v>
      </c>
      <c r="G613" t="s">
        <v>2704</v>
      </c>
      <c r="H613" s="2" t="s">
        <v>8048</v>
      </c>
      <c r="I613" t="s">
        <v>2618</v>
      </c>
      <c r="J613" s="11" t="str">
        <f t="shared" si="78"/>
        <v>IC.GA.130111</v>
      </c>
      <c r="K613" s="2" t="s">
        <v>1192</v>
      </c>
      <c r="L613" t="str">
        <f t="shared" si="82"/>
        <v xml:space="preserve">     Black</v>
      </c>
      <c r="M613" s="12" t="str">
        <f t="shared" si="79"/>
        <v>PI.IC.GA.130111.01</v>
      </c>
      <c r="N613" s="12"/>
      <c r="O613" s="12" t="str">
        <f t="shared" si="80"/>
        <v>PH.IC.GA.130111.01</v>
      </c>
      <c r="Q613" s="12" t="str">
        <f t="shared" si="81"/>
        <v>CL.IC.GA.130111.01</v>
      </c>
    </row>
    <row r="614" spans="1:25" ht="15">
      <c r="A614" t="s">
        <v>2591</v>
      </c>
      <c r="B614" s="25"/>
      <c r="C614" s="22" t="s">
        <v>8201</v>
      </c>
      <c r="D614" s="25"/>
      <c r="E614" s="2" t="s">
        <v>1192</v>
      </c>
      <c r="F614" t="s">
        <v>3157</v>
      </c>
      <c r="G614" t="s">
        <v>2709</v>
      </c>
      <c r="H614" s="2" t="s">
        <v>11023</v>
      </c>
      <c r="I614" t="s">
        <v>2710</v>
      </c>
      <c r="J614" s="11" t="str">
        <f t="shared" si="78"/>
        <v>IC.GA.130112</v>
      </c>
      <c r="K614" s="2" t="s">
        <v>1192</v>
      </c>
      <c r="L614" t="str">
        <f t="shared" si="82"/>
        <v xml:space="preserve">     Clay</v>
      </c>
      <c r="M614" s="12" t="str">
        <f t="shared" si="79"/>
        <v>PI.IC.GA.130112.01</v>
      </c>
      <c r="N614" s="12"/>
      <c r="O614" s="12" t="str">
        <f t="shared" si="80"/>
        <v>PH.IC.GA.130112.01</v>
      </c>
      <c r="Q614" s="12" t="str">
        <f t="shared" si="81"/>
        <v>CL.IC.GA.130112.01</v>
      </c>
    </row>
    <row r="615" spans="1:25" ht="15">
      <c r="A615" t="s">
        <v>2591</v>
      </c>
      <c r="B615" s="25"/>
      <c r="C615" s="22" t="s">
        <v>8201</v>
      </c>
      <c r="D615" s="25"/>
      <c r="E615" s="2" t="s">
        <v>1192</v>
      </c>
      <c r="F615" t="s">
        <v>3157</v>
      </c>
      <c r="G615" t="s">
        <v>2095</v>
      </c>
      <c r="H615" s="2" t="s">
        <v>8201</v>
      </c>
      <c r="I615" t="s">
        <v>1935</v>
      </c>
      <c r="J615" s="11" t="str">
        <f t="shared" si="78"/>
        <v>IC.GA.130113</v>
      </c>
      <c r="K615" s="2" t="s">
        <v>1192</v>
      </c>
      <c r="L615" t="str">
        <f t="shared" si="82"/>
        <v xml:space="preserve">     Colorless</v>
      </c>
      <c r="M615" s="12" t="str">
        <f t="shared" si="79"/>
        <v>PI.IC.GA.130113.01</v>
      </c>
      <c r="N615" s="12"/>
      <c r="O615" s="12" t="str">
        <f t="shared" si="80"/>
        <v>PH.IC.GA.130113.01</v>
      </c>
      <c r="Q615" s="12" t="str">
        <f t="shared" si="81"/>
        <v>CL.IC.GA.130113.01</v>
      </c>
    </row>
    <row r="616" spans="1:25" ht="15">
      <c r="A616" t="s">
        <v>2591</v>
      </c>
      <c r="C616" s="2" t="s">
        <v>850</v>
      </c>
      <c r="E616" s="2" t="s">
        <v>11683</v>
      </c>
      <c r="F616" t="s">
        <v>756</v>
      </c>
      <c r="G616" t="s">
        <v>750</v>
      </c>
      <c r="H616" s="2" t="s">
        <v>851</v>
      </c>
      <c r="I616" t="s">
        <v>751</v>
      </c>
      <c r="J616" s="11" t="str">
        <f t="shared" si="78"/>
        <v>IC.GA.130114</v>
      </c>
      <c r="K616" s="2" t="s">
        <v>11683</v>
      </c>
      <c r="L616" t="str">
        <f t="shared" si="82"/>
        <v>None</v>
      </c>
      <c r="M616" s="12" t="str">
        <f t="shared" si="79"/>
        <v>PI.IC.GA.130114.01</v>
      </c>
      <c r="N616" s="12"/>
      <c r="O616" s="12" t="str">
        <f t="shared" si="80"/>
        <v>PH.IC.GA.130114.01</v>
      </c>
      <c r="Q616" s="12" t="str">
        <f t="shared" si="81"/>
        <v>CL.IC.GA.130114.01</v>
      </c>
      <c r="X616" t="s">
        <v>807</v>
      </c>
      <c r="Y616">
        <v>1108</v>
      </c>
    </row>
    <row r="617" spans="1:25" ht="15">
      <c r="A617" t="s">
        <v>2591</v>
      </c>
      <c r="B617" s="25"/>
      <c r="C617" s="22" t="s">
        <v>8201</v>
      </c>
      <c r="D617" s="25" t="s">
        <v>3095</v>
      </c>
      <c r="E617" s="2" t="s">
        <v>923</v>
      </c>
      <c r="F617" t="s">
        <v>3157</v>
      </c>
      <c r="G617" t="s">
        <v>3126</v>
      </c>
      <c r="H617" s="22" t="s">
        <v>1396</v>
      </c>
      <c r="I617" t="s">
        <v>3127</v>
      </c>
      <c r="J617" s="11" t="str">
        <f t="shared" si="78"/>
        <v>IC.GA.130201</v>
      </c>
      <c r="K617" s="2" t="s">
        <v>1192</v>
      </c>
      <c r="L617" t="str">
        <f t="shared" si="82"/>
        <v xml:space="preserve">     Thick</v>
      </c>
      <c r="M617" s="12" t="str">
        <f t="shared" si="79"/>
        <v>PI.IC.GA.130201.01</v>
      </c>
      <c r="N617" s="12"/>
      <c r="O617" s="12" t="str">
        <f t="shared" si="80"/>
        <v>PH.IC.GA.130201.01</v>
      </c>
      <c r="Q617" s="12" t="str">
        <f t="shared" si="81"/>
        <v>CL.IC.GA.130201.01</v>
      </c>
    </row>
    <row r="618" spans="1:25" ht="15">
      <c r="A618" t="s">
        <v>2591</v>
      </c>
      <c r="B618" s="25"/>
      <c r="C618" s="22" t="s">
        <v>8201</v>
      </c>
      <c r="D618" s="25"/>
      <c r="E618" s="2" t="s">
        <v>923</v>
      </c>
      <c r="F618" t="s">
        <v>3157</v>
      </c>
      <c r="G618" t="s">
        <v>3128</v>
      </c>
      <c r="H618" s="22" t="s">
        <v>1398</v>
      </c>
      <c r="I618" t="s">
        <v>3129</v>
      </c>
      <c r="J618" s="11" t="str">
        <f t="shared" si="78"/>
        <v>IC.GA.130202</v>
      </c>
      <c r="K618" s="2" t="s">
        <v>1192</v>
      </c>
      <c r="L618" t="str">
        <f t="shared" si="82"/>
        <v xml:space="preserve">     Thin</v>
      </c>
      <c r="M618" s="12" t="str">
        <f t="shared" si="79"/>
        <v>PI.IC.GA.130202.01</v>
      </c>
      <c r="N618" s="12"/>
      <c r="O618" s="12" t="str">
        <f t="shared" si="80"/>
        <v>PH.IC.GA.130202.01</v>
      </c>
      <c r="Q618" s="12" t="str">
        <f t="shared" si="81"/>
        <v>CL.IC.GA.130202.01</v>
      </c>
    </row>
    <row r="619" spans="1:25" ht="15">
      <c r="A619" t="s">
        <v>2591</v>
      </c>
      <c r="B619" s="25"/>
      <c r="C619" s="22" t="s">
        <v>8201</v>
      </c>
      <c r="D619" s="25" t="s">
        <v>2935</v>
      </c>
      <c r="E619" s="2" t="s">
        <v>1202</v>
      </c>
      <c r="F619" t="s">
        <v>3158</v>
      </c>
      <c r="G619" t="s">
        <v>1825</v>
      </c>
      <c r="H619" s="22" t="s">
        <v>1396</v>
      </c>
      <c r="I619" t="s">
        <v>1825</v>
      </c>
      <c r="J619" s="11" t="str">
        <f t="shared" si="78"/>
        <v>IC.GA.130301</v>
      </c>
      <c r="K619" s="2" t="s">
        <v>1192</v>
      </c>
      <c r="L619" t="str">
        <f t="shared" si="82"/>
        <v>Gauze</v>
      </c>
      <c r="M619" s="12" t="str">
        <f t="shared" si="79"/>
        <v>PI.IC.GA.130301.01</v>
      </c>
      <c r="N619" s="12"/>
      <c r="O619" s="12" t="str">
        <f t="shared" si="80"/>
        <v>PH.IC.GA.130301.01</v>
      </c>
      <c r="Q619" s="12" t="str">
        <f t="shared" si="81"/>
        <v>CL.IC.GA.130301.01</v>
      </c>
    </row>
    <row r="620" spans="1:25" ht="15">
      <c r="A620" t="s">
        <v>2591</v>
      </c>
      <c r="B620" s="25"/>
      <c r="C620" s="22" t="s">
        <v>8201</v>
      </c>
      <c r="D620" s="25"/>
      <c r="E620" s="2" t="s">
        <v>1202</v>
      </c>
      <c r="F620" t="s">
        <v>3158</v>
      </c>
      <c r="G620" t="s">
        <v>1998</v>
      </c>
      <c r="H620" s="22" t="s">
        <v>1398</v>
      </c>
      <c r="I620" t="s">
        <v>3444</v>
      </c>
      <c r="J620" s="11" t="str">
        <f t="shared" si="78"/>
        <v>IC.GA.130302</v>
      </c>
      <c r="K620" s="2" t="s">
        <v>1192</v>
      </c>
      <c r="L620" t="str">
        <f t="shared" si="82"/>
        <v>Transparent</v>
      </c>
      <c r="M620" s="12" t="str">
        <f t="shared" si="79"/>
        <v>PI.IC.GA.130302.01</v>
      </c>
      <c r="N620" s="12"/>
      <c r="O620" s="12" t="str">
        <f t="shared" si="80"/>
        <v>PH.IC.GA.130302.01</v>
      </c>
      <c r="Q620" s="12" t="str">
        <f t="shared" si="81"/>
        <v>CL.IC.GA.130302.01</v>
      </c>
    </row>
    <row r="621" spans="1:25" ht="15">
      <c r="A621" t="s">
        <v>2591</v>
      </c>
      <c r="B621" s="25"/>
      <c r="C621" s="22" t="s">
        <v>8201</v>
      </c>
      <c r="D621" s="25"/>
      <c r="E621" s="2" t="s">
        <v>1202</v>
      </c>
      <c r="F621" t="s">
        <v>3158</v>
      </c>
      <c r="G621" t="s">
        <v>3445</v>
      </c>
      <c r="H621" s="22" t="s">
        <v>1400</v>
      </c>
      <c r="I621" t="s">
        <v>1831</v>
      </c>
      <c r="J621" s="11" t="str">
        <f t="shared" si="78"/>
        <v>IC.GA.130303</v>
      </c>
      <c r="K621" s="2" t="s">
        <v>1192</v>
      </c>
      <c r="L621" t="str">
        <f t="shared" si="82"/>
        <v>None, open to air</v>
      </c>
      <c r="M621" s="12" t="str">
        <f t="shared" si="79"/>
        <v>PI.IC.GA.130303.01</v>
      </c>
      <c r="N621" s="12"/>
      <c r="O621" s="12" t="str">
        <f t="shared" si="80"/>
        <v>PH.IC.GA.130303.01</v>
      </c>
      <c r="Q621" s="12" t="str">
        <f t="shared" si="81"/>
        <v>CL.IC.GA.130303.01</v>
      </c>
    </row>
    <row r="622" spans="1:25" ht="15">
      <c r="A622" t="s">
        <v>2591</v>
      </c>
      <c r="B622" s="25"/>
      <c r="C622" s="22" t="s">
        <v>8201</v>
      </c>
      <c r="D622" s="25"/>
      <c r="E622" s="2" t="s">
        <v>1202</v>
      </c>
      <c r="F622" t="s">
        <v>3158</v>
      </c>
      <c r="G622" t="s">
        <v>2734</v>
      </c>
      <c r="H622" s="22" t="s">
        <v>1402</v>
      </c>
      <c r="I622" t="s">
        <v>930</v>
      </c>
      <c r="J622" s="11" t="str">
        <f t="shared" si="78"/>
        <v>IC.GA.130304</v>
      </c>
      <c r="K622" s="2" t="s">
        <v>1192</v>
      </c>
      <c r="L622" t="str">
        <f t="shared" si="82"/>
        <v>Other:  specify</v>
      </c>
      <c r="M622" s="12" t="str">
        <f t="shared" si="79"/>
        <v>PI.IC.GA.130304.01</v>
      </c>
      <c r="N622" s="12"/>
      <c r="O622" s="12" t="str">
        <f t="shared" si="80"/>
        <v>PH.IC.GA.130304.01</v>
      </c>
      <c r="Q622" s="12" t="str">
        <f t="shared" si="81"/>
        <v>CL.IC.GA.130304.01</v>
      </c>
    </row>
    <row r="623" spans="1:25" ht="15">
      <c r="A623" t="s">
        <v>2591</v>
      </c>
      <c r="B623" s="25"/>
      <c r="C623" s="22" t="s">
        <v>8201</v>
      </c>
      <c r="D623" s="25" t="s">
        <v>2937</v>
      </c>
      <c r="E623" s="2" t="s">
        <v>7070</v>
      </c>
      <c r="F623" t="s">
        <v>3158</v>
      </c>
      <c r="G623" t="s">
        <v>3346</v>
      </c>
      <c r="H623" s="22" t="s">
        <v>1396</v>
      </c>
      <c r="I623" t="s">
        <v>1833</v>
      </c>
      <c r="J623" s="11" t="str">
        <f t="shared" si="78"/>
        <v>IC.GA.130401</v>
      </c>
      <c r="K623" s="2" t="s">
        <v>1192</v>
      </c>
      <c r="L623" t="str">
        <f t="shared" si="82"/>
        <v>Clean, dry and intact</v>
      </c>
      <c r="M623" s="12" t="str">
        <f t="shared" si="79"/>
        <v>PI.IC.GA.130401.01</v>
      </c>
      <c r="N623" s="12"/>
      <c r="O623" s="12" t="str">
        <f t="shared" si="80"/>
        <v>PH.IC.GA.130401.01</v>
      </c>
      <c r="Q623" s="12" t="str">
        <f t="shared" si="81"/>
        <v>CL.IC.GA.130401.01</v>
      </c>
    </row>
    <row r="624" spans="1:25" ht="15">
      <c r="A624" t="s">
        <v>2591</v>
      </c>
      <c r="B624" s="25"/>
      <c r="C624" s="22" t="s">
        <v>8201</v>
      </c>
      <c r="D624" s="25"/>
      <c r="E624" s="2" t="s">
        <v>7070</v>
      </c>
      <c r="F624" t="s">
        <v>3158</v>
      </c>
      <c r="G624" t="s">
        <v>1811</v>
      </c>
      <c r="H624" s="22" t="s">
        <v>1398</v>
      </c>
      <c r="I624" t="s">
        <v>1811</v>
      </c>
      <c r="J624" s="11" t="str">
        <f t="shared" si="78"/>
        <v>IC.GA.130402</v>
      </c>
      <c r="K624" s="2" t="s">
        <v>1192</v>
      </c>
      <c r="L624" t="str">
        <f t="shared" si="82"/>
        <v>Changed</v>
      </c>
      <c r="M624" s="12" t="str">
        <f t="shared" si="79"/>
        <v>PI.IC.GA.130402.01</v>
      </c>
      <c r="N624" s="12"/>
      <c r="O624" s="12" t="str">
        <f t="shared" si="80"/>
        <v>PH.IC.GA.130402.01</v>
      </c>
      <c r="Q624" s="12" t="str">
        <f t="shared" si="81"/>
        <v>CL.IC.GA.130402.01</v>
      </c>
    </row>
    <row r="625" spans="1:19" ht="15">
      <c r="A625" t="s">
        <v>2591</v>
      </c>
      <c r="B625" s="25"/>
      <c r="C625" s="22" t="s">
        <v>8201</v>
      </c>
      <c r="D625" s="25"/>
      <c r="E625" s="2" t="s">
        <v>7070</v>
      </c>
      <c r="F625" t="s">
        <v>3158</v>
      </c>
      <c r="G625" t="s">
        <v>2010</v>
      </c>
      <c r="H625" s="22" t="s">
        <v>1400</v>
      </c>
      <c r="I625" t="s">
        <v>2010</v>
      </c>
      <c r="J625" s="11" t="str">
        <f t="shared" si="78"/>
        <v>IC.GA.130403</v>
      </c>
      <c r="K625" s="2" t="s">
        <v>1192</v>
      </c>
      <c r="L625" t="str">
        <f t="shared" si="82"/>
        <v>Reinforced</v>
      </c>
      <c r="M625" s="12" t="str">
        <f t="shared" si="79"/>
        <v>PI.IC.GA.130403.01</v>
      </c>
      <c r="N625" s="12"/>
      <c r="O625" s="12" t="str">
        <f t="shared" si="80"/>
        <v>PH.IC.GA.130403.01</v>
      </c>
      <c r="Q625" s="12" t="str">
        <f t="shared" si="81"/>
        <v>CL.IC.GA.130403.01</v>
      </c>
    </row>
    <row r="626" spans="1:19" ht="15">
      <c r="A626" t="s">
        <v>2591</v>
      </c>
      <c r="B626" s="25"/>
      <c r="C626" s="22" t="s">
        <v>8201</v>
      </c>
      <c r="D626" s="25" t="s">
        <v>2938</v>
      </c>
      <c r="E626" s="2" t="s">
        <v>7071</v>
      </c>
      <c r="F626" t="s">
        <v>3158</v>
      </c>
      <c r="G626" t="s">
        <v>2841</v>
      </c>
      <c r="H626" s="22" t="s">
        <v>1396</v>
      </c>
      <c r="I626" t="s">
        <v>1001</v>
      </c>
      <c r="J626" s="11" t="str">
        <f t="shared" si="78"/>
        <v>IC.GA.130501</v>
      </c>
      <c r="K626" s="2" t="s">
        <v>1192</v>
      </c>
      <c r="L626" t="str">
        <f t="shared" si="82"/>
        <v>Drsg exudate none</v>
      </c>
      <c r="M626" s="12" t="str">
        <f t="shared" si="79"/>
        <v>PI.IC.GA.130501.01</v>
      </c>
      <c r="N626" s="12"/>
      <c r="O626" s="12" t="str">
        <f t="shared" si="80"/>
        <v>PH.IC.GA.130501.01</v>
      </c>
      <c r="Q626" s="12" t="str">
        <f t="shared" si="81"/>
        <v>CL.IC.GA.130501.01</v>
      </c>
    </row>
    <row r="627" spans="1:19" ht="15">
      <c r="A627" t="s">
        <v>2591</v>
      </c>
      <c r="B627" s="25"/>
      <c r="C627" s="22" t="s">
        <v>8201</v>
      </c>
      <c r="D627" s="25"/>
      <c r="E627" s="2" t="s">
        <v>7071</v>
      </c>
      <c r="F627" t="s">
        <v>3158</v>
      </c>
      <c r="G627" t="s">
        <v>2842</v>
      </c>
      <c r="H627" s="22" t="s">
        <v>1398</v>
      </c>
      <c r="I627" t="s">
        <v>1649</v>
      </c>
      <c r="J627" s="11" t="str">
        <f t="shared" si="78"/>
        <v>IC.GA.130502</v>
      </c>
      <c r="K627" s="2" t="s">
        <v>1192</v>
      </c>
      <c r="L627" t="str">
        <f t="shared" si="82"/>
        <v>Drsg scant amount exudate</v>
      </c>
      <c r="M627" s="12" t="str">
        <f t="shared" si="79"/>
        <v>PI.IC.GA.130502.01</v>
      </c>
      <c r="N627" s="12"/>
      <c r="O627" s="12" t="str">
        <f t="shared" si="80"/>
        <v>PH.IC.GA.130502.01</v>
      </c>
      <c r="Q627" s="12" t="str">
        <f t="shared" si="81"/>
        <v>CL.IC.GA.130502.01</v>
      </c>
    </row>
    <row r="628" spans="1:19" ht="15">
      <c r="A628" t="s">
        <v>2591</v>
      </c>
      <c r="B628" s="25"/>
      <c r="C628" s="22" t="s">
        <v>8201</v>
      </c>
      <c r="D628" s="25"/>
      <c r="E628" s="2" t="s">
        <v>7071</v>
      </c>
      <c r="F628" t="s">
        <v>3158</v>
      </c>
      <c r="G628" t="s">
        <v>3347</v>
      </c>
      <c r="H628" s="22" t="s">
        <v>1400</v>
      </c>
      <c r="I628" t="s">
        <v>1651</v>
      </c>
      <c r="J628" s="11" t="str">
        <f t="shared" si="78"/>
        <v>IC.GA.130503</v>
      </c>
      <c r="K628" s="2" t="s">
        <v>1192</v>
      </c>
      <c r="L628" t="str">
        <f t="shared" si="82"/>
        <v>Drsg small amount exudate</v>
      </c>
      <c r="M628" s="12" t="str">
        <f t="shared" si="79"/>
        <v>PI.IC.GA.130503.01</v>
      </c>
      <c r="N628" s="12"/>
      <c r="O628" s="12" t="str">
        <f t="shared" si="80"/>
        <v>PH.IC.GA.130503.01</v>
      </c>
      <c r="Q628" s="12" t="str">
        <f t="shared" si="81"/>
        <v>CL.IC.GA.130503.01</v>
      </c>
    </row>
    <row r="629" spans="1:19" ht="15">
      <c r="A629" t="s">
        <v>2591</v>
      </c>
      <c r="B629" s="25"/>
      <c r="C629" s="22" t="s">
        <v>8201</v>
      </c>
      <c r="D629" s="25"/>
      <c r="E629" s="2" t="s">
        <v>7071</v>
      </c>
      <c r="F629" t="s">
        <v>3158</v>
      </c>
      <c r="G629" t="s">
        <v>2843</v>
      </c>
      <c r="H629" s="22" t="s">
        <v>1402</v>
      </c>
      <c r="I629" t="s">
        <v>1653</v>
      </c>
      <c r="J629" s="11" t="str">
        <f t="shared" ref="J629:J696" si="83">CONCATENATE("IC.GA.",C629,E629,H629)</f>
        <v>IC.GA.130504</v>
      </c>
      <c r="K629" s="2" t="s">
        <v>1192</v>
      </c>
      <c r="L629" t="str">
        <f t="shared" si="82"/>
        <v>Drsg moderate amount exudate</v>
      </c>
      <c r="M629" s="12" t="str">
        <f t="shared" ref="M629:M696" si="84">CONCATENATE("PI.",J629,".",K629)</f>
        <v>PI.IC.GA.130504.01</v>
      </c>
      <c r="N629" s="12"/>
      <c r="O629" s="12" t="str">
        <f t="shared" ref="O629:O696" si="85">CONCATENATE("PH.",J629,".",K629)</f>
        <v>PH.IC.GA.130504.01</v>
      </c>
      <c r="Q629" s="12" t="str">
        <f t="shared" ref="Q629:Q696" si="86">CONCATENATE("CL.",J629,".",K629)</f>
        <v>CL.IC.GA.130504.01</v>
      </c>
    </row>
    <row r="630" spans="1:19" ht="15">
      <c r="A630" t="s">
        <v>2591</v>
      </c>
      <c r="B630" s="25"/>
      <c r="C630" s="22" t="s">
        <v>8201</v>
      </c>
      <c r="D630" s="25"/>
      <c r="E630" s="2" t="s">
        <v>7071</v>
      </c>
      <c r="F630" t="s">
        <v>3158</v>
      </c>
      <c r="G630" t="s">
        <v>2844</v>
      </c>
      <c r="H630" s="22" t="s">
        <v>1404</v>
      </c>
      <c r="I630" t="s">
        <v>1655</v>
      </c>
      <c r="J630" s="11" t="str">
        <f t="shared" si="83"/>
        <v>IC.GA.130505</v>
      </c>
      <c r="K630" s="2" t="s">
        <v>1192</v>
      </c>
      <c r="L630" t="str">
        <f t="shared" si="82"/>
        <v>Drsg large amount exudate</v>
      </c>
      <c r="M630" s="12" t="str">
        <f t="shared" si="84"/>
        <v>PI.IC.GA.130505.01</v>
      </c>
      <c r="N630" s="12"/>
      <c r="O630" s="12" t="str">
        <f t="shared" si="85"/>
        <v>PH.IC.GA.130505.01</v>
      </c>
      <c r="Q630" s="12" t="str">
        <f t="shared" si="86"/>
        <v>CL.IC.GA.130505.01</v>
      </c>
    </row>
    <row r="631" spans="1:19" ht="15">
      <c r="A631" t="s">
        <v>2591</v>
      </c>
      <c r="B631" s="25"/>
      <c r="C631" s="22" t="s">
        <v>8201</v>
      </c>
      <c r="D631" s="25"/>
      <c r="E631" s="2" t="s">
        <v>7071</v>
      </c>
      <c r="F631" t="s">
        <v>3158</v>
      </c>
      <c r="G631" t="s">
        <v>2845</v>
      </c>
      <c r="H631" s="22" t="s">
        <v>1406</v>
      </c>
      <c r="I631" t="s">
        <v>1488</v>
      </c>
      <c r="J631" s="11" t="str">
        <f t="shared" si="83"/>
        <v>IC.GA.130506</v>
      </c>
      <c r="K631" s="2" t="s">
        <v>1192</v>
      </c>
      <c r="L631" t="str">
        <f t="shared" si="82"/>
        <v>Drsg copious amount exudate</v>
      </c>
      <c r="M631" s="12" t="str">
        <f t="shared" si="84"/>
        <v>PI.IC.GA.130506.01</v>
      </c>
      <c r="N631" s="12"/>
      <c r="O631" s="12" t="str">
        <f t="shared" si="85"/>
        <v>PH.IC.GA.130506.01</v>
      </c>
      <c r="Q631" s="12" t="str">
        <f t="shared" si="86"/>
        <v>CL.IC.GA.130506.01</v>
      </c>
    </row>
    <row r="632" spans="1:19" ht="15">
      <c r="A632" t="s">
        <v>2591</v>
      </c>
      <c r="B632" s="25"/>
      <c r="C632" s="22" t="s">
        <v>8201</v>
      </c>
      <c r="D632" s="25" t="s">
        <v>2940</v>
      </c>
      <c r="E632" s="2" t="s">
        <v>6888</v>
      </c>
      <c r="F632" t="s">
        <v>3158</v>
      </c>
      <c r="G632" t="s">
        <v>265</v>
      </c>
      <c r="H632" s="22" t="s">
        <v>1396</v>
      </c>
      <c r="I632" t="s">
        <v>1674</v>
      </c>
      <c r="J632" s="11" t="str">
        <f t="shared" si="83"/>
        <v>IC.GA.130601</v>
      </c>
      <c r="K632" s="2" t="s">
        <v>1192</v>
      </c>
      <c r="L632" t="str">
        <f t="shared" si="82"/>
        <v>Drsg exudate unchanged</v>
      </c>
      <c r="M632" s="12" t="str">
        <f t="shared" si="84"/>
        <v>PI.IC.GA.130601.01</v>
      </c>
      <c r="N632" s="12"/>
      <c r="O632" s="12" t="str">
        <f t="shared" si="85"/>
        <v>PH.IC.GA.130601.01</v>
      </c>
      <c r="Q632" s="12" t="str">
        <f t="shared" si="86"/>
        <v>CL.IC.GA.130601.01</v>
      </c>
    </row>
    <row r="633" spans="1:19" ht="15">
      <c r="A633" t="s">
        <v>2591</v>
      </c>
      <c r="B633" s="25"/>
      <c r="C633" s="22" t="s">
        <v>8201</v>
      </c>
      <c r="D633" s="25"/>
      <c r="E633" s="2" t="s">
        <v>6888</v>
      </c>
      <c r="F633" t="s">
        <v>3158</v>
      </c>
      <c r="G633" t="s">
        <v>2848</v>
      </c>
      <c r="H633" s="22" t="s">
        <v>1398</v>
      </c>
      <c r="I633" t="s">
        <v>1673</v>
      </c>
      <c r="J633" s="11" t="str">
        <f t="shared" si="83"/>
        <v>IC.GA.130602</v>
      </c>
      <c r="K633" s="2" t="s">
        <v>1192</v>
      </c>
      <c r="L633" t="str">
        <f t="shared" si="82"/>
        <v>Drsg exudate decreasing</v>
      </c>
      <c r="M633" s="12" t="str">
        <f t="shared" si="84"/>
        <v>PI.IC.GA.130602.01</v>
      </c>
      <c r="N633" s="12"/>
      <c r="O633" s="12" t="str">
        <f t="shared" si="85"/>
        <v>PH.IC.GA.130602.01</v>
      </c>
      <c r="Q633" s="12" t="str">
        <f t="shared" si="86"/>
        <v>CL.IC.GA.130602.01</v>
      </c>
    </row>
    <row r="634" spans="1:19" ht="15">
      <c r="A634" t="s">
        <v>2591</v>
      </c>
      <c r="B634" s="25"/>
      <c r="C634" s="22" t="s">
        <v>8201</v>
      </c>
      <c r="D634" s="25"/>
      <c r="E634" s="2" t="s">
        <v>6888</v>
      </c>
      <c r="F634" t="s">
        <v>3158</v>
      </c>
      <c r="G634" t="s">
        <v>2849</v>
      </c>
      <c r="H634" s="22" t="s">
        <v>1400</v>
      </c>
      <c r="I634" t="s">
        <v>1841</v>
      </c>
      <c r="J634" s="11" t="str">
        <f t="shared" si="83"/>
        <v>IC.GA.130603</v>
      </c>
      <c r="K634" s="2" t="s">
        <v>1192</v>
      </c>
      <c r="L634" t="str">
        <f t="shared" si="82"/>
        <v>Drsg exudate increasing</v>
      </c>
      <c r="M634" s="12" t="str">
        <f t="shared" si="84"/>
        <v>PI.IC.GA.130603.01</v>
      </c>
      <c r="N634" s="12"/>
      <c r="O634" s="12" t="str">
        <f t="shared" si="85"/>
        <v>PH.IC.GA.130603.01</v>
      </c>
      <c r="Q634" s="12" t="str">
        <f t="shared" si="86"/>
        <v>CL.IC.GA.130603.01</v>
      </c>
    </row>
    <row r="635" spans="1:19" ht="15">
      <c r="A635" t="s">
        <v>2591</v>
      </c>
      <c r="B635" s="25"/>
      <c r="C635" s="22" t="s">
        <v>8201</v>
      </c>
      <c r="D635" s="25" t="s">
        <v>2941</v>
      </c>
      <c r="E635" s="2" t="s">
        <v>7284</v>
      </c>
      <c r="F635" t="s">
        <v>3159</v>
      </c>
      <c r="G635" t="s">
        <v>1001</v>
      </c>
      <c r="H635" s="22" t="s">
        <v>1396</v>
      </c>
      <c r="I635" t="s">
        <v>1001</v>
      </c>
      <c r="J635" s="11" t="str">
        <f t="shared" si="83"/>
        <v>IC.GA.130701</v>
      </c>
      <c r="K635" s="2" t="s">
        <v>1192</v>
      </c>
      <c r="L635" t="str">
        <f t="shared" si="82"/>
        <v>None</v>
      </c>
      <c r="M635" s="12" t="str">
        <f t="shared" si="84"/>
        <v>PI.IC.GA.130701.01</v>
      </c>
      <c r="N635" s="12"/>
      <c r="O635" s="12" t="str">
        <f t="shared" si="85"/>
        <v>PH.IC.GA.130701.01</v>
      </c>
      <c r="Q635" s="12" t="str">
        <f t="shared" si="86"/>
        <v>CL.IC.GA.130701.01</v>
      </c>
    </row>
    <row r="636" spans="1:19" ht="15">
      <c r="A636" t="s">
        <v>2591</v>
      </c>
      <c r="B636" s="25"/>
      <c r="C636" s="22" t="s">
        <v>8201</v>
      </c>
      <c r="D636" s="25"/>
      <c r="E636" s="2" t="s">
        <v>7284</v>
      </c>
      <c r="F636" t="s">
        <v>3159</v>
      </c>
      <c r="G636" t="s">
        <v>2854</v>
      </c>
      <c r="H636" s="22" t="s">
        <v>1398</v>
      </c>
      <c r="I636" t="s">
        <v>2854</v>
      </c>
      <c r="J636" s="11" t="str">
        <f t="shared" si="83"/>
        <v>IC.GA.130702</v>
      </c>
      <c r="K636" s="2" t="s">
        <v>1192</v>
      </c>
      <c r="L636" t="str">
        <f t="shared" si="82"/>
        <v>Low</v>
      </c>
      <c r="M636" s="12" t="str">
        <f t="shared" si="84"/>
        <v>PI.IC.GA.130702.01</v>
      </c>
      <c r="N636" s="12"/>
      <c r="O636" s="12" t="str">
        <f t="shared" si="85"/>
        <v>PH.IC.GA.130702.01</v>
      </c>
      <c r="Q636" s="12" t="str">
        <f t="shared" si="86"/>
        <v>CL.IC.GA.130702.01</v>
      </c>
    </row>
    <row r="637" spans="1:19" ht="15">
      <c r="A637" t="s">
        <v>2591</v>
      </c>
      <c r="B637" s="25"/>
      <c r="C637" s="22" t="s">
        <v>8201</v>
      </c>
      <c r="D637" s="25"/>
      <c r="E637" s="2" t="s">
        <v>7284</v>
      </c>
      <c r="F637" t="s">
        <v>3159</v>
      </c>
      <c r="G637" t="s">
        <v>2855</v>
      </c>
      <c r="H637" s="22" t="s">
        <v>1400</v>
      </c>
      <c r="I637" t="s">
        <v>2855</v>
      </c>
      <c r="J637" s="11" t="str">
        <f t="shared" si="83"/>
        <v>IC.GA.130703</v>
      </c>
      <c r="K637" s="2" t="s">
        <v>1192</v>
      </c>
      <c r="L637" t="str">
        <f t="shared" si="82"/>
        <v>Medium</v>
      </c>
      <c r="M637" s="12" t="str">
        <f t="shared" si="84"/>
        <v>PI.IC.GA.130703.01</v>
      </c>
      <c r="N637" s="12"/>
      <c r="O637" s="12" t="str">
        <f t="shared" si="85"/>
        <v>PH.IC.GA.130703.01</v>
      </c>
      <c r="Q637" s="12" t="str">
        <f t="shared" si="86"/>
        <v>CL.IC.GA.130703.01</v>
      </c>
    </row>
    <row r="638" spans="1:19" ht="15">
      <c r="A638" t="s">
        <v>2591</v>
      </c>
      <c r="B638" s="25"/>
      <c r="C638" s="22" t="s">
        <v>8201</v>
      </c>
      <c r="D638" s="25"/>
      <c r="E638" s="2" t="s">
        <v>7284</v>
      </c>
      <c r="F638" t="s">
        <v>3159</v>
      </c>
      <c r="G638" t="s">
        <v>2856</v>
      </c>
      <c r="H638" s="22" t="s">
        <v>1402</v>
      </c>
      <c r="I638" t="s">
        <v>2856</v>
      </c>
      <c r="J638" s="11" t="str">
        <f t="shared" si="83"/>
        <v>IC.GA.130704</v>
      </c>
      <c r="K638" s="2" t="s">
        <v>1192</v>
      </c>
      <c r="L638" t="str">
        <f t="shared" si="82"/>
        <v>High</v>
      </c>
      <c r="M638" s="12" t="str">
        <f t="shared" si="84"/>
        <v>PI.IC.GA.130704.01</v>
      </c>
      <c r="N638" s="12"/>
      <c r="O638" s="12" t="str">
        <f t="shared" si="85"/>
        <v>PH.IC.GA.130704.01</v>
      </c>
      <c r="Q638" s="12" t="str">
        <f t="shared" si="86"/>
        <v>CL.IC.GA.130704.01</v>
      </c>
    </row>
    <row r="639" spans="1:19" ht="15">
      <c r="A639" t="s">
        <v>2591</v>
      </c>
      <c r="C639" s="2" t="s">
        <v>8201</v>
      </c>
      <c r="E639" s="2" t="s">
        <v>7284</v>
      </c>
      <c r="F639" t="s">
        <v>3160</v>
      </c>
      <c r="G639" t="s">
        <v>3187</v>
      </c>
      <c r="H639" s="22" t="s">
        <v>7071</v>
      </c>
      <c r="I639" t="s">
        <v>3188</v>
      </c>
      <c r="J639" s="11" t="str">
        <f t="shared" si="83"/>
        <v>IC.GA.130705</v>
      </c>
      <c r="K639" s="2" t="s">
        <v>1192</v>
      </c>
      <c r="L639" t="str">
        <f t="shared" si="82"/>
        <v>Gravity</v>
      </c>
      <c r="M639" s="12" t="str">
        <f t="shared" si="84"/>
        <v>PI.IC.GA.130705.01</v>
      </c>
      <c r="N639" s="12"/>
      <c r="O639" s="12" t="str">
        <f t="shared" si="85"/>
        <v>PH.IC.GA.130705.01</v>
      </c>
      <c r="Q639" s="12" t="str">
        <f t="shared" si="86"/>
        <v>CL.IC.GA.130705.01</v>
      </c>
      <c r="R639" t="s">
        <v>1141</v>
      </c>
      <c r="S639">
        <v>770</v>
      </c>
    </row>
    <row r="640" spans="1:19" ht="15">
      <c r="A640" t="s">
        <v>2591</v>
      </c>
      <c r="B640" s="25"/>
      <c r="C640" s="22" t="s">
        <v>8201</v>
      </c>
      <c r="D640" s="25" t="s">
        <v>1364</v>
      </c>
      <c r="E640" s="2" t="s">
        <v>10093</v>
      </c>
      <c r="F640" t="s">
        <v>3161</v>
      </c>
      <c r="G640" t="s">
        <v>3210</v>
      </c>
      <c r="H640" s="22" t="s">
        <v>1396</v>
      </c>
      <c r="I640" t="s">
        <v>3173</v>
      </c>
      <c r="J640" s="11" t="str">
        <f t="shared" si="83"/>
        <v>IC.GA.130801</v>
      </c>
      <c r="K640" s="2" t="s">
        <v>1192</v>
      </c>
      <c r="L640" t="str">
        <f t="shared" si="82"/>
        <v>Right nostril</v>
      </c>
      <c r="M640" s="12" t="str">
        <f t="shared" si="84"/>
        <v>PI.IC.GA.130801.01</v>
      </c>
      <c r="N640" s="12"/>
      <c r="O640" s="12" t="str">
        <f t="shared" si="85"/>
        <v>PH.IC.GA.130801.01</v>
      </c>
      <c r="Q640" s="12" t="str">
        <f t="shared" si="86"/>
        <v>CL.IC.GA.130801.01</v>
      </c>
    </row>
    <row r="641" spans="1:25" ht="15">
      <c r="A641" t="s">
        <v>2591</v>
      </c>
      <c r="B641" s="25"/>
      <c r="C641" s="22" t="s">
        <v>8201</v>
      </c>
      <c r="D641" s="25"/>
      <c r="E641" s="2" t="s">
        <v>10093</v>
      </c>
      <c r="F641" t="s">
        <v>3161</v>
      </c>
      <c r="G641" t="s">
        <v>3212</v>
      </c>
      <c r="H641" s="22" t="s">
        <v>1398</v>
      </c>
      <c r="I641" t="s">
        <v>3174</v>
      </c>
      <c r="J641" s="11" t="str">
        <f t="shared" si="83"/>
        <v>IC.GA.130802</v>
      </c>
      <c r="K641" s="2" t="s">
        <v>1192</v>
      </c>
      <c r="L641" t="str">
        <f t="shared" si="82"/>
        <v>Left nostril</v>
      </c>
      <c r="M641" s="12" t="str">
        <f t="shared" si="84"/>
        <v>PI.IC.GA.130802.01</v>
      </c>
      <c r="N641" s="12"/>
      <c r="O641" s="12" t="str">
        <f t="shared" si="85"/>
        <v>PH.IC.GA.130802.01</v>
      </c>
      <c r="Q641" s="12" t="str">
        <f t="shared" si="86"/>
        <v>CL.IC.GA.130802.01</v>
      </c>
    </row>
    <row r="642" spans="1:25" ht="15">
      <c r="A642" t="s">
        <v>2591</v>
      </c>
      <c r="B642" s="25"/>
      <c r="C642" s="22" t="s">
        <v>8201</v>
      </c>
      <c r="D642" s="25"/>
      <c r="E642" s="2" t="s">
        <v>10093</v>
      </c>
      <c r="F642" t="s">
        <v>3161</v>
      </c>
      <c r="G642" t="s">
        <v>3214</v>
      </c>
      <c r="H642" s="22" t="s">
        <v>1400</v>
      </c>
      <c r="I642" t="s">
        <v>3214</v>
      </c>
      <c r="J642" s="11" t="str">
        <f t="shared" si="83"/>
        <v>IC.GA.130803</v>
      </c>
      <c r="K642" s="2" t="s">
        <v>1192</v>
      </c>
      <c r="L642" t="str">
        <f t="shared" si="82"/>
        <v>Oral</v>
      </c>
      <c r="M642" s="12" t="str">
        <f t="shared" si="84"/>
        <v>PI.IC.GA.130803.01</v>
      </c>
      <c r="N642" s="12"/>
      <c r="O642" s="12" t="str">
        <f t="shared" si="85"/>
        <v>PH.IC.GA.130803.01</v>
      </c>
      <c r="Q642" s="12" t="str">
        <f t="shared" si="86"/>
        <v>CL.IC.GA.130803.01</v>
      </c>
    </row>
    <row r="643" spans="1:25" ht="15">
      <c r="A643" t="s">
        <v>2591</v>
      </c>
      <c r="B643" s="25"/>
      <c r="C643" s="22" t="s">
        <v>8201</v>
      </c>
      <c r="D643" s="25"/>
      <c r="E643" s="2" t="s">
        <v>10093</v>
      </c>
      <c r="F643" t="s">
        <v>3161</v>
      </c>
      <c r="G643" t="s">
        <v>3175</v>
      </c>
      <c r="H643" s="22" t="s">
        <v>1402</v>
      </c>
      <c r="I643" t="s">
        <v>3009</v>
      </c>
      <c r="J643" s="11" t="str">
        <f t="shared" si="83"/>
        <v>IC.GA.130804</v>
      </c>
      <c r="K643" s="2" t="s">
        <v>1192</v>
      </c>
      <c r="L643" t="str">
        <f t="shared" si="82"/>
        <v>Abdomen RUQ</v>
      </c>
      <c r="M643" s="12" t="str">
        <f t="shared" si="84"/>
        <v>PI.IC.GA.130804.01</v>
      </c>
      <c r="N643" s="12"/>
      <c r="O643" s="12" t="str">
        <f t="shared" si="85"/>
        <v>PH.IC.GA.130804.01</v>
      </c>
      <c r="Q643" s="12" t="str">
        <f t="shared" si="86"/>
        <v>CL.IC.GA.130804.01</v>
      </c>
    </row>
    <row r="644" spans="1:25" ht="15">
      <c r="A644" t="s">
        <v>2591</v>
      </c>
      <c r="B644" s="25"/>
      <c r="C644" s="22" t="s">
        <v>8201</v>
      </c>
      <c r="D644" s="25"/>
      <c r="E644" s="2" t="s">
        <v>10093</v>
      </c>
      <c r="F644" t="s">
        <v>3161</v>
      </c>
      <c r="G644" t="s">
        <v>3010</v>
      </c>
      <c r="H644" s="22" t="s">
        <v>1404</v>
      </c>
      <c r="I644" t="s">
        <v>3011</v>
      </c>
      <c r="J644" s="11" t="str">
        <f t="shared" si="83"/>
        <v>IC.GA.130805</v>
      </c>
      <c r="K644" s="2" t="s">
        <v>1192</v>
      </c>
      <c r="L644" t="str">
        <f t="shared" si="82"/>
        <v>Abdomen RLQ</v>
      </c>
      <c r="M644" s="12" t="str">
        <f t="shared" si="84"/>
        <v>PI.IC.GA.130805.01</v>
      </c>
      <c r="N644" s="12"/>
      <c r="O644" s="12" t="str">
        <f t="shared" si="85"/>
        <v>PH.IC.GA.130805.01</v>
      </c>
      <c r="Q644" s="12" t="str">
        <f t="shared" si="86"/>
        <v>CL.IC.GA.130805.01</v>
      </c>
    </row>
    <row r="645" spans="1:25" ht="15">
      <c r="A645" t="s">
        <v>2591</v>
      </c>
      <c r="B645" s="25"/>
      <c r="C645" s="22" t="s">
        <v>8201</v>
      </c>
      <c r="D645" s="25"/>
      <c r="E645" s="2" t="s">
        <v>10093</v>
      </c>
      <c r="F645" t="s">
        <v>3161</v>
      </c>
      <c r="G645" t="s">
        <v>3012</v>
      </c>
      <c r="H645" s="22" t="s">
        <v>1406</v>
      </c>
      <c r="I645" t="s">
        <v>3013</v>
      </c>
      <c r="J645" s="11" t="str">
        <f t="shared" si="83"/>
        <v>IC.GA.130806</v>
      </c>
      <c r="K645" s="2" t="s">
        <v>1192</v>
      </c>
      <c r="L645" t="str">
        <f t="shared" si="82"/>
        <v>Abdomen LUQ</v>
      </c>
      <c r="M645" s="12" t="str">
        <f t="shared" si="84"/>
        <v>PI.IC.GA.130806.01</v>
      </c>
      <c r="N645" s="12"/>
      <c r="O645" s="12" t="str">
        <f t="shared" si="85"/>
        <v>PH.IC.GA.130806.01</v>
      </c>
      <c r="Q645" s="12" t="str">
        <f t="shared" si="86"/>
        <v>CL.IC.GA.130806.01</v>
      </c>
    </row>
    <row r="646" spans="1:25" ht="15">
      <c r="A646" t="s">
        <v>2591</v>
      </c>
      <c r="B646" s="25"/>
      <c r="C646" s="22" t="s">
        <v>8201</v>
      </c>
      <c r="D646" s="25"/>
      <c r="E646" s="2" t="s">
        <v>10093</v>
      </c>
      <c r="F646" t="s">
        <v>3161</v>
      </c>
      <c r="G646" t="s">
        <v>3014</v>
      </c>
      <c r="H646" s="22" t="s">
        <v>1419</v>
      </c>
      <c r="I646" t="s">
        <v>3015</v>
      </c>
      <c r="J646" s="11" t="str">
        <f t="shared" si="83"/>
        <v>IC.GA.130807</v>
      </c>
      <c r="K646" s="2" t="s">
        <v>1192</v>
      </c>
      <c r="L646" t="str">
        <f t="shared" si="82"/>
        <v>Abdomen LLQ</v>
      </c>
      <c r="M646" s="12" t="str">
        <f t="shared" si="84"/>
        <v>PI.IC.GA.130807.01</v>
      </c>
      <c r="N646" s="12"/>
      <c r="O646" s="12" t="str">
        <f t="shared" si="85"/>
        <v>PH.IC.GA.130807.01</v>
      </c>
      <c r="Q646" s="12" t="str">
        <f t="shared" si="86"/>
        <v>CL.IC.GA.130807.01</v>
      </c>
    </row>
    <row r="647" spans="1:25" ht="15">
      <c r="A647" t="s">
        <v>2591</v>
      </c>
      <c r="B647" s="25"/>
      <c r="C647" s="22" t="s">
        <v>8201</v>
      </c>
      <c r="D647" s="25" t="s">
        <v>3250</v>
      </c>
      <c r="E647" s="2" t="s">
        <v>10095</v>
      </c>
      <c r="F647" t="s">
        <v>3162</v>
      </c>
      <c r="G647" t="s">
        <v>3018</v>
      </c>
      <c r="H647" s="22" t="s">
        <v>1396</v>
      </c>
      <c r="I647" t="s">
        <v>2858</v>
      </c>
      <c r="J647" s="11" t="str">
        <f t="shared" si="83"/>
        <v>IC.GA.130901</v>
      </c>
      <c r="K647" s="2" t="s">
        <v>1192</v>
      </c>
      <c r="L647" t="str">
        <f t="shared" si="82"/>
        <v xml:space="preserve">     Centimeter mark: specify</v>
      </c>
      <c r="M647" s="12" t="str">
        <f t="shared" si="84"/>
        <v>PI.IC.GA.130901.01</v>
      </c>
      <c r="N647" s="12"/>
      <c r="O647" s="12" t="str">
        <f t="shared" si="85"/>
        <v>PH.IC.GA.130901.01</v>
      </c>
      <c r="Q647" s="12" t="str">
        <f t="shared" si="86"/>
        <v>CL.IC.GA.130901.01</v>
      </c>
    </row>
    <row r="648" spans="1:25" ht="15">
      <c r="A648" t="s">
        <v>2591</v>
      </c>
      <c r="B648" s="25"/>
      <c r="C648" s="22" t="s">
        <v>8201</v>
      </c>
      <c r="D648" s="25"/>
      <c r="E648" s="2" t="s">
        <v>10095</v>
      </c>
      <c r="F648" t="s">
        <v>3162</v>
      </c>
      <c r="G648" t="s">
        <v>2859</v>
      </c>
      <c r="H648" s="22" t="s">
        <v>1398</v>
      </c>
      <c r="I648" t="s">
        <v>3337</v>
      </c>
      <c r="J648" s="11" t="str">
        <f t="shared" si="83"/>
        <v>IC.GA.130902</v>
      </c>
      <c r="K648" s="2" t="s">
        <v>1192</v>
      </c>
      <c r="L648" t="str">
        <f t="shared" si="82"/>
        <v xml:space="preserve">     Electromagnetic guided</v>
      </c>
      <c r="M648" s="12" t="str">
        <f t="shared" si="84"/>
        <v>PI.IC.GA.130902.01</v>
      </c>
      <c r="N648" s="12"/>
      <c r="O648" s="12" t="str">
        <f t="shared" si="85"/>
        <v>PH.IC.GA.130902.01</v>
      </c>
      <c r="Q648" s="12" t="str">
        <f t="shared" si="86"/>
        <v>CL.IC.GA.130902.01</v>
      </c>
    </row>
    <row r="649" spans="1:25" ht="15">
      <c r="A649" t="s">
        <v>2591</v>
      </c>
      <c r="B649" s="25"/>
      <c r="C649" s="22" t="s">
        <v>8201</v>
      </c>
      <c r="D649" s="25"/>
      <c r="E649" s="2" t="s">
        <v>10095</v>
      </c>
      <c r="F649" t="s">
        <v>3162</v>
      </c>
      <c r="G649" t="s">
        <v>3338</v>
      </c>
      <c r="H649" s="22" t="s">
        <v>1400</v>
      </c>
      <c r="I649" t="s">
        <v>3339</v>
      </c>
      <c r="J649" s="11" t="str">
        <f t="shared" si="83"/>
        <v>IC.GA.130903</v>
      </c>
      <c r="K649" s="2" t="s">
        <v>1192</v>
      </c>
      <c r="L649" t="str">
        <f t="shared" si="82"/>
        <v xml:space="preserve">     Aspirate contents</v>
      </c>
      <c r="M649" s="12" t="str">
        <f t="shared" si="84"/>
        <v>PI.IC.GA.130903.01</v>
      </c>
      <c r="N649" s="12"/>
      <c r="O649" s="12" t="str">
        <f t="shared" si="85"/>
        <v>PH.IC.GA.130903.01</v>
      </c>
      <c r="Q649" s="12" t="str">
        <f t="shared" si="86"/>
        <v>CL.IC.GA.130903.01</v>
      </c>
    </row>
    <row r="650" spans="1:25" ht="15">
      <c r="A650" t="s">
        <v>2591</v>
      </c>
      <c r="B650" s="25"/>
      <c r="C650" s="22" t="s">
        <v>8201</v>
      </c>
      <c r="D650" s="25"/>
      <c r="E650" s="2" t="s">
        <v>10095</v>
      </c>
      <c r="F650" t="s">
        <v>3162</v>
      </c>
      <c r="G650" t="s">
        <v>3340</v>
      </c>
      <c r="H650" s="22" t="s">
        <v>1402</v>
      </c>
      <c r="I650" t="s">
        <v>3341</v>
      </c>
      <c r="J650" s="11" t="str">
        <f t="shared" si="83"/>
        <v>IC.GA.130904</v>
      </c>
      <c r="K650" s="2" t="s">
        <v>1192</v>
      </c>
      <c r="L650" t="str">
        <f t="shared" si="82"/>
        <v xml:space="preserve">     X-ray</v>
      </c>
      <c r="M650" s="12" t="str">
        <f t="shared" si="84"/>
        <v>PI.IC.GA.130904.01</v>
      </c>
      <c r="N650" s="12"/>
      <c r="O650" s="12" t="str">
        <f t="shared" si="85"/>
        <v>PH.IC.GA.130904.01</v>
      </c>
      <c r="Q650" s="12" t="str">
        <f t="shared" si="86"/>
        <v>CL.IC.GA.130904.01</v>
      </c>
    </row>
    <row r="651" spans="1:25" ht="15">
      <c r="A651" t="s">
        <v>2591</v>
      </c>
      <c r="B651" s="25"/>
      <c r="C651" s="22" t="s">
        <v>8201</v>
      </c>
      <c r="D651" s="25"/>
      <c r="E651" s="2" t="s">
        <v>10095</v>
      </c>
      <c r="F651" t="s">
        <v>3162</v>
      </c>
      <c r="G651" t="s">
        <v>2684</v>
      </c>
      <c r="H651" s="22" t="s">
        <v>1404</v>
      </c>
      <c r="I651" t="s">
        <v>930</v>
      </c>
      <c r="J651" s="11" t="str">
        <f t="shared" si="83"/>
        <v>IC.GA.130905</v>
      </c>
      <c r="K651" s="2" t="s">
        <v>1192</v>
      </c>
      <c r="L651" t="str">
        <f t="shared" si="82"/>
        <v xml:space="preserve">     Other: specify</v>
      </c>
      <c r="M651" s="12" t="str">
        <f t="shared" si="84"/>
        <v>PI.IC.GA.130905.01</v>
      </c>
      <c r="N651" s="12"/>
      <c r="O651" s="12" t="str">
        <f t="shared" si="85"/>
        <v>PH.IC.GA.130905.01</v>
      </c>
      <c r="Q651" s="12" t="str">
        <f t="shared" si="86"/>
        <v>CL.IC.GA.130905.01</v>
      </c>
    </row>
    <row r="652" spans="1:25" ht="15">
      <c r="A652" t="s">
        <v>2591</v>
      </c>
      <c r="C652" s="2" t="s">
        <v>850</v>
      </c>
      <c r="E652" s="2" t="s">
        <v>10095</v>
      </c>
      <c r="F652" t="s">
        <v>749</v>
      </c>
      <c r="G652" t="s">
        <v>865</v>
      </c>
      <c r="H652" s="22" t="s">
        <v>873</v>
      </c>
      <c r="I652" t="s">
        <v>866</v>
      </c>
      <c r="J652" s="11" t="str">
        <f t="shared" si="83"/>
        <v>IC.GA.130906</v>
      </c>
      <c r="K652" s="2" t="s">
        <v>11683</v>
      </c>
      <c r="L652" t="str">
        <f t="shared" si="82"/>
        <v>Placed in Surgery</v>
      </c>
      <c r="M652" s="12" t="str">
        <f t="shared" si="84"/>
        <v>PI.IC.GA.130906.01</v>
      </c>
      <c r="N652" s="12"/>
      <c r="O652" s="12" t="str">
        <f t="shared" si="85"/>
        <v>PH.IC.GA.130906.01</v>
      </c>
      <c r="Q652" s="12" t="str">
        <f t="shared" si="86"/>
        <v>CL.IC.GA.130906.01</v>
      </c>
      <c r="X652" t="s">
        <v>807</v>
      </c>
      <c r="Y652">
        <v>1107</v>
      </c>
    </row>
    <row r="653" spans="1:25" ht="15">
      <c r="A653" t="s">
        <v>2591</v>
      </c>
      <c r="B653" s="25"/>
      <c r="C653" s="22" t="s">
        <v>8201</v>
      </c>
      <c r="D653" s="25" t="s">
        <v>3097</v>
      </c>
      <c r="E653" s="2" t="s">
        <v>10905</v>
      </c>
      <c r="F653" t="s">
        <v>3162</v>
      </c>
      <c r="G653" t="s">
        <v>1775</v>
      </c>
      <c r="H653" s="22" t="s">
        <v>1396</v>
      </c>
      <c r="I653" t="s">
        <v>1776</v>
      </c>
      <c r="J653" s="11" t="str">
        <f t="shared" si="83"/>
        <v>IC.GA.131001</v>
      </c>
      <c r="K653" s="2" t="s">
        <v>1192</v>
      </c>
      <c r="L653" t="str">
        <f t="shared" si="82"/>
        <v xml:space="preserve">     Taped</v>
      </c>
      <c r="M653" s="12" t="str">
        <f t="shared" si="84"/>
        <v>PI.IC.GA.131001.01</v>
      </c>
      <c r="N653" s="12"/>
      <c r="O653" s="12" t="str">
        <f t="shared" si="85"/>
        <v>PH.IC.GA.131001.01</v>
      </c>
      <c r="Q653" s="12" t="str">
        <f t="shared" si="86"/>
        <v>CL.IC.GA.131001.01</v>
      </c>
    </row>
    <row r="654" spans="1:25" ht="15">
      <c r="A654" t="s">
        <v>2591</v>
      </c>
      <c r="B654" s="25"/>
      <c r="C654" s="22" t="s">
        <v>8201</v>
      </c>
      <c r="D654" s="25"/>
      <c r="E654" s="2" t="s">
        <v>10905</v>
      </c>
      <c r="F654" t="s">
        <v>3162</v>
      </c>
      <c r="G654" t="s">
        <v>3342</v>
      </c>
      <c r="H654" s="22" t="s">
        <v>1398</v>
      </c>
      <c r="I654" t="s">
        <v>3343</v>
      </c>
      <c r="J654" s="11" t="str">
        <f t="shared" si="83"/>
        <v>IC.GA.131002</v>
      </c>
      <c r="K654" s="2" t="s">
        <v>1192</v>
      </c>
      <c r="L654" t="str">
        <f t="shared" si="82"/>
        <v xml:space="preserve">     Sutures</v>
      </c>
      <c r="M654" s="12" t="str">
        <f t="shared" si="84"/>
        <v>PI.IC.GA.131002.01</v>
      </c>
      <c r="N654" s="12"/>
      <c r="O654" s="12" t="str">
        <f t="shared" si="85"/>
        <v>PH.IC.GA.131002.01</v>
      </c>
      <c r="Q654" s="12" t="str">
        <f t="shared" si="86"/>
        <v>CL.IC.GA.131002.01</v>
      </c>
    </row>
    <row r="655" spans="1:25" ht="15">
      <c r="A655" t="s">
        <v>2591</v>
      </c>
      <c r="B655" s="25"/>
      <c r="C655" s="22" t="s">
        <v>8201</v>
      </c>
      <c r="D655" s="25"/>
      <c r="E655" s="2" t="s">
        <v>10905</v>
      </c>
      <c r="F655" t="s">
        <v>3162</v>
      </c>
      <c r="G655" t="s">
        <v>3344</v>
      </c>
      <c r="H655" s="22" t="s">
        <v>1400</v>
      </c>
      <c r="I655" t="s">
        <v>3345</v>
      </c>
      <c r="J655" s="11" t="str">
        <f t="shared" si="83"/>
        <v>IC.GA.131003</v>
      </c>
      <c r="K655" s="2" t="s">
        <v>1192</v>
      </c>
      <c r="L655" t="str">
        <f t="shared" si="82"/>
        <v xml:space="preserve">     Bridle</v>
      </c>
      <c r="M655" s="12" t="str">
        <f t="shared" si="84"/>
        <v>PI.IC.GA.131003.01</v>
      </c>
      <c r="N655" s="12"/>
      <c r="O655" s="12" t="str">
        <f t="shared" si="85"/>
        <v>PH.IC.GA.131003.01</v>
      </c>
      <c r="Q655" s="12" t="str">
        <f t="shared" si="86"/>
        <v>CL.IC.GA.131003.01</v>
      </c>
    </row>
    <row r="656" spans="1:25" ht="15">
      <c r="A656" t="s">
        <v>2591</v>
      </c>
      <c r="B656" s="25"/>
      <c r="C656" s="22" t="s">
        <v>8201</v>
      </c>
      <c r="D656" s="25"/>
      <c r="E656" s="2" t="s">
        <v>10905</v>
      </c>
      <c r="F656" t="s">
        <v>3162</v>
      </c>
      <c r="G656" t="s">
        <v>3191</v>
      </c>
      <c r="H656" s="22" t="s">
        <v>1402</v>
      </c>
      <c r="I656" t="s">
        <v>2394</v>
      </c>
      <c r="J656" s="11" t="str">
        <f t="shared" si="83"/>
        <v>IC.GA.131004</v>
      </c>
      <c r="K656" s="2" t="s">
        <v>1192</v>
      </c>
      <c r="L656" t="str">
        <f t="shared" si="82"/>
        <v xml:space="preserve">     Stabilization other:  specify</v>
      </c>
      <c r="M656" s="12" t="str">
        <f t="shared" si="84"/>
        <v>PI.IC.GA.131004.01</v>
      </c>
      <c r="N656" s="12"/>
      <c r="O656" s="12" t="str">
        <f t="shared" si="85"/>
        <v>PH.IC.GA.131004.01</v>
      </c>
      <c r="Q656" s="12" t="str">
        <f t="shared" si="86"/>
        <v>CL.IC.GA.131004.01</v>
      </c>
    </row>
    <row r="657" spans="1:19" ht="15">
      <c r="A657" t="s">
        <v>2591</v>
      </c>
      <c r="C657" s="2" t="s">
        <v>8201</v>
      </c>
      <c r="E657" s="2" t="s">
        <v>10905</v>
      </c>
      <c r="F657" t="s">
        <v>2998</v>
      </c>
      <c r="G657" t="s">
        <v>3192</v>
      </c>
      <c r="H657" s="22" t="s">
        <v>7071</v>
      </c>
      <c r="I657" t="s">
        <v>3193</v>
      </c>
      <c r="J657" s="11" t="str">
        <f t="shared" si="83"/>
        <v>IC.GA.131005</v>
      </c>
      <c r="K657" s="2" t="s">
        <v>1192</v>
      </c>
      <c r="L657" t="str">
        <f t="shared" si="82"/>
        <v xml:space="preserve">  Placed in IR</v>
      </c>
      <c r="M657" s="12" t="str">
        <f t="shared" si="84"/>
        <v>PI.IC.GA.131005.01</v>
      </c>
      <c r="N657" s="12"/>
      <c r="O657" s="12" t="str">
        <f t="shared" si="85"/>
        <v>PH.IC.GA.131005.01</v>
      </c>
      <c r="Q657" s="12" t="str">
        <f t="shared" si="86"/>
        <v>CL.IC.GA.131005.01</v>
      </c>
      <c r="R657" t="s">
        <v>1141</v>
      </c>
      <c r="S657">
        <v>771</v>
      </c>
    </row>
    <row r="658" spans="1:19" ht="15">
      <c r="A658" t="s">
        <v>2591</v>
      </c>
      <c r="B658" s="25"/>
      <c r="C658" s="22" t="s">
        <v>8201</v>
      </c>
      <c r="D658" s="25" t="s">
        <v>3253</v>
      </c>
      <c r="E658" s="2" t="s">
        <v>8048</v>
      </c>
      <c r="F658" t="s">
        <v>2998</v>
      </c>
      <c r="G658" t="s">
        <v>3194</v>
      </c>
      <c r="H658" s="22" t="s">
        <v>1396</v>
      </c>
      <c r="I658" t="s">
        <v>1762</v>
      </c>
      <c r="J658" s="11" t="str">
        <f t="shared" si="83"/>
        <v>IC.GA.131101</v>
      </c>
      <c r="K658" s="2" t="s">
        <v>1192</v>
      </c>
      <c r="L658" t="str">
        <f t="shared" si="82"/>
        <v xml:space="preserve">     Verification done</v>
      </c>
      <c r="M658" s="12" t="str">
        <f t="shared" si="84"/>
        <v>PI.IC.GA.131101.01</v>
      </c>
      <c r="N658" s="12"/>
      <c r="O658" s="12" t="str">
        <f t="shared" si="85"/>
        <v>PH.IC.GA.131101.01</v>
      </c>
      <c r="Q658" s="12" t="str">
        <f t="shared" si="86"/>
        <v>CL.IC.GA.131101.01</v>
      </c>
    </row>
    <row r="659" spans="1:19" ht="15">
      <c r="A659" t="s">
        <v>2591</v>
      </c>
      <c r="B659" s="25"/>
      <c r="C659" s="22" t="s">
        <v>8201</v>
      </c>
      <c r="D659" s="25"/>
      <c r="E659" s="2" t="s">
        <v>8048</v>
      </c>
      <c r="F659" t="s">
        <v>3162</v>
      </c>
      <c r="G659" t="s">
        <v>3195</v>
      </c>
      <c r="H659" s="22" t="s">
        <v>1398</v>
      </c>
      <c r="I659" t="s">
        <v>3196</v>
      </c>
      <c r="J659" s="11" t="str">
        <f t="shared" si="83"/>
        <v>IC.GA.131102</v>
      </c>
      <c r="K659" s="2" t="s">
        <v>1192</v>
      </c>
      <c r="L659" t="str">
        <f t="shared" si="82"/>
        <v xml:space="preserve">     Verification not done</v>
      </c>
      <c r="M659" s="12" t="str">
        <f t="shared" si="84"/>
        <v>PI.IC.GA.131102.01</v>
      </c>
      <c r="N659" s="12"/>
      <c r="O659" s="12" t="str">
        <f t="shared" si="85"/>
        <v>PH.IC.GA.131102.01</v>
      </c>
      <c r="Q659" s="12" t="str">
        <f t="shared" si="86"/>
        <v>CL.IC.GA.131102.01</v>
      </c>
    </row>
    <row r="660" spans="1:19" ht="15">
      <c r="A660" t="s">
        <v>2591</v>
      </c>
      <c r="B660" s="25"/>
      <c r="C660" s="22" t="s">
        <v>8201</v>
      </c>
      <c r="D660" s="25" t="s">
        <v>3254</v>
      </c>
      <c r="E660" s="2" t="s">
        <v>11023</v>
      </c>
      <c r="F660" t="s">
        <v>2999</v>
      </c>
      <c r="G660" t="s">
        <v>3198</v>
      </c>
      <c r="H660" s="22" t="s">
        <v>1396</v>
      </c>
      <c r="I660" t="s">
        <v>1001</v>
      </c>
      <c r="J660" s="11" t="str">
        <f t="shared" si="83"/>
        <v>IC.GA.131201</v>
      </c>
      <c r="K660" s="2" t="s">
        <v>1192</v>
      </c>
      <c r="L660" t="str">
        <f t="shared" si="82"/>
        <v>Stabilization none</v>
      </c>
      <c r="M660" s="12" t="str">
        <f t="shared" si="84"/>
        <v>PI.IC.GA.131201.01</v>
      </c>
      <c r="N660" s="12"/>
      <c r="O660" s="12" t="str">
        <f t="shared" si="85"/>
        <v>PH.IC.GA.131201.01</v>
      </c>
      <c r="Q660" s="12" t="str">
        <f t="shared" si="86"/>
        <v>CL.IC.GA.131201.01</v>
      </c>
    </row>
    <row r="661" spans="1:19" ht="15">
      <c r="A661" t="s">
        <v>2591</v>
      </c>
      <c r="B661" s="25"/>
      <c r="C661" s="22" t="s">
        <v>8201</v>
      </c>
      <c r="D661" s="25"/>
      <c r="E661" s="2" t="s">
        <v>11023</v>
      </c>
      <c r="F661" t="s">
        <v>2999</v>
      </c>
      <c r="G661" t="s">
        <v>3199</v>
      </c>
      <c r="H661" s="22" t="s">
        <v>1398</v>
      </c>
      <c r="I661" t="s">
        <v>3200</v>
      </c>
      <c r="J661" s="11" t="str">
        <f t="shared" si="83"/>
        <v>IC.GA.131202</v>
      </c>
      <c r="K661" s="2" t="s">
        <v>1192</v>
      </c>
      <c r="L661" t="str">
        <f t="shared" si="82"/>
        <v>Stabilization tape</v>
      </c>
      <c r="M661" s="12" t="str">
        <f t="shared" si="84"/>
        <v>PI.IC.GA.131202.01</v>
      </c>
      <c r="N661" s="12"/>
      <c r="O661" s="12" t="str">
        <f t="shared" si="85"/>
        <v>PH.IC.GA.131202.01</v>
      </c>
      <c r="Q661" s="12" t="str">
        <f t="shared" si="86"/>
        <v>CL.IC.GA.131202.01</v>
      </c>
    </row>
    <row r="662" spans="1:19" ht="15">
      <c r="A662" t="s">
        <v>2591</v>
      </c>
      <c r="B662" s="25"/>
      <c r="C662" s="22" t="s">
        <v>8201</v>
      </c>
      <c r="D662" s="25"/>
      <c r="E662" s="2" t="s">
        <v>11023</v>
      </c>
      <c r="F662" t="s">
        <v>2999</v>
      </c>
      <c r="G662" t="s">
        <v>3201</v>
      </c>
      <c r="H662" s="22" t="s">
        <v>1400</v>
      </c>
      <c r="I662" t="s">
        <v>2928</v>
      </c>
      <c r="J662" s="11" t="str">
        <f t="shared" si="83"/>
        <v>IC.GA.131203</v>
      </c>
      <c r="K662" s="2" t="s">
        <v>1192</v>
      </c>
      <c r="L662" t="str">
        <f t="shared" si="82"/>
        <v>Stabilization sutures</v>
      </c>
      <c r="M662" s="12" t="str">
        <f t="shared" si="84"/>
        <v>PI.IC.GA.131203.01</v>
      </c>
      <c r="N662" s="12"/>
      <c r="O662" s="12" t="str">
        <f t="shared" si="85"/>
        <v>PH.IC.GA.131203.01</v>
      </c>
      <c r="Q662" s="12" t="str">
        <f t="shared" si="86"/>
        <v>CL.IC.GA.131203.01</v>
      </c>
    </row>
    <row r="663" spans="1:19" ht="15">
      <c r="A663" t="s">
        <v>2591</v>
      </c>
      <c r="B663" s="25"/>
      <c r="C663" s="22" t="s">
        <v>8201</v>
      </c>
      <c r="D663" s="25"/>
      <c r="E663" s="2" t="s">
        <v>11023</v>
      </c>
      <c r="F663" t="s">
        <v>2999</v>
      </c>
      <c r="G663" t="s">
        <v>266</v>
      </c>
      <c r="H663" s="22" t="s">
        <v>1402</v>
      </c>
      <c r="I663" t="s">
        <v>1772</v>
      </c>
      <c r="J663" s="11" t="str">
        <f t="shared" si="83"/>
        <v>IC.GA.131204</v>
      </c>
      <c r="K663" s="2" t="s">
        <v>1192</v>
      </c>
      <c r="L663" t="str">
        <f t="shared" si="82"/>
        <v>Stabilization commercial device</v>
      </c>
      <c r="M663" s="12" t="str">
        <f t="shared" si="84"/>
        <v>PI.IC.GA.131204.01</v>
      </c>
      <c r="N663" s="12"/>
      <c r="O663" s="12" t="str">
        <f t="shared" si="85"/>
        <v>PH.IC.GA.131204.01</v>
      </c>
      <c r="Q663" s="12" t="str">
        <f t="shared" si="86"/>
        <v>CL.IC.GA.131204.01</v>
      </c>
    </row>
    <row r="664" spans="1:19" ht="15">
      <c r="A664" t="s">
        <v>2591</v>
      </c>
      <c r="B664" s="25"/>
      <c r="C664" s="22" t="s">
        <v>8201</v>
      </c>
      <c r="D664" s="25" t="s">
        <v>3256</v>
      </c>
      <c r="E664" s="2" t="s">
        <v>8201</v>
      </c>
      <c r="F664" t="s">
        <v>2999</v>
      </c>
      <c r="G664" t="s">
        <v>3355</v>
      </c>
      <c r="H664" s="22" t="s">
        <v>1396</v>
      </c>
      <c r="I664" t="s">
        <v>2687</v>
      </c>
      <c r="J664" s="11" t="str">
        <f t="shared" si="83"/>
        <v>IC.GA.131301</v>
      </c>
      <c r="K664" s="2" t="s">
        <v>1192</v>
      </c>
      <c r="L664" t="str">
        <f t="shared" ref="L664:L729" si="87">G664</f>
        <v>Site within normal limits</v>
      </c>
      <c r="M664" s="12" t="str">
        <f t="shared" si="84"/>
        <v>PI.IC.GA.131301.01</v>
      </c>
      <c r="N664" s="12"/>
      <c r="O664" s="12" t="str">
        <f t="shared" si="85"/>
        <v>PH.IC.GA.131301.01</v>
      </c>
      <c r="Q664" s="12" t="str">
        <f t="shared" si="86"/>
        <v>CL.IC.GA.131301.01</v>
      </c>
    </row>
    <row r="665" spans="1:19" ht="15">
      <c r="A665" t="s">
        <v>2591</v>
      </c>
      <c r="B665" s="25"/>
      <c r="C665" s="22" t="s">
        <v>8201</v>
      </c>
      <c r="D665" s="25"/>
      <c r="E665" s="2" t="s">
        <v>8201</v>
      </c>
      <c r="F665" t="s">
        <v>2999</v>
      </c>
      <c r="G665" t="s">
        <v>3356</v>
      </c>
      <c r="H665" s="22" t="s">
        <v>1398</v>
      </c>
      <c r="I665" t="s">
        <v>1531</v>
      </c>
      <c r="J665" s="11" t="str">
        <f t="shared" si="83"/>
        <v>IC.GA.131302</v>
      </c>
      <c r="K665" s="2" t="s">
        <v>1192</v>
      </c>
      <c r="L665" t="str">
        <f t="shared" si="87"/>
        <v>Site erythema</v>
      </c>
      <c r="M665" s="12" t="str">
        <f t="shared" si="84"/>
        <v>PI.IC.GA.131302.01</v>
      </c>
      <c r="N665" s="12"/>
      <c r="O665" s="12" t="str">
        <f t="shared" si="85"/>
        <v>PH.IC.GA.131302.01</v>
      </c>
      <c r="Q665" s="12" t="str">
        <f t="shared" si="86"/>
        <v>CL.IC.GA.131302.01</v>
      </c>
    </row>
    <row r="666" spans="1:19" ht="15">
      <c r="A666" t="s">
        <v>2591</v>
      </c>
      <c r="B666" s="25"/>
      <c r="C666" s="22" t="s">
        <v>8201</v>
      </c>
      <c r="D666" s="25"/>
      <c r="E666" s="2" t="s">
        <v>8201</v>
      </c>
      <c r="F666" t="s">
        <v>2999</v>
      </c>
      <c r="G666" t="s">
        <v>3357</v>
      </c>
      <c r="H666" s="22" t="s">
        <v>1400</v>
      </c>
      <c r="I666" t="s">
        <v>1541</v>
      </c>
      <c r="J666" s="11" t="str">
        <f t="shared" si="83"/>
        <v>IC.GA.131303</v>
      </c>
      <c r="K666" s="2" t="s">
        <v>1192</v>
      </c>
      <c r="L666" t="str">
        <f t="shared" si="87"/>
        <v>Site swelling</v>
      </c>
      <c r="M666" s="12" t="str">
        <f t="shared" si="84"/>
        <v>PI.IC.GA.131303.01</v>
      </c>
      <c r="N666" s="12"/>
      <c r="O666" s="12" t="str">
        <f t="shared" si="85"/>
        <v>PH.IC.GA.131303.01</v>
      </c>
      <c r="Q666" s="12" t="str">
        <f t="shared" si="86"/>
        <v>CL.IC.GA.131303.01</v>
      </c>
    </row>
    <row r="667" spans="1:19" ht="15">
      <c r="A667" t="s">
        <v>2591</v>
      </c>
      <c r="B667" s="25"/>
      <c r="C667" s="22" t="s">
        <v>8201</v>
      </c>
      <c r="D667" s="25"/>
      <c r="E667" s="2" t="s">
        <v>8201</v>
      </c>
      <c r="F667" t="s">
        <v>2999</v>
      </c>
      <c r="G667" t="s">
        <v>3081</v>
      </c>
      <c r="H667" s="22" t="s">
        <v>1402</v>
      </c>
      <c r="I667" t="s">
        <v>1533</v>
      </c>
      <c r="J667" s="11" t="str">
        <f t="shared" si="83"/>
        <v>IC.GA.131304</v>
      </c>
      <c r="K667" s="2" t="s">
        <v>1192</v>
      </c>
      <c r="L667" t="str">
        <f t="shared" si="87"/>
        <v>Site hematoma</v>
      </c>
      <c r="M667" s="12" t="str">
        <f t="shared" si="84"/>
        <v>PI.IC.GA.131304.01</v>
      </c>
      <c r="N667" s="12"/>
      <c r="O667" s="12" t="str">
        <f t="shared" si="85"/>
        <v>PH.IC.GA.131304.01</v>
      </c>
      <c r="Q667" s="12" t="str">
        <f t="shared" si="86"/>
        <v>CL.IC.GA.131304.01</v>
      </c>
    </row>
    <row r="668" spans="1:19" ht="15">
      <c r="A668" t="s">
        <v>2591</v>
      </c>
      <c r="B668" s="25"/>
      <c r="C668" s="22" t="s">
        <v>8201</v>
      </c>
      <c r="D668" s="25"/>
      <c r="E668" s="2" t="s">
        <v>8201</v>
      </c>
      <c r="F668" t="s">
        <v>2999</v>
      </c>
      <c r="G668" t="s">
        <v>3082</v>
      </c>
      <c r="H668" s="22" t="s">
        <v>1404</v>
      </c>
      <c r="I668" t="s">
        <v>2693</v>
      </c>
      <c r="J668" s="11" t="str">
        <f t="shared" si="83"/>
        <v>IC.GA.131305</v>
      </c>
      <c r="K668" s="2" t="s">
        <v>1192</v>
      </c>
      <c r="L668" t="str">
        <f t="shared" si="87"/>
        <v>Site bruising</v>
      </c>
      <c r="M668" s="12" t="str">
        <f t="shared" si="84"/>
        <v>PI.IC.GA.131305.01</v>
      </c>
      <c r="N668" s="12"/>
      <c r="O668" s="12" t="str">
        <f t="shared" si="85"/>
        <v>PH.IC.GA.131305.01</v>
      </c>
      <c r="Q668" s="12" t="str">
        <f t="shared" si="86"/>
        <v>CL.IC.GA.131305.01</v>
      </c>
    </row>
    <row r="669" spans="1:19" ht="15">
      <c r="A669" t="s">
        <v>2591</v>
      </c>
      <c r="B669" s="25"/>
      <c r="C669" s="22" t="s">
        <v>8201</v>
      </c>
      <c r="D669" s="25"/>
      <c r="E669" s="2" t="s">
        <v>8201</v>
      </c>
      <c r="F669" t="s">
        <v>2999</v>
      </c>
      <c r="G669" t="s">
        <v>264</v>
      </c>
      <c r="H669" s="22" t="s">
        <v>1406</v>
      </c>
      <c r="I669" t="s">
        <v>1224</v>
      </c>
      <c r="J669" s="11" t="str">
        <f t="shared" si="83"/>
        <v>IC.GA.131306</v>
      </c>
      <c r="K669" s="2" t="s">
        <v>1192</v>
      </c>
      <c r="L669" t="str">
        <f t="shared" si="87"/>
        <v>Site unable to assess due to drsg</v>
      </c>
      <c r="M669" s="12" t="str">
        <f t="shared" si="84"/>
        <v>PI.IC.GA.131306.01</v>
      </c>
      <c r="N669" s="12"/>
      <c r="O669" s="12" t="str">
        <f t="shared" si="85"/>
        <v>PH.IC.GA.131306.01</v>
      </c>
      <c r="Q669" s="12" t="str">
        <f t="shared" si="86"/>
        <v>CL.IC.GA.131306.01</v>
      </c>
    </row>
    <row r="670" spans="1:19" ht="15">
      <c r="A670" t="s">
        <v>2591</v>
      </c>
      <c r="B670" s="25"/>
      <c r="C670" s="22" t="s">
        <v>8201</v>
      </c>
      <c r="D670" s="25"/>
      <c r="E670" s="2" t="s">
        <v>8201</v>
      </c>
      <c r="F670" t="s">
        <v>2999</v>
      </c>
      <c r="G670" t="s">
        <v>2758</v>
      </c>
      <c r="H670" s="22" t="s">
        <v>1419</v>
      </c>
      <c r="I670" t="s">
        <v>930</v>
      </c>
      <c r="J670" s="11" t="str">
        <f t="shared" si="83"/>
        <v>IC.GA.131307</v>
      </c>
      <c r="K670" s="2" t="s">
        <v>1192</v>
      </c>
      <c r="L670" t="str">
        <f t="shared" si="87"/>
        <v>Site other:  specify</v>
      </c>
      <c r="M670" s="12" t="str">
        <f t="shared" si="84"/>
        <v>PI.IC.GA.131307.01</v>
      </c>
      <c r="N670" s="12"/>
      <c r="O670" s="12" t="str">
        <f t="shared" si="85"/>
        <v>PH.IC.GA.131307.01</v>
      </c>
      <c r="Q670" s="12" t="str">
        <f t="shared" si="86"/>
        <v>CL.IC.GA.131307.01</v>
      </c>
    </row>
    <row r="671" spans="1:19" ht="15">
      <c r="A671" t="s">
        <v>2591</v>
      </c>
      <c r="B671" s="25"/>
      <c r="C671" s="22" t="s">
        <v>8201</v>
      </c>
      <c r="D671" s="25" t="s">
        <v>3257</v>
      </c>
      <c r="E671" s="2" t="s">
        <v>9621</v>
      </c>
      <c r="F671" t="s">
        <v>2999</v>
      </c>
      <c r="G671" t="s">
        <v>2759</v>
      </c>
      <c r="H671" s="22" t="s">
        <v>1396</v>
      </c>
      <c r="I671" t="s">
        <v>1674</v>
      </c>
      <c r="J671" s="11" t="str">
        <f t="shared" si="83"/>
        <v>IC.GA.131401</v>
      </c>
      <c r="K671" s="2" t="s">
        <v>1192</v>
      </c>
      <c r="L671" t="str">
        <f t="shared" si="87"/>
        <v>Status unchanged</v>
      </c>
      <c r="M671" s="12" t="str">
        <f t="shared" si="84"/>
        <v>PI.IC.GA.131401.01</v>
      </c>
      <c r="N671" s="12"/>
      <c r="O671" s="12" t="str">
        <f t="shared" si="85"/>
        <v>PH.IC.GA.131401.01</v>
      </c>
      <c r="Q671" s="12" t="str">
        <f t="shared" si="86"/>
        <v>CL.IC.GA.131401.01</v>
      </c>
    </row>
    <row r="672" spans="1:19" ht="15">
      <c r="A672" t="s">
        <v>2591</v>
      </c>
      <c r="B672" s="25"/>
      <c r="C672" s="22" t="s">
        <v>8201</v>
      </c>
      <c r="D672" s="25"/>
      <c r="E672" s="2" t="s">
        <v>9621</v>
      </c>
      <c r="F672" t="s">
        <v>2999</v>
      </c>
      <c r="G672" t="s">
        <v>2760</v>
      </c>
      <c r="H672" s="22" t="s">
        <v>1398</v>
      </c>
      <c r="I672" t="s">
        <v>1673</v>
      </c>
      <c r="J672" s="11" t="str">
        <f t="shared" si="83"/>
        <v>IC.GA.131402</v>
      </c>
      <c r="K672" s="2" t="s">
        <v>1192</v>
      </c>
      <c r="L672" t="str">
        <f t="shared" si="87"/>
        <v>Status decreasing</v>
      </c>
      <c r="M672" s="12" t="str">
        <f t="shared" si="84"/>
        <v>PI.IC.GA.131402.01</v>
      </c>
      <c r="N672" s="12"/>
      <c r="O672" s="12" t="str">
        <f t="shared" si="85"/>
        <v>PH.IC.GA.131402.01</v>
      </c>
      <c r="Q672" s="12" t="str">
        <f t="shared" si="86"/>
        <v>CL.IC.GA.131402.01</v>
      </c>
    </row>
    <row r="673" spans="1:17" ht="15">
      <c r="A673" t="s">
        <v>2591</v>
      </c>
      <c r="B673" s="25"/>
      <c r="C673" s="22" t="s">
        <v>8201</v>
      </c>
      <c r="D673" s="25"/>
      <c r="E673" s="2" t="s">
        <v>9621</v>
      </c>
      <c r="F673" t="s">
        <v>2999</v>
      </c>
      <c r="G673" t="s">
        <v>2761</v>
      </c>
      <c r="H673" s="22" t="s">
        <v>1400</v>
      </c>
      <c r="I673" t="s">
        <v>1841</v>
      </c>
      <c r="J673" s="11" t="str">
        <f t="shared" si="83"/>
        <v>IC.GA.131403</v>
      </c>
      <c r="K673" s="2" t="s">
        <v>1192</v>
      </c>
      <c r="L673" t="str">
        <f t="shared" si="87"/>
        <v>Status increasing</v>
      </c>
      <c r="M673" s="12" t="str">
        <f t="shared" si="84"/>
        <v>PI.IC.GA.131403.01</v>
      </c>
      <c r="N673" s="12"/>
      <c r="O673" s="12" t="str">
        <f t="shared" si="85"/>
        <v>PH.IC.GA.131403.01</v>
      </c>
      <c r="Q673" s="12" t="str">
        <f t="shared" si="86"/>
        <v>CL.IC.GA.131403.01</v>
      </c>
    </row>
    <row r="674" spans="1:17" ht="15">
      <c r="A674" t="s">
        <v>2591</v>
      </c>
      <c r="B674" s="25"/>
      <c r="C674" s="22" t="s">
        <v>8201</v>
      </c>
      <c r="D674" s="25" t="s">
        <v>3258</v>
      </c>
      <c r="E674" s="2" t="s">
        <v>6135</v>
      </c>
      <c r="F674" t="s">
        <v>2999</v>
      </c>
      <c r="G674" t="s">
        <v>3181</v>
      </c>
      <c r="H674" s="22" t="s">
        <v>1396</v>
      </c>
      <c r="I674" t="s">
        <v>1557</v>
      </c>
      <c r="J674" s="11" t="str">
        <f t="shared" si="83"/>
        <v>IC.GA.131501</v>
      </c>
      <c r="K674" s="2" t="s">
        <v>1192</v>
      </c>
      <c r="L674" t="str">
        <f t="shared" si="87"/>
        <v>Site consistent with body temp</v>
      </c>
      <c r="M674" s="12" t="str">
        <f t="shared" si="84"/>
        <v>PI.IC.GA.131501.01</v>
      </c>
      <c r="N674" s="12"/>
      <c r="O674" s="12" t="str">
        <f t="shared" si="85"/>
        <v>PH.IC.GA.131501.01</v>
      </c>
      <c r="Q674" s="12" t="str">
        <f t="shared" si="86"/>
        <v>CL.IC.GA.131501.01</v>
      </c>
    </row>
    <row r="675" spans="1:17" ht="15">
      <c r="A675" t="s">
        <v>2591</v>
      </c>
      <c r="B675" s="25"/>
      <c r="C675" s="22" t="s">
        <v>8201</v>
      </c>
      <c r="D675" s="25"/>
      <c r="E675" s="2" t="s">
        <v>6135</v>
      </c>
      <c r="F675" t="s">
        <v>2999</v>
      </c>
      <c r="G675" t="s">
        <v>257</v>
      </c>
      <c r="H675" s="22" t="s">
        <v>1398</v>
      </c>
      <c r="I675" t="s">
        <v>2116</v>
      </c>
      <c r="J675" s="11" t="str">
        <f t="shared" si="83"/>
        <v>IC.GA.131502</v>
      </c>
      <c r="K675" s="2" t="s">
        <v>1192</v>
      </c>
      <c r="L675" t="str">
        <f t="shared" si="87"/>
        <v>Site warmer than body temperature</v>
      </c>
      <c r="M675" s="12" t="str">
        <f t="shared" si="84"/>
        <v>PI.IC.GA.131502.01</v>
      </c>
      <c r="N675" s="12"/>
      <c r="O675" s="12" t="str">
        <f t="shared" si="85"/>
        <v>PH.IC.GA.131502.01</v>
      </c>
      <c r="Q675" s="12" t="str">
        <f t="shared" si="86"/>
        <v>CL.IC.GA.131502.01</v>
      </c>
    </row>
    <row r="676" spans="1:17" ht="15">
      <c r="A676" t="s">
        <v>2591</v>
      </c>
      <c r="B676" s="25"/>
      <c r="C676" s="22" t="s">
        <v>8201</v>
      </c>
      <c r="D676" s="25"/>
      <c r="E676" s="2" t="s">
        <v>6135</v>
      </c>
      <c r="F676" t="s">
        <v>2999</v>
      </c>
      <c r="G676" t="s">
        <v>2933</v>
      </c>
      <c r="H676" s="22" t="s">
        <v>1400</v>
      </c>
      <c r="I676" t="s">
        <v>2118</v>
      </c>
      <c r="J676" s="11" t="str">
        <f t="shared" si="83"/>
        <v>IC.GA.131503</v>
      </c>
      <c r="K676" s="2" t="s">
        <v>1192</v>
      </c>
      <c r="L676" t="str">
        <f t="shared" si="87"/>
        <v>Site warmer than opposite body</v>
      </c>
      <c r="M676" s="12" t="str">
        <f t="shared" si="84"/>
        <v>PI.IC.GA.131503.01</v>
      </c>
      <c r="N676" s="12"/>
      <c r="O676" s="12" t="str">
        <f t="shared" si="85"/>
        <v>PH.IC.GA.131503.01</v>
      </c>
      <c r="Q676" s="12" t="str">
        <f t="shared" si="86"/>
        <v>CL.IC.GA.131503.01</v>
      </c>
    </row>
    <row r="677" spans="1:17" ht="15">
      <c r="A677" t="s">
        <v>2591</v>
      </c>
      <c r="B677" s="25"/>
      <c r="C677" s="22" t="s">
        <v>8201</v>
      </c>
      <c r="D677" s="25"/>
      <c r="E677" s="2" t="s">
        <v>6135</v>
      </c>
      <c r="F677" t="s">
        <v>2999</v>
      </c>
      <c r="G677" t="s">
        <v>258</v>
      </c>
      <c r="H677" s="22" t="s">
        <v>1402</v>
      </c>
      <c r="I677" t="s">
        <v>2120</v>
      </c>
      <c r="J677" s="11" t="str">
        <f t="shared" si="83"/>
        <v>IC.GA.131504</v>
      </c>
      <c r="K677" s="2" t="s">
        <v>1192</v>
      </c>
      <c r="L677" t="str">
        <f t="shared" si="87"/>
        <v>Site cooler than body temperature</v>
      </c>
      <c r="M677" s="12" t="str">
        <f t="shared" si="84"/>
        <v>PI.IC.GA.131504.01</v>
      </c>
      <c r="N677" s="12"/>
      <c r="O677" s="12" t="str">
        <f t="shared" si="85"/>
        <v>PH.IC.GA.131504.01</v>
      </c>
      <c r="Q677" s="12" t="str">
        <f t="shared" si="86"/>
        <v>CL.IC.GA.131504.01</v>
      </c>
    </row>
    <row r="678" spans="1:17" ht="15">
      <c r="A678" t="s">
        <v>2591</v>
      </c>
      <c r="B678" s="25"/>
      <c r="C678" s="22" t="s">
        <v>8201</v>
      </c>
      <c r="D678" s="25"/>
      <c r="E678" s="2" t="s">
        <v>6135</v>
      </c>
      <c r="F678" t="s">
        <v>2999</v>
      </c>
      <c r="G678" t="s">
        <v>2934</v>
      </c>
      <c r="H678" s="22" t="s">
        <v>1404</v>
      </c>
      <c r="I678" t="s">
        <v>2122</v>
      </c>
      <c r="J678" s="11" t="str">
        <f t="shared" si="83"/>
        <v>IC.GA.131505</v>
      </c>
      <c r="K678" s="2" t="s">
        <v>1192</v>
      </c>
      <c r="L678" t="str">
        <f t="shared" si="87"/>
        <v>Site cooler than opposite body</v>
      </c>
      <c r="M678" s="12" t="str">
        <f t="shared" si="84"/>
        <v>PI.IC.GA.131505.01</v>
      </c>
      <c r="N678" s="12"/>
      <c r="O678" s="12" t="str">
        <f t="shared" si="85"/>
        <v>PH.IC.GA.131505.01</v>
      </c>
      <c r="Q678" s="12" t="str">
        <f t="shared" si="86"/>
        <v>CL.IC.GA.131505.01</v>
      </c>
    </row>
    <row r="679" spans="1:17" ht="15">
      <c r="A679" t="s">
        <v>2591</v>
      </c>
      <c r="B679" s="25"/>
      <c r="C679" s="22" t="s">
        <v>8201</v>
      </c>
      <c r="D679" s="25" t="s">
        <v>3259</v>
      </c>
      <c r="E679" s="2" t="s">
        <v>5740</v>
      </c>
      <c r="F679" t="s">
        <v>3000</v>
      </c>
      <c r="G679" t="s">
        <v>2772</v>
      </c>
      <c r="H679" s="22" t="s">
        <v>1396</v>
      </c>
      <c r="I679" t="s">
        <v>2772</v>
      </c>
      <c r="J679" s="11" t="str">
        <f t="shared" si="83"/>
        <v>IC.GA.131601</v>
      </c>
      <c r="K679" s="2" t="s">
        <v>1192</v>
      </c>
      <c r="L679" t="str">
        <f t="shared" si="87"/>
        <v>Patent</v>
      </c>
      <c r="M679" s="12" t="str">
        <f t="shared" si="84"/>
        <v>PI.IC.GA.131601.01</v>
      </c>
      <c r="N679" s="12"/>
      <c r="O679" s="12" t="str">
        <f t="shared" si="85"/>
        <v>PH.IC.GA.131601.01</v>
      </c>
      <c r="Q679" s="12" t="str">
        <f t="shared" si="86"/>
        <v>CL.IC.GA.131601.01</v>
      </c>
    </row>
    <row r="680" spans="1:17" ht="15">
      <c r="A680" t="s">
        <v>2591</v>
      </c>
      <c r="B680" s="25"/>
      <c r="C680" s="22" t="s">
        <v>8201</v>
      </c>
      <c r="D680" s="25"/>
      <c r="E680" s="2" t="s">
        <v>5740</v>
      </c>
      <c r="F680" t="s">
        <v>3000</v>
      </c>
      <c r="G680" t="s">
        <v>3105</v>
      </c>
      <c r="H680" s="22" t="s">
        <v>1398</v>
      </c>
      <c r="I680" t="s">
        <v>3106</v>
      </c>
      <c r="J680" s="11" t="str">
        <f t="shared" si="83"/>
        <v>IC.GA.131602</v>
      </c>
      <c r="K680" s="2" t="s">
        <v>1192</v>
      </c>
      <c r="L680" t="str">
        <f t="shared" si="87"/>
        <v>Tube feeding infusing</v>
      </c>
      <c r="M680" s="12" t="str">
        <f t="shared" si="84"/>
        <v>PI.IC.GA.131602.01</v>
      </c>
      <c r="N680" s="12"/>
      <c r="O680" s="12" t="str">
        <f t="shared" si="85"/>
        <v>PH.IC.GA.131602.01</v>
      </c>
      <c r="Q680" s="12" t="str">
        <f t="shared" si="86"/>
        <v>CL.IC.GA.131602.01</v>
      </c>
    </row>
    <row r="681" spans="1:17" ht="15">
      <c r="A681" t="s">
        <v>2591</v>
      </c>
      <c r="B681" s="25"/>
      <c r="C681" s="22" t="s">
        <v>8201</v>
      </c>
      <c r="D681" s="25"/>
      <c r="E681" s="2" t="s">
        <v>5740</v>
      </c>
      <c r="F681" t="s">
        <v>3000</v>
      </c>
      <c r="G681" t="s">
        <v>3107</v>
      </c>
      <c r="H681" s="22" t="s">
        <v>1400</v>
      </c>
      <c r="I681" t="s">
        <v>3108</v>
      </c>
      <c r="J681" s="11" t="str">
        <f t="shared" si="83"/>
        <v>IC.GA.131603</v>
      </c>
      <c r="K681" s="2" t="s">
        <v>1192</v>
      </c>
      <c r="L681" t="str">
        <f t="shared" si="87"/>
        <v>Irrigated</v>
      </c>
      <c r="M681" s="12" t="str">
        <f t="shared" si="84"/>
        <v>PI.IC.GA.131603.01</v>
      </c>
      <c r="N681" s="12"/>
      <c r="O681" s="12" t="str">
        <f t="shared" si="85"/>
        <v>PH.IC.GA.131603.01</v>
      </c>
      <c r="Q681" s="12" t="str">
        <f t="shared" si="86"/>
        <v>CL.IC.GA.131603.01</v>
      </c>
    </row>
    <row r="682" spans="1:17" ht="15">
      <c r="A682" t="s">
        <v>2591</v>
      </c>
      <c r="B682" s="25"/>
      <c r="C682" s="22" t="s">
        <v>8201</v>
      </c>
      <c r="D682" s="25"/>
      <c r="E682" s="2" t="s">
        <v>5740</v>
      </c>
      <c r="F682" t="s">
        <v>3000</v>
      </c>
      <c r="G682" t="s">
        <v>2956</v>
      </c>
      <c r="H682" s="22" t="s">
        <v>1402</v>
      </c>
      <c r="I682" t="s">
        <v>3109</v>
      </c>
      <c r="J682" s="11" t="str">
        <f t="shared" si="83"/>
        <v>IC.GA.131604</v>
      </c>
      <c r="K682" s="2" t="s">
        <v>1192</v>
      </c>
      <c r="L682" t="str">
        <f t="shared" si="87"/>
        <v>Clamped</v>
      </c>
      <c r="M682" s="12" t="str">
        <f t="shared" si="84"/>
        <v>PI.IC.GA.131604.01</v>
      </c>
      <c r="N682" s="12"/>
      <c r="O682" s="12" t="str">
        <f t="shared" si="85"/>
        <v>PH.IC.GA.131604.01</v>
      </c>
      <c r="Q682" s="12" t="str">
        <f t="shared" si="86"/>
        <v>CL.IC.GA.131604.01</v>
      </c>
    </row>
    <row r="683" spans="1:17" ht="15">
      <c r="A683" t="s">
        <v>2591</v>
      </c>
      <c r="B683" s="25"/>
      <c r="C683" s="22" t="s">
        <v>8201</v>
      </c>
      <c r="D683" s="25"/>
      <c r="E683" s="2" t="s">
        <v>5740</v>
      </c>
      <c r="F683" t="s">
        <v>3000</v>
      </c>
      <c r="G683" t="s">
        <v>3183</v>
      </c>
      <c r="H683" s="22" t="s">
        <v>1404</v>
      </c>
      <c r="I683" t="s">
        <v>3111</v>
      </c>
      <c r="J683" s="11" t="str">
        <f t="shared" si="83"/>
        <v>IC.GA.131605</v>
      </c>
      <c r="K683" s="2" t="s">
        <v>1192</v>
      </c>
      <c r="L683" t="str">
        <f t="shared" si="87"/>
        <v>Non-patent/clogged</v>
      </c>
      <c r="M683" s="12" t="str">
        <f t="shared" si="84"/>
        <v>PI.IC.GA.131605.01</v>
      </c>
      <c r="N683" s="12"/>
      <c r="O683" s="12" t="str">
        <f t="shared" si="85"/>
        <v>PH.IC.GA.131605.01</v>
      </c>
      <c r="Q683" s="12" t="str">
        <f t="shared" si="86"/>
        <v>CL.IC.GA.131605.01</v>
      </c>
    </row>
    <row r="684" spans="1:17" ht="15">
      <c r="A684" t="s">
        <v>2591</v>
      </c>
      <c r="B684" s="25"/>
      <c r="C684" s="22" t="s">
        <v>8201</v>
      </c>
      <c r="D684" s="25"/>
      <c r="E684" s="2" t="s">
        <v>5740</v>
      </c>
      <c r="F684" t="s">
        <v>3000</v>
      </c>
      <c r="G684" t="s">
        <v>1581</v>
      </c>
      <c r="H684" s="22" t="s">
        <v>1406</v>
      </c>
      <c r="I684" t="s">
        <v>3099</v>
      </c>
      <c r="J684" s="11" t="str">
        <f t="shared" si="83"/>
        <v>IC.GA.131606</v>
      </c>
      <c r="K684" s="2" t="s">
        <v>1192</v>
      </c>
      <c r="L684" t="str">
        <f t="shared" si="87"/>
        <v>Inserted</v>
      </c>
      <c r="M684" s="12" t="str">
        <f t="shared" si="84"/>
        <v>PI.IC.GA.131606.01</v>
      </c>
      <c r="N684" s="12"/>
      <c r="O684" s="12" t="str">
        <f t="shared" si="85"/>
        <v>PH.IC.GA.131606.01</v>
      </c>
      <c r="Q684" s="12" t="str">
        <f t="shared" si="86"/>
        <v>CL.IC.GA.131606.01</v>
      </c>
    </row>
    <row r="685" spans="1:17" ht="15">
      <c r="A685" t="s">
        <v>2591</v>
      </c>
      <c r="B685" s="25"/>
      <c r="C685" s="22" t="s">
        <v>8201</v>
      </c>
      <c r="D685" s="25"/>
      <c r="E685" s="2" t="s">
        <v>5740</v>
      </c>
      <c r="F685" t="s">
        <v>3000</v>
      </c>
      <c r="G685" t="s">
        <v>1493</v>
      </c>
      <c r="H685" s="22" t="s">
        <v>1419</v>
      </c>
      <c r="I685" t="s">
        <v>1493</v>
      </c>
      <c r="J685" s="11" t="str">
        <f t="shared" si="83"/>
        <v>IC.GA.131607</v>
      </c>
      <c r="K685" s="2" t="s">
        <v>1192</v>
      </c>
      <c r="L685" t="str">
        <f t="shared" si="87"/>
        <v>Reposition</v>
      </c>
      <c r="M685" s="12" t="str">
        <f t="shared" si="84"/>
        <v>PI.IC.GA.131607.01</v>
      </c>
      <c r="N685" s="12"/>
      <c r="O685" s="12" t="str">
        <f t="shared" si="85"/>
        <v>PH.IC.GA.131607.01</v>
      </c>
      <c r="Q685" s="12" t="str">
        <f t="shared" si="86"/>
        <v>CL.IC.GA.131607.01</v>
      </c>
    </row>
    <row r="686" spans="1:17" ht="15">
      <c r="A686" t="s">
        <v>2591</v>
      </c>
      <c r="B686" s="25"/>
      <c r="C686" s="22" t="s">
        <v>8201</v>
      </c>
      <c r="D686" s="25"/>
      <c r="E686" s="2" t="s">
        <v>5740</v>
      </c>
      <c r="F686" t="s">
        <v>3000</v>
      </c>
      <c r="G686" t="s">
        <v>1811</v>
      </c>
      <c r="H686" s="22" t="s">
        <v>1550</v>
      </c>
      <c r="I686" t="s">
        <v>1699</v>
      </c>
      <c r="J686" s="11" t="str">
        <f t="shared" si="83"/>
        <v>IC.GA.131608</v>
      </c>
      <c r="K686" s="2" t="s">
        <v>1192</v>
      </c>
      <c r="L686" t="str">
        <f t="shared" si="87"/>
        <v>Changed</v>
      </c>
      <c r="M686" s="12" t="str">
        <f t="shared" si="84"/>
        <v>PI.IC.GA.131608.01</v>
      </c>
      <c r="N686" s="12"/>
      <c r="O686" s="12" t="str">
        <f t="shared" si="85"/>
        <v>PH.IC.GA.131608.01</v>
      </c>
      <c r="Q686" s="12" t="str">
        <f t="shared" si="86"/>
        <v>CL.IC.GA.131608.01</v>
      </c>
    </row>
    <row r="687" spans="1:17" ht="15">
      <c r="A687" t="s">
        <v>2591</v>
      </c>
      <c r="B687" s="25"/>
      <c r="C687" s="22" t="s">
        <v>8201</v>
      </c>
      <c r="D687" s="25"/>
      <c r="E687" s="2" t="s">
        <v>5740</v>
      </c>
      <c r="F687" t="s">
        <v>3000</v>
      </c>
      <c r="G687" t="s">
        <v>3101</v>
      </c>
      <c r="H687" s="22" t="s">
        <v>1551</v>
      </c>
      <c r="I687" t="s">
        <v>3187</v>
      </c>
      <c r="J687" s="11" t="str">
        <f t="shared" si="83"/>
        <v>IC.GA.131609</v>
      </c>
      <c r="K687" s="2" t="s">
        <v>1192</v>
      </c>
      <c r="L687" t="str">
        <f t="shared" si="87"/>
        <v>Gravity drainage</v>
      </c>
      <c r="M687" s="12" t="str">
        <f t="shared" si="84"/>
        <v>PI.IC.GA.131609.01</v>
      </c>
      <c r="N687" s="12"/>
      <c r="O687" s="12" t="str">
        <f t="shared" si="85"/>
        <v>PH.IC.GA.131609.01</v>
      </c>
      <c r="Q687" s="12" t="str">
        <f t="shared" si="86"/>
        <v>CL.IC.GA.131609.01</v>
      </c>
    </row>
    <row r="688" spans="1:17" ht="15">
      <c r="A688" t="s">
        <v>2591</v>
      </c>
      <c r="B688" s="25"/>
      <c r="C688" s="22" t="s">
        <v>8201</v>
      </c>
      <c r="D688" s="25"/>
      <c r="E688" s="2" t="s">
        <v>5740</v>
      </c>
      <c r="F688" t="s">
        <v>3000</v>
      </c>
      <c r="G688" t="s">
        <v>1582</v>
      </c>
      <c r="H688" s="22" t="s">
        <v>1571</v>
      </c>
      <c r="I688" t="s">
        <v>1583</v>
      </c>
      <c r="J688" s="11" t="str">
        <f t="shared" si="83"/>
        <v>IC.GA.131610</v>
      </c>
      <c r="K688" s="2" t="s">
        <v>1192</v>
      </c>
      <c r="L688" t="str">
        <f t="shared" si="87"/>
        <v>Discontinue</v>
      </c>
      <c r="M688" s="12" t="str">
        <f t="shared" si="84"/>
        <v>PI.IC.GA.131610.01</v>
      </c>
      <c r="N688" s="12"/>
      <c r="O688" s="12" t="str">
        <f t="shared" si="85"/>
        <v>PH.IC.GA.131610.01</v>
      </c>
      <c r="Q688" s="12" t="str">
        <f t="shared" si="86"/>
        <v>CL.IC.GA.131610.01</v>
      </c>
    </row>
    <row r="689" spans="1:25" ht="15">
      <c r="A689" t="s">
        <v>2591</v>
      </c>
      <c r="C689" s="2" t="s">
        <v>850</v>
      </c>
      <c r="E689" s="2" t="s">
        <v>11480</v>
      </c>
      <c r="F689" t="s">
        <v>335</v>
      </c>
      <c r="G689" t="s">
        <v>331</v>
      </c>
      <c r="H689" s="22" t="s">
        <v>770</v>
      </c>
      <c r="J689" s="11" t="str">
        <f t="shared" si="83"/>
        <v>IC.GA.131611</v>
      </c>
      <c r="K689" s="2" t="s">
        <v>11683</v>
      </c>
      <c r="L689" t="str">
        <f t="shared" si="87"/>
        <v>Self Discontinued</v>
      </c>
      <c r="M689" s="12" t="str">
        <f t="shared" si="84"/>
        <v>PI.IC.GA.131611.01</v>
      </c>
      <c r="N689" s="12"/>
      <c r="O689" s="12" t="str">
        <f t="shared" si="85"/>
        <v>PH.IC.GA.131611.01</v>
      </c>
      <c r="Q689" s="12" t="str">
        <f t="shared" si="86"/>
        <v>CL.IC.GA.131611.01</v>
      </c>
      <c r="X689" t="s">
        <v>864</v>
      </c>
      <c r="Y689">
        <v>1124</v>
      </c>
    </row>
    <row r="690" spans="1:25" ht="15">
      <c r="A690" t="s">
        <v>2591</v>
      </c>
      <c r="B690" s="25"/>
      <c r="C690" s="22" t="s">
        <v>8201</v>
      </c>
      <c r="D690" s="25" t="s">
        <v>3438</v>
      </c>
      <c r="E690" s="2" t="s">
        <v>1138</v>
      </c>
      <c r="F690" t="s">
        <v>3001</v>
      </c>
      <c r="G690" t="s">
        <v>1001</v>
      </c>
      <c r="H690" s="22" t="s">
        <v>1396</v>
      </c>
      <c r="I690" t="s">
        <v>1001</v>
      </c>
      <c r="J690" s="11" t="str">
        <f t="shared" si="83"/>
        <v>IC.GA.131701</v>
      </c>
      <c r="K690" s="2" t="s">
        <v>1192</v>
      </c>
      <c r="L690" t="str">
        <f t="shared" si="87"/>
        <v>None</v>
      </c>
      <c r="M690" s="12" t="str">
        <f t="shared" si="84"/>
        <v>PI.IC.GA.131701.01</v>
      </c>
      <c r="N690" s="12"/>
      <c r="O690" s="12" t="str">
        <f t="shared" si="85"/>
        <v>PH.IC.GA.131701.01</v>
      </c>
      <c r="Q690" s="12" t="str">
        <f t="shared" si="86"/>
        <v>CL.IC.GA.131701.01</v>
      </c>
    </row>
    <row r="691" spans="1:25" ht="15">
      <c r="A691" t="s">
        <v>2591</v>
      </c>
      <c r="B691" s="25"/>
      <c r="C691" s="22" t="s">
        <v>8201</v>
      </c>
      <c r="D691" s="25"/>
      <c r="E691" s="2" t="s">
        <v>1138</v>
      </c>
      <c r="F691" t="s">
        <v>3001</v>
      </c>
      <c r="G691" t="s">
        <v>2407</v>
      </c>
      <c r="H691" s="22" t="s">
        <v>1398</v>
      </c>
      <c r="I691" t="s">
        <v>3260</v>
      </c>
      <c r="J691" s="11" t="str">
        <f t="shared" si="83"/>
        <v>IC.GA.131702</v>
      </c>
      <c r="K691" s="2" t="s">
        <v>1192</v>
      </c>
      <c r="L691" t="str">
        <f t="shared" si="87"/>
        <v>Intermittent</v>
      </c>
      <c r="M691" s="12" t="str">
        <f t="shared" si="84"/>
        <v>PI.IC.GA.131702.01</v>
      </c>
      <c r="N691" s="12"/>
      <c r="O691" s="12" t="str">
        <f t="shared" si="85"/>
        <v>PH.IC.GA.131702.01</v>
      </c>
      <c r="Q691" s="12" t="str">
        <f t="shared" si="86"/>
        <v>CL.IC.GA.131702.01</v>
      </c>
    </row>
    <row r="692" spans="1:25" ht="15">
      <c r="A692" t="s">
        <v>2591</v>
      </c>
      <c r="B692" s="25"/>
      <c r="C692" s="22" t="s">
        <v>8201</v>
      </c>
      <c r="D692" s="25"/>
      <c r="E692" s="2" t="s">
        <v>1138</v>
      </c>
      <c r="F692" t="s">
        <v>3001</v>
      </c>
      <c r="G692" t="s">
        <v>3261</v>
      </c>
      <c r="H692" s="22" t="s">
        <v>1400</v>
      </c>
      <c r="I692" t="s">
        <v>3335</v>
      </c>
      <c r="J692" s="11" t="str">
        <f t="shared" si="83"/>
        <v>IC.GA.131703</v>
      </c>
      <c r="K692" s="2" t="s">
        <v>1192</v>
      </c>
      <c r="L692" t="str">
        <f t="shared" si="87"/>
        <v>Continuous</v>
      </c>
      <c r="M692" s="12" t="str">
        <f t="shared" si="84"/>
        <v>PI.IC.GA.131703.01</v>
      </c>
      <c r="N692" s="12"/>
      <c r="O692" s="12" t="str">
        <f t="shared" si="85"/>
        <v>PH.IC.GA.131703.01</v>
      </c>
      <c r="Q692" s="12" t="str">
        <f t="shared" si="86"/>
        <v>CL.IC.GA.131703.01</v>
      </c>
    </row>
    <row r="693" spans="1:25" ht="15">
      <c r="A693" t="s">
        <v>2591</v>
      </c>
      <c r="B693" s="25"/>
      <c r="C693" s="22" t="s">
        <v>8201</v>
      </c>
      <c r="D693" s="25" t="s">
        <v>3290</v>
      </c>
      <c r="E693" s="2" t="s">
        <v>965</v>
      </c>
      <c r="F693" t="s">
        <v>3002</v>
      </c>
      <c r="G693" t="s">
        <v>3416</v>
      </c>
      <c r="H693" s="22" t="s">
        <v>1396</v>
      </c>
      <c r="I693" t="s">
        <v>3417</v>
      </c>
      <c r="J693" s="11" t="str">
        <f t="shared" si="83"/>
        <v>IC.GA.131801</v>
      </c>
      <c r="K693" s="2" t="s">
        <v>1192</v>
      </c>
      <c r="L693" t="str">
        <f t="shared" si="87"/>
        <v>Salem sump</v>
      </c>
      <c r="M693" s="12" t="str">
        <f t="shared" si="84"/>
        <v>PI.IC.GA.131801.01</v>
      </c>
      <c r="N693" s="12"/>
      <c r="O693" s="12" t="str">
        <f t="shared" si="85"/>
        <v>PH.IC.GA.131801.01</v>
      </c>
      <c r="Q693" s="12" t="str">
        <f t="shared" si="86"/>
        <v>CL.IC.GA.131801.01</v>
      </c>
    </row>
    <row r="694" spans="1:25" ht="15">
      <c r="A694" t="s">
        <v>2591</v>
      </c>
      <c r="B694" s="25"/>
      <c r="C694" s="22" t="s">
        <v>8201</v>
      </c>
      <c r="D694" s="25"/>
      <c r="E694" s="2" t="s">
        <v>965</v>
      </c>
      <c r="F694" t="s">
        <v>3002</v>
      </c>
      <c r="G694" t="s">
        <v>3418</v>
      </c>
      <c r="H694" s="22" t="s">
        <v>1398</v>
      </c>
      <c r="I694" t="s">
        <v>3419</v>
      </c>
      <c r="J694" s="11" t="str">
        <f t="shared" si="83"/>
        <v>IC.GA.131802</v>
      </c>
      <c r="K694" s="2" t="s">
        <v>1192</v>
      </c>
      <c r="L694" t="str">
        <f t="shared" si="87"/>
        <v>Small bore (Dobhoff)</v>
      </c>
      <c r="M694" s="12" t="str">
        <f t="shared" si="84"/>
        <v>PI.IC.GA.131802.01</v>
      </c>
      <c r="N694" s="12"/>
      <c r="O694" s="12" t="str">
        <f t="shared" si="85"/>
        <v>PH.IC.GA.131802.01</v>
      </c>
      <c r="Q694" s="12" t="str">
        <f t="shared" si="86"/>
        <v>CL.IC.GA.131802.01</v>
      </c>
    </row>
    <row r="695" spans="1:25" ht="15">
      <c r="A695" t="s">
        <v>2591</v>
      </c>
      <c r="B695" s="25"/>
      <c r="C695" s="22" t="s">
        <v>8201</v>
      </c>
      <c r="D695" s="25"/>
      <c r="E695" s="2" t="s">
        <v>965</v>
      </c>
      <c r="F695" t="s">
        <v>3002</v>
      </c>
      <c r="G695" t="s">
        <v>3420</v>
      </c>
      <c r="H695" s="22" t="s">
        <v>1400</v>
      </c>
      <c r="I695" t="s">
        <v>3421</v>
      </c>
      <c r="J695" s="11" t="str">
        <f t="shared" si="83"/>
        <v>IC.GA.131803</v>
      </c>
      <c r="K695" s="2" t="s">
        <v>1192</v>
      </c>
      <c r="L695" t="str">
        <f t="shared" si="87"/>
        <v>Large bore</v>
      </c>
      <c r="M695" s="12" t="str">
        <f t="shared" si="84"/>
        <v>PI.IC.GA.131803.01</v>
      </c>
      <c r="N695" s="12"/>
      <c r="O695" s="12" t="str">
        <f t="shared" si="85"/>
        <v>PH.IC.GA.131803.01</v>
      </c>
      <c r="Q695" s="12" t="str">
        <f t="shared" si="86"/>
        <v>CL.IC.GA.131803.01</v>
      </c>
    </row>
    <row r="696" spans="1:25" ht="15">
      <c r="A696" t="s">
        <v>2591</v>
      </c>
      <c r="B696" s="25"/>
      <c r="C696" s="22" t="s">
        <v>8201</v>
      </c>
      <c r="D696" s="25"/>
      <c r="E696" s="2" t="s">
        <v>965</v>
      </c>
      <c r="F696" t="s">
        <v>3002</v>
      </c>
      <c r="G696" t="s">
        <v>3422</v>
      </c>
      <c r="H696" s="22" t="s">
        <v>1402</v>
      </c>
      <c r="I696" t="s">
        <v>3423</v>
      </c>
      <c r="J696" s="11" t="str">
        <f t="shared" si="83"/>
        <v>IC.GA.131804</v>
      </c>
      <c r="K696" s="2" t="s">
        <v>1192</v>
      </c>
      <c r="L696" t="str">
        <f t="shared" si="87"/>
        <v>Gastrostomy</v>
      </c>
      <c r="M696" s="12" t="str">
        <f t="shared" si="84"/>
        <v>PI.IC.GA.131804.01</v>
      </c>
      <c r="N696" s="12"/>
      <c r="O696" s="12" t="str">
        <f t="shared" si="85"/>
        <v>PH.IC.GA.131804.01</v>
      </c>
      <c r="Q696" s="12" t="str">
        <f t="shared" si="86"/>
        <v>CL.IC.GA.131804.01</v>
      </c>
    </row>
    <row r="697" spans="1:25" ht="15">
      <c r="A697" t="s">
        <v>2591</v>
      </c>
      <c r="B697" s="25"/>
      <c r="C697" s="22" t="s">
        <v>8201</v>
      </c>
      <c r="D697" s="25"/>
      <c r="E697" s="2" t="s">
        <v>965</v>
      </c>
      <c r="F697" t="s">
        <v>3002</v>
      </c>
      <c r="G697" t="s">
        <v>3424</v>
      </c>
      <c r="H697" s="22" t="s">
        <v>1404</v>
      </c>
      <c r="I697" t="s">
        <v>3425</v>
      </c>
      <c r="J697" s="11" t="str">
        <f t="shared" ref="J697:J768" si="88">CONCATENATE("IC.GA.",C697,E697,H697)</f>
        <v>IC.GA.131805</v>
      </c>
      <c r="K697" s="2" t="s">
        <v>1192</v>
      </c>
      <c r="L697" t="str">
        <f t="shared" si="87"/>
        <v>Jejunostomy</v>
      </c>
      <c r="M697" s="12" t="str">
        <f t="shared" ref="M697:M768" si="89">CONCATENATE("PI.",J697,".",K697)</f>
        <v>PI.IC.GA.131805.01</v>
      </c>
      <c r="N697" s="12"/>
      <c r="O697" s="12" t="str">
        <f t="shared" ref="O697:O768" si="90">CONCATENATE("PH.",J697,".",K697)</f>
        <v>PH.IC.GA.131805.01</v>
      </c>
      <c r="Q697" s="12" t="str">
        <f t="shared" ref="Q697:Q768" si="91">CONCATENATE("CL.",J697,".",K697)</f>
        <v>CL.IC.GA.131805.01</v>
      </c>
    </row>
    <row r="698" spans="1:25" ht="15">
      <c r="A698" t="s">
        <v>2591</v>
      </c>
      <c r="B698" s="25"/>
      <c r="C698" s="22" t="s">
        <v>8201</v>
      </c>
      <c r="D698" s="25"/>
      <c r="E698" s="2" t="s">
        <v>965</v>
      </c>
      <c r="F698" t="s">
        <v>3002</v>
      </c>
      <c r="G698" t="s">
        <v>3269</v>
      </c>
      <c r="H698" s="22" t="s">
        <v>1406</v>
      </c>
      <c r="I698" t="s">
        <v>3270</v>
      </c>
      <c r="J698" s="11" t="str">
        <f t="shared" si="88"/>
        <v>IC.GA.131806</v>
      </c>
      <c r="K698" s="2" t="s">
        <v>1192</v>
      </c>
      <c r="L698" t="str">
        <f t="shared" si="87"/>
        <v>Percutaneous endoscopic gastrostomy</v>
      </c>
      <c r="M698" s="12" t="str">
        <f t="shared" si="89"/>
        <v>PI.IC.GA.131806.01</v>
      </c>
      <c r="N698" s="12"/>
      <c r="O698" s="12" t="str">
        <f t="shared" si="90"/>
        <v>PH.IC.GA.131806.01</v>
      </c>
      <c r="Q698" s="12" t="str">
        <f t="shared" si="91"/>
        <v>CL.IC.GA.131806.01</v>
      </c>
    </row>
    <row r="699" spans="1:25" ht="15">
      <c r="A699" t="s">
        <v>2591</v>
      </c>
      <c r="B699" s="25"/>
      <c r="C699" s="22" t="s">
        <v>8201</v>
      </c>
      <c r="D699" s="25"/>
      <c r="E699" s="2" t="s">
        <v>965</v>
      </c>
      <c r="F699" t="s">
        <v>3002</v>
      </c>
      <c r="G699" t="s">
        <v>3271</v>
      </c>
      <c r="H699" s="22" t="s">
        <v>1419</v>
      </c>
      <c r="I699" t="s">
        <v>3272</v>
      </c>
      <c r="J699" s="11" t="str">
        <f t="shared" si="88"/>
        <v>IC.GA.131807</v>
      </c>
      <c r="K699" s="2" t="s">
        <v>1192</v>
      </c>
      <c r="L699" t="str">
        <f t="shared" si="87"/>
        <v>Percutaneous gastrostomy button</v>
      </c>
      <c r="M699" s="12" t="str">
        <f t="shared" si="89"/>
        <v>PI.IC.GA.131807.01</v>
      </c>
      <c r="N699" s="12"/>
      <c r="O699" s="12" t="str">
        <f t="shared" si="90"/>
        <v>PH.IC.GA.131807.01</v>
      </c>
      <c r="Q699" s="12" t="str">
        <f t="shared" si="91"/>
        <v>CL.IC.GA.131807.01</v>
      </c>
    </row>
    <row r="700" spans="1:25" ht="15">
      <c r="A700" t="s">
        <v>2591</v>
      </c>
      <c r="B700" s="25"/>
      <c r="C700" s="22" t="s">
        <v>8201</v>
      </c>
      <c r="D700" s="25"/>
      <c r="E700" s="2" t="s">
        <v>965</v>
      </c>
      <c r="F700" t="s">
        <v>3002</v>
      </c>
      <c r="G700" t="s">
        <v>2971</v>
      </c>
      <c r="H700" s="22" t="s">
        <v>1550</v>
      </c>
      <c r="I700" t="s">
        <v>930</v>
      </c>
      <c r="J700" s="11" t="str">
        <f t="shared" si="88"/>
        <v>IC.GA.131808</v>
      </c>
      <c r="K700" s="2" t="s">
        <v>1192</v>
      </c>
      <c r="L700" t="str">
        <f t="shared" si="87"/>
        <v>Other: specify</v>
      </c>
      <c r="M700" s="12" t="str">
        <f t="shared" si="89"/>
        <v>PI.IC.GA.131808.01</v>
      </c>
      <c r="N700" s="12"/>
      <c r="O700" s="12" t="str">
        <f t="shared" si="90"/>
        <v>PH.IC.GA.131808.01</v>
      </c>
      <c r="Q700" s="12" t="str">
        <f t="shared" si="91"/>
        <v>CL.IC.GA.131808.01</v>
      </c>
    </row>
    <row r="701" spans="1:25" ht="15">
      <c r="A701" t="s">
        <v>2982</v>
      </c>
      <c r="C701" s="2" t="s">
        <v>8201</v>
      </c>
      <c r="E701" s="2" t="s">
        <v>965</v>
      </c>
      <c r="F701" t="s">
        <v>3003</v>
      </c>
      <c r="G701" s="2" t="s">
        <v>3274</v>
      </c>
      <c r="H701" s="22" t="s">
        <v>10095</v>
      </c>
      <c r="I701" s="22" t="s">
        <v>3275</v>
      </c>
      <c r="J701" s="11" t="str">
        <f t="shared" si="88"/>
        <v>IC.GA.131809</v>
      </c>
      <c r="K701" s="2" t="s">
        <v>1192</v>
      </c>
      <c r="L701" t="str">
        <f t="shared" si="87"/>
        <v>G/J Tube</v>
      </c>
      <c r="M701" s="12" t="str">
        <f t="shared" si="89"/>
        <v>PI.IC.GA.131809.01</v>
      </c>
      <c r="N701" s="12"/>
      <c r="O701" s="12" t="str">
        <f t="shared" si="90"/>
        <v>PH.IC.GA.131809.01</v>
      </c>
      <c r="Q701" s="12" t="str">
        <f t="shared" si="91"/>
        <v>CL.IC.GA.131809.01</v>
      </c>
      <c r="R701" t="s">
        <v>1141</v>
      </c>
      <c r="S701">
        <v>213</v>
      </c>
    </row>
    <row r="702" spans="1:25" ht="15">
      <c r="A702" t="s">
        <v>2982</v>
      </c>
      <c r="C702" s="2" t="s">
        <v>8201</v>
      </c>
      <c r="E702" s="2" t="s">
        <v>5743</v>
      </c>
      <c r="F702" t="s">
        <v>3003</v>
      </c>
      <c r="G702" s="2" t="s">
        <v>3155</v>
      </c>
      <c r="H702" s="22" t="s">
        <v>10905</v>
      </c>
      <c r="I702" s="22" t="s">
        <v>3004</v>
      </c>
      <c r="J702" s="11" t="str">
        <f t="shared" si="88"/>
        <v>IC.GA.131810</v>
      </c>
      <c r="K702" s="2" t="s">
        <v>11324</v>
      </c>
      <c r="L702" t="str">
        <f t="shared" si="87"/>
        <v>G/J Combination Tube</v>
      </c>
      <c r="M702" s="12" t="str">
        <f t="shared" si="89"/>
        <v>PI.IC.GA.131810.01</v>
      </c>
      <c r="N702" s="12"/>
      <c r="O702" s="12" t="str">
        <f t="shared" si="90"/>
        <v>PH.IC.GA.131810.01</v>
      </c>
      <c r="Q702" s="12" t="str">
        <f t="shared" si="91"/>
        <v>CL.IC.GA.131810.01</v>
      </c>
      <c r="R702" t="s">
        <v>1141</v>
      </c>
      <c r="S702">
        <v>213</v>
      </c>
    </row>
    <row r="703" spans="1:25" ht="15">
      <c r="A703" t="s">
        <v>2982</v>
      </c>
      <c r="C703" s="2" t="s">
        <v>11526</v>
      </c>
      <c r="D703" t="s">
        <v>11151</v>
      </c>
      <c r="E703" s="2" t="s">
        <v>11358</v>
      </c>
      <c r="F703" t="s">
        <v>11527</v>
      </c>
      <c r="G703" s="2" t="s">
        <v>11224</v>
      </c>
      <c r="H703" s="22" t="s">
        <v>11104</v>
      </c>
      <c r="I703" s="22" t="s">
        <v>11225</v>
      </c>
      <c r="J703" s="11" t="str">
        <f t="shared" si="88"/>
        <v>IC.GA.131901</v>
      </c>
      <c r="K703" s="2" t="s">
        <v>1192</v>
      </c>
      <c r="L703" t="str">
        <f t="shared" si="87"/>
        <v>Date insertion, specify:</v>
      </c>
      <c r="M703" s="12" t="str">
        <f t="shared" si="89"/>
        <v>PI.IC.GA.131901.01</v>
      </c>
      <c r="N703" s="12"/>
      <c r="O703" s="12" t="str">
        <f t="shared" si="90"/>
        <v>PH.IC.GA.131901.01</v>
      </c>
      <c r="Q703" s="12" t="str">
        <f t="shared" si="91"/>
        <v>CL.IC.GA.131901.01</v>
      </c>
      <c r="R703" t="s">
        <v>1112</v>
      </c>
      <c r="S703">
        <v>213</v>
      </c>
      <c r="V703" t="s">
        <v>11231</v>
      </c>
      <c r="W703">
        <v>1069</v>
      </c>
    </row>
    <row r="704" spans="1:25" ht="15">
      <c r="A704" t="s">
        <v>2591</v>
      </c>
      <c r="B704" t="s">
        <v>3167</v>
      </c>
      <c r="C704" s="2" t="s">
        <v>9621</v>
      </c>
      <c r="D704" t="s">
        <v>5358</v>
      </c>
      <c r="E704" s="2" t="s">
        <v>11324</v>
      </c>
      <c r="F704" t="s">
        <v>3168</v>
      </c>
      <c r="G704" t="s">
        <v>3169</v>
      </c>
      <c r="H704" s="2" t="s">
        <v>11324</v>
      </c>
      <c r="I704" t="s">
        <v>3170</v>
      </c>
      <c r="J704" s="11" t="str">
        <f t="shared" si="88"/>
        <v>IC.GA.140101</v>
      </c>
      <c r="K704" s="2" t="s">
        <v>11324</v>
      </c>
      <c r="L704" t="str">
        <f t="shared" si="87"/>
        <v xml:space="preserve">     Diet Ordered</v>
      </c>
      <c r="M704" s="12" t="str">
        <f t="shared" si="89"/>
        <v>PI.IC.GA.140101.01</v>
      </c>
      <c r="N704" s="12"/>
      <c r="O704" s="12" t="str">
        <f t="shared" si="90"/>
        <v>PH.IC.GA.140101.01</v>
      </c>
      <c r="Q704" s="12" t="str">
        <f t="shared" si="91"/>
        <v>CL.IC.GA.140101.01</v>
      </c>
    </row>
    <row r="705" spans="1:17" ht="15">
      <c r="A705" t="s">
        <v>2591</v>
      </c>
      <c r="C705" s="2" t="s">
        <v>9621</v>
      </c>
      <c r="E705" s="2" t="s">
        <v>1192</v>
      </c>
      <c r="F705" t="s">
        <v>3168</v>
      </c>
      <c r="G705" t="s">
        <v>3171</v>
      </c>
      <c r="H705" s="2" t="s">
        <v>923</v>
      </c>
      <c r="I705" t="s">
        <v>3172</v>
      </c>
      <c r="J705" s="11" t="str">
        <f t="shared" si="88"/>
        <v>IC.GA.140102</v>
      </c>
      <c r="K705" s="2" t="s">
        <v>1192</v>
      </c>
      <c r="L705" t="str">
        <f t="shared" si="87"/>
        <v xml:space="preserve">     Aspiration precautions</v>
      </c>
      <c r="M705" s="12" t="str">
        <f t="shared" si="89"/>
        <v>PI.IC.GA.140102.01</v>
      </c>
      <c r="N705" s="12"/>
      <c r="O705" s="12" t="str">
        <f t="shared" si="90"/>
        <v>PH.IC.GA.140102.01</v>
      </c>
      <c r="Q705" s="12" t="str">
        <f t="shared" si="91"/>
        <v>CL.IC.GA.140102.01</v>
      </c>
    </row>
    <row r="706" spans="1:17" ht="15">
      <c r="A706" t="s">
        <v>2591</v>
      </c>
      <c r="C706" s="2" t="s">
        <v>9621</v>
      </c>
      <c r="E706" s="2" t="s">
        <v>1192</v>
      </c>
      <c r="F706" t="s">
        <v>3168</v>
      </c>
      <c r="G706" t="s">
        <v>3317</v>
      </c>
      <c r="H706" s="2" t="s">
        <v>1202</v>
      </c>
      <c r="I706" t="s">
        <v>3318</v>
      </c>
      <c r="J706" s="11" t="str">
        <f t="shared" si="88"/>
        <v>IC.GA.140103</v>
      </c>
      <c r="K706" s="2" t="s">
        <v>1192</v>
      </c>
      <c r="L706" t="str">
        <f t="shared" si="87"/>
        <v xml:space="preserve">     NPO</v>
      </c>
      <c r="M706" s="12" t="str">
        <f t="shared" si="89"/>
        <v>PI.IC.GA.140103.01</v>
      </c>
      <c r="N706" s="12"/>
      <c r="O706" s="12" t="str">
        <f t="shared" si="90"/>
        <v>PH.IC.GA.140103.01</v>
      </c>
      <c r="Q706" s="12" t="str">
        <f t="shared" si="91"/>
        <v>CL.IC.GA.140103.01</v>
      </c>
    </row>
    <row r="707" spans="1:17" ht="15">
      <c r="A707" t="s">
        <v>2591</v>
      </c>
      <c r="C707" s="2" t="s">
        <v>9621</v>
      </c>
      <c r="E707" s="2" t="s">
        <v>1192</v>
      </c>
      <c r="F707" t="s">
        <v>3168</v>
      </c>
      <c r="G707" t="s">
        <v>267</v>
      </c>
      <c r="H707" s="2" t="s">
        <v>7070</v>
      </c>
      <c r="I707" t="s">
        <v>3319</v>
      </c>
      <c r="J707" s="11" t="str">
        <f t="shared" si="88"/>
        <v>IC.GA.140104</v>
      </c>
      <c r="K707" s="2" t="s">
        <v>1192</v>
      </c>
      <c r="L707" t="str">
        <f t="shared" si="87"/>
        <v xml:space="preserve">     Fluid restriction: add protocol</v>
      </c>
      <c r="M707" s="12" t="str">
        <f t="shared" si="89"/>
        <v>PI.IC.GA.140104.01</v>
      </c>
      <c r="N707" s="12"/>
      <c r="O707" s="12" t="str">
        <f t="shared" si="90"/>
        <v>PH.IC.GA.140104.01</v>
      </c>
      <c r="Q707" s="12" t="str">
        <f t="shared" si="91"/>
        <v>CL.IC.GA.140104.01</v>
      </c>
    </row>
    <row r="708" spans="1:17" ht="15">
      <c r="A708" t="s">
        <v>2591</v>
      </c>
      <c r="C708" s="2" t="s">
        <v>9621</v>
      </c>
      <c r="E708" s="2" t="s">
        <v>1192</v>
      </c>
      <c r="F708" t="s">
        <v>3168</v>
      </c>
      <c r="G708" t="s">
        <v>2684</v>
      </c>
      <c r="H708" s="2" t="s">
        <v>7071</v>
      </c>
      <c r="I708" t="s">
        <v>930</v>
      </c>
      <c r="J708" s="11" t="str">
        <f t="shared" si="88"/>
        <v>IC.GA.140105</v>
      </c>
      <c r="K708" s="2" t="s">
        <v>1192</v>
      </c>
      <c r="L708" t="str">
        <f t="shared" si="87"/>
        <v xml:space="preserve">     Other: specify</v>
      </c>
      <c r="M708" s="12" t="str">
        <f t="shared" si="89"/>
        <v>PI.IC.GA.140105.01</v>
      </c>
      <c r="N708" s="12"/>
      <c r="O708" s="12" t="str">
        <f t="shared" si="90"/>
        <v>PH.IC.GA.140105.01</v>
      </c>
      <c r="Q708" s="12" t="str">
        <f t="shared" si="91"/>
        <v>CL.IC.GA.140105.01</v>
      </c>
    </row>
    <row r="709" spans="1:17" ht="15">
      <c r="A709" t="s">
        <v>2591</v>
      </c>
      <c r="C709" s="2" t="s">
        <v>9621</v>
      </c>
      <c r="D709" t="s">
        <v>3320</v>
      </c>
      <c r="E709" s="2" t="s">
        <v>923</v>
      </c>
      <c r="F709" t="s">
        <v>3168</v>
      </c>
      <c r="G709" t="s">
        <v>3321</v>
      </c>
      <c r="H709" s="2" t="s">
        <v>1192</v>
      </c>
      <c r="I709" t="s">
        <v>3214</v>
      </c>
      <c r="J709" s="11" t="str">
        <f t="shared" si="88"/>
        <v>IC.GA.140201</v>
      </c>
      <c r="K709" s="2" t="s">
        <v>1192</v>
      </c>
      <c r="L709" t="str">
        <f t="shared" si="87"/>
        <v xml:space="preserve">     Oral</v>
      </c>
      <c r="M709" s="12" t="str">
        <f t="shared" si="89"/>
        <v>PI.IC.GA.140201.01</v>
      </c>
      <c r="N709" s="12"/>
      <c r="O709" s="12" t="str">
        <f t="shared" si="90"/>
        <v>PH.IC.GA.140201.01</v>
      </c>
      <c r="Q709" s="12" t="str">
        <f t="shared" si="91"/>
        <v>CL.IC.GA.140201.01</v>
      </c>
    </row>
    <row r="710" spans="1:17" ht="15">
      <c r="A710" t="s">
        <v>2591</v>
      </c>
      <c r="C710" s="2" t="s">
        <v>9621</v>
      </c>
      <c r="E710" s="2" t="s">
        <v>923</v>
      </c>
      <c r="F710" t="s">
        <v>3168</v>
      </c>
      <c r="G710" t="s">
        <v>3322</v>
      </c>
      <c r="H710" s="2" t="s">
        <v>923</v>
      </c>
      <c r="I710" t="s">
        <v>3323</v>
      </c>
      <c r="J710" s="11" t="str">
        <f t="shared" si="88"/>
        <v>IC.GA.140202</v>
      </c>
      <c r="K710" s="2" t="s">
        <v>1192</v>
      </c>
      <c r="L710" t="str">
        <f t="shared" si="87"/>
        <v xml:space="preserve">     Enteral tube feeding:   add protocol</v>
      </c>
      <c r="M710" s="12" t="str">
        <f t="shared" si="89"/>
        <v>PI.IC.GA.140202.01</v>
      </c>
      <c r="N710" s="12"/>
      <c r="O710" s="12" t="str">
        <f t="shared" si="90"/>
        <v>PH.IC.GA.140202.01</v>
      </c>
      <c r="Q710" s="12" t="str">
        <f t="shared" si="91"/>
        <v>CL.IC.GA.140202.01</v>
      </c>
    </row>
    <row r="711" spans="1:17" ht="15">
      <c r="A711" t="s">
        <v>2591</v>
      </c>
      <c r="C711" s="2" t="s">
        <v>9621</v>
      </c>
      <c r="E711" s="2" t="s">
        <v>923</v>
      </c>
      <c r="F711" t="s">
        <v>3168</v>
      </c>
      <c r="G711" t="s">
        <v>3324</v>
      </c>
      <c r="H711" s="2" t="s">
        <v>1202</v>
      </c>
      <c r="I711" t="s">
        <v>3163</v>
      </c>
      <c r="J711" s="11" t="str">
        <f t="shared" si="88"/>
        <v>IC.GA.140203</v>
      </c>
      <c r="K711" s="2" t="s">
        <v>1192</v>
      </c>
      <c r="L711" t="str">
        <f t="shared" si="87"/>
        <v xml:space="preserve">     Parenteral/PPN</v>
      </c>
      <c r="M711" s="12" t="str">
        <f t="shared" si="89"/>
        <v>PI.IC.GA.140203.01</v>
      </c>
      <c r="N711" s="12"/>
      <c r="O711" s="12" t="str">
        <f t="shared" si="90"/>
        <v>PH.IC.GA.140203.01</v>
      </c>
      <c r="Q711" s="12" t="str">
        <f t="shared" si="91"/>
        <v>CL.IC.GA.140203.01</v>
      </c>
    </row>
    <row r="712" spans="1:17" ht="15">
      <c r="A712" t="s">
        <v>2591</v>
      </c>
      <c r="C712" s="2" t="s">
        <v>9621</v>
      </c>
      <c r="E712" s="2" t="s">
        <v>923</v>
      </c>
      <c r="F712" t="s">
        <v>3168</v>
      </c>
      <c r="G712" t="s">
        <v>3164</v>
      </c>
      <c r="H712" s="2" t="s">
        <v>7070</v>
      </c>
      <c r="I712" t="s">
        <v>3165</v>
      </c>
      <c r="J712" s="11" t="str">
        <f t="shared" si="88"/>
        <v>IC.GA.140204</v>
      </c>
      <c r="K712" s="2" t="s">
        <v>1192</v>
      </c>
      <c r="L712" t="str">
        <f t="shared" si="87"/>
        <v xml:space="preserve">     Parenteral/TPN</v>
      </c>
      <c r="M712" s="12" t="str">
        <f t="shared" si="89"/>
        <v>PI.IC.GA.140204.01</v>
      </c>
      <c r="N712" s="12"/>
      <c r="O712" s="12" t="str">
        <f t="shared" si="90"/>
        <v>PH.IC.GA.140204.01</v>
      </c>
      <c r="Q712" s="12" t="str">
        <f t="shared" si="91"/>
        <v>CL.IC.GA.140204.01</v>
      </c>
    </row>
    <row r="713" spans="1:17" ht="15">
      <c r="A713" t="s">
        <v>2591</v>
      </c>
      <c r="C713" s="2" t="s">
        <v>9621</v>
      </c>
      <c r="D713" t="s">
        <v>3166</v>
      </c>
      <c r="E713" s="2" t="s">
        <v>1202</v>
      </c>
      <c r="F713" t="s">
        <v>3168</v>
      </c>
      <c r="G713" t="s">
        <v>3481</v>
      </c>
      <c r="H713" s="22" t="s">
        <v>1396</v>
      </c>
      <c r="I713" t="s">
        <v>3482</v>
      </c>
      <c r="J713" s="11" t="str">
        <f t="shared" si="88"/>
        <v>IC.GA.140301</v>
      </c>
      <c r="K713" s="2" t="s">
        <v>1192</v>
      </c>
      <c r="L713" t="str">
        <f t="shared" si="87"/>
        <v xml:space="preserve">     Excellent: 75-100% of meal</v>
      </c>
      <c r="M713" s="12" t="str">
        <f t="shared" si="89"/>
        <v>PI.IC.GA.140301.01</v>
      </c>
      <c r="N713" s="12"/>
      <c r="O713" s="12" t="str">
        <f t="shared" si="90"/>
        <v>PH.IC.GA.140301.01</v>
      </c>
      <c r="Q713" s="12" t="str">
        <f t="shared" si="91"/>
        <v>CL.IC.GA.140301.01</v>
      </c>
    </row>
    <row r="714" spans="1:17" ht="15">
      <c r="A714" t="s">
        <v>2591</v>
      </c>
      <c r="C714" s="2" t="s">
        <v>9621</v>
      </c>
      <c r="E714" s="2" t="s">
        <v>1202</v>
      </c>
      <c r="F714" t="s">
        <v>3168</v>
      </c>
      <c r="G714" t="s">
        <v>3483</v>
      </c>
      <c r="H714" s="22" t="s">
        <v>1398</v>
      </c>
      <c r="I714" t="s">
        <v>3484</v>
      </c>
      <c r="J714" s="11" t="str">
        <f t="shared" si="88"/>
        <v>IC.GA.140302</v>
      </c>
      <c r="K714" s="2" t="s">
        <v>1192</v>
      </c>
      <c r="L714" t="str">
        <f t="shared" si="87"/>
        <v xml:space="preserve">     Good: 50-75% of meal</v>
      </c>
      <c r="M714" s="12" t="str">
        <f t="shared" si="89"/>
        <v>PI.IC.GA.140302.01</v>
      </c>
      <c r="N714" s="12"/>
      <c r="O714" s="12" t="str">
        <f t="shared" si="90"/>
        <v>PH.IC.GA.140302.01</v>
      </c>
      <c r="Q714" s="12" t="str">
        <f t="shared" si="91"/>
        <v>CL.IC.GA.140302.01</v>
      </c>
    </row>
    <row r="715" spans="1:17" ht="15">
      <c r="A715" t="s">
        <v>2591</v>
      </c>
      <c r="C715" s="2" t="s">
        <v>9621</v>
      </c>
      <c r="E715" s="2" t="s">
        <v>1202</v>
      </c>
      <c r="F715" t="s">
        <v>3168</v>
      </c>
      <c r="G715" t="s">
        <v>3485</v>
      </c>
      <c r="H715" s="22" t="s">
        <v>1400</v>
      </c>
      <c r="I715" t="s">
        <v>3486</v>
      </c>
      <c r="J715" s="11" t="str">
        <f t="shared" si="88"/>
        <v>IC.GA.140303</v>
      </c>
      <c r="K715" s="2" t="s">
        <v>1192</v>
      </c>
      <c r="L715" t="str">
        <f t="shared" si="87"/>
        <v xml:space="preserve">     Fair: 25-50% of meal</v>
      </c>
      <c r="M715" s="12" t="str">
        <f t="shared" si="89"/>
        <v>PI.IC.GA.140303.01</v>
      </c>
      <c r="N715" s="12"/>
      <c r="O715" s="12" t="str">
        <f t="shared" si="90"/>
        <v>PH.IC.GA.140303.01</v>
      </c>
      <c r="Q715" s="12" t="str">
        <f t="shared" si="91"/>
        <v>CL.IC.GA.140303.01</v>
      </c>
    </row>
    <row r="716" spans="1:17" ht="15">
      <c r="A716" t="s">
        <v>2591</v>
      </c>
      <c r="C716" s="2" t="s">
        <v>9621</v>
      </c>
      <c r="E716" s="2" t="s">
        <v>1202</v>
      </c>
      <c r="F716" t="s">
        <v>3168</v>
      </c>
      <c r="G716" t="s">
        <v>3176</v>
      </c>
      <c r="H716" s="22" t="s">
        <v>1402</v>
      </c>
      <c r="I716" t="s">
        <v>3177</v>
      </c>
      <c r="J716" s="11" t="str">
        <f t="shared" si="88"/>
        <v>IC.GA.140304</v>
      </c>
      <c r="K716" s="2" t="s">
        <v>1192</v>
      </c>
      <c r="L716" t="str">
        <f t="shared" si="87"/>
        <v xml:space="preserve">     Poor: less than 25% of meal</v>
      </c>
      <c r="M716" s="12" t="str">
        <f t="shared" si="89"/>
        <v>PI.IC.GA.140304.01</v>
      </c>
      <c r="N716" s="12"/>
      <c r="O716" s="12" t="str">
        <f t="shared" si="90"/>
        <v>PH.IC.GA.140304.01</v>
      </c>
      <c r="Q716" s="12" t="str">
        <f t="shared" si="91"/>
        <v>CL.IC.GA.140304.01</v>
      </c>
    </row>
    <row r="717" spans="1:17" ht="15">
      <c r="A717" t="s">
        <v>2591</v>
      </c>
      <c r="C717" s="2" t="s">
        <v>9621</v>
      </c>
      <c r="E717" s="2" t="s">
        <v>1202</v>
      </c>
      <c r="F717" t="s">
        <v>3168</v>
      </c>
      <c r="G717" t="s">
        <v>3178</v>
      </c>
      <c r="H717" s="22" t="s">
        <v>1404</v>
      </c>
      <c r="I717" t="s">
        <v>3179</v>
      </c>
      <c r="J717" s="11" t="str">
        <f t="shared" si="88"/>
        <v>IC.GA.140305</v>
      </c>
      <c r="K717" s="2" t="s">
        <v>1192</v>
      </c>
      <c r="L717" t="str">
        <f t="shared" si="87"/>
        <v xml:space="preserve">     Refused: specify reason</v>
      </c>
      <c r="M717" s="12" t="str">
        <f t="shared" si="89"/>
        <v>PI.IC.GA.140305.01</v>
      </c>
      <c r="N717" s="12"/>
      <c r="O717" s="12" t="str">
        <f t="shared" si="90"/>
        <v>PH.IC.GA.140305.01</v>
      </c>
      <c r="Q717" s="12" t="str">
        <f t="shared" si="91"/>
        <v>CL.IC.GA.140305.01</v>
      </c>
    </row>
    <row r="718" spans="1:17" ht="15">
      <c r="A718" t="s">
        <v>2591</v>
      </c>
      <c r="C718" s="2" t="s">
        <v>9621</v>
      </c>
      <c r="E718" s="2" t="s">
        <v>1202</v>
      </c>
      <c r="F718" t="s">
        <v>3168</v>
      </c>
      <c r="G718" t="s">
        <v>3180</v>
      </c>
      <c r="H718" s="22" t="s">
        <v>1406</v>
      </c>
      <c r="I718" t="s">
        <v>2817</v>
      </c>
      <c r="J718" s="11" t="str">
        <f t="shared" si="88"/>
        <v>IC.GA.140306</v>
      </c>
      <c r="K718" s="2" t="s">
        <v>1192</v>
      </c>
      <c r="L718" t="str">
        <f t="shared" si="87"/>
        <v xml:space="preserve">     Appetite increased</v>
      </c>
      <c r="M718" s="12" t="str">
        <f t="shared" si="89"/>
        <v>PI.IC.GA.140306.01</v>
      </c>
      <c r="N718" s="12"/>
      <c r="O718" s="12" t="str">
        <f t="shared" si="90"/>
        <v>PH.IC.GA.140306.01</v>
      </c>
      <c r="Q718" s="12" t="str">
        <f t="shared" si="91"/>
        <v>CL.IC.GA.140306.01</v>
      </c>
    </row>
    <row r="719" spans="1:17" ht="15">
      <c r="A719" t="s">
        <v>2591</v>
      </c>
      <c r="C719" s="2" t="s">
        <v>9621</v>
      </c>
      <c r="E719" s="2" t="s">
        <v>1202</v>
      </c>
      <c r="F719" t="s">
        <v>3168</v>
      </c>
      <c r="G719" t="s">
        <v>3365</v>
      </c>
      <c r="H719" s="22" t="s">
        <v>1419</v>
      </c>
      <c r="I719" t="s">
        <v>3143</v>
      </c>
      <c r="J719" s="11" t="str">
        <f t="shared" si="88"/>
        <v>IC.GA.140307</v>
      </c>
      <c r="K719" s="2" t="s">
        <v>1192</v>
      </c>
      <c r="L719" t="str">
        <f t="shared" si="87"/>
        <v xml:space="preserve">     Appetite decreased</v>
      </c>
      <c r="M719" s="12" t="str">
        <f t="shared" si="89"/>
        <v>PI.IC.GA.140307.01</v>
      </c>
      <c r="N719" s="12"/>
      <c r="O719" s="12" t="str">
        <f t="shared" si="90"/>
        <v>PH.IC.GA.140307.01</v>
      </c>
      <c r="Q719" s="12" t="str">
        <f t="shared" si="91"/>
        <v>CL.IC.GA.140307.01</v>
      </c>
    </row>
    <row r="720" spans="1:17" ht="15">
      <c r="A720" t="s">
        <v>2591</v>
      </c>
      <c r="C720" s="2" t="s">
        <v>9621</v>
      </c>
      <c r="E720" s="2" t="s">
        <v>1202</v>
      </c>
      <c r="F720" t="s">
        <v>3168</v>
      </c>
      <c r="G720" t="s">
        <v>3511</v>
      </c>
      <c r="H720" s="22" t="s">
        <v>1550</v>
      </c>
      <c r="I720" t="s">
        <v>2792</v>
      </c>
      <c r="J720" s="11" t="str">
        <f t="shared" si="88"/>
        <v>IC.GA.140308</v>
      </c>
      <c r="K720" s="2" t="s">
        <v>1192</v>
      </c>
      <c r="L720" t="str">
        <f t="shared" si="87"/>
        <v xml:space="preserve">     Appetite excessive</v>
      </c>
      <c r="M720" s="12" t="str">
        <f t="shared" si="89"/>
        <v>PI.IC.GA.140308.01</v>
      </c>
      <c r="N720" s="12"/>
      <c r="O720" s="12" t="str">
        <f t="shared" si="90"/>
        <v>PH.IC.GA.140308.01</v>
      </c>
      <c r="Q720" s="12" t="str">
        <f t="shared" si="91"/>
        <v>CL.IC.GA.140308.01</v>
      </c>
    </row>
    <row r="721" spans="1:19" ht="15">
      <c r="A721" t="s">
        <v>2591</v>
      </c>
      <c r="C721" s="2" t="s">
        <v>9621</v>
      </c>
      <c r="E721" s="2" t="s">
        <v>1202</v>
      </c>
      <c r="F721" t="s">
        <v>3168</v>
      </c>
      <c r="G721" s="2" t="s">
        <v>3512</v>
      </c>
      <c r="H721" s="22" t="s">
        <v>10095</v>
      </c>
      <c r="I721" s="22" t="s">
        <v>3513</v>
      </c>
      <c r="J721" s="11" t="str">
        <f t="shared" si="88"/>
        <v>IC.GA.140309</v>
      </c>
      <c r="K721" s="2" t="s">
        <v>1192</v>
      </c>
      <c r="L721" t="str">
        <f t="shared" si="87"/>
        <v xml:space="preserve"> Not applicable</v>
      </c>
      <c r="M721" s="12" t="str">
        <f t="shared" si="89"/>
        <v>PI.IC.GA.140309.01</v>
      </c>
      <c r="N721" s="12"/>
      <c r="O721" s="12" t="str">
        <f t="shared" si="90"/>
        <v>PH.IC.GA.140309.01</v>
      </c>
      <c r="Q721" s="12" t="str">
        <f t="shared" si="91"/>
        <v>CL.IC.GA.140309.01</v>
      </c>
      <c r="R721" t="s">
        <v>1141</v>
      </c>
      <c r="S721">
        <v>756</v>
      </c>
    </row>
    <row r="722" spans="1:19" ht="15">
      <c r="A722" t="s">
        <v>2591</v>
      </c>
      <c r="B722" t="s">
        <v>3514</v>
      </c>
      <c r="C722" s="2" t="s">
        <v>6135</v>
      </c>
      <c r="D722" t="s">
        <v>3515</v>
      </c>
      <c r="E722" s="2" t="s">
        <v>1192</v>
      </c>
      <c r="F722" t="s">
        <v>3370</v>
      </c>
      <c r="G722" t="s">
        <v>3371</v>
      </c>
      <c r="H722" s="22" t="s">
        <v>1396</v>
      </c>
      <c r="I722" t="s">
        <v>3064</v>
      </c>
      <c r="J722" s="11" t="str">
        <f t="shared" si="88"/>
        <v>IC.GA.150101</v>
      </c>
      <c r="K722" s="2" t="s">
        <v>11324</v>
      </c>
      <c r="L722" t="str">
        <f t="shared" si="87"/>
        <v xml:space="preserve">     Teeth intact</v>
      </c>
      <c r="M722" s="12" t="str">
        <f t="shared" si="89"/>
        <v>PI.IC.GA.150101.01</v>
      </c>
      <c r="N722" s="12"/>
      <c r="O722" s="12" t="str">
        <f t="shared" si="90"/>
        <v>PH.IC.GA.150101.01</v>
      </c>
      <c r="Q722" s="12" t="str">
        <f t="shared" si="91"/>
        <v>CL.IC.GA.150101.01</v>
      </c>
    </row>
    <row r="723" spans="1:19" ht="15">
      <c r="A723" t="s">
        <v>2591</v>
      </c>
      <c r="C723" s="2" t="s">
        <v>6135</v>
      </c>
      <c r="E723" s="2" t="s">
        <v>11324</v>
      </c>
      <c r="F723" t="s">
        <v>3370</v>
      </c>
      <c r="G723" t="s">
        <v>3065</v>
      </c>
      <c r="H723" s="22" t="s">
        <v>1398</v>
      </c>
      <c r="I723" t="s">
        <v>3066</v>
      </c>
      <c r="J723" s="11" t="str">
        <f t="shared" si="88"/>
        <v>IC.GA.150102</v>
      </c>
      <c r="K723" s="2" t="s">
        <v>11324</v>
      </c>
      <c r="L723" t="str">
        <f t="shared" si="87"/>
        <v xml:space="preserve">     Full dentures</v>
      </c>
      <c r="M723" s="12" t="str">
        <f t="shared" si="89"/>
        <v>PI.IC.GA.150102.01</v>
      </c>
      <c r="N723" s="12"/>
      <c r="O723" s="12" t="str">
        <f t="shared" si="90"/>
        <v>PH.IC.GA.150102.01</v>
      </c>
      <c r="Q723" s="12" t="str">
        <f t="shared" si="91"/>
        <v>CL.IC.GA.150102.01</v>
      </c>
    </row>
    <row r="724" spans="1:19" ht="15">
      <c r="A724" t="s">
        <v>2591</v>
      </c>
      <c r="C724" s="2" t="s">
        <v>6135</v>
      </c>
      <c r="E724" s="2" t="s">
        <v>11324</v>
      </c>
      <c r="F724" t="s">
        <v>3370</v>
      </c>
      <c r="G724" t="s">
        <v>3067</v>
      </c>
      <c r="H724" s="22" t="s">
        <v>1400</v>
      </c>
      <c r="I724" t="s">
        <v>3068</v>
      </c>
      <c r="J724" s="11" t="str">
        <f t="shared" si="88"/>
        <v>IC.GA.150103</v>
      </c>
      <c r="K724" s="2" t="s">
        <v>11324</v>
      </c>
      <c r="L724" t="str">
        <f t="shared" si="87"/>
        <v xml:space="preserve">     Dentures upper</v>
      </c>
      <c r="M724" s="12" t="str">
        <f t="shared" si="89"/>
        <v>PI.IC.GA.150103.01</v>
      </c>
      <c r="N724" s="12"/>
      <c r="O724" s="12" t="str">
        <f t="shared" si="90"/>
        <v>PH.IC.GA.150103.01</v>
      </c>
      <c r="Q724" s="12" t="str">
        <f t="shared" si="91"/>
        <v>CL.IC.GA.150103.01</v>
      </c>
    </row>
    <row r="725" spans="1:19" ht="15">
      <c r="A725" t="s">
        <v>2591</v>
      </c>
      <c r="C725" s="2" t="s">
        <v>6135</v>
      </c>
      <c r="E725" s="2" t="s">
        <v>11324</v>
      </c>
      <c r="F725" t="s">
        <v>3370</v>
      </c>
      <c r="G725" t="s">
        <v>3069</v>
      </c>
      <c r="H725" s="22" t="s">
        <v>1402</v>
      </c>
      <c r="I725" t="s">
        <v>3070</v>
      </c>
      <c r="J725" s="11" t="str">
        <f t="shared" si="88"/>
        <v>IC.GA.150104</v>
      </c>
      <c r="K725" s="2" t="s">
        <v>11324</v>
      </c>
      <c r="L725" t="str">
        <f t="shared" si="87"/>
        <v xml:space="preserve">     Dentures lower</v>
      </c>
      <c r="M725" s="12" t="str">
        <f t="shared" si="89"/>
        <v>PI.IC.GA.150104.01</v>
      </c>
      <c r="N725" s="12"/>
      <c r="O725" s="12" t="str">
        <f t="shared" si="90"/>
        <v>PH.IC.GA.150104.01</v>
      </c>
      <c r="Q725" s="12" t="str">
        <f t="shared" si="91"/>
        <v>CL.IC.GA.150104.01</v>
      </c>
    </row>
    <row r="726" spans="1:19" ht="15">
      <c r="A726" t="s">
        <v>2591</v>
      </c>
      <c r="C726" s="2" t="s">
        <v>6135</v>
      </c>
      <c r="E726" s="2" t="s">
        <v>11324</v>
      </c>
      <c r="F726" t="s">
        <v>3370</v>
      </c>
      <c r="G726" t="s">
        <v>3071</v>
      </c>
      <c r="H726" s="22" t="s">
        <v>1404</v>
      </c>
      <c r="I726" t="s">
        <v>3234</v>
      </c>
      <c r="J726" s="11" t="str">
        <f t="shared" si="88"/>
        <v>IC.GA.150105</v>
      </c>
      <c r="K726" s="2" t="s">
        <v>11324</v>
      </c>
      <c r="L726" t="str">
        <f t="shared" si="87"/>
        <v xml:space="preserve">     Partial plate upper</v>
      </c>
      <c r="M726" s="12" t="str">
        <f t="shared" si="89"/>
        <v>PI.IC.GA.150105.01</v>
      </c>
      <c r="N726" s="12"/>
      <c r="O726" s="12" t="str">
        <f t="shared" si="90"/>
        <v>PH.IC.GA.150105.01</v>
      </c>
      <c r="Q726" s="12" t="str">
        <f t="shared" si="91"/>
        <v>CL.IC.GA.150105.01</v>
      </c>
    </row>
    <row r="727" spans="1:19" ht="15">
      <c r="A727" t="s">
        <v>2591</v>
      </c>
      <c r="C727" s="2" t="s">
        <v>6135</v>
      </c>
      <c r="E727" s="2" t="s">
        <v>11324</v>
      </c>
      <c r="F727" t="s">
        <v>3370</v>
      </c>
      <c r="G727" t="s">
        <v>3235</v>
      </c>
      <c r="H727" s="22" t="s">
        <v>1406</v>
      </c>
      <c r="I727" t="s">
        <v>3236</v>
      </c>
      <c r="J727" s="11" t="str">
        <f t="shared" si="88"/>
        <v>IC.GA.150106</v>
      </c>
      <c r="K727" s="2" t="s">
        <v>11324</v>
      </c>
      <c r="L727" t="str">
        <f t="shared" si="87"/>
        <v xml:space="preserve">     Partial plate lower</v>
      </c>
      <c r="M727" s="12" t="str">
        <f t="shared" si="89"/>
        <v>PI.IC.GA.150106.01</v>
      </c>
      <c r="N727" s="12"/>
      <c r="O727" s="12" t="str">
        <f t="shared" si="90"/>
        <v>PH.IC.GA.150106.01</v>
      </c>
      <c r="Q727" s="12" t="str">
        <f t="shared" si="91"/>
        <v>CL.IC.GA.150106.01</v>
      </c>
    </row>
    <row r="728" spans="1:19" ht="15">
      <c r="A728" t="s">
        <v>2591</v>
      </c>
      <c r="C728" s="2" t="s">
        <v>6135</v>
      </c>
      <c r="E728" s="2" t="s">
        <v>11324</v>
      </c>
      <c r="F728" t="s">
        <v>3370</v>
      </c>
      <c r="G728" t="s">
        <v>3237</v>
      </c>
      <c r="H728" s="22" t="s">
        <v>1419</v>
      </c>
      <c r="I728" t="s">
        <v>3238</v>
      </c>
      <c r="J728" s="11" t="str">
        <f t="shared" si="88"/>
        <v>IC.GA.150107</v>
      </c>
      <c r="K728" s="2" t="s">
        <v>11324</v>
      </c>
      <c r="L728" t="str">
        <f t="shared" si="87"/>
        <v xml:space="preserve">     Dental caries visible</v>
      </c>
      <c r="M728" s="12" t="str">
        <f t="shared" si="89"/>
        <v>PI.IC.GA.150107.01</v>
      </c>
      <c r="N728" s="12"/>
      <c r="O728" s="12" t="str">
        <f t="shared" si="90"/>
        <v>PH.IC.GA.150107.01</v>
      </c>
      <c r="Q728" s="12" t="str">
        <f t="shared" si="91"/>
        <v>CL.IC.GA.150107.01</v>
      </c>
    </row>
    <row r="729" spans="1:19" ht="15">
      <c r="A729" t="s">
        <v>2591</v>
      </c>
      <c r="C729" s="2" t="s">
        <v>6135</v>
      </c>
      <c r="E729" s="2" t="s">
        <v>11324</v>
      </c>
      <c r="F729" t="s">
        <v>3370</v>
      </c>
      <c r="G729" t="s">
        <v>3239</v>
      </c>
      <c r="H729" s="22" t="s">
        <v>1550</v>
      </c>
      <c r="I729" t="s">
        <v>3240</v>
      </c>
      <c r="J729" s="11" t="str">
        <f t="shared" si="88"/>
        <v>IC.GA.150108</v>
      </c>
      <c r="K729" s="2" t="s">
        <v>11324</v>
      </c>
      <c r="L729" t="str">
        <f t="shared" si="87"/>
        <v xml:space="preserve">     Loose teeth</v>
      </c>
      <c r="M729" s="12" t="str">
        <f t="shared" si="89"/>
        <v>PI.IC.GA.150108.01</v>
      </c>
      <c r="N729" s="12"/>
      <c r="O729" s="12" t="str">
        <f t="shared" si="90"/>
        <v>PH.IC.GA.150108.01</v>
      </c>
      <c r="Q729" s="12" t="str">
        <f t="shared" si="91"/>
        <v>CL.IC.GA.150108.01</v>
      </c>
    </row>
    <row r="730" spans="1:19" ht="15">
      <c r="A730" t="s">
        <v>2591</v>
      </c>
      <c r="C730" s="2" t="s">
        <v>6135</v>
      </c>
      <c r="E730" s="2" t="s">
        <v>11324</v>
      </c>
      <c r="F730" t="s">
        <v>3370</v>
      </c>
      <c r="G730" t="s">
        <v>3241</v>
      </c>
      <c r="H730" s="22" t="s">
        <v>1551</v>
      </c>
      <c r="I730" t="s">
        <v>3242</v>
      </c>
      <c r="J730" s="11" t="str">
        <f t="shared" si="88"/>
        <v>IC.GA.150109</v>
      </c>
      <c r="K730" s="2" t="s">
        <v>11324</v>
      </c>
      <c r="L730" t="str">
        <f t="shared" ref="L730:L793" si="92">G730</f>
        <v xml:space="preserve">     Poorly fitting dentures</v>
      </c>
      <c r="M730" s="12" t="str">
        <f t="shared" si="89"/>
        <v>PI.IC.GA.150109.01</v>
      </c>
      <c r="N730" s="12"/>
      <c r="O730" s="12" t="str">
        <f t="shared" si="90"/>
        <v>PH.IC.GA.150109.01</v>
      </c>
      <c r="Q730" s="12" t="str">
        <f t="shared" si="91"/>
        <v>CL.IC.GA.150109.01</v>
      </c>
    </row>
    <row r="731" spans="1:19" ht="15">
      <c r="A731" t="s">
        <v>2591</v>
      </c>
      <c r="C731" s="2" t="s">
        <v>6135</v>
      </c>
      <c r="E731" s="2" t="s">
        <v>11324</v>
      </c>
      <c r="F731" t="s">
        <v>3370</v>
      </c>
      <c r="G731" t="s">
        <v>3243</v>
      </c>
      <c r="H731" s="22" t="s">
        <v>1571</v>
      </c>
      <c r="I731" t="s">
        <v>3244</v>
      </c>
      <c r="J731" s="11" t="str">
        <f t="shared" si="88"/>
        <v>IC.GA.150110</v>
      </c>
      <c r="K731" s="2" t="s">
        <v>11324</v>
      </c>
      <c r="L731" t="str">
        <f t="shared" si="92"/>
        <v xml:space="preserve">     No dentition</v>
      </c>
      <c r="M731" s="12" t="str">
        <f t="shared" si="89"/>
        <v>PI.IC.GA.150110.01</v>
      </c>
      <c r="N731" s="12"/>
      <c r="O731" s="12" t="str">
        <f t="shared" si="90"/>
        <v>PH.IC.GA.150110.01</v>
      </c>
      <c r="Q731" s="12" t="str">
        <f t="shared" si="91"/>
        <v>CL.IC.GA.150110.01</v>
      </c>
    </row>
    <row r="732" spans="1:19" ht="15">
      <c r="A732" t="s">
        <v>2591</v>
      </c>
      <c r="C732" s="2" t="s">
        <v>6135</v>
      </c>
      <c r="D732" t="s">
        <v>3245</v>
      </c>
      <c r="E732" s="2" t="s">
        <v>9391</v>
      </c>
      <c r="F732" t="s">
        <v>3370</v>
      </c>
      <c r="G732" t="s">
        <v>3246</v>
      </c>
      <c r="H732" s="22" t="s">
        <v>1396</v>
      </c>
      <c r="I732" t="s">
        <v>1557</v>
      </c>
      <c r="J732" s="11" t="str">
        <f t="shared" si="88"/>
        <v>IC.GA.150201</v>
      </c>
      <c r="K732" s="2" t="s">
        <v>11324</v>
      </c>
      <c r="L732" t="str">
        <f t="shared" si="92"/>
        <v xml:space="preserve">     Mucosa color normal for ethnicity</v>
      </c>
      <c r="M732" s="12" t="str">
        <f t="shared" si="89"/>
        <v>PI.IC.GA.150201.01</v>
      </c>
      <c r="N732" s="12"/>
      <c r="O732" s="12" t="str">
        <f t="shared" si="90"/>
        <v>PH.IC.GA.150201.01</v>
      </c>
      <c r="Q732" s="12" t="str">
        <f t="shared" si="91"/>
        <v>CL.IC.GA.150201.01</v>
      </c>
    </row>
    <row r="733" spans="1:19" ht="15">
      <c r="A733" t="s">
        <v>2591</v>
      </c>
      <c r="C733" s="2" t="s">
        <v>6135</v>
      </c>
      <c r="E733" s="2" t="s">
        <v>9391</v>
      </c>
      <c r="F733" t="s">
        <v>3370</v>
      </c>
      <c r="G733" t="s">
        <v>3084</v>
      </c>
      <c r="H733" s="22" t="s">
        <v>1398</v>
      </c>
      <c r="I733" t="s">
        <v>1937</v>
      </c>
      <c r="J733" s="11" t="str">
        <f t="shared" si="88"/>
        <v>IC.GA.150202</v>
      </c>
      <c r="K733" s="2" t="s">
        <v>11324</v>
      </c>
      <c r="L733" t="str">
        <f t="shared" si="92"/>
        <v xml:space="preserve">     Mucosa pink</v>
      </c>
      <c r="M733" s="12" t="str">
        <f t="shared" si="89"/>
        <v>PI.IC.GA.150202.01</v>
      </c>
      <c r="N733" s="12"/>
      <c r="O733" s="12" t="str">
        <f t="shared" si="90"/>
        <v>PH.IC.GA.150202.01</v>
      </c>
      <c r="Q733" s="12" t="str">
        <f t="shared" si="91"/>
        <v>CL.IC.GA.150202.01</v>
      </c>
    </row>
    <row r="734" spans="1:19" ht="15">
      <c r="A734" t="s">
        <v>2591</v>
      </c>
      <c r="C734" s="2" t="s">
        <v>6135</v>
      </c>
      <c r="E734" s="2" t="s">
        <v>9391</v>
      </c>
      <c r="F734" t="s">
        <v>3370</v>
      </c>
      <c r="G734" t="s">
        <v>3085</v>
      </c>
      <c r="H734" s="22" t="s">
        <v>1400</v>
      </c>
      <c r="I734" t="s">
        <v>1558</v>
      </c>
      <c r="J734" s="11" t="str">
        <f t="shared" si="88"/>
        <v>IC.GA.150203</v>
      </c>
      <c r="K734" s="2" t="s">
        <v>11324</v>
      </c>
      <c r="L734" t="str">
        <f t="shared" si="92"/>
        <v xml:space="preserve">     Mucosa pale</v>
      </c>
      <c r="M734" s="12" t="str">
        <f t="shared" si="89"/>
        <v>PI.IC.GA.150203.01</v>
      </c>
      <c r="N734" s="12"/>
      <c r="O734" s="12" t="str">
        <f t="shared" si="90"/>
        <v>PH.IC.GA.150203.01</v>
      </c>
      <c r="Q734" s="12" t="str">
        <f t="shared" si="91"/>
        <v>CL.IC.GA.150203.01</v>
      </c>
    </row>
    <row r="735" spans="1:19" ht="15">
      <c r="A735" t="s">
        <v>2591</v>
      </c>
      <c r="C735" s="2" t="s">
        <v>6135</v>
      </c>
      <c r="E735" s="2" t="s">
        <v>9391</v>
      </c>
      <c r="F735" t="s">
        <v>3370</v>
      </c>
      <c r="G735" t="s">
        <v>3086</v>
      </c>
      <c r="H735" s="22" t="s">
        <v>1402</v>
      </c>
      <c r="I735" t="s">
        <v>1566</v>
      </c>
      <c r="J735" s="11" t="str">
        <f t="shared" si="88"/>
        <v>IC.GA.150204</v>
      </c>
      <c r="K735" s="2" t="s">
        <v>11324</v>
      </c>
      <c r="L735" t="str">
        <f t="shared" si="92"/>
        <v xml:space="preserve">     Mucosa cyanotic</v>
      </c>
      <c r="M735" s="12" t="str">
        <f t="shared" si="89"/>
        <v>PI.IC.GA.150204.01</v>
      </c>
      <c r="N735" s="12"/>
      <c r="O735" s="12" t="str">
        <f t="shared" si="90"/>
        <v>PH.IC.GA.150204.01</v>
      </c>
      <c r="Q735" s="12" t="str">
        <f t="shared" si="91"/>
        <v>CL.IC.GA.150204.01</v>
      </c>
    </row>
    <row r="736" spans="1:19" ht="15">
      <c r="A736" t="s">
        <v>2591</v>
      </c>
      <c r="C736" s="2" t="s">
        <v>6135</v>
      </c>
      <c r="E736" s="2" t="s">
        <v>9391</v>
      </c>
      <c r="F736" t="s">
        <v>3370</v>
      </c>
      <c r="G736" t="s">
        <v>3087</v>
      </c>
      <c r="H736" s="22" t="s">
        <v>1404</v>
      </c>
      <c r="I736" t="s">
        <v>1563</v>
      </c>
      <c r="J736" s="11" t="str">
        <f t="shared" si="88"/>
        <v>IC.GA.150205</v>
      </c>
      <c r="K736" s="2" t="s">
        <v>11324</v>
      </c>
      <c r="L736" t="str">
        <f t="shared" si="92"/>
        <v xml:space="preserve">     Mucosa jaundiced</v>
      </c>
      <c r="M736" s="12" t="str">
        <f t="shared" si="89"/>
        <v>PI.IC.GA.150205.01</v>
      </c>
      <c r="N736" s="12"/>
      <c r="O736" s="12" t="str">
        <f t="shared" si="90"/>
        <v>PH.IC.GA.150205.01</v>
      </c>
      <c r="Q736" s="12" t="str">
        <f t="shared" si="91"/>
        <v>CL.IC.GA.150205.01</v>
      </c>
    </row>
    <row r="737" spans="1:19" ht="15">
      <c r="A737" t="s">
        <v>2591</v>
      </c>
      <c r="C737" s="2" t="s">
        <v>6135</v>
      </c>
      <c r="E737" s="2" t="s">
        <v>9391</v>
      </c>
      <c r="F737" t="s">
        <v>3370</v>
      </c>
      <c r="G737" t="s">
        <v>3088</v>
      </c>
      <c r="H737" s="22" t="s">
        <v>1406</v>
      </c>
      <c r="I737" t="s">
        <v>1531</v>
      </c>
      <c r="J737" s="11" t="str">
        <f t="shared" si="88"/>
        <v>IC.GA.150206</v>
      </c>
      <c r="K737" s="2" t="s">
        <v>11324</v>
      </c>
      <c r="L737" t="str">
        <f t="shared" si="92"/>
        <v xml:space="preserve">     Mucosa erythematous</v>
      </c>
      <c r="M737" s="12" t="str">
        <f t="shared" si="89"/>
        <v>PI.IC.GA.150206.01</v>
      </c>
      <c r="N737" s="12"/>
      <c r="O737" s="12" t="str">
        <f t="shared" si="90"/>
        <v>PH.IC.GA.150206.01</v>
      </c>
      <c r="Q737" s="12" t="str">
        <f t="shared" si="91"/>
        <v>CL.IC.GA.150206.01</v>
      </c>
    </row>
    <row r="738" spans="1:19" ht="15">
      <c r="A738" t="s">
        <v>2591</v>
      </c>
      <c r="C738" s="2" t="s">
        <v>6135</v>
      </c>
      <c r="E738" s="2" t="s">
        <v>9391</v>
      </c>
      <c r="F738" t="s">
        <v>3370</v>
      </c>
      <c r="G738" t="s">
        <v>3089</v>
      </c>
      <c r="H738" s="22" t="s">
        <v>1419</v>
      </c>
      <c r="I738" t="s">
        <v>3124</v>
      </c>
      <c r="J738" s="11" t="str">
        <f t="shared" si="88"/>
        <v>IC.GA.150207</v>
      </c>
      <c r="K738" s="2" t="s">
        <v>11324</v>
      </c>
      <c r="L738" t="str">
        <f t="shared" si="92"/>
        <v xml:space="preserve">     Mucosa white</v>
      </c>
      <c r="M738" s="12" t="str">
        <f t="shared" si="89"/>
        <v>PI.IC.GA.150207.01</v>
      </c>
      <c r="N738" s="12"/>
      <c r="O738" s="12" t="str">
        <f t="shared" si="90"/>
        <v>PH.IC.GA.150207.01</v>
      </c>
      <c r="Q738" s="12" t="str">
        <f t="shared" si="91"/>
        <v>CL.IC.GA.150207.01</v>
      </c>
    </row>
    <row r="739" spans="1:19" ht="15">
      <c r="A739" t="s">
        <v>2591</v>
      </c>
      <c r="C739" s="2" t="s">
        <v>6135</v>
      </c>
      <c r="E739" s="2" t="s">
        <v>9391</v>
      </c>
      <c r="F739" t="s">
        <v>3370</v>
      </c>
      <c r="G739" t="s">
        <v>3090</v>
      </c>
      <c r="H739" s="22" t="s">
        <v>1550</v>
      </c>
      <c r="I739" t="s">
        <v>2703</v>
      </c>
      <c r="J739" s="11" t="str">
        <f t="shared" si="88"/>
        <v>IC.GA.150208</v>
      </c>
      <c r="K739" s="2" t="s">
        <v>11324</v>
      </c>
      <c r="L739" t="str">
        <f t="shared" si="92"/>
        <v xml:space="preserve">     Mucosa brown</v>
      </c>
      <c r="M739" s="12" t="str">
        <f t="shared" si="89"/>
        <v>PI.IC.GA.150208.01</v>
      </c>
      <c r="N739" s="12"/>
      <c r="O739" s="12" t="str">
        <f t="shared" si="90"/>
        <v>PH.IC.GA.150208.01</v>
      </c>
      <c r="Q739" s="12" t="str">
        <f t="shared" si="91"/>
        <v>CL.IC.GA.150208.01</v>
      </c>
    </row>
    <row r="740" spans="1:19" ht="15">
      <c r="A740" t="s">
        <v>2591</v>
      </c>
      <c r="C740" s="2" t="s">
        <v>6135</v>
      </c>
      <c r="E740" s="2" t="s">
        <v>9391</v>
      </c>
      <c r="F740" t="s">
        <v>3370</v>
      </c>
      <c r="G740" t="s">
        <v>3219</v>
      </c>
      <c r="H740" s="22" t="s">
        <v>1551</v>
      </c>
      <c r="I740" t="s">
        <v>2806</v>
      </c>
      <c r="J740" s="11" t="str">
        <f t="shared" si="88"/>
        <v>IC.GA.150209</v>
      </c>
      <c r="K740" s="2" t="s">
        <v>11324</v>
      </c>
      <c r="L740" t="str">
        <f t="shared" si="92"/>
        <v xml:space="preserve">     Mucosa intact</v>
      </c>
      <c r="M740" s="12" t="str">
        <f t="shared" si="89"/>
        <v>PI.IC.GA.150209.01</v>
      </c>
      <c r="N740" s="12"/>
      <c r="O740" s="12" t="str">
        <f t="shared" si="90"/>
        <v>PH.IC.GA.150209.01</v>
      </c>
      <c r="Q740" s="12" t="str">
        <f t="shared" si="91"/>
        <v>CL.IC.GA.150209.01</v>
      </c>
    </row>
    <row r="741" spans="1:19" ht="15">
      <c r="A741" t="s">
        <v>2591</v>
      </c>
      <c r="C741" s="2" t="s">
        <v>6135</v>
      </c>
      <c r="E741" s="2" t="s">
        <v>9391</v>
      </c>
      <c r="F741" t="s">
        <v>3370</v>
      </c>
      <c r="G741" t="s">
        <v>3220</v>
      </c>
      <c r="H741" s="22" t="s">
        <v>1571</v>
      </c>
      <c r="I741" t="s">
        <v>3221</v>
      </c>
      <c r="J741" s="11" t="str">
        <f t="shared" si="88"/>
        <v>IC.GA.150210</v>
      </c>
      <c r="K741" s="2" t="s">
        <v>11324</v>
      </c>
      <c r="L741" t="str">
        <f t="shared" si="92"/>
        <v xml:space="preserve">     Mucosa ulcerated</v>
      </c>
      <c r="M741" s="12" t="str">
        <f t="shared" si="89"/>
        <v>PI.IC.GA.150210.01</v>
      </c>
      <c r="N741" s="12"/>
      <c r="O741" s="12" t="str">
        <f t="shared" si="90"/>
        <v>PH.IC.GA.150210.01</v>
      </c>
      <c r="Q741" s="12" t="str">
        <f t="shared" si="91"/>
        <v>CL.IC.GA.150210.01</v>
      </c>
    </row>
    <row r="742" spans="1:19" ht="15">
      <c r="A742" t="s">
        <v>2591</v>
      </c>
      <c r="C742" s="2" t="s">
        <v>6135</v>
      </c>
      <c r="E742" s="2" t="s">
        <v>9391</v>
      </c>
      <c r="F742" t="s">
        <v>3370</v>
      </c>
      <c r="G742" t="s">
        <v>3222</v>
      </c>
      <c r="H742" s="2" t="s">
        <v>8048</v>
      </c>
      <c r="I742" t="s">
        <v>3223</v>
      </c>
      <c r="J742" s="11" t="str">
        <f t="shared" si="88"/>
        <v>IC.GA.150211</v>
      </c>
      <c r="K742" s="2" t="s">
        <v>11324</v>
      </c>
      <c r="L742" t="str">
        <f t="shared" si="92"/>
        <v xml:space="preserve">     Mucosa moist</v>
      </c>
      <c r="M742" s="12" t="str">
        <f t="shared" si="89"/>
        <v>PI.IC.GA.150211.01</v>
      </c>
      <c r="N742" s="12"/>
      <c r="O742" s="12" t="str">
        <f t="shared" si="90"/>
        <v>PH.IC.GA.150211.01</v>
      </c>
      <c r="Q742" s="12" t="str">
        <f t="shared" si="91"/>
        <v>CL.IC.GA.150211.01</v>
      </c>
    </row>
    <row r="743" spans="1:19" ht="15">
      <c r="A743" t="s">
        <v>2591</v>
      </c>
      <c r="C743" s="2" t="s">
        <v>6135</v>
      </c>
      <c r="E743" s="2" t="s">
        <v>9391</v>
      </c>
      <c r="F743" t="s">
        <v>3370</v>
      </c>
      <c r="G743" t="s">
        <v>3224</v>
      </c>
      <c r="H743" s="2" t="s">
        <v>11023</v>
      </c>
      <c r="I743" t="s">
        <v>3225</v>
      </c>
      <c r="J743" s="11" t="str">
        <f t="shared" si="88"/>
        <v>IC.GA.150212</v>
      </c>
      <c r="K743" s="2" t="s">
        <v>11324</v>
      </c>
      <c r="L743" t="str">
        <f t="shared" si="92"/>
        <v xml:space="preserve">     Mucosa dry</v>
      </c>
      <c r="M743" s="12" t="str">
        <f t="shared" si="89"/>
        <v>PI.IC.GA.150212.01</v>
      </c>
      <c r="N743" s="12"/>
      <c r="O743" s="12" t="str">
        <f t="shared" si="90"/>
        <v>PH.IC.GA.150212.01</v>
      </c>
      <c r="Q743" s="12" t="str">
        <f t="shared" si="91"/>
        <v>CL.IC.GA.150212.01</v>
      </c>
    </row>
    <row r="744" spans="1:19" ht="15">
      <c r="A744" t="s">
        <v>2591</v>
      </c>
      <c r="C744" s="2" t="s">
        <v>6135</v>
      </c>
      <c r="E744" s="2" t="s">
        <v>9391</v>
      </c>
      <c r="F744" t="s">
        <v>3370</v>
      </c>
      <c r="G744" t="s">
        <v>3226</v>
      </c>
      <c r="H744" s="2" t="s">
        <v>8201</v>
      </c>
      <c r="I744" t="s">
        <v>1528</v>
      </c>
      <c r="J744" s="11" t="str">
        <f t="shared" si="88"/>
        <v>IC.GA.150213</v>
      </c>
      <c r="K744" s="2" t="s">
        <v>11324</v>
      </c>
      <c r="L744" t="str">
        <f t="shared" si="92"/>
        <v xml:space="preserve">     Mucosa bleeding</v>
      </c>
      <c r="M744" s="12" t="str">
        <f t="shared" si="89"/>
        <v>PI.IC.GA.150213.01</v>
      </c>
      <c r="N744" s="12"/>
      <c r="O744" s="12" t="str">
        <f t="shared" si="90"/>
        <v>PH.IC.GA.150213.01</v>
      </c>
      <c r="Q744" s="12" t="str">
        <f t="shared" si="91"/>
        <v>CL.IC.GA.150213.01</v>
      </c>
    </row>
    <row r="745" spans="1:19" ht="15">
      <c r="A745" t="s">
        <v>2591</v>
      </c>
      <c r="C745" s="2" t="s">
        <v>6135</v>
      </c>
      <c r="E745" s="2" t="s">
        <v>9391</v>
      </c>
      <c r="F745" t="s">
        <v>3370</v>
      </c>
      <c r="G745" t="s">
        <v>3227</v>
      </c>
      <c r="H745" s="2" t="s">
        <v>9621</v>
      </c>
      <c r="I745" t="s">
        <v>3228</v>
      </c>
      <c r="J745" s="11" t="str">
        <f t="shared" si="88"/>
        <v>IC.GA.150214</v>
      </c>
      <c r="K745" s="2" t="s">
        <v>11324</v>
      </c>
      <c r="L745" t="str">
        <f t="shared" si="92"/>
        <v xml:space="preserve">     Mucosa plaque</v>
      </c>
      <c r="M745" s="12" t="str">
        <f t="shared" si="89"/>
        <v>PI.IC.GA.150214.01</v>
      </c>
      <c r="N745" s="12"/>
      <c r="O745" s="12" t="str">
        <f t="shared" si="90"/>
        <v>PH.IC.GA.150214.01</v>
      </c>
      <c r="Q745" s="12" t="str">
        <f t="shared" si="91"/>
        <v>CL.IC.GA.150214.01</v>
      </c>
    </row>
    <row r="746" spans="1:19" ht="15">
      <c r="A746" t="s">
        <v>2591</v>
      </c>
      <c r="C746" s="2" t="s">
        <v>6135</v>
      </c>
      <c r="E746" s="2" t="s">
        <v>9391</v>
      </c>
      <c r="F746" t="s">
        <v>3370</v>
      </c>
      <c r="G746" s="2" t="s">
        <v>3229</v>
      </c>
      <c r="H746" s="2" t="s">
        <v>6135</v>
      </c>
      <c r="I746" s="2" t="s">
        <v>3230</v>
      </c>
      <c r="J746" s="11" t="str">
        <f t="shared" si="88"/>
        <v>IC.GA.150215</v>
      </c>
      <c r="K746" s="2" t="s">
        <v>11324</v>
      </c>
      <c r="L746" t="str">
        <f t="shared" si="92"/>
        <v xml:space="preserve">  Mucosa lesions</v>
      </c>
      <c r="M746" s="12" t="str">
        <f t="shared" si="89"/>
        <v>PI.IC.GA.150215.01</v>
      </c>
      <c r="N746" s="12"/>
      <c r="O746" s="12" t="str">
        <f t="shared" si="90"/>
        <v>PH.IC.GA.150215.01</v>
      </c>
      <c r="Q746" s="12" t="str">
        <f t="shared" si="91"/>
        <v>CL.IC.GA.150215.01</v>
      </c>
      <c r="R746" t="s">
        <v>9277</v>
      </c>
      <c r="S746">
        <v>763</v>
      </c>
    </row>
    <row r="747" spans="1:19" ht="15">
      <c r="A747" t="s">
        <v>2591</v>
      </c>
      <c r="C747" s="2" t="s">
        <v>6135</v>
      </c>
      <c r="D747" t="s">
        <v>3231</v>
      </c>
      <c r="E747" s="2" t="s">
        <v>9640</v>
      </c>
      <c r="F747" t="s">
        <v>3370</v>
      </c>
      <c r="G747" t="s">
        <v>3232</v>
      </c>
      <c r="H747" s="22" t="s">
        <v>1396</v>
      </c>
      <c r="I747" t="s">
        <v>3233</v>
      </c>
      <c r="J747" s="11" t="str">
        <f t="shared" si="88"/>
        <v>IC.GA.150301</v>
      </c>
      <c r="K747" s="2" t="s">
        <v>11324</v>
      </c>
      <c r="L747" t="str">
        <f t="shared" si="92"/>
        <v xml:space="preserve">     Tongue normal for ethnicity</v>
      </c>
      <c r="M747" s="12" t="str">
        <f t="shared" si="89"/>
        <v>PI.IC.GA.150301.01</v>
      </c>
      <c r="N747" s="12"/>
      <c r="O747" s="12" t="str">
        <f t="shared" si="90"/>
        <v>PH.IC.GA.150301.01</v>
      </c>
      <c r="Q747" s="12" t="str">
        <f t="shared" si="91"/>
        <v>CL.IC.GA.150301.01</v>
      </c>
    </row>
    <row r="748" spans="1:19" ht="15">
      <c r="A748" t="s">
        <v>2591</v>
      </c>
      <c r="C748" s="2" t="s">
        <v>6135</v>
      </c>
      <c r="E748" s="2" t="s">
        <v>946</v>
      </c>
      <c r="F748" t="s">
        <v>3370</v>
      </c>
      <c r="G748" t="s">
        <v>3394</v>
      </c>
      <c r="H748" s="22" t="s">
        <v>1398</v>
      </c>
      <c r="I748" t="s">
        <v>3395</v>
      </c>
      <c r="J748" s="11" t="str">
        <f t="shared" si="88"/>
        <v>IC.GA.150302</v>
      </c>
      <c r="K748" s="2" t="s">
        <v>11324</v>
      </c>
      <c r="L748" t="str">
        <f t="shared" si="92"/>
        <v xml:space="preserve">     Tongue pale</v>
      </c>
      <c r="M748" s="12" t="str">
        <f t="shared" si="89"/>
        <v>PI.IC.GA.150302.01</v>
      </c>
      <c r="N748" s="12"/>
      <c r="O748" s="12" t="str">
        <f t="shared" si="90"/>
        <v>PH.IC.GA.150302.01</v>
      </c>
      <c r="Q748" s="12" t="str">
        <f t="shared" si="91"/>
        <v>CL.IC.GA.150302.01</v>
      </c>
    </row>
    <row r="749" spans="1:19" ht="15">
      <c r="A749" t="s">
        <v>2591</v>
      </c>
      <c r="C749" s="2" t="s">
        <v>6135</v>
      </c>
      <c r="E749" s="2" t="s">
        <v>9640</v>
      </c>
      <c r="F749" t="s">
        <v>3370</v>
      </c>
      <c r="G749" t="s">
        <v>3396</v>
      </c>
      <c r="H749" s="22" t="s">
        <v>1400</v>
      </c>
      <c r="I749" t="s">
        <v>3397</v>
      </c>
      <c r="J749" s="11" t="str">
        <f t="shared" si="88"/>
        <v>IC.GA.150303</v>
      </c>
      <c r="K749" s="2" t="s">
        <v>11324</v>
      </c>
      <c r="L749" t="str">
        <f t="shared" si="92"/>
        <v xml:space="preserve">     Tongue white</v>
      </c>
      <c r="M749" s="12" t="str">
        <f t="shared" si="89"/>
        <v>PI.IC.GA.150303.01</v>
      </c>
      <c r="N749" s="12"/>
      <c r="O749" s="12" t="str">
        <f t="shared" si="90"/>
        <v>PH.IC.GA.150303.01</v>
      </c>
      <c r="Q749" s="12" t="str">
        <f t="shared" si="91"/>
        <v>CL.IC.GA.150303.01</v>
      </c>
    </row>
    <row r="750" spans="1:19" ht="15">
      <c r="A750" t="s">
        <v>2591</v>
      </c>
      <c r="C750" s="2" t="s">
        <v>6135</v>
      </c>
      <c r="E750" s="2" t="s">
        <v>9640</v>
      </c>
      <c r="F750" t="s">
        <v>3370</v>
      </c>
      <c r="G750" t="s">
        <v>3398</v>
      </c>
      <c r="H750" s="22" t="s">
        <v>1402</v>
      </c>
      <c r="I750" t="s">
        <v>3399</v>
      </c>
      <c r="J750" s="11" t="str">
        <f t="shared" si="88"/>
        <v>IC.GA.150304</v>
      </c>
      <c r="K750" s="2" t="s">
        <v>11324</v>
      </c>
      <c r="L750" t="str">
        <f t="shared" si="92"/>
        <v xml:space="preserve">     Tongue cyanotic</v>
      </c>
      <c r="M750" s="12" t="str">
        <f t="shared" si="89"/>
        <v>PI.IC.GA.150304.01</v>
      </c>
      <c r="N750" s="12"/>
      <c r="O750" s="12" t="str">
        <f t="shared" si="90"/>
        <v>PH.IC.GA.150304.01</v>
      </c>
      <c r="Q750" s="12" t="str">
        <f t="shared" si="91"/>
        <v>CL.IC.GA.150304.01</v>
      </c>
    </row>
    <row r="751" spans="1:19" ht="15">
      <c r="A751" t="s">
        <v>2591</v>
      </c>
      <c r="C751" s="2" t="s">
        <v>6135</v>
      </c>
      <c r="E751" s="2" t="s">
        <v>9640</v>
      </c>
      <c r="F751" t="s">
        <v>3370</v>
      </c>
      <c r="G751" t="s">
        <v>3400</v>
      </c>
      <c r="H751" s="22" t="s">
        <v>1404</v>
      </c>
      <c r="I751" t="s">
        <v>3401</v>
      </c>
      <c r="J751" s="11" t="str">
        <f t="shared" si="88"/>
        <v>IC.GA.150305</v>
      </c>
      <c r="K751" s="2" t="s">
        <v>11324</v>
      </c>
      <c r="L751" t="str">
        <f t="shared" si="92"/>
        <v xml:space="preserve">     Tongue jaundiced</v>
      </c>
      <c r="M751" s="12" t="str">
        <f t="shared" si="89"/>
        <v>PI.IC.GA.150305.01</v>
      </c>
      <c r="N751" s="12"/>
      <c r="O751" s="12" t="str">
        <f t="shared" si="90"/>
        <v>PH.IC.GA.150305.01</v>
      </c>
      <c r="Q751" s="12" t="str">
        <f t="shared" si="91"/>
        <v>CL.IC.GA.150305.01</v>
      </c>
    </row>
    <row r="752" spans="1:19" ht="15">
      <c r="A752" t="s">
        <v>2591</v>
      </c>
      <c r="C752" s="2" t="s">
        <v>6135</v>
      </c>
      <c r="E752" s="2" t="s">
        <v>9640</v>
      </c>
      <c r="F752" t="s">
        <v>3370</v>
      </c>
      <c r="G752" t="s">
        <v>3402</v>
      </c>
      <c r="H752" s="22" t="s">
        <v>1406</v>
      </c>
      <c r="I752" t="s">
        <v>3403</v>
      </c>
      <c r="J752" s="11" t="str">
        <f t="shared" si="88"/>
        <v>IC.GA.150306</v>
      </c>
      <c r="K752" s="2" t="s">
        <v>11324</v>
      </c>
      <c r="L752" t="str">
        <f t="shared" si="92"/>
        <v xml:space="preserve">     Tongue swelling</v>
      </c>
      <c r="M752" s="12" t="str">
        <f t="shared" si="89"/>
        <v>PI.IC.GA.150306.01</v>
      </c>
      <c r="N752" s="12"/>
      <c r="O752" s="12" t="str">
        <f t="shared" si="90"/>
        <v>PH.IC.GA.150306.01</v>
      </c>
      <c r="Q752" s="12" t="str">
        <f t="shared" si="91"/>
        <v>CL.IC.GA.150306.01</v>
      </c>
    </row>
    <row r="753" spans="1:19" ht="15">
      <c r="A753" t="s">
        <v>2591</v>
      </c>
      <c r="C753" s="2" t="s">
        <v>6135</v>
      </c>
      <c r="E753" s="2" t="s">
        <v>9640</v>
      </c>
      <c r="F753" t="s">
        <v>3370</v>
      </c>
      <c r="G753" t="s">
        <v>3404</v>
      </c>
      <c r="H753" s="22" t="s">
        <v>1419</v>
      </c>
      <c r="I753" t="s">
        <v>3405</v>
      </c>
      <c r="J753" s="11" t="str">
        <f t="shared" si="88"/>
        <v>IC.GA.150307</v>
      </c>
      <c r="K753" s="2" t="s">
        <v>11324</v>
      </c>
      <c r="L753" t="str">
        <f t="shared" si="92"/>
        <v xml:space="preserve">     Tongue ulcer</v>
      </c>
      <c r="M753" s="12" t="str">
        <f t="shared" si="89"/>
        <v>PI.IC.GA.150307.01</v>
      </c>
      <c r="N753" s="12"/>
      <c r="O753" s="12" t="str">
        <f t="shared" si="90"/>
        <v>PH.IC.GA.150307.01</v>
      </c>
      <c r="Q753" s="12" t="str">
        <f t="shared" si="91"/>
        <v>CL.IC.GA.150307.01</v>
      </c>
    </row>
    <row r="754" spans="1:19" ht="15">
      <c r="A754" t="s">
        <v>2591</v>
      </c>
      <c r="C754" s="2" t="s">
        <v>6135</v>
      </c>
      <c r="E754" s="2" t="s">
        <v>9640</v>
      </c>
      <c r="F754" t="s">
        <v>3370</v>
      </c>
      <c r="G754" t="s">
        <v>3406</v>
      </c>
      <c r="H754" s="22" t="s">
        <v>1550</v>
      </c>
      <c r="I754" t="s">
        <v>3407</v>
      </c>
      <c r="J754" s="11" t="str">
        <f t="shared" si="88"/>
        <v>IC.GA.150308</v>
      </c>
      <c r="K754" s="2" t="s">
        <v>11324</v>
      </c>
      <c r="L754" t="str">
        <f t="shared" si="92"/>
        <v xml:space="preserve">     Tongue plaque</v>
      </c>
      <c r="M754" s="12" t="str">
        <f t="shared" si="89"/>
        <v>PI.IC.GA.150308.01</v>
      </c>
      <c r="N754" s="12"/>
      <c r="O754" s="12" t="str">
        <f t="shared" si="90"/>
        <v>PH.IC.GA.150308.01</v>
      </c>
      <c r="Q754" s="12" t="str">
        <f t="shared" si="91"/>
        <v>CL.IC.GA.150308.01</v>
      </c>
    </row>
    <row r="755" spans="1:19" ht="15">
      <c r="A755" t="s">
        <v>2591</v>
      </c>
      <c r="C755" s="2" t="s">
        <v>6135</v>
      </c>
      <c r="E755" s="2" t="s">
        <v>9640</v>
      </c>
      <c r="F755" t="s">
        <v>3370</v>
      </c>
      <c r="G755" t="s">
        <v>3408</v>
      </c>
      <c r="H755" s="22" t="s">
        <v>1551</v>
      </c>
      <c r="I755" t="s">
        <v>3559</v>
      </c>
      <c r="J755" s="11" t="str">
        <f t="shared" si="88"/>
        <v>IC.GA.150309</v>
      </c>
      <c r="K755" s="2" t="s">
        <v>11324</v>
      </c>
      <c r="L755" t="str">
        <f t="shared" si="92"/>
        <v xml:space="preserve">     Tongue dark macular patch</v>
      </c>
      <c r="M755" s="12" t="str">
        <f t="shared" si="89"/>
        <v>PI.IC.GA.150309.01</v>
      </c>
      <c r="N755" s="12"/>
      <c r="O755" s="12" t="str">
        <f t="shared" si="90"/>
        <v>PH.IC.GA.150309.01</v>
      </c>
      <c r="Q755" s="12" t="str">
        <f t="shared" si="91"/>
        <v>CL.IC.GA.150309.01</v>
      </c>
    </row>
    <row r="756" spans="1:19" ht="15">
      <c r="A756" t="s">
        <v>2591</v>
      </c>
      <c r="C756" s="2" t="s">
        <v>6135</v>
      </c>
      <c r="E756" s="2" t="s">
        <v>9640</v>
      </c>
      <c r="F756" t="s">
        <v>3370</v>
      </c>
      <c r="G756" s="2" t="s">
        <v>3560</v>
      </c>
      <c r="H756" s="22" t="s">
        <v>10905</v>
      </c>
      <c r="I756" s="22" t="s">
        <v>3561</v>
      </c>
      <c r="J756" s="11" t="str">
        <f t="shared" si="88"/>
        <v>IC.GA.150310</v>
      </c>
      <c r="K756" s="2" t="s">
        <v>11324</v>
      </c>
      <c r="L756" t="str">
        <f t="shared" si="92"/>
        <v xml:space="preserve">  Tongue dry/cracked</v>
      </c>
      <c r="M756" s="12" t="str">
        <f t="shared" si="89"/>
        <v>PI.IC.GA.150310.01</v>
      </c>
      <c r="N756" s="12"/>
      <c r="O756" s="12" t="str">
        <f t="shared" si="90"/>
        <v>PH.IC.GA.150310.01</v>
      </c>
      <c r="Q756" s="12" t="str">
        <f t="shared" si="91"/>
        <v>CL.IC.GA.150310.01</v>
      </c>
      <c r="R756" t="s">
        <v>9277</v>
      </c>
      <c r="S756">
        <v>760</v>
      </c>
    </row>
    <row r="757" spans="1:19" ht="15">
      <c r="A757" t="s">
        <v>2591</v>
      </c>
      <c r="C757" s="2" t="s">
        <v>6135</v>
      </c>
      <c r="E757" s="2" t="s">
        <v>9640</v>
      </c>
      <c r="F757" t="s">
        <v>3370</v>
      </c>
      <c r="G757" s="2" t="s">
        <v>3562</v>
      </c>
      <c r="H757" s="22" t="s">
        <v>8048</v>
      </c>
      <c r="I757" s="22" t="s">
        <v>3252</v>
      </c>
      <c r="J757" s="11" t="str">
        <f t="shared" si="88"/>
        <v>IC.GA.150311</v>
      </c>
      <c r="K757" s="2" t="s">
        <v>11324</v>
      </c>
      <c r="L757" t="str">
        <f t="shared" si="92"/>
        <v xml:space="preserve"> Tongue normal</v>
      </c>
      <c r="M757" s="12" t="str">
        <f t="shared" si="89"/>
        <v>PI.IC.GA.150311.01</v>
      </c>
      <c r="N757" s="12"/>
      <c r="O757" s="12" t="str">
        <f t="shared" si="90"/>
        <v>PH.IC.GA.150311.01</v>
      </c>
      <c r="Q757" s="12" t="str">
        <f t="shared" si="91"/>
        <v>CL.IC.GA.150311.01</v>
      </c>
      <c r="R757" t="s">
        <v>9277</v>
      </c>
      <c r="S757">
        <v>761</v>
      </c>
    </row>
    <row r="758" spans="1:19" ht="15">
      <c r="A758" t="s">
        <v>2591</v>
      </c>
      <c r="C758" s="2" t="s">
        <v>6135</v>
      </c>
      <c r="E758" s="2" t="s">
        <v>946</v>
      </c>
      <c r="F758" t="s">
        <v>3370</v>
      </c>
      <c r="G758" s="2" t="s">
        <v>3449</v>
      </c>
      <c r="H758" s="22" t="s">
        <v>11023</v>
      </c>
      <c r="I758" s="22" t="s">
        <v>3450</v>
      </c>
      <c r="J758" s="11" t="str">
        <f t="shared" si="88"/>
        <v>IC.GA.150312</v>
      </c>
      <c r="K758" s="2" t="s">
        <v>11324</v>
      </c>
      <c r="L758" t="str">
        <f t="shared" si="92"/>
        <v xml:space="preserve">  Tongue lesions/lacerations</v>
      </c>
      <c r="M758" s="12" t="str">
        <f t="shared" si="89"/>
        <v>PI.IC.GA.150312.01</v>
      </c>
      <c r="N758" s="12"/>
      <c r="O758" s="12" t="str">
        <f t="shared" si="90"/>
        <v>PH.IC.GA.150312.01</v>
      </c>
      <c r="Q758" s="12" t="str">
        <f t="shared" si="91"/>
        <v>CL.IC.GA.150312.01</v>
      </c>
      <c r="R758" t="s">
        <v>9277</v>
      </c>
      <c r="S758">
        <v>762</v>
      </c>
    </row>
    <row r="759" spans="1:19" ht="15">
      <c r="A759" t="s">
        <v>2591</v>
      </c>
      <c r="B759" t="s">
        <v>3451</v>
      </c>
      <c r="C759" s="2" t="s">
        <v>5740</v>
      </c>
      <c r="D759" t="s">
        <v>4046</v>
      </c>
      <c r="E759" s="2" t="s">
        <v>11324</v>
      </c>
      <c r="F759" t="s">
        <v>3146</v>
      </c>
      <c r="G759" t="s">
        <v>3147</v>
      </c>
      <c r="H759" s="22" t="s">
        <v>1396</v>
      </c>
      <c r="I759" t="s">
        <v>1937</v>
      </c>
      <c r="J759" s="11" t="str">
        <f t="shared" si="88"/>
        <v>IC.GA.160101</v>
      </c>
      <c r="K759" s="2" t="s">
        <v>11324</v>
      </c>
      <c r="L759" t="str">
        <f t="shared" si="92"/>
        <v xml:space="preserve">     Stoma pink</v>
      </c>
      <c r="M759" s="12" t="str">
        <f t="shared" si="89"/>
        <v>PI.IC.GA.160101.01</v>
      </c>
      <c r="N759" s="12"/>
      <c r="O759" s="12" t="str">
        <f t="shared" si="90"/>
        <v>PH.IC.GA.160101.01</v>
      </c>
      <c r="Q759" s="12" t="str">
        <f t="shared" si="91"/>
        <v>CL.IC.GA.160101.01</v>
      </c>
    </row>
    <row r="760" spans="1:19" ht="15">
      <c r="A760" t="s">
        <v>2591</v>
      </c>
      <c r="C760" s="2" t="s">
        <v>5740</v>
      </c>
      <c r="E760" s="2" t="s">
        <v>11324</v>
      </c>
      <c r="F760" t="s">
        <v>3146</v>
      </c>
      <c r="G760" t="s">
        <v>3148</v>
      </c>
      <c r="H760" s="22" t="s">
        <v>1398</v>
      </c>
      <c r="I760" t="s">
        <v>1560</v>
      </c>
      <c r="J760" s="11" t="str">
        <f t="shared" si="88"/>
        <v>IC.GA.160102</v>
      </c>
      <c r="K760" s="2" t="s">
        <v>11324</v>
      </c>
      <c r="L760" t="str">
        <f t="shared" si="92"/>
        <v xml:space="preserve">     Stoma red</v>
      </c>
      <c r="M760" s="12" t="str">
        <f t="shared" si="89"/>
        <v>PI.IC.GA.160102.01</v>
      </c>
      <c r="N760" s="12"/>
      <c r="O760" s="12" t="str">
        <f t="shared" si="90"/>
        <v>PH.IC.GA.160102.01</v>
      </c>
      <c r="Q760" s="12" t="str">
        <f t="shared" si="91"/>
        <v>CL.IC.GA.160102.01</v>
      </c>
    </row>
    <row r="761" spans="1:19" ht="15">
      <c r="A761" t="s">
        <v>2591</v>
      </c>
      <c r="C761" s="2" t="s">
        <v>5740</v>
      </c>
      <c r="E761" s="2" t="s">
        <v>11324</v>
      </c>
      <c r="F761" t="s">
        <v>3146</v>
      </c>
      <c r="G761" t="s">
        <v>3149</v>
      </c>
      <c r="H761" s="22" t="s">
        <v>1400</v>
      </c>
      <c r="I761" t="s">
        <v>1558</v>
      </c>
      <c r="J761" s="11" t="str">
        <f t="shared" si="88"/>
        <v>IC.GA.160103</v>
      </c>
      <c r="K761" s="2" t="s">
        <v>11324</v>
      </c>
      <c r="L761" t="str">
        <f t="shared" si="92"/>
        <v xml:space="preserve">     Stoma pale</v>
      </c>
      <c r="M761" s="12" t="str">
        <f t="shared" si="89"/>
        <v>PI.IC.GA.160103.01</v>
      </c>
      <c r="N761" s="12"/>
      <c r="O761" s="12" t="str">
        <f t="shared" si="90"/>
        <v>PH.IC.GA.160103.01</v>
      </c>
      <c r="Q761" s="12" t="str">
        <f t="shared" si="91"/>
        <v>CL.IC.GA.160103.01</v>
      </c>
    </row>
    <row r="762" spans="1:19" ht="15">
      <c r="A762" t="s">
        <v>2591</v>
      </c>
      <c r="C762" s="2" t="s">
        <v>5740</v>
      </c>
      <c r="E762" s="2" t="s">
        <v>11324</v>
      </c>
      <c r="F762" t="s">
        <v>3146</v>
      </c>
      <c r="G762" t="s">
        <v>3150</v>
      </c>
      <c r="H762" s="22" t="s">
        <v>1402</v>
      </c>
      <c r="I762" t="s">
        <v>1565</v>
      </c>
      <c r="J762" s="11" t="str">
        <f t="shared" si="88"/>
        <v>IC.GA.160104</v>
      </c>
      <c r="K762" s="2" t="s">
        <v>11324</v>
      </c>
      <c r="L762" t="str">
        <f t="shared" si="92"/>
        <v xml:space="preserve">     Stoma dusky</v>
      </c>
      <c r="M762" s="12" t="str">
        <f t="shared" si="89"/>
        <v>PI.IC.GA.160104.01</v>
      </c>
      <c r="N762" s="12"/>
      <c r="O762" s="12" t="str">
        <f t="shared" si="90"/>
        <v>PH.IC.GA.160104.01</v>
      </c>
      <c r="Q762" s="12" t="str">
        <f t="shared" si="91"/>
        <v>CL.IC.GA.160104.01</v>
      </c>
    </row>
    <row r="763" spans="1:19" ht="15">
      <c r="A763" t="s">
        <v>2591</v>
      </c>
      <c r="C763" s="2" t="s">
        <v>5740</v>
      </c>
      <c r="E763" s="2" t="s">
        <v>11324</v>
      </c>
      <c r="F763" t="s">
        <v>3146</v>
      </c>
      <c r="G763" t="s">
        <v>3151</v>
      </c>
      <c r="H763" s="22" t="s">
        <v>1404</v>
      </c>
      <c r="I763" t="s">
        <v>2618</v>
      </c>
      <c r="J763" s="11" t="str">
        <f t="shared" si="88"/>
        <v>IC.GA.160105</v>
      </c>
      <c r="K763" s="2" t="s">
        <v>11324</v>
      </c>
      <c r="L763" t="str">
        <f t="shared" si="92"/>
        <v xml:space="preserve">     Stoma black</v>
      </c>
      <c r="M763" s="12" t="str">
        <f t="shared" si="89"/>
        <v>PI.IC.GA.160105.01</v>
      </c>
      <c r="N763" s="12"/>
      <c r="O763" s="12" t="str">
        <f t="shared" si="90"/>
        <v>PH.IC.GA.160105.01</v>
      </c>
      <c r="Q763" s="12" t="str">
        <f t="shared" si="91"/>
        <v>CL.IC.GA.160105.01</v>
      </c>
    </row>
    <row r="764" spans="1:19" ht="15">
      <c r="A764" t="s">
        <v>2591</v>
      </c>
      <c r="C764" s="2" t="s">
        <v>5740</v>
      </c>
      <c r="D764" t="s">
        <v>3831</v>
      </c>
      <c r="E764" s="2" t="s">
        <v>9391</v>
      </c>
      <c r="F764" t="s">
        <v>3146</v>
      </c>
      <c r="G764" t="s">
        <v>3152</v>
      </c>
      <c r="H764" s="22" t="s">
        <v>1396</v>
      </c>
      <c r="I764" t="s">
        <v>3153</v>
      </c>
      <c r="J764" s="11" t="str">
        <f t="shared" si="88"/>
        <v>IC.GA.160201</v>
      </c>
      <c r="K764" s="2" t="s">
        <v>11324</v>
      </c>
      <c r="L764" t="str">
        <f t="shared" si="92"/>
        <v xml:space="preserve">     Stoma 1.5 to 2.5 inches</v>
      </c>
      <c r="M764" s="12" t="str">
        <f t="shared" si="89"/>
        <v>PI.IC.GA.160201.01</v>
      </c>
      <c r="N764" s="12"/>
      <c r="O764" s="12" t="str">
        <f t="shared" si="90"/>
        <v>PH.IC.GA.160201.01</v>
      </c>
      <c r="Q764" s="12" t="str">
        <f t="shared" si="91"/>
        <v>CL.IC.GA.160201.01</v>
      </c>
    </row>
    <row r="765" spans="1:19" ht="15">
      <c r="A765" t="s">
        <v>2591</v>
      </c>
      <c r="C765" s="2" t="s">
        <v>5740</v>
      </c>
      <c r="E765" s="2" t="s">
        <v>9391</v>
      </c>
      <c r="F765" t="s">
        <v>3146</v>
      </c>
      <c r="G765" t="s">
        <v>3154</v>
      </c>
      <c r="H765" s="22" t="s">
        <v>1398</v>
      </c>
      <c r="I765" t="s">
        <v>3310</v>
      </c>
      <c r="J765" s="11" t="str">
        <f t="shared" si="88"/>
        <v>IC.GA.160202</v>
      </c>
      <c r="K765" s="2" t="s">
        <v>11324</v>
      </c>
      <c r="L765" t="str">
        <f t="shared" si="92"/>
        <v xml:space="preserve">     Stoma 2.5 to 4 inches</v>
      </c>
      <c r="M765" s="12" t="str">
        <f t="shared" si="89"/>
        <v>PI.IC.GA.160202.01</v>
      </c>
      <c r="N765" s="12"/>
      <c r="O765" s="12" t="str">
        <f t="shared" si="90"/>
        <v>PH.IC.GA.160202.01</v>
      </c>
      <c r="Q765" s="12" t="str">
        <f t="shared" si="91"/>
        <v>CL.IC.GA.160202.01</v>
      </c>
    </row>
    <row r="766" spans="1:19" ht="15">
      <c r="A766" t="s">
        <v>2591</v>
      </c>
      <c r="C766" s="2" t="s">
        <v>5740</v>
      </c>
      <c r="E766" s="2" t="s">
        <v>9391</v>
      </c>
      <c r="F766" t="s">
        <v>3146</v>
      </c>
      <c r="G766" t="s">
        <v>3311</v>
      </c>
      <c r="H766" s="22" t="s">
        <v>1400</v>
      </c>
      <c r="I766" t="s">
        <v>3312</v>
      </c>
      <c r="J766" s="11" t="str">
        <f t="shared" si="88"/>
        <v>IC.GA.160203</v>
      </c>
      <c r="K766" s="2" t="s">
        <v>11324</v>
      </c>
      <c r="L766" t="str">
        <f t="shared" si="92"/>
        <v xml:space="preserve">     Stoma under 1.5 inches</v>
      </c>
      <c r="M766" s="12" t="str">
        <f t="shared" si="89"/>
        <v>PI.IC.GA.160203.01</v>
      </c>
      <c r="N766" s="12"/>
      <c r="O766" s="12" t="str">
        <f t="shared" si="90"/>
        <v>PH.IC.GA.160203.01</v>
      </c>
      <c r="Q766" s="12" t="str">
        <f t="shared" si="91"/>
        <v>CL.IC.GA.160203.01</v>
      </c>
    </row>
    <row r="767" spans="1:19" ht="15">
      <c r="A767" t="s">
        <v>2591</v>
      </c>
      <c r="C767" s="2" t="s">
        <v>5740</v>
      </c>
      <c r="E767" s="2" t="s">
        <v>1199</v>
      </c>
      <c r="F767" t="s">
        <v>3146</v>
      </c>
      <c r="G767" t="s">
        <v>3313</v>
      </c>
      <c r="H767" s="22" t="s">
        <v>1402</v>
      </c>
      <c r="I767" t="s">
        <v>3314</v>
      </c>
      <c r="J767" s="11" t="str">
        <f t="shared" si="88"/>
        <v>IC.GA.160204</v>
      </c>
      <c r="K767" s="2" t="s">
        <v>11324</v>
      </c>
      <c r="L767" t="str">
        <f t="shared" si="92"/>
        <v xml:space="preserve">     Stoma over 4 inches</v>
      </c>
      <c r="M767" s="12" t="str">
        <f t="shared" si="89"/>
        <v>PI.IC.GA.160204.01</v>
      </c>
      <c r="N767" s="12"/>
      <c r="O767" s="12" t="str">
        <f t="shared" si="90"/>
        <v>PH.IC.GA.160204.01</v>
      </c>
      <c r="Q767" s="12" t="str">
        <f t="shared" si="91"/>
        <v>CL.IC.GA.160204.01</v>
      </c>
    </row>
    <row r="768" spans="1:19" ht="15">
      <c r="A768" t="s">
        <v>2591</v>
      </c>
      <c r="C768" s="2" t="s">
        <v>5740</v>
      </c>
      <c r="E768" s="2" t="s">
        <v>1199</v>
      </c>
      <c r="F768" t="s">
        <v>3146</v>
      </c>
      <c r="G768" t="s">
        <v>3315</v>
      </c>
      <c r="H768" s="22" t="s">
        <v>1404</v>
      </c>
      <c r="I768" t="s">
        <v>3316</v>
      </c>
      <c r="J768" s="11" t="str">
        <f t="shared" si="88"/>
        <v>IC.GA.160205</v>
      </c>
      <c r="K768" s="2" t="s">
        <v>11324</v>
      </c>
      <c r="L768" t="str">
        <f t="shared" si="92"/>
        <v xml:space="preserve">     Stoma size: specify</v>
      </c>
      <c r="M768" s="12" t="str">
        <f t="shared" si="89"/>
        <v>PI.IC.GA.160205.01</v>
      </c>
      <c r="N768" s="12"/>
      <c r="O768" s="12" t="str">
        <f t="shared" si="90"/>
        <v>PH.IC.GA.160205.01</v>
      </c>
      <c r="Q768" s="12" t="str">
        <f t="shared" si="91"/>
        <v>CL.IC.GA.160205.01</v>
      </c>
    </row>
    <row r="769" spans="1:19" ht="15">
      <c r="A769" t="s">
        <v>2591</v>
      </c>
      <c r="C769" s="2" t="s">
        <v>5740</v>
      </c>
      <c r="D769" t="s">
        <v>4272</v>
      </c>
      <c r="E769" s="2" t="s">
        <v>9640</v>
      </c>
      <c r="F769" t="s">
        <v>3146</v>
      </c>
      <c r="G769" t="s">
        <v>3602</v>
      </c>
      <c r="H769" s="22" t="s">
        <v>1396</v>
      </c>
      <c r="I769" t="s">
        <v>1557</v>
      </c>
      <c r="J769" s="11" t="str">
        <f t="shared" ref="J769:J852" si="93">CONCATENATE("IC.GA.",C769,E769,H769)</f>
        <v>IC.GA.160301</v>
      </c>
      <c r="K769" s="2" t="s">
        <v>11324</v>
      </c>
      <c r="L769" t="str">
        <f t="shared" si="92"/>
        <v xml:space="preserve">     Stoma normal for patient</v>
      </c>
      <c r="M769" s="12" t="str">
        <f t="shared" ref="M769:M852" si="94">CONCATENATE("PI.",J769,".",K769)</f>
        <v>PI.IC.GA.160301.01</v>
      </c>
      <c r="N769" s="12"/>
      <c r="O769" s="12" t="str">
        <f t="shared" ref="O769:O852" si="95">CONCATENATE("PH.",J769,".",K769)</f>
        <v>PH.IC.GA.160301.01</v>
      </c>
      <c r="Q769" s="12" t="str">
        <f t="shared" ref="Q769:Q852" si="96">CONCATENATE("CL.",J769,".",K769)</f>
        <v>CL.IC.GA.160301.01</v>
      </c>
    </row>
    <row r="770" spans="1:19" ht="15">
      <c r="A770" t="s">
        <v>2591</v>
      </c>
      <c r="C770" s="2" t="s">
        <v>5740</v>
      </c>
      <c r="E770" s="2" t="s">
        <v>9640</v>
      </c>
      <c r="F770" t="s">
        <v>3146</v>
      </c>
      <c r="G770" t="s">
        <v>3603</v>
      </c>
      <c r="H770" s="22" t="s">
        <v>1398</v>
      </c>
      <c r="I770" t="s">
        <v>3604</v>
      </c>
      <c r="J770" s="11" t="str">
        <f t="shared" si="93"/>
        <v>IC.GA.160302</v>
      </c>
      <c r="K770" s="2" t="s">
        <v>11324</v>
      </c>
      <c r="L770" t="str">
        <f t="shared" si="92"/>
        <v xml:space="preserve">     Stoma flush to skin</v>
      </c>
      <c r="M770" s="12" t="str">
        <f t="shared" si="94"/>
        <v>PI.IC.GA.160302.01</v>
      </c>
      <c r="N770" s="12"/>
      <c r="O770" s="12" t="str">
        <f t="shared" si="95"/>
        <v>PH.IC.GA.160302.01</v>
      </c>
      <c r="Q770" s="12" t="str">
        <f t="shared" si="96"/>
        <v>CL.IC.GA.160302.01</v>
      </c>
    </row>
    <row r="771" spans="1:19" ht="15">
      <c r="A771" t="s">
        <v>2591</v>
      </c>
      <c r="C771" s="2" t="s">
        <v>5740</v>
      </c>
      <c r="E771" s="2" t="s">
        <v>9640</v>
      </c>
      <c r="F771" t="s">
        <v>3146</v>
      </c>
      <c r="G771" t="s">
        <v>3605</v>
      </c>
      <c r="H771" s="22" t="s">
        <v>1400</v>
      </c>
      <c r="I771" t="s">
        <v>3606</v>
      </c>
      <c r="J771" s="11" t="str">
        <f t="shared" si="93"/>
        <v>IC.GA.160303</v>
      </c>
      <c r="K771" s="2" t="s">
        <v>11324</v>
      </c>
      <c r="L771" t="str">
        <f t="shared" si="92"/>
        <v xml:space="preserve">     Stoma protruding</v>
      </c>
      <c r="M771" s="12" t="str">
        <f t="shared" si="94"/>
        <v>PI.IC.GA.160303.01</v>
      </c>
      <c r="N771" s="12"/>
      <c r="O771" s="12" t="str">
        <f t="shared" si="95"/>
        <v>PH.IC.GA.160303.01</v>
      </c>
      <c r="Q771" s="12" t="str">
        <f t="shared" si="96"/>
        <v>CL.IC.GA.160303.01</v>
      </c>
    </row>
    <row r="772" spans="1:19" ht="15">
      <c r="A772" t="s">
        <v>2591</v>
      </c>
      <c r="C772" s="2" t="s">
        <v>5740</v>
      </c>
      <c r="E772" s="2" t="s">
        <v>9640</v>
      </c>
      <c r="F772" t="s">
        <v>3146</v>
      </c>
      <c r="G772" t="s">
        <v>3292</v>
      </c>
      <c r="H772" s="22" t="s">
        <v>1402</v>
      </c>
      <c r="I772" t="s">
        <v>3293</v>
      </c>
      <c r="J772" s="11" t="str">
        <f t="shared" si="93"/>
        <v>IC.GA.160304</v>
      </c>
      <c r="K772" s="2" t="s">
        <v>11324</v>
      </c>
      <c r="L772" t="str">
        <f t="shared" si="92"/>
        <v xml:space="preserve">     Stoma retracted</v>
      </c>
      <c r="M772" s="12" t="str">
        <f t="shared" si="94"/>
        <v>PI.IC.GA.160304.01</v>
      </c>
      <c r="N772" s="12"/>
      <c r="O772" s="12" t="str">
        <f t="shared" si="95"/>
        <v>PH.IC.GA.160304.01</v>
      </c>
      <c r="Q772" s="12" t="str">
        <f t="shared" si="96"/>
        <v>CL.IC.GA.160304.01</v>
      </c>
    </row>
    <row r="773" spans="1:19" ht="15">
      <c r="A773" t="s">
        <v>2982</v>
      </c>
      <c r="C773" s="2" t="s">
        <v>5740</v>
      </c>
      <c r="E773" s="2" t="s">
        <v>9640</v>
      </c>
      <c r="F773" t="s">
        <v>3294</v>
      </c>
      <c r="G773" s="2" t="s">
        <v>3381</v>
      </c>
      <c r="H773" s="22" t="s">
        <v>7071</v>
      </c>
      <c r="I773" s="22" t="s">
        <v>3452</v>
      </c>
      <c r="J773" s="11" t="str">
        <f>CONCATENATE("IC.GA.",C773,E773,H773)</f>
        <v>IC.GA.160305</v>
      </c>
      <c r="K773" s="2" t="s">
        <v>11324</v>
      </c>
      <c r="L773" t="str">
        <f t="shared" si="92"/>
        <v xml:space="preserve">  Peristomal Separation</v>
      </c>
      <c r="M773" s="12" t="str">
        <f>CONCATENATE("PI.",J773,".",K773)</f>
        <v>PI.IC.GA.160305.01</v>
      </c>
      <c r="N773" s="12"/>
      <c r="O773" s="12" t="str">
        <f>CONCATENATE("PH.",J773,".",K773)</f>
        <v>PH.IC.GA.160305.01</v>
      </c>
      <c r="Q773" s="12" t="str">
        <f>CONCATENATE("CL.",J773,".",K773)</f>
        <v>CL.IC.GA.160305.01</v>
      </c>
      <c r="R773" t="s">
        <v>9277</v>
      </c>
      <c r="S773">
        <v>214</v>
      </c>
    </row>
    <row r="774" spans="1:19" ht="15">
      <c r="A774" t="s">
        <v>2591</v>
      </c>
      <c r="C774" s="2" t="s">
        <v>5740</v>
      </c>
      <c r="D774" t="s">
        <v>3413</v>
      </c>
      <c r="E774" s="2" t="s">
        <v>7070</v>
      </c>
      <c r="F774" t="s">
        <v>3146</v>
      </c>
      <c r="G774" t="s">
        <v>3295</v>
      </c>
      <c r="H774" s="22" t="s">
        <v>1396</v>
      </c>
      <c r="I774" t="s">
        <v>1833</v>
      </c>
      <c r="J774" s="11" t="str">
        <f t="shared" si="93"/>
        <v>IC.GA.160401</v>
      </c>
      <c r="K774" s="2" t="s">
        <v>1192</v>
      </c>
      <c r="L774" t="str">
        <f t="shared" si="92"/>
        <v xml:space="preserve">     Peristomal skin clean, dry and intact</v>
      </c>
      <c r="M774" s="12" t="str">
        <f t="shared" si="94"/>
        <v>PI.IC.GA.160401.01</v>
      </c>
      <c r="N774" s="12"/>
      <c r="O774" s="12" t="str">
        <f t="shared" si="95"/>
        <v>PH.IC.GA.160401.01</v>
      </c>
      <c r="Q774" s="12" t="str">
        <f t="shared" si="96"/>
        <v>CL.IC.GA.160401.01</v>
      </c>
    </row>
    <row r="775" spans="1:19" ht="15">
      <c r="A775" t="s">
        <v>2591</v>
      </c>
      <c r="C775" s="2" t="s">
        <v>5740</v>
      </c>
      <c r="E775" s="2" t="s">
        <v>7070</v>
      </c>
      <c r="F775" t="s">
        <v>3146</v>
      </c>
      <c r="G775" t="s">
        <v>3296</v>
      </c>
      <c r="H775" s="22" t="s">
        <v>1398</v>
      </c>
      <c r="I775" t="s">
        <v>1531</v>
      </c>
      <c r="J775" s="11" t="str">
        <f t="shared" si="93"/>
        <v>IC.GA.160402</v>
      </c>
      <c r="K775" s="2" t="s">
        <v>1192</v>
      </c>
      <c r="L775" t="str">
        <f t="shared" si="92"/>
        <v xml:space="preserve">     Peristomal skin erythema</v>
      </c>
      <c r="M775" s="12" t="str">
        <f t="shared" si="94"/>
        <v>PI.IC.GA.160402.01</v>
      </c>
      <c r="N775" s="12"/>
      <c r="O775" s="12" t="str">
        <f t="shared" si="95"/>
        <v>PH.IC.GA.160402.01</v>
      </c>
      <c r="Q775" s="12" t="str">
        <f t="shared" si="96"/>
        <v>CL.IC.GA.160402.01</v>
      </c>
    </row>
    <row r="776" spans="1:19" ht="15">
      <c r="A776" t="s">
        <v>2591</v>
      </c>
      <c r="C776" s="2" t="s">
        <v>5740</v>
      </c>
      <c r="E776" s="2" t="s">
        <v>7070</v>
      </c>
      <c r="F776" t="s">
        <v>3146</v>
      </c>
      <c r="G776" t="s">
        <v>3297</v>
      </c>
      <c r="H776" s="22" t="s">
        <v>1400</v>
      </c>
      <c r="I776" t="s">
        <v>3298</v>
      </c>
      <c r="J776" s="11" t="str">
        <f t="shared" si="93"/>
        <v>IC.GA.160403</v>
      </c>
      <c r="K776" s="2" t="s">
        <v>1192</v>
      </c>
      <c r="L776" t="str">
        <f t="shared" si="92"/>
        <v xml:space="preserve">     Peristomal skin edema</v>
      </c>
      <c r="M776" s="12" t="str">
        <f t="shared" si="94"/>
        <v>PI.IC.GA.160403.01</v>
      </c>
      <c r="N776" s="12"/>
      <c r="O776" s="12" t="str">
        <f t="shared" si="95"/>
        <v>PH.IC.GA.160403.01</v>
      </c>
      <c r="Q776" s="12" t="str">
        <f t="shared" si="96"/>
        <v>CL.IC.GA.160403.01</v>
      </c>
    </row>
    <row r="777" spans="1:19" ht="15">
      <c r="A777" t="s">
        <v>2591</v>
      </c>
      <c r="C777" s="2" t="s">
        <v>5740</v>
      </c>
      <c r="E777" s="2" t="s">
        <v>948</v>
      </c>
      <c r="F777" t="s">
        <v>3146</v>
      </c>
      <c r="G777" t="s">
        <v>3299</v>
      </c>
      <c r="H777" s="22" t="s">
        <v>1402</v>
      </c>
      <c r="I777" t="s">
        <v>3300</v>
      </c>
      <c r="J777" s="11" t="str">
        <f t="shared" si="93"/>
        <v>IC.GA.160404</v>
      </c>
      <c r="K777" s="2" t="s">
        <v>11324</v>
      </c>
      <c r="L777" t="str">
        <f t="shared" si="92"/>
        <v xml:space="preserve">     Peristomal rash</v>
      </c>
      <c r="M777" s="12" t="str">
        <f t="shared" si="94"/>
        <v>PI.IC.GA.160404.01</v>
      </c>
      <c r="N777" s="12"/>
      <c r="O777" s="12" t="str">
        <f t="shared" si="95"/>
        <v>PH.IC.GA.160404.01</v>
      </c>
      <c r="Q777" s="12" t="str">
        <f t="shared" si="96"/>
        <v>CL.IC.GA.160404.01</v>
      </c>
    </row>
    <row r="778" spans="1:19" ht="15">
      <c r="A778" t="s">
        <v>2591</v>
      </c>
      <c r="C778" s="2" t="s">
        <v>5740</v>
      </c>
      <c r="E778" s="2" t="s">
        <v>948</v>
      </c>
      <c r="F778" t="s">
        <v>3146</v>
      </c>
      <c r="G778" t="s">
        <v>3301</v>
      </c>
      <c r="H778" s="22" t="s">
        <v>1404</v>
      </c>
      <c r="I778" t="s">
        <v>3302</v>
      </c>
      <c r="J778" s="11" t="str">
        <f t="shared" si="93"/>
        <v>IC.GA.160405</v>
      </c>
      <c r="K778" s="2" t="s">
        <v>11324</v>
      </c>
      <c r="L778" t="str">
        <f t="shared" si="92"/>
        <v xml:space="preserve">     Peristomal breakdown</v>
      </c>
      <c r="M778" s="12" t="str">
        <f t="shared" si="94"/>
        <v>PI.IC.GA.160405.01</v>
      </c>
      <c r="N778" s="12"/>
      <c r="O778" s="12" t="str">
        <f t="shared" si="95"/>
        <v>PH.IC.GA.160405.01</v>
      </c>
      <c r="Q778" s="12" t="str">
        <f t="shared" si="96"/>
        <v>CL.IC.GA.160405.01</v>
      </c>
    </row>
    <row r="779" spans="1:19" ht="15">
      <c r="A779" t="s">
        <v>2591</v>
      </c>
      <c r="C779" s="2" t="s">
        <v>5740</v>
      </c>
      <c r="E779" s="2" t="s">
        <v>948</v>
      </c>
      <c r="F779" t="s">
        <v>3146</v>
      </c>
      <c r="G779" t="s">
        <v>3303</v>
      </c>
      <c r="H779" s="22" t="s">
        <v>1406</v>
      </c>
      <c r="I779" t="s">
        <v>3304</v>
      </c>
      <c r="J779" s="11" t="str">
        <f t="shared" si="93"/>
        <v>IC.GA.160406</v>
      </c>
      <c r="K779" s="2" t="s">
        <v>11324</v>
      </c>
      <c r="L779" t="str">
        <f t="shared" si="92"/>
        <v xml:space="preserve">     Peristomal skin adhesive allergy</v>
      </c>
      <c r="M779" s="12" t="str">
        <f t="shared" si="94"/>
        <v>PI.IC.GA.160406.01</v>
      </c>
      <c r="N779" s="12"/>
      <c r="O779" s="12" t="str">
        <f t="shared" si="95"/>
        <v>PH.IC.GA.160406.01</v>
      </c>
      <c r="Q779" s="12" t="str">
        <f t="shared" si="96"/>
        <v>CL.IC.GA.160406.01</v>
      </c>
    </row>
    <row r="780" spans="1:19" ht="15">
      <c r="A780" t="s">
        <v>2591</v>
      </c>
      <c r="C780" s="2" t="s">
        <v>5740</v>
      </c>
      <c r="E780" s="2" t="s">
        <v>7070</v>
      </c>
      <c r="F780" t="s">
        <v>3146</v>
      </c>
      <c r="G780" t="s">
        <v>3305</v>
      </c>
      <c r="H780" s="22" t="s">
        <v>1419</v>
      </c>
      <c r="I780" t="s">
        <v>930</v>
      </c>
      <c r="J780" s="11" t="str">
        <f t="shared" si="93"/>
        <v>IC.GA.160407</v>
      </c>
      <c r="K780" s="2" t="s">
        <v>11324</v>
      </c>
      <c r="L780" t="str">
        <f t="shared" si="92"/>
        <v xml:space="preserve">     Peristomal skin other: specify</v>
      </c>
      <c r="M780" s="12" t="str">
        <f t="shared" si="94"/>
        <v>PI.IC.GA.160407.01</v>
      </c>
      <c r="N780" s="12"/>
      <c r="O780" s="12" t="str">
        <f t="shared" si="95"/>
        <v>PH.IC.GA.160407.01</v>
      </c>
      <c r="Q780" s="12" t="str">
        <f t="shared" si="96"/>
        <v>CL.IC.GA.160407.01</v>
      </c>
    </row>
    <row r="781" spans="1:19" ht="15">
      <c r="A781" t="s">
        <v>2591</v>
      </c>
      <c r="C781" s="2" t="s">
        <v>5740</v>
      </c>
      <c r="E781" s="2" t="s">
        <v>7070</v>
      </c>
      <c r="F781" t="s">
        <v>3146</v>
      </c>
      <c r="G781" t="s">
        <v>4084</v>
      </c>
      <c r="H781" s="22" t="s">
        <v>10093</v>
      </c>
      <c r="I781" t="s">
        <v>4084</v>
      </c>
      <c r="J781" s="11" t="str">
        <f t="shared" si="93"/>
        <v>IC.GA.160408</v>
      </c>
      <c r="K781" s="2" t="s">
        <v>11324</v>
      </c>
      <c r="L781" t="str">
        <f t="shared" si="92"/>
        <v>Intact</v>
      </c>
      <c r="M781" s="12" t="str">
        <f t="shared" si="94"/>
        <v>PI.IC.GA.160408.01</v>
      </c>
      <c r="N781" s="12"/>
      <c r="O781" s="12" t="str">
        <f t="shared" si="95"/>
        <v>PH.IC.GA.160408.01</v>
      </c>
      <c r="Q781" s="12" t="str">
        <f t="shared" si="96"/>
        <v>CL.IC.GA.160408.01</v>
      </c>
      <c r="R781" t="s">
        <v>1141</v>
      </c>
      <c r="S781">
        <v>525</v>
      </c>
    </row>
    <row r="782" spans="1:19" ht="15">
      <c r="A782" t="s">
        <v>2591</v>
      </c>
      <c r="C782" s="2" t="s">
        <v>5740</v>
      </c>
      <c r="E782" s="2" t="s">
        <v>7070</v>
      </c>
      <c r="F782" t="s">
        <v>3146</v>
      </c>
      <c r="G782" t="s">
        <v>3480</v>
      </c>
      <c r="H782" s="22" t="s">
        <v>10095</v>
      </c>
      <c r="I782" t="s">
        <v>3480</v>
      </c>
      <c r="J782" s="11" t="str">
        <f t="shared" si="93"/>
        <v>IC.GA.160409</v>
      </c>
      <c r="K782" s="2" t="s">
        <v>11324</v>
      </c>
      <c r="L782" t="str">
        <f t="shared" si="92"/>
        <v>Not Intact</v>
      </c>
      <c r="M782" s="12" t="str">
        <f t="shared" si="94"/>
        <v>PI.IC.GA.160409.01</v>
      </c>
      <c r="N782" s="12"/>
      <c r="O782" s="12" t="str">
        <f t="shared" si="95"/>
        <v>PH.IC.GA.160409.01</v>
      </c>
      <c r="Q782" s="12" t="str">
        <f t="shared" si="96"/>
        <v>CL.IC.GA.160409.01</v>
      </c>
      <c r="R782" t="s">
        <v>9277</v>
      </c>
      <c r="S782">
        <v>525</v>
      </c>
    </row>
    <row r="783" spans="1:19" ht="15">
      <c r="A783" t="s">
        <v>2591</v>
      </c>
      <c r="C783" s="2" t="s">
        <v>5740</v>
      </c>
      <c r="D783" t="s">
        <v>3306</v>
      </c>
      <c r="E783" s="2" t="s">
        <v>7071</v>
      </c>
      <c r="F783" t="s">
        <v>3146</v>
      </c>
      <c r="G783" t="s">
        <v>3307</v>
      </c>
      <c r="H783" s="22" t="s">
        <v>1396</v>
      </c>
      <c r="I783" t="s">
        <v>2806</v>
      </c>
      <c r="J783" s="11" t="str">
        <f t="shared" si="93"/>
        <v>IC.GA.160501</v>
      </c>
      <c r="K783" s="2" t="s">
        <v>11324</v>
      </c>
      <c r="L783" t="str">
        <f t="shared" si="92"/>
        <v xml:space="preserve">     Appliance intact</v>
      </c>
      <c r="M783" s="12" t="str">
        <f t="shared" si="94"/>
        <v>PI.IC.GA.160501.01</v>
      </c>
      <c r="N783" s="12"/>
      <c r="O783" s="12" t="str">
        <f t="shared" si="95"/>
        <v>PH.IC.GA.160501.01</v>
      </c>
      <c r="Q783" s="12" t="str">
        <f t="shared" si="96"/>
        <v>CL.IC.GA.160501.01</v>
      </c>
    </row>
    <row r="784" spans="1:19" ht="15">
      <c r="A784" t="s">
        <v>2591</v>
      </c>
      <c r="C784" s="2" t="s">
        <v>5740</v>
      </c>
      <c r="E784" s="2" t="s">
        <v>7071</v>
      </c>
      <c r="F784" t="s">
        <v>3146</v>
      </c>
      <c r="G784" t="s">
        <v>3308</v>
      </c>
      <c r="H784" s="22" t="s">
        <v>1398</v>
      </c>
      <c r="I784" t="s">
        <v>1535</v>
      </c>
      <c r="J784" s="11" t="str">
        <f t="shared" si="93"/>
        <v>IC.GA.160502</v>
      </c>
      <c r="K784" s="2" t="s">
        <v>11324</v>
      </c>
      <c r="L784" t="str">
        <f t="shared" si="92"/>
        <v xml:space="preserve">     Appliance leaking</v>
      </c>
      <c r="M784" s="12" t="str">
        <f t="shared" si="94"/>
        <v>PI.IC.GA.160502.01</v>
      </c>
      <c r="N784" s="12"/>
      <c r="O784" s="12" t="str">
        <f t="shared" si="95"/>
        <v>PH.IC.GA.160502.01</v>
      </c>
      <c r="Q784" s="12" t="str">
        <f t="shared" si="96"/>
        <v>CL.IC.GA.160502.01</v>
      </c>
    </row>
    <row r="785" spans="1:19" ht="15">
      <c r="A785" t="s">
        <v>2591</v>
      </c>
      <c r="C785" s="2" t="s">
        <v>5740</v>
      </c>
      <c r="E785" s="2" t="s">
        <v>7071</v>
      </c>
      <c r="F785" t="s">
        <v>3146</v>
      </c>
      <c r="G785" t="s">
        <v>3309</v>
      </c>
      <c r="H785" s="22" t="s">
        <v>1400</v>
      </c>
      <c r="I785" t="s">
        <v>1811</v>
      </c>
      <c r="J785" s="11" t="str">
        <f t="shared" si="93"/>
        <v>IC.GA.160503</v>
      </c>
      <c r="K785" s="2" t="s">
        <v>11324</v>
      </c>
      <c r="L785" t="str">
        <f t="shared" si="92"/>
        <v xml:space="preserve">     Appliance changed</v>
      </c>
      <c r="M785" s="12" t="str">
        <f t="shared" si="94"/>
        <v>PI.IC.GA.160503.01</v>
      </c>
      <c r="N785" s="12"/>
      <c r="O785" s="12" t="str">
        <f t="shared" si="95"/>
        <v>PH.IC.GA.160503.01</v>
      </c>
      <c r="Q785" s="12" t="str">
        <f t="shared" si="96"/>
        <v>CL.IC.GA.160503.01</v>
      </c>
    </row>
    <row r="786" spans="1:19" ht="15">
      <c r="A786" t="s">
        <v>2591</v>
      </c>
      <c r="C786" s="2" t="s">
        <v>5740</v>
      </c>
      <c r="E786" s="2" t="s">
        <v>7071</v>
      </c>
      <c r="F786" t="s">
        <v>3146</v>
      </c>
      <c r="G786" t="s">
        <v>3473</v>
      </c>
      <c r="H786" s="22" t="s">
        <v>1402</v>
      </c>
      <c r="I786" t="s">
        <v>3474</v>
      </c>
      <c r="J786" s="11" t="str">
        <f t="shared" si="93"/>
        <v>IC.GA.160504</v>
      </c>
      <c r="K786" s="2" t="s">
        <v>11324</v>
      </c>
      <c r="L786" t="str">
        <f t="shared" si="92"/>
        <v xml:space="preserve">     Appliance size: specify</v>
      </c>
      <c r="M786" s="12" t="str">
        <f t="shared" si="94"/>
        <v>PI.IC.GA.160504.01</v>
      </c>
      <c r="N786" s="12"/>
      <c r="O786" s="12" t="str">
        <f t="shared" si="95"/>
        <v>PH.IC.GA.160504.01</v>
      </c>
      <c r="Q786" s="12" t="str">
        <f t="shared" si="96"/>
        <v>CL.IC.GA.160504.01</v>
      </c>
    </row>
    <row r="787" spans="1:19" ht="15">
      <c r="A787" t="s">
        <v>2591</v>
      </c>
      <c r="C787" s="2" t="s">
        <v>5740</v>
      </c>
      <c r="D787" t="s">
        <v>5981</v>
      </c>
      <c r="E787" s="2" t="s">
        <v>6888</v>
      </c>
      <c r="F787" t="s">
        <v>3475</v>
      </c>
      <c r="G787" t="s">
        <v>3476</v>
      </c>
      <c r="H787" s="22" t="s">
        <v>1396</v>
      </c>
      <c r="I787" t="s">
        <v>3009</v>
      </c>
      <c r="J787" s="11" t="str">
        <f t="shared" si="93"/>
        <v>IC.GA.160601</v>
      </c>
      <c r="K787" s="2" t="s">
        <v>11324</v>
      </c>
      <c r="L787" t="str">
        <f t="shared" si="92"/>
        <v xml:space="preserve">     RUQ </v>
      </c>
      <c r="M787" s="12" t="str">
        <f t="shared" si="94"/>
        <v>PI.IC.GA.160601.01</v>
      </c>
      <c r="N787" s="12"/>
      <c r="O787" s="12" t="str">
        <f t="shared" si="95"/>
        <v>PH.IC.GA.160601.01</v>
      </c>
      <c r="Q787" s="12" t="str">
        <f t="shared" si="96"/>
        <v>CL.IC.GA.160601.01</v>
      </c>
    </row>
    <row r="788" spans="1:19" ht="15">
      <c r="A788" t="s">
        <v>2591</v>
      </c>
      <c r="C788" s="2" t="s">
        <v>5740</v>
      </c>
      <c r="E788" s="2" t="s">
        <v>6888</v>
      </c>
      <c r="F788" t="s">
        <v>3475</v>
      </c>
      <c r="G788" t="s">
        <v>3477</v>
      </c>
      <c r="H788" s="22" t="s">
        <v>1398</v>
      </c>
      <c r="I788" t="s">
        <v>3011</v>
      </c>
      <c r="J788" s="11" t="str">
        <f t="shared" si="93"/>
        <v>IC.GA.160602</v>
      </c>
      <c r="K788" s="2" t="s">
        <v>11324</v>
      </c>
      <c r="L788" t="str">
        <f t="shared" si="92"/>
        <v xml:space="preserve">     RLQ</v>
      </c>
      <c r="M788" s="12" t="str">
        <f t="shared" si="94"/>
        <v>PI.IC.GA.160602.01</v>
      </c>
      <c r="N788" s="12"/>
      <c r="O788" s="12" t="str">
        <f t="shared" si="95"/>
        <v>PH.IC.GA.160602.01</v>
      </c>
      <c r="Q788" s="12" t="str">
        <f t="shared" si="96"/>
        <v>CL.IC.GA.160602.01</v>
      </c>
    </row>
    <row r="789" spans="1:19" ht="15">
      <c r="A789" t="s">
        <v>2591</v>
      </c>
      <c r="C789" s="2" t="s">
        <v>5740</v>
      </c>
      <c r="E789" s="2" t="s">
        <v>6888</v>
      </c>
      <c r="F789" t="s">
        <v>3475</v>
      </c>
      <c r="G789" t="s">
        <v>3478</v>
      </c>
      <c r="H789" s="22" t="s">
        <v>1400</v>
      </c>
      <c r="I789" t="s">
        <v>3013</v>
      </c>
      <c r="J789" s="11" t="str">
        <f t="shared" si="93"/>
        <v>IC.GA.160603</v>
      </c>
      <c r="K789" s="2" t="s">
        <v>11324</v>
      </c>
      <c r="L789" t="str">
        <f t="shared" si="92"/>
        <v xml:space="preserve">     LUQ</v>
      </c>
      <c r="M789" s="12" t="str">
        <f t="shared" si="94"/>
        <v>PI.IC.GA.160603.01</v>
      </c>
      <c r="N789" s="12"/>
      <c r="O789" s="12" t="str">
        <f t="shared" si="95"/>
        <v>PH.IC.GA.160603.01</v>
      </c>
      <c r="Q789" s="12" t="str">
        <f t="shared" si="96"/>
        <v>CL.IC.GA.160603.01</v>
      </c>
    </row>
    <row r="790" spans="1:19" ht="15">
      <c r="A790" t="s">
        <v>2591</v>
      </c>
      <c r="C790" s="2" t="s">
        <v>5740</v>
      </c>
      <c r="E790" s="2" t="s">
        <v>6888</v>
      </c>
      <c r="F790" t="s">
        <v>3475</v>
      </c>
      <c r="G790" t="s">
        <v>3479</v>
      </c>
      <c r="H790" s="22" t="s">
        <v>1402</v>
      </c>
      <c r="I790" t="s">
        <v>3015</v>
      </c>
      <c r="J790" s="11" t="str">
        <f t="shared" si="93"/>
        <v>IC.GA.160604</v>
      </c>
      <c r="K790" s="2" t="s">
        <v>11324</v>
      </c>
      <c r="L790" t="str">
        <f t="shared" si="92"/>
        <v xml:space="preserve">     LLQ</v>
      </c>
      <c r="M790" s="12" t="str">
        <f t="shared" si="94"/>
        <v>PI.IC.GA.160604.01</v>
      </c>
      <c r="N790" s="12"/>
      <c r="O790" s="12" t="str">
        <f t="shared" si="95"/>
        <v>PH.IC.GA.160604.01</v>
      </c>
      <c r="Q790" s="12" t="str">
        <f t="shared" si="96"/>
        <v>CL.IC.GA.160604.01</v>
      </c>
    </row>
    <row r="791" spans="1:19" ht="15">
      <c r="A791" t="s">
        <v>2591</v>
      </c>
      <c r="C791" s="2" t="s">
        <v>5740</v>
      </c>
      <c r="D791" t="s">
        <v>5363</v>
      </c>
      <c r="E791" s="2" t="s">
        <v>7284</v>
      </c>
      <c r="F791" t="s">
        <v>3348</v>
      </c>
      <c r="G791" t="s">
        <v>3349</v>
      </c>
      <c r="H791" s="22" t="s">
        <v>1396</v>
      </c>
      <c r="I791" t="s">
        <v>3359</v>
      </c>
      <c r="J791" s="11" t="str">
        <f t="shared" si="93"/>
        <v>IC.GA.160701</v>
      </c>
      <c r="K791" s="2" t="s">
        <v>11324</v>
      </c>
      <c r="L791" t="str">
        <f t="shared" si="92"/>
        <v xml:space="preserve">     Colostomy</v>
      </c>
      <c r="M791" s="12" t="str">
        <f t="shared" si="94"/>
        <v>PI.IC.GA.160701.01</v>
      </c>
      <c r="N791" s="12"/>
      <c r="O791" s="12" t="str">
        <f t="shared" si="95"/>
        <v>PH.IC.GA.160701.01</v>
      </c>
      <c r="Q791" s="12" t="str">
        <f t="shared" si="96"/>
        <v>CL.IC.GA.160701.01</v>
      </c>
    </row>
    <row r="792" spans="1:19" ht="15">
      <c r="A792" t="s">
        <v>2591</v>
      </c>
      <c r="C792" s="2" t="s">
        <v>5740</v>
      </c>
      <c r="E792" s="2" t="s">
        <v>7284</v>
      </c>
      <c r="F792" t="s">
        <v>3348</v>
      </c>
      <c r="G792" t="s">
        <v>3360</v>
      </c>
      <c r="H792" s="22" t="s">
        <v>1398</v>
      </c>
      <c r="I792" t="s">
        <v>3361</v>
      </c>
      <c r="J792" s="11" t="str">
        <f t="shared" si="93"/>
        <v>IC.GA.160702</v>
      </c>
      <c r="K792" s="2" t="s">
        <v>11324</v>
      </c>
      <c r="L792" t="str">
        <f t="shared" si="92"/>
        <v xml:space="preserve">     Ileostomy</v>
      </c>
      <c r="M792" s="12" t="str">
        <f t="shared" si="94"/>
        <v>PI.IC.GA.160702.01</v>
      </c>
      <c r="N792" s="12"/>
      <c r="O792" s="12" t="str">
        <f t="shared" si="95"/>
        <v>PH.IC.GA.160702.01</v>
      </c>
      <c r="Q792" s="12" t="str">
        <f t="shared" si="96"/>
        <v>CL.IC.GA.160702.01</v>
      </c>
    </row>
    <row r="793" spans="1:19" ht="15">
      <c r="A793" t="s">
        <v>2591</v>
      </c>
      <c r="C793" s="2" t="s">
        <v>5740</v>
      </c>
      <c r="E793" s="2" t="s">
        <v>7284</v>
      </c>
      <c r="F793" t="s">
        <v>3348</v>
      </c>
      <c r="G793" t="s">
        <v>3362</v>
      </c>
      <c r="H793" s="22" t="s">
        <v>1400</v>
      </c>
      <c r="I793" t="s">
        <v>3424</v>
      </c>
      <c r="J793" s="11" t="str">
        <f t="shared" si="93"/>
        <v>IC.GA.160703</v>
      </c>
      <c r="K793" s="2" t="s">
        <v>11324</v>
      </c>
      <c r="L793" t="str">
        <f t="shared" si="92"/>
        <v xml:space="preserve">     Jejunostomy</v>
      </c>
      <c r="M793" s="12" t="str">
        <f t="shared" si="94"/>
        <v>PI.IC.GA.160703.01</v>
      </c>
      <c r="N793" s="12"/>
      <c r="O793" s="12" t="str">
        <f t="shared" si="95"/>
        <v>PH.IC.GA.160703.01</v>
      </c>
      <c r="Q793" s="12" t="str">
        <f t="shared" si="96"/>
        <v>CL.IC.GA.160703.01</v>
      </c>
    </row>
    <row r="794" spans="1:19" ht="15">
      <c r="A794" t="s">
        <v>2591</v>
      </c>
      <c r="C794" s="2" t="s">
        <v>5740</v>
      </c>
      <c r="E794" s="2" t="s">
        <v>7284</v>
      </c>
      <c r="F794" t="s">
        <v>3348</v>
      </c>
      <c r="G794" t="s">
        <v>3363</v>
      </c>
      <c r="H794" s="22" t="s">
        <v>1402</v>
      </c>
      <c r="I794" t="s">
        <v>3364</v>
      </c>
      <c r="J794" s="11" t="str">
        <f t="shared" si="93"/>
        <v>IC.GA.160704</v>
      </c>
      <c r="K794" s="2" t="s">
        <v>11324</v>
      </c>
      <c r="L794" t="str">
        <f t="shared" ref="L794:L857" si="97">G794</f>
        <v xml:space="preserve">     Sigmoidostomy</v>
      </c>
      <c r="M794" s="12" t="str">
        <f t="shared" si="94"/>
        <v>PI.IC.GA.160704.01</v>
      </c>
      <c r="N794" s="12"/>
      <c r="O794" s="12" t="str">
        <f t="shared" si="95"/>
        <v>PH.IC.GA.160704.01</v>
      </c>
      <c r="Q794" s="12" t="str">
        <f t="shared" si="96"/>
        <v>CL.IC.GA.160704.01</v>
      </c>
    </row>
    <row r="795" spans="1:19" ht="15">
      <c r="A795" t="s">
        <v>2591</v>
      </c>
      <c r="C795" s="2" t="s">
        <v>5740</v>
      </c>
      <c r="E795" s="2" t="s">
        <v>7284</v>
      </c>
      <c r="F795" t="s">
        <v>3348</v>
      </c>
      <c r="G795" t="s">
        <v>3663</v>
      </c>
      <c r="H795" s="22" t="s">
        <v>1404</v>
      </c>
      <c r="I795" t="s">
        <v>3664</v>
      </c>
      <c r="J795" s="11" t="str">
        <f t="shared" si="93"/>
        <v>IC.GA.160705</v>
      </c>
      <c r="K795" s="2" t="s">
        <v>11324</v>
      </c>
      <c r="L795" t="str">
        <f t="shared" si="97"/>
        <v xml:space="preserve">     Duodenostomy</v>
      </c>
      <c r="M795" s="12" t="str">
        <f t="shared" si="94"/>
        <v>PI.IC.GA.160705.01</v>
      </c>
      <c r="N795" s="12"/>
      <c r="O795" s="12" t="str">
        <f t="shared" si="95"/>
        <v>PH.IC.GA.160705.01</v>
      </c>
      <c r="Q795" s="12" t="str">
        <f t="shared" si="96"/>
        <v>CL.IC.GA.160705.01</v>
      </c>
    </row>
    <row r="796" spans="1:19" ht="15">
      <c r="A796" t="s">
        <v>2591</v>
      </c>
      <c r="C796" s="2" t="s">
        <v>5740</v>
      </c>
      <c r="E796" s="2" t="s">
        <v>7284</v>
      </c>
      <c r="F796" t="s">
        <v>3348</v>
      </c>
      <c r="G796" t="s">
        <v>3665</v>
      </c>
      <c r="H796" s="22" t="s">
        <v>1406</v>
      </c>
      <c r="I796" t="s">
        <v>3666</v>
      </c>
      <c r="J796" s="11" t="str">
        <f t="shared" si="93"/>
        <v>IC.GA.160706</v>
      </c>
      <c r="K796" s="2" t="s">
        <v>11324</v>
      </c>
      <c r="L796" t="str">
        <f t="shared" si="97"/>
        <v xml:space="preserve">     Mucous fistula</v>
      </c>
      <c r="M796" s="12" t="str">
        <f t="shared" si="94"/>
        <v>PI.IC.GA.160706.01</v>
      </c>
      <c r="N796" s="12"/>
      <c r="O796" s="12" t="str">
        <f t="shared" si="95"/>
        <v>PH.IC.GA.160706.01</v>
      </c>
      <c r="Q796" s="12" t="str">
        <f t="shared" si="96"/>
        <v>CL.IC.GA.160706.01</v>
      </c>
    </row>
    <row r="797" spans="1:19" ht="15">
      <c r="A797" t="s">
        <v>2591</v>
      </c>
      <c r="C797" s="2" t="s">
        <v>5740</v>
      </c>
      <c r="E797" s="2" t="s">
        <v>7284</v>
      </c>
      <c r="F797" t="s">
        <v>3348</v>
      </c>
      <c r="G797" t="s">
        <v>2684</v>
      </c>
      <c r="H797" s="22" t="s">
        <v>1419</v>
      </c>
      <c r="I797" t="s">
        <v>930</v>
      </c>
      <c r="J797" s="11" t="str">
        <f t="shared" si="93"/>
        <v>IC.GA.160707</v>
      </c>
      <c r="K797" s="2" t="s">
        <v>11324</v>
      </c>
      <c r="L797" t="str">
        <f t="shared" si="97"/>
        <v xml:space="preserve">     Other: specify</v>
      </c>
      <c r="M797" s="12" t="str">
        <f t="shared" si="94"/>
        <v>PI.IC.GA.160707.01</v>
      </c>
      <c r="N797" s="12"/>
      <c r="O797" s="12" t="str">
        <f t="shared" si="95"/>
        <v>PH.IC.GA.160707.01</v>
      </c>
      <c r="Q797" s="12" t="str">
        <f t="shared" si="96"/>
        <v>CL.IC.GA.160707.01</v>
      </c>
    </row>
    <row r="798" spans="1:19" ht="15">
      <c r="A798" t="s">
        <v>2591</v>
      </c>
      <c r="C798" s="2" t="s">
        <v>5740</v>
      </c>
      <c r="D798" t="s">
        <v>3354</v>
      </c>
      <c r="E798" s="2" t="s">
        <v>10093</v>
      </c>
      <c r="F798" t="s">
        <v>375</v>
      </c>
      <c r="G798" t="s">
        <v>3506</v>
      </c>
      <c r="H798" s="22" t="s">
        <v>1396</v>
      </c>
      <c r="I798" t="s">
        <v>3506</v>
      </c>
      <c r="J798" s="11" t="str">
        <f t="shared" si="93"/>
        <v>IC.GA.160801</v>
      </c>
      <c r="K798" s="2" t="s">
        <v>11324</v>
      </c>
      <c r="L798" t="str">
        <f t="shared" si="97"/>
        <v>Bard</v>
      </c>
      <c r="M798" s="12" t="str">
        <f t="shared" si="94"/>
        <v>PI.IC.GA.160801.01</v>
      </c>
      <c r="N798" s="12"/>
      <c r="O798" s="12" t="str">
        <f t="shared" si="95"/>
        <v>PH.IC.GA.160801.01</v>
      </c>
      <c r="Q798" s="12" t="str">
        <f t="shared" si="96"/>
        <v>CL.IC.GA.160801.01</v>
      </c>
      <c r="R798" t="s">
        <v>9277</v>
      </c>
      <c r="S798">
        <v>523</v>
      </c>
    </row>
    <row r="799" spans="1:19" ht="15">
      <c r="A799" t="s">
        <v>2591</v>
      </c>
      <c r="C799" s="2" t="s">
        <v>5740</v>
      </c>
      <c r="E799" s="2" t="s">
        <v>10093</v>
      </c>
      <c r="F799" t="s">
        <v>375</v>
      </c>
      <c r="G799" t="s">
        <v>3507</v>
      </c>
      <c r="H799" s="22" t="s">
        <v>1398</v>
      </c>
      <c r="I799" t="s">
        <v>3507</v>
      </c>
      <c r="J799" s="11" t="str">
        <f t="shared" si="93"/>
        <v>IC.GA.160802</v>
      </c>
      <c r="K799" s="2" t="s">
        <v>11324</v>
      </c>
      <c r="L799" t="str">
        <f t="shared" si="97"/>
        <v>Holister</v>
      </c>
      <c r="M799" s="12" t="str">
        <f t="shared" si="94"/>
        <v>PI.IC.GA.160802.01</v>
      </c>
      <c r="N799" s="12"/>
      <c r="O799" s="12" t="str">
        <f t="shared" si="95"/>
        <v>PH.IC.GA.160802.01</v>
      </c>
      <c r="Q799" s="12" t="str">
        <f t="shared" si="96"/>
        <v>CL.IC.GA.160802.01</v>
      </c>
      <c r="R799" t="s">
        <v>9277</v>
      </c>
      <c r="S799">
        <v>523</v>
      </c>
    </row>
    <row r="800" spans="1:19" ht="15">
      <c r="A800" t="s">
        <v>2591</v>
      </c>
      <c r="C800" s="2" t="s">
        <v>5740</v>
      </c>
      <c r="E800" s="2" t="s">
        <v>10093</v>
      </c>
      <c r="F800" t="s">
        <v>375</v>
      </c>
      <c r="G800" t="s">
        <v>4513</v>
      </c>
      <c r="H800" s="22" t="s">
        <v>1400</v>
      </c>
      <c r="I800" t="s">
        <v>4513</v>
      </c>
      <c r="J800" s="11" t="str">
        <f t="shared" si="93"/>
        <v>IC.GA.160803</v>
      </c>
      <c r="K800" s="2" t="s">
        <v>11324</v>
      </c>
      <c r="L800" t="str">
        <f t="shared" si="97"/>
        <v>Other</v>
      </c>
      <c r="M800" s="12" t="str">
        <f t="shared" si="94"/>
        <v>PI.IC.GA.160803.01</v>
      </c>
      <c r="N800" s="12"/>
      <c r="O800" s="12" t="str">
        <f t="shared" si="95"/>
        <v>PH.IC.GA.160803.01</v>
      </c>
      <c r="Q800" s="12" t="str">
        <f t="shared" si="96"/>
        <v>CL.IC.GA.160803.01</v>
      </c>
      <c r="R800" t="s">
        <v>9277</v>
      </c>
      <c r="S800">
        <v>523</v>
      </c>
    </row>
    <row r="801" spans="1:19" ht="15">
      <c r="A801" t="s">
        <v>2591</v>
      </c>
      <c r="C801" s="2" t="s">
        <v>5740</v>
      </c>
      <c r="D801" t="s">
        <v>3667</v>
      </c>
      <c r="E801" s="2" t="s">
        <v>10095</v>
      </c>
      <c r="F801" t="s">
        <v>376</v>
      </c>
      <c r="G801" t="s">
        <v>3733</v>
      </c>
      <c r="H801" s="22" t="s">
        <v>1396</v>
      </c>
      <c r="I801" t="s">
        <v>3733</v>
      </c>
      <c r="J801" s="11" t="str">
        <f t="shared" si="93"/>
        <v>IC.GA.160901</v>
      </c>
      <c r="K801" s="2" t="s">
        <v>11324</v>
      </c>
      <c r="L801" t="str">
        <f t="shared" si="97"/>
        <v>Done</v>
      </c>
      <c r="M801" s="12" t="str">
        <f t="shared" si="94"/>
        <v>PI.IC.GA.160901.01</v>
      </c>
      <c r="N801" s="12"/>
      <c r="O801" s="12" t="str">
        <f t="shared" si="95"/>
        <v>PH.IC.GA.160901.01</v>
      </c>
      <c r="Q801" s="12" t="str">
        <f t="shared" si="96"/>
        <v>CL.IC.GA.160901.01</v>
      </c>
      <c r="R801" t="s">
        <v>9277</v>
      </c>
      <c r="S801">
        <v>524</v>
      </c>
    </row>
    <row r="802" spans="1:19" ht="15">
      <c r="A802" t="s">
        <v>2591</v>
      </c>
      <c r="C802" s="2" t="s">
        <v>5740</v>
      </c>
      <c r="E802" s="2" t="s">
        <v>10095</v>
      </c>
      <c r="F802" t="s">
        <v>376</v>
      </c>
      <c r="G802" t="s">
        <v>3734</v>
      </c>
      <c r="H802" s="22" t="s">
        <v>1398</v>
      </c>
      <c r="I802" t="s">
        <v>3668</v>
      </c>
      <c r="J802" s="11" t="str">
        <f t="shared" si="93"/>
        <v>IC.GA.160902</v>
      </c>
      <c r="K802" s="2" t="s">
        <v>11324</v>
      </c>
      <c r="L802" t="str">
        <f t="shared" si="97"/>
        <v>Not Done</v>
      </c>
      <c r="M802" s="12" t="str">
        <f t="shared" si="94"/>
        <v>PI.IC.GA.160902.01</v>
      </c>
      <c r="N802" s="12"/>
      <c r="O802" s="12" t="str">
        <f t="shared" si="95"/>
        <v>PH.IC.GA.160902.01</v>
      </c>
      <c r="Q802" s="12" t="str">
        <f t="shared" si="96"/>
        <v>CL.IC.GA.160902.01</v>
      </c>
      <c r="R802" t="s">
        <v>9277</v>
      </c>
      <c r="S802">
        <v>524</v>
      </c>
    </row>
    <row r="803" spans="1:19" ht="15">
      <c r="A803" t="s">
        <v>2591</v>
      </c>
      <c r="C803" s="2" t="s">
        <v>5740</v>
      </c>
      <c r="D803" t="s">
        <v>3731</v>
      </c>
      <c r="E803" s="2" t="s">
        <v>10905</v>
      </c>
      <c r="F803" t="s">
        <v>3669</v>
      </c>
      <c r="G803" t="s">
        <v>3733</v>
      </c>
      <c r="H803" s="22" t="s">
        <v>1396</v>
      </c>
      <c r="I803" t="s">
        <v>3733</v>
      </c>
      <c r="J803" s="11" t="str">
        <f t="shared" si="93"/>
        <v>IC.GA.161001</v>
      </c>
      <c r="K803" s="2" t="s">
        <v>11324</v>
      </c>
      <c r="L803" t="str">
        <f t="shared" si="97"/>
        <v>Done</v>
      </c>
      <c r="M803" s="12" t="str">
        <f t="shared" si="94"/>
        <v>PI.IC.GA.161001.01</v>
      </c>
      <c r="N803" s="12"/>
      <c r="O803" s="12" t="str">
        <f t="shared" si="95"/>
        <v>PH.IC.GA.161001.01</v>
      </c>
      <c r="Q803" s="12" t="str">
        <f t="shared" si="96"/>
        <v>CL.IC.GA.161001.01</v>
      </c>
      <c r="R803" t="s">
        <v>9277</v>
      </c>
      <c r="S803">
        <v>525</v>
      </c>
    </row>
    <row r="804" spans="1:19" ht="15">
      <c r="A804" t="s">
        <v>2591</v>
      </c>
      <c r="C804" s="2" t="s">
        <v>5740</v>
      </c>
      <c r="E804" s="2" t="s">
        <v>10905</v>
      </c>
      <c r="F804" t="s">
        <v>3669</v>
      </c>
      <c r="G804" t="s">
        <v>3734</v>
      </c>
      <c r="H804" s="22" t="s">
        <v>1398</v>
      </c>
      <c r="I804" t="s">
        <v>3668</v>
      </c>
      <c r="J804" s="11" t="str">
        <f t="shared" si="93"/>
        <v>IC.GA.161002</v>
      </c>
      <c r="K804" s="2" t="s">
        <v>11324</v>
      </c>
      <c r="L804" t="str">
        <f t="shared" si="97"/>
        <v>Not Done</v>
      </c>
      <c r="M804" s="12" t="str">
        <f t="shared" si="94"/>
        <v>PI.IC.GA.161002.01</v>
      </c>
      <c r="N804" s="12"/>
      <c r="O804" s="12" t="str">
        <f t="shared" si="95"/>
        <v>PH.IC.GA.161002.01</v>
      </c>
      <c r="Q804" s="12" t="str">
        <f t="shared" si="96"/>
        <v>CL.IC.GA.161002.01</v>
      </c>
      <c r="R804" t="s">
        <v>9277</v>
      </c>
      <c r="S804">
        <v>525</v>
      </c>
    </row>
    <row r="805" spans="1:19" ht="15">
      <c r="A805" t="s">
        <v>2591</v>
      </c>
      <c r="B805" t="s">
        <v>3670</v>
      </c>
      <c r="C805" s="2" t="s">
        <v>6865</v>
      </c>
      <c r="D805" t="s">
        <v>4046</v>
      </c>
      <c r="E805" s="2" t="s">
        <v>11324</v>
      </c>
      <c r="F805" t="s">
        <v>3372</v>
      </c>
      <c r="G805" t="s">
        <v>3147</v>
      </c>
      <c r="H805" s="22" t="s">
        <v>1396</v>
      </c>
      <c r="I805" t="s">
        <v>1937</v>
      </c>
      <c r="J805" s="11" t="str">
        <f t="shared" si="93"/>
        <v>IC.GA.170101</v>
      </c>
      <c r="K805" s="2" t="s">
        <v>11324</v>
      </c>
      <c r="L805" t="str">
        <f t="shared" si="97"/>
        <v xml:space="preserve">     Stoma pink</v>
      </c>
      <c r="M805" s="12" t="str">
        <f t="shared" si="94"/>
        <v>PI.IC.GA.170101.01</v>
      </c>
      <c r="N805" s="12"/>
      <c r="O805" s="12" t="str">
        <f t="shared" si="95"/>
        <v>PH.IC.GA.170101.01</v>
      </c>
      <c r="Q805" s="12" t="str">
        <f t="shared" si="96"/>
        <v>CL.IC.GA.170101.01</v>
      </c>
    </row>
    <row r="806" spans="1:19" ht="15">
      <c r="A806" t="s">
        <v>2591</v>
      </c>
      <c r="C806" s="2" t="s">
        <v>6865</v>
      </c>
      <c r="E806" s="2" t="s">
        <v>11324</v>
      </c>
      <c r="F806" t="s">
        <v>3372</v>
      </c>
      <c r="G806" t="s">
        <v>3148</v>
      </c>
      <c r="H806" s="22" t="s">
        <v>1398</v>
      </c>
      <c r="I806" t="s">
        <v>1560</v>
      </c>
      <c r="J806" s="11" t="str">
        <f t="shared" si="93"/>
        <v>IC.GA.170102</v>
      </c>
      <c r="K806" s="2" t="s">
        <v>11324</v>
      </c>
      <c r="L806" t="str">
        <f t="shared" si="97"/>
        <v xml:space="preserve">     Stoma red</v>
      </c>
      <c r="M806" s="12" t="str">
        <f t="shared" si="94"/>
        <v>PI.IC.GA.170102.01</v>
      </c>
      <c r="N806" s="12"/>
      <c r="O806" s="12" t="str">
        <f t="shared" si="95"/>
        <v>PH.IC.GA.170102.01</v>
      </c>
      <c r="Q806" s="12" t="str">
        <f t="shared" si="96"/>
        <v>CL.IC.GA.170102.01</v>
      </c>
    </row>
    <row r="807" spans="1:19" ht="15">
      <c r="A807" t="s">
        <v>2591</v>
      </c>
      <c r="C807" s="2" t="s">
        <v>6865</v>
      </c>
      <c r="E807" s="2" t="s">
        <v>11324</v>
      </c>
      <c r="F807" t="s">
        <v>3372</v>
      </c>
      <c r="G807" t="s">
        <v>3149</v>
      </c>
      <c r="H807" s="22" t="s">
        <v>1400</v>
      </c>
      <c r="I807" t="s">
        <v>1558</v>
      </c>
      <c r="J807" s="11" t="str">
        <f t="shared" si="93"/>
        <v>IC.GA.170103</v>
      </c>
      <c r="K807" s="2" t="s">
        <v>11324</v>
      </c>
      <c r="L807" t="str">
        <f t="shared" si="97"/>
        <v xml:space="preserve">     Stoma pale</v>
      </c>
      <c r="M807" s="12" t="str">
        <f t="shared" si="94"/>
        <v>PI.IC.GA.170103.01</v>
      </c>
      <c r="N807" s="12"/>
      <c r="O807" s="12" t="str">
        <f t="shared" si="95"/>
        <v>PH.IC.GA.170103.01</v>
      </c>
      <c r="Q807" s="12" t="str">
        <f t="shared" si="96"/>
        <v>CL.IC.GA.170103.01</v>
      </c>
    </row>
    <row r="808" spans="1:19" ht="15">
      <c r="A808" t="s">
        <v>2591</v>
      </c>
      <c r="C808" s="2" t="s">
        <v>6865</v>
      </c>
      <c r="E808" s="2" t="s">
        <v>11324</v>
      </c>
      <c r="F808" t="s">
        <v>3372</v>
      </c>
      <c r="G808" t="s">
        <v>3150</v>
      </c>
      <c r="H808" s="22" t="s">
        <v>1402</v>
      </c>
      <c r="I808" t="s">
        <v>1565</v>
      </c>
      <c r="J808" s="11" t="str">
        <f t="shared" si="93"/>
        <v>IC.GA.170104</v>
      </c>
      <c r="K808" s="2" t="s">
        <v>11324</v>
      </c>
      <c r="L808" t="str">
        <f t="shared" si="97"/>
        <v xml:space="preserve">     Stoma dusky</v>
      </c>
      <c r="M808" s="12" t="str">
        <f t="shared" si="94"/>
        <v>PI.IC.GA.170104.01</v>
      </c>
      <c r="N808" s="12"/>
      <c r="O808" s="12" t="str">
        <f t="shared" si="95"/>
        <v>PH.IC.GA.170104.01</v>
      </c>
      <c r="Q808" s="12" t="str">
        <f t="shared" si="96"/>
        <v>CL.IC.GA.170104.01</v>
      </c>
    </row>
    <row r="809" spans="1:19" ht="15">
      <c r="A809" t="s">
        <v>2591</v>
      </c>
      <c r="C809" s="2" t="s">
        <v>6865</v>
      </c>
      <c r="E809" s="2" t="s">
        <v>11324</v>
      </c>
      <c r="F809" t="s">
        <v>3372</v>
      </c>
      <c r="G809" t="s">
        <v>3151</v>
      </c>
      <c r="H809" s="22" t="s">
        <v>1404</v>
      </c>
      <c r="I809" t="s">
        <v>2618</v>
      </c>
      <c r="J809" s="11" t="str">
        <f t="shared" si="93"/>
        <v>IC.GA.170105</v>
      </c>
      <c r="K809" s="2" t="s">
        <v>11324</v>
      </c>
      <c r="L809" t="str">
        <f t="shared" si="97"/>
        <v xml:space="preserve">     Stoma black</v>
      </c>
      <c r="M809" s="12" t="str">
        <f t="shared" si="94"/>
        <v>PI.IC.GA.170105.01</v>
      </c>
      <c r="N809" s="12"/>
      <c r="O809" s="12" t="str">
        <f t="shared" si="95"/>
        <v>PH.IC.GA.170105.01</v>
      </c>
      <c r="Q809" s="12" t="str">
        <f t="shared" si="96"/>
        <v>CL.IC.GA.170105.01</v>
      </c>
    </row>
    <row r="810" spans="1:19" ht="15">
      <c r="A810" t="s">
        <v>2591</v>
      </c>
      <c r="C810" s="2" t="s">
        <v>6865</v>
      </c>
      <c r="D810" t="s">
        <v>3831</v>
      </c>
      <c r="E810" s="2" t="s">
        <v>1199</v>
      </c>
      <c r="F810" t="s">
        <v>3372</v>
      </c>
      <c r="G810" t="s">
        <v>3373</v>
      </c>
      <c r="H810" s="22" t="s">
        <v>1396</v>
      </c>
      <c r="I810" t="s">
        <v>3153</v>
      </c>
      <c r="J810" s="11" t="str">
        <f t="shared" si="93"/>
        <v>IC.GA.170201</v>
      </c>
      <c r="K810" s="2" t="s">
        <v>11324</v>
      </c>
      <c r="L810" t="str">
        <f t="shared" si="97"/>
        <v xml:space="preserve">     Stoma 1.5-2.5 inches</v>
      </c>
      <c r="M810" s="12" t="str">
        <f t="shared" si="94"/>
        <v>PI.IC.GA.170201.01</v>
      </c>
      <c r="N810" s="12"/>
      <c r="O810" s="12" t="str">
        <f t="shared" si="95"/>
        <v>PH.IC.GA.170201.01</v>
      </c>
      <c r="Q810" s="12" t="str">
        <f t="shared" si="96"/>
        <v>CL.IC.GA.170201.01</v>
      </c>
    </row>
    <row r="811" spans="1:19" ht="15">
      <c r="A811" t="s">
        <v>2591</v>
      </c>
      <c r="C811" s="2" t="s">
        <v>6865</v>
      </c>
      <c r="E811" s="2" t="s">
        <v>1199</v>
      </c>
      <c r="F811" t="s">
        <v>3372</v>
      </c>
      <c r="G811" t="s">
        <v>3374</v>
      </c>
      <c r="H811" s="22" t="s">
        <v>1398</v>
      </c>
      <c r="I811" t="s">
        <v>3375</v>
      </c>
      <c r="J811" s="11" t="str">
        <f t="shared" si="93"/>
        <v>IC.GA.170202</v>
      </c>
      <c r="K811" s="2" t="s">
        <v>11324</v>
      </c>
      <c r="L811" t="str">
        <f t="shared" si="97"/>
        <v xml:space="preserve">     Stoma 2.5-4 inches</v>
      </c>
      <c r="M811" s="12" t="str">
        <f t="shared" si="94"/>
        <v>PI.IC.GA.170202.01</v>
      </c>
      <c r="N811" s="12"/>
      <c r="O811" s="12" t="str">
        <f t="shared" si="95"/>
        <v>PH.IC.GA.170202.01</v>
      </c>
      <c r="Q811" s="12" t="str">
        <f t="shared" si="96"/>
        <v>CL.IC.GA.170202.01</v>
      </c>
    </row>
    <row r="812" spans="1:19" ht="15">
      <c r="A812" t="s">
        <v>2591</v>
      </c>
      <c r="C812" s="2" t="s">
        <v>6865</v>
      </c>
      <c r="E812" s="2" t="s">
        <v>1199</v>
      </c>
      <c r="F812" t="s">
        <v>3372</v>
      </c>
      <c r="G812" t="s">
        <v>3376</v>
      </c>
      <c r="H812" s="22" t="s">
        <v>1400</v>
      </c>
      <c r="I812" t="s">
        <v>3377</v>
      </c>
      <c r="J812" s="11" t="str">
        <f t="shared" si="93"/>
        <v>IC.GA.170203</v>
      </c>
      <c r="K812" s="2" t="s">
        <v>11324</v>
      </c>
      <c r="L812" t="str">
        <f t="shared" si="97"/>
        <v xml:space="preserve">     Stoma Under 1.5 inches</v>
      </c>
      <c r="M812" s="12" t="str">
        <f t="shared" si="94"/>
        <v>PI.IC.GA.170203.01</v>
      </c>
      <c r="N812" s="12"/>
      <c r="O812" s="12" t="str">
        <f t="shared" si="95"/>
        <v>PH.IC.GA.170203.01</v>
      </c>
      <c r="Q812" s="12" t="str">
        <f t="shared" si="96"/>
        <v>CL.IC.GA.170203.01</v>
      </c>
    </row>
    <row r="813" spans="1:19" ht="15">
      <c r="A813" t="s">
        <v>2591</v>
      </c>
      <c r="C813" s="2" t="s">
        <v>6865</v>
      </c>
      <c r="E813" s="2" t="s">
        <v>1199</v>
      </c>
      <c r="F813" t="s">
        <v>3372</v>
      </c>
      <c r="G813" t="s">
        <v>3378</v>
      </c>
      <c r="H813" s="22" t="s">
        <v>1402</v>
      </c>
      <c r="I813" t="s">
        <v>3379</v>
      </c>
      <c r="J813" s="11" t="str">
        <f t="shared" si="93"/>
        <v>IC.GA.170204</v>
      </c>
      <c r="K813" s="2" t="s">
        <v>11324</v>
      </c>
      <c r="L813" t="str">
        <f t="shared" si="97"/>
        <v xml:space="preserve">     Over 4 inches</v>
      </c>
      <c r="M813" s="12" t="str">
        <f t="shared" si="94"/>
        <v>PI.IC.GA.170204.01</v>
      </c>
      <c r="N813" s="12"/>
      <c r="O813" s="12" t="str">
        <f t="shared" si="95"/>
        <v>PH.IC.GA.170204.01</v>
      </c>
      <c r="Q813" s="12" t="str">
        <f t="shared" si="96"/>
        <v>CL.IC.GA.170204.01</v>
      </c>
    </row>
    <row r="814" spans="1:19" ht="15">
      <c r="A814" t="s">
        <v>2591</v>
      </c>
      <c r="C814" s="2" t="s">
        <v>6865</v>
      </c>
      <c r="E814" s="2" t="s">
        <v>1199</v>
      </c>
      <c r="F814" t="s">
        <v>3372</v>
      </c>
      <c r="G814" t="s">
        <v>3315</v>
      </c>
      <c r="H814" s="22" t="s">
        <v>1404</v>
      </c>
      <c r="I814" t="s">
        <v>3316</v>
      </c>
      <c r="J814" s="11" t="str">
        <f t="shared" si="93"/>
        <v>IC.GA.170205</v>
      </c>
      <c r="K814" s="2" t="s">
        <v>11324</v>
      </c>
      <c r="L814" t="str">
        <f t="shared" si="97"/>
        <v xml:space="preserve">     Stoma size: specify</v>
      </c>
      <c r="M814" s="12" t="str">
        <f t="shared" si="94"/>
        <v>PI.IC.GA.170205.01</v>
      </c>
      <c r="N814" s="12"/>
      <c r="O814" s="12" t="str">
        <f t="shared" si="95"/>
        <v>PH.IC.GA.170205.01</v>
      </c>
      <c r="Q814" s="12" t="str">
        <f t="shared" si="96"/>
        <v>CL.IC.GA.170205.01</v>
      </c>
    </row>
    <row r="815" spans="1:19" ht="15">
      <c r="A815" t="s">
        <v>2591</v>
      </c>
      <c r="C815" s="2" t="s">
        <v>6865</v>
      </c>
      <c r="D815" t="s">
        <v>4272</v>
      </c>
      <c r="E815" s="2" t="s">
        <v>946</v>
      </c>
      <c r="F815" t="s">
        <v>3372</v>
      </c>
      <c r="G815" t="s">
        <v>3602</v>
      </c>
      <c r="H815" s="22" t="s">
        <v>1396</v>
      </c>
      <c r="I815" t="s">
        <v>1557</v>
      </c>
      <c r="J815" s="11" t="str">
        <f t="shared" si="93"/>
        <v>IC.GA.170301</v>
      </c>
      <c r="K815" s="2" t="s">
        <v>11324</v>
      </c>
      <c r="L815" t="str">
        <f t="shared" si="97"/>
        <v xml:space="preserve">     Stoma normal for patient</v>
      </c>
      <c r="M815" s="12" t="str">
        <f t="shared" si="94"/>
        <v>PI.IC.GA.170301.01</v>
      </c>
      <c r="N815" s="12"/>
      <c r="O815" s="12" t="str">
        <f t="shared" si="95"/>
        <v>PH.IC.GA.170301.01</v>
      </c>
      <c r="Q815" s="12" t="str">
        <f t="shared" si="96"/>
        <v>CL.IC.GA.170301.01</v>
      </c>
    </row>
    <row r="816" spans="1:19" ht="15">
      <c r="A816" t="s">
        <v>2591</v>
      </c>
      <c r="C816" s="2" t="s">
        <v>6865</v>
      </c>
      <c r="E816" s="2" t="s">
        <v>946</v>
      </c>
      <c r="F816" t="s">
        <v>3372</v>
      </c>
      <c r="G816" t="s">
        <v>3603</v>
      </c>
      <c r="H816" s="22" t="s">
        <v>1398</v>
      </c>
      <c r="I816" t="s">
        <v>3604</v>
      </c>
      <c r="J816" s="11" t="str">
        <f t="shared" si="93"/>
        <v>IC.GA.170302</v>
      </c>
      <c r="K816" s="2" t="s">
        <v>11324</v>
      </c>
      <c r="L816" t="str">
        <f t="shared" si="97"/>
        <v xml:space="preserve">     Stoma flush to skin</v>
      </c>
      <c r="M816" s="12" t="str">
        <f t="shared" si="94"/>
        <v>PI.IC.GA.170302.01</v>
      </c>
      <c r="N816" s="12"/>
      <c r="O816" s="12" t="str">
        <f t="shared" si="95"/>
        <v>PH.IC.GA.170302.01</v>
      </c>
      <c r="Q816" s="12" t="str">
        <f t="shared" si="96"/>
        <v>CL.IC.GA.170302.01</v>
      </c>
    </row>
    <row r="817" spans="1:19" ht="15">
      <c r="A817" t="s">
        <v>2591</v>
      </c>
      <c r="C817" s="2" t="s">
        <v>6865</v>
      </c>
      <c r="E817" s="2" t="s">
        <v>946</v>
      </c>
      <c r="F817" t="s">
        <v>3372</v>
      </c>
      <c r="G817" t="s">
        <v>3605</v>
      </c>
      <c r="H817" s="22" t="s">
        <v>1400</v>
      </c>
      <c r="I817" t="s">
        <v>3606</v>
      </c>
      <c r="J817" s="11" t="str">
        <f t="shared" si="93"/>
        <v>IC.GA.170303</v>
      </c>
      <c r="K817" s="2" t="s">
        <v>11324</v>
      </c>
      <c r="L817" t="str">
        <f t="shared" si="97"/>
        <v xml:space="preserve">     Stoma protruding</v>
      </c>
      <c r="M817" s="12" t="str">
        <f t="shared" si="94"/>
        <v>PI.IC.GA.170303.01</v>
      </c>
      <c r="N817" s="12"/>
      <c r="O817" s="12" t="str">
        <f t="shared" si="95"/>
        <v>PH.IC.GA.170303.01</v>
      </c>
      <c r="Q817" s="12" t="str">
        <f t="shared" si="96"/>
        <v>CL.IC.GA.170303.01</v>
      </c>
    </row>
    <row r="818" spans="1:19" ht="15">
      <c r="A818" t="s">
        <v>2591</v>
      </c>
      <c r="C818" s="2" t="s">
        <v>6865</v>
      </c>
      <c r="E818" s="2" t="s">
        <v>946</v>
      </c>
      <c r="F818" t="s">
        <v>3372</v>
      </c>
      <c r="G818" t="s">
        <v>3292</v>
      </c>
      <c r="H818" s="22" t="s">
        <v>1402</v>
      </c>
      <c r="I818" t="s">
        <v>3293</v>
      </c>
      <c r="J818" s="11" t="str">
        <f t="shared" si="93"/>
        <v>IC.GA.170304</v>
      </c>
      <c r="K818" s="2" t="s">
        <v>11324</v>
      </c>
      <c r="L818" t="str">
        <f t="shared" si="97"/>
        <v xml:space="preserve">     Stoma retracted</v>
      </c>
      <c r="M818" s="12" t="str">
        <f t="shared" si="94"/>
        <v>PI.IC.GA.170304.01</v>
      </c>
      <c r="N818" s="12"/>
      <c r="O818" s="12" t="str">
        <f t="shared" si="95"/>
        <v>PH.IC.GA.170304.01</v>
      </c>
      <c r="Q818" s="12" t="str">
        <f t="shared" si="96"/>
        <v>CL.IC.GA.170304.01</v>
      </c>
    </row>
    <row r="819" spans="1:19" ht="15">
      <c r="A819" t="s">
        <v>2982</v>
      </c>
      <c r="C819" s="2" t="s">
        <v>6865</v>
      </c>
      <c r="E819" s="2" t="s">
        <v>946</v>
      </c>
      <c r="F819" t="s">
        <v>3380</v>
      </c>
      <c r="G819" s="2" t="s">
        <v>3381</v>
      </c>
      <c r="H819" s="22" t="s">
        <v>7071</v>
      </c>
      <c r="I819" s="22" t="s">
        <v>3452</v>
      </c>
      <c r="J819" s="11" t="str">
        <f>CONCATENATE("IC.GA.",C819,E819,H819)</f>
        <v>IC.GA.170305</v>
      </c>
      <c r="K819" s="2" t="s">
        <v>11324</v>
      </c>
      <c r="L819" t="str">
        <f t="shared" si="97"/>
        <v xml:space="preserve">  Peristomal Separation</v>
      </c>
      <c r="M819" s="12" t="str">
        <f>CONCATENATE("PI.",J819,".",K819)</f>
        <v>PI.IC.GA.170305.01</v>
      </c>
      <c r="N819" s="12"/>
      <c r="O819" s="12" t="str">
        <f>CONCATENATE("PH.",J819,".",K819)</f>
        <v>PH.IC.GA.170305.01</v>
      </c>
      <c r="Q819" s="12" t="str">
        <f>CONCATENATE("CL.",J819,".",K819)</f>
        <v>CL.IC.GA.170305.01</v>
      </c>
      <c r="R819" t="s">
        <v>9277</v>
      </c>
      <c r="S819">
        <v>214</v>
      </c>
    </row>
    <row r="820" spans="1:19" ht="15">
      <c r="A820" t="s">
        <v>2591</v>
      </c>
      <c r="C820" s="2" t="s">
        <v>6865</v>
      </c>
      <c r="D820" t="s">
        <v>3413</v>
      </c>
      <c r="E820" s="2" t="s">
        <v>7070</v>
      </c>
      <c r="F820" t="s">
        <v>3372</v>
      </c>
      <c r="G820" t="s">
        <v>3295</v>
      </c>
      <c r="H820" s="22" t="s">
        <v>1396</v>
      </c>
      <c r="I820" t="s">
        <v>1833</v>
      </c>
      <c r="J820" s="11" t="str">
        <f t="shared" si="93"/>
        <v>IC.GA.170401</v>
      </c>
      <c r="K820" s="2" t="s">
        <v>11324</v>
      </c>
      <c r="L820" t="str">
        <f t="shared" si="97"/>
        <v xml:space="preserve">     Peristomal skin clean, dry and intact</v>
      </c>
      <c r="M820" s="12" t="str">
        <f t="shared" si="94"/>
        <v>PI.IC.GA.170401.01</v>
      </c>
      <c r="N820" s="12"/>
      <c r="O820" s="12" t="str">
        <f t="shared" si="95"/>
        <v>PH.IC.GA.170401.01</v>
      </c>
      <c r="Q820" s="12" t="str">
        <f t="shared" si="96"/>
        <v>CL.IC.GA.170401.01</v>
      </c>
    </row>
    <row r="821" spans="1:19" ht="15">
      <c r="A821" t="s">
        <v>2591</v>
      </c>
      <c r="C821" s="2" t="s">
        <v>6865</v>
      </c>
      <c r="E821" s="2" t="s">
        <v>7070</v>
      </c>
      <c r="F821" t="s">
        <v>3372</v>
      </c>
      <c r="G821" t="s">
        <v>3296</v>
      </c>
      <c r="H821" s="22" t="s">
        <v>1398</v>
      </c>
      <c r="I821" t="s">
        <v>1531</v>
      </c>
      <c r="J821" s="11" t="str">
        <f t="shared" si="93"/>
        <v>IC.GA.170402</v>
      </c>
      <c r="K821" s="2" t="s">
        <v>11324</v>
      </c>
      <c r="L821" t="str">
        <f t="shared" si="97"/>
        <v xml:space="preserve">     Peristomal skin erythema</v>
      </c>
      <c r="M821" s="12" t="str">
        <f t="shared" si="94"/>
        <v>PI.IC.GA.170402.01</v>
      </c>
      <c r="N821" s="12"/>
      <c r="O821" s="12" t="str">
        <f t="shared" si="95"/>
        <v>PH.IC.GA.170402.01</v>
      </c>
      <c r="Q821" s="12" t="str">
        <f t="shared" si="96"/>
        <v>CL.IC.GA.170402.01</v>
      </c>
    </row>
    <row r="822" spans="1:19" ht="15">
      <c r="A822" t="s">
        <v>2591</v>
      </c>
      <c r="C822" s="2" t="s">
        <v>6865</v>
      </c>
      <c r="E822" s="2" t="s">
        <v>7070</v>
      </c>
      <c r="F822" t="s">
        <v>3372</v>
      </c>
      <c r="G822" t="s">
        <v>3439</v>
      </c>
      <c r="H822" s="22" t="s">
        <v>1400</v>
      </c>
      <c r="I822" t="s">
        <v>3298</v>
      </c>
      <c r="J822" s="11" t="str">
        <f t="shared" si="93"/>
        <v>IC.GA.170403</v>
      </c>
      <c r="K822" s="2" t="s">
        <v>11324</v>
      </c>
      <c r="L822" t="str">
        <f t="shared" si="97"/>
        <v xml:space="preserve">     Peristomal skin edematous</v>
      </c>
      <c r="M822" s="12" t="str">
        <f t="shared" si="94"/>
        <v>PI.IC.GA.170403.01</v>
      </c>
      <c r="N822" s="12"/>
      <c r="O822" s="12" t="str">
        <f t="shared" si="95"/>
        <v>PH.IC.GA.170403.01</v>
      </c>
      <c r="Q822" s="12" t="str">
        <f t="shared" si="96"/>
        <v>CL.IC.GA.170403.01</v>
      </c>
    </row>
    <row r="823" spans="1:19" ht="15">
      <c r="A823" t="s">
        <v>2591</v>
      </c>
      <c r="C823" s="2" t="s">
        <v>6865</v>
      </c>
      <c r="E823" s="2" t="s">
        <v>7070</v>
      </c>
      <c r="F823" t="s">
        <v>3372</v>
      </c>
      <c r="G823" t="s">
        <v>3299</v>
      </c>
      <c r="H823" s="22" t="s">
        <v>1402</v>
      </c>
      <c r="I823" t="s">
        <v>3300</v>
      </c>
      <c r="J823" s="11" t="str">
        <f t="shared" si="93"/>
        <v>IC.GA.170404</v>
      </c>
      <c r="K823" s="2" t="s">
        <v>11324</v>
      </c>
      <c r="L823" t="str">
        <f t="shared" si="97"/>
        <v xml:space="preserve">     Peristomal rash</v>
      </c>
      <c r="M823" s="12" t="str">
        <f t="shared" si="94"/>
        <v>PI.IC.GA.170404.01</v>
      </c>
      <c r="N823" s="12"/>
      <c r="O823" s="12" t="str">
        <f t="shared" si="95"/>
        <v>PH.IC.GA.170404.01</v>
      </c>
      <c r="Q823" s="12" t="str">
        <f t="shared" si="96"/>
        <v>CL.IC.GA.170404.01</v>
      </c>
    </row>
    <row r="824" spans="1:19" ht="15">
      <c r="A824" t="s">
        <v>2591</v>
      </c>
      <c r="C824" s="2" t="s">
        <v>6865</v>
      </c>
      <c r="E824" s="2" t="s">
        <v>7070</v>
      </c>
      <c r="F824" t="s">
        <v>3372</v>
      </c>
      <c r="G824" t="s">
        <v>3440</v>
      </c>
      <c r="H824" s="22" t="s">
        <v>1404</v>
      </c>
      <c r="I824" t="s">
        <v>3302</v>
      </c>
      <c r="J824" s="11" t="str">
        <f t="shared" si="93"/>
        <v>IC.GA.170405</v>
      </c>
      <c r="K824" s="2" t="s">
        <v>11324</v>
      </c>
      <c r="L824" t="str">
        <f t="shared" si="97"/>
        <v xml:space="preserve">     Peristomal skin breakdown</v>
      </c>
      <c r="M824" s="12" t="str">
        <f t="shared" si="94"/>
        <v>PI.IC.GA.170405.01</v>
      </c>
      <c r="N824" s="12"/>
      <c r="O824" s="12" t="str">
        <f t="shared" si="95"/>
        <v>PH.IC.GA.170405.01</v>
      </c>
      <c r="Q824" s="12" t="str">
        <f t="shared" si="96"/>
        <v>CL.IC.GA.170405.01</v>
      </c>
    </row>
    <row r="825" spans="1:19" ht="15">
      <c r="A825" t="s">
        <v>2591</v>
      </c>
      <c r="C825" s="2" t="s">
        <v>6865</v>
      </c>
      <c r="E825" s="2" t="s">
        <v>7070</v>
      </c>
      <c r="F825" t="s">
        <v>3372</v>
      </c>
      <c r="G825" t="s">
        <v>3303</v>
      </c>
      <c r="H825" s="22" t="s">
        <v>1406</v>
      </c>
      <c r="I825" t="s">
        <v>3304</v>
      </c>
      <c r="J825" s="11" t="str">
        <f t="shared" si="93"/>
        <v>IC.GA.170406</v>
      </c>
      <c r="K825" s="2" t="s">
        <v>11324</v>
      </c>
      <c r="L825" t="str">
        <f t="shared" si="97"/>
        <v xml:space="preserve">     Peristomal skin adhesive allergy</v>
      </c>
      <c r="M825" s="12" t="str">
        <f t="shared" si="94"/>
        <v>PI.IC.GA.170406.01</v>
      </c>
      <c r="N825" s="12"/>
      <c r="O825" s="12" t="str">
        <f t="shared" si="95"/>
        <v>PH.IC.GA.170406.01</v>
      </c>
      <c r="Q825" s="12" t="str">
        <f t="shared" si="96"/>
        <v>CL.IC.GA.170406.01</v>
      </c>
    </row>
    <row r="826" spans="1:19" ht="15">
      <c r="A826" t="s">
        <v>2591</v>
      </c>
      <c r="C826" s="2" t="s">
        <v>6865</v>
      </c>
      <c r="E826" s="2" t="s">
        <v>7070</v>
      </c>
      <c r="F826" t="s">
        <v>3372</v>
      </c>
      <c r="G826" t="s">
        <v>212</v>
      </c>
      <c r="H826" s="22" t="s">
        <v>1419</v>
      </c>
      <c r="I826" t="s">
        <v>930</v>
      </c>
      <c r="J826" s="11" t="str">
        <f t="shared" si="93"/>
        <v>IC.GA.170407</v>
      </c>
      <c r="K826" s="2" t="s">
        <v>11324</v>
      </c>
      <c r="L826" t="str">
        <f t="shared" si="97"/>
        <v xml:space="preserve">     Peristomal skin other: specify</v>
      </c>
      <c r="M826" s="12" t="str">
        <f t="shared" si="94"/>
        <v>PI.IC.GA.170407.01</v>
      </c>
      <c r="N826" s="12"/>
      <c r="O826" s="12" t="str">
        <f t="shared" si="95"/>
        <v>PH.IC.GA.170407.01</v>
      </c>
      <c r="Q826" s="12" t="str">
        <f t="shared" si="96"/>
        <v>CL.IC.GA.170407.01</v>
      </c>
    </row>
    <row r="827" spans="1:19" ht="15">
      <c r="A827" t="s">
        <v>2591</v>
      </c>
      <c r="C827" s="2" t="s">
        <v>6865</v>
      </c>
      <c r="E827" s="2" t="s">
        <v>7070</v>
      </c>
      <c r="F827" t="s">
        <v>3372</v>
      </c>
      <c r="G827" t="s">
        <v>4084</v>
      </c>
      <c r="H827" s="22" t="s">
        <v>10093</v>
      </c>
      <c r="I827" t="s">
        <v>4084</v>
      </c>
      <c r="J827" s="11" t="str">
        <f t="shared" si="93"/>
        <v>IC.GA.170408</v>
      </c>
      <c r="K827" s="2" t="s">
        <v>11324</v>
      </c>
      <c r="L827" t="str">
        <f t="shared" si="97"/>
        <v>Intact</v>
      </c>
      <c r="M827" s="12" t="str">
        <f t="shared" si="94"/>
        <v>PI.IC.GA.170408.01</v>
      </c>
      <c r="N827" s="12"/>
      <c r="O827" s="12" t="str">
        <f t="shared" si="95"/>
        <v>PH.IC.GA.170408.01</v>
      </c>
      <c r="Q827" s="12" t="str">
        <f t="shared" si="96"/>
        <v>CL.IC.GA.170408.01</v>
      </c>
      <c r="R827" t="s">
        <v>9277</v>
      </c>
      <c r="S827">
        <v>525</v>
      </c>
    </row>
    <row r="828" spans="1:19" ht="15">
      <c r="A828" t="s">
        <v>2591</v>
      </c>
      <c r="C828" s="2" t="s">
        <v>6865</v>
      </c>
      <c r="E828" s="2" t="s">
        <v>7070</v>
      </c>
      <c r="F828" t="s">
        <v>3372</v>
      </c>
      <c r="G828" t="s">
        <v>3480</v>
      </c>
      <c r="H828" s="22" t="s">
        <v>10095</v>
      </c>
      <c r="I828" t="s">
        <v>3480</v>
      </c>
      <c r="J828" s="11" t="str">
        <f t="shared" si="93"/>
        <v>IC.GA.170409</v>
      </c>
      <c r="K828" s="2" t="s">
        <v>11324</v>
      </c>
      <c r="L828" t="str">
        <f t="shared" si="97"/>
        <v>Not Intact</v>
      </c>
      <c r="M828" s="12" t="str">
        <f t="shared" si="94"/>
        <v>PI.IC.GA.170409.01</v>
      </c>
      <c r="N828" s="12"/>
      <c r="O828" s="12" t="str">
        <f t="shared" si="95"/>
        <v>PH.IC.GA.170409.01</v>
      </c>
      <c r="Q828" s="12" t="str">
        <f t="shared" si="96"/>
        <v>CL.IC.GA.170409.01</v>
      </c>
      <c r="R828" t="s">
        <v>9277</v>
      </c>
      <c r="S828">
        <v>525</v>
      </c>
    </row>
    <row r="829" spans="1:19" ht="15">
      <c r="A829" t="s">
        <v>2591</v>
      </c>
      <c r="C829" s="2" t="s">
        <v>6865</v>
      </c>
      <c r="D829" t="s">
        <v>3306</v>
      </c>
      <c r="E829" s="2" t="s">
        <v>7071</v>
      </c>
      <c r="F829" t="s">
        <v>3372</v>
      </c>
      <c r="G829" t="s">
        <v>3307</v>
      </c>
      <c r="H829" s="22" t="s">
        <v>1396</v>
      </c>
      <c r="I829" t="s">
        <v>2806</v>
      </c>
      <c r="J829" s="11" t="str">
        <f t="shared" si="93"/>
        <v>IC.GA.170501</v>
      </c>
      <c r="K829" s="2" t="s">
        <v>11324</v>
      </c>
      <c r="L829" t="str">
        <f t="shared" si="97"/>
        <v xml:space="preserve">     Appliance intact</v>
      </c>
      <c r="M829" s="12" t="str">
        <f t="shared" si="94"/>
        <v>PI.IC.GA.170501.01</v>
      </c>
      <c r="N829" s="12"/>
      <c r="O829" s="12" t="str">
        <f t="shared" si="95"/>
        <v>PH.IC.GA.170501.01</v>
      </c>
      <c r="Q829" s="12" t="str">
        <f t="shared" si="96"/>
        <v>CL.IC.GA.170501.01</v>
      </c>
    </row>
    <row r="830" spans="1:19" ht="15">
      <c r="A830" t="s">
        <v>2591</v>
      </c>
      <c r="C830" s="2" t="s">
        <v>6865</v>
      </c>
      <c r="E830" s="2" t="s">
        <v>7071</v>
      </c>
      <c r="F830" t="s">
        <v>3372</v>
      </c>
      <c r="G830" t="s">
        <v>3308</v>
      </c>
      <c r="H830" s="22" t="s">
        <v>1398</v>
      </c>
      <c r="I830" t="s">
        <v>213</v>
      </c>
      <c r="J830" s="11" t="str">
        <f t="shared" si="93"/>
        <v>IC.GA.170502</v>
      </c>
      <c r="K830" s="2" t="s">
        <v>11324</v>
      </c>
      <c r="L830" t="str">
        <f t="shared" si="97"/>
        <v xml:space="preserve">     Appliance leaking</v>
      </c>
      <c r="M830" s="12" t="str">
        <f t="shared" si="94"/>
        <v>PI.IC.GA.170502.01</v>
      </c>
      <c r="N830" s="12"/>
      <c r="O830" s="12" t="str">
        <f t="shared" si="95"/>
        <v>PH.IC.GA.170502.01</v>
      </c>
      <c r="Q830" s="12" t="str">
        <f t="shared" si="96"/>
        <v>CL.IC.GA.170502.01</v>
      </c>
    </row>
    <row r="831" spans="1:19" ht="15">
      <c r="A831" t="s">
        <v>2591</v>
      </c>
      <c r="C831" s="2" t="s">
        <v>6865</v>
      </c>
      <c r="E831" s="2" t="s">
        <v>7071</v>
      </c>
      <c r="F831" t="s">
        <v>3372</v>
      </c>
      <c r="G831" t="s">
        <v>3309</v>
      </c>
      <c r="H831" s="22" t="s">
        <v>1400</v>
      </c>
      <c r="I831" t="s">
        <v>1811</v>
      </c>
      <c r="J831" s="11" t="str">
        <f t="shared" si="93"/>
        <v>IC.GA.170503</v>
      </c>
      <c r="K831" s="2" t="s">
        <v>11324</v>
      </c>
      <c r="L831" t="str">
        <f t="shared" si="97"/>
        <v xml:space="preserve">     Appliance changed</v>
      </c>
      <c r="M831" s="12" t="str">
        <f t="shared" si="94"/>
        <v>PI.IC.GA.170503.01</v>
      </c>
      <c r="N831" s="12"/>
      <c r="O831" s="12" t="str">
        <f t="shared" si="95"/>
        <v>PH.IC.GA.170503.01</v>
      </c>
      <c r="Q831" s="12" t="str">
        <f t="shared" si="96"/>
        <v>CL.IC.GA.170503.01</v>
      </c>
    </row>
    <row r="832" spans="1:19" ht="15">
      <c r="A832" t="s">
        <v>2591</v>
      </c>
      <c r="C832" s="2" t="s">
        <v>6865</v>
      </c>
      <c r="E832" s="2" t="s">
        <v>7071</v>
      </c>
      <c r="F832" t="s">
        <v>3372</v>
      </c>
      <c r="G832" t="s">
        <v>3473</v>
      </c>
      <c r="H832" s="22" t="s">
        <v>1402</v>
      </c>
      <c r="I832" t="s">
        <v>3474</v>
      </c>
      <c r="J832" s="11" t="str">
        <f t="shared" si="93"/>
        <v>IC.GA.170504</v>
      </c>
      <c r="K832" s="2" t="s">
        <v>11324</v>
      </c>
      <c r="L832" t="str">
        <f t="shared" si="97"/>
        <v xml:space="preserve">     Appliance size: specify</v>
      </c>
      <c r="M832" s="12" t="str">
        <f t="shared" si="94"/>
        <v>PI.IC.GA.170504.01</v>
      </c>
      <c r="N832" s="12"/>
      <c r="O832" s="12" t="str">
        <f t="shared" si="95"/>
        <v>PH.IC.GA.170504.01</v>
      </c>
      <c r="Q832" s="12" t="str">
        <f t="shared" si="96"/>
        <v>CL.IC.GA.170504.01</v>
      </c>
    </row>
    <row r="833" spans="1:19" ht="15">
      <c r="A833" t="s">
        <v>2591</v>
      </c>
      <c r="C833" s="2" t="s">
        <v>6865</v>
      </c>
      <c r="D833" t="s">
        <v>5981</v>
      </c>
      <c r="E833" s="2" t="s">
        <v>6888</v>
      </c>
      <c r="F833" t="s">
        <v>3441</v>
      </c>
      <c r="G833" t="s">
        <v>3442</v>
      </c>
      <c r="H833" s="22" t="s">
        <v>1396</v>
      </c>
      <c r="I833" t="s">
        <v>3009</v>
      </c>
      <c r="J833" s="11" t="str">
        <f t="shared" si="93"/>
        <v>IC.GA.170601</v>
      </c>
      <c r="K833" s="2" t="s">
        <v>11324</v>
      </c>
      <c r="L833" t="str">
        <f t="shared" si="97"/>
        <v xml:space="preserve">     RUQ</v>
      </c>
      <c r="M833" s="12" t="str">
        <f t="shared" si="94"/>
        <v>PI.IC.GA.170601.01</v>
      </c>
      <c r="N833" s="12"/>
      <c r="O833" s="12" t="str">
        <f t="shared" si="95"/>
        <v>PH.IC.GA.170601.01</v>
      </c>
      <c r="Q833" s="12" t="str">
        <f t="shared" si="96"/>
        <v>CL.IC.GA.170601.01</v>
      </c>
    </row>
    <row r="834" spans="1:19" ht="15">
      <c r="A834" t="s">
        <v>2591</v>
      </c>
      <c r="C834" s="2" t="s">
        <v>6865</v>
      </c>
      <c r="E834" s="2" t="s">
        <v>6888</v>
      </c>
      <c r="F834" t="s">
        <v>3441</v>
      </c>
      <c r="G834" t="s">
        <v>3477</v>
      </c>
      <c r="H834" s="22" t="s">
        <v>1398</v>
      </c>
      <c r="I834" t="s">
        <v>3011</v>
      </c>
      <c r="J834" s="11" t="str">
        <f t="shared" si="93"/>
        <v>IC.GA.170602</v>
      </c>
      <c r="K834" s="2" t="s">
        <v>11324</v>
      </c>
      <c r="L834" t="str">
        <f t="shared" si="97"/>
        <v xml:space="preserve">     RLQ</v>
      </c>
      <c r="M834" s="12" t="str">
        <f t="shared" si="94"/>
        <v>PI.IC.GA.170602.01</v>
      </c>
      <c r="N834" s="12"/>
      <c r="O834" s="12" t="str">
        <f t="shared" si="95"/>
        <v>PH.IC.GA.170602.01</v>
      </c>
      <c r="Q834" s="12" t="str">
        <f t="shared" si="96"/>
        <v>CL.IC.GA.170602.01</v>
      </c>
    </row>
    <row r="835" spans="1:19" ht="15">
      <c r="A835" t="s">
        <v>2591</v>
      </c>
      <c r="C835" s="2" t="s">
        <v>6865</v>
      </c>
      <c r="E835" s="2" t="s">
        <v>6888</v>
      </c>
      <c r="F835" t="s">
        <v>3441</v>
      </c>
      <c r="G835" t="s">
        <v>3478</v>
      </c>
      <c r="H835" s="22" t="s">
        <v>1400</v>
      </c>
      <c r="I835" t="s">
        <v>3013</v>
      </c>
      <c r="J835" s="11" t="str">
        <f t="shared" si="93"/>
        <v>IC.GA.170603</v>
      </c>
      <c r="K835" s="2" t="s">
        <v>11324</v>
      </c>
      <c r="L835" t="str">
        <f t="shared" si="97"/>
        <v xml:space="preserve">     LUQ</v>
      </c>
      <c r="M835" s="12" t="str">
        <f t="shared" si="94"/>
        <v>PI.IC.GA.170603.01</v>
      </c>
      <c r="N835" s="12"/>
      <c r="O835" s="12" t="str">
        <f t="shared" si="95"/>
        <v>PH.IC.GA.170603.01</v>
      </c>
      <c r="Q835" s="12" t="str">
        <f t="shared" si="96"/>
        <v>CL.IC.GA.170603.01</v>
      </c>
    </row>
    <row r="836" spans="1:19" ht="15">
      <c r="A836" t="s">
        <v>2591</v>
      </c>
      <c r="C836" s="2" t="s">
        <v>6865</v>
      </c>
      <c r="E836" s="2" t="s">
        <v>6888</v>
      </c>
      <c r="F836" t="s">
        <v>3441</v>
      </c>
      <c r="G836" t="s">
        <v>3479</v>
      </c>
      <c r="H836" s="22" t="s">
        <v>1402</v>
      </c>
      <c r="I836" t="s">
        <v>3015</v>
      </c>
      <c r="J836" s="11" t="str">
        <f t="shared" si="93"/>
        <v>IC.GA.170604</v>
      </c>
      <c r="K836" s="2" t="s">
        <v>11324</v>
      </c>
      <c r="L836" t="str">
        <f t="shared" si="97"/>
        <v xml:space="preserve">     LLQ</v>
      </c>
      <c r="M836" s="12" t="str">
        <f t="shared" si="94"/>
        <v>PI.IC.GA.170604.01</v>
      </c>
      <c r="N836" s="12"/>
      <c r="O836" s="12" t="str">
        <f t="shared" si="95"/>
        <v>PH.IC.GA.170604.01</v>
      </c>
      <c r="Q836" s="12" t="str">
        <f t="shared" si="96"/>
        <v>CL.IC.GA.170604.01</v>
      </c>
    </row>
    <row r="837" spans="1:19" ht="15">
      <c r="A837" t="s">
        <v>2591</v>
      </c>
      <c r="C837" s="2" t="s">
        <v>1138</v>
      </c>
      <c r="D837" t="s">
        <v>5363</v>
      </c>
      <c r="E837" s="2" t="s">
        <v>7284</v>
      </c>
      <c r="F837" t="s">
        <v>3590</v>
      </c>
      <c r="G837" t="s">
        <v>3349</v>
      </c>
      <c r="H837" s="22" t="s">
        <v>1396</v>
      </c>
      <c r="I837" t="s">
        <v>3359</v>
      </c>
      <c r="J837" s="11" t="str">
        <f t="shared" si="93"/>
        <v>IC.GA.170701</v>
      </c>
      <c r="K837" s="2" t="s">
        <v>1192</v>
      </c>
      <c r="L837" t="str">
        <f t="shared" si="97"/>
        <v xml:space="preserve">     Colostomy</v>
      </c>
      <c r="M837" s="12" t="str">
        <f t="shared" si="94"/>
        <v>PI.IC.GA.170701.01</v>
      </c>
      <c r="N837" s="12"/>
      <c r="O837" s="12" t="str">
        <f t="shared" si="95"/>
        <v>PH.IC.GA.170701.01</v>
      </c>
      <c r="Q837" s="12" t="str">
        <f t="shared" si="96"/>
        <v>CL.IC.GA.170701.01</v>
      </c>
    </row>
    <row r="838" spans="1:19" ht="15">
      <c r="A838" t="s">
        <v>2591</v>
      </c>
      <c r="C838" s="2" t="s">
        <v>1138</v>
      </c>
      <c r="E838" s="2" t="s">
        <v>7284</v>
      </c>
      <c r="F838" t="s">
        <v>3590</v>
      </c>
      <c r="G838" t="s">
        <v>3360</v>
      </c>
      <c r="H838" s="22" t="s">
        <v>1398</v>
      </c>
      <c r="I838" t="s">
        <v>3361</v>
      </c>
      <c r="J838" s="11" t="str">
        <f t="shared" si="93"/>
        <v>IC.GA.170702</v>
      </c>
      <c r="K838" s="2" t="s">
        <v>1192</v>
      </c>
      <c r="L838" t="str">
        <f t="shared" si="97"/>
        <v xml:space="preserve">     Ileostomy</v>
      </c>
      <c r="M838" s="12" t="str">
        <f t="shared" si="94"/>
        <v>PI.IC.GA.170702.01</v>
      </c>
      <c r="N838" s="12"/>
      <c r="O838" s="12" t="str">
        <f t="shared" si="95"/>
        <v>PH.IC.GA.170702.01</v>
      </c>
      <c r="Q838" s="12" t="str">
        <f t="shared" si="96"/>
        <v>CL.IC.GA.170702.01</v>
      </c>
    </row>
    <row r="839" spans="1:19" ht="15">
      <c r="A839" t="s">
        <v>2591</v>
      </c>
      <c r="C839" s="2" t="s">
        <v>1138</v>
      </c>
      <c r="E839" s="2" t="s">
        <v>7284</v>
      </c>
      <c r="F839" t="s">
        <v>3590</v>
      </c>
      <c r="G839" t="s">
        <v>3362</v>
      </c>
      <c r="H839" s="22" t="s">
        <v>1400</v>
      </c>
      <c r="I839" t="s">
        <v>3591</v>
      </c>
      <c r="J839" s="11" t="str">
        <f t="shared" si="93"/>
        <v>IC.GA.170703</v>
      </c>
      <c r="K839" s="2" t="s">
        <v>1192</v>
      </c>
      <c r="L839" t="str">
        <f t="shared" si="97"/>
        <v xml:space="preserve">     Jejunostomy</v>
      </c>
      <c r="M839" s="12" t="str">
        <f t="shared" si="94"/>
        <v>PI.IC.GA.170703.01</v>
      </c>
      <c r="N839" s="12"/>
      <c r="O839" s="12" t="str">
        <f t="shared" si="95"/>
        <v>PH.IC.GA.170703.01</v>
      </c>
      <c r="Q839" s="12" t="str">
        <f t="shared" si="96"/>
        <v>CL.IC.GA.170703.01</v>
      </c>
    </row>
    <row r="840" spans="1:19" ht="15">
      <c r="A840" t="s">
        <v>2591</v>
      </c>
      <c r="C840" s="2" t="s">
        <v>1138</v>
      </c>
      <c r="E840" s="2" t="s">
        <v>7284</v>
      </c>
      <c r="F840" t="s">
        <v>3590</v>
      </c>
      <c r="G840" t="s">
        <v>3363</v>
      </c>
      <c r="H840" s="22" t="s">
        <v>1402</v>
      </c>
      <c r="I840" t="s">
        <v>3592</v>
      </c>
      <c r="J840" s="11" t="str">
        <f t="shared" si="93"/>
        <v>IC.GA.170704</v>
      </c>
      <c r="K840" s="2" t="s">
        <v>1192</v>
      </c>
      <c r="L840" t="str">
        <f t="shared" si="97"/>
        <v xml:space="preserve">     Sigmoidostomy</v>
      </c>
      <c r="M840" s="12" t="str">
        <f t="shared" si="94"/>
        <v>PI.IC.GA.170704.01</v>
      </c>
      <c r="N840" s="12"/>
      <c r="O840" s="12" t="str">
        <f t="shared" si="95"/>
        <v>PH.IC.GA.170704.01</v>
      </c>
      <c r="Q840" s="12" t="str">
        <f t="shared" si="96"/>
        <v>CL.IC.GA.170704.01</v>
      </c>
    </row>
    <row r="841" spans="1:19" ht="15">
      <c r="A841" t="s">
        <v>2591</v>
      </c>
      <c r="C841" s="2" t="s">
        <v>1138</v>
      </c>
      <c r="E841" s="2" t="s">
        <v>7284</v>
      </c>
      <c r="F841" t="s">
        <v>3590</v>
      </c>
      <c r="G841" t="s">
        <v>3663</v>
      </c>
      <c r="H841" s="22" t="s">
        <v>1404</v>
      </c>
      <c r="I841" t="s">
        <v>3664</v>
      </c>
      <c r="J841" s="11" t="str">
        <f t="shared" si="93"/>
        <v>IC.GA.170705</v>
      </c>
      <c r="K841" s="2" t="s">
        <v>1192</v>
      </c>
      <c r="L841" t="str">
        <f t="shared" si="97"/>
        <v xml:space="preserve">     Duodenostomy</v>
      </c>
      <c r="M841" s="12" t="str">
        <f t="shared" si="94"/>
        <v>PI.IC.GA.170705.01</v>
      </c>
      <c r="N841" s="12"/>
      <c r="O841" s="12" t="str">
        <f t="shared" si="95"/>
        <v>PH.IC.GA.170705.01</v>
      </c>
      <c r="Q841" s="12" t="str">
        <f t="shared" si="96"/>
        <v>CL.IC.GA.170705.01</v>
      </c>
    </row>
    <row r="842" spans="1:19" ht="15">
      <c r="A842" t="s">
        <v>2591</v>
      </c>
      <c r="C842" s="2" t="s">
        <v>1138</v>
      </c>
      <c r="E842" s="2" t="s">
        <v>7284</v>
      </c>
      <c r="F842" t="s">
        <v>3590</v>
      </c>
      <c r="G842" t="s">
        <v>3665</v>
      </c>
      <c r="H842" s="22" t="s">
        <v>1406</v>
      </c>
      <c r="I842" t="s">
        <v>3593</v>
      </c>
      <c r="J842" s="11" t="str">
        <f t="shared" si="93"/>
        <v>IC.GA.170706</v>
      </c>
      <c r="K842" s="2" t="s">
        <v>1192</v>
      </c>
      <c r="L842" t="str">
        <f t="shared" si="97"/>
        <v xml:space="preserve">     Mucous fistula</v>
      </c>
      <c r="M842" s="12" t="str">
        <f t="shared" si="94"/>
        <v>PI.IC.GA.170706.01</v>
      </c>
      <c r="N842" s="12"/>
      <c r="O842" s="12" t="str">
        <f t="shared" si="95"/>
        <v>PH.IC.GA.170706.01</v>
      </c>
      <c r="Q842" s="12" t="str">
        <f t="shared" si="96"/>
        <v>CL.IC.GA.170706.01</v>
      </c>
    </row>
    <row r="843" spans="1:19" ht="15">
      <c r="A843" t="s">
        <v>2591</v>
      </c>
      <c r="B843" t="s">
        <v>3448</v>
      </c>
      <c r="C843" s="2" t="s">
        <v>6865</v>
      </c>
      <c r="E843" s="2" t="s">
        <v>7284</v>
      </c>
      <c r="F843" t="s">
        <v>3590</v>
      </c>
      <c r="G843" t="s">
        <v>2684</v>
      </c>
      <c r="H843" s="22" t="s">
        <v>1419</v>
      </c>
      <c r="I843" t="s">
        <v>930</v>
      </c>
      <c r="J843" s="11" t="str">
        <f t="shared" si="93"/>
        <v>IC.GA.170707</v>
      </c>
      <c r="K843" s="2" t="s">
        <v>11324</v>
      </c>
      <c r="L843" t="str">
        <f t="shared" si="97"/>
        <v xml:space="preserve">     Other: specify</v>
      </c>
      <c r="M843" s="12" t="str">
        <f t="shared" si="94"/>
        <v>PI.IC.GA.170707.01</v>
      </c>
      <c r="N843" s="12"/>
      <c r="O843" s="12" t="str">
        <f t="shared" si="95"/>
        <v>PH.IC.GA.170707.01</v>
      </c>
      <c r="Q843" s="12" t="str">
        <f t="shared" si="96"/>
        <v>CL.IC.GA.170707.01</v>
      </c>
    </row>
    <row r="844" spans="1:19" ht="15">
      <c r="A844" t="s">
        <v>2591</v>
      </c>
      <c r="C844" s="2" t="s">
        <v>6865</v>
      </c>
      <c r="D844" t="s">
        <v>3354</v>
      </c>
      <c r="E844" s="2" t="s">
        <v>10093</v>
      </c>
      <c r="F844" t="s">
        <v>215</v>
      </c>
      <c r="G844" t="s">
        <v>3506</v>
      </c>
      <c r="H844" s="22" t="s">
        <v>1396</v>
      </c>
      <c r="I844" t="s">
        <v>3506</v>
      </c>
      <c r="J844" s="11" t="str">
        <f t="shared" si="93"/>
        <v>IC.GA.170801</v>
      </c>
      <c r="K844" s="2" t="s">
        <v>11324</v>
      </c>
      <c r="L844" t="str">
        <f t="shared" si="97"/>
        <v>Bard</v>
      </c>
      <c r="M844" s="12" t="str">
        <f t="shared" si="94"/>
        <v>PI.IC.GA.170801.01</v>
      </c>
      <c r="N844" s="12"/>
      <c r="O844" s="12" t="str">
        <f t="shared" si="95"/>
        <v>PH.IC.GA.170801.01</v>
      </c>
      <c r="Q844" s="12" t="str">
        <f t="shared" si="96"/>
        <v>CL.IC.GA.170801.01</v>
      </c>
      <c r="R844" t="s">
        <v>1141</v>
      </c>
      <c r="S844">
        <v>523</v>
      </c>
    </row>
    <row r="845" spans="1:19" ht="15">
      <c r="A845" t="s">
        <v>2591</v>
      </c>
      <c r="C845" s="2" t="s">
        <v>6865</v>
      </c>
      <c r="E845" s="2" t="s">
        <v>10093</v>
      </c>
      <c r="F845" t="s">
        <v>214</v>
      </c>
      <c r="G845" t="s">
        <v>3507</v>
      </c>
      <c r="H845" s="22" t="s">
        <v>1398</v>
      </c>
      <c r="I845" t="s">
        <v>3507</v>
      </c>
      <c r="J845" s="11" t="str">
        <f t="shared" si="93"/>
        <v>IC.GA.170802</v>
      </c>
      <c r="K845" s="2" t="s">
        <v>11324</v>
      </c>
      <c r="L845" t="str">
        <f t="shared" si="97"/>
        <v>Holister</v>
      </c>
      <c r="M845" s="12" t="str">
        <f t="shared" si="94"/>
        <v>PI.IC.GA.170802.01</v>
      </c>
      <c r="N845" s="12"/>
      <c r="O845" s="12" t="str">
        <f t="shared" si="95"/>
        <v>PH.IC.GA.170802.01</v>
      </c>
      <c r="Q845" s="12" t="str">
        <f t="shared" si="96"/>
        <v>CL.IC.GA.170802.01</v>
      </c>
      <c r="R845" t="s">
        <v>1141</v>
      </c>
      <c r="S845">
        <v>523</v>
      </c>
    </row>
    <row r="846" spans="1:19" ht="15">
      <c r="A846" t="s">
        <v>2591</v>
      </c>
      <c r="C846" s="2" t="s">
        <v>6865</v>
      </c>
      <c r="E846" s="2" t="s">
        <v>10093</v>
      </c>
      <c r="F846" t="s">
        <v>214</v>
      </c>
      <c r="G846" t="s">
        <v>4513</v>
      </c>
      <c r="H846" s="22" t="s">
        <v>1400</v>
      </c>
      <c r="I846" t="s">
        <v>4513</v>
      </c>
      <c r="J846" s="11" t="str">
        <f t="shared" si="93"/>
        <v>IC.GA.170803</v>
      </c>
      <c r="K846" s="2" t="s">
        <v>11324</v>
      </c>
      <c r="L846" t="str">
        <f t="shared" si="97"/>
        <v>Other</v>
      </c>
      <c r="M846" s="12" t="str">
        <f t="shared" si="94"/>
        <v>PI.IC.GA.170803.01</v>
      </c>
      <c r="N846" s="12"/>
      <c r="O846" s="12" t="str">
        <f t="shared" si="95"/>
        <v>PH.IC.GA.170803.01</v>
      </c>
      <c r="Q846" s="12" t="str">
        <f t="shared" si="96"/>
        <v>CL.IC.GA.170803.01</v>
      </c>
      <c r="R846" t="s">
        <v>1141</v>
      </c>
      <c r="S846">
        <v>523</v>
      </c>
    </row>
    <row r="847" spans="1:19" ht="15">
      <c r="A847" t="s">
        <v>2591</v>
      </c>
      <c r="C847" s="2" t="s">
        <v>6865</v>
      </c>
      <c r="D847" t="s">
        <v>3667</v>
      </c>
      <c r="E847" s="2" t="s">
        <v>10095</v>
      </c>
      <c r="F847" t="s">
        <v>216</v>
      </c>
      <c r="G847" t="s">
        <v>3733</v>
      </c>
      <c r="H847" s="22" t="s">
        <v>1396</v>
      </c>
      <c r="I847" t="s">
        <v>3733</v>
      </c>
      <c r="J847" s="11" t="str">
        <f t="shared" si="93"/>
        <v>IC.GA.170901</v>
      </c>
      <c r="K847" s="2" t="s">
        <v>11324</v>
      </c>
      <c r="L847" t="str">
        <f t="shared" si="97"/>
        <v>Done</v>
      </c>
      <c r="M847" s="12" t="str">
        <f t="shared" si="94"/>
        <v>PI.IC.GA.170901.01</v>
      </c>
      <c r="N847" s="12"/>
      <c r="O847" s="12" t="str">
        <f t="shared" si="95"/>
        <v>PH.IC.GA.170901.01</v>
      </c>
      <c r="Q847" s="12" t="str">
        <f t="shared" si="96"/>
        <v>CL.IC.GA.170901.01</v>
      </c>
      <c r="R847" t="s">
        <v>1141</v>
      </c>
      <c r="S847">
        <v>524</v>
      </c>
    </row>
    <row r="848" spans="1:19" ht="15">
      <c r="A848" t="s">
        <v>2591</v>
      </c>
      <c r="C848" s="2" t="s">
        <v>6865</v>
      </c>
      <c r="E848" s="2" t="s">
        <v>10095</v>
      </c>
      <c r="F848" t="s">
        <v>216</v>
      </c>
      <c r="G848" t="s">
        <v>3734</v>
      </c>
      <c r="H848" s="22" t="s">
        <v>1398</v>
      </c>
      <c r="I848" t="s">
        <v>3668</v>
      </c>
      <c r="J848" s="11" t="str">
        <f t="shared" si="93"/>
        <v>IC.GA.170902</v>
      </c>
      <c r="K848" s="2" t="s">
        <v>11324</v>
      </c>
      <c r="L848" t="str">
        <f t="shared" si="97"/>
        <v>Not Done</v>
      </c>
      <c r="M848" s="12" t="str">
        <f t="shared" si="94"/>
        <v>PI.IC.GA.170902.01</v>
      </c>
      <c r="N848" s="12"/>
      <c r="O848" s="12" t="str">
        <f t="shared" si="95"/>
        <v>PH.IC.GA.170902.01</v>
      </c>
      <c r="Q848" s="12" t="str">
        <f t="shared" si="96"/>
        <v>CL.IC.GA.170902.01</v>
      </c>
      <c r="R848" t="s">
        <v>1141</v>
      </c>
      <c r="S848">
        <v>524</v>
      </c>
    </row>
    <row r="849" spans="1:19" ht="15">
      <c r="A849" t="s">
        <v>2591</v>
      </c>
      <c r="C849" s="2" t="s">
        <v>6865</v>
      </c>
      <c r="D849" t="s">
        <v>3731</v>
      </c>
      <c r="E849" s="2" t="s">
        <v>10905</v>
      </c>
      <c r="F849" t="s">
        <v>3732</v>
      </c>
      <c r="G849" t="s">
        <v>3733</v>
      </c>
      <c r="H849" s="22" t="s">
        <v>1396</v>
      </c>
      <c r="I849" t="s">
        <v>3733</v>
      </c>
      <c r="J849" s="11" t="str">
        <f t="shared" si="93"/>
        <v>IC.GA.171001</v>
      </c>
      <c r="K849" s="2" t="s">
        <v>11324</v>
      </c>
      <c r="L849" t="str">
        <f t="shared" si="97"/>
        <v>Done</v>
      </c>
      <c r="M849" s="12" t="str">
        <f t="shared" si="94"/>
        <v>PI.IC.GA.171001.01</v>
      </c>
      <c r="N849" s="12"/>
      <c r="O849" s="12" t="str">
        <f t="shared" si="95"/>
        <v>PH.IC.GA.171001.01</v>
      </c>
      <c r="Q849" s="12" t="str">
        <f t="shared" si="96"/>
        <v>CL.IC.GA.171001.01</v>
      </c>
      <c r="R849" t="s">
        <v>1141</v>
      </c>
      <c r="S849">
        <v>525</v>
      </c>
    </row>
    <row r="850" spans="1:19" ht="15">
      <c r="A850" t="s">
        <v>2591</v>
      </c>
      <c r="C850" s="2" t="s">
        <v>6865</v>
      </c>
      <c r="E850" s="2" t="s">
        <v>10905</v>
      </c>
      <c r="F850" t="s">
        <v>3732</v>
      </c>
      <c r="G850" t="s">
        <v>3734</v>
      </c>
      <c r="H850" s="22" t="s">
        <v>1398</v>
      </c>
      <c r="I850" t="s">
        <v>3668</v>
      </c>
      <c r="J850" s="11" t="str">
        <f t="shared" si="93"/>
        <v>IC.GA.171002</v>
      </c>
      <c r="K850" s="2" t="s">
        <v>11324</v>
      </c>
      <c r="L850" t="str">
        <f t="shared" si="97"/>
        <v>Not Done</v>
      </c>
      <c r="M850" s="12" t="str">
        <f t="shared" si="94"/>
        <v>PI.IC.GA.171002.01</v>
      </c>
      <c r="N850" s="12"/>
      <c r="O850" s="12" t="str">
        <f t="shared" si="95"/>
        <v>PH.IC.GA.171002.01</v>
      </c>
      <c r="Q850" s="12" t="str">
        <f t="shared" si="96"/>
        <v>CL.IC.GA.171002.01</v>
      </c>
      <c r="R850" t="s">
        <v>1141</v>
      </c>
      <c r="S850">
        <v>525</v>
      </c>
    </row>
    <row r="851" spans="1:19" ht="15">
      <c r="A851" t="s">
        <v>2591</v>
      </c>
      <c r="B851" s="25" t="s">
        <v>3735</v>
      </c>
      <c r="C851" s="22" t="s">
        <v>965</v>
      </c>
      <c r="D851" s="25" t="s">
        <v>3736</v>
      </c>
      <c r="E851" s="2" t="s">
        <v>11324</v>
      </c>
      <c r="F851" t="s">
        <v>3737</v>
      </c>
      <c r="G851" t="s">
        <v>3147</v>
      </c>
      <c r="H851" s="22" t="s">
        <v>1396</v>
      </c>
      <c r="I851" t="s">
        <v>1937</v>
      </c>
      <c r="J851" s="11" t="str">
        <f t="shared" si="93"/>
        <v>IC.GA.180101</v>
      </c>
      <c r="K851" s="2" t="s">
        <v>1192</v>
      </c>
      <c r="L851" t="str">
        <f t="shared" si="97"/>
        <v xml:space="preserve">     Stoma pink</v>
      </c>
      <c r="M851" s="12" t="str">
        <f t="shared" si="94"/>
        <v>PI.IC.GA.180101.01</v>
      </c>
      <c r="N851" s="12"/>
      <c r="O851" s="12" t="str">
        <f t="shared" si="95"/>
        <v>PH.IC.GA.180101.01</v>
      </c>
      <c r="Q851" s="12" t="str">
        <f t="shared" si="96"/>
        <v>CL.IC.GA.180101.01</v>
      </c>
    </row>
    <row r="852" spans="1:19" ht="15">
      <c r="A852" t="s">
        <v>2591</v>
      </c>
      <c r="B852" s="25"/>
      <c r="C852" s="22" t="s">
        <v>965</v>
      </c>
      <c r="D852" s="25"/>
      <c r="E852" s="2" t="s">
        <v>1192</v>
      </c>
      <c r="F852" t="s">
        <v>3737</v>
      </c>
      <c r="G852" t="s">
        <v>3148</v>
      </c>
      <c r="H852" s="22" t="s">
        <v>1398</v>
      </c>
      <c r="I852" t="s">
        <v>1560</v>
      </c>
      <c r="J852" s="11" t="str">
        <f t="shared" si="93"/>
        <v>IC.GA.180102</v>
      </c>
      <c r="K852" s="2" t="s">
        <v>1192</v>
      </c>
      <c r="L852" t="str">
        <f t="shared" si="97"/>
        <v xml:space="preserve">     Stoma red</v>
      </c>
      <c r="M852" s="12" t="str">
        <f t="shared" si="94"/>
        <v>PI.IC.GA.180102.01</v>
      </c>
      <c r="N852" s="12"/>
      <c r="O852" s="12" t="str">
        <f t="shared" si="95"/>
        <v>PH.IC.GA.180102.01</v>
      </c>
      <c r="Q852" s="12" t="str">
        <f t="shared" si="96"/>
        <v>CL.IC.GA.180102.01</v>
      </c>
    </row>
    <row r="853" spans="1:19" ht="15">
      <c r="A853" t="s">
        <v>2591</v>
      </c>
      <c r="B853" s="25"/>
      <c r="C853" s="22" t="s">
        <v>965</v>
      </c>
      <c r="D853" s="25"/>
      <c r="E853" s="2" t="s">
        <v>1192</v>
      </c>
      <c r="F853" t="s">
        <v>3737</v>
      </c>
      <c r="G853" t="s">
        <v>3149</v>
      </c>
      <c r="H853" s="22" t="s">
        <v>1400</v>
      </c>
      <c r="I853" t="s">
        <v>1558</v>
      </c>
      <c r="J853" s="11" t="str">
        <f t="shared" ref="J853:J899" si="98">CONCATENATE("IC.GA.",C853,E853,H853)</f>
        <v>IC.GA.180103</v>
      </c>
      <c r="K853" s="2" t="s">
        <v>1192</v>
      </c>
      <c r="L853" t="str">
        <f t="shared" si="97"/>
        <v xml:space="preserve">     Stoma pale</v>
      </c>
      <c r="M853" s="12" t="str">
        <f t="shared" ref="M853:M899" si="99">CONCATENATE("PI.",J853,".",K853)</f>
        <v>PI.IC.GA.180103.01</v>
      </c>
      <c r="N853" s="12"/>
      <c r="O853" s="12" t="str">
        <f t="shared" ref="O853:O899" si="100">CONCATENATE("PH.",J853,".",K853)</f>
        <v>PH.IC.GA.180103.01</v>
      </c>
      <c r="Q853" s="12" t="str">
        <f t="shared" ref="Q853:Q899" si="101">CONCATENATE("CL.",J853,".",K853)</f>
        <v>CL.IC.GA.180103.01</v>
      </c>
    </row>
    <row r="854" spans="1:19" ht="15">
      <c r="A854" t="s">
        <v>2591</v>
      </c>
      <c r="B854" s="25"/>
      <c r="C854" s="22" t="s">
        <v>965</v>
      </c>
      <c r="D854" s="25"/>
      <c r="E854" s="2" t="s">
        <v>1192</v>
      </c>
      <c r="F854" t="s">
        <v>3737</v>
      </c>
      <c r="G854" t="s">
        <v>3150</v>
      </c>
      <c r="H854" s="22" t="s">
        <v>1402</v>
      </c>
      <c r="I854" t="s">
        <v>1565</v>
      </c>
      <c r="J854" s="11" t="str">
        <f t="shared" si="98"/>
        <v>IC.GA.180104</v>
      </c>
      <c r="K854" s="2" t="s">
        <v>1192</v>
      </c>
      <c r="L854" t="str">
        <f t="shared" si="97"/>
        <v xml:space="preserve">     Stoma dusky</v>
      </c>
      <c r="M854" s="12" t="str">
        <f t="shared" si="99"/>
        <v>PI.IC.GA.180104.01</v>
      </c>
      <c r="N854" s="12"/>
      <c r="O854" s="12" t="str">
        <f t="shared" si="100"/>
        <v>PH.IC.GA.180104.01</v>
      </c>
      <c r="Q854" s="12" t="str">
        <f t="shared" si="101"/>
        <v>CL.IC.GA.180104.01</v>
      </c>
    </row>
    <row r="855" spans="1:19" ht="15">
      <c r="A855" t="s">
        <v>2591</v>
      </c>
      <c r="B855" s="25"/>
      <c r="C855" s="22" t="s">
        <v>965</v>
      </c>
      <c r="D855" s="25"/>
      <c r="E855" s="2" t="s">
        <v>1192</v>
      </c>
      <c r="F855" t="s">
        <v>3737</v>
      </c>
      <c r="G855" t="s">
        <v>3151</v>
      </c>
      <c r="H855" s="22" t="s">
        <v>1404</v>
      </c>
      <c r="I855" t="s">
        <v>2618</v>
      </c>
      <c r="J855" s="11" t="str">
        <f t="shared" si="98"/>
        <v>IC.GA.180105</v>
      </c>
      <c r="K855" s="2" t="s">
        <v>1192</v>
      </c>
      <c r="L855" t="str">
        <f t="shared" si="97"/>
        <v xml:space="preserve">     Stoma black</v>
      </c>
      <c r="M855" s="12" t="str">
        <f t="shared" si="99"/>
        <v>PI.IC.GA.180105.01</v>
      </c>
      <c r="N855" s="12"/>
      <c r="O855" s="12" t="str">
        <f t="shared" si="100"/>
        <v>PH.IC.GA.180105.01</v>
      </c>
      <c r="Q855" s="12" t="str">
        <f t="shared" si="101"/>
        <v>CL.IC.GA.180105.01</v>
      </c>
    </row>
    <row r="856" spans="1:19" ht="15">
      <c r="A856" t="s">
        <v>2591</v>
      </c>
      <c r="B856" s="25"/>
      <c r="C856" s="22" t="s">
        <v>965</v>
      </c>
      <c r="D856" s="25" t="s">
        <v>3316</v>
      </c>
      <c r="E856" s="2" t="s">
        <v>923</v>
      </c>
      <c r="F856" t="s">
        <v>3737</v>
      </c>
      <c r="G856" t="s">
        <v>3738</v>
      </c>
      <c r="H856" s="22" t="s">
        <v>1396</v>
      </c>
      <c r="I856" t="s">
        <v>3153</v>
      </c>
      <c r="J856" s="11" t="str">
        <f t="shared" si="98"/>
        <v>IC.GA.180201</v>
      </c>
      <c r="K856" s="2" t="s">
        <v>1192</v>
      </c>
      <c r="L856" t="str">
        <f t="shared" si="97"/>
        <v xml:space="preserve">     Stoma 1.5 - 2.5 inches</v>
      </c>
      <c r="M856" s="12" t="str">
        <f t="shared" si="99"/>
        <v>PI.IC.GA.180201.01</v>
      </c>
      <c r="N856" s="12"/>
      <c r="O856" s="12" t="str">
        <f t="shared" si="100"/>
        <v>PH.IC.GA.180201.01</v>
      </c>
      <c r="Q856" s="12" t="str">
        <f t="shared" si="101"/>
        <v>CL.IC.GA.180201.01</v>
      </c>
    </row>
    <row r="857" spans="1:19" ht="15">
      <c r="A857" t="s">
        <v>2591</v>
      </c>
      <c r="B857" s="25"/>
      <c r="C857" s="22" t="s">
        <v>965</v>
      </c>
      <c r="D857" s="25"/>
      <c r="E857" s="2" t="s">
        <v>923</v>
      </c>
      <c r="F857" t="s">
        <v>3737</v>
      </c>
      <c r="G857" t="s">
        <v>3739</v>
      </c>
      <c r="H857" s="22" t="s">
        <v>1398</v>
      </c>
      <c r="I857" t="s">
        <v>3375</v>
      </c>
      <c r="J857" s="11" t="str">
        <f t="shared" si="98"/>
        <v>IC.GA.180202</v>
      </c>
      <c r="K857" s="2" t="s">
        <v>1192</v>
      </c>
      <c r="L857" t="str">
        <f t="shared" si="97"/>
        <v xml:space="preserve">     Stoma 2.5 - 4 inches</v>
      </c>
      <c r="M857" s="12" t="str">
        <f t="shared" si="99"/>
        <v>PI.IC.GA.180202.01</v>
      </c>
      <c r="N857" s="12"/>
      <c r="O857" s="12" t="str">
        <f t="shared" si="100"/>
        <v>PH.IC.GA.180202.01</v>
      </c>
      <c r="Q857" s="12" t="str">
        <f t="shared" si="101"/>
        <v>CL.IC.GA.180202.01</v>
      </c>
    </row>
    <row r="858" spans="1:19" ht="15">
      <c r="A858" t="s">
        <v>2591</v>
      </c>
      <c r="B858" s="25"/>
      <c r="C858" s="22" t="s">
        <v>965</v>
      </c>
      <c r="D858" s="25"/>
      <c r="E858" s="2" t="s">
        <v>923</v>
      </c>
      <c r="F858" t="s">
        <v>3737</v>
      </c>
      <c r="G858" t="s">
        <v>3311</v>
      </c>
      <c r="H858" s="22" t="s">
        <v>1400</v>
      </c>
      <c r="I858" t="s">
        <v>3377</v>
      </c>
      <c r="J858" s="11" t="str">
        <f t="shared" si="98"/>
        <v>IC.GA.180203</v>
      </c>
      <c r="K858" s="2" t="s">
        <v>1192</v>
      </c>
      <c r="L858" t="str">
        <f t="shared" ref="L858:L899" si="102">G858</f>
        <v xml:space="preserve">     Stoma under 1.5 inches</v>
      </c>
      <c r="M858" s="12" t="str">
        <f t="shared" si="99"/>
        <v>PI.IC.GA.180203.01</v>
      </c>
      <c r="N858" s="12"/>
      <c r="O858" s="12" t="str">
        <f t="shared" si="100"/>
        <v>PH.IC.GA.180203.01</v>
      </c>
      <c r="Q858" s="12" t="str">
        <f t="shared" si="101"/>
        <v>CL.IC.GA.180203.01</v>
      </c>
    </row>
    <row r="859" spans="1:19" ht="15">
      <c r="A859" t="s">
        <v>2591</v>
      </c>
      <c r="B859" s="25"/>
      <c r="C859" s="22" t="s">
        <v>965</v>
      </c>
      <c r="D859" s="25"/>
      <c r="E859" s="2" t="s">
        <v>923</v>
      </c>
      <c r="F859" t="s">
        <v>3737</v>
      </c>
      <c r="G859" t="s">
        <v>3313</v>
      </c>
      <c r="H859" s="22" t="s">
        <v>1402</v>
      </c>
      <c r="I859" t="s">
        <v>3379</v>
      </c>
      <c r="J859" s="11" t="str">
        <f t="shared" si="98"/>
        <v>IC.GA.180204</v>
      </c>
      <c r="K859" s="2" t="s">
        <v>1192</v>
      </c>
      <c r="L859" t="str">
        <f t="shared" si="102"/>
        <v xml:space="preserve">     Stoma over 4 inches</v>
      </c>
      <c r="M859" s="12" t="str">
        <f t="shared" si="99"/>
        <v>PI.IC.GA.180204.01</v>
      </c>
      <c r="N859" s="12"/>
      <c r="O859" s="12" t="str">
        <f t="shared" si="100"/>
        <v>PH.IC.GA.180204.01</v>
      </c>
      <c r="Q859" s="12" t="str">
        <f t="shared" si="101"/>
        <v>CL.IC.GA.180204.01</v>
      </c>
    </row>
    <row r="860" spans="1:19" ht="15">
      <c r="A860" t="s">
        <v>2591</v>
      </c>
      <c r="B860" s="25"/>
      <c r="C860" s="22" t="s">
        <v>965</v>
      </c>
      <c r="D860" s="25"/>
      <c r="E860" s="2" t="s">
        <v>923</v>
      </c>
      <c r="F860" t="s">
        <v>3737</v>
      </c>
      <c r="G860" t="s">
        <v>3740</v>
      </c>
      <c r="H860" s="22" t="s">
        <v>1404</v>
      </c>
      <c r="I860" t="s">
        <v>3316</v>
      </c>
      <c r="J860" s="11" t="str">
        <f t="shared" si="98"/>
        <v>IC.GA.180205</v>
      </c>
      <c r="K860" s="2" t="s">
        <v>1192</v>
      </c>
      <c r="L860" t="str">
        <f t="shared" si="102"/>
        <v xml:space="preserve">     Stoma size:  specify</v>
      </c>
      <c r="M860" s="12" t="str">
        <f t="shared" si="99"/>
        <v>PI.IC.GA.180205.01</v>
      </c>
      <c r="N860" s="12"/>
      <c r="O860" s="12" t="str">
        <f t="shared" si="100"/>
        <v>PH.IC.GA.180205.01</v>
      </c>
      <c r="Q860" s="12" t="str">
        <f t="shared" si="101"/>
        <v>CL.IC.GA.180205.01</v>
      </c>
    </row>
    <row r="861" spans="1:19" ht="15">
      <c r="A861" t="s">
        <v>2591</v>
      </c>
      <c r="B861" s="25"/>
      <c r="C861" s="22" t="s">
        <v>965</v>
      </c>
      <c r="D861" s="25" t="s">
        <v>3741</v>
      </c>
      <c r="E861" s="2" t="s">
        <v>1202</v>
      </c>
      <c r="F861" t="s">
        <v>3737</v>
      </c>
      <c r="G861" t="s">
        <v>3602</v>
      </c>
      <c r="H861" s="22" t="s">
        <v>1396</v>
      </c>
      <c r="I861" t="s">
        <v>1557</v>
      </c>
      <c r="J861" s="11" t="str">
        <f t="shared" si="98"/>
        <v>IC.GA.180301</v>
      </c>
      <c r="K861" s="2" t="s">
        <v>1192</v>
      </c>
      <c r="L861" t="str">
        <f t="shared" si="102"/>
        <v xml:space="preserve">     Stoma normal for patient</v>
      </c>
      <c r="M861" s="12" t="str">
        <f t="shared" si="99"/>
        <v>PI.IC.GA.180301.01</v>
      </c>
      <c r="N861" s="12"/>
      <c r="O861" s="12" t="str">
        <f t="shared" si="100"/>
        <v>PH.IC.GA.180301.01</v>
      </c>
      <c r="Q861" s="12" t="str">
        <f t="shared" si="101"/>
        <v>CL.IC.GA.180301.01</v>
      </c>
    </row>
    <row r="862" spans="1:19" ht="15">
      <c r="A862" t="s">
        <v>2591</v>
      </c>
      <c r="B862" s="25"/>
      <c r="C862" s="22" t="s">
        <v>965</v>
      </c>
      <c r="D862" s="25"/>
      <c r="E862" s="2" t="s">
        <v>1202</v>
      </c>
      <c r="F862" t="s">
        <v>3737</v>
      </c>
      <c r="G862" t="s">
        <v>3603</v>
      </c>
      <c r="H862" s="22" t="s">
        <v>1398</v>
      </c>
      <c r="I862" t="s">
        <v>3604</v>
      </c>
      <c r="J862" s="11" t="str">
        <f t="shared" si="98"/>
        <v>IC.GA.180302</v>
      </c>
      <c r="K862" s="2" t="s">
        <v>1192</v>
      </c>
      <c r="L862" t="str">
        <f t="shared" si="102"/>
        <v xml:space="preserve">     Stoma flush to skin</v>
      </c>
      <c r="M862" s="12" t="str">
        <f t="shared" si="99"/>
        <v>PI.IC.GA.180302.01</v>
      </c>
      <c r="N862" s="12"/>
      <c r="O862" s="12" t="str">
        <f t="shared" si="100"/>
        <v>PH.IC.GA.180302.01</v>
      </c>
      <c r="Q862" s="12" t="str">
        <f t="shared" si="101"/>
        <v>CL.IC.GA.180302.01</v>
      </c>
    </row>
    <row r="863" spans="1:19" ht="15">
      <c r="A863" t="s">
        <v>2591</v>
      </c>
      <c r="B863" s="25"/>
      <c r="C863" s="22" t="s">
        <v>965</v>
      </c>
      <c r="D863" s="25"/>
      <c r="E863" s="2" t="s">
        <v>1202</v>
      </c>
      <c r="F863" t="s">
        <v>3737</v>
      </c>
      <c r="G863" t="s">
        <v>3605</v>
      </c>
      <c r="H863" s="22" t="s">
        <v>1400</v>
      </c>
      <c r="I863" t="s">
        <v>3606</v>
      </c>
      <c r="J863" s="11" t="str">
        <f t="shared" si="98"/>
        <v>IC.GA.180303</v>
      </c>
      <c r="K863" s="2" t="s">
        <v>1192</v>
      </c>
      <c r="L863" t="str">
        <f t="shared" si="102"/>
        <v xml:space="preserve">     Stoma protruding</v>
      </c>
      <c r="M863" s="12" t="str">
        <f t="shared" si="99"/>
        <v>PI.IC.GA.180303.01</v>
      </c>
      <c r="N863" s="12"/>
      <c r="O863" s="12" t="str">
        <f t="shared" si="100"/>
        <v>PH.IC.GA.180303.01</v>
      </c>
      <c r="Q863" s="12" t="str">
        <f t="shared" si="101"/>
        <v>CL.IC.GA.180303.01</v>
      </c>
    </row>
    <row r="864" spans="1:19" ht="15">
      <c r="A864" t="s">
        <v>2591</v>
      </c>
      <c r="B864" s="25"/>
      <c r="C864" s="22" t="s">
        <v>965</v>
      </c>
      <c r="D864" s="25"/>
      <c r="E864" s="2" t="s">
        <v>1202</v>
      </c>
      <c r="F864" t="s">
        <v>3737</v>
      </c>
      <c r="G864" t="s">
        <v>3292</v>
      </c>
      <c r="H864" s="22" t="s">
        <v>1402</v>
      </c>
      <c r="I864" t="s">
        <v>3293</v>
      </c>
      <c r="J864" s="11" t="str">
        <f t="shared" si="98"/>
        <v>IC.GA.180304</v>
      </c>
      <c r="K864" s="2" t="s">
        <v>1192</v>
      </c>
      <c r="L864" t="str">
        <f t="shared" si="102"/>
        <v xml:space="preserve">     Stoma retracted</v>
      </c>
      <c r="M864" s="12" t="str">
        <f t="shared" si="99"/>
        <v>PI.IC.GA.180304.01</v>
      </c>
      <c r="N864" s="12"/>
      <c r="O864" s="12" t="str">
        <f t="shared" si="100"/>
        <v>PH.IC.GA.180304.01</v>
      </c>
      <c r="Q864" s="12" t="str">
        <f t="shared" si="101"/>
        <v>CL.IC.GA.180304.01</v>
      </c>
    </row>
    <row r="865" spans="1:19" ht="15">
      <c r="A865" t="s">
        <v>2982</v>
      </c>
      <c r="C865" s="2" t="s">
        <v>965</v>
      </c>
      <c r="E865" s="2" t="s">
        <v>1202</v>
      </c>
      <c r="F865" t="s">
        <v>3742</v>
      </c>
      <c r="G865" s="2" t="s">
        <v>3381</v>
      </c>
      <c r="H865" s="22" t="s">
        <v>7071</v>
      </c>
      <c r="I865" s="22" t="s">
        <v>3452</v>
      </c>
      <c r="J865" s="11" t="str">
        <f>CONCATENATE("IC.GA.",C865,E865,H865)</f>
        <v>IC.GA.180305</v>
      </c>
      <c r="K865" s="2" t="s">
        <v>11324</v>
      </c>
      <c r="L865" t="str">
        <f t="shared" si="102"/>
        <v xml:space="preserve">  Peristomal Separation</v>
      </c>
      <c r="M865" s="12" t="str">
        <f>CONCATENATE("PI.",J865,".",K865)</f>
        <v>PI.IC.GA.180305.01</v>
      </c>
      <c r="N865" s="12"/>
      <c r="O865" s="12" t="str">
        <f>CONCATENATE("PH.",J865,".",K865)</f>
        <v>PH.IC.GA.180305.01</v>
      </c>
      <c r="Q865" s="12" t="str">
        <f>CONCATENATE("CL.",J865,".",K865)</f>
        <v>CL.IC.GA.180305.01</v>
      </c>
      <c r="R865" t="s">
        <v>1141</v>
      </c>
      <c r="S865">
        <v>214</v>
      </c>
    </row>
    <row r="866" spans="1:19" ht="15">
      <c r="A866" t="s">
        <v>2591</v>
      </c>
      <c r="B866" s="25"/>
      <c r="C866" s="22" t="s">
        <v>965</v>
      </c>
      <c r="D866" s="25" t="s">
        <v>3453</v>
      </c>
      <c r="E866" s="2" t="s">
        <v>7070</v>
      </c>
      <c r="F866" t="s">
        <v>3737</v>
      </c>
      <c r="G866" t="s">
        <v>3295</v>
      </c>
      <c r="H866" s="22" t="s">
        <v>1396</v>
      </c>
      <c r="I866" t="s">
        <v>1833</v>
      </c>
      <c r="J866" s="11" t="str">
        <f t="shared" si="98"/>
        <v>IC.GA.180401</v>
      </c>
      <c r="K866" s="2" t="s">
        <v>1192</v>
      </c>
      <c r="L866" t="str">
        <f t="shared" si="102"/>
        <v xml:space="preserve">     Peristomal skin clean, dry and intact</v>
      </c>
      <c r="M866" s="12" t="str">
        <f t="shared" si="99"/>
        <v>PI.IC.GA.180401.01</v>
      </c>
      <c r="N866" s="12"/>
      <c r="O866" s="12" t="str">
        <f t="shared" si="100"/>
        <v>PH.IC.GA.180401.01</v>
      </c>
      <c r="Q866" s="12" t="str">
        <f t="shared" si="101"/>
        <v>CL.IC.GA.180401.01</v>
      </c>
    </row>
    <row r="867" spans="1:19" ht="15">
      <c r="A867" t="s">
        <v>2591</v>
      </c>
      <c r="B867" s="25"/>
      <c r="C867" s="22" t="s">
        <v>965</v>
      </c>
      <c r="D867" s="25"/>
      <c r="E867" s="2" t="s">
        <v>7070</v>
      </c>
      <c r="F867" t="s">
        <v>3737</v>
      </c>
      <c r="G867" t="s">
        <v>3296</v>
      </c>
      <c r="H867" s="22" t="s">
        <v>1398</v>
      </c>
      <c r="I867" t="s">
        <v>1531</v>
      </c>
      <c r="J867" s="11" t="str">
        <f t="shared" si="98"/>
        <v>IC.GA.180402</v>
      </c>
      <c r="K867" s="2" t="s">
        <v>1192</v>
      </c>
      <c r="L867" t="str">
        <f t="shared" si="102"/>
        <v xml:space="preserve">     Peristomal skin erythema</v>
      </c>
      <c r="M867" s="12" t="str">
        <f t="shared" si="99"/>
        <v>PI.IC.GA.180402.01</v>
      </c>
      <c r="N867" s="12"/>
      <c r="O867" s="12" t="str">
        <f t="shared" si="100"/>
        <v>PH.IC.GA.180402.01</v>
      </c>
      <c r="Q867" s="12" t="str">
        <f t="shared" si="101"/>
        <v>CL.IC.GA.180402.01</v>
      </c>
    </row>
    <row r="868" spans="1:19" ht="15">
      <c r="A868" t="s">
        <v>2591</v>
      </c>
      <c r="B868" s="25"/>
      <c r="C868" s="22" t="s">
        <v>965</v>
      </c>
      <c r="D868" s="25"/>
      <c r="E868" s="2" t="s">
        <v>7070</v>
      </c>
      <c r="F868" t="s">
        <v>3737</v>
      </c>
      <c r="G868" t="s">
        <v>3297</v>
      </c>
      <c r="H868" s="22" t="s">
        <v>1400</v>
      </c>
      <c r="I868" t="s">
        <v>3298</v>
      </c>
      <c r="J868" s="11" t="str">
        <f t="shared" si="98"/>
        <v>IC.GA.180403</v>
      </c>
      <c r="K868" s="2" t="s">
        <v>1192</v>
      </c>
      <c r="L868" t="str">
        <f t="shared" si="102"/>
        <v xml:space="preserve">     Peristomal skin edema</v>
      </c>
      <c r="M868" s="12" t="str">
        <f t="shared" si="99"/>
        <v>PI.IC.GA.180403.01</v>
      </c>
      <c r="N868" s="12"/>
      <c r="O868" s="12" t="str">
        <f t="shared" si="100"/>
        <v>PH.IC.GA.180403.01</v>
      </c>
      <c r="Q868" s="12" t="str">
        <f t="shared" si="101"/>
        <v>CL.IC.GA.180403.01</v>
      </c>
    </row>
    <row r="869" spans="1:19" ht="15">
      <c r="A869" t="s">
        <v>2591</v>
      </c>
      <c r="B869" s="25"/>
      <c r="C869" s="22" t="s">
        <v>965</v>
      </c>
      <c r="D869" s="25"/>
      <c r="E869" s="2" t="s">
        <v>7070</v>
      </c>
      <c r="F869" t="s">
        <v>3737</v>
      </c>
      <c r="G869" t="s">
        <v>3454</v>
      </c>
      <c r="H869" s="22" t="s">
        <v>1402</v>
      </c>
      <c r="I869" t="s">
        <v>3300</v>
      </c>
      <c r="J869" s="11" t="str">
        <f t="shared" si="98"/>
        <v>IC.GA.180404</v>
      </c>
      <c r="K869" s="2" t="s">
        <v>1192</v>
      </c>
      <c r="L869" t="str">
        <f t="shared" si="102"/>
        <v xml:space="preserve">     Peristomal skin rash</v>
      </c>
      <c r="M869" s="12" t="str">
        <f t="shared" si="99"/>
        <v>PI.IC.GA.180404.01</v>
      </c>
      <c r="N869" s="12"/>
      <c r="O869" s="12" t="str">
        <f t="shared" si="100"/>
        <v>PH.IC.GA.180404.01</v>
      </c>
      <c r="Q869" s="12" t="str">
        <f t="shared" si="101"/>
        <v>CL.IC.GA.180404.01</v>
      </c>
    </row>
    <row r="870" spans="1:19" ht="15">
      <c r="A870" t="s">
        <v>2591</v>
      </c>
      <c r="B870" s="25"/>
      <c r="C870" s="22" t="s">
        <v>5743</v>
      </c>
      <c r="D870" s="25"/>
      <c r="E870" s="2" t="s">
        <v>948</v>
      </c>
      <c r="F870" t="s">
        <v>3737</v>
      </c>
      <c r="G870" t="s">
        <v>3440</v>
      </c>
      <c r="H870" s="22" t="s">
        <v>1404</v>
      </c>
      <c r="I870" t="s">
        <v>3302</v>
      </c>
      <c r="J870" s="11" t="str">
        <f t="shared" si="98"/>
        <v>IC.GA.180405</v>
      </c>
      <c r="K870" s="2" t="s">
        <v>11324</v>
      </c>
      <c r="L870" t="str">
        <f t="shared" si="102"/>
        <v xml:space="preserve">     Peristomal skin breakdown</v>
      </c>
      <c r="M870" s="12" t="str">
        <f t="shared" si="99"/>
        <v>PI.IC.GA.180405.01</v>
      </c>
      <c r="N870" s="12"/>
      <c r="O870" s="12" t="str">
        <f t="shared" si="100"/>
        <v>PH.IC.GA.180405.01</v>
      </c>
      <c r="Q870" s="12" t="str">
        <f t="shared" si="101"/>
        <v>CL.IC.GA.180405.01</v>
      </c>
    </row>
    <row r="871" spans="1:19" ht="15">
      <c r="A871" t="s">
        <v>2591</v>
      </c>
      <c r="B871" s="25"/>
      <c r="C871" s="22" t="s">
        <v>5743</v>
      </c>
      <c r="D871" s="25"/>
      <c r="E871" s="2" t="s">
        <v>948</v>
      </c>
      <c r="F871" t="s">
        <v>3737</v>
      </c>
      <c r="G871" t="s">
        <v>3303</v>
      </c>
      <c r="H871" s="22" t="s">
        <v>1406</v>
      </c>
      <c r="I871" t="s">
        <v>3304</v>
      </c>
      <c r="J871" s="11" t="str">
        <f t="shared" si="98"/>
        <v>IC.GA.180406</v>
      </c>
      <c r="K871" s="2" t="s">
        <v>11324</v>
      </c>
      <c r="L871" t="str">
        <f t="shared" si="102"/>
        <v xml:space="preserve">     Peristomal skin adhesive allergy</v>
      </c>
      <c r="M871" s="12" t="str">
        <f t="shared" si="99"/>
        <v>PI.IC.GA.180406.01</v>
      </c>
      <c r="N871" s="12"/>
      <c r="O871" s="12" t="str">
        <f t="shared" si="100"/>
        <v>PH.IC.GA.180406.01</v>
      </c>
      <c r="Q871" s="12" t="str">
        <f t="shared" si="101"/>
        <v>CL.IC.GA.180406.01</v>
      </c>
    </row>
    <row r="872" spans="1:19" ht="15">
      <c r="A872" t="s">
        <v>2591</v>
      </c>
      <c r="B872" s="25"/>
      <c r="C872" s="22" t="s">
        <v>5743</v>
      </c>
      <c r="D872" s="25"/>
      <c r="E872" s="2" t="s">
        <v>948</v>
      </c>
      <c r="F872" t="s">
        <v>3737</v>
      </c>
      <c r="G872" t="s">
        <v>3305</v>
      </c>
      <c r="H872" s="22" t="s">
        <v>1419</v>
      </c>
      <c r="I872" t="s">
        <v>930</v>
      </c>
      <c r="J872" s="11" t="str">
        <f t="shared" si="98"/>
        <v>IC.GA.180407</v>
      </c>
      <c r="K872" s="2" t="s">
        <v>11324</v>
      </c>
      <c r="L872" t="str">
        <f t="shared" si="102"/>
        <v xml:space="preserve">     Peristomal skin other: specify</v>
      </c>
      <c r="M872" s="12" t="str">
        <f t="shared" si="99"/>
        <v>PI.IC.GA.180407.01</v>
      </c>
      <c r="N872" s="12"/>
      <c r="O872" s="12" t="str">
        <f t="shared" si="100"/>
        <v>PH.IC.GA.180407.01</v>
      </c>
      <c r="Q872" s="12" t="str">
        <f t="shared" si="101"/>
        <v>CL.IC.GA.180407.01</v>
      </c>
    </row>
    <row r="873" spans="1:19" ht="15">
      <c r="A873" t="s">
        <v>2591</v>
      </c>
      <c r="C873" s="22" t="s">
        <v>5743</v>
      </c>
      <c r="D873" s="25"/>
      <c r="E873" s="2" t="s">
        <v>948</v>
      </c>
      <c r="F873" t="s">
        <v>3737</v>
      </c>
      <c r="G873" t="s">
        <v>4084</v>
      </c>
      <c r="H873" s="22" t="s">
        <v>10093</v>
      </c>
      <c r="I873" t="s">
        <v>4084</v>
      </c>
      <c r="J873" s="11" t="str">
        <f t="shared" si="98"/>
        <v>IC.GA.180408</v>
      </c>
      <c r="K873" s="2" t="s">
        <v>11324</v>
      </c>
      <c r="L873" t="str">
        <f t="shared" si="102"/>
        <v>Intact</v>
      </c>
      <c r="M873" s="12" t="str">
        <f t="shared" si="99"/>
        <v>PI.IC.GA.180408.01</v>
      </c>
      <c r="N873" s="12"/>
      <c r="O873" s="12" t="str">
        <f t="shared" si="100"/>
        <v>PH.IC.GA.180408.01</v>
      </c>
      <c r="Q873" s="12" t="str">
        <f t="shared" si="101"/>
        <v>CL.IC.GA.180408.01</v>
      </c>
      <c r="R873" t="s">
        <v>1141</v>
      </c>
      <c r="S873">
        <v>525</v>
      </c>
    </row>
    <row r="874" spans="1:19" ht="15">
      <c r="A874" t="s">
        <v>2591</v>
      </c>
      <c r="C874" s="22" t="s">
        <v>5743</v>
      </c>
      <c r="D874" s="25"/>
      <c r="E874" s="2" t="s">
        <v>948</v>
      </c>
      <c r="F874" t="s">
        <v>3737</v>
      </c>
      <c r="G874" t="s">
        <v>3480</v>
      </c>
      <c r="H874" s="22" t="s">
        <v>10095</v>
      </c>
      <c r="I874" t="s">
        <v>3480</v>
      </c>
      <c r="J874" s="11" t="str">
        <f t="shared" si="98"/>
        <v>IC.GA.180409</v>
      </c>
      <c r="K874" s="2" t="s">
        <v>11324</v>
      </c>
      <c r="L874" t="str">
        <f t="shared" si="102"/>
        <v>Not Intact</v>
      </c>
      <c r="M874" s="12" t="str">
        <f t="shared" si="99"/>
        <v>PI.IC.GA.180409.01</v>
      </c>
      <c r="N874" s="12"/>
      <c r="O874" s="12" t="str">
        <f t="shared" si="100"/>
        <v>PH.IC.GA.180409.01</v>
      </c>
      <c r="Q874" s="12" t="str">
        <f t="shared" si="101"/>
        <v>CL.IC.GA.180409.01</v>
      </c>
      <c r="R874" t="s">
        <v>1141</v>
      </c>
      <c r="S874">
        <v>525</v>
      </c>
    </row>
    <row r="875" spans="1:19" ht="15">
      <c r="A875" t="s">
        <v>2591</v>
      </c>
      <c r="B875" s="25"/>
      <c r="C875" s="22" t="s">
        <v>5743</v>
      </c>
      <c r="D875" s="25" t="s">
        <v>3350</v>
      </c>
      <c r="E875" s="2" t="s">
        <v>7071</v>
      </c>
      <c r="F875" t="s">
        <v>3737</v>
      </c>
      <c r="G875" t="s">
        <v>3307</v>
      </c>
      <c r="H875" s="22" t="s">
        <v>1396</v>
      </c>
      <c r="I875" t="s">
        <v>2806</v>
      </c>
      <c r="J875" s="11" t="str">
        <f t="shared" si="98"/>
        <v>IC.GA.180501</v>
      </c>
      <c r="K875" s="2" t="s">
        <v>11324</v>
      </c>
      <c r="L875" t="str">
        <f t="shared" si="102"/>
        <v xml:space="preserve">     Appliance intact</v>
      </c>
      <c r="M875" s="12" t="str">
        <f t="shared" si="99"/>
        <v>PI.IC.GA.180501.01</v>
      </c>
      <c r="N875" s="12"/>
      <c r="O875" s="12" t="str">
        <f t="shared" si="100"/>
        <v>PH.IC.GA.180501.01</v>
      </c>
      <c r="Q875" s="12" t="str">
        <f t="shared" si="101"/>
        <v>CL.IC.GA.180501.01</v>
      </c>
    </row>
    <row r="876" spans="1:19" ht="15">
      <c r="A876" t="s">
        <v>2591</v>
      </c>
      <c r="B876" s="25"/>
      <c r="C876" s="22" t="s">
        <v>5743</v>
      </c>
      <c r="D876" s="25"/>
      <c r="E876" s="2" t="s">
        <v>7071</v>
      </c>
      <c r="F876" t="s">
        <v>3737</v>
      </c>
      <c r="G876" t="s">
        <v>3308</v>
      </c>
      <c r="H876" s="22" t="s">
        <v>1398</v>
      </c>
      <c r="I876" t="s">
        <v>1535</v>
      </c>
      <c r="J876" s="11" t="str">
        <f t="shared" si="98"/>
        <v>IC.GA.180502</v>
      </c>
      <c r="K876" s="2" t="s">
        <v>11324</v>
      </c>
      <c r="L876" t="str">
        <f t="shared" si="102"/>
        <v xml:space="preserve">     Appliance leaking</v>
      </c>
      <c r="M876" s="12" t="str">
        <f t="shared" si="99"/>
        <v>PI.IC.GA.180502.01</v>
      </c>
      <c r="N876" s="12"/>
      <c r="O876" s="12" t="str">
        <f t="shared" si="100"/>
        <v>PH.IC.GA.180502.01</v>
      </c>
      <c r="Q876" s="12" t="str">
        <f t="shared" si="101"/>
        <v>CL.IC.GA.180502.01</v>
      </c>
    </row>
    <row r="877" spans="1:19" ht="15">
      <c r="A877" t="s">
        <v>2591</v>
      </c>
      <c r="B877" s="25"/>
      <c r="C877" s="22" t="s">
        <v>5743</v>
      </c>
      <c r="D877" s="25"/>
      <c r="E877" s="2" t="s">
        <v>7071</v>
      </c>
      <c r="F877" t="s">
        <v>3737</v>
      </c>
      <c r="G877" t="s">
        <v>3309</v>
      </c>
      <c r="H877" s="22" t="s">
        <v>1400</v>
      </c>
      <c r="I877" t="s">
        <v>1811</v>
      </c>
      <c r="J877" s="11" t="str">
        <f t="shared" si="98"/>
        <v>IC.GA.180503</v>
      </c>
      <c r="K877" s="2" t="s">
        <v>11324</v>
      </c>
      <c r="L877" t="str">
        <f t="shared" si="102"/>
        <v xml:space="preserve">     Appliance changed</v>
      </c>
      <c r="M877" s="12" t="str">
        <f t="shared" si="99"/>
        <v>PI.IC.GA.180503.01</v>
      </c>
      <c r="N877" s="12"/>
      <c r="O877" s="12" t="str">
        <f t="shared" si="100"/>
        <v>PH.IC.GA.180503.01</v>
      </c>
      <c r="Q877" s="12" t="str">
        <f t="shared" si="101"/>
        <v>CL.IC.GA.180503.01</v>
      </c>
    </row>
    <row r="878" spans="1:19" ht="15">
      <c r="A878" t="s">
        <v>2591</v>
      </c>
      <c r="B878" s="25"/>
      <c r="C878" s="22" t="s">
        <v>5743</v>
      </c>
      <c r="D878" s="25"/>
      <c r="E878" s="2" t="s">
        <v>7071</v>
      </c>
      <c r="F878" t="s">
        <v>3737</v>
      </c>
      <c r="G878" t="s">
        <v>3473</v>
      </c>
      <c r="H878" s="22" t="s">
        <v>1402</v>
      </c>
      <c r="I878" t="s">
        <v>3474</v>
      </c>
      <c r="J878" s="11" t="str">
        <f t="shared" si="98"/>
        <v>IC.GA.180504</v>
      </c>
      <c r="K878" s="2" t="s">
        <v>11324</v>
      </c>
      <c r="L878" t="str">
        <f t="shared" si="102"/>
        <v xml:space="preserve">     Appliance size: specify</v>
      </c>
      <c r="M878" s="12" t="str">
        <f t="shared" si="99"/>
        <v>PI.IC.GA.180504.01</v>
      </c>
      <c r="N878" s="12"/>
      <c r="O878" s="12" t="str">
        <f t="shared" si="100"/>
        <v>PH.IC.GA.180504.01</v>
      </c>
      <c r="Q878" s="12" t="str">
        <f t="shared" si="101"/>
        <v>CL.IC.GA.180504.01</v>
      </c>
    </row>
    <row r="879" spans="1:19" ht="15">
      <c r="A879" t="s">
        <v>2591</v>
      </c>
      <c r="B879" s="25"/>
      <c r="C879" s="22" t="s">
        <v>5743</v>
      </c>
      <c r="D879" s="25" t="s">
        <v>1364</v>
      </c>
      <c r="E879" s="2" t="s">
        <v>6888</v>
      </c>
      <c r="F879" t="s">
        <v>3351</v>
      </c>
      <c r="G879" t="s">
        <v>3442</v>
      </c>
      <c r="H879" s="22" t="s">
        <v>1396</v>
      </c>
      <c r="I879" t="s">
        <v>3009</v>
      </c>
      <c r="J879" s="11" t="str">
        <f t="shared" si="98"/>
        <v>IC.GA.180601</v>
      </c>
      <c r="K879" s="2" t="s">
        <v>11324</v>
      </c>
      <c r="L879" t="str">
        <f t="shared" si="102"/>
        <v xml:space="preserve">     RUQ</v>
      </c>
      <c r="M879" s="12" t="str">
        <f t="shared" si="99"/>
        <v>PI.IC.GA.180601.01</v>
      </c>
      <c r="N879" s="12"/>
      <c r="O879" s="12" t="str">
        <f t="shared" si="100"/>
        <v>PH.IC.GA.180601.01</v>
      </c>
      <c r="Q879" s="12" t="str">
        <f t="shared" si="101"/>
        <v>CL.IC.GA.180601.01</v>
      </c>
    </row>
    <row r="880" spans="1:19" ht="15">
      <c r="A880" t="s">
        <v>2591</v>
      </c>
      <c r="B880" s="25"/>
      <c r="C880" s="22" t="s">
        <v>965</v>
      </c>
      <c r="D880" s="25"/>
      <c r="E880" s="2" t="s">
        <v>6888</v>
      </c>
      <c r="F880" t="s">
        <v>3351</v>
      </c>
      <c r="G880" t="s">
        <v>3477</v>
      </c>
      <c r="H880" s="22" t="s">
        <v>1398</v>
      </c>
      <c r="I880" t="s">
        <v>3011</v>
      </c>
      <c r="J880" s="11" t="str">
        <f t="shared" si="98"/>
        <v>IC.GA.180602</v>
      </c>
      <c r="K880" s="2" t="s">
        <v>1192</v>
      </c>
      <c r="L880" t="str">
        <f t="shared" si="102"/>
        <v xml:space="preserve">     RLQ</v>
      </c>
      <c r="M880" s="12" t="str">
        <f t="shared" si="99"/>
        <v>PI.IC.GA.180602.01</v>
      </c>
      <c r="N880" s="12"/>
      <c r="O880" s="12" t="str">
        <f t="shared" si="100"/>
        <v>PH.IC.GA.180602.01</v>
      </c>
      <c r="Q880" s="12" t="str">
        <f t="shared" si="101"/>
        <v>CL.IC.GA.180602.01</v>
      </c>
    </row>
    <row r="881" spans="1:19" ht="15">
      <c r="A881" t="s">
        <v>2591</v>
      </c>
      <c r="B881" s="25"/>
      <c r="C881" s="22" t="s">
        <v>965</v>
      </c>
      <c r="D881" s="25"/>
      <c r="E881" s="2" t="s">
        <v>6888</v>
      </c>
      <c r="F881" t="s">
        <v>3351</v>
      </c>
      <c r="G881" t="s">
        <v>3478</v>
      </c>
      <c r="H881" s="22" t="s">
        <v>1400</v>
      </c>
      <c r="I881" t="s">
        <v>3013</v>
      </c>
      <c r="J881" s="11" t="str">
        <f t="shared" si="98"/>
        <v>IC.GA.180603</v>
      </c>
      <c r="K881" s="2" t="s">
        <v>1192</v>
      </c>
      <c r="L881" t="str">
        <f t="shared" si="102"/>
        <v xml:space="preserve">     LUQ</v>
      </c>
      <c r="M881" s="12" t="str">
        <f t="shared" si="99"/>
        <v>PI.IC.GA.180603.01</v>
      </c>
      <c r="N881" s="12"/>
      <c r="O881" s="12" t="str">
        <f t="shared" si="100"/>
        <v>PH.IC.GA.180603.01</v>
      </c>
      <c r="Q881" s="12" t="str">
        <f t="shared" si="101"/>
        <v>CL.IC.GA.180603.01</v>
      </c>
    </row>
    <row r="882" spans="1:19" ht="15">
      <c r="A882" t="s">
        <v>2591</v>
      </c>
      <c r="B882" s="25"/>
      <c r="C882" s="22" t="s">
        <v>965</v>
      </c>
      <c r="D882" s="25"/>
      <c r="E882" s="2" t="s">
        <v>6888</v>
      </c>
      <c r="F882" t="s">
        <v>3351</v>
      </c>
      <c r="G882" t="s">
        <v>3479</v>
      </c>
      <c r="H882" s="22" t="s">
        <v>1402</v>
      </c>
      <c r="I882" t="s">
        <v>3015</v>
      </c>
      <c r="J882" s="11" t="str">
        <f t="shared" si="98"/>
        <v>IC.GA.180604</v>
      </c>
      <c r="K882" s="2" t="s">
        <v>1192</v>
      </c>
      <c r="L882" t="str">
        <f t="shared" si="102"/>
        <v xml:space="preserve">     LLQ</v>
      </c>
      <c r="M882" s="12" t="str">
        <f t="shared" si="99"/>
        <v>PI.IC.GA.180604.01</v>
      </c>
      <c r="N882" s="12"/>
      <c r="O882" s="12" t="str">
        <f t="shared" si="100"/>
        <v>PH.IC.GA.180604.01</v>
      </c>
      <c r="Q882" s="12" t="str">
        <f t="shared" si="101"/>
        <v>CL.IC.GA.180604.01</v>
      </c>
    </row>
    <row r="883" spans="1:19" ht="15">
      <c r="A883" t="s">
        <v>2591</v>
      </c>
      <c r="B883" s="25"/>
      <c r="C883" s="22" t="s">
        <v>965</v>
      </c>
      <c r="D883" s="25" t="s">
        <v>3290</v>
      </c>
      <c r="E883" s="2" t="s">
        <v>7284</v>
      </c>
      <c r="F883" t="s">
        <v>3352</v>
      </c>
      <c r="G883" t="s">
        <v>3349</v>
      </c>
      <c r="H883" s="22" t="s">
        <v>1396</v>
      </c>
      <c r="I883" t="s">
        <v>3359</v>
      </c>
      <c r="J883" s="11" t="str">
        <f t="shared" si="98"/>
        <v>IC.GA.180701</v>
      </c>
      <c r="K883" s="2" t="s">
        <v>1192</v>
      </c>
      <c r="L883" t="str">
        <f t="shared" si="102"/>
        <v xml:space="preserve">     Colostomy</v>
      </c>
      <c r="M883" s="12" t="str">
        <f t="shared" si="99"/>
        <v>PI.IC.GA.180701.01</v>
      </c>
      <c r="N883" s="12"/>
      <c r="O883" s="12" t="str">
        <f t="shared" si="100"/>
        <v>PH.IC.GA.180701.01</v>
      </c>
      <c r="Q883" s="12" t="str">
        <f t="shared" si="101"/>
        <v>CL.IC.GA.180701.01</v>
      </c>
    </row>
    <row r="884" spans="1:19" ht="15">
      <c r="A884" t="s">
        <v>2591</v>
      </c>
      <c r="B884" s="25"/>
      <c r="C884" s="22" t="s">
        <v>965</v>
      </c>
      <c r="D884" s="25"/>
      <c r="E884" s="2" t="s">
        <v>7284</v>
      </c>
      <c r="F884" t="s">
        <v>3352</v>
      </c>
      <c r="G884" t="s">
        <v>217</v>
      </c>
      <c r="H884" s="22" t="s">
        <v>1398</v>
      </c>
      <c r="I884" t="s">
        <v>3353</v>
      </c>
      <c r="J884" s="11" t="str">
        <f t="shared" si="98"/>
        <v>IC.GA.180702</v>
      </c>
      <c r="K884" s="2" t="s">
        <v>1192</v>
      </c>
      <c r="L884" t="str">
        <f t="shared" si="102"/>
        <v xml:space="preserve">     Ileostomy</v>
      </c>
      <c r="M884" s="12" t="str">
        <f t="shared" si="99"/>
        <v>PI.IC.GA.180702.01</v>
      </c>
      <c r="N884" s="12"/>
      <c r="O884" s="12" t="str">
        <f t="shared" si="100"/>
        <v>PH.IC.GA.180702.01</v>
      </c>
      <c r="Q884" s="12" t="str">
        <f t="shared" si="101"/>
        <v>CL.IC.GA.180702.01</v>
      </c>
    </row>
    <row r="885" spans="1:19" ht="15">
      <c r="A885" t="s">
        <v>2591</v>
      </c>
      <c r="C885" s="22" t="s">
        <v>965</v>
      </c>
      <c r="E885" s="2" t="s">
        <v>7284</v>
      </c>
      <c r="F885" t="s">
        <v>3352</v>
      </c>
      <c r="G885" t="s">
        <v>3362</v>
      </c>
      <c r="H885" s="22" t="s">
        <v>1400</v>
      </c>
      <c r="I885" t="s">
        <v>3424</v>
      </c>
      <c r="J885" s="11" t="str">
        <f t="shared" si="98"/>
        <v>IC.GA.180703</v>
      </c>
      <c r="K885" s="2" t="s">
        <v>1192</v>
      </c>
      <c r="L885" t="str">
        <f t="shared" si="102"/>
        <v xml:space="preserve">     Jejunostomy</v>
      </c>
      <c r="M885" s="12" t="str">
        <f t="shared" si="99"/>
        <v>PI.IC.GA.180703.01</v>
      </c>
      <c r="N885" s="12"/>
      <c r="O885" s="12" t="str">
        <f t="shared" si="100"/>
        <v>PH.IC.GA.180703.01</v>
      </c>
      <c r="Q885" s="12" t="str">
        <f t="shared" si="101"/>
        <v>CL.IC.GA.180703.01</v>
      </c>
    </row>
    <row r="886" spans="1:19" ht="15">
      <c r="A886" t="s">
        <v>2591</v>
      </c>
      <c r="C886" s="22" t="s">
        <v>965</v>
      </c>
      <c r="E886" s="2" t="s">
        <v>7284</v>
      </c>
      <c r="F886" t="s">
        <v>3352</v>
      </c>
      <c r="G886" t="s">
        <v>3363</v>
      </c>
      <c r="H886" s="22" t="s">
        <v>1402</v>
      </c>
      <c r="I886" t="s">
        <v>3592</v>
      </c>
      <c r="J886" s="11" t="str">
        <f t="shared" si="98"/>
        <v>IC.GA.180704</v>
      </c>
      <c r="K886" s="2" t="s">
        <v>1192</v>
      </c>
      <c r="L886" t="str">
        <f t="shared" si="102"/>
        <v xml:space="preserve">     Sigmoidostomy</v>
      </c>
      <c r="M886" s="12" t="str">
        <f t="shared" si="99"/>
        <v>PI.IC.GA.180704.01</v>
      </c>
      <c r="N886" s="12"/>
      <c r="O886" s="12" t="str">
        <f t="shared" si="100"/>
        <v>PH.IC.GA.180704.01</v>
      </c>
      <c r="Q886" s="12" t="str">
        <f t="shared" si="101"/>
        <v>CL.IC.GA.180704.01</v>
      </c>
    </row>
    <row r="887" spans="1:19" ht="15">
      <c r="A887" t="s">
        <v>2591</v>
      </c>
      <c r="C887" s="22" t="s">
        <v>965</v>
      </c>
      <c r="E887" s="2" t="s">
        <v>7284</v>
      </c>
      <c r="F887" t="s">
        <v>3352</v>
      </c>
      <c r="G887" t="s">
        <v>3663</v>
      </c>
      <c r="H887" s="22" t="s">
        <v>1404</v>
      </c>
      <c r="I887" t="s">
        <v>3664</v>
      </c>
      <c r="J887" s="11" t="str">
        <f t="shared" si="98"/>
        <v>IC.GA.180705</v>
      </c>
      <c r="K887" s="2" t="s">
        <v>1192</v>
      </c>
      <c r="L887" t="str">
        <f t="shared" si="102"/>
        <v xml:space="preserve">     Duodenostomy</v>
      </c>
      <c r="M887" s="12" t="str">
        <f t="shared" si="99"/>
        <v>PI.IC.GA.180705.01</v>
      </c>
      <c r="N887" s="12"/>
      <c r="O887" s="12" t="str">
        <f t="shared" si="100"/>
        <v>PH.IC.GA.180705.01</v>
      </c>
      <c r="Q887" s="12" t="str">
        <f t="shared" si="101"/>
        <v>CL.IC.GA.180705.01</v>
      </c>
    </row>
    <row r="888" spans="1:19" ht="15">
      <c r="A888" t="s">
        <v>2591</v>
      </c>
      <c r="C888" s="22" t="s">
        <v>965</v>
      </c>
      <c r="E888" s="2" t="s">
        <v>7284</v>
      </c>
      <c r="F888" t="s">
        <v>3352</v>
      </c>
      <c r="G888" t="s">
        <v>3665</v>
      </c>
      <c r="H888" s="22" t="s">
        <v>1406</v>
      </c>
      <c r="I888" t="s">
        <v>3593</v>
      </c>
      <c r="J888" s="11" t="str">
        <f t="shared" si="98"/>
        <v>IC.GA.180706</v>
      </c>
      <c r="K888" s="2" t="s">
        <v>1192</v>
      </c>
      <c r="L888" t="str">
        <f t="shared" si="102"/>
        <v xml:space="preserve">     Mucous fistula</v>
      </c>
      <c r="M888" s="12" t="str">
        <f t="shared" si="99"/>
        <v>PI.IC.GA.180706.01</v>
      </c>
      <c r="N888" s="12"/>
      <c r="O888" s="12" t="str">
        <f t="shared" si="100"/>
        <v>PH.IC.GA.180706.01</v>
      </c>
      <c r="Q888" s="12" t="str">
        <f t="shared" si="101"/>
        <v>CL.IC.GA.180706.01</v>
      </c>
    </row>
    <row r="889" spans="1:19" ht="15">
      <c r="A889" t="s">
        <v>2591</v>
      </c>
      <c r="C889" s="22" t="s">
        <v>965</v>
      </c>
      <c r="E889" s="2" t="s">
        <v>7284</v>
      </c>
      <c r="F889" t="s">
        <v>3352</v>
      </c>
      <c r="G889" t="s">
        <v>2684</v>
      </c>
      <c r="H889" s="22" t="s">
        <v>1419</v>
      </c>
      <c r="I889" t="s">
        <v>930</v>
      </c>
      <c r="J889" s="11" t="str">
        <f t="shared" si="98"/>
        <v>IC.GA.180707</v>
      </c>
      <c r="K889" s="2" t="s">
        <v>1192</v>
      </c>
      <c r="L889" t="str">
        <f t="shared" si="102"/>
        <v xml:space="preserve">     Other: specify</v>
      </c>
      <c r="M889" s="12" t="str">
        <f t="shared" si="99"/>
        <v>PI.IC.GA.180707.01</v>
      </c>
      <c r="N889" s="12"/>
      <c r="O889" s="12" t="str">
        <f t="shared" si="100"/>
        <v>PH.IC.GA.180707.01</v>
      </c>
      <c r="Q889" s="12" t="str">
        <f t="shared" si="101"/>
        <v>CL.IC.GA.180707.01</v>
      </c>
    </row>
    <row r="890" spans="1:19" ht="15">
      <c r="A890" t="s">
        <v>2591</v>
      </c>
      <c r="C890" s="22" t="s">
        <v>965</v>
      </c>
      <c r="D890" t="s">
        <v>3354</v>
      </c>
      <c r="E890" s="2" t="s">
        <v>10093</v>
      </c>
      <c r="F890" t="s">
        <v>218</v>
      </c>
      <c r="G890" t="s">
        <v>3506</v>
      </c>
      <c r="H890" s="22" t="s">
        <v>1396</v>
      </c>
      <c r="I890" t="s">
        <v>3506</v>
      </c>
      <c r="J890" s="11" t="str">
        <f t="shared" si="98"/>
        <v>IC.GA.180801</v>
      </c>
      <c r="K890" s="2" t="s">
        <v>1192</v>
      </c>
      <c r="L890" t="str">
        <f t="shared" si="102"/>
        <v>Bard</v>
      </c>
      <c r="M890" s="12" t="str">
        <f t="shared" si="99"/>
        <v>PI.IC.GA.180801.01</v>
      </c>
      <c r="N890" s="12"/>
      <c r="O890" s="12" t="str">
        <f t="shared" si="100"/>
        <v>PH.IC.GA.180801.01</v>
      </c>
      <c r="Q890" s="12" t="str">
        <f t="shared" si="101"/>
        <v>CL.IC.GA.180801.01</v>
      </c>
      <c r="R890" t="s">
        <v>9277</v>
      </c>
      <c r="S890">
        <v>523</v>
      </c>
    </row>
    <row r="891" spans="1:19" ht="15">
      <c r="A891" t="s">
        <v>2591</v>
      </c>
      <c r="C891" s="22" t="s">
        <v>965</v>
      </c>
      <c r="E891" s="2" t="s">
        <v>10093</v>
      </c>
      <c r="F891" t="s">
        <v>219</v>
      </c>
      <c r="G891" t="s">
        <v>3507</v>
      </c>
      <c r="H891" s="22" t="s">
        <v>1398</v>
      </c>
      <c r="I891" t="s">
        <v>3507</v>
      </c>
      <c r="J891" s="11" t="str">
        <f t="shared" si="98"/>
        <v>IC.GA.180802</v>
      </c>
      <c r="K891" s="2" t="s">
        <v>1192</v>
      </c>
      <c r="L891" t="str">
        <f t="shared" si="102"/>
        <v>Holister</v>
      </c>
      <c r="M891" s="12" t="str">
        <f t="shared" si="99"/>
        <v>PI.IC.GA.180802.01</v>
      </c>
      <c r="N891" s="12"/>
      <c r="O891" s="12" t="str">
        <f t="shared" si="100"/>
        <v>PH.IC.GA.180802.01</v>
      </c>
      <c r="Q891" s="12" t="str">
        <f t="shared" si="101"/>
        <v>CL.IC.GA.180802.01</v>
      </c>
      <c r="R891" t="s">
        <v>1141</v>
      </c>
      <c r="S891">
        <v>523</v>
      </c>
    </row>
    <row r="892" spans="1:19" ht="15">
      <c r="A892" t="s">
        <v>2591</v>
      </c>
      <c r="C892" s="22" t="s">
        <v>965</v>
      </c>
      <c r="E892" s="2" t="s">
        <v>10093</v>
      </c>
      <c r="F892" t="s">
        <v>220</v>
      </c>
      <c r="G892" t="s">
        <v>4513</v>
      </c>
      <c r="H892" s="22" t="s">
        <v>1400</v>
      </c>
      <c r="I892" t="s">
        <v>4513</v>
      </c>
      <c r="J892" s="11" t="str">
        <f t="shared" si="98"/>
        <v>IC.GA.180803</v>
      </c>
      <c r="K892" s="2" t="s">
        <v>11324</v>
      </c>
      <c r="L892" t="str">
        <f t="shared" si="102"/>
        <v>Other</v>
      </c>
      <c r="M892" s="12" t="str">
        <f t="shared" si="99"/>
        <v>PI.IC.GA.180803.01</v>
      </c>
      <c r="N892" s="12"/>
      <c r="O892" s="12" t="str">
        <f t="shared" si="100"/>
        <v>PH.IC.GA.180803.01</v>
      </c>
      <c r="Q892" s="12" t="str">
        <f t="shared" si="101"/>
        <v>CL.IC.GA.180803.01</v>
      </c>
      <c r="R892" t="s">
        <v>1141</v>
      </c>
      <c r="S892">
        <v>523</v>
      </c>
    </row>
    <row r="893" spans="1:19" ht="15">
      <c r="A893" t="s">
        <v>2591</v>
      </c>
      <c r="C893" s="22" t="s">
        <v>965</v>
      </c>
      <c r="D893" t="s">
        <v>3667</v>
      </c>
      <c r="E893" s="2" t="s">
        <v>10095</v>
      </c>
      <c r="F893" t="s">
        <v>221</v>
      </c>
      <c r="G893" t="s">
        <v>3733</v>
      </c>
      <c r="H893" s="22" t="s">
        <v>1396</v>
      </c>
      <c r="I893" t="s">
        <v>3733</v>
      </c>
      <c r="J893" s="11" t="str">
        <f t="shared" si="98"/>
        <v>IC.GA.180901</v>
      </c>
      <c r="K893" s="2" t="s">
        <v>1192</v>
      </c>
      <c r="L893" t="str">
        <f t="shared" si="102"/>
        <v>Done</v>
      </c>
      <c r="M893" s="12" t="str">
        <f t="shared" si="99"/>
        <v>PI.IC.GA.180901.01</v>
      </c>
      <c r="N893" s="12"/>
      <c r="O893" s="12" t="str">
        <f t="shared" si="100"/>
        <v>PH.IC.GA.180901.01</v>
      </c>
      <c r="Q893" s="12" t="str">
        <f t="shared" si="101"/>
        <v>CL.IC.GA.180901.01</v>
      </c>
      <c r="R893" t="s">
        <v>1141</v>
      </c>
      <c r="S893">
        <v>524</v>
      </c>
    </row>
    <row r="894" spans="1:19" ht="15">
      <c r="A894" t="s">
        <v>2591</v>
      </c>
      <c r="C894" s="22" t="s">
        <v>5743</v>
      </c>
      <c r="E894" s="2" t="s">
        <v>10095</v>
      </c>
      <c r="F894" t="s">
        <v>221</v>
      </c>
      <c r="G894" t="s">
        <v>3734</v>
      </c>
      <c r="H894" s="22" t="s">
        <v>1398</v>
      </c>
      <c r="I894" t="s">
        <v>3668</v>
      </c>
      <c r="J894" s="11" t="str">
        <f t="shared" si="98"/>
        <v>IC.GA.180902</v>
      </c>
      <c r="K894" s="2" t="s">
        <v>1192</v>
      </c>
      <c r="L894" t="str">
        <f t="shared" si="102"/>
        <v>Not Done</v>
      </c>
      <c r="M894" s="12" t="str">
        <f t="shared" si="99"/>
        <v>PI.IC.GA.180902.01</v>
      </c>
      <c r="N894" s="12"/>
      <c r="O894" s="12" t="str">
        <f t="shared" si="100"/>
        <v>PH.IC.GA.180902.01</v>
      </c>
      <c r="Q894" s="12" t="str">
        <f t="shared" si="101"/>
        <v>CL.IC.GA.180902.01</v>
      </c>
      <c r="R894" t="s">
        <v>1141</v>
      </c>
      <c r="S894">
        <v>524</v>
      </c>
    </row>
    <row r="895" spans="1:19" ht="15">
      <c r="A895" t="s">
        <v>2591</v>
      </c>
      <c r="C895" s="22" t="s">
        <v>965</v>
      </c>
      <c r="D895" t="s">
        <v>3731</v>
      </c>
      <c r="E895" s="2" t="s">
        <v>10905</v>
      </c>
      <c r="F895" t="s">
        <v>3508</v>
      </c>
      <c r="G895" t="s">
        <v>3733</v>
      </c>
      <c r="H895" s="22" t="s">
        <v>1396</v>
      </c>
      <c r="I895" t="s">
        <v>3733</v>
      </c>
      <c r="J895" s="11" t="str">
        <f t="shared" si="98"/>
        <v>IC.GA.181001</v>
      </c>
      <c r="K895" s="2" t="s">
        <v>11324</v>
      </c>
      <c r="L895" t="str">
        <f t="shared" si="102"/>
        <v>Done</v>
      </c>
      <c r="M895" s="12" t="str">
        <f t="shared" si="99"/>
        <v>PI.IC.GA.181001.01</v>
      </c>
      <c r="N895" s="12"/>
      <c r="O895" s="12" t="str">
        <f t="shared" si="100"/>
        <v>PH.IC.GA.181001.01</v>
      </c>
      <c r="Q895" s="12" t="str">
        <f t="shared" si="101"/>
        <v>CL.IC.GA.181001.01</v>
      </c>
      <c r="R895" t="s">
        <v>1141</v>
      </c>
      <c r="S895">
        <v>525</v>
      </c>
    </row>
    <row r="896" spans="1:19" ht="15">
      <c r="A896" t="s">
        <v>2591</v>
      </c>
      <c r="C896" s="22" t="s">
        <v>5743</v>
      </c>
      <c r="E896" s="2" t="s">
        <v>10905</v>
      </c>
      <c r="F896" t="s">
        <v>3508</v>
      </c>
      <c r="G896" t="s">
        <v>3734</v>
      </c>
      <c r="H896" s="22" t="s">
        <v>1398</v>
      </c>
      <c r="I896" t="s">
        <v>3668</v>
      </c>
      <c r="J896" s="11" t="str">
        <f t="shared" si="98"/>
        <v>IC.GA.181002</v>
      </c>
      <c r="K896" s="2" t="s">
        <v>11324</v>
      </c>
      <c r="L896" t="str">
        <f t="shared" si="102"/>
        <v>Not Done</v>
      </c>
      <c r="M896" s="12" t="str">
        <f t="shared" si="99"/>
        <v>PI.IC.GA.181002.01</v>
      </c>
      <c r="N896" s="12"/>
      <c r="O896" s="12" t="str">
        <f t="shared" si="100"/>
        <v>PH.IC.GA.181002.01</v>
      </c>
      <c r="Q896" s="12" t="str">
        <f t="shared" si="101"/>
        <v>CL.IC.GA.181002.01</v>
      </c>
      <c r="R896" t="s">
        <v>1141</v>
      </c>
      <c r="S896">
        <v>525</v>
      </c>
    </row>
    <row r="897" spans="1:17" ht="15">
      <c r="A897" t="s">
        <v>2591</v>
      </c>
      <c r="B897" t="s">
        <v>3509</v>
      </c>
      <c r="C897" s="2" t="s">
        <v>10174</v>
      </c>
      <c r="D897" t="s">
        <v>3510</v>
      </c>
      <c r="E897" s="2" t="s">
        <v>11324</v>
      </c>
      <c r="F897" t="s">
        <v>3658</v>
      </c>
      <c r="G897" t="s">
        <v>3516</v>
      </c>
      <c r="H897" s="2" t="s">
        <v>11324</v>
      </c>
      <c r="I897" t="s">
        <v>1780</v>
      </c>
      <c r="J897" s="11" t="str">
        <f t="shared" si="98"/>
        <v>IC.GA.190101</v>
      </c>
      <c r="K897" s="2" t="s">
        <v>1192</v>
      </c>
      <c r="L897" t="str">
        <f t="shared" si="102"/>
        <v>Enter Free Text</v>
      </c>
      <c r="M897" s="12" t="str">
        <f t="shared" si="99"/>
        <v>PI.IC.GA.190101.01</v>
      </c>
      <c r="N897" s="12"/>
      <c r="O897" s="12" t="str">
        <f t="shared" si="100"/>
        <v>PH.IC.GA.190101.01</v>
      </c>
      <c r="Q897" s="12" t="str">
        <f t="shared" si="101"/>
        <v>CL.IC.GA.190101.01</v>
      </c>
    </row>
    <row r="898" spans="1:17" ht="15">
      <c r="A898" t="s">
        <v>2591</v>
      </c>
      <c r="B898" s="26" t="s">
        <v>3517</v>
      </c>
      <c r="C898" s="2" t="s">
        <v>6396</v>
      </c>
      <c r="D898" t="s">
        <v>3518</v>
      </c>
      <c r="E898" s="2" t="s">
        <v>1192</v>
      </c>
      <c r="F898" t="s">
        <v>3519</v>
      </c>
      <c r="G898" t="s">
        <v>3520</v>
      </c>
      <c r="H898" s="2" t="s">
        <v>1192</v>
      </c>
      <c r="I898" t="s">
        <v>3202</v>
      </c>
      <c r="J898" s="11" t="str">
        <f t="shared" si="98"/>
        <v>IC.GA.200101</v>
      </c>
      <c r="K898" s="2" t="s">
        <v>1192</v>
      </c>
      <c r="L898" t="str">
        <f t="shared" si="102"/>
        <v>High amount suction</v>
      </c>
      <c r="M898" s="12" t="str">
        <f t="shared" si="99"/>
        <v>PI.IC.GA.200101.01</v>
      </c>
      <c r="N898" s="12"/>
      <c r="O898" s="12" t="str">
        <f t="shared" si="100"/>
        <v>PH.IC.GA.200101.01</v>
      </c>
      <c r="Q898" s="12" t="str">
        <f t="shared" si="101"/>
        <v>CL.IC.GA.200101.01</v>
      </c>
    </row>
    <row r="899" spans="1:17" ht="15">
      <c r="A899" t="s">
        <v>2591</v>
      </c>
      <c r="C899" s="2" t="s">
        <v>6396</v>
      </c>
      <c r="E899" s="2" t="s">
        <v>1192</v>
      </c>
      <c r="F899" t="s">
        <v>3519</v>
      </c>
      <c r="G899" t="s">
        <v>16</v>
      </c>
      <c r="H899" s="2" t="s">
        <v>923</v>
      </c>
      <c r="I899" t="s">
        <v>3204</v>
      </c>
      <c r="J899" s="11" t="str">
        <f t="shared" si="98"/>
        <v>IC.GA.200102</v>
      </c>
      <c r="K899" s="2" t="s">
        <v>1192</v>
      </c>
      <c r="L899" t="str">
        <f t="shared" si="102"/>
        <v>Continuous suction</v>
      </c>
      <c r="M899" s="12" t="str">
        <f t="shared" si="99"/>
        <v>PI.IC.GA.200102.01</v>
      </c>
      <c r="N899" s="12"/>
      <c r="O899" s="12" t="str">
        <f t="shared" si="100"/>
        <v>PH.IC.GA.200102.01</v>
      </c>
      <c r="Q899" s="12" t="str">
        <f t="shared" si="101"/>
        <v>CL.IC.GA.200102.01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E382"/>
  <sheetViews>
    <sheetView topLeftCell="A364" zoomScale="125" workbookViewId="0">
      <pane ySplit="1425" topLeftCell="A101" activePane="bottomLeft"/>
      <selection activeCell="J377" sqref="J1:J1048576"/>
      <selection pane="bottomLeft" activeCell="H144" sqref="H144"/>
    </sheetView>
  </sheetViews>
  <sheetFormatPr defaultColWidth="11" defaultRowHeight="12.75"/>
  <cols>
    <col min="2" max="2" width="24.375" customWidth="1"/>
    <col min="3" max="3" width="4" customWidth="1"/>
    <col min="4" max="4" width="21.625" customWidth="1"/>
    <col min="5" max="5" width="4.125" customWidth="1"/>
    <col min="6" max="6" width="37.875" customWidth="1"/>
    <col min="7" max="7" width="34.25" customWidth="1"/>
  </cols>
  <sheetData>
    <row r="1" spans="1:31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56" t="s">
        <v>317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11486</v>
      </c>
      <c r="Y1" s="1" t="s">
        <v>11487</v>
      </c>
      <c r="Z1" s="56" t="s">
        <v>92</v>
      </c>
      <c r="AA1" s="56" t="s">
        <v>93</v>
      </c>
      <c r="AB1" s="56" t="s">
        <v>11743</v>
      </c>
      <c r="AC1" s="56" t="s">
        <v>11744</v>
      </c>
      <c r="AD1" s="56" t="s">
        <v>11743</v>
      </c>
      <c r="AE1" s="56" t="s">
        <v>11744</v>
      </c>
    </row>
    <row r="2" spans="1:31" ht="15">
      <c r="A2" t="s">
        <v>3521</v>
      </c>
      <c r="B2" t="s">
        <v>3522</v>
      </c>
      <c r="C2" s="2" t="s">
        <v>1192</v>
      </c>
      <c r="D2" t="s">
        <v>3523</v>
      </c>
      <c r="E2" s="2" t="s">
        <v>1192</v>
      </c>
      <c r="F2" t="s">
        <v>3524</v>
      </c>
      <c r="G2" t="s">
        <v>3218</v>
      </c>
      <c r="H2" s="2" t="s">
        <v>1192</v>
      </c>
      <c r="I2" t="s">
        <v>3032</v>
      </c>
      <c r="J2" s="11" t="str">
        <f t="shared" ref="J2:J34" si="0">CONCATENATE("IC.GI.",C2,E2,H2)</f>
        <v>IC.GI.010101</v>
      </c>
      <c r="K2" s="2" t="s">
        <v>1192</v>
      </c>
      <c r="L2" t="str">
        <f t="shared" ref="L2:L34" si="1">G2</f>
        <v>Measurement in mmHg:  specify</v>
      </c>
      <c r="M2" s="12" t="str">
        <f t="shared" ref="M2:M34" si="2">CONCATENATE("PI.",J2,".",K2)</f>
        <v>PI.IC.GI.010101.01</v>
      </c>
      <c r="N2" s="12"/>
      <c r="O2" s="12" t="str">
        <f t="shared" ref="O2:O34" si="3">CONCATENATE("PH.",J2,".",K2)</f>
        <v>PH.IC.GI.010101.01</v>
      </c>
      <c r="Q2" s="12" t="str">
        <f t="shared" ref="Q2:Q34" si="4">CONCATENATE("CL.",J2,".",K2)</f>
        <v>CL.IC.GI.010101.01</v>
      </c>
    </row>
    <row r="3" spans="1:31" ht="15">
      <c r="A3" t="s">
        <v>3521</v>
      </c>
      <c r="C3" s="2" t="s">
        <v>1192</v>
      </c>
      <c r="E3" s="2" t="s">
        <v>1192</v>
      </c>
      <c r="F3" t="s">
        <v>3524</v>
      </c>
      <c r="G3" t="s">
        <v>1674</v>
      </c>
      <c r="H3" s="2" t="s">
        <v>923</v>
      </c>
      <c r="I3" t="s">
        <v>1674</v>
      </c>
      <c r="J3" s="11" t="str">
        <f t="shared" si="0"/>
        <v>IC.GI.010102</v>
      </c>
      <c r="K3" s="2" t="s">
        <v>1192</v>
      </c>
      <c r="L3" t="str">
        <f t="shared" si="1"/>
        <v>Unchanged</v>
      </c>
      <c r="M3" s="12" t="str">
        <f t="shared" si="2"/>
        <v>PI.IC.GI.010102.01</v>
      </c>
      <c r="N3" s="12"/>
      <c r="O3" s="12" t="str">
        <f t="shared" si="3"/>
        <v>PH.IC.GI.010102.01</v>
      </c>
      <c r="Q3" s="12" t="str">
        <f t="shared" si="4"/>
        <v>CL.IC.GI.010102.01</v>
      </c>
    </row>
    <row r="4" spans="1:31" ht="15">
      <c r="A4" t="s">
        <v>3521</v>
      </c>
      <c r="C4" s="2" t="s">
        <v>1192</v>
      </c>
      <c r="E4" s="2" t="s">
        <v>1192</v>
      </c>
      <c r="F4" t="s">
        <v>3524</v>
      </c>
      <c r="G4" t="s">
        <v>1673</v>
      </c>
      <c r="H4" s="2" t="s">
        <v>1202</v>
      </c>
      <c r="I4" t="s">
        <v>3143</v>
      </c>
      <c r="J4" s="11" t="str">
        <f t="shared" si="0"/>
        <v>IC.GI.010103</v>
      </c>
      <c r="K4" s="2" t="s">
        <v>1192</v>
      </c>
      <c r="L4" t="str">
        <f t="shared" si="1"/>
        <v>Decreasing</v>
      </c>
      <c r="M4" s="12" t="str">
        <f t="shared" si="2"/>
        <v>PI.IC.GI.010103.01</v>
      </c>
      <c r="N4" s="12"/>
      <c r="O4" s="12" t="str">
        <f t="shared" si="3"/>
        <v>PH.IC.GI.010103.01</v>
      </c>
      <c r="Q4" s="12" t="str">
        <f t="shared" si="4"/>
        <v>CL.IC.GI.010103.01</v>
      </c>
    </row>
    <row r="5" spans="1:31" ht="15">
      <c r="A5" t="s">
        <v>3521</v>
      </c>
      <c r="C5" s="2" t="s">
        <v>1192</v>
      </c>
      <c r="E5" s="2" t="s">
        <v>1192</v>
      </c>
      <c r="F5" t="s">
        <v>3524</v>
      </c>
      <c r="G5" t="s">
        <v>1841</v>
      </c>
      <c r="H5" s="2" t="s">
        <v>7070</v>
      </c>
      <c r="I5" t="s">
        <v>2817</v>
      </c>
      <c r="J5" s="11" t="str">
        <f t="shared" si="0"/>
        <v>IC.GI.010104</v>
      </c>
      <c r="K5" s="2" t="s">
        <v>1192</v>
      </c>
      <c r="L5" t="str">
        <f t="shared" si="1"/>
        <v>Increasing</v>
      </c>
      <c r="M5" s="12" t="str">
        <f t="shared" si="2"/>
        <v>PI.IC.GI.010104.01</v>
      </c>
      <c r="N5" s="12"/>
      <c r="O5" s="12" t="str">
        <f t="shared" si="3"/>
        <v>PH.IC.GI.010104.01</v>
      </c>
      <c r="Q5" s="12" t="str">
        <f t="shared" si="4"/>
        <v>CL.IC.GI.010104.01</v>
      </c>
    </row>
    <row r="6" spans="1:31" ht="15">
      <c r="A6" t="s">
        <v>3521</v>
      </c>
      <c r="C6" s="2" t="s">
        <v>1192</v>
      </c>
      <c r="E6" s="2" t="s">
        <v>1192</v>
      </c>
      <c r="F6" t="s">
        <v>3524</v>
      </c>
      <c r="G6" s="2" t="s">
        <v>3525</v>
      </c>
      <c r="H6" s="2" t="s">
        <v>7071</v>
      </c>
      <c r="I6" s="2" t="s">
        <v>3526</v>
      </c>
      <c r="J6" s="11" t="str">
        <f t="shared" si="0"/>
        <v>IC.GI.010105</v>
      </c>
      <c r="K6" s="2" t="s">
        <v>1192</v>
      </c>
      <c r="L6" t="str">
        <f t="shared" si="1"/>
        <v>Measurement in cm H2O</v>
      </c>
      <c r="M6" s="12" t="str">
        <f t="shared" si="2"/>
        <v>PI.IC.GI.010105.01</v>
      </c>
      <c r="N6" s="12"/>
      <c r="O6" s="12" t="str">
        <f t="shared" si="3"/>
        <v>PH.IC.GI.010105.01</v>
      </c>
      <c r="Q6" s="12" t="str">
        <f t="shared" si="4"/>
        <v>CL.IC.GI.010105.01</v>
      </c>
      <c r="R6" t="s">
        <v>1141</v>
      </c>
      <c r="S6">
        <v>750</v>
      </c>
    </row>
    <row r="7" spans="1:31" ht="15">
      <c r="A7" t="s">
        <v>3521</v>
      </c>
      <c r="C7" s="2" t="s">
        <v>1192</v>
      </c>
      <c r="D7" t="s">
        <v>3527</v>
      </c>
      <c r="E7" s="2" t="s">
        <v>923</v>
      </c>
      <c r="F7" t="s">
        <v>3382</v>
      </c>
      <c r="G7" t="s">
        <v>3383</v>
      </c>
      <c r="H7" s="2" t="s">
        <v>7071</v>
      </c>
      <c r="I7" t="s">
        <v>3383</v>
      </c>
      <c r="J7" s="11" t="str">
        <f t="shared" si="0"/>
        <v>IC.GI.010205</v>
      </c>
      <c r="K7" s="2" t="s">
        <v>1192</v>
      </c>
      <c r="L7" t="str">
        <f t="shared" si="1"/>
        <v>Done</v>
      </c>
      <c r="M7" s="12" t="str">
        <f t="shared" si="2"/>
        <v>PI.IC.GI.010205.01</v>
      </c>
      <c r="N7" s="12"/>
      <c r="O7" s="12" t="str">
        <f t="shared" si="3"/>
        <v>PH.IC.GI.010205.01</v>
      </c>
      <c r="Q7" s="12" t="str">
        <f t="shared" si="4"/>
        <v>CL.IC.GI.010205.01</v>
      </c>
    </row>
    <row r="8" spans="1:31" ht="15">
      <c r="A8" t="s">
        <v>3521</v>
      </c>
      <c r="C8" s="2" t="s">
        <v>1192</v>
      </c>
      <c r="E8" s="2" t="s">
        <v>923</v>
      </c>
      <c r="F8" t="s">
        <v>3382</v>
      </c>
      <c r="G8" t="s">
        <v>1367</v>
      </c>
      <c r="H8" s="2" t="s">
        <v>1192</v>
      </c>
      <c r="I8" t="s">
        <v>1188</v>
      </c>
      <c r="J8" s="11" t="str">
        <f t="shared" si="0"/>
        <v>IC.GI.010201</v>
      </c>
      <c r="K8" s="2" t="s">
        <v>1192</v>
      </c>
      <c r="L8" t="str">
        <f t="shared" si="1"/>
        <v>Not applicable</v>
      </c>
      <c r="M8" s="12" t="str">
        <f t="shared" si="2"/>
        <v>PI.IC.GI.010201.01</v>
      </c>
      <c r="N8" s="12"/>
      <c r="O8" s="12" t="str">
        <f t="shared" si="3"/>
        <v>PH.IC.GI.010201.01</v>
      </c>
      <c r="Q8" s="12" t="str">
        <f t="shared" si="4"/>
        <v>CL.IC.GI.010201.01</v>
      </c>
    </row>
    <row r="9" spans="1:31" ht="15">
      <c r="A9" t="s">
        <v>3521</v>
      </c>
      <c r="B9" t="s">
        <v>3414</v>
      </c>
      <c r="C9" s="2" t="s">
        <v>923</v>
      </c>
      <c r="D9" t="s">
        <v>3568</v>
      </c>
      <c r="E9" s="2" t="s">
        <v>1192</v>
      </c>
      <c r="F9" t="s">
        <v>3569</v>
      </c>
      <c r="G9" t="s">
        <v>3570</v>
      </c>
      <c r="H9" s="22" t="s">
        <v>1396</v>
      </c>
      <c r="I9" t="s">
        <v>3571</v>
      </c>
      <c r="J9" s="11" t="str">
        <f t="shared" si="0"/>
        <v>IC.GI.020101</v>
      </c>
      <c r="K9" s="2" t="s">
        <v>1192</v>
      </c>
      <c r="L9" t="str">
        <f t="shared" si="1"/>
        <v>Bag present on admission</v>
      </c>
      <c r="M9" s="12" t="str">
        <f t="shared" si="2"/>
        <v>PI.IC.GI.020101.01</v>
      </c>
      <c r="N9" s="12"/>
      <c r="O9" s="12" t="str">
        <f t="shared" si="3"/>
        <v>PH.IC.GI.020101.01</v>
      </c>
      <c r="Q9" s="12" t="str">
        <f t="shared" si="4"/>
        <v>CL.IC.GI.020101.01</v>
      </c>
    </row>
    <row r="10" spans="1:31" ht="15">
      <c r="A10" t="s">
        <v>3521</v>
      </c>
      <c r="C10" s="2" t="s">
        <v>923</v>
      </c>
      <c r="E10" s="2" t="s">
        <v>1192</v>
      </c>
      <c r="F10" t="s">
        <v>3569</v>
      </c>
      <c r="G10" t="s">
        <v>3426</v>
      </c>
      <c r="H10" s="22" t="s">
        <v>1398</v>
      </c>
      <c r="I10" t="s">
        <v>1699</v>
      </c>
      <c r="J10" s="11" t="str">
        <f t="shared" si="0"/>
        <v>IC.GI.020102</v>
      </c>
      <c r="K10" s="2" t="s">
        <v>1192</v>
      </c>
      <c r="L10" t="str">
        <f t="shared" si="1"/>
        <v>Bag changed:  specify date/time</v>
      </c>
      <c r="M10" s="12" t="str">
        <f t="shared" si="2"/>
        <v>PI.IC.GI.020102.01</v>
      </c>
      <c r="N10" s="12"/>
      <c r="O10" s="12" t="str">
        <f t="shared" si="3"/>
        <v>PH.IC.GI.020102.01</v>
      </c>
      <c r="Q10" s="12" t="str">
        <f t="shared" si="4"/>
        <v>CL.IC.GI.020102.01</v>
      </c>
    </row>
    <row r="11" spans="1:31" ht="15">
      <c r="A11" t="s">
        <v>3521</v>
      </c>
      <c r="C11" s="2" t="s">
        <v>923</v>
      </c>
      <c r="E11" s="2" t="s">
        <v>1192</v>
      </c>
      <c r="F11" t="s">
        <v>3569</v>
      </c>
      <c r="G11" t="s">
        <v>3427</v>
      </c>
      <c r="H11" s="22" t="s">
        <v>1400</v>
      </c>
      <c r="I11" t="s">
        <v>1583</v>
      </c>
      <c r="J11" s="11" t="str">
        <f t="shared" si="0"/>
        <v>IC.GI.020103</v>
      </c>
      <c r="K11" s="2" t="s">
        <v>1192</v>
      </c>
      <c r="L11" t="str">
        <f t="shared" si="1"/>
        <v>Bag discontinued with catheter D/C</v>
      </c>
      <c r="M11" s="12" t="str">
        <f t="shared" si="2"/>
        <v>PI.IC.GI.020103.01</v>
      </c>
      <c r="N11" s="12"/>
      <c r="O11" s="12" t="str">
        <f t="shared" si="3"/>
        <v>PH.IC.GI.020103.01</v>
      </c>
      <c r="Q11" s="12" t="str">
        <f t="shared" si="4"/>
        <v>CL.IC.GI.020103.01</v>
      </c>
    </row>
    <row r="12" spans="1:31" ht="15">
      <c r="A12" t="s">
        <v>3521</v>
      </c>
      <c r="C12" s="2" t="s">
        <v>9391</v>
      </c>
      <c r="D12" t="s">
        <v>3428</v>
      </c>
      <c r="E12" s="2" t="s">
        <v>9391</v>
      </c>
      <c r="F12" t="s">
        <v>3429</v>
      </c>
      <c r="G12" t="s">
        <v>3430</v>
      </c>
      <c r="H12" s="22" t="s">
        <v>1396</v>
      </c>
      <c r="I12" t="s">
        <v>3431</v>
      </c>
      <c r="J12" s="11" t="str">
        <f t="shared" si="0"/>
        <v>IC.GI.020201</v>
      </c>
      <c r="K12" s="2" t="s">
        <v>1192</v>
      </c>
      <c r="L12" t="str">
        <f t="shared" si="1"/>
        <v>Assess need for catheter daily</v>
      </c>
      <c r="M12" s="12" t="str">
        <f t="shared" si="2"/>
        <v>PI.IC.GI.020201.01</v>
      </c>
      <c r="N12" s="12"/>
      <c r="O12" s="12" t="str">
        <f t="shared" si="3"/>
        <v>PH.IC.GI.020201.01</v>
      </c>
      <c r="Q12" s="12" t="str">
        <f t="shared" si="4"/>
        <v>CL.IC.GI.020201.01</v>
      </c>
    </row>
    <row r="13" spans="1:31" ht="15">
      <c r="A13" t="s">
        <v>3521</v>
      </c>
      <c r="C13" s="2" t="s">
        <v>923</v>
      </c>
      <c r="E13" s="2" t="s">
        <v>923</v>
      </c>
      <c r="F13" t="s">
        <v>3429</v>
      </c>
      <c r="G13" t="s">
        <v>3432</v>
      </c>
      <c r="H13" s="22" t="s">
        <v>1398</v>
      </c>
      <c r="I13" t="s">
        <v>3433</v>
      </c>
      <c r="J13" s="11" t="str">
        <f t="shared" si="0"/>
        <v>IC.GI.020202</v>
      </c>
      <c r="K13" s="2" t="s">
        <v>1192</v>
      </c>
      <c r="L13" t="str">
        <f t="shared" si="1"/>
        <v>Catheter secured</v>
      </c>
      <c r="M13" s="12" t="str">
        <f t="shared" si="2"/>
        <v>PI.IC.GI.020202.01</v>
      </c>
      <c r="N13" s="12"/>
      <c r="O13" s="12" t="str">
        <f t="shared" si="3"/>
        <v>PH.IC.GI.020202.01</v>
      </c>
      <c r="Q13" s="12" t="str">
        <f t="shared" si="4"/>
        <v>CL.IC.GI.020202.01</v>
      </c>
    </row>
    <row r="14" spans="1:31" ht="15">
      <c r="A14" t="s">
        <v>3521</v>
      </c>
      <c r="C14" s="2" t="s">
        <v>9391</v>
      </c>
      <c r="E14" s="2" t="s">
        <v>9391</v>
      </c>
      <c r="F14" t="s">
        <v>3429</v>
      </c>
      <c r="G14" t="s">
        <v>3434</v>
      </c>
      <c r="H14" s="22" t="s">
        <v>1400</v>
      </c>
      <c r="I14" t="s">
        <v>3435</v>
      </c>
      <c r="J14" s="11" t="str">
        <f t="shared" si="0"/>
        <v>IC.GI.020203</v>
      </c>
      <c r="K14" s="2" t="s">
        <v>11324</v>
      </c>
      <c r="L14" t="str">
        <f t="shared" si="1"/>
        <v>Tamper-evident seal intact</v>
      </c>
      <c r="M14" s="12" t="str">
        <f t="shared" si="2"/>
        <v>PI.IC.GI.020203.01</v>
      </c>
      <c r="N14" s="12"/>
      <c r="O14" s="12" t="str">
        <f t="shared" si="3"/>
        <v>PH.IC.GI.020203.01</v>
      </c>
      <c r="Q14" s="12" t="str">
        <f t="shared" si="4"/>
        <v>CL.IC.GI.020203.01</v>
      </c>
    </row>
    <row r="15" spans="1:31" ht="15">
      <c r="A15" t="s">
        <v>3521</v>
      </c>
      <c r="C15" s="2" t="s">
        <v>9391</v>
      </c>
      <c r="E15" s="2" t="s">
        <v>9391</v>
      </c>
      <c r="F15" t="s">
        <v>3429</v>
      </c>
      <c r="G15" t="s">
        <v>3581</v>
      </c>
      <c r="H15" s="22" t="s">
        <v>1402</v>
      </c>
      <c r="I15" t="s">
        <v>3582</v>
      </c>
      <c r="J15" s="11" t="str">
        <f t="shared" si="0"/>
        <v>IC.GI.020204</v>
      </c>
      <c r="K15" s="2" t="s">
        <v>11324</v>
      </c>
      <c r="L15" t="str">
        <f t="shared" si="1"/>
        <v>Drain tube positioned/secured</v>
      </c>
      <c r="M15" s="12" t="str">
        <f t="shared" si="2"/>
        <v>PI.IC.GI.020204.01</v>
      </c>
      <c r="N15" s="12"/>
      <c r="O15" s="12" t="str">
        <f t="shared" si="3"/>
        <v>PH.IC.GI.020204.01</v>
      </c>
      <c r="Q15" s="12" t="str">
        <f t="shared" si="4"/>
        <v>CL.IC.GI.020204.01</v>
      </c>
    </row>
    <row r="16" spans="1:31" ht="15">
      <c r="A16" t="s">
        <v>3521</v>
      </c>
      <c r="C16" s="2" t="s">
        <v>9391</v>
      </c>
      <c r="E16" s="2" t="s">
        <v>9391</v>
      </c>
      <c r="F16" t="s">
        <v>3429</v>
      </c>
      <c r="G16" t="s">
        <v>3583</v>
      </c>
      <c r="H16" s="22" t="s">
        <v>1404</v>
      </c>
      <c r="I16" t="s">
        <v>3584</v>
      </c>
      <c r="J16" s="11" t="str">
        <f t="shared" si="0"/>
        <v>IC.GI.020205</v>
      </c>
      <c r="K16" s="2" t="s">
        <v>11324</v>
      </c>
      <c r="L16" t="str">
        <f t="shared" si="1"/>
        <v>Drain bag proper position</v>
      </c>
      <c r="M16" s="12" t="str">
        <f t="shared" si="2"/>
        <v>PI.IC.GI.020205.01</v>
      </c>
      <c r="N16" s="12"/>
      <c r="O16" s="12" t="str">
        <f t="shared" si="3"/>
        <v>PH.IC.GI.020205.01</v>
      </c>
      <c r="Q16" s="12" t="str">
        <f t="shared" si="4"/>
        <v>CL.IC.GI.020205.01</v>
      </c>
    </row>
    <row r="17" spans="1:25" ht="15">
      <c r="A17" t="s">
        <v>3521</v>
      </c>
      <c r="C17" s="2" t="s">
        <v>923</v>
      </c>
      <c r="E17" s="2" t="s">
        <v>923</v>
      </c>
      <c r="F17" t="s">
        <v>3429</v>
      </c>
      <c r="G17" t="s">
        <v>3585</v>
      </c>
      <c r="H17" s="22" t="s">
        <v>1406</v>
      </c>
      <c r="I17" t="s">
        <v>3586</v>
      </c>
      <c r="J17" s="11" t="str">
        <f t="shared" si="0"/>
        <v>IC.GI.020206</v>
      </c>
      <c r="K17" s="2" t="s">
        <v>1192</v>
      </c>
      <c r="L17" t="str">
        <f t="shared" si="1"/>
        <v>Drain bag not overfilled</v>
      </c>
      <c r="M17" s="12" t="str">
        <f t="shared" si="2"/>
        <v>PI.IC.GI.020206.01</v>
      </c>
      <c r="N17" s="12"/>
      <c r="O17" s="12" t="str">
        <f t="shared" si="3"/>
        <v>PH.IC.GI.020206.01</v>
      </c>
      <c r="Q17" s="12" t="str">
        <f t="shared" si="4"/>
        <v>CL.IC.GI.020206.01</v>
      </c>
    </row>
    <row r="18" spans="1:25" ht="15">
      <c r="A18" t="s">
        <v>3521</v>
      </c>
      <c r="C18" s="2" t="s">
        <v>923</v>
      </c>
      <c r="E18" s="2" t="s">
        <v>923</v>
      </c>
      <c r="F18" t="s">
        <v>3429</v>
      </c>
      <c r="G18" t="s">
        <v>3587</v>
      </c>
      <c r="H18" s="22" t="s">
        <v>1419</v>
      </c>
      <c r="I18" t="s">
        <v>3588</v>
      </c>
      <c r="J18" s="11" t="str">
        <f t="shared" si="0"/>
        <v>IC.GI.020207</v>
      </c>
      <c r="K18" s="2" t="s">
        <v>1192</v>
      </c>
      <c r="L18" t="str">
        <f t="shared" si="1"/>
        <v>Catheter hygiene daily and prn</v>
      </c>
      <c r="M18" s="12" t="str">
        <f t="shared" si="2"/>
        <v>PI.IC.GI.020207.01</v>
      </c>
      <c r="N18" s="12"/>
      <c r="O18" s="12" t="str">
        <f t="shared" si="3"/>
        <v>PH.IC.GI.020207.01</v>
      </c>
      <c r="Q18" s="12" t="str">
        <f t="shared" si="4"/>
        <v>CL.IC.GI.020207.01</v>
      </c>
    </row>
    <row r="19" spans="1:25" ht="15">
      <c r="A19" t="s">
        <v>3521</v>
      </c>
      <c r="C19" s="2" t="s">
        <v>923</v>
      </c>
      <c r="E19" s="2" t="s">
        <v>923</v>
      </c>
      <c r="F19" t="s">
        <v>3589</v>
      </c>
      <c r="G19" t="s">
        <v>3595</v>
      </c>
      <c r="H19" s="22" t="s">
        <v>1551</v>
      </c>
      <c r="I19" t="s">
        <v>3099</v>
      </c>
      <c r="J19" s="11" t="str">
        <f t="shared" si="0"/>
        <v>IC.GI.020209</v>
      </c>
      <c r="K19" s="2" t="s">
        <v>1192</v>
      </c>
      <c r="L19" t="str">
        <f t="shared" si="1"/>
        <v>Date insertion: specify</v>
      </c>
      <c r="M19" s="12" t="str">
        <f t="shared" si="2"/>
        <v>PI.IC.GI.020209.01</v>
      </c>
      <c r="N19" s="12"/>
      <c r="O19" s="12" t="str">
        <f t="shared" si="3"/>
        <v>PH.IC.GI.020209.01</v>
      </c>
      <c r="Q19" s="12" t="str">
        <f t="shared" si="4"/>
        <v>CL.IC.GI.020209.01</v>
      </c>
    </row>
    <row r="20" spans="1:25" ht="15">
      <c r="A20" t="s">
        <v>3521</v>
      </c>
      <c r="C20" s="2" t="s">
        <v>923</v>
      </c>
      <c r="E20" s="2" t="s">
        <v>923</v>
      </c>
      <c r="F20" t="s">
        <v>3589</v>
      </c>
      <c r="G20" s="2" t="s">
        <v>3596</v>
      </c>
      <c r="H20" s="22" t="s">
        <v>10905</v>
      </c>
      <c r="I20" s="22" t="s">
        <v>3596</v>
      </c>
      <c r="J20" s="11" t="str">
        <f t="shared" si="0"/>
        <v>IC.GI.020210</v>
      </c>
      <c r="K20" s="2" t="s">
        <v>1192</v>
      </c>
      <c r="L20" t="str">
        <f t="shared" si="1"/>
        <v>Clamped</v>
      </c>
      <c r="M20" s="12" t="str">
        <f t="shared" si="2"/>
        <v>PI.IC.GI.020210.01</v>
      </c>
      <c r="N20" s="12"/>
      <c r="O20" s="12" t="str">
        <f t="shared" si="3"/>
        <v>PH.IC.GI.020210.01</v>
      </c>
      <c r="Q20" s="12" t="str">
        <f t="shared" si="4"/>
        <v>CL.IC.GI.020210.01</v>
      </c>
      <c r="R20" t="s">
        <v>9277</v>
      </c>
      <c r="S20">
        <v>198</v>
      </c>
    </row>
    <row r="21" spans="1:25" ht="15">
      <c r="A21" t="s">
        <v>3521</v>
      </c>
      <c r="C21" s="2" t="s">
        <v>923</v>
      </c>
      <c r="D21" t="s">
        <v>5745</v>
      </c>
      <c r="E21" s="2" t="s">
        <v>1202</v>
      </c>
      <c r="F21" t="s">
        <v>3589</v>
      </c>
      <c r="G21" t="s">
        <v>3597</v>
      </c>
      <c r="H21" s="22" t="s">
        <v>1396</v>
      </c>
      <c r="I21" t="s">
        <v>3598</v>
      </c>
      <c r="J21" s="11" t="str">
        <f t="shared" si="0"/>
        <v>IC.GI.020301</v>
      </c>
      <c r="K21" s="2" t="s">
        <v>1192</v>
      </c>
      <c r="L21" t="str">
        <f t="shared" si="1"/>
        <v>Date inserted prior to ICU admit: specify date</v>
      </c>
      <c r="M21" s="12" t="str">
        <f t="shared" si="2"/>
        <v>PI.IC.GI.020301.01</v>
      </c>
      <c r="N21" s="12"/>
      <c r="O21" s="12" t="str">
        <f t="shared" si="3"/>
        <v>PH.IC.GI.020301.01</v>
      </c>
      <c r="Q21" s="12" t="str">
        <f t="shared" si="4"/>
        <v>CL.IC.GI.020301.01</v>
      </c>
    </row>
    <row r="22" spans="1:25" ht="15">
      <c r="A22" t="s">
        <v>3521</v>
      </c>
      <c r="C22" s="2" t="s">
        <v>923</v>
      </c>
      <c r="E22" s="2" t="s">
        <v>1202</v>
      </c>
      <c r="F22" t="s">
        <v>3589</v>
      </c>
      <c r="G22" t="s">
        <v>3599</v>
      </c>
      <c r="H22" s="22" t="s">
        <v>1398</v>
      </c>
      <c r="I22" t="s">
        <v>3077</v>
      </c>
      <c r="J22" s="11" t="str">
        <f t="shared" si="0"/>
        <v>IC.GI.020302</v>
      </c>
      <c r="K22" s="2" t="s">
        <v>1192</v>
      </c>
      <c r="L22" t="str">
        <f t="shared" si="1"/>
        <v>Date insertion unknown</v>
      </c>
      <c r="M22" s="12" t="str">
        <f t="shared" si="2"/>
        <v>PI.IC.GI.020302.01</v>
      </c>
      <c r="N22" s="12"/>
      <c r="O22" s="12" t="str">
        <f t="shared" si="3"/>
        <v>PH.IC.GI.020302.01</v>
      </c>
      <c r="Q22" s="12" t="str">
        <f t="shared" si="4"/>
        <v>CL.IC.GI.020302.01</v>
      </c>
    </row>
    <row r="23" spans="1:25" ht="15">
      <c r="A23" t="s">
        <v>3521</v>
      </c>
      <c r="C23" s="2" t="s">
        <v>1199</v>
      </c>
      <c r="E23" s="2" t="s">
        <v>946</v>
      </c>
      <c r="F23" t="s">
        <v>3589</v>
      </c>
      <c r="G23" t="s">
        <v>3600</v>
      </c>
      <c r="H23" s="22" t="s">
        <v>1400</v>
      </c>
      <c r="I23" t="s">
        <v>1583</v>
      </c>
      <c r="J23" s="11" t="str">
        <f t="shared" si="0"/>
        <v>IC.GI.020303</v>
      </c>
      <c r="K23" s="2" t="s">
        <v>11324</v>
      </c>
      <c r="L23" t="str">
        <f t="shared" si="1"/>
        <v>Date discontinue</v>
      </c>
      <c r="M23" s="12" t="str">
        <f t="shared" si="2"/>
        <v>PI.IC.GI.020303.01</v>
      </c>
      <c r="N23" s="12"/>
      <c r="O23" s="12" t="str">
        <f t="shared" si="3"/>
        <v>PH.IC.GI.020303.01</v>
      </c>
      <c r="Q23" s="12" t="str">
        <f t="shared" si="4"/>
        <v>CL.IC.GI.020303.01</v>
      </c>
    </row>
    <row r="24" spans="1:25" ht="15">
      <c r="A24" t="s">
        <v>3521</v>
      </c>
      <c r="C24" s="2" t="s">
        <v>923</v>
      </c>
      <c r="E24" s="2" t="s">
        <v>1202</v>
      </c>
      <c r="F24" t="s">
        <v>3589</v>
      </c>
      <c r="G24" t="s">
        <v>1926</v>
      </c>
      <c r="H24" s="22" t="s">
        <v>1402</v>
      </c>
      <c r="I24" t="s">
        <v>1927</v>
      </c>
      <c r="J24" s="11" t="str">
        <f t="shared" ref="J24" si="5">CONCATENATE("IC.GI.",C24,E24,H24)</f>
        <v>IC.GI.020304</v>
      </c>
      <c r="K24" s="2" t="s">
        <v>11683</v>
      </c>
      <c r="L24" t="str">
        <f t="shared" ref="L24" si="6">G24</f>
        <v>Tip sent for C&amp;S</v>
      </c>
      <c r="M24" s="12" t="str">
        <f t="shared" ref="M24" si="7">CONCATENATE("PI.",J24,".",K24)</f>
        <v>PI.IC.GI.020304.01</v>
      </c>
      <c r="N24" s="12"/>
      <c r="O24" s="12" t="str">
        <f t="shared" ref="O24" si="8">CONCATENATE("PH.",J24,".",K24)</f>
        <v>PH.IC.GI.020304.01</v>
      </c>
      <c r="Q24" s="12" t="str">
        <f t="shared" ref="Q24" si="9">CONCATENATE("CL.",J24,".",K24)</f>
        <v>CL.IC.GI.020304.01</v>
      </c>
    </row>
    <row r="25" spans="1:25" ht="15">
      <c r="A25" t="s">
        <v>3521</v>
      </c>
      <c r="C25" s="2" t="s">
        <v>923</v>
      </c>
      <c r="E25" s="2" t="s">
        <v>1202</v>
      </c>
      <c r="F25" t="s">
        <v>3589</v>
      </c>
      <c r="G25" t="s">
        <v>336</v>
      </c>
      <c r="H25" s="22" t="s">
        <v>815</v>
      </c>
      <c r="J25" s="11" t="str">
        <f t="shared" si="0"/>
        <v>IC.GI.020305</v>
      </c>
      <c r="K25" s="2" t="s">
        <v>1192</v>
      </c>
      <c r="L25" t="str">
        <f t="shared" si="1"/>
        <v>Self Discontinued</v>
      </c>
      <c r="M25" s="12" t="str">
        <f t="shared" si="2"/>
        <v>PI.IC.GI.020305.01</v>
      </c>
      <c r="N25" s="12"/>
      <c r="O25" s="12" t="str">
        <f t="shared" si="3"/>
        <v>PH.IC.GI.020305.01</v>
      </c>
      <c r="Q25" s="12" t="str">
        <f t="shared" si="4"/>
        <v>CL.IC.GI.020305.01</v>
      </c>
      <c r="X25" t="s">
        <v>933</v>
      </c>
      <c r="Y25">
        <v>1124</v>
      </c>
    </row>
    <row r="26" spans="1:25" ht="15">
      <c r="A26" t="s">
        <v>3521</v>
      </c>
      <c r="C26" s="2" t="s">
        <v>923</v>
      </c>
      <c r="D26" t="s">
        <v>3601</v>
      </c>
      <c r="E26" s="2" t="s">
        <v>7070</v>
      </c>
      <c r="F26" t="s">
        <v>3578</v>
      </c>
      <c r="G26" t="s">
        <v>3579</v>
      </c>
      <c r="H26" s="22" t="s">
        <v>1396</v>
      </c>
      <c r="I26" t="s">
        <v>945</v>
      </c>
      <c r="J26" s="11" t="str">
        <f t="shared" si="0"/>
        <v>IC.GI.020401</v>
      </c>
      <c r="K26" s="2" t="s">
        <v>11324</v>
      </c>
      <c r="L26" t="str">
        <f t="shared" si="1"/>
        <v>Perform daily review of the need for the urinary catheter</v>
      </c>
      <c r="M26" s="12" t="str">
        <f t="shared" si="2"/>
        <v>PI.IC.GI.020401.01</v>
      </c>
      <c r="N26" s="12"/>
      <c r="O26" s="12" t="str">
        <f t="shared" si="3"/>
        <v>PH.IC.GI.020401.01</v>
      </c>
      <c r="Q26" s="12" t="str">
        <f t="shared" si="4"/>
        <v>CL.IC.GI.020401.01</v>
      </c>
      <c r="R26" t="s">
        <v>9277</v>
      </c>
      <c r="S26">
        <v>22</v>
      </c>
    </row>
    <row r="27" spans="1:25" ht="15">
      <c r="A27" t="s">
        <v>3521</v>
      </c>
      <c r="C27" s="2" t="s">
        <v>9391</v>
      </c>
      <c r="E27" s="2" t="s">
        <v>7070</v>
      </c>
      <c r="F27" t="s">
        <v>3578</v>
      </c>
      <c r="G27" t="s">
        <v>3580</v>
      </c>
      <c r="H27" s="22" t="s">
        <v>1398</v>
      </c>
      <c r="I27" t="s">
        <v>11134</v>
      </c>
      <c r="J27" s="11" t="str">
        <f t="shared" si="0"/>
        <v>IC.GI.020402</v>
      </c>
      <c r="K27" s="2" t="s">
        <v>11324</v>
      </c>
      <c r="L27" t="str">
        <f t="shared" si="1"/>
        <v>Perform daily meatal hygiene</v>
      </c>
      <c r="M27" s="12" t="str">
        <f t="shared" si="2"/>
        <v>PI.IC.GI.020402.01</v>
      </c>
      <c r="N27" s="12"/>
      <c r="O27" s="12" t="str">
        <f t="shared" si="3"/>
        <v>PH.IC.GI.020402.01</v>
      </c>
      <c r="Q27" s="12" t="str">
        <f t="shared" si="4"/>
        <v>CL.IC.GI.020402.01</v>
      </c>
      <c r="R27" t="s">
        <v>9277</v>
      </c>
      <c r="S27">
        <v>20</v>
      </c>
    </row>
    <row r="28" spans="1:25" ht="15">
      <c r="A28" t="s">
        <v>3521</v>
      </c>
      <c r="C28" s="2" t="s">
        <v>1199</v>
      </c>
      <c r="E28" s="2" t="s">
        <v>948</v>
      </c>
      <c r="F28" t="s">
        <v>3578</v>
      </c>
      <c r="G28" t="s">
        <v>3594</v>
      </c>
      <c r="H28" s="22" t="s">
        <v>1400</v>
      </c>
      <c r="I28" t="s">
        <v>11134</v>
      </c>
      <c r="J28" s="11" t="str">
        <f t="shared" si="0"/>
        <v>IC.GI.020403</v>
      </c>
      <c r="K28" s="2" t="s">
        <v>11324</v>
      </c>
      <c r="L28" t="str">
        <f t="shared" si="1"/>
        <v>Regularly empty urinary drainage bags</v>
      </c>
      <c r="M28" s="12" t="str">
        <f t="shared" si="2"/>
        <v>PI.IC.GI.020403.01</v>
      </c>
      <c r="N28" s="12"/>
      <c r="O28" s="12" t="str">
        <f t="shared" si="3"/>
        <v>PH.IC.GI.020403.01</v>
      </c>
      <c r="Q28" s="12" t="str">
        <f t="shared" si="4"/>
        <v>CL.IC.GI.020403.01</v>
      </c>
      <c r="R28" t="s">
        <v>9277</v>
      </c>
      <c r="S28">
        <v>22</v>
      </c>
    </row>
    <row r="29" spans="1:25" ht="15">
      <c r="A29" t="s">
        <v>3521</v>
      </c>
      <c r="C29" s="2" t="s">
        <v>1199</v>
      </c>
      <c r="E29" s="2" t="s">
        <v>948</v>
      </c>
      <c r="F29" t="s">
        <v>3578</v>
      </c>
      <c r="G29" t="s">
        <v>222</v>
      </c>
      <c r="H29" s="22" t="s">
        <v>1402</v>
      </c>
      <c r="I29" t="s">
        <v>11134</v>
      </c>
      <c r="J29" s="11" t="str">
        <f t="shared" si="0"/>
        <v>IC.GI.020404</v>
      </c>
      <c r="K29" s="2" t="s">
        <v>11324</v>
      </c>
      <c r="L29" t="str">
        <f t="shared" si="1"/>
        <v>Perform hand hygiene, don gloves prior to each catheter care procedure</v>
      </c>
      <c r="M29" s="12" t="str">
        <f t="shared" si="2"/>
        <v>PI.IC.GI.020404.01</v>
      </c>
      <c r="N29" s="12"/>
      <c r="O29" s="12" t="str">
        <f t="shared" si="3"/>
        <v>PH.IC.GI.020404.01</v>
      </c>
      <c r="Q29" s="12" t="str">
        <f t="shared" si="4"/>
        <v>CL.IC.GI.020404.01</v>
      </c>
      <c r="R29" t="s">
        <v>9277</v>
      </c>
      <c r="S29">
        <v>22</v>
      </c>
    </row>
    <row r="30" spans="1:25" ht="15">
      <c r="A30" t="s">
        <v>3521</v>
      </c>
      <c r="C30" s="2" t="s">
        <v>1199</v>
      </c>
      <c r="E30" s="2" t="s">
        <v>948</v>
      </c>
      <c r="F30" t="s">
        <v>3578</v>
      </c>
      <c r="G30" t="s">
        <v>3662</v>
      </c>
      <c r="H30" s="22" t="s">
        <v>7071</v>
      </c>
      <c r="I30" t="s">
        <v>11134</v>
      </c>
      <c r="J30" s="11" t="str">
        <f t="shared" si="0"/>
        <v>IC.GI.020405</v>
      </c>
      <c r="K30" s="2" t="s">
        <v>11324</v>
      </c>
      <c r="L30" t="str">
        <f t="shared" si="1"/>
        <v>On procedure completion, remove gloves, gown, perform hand hygiene again</v>
      </c>
      <c r="M30" s="12" t="str">
        <f t="shared" si="2"/>
        <v>PI.IC.GI.020405.01</v>
      </c>
      <c r="N30" s="12"/>
      <c r="O30" s="12" t="str">
        <f t="shared" si="3"/>
        <v>PH.IC.GI.020405.01</v>
      </c>
      <c r="Q30" s="12" t="str">
        <f t="shared" si="4"/>
        <v>CL.IC.GI.020405.01</v>
      </c>
      <c r="R30" t="s">
        <v>9277</v>
      </c>
      <c r="S30">
        <v>22</v>
      </c>
    </row>
    <row r="31" spans="1:25" ht="15">
      <c r="A31" t="s">
        <v>3521</v>
      </c>
      <c r="C31" s="2" t="s">
        <v>1199</v>
      </c>
      <c r="E31" s="2" t="s">
        <v>948</v>
      </c>
      <c r="F31" t="s">
        <v>3578</v>
      </c>
      <c r="G31" t="s">
        <v>3647</v>
      </c>
      <c r="H31" s="22" t="s">
        <v>6888</v>
      </c>
      <c r="I31" t="s">
        <v>11134</v>
      </c>
      <c r="J31" s="11" t="str">
        <f t="shared" si="0"/>
        <v>IC.GI.020406</v>
      </c>
      <c r="K31" s="2" t="s">
        <v>11324</v>
      </c>
      <c r="L31" t="str">
        <f t="shared" si="1"/>
        <v>Drainage system is sterile and continuously closed</v>
      </c>
      <c r="M31" s="12" t="str">
        <f t="shared" si="2"/>
        <v>PI.IC.GI.020406.01</v>
      </c>
      <c r="N31" s="12"/>
      <c r="O31" s="12" t="str">
        <f t="shared" si="3"/>
        <v>PH.IC.GI.020406.01</v>
      </c>
      <c r="Q31" s="12" t="str">
        <f t="shared" si="4"/>
        <v>CL.IC.GI.020406.01</v>
      </c>
      <c r="R31" t="s">
        <v>9277</v>
      </c>
      <c r="S31">
        <v>22</v>
      </c>
    </row>
    <row r="32" spans="1:25" ht="15">
      <c r="A32" t="s">
        <v>3521</v>
      </c>
      <c r="C32" s="2" t="s">
        <v>1199</v>
      </c>
      <c r="E32" s="2" t="s">
        <v>948</v>
      </c>
      <c r="F32" t="s">
        <v>3578</v>
      </c>
      <c r="G32" t="s">
        <v>3648</v>
      </c>
      <c r="H32" s="22" t="s">
        <v>7284</v>
      </c>
      <c r="I32" t="s">
        <v>11134</v>
      </c>
      <c r="J32" s="11" t="str">
        <f t="shared" si="0"/>
        <v>IC.GI.020407</v>
      </c>
      <c r="K32" s="2" t="s">
        <v>11324</v>
      </c>
      <c r="L32" t="str">
        <f t="shared" si="1"/>
        <v>Catheter properly secured</v>
      </c>
      <c r="M32" s="12" t="str">
        <f t="shared" si="2"/>
        <v>PI.IC.GI.020407.01</v>
      </c>
      <c r="N32" s="12"/>
      <c r="O32" s="12" t="str">
        <f t="shared" si="3"/>
        <v>PH.IC.GI.020407.01</v>
      </c>
      <c r="Q32" s="12" t="str">
        <f t="shared" si="4"/>
        <v>CL.IC.GI.020407.01</v>
      </c>
      <c r="R32" t="s">
        <v>9277</v>
      </c>
      <c r="S32">
        <v>22</v>
      </c>
    </row>
    <row r="33" spans="1:19" ht="15">
      <c r="A33" t="s">
        <v>3521</v>
      </c>
      <c r="C33" s="2" t="s">
        <v>1199</v>
      </c>
      <c r="E33" s="2" t="s">
        <v>948</v>
      </c>
      <c r="F33" t="s">
        <v>3578</v>
      </c>
      <c r="G33" t="s">
        <v>3649</v>
      </c>
      <c r="H33" s="22" t="s">
        <v>10093</v>
      </c>
      <c r="I33" t="s">
        <v>11134</v>
      </c>
      <c r="J33" s="11" t="str">
        <f t="shared" si="0"/>
        <v>IC.GI.020408</v>
      </c>
      <c r="K33" s="2" t="s">
        <v>11324</v>
      </c>
      <c r="L33" t="str">
        <f t="shared" si="1"/>
        <v>Collection bag below level of the bladder</v>
      </c>
      <c r="M33" s="12" t="str">
        <f t="shared" si="2"/>
        <v>PI.IC.GI.020408.01</v>
      </c>
      <c r="N33" s="12"/>
      <c r="O33" s="12" t="str">
        <f t="shared" si="3"/>
        <v>PH.IC.GI.020408.01</v>
      </c>
      <c r="Q33" s="12" t="str">
        <f t="shared" si="4"/>
        <v>CL.IC.GI.020408.01</v>
      </c>
      <c r="R33" t="s">
        <v>9277</v>
      </c>
      <c r="S33">
        <v>22</v>
      </c>
    </row>
    <row r="34" spans="1:19" ht="15">
      <c r="A34" t="s">
        <v>3521</v>
      </c>
      <c r="C34" s="2" t="s">
        <v>1199</v>
      </c>
      <c r="E34" s="2" t="s">
        <v>948</v>
      </c>
      <c r="F34" t="s">
        <v>3578</v>
      </c>
      <c r="G34" t="s">
        <v>3650</v>
      </c>
      <c r="H34" s="22" t="s">
        <v>10095</v>
      </c>
      <c r="I34" t="s">
        <v>11134</v>
      </c>
      <c r="J34" s="11" t="str">
        <f t="shared" si="0"/>
        <v>IC.GI.020409</v>
      </c>
      <c r="K34" s="2" t="s">
        <v>11324</v>
      </c>
      <c r="L34" t="str">
        <f t="shared" si="1"/>
        <v>Unobstructed urine flow</v>
      </c>
      <c r="M34" s="12" t="str">
        <f t="shared" si="2"/>
        <v>PI.IC.GI.020409.01</v>
      </c>
      <c r="N34" s="12"/>
      <c r="O34" s="12" t="str">
        <f t="shared" si="3"/>
        <v>PH.IC.GI.020409.01</v>
      </c>
      <c r="Q34" s="12" t="str">
        <f t="shared" si="4"/>
        <v>CL.IC.GI.020409.01</v>
      </c>
      <c r="R34" t="s">
        <v>9277</v>
      </c>
      <c r="S34">
        <v>22</v>
      </c>
    </row>
    <row r="35" spans="1:19" ht="15">
      <c r="A35" t="s">
        <v>3521</v>
      </c>
      <c r="C35" s="2" t="s">
        <v>1199</v>
      </c>
      <c r="E35" s="2" t="s">
        <v>948</v>
      </c>
      <c r="F35" t="s">
        <v>3578</v>
      </c>
      <c r="G35" t="s">
        <v>3651</v>
      </c>
      <c r="H35" s="22" t="s">
        <v>10905</v>
      </c>
      <c r="I35" t="s">
        <v>11134</v>
      </c>
      <c r="J35" s="11" t="str">
        <f t="shared" ref="J35:J67" si="10">CONCATENATE("IC.GI.",C35,E35,H35)</f>
        <v>IC.GI.020410</v>
      </c>
      <c r="K35" s="2" t="s">
        <v>11324</v>
      </c>
      <c r="L35" t="str">
        <f t="shared" ref="L35:L67" si="11">G35</f>
        <v>Alternative to indwelling catheter was considered prior to insertion</v>
      </c>
      <c r="M35" s="12" t="str">
        <f t="shared" ref="M35:M67" si="12">CONCATENATE("PI.",J35,".",K35)</f>
        <v>PI.IC.GI.020410.01</v>
      </c>
      <c r="N35" s="12"/>
      <c r="O35" s="12" t="str">
        <f t="shared" ref="O35:O67" si="13">CONCATENATE("PH.",J35,".",K35)</f>
        <v>PH.IC.GI.020410.01</v>
      </c>
      <c r="Q35" s="12" t="str">
        <f t="shared" ref="Q35:Q67" si="14">CONCATENATE("CL.",J35,".",K35)</f>
        <v>CL.IC.GI.020410.01</v>
      </c>
      <c r="R35" t="s">
        <v>9277</v>
      </c>
      <c r="S35">
        <v>22</v>
      </c>
    </row>
    <row r="36" spans="1:19" ht="15">
      <c r="A36" t="s">
        <v>3521</v>
      </c>
      <c r="C36" s="2" t="s">
        <v>1199</v>
      </c>
      <c r="E36" s="2" t="s">
        <v>948</v>
      </c>
      <c r="F36" t="s">
        <v>3578</v>
      </c>
      <c r="G36" t="s">
        <v>3802</v>
      </c>
      <c r="H36" s="22" t="s">
        <v>8048</v>
      </c>
      <c r="I36" t="s">
        <v>11134</v>
      </c>
      <c r="J36" s="11" t="str">
        <f t="shared" si="10"/>
        <v>IC.GI.020411</v>
      </c>
      <c r="K36" s="2" t="s">
        <v>11324</v>
      </c>
      <c r="L36" t="str">
        <f t="shared" si="11"/>
        <v>Order written with indication on day of insertion by provider</v>
      </c>
      <c r="M36" s="12" t="str">
        <f t="shared" si="12"/>
        <v>PI.IC.GI.020411.01</v>
      </c>
      <c r="N36" s="12"/>
      <c r="O36" s="12" t="str">
        <f t="shared" si="13"/>
        <v>PH.IC.GI.020411.01</v>
      </c>
      <c r="Q36" s="12" t="str">
        <f t="shared" si="14"/>
        <v>CL.IC.GI.020411.01</v>
      </c>
      <c r="R36" t="s">
        <v>9277</v>
      </c>
      <c r="S36">
        <v>22</v>
      </c>
    </row>
    <row r="37" spans="1:19" ht="15">
      <c r="A37" t="s">
        <v>3521</v>
      </c>
      <c r="C37" s="2" t="s">
        <v>1199</v>
      </c>
      <c r="E37" s="2" t="s">
        <v>948</v>
      </c>
      <c r="F37" t="s">
        <v>3578</v>
      </c>
      <c r="G37" t="s">
        <v>3803</v>
      </c>
      <c r="H37" s="22" t="s">
        <v>11023</v>
      </c>
      <c r="I37" t="s">
        <v>11134</v>
      </c>
      <c r="J37" s="11" t="str">
        <f t="shared" si="10"/>
        <v>IC.GI.020412</v>
      </c>
      <c r="K37" s="2" t="s">
        <v>11324</v>
      </c>
      <c r="L37" t="str">
        <f t="shared" si="11"/>
        <v>Foley cont: perioperative use with appropriate indications</v>
      </c>
      <c r="M37" s="12" t="str">
        <f t="shared" si="12"/>
        <v>PI.IC.GI.020412.01</v>
      </c>
      <c r="N37" s="12"/>
      <c r="O37" s="12" t="str">
        <f t="shared" si="13"/>
        <v>PH.IC.GI.020412.01</v>
      </c>
      <c r="Q37" s="12" t="str">
        <f t="shared" si="14"/>
        <v>CL.IC.GI.020412.01</v>
      </c>
      <c r="R37" t="s">
        <v>9277</v>
      </c>
      <c r="S37">
        <v>22</v>
      </c>
    </row>
    <row r="38" spans="1:19" ht="15">
      <c r="A38" t="s">
        <v>3521</v>
      </c>
      <c r="C38" s="2" t="s">
        <v>1199</v>
      </c>
      <c r="E38" s="2" t="s">
        <v>948</v>
      </c>
      <c r="F38" t="s">
        <v>3578</v>
      </c>
      <c r="G38" t="s">
        <v>3804</v>
      </c>
      <c r="H38" s="22" t="s">
        <v>8201</v>
      </c>
      <c r="I38" t="s">
        <v>11134</v>
      </c>
      <c r="J38" s="11" t="str">
        <f t="shared" si="10"/>
        <v>IC.GI.020413</v>
      </c>
      <c r="K38" s="2" t="s">
        <v>11324</v>
      </c>
      <c r="L38" t="str">
        <f t="shared" si="11"/>
        <v>Foley cont: acute urinary retention or bladder outlet obstruction</v>
      </c>
      <c r="M38" s="12" t="str">
        <f t="shared" si="12"/>
        <v>PI.IC.GI.020413.01</v>
      </c>
      <c r="N38" s="12"/>
      <c r="O38" s="12" t="str">
        <f t="shared" si="13"/>
        <v>PH.IC.GI.020413.01</v>
      </c>
      <c r="Q38" s="12" t="str">
        <f t="shared" si="14"/>
        <v>CL.IC.GI.020413.01</v>
      </c>
      <c r="R38" t="s">
        <v>9277</v>
      </c>
      <c r="S38">
        <v>22</v>
      </c>
    </row>
    <row r="39" spans="1:19" ht="15">
      <c r="A39" t="s">
        <v>3521</v>
      </c>
      <c r="C39" s="2" t="s">
        <v>1199</v>
      </c>
      <c r="E39" s="2" t="s">
        <v>948</v>
      </c>
      <c r="F39" t="s">
        <v>3578</v>
      </c>
      <c r="G39" t="s">
        <v>3805</v>
      </c>
      <c r="H39" s="22" t="s">
        <v>9621</v>
      </c>
      <c r="I39" t="s">
        <v>11134</v>
      </c>
      <c r="J39" s="11" t="str">
        <f t="shared" si="10"/>
        <v>IC.GI.020414</v>
      </c>
      <c r="K39" s="2" t="s">
        <v>11324</v>
      </c>
      <c r="L39" t="str">
        <f t="shared" si="11"/>
        <v>Foley cont: accurate urine output monitoring in critical illness</v>
      </c>
      <c r="M39" s="12" t="str">
        <f t="shared" si="12"/>
        <v>PI.IC.GI.020414.01</v>
      </c>
      <c r="N39" s="12"/>
      <c r="O39" s="12" t="str">
        <f t="shared" si="13"/>
        <v>PH.IC.GI.020414.01</v>
      </c>
      <c r="Q39" s="12" t="str">
        <f t="shared" si="14"/>
        <v>CL.IC.GI.020414.01</v>
      </c>
      <c r="R39" t="s">
        <v>9277</v>
      </c>
      <c r="S39">
        <v>22</v>
      </c>
    </row>
    <row r="40" spans="1:19" ht="15">
      <c r="A40" t="s">
        <v>3521</v>
      </c>
      <c r="C40" s="2" t="s">
        <v>1199</v>
      </c>
      <c r="E40" s="2" t="s">
        <v>948</v>
      </c>
      <c r="F40" t="s">
        <v>3578</v>
      </c>
      <c r="G40" t="s">
        <v>3806</v>
      </c>
      <c r="H40" s="22" t="s">
        <v>6135</v>
      </c>
      <c r="I40" t="s">
        <v>11134</v>
      </c>
      <c r="J40" s="11" t="str">
        <f t="shared" si="10"/>
        <v>IC.GI.020415</v>
      </c>
      <c r="K40" s="2" t="s">
        <v>11324</v>
      </c>
      <c r="L40" t="str">
        <f t="shared" si="11"/>
        <v>Foley cont: as patient requires prolonged immobilization</v>
      </c>
      <c r="M40" s="12" t="str">
        <f t="shared" si="12"/>
        <v>PI.IC.GI.020415.01</v>
      </c>
      <c r="N40" s="12"/>
      <c r="O40" s="12" t="str">
        <f t="shared" si="13"/>
        <v>PH.IC.GI.020415.01</v>
      </c>
      <c r="Q40" s="12" t="str">
        <f t="shared" si="14"/>
        <v>CL.IC.GI.020415.01</v>
      </c>
      <c r="R40" t="s">
        <v>9277</v>
      </c>
      <c r="S40">
        <v>22</v>
      </c>
    </row>
    <row r="41" spans="1:19" ht="15">
      <c r="A41" t="s">
        <v>3521</v>
      </c>
      <c r="C41" s="2" t="s">
        <v>1199</v>
      </c>
      <c r="E41" s="2" t="s">
        <v>948</v>
      </c>
      <c r="F41" t="s">
        <v>3578</v>
      </c>
      <c r="G41" t="s">
        <v>3807</v>
      </c>
      <c r="H41" s="22" t="s">
        <v>5740</v>
      </c>
      <c r="I41" t="s">
        <v>11134</v>
      </c>
      <c r="J41" s="11" t="str">
        <f t="shared" si="10"/>
        <v>IC.GI.020416</v>
      </c>
      <c r="K41" s="2" t="s">
        <v>11324</v>
      </c>
      <c r="L41" t="str">
        <f t="shared" si="11"/>
        <v>Foley cont: healing, open sacral/perineal wounds to incontinent patient</v>
      </c>
      <c r="M41" s="12" t="str">
        <f t="shared" si="12"/>
        <v>PI.IC.GI.020416.01</v>
      </c>
      <c r="N41" s="12"/>
      <c r="O41" s="12" t="str">
        <f t="shared" si="13"/>
        <v>PH.IC.GI.020416.01</v>
      </c>
      <c r="Q41" s="12" t="str">
        <f t="shared" si="14"/>
        <v>CL.IC.GI.020416.01</v>
      </c>
      <c r="R41" t="s">
        <v>9277</v>
      </c>
      <c r="S41">
        <v>22</v>
      </c>
    </row>
    <row r="42" spans="1:19" ht="15">
      <c r="A42" t="s">
        <v>3521</v>
      </c>
      <c r="C42" s="2" t="s">
        <v>1199</v>
      </c>
      <c r="E42" s="2" t="s">
        <v>948</v>
      </c>
      <c r="F42" t="s">
        <v>3578</v>
      </c>
      <c r="G42" t="s">
        <v>3808</v>
      </c>
      <c r="H42" s="22" t="s">
        <v>6865</v>
      </c>
      <c r="I42" t="s">
        <v>11134</v>
      </c>
      <c r="J42" s="11" t="str">
        <f t="shared" si="10"/>
        <v>IC.GI.020417</v>
      </c>
      <c r="K42" s="2" t="s">
        <v>11324</v>
      </c>
      <c r="L42" t="str">
        <f t="shared" si="11"/>
        <v>Foley cont: to improve comfort for end of life care</v>
      </c>
      <c r="M42" s="12" t="str">
        <f t="shared" si="12"/>
        <v>PI.IC.GI.020417.01</v>
      </c>
      <c r="N42" s="12"/>
      <c r="O42" s="12" t="str">
        <f t="shared" si="13"/>
        <v>PH.IC.GI.020417.01</v>
      </c>
      <c r="Q42" s="12" t="str">
        <f t="shared" si="14"/>
        <v>CL.IC.GI.020417.01</v>
      </c>
      <c r="R42" t="s">
        <v>9277</v>
      </c>
      <c r="S42">
        <v>22</v>
      </c>
    </row>
    <row r="43" spans="1:19" ht="15">
      <c r="A43" t="s">
        <v>3521</v>
      </c>
      <c r="C43" s="2" t="s">
        <v>1199</v>
      </c>
      <c r="D43" t="s">
        <v>3809</v>
      </c>
      <c r="E43" s="2" t="s">
        <v>7071</v>
      </c>
      <c r="F43" t="s">
        <v>3867</v>
      </c>
      <c r="G43" t="s">
        <v>3810</v>
      </c>
      <c r="H43" s="22" t="s">
        <v>1396</v>
      </c>
      <c r="I43" t="s">
        <v>11134</v>
      </c>
      <c r="J43" s="11" t="str">
        <f t="shared" si="10"/>
        <v>IC.GI.020501</v>
      </c>
      <c r="K43" s="2" t="s">
        <v>11324</v>
      </c>
      <c r="L43" t="str">
        <f t="shared" si="11"/>
        <v>Foley discontinued Post Op Day 1</v>
      </c>
      <c r="M43" s="12" t="str">
        <f t="shared" si="12"/>
        <v>PI.IC.GI.020501.01</v>
      </c>
      <c r="N43" s="12"/>
      <c r="O43" s="12" t="str">
        <f t="shared" si="13"/>
        <v>PH.IC.GI.020501.01</v>
      </c>
      <c r="Q43" s="12" t="str">
        <f t="shared" si="14"/>
        <v>CL.IC.GI.020501.01</v>
      </c>
      <c r="R43" t="s">
        <v>9277</v>
      </c>
      <c r="S43">
        <v>346</v>
      </c>
    </row>
    <row r="44" spans="1:19" ht="15">
      <c r="A44" t="s">
        <v>3521</v>
      </c>
      <c r="C44" s="2" t="s">
        <v>1199</v>
      </c>
      <c r="E44" s="2" t="s">
        <v>7071</v>
      </c>
      <c r="F44" t="s">
        <v>3867</v>
      </c>
      <c r="G44" t="s">
        <v>3862</v>
      </c>
      <c r="H44" s="22" t="s">
        <v>1398</v>
      </c>
      <c r="I44" t="s">
        <v>11134</v>
      </c>
      <c r="J44" s="11" t="str">
        <f t="shared" si="10"/>
        <v>IC.GI.020502</v>
      </c>
      <c r="K44" s="2" t="s">
        <v>11324</v>
      </c>
      <c r="L44" t="str">
        <f t="shared" si="11"/>
        <v>Foley discontinued Post Op Day 2</v>
      </c>
      <c r="M44" s="12" t="str">
        <f t="shared" si="12"/>
        <v>PI.IC.GI.020502.01</v>
      </c>
      <c r="N44" s="12"/>
      <c r="O44" s="12" t="str">
        <f t="shared" si="13"/>
        <v>PH.IC.GI.020502.01</v>
      </c>
      <c r="Q44" s="12" t="str">
        <f t="shared" si="14"/>
        <v>CL.IC.GI.020502.01</v>
      </c>
      <c r="R44" t="s">
        <v>9277</v>
      </c>
      <c r="S44">
        <v>346</v>
      </c>
    </row>
    <row r="45" spans="1:19" ht="15">
      <c r="A45" t="s">
        <v>3521</v>
      </c>
      <c r="C45" s="2" t="s">
        <v>1199</v>
      </c>
      <c r="E45" s="2" t="s">
        <v>7071</v>
      </c>
      <c r="F45" t="s">
        <v>3867</v>
      </c>
      <c r="G45" t="s">
        <v>3863</v>
      </c>
      <c r="H45" s="22" t="s">
        <v>1400</v>
      </c>
      <c r="I45" t="s">
        <v>11134</v>
      </c>
      <c r="J45" s="11" t="str">
        <f t="shared" si="10"/>
        <v>IC.GI.020503</v>
      </c>
      <c r="K45" s="2" t="s">
        <v>11324</v>
      </c>
      <c r="L45" t="str">
        <f t="shared" si="11"/>
        <v xml:space="preserve">Accurate urine output monitoring of ICU </v>
      </c>
      <c r="M45" s="12" t="str">
        <f t="shared" si="12"/>
        <v>PI.IC.GI.020503.01</v>
      </c>
      <c r="N45" s="12"/>
      <c r="O45" s="12" t="str">
        <f t="shared" si="13"/>
        <v>PH.IC.GI.020503.01</v>
      </c>
      <c r="Q45" s="12" t="str">
        <f t="shared" si="14"/>
        <v>CL.IC.GI.020503.01</v>
      </c>
      <c r="R45" t="s">
        <v>9277</v>
      </c>
      <c r="S45">
        <v>346</v>
      </c>
    </row>
    <row r="46" spans="1:19" ht="15">
      <c r="A46" t="s">
        <v>3521</v>
      </c>
      <c r="C46" s="2" t="s">
        <v>1199</v>
      </c>
      <c r="E46" s="2" t="s">
        <v>7071</v>
      </c>
      <c r="F46" t="s">
        <v>3867</v>
      </c>
      <c r="G46" t="s">
        <v>3864</v>
      </c>
      <c r="H46" s="22" t="s">
        <v>1402</v>
      </c>
      <c r="I46" t="s">
        <v>11134</v>
      </c>
      <c r="J46" s="11" t="str">
        <f t="shared" si="10"/>
        <v>IC.GI.020504</v>
      </c>
      <c r="K46" s="2" t="s">
        <v>11324</v>
      </c>
      <c r="L46" t="str">
        <f t="shared" si="11"/>
        <v>Acute urinary retention/bladder outlet obstruction</v>
      </c>
      <c r="M46" s="12" t="str">
        <f t="shared" si="12"/>
        <v>PI.IC.GI.020504.01</v>
      </c>
      <c r="N46" s="12"/>
      <c r="O46" s="12" t="str">
        <f t="shared" si="13"/>
        <v>PH.IC.GI.020504.01</v>
      </c>
      <c r="Q46" s="12" t="str">
        <f t="shared" si="14"/>
        <v>CL.IC.GI.020504.01</v>
      </c>
      <c r="R46" t="s">
        <v>9277</v>
      </c>
      <c r="S46">
        <v>346</v>
      </c>
    </row>
    <row r="47" spans="1:19" ht="15">
      <c r="A47" t="s">
        <v>3521</v>
      </c>
      <c r="C47" s="2" t="s">
        <v>1199</v>
      </c>
      <c r="D47" t="s">
        <v>11134</v>
      </c>
      <c r="E47" s="2" t="s">
        <v>7071</v>
      </c>
      <c r="F47" t="s">
        <v>3867</v>
      </c>
      <c r="G47" t="s">
        <v>3865</v>
      </c>
      <c r="H47" s="22" t="s">
        <v>7071</v>
      </c>
      <c r="I47" t="s">
        <v>11134</v>
      </c>
      <c r="J47" s="11" t="str">
        <f t="shared" si="10"/>
        <v>IC.GI.020505</v>
      </c>
      <c r="K47" s="2" t="s">
        <v>11324</v>
      </c>
      <c r="L47" t="str">
        <f t="shared" si="11"/>
        <v>Patient requires prolonged immobilization</v>
      </c>
      <c r="M47" s="12" t="str">
        <f t="shared" si="12"/>
        <v>PI.IC.GI.020505.01</v>
      </c>
      <c r="N47" s="12"/>
      <c r="O47" s="12" t="str">
        <f t="shared" si="13"/>
        <v>PH.IC.GI.020505.01</v>
      </c>
      <c r="Q47" s="12" t="str">
        <f t="shared" si="14"/>
        <v>CL.IC.GI.020505.01</v>
      </c>
      <c r="R47" t="s">
        <v>9277</v>
      </c>
      <c r="S47">
        <v>346</v>
      </c>
    </row>
    <row r="48" spans="1:19" ht="15">
      <c r="A48" t="s">
        <v>3521</v>
      </c>
      <c r="C48" s="2" t="s">
        <v>1199</v>
      </c>
      <c r="E48" s="2" t="s">
        <v>7071</v>
      </c>
      <c r="F48" t="s">
        <v>3867</v>
      </c>
      <c r="G48" t="s">
        <v>3866</v>
      </c>
      <c r="H48" s="22" t="s">
        <v>6888</v>
      </c>
      <c r="I48" t="s">
        <v>11134</v>
      </c>
      <c r="J48" s="11" t="str">
        <f t="shared" si="10"/>
        <v>IC.GI.020506</v>
      </c>
      <c r="K48" s="2" t="s">
        <v>11324</v>
      </c>
      <c r="L48" t="str">
        <f t="shared" si="11"/>
        <v>Procedure requires general or spinal anesthesia</v>
      </c>
      <c r="M48" s="12" t="str">
        <f t="shared" si="12"/>
        <v>PI.IC.GI.020506.01</v>
      </c>
      <c r="N48" s="12"/>
      <c r="O48" s="12" t="str">
        <f t="shared" si="13"/>
        <v>PH.IC.GI.020506.01</v>
      </c>
      <c r="Q48" s="12" t="str">
        <f t="shared" si="14"/>
        <v>CL.IC.GI.020506.01</v>
      </c>
      <c r="R48" t="s">
        <v>9277</v>
      </c>
      <c r="S48">
        <v>346</v>
      </c>
    </row>
    <row r="49" spans="1:25" ht="15">
      <c r="A49" t="s">
        <v>3521</v>
      </c>
      <c r="C49" s="2" t="s">
        <v>9391</v>
      </c>
      <c r="E49" s="2" t="s">
        <v>7071</v>
      </c>
      <c r="F49" t="s">
        <v>3867</v>
      </c>
      <c r="G49" t="s">
        <v>3868</v>
      </c>
      <c r="H49" s="22" t="s">
        <v>7284</v>
      </c>
      <c r="I49" t="s">
        <v>11134</v>
      </c>
      <c r="J49" s="11" t="str">
        <f t="shared" si="10"/>
        <v>IC.GI.020507</v>
      </c>
      <c r="K49" s="2" t="s">
        <v>1192</v>
      </c>
      <c r="L49" t="str">
        <f t="shared" si="11"/>
        <v>Patient has urological/gynecological/perineal procedures</v>
      </c>
      <c r="M49" s="12" t="str">
        <f t="shared" si="12"/>
        <v>PI.IC.GI.020507.01</v>
      </c>
      <c r="N49" s="12"/>
      <c r="O49" s="12" t="str">
        <f t="shared" si="13"/>
        <v>PH.IC.GI.020507.01</v>
      </c>
      <c r="Q49" s="12" t="str">
        <f t="shared" si="14"/>
        <v>CL.IC.GI.020507.01</v>
      </c>
      <c r="R49" t="s">
        <v>9277</v>
      </c>
      <c r="S49">
        <v>346</v>
      </c>
    </row>
    <row r="50" spans="1:25" ht="15">
      <c r="A50" t="s">
        <v>3521</v>
      </c>
      <c r="C50" s="2" t="s">
        <v>1199</v>
      </c>
      <c r="E50" s="2" t="s">
        <v>7071</v>
      </c>
      <c r="F50" t="s">
        <v>3867</v>
      </c>
      <c r="G50" t="s">
        <v>4029</v>
      </c>
      <c r="H50" s="22" t="s">
        <v>10093</v>
      </c>
      <c r="I50" t="s">
        <v>11134</v>
      </c>
      <c r="J50" s="11" t="str">
        <f t="shared" si="10"/>
        <v>IC.GI.020508</v>
      </c>
      <c r="K50" s="2" t="s">
        <v>1192</v>
      </c>
      <c r="L50" t="str">
        <f t="shared" si="11"/>
        <v>Provider documents reason to keep catheter postoperatively</v>
      </c>
      <c r="M50" s="12" t="str">
        <f t="shared" si="12"/>
        <v>PI.IC.GI.020508.01</v>
      </c>
      <c r="N50" s="12"/>
      <c r="O50" s="12" t="str">
        <f t="shared" si="13"/>
        <v>PH.IC.GI.020508.01</v>
      </c>
      <c r="Q50" s="12" t="str">
        <f t="shared" si="14"/>
        <v>CL.IC.GI.020508.01</v>
      </c>
      <c r="R50" t="s">
        <v>9277</v>
      </c>
      <c r="S50">
        <v>346</v>
      </c>
    </row>
    <row r="51" spans="1:25" ht="15">
      <c r="A51" t="s">
        <v>3521</v>
      </c>
      <c r="B51" t="s">
        <v>3607</v>
      </c>
      <c r="C51" s="2" t="s">
        <v>946</v>
      </c>
      <c r="D51" t="s">
        <v>3455</v>
      </c>
      <c r="E51" s="2" t="s">
        <v>11324</v>
      </c>
      <c r="F51" t="s">
        <v>316</v>
      </c>
      <c r="G51" t="s">
        <v>3470</v>
      </c>
      <c r="H51" s="22" t="s">
        <v>1396</v>
      </c>
      <c r="I51" t="s">
        <v>3471</v>
      </c>
      <c r="J51" s="11" t="str">
        <f t="shared" si="10"/>
        <v>IC.GI.030101</v>
      </c>
      <c r="K51" s="2" t="s">
        <v>11324</v>
      </c>
      <c r="L51" t="str">
        <f t="shared" si="11"/>
        <v>Hand flush done</v>
      </c>
      <c r="M51" s="12" t="str">
        <f t="shared" si="12"/>
        <v>PI.IC.GI.030101.01</v>
      </c>
      <c r="N51" s="12"/>
      <c r="O51" s="12" t="str">
        <f t="shared" si="13"/>
        <v>PH.IC.GI.030101.01</v>
      </c>
      <c r="Q51" s="12" t="str">
        <f t="shared" si="14"/>
        <v>CL.IC.GI.030101.01</v>
      </c>
    </row>
    <row r="52" spans="1:25" ht="15">
      <c r="A52" t="s">
        <v>3521</v>
      </c>
      <c r="C52" s="2" t="s">
        <v>946</v>
      </c>
      <c r="E52" s="2" t="s">
        <v>11324</v>
      </c>
      <c r="F52" t="s">
        <v>318</v>
      </c>
      <c r="G52" t="s">
        <v>3325</v>
      </c>
      <c r="H52" s="22" t="s">
        <v>1398</v>
      </c>
      <c r="I52" t="s">
        <v>2394</v>
      </c>
      <c r="J52" s="11" t="str">
        <f t="shared" si="10"/>
        <v>IC.GI.030102</v>
      </c>
      <c r="K52" s="2" t="s">
        <v>11324</v>
      </c>
      <c r="L52" t="str">
        <f t="shared" si="11"/>
        <v>Amount:  specify</v>
      </c>
      <c r="M52" s="12" t="str">
        <f t="shared" si="12"/>
        <v>PI.IC.GI.030102.01</v>
      </c>
      <c r="N52" s="12"/>
      <c r="O52" s="12" t="str">
        <f t="shared" si="13"/>
        <v>PH.IC.GI.030102.01</v>
      </c>
      <c r="Q52" s="12" t="str">
        <f t="shared" si="14"/>
        <v>CL.IC.GI.030102.01</v>
      </c>
    </row>
    <row r="53" spans="1:25" ht="15">
      <c r="A53" t="s">
        <v>3521</v>
      </c>
      <c r="C53" s="2" t="s">
        <v>946</v>
      </c>
      <c r="E53" s="2" t="s">
        <v>11324</v>
      </c>
      <c r="F53" t="s">
        <v>226</v>
      </c>
      <c r="G53" t="s">
        <v>3326</v>
      </c>
      <c r="H53" s="22" t="s">
        <v>1400</v>
      </c>
      <c r="I53" t="s">
        <v>3327</v>
      </c>
      <c r="J53" s="11" t="str">
        <f t="shared" si="10"/>
        <v>IC.GI.030103</v>
      </c>
      <c r="K53" s="2" t="s">
        <v>11324</v>
      </c>
      <c r="L53" t="str">
        <f t="shared" si="11"/>
        <v>Normal Saline</v>
      </c>
      <c r="M53" s="12" t="str">
        <f t="shared" si="12"/>
        <v>PI.IC.GI.030103.01</v>
      </c>
      <c r="N53" s="12"/>
      <c r="O53" s="12" t="str">
        <f t="shared" si="13"/>
        <v>PH.IC.GI.030103.01</v>
      </c>
      <c r="Q53" s="12" t="str">
        <f t="shared" si="14"/>
        <v>CL.IC.GI.030103.01</v>
      </c>
    </row>
    <row r="54" spans="1:25" ht="15">
      <c r="A54" t="s">
        <v>3521</v>
      </c>
      <c r="C54" s="2" t="s">
        <v>946</v>
      </c>
      <c r="E54" s="2" t="s">
        <v>11324</v>
      </c>
      <c r="F54" t="s">
        <v>227</v>
      </c>
      <c r="G54" t="s">
        <v>3328</v>
      </c>
      <c r="H54" s="22" t="s">
        <v>1402</v>
      </c>
      <c r="I54" t="s">
        <v>3329</v>
      </c>
      <c r="J54" s="11" t="str">
        <f t="shared" si="10"/>
        <v>IC.GI.030104</v>
      </c>
      <c r="K54" s="2" t="s">
        <v>11324</v>
      </c>
      <c r="L54" t="str">
        <f t="shared" si="11"/>
        <v>CBI:  Sterile Water</v>
      </c>
      <c r="M54" s="12" t="str">
        <f t="shared" si="12"/>
        <v>PI.IC.GI.030104.01</v>
      </c>
      <c r="N54" s="12"/>
      <c r="O54" s="12" t="str">
        <f t="shared" si="13"/>
        <v>PH.IC.GI.030104.01</v>
      </c>
      <c r="Q54" s="12" t="str">
        <f t="shared" si="14"/>
        <v>CL.IC.GI.030104.01</v>
      </c>
    </row>
    <row r="55" spans="1:25" ht="15">
      <c r="A55" t="s">
        <v>3521</v>
      </c>
      <c r="C55" s="2" t="s">
        <v>946</v>
      </c>
      <c r="E55" s="2" t="s">
        <v>11324</v>
      </c>
      <c r="F55" t="s">
        <v>226</v>
      </c>
      <c r="G55" t="s">
        <v>3330</v>
      </c>
      <c r="H55" s="22" t="s">
        <v>1404</v>
      </c>
      <c r="I55" t="s">
        <v>3331</v>
      </c>
      <c r="J55" s="11" t="str">
        <f t="shared" si="10"/>
        <v>IC.GI.030105</v>
      </c>
      <c r="K55" s="2" t="s">
        <v>11324</v>
      </c>
      <c r="L55" t="str">
        <f t="shared" si="11"/>
        <v>CBI bag number:  specify</v>
      </c>
      <c r="M55" s="12" t="str">
        <f t="shared" si="12"/>
        <v>PI.IC.GI.030105.01</v>
      </c>
      <c r="N55" s="12"/>
      <c r="O55" s="12" t="str">
        <f t="shared" si="13"/>
        <v>PH.IC.GI.030105.01</v>
      </c>
      <c r="Q55" s="12" t="str">
        <f t="shared" si="14"/>
        <v>CL.IC.GI.030105.01</v>
      </c>
    </row>
    <row r="56" spans="1:25" ht="15">
      <c r="A56" t="s">
        <v>3521</v>
      </c>
      <c r="B56" t="s">
        <v>3332</v>
      </c>
      <c r="C56" s="2" t="s">
        <v>948</v>
      </c>
      <c r="D56" t="s">
        <v>3333</v>
      </c>
      <c r="E56" s="2" t="s">
        <v>11324</v>
      </c>
      <c r="F56" t="s">
        <v>3488</v>
      </c>
      <c r="G56" t="s">
        <v>3640</v>
      </c>
      <c r="H56" s="22" t="s">
        <v>1396</v>
      </c>
      <c r="I56" t="s">
        <v>3641</v>
      </c>
      <c r="J56" s="11" t="str">
        <f t="shared" si="10"/>
        <v>IC.GI.040101</v>
      </c>
      <c r="K56" s="2" t="s">
        <v>11324</v>
      </c>
      <c r="L56" t="str">
        <f t="shared" si="11"/>
        <v xml:space="preserve">     Hemodialysis non-tunneled temporary: see central line</v>
      </c>
      <c r="M56" s="12" t="str">
        <f t="shared" si="12"/>
        <v>PI.IC.GI.040101.01</v>
      </c>
      <c r="N56" s="12"/>
      <c r="O56" s="12" t="str">
        <f t="shared" si="13"/>
        <v>PH.IC.GI.040101.01</v>
      </c>
      <c r="Q56" s="12" t="str">
        <f t="shared" si="14"/>
        <v>CL.IC.GI.040101.01</v>
      </c>
    </row>
    <row r="57" spans="1:25" ht="15">
      <c r="A57" t="s">
        <v>3521</v>
      </c>
      <c r="C57" s="2" t="s">
        <v>948</v>
      </c>
      <c r="E57" s="2" t="s">
        <v>11324</v>
      </c>
      <c r="F57" t="s">
        <v>3488</v>
      </c>
      <c r="G57" t="s">
        <v>3494</v>
      </c>
      <c r="H57" s="22" t="s">
        <v>1398</v>
      </c>
      <c r="I57" t="s">
        <v>3495</v>
      </c>
      <c r="J57" s="11" t="str">
        <f t="shared" si="10"/>
        <v>IC.GI.040102</v>
      </c>
      <c r="K57" s="2" t="s">
        <v>11324</v>
      </c>
      <c r="L57" t="str">
        <f t="shared" si="11"/>
        <v xml:space="preserve">     Dialysis tunneled permanent: see central line</v>
      </c>
      <c r="M57" s="12" t="str">
        <f t="shared" si="12"/>
        <v>PI.IC.GI.040102.01</v>
      </c>
      <c r="N57" s="12"/>
      <c r="O57" s="12" t="str">
        <f t="shared" si="13"/>
        <v>PH.IC.GI.040102.01</v>
      </c>
      <c r="Q57" s="12" t="str">
        <f t="shared" si="14"/>
        <v>CL.IC.GI.040102.01</v>
      </c>
    </row>
    <row r="58" spans="1:25" ht="15">
      <c r="A58" t="s">
        <v>3521</v>
      </c>
      <c r="C58" s="2" t="s">
        <v>948</v>
      </c>
      <c r="E58" s="2" t="s">
        <v>11324</v>
      </c>
      <c r="F58" t="s">
        <v>3488</v>
      </c>
      <c r="G58" t="s">
        <v>3496</v>
      </c>
      <c r="H58" s="22" t="s">
        <v>1400</v>
      </c>
      <c r="I58" t="s">
        <v>3497</v>
      </c>
      <c r="J58" s="11" t="str">
        <f t="shared" si="10"/>
        <v>IC.GI.040103</v>
      </c>
      <c r="K58" s="2" t="s">
        <v>11324</v>
      </c>
      <c r="L58" t="str">
        <f t="shared" si="11"/>
        <v xml:space="preserve">     Arteriovenous Fistula</v>
      </c>
      <c r="M58" s="12" t="str">
        <f t="shared" si="12"/>
        <v>PI.IC.GI.040103.01</v>
      </c>
      <c r="N58" s="12"/>
      <c r="O58" s="12" t="str">
        <f t="shared" si="13"/>
        <v>PH.IC.GI.040103.01</v>
      </c>
      <c r="Q58" s="12" t="str">
        <f t="shared" si="14"/>
        <v>CL.IC.GI.040103.01</v>
      </c>
    </row>
    <row r="59" spans="1:25" ht="15">
      <c r="A59" t="s">
        <v>3521</v>
      </c>
      <c r="C59" s="2" t="s">
        <v>948</v>
      </c>
      <c r="E59" s="2" t="s">
        <v>11324</v>
      </c>
      <c r="F59" t="s">
        <v>3488</v>
      </c>
      <c r="G59" t="s">
        <v>3498</v>
      </c>
      <c r="H59" s="22" t="s">
        <v>1402</v>
      </c>
      <c r="I59" t="s">
        <v>3499</v>
      </c>
      <c r="J59" s="11" t="str">
        <f t="shared" si="10"/>
        <v>IC.GI.040104</v>
      </c>
      <c r="K59" s="2" t="s">
        <v>11324</v>
      </c>
      <c r="L59" t="str">
        <f t="shared" si="11"/>
        <v xml:space="preserve">     Peritoneal</v>
      </c>
      <c r="M59" s="12" t="str">
        <f t="shared" si="12"/>
        <v>PI.IC.GI.040104.01</v>
      </c>
      <c r="N59" s="12"/>
      <c r="O59" s="12" t="str">
        <f t="shared" si="13"/>
        <v>PH.IC.GI.040104.01</v>
      </c>
      <c r="Q59" s="12" t="str">
        <f t="shared" si="14"/>
        <v>CL.IC.GI.040104.01</v>
      </c>
    </row>
    <row r="60" spans="1:25" s="5" customFormat="1" ht="15">
      <c r="A60" s="18" t="s">
        <v>3521</v>
      </c>
      <c r="B60" s="18"/>
      <c r="C60" s="10" t="s">
        <v>1402</v>
      </c>
      <c r="D60" s="18"/>
      <c r="E60" s="10" t="s">
        <v>1396</v>
      </c>
      <c r="F60" s="18" t="s">
        <v>698</v>
      </c>
      <c r="G60" s="18" t="s">
        <v>833</v>
      </c>
      <c r="H60" s="10" t="s">
        <v>815</v>
      </c>
      <c r="I60" s="18"/>
      <c r="J60" s="13" t="str">
        <f t="shared" ref="J60" si="15">CONCATENATE("IC.GI.",C60,E60,H60)</f>
        <v>IC.GI.040105</v>
      </c>
      <c r="K60" s="6" t="s">
        <v>11383</v>
      </c>
      <c r="L60" s="5" t="str">
        <f t="shared" ref="L60" si="16">G60</f>
        <v>Dialysis Catheter with Pig tail/extra cath</v>
      </c>
      <c r="M60" s="14" t="str">
        <f t="shared" ref="M60" si="17">CONCATENATE("PI.",J60,".",K60)</f>
        <v>PI.IC.GI.040105.01</v>
      </c>
      <c r="N60" s="14"/>
      <c r="O60" s="14" t="str">
        <f t="shared" ref="O60" si="18">CONCATENATE("PH.",J60,".",K60)</f>
        <v>PH.IC.GI.040105.01</v>
      </c>
      <c r="Q60" s="14" t="str">
        <f t="shared" ref="Q60" si="19">CONCATENATE("CL.",J60,".",K60)</f>
        <v>CL.IC.GI.040105.01</v>
      </c>
      <c r="X60" s="5" t="s">
        <v>613</v>
      </c>
      <c r="Y60" s="5">
        <v>1090</v>
      </c>
    </row>
    <row r="61" spans="1:25" ht="15">
      <c r="A61" t="s">
        <v>3521</v>
      </c>
      <c r="C61" s="2" t="s">
        <v>948</v>
      </c>
      <c r="D61" t="s">
        <v>5358</v>
      </c>
      <c r="E61" s="2" t="s">
        <v>1199</v>
      </c>
      <c r="F61" t="s">
        <v>3488</v>
      </c>
      <c r="G61" t="s">
        <v>3500</v>
      </c>
      <c r="H61" s="22" t="s">
        <v>1396</v>
      </c>
      <c r="I61" t="s">
        <v>3501</v>
      </c>
      <c r="J61" s="11" t="str">
        <f t="shared" si="10"/>
        <v>IC.GI.040201</v>
      </c>
      <c r="K61" s="2" t="s">
        <v>11324</v>
      </c>
      <c r="L61" t="str">
        <f t="shared" si="11"/>
        <v xml:space="preserve">     Catheter accessed</v>
      </c>
      <c r="M61" s="12" t="str">
        <f t="shared" si="12"/>
        <v>PI.IC.GI.040201.01</v>
      </c>
      <c r="N61" s="12"/>
      <c r="O61" s="12" t="str">
        <f t="shared" si="13"/>
        <v>PH.IC.GI.040201.01</v>
      </c>
      <c r="Q61" s="12" t="str">
        <f t="shared" si="14"/>
        <v>CL.IC.GI.040201.01</v>
      </c>
    </row>
    <row r="62" spans="1:25" ht="15">
      <c r="A62" t="s">
        <v>3521</v>
      </c>
      <c r="C62" s="2" t="s">
        <v>948</v>
      </c>
      <c r="E62" s="2" t="s">
        <v>1199</v>
      </c>
      <c r="F62" t="s">
        <v>3488</v>
      </c>
      <c r="G62" t="s">
        <v>3502</v>
      </c>
      <c r="H62" s="22" t="s">
        <v>1398</v>
      </c>
      <c r="I62" t="s">
        <v>3503</v>
      </c>
      <c r="J62" s="11" t="str">
        <f t="shared" si="10"/>
        <v>IC.GI.040202</v>
      </c>
      <c r="K62" s="2" t="s">
        <v>11324</v>
      </c>
      <c r="L62" t="str">
        <f t="shared" si="11"/>
        <v xml:space="preserve">     Catheter capped</v>
      </c>
      <c r="M62" s="12" t="str">
        <f t="shared" si="12"/>
        <v>PI.IC.GI.040202.01</v>
      </c>
      <c r="N62" s="12"/>
      <c r="O62" s="12" t="str">
        <f t="shared" si="13"/>
        <v>PH.IC.GI.040202.01</v>
      </c>
      <c r="Q62" s="12" t="str">
        <f t="shared" si="14"/>
        <v>CL.IC.GI.040202.01</v>
      </c>
    </row>
    <row r="63" spans="1:25" ht="15">
      <c r="A63" t="s">
        <v>3521</v>
      </c>
      <c r="C63" s="2" t="s">
        <v>948</v>
      </c>
      <c r="E63" s="2" t="s">
        <v>1199</v>
      </c>
      <c r="F63" t="s">
        <v>3488</v>
      </c>
      <c r="G63" t="s">
        <v>3504</v>
      </c>
      <c r="H63" s="22" t="s">
        <v>1400</v>
      </c>
      <c r="I63" t="s">
        <v>3505</v>
      </c>
      <c r="J63" s="11" t="str">
        <f t="shared" si="10"/>
        <v>IC.GI.040203</v>
      </c>
      <c r="K63" s="2" t="s">
        <v>11324</v>
      </c>
      <c r="L63" t="str">
        <f t="shared" si="11"/>
        <v xml:space="preserve">     AV Fistula accessed</v>
      </c>
      <c r="M63" s="12" t="str">
        <f t="shared" si="12"/>
        <v>PI.IC.GI.040203.01</v>
      </c>
      <c r="N63" s="12"/>
      <c r="O63" s="12" t="str">
        <f t="shared" si="13"/>
        <v>PH.IC.GI.040203.01</v>
      </c>
      <c r="Q63" s="12" t="str">
        <f t="shared" si="14"/>
        <v>CL.IC.GI.040203.01</v>
      </c>
    </row>
    <row r="64" spans="1:25" ht="15">
      <c r="A64" t="s">
        <v>3521</v>
      </c>
      <c r="C64" s="2" t="s">
        <v>948</v>
      </c>
      <c r="E64" s="2" t="s">
        <v>1199</v>
      </c>
      <c r="F64" t="s">
        <v>3488</v>
      </c>
      <c r="G64" t="s">
        <v>3652</v>
      </c>
      <c r="H64" s="22" t="s">
        <v>1402</v>
      </c>
      <c r="I64" t="s">
        <v>3653</v>
      </c>
      <c r="J64" s="11" t="str">
        <f t="shared" si="10"/>
        <v>IC.GI.040204</v>
      </c>
      <c r="K64" s="2" t="s">
        <v>11324</v>
      </c>
      <c r="L64" t="str">
        <f t="shared" si="11"/>
        <v xml:space="preserve">     Peritoneal dialysis catheter accessed</v>
      </c>
      <c r="M64" s="12" t="str">
        <f t="shared" si="12"/>
        <v>PI.IC.GI.040204.01</v>
      </c>
      <c r="N64" s="12"/>
      <c r="O64" s="12" t="str">
        <f t="shared" si="13"/>
        <v>PH.IC.GI.040204.01</v>
      </c>
      <c r="Q64" s="12" t="str">
        <f t="shared" si="14"/>
        <v>CL.IC.GI.040204.01</v>
      </c>
    </row>
    <row r="65" spans="1:19" ht="15">
      <c r="A65" t="s">
        <v>3521</v>
      </c>
      <c r="C65" s="2" t="s">
        <v>948</v>
      </c>
      <c r="D65" t="s">
        <v>3654</v>
      </c>
      <c r="E65" s="2" t="s">
        <v>946</v>
      </c>
      <c r="F65" t="s">
        <v>3655</v>
      </c>
      <c r="G65" t="s">
        <v>3656</v>
      </c>
      <c r="H65" s="22" t="s">
        <v>1396</v>
      </c>
      <c r="I65" t="s">
        <v>3657</v>
      </c>
      <c r="J65" s="11" t="str">
        <f t="shared" si="10"/>
        <v>IC.GI.040301</v>
      </c>
      <c r="K65" s="2" t="s">
        <v>11324</v>
      </c>
      <c r="L65" t="str">
        <f t="shared" si="11"/>
        <v xml:space="preserve">     Hemodialysis</v>
      </c>
      <c r="M65" s="12" t="str">
        <f t="shared" si="12"/>
        <v>PI.IC.GI.040301.01</v>
      </c>
      <c r="N65" s="12"/>
      <c r="O65" s="12" t="str">
        <f t="shared" si="13"/>
        <v>PH.IC.GI.040301.01</v>
      </c>
      <c r="Q65" s="12" t="str">
        <f t="shared" si="14"/>
        <v>CL.IC.GI.040301.01</v>
      </c>
    </row>
    <row r="66" spans="1:19" ht="15">
      <c r="A66" t="s">
        <v>3521</v>
      </c>
      <c r="C66" s="2" t="s">
        <v>948</v>
      </c>
      <c r="E66" s="2" t="s">
        <v>946</v>
      </c>
      <c r="F66" t="s">
        <v>3655</v>
      </c>
      <c r="G66" t="s">
        <v>3941</v>
      </c>
      <c r="H66" s="22" t="s">
        <v>1398</v>
      </c>
      <c r="I66" t="s">
        <v>3942</v>
      </c>
      <c r="J66" s="11" t="str">
        <f t="shared" si="10"/>
        <v>IC.GI.040302</v>
      </c>
      <c r="K66" s="2" t="s">
        <v>11324</v>
      </c>
      <c r="L66" t="str">
        <f t="shared" si="11"/>
        <v xml:space="preserve">     CVVH (Continuous Venovenous Hemofiltration)</v>
      </c>
      <c r="M66" s="12" t="str">
        <f t="shared" si="12"/>
        <v>PI.IC.GI.040302.01</v>
      </c>
      <c r="N66" s="12"/>
      <c r="O66" s="12" t="str">
        <f t="shared" si="13"/>
        <v>PH.IC.GI.040302.01</v>
      </c>
      <c r="Q66" s="12" t="str">
        <f t="shared" si="14"/>
        <v>CL.IC.GI.040302.01</v>
      </c>
    </row>
    <row r="67" spans="1:19" ht="15">
      <c r="A67" t="s">
        <v>3521</v>
      </c>
      <c r="C67" s="2" t="s">
        <v>948</v>
      </c>
      <c r="E67" s="2" t="s">
        <v>946</v>
      </c>
      <c r="F67" t="s">
        <v>3655</v>
      </c>
      <c r="G67" t="s">
        <v>3943</v>
      </c>
      <c r="H67" s="22" t="s">
        <v>1400</v>
      </c>
      <c r="I67" t="s">
        <v>3944</v>
      </c>
      <c r="J67" s="11" t="str">
        <f t="shared" si="10"/>
        <v>IC.GI.040303</v>
      </c>
      <c r="K67" s="2" t="s">
        <v>11324</v>
      </c>
      <c r="L67" t="str">
        <f t="shared" si="11"/>
        <v xml:space="preserve">     CVVHD (Continuous Venovenous Hemodialysis</v>
      </c>
      <c r="M67" s="12" t="str">
        <f t="shared" si="12"/>
        <v>PI.IC.GI.040303.01</v>
      </c>
      <c r="N67" s="12"/>
      <c r="O67" s="12" t="str">
        <f t="shared" si="13"/>
        <v>PH.IC.GI.040303.01</v>
      </c>
      <c r="Q67" s="12" t="str">
        <f t="shared" si="14"/>
        <v>CL.IC.GI.040303.01</v>
      </c>
    </row>
    <row r="68" spans="1:19" ht="15">
      <c r="A68" t="s">
        <v>3521</v>
      </c>
      <c r="C68" s="2" t="s">
        <v>948</v>
      </c>
      <c r="E68" s="2" t="s">
        <v>946</v>
      </c>
      <c r="F68" t="s">
        <v>3655</v>
      </c>
      <c r="G68" t="s">
        <v>3945</v>
      </c>
      <c r="H68" s="22" t="s">
        <v>1402</v>
      </c>
      <c r="I68" t="s">
        <v>3946</v>
      </c>
      <c r="J68" s="11" t="str">
        <f t="shared" ref="J68:J99" si="20">CONCATENATE("IC.GI.",C68,E68,H68)</f>
        <v>IC.GI.040304</v>
      </c>
      <c r="K68" s="2" t="s">
        <v>11324</v>
      </c>
      <c r="L68" t="str">
        <f t="shared" ref="L68:L99" si="21">G68</f>
        <v xml:space="preserve">     CVVHDF (Continuous Venovenous Hemodiafiltration)</v>
      </c>
      <c r="M68" s="12" t="str">
        <f t="shared" ref="M68:M99" si="22">CONCATENATE("PI.",J68,".",K68)</f>
        <v>PI.IC.GI.040304.01</v>
      </c>
      <c r="N68" s="12"/>
      <c r="O68" s="12" t="str">
        <f t="shared" ref="O68:O99" si="23">CONCATENATE("PH.",J68,".",K68)</f>
        <v>PH.IC.GI.040304.01</v>
      </c>
      <c r="Q68" s="12" t="str">
        <f t="shared" ref="Q68:Q99" si="24">CONCATENATE("CL.",J68,".",K68)</f>
        <v>CL.IC.GI.040304.01</v>
      </c>
    </row>
    <row r="69" spans="1:19" ht="15">
      <c r="A69" t="s">
        <v>3521</v>
      </c>
      <c r="C69" s="2" t="s">
        <v>948</v>
      </c>
      <c r="E69" s="2" t="s">
        <v>946</v>
      </c>
      <c r="F69" t="s">
        <v>3655</v>
      </c>
      <c r="G69" t="s">
        <v>3947</v>
      </c>
      <c r="H69" s="22" t="s">
        <v>1404</v>
      </c>
      <c r="I69" t="s">
        <v>3948</v>
      </c>
      <c r="J69" s="11" t="str">
        <f t="shared" si="20"/>
        <v>IC.GI.040305</v>
      </c>
      <c r="K69" s="2" t="s">
        <v>11324</v>
      </c>
      <c r="L69" t="str">
        <f t="shared" si="21"/>
        <v xml:space="preserve">     SCUF (Slow Continuous Ultrafiltration)</v>
      </c>
      <c r="M69" s="12" t="str">
        <f t="shared" si="22"/>
        <v>PI.IC.GI.040305.01</v>
      </c>
      <c r="N69" s="12"/>
      <c r="O69" s="12" t="str">
        <f t="shared" si="23"/>
        <v>PH.IC.GI.040305.01</v>
      </c>
      <c r="Q69" s="12" t="str">
        <f t="shared" si="24"/>
        <v>CL.IC.GI.040305.01</v>
      </c>
    </row>
    <row r="70" spans="1:19" ht="15">
      <c r="A70" t="s">
        <v>3521</v>
      </c>
      <c r="C70" s="2" t="s">
        <v>948</v>
      </c>
      <c r="E70" s="2" t="s">
        <v>946</v>
      </c>
      <c r="F70" t="s">
        <v>3655</v>
      </c>
      <c r="G70" t="s">
        <v>3528</v>
      </c>
      <c r="H70" s="22" t="s">
        <v>1406</v>
      </c>
      <c r="I70" t="s">
        <v>3529</v>
      </c>
      <c r="J70" s="11" t="str">
        <f t="shared" si="20"/>
        <v>IC.GI.040306</v>
      </c>
      <c r="K70" s="2" t="s">
        <v>11324</v>
      </c>
      <c r="L70" t="str">
        <f t="shared" si="21"/>
        <v xml:space="preserve">     Continuous cycler-assisted Peritoneal</v>
      </c>
      <c r="M70" s="12" t="str">
        <f t="shared" si="22"/>
        <v>PI.IC.GI.040306.01</v>
      </c>
      <c r="N70" s="12"/>
      <c r="O70" s="12" t="str">
        <f t="shared" si="23"/>
        <v>PH.IC.GI.040306.01</v>
      </c>
      <c r="Q70" s="12" t="str">
        <f t="shared" si="24"/>
        <v>CL.IC.GI.040306.01</v>
      </c>
    </row>
    <row r="71" spans="1:19" ht="15">
      <c r="A71" t="s">
        <v>3521</v>
      </c>
      <c r="C71" s="2" t="s">
        <v>948</v>
      </c>
      <c r="E71" s="2" t="s">
        <v>946</v>
      </c>
      <c r="F71" t="s">
        <v>3655</v>
      </c>
      <c r="G71" t="s">
        <v>3384</v>
      </c>
      <c r="H71" s="22" t="s">
        <v>1419</v>
      </c>
      <c r="I71" t="s">
        <v>3385</v>
      </c>
      <c r="J71" s="11" t="str">
        <f t="shared" si="20"/>
        <v>IC.GI.040307</v>
      </c>
      <c r="K71" s="2" t="s">
        <v>11324</v>
      </c>
      <c r="L71" t="str">
        <f t="shared" si="21"/>
        <v xml:space="preserve">     Continuous ambulatory Peritoneal</v>
      </c>
      <c r="M71" s="12" t="str">
        <f t="shared" si="22"/>
        <v>PI.IC.GI.040307.01</v>
      </c>
      <c r="N71" s="12"/>
      <c r="O71" s="12" t="str">
        <f t="shared" si="23"/>
        <v>PH.IC.GI.040307.01</v>
      </c>
      <c r="Q71" s="12" t="str">
        <f t="shared" si="24"/>
        <v>CL.IC.GI.040307.01</v>
      </c>
    </row>
    <row r="72" spans="1:19" ht="15">
      <c r="A72" t="s">
        <v>3521</v>
      </c>
      <c r="B72" t="s">
        <v>3386</v>
      </c>
      <c r="C72" s="2" t="s">
        <v>7071</v>
      </c>
      <c r="D72" t="s">
        <v>6153</v>
      </c>
      <c r="E72" s="2" t="s">
        <v>11324</v>
      </c>
      <c r="F72" t="s">
        <v>3387</v>
      </c>
      <c r="G72" t="s">
        <v>3388</v>
      </c>
      <c r="H72" s="22" t="s">
        <v>1396</v>
      </c>
      <c r="I72" t="s">
        <v>1171</v>
      </c>
      <c r="J72" s="11" t="str">
        <f t="shared" si="20"/>
        <v>IC.GI.050101</v>
      </c>
      <c r="K72" s="2" t="s">
        <v>11324</v>
      </c>
      <c r="L72" t="str">
        <f t="shared" si="21"/>
        <v xml:space="preserve">     Arm lower right</v>
      </c>
      <c r="M72" s="12" t="str">
        <f t="shared" si="22"/>
        <v>PI.IC.GI.050101.01</v>
      </c>
      <c r="N72" s="12"/>
      <c r="O72" s="12" t="str">
        <f t="shared" si="23"/>
        <v>PH.IC.GI.050101.01</v>
      </c>
      <c r="Q72" s="12" t="str">
        <f t="shared" si="24"/>
        <v>CL.IC.GI.050101.01</v>
      </c>
    </row>
    <row r="73" spans="1:19" ht="15">
      <c r="A73" t="s">
        <v>3521</v>
      </c>
      <c r="C73" s="2" t="s">
        <v>7071</v>
      </c>
      <c r="E73" s="2" t="s">
        <v>11324</v>
      </c>
      <c r="F73" t="s">
        <v>3387</v>
      </c>
      <c r="G73" t="s">
        <v>3389</v>
      </c>
      <c r="H73" s="22" t="s">
        <v>1398</v>
      </c>
      <c r="I73" t="s">
        <v>1173</v>
      </c>
      <c r="J73" s="11" t="str">
        <f t="shared" si="20"/>
        <v>IC.GI.050102</v>
      </c>
      <c r="K73" s="2" t="s">
        <v>11324</v>
      </c>
      <c r="L73" t="str">
        <f t="shared" si="21"/>
        <v xml:space="preserve">     Arm upper right</v>
      </c>
      <c r="M73" s="12" t="str">
        <f t="shared" si="22"/>
        <v>PI.IC.GI.050102.01</v>
      </c>
      <c r="N73" s="12"/>
      <c r="O73" s="12" t="str">
        <f t="shared" si="23"/>
        <v>PH.IC.GI.050102.01</v>
      </c>
      <c r="Q73" s="12" t="str">
        <f t="shared" si="24"/>
        <v>CL.IC.GI.050102.01</v>
      </c>
    </row>
    <row r="74" spans="1:19" ht="15">
      <c r="A74" t="s">
        <v>3521</v>
      </c>
      <c r="C74" s="2" t="s">
        <v>7071</v>
      </c>
      <c r="E74" s="2" t="s">
        <v>11324</v>
      </c>
      <c r="F74" t="s">
        <v>3387</v>
      </c>
      <c r="G74" t="s">
        <v>3390</v>
      </c>
      <c r="H74" s="22" t="s">
        <v>1400</v>
      </c>
      <c r="I74" t="s">
        <v>1175</v>
      </c>
      <c r="J74" s="11" t="str">
        <f t="shared" si="20"/>
        <v>IC.GI.050103</v>
      </c>
      <c r="K74" s="2" t="s">
        <v>11324</v>
      </c>
      <c r="L74" t="str">
        <f t="shared" si="21"/>
        <v xml:space="preserve">     Arm lower left</v>
      </c>
      <c r="M74" s="12" t="str">
        <f t="shared" si="22"/>
        <v>PI.IC.GI.050103.01</v>
      </c>
      <c r="N74" s="12"/>
      <c r="O74" s="12" t="str">
        <f t="shared" si="23"/>
        <v>PH.IC.GI.050103.01</v>
      </c>
      <c r="Q74" s="12" t="str">
        <f t="shared" si="24"/>
        <v>CL.IC.GI.050103.01</v>
      </c>
    </row>
    <row r="75" spans="1:19" ht="15">
      <c r="A75" t="s">
        <v>3521</v>
      </c>
      <c r="C75" s="2" t="s">
        <v>7071</v>
      </c>
      <c r="E75" s="2" t="s">
        <v>11324</v>
      </c>
      <c r="F75" t="s">
        <v>3387</v>
      </c>
      <c r="G75" t="s">
        <v>3391</v>
      </c>
      <c r="H75" s="22" t="s">
        <v>1402</v>
      </c>
      <c r="I75" t="s">
        <v>1177</v>
      </c>
      <c r="J75" s="11" t="str">
        <f t="shared" si="20"/>
        <v>IC.GI.050104</v>
      </c>
      <c r="K75" s="2" t="s">
        <v>11324</v>
      </c>
      <c r="L75" t="str">
        <f t="shared" si="21"/>
        <v xml:space="preserve">     Arm upper left</v>
      </c>
      <c r="M75" s="12" t="str">
        <f t="shared" si="22"/>
        <v>PI.IC.GI.050104.01</v>
      </c>
      <c r="N75" s="12"/>
      <c r="O75" s="12" t="str">
        <f t="shared" si="23"/>
        <v>PH.IC.GI.050104.01</v>
      </c>
      <c r="Q75" s="12" t="str">
        <f t="shared" si="24"/>
        <v>CL.IC.GI.050104.01</v>
      </c>
    </row>
    <row r="76" spans="1:19" ht="15">
      <c r="A76" t="s">
        <v>3521</v>
      </c>
      <c r="C76" s="2" t="s">
        <v>7071</v>
      </c>
      <c r="E76" s="2" t="s">
        <v>11324</v>
      </c>
      <c r="F76" t="s">
        <v>3387</v>
      </c>
      <c r="G76" s="2" t="s">
        <v>3392</v>
      </c>
      <c r="H76" s="22" t="s">
        <v>7071</v>
      </c>
      <c r="I76" s="22" t="s">
        <v>3393</v>
      </c>
      <c r="J76" s="11" t="str">
        <f t="shared" si="20"/>
        <v>IC.GI.050105</v>
      </c>
      <c r="K76" s="2" t="s">
        <v>11324</v>
      </c>
      <c r="L76" t="str">
        <f t="shared" si="21"/>
        <v xml:space="preserve">  Pressure Dressing applied</v>
      </c>
      <c r="M76" s="12" t="str">
        <f t="shared" si="22"/>
        <v>PI.IC.GI.050105.01</v>
      </c>
      <c r="N76" s="12"/>
      <c r="O76" s="12" t="str">
        <f t="shared" si="23"/>
        <v>PH.IC.GI.050105.01</v>
      </c>
      <c r="Q76" s="12" t="str">
        <f t="shared" si="24"/>
        <v>CL.IC.GI.050105.01</v>
      </c>
      <c r="R76" t="s">
        <v>9277</v>
      </c>
      <c r="S76">
        <v>751</v>
      </c>
    </row>
    <row r="77" spans="1:19" ht="15">
      <c r="A77" t="s">
        <v>3521</v>
      </c>
      <c r="C77" s="2" t="s">
        <v>7071</v>
      </c>
      <c r="E77" s="2" t="s">
        <v>1192</v>
      </c>
      <c r="F77" t="s">
        <v>3387</v>
      </c>
      <c r="G77" s="2" t="s">
        <v>3556</v>
      </c>
      <c r="H77" s="22" t="s">
        <v>6888</v>
      </c>
      <c r="I77" s="22" t="s">
        <v>3557</v>
      </c>
      <c r="J77" s="11" t="str">
        <f t="shared" si="20"/>
        <v>IC.GI.050106</v>
      </c>
      <c r="K77" s="2" t="s">
        <v>1192</v>
      </c>
      <c r="L77" t="str">
        <f t="shared" si="21"/>
        <v xml:space="preserve">  Pressure Dressing removed</v>
      </c>
      <c r="M77" s="12" t="str">
        <f t="shared" si="22"/>
        <v>PI.IC.GI.050106.01</v>
      </c>
      <c r="N77" s="12"/>
      <c r="O77" s="12" t="str">
        <f t="shared" si="23"/>
        <v>PH.IC.GI.050106.01</v>
      </c>
      <c r="Q77" s="12" t="str">
        <f t="shared" si="24"/>
        <v>CL.IC.GI.050106.01</v>
      </c>
      <c r="R77" t="s">
        <v>9277</v>
      </c>
      <c r="S77">
        <v>752</v>
      </c>
    </row>
    <row r="78" spans="1:19" ht="15">
      <c r="A78" t="s">
        <v>3521</v>
      </c>
      <c r="C78" s="2" t="s">
        <v>7071</v>
      </c>
      <c r="D78" t="s">
        <v>3558</v>
      </c>
      <c r="E78" s="2" t="s">
        <v>1199</v>
      </c>
      <c r="F78" t="s">
        <v>3387</v>
      </c>
      <c r="G78" t="s">
        <v>229</v>
      </c>
      <c r="H78" s="22" t="s">
        <v>1396</v>
      </c>
      <c r="I78" t="s">
        <v>3549</v>
      </c>
      <c r="J78" s="11" t="str">
        <f t="shared" si="20"/>
        <v>IC.GI.050201</v>
      </c>
      <c r="K78" s="2" t="s">
        <v>11324</v>
      </c>
      <c r="L78" t="str">
        <f t="shared" si="21"/>
        <v xml:space="preserve">     Bruit auscultated low pitch</v>
      </c>
      <c r="M78" s="12" t="str">
        <f t="shared" si="22"/>
        <v>PI.IC.GI.050201.01</v>
      </c>
      <c r="N78" s="12"/>
      <c r="O78" s="12" t="str">
        <f t="shared" si="23"/>
        <v>PH.IC.GI.050201.01</v>
      </c>
      <c r="Q78" s="12" t="str">
        <f t="shared" si="24"/>
        <v>CL.IC.GI.050201.01</v>
      </c>
    </row>
    <row r="79" spans="1:19" ht="15">
      <c r="A79" t="s">
        <v>3521</v>
      </c>
      <c r="C79" s="2" t="s">
        <v>7071</v>
      </c>
      <c r="E79" s="2" t="s">
        <v>1199</v>
      </c>
      <c r="F79" t="s">
        <v>3387</v>
      </c>
      <c r="G79" t="s">
        <v>230</v>
      </c>
      <c r="H79" s="22" t="s">
        <v>1398</v>
      </c>
      <c r="I79" t="s">
        <v>3563</v>
      </c>
      <c r="J79" s="11" t="str">
        <f t="shared" si="20"/>
        <v>IC.GI.050202</v>
      </c>
      <c r="K79" s="2" t="s">
        <v>1192</v>
      </c>
      <c r="L79" t="str">
        <f t="shared" si="21"/>
        <v xml:space="preserve">     Bruit auscultated high pitch</v>
      </c>
      <c r="M79" s="12" t="str">
        <f t="shared" si="22"/>
        <v>PI.IC.GI.050202.01</v>
      </c>
      <c r="N79" s="12"/>
      <c r="O79" s="12" t="str">
        <f t="shared" si="23"/>
        <v>PH.IC.GI.050202.01</v>
      </c>
      <c r="Q79" s="12" t="str">
        <f t="shared" si="24"/>
        <v>CL.IC.GI.050202.01</v>
      </c>
    </row>
    <row r="80" spans="1:19" ht="15">
      <c r="A80" t="s">
        <v>3521</v>
      </c>
      <c r="C80" s="2" t="s">
        <v>7071</v>
      </c>
      <c r="E80" s="2" t="s">
        <v>923</v>
      </c>
      <c r="F80" t="s">
        <v>3387</v>
      </c>
      <c r="G80" t="s">
        <v>231</v>
      </c>
      <c r="H80" s="22" t="s">
        <v>1400</v>
      </c>
      <c r="I80" t="s">
        <v>3564</v>
      </c>
      <c r="J80" s="11" t="str">
        <f t="shared" si="20"/>
        <v>IC.GI.050203</v>
      </c>
      <c r="K80" s="2" t="s">
        <v>1192</v>
      </c>
      <c r="L80" t="str">
        <f t="shared" si="21"/>
        <v xml:space="preserve">     Bruit not auscultated</v>
      </c>
      <c r="M80" s="12" t="str">
        <f t="shared" si="22"/>
        <v>PI.IC.GI.050203.01</v>
      </c>
      <c r="N80" s="12"/>
      <c r="O80" s="12" t="str">
        <f t="shared" si="23"/>
        <v>PH.IC.GI.050203.01</v>
      </c>
      <c r="Q80" s="12" t="str">
        <f t="shared" si="24"/>
        <v>CL.IC.GI.050203.01</v>
      </c>
    </row>
    <row r="81" spans="1:18" ht="15">
      <c r="A81" t="s">
        <v>3521</v>
      </c>
      <c r="C81" s="2" t="s">
        <v>7071</v>
      </c>
      <c r="E81" s="2" t="s">
        <v>923</v>
      </c>
      <c r="F81" t="s">
        <v>3387</v>
      </c>
      <c r="G81" t="s">
        <v>3565</v>
      </c>
      <c r="H81" s="22" t="s">
        <v>1402</v>
      </c>
      <c r="I81" t="s">
        <v>3566</v>
      </c>
      <c r="J81" s="11" t="str">
        <f t="shared" si="20"/>
        <v>IC.GI.050204</v>
      </c>
      <c r="K81" s="2" t="s">
        <v>1192</v>
      </c>
      <c r="L81" t="str">
        <f t="shared" si="21"/>
        <v xml:space="preserve">     Bruit not applicable</v>
      </c>
      <c r="M81" s="12" t="str">
        <f t="shared" si="22"/>
        <v>PI.IC.GI.050204.01</v>
      </c>
      <c r="N81" s="12"/>
      <c r="O81" s="12" t="str">
        <f t="shared" si="23"/>
        <v>PH.IC.GI.050204.01</v>
      </c>
      <c r="Q81" s="12" t="str">
        <f t="shared" si="24"/>
        <v>CL.IC.GI.050204.01</v>
      </c>
    </row>
    <row r="82" spans="1:18" ht="15">
      <c r="A82" t="s">
        <v>3521</v>
      </c>
      <c r="C82" s="2" t="s">
        <v>7071</v>
      </c>
      <c r="E82" s="2" t="s">
        <v>923</v>
      </c>
      <c r="F82" t="s">
        <v>3387</v>
      </c>
      <c r="G82" t="s">
        <v>228</v>
      </c>
      <c r="H82" s="22" t="s">
        <v>1404</v>
      </c>
      <c r="I82" t="s">
        <v>3409</v>
      </c>
      <c r="J82" s="11" t="str">
        <f t="shared" si="20"/>
        <v>IC.GI.050205</v>
      </c>
      <c r="K82" s="2" t="s">
        <v>1192</v>
      </c>
      <c r="L82" t="str">
        <f t="shared" si="21"/>
        <v xml:space="preserve">     Bruit other: specify</v>
      </c>
      <c r="M82" s="12" t="str">
        <f t="shared" si="22"/>
        <v>PI.IC.GI.050205.01</v>
      </c>
      <c r="N82" s="12"/>
      <c r="O82" s="12" t="str">
        <f t="shared" si="23"/>
        <v>PH.IC.GI.050205.01</v>
      </c>
      <c r="Q82" s="12" t="str">
        <f t="shared" si="24"/>
        <v>CL.IC.GI.050205.01</v>
      </c>
    </row>
    <row r="83" spans="1:18" ht="15">
      <c r="A83" t="s">
        <v>3521</v>
      </c>
      <c r="C83" s="2" t="s">
        <v>7071</v>
      </c>
      <c r="D83" t="s">
        <v>3410</v>
      </c>
      <c r="E83" s="2" t="s">
        <v>1202</v>
      </c>
      <c r="F83" t="s">
        <v>3387</v>
      </c>
      <c r="G83" t="s">
        <v>3411</v>
      </c>
      <c r="H83" s="22" t="s">
        <v>1396</v>
      </c>
      <c r="I83" t="s">
        <v>3412</v>
      </c>
      <c r="J83" s="11" t="str">
        <f t="shared" si="20"/>
        <v>IC.GI.050301</v>
      </c>
      <c r="K83" s="2" t="s">
        <v>1192</v>
      </c>
      <c r="L83" t="str">
        <f t="shared" si="21"/>
        <v xml:space="preserve">     Thrill palpated</v>
      </c>
      <c r="M83" s="12" t="str">
        <f t="shared" si="22"/>
        <v>PI.IC.GI.050301.01</v>
      </c>
      <c r="N83" s="12"/>
      <c r="O83" s="12" t="str">
        <f t="shared" si="23"/>
        <v>PH.IC.GI.050301.01</v>
      </c>
      <c r="Q83" s="12" t="str">
        <f t="shared" si="24"/>
        <v>CL.IC.GI.050301.01</v>
      </c>
    </row>
    <row r="84" spans="1:18" ht="15">
      <c r="A84" t="s">
        <v>3521</v>
      </c>
      <c r="C84" s="2" t="s">
        <v>7071</v>
      </c>
      <c r="E84" s="2" t="s">
        <v>1202</v>
      </c>
      <c r="F84" t="s">
        <v>3387</v>
      </c>
      <c r="G84" t="s">
        <v>3705</v>
      </c>
      <c r="H84" s="22" t="s">
        <v>1398</v>
      </c>
      <c r="I84" t="s">
        <v>3567</v>
      </c>
      <c r="J84" s="11" t="str">
        <f t="shared" si="20"/>
        <v>IC.GI.050302</v>
      </c>
      <c r="K84" s="2" t="s">
        <v>1192</v>
      </c>
      <c r="L84" t="str">
        <f t="shared" si="21"/>
        <v xml:space="preserve">     Thrill unable to palpate</v>
      </c>
      <c r="M84" s="12" t="str">
        <f t="shared" si="22"/>
        <v>PI.IC.GI.050302.01</v>
      </c>
      <c r="N84" s="12"/>
      <c r="O84" s="12" t="str">
        <f t="shared" si="23"/>
        <v>PH.IC.GI.050302.01</v>
      </c>
      <c r="Q84" s="12" t="str">
        <f t="shared" si="24"/>
        <v>CL.IC.GI.050302.01</v>
      </c>
    </row>
    <row r="85" spans="1:18" ht="15">
      <c r="A85" t="s">
        <v>3521</v>
      </c>
      <c r="C85" s="2" t="s">
        <v>7071</v>
      </c>
      <c r="E85" s="2" t="s">
        <v>1202</v>
      </c>
      <c r="F85" t="s">
        <v>3387</v>
      </c>
      <c r="G85" t="s">
        <v>3706</v>
      </c>
      <c r="H85" s="22" t="s">
        <v>1400</v>
      </c>
      <c r="I85" t="s">
        <v>3572</v>
      </c>
      <c r="J85" s="11" t="str">
        <f t="shared" si="20"/>
        <v>IC.GI.050303</v>
      </c>
      <c r="K85" s="2" t="s">
        <v>1192</v>
      </c>
      <c r="L85" t="str">
        <f t="shared" si="21"/>
        <v xml:space="preserve">     Thrill not applicable</v>
      </c>
      <c r="M85" s="12" t="str">
        <f t="shared" si="22"/>
        <v>PI.IC.GI.050303.01</v>
      </c>
      <c r="N85" s="12"/>
      <c r="O85" s="12" t="str">
        <f t="shared" si="23"/>
        <v>PH.IC.GI.050303.01</v>
      </c>
      <c r="Q85" s="12" t="str">
        <f t="shared" si="24"/>
        <v>CL.IC.GI.050303.01</v>
      </c>
    </row>
    <row r="86" spans="1:18" ht="15">
      <c r="A86" t="s">
        <v>3521</v>
      </c>
      <c r="C86" s="2" t="s">
        <v>7071</v>
      </c>
      <c r="E86" s="2" t="s">
        <v>1202</v>
      </c>
      <c r="F86" t="s">
        <v>3387</v>
      </c>
      <c r="G86" t="s">
        <v>3573</v>
      </c>
      <c r="H86" s="22" t="s">
        <v>1402</v>
      </c>
      <c r="I86" t="s">
        <v>3574</v>
      </c>
      <c r="J86" s="11" t="str">
        <f t="shared" si="20"/>
        <v>IC.GI.050304</v>
      </c>
      <c r="K86" s="2" t="s">
        <v>1192</v>
      </c>
      <c r="L86" t="str">
        <f t="shared" si="21"/>
        <v xml:space="preserve">     Thrill other: specify</v>
      </c>
      <c r="M86" s="12" t="str">
        <f t="shared" si="22"/>
        <v>PI.IC.GI.050304.01</v>
      </c>
      <c r="N86" s="12"/>
      <c r="O86" s="12" t="str">
        <f t="shared" si="23"/>
        <v>PH.IC.GI.050304.01</v>
      </c>
      <c r="Q86" s="12" t="str">
        <f t="shared" si="24"/>
        <v>CL.IC.GI.050304.01</v>
      </c>
    </row>
    <row r="87" spans="1:18" ht="15">
      <c r="A87" t="s">
        <v>3521</v>
      </c>
      <c r="B87" t="s">
        <v>3575</v>
      </c>
      <c r="C87" s="2" t="s">
        <v>6888</v>
      </c>
      <c r="D87" t="s">
        <v>8823</v>
      </c>
      <c r="E87" s="2" t="s">
        <v>1192</v>
      </c>
      <c r="F87" t="s">
        <v>3576</v>
      </c>
      <c r="G87" t="s">
        <v>3577</v>
      </c>
      <c r="H87" s="22" t="s">
        <v>1396</v>
      </c>
      <c r="I87" t="s">
        <v>3704</v>
      </c>
      <c r="J87" s="11" t="str">
        <f t="shared" si="20"/>
        <v>IC.GI.060101</v>
      </c>
      <c r="K87" s="2" t="s">
        <v>1192</v>
      </c>
      <c r="L87" t="str">
        <f t="shared" si="21"/>
        <v>Access pressure :specify mm Hg</v>
      </c>
      <c r="M87" s="12" t="str">
        <f t="shared" si="22"/>
        <v>PI.IC.GI.060101.01</v>
      </c>
      <c r="N87" s="12"/>
      <c r="O87" s="12" t="str">
        <f t="shared" si="23"/>
        <v>PH.IC.GI.060101.01</v>
      </c>
      <c r="Q87" s="12" t="str">
        <f t="shared" si="24"/>
        <v>CL.IC.GI.060101.01</v>
      </c>
      <c r="R87" t="s">
        <v>9277</v>
      </c>
    </row>
    <row r="88" spans="1:18" ht="15">
      <c r="A88" t="s">
        <v>3521</v>
      </c>
      <c r="C88" s="2" t="s">
        <v>6888</v>
      </c>
      <c r="E88" s="2" t="s">
        <v>11324</v>
      </c>
      <c r="F88" t="s">
        <v>3836</v>
      </c>
      <c r="G88" t="s">
        <v>3720</v>
      </c>
      <c r="H88" s="22" t="s">
        <v>1398</v>
      </c>
      <c r="I88" t="s">
        <v>3721</v>
      </c>
      <c r="J88" s="11" t="str">
        <f t="shared" si="20"/>
        <v>IC.GI.060102</v>
      </c>
      <c r="K88" s="2" t="s">
        <v>11324</v>
      </c>
      <c r="L88" t="str">
        <f t="shared" si="21"/>
        <v>Balance Chamber pressure: specify mm Hg</v>
      </c>
      <c r="M88" s="12" t="str">
        <f t="shared" si="22"/>
        <v>PI.IC.GI.060102.01</v>
      </c>
      <c r="N88" s="12"/>
      <c r="O88" s="12" t="str">
        <f t="shared" si="23"/>
        <v>PH.IC.GI.060102.01</v>
      </c>
      <c r="Q88" s="12" t="str">
        <f t="shared" si="24"/>
        <v>CL.IC.GI.060102.01</v>
      </c>
      <c r="R88" t="s">
        <v>9277</v>
      </c>
    </row>
    <row r="89" spans="1:18" ht="15">
      <c r="A89" t="s">
        <v>3521</v>
      </c>
      <c r="C89" s="2" t="s">
        <v>6888</v>
      </c>
      <c r="E89" s="2" t="s">
        <v>11324</v>
      </c>
      <c r="F89" t="s">
        <v>21</v>
      </c>
      <c r="G89" t="s">
        <v>3722</v>
      </c>
      <c r="H89" s="22" t="s">
        <v>1400</v>
      </c>
      <c r="I89" t="s">
        <v>1451</v>
      </c>
      <c r="J89" s="11" t="str">
        <f t="shared" si="20"/>
        <v>IC.GI.060103</v>
      </c>
      <c r="K89" s="2" t="s">
        <v>11324</v>
      </c>
      <c r="L89" t="str">
        <f t="shared" si="21"/>
        <v>Blood flow: specify ml/minute</v>
      </c>
      <c r="M89" s="12" t="str">
        <f t="shared" si="22"/>
        <v>PI.IC.GI.060103.01</v>
      </c>
      <c r="N89" s="12"/>
      <c r="O89" s="12" t="str">
        <f t="shared" si="23"/>
        <v>PH.IC.GI.060103.01</v>
      </c>
      <c r="Q89" s="12" t="str">
        <f t="shared" si="24"/>
        <v>CL.IC.GI.060103.01</v>
      </c>
      <c r="R89" t="s">
        <v>9277</v>
      </c>
    </row>
    <row r="90" spans="1:18" ht="15">
      <c r="A90" t="s">
        <v>3521</v>
      </c>
      <c r="C90" s="2" t="s">
        <v>6888</v>
      </c>
      <c r="E90" s="2" t="s">
        <v>11324</v>
      </c>
      <c r="F90" t="s">
        <v>3723</v>
      </c>
      <c r="G90" t="s">
        <v>3724</v>
      </c>
      <c r="H90" s="22" t="s">
        <v>1402</v>
      </c>
      <c r="I90" t="s">
        <v>3725</v>
      </c>
      <c r="J90" s="11" t="str">
        <f t="shared" si="20"/>
        <v>IC.GI.060104</v>
      </c>
      <c r="K90" s="2" t="s">
        <v>11324</v>
      </c>
      <c r="L90" t="str">
        <f t="shared" si="21"/>
        <v>Effluent pressure:specify mm Hg</v>
      </c>
      <c r="M90" s="12" t="str">
        <f t="shared" si="22"/>
        <v>PI.IC.GI.060104.01</v>
      </c>
      <c r="N90" s="12"/>
      <c r="O90" s="12" t="str">
        <f t="shared" si="23"/>
        <v>PH.IC.GI.060104.01</v>
      </c>
      <c r="Q90" s="12" t="str">
        <f t="shared" si="24"/>
        <v>CL.IC.GI.060104.01</v>
      </c>
      <c r="R90" t="s">
        <v>9277</v>
      </c>
    </row>
    <row r="91" spans="1:18" ht="15">
      <c r="A91" t="s">
        <v>3521</v>
      </c>
      <c r="C91" s="2" t="s">
        <v>6888</v>
      </c>
      <c r="E91" s="2" t="s">
        <v>11324</v>
      </c>
      <c r="F91" t="s">
        <v>3858</v>
      </c>
      <c r="G91" t="s">
        <v>3859</v>
      </c>
      <c r="H91" s="22" t="s">
        <v>1404</v>
      </c>
      <c r="I91" t="s">
        <v>3860</v>
      </c>
      <c r="J91" s="11" t="str">
        <f t="shared" si="20"/>
        <v>IC.GI.060105</v>
      </c>
      <c r="K91" s="2" t="s">
        <v>11324</v>
      </c>
      <c r="L91" t="str">
        <f t="shared" si="21"/>
        <v>Filtration fraction: specify %</v>
      </c>
      <c r="M91" s="12" t="str">
        <f t="shared" si="22"/>
        <v>PI.IC.GI.060105.01</v>
      </c>
      <c r="N91" s="12"/>
      <c r="O91" s="12" t="str">
        <f t="shared" si="23"/>
        <v>PH.IC.GI.060105.01</v>
      </c>
      <c r="Q91" s="12" t="str">
        <f t="shared" si="24"/>
        <v>CL.IC.GI.060105.01</v>
      </c>
      <c r="R91" t="s">
        <v>9277</v>
      </c>
    </row>
    <row r="92" spans="1:18" ht="15">
      <c r="A92" t="s">
        <v>3521</v>
      </c>
      <c r="C92" s="2" t="s">
        <v>6888</v>
      </c>
      <c r="E92" s="2" t="s">
        <v>11324</v>
      </c>
      <c r="F92" t="s">
        <v>3861</v>
      </c>
      <c r="G92" t="s">
        <v>3456</v>
      </c>
      <c r="H92" s="22" t="s">
        <v>1406</v>
      </c>
      <c r="I92" t="s">
        <v>3457</v>
      </c>
      <c r="J92" s="11" t="str">
        <f t="shared" si="20"/>
        <v>IC.GI.060106</v>
      </c>
      <c r="K92" s="2" t="s">
        <v>11324</v>
      </c>
      <c r="L92" t="str">
        <f t="shared" si="21"/>
        <v>Therapy fluid: specify Liters/hour</v>
      </c>
      <c r="M92" s="12" t="str">
        <f t="shared" si="22"/>
        <v>PI.IC.GI.060106.01</v>
      </c>
      <c r="N92" s="12"/>
      <c r="O92" s="12" t="str">
        <f t="shared" si="23"/>
        <v>PH.IC.GI.060106.01</v>
      </c>
      <c r="Q92" s="12" t="str">
        <f t="shared" si="24"/>
        <v>CL.IC.GI.060106.01</v>
      </c>
      <c r="R92" t="s">
        <v>9277</v>
      </c>
    </row>
    <row r="93" spans="1:18" ht="15">
      <c r="A93" t="s">
        <v>3521</v>
      </c>
      <c r="C93" s="2" t="s">
        <v>6888</v>
      </c>
      <c r="E93" s="2" t="s">
        <v>11324</v>
      </c>
      <c r="F93" t="s">
        <v>3458</v>
      </c>
      <c r="G93" t="s">
        <v>3459</v>
      </c>
      <c r="H93" s="22" t="s">
        <v>1419</v>
      </c>
      <c r="I93" t="s">
        <v>3460</v>
      </c>
      <c r="J93" s="11" t="str">
        <f t="shared" si="20"/>
        <v>IC.GI.060107</v>
      </c>
      <c r="K93" s="2" t="s">
        <v>11324</v>
      </c>
      <c r="L93" t="str">
        <f t="shared" si="21"/>
        <v>Ultrafiltration: specify Liters/hour</v>
      </c>
      <c r="M93" s="12" t="str">
        <f t="shared" si="22"/>
        <v>PI.IC.GI.060107.01</v>
      </c>
      <c r="N93" s="12"/>
      <c r="O93" s="12" t="str">
        <f t="shared" si="23"/>
        <v>PH.IC.GI.060107.01</v>
      </c>
      <c r="Q93" s="12" t="str">
        <f t="shared" si="24"/>
        <v>CL.IC.GI.060107.01</v>
      </c>
      <c r="R93" t="s">
        <v>9277</v>
      </c>
    </row>
    <row r="94" spans="1:18" ht="15">
      <c r="A94" t="s">
        <v>3521</v>
      </c>
      <c r="C94" s="2" t="s">
        <v>6888</v>
      </c>
      <c r="E94" s="2" t="s">
        <v>11324</v>
      </c>
      <c r="F94" t="s">
        <v>3461</v>
      </c>
      <c r="G94" t="s">
        <v>3462</v>
      </c>
      <c r="H94" s="22" t="s">
        <v>1551</v>
      </c>
      <c r="I94" t="s">
        <v>3463</v>
      </c>
      <c r="J94" s="11" t="str">
        <f t="shared" si="20"/>
        <v>IC.GI.060109</v>
      </c>
      <c r="K94" s="2" t="s">
        <v>11324</v>
      </c>
      <c r="L94" t="str">
        <f t="shared" si="21"/>
        <v>Venous pressure (specify mm Hg</v>
      </c>
      <c r="M94" s="12" t="str">
        <f t="shared" si="22"/>
        <v>PI.IC.GI.060109.01</v>
      </c>
      <c r="N94" s="12"/>
      <c r="O94" s="12" t="str">
        <f t="shared" si="23"/>
        <v>PH.IC.GI.060109.01</v>
      </c>
      <c r="Q94" s="12" t="str">
        <f t="shared" si="24"/>
        <v>CL.IC.GI.060109.01</v>
      </c>
      <c r="R94" t="s">
        <v>9277</v>
      </c>
    </row>
    <row r="95" spans="1:18" ht="15">
      <c r="A95" t="s">
        <v>3521</v>
      </c>
      <c r="C95" s="2" t="s">
        <v>6888</v>
      </c>
      <c r="D95" t="s">
        <v>3464</v>
      </c>
      <c r="E95" s="2" t="s">
        <v>1199</v>
      </c>
      <c r="F95" t="s">
        <v>3465</v>
      </c>
      <c r="G95" t="s">
        <v>3466</v>
      </c>
      <c r="H95" s="22" t="s">
        <v>1396</v>
      </c>
      <c r="I95" t="s">
        <v>3457</v>
      </c>
      <c r="J95" s="11" t="str">
        <f t="shared" si="20"/>
        <v>IC.GI.060201</v>
      </c>
      <c r="K95" s="2" t="s">
        <v>11324</v>
      </c>
      <c r="L95" t="str">
        <f t="shared" si="21"/>
        <v xml:space="preserve">     Therapy fluid (1.5 - 4.0 L/hr): specify</v>
      </c>
      <c r="M95" s="12" t="str">
        <f t="shared" si="22"/>
        <v>PI.IC.GI.060201.01</v>
      </c>
      <c r="N95" s="12"/>
      <c r="O95" s="12" t="str">
        <f t="shared" si="23"/>
        <v>PH.IC.GI.060201.01</v>
      </c>
      <c r="Q95" s="12" t="str">
        <f t="shared" si="24"/>
        <v>CL.IC.GI.060201.01</v>
      </c>
    </row>
    <row r="96" spans="1:18" ht="15">
      <c r="A96" t="s">
        <v>3521</v>
      </c>
      <c r="C96" s="2" t="s">
        <v>6888</v>
      </c>
      <c r="E96" s="2" t="s">
        <v>1199</v>
      </c>
      <c r="F96" t="s">
        <v>3465</v>
      </c>
      <c r="G96" t="s">
        <v>3467</v>
      </c>
      <c r="H96" s="22" t="s">
        <v>1398</v>
      </c>
      <c r="I96" t="s">
        <v>3460</v>
      </c>
      <c r="J96" s="11" t="str">
        <f t="shared" si="20"/>
        <v>IC.GI.060202</v>
      </c>
      <c r="K96" s="2" t="s">
        <v>11324</v>
      </c>
      <c r="L96" t="str">
        <f t="shared" si="21"/>
        <v xml:space="preserve">     Ultrafiltration (Liter/hr): specify</v>
      </c>
      <c r="M96" s="12" t="str">
        <f t="shared" si="22"/>
        <v>PI.IC.GI.060202.01</v>
      </c>
      <c r="N96" s="12"/>
      <c r="O96" s="12" t="str">
        <f t="shared" si="23"/>
        <v>PH.IC.GI.060202.01</v>
      </c>
      <c r="Q96" s="12" t="str">
        <f t="shared" si="24"/>
        <v>CL.IC.GI.060202.01</v>
      </c>
    </row>
    <row r="97" spans="1:25" ht="15">
      <c r="A97" t="s">
        <v>3521</v>
      </c>
      <c r="C97" s="2" t="s">
        <v>6888</v>
      </c>
      <c r="E97" s="2" t="s">
        <v>1199</v>
      </c>
      <c r="F97" t="s">
        <v>3465</v>
      </c>
      <c r="G97" t="s">
        <v>3468</v>
      </c>
      <c r="H97" s="22" t="s">
        <v>1400</v>
      </c>
      <c r="I97" t="s">
        <v>1451</v>
      </c>
      <c r="J97" s="11" t="str">
        <f t="shared" si="20"/>
        <v>IC.GI.060203</v>
      </c>
      <c r="K97" s="2" t="s">
        <v>11324</v>
      </c>
      <c r="L97" t="str">
        <f t="shared" si="21"/>
        <v xml:space="preserve">     Blood flow rate (250 - 400 ml/minute: specify</v>
      </c>
      <c r="M97" s="12" t="str">
        <f t="shared" si="22"/>
        <v>PI.IC.GI.060203.01</v>
      </c>
      <c r="N97" s="12"/>
      <c r="O97" s="12" t="str">
        <f t="shared" si="23"/>
        <v>PH.IC.GI.060203.01</v>
      </c>
      <c r="Q97" s="12" t="str">
        <f t="shared" si="24"/>
        <v>CL.IC.GI.060203.01</v>
      </c>
    </row>
    <row r="98" spans="1:25" ht="15">
      <c r="A98" t="s">
        <v>3521</v>
      </c>
      <c r="C98" s="2" t="s">
        <v>6888</v>
      </c>
      <c r="D98" t="s">
        <v>3469</v>
      </c>
      <c r="E98" s="2" t="s">
        <v>946</v>
      </c>
      <c r="F98" t="s">
        <v>3465</v>
      </c>
      <c r="G98" t="s">
        <v>3622</v>
      </c>
      <c r="H98" s="22" t="s">
        <v>1396</v>
      </c>
      <c r="I98" t="s">
        <v>3704</v>
      </c>
      <c r="J98" s="11" t="str">
        <f t="shared" si="20"/>
        <v>IC.GI.060301</v>
      </c>
      <c r="K98" s="2" t="s">
        <v>11324</v>
      </c>
      <c r="L98" t="str">
        <f t="shared" si="21"/>
        <v xml:space="preserve">     Access pressure (-50 to -200 mmHg: specify</v>
      </c>
      <c r="M98" s="12" t="str">
        <f t="shared" si="22"/>
        <v>PI.IC.GI.060301.01</v>
      </c>
      <c r="N98" s="12"/>
      <c r="O98" s="12" t="str">
        <f t="shared" si="23"/>
        <v>PH.IC.GI.060301.01</v>
      </c>
      <c r="Q98" s="12" t="str">
        <f t="shared" si="24"/>
        <v>CL.IC.GI.060301.01</v>
      </c>
    </row>
    <row r="99" spans="1:25" ht="15">
      <c r="A99" t="s">
        <v>3521</v>
      </c>
      <c r="C99" s="2" t="s">
        <v>6888</v>
      </c>
      <c r="E99" s="2" t="s">
        <v>946</v>
      </c>
      <c r="F99" t="s">
        <v>3465</v>
      </c>
      <c r="G99" t="s">
        <v>3623</v>
      </c>
      <c r="H99" s="22" t="s">
        <v>1398</v>
      </c>
      <c r="I99" t="s">
        <v>3463</v>
      </c>
      <c r="J99" s="11" t="str">
        <f t="shared" si="20"/>
        <v>IC.GI.060302</v>
      </c>
      <c r="K99" s="2" t="s">
        <v>11324</v>
      </c>
      <c r="L99" t="str">
        <f t="shared" si="21"/>
        <v xml:space="preserve">     Venous pressure (+50 to 350 mmHg): specify</v>
      </c>
      <c r="M99" s="12" t="str">
        <f t="shared" si="22"/>
        <v>PI.IC.GI.060302.01</v>
      </c>
      <c r="N99" s="12"/>
      <c r="O99" s="12" t="str">
        <f t="shared" si="23"/>
        <v>PH.IC.GI.060302.01</v>
      </c>
      <c r="Q99" s="12" t="str">
        <f t="shared" si="24"/>
        <v>CL.IC.GI.060302.01</v>
      </c>
    </row>
    <row r="100" spans="1:25" ht="15">
      <c r="A100" t="s">
        <v>3521</v>
      </c>
      <c r="C100" s="2" t="s">
        <v>6888</v>
      </c>
      <c r="E100" s="2" t="s">
        <v>946</v>
      </c>
      <c r="F100" t="s">
        <v>3465</v>
      </c>
      <c r="G100" t="s">
        <v>3472</v>
      </c>
      <c r="H100" s="22" t="s">
        <v>1400</v>
      </c>
      <c r="I100" t="s">
        <v>3725</v>
      </c>
      <c r="J100" s="11" t="str">
        <f t="shared" ref="J100:J142" si="25">CONCATENATE("IC.GI.",C100,E100,H100)</f>
        <v>IC.GI.060303</v>
      </c>
      <c r="K100" s="2" t="s">
        <v>11324</v>
      </c>
      <c r="L100" t="str">
        <f t="shared" ref="L100:L142" si="26">G100</f>
        <v xml:space="preserve">     Effluent pressure (+50 to 350 mmHg): specify</v>
      </c>
      <c r="M100" s="12" t="str">
        <f t="shared" ref="M100:M142" si="27">CONCATENATE("PI.",J100,".",K100)</f>
        <v>PI.IC.GI.060303.01</v>
      </c>
      <c r="N100" s="12"/>
      <c r="O100" s="12" t="str">
        <f t="shared" ref="O100:O142" si="28">CONCATENATE("PH.",J100,".",K100)</f>
        <v>PH.IC.GI.060303.01</v>
      </c>
      <c r="Q100" s="12" t="str">
        <f t="shared" ref="Q100:Q142" si="29">CONCATENATE("CL.",J100,".",K100)</f>
        <v>CL.IC.GI.060303.01</v>
      </c>
    </row>
    <row r="101" spans="1:25" ht="15">
      <c r="A101" t="s">
        <v>3521</v>
      </c>
      <c r="C101" s="2" t="s">
        <v>6888</v>
      </c>
      <c r="E101" s="2" t="s">
        <v>946</v>
      </c>
      <c r="F101" t="s">
        <v>3465</v>
      </c>
      <c r="G101" t="s">
        <v>3626</v>
      </c>
      <c r="H101" s="22" t="s">
        <v>1402</v>
      </c>
      <c r="I101" t="s">
        <v>3721</v>
      </c>
      <c r="J101" s="11" t="str">
        <f t="shared" si="25"/>
        <v>IC.GI.060304</v>
      </c>
      <c r="K101" s="2" t="s">
        <v>11324</v>
      </c>
      <c r="L101" t="str">
        <f t="shared" si="26"/>
        <v xml:space="preserve">     Balance chamber pressure (150 to 400 mmHg</v>
      </c>
      <c r="M101" s="12" t="str">
        <f t="shared" si="27"/>
        <v>PI.IC.GI.060304.01</v>
      </c>
      <c r="N101" s="12"/>
      <c r="O101" s="12" t="str">
        <f t="shared" si="28"/>
        <v>PH.IC.GI.060304.01</v>
      </c>
      <c r="Q101" s="12" t="str">
        <f t="shared" si="29"/>
        <v>CL.IC.GI.060304.01</v>
      </c>
    </row>
    <row r="102" spans="1:25" ht="15">
      <c r="A102" t="s">
        <v>3521</v>
      </c>
      <c r="C102" s="2" t="s">
        <v>6888</v>
      </c>
      <c r="D102" t="s">
        <v>3627</v>
      </c>
      <c r="E102" s="2" t="s">
        <v>948</v>
      </c>
      <c r="F102" t="s">
        <v>3465</v>
      </c>
      <c r="G102" t="s">
        <v>3628</v>
      </c>
      <c r="H102" s="22" t="s">
        <v>1396</v>
      </c>
      <c r="I102" t="s">
        <v>3860</v>
      </c>
      <c r="J102" s="11" t="str">
        <f t="shared" si="25"/>
        <v>IC.GI.060401</v>
      </c>
      <c r="K102" s="2" t="s">
        <v>11324</v>
      </c>
      <c r="L102" t="str">
        <f t="shared" si="26"/>
        <v xml:space="preserve">     Filtration Fraction (8 to 30%): specify</v>
      </c>
      <c r="M102" s="12" t="str">
        <f t="shared" si="27"/>
        <v>PI.IC.GI.060401.01</v>
      </c>
      <c r="N102" s="12"/>
      <c r="O102" s="12" t="str">
        <f t="shared" si="28"/>
        <v>PH.IC.GI.060401.01</v>
      </c>
      <c r="Q102" s="12" t="str">
        <f t="shared" si="29"/>
        <v>CL.IC.GI.060401.01</v>
      </c>
    </row>
    <row r="103" spans="1:25" ht="15">
      <c r="A103" t="s">
        <v>3521</v>
      </c>
      <c r="B103" t="s">
        <v>3629</v>
      </c>
      <c r="C103" s="2" t="s">
        <v>7284</v>
      </c>
      <c r="D103" t="s">
        <v>3630</v>
      </c>
      <c r="E103" s="2" t="s">
        <v>11324</v>
      </c>
      <c r="F103" t="s">
        <v>3631</v>
      </c>
      <c r="G103" t="s">
        <v>3632</v>
      </c>
      <c r="H103" s="22" t="s">
        <v>1396</v>
      </c>
      <c r="I103" t="s">
        <v>3633</v>
      </c>
      <c r="J103" s="11" t="str">
        <f t="shared" si="25"/>
        <v>IC.GI.070101</v>
      </c>
      <c r="K103" s="2" t="s">
        <v>11324</v>
      </c>
      <c r="L103" t="str">
        <f t="shared" si="26"/>
        <v>Accessed</v>
      </c>
      <c r="M103" s="12" t="str">
        <f t="shared" si="27"/>
        <v>PI.IC.GI.070101.01</v>
      </c>
      <c r="N103" s="12"/>
      <c r="O103" s="12" t="str">
        <f t="shared" si="28"/>
        <v>PH.IC.GI.070101.01</v>
      </c>
      <c r="Q103" s="12" t="str">
        <f t="shared" si="29"/>
        <v>CL.IC.GI.070101.01</v>
      </c>
    </row>
    <row r="104" spans="1:25" ht="15">
      <c r="A104" t="s">
        <v>3521</v>
      </c>
      <c r="C104" s="2" t="s">
        <v>7284</v>
      </c>
      <c r="E104" s="2" t="s">
        <v>11324</v>
      </c>
      <c r="F104" t="s">
        <v>3631</v>
      </c>
      <c r="G104" t="s">
        <v>2228</v>
      </c>
      <c r="H104" s="22" t="s">
        <v>1398</v>
      </c>
      <c r="I104" t="s">
        <v>3634</v>
      </c>
      <c r="J104" s="11" t="str">
        <f t="shared" si="25"/>
        <v>IC.GI.070102</v>
      </c>
      <c r="K104" s="2" t="s">
        <v>11324</v>
      </c>
      <c r="L104" t="str">
        <f t="shared" si="26"/>
        <v>Capped</v>
      </c>
      <c r="M104" s="12" t="str">
        <f t="shared" si="27"/>
        <v>PI.IC.GI.070102.01</v>
      </c>
      <c r="N104" s="12"/>
      <c r="O104" s="12" t="str">
        <f t="shared" si="28"/>
        <v>PH.IC.GI.070102.01</v>
      </c>
      <c r="Q104" s="12" t="str">
        <f t="shared" si="29"/>
        <v>CL.IC.GI.070102.01</v>
      </c>
    </row>
    <row r="105" spans="1:25" ht="15">
      <c r="A105" t="s">
        <v>3521</v>
      </c>
      <c r="C105" s="2" t="s">
        <v>7284</v>
      </c>
      <c r="E105" s="2" t="s">
        <v>11324</v>
      </c>
      <c r="F105" t="s">
        <v>3631</v>
      </c>
      <c r="G105" t="s">
        <v>1811</v>
      </c>
      <c r="H105" s="22" t="s">
        <v>1400</v>
      </c>
      <c r="I105" t="s">
        <v>3487</v>
      </c>
      <c r="J105" s="11" t="str">
        <f t="shared" si="25"/>
        <v>IC.GI.070103</v>
      </c>
      <c r="K105" s="2" t="s">
        <v>11324</v>
      </c>
      <c r="L105" t="str">
        <f t="shared" si="26"/>
        <v>Changed</v>
      </c>
      <c r="M105" s="12" t="str">
        <f t="shared" si="27"/>
        <v>PI.IC.GI.070103.01</v>
      </c>
      <c r="N105" s="12"/>
      <c r="O105" s="12" t="str">
        <f t="shared" si="28"/>
        <v>PH.IC.GI.070103.01</v>
      </c>
      <c r="Q105" s="12" t="str">
        <f t="shared" si="29"/>
        <v>CL.IC.GI.070103.01</v>
      </c>
    </row>
    <row r="106" spans="1:25" ht="15">
      <c r="A106" t="s">
        <v>3521</v>
      </c>
      <c r="C106" s="2" t="s">
        <v>7284</v>
      </c>
      <c r="D106" t="s">
        <v>3639</v>
      </c>
      <c r="E106" s="2" t="s">
        <v>1199</v>
      </c>
      <c r="F106" t="s">
        <v>3767</v>
      </c>
      <c r="G106" t="s">
        <v>1451</v>
      </c>
      <c r="H106" s="22" t="s">
        <v>1396</v>
      </c>
      <c r="I106" t="s">
        <v>1451</v>
      </c>
      <c r="J106" s="11" t="str">
        <f t="shared" si="25"/>
        <v>IC.GI.070201</v>
      </c>
      <c r="K106" s="2" t="s">
        <v>11324</v>
      </c>
      <c r="L106" t="str">
        <f t="shared" si="26"/>
        <v>Blood</v>
      </c>
      <c r="M106" s="12" t="str">
        <f t="shared" si="27"/>
        <v>PI.IC.GI.070201.01</v>
      </c>
      <c r="N106" s="12"/>
      <c r="O106" s="12" t="str">
        <f t="shared" si="28"/>
        <v>PH.IC.GI.070201.01</v>
      </c>
      <c r="Q106" s="12" t="str">
        <f t="shared" si="29"/>
        <v>CL.IC.GI.070201.01</v>
      </c>
    </row>
    <row r="107" spans="1:25" ht="15">
      <c r="A107" t="s">
        <v>3521</v>
      </c>
      <c r="C107" s="2" t="s">
        <v>7284</v>
      </c>
      <c r="E107" s="2" t="s">
        <v>1199</v>
      </c>
      <c r="F107" t="s">
        <v>3767</v>
      </c>
      <c r="G107" t="s">
        <v>1639</v>
      </c>
      <c r="H107" s="22" t="s">
        <v>1398</v>
      </c>
      <c r="I107" t="s">
        <v>1639</v>
      </c>
      <c r="J107" s="11" t="str">
        <f t="shared" si="25"/>
        <v>IC.GI.070202</v>
      </c>
      <c r="K107" s="2" t="s">
        <v>11324</v>
      </c>
      <c r="L107" t="str">
        <f t="shared" si="26"/>
        <v>Clear</v>
      </c>
      <c r="M107" s="12" t="str">
        <f t="shared" si="27"/>
        <v>PI.IC.GI.070202.01</v>
      </c>
      <c r="N107" s="12"/>
      <c r="O107" s="12" t="str">
        <f t="shared" si="28"/>
        <v>PH.IC.GI.070202.01</v>
      </c>
      <c r="Q107" s="12" t="str">
        <f t="shared" si="29"/>
        <v>CL.IC.GI.070202.01</v>
      </c>
    </row>
    <row r="108" spans="1:25" ht="15">
      <c r="A108" t="s">
        <v>3521</v>
      </c>
      <c r="C108" s="2" t="s">
        <v>7284</v>
      </c>
      <c r="E108" s="2" t="s">
        <v>1199</v>
      </c>
      <c r="F108" t="s">
        <v>3767</v>
      </c>
      <c r="G108" t="s">
        <v>1641</v>
      </c>
      <c r="H108" s="22" t="s">
        <v>1400</v>
      </c>
      <c r="I108" t="s">
        <v>1641</v>
      </c>
      <c r="J108" s="11" t="str">
        <f t="shared" si="25"/>
        <v>IC.GI.070203</v>
      </c>
      <c r="K108" s="2" t="s">
        <v>11324</v>
      </c>
      <c r="L108" t="str">
        <f t="shared" si="26"/>
        <v>Cloudy</v>
      </c>
      <c r="M108" s="12" t="str">
        <f t="shared" si="27"/>
        <v>PI.IC.GI.070203.01</v>
      </c>
      <c r="N108" s="12"/>
      <c r="O108" s="12" t="str">
        <f t="shared" si="28"/>
        <v>PH.IC.GI.070203.01</v>
      </c>
      <c r="Q108" s="12" t="str">
        <f t="shared" si="29"/>
        <v>CL.IC.GI.070203.01</v>
      </c>
    </row>
    <row r="109" spans="1:25" ht="15">
      <c r="A109" t="s">
        <v>3521</v>
      </c>
      <c r="C109" s="2" t="s">
        <v>7284</v>
      </c>
      <c r="E109" s="2" t="s">
        <v>1199</v>
      </c>
      <c r="F109" t="s">
        <v>3767</v>
      </c>
      <c r="G109" t="s">
        <v>3768</v>
      </c>
      <c r="H109" s="22" t="s">
        <v>1402</v>
      </c>
      <c r="I109" t="s">
        <v>3768</v>
      </c>
      <c r="J109" s="11" t="str">
        <f t="shared" si="25"/>
        <v>IC.GI.070204</v>
      </c>
      <c r="K109" s="2" t="s">
        <v>11324</v>
      </c>
      <c r="L109" t="str">
        <f t="shared" si="26"/>
        <v>Fibrin</v>
      </c>
      <c r="M109" s="12" t="str">
        <f t="shared" si="27"/>
        <v>PI.IC.GI.070204.01</v>
      </c>
      <c r="N109" s="12"/>
      <c r="O109" s="12" t="str">
        <f t="shared" si="28"/>
        <v>PH.IC.GI.070204.01</v>
      </c>
      <c r="Q109" s="12" t="str">
        <f t="shared" si="29"/>
        <v>CL.IC.GI.070204.01</v>
      </c>
    </row>
    <row r="110" spans="1:25" s="5" customFormat="1" ht="15">
      <c r="A110" s="18" t="s">
        <v>3521</v>
      </c>
      <c r="B110" s="18"/>
      <c r="C110" s="10" t="s">
        <v>1419</v>
      </c>
      <c r="D110" s="18" t="s">
        <v>723</v>
      </c>
      <c r="E110" s="10" t="s">
        <v>725</v>
      </c>
      <c r="F110" s="18" t="s">
        <v>724</v>
      </c>
      <c r="G110" s="18" t="s">
        <v>717</v>
      </c>
      <c r="H110" s="10" t="s">
        <v>1396</v>
      </c>
      <c r="I110" s="18" t="s">
        <v>717</v>
      </c>
      <c r="J110" s="13" t="str">
        <f t="shared" ref="J110:J119" si="30">CONCATENATE("IC.GI.",C110,E110,H110)</f>
        <v>IC.GI.070301</v>
      </c>
      <c r="K110" s="6" t="s">
        <v>11383</v>
      </c>
      <c r="L110" s="5" t="str">
        <f t="shared" ref="L110:L119" si="31">G110</f>
        <v>Normal/Clean/Intact</v>
      </c>
      <c r="M110" s="14" t="str">
        <f t="shared" ref="M110:M119" si="32">CONCATENATE("PI.",J110,".",K110)</f>
        <v>PI.IC.GI.070301.01</v>
      </c>
      <c r="N110" s="14"/>
      <c r="O110" s="14" t="str">
        <f t="shared" ref="O110:O119" si="33">CONCATENATE("PH.",J110,".",K110)</f>
        <v>PH.IC.GI.070301.01</v>
      </c>
      <c r="Q110" s="14" t="str">
        <f t="shared" ref="Q110:Q119" si="34">CONCATENATE("CL.",J110,".",K110)</f>
        <v>CL.IC.GI.070301.01</v>
      </c>
      <c r="X110" s="5" t="s">
        <v>726</v>
      </c>
      <c r="Y110" s="5">
        <v>1090</v>
      </c>
    </row>
    <row r="111" spans="1:25" s="5" customFormat="1" ht="15">
      <c r="A111" s="18" t="s">
        <v>3521</v>
      </c>
      <c r="B111" s="18"/>
      <c r="C111" s="10" t="s">
        <v>1419</v>
      </c>
      <c r="D111" s="18"/>
      <c r="E111" s="10" t="s">
        <v>725</v>
      </c>
      <c r="F111" s="18" t="s">
        <v>724</v>
      </c>
      <c r="G111" s="18" t="s">
        <v>1528</v>
      </c>
      <c r="H111" s="10" t="s">
        <v>1398</v>
      </c>
      <c r="I111" s="18" t="s">
        <v>1528</v>
      </c>
      <c r="J111" s="13" t="str">
        <f t="shared" si="30"/>
        <v>IC.GI.070302</v>
      </c>
      <c r="K111" s="6" t="s">
        <v>11383</v>
      </c>
      <c r="L111" s="5" t="str">
        <f t="shared" si="31"/>
        <v>Bleeding</v>
      </c>
      <c r="M111" s="14" t="str">
        <f t="shared" si="32"/>
        <v>PI.IC.GI.070302.01</v>
      </c>
      <c r="N111" s="14"/>
      <c r="O111" s="14" t="str">
        <f t="shared" si="33"/>
        <v>PH.IC.GI.070302.01</v>
      </c>
      <c r="Q111" s="14" t="str">
        <f t="shared" si="34"/>
        <v>CL.IC.GI.070302.01</v>
      </c>
      <c r="X111" s="5" t="s">
        <v>726</v>
      </c>
      <c r="Y111" s="5">
        <v>1090</v>
      </c>
    </row>
    <row r="112" spans="1:25" s="5" customFormat="1" ht="15">
      <c r="A112" s="18" t="s">
        <v>3521</v>
      </c>
      <c r="B112" s="18"/>
      <c r="C112" s="10" t="s">
        <v>1419</v>
      </c>
      <c r="D112" s="18"/>
      <c r="E112" s="10" t="s">
        <v>725</v>
      </c>
      <c r="F112" s="18" t="s">
        <v>724</v>
      </c>
      <c r="G112" s="18" t="s">
        <v>718</v>
      </c>
      <c r="H112" s="10" t="s">
        <v>1400</v>
      </c>
      <c r="I112" s="18" t="s">
        <v>718</v>
      </c>
      <c r="J112" s="13" t="str">
        <f t="shared" si="30"/>
        <v>IC.GI.070303</v>
      </c>
      <c r="K112" s="6" t="s">
        <v>11383</v>
      </c>
      <c r="L112" s="5" t="str">
        <f t="shared" si="31"/>
        <v>Exudate</v>
      </c>
      <c r="M112" s="14" t="str">
        <f t="shared" si="32"/>
        <v>PI.IC.GI.070303.01</v>
      </c>
      <c r="N112" s="14"/>
      <c r="O112" s="14" t="str">
        <f t="shared" si="33"/>
        <v>PH.IC.GI.070303.01</v>
      </c>
      <c r="Q112" s="14" t="str">
        <f t="shared" si="34"/>
        <v>CL.IC.GI.070303.01</v>
      </c>
      <c r="X112" s="5" t="s">
        <v>726</v>
      </c>
      <c r="Y112" s="5">
        <v>1090</v>
      </c>
    </row>
    <row r="113" spans="1:25" s="5" customFormat="1" ht="15">
      <c r="A113" s="18" t="s">
        <v>3521</v>
      </c>
      <c r="B113" s="18"/>
      <c r="C113" s="10" t="s">
        <v>1419</v>
      </c>
      <c r="D113" s="18"/>
      <c r="E113" s="10" t="s">
        <v>725</v>
      </c>
      <c r="F113" s="18" t="s">
        <v>724</v>
      </c>
      <c r="G113" s="18" t="s">
        <v>1560</v>
      </c>
      <c r="H113" s="10" t="s">
        <v>1402</v>
      </c>
      <c r="I113" s="18" t="s">
        <v>1560</v>
      </c>
      <c r="J113" s="13" t="str">
        <f t="shared" si="30"/>
        <v>IC.GI.070304</v>
      </c>
      <c r="K113" s="6" t="s">
        <v>11383</v>
      </c>
      <c r="L113" s="5" t="str">
        <f t="shared" si="31"/>
        <v>Red</v>
      </c>
      <c r="M113" s="14" t="str">
        <f t="shared" si="32"/>
        <v>PI.IC.GI.070304.01</v>
      </c>
      <c r="N113" s="14"/>
      <c r="O113" s="14" t="str">
        <f t="shared" si="33"/>
        <v>PH.IC.GI.070304.01</v>
      </c>
      <c r="Q113" s="14" t="str">
        <f t="shared" si="34"/>
        <v>CL.IC.GI.070304.01</v>
      </c>
      <c r="X113" s="5" t="s">
        <v>726</v>
      </c>
      <c r="Y113" s="5">
        <v>1090</v>
      </c>
    </row>
    <row r="114" spans="1:25" s="5" customFormat="1" ht="15">
      <c r="A114" s="18" t="s">
        <v>3521</v>
      </c>
      <c r="B114" s="18"/>
      <c r="C114" s="10" t="s">
        <v>1419</v>
      </c>
      <c r="D114" s="18"/>
      <c r="E114" s="10" t="s">
        <v>725</v>
      </c>
      <c r="F114" s="18" t="s">
        <v>724</v>
      </c>
      <c r="G114" s="18" t="s">
        <v>719</v>
      </c>
      <c r="H114" s="10" t="s">
        <v>1404</v>
      </c>
      <c r="I114" s="18" t="s">
        <v>719</v>
      </c>
      <c r="J114" s="13" t="str">
        <f t="shared" si="30"/>
        <v>IC.GI.070305</v>
      </c>
      <c r="K114" s="6" t="s">
        <v>11383</v>
      </c>
      <c r="L114" s="5" t="str">
        <f t="shared" si="31"/>
        <v>Bruised</v>
      </c>
      <c r="M114" s="14" t="str">
        <f t="shared" si="32"/>
        <v>PI.IC.GI.070305.01</v>
      </c>
      <c r="N114" s="14"/>
      <c r="O114" s="14" t="str">
        <f t="shared" si="33"/>
        <v>PH.IC.GI.070305.01</v>
      </c>
      <c r="Q114" s="14" t="str">
        <f t="shared" si="34"/>
        <v>CL.IC.GI.070305.01</v>
      </c>
      <c r="X114" s="5" t="s">
        <v>726</v>
      </c>
      <c r="Y114" s="5">
        <v>1090</v>
      </c>
    </row>
    <row r="115" spans="1:25" s="5" customFormat="1" ht="15">
      <c r="A115" s="18" t="s">
        <v>3521</v>
      </c>
      <c r="B115" s="18"/>
      <c r="C115" s="10" t="s">
        <v>1419</v>
      </c>
      <c r="D115" s="18"/>
      <c r="E115" s="10" t="s">
        <v>725</v>
      </c>
      <c r="F115" s="18" t="s">
        <v>724</v>
      </c>
      <c r="G115" s="18" t="s">
        <v>3403</v>
      </c>
      <c r="H115" s="10" t="s">
        <v>1406</v>
      </c>
      <c r="I115" s="18" t="s">
        <v>3403</v>
      </c>
      <c r="J115" s="13" t="str">
        <f t="shared" si="30"/>
        <v>IC.GI.070306</v>
      </c>
      <c r="K115" s="6" t="s">
        <v>11383</v>
      </c>
      <c r="L115" s="5" t="str">
        <f t="shared" si="31"/>
        <v>Swollen</v>
      </c>
      <c r="M115" s="14" t="str">
        <f t="shared" si="32"/>
        <v>PI.IC.GI.070306.01</v>
      </c>
      <c r="N115" s="14"/>
      <c r="O115" s="14" t="str">
        <f t="shared" si="33"/>
        <v>PH.IC.GI.070306.01</v>
      </c>
      <c r="Q115" s="14" t="str">
        <f t="shared" si="34"/>
        <v>CL.IC.GI.070306.01</v>
      </c>
      <c r="X115" s="5" t="s">
        <v>726</v>
      </c>
      <c r="Y115" s="5">
        <v>1090</v>
      </c>
    </row>
    <row r="116" spans="1:25" s="5" customFormat="1" ht="15">
      <c r="A116" s="18" t="s">
        <v>3521</v>
      </c>
      <c r="B116" s="18"/>
      <c r="C116" s="10" t="s">
        <v>1419</v>
      </c>
      <c r="D116" s="18"/>
      <c r="E116" s="10" t="s">
        <v>725</v>
      </c>
      <c r="F116" s="18" t="s">
        <v>724</v>
      </c>
      <c r="G116" s="18" t="s">
        <v>720</v>
      </c>
      <c r="H116" s="10" t="s">
        <v>1419</v>
      </c>
      <c r="I116" s="18" t="s">
        <v>720</v>
      </c>
      <c r="J116" s="13" t="str">
        <f t="shared" si="30"/>
        <v>IC.GI.070307</v>
      </c>
      <c r="K116" s="6" t="s">
        <v>11383</v>
      </c>
      <c r="L116" s="5" t="str">
        <f t="shared" si="31"/>
        <v>S/S Infection</v>
      </c>
      <c r="M116" s="14" t="str">
        <f t="shared" si="32"/>
        <v>PI.IC.GI.070307.01</v>
      </c>
      <c r="N116" s="14"/>
      <c r="O116" s="14" t="str">
        <f t="shared" si="33"/>
        <v>PH.IC.GI.070307.01</v>
      </c>
      <c r="Q116" s="14" t="str">
        <f t="shared" si="34"/>
        <v>CL.IC.GI.070307.01</v>
      </c>
      <c r="X116" s="5" t="s">
        <v>726</v>
      </c>
      <c r="Y116" s="5">
        <v>1090</v>
      </c>
    </row>
    <row r="117" spans="1:25" s="5" customFormat="1" ht="15">
      <c r="A117" s="18" t="s">
        <v>3521</v>
      </c>
      <c r="B117" s="18"/>
      <c r="C117" s="10" t="s">
        <v>1419</v>
      </c>
      <c r="D117" s="18"/>
      <c r="E117" s="10" t="s">
        <v>725</v>
      </c>
      <c r="F117" s="18" t="s">
        <v>724</v>
      </c>
      <c r="G117" s="18" t="s">
        <v>721</v>
      </c>
      <c r="H117" s="10" t="s">
        <v>1550</v>
      </c>
      <c r="I117" s="18" t="s">
        <v>721</v>
      </c>
      <c r="J117" s="13" t="str">
        <f t="shared" si="30"/>
        <v>IC.GI.070308</v>
      </c>
      <c r="K117" s="6" t="s">
        <v>11383</v>
      </c>
      <c r="L117" s="5" t="str">
        <f t="shared" si="31"/>
        <v>Infiltrated</v>
      </c>
      <c r="M117" s="14" t="str">
        <f t="shared" si="32"/>
        <v>PI.IC.GI.070308.01</v>
      </c>
      <c r="N117" s="14"/>
      <c r="O117" s="14" t="str">
        <f t="shared" si="33"/>
        <v>PH.IC.GI.070308.01</v>
      </c>
      <c r="Q117" s="14" t="str">
        <f t="shared" si="34"/>
        <v>CL.IC.GI.070308.01</v>
      </c>
      <c r="X117" s="5" t="s">
        <v>726</v>
      </c>
      <c r="Y117" s="5">
        <v>1090</v>
      </c>
    </row>
    <row r="118" spans="1:25" s="5" customFormat="1" ht="15">
      <c r="A118" s="18" t="s">
        <v>3521</v>
      </c>
      <c r="B118" s="18"/>
      <c r="C118" s="10" t="s">
        <v>1419</v>
      </c>
      <c r="D118" s="18"/>
      <c r="E118" s="10" t="s">
        <v>725</v>
      </c>
      <c r="F118" s="18" t="s">
        <v>724</v>
      </c>
      <c r="G118" s="18" t="s">
        <v>2346</v>
      </c>
      <c r="H118" s="10" t="s">
        <v>1551</v>
      </c>
      <c r="I118" s="18" t="s">
        <v>2346</v>
      </c>
      <c r="J118" s="13" t="str">
        <f t="shared" si="30"/>
        <v>IC.GI.070309</v>
      </c>
      <c r="K118" s="6" t="s">
        <v>11383</v>
      </c>
      <c r="L118" s="5" t="str">
        <f t="shared" si="31"/>
        <v>Tender</v>
      </c>
      <c r="M118" s="14" t="str">
        <f t="shared" si="32"/>
        <v>PI.IC.GI.070309.01</v>
      </c>
      <c r="N118" s="14"/>
      <c r="O118" s="14" t="str">
        <f t="shared" si="33"/>
        <v>PH.IC.GI.070309.01</v>
      </c>
      <c r="Q118" s="14" t="str">
        <f t="shared" si="34"/>
        <v>CL.IC.GI.070309.01</v>
      </c>
      <c r="X118" s="5" t="s">
        <v>726</v>
      </c>
      <c r="Y118" s="5">
        <v>1090</v>
      </c>
    </row>
    <row r="119" spans="1:25" s="5" customFormat="1" ht="15">
      <c r="A119" s="18" t="s">
        <v>3521</v>
      </c>
      <c r="B119" s="18"/>
      <c r="C119" s="10" t="s">
        <v>1419</v>
      </c>
      <c r="D119" s="18"/>
      <c r="E119" s="10" t="s">
        <v>725</v>
      </c>
      <c r="F119" s="18" t="s">
        <v>724</v>
      </c>
      <c r="G119" s="18" t="s">
        <v>722</v>
      </c>
      <c r="H119" s="10" t="s">
        <v>1571</v>
      </c>
      <c r="I119" s="18" t="s">
        <v>722</v>
      </c>
      <c r="J119" s="13" t="str">
        <f t="shared" si="30"/>
        <v>IC.GI.070310</v>
      </c>
      <c r="K119" s="6" t="s">
        <v>11383</v>
      </c>
      <c r="L119" s="5" t="str">
        <f t="shared" si="31"/>
        <v>Painful</v>
      </c>
      <c r="M119" s="14" t="str">
        <f t="shared" si="32"/>
        <v>PI.IC.GI.070310.01</v>
      </c>
      <c r="N119" s="14"/>
      <c r="O119" s="14" t="str">
        <f t="shared" si="33"/>
        <v>PH.IC.GI.070310.01</v>
      </c>
      <c r="Q119" s="14" t="str">
        <f t="shared" si="34"/>
        <v>CL.IC.GI.070310.01</v>
      </c>
      <c r="X119" s="5" t="s">
        <v>726</v>
      </c>
      <c r="Y119" s="5">
        <v>1090</v>
      </c>
    </row>
    <row r="120" spans="1:25" ht="15">
      <c r="A120" t="s">
        <v>3521</v>
      </c>
      <c r="B120" t="s">
        <v>3769</v>
      </c>
      <c r="C120" s="2" t="s">
        <v>10093</v>
      </c>
      <c r="D120" t="s">
        <v>5363</v>
      </c>
      <c r="E120" s="2" t="s">
        <v>11324</v>
      </c>
      <c r="F120" t="s">
        <v>3770</v>
      </c>
      <c r="G120" t="s">
        <v>3771</v>
      </c>
      <c r="H120" s="22" t="s">
        <v>1396</v>
      </c>
      <c r="I120" t="s">
        <v>3772</v>
      </c>
      <c r="J120" s="11" t="str">
        <f t="shared" si="25"/>
        <v>IC.GI.080101</v>
      </c>
      <c r="K120" s="2" t="s">
        <v>11324</v>
      </c>
      <c r="L120" t="str">
        <f t="shared" si="26"/>
        <v xml:space="preserve">     Catheter condom </v>
      </c>
      <c r="M120" s="12" t="str">
        <f t="shared" si="27"/>
        <v>PI.IC.GI.080101.01</v>
      </c>
      <c r="N120" s="12"/>
      <c r="O120" s="12" t="str">
        <f t="shared" si="28"/>
        <v>PH.IC.GI.080101.01</v>
      </c>
      <c r="Q120" s="12" t="str">
        <f t="shared" si="29"/>
        <v>CL.IC.GI.080101.01</v>
      </c>
    </row>
    <row r="121" spans="1:25" ht="15">
      <c r="A121" t="s">
        <v>3521</v>
      </c>
      <c r="C121" s="2" t="s">
        <v>10093</v>
      </c>
      <c r="E121" s="2" t="s">
        <v>11324</v>
      </c>
      <c r="F121" t="s">
        <v>3770</v>
      </c>
      <c r="G121" t="s">
        <v>3773</v>
      </c>
      <c r="H121" s="22" t="s">
        <v>1398</v>
      </c>
      <c r="I121" t="s">
        <v>3774</v>
      </c>
      <c r="J121" s="11" t="str">
        <f t="shared" si="25"/>
        <v>IC.GI.080102</v>
      </c>
      <c r="K121" s="2" t="s">
        <v>11324</v>
      </c>
      <c r="L121" t="str">
        <f t="shared" si="26"/>
        <v xml:space="preserve">     Catheter foley</v>
      </c>
      <c r="M121" s="12" t="str">
        <f t="shared" si="27"/>
        <v>PI.IC.GI.080102.01</v>
      </c>
      <c r="N121" s="12"/>
      <c r="O121" s="12" t="str">
        <f t="shared" si="28"/>
        <v>PH.IC.GI.080102.01</v>
      </c>
      <c r="Q121" s="12" t="str">
        <f t="shared" si="29"/>
        <v>CL.IC.GI.080102.01</v>
      </c>
    </row>
    <row r="122" spans="1:25" ht="15">
      <c r="A122" t="s">
        <v>3521</v>
      </c>
      <c r="C122" s="2" t="s">
        <v>10093</v>
      </c>
      <c r="E122" s="2" t="s">
        <v>11324</v>
      </c>
      <c r="F122" t="s">
        <v>3770</v>
      </c>
      <c r="G122" t="s">
        <v>3775</v>
      </c>
      <c r="H122" s="22" t="s">
        <v>1400</v>
      </c>
      <c r="I122" t="s">
        <v>3776</v>
      </c>
      <c r="J122" s="11" t="str">
        <f t="shared" si="25"/>
        <v>IC.GI.080103</v>
      </c>
      <c r="K122" s="2" t="s">
        <v>11324</v>
      </c>
      <c r="L122" t="str">
        <f t="shared" si="26"/>
        <v xml:space="preserve">     Catheter coude </v>
      </c>
      <c r="M122" s="12" t="str">
        <f t="shared" si="27"/>
        <v>PI.IC.GI.080103.01</v>
      </c>
      <c r="N122" s="12"/>
      <c r="O122" s="12" t="str">
        <f t="shared" si="28"/>
        <v>PH.IC.GI.080103.01</v>
      </c>
      <c r="Q122" s="12" t="str">
        <f t="shared" si="29"/>
        <v>CL.IC.GI.080103.01</v>
      </c>
    </row>
    <row r="123" spans="1:25" ht="15">
      <c r="A123" t="s">
        <v>3521</v>
      </c>
      <c r="C123" s="2" t="s">
        <v>10093</v>
      </c>
      <c r="E123" s="2" t="s">
        <v>11324</v>
      </c>
      <c r="F123" t="s">
        <v>3770</v>
      </c>
      <c r="G123" t="s">
        <v>3635</v>
      </c>
      <c r="H123" s="22" t="s">
        <v>1402</v>
      </c>
      <c r="I123" t="s">
        <v>3636</v>
      </c>
      <c r="J123" s="11" t="str">
        <f t="shared" si="25"/>
        <v>IC.GI.080104</v>
      </c>
      <c r="K123" s="2" t="s">
        <v>11324</v>
      </c>
      <c r="L123" t="str">
        <f t="shared" si="26"/>
        <v xml:space="preserve">     Catheter straight</v>
      </c>
      <c r="M123" s="12" t="str">
        <f t="shared" si="27"/>
        <v>PI.IC.GI.080104.01</v>
      </c>
      <c r="N123" s="12"/>
      <c r="O123" s="12" t="str">
        <f t="shared" si="28"/>
        <v>PH.IC.GI.080104.01</v>
      </c>
      <c r="Q123" s="12" t="str">
        <f t="shared" si="29"/>
        <v>CL.IC.GI.080104.01</v>
      </c>
    </row>
    <row r="124" spans="1:25" ht="15">
      <c r="A124" t="s">
        <v>3521</v>
      </c>
      <c r="C124" s="2" t="s">
        <v>10093</v>
      </c>
      <c r="E124" s="2" t="s">
        <v>11324</v>
      </c>
      <c r="F124" t="s">
        <v>3770</v>
      </c>
      <c r="G124" t="s">
        <v>3637</v>
      </c>
      <c r="H124" s="22" t="s">
        <v>1404</v>
      </c>
      <c r="I124" t="s">
        <v>3638</v>
      </c>
      <c r="J124" s="11" t="str">
        <f t="shared" si="25"/>
        <v>IC.GI.080105</v>
      </c>
      <c r="K124" s="2" t="s">
        <v>11324</v>
      </c>
      <c r="L124" t="str">
        <f t="shared" si="26"/>
        <v xml:space="preserve">     Catheter 3 way</v>
      </c>
      <c r="M124" s="12" t="str">
        <f t="shared" si="27"/>
        <v>PI.IC.GI.080105.01</v>
      </c>
      <c r="N124" s="12"/>
      <c r="O124" s="12" t="str">
        <f t="shared" si="28"/>
        <v>PH.IC.GI.080105.01</v>
      </c>
      <c r="Q124" s="12" t="str">
        <f t="shared" si="29"/>
        <v>CL.IC.GI.080105.01</v>
      </c>
    </row>
    <row r="125" spans="1:25" ht="15">
      <c r="A125" t="s">
        <v>3521</v>
      </c>
      <c r="C125" s="2" t="s">
        <v>10093</v>
      </c>
      <c r="E125" s="2" t="s">
        <v>11324</v>
      </c>
      <c r="F125" t="s">
        <v>3770</v>
      </c>
      <c r="G125" t="s">
        <v>3643</v>
      </c>
      <c r="H125" s="22" t="s">
        <v>1406</v>
      </c>
      <c r="I125" t="s">
        <v>3644</v>
      </c>
      <c r="J125" s="11" t="str">
        <f t="shared" si="25"/>
        <v>IC.GI.080106</v>
      </c>
      <c r="K125" s="2" t="s">
        <v>11324</v>
      </c>
      <c r="L125" t="str">
        <f t="shared" si="26"/>
        <v xml:space="preserve">     Catheter suprapubic </v>
      </c>
      <c r="M125" s="12" t="str">
        <f t="shared" si="27"/>
        <v>PI.IC.GI.080106.01</v>
      </c>
      <c r="N125" s="12"/>
      <c r="O125" s="12" t="str">
        <f t="shared" si="28"/>
        <v>PH.IC.GI.080106.01</v>
      </c>
      <c r="Q125" s="12" t="str">
        <f t="shared" si="29"/>
        <v>CL.IC.GI.080106.01</v>
      </c>
    </row>
    <row r="126" spans="1:25" ht="15">
      <c r="A126" t="s">
        <v>3521</v>
      </c>
      <c r="C126" s="2" t="s">
        <v>10093</v>
      </c>
      <c r="E126" s="2" t="s">
        <v>11324</v>
      </c>
      <c r="F126" t="s">
        <v>3770</v>
      </c>
      <c r="G126" t="s">
        <v>3645</v>
      </c>
      <c r="H126" s="22" t="s">
        <v>1419</v>
      </c>
      <c r="I126" t="s">
        <v>3646</v>
      </c>
      <c r="J126" s="11" t="str">
        <f t="shared" si="25"/>
        <v>IC.GI.080107</v>
      </c>
      <c r="K126" s="2" t="s">
        <v>11324</v>
      </c>
      <c r="L126" t="str">
        <f t="shared" si="26"/>
        <v xml:space="preserve">     Ureteral stent</v>
      </c>
      <c r="M126" s="12" t="str">
        <f t="shared" si="27"/>
        <v>PI.IC.GI.080107.01</v>
      </c>
      <c r="N126" s="12"/>
      <c r="O126" s="12" t="str">
        <f t="shared" si="28"/>
        <v>PH.IC.GI.080107.01</v>
      </c>
      <c r="Q126" s="12" t="str">
        <f t="shared" si="29"/>
        <v>CL.IC.GI.080107.01</v>
      </c>
    </row>
    <row r="127" spans="1:25" ht="15">
      <c r="A127" t="s">
        <v>3521</v>
      </c>
      <c r="C127" s="2" t="s">
        <v>10093</v>
      </c>
      <c r="E127" s="2" t="s">
        <v>11324</v>
      </c>
      <c r="F127" t="s">
        <v>3770</v>
      </c>
      <c r="G127" s="2" t="s">
        <v>3792</v>
      </c>
      <c r="H127" s="22" t="s">
        <v>10093</v>
      </c>
      <c r="I127" s="22" t="s">
        <v>4513</v>
      </c>
      <c r="J127" s="11" t="str">
        <f t="shared" si="25"/>
        <v>IC.GI.080108</v>
      </c>
      <c r="K127" s="2" t="s">
        <v>11324</v>
      </c>
      <c r="L127" t="str">
        <f t="shared" si="26"/>
        <v>Foley Type: other</v>
      </c>
      <c r="M127" s="12" t="str">
        <f t="shared" si="27"/>
        <v>PI.IC.GI.080108.01</v>
      </c>
      <c r="N127" s="12"/>
      <c r="O127" s="12" t="str">
        <f t="shared" si="28"/>
        <v>PH.IC.GI.080108.01</v>
      </c>
      <c r="Q127" s="12" t="str">
        <f t="shared" si="29"/>
        <v>CL.IC.GI.080108.01</v>
      </c>
      <c r="R127" t="s">
        <v>9277</v>
      </c>
      <c r="S127">
        <v>18</v>
      </c>
    </row>
    <row r="128" spans="1:25" ht="15">
      <c r="A128" t="s">
        <v>3521</v>
      </c>
      <c r="C128" s="2" t="s">
        <v>10093</v>
      </c>
      <c r="D128" t="s">
        <v>3831</v>
      </c>
      <c r="E128" s="2" t="s">
        <v>1199</v>
      </c>
      <c r="F128" t="s">
        <v>3770</v>
      </c>
      <c r="G128" t="s">
        <v>3793</v>
      </c>
      <c r="H128" s="22" t="s">
        <v>1396</v>
      </c>
      <c r="I128" t="s">
        <v>3316</v>
      </c>
      <c r="J128" s="11" t="str">
        <f t="shared" si="25"/>
        <v>IC.GI.080201</v>
      </c>
      <c r="K128" s="2" t="s">
        <v>11324</v>
      </c>
      <c r="L128" t="str">
        <f t="shared" si="26"/>
        <v xml:space="preserve">     Catheter size Fr: specify</v>
      </c>
      <c r="M128" s="12" t="str">
        <f t="shared" si="27"/>
        <v>PI.IC.GI.080201.01</v>
      </c>
      <c r="N128" s="12"/>
      <c r="O128" s="12" t="str">
        <f t="shared" si="28"/>
        <v>PH.IC.GI.080201.01</v>
      </c>
      <c r="Q128" s="12" t="str">
        <f t="shared" si="29"/>
        <v>CL.IC.GI.080201.01</v>
      </c>
    </row>
    <row r="129" spans="1:25" ht="15">
      <c r="A129" t="s">
        <v>3521</v>
      </c>
      <c r="C129" s="2" t="s">
        <v>10093</v>
      </c>
      <c r="E129" s="2" t="s">
        <v>1199</v>
      </c>
      <c r="F129" t="s">
        <v>3770</v>
      </c>
      <c r="G129" t="s">
        <v>3794</v>
      </c>
      <c r="H129" s="22" t="s">
        <v>1398</v>
      </c>
      <c r="I129" t="s">
        <v>3795</v>
      </c>
      <c r="J129" s="11" t="str">
        <f t="shared" si="25"/>
        <v>IC.GI.080202</v>
      </c>
      <c r="K129" s="2" t="s">
        <v>11324</v>
      </c>
      <c r="L129" t="str">
        <f t="shared" si="26"/>
        <v xml:space="preserve">     Occluded</v>
      </c>
      <c r="M129" s="12" t="str">
        <f t="shared" si="27"/>
        <v>PI.IC.GI.080202.01</v>
      </c>
      <c r="N129" s="12"/>
      <c r="O129" s="12" t="str">
        <f t="shared" si="28"/>
        <v>PH.IC.GI.080202.01</v>
      </c>
      <c r="Q129" s="12" t="str">
        <f t="shared" si="29"/>
        <v>CL.IC.GI.080202.01</v>
      </c>
    </row>
    <row r="130" spans="1:25" ht="15">
      <c r="A130" t="s">
        <v>3521</v>
      </c>
      <c r="C130" s="2" t="s">
        <v>10093</v>
      </c>
      <c r="E130" s="2" t="s">
        <v>1199</v>
      </c>
      <c r="F130" t="s">
        <v>3770</v>
      </c>
      <c r="G130" t="s">
        <v>3796</v>
      </c>
      <c r="H130" s="22" t="s">
        <v>1400</v>
      </c>
      <c r="I130" t="s">
        <v>3107</v>
      </c>
      <c r="J130" s="11" t="str">
        <f t="shared" si="25"/>
        <v>IC.GI.080203</v>
      </c>
      <c r="K130" s="2" t="s">
        <v>11324</v>
      </c>
      <c r="L130" t="str">
        <f t="shared" si="26"/>
        <v xml:space="preserve">     Irrigated:  specify amount</v>
      </c>
      <c r="M130" s="12" t="str">
        <f t="shared" si="27"/>
        <v>PI.IC.GI.080203.01</v>
      </c>
      <c r="N130" s="12"/>
      <c r="O130" s="12" t="str">
        <f t="shared" si="28"/>
        <v>PH.IC.GI.080203.01</v>
      </c>
      <c r="Q130" s="12" t="str">
        <f t="shared" si="29"/>
        <v>CL.IC.GI.080203.01</v>
      </c>
    </row>
    <row r="131" spans="1:25" ht="15">
      <c r="A131" t="s">
        <v>3521</v>
      </c>
      <c r="C131" s="2" t="s">
        <v>10093</v>
      </c>
      <c r="E131" s="2" t="s">
        <v>1199</v>
      </c>
      <c r="F131" t="s">
        <v>3770</v>
      </c>
      <c r="G131" t="s">
        <v>232</v>
      </c>
      <c r="H131" s="22" t="s">
        <v>1402</v>
      </c>
      <c r="I131" t="s">
        <v>3659</v>
      </c>
      <c r="J131" s="11" t="str">
        <f t="shared" si="25"/>
        <v>IC.GI.080204</v>
      </c>
      <c r="K131" s="2" t="s">
        <v>11324</v>
      </c>
      <c r="L131" t="str">
        <f t="shared" si="26"/>
        <v xml:space="preserve">     Continuous bladder irrigation</v>
      </c>
      <c r="M131" s="12" t="str">
        <f t="shared" si="27"/>
        <v>PI.IC.GI.080204.01</v>
      </c>
      <c r="N131" s="12"/>
      <c r="O131" s="12" t="str">
        <f t="shared" si="28"/>
        <v>PH.IC.GI.080204.01</v>
      </c>
      <c r="Q131" s="12" t="str">
        <f t="shared" si="29"/>
        <v>CL.IC.GI.080204.01</v>
      </c>
    </row>
    <row r="132" spans="1:25" ht="15">
      <c r="A132" t="s">
        <v>3521</v>
      </c>
      <c r="C132" s="2" t="s">
        <v>10093</v>
      </c>
      <c r="E132" s="2" t="s">
        <v>1199</v>
      </c>
      <c r="F132" t="s">
        <v>3770</v>
      </c>
      <c r="G132" t="s">
        <v>3660</v>
      </c>
      <c r="H132" s="22" t="s">
        <v>7071</v>
      </c>
      <c r="I132" t="s">
        <v>3661</v>
      </c>
      <c r="J132" s="11" t="str">
        <f t="shared" si="25"/>
        <v>IC.GI.080205</v>
      </c>
      <c r="K132" s="2" t="s">
        <v>11324</v>
      </c>
      <c r="L132" t="str">
        <f t="shared" si="26"/>
        <v>Foley size 12 French</v>
      </c>
      <c r="M132" s="12" t="str">
        <f t="shared" si="27"/>
        <v>PI.IC.GI.080205.01</v>
      </c>
      <c r="N132" s="12"/>
      <c r="O132" s="12" t="str">
        <f t="shared" si="28"/>
        <v>PH.IC.GI.080205.01</v>
      </c>
      <c r="Q132" s="12" t="str">
        <f t="shared" si="29"/>
        <v>CL.IC.GI.080205.01</v>
      </c>
      <c r="R132" t="s">
        <v>9277</v>
      </c>
      <c r="S132">
        <v>15</v>
      </c>
    </row>
    <row r="133" spans="1:25" ht="15">
      <c r="A133" t="s">
        <v>3521</v>
      </c>
      <c r="C133" s="2" t="s">
        <v>10093</v>
      </c>
      <c r="E133" s="2" t="s">
        <v>1199</v>
      </c>
      <c r="F133" t="s">
        <v>3770</v>
      </c>
      <c r="G133" t="s">
        <v>3940</v>
      </c>
      <c r="H133" s="22" t="s">
        <v>6888</v>
      </c>
      <c r="I133" t="s">
        <v>3550</v>
      </c>
      <c r="J133" s="11" t="str">
        <f t="shared" si="25"/>
        <v>IC.GI.080206</v>
      </c>
      <c r="K133" s="2" t="s">
        <v>11324</v>
      </c>
      <c r="L133" t="str">
        <f t="shared" si="26"/>
        <v>Foley size 14 French</v>
      </c>
      <c r="M133" s="12" t="str">
        <f t="shared" si="27"/>
        <v>PI.IC.GI.080206.01</v>
      </c>
      <c r="N133" s="12"/>
      <c r="O133" s="12" t="str">
        <f t="shared" si="28"/>
        <v>PH.IC.GI.080206.01</v>
      </c>
      <c r="Q133" s="12" t="str">
        <f t="shared" si="29"/>
        <v>CL.IC.GI.080206.01</v>
      </c>
      <c r="R133" t="s">
        <v>9277</v>
      </c>
      <c r="S133">
        <v>15</v>
      </c>
    </row>
    <row r="134" spans="1:25" ht="15">
      <c r="A134" t="s">
        <v>3521</v>
      </c>
      <c r="C134" s="2" t="s">
        <v>10093</v>
      </c>
      <c r="E134" s="2" t="s">
        <v>1199</v>
      </c>
      <c r="F134" t="s">
        <v>3770</v>
      </c>
      <c r="G134" t="s">
        <v>3551</v>
      </c>
      <c r="H134" s="22" t="s">
        <v>7284</v>
      </c>
      <c r="I134" t="s">
        <v>3552</v>
      </c>
      <c r="J134" s="11" t="str">
        <f t="shared" si="25"/>
        <v>IC.GI.080207</v>
      </c>
      <c r="K134" s="2" t="s">
        <v>11324</v>
      </c>
      <c r="L134" t="str">
        <f t="shared" si="26"/>
        <v>Foley size 16 French</v>
      </c>
      <c r="M134" s="12" t="str">
        <f t="shared" si="27"/>
        <v>PI.IC.GI.080207.01</v>
      </c>
      <c r="N134" s="12"/>
      <c r="O134" s="12" t="str">
        <f t="shared" si="28"/>
        <v>PH.IC.GI.080207.01</v>
      </c>
      <c r="Q134" s="12" t="str">
        <f t="shared" si="29"/>
        <v>CL.IC.GI.080207.01</v>
      </c>
      <c r="R134" t="s">
        <v>9277</v>
      </c>
      <c r="S134">
        <v>15</v>
      </c>
    </row>
    <row r="135" spans="1:25" ht="15">
      <c r="A135" t="s">
        <v>3521</v>
      </c>
      <c r="C135" s="2" t="s">
        <v>10093</v>
      </c>
      <c r="E135" s="2" t="s">
        <v>9391</v>
      </c>
      <c r="F135" t="s">
        <v>3770</v>
      </c>
      <c r="G135" t="s">
        <v>3553</v>
      </c>
      <c r="H135" s="22" t="s">
        <v>10093</v>
      </c>
      <c r="I135" t="s">
        <v>3554</v>
      </c>
      <c r="J135" s="11" t="str">
        <f t="shared" si="25"/>
        <v>IC.GI.080208</v>
      </c>
      <c r="K135" s="2" t="s">
        <v>11324</v>
      </c>
      <c r="L135" t="str">
        <f t="shared" si="26"/>
        <v>Foley size 18 French</v>
      </c>
      <c r="M135" s="12" t="str">
        <f t="shared" si="27"/>
        <v>PI.IC.GI.080208.01</v>
      </c>
      <c r="N135" s="12"/>
      <c r="O135" s="12" t="str">
        <f t="shared" si="28"/>
        <v>PH.IC.GI.080208.01</v>
      </c>
      <c r="Q135" s="12" t="str">
        <f t="shared" si="29"/>
        <v>CL.IC.GI.080208.01</v>
      </c>
      <c r="R135" t="s">
        <v>9277</v>
      </c>
      <c r="S135">
        <v>15</v>
      </c>
    </row>
    <row r="136" spans="1:25" ht="15">
      <c r="A136" t="s">
        <v>3521</v>
      </c>
      <c r="C136" s="2" t="s">
        <v>10093</v>
      </c>
      <c r="E136" s="2" t="s">
        <v>1199</v>
      </c>
      <c r="F136" t="s">
        <v>3770</v>
      </c>
      <c r="G136" t="s">
        <v>3555</v>
      </c>
      <c r="H136" s="22" t="s">
        <v>10095</v>
      </c>
      <c r="I136" t="s">
        <v>3696</v>
      </c>
      <c r="J136" s="11" t="str">
        <f t="shared" si="25"/>
        <v>IC.GI.080209</v>
      </c>
      <c r="K136" s="2" t="s">
        <v>11324</v>
      </c>
      <c r="L136" t="str">
        <f t="shared" si="26"/>
        <v>Foley size 20 French</v>
      </c>
      <c r="M136" s="12" t="str">
        <f t="shared" si="27"/>
        <v>PI.IC.GI.080209.01</v>
      </c>
      <c r="N136" s="12"/>
      <c r="O136" s="12" t="str">
        <f t="shared" si="28"/>
        <v>PH.IC.GI.080209.01</v>
      </c>
      <c r="Q136" s="12" t="str">
        <f t="shared" si="29"/>
        <v>CL.IC.GI.080209.01</v>
      </c>
      <c r="R136" t="s">
        <v>9277</v>
      </c>
      <c r="S136">
        <v>15</v>
      </c>
    </row>
    <row r="137" spans="1:25" ht="15">
      <c r="A137" t="s">
        <v>3521</v>
      </c>
      <c r="C137" s="2" t="s">
        <v>10093</v>
      </c>
      <c r="E137" s="2" t="s">
        <v>1199</v>
      </c>
      <c r="F137" t="s">
        <v>3770</v>
      </c>
      <c r="G137" t="s">
        <v>3697</v>
      </c>
      <c r="H137" s="22" t="s">
        <v>10905</v>
      </c>
      <c r="I137" t="s">
        <v>3698</v>
      </c>
      <c r="J137" s="11" t="str">
        <f t="shared" si="25"/>
        <v>IC.GI.080210</v>
      </c>
      <c r="K137" s="2" t="s">
        <v>11324</v>
      </c>
      <c r="L137" t="str">
        <f t="shared" si="26"/>
        <v>Foley size 22 French</v>
      </c>
      <c r="M137" s="12" t="str">
        <f t="shared" si="27"/>
        <v>PI.IC.GI.080210.01</v>
      </c>
      <c r="N137" s="12"/>
      <c r="O137" s="12" t="str">
        <f t="shared" si="28"/>
        <v>PH.IC.GI.080210.01</v>
      </c>
      <c r="Q137" s="12" t="str">
        <f t="shared" si="29"/>
        <v>CL.IC.GI.080210.01</v>
      </c>
      <c r="R137" t="s">
        <v>9277</v>
      </c>
      <c r="S137">
        <v>15</v>
      </c>
    </row>
    <row r="138" spans="1:25" ht="15">
      <c r="A138" t="s">
        <v>3521</v>
      </c>
      <c r="C138" s="2" t="s">
        <v>10093</v>
      </c>
      <c r="E138" s="2" t="s">
        <v>918</v>
      </c>
      <c r="F138" t="s">
        <v>3770</v>
      </c>
      <c r="G138" t="s">
        <v>3699</v>
      </c>
      <c r="H138" s="22" t="s">
        <v>8048</v>
      </c>
      <c r="I138" t="s">
        <v>3700</v>
      </c>
      <c r="J138" s="11" t="str">
        <f t="shared" ref="J138" si="35">CONCATENATE("IC.GI.",C138,E138,H138)</f>
        <v>IC.GI.080211</v>
      </c>
      <c r="K138" s="2" t="s">
        <v>11324</v>
      </c>
      <c r="L138" t="str">
        <f t="shared" ref="L138" si="36">G138</f>
        <v>Foley size 24 French</v>
      </c>
      <c r="M138" s="12" t="str">
        <f t="shared" ref="M138" si="37">CONCATENATE("PI.",J138,".",K138)</f>
        <v>PI.IC.GI.080211.01</v>
      </c>
      <c r="N138" s="12"/>
      <c r="O138" s="12" t="str">
        <f t="shared" ref="O138" si="38">CONCATENATE("PH.",J138,".",K138)</f>
        <v>PH.IC.GI.080211.01</v>
      </c>
      <c r="Q138" s="12" t="str">
        <f t="shared" ref="Q138" si="39">CONCATENATE("CL.",J138,".",K138)</f>
        <v>CL.IC.GI.080211.01</v>
      </c>
      <c r="R138" t="s">
        <v>9277</v>
      </c>
      <c r="S138">
        <v>15</v>
      </c>
    </row>
    <row r="139" spans="1:25" ht="15">
      <c r="A139" t="s">
        <v>3521</v>
      </c>
      <c r="C139" s="2" t="s">
        <v>10093</v>
      </c>
      <c r="E139" s="2" t="s">
        <v>1199</v>
      </c>
      <c r="F139" t="s">
        <v>3770</v>
      </c>
      <c r="G139" t="s">
        <v>11561</v>
      </c>
      <c r="H139" s="22" t="s">
        <v>11562</v>
      </c>
      <c r="I139" t="s">
        <v>11563</v>
      </c>
      <c r="J139" s="11" t="str">
        <f t="shared" si="25"/>
        <v>IC.GI.080212</v>
      </c>
      <c r="K139" s="2" t="s">
        <v>11324</v>
      </c>
      <c r="L139" t="str">
        <f t="shared" si="26"/>
        <v>Patent</v>
      </c>
      <c r="M139" s="12" t="str">
        <f t="shared" si="27"/>
        <v>PI.IC.GI.080212.01</v>
      </c>
      <c r="N139" s="12"/>
      <c r="O139" s="12" t="str">
        <f t="shared" si="28"/>
        <v>PH.IC.GI.080212.01</v>
      </c>
      <c r="Q139" s="12" t="str">
        <f t="shared" si="29"/>
        <v>CL.IC.GI.080212.01</v>
      </c>
      <c r="R139" t="s">
        <v>9277</v>
      </c>
      <c r="S139">
        <v>15</v>
      </c>
      <c r="X139" t="s">
        <v>11564</v>
      </c>
      <c r="Y139">
        <v>993</v>
      </c>
    </row>
    <row r="140" spans="1:25" ht="15">
      <c r="A140" t="s">
        <v>3521</v>
      </c>
      <c r="C140" s="2" t="s">
        <v>10093</v>
      </c>
      <c r="D140" t="s">
        <v>8507</v>
      </c>
      <c r="E140" s="2" t="s">
        <v>946</v>
      </c>
      <c r="F140" t="s">
        <v>3770</v>
      </c>
      <c r="G140" t="s">
        <v>1771</v>
      </c>
      <c r="H140" s="22" t="s">
        <v>1396</v>
      </c>
      <c r="I140" t="s">
        <v>1772</v>
      </c>
      <c r="J140" s="11" t="str">
        <f t="shared" si="25"/>
        <v>IC.GI.080301</v>
      </c>
      <c r="K140" s="2" t="s">
        <v>11324</v>
      </c>
      <c r="L140" t="str">
        <f t="shared" si="26"/>
        <v xml:space="preserve">     Securement device</v>
      </c>
      <c r="M140" s="12" t="str">
        <f t="shared" si="27"/>
        <v>PI.IC.GI.080301.01</v>
      </c>
      <c r="N140" s="12"/>
      <c r="O140" s="12" t="str">
        <f t="shared" si="28"/>
        <v>PH.IC.GI.080301.01</v>
      </c>
      <c r="Q140" s="12" t="str">
        <f t="shared" si="29"/>
        <v>CL.IC.GI.080301.01</v>
      </c>
    </row>
    <row r="141" spans="1:25" ht="15">
      <c r="A141" t="s">
        <v>3521</v>
      </c>
      <c r="C141" s="2" t="s">
        <v>10093</v>
      </c>
      <c r="E141" s="2" t="s">
        <v>946</v>
      </c>
      <c r="F141" t="s">
        <v>3770</v>
      </c>
      <c r="G141" t="s">
        <v>3701</v>
      </c>
      <c r="H141" s="22" t="s">
        <v>1398</v>
      </c>
      <c r="I141" t="s">
        <v>1776</v>
      </c>
      <c r="J141" s="11" t="str">
        <f t="shared" si="25"/>
        <v>IC.GI.080302</v>
      </c>
      <c r="K141" s="2" t="s">
        <v>11324</v>
      </c>
      <c r="L141" t="str">
        <f t="shared" si="26"/>
        <v xml:space="preserve">     Securement taped</v>
      </c>
      <c r="M141" s="12" t="str">
        <f t="shared" si="27"/>
        <v>PI.IC.GI.080302.01</v>
      </c>
      <c r="N141" s="12"/>
      <c r="O141" s="12" t="str">
        <f t="shared" si="28"/>
        <v>PH.IC.GI.080302.01</v>
      </c>
      <c r="Q141" s="12" t="str">
        <f t="shared" si="29"/>
        <v>CL.IC.GI.080302.01</v>
      </c>
    </row>
    <row r="142" spans="1:25" ht="15">
      <c r="A142" t="s">
        <v>3521</v>
      </c>
      <c r="C142" s="2" t="s">
        <v>10093</v>
      </c>
      <c r="E142" s="2" t="s">
        <v>946</v>
      </c>
      <c r="F142" t="s">
        <v>3770</v>
      </c>
      <c r="G142" t="s">
        <v>3702</v>
      </c>
      <c r="H142" s="22" t="s">
        <v>1400</v>
      </c>
      <c r="I142" t="s">
        <v>3703</v>
      </c>
      <c r="J142" s="11" t="str">
        <f t="shared" si="25"/>
        <v>IC.GI.080303</v>
      </c>
      <c r="K142" s="2" t="s">
        <v>11324</v>
      </c>
      <c r="L142" t="str">
        <f t="shared" si="26"/>
        <v xml:space="preserve">     Tubing clipped to bed</v>
      </c>
      <c r="M142" s="12" t="str">
        <f t="shared" si="27"/>
        <v>PI.IC.GI.080303.01</v>
      </c>
      <c r="N142" s="12"/>
      <c r="O142" s="12" t="str">
        <f t="shared" si="28"/>
        <v>PH.IC.GI.080303.01</v>
      </c>
      <c r="Q142" s="12" t="str">
        <f t="shared" si="29"/>
        <v>CL.IC.GI.080303.01</v>
      </c>
    </row>
    <row r="143" spans="1:25" ht="15">
      <c r="A143" t="s">
        <v>3521</v>
      </c>
      <c r="C143" s="2" t="s">
        <v>10093</v>
      </c>
      <c r="D143" t="s">
        <v>11621</v>
      </c>
      <c r="E143" s="2" t="s">
        <v>11492</v>
      </c>
      <c r="F143" t="s">
        <v>11622</v>
      </c>
      <c r="G143" t="s">
        <v>11344</v>
      </c>
      <c r="H143" s="22" t="s">
        <v>11488</v>
      </c>
      <c r="J143" s="11" t="str">
        <f t="shared" ref="J143:J178" si="40">CONCATENATE("IC.GI.",C143,E143,H143)</f>
        <v>IC.GI.080401</v>
      </c>
      <c r="K143" s="2" t="s">
        <v>11324</v>
      </c>
      <c r="L143" t="str">
        <f t="shared" ref="L143:L178" si="41">G143</f>
        <v>Insertion Date:</v>
      </c>
      <c r="M143" s="12" t="str">
        <f t="shared" ref="M143:M178" si="42">CONCATENATE("PI.",J143,".",K143)</f>
        <v>PI.IC.GI.080401.01</v>
      </c>
      <c r="N143" s="12"/>
      <c r="O143" s="12" t="str">
        <f t="shared" ref="O143:O178" si="43">CONCATENATE("PH.",J143,".",K143)</f>
        <v>PH.IC.GI.080401.01</v>
      </c>
      <c r="Q143" s="12" t="str">
        <f t="shared" ref="Q143:Q178" si="44">CONCATENATE("CL.",J143,".",K143)</f>
        <v>CL.IC.GI.080401.01</v>
      </c>
      <c r="X143" t="s">
        <v>11345</v>
      </c>
      <c r="Y143">
        <v>992</v>
      </c>
    </row>
    <row r="144" spans="1:25" ht="15">
      <c r="A144" t="s">
        <v>3521</v>
      </c>
      <c r="B144" t="s">
        <v>3815</v>
      </c>
      <c r="C144" s="2" t="s">
        <v>10095</v>
      </c>
      <c r="D144" t="s">
        <v>5363</v>
      </c>
      <c r="E144" s="2" t="s">
        <v>11324</v>
      </c>
      <c r="F144" t="s">
        <v>3816</v>
      </c>
      <c r="G144" t="s">
        <v>3817</v>
      </c>
      <c r="H144" s="22" t="s">
        <v>1396</v>
      </c>
      <c r="I144" t="s">
        <v>3818</v>
      </c>
      <c r="J144" s="11" t="str">
        <f t="shared" si="40"/>
        <v>IC.GI.090101</v>
      </c>
      <c r="K144" s="2" t="s">
        <v>11324</v>
      </c>
      <c r="L144" t="str">
        <f t="shared" si="41"/>
        <v xml:space="preserve">     Ileal conduit</v>
      </c>
      <c r="M144" s="12" t="str">
        <f t="shared" si="42"/>
        <v>PI.IC.GI.090101.01</v>
      </c>
      <c r="N144" s="12"/>
      <c r="O144" s="12" t="str">
        <f t="shared" si="43"/>
        <v>PH.IC.GI.090101.01</v>
      </c>
      <c r="Q144" s="12" t="str">
        <f t="shared" si="44"/>
        <v>CL.IC.GI.090101.01</v>
      </c>
    </row>
    <row r="145" spans="1:25" ht="15">
      <c r="A145" t="s">
        <v>3521</v>
      </c>
      <c r="C145" s="2" t="s">
        <v>10095</v>
      </c>
      <c r="E145" s="2" t="s">
        <v>11324</v>
      </c>
      <c r="F145" t="s">
        <v>3816</v>
      </c>
      <c r="G145" t="s">
        <v>3819</v>
      </c>
      <c r="H145" s="22" t="s">
        <v>1398</v>
      </c>
      <c r="I145" t="s">
        <v>3820</v>
      </c>
      <c r="J145" s="11" t="str">
        <f t="shared" si="40"/>
        <v>IC.GI.090102</v>
      </c>
      <c r="K145" s="2" t="s">
        <v>11324</v>
      </c>
      <c r="L145" t="str">
        <f t="shared" si="41"/>
        <v xml:space="preserve">     Urostomy stoma</v>
      </c>
      <c r="M145" s="12" t="str">
        <f t="shared" si="42"/>
        <v>PI.IC.GI.090102.01</v>
      </c>
      <c r="N145" s="12"/>
      <c r="O145" s="12" t="str">
        <f t="shared" si="43"/>
        <v>PH.IC.GI.090102.01</v>
      </c>
      <c r="Q145" s="12" t="str">
        <f t="shared" si="44"/>
        <v>CL.IC.GI.090102.01</v>
      </c>
    </row>
    <row r="146" spans="1:25" ht="15">
      <c r="A146" t="s">
        <v>3521</v>
      </c>
      <c r="C146" s="2" t="s">
        <v>10095</v>
      </c>
      <c r="E146" s="2" t="s">
        <v>11324</v>
      </c>
      <c r="F146" t="s">
        <v>3816</v>
      </c>
      <c r="G146" t="s">
        <v>3821</v>
      </c>
      <c r="H146" s="22" t="s">
        <v>1400</v>
      </c>
      <c r="I146" t="s">
        <v>3684</v>
      </c>
      <c r="J146" s="11" t="str">
        <f t="shared" si="40"/>
        <v>IC.GI.090103</v>
      </c>
      <c r="K146" s="2" t="s">
        <v>11324</v>
      </c>
      <c r="L146" t="str">
        <f t="shared" si="41"/>
        <v xml:space="preserve">     Ureterostomy stoma</v>
      </c>
      <c r="M146" s="12" t="str">
        <f t="shared" si="42"/>
        <v>PI.IC.GI.090103.01</v>
      </c>
      <c r="N146" s="12"/>
      <c r="O146" s="12" t="str">
        <f t="shared" si="43"/>
        <v>PH.IC.GI.090103.01</v>
      </c>
      <c r="Q146" s="12" t="str">
        <f t="shared" si="44"/>
        <v>CL.IC.GI.090103.01</v>
      </c>
    </row>
    <row r="147" spans="1:25" ht="15">
      <c r="A147" t="s">
        <v>3521</v>
      </c>
      <c r="C147" s="2" t="s">
        <v>10095</v>
      </c>
      <c r="E147" s="2" t="s">
        <v>11324</v>
      </c>
      <c r="F147" t="s">
        <v>3816</v>
      </c>
      <c r="G147" t="s">
        <v>3685</v>
      </c>
      <c r="H147" s="22" t="s">
        <v>1402</v>
      </c>
      <c r="I147" t="s">
        <v>3686</v>
      </c>
      <c r="J147" s="11" t="str">
        <f t="shared" si="40"/>
        <v>IC.GI.090104</v>
      </c>
      <c r="K147" s="2" t="s">
        <v>11324</v>
      </c>
      <c r="L147" t="str">
        <f t="shared" si="41"/>
        <v xml:space="preserve">     Nephrostomy</v>
      </c>
      <c r="M147" s="12" t="str">
        <f t="shared" si="42"/>
        <v>PI.IC.GI.090104.01</v>
      </c>
      <c r="N147" s="12"/>
      <c r="O147" s="12" t="str">
        <f t="shared" si="43"/>
        <v>PH.IC.GI.090104.01</v>
      </c>
      <c r="Q147" s="12" t="str">
        <f t="shared" si="44"/>
        <v>CL.IC.GI.090104.01</v>
      </c>
    </row>
    <row r="148" spans="1:25" ht="15">
      <c r="A148" t="s">
        <v>3521</v>
      </c>
      <c r="C148" s="2" t="s">
        <v>10095</v>
      </c>
      <c r="D148" t="s">
        <v>5981</v>
      </c>
      <c r="E148" s="2" t="s">
        <v>1199</v>
      </c>
      <c r="F148" t="s">
        <v>3816</v>
      </c>
      <c r="G148" t="s">
        <v>3687</v>
      </c>
      <c r="H148" s="22" t="s">
        <v>1396</v>
      </c>
      <c r="I148" t="s">
        <v>3009</v>
      </c>
      <c r="J148" s="11" t="str">
        <f t="shared" si="40"/>
        <v>IC.GI.090201</v>
      </c>
      <c r="K148" s="2" t="s">
        <v>11324</v>
      </c>
      <c r="L148" t="str">
        <f t="shared" si="41"/>
        <v xml:space="preserve">     Abdomen RUQ</v>
      </c>
      <c r="M148" s="12" t="str">
        <f t="shared" si="42"/>
        <v>PI.IC.GI.090201.01</v>
      </c>
      <c r="N148" s="12"/>
      <c r="O148" s="12" t="str">
        <f t="shared" si="43"/>
        <v>PH.IC.GI.090201.01</v>
      </c>
      <c r="Q148" s="12" t="str">
        <f t="shared" si="44"/>
        <v>CL.IC.GI.090201.01</v>
      </c>
    </row>
    <row r="149" spans="1:25" ht="15">
      <c r="A149" t="s">
        <v>3521</v>
      </c>
      <c r="C149" s="2" t="s">
        <v>10095</v>
      </c>
      <c r="E149" s="2" t="s">
        <v>1199</v>
      </c>
      <c r="F149" t="s">
        <v>3816</v>
      </c>
      <c r="G149" t="s">
        <v>3688</v>
      </c>
      <c r="H149" s="22" t="s">
        <v>1398</v>
      </c>
      <c r="I149" t="s">
        <v>3011</v>
      </c>
      <c r="J149" s="11" t="str">
        <f t="shared" si="40"/>
        <v>IC.GI.090202</v>
      </c>
      <c r="K149" s="2" t="s">
        <v>11324</v>
      </c>
      <c r="L149" t="str">
        <f t="shared" si="41"/>
        <v xml:space="preserve">     Abdomen RLQ</v>
      </c>
      <c r="M149" s="12" t="str">
        <f t="shared" si="42"/>
        <v>PI.IC.GI.090202.01</v>
      </c>
      <c r="N149" s="12"/>
      <c r="O149" s="12" t="str">
        <f t="shared" si="43"/>
        <v>PH.IC.GI.090202.01</v>
      </c>
      <c r="Q149" s="12" t="str">
        <f t="shared" si="44"/>
        <v>CL.IC.GI.090202.01</v>
      </c>
    </row>
    <row r="150" spans="1:25" ht="15">
      <c r="A150" t="s">
        <v>3521</v>
      </c>
      <c r="C150" s="2" t="s">
        <v>10095</v>
      </c>
      <c r="E150" s="2" t="s">
        <v>1199</v>
      </c>
      <c r="F150" t="s">
        <v>3816</v>
      </c>
      <c r="G150" t="s">
        <v>3689</v>
      </c>
      <c r="H150" s="22" t="s">
        <v>1400</v>
      </c>
      <c r="I150" t="s">
        <v>3013</v>
      </c>
      <c r="J150" s="11" t="str">
        <f t="shared" si="40"/>
        <v>IC.GI.090203</v>
      </c>
      <c r="K150" s="2" t="s">
        <v>11324</v>
      </c>
      <c r="L150" t="str">
        <f t="shared" si="41"/>
        <v xml:space="preserve">     Abdomen LUQ</v>
      </c>
      <c r="M150" s="12" t="str">
        <f t="shared" si="42"/>
        <v>PI.IC.GI.090203.01</v>
      </c>
      <c r="N150" s="12"/>
      <c r="O150" s="12" t="str">
        <f t="shared" si="43"/>
        <v>PH.IC.GI.090203.01</v>
      </c>
      <c r="Q150" s="12" t="str">
        <f t="shared" si="44"/>
        <v>CL.IC.GI.090203.01</v>
      </c>
    </row>
    <row r="151" spans="1:25" ht="15">
      <c r="A151" t="s">
        <v>3521</v>
      </c>
      <c r="C151" s="2" t="s">
        <v>10095</v>
      </c>
      <c r="E151" s="2" t="s">
        <v>1199</v>
      </c>
      <c r="F151" t="s">
        <v>3816</v>
      </c>
      <c r="G151" t="s">
        <v>3690</v>
      </c>
      <c r="H151" s="22" t="s">
        <v>1402</v>
      </c>
      <c r="I151" t="s">
        <v>3015</v>
      </c>
      <c r="J151" s="11" t="str">
        <f t="shared" si="40"/>
        <v>IC.GI.090204</v>
      </c>
      <c r="K151" s="2" t="s">
        <v>11324</v>
      </c>
      <c r="L151" t="str">
        <f t="shared" si="41"/>
        <v xml:space="preserve">     Abdomen LLQ</v>
      </c>
      <c r="M151" s="12" t="str">
        <f t="shared" si="42"/>
        <v>PI.IC.GI.090204.01</v>
      </c>
      <c r="N151" s="12"/>
      <c r="O151" s="12" t="str">
        <f t="shared" si="43"/>
        <v>PH.IC.GI.090204.01</v>
      </c>
      <c r="Q151" s="12" t="str">
        <f t="shared" si="44"/>
        <v>CL.IC.GI.090204.01</v>
      </c>
    </row>
    <row r="152" spans="1:25" ht="15">
      <c r="A152" t="s">
        <v>3521</v>
      </c>
      <c r="C152" s="2" t="s">
        <v>10095</v>
      </c>
      <c r="E152" s="2" t="s">
        <v>1199</v>
      </c>
      <c r="F152" t="s">
        <v>3816</v>
      </c>
      <c r="G152" t="s">
        <v>3691</v>
      </c>
      <c r="H152" s="22" t="s">
        <v>1404</v>
      </c>
      <c r="I152" t="s">
        <v>3692</v>
      </c>
      <c r="J152" s="11" t="str">
        <f t="shared" si="40"/>
        <v>IC.GI.090205</v>
      </c>
      <c r="K152" s="2" t="s">
        <v>11324</v>
      </c>
      <c r="L152" t="str">
        <f t="shared" si="41"/>
        <v xml:space="preserve">     Back right</v>
      </c>
      <c r="M152" s="12" t="str">
        <f t="shared" si="42"/>
        <v>PI.IC.GI.090205.01</v>
      </c>
      <c r="N152" s="12"/>
      <c r="O152" s="12" t="str">
        <f t="shared" si="43"/>
        <v>PH.IC.GI.090205.01</v>
      </c>
      <c r="Q152" s="12" t="str">
        <f t="shared" si="44"/>
        <v>CL.IC.GI.090205.01</v>
      </c>
    </row>
    <row r="153" spans="1:25" ht="15">
      <c r="A153" t="s">
        <v>3521</v>
      </c>
      <c r="C153" s="2" t="s">
        <v>1394</v>
      </c>
      <c r="E153" s="2" t="s">
        <v>1199</v>
      </c>
      <c r="F153" t="s">
        <v>3816</v>
      </c>
      <c r="G153" t="s">
        <v>3693</v>
      </c>
      <c r="H153" s="22" t="s">
        <v>1406</v>
      </c>
      <c r="I153" t="s">
        <v>3694</v>
      </c>
      <c r="J153" s="11" t="str">
        <f t="shared" si="40"/>
        <v>IC.GI.090206</v>
      </c>
      <c r="K153" s="2" t="s">
        <v>1192</v>
      </c>
      <c r="L153" t="str">
        <f t="shared" si="41"/>
        <v xml:space="preserve">     Back left</v>
      </c>
      <c r="M153" s="12" t="str">
        <f t="shared" si="42"/>
        <v>PI.IC.GI.090206.01</v>
      </c>
      <c r="N153" s="12"/>
      <c r="O153" s="12" t="str">
        <f t="shared" si="43"/>
        <v>PH.IC.GI.090206.01</v>
      </c>
      <c r="Q153" s="12" t="str">
        <f t="shared" si="44"/>
        <v>CL.IC.GI.090206.01</v>
      </c>
    </row>
    <row r="154" spans="1:25" ht="15">
      <c r="A154" t="s">
        <v>3521</v>
      </c>
      <c r="C154" s="2" t="s">
        <v>11278</v>
      </c>
      <c r="D154" t="s">
        <v>11378</v>
      </c>
      <c r="E154" s="2" t="s">
        <v>11471</v>
      </c>
      <c r="F154" t="s">
        <v>11528</v>
      </c>
      <c r="G154" t="s">
        <v>11379</v>
      </c>
      <c r="H154" s="22" t="s">
        <v>11383</v>
      </c>
      <c r="I154" t="s">
        <v>11380</v>
      </c>
      <c r="J154" s="11" t="str">
        <f t="shared" si="40"/>
        <v>IC.GI.090301</v>
      </c>
      <c r="K154" s="2" t="s">
        <v>1192</v>
      </c>
      <c r="L154" t="str">
        <f t="shared" si="41"/>
        <v>Ileal Conduit Date insertion, specify</v>
      </c>
      <c r="M154" s="12" t="str">
        <f t="shared" si="42"/>
        <v>PI.IC.GI.090301.01</v>
      </c>
      <c r="N154" s="12"/>
      <c r="O154" s="12" t="str">
        <f t="shared" si="43"/>
        <v>PH.IC.GI.090301.01</v>
      </c>
      <c r="Q154" s="12" t="str">
        <f t="shared" si="44"/>
        <v>CL.IC.GI.090301.01</v>
      </c>
      <c r="V154" t="s">
        <v>11097</v>
      </c>
      <c r="W154">
        <v>1070</v>
      </c>
    </row>
    <row r="155" spans="1:25" ht="15">
      <c r="A155" t="s">
        <v>3521</v>
      </c>
      <c r="C155" s="2" t="s">
        <v>10095</v>
      </c>
      <c r="D155" t="s">
        <v>11454</v>
      </c>
      <c r="E155" s="2" t="s">
        <v>11471</v>
      </c>
      <c r="F155" t="s">
        <v>11528</v>
      </c>
      <c r="G155" t="s">
        <v>11534</v>
      </c>
      <c r="H155" s="22" t="s">
        <v>11698</v>
      </c>
      <c r="I155" t="s">
        <v>11535</v>
      </c>
      <c r="J155" s="11" t="str">
        <f t="shared" ref="J155:J158" si="45">CONCATENATE("IC.GI.",C155,E155,H155)</f>
        <v>IC.GI.090302</v>
      </c>
      <c r="K155" s="2" t="s">
        <v>11383</v>
      </c>
      <c r="L155" t="str">
        <f t="shared" ref="L155:L158" si="46">G155</f>
        <v>Nephrostomy Date insertion, specify</v>
      </c>
      <c r="M155" s="12" t="str">
        <f t="shared" ref="M155:M158" si="47">CONCATENATE("PI.",J155,".",K155)</f>
        <v>PI.IC.GI.090302.01</v>
      </c>
      <c r="N155" s="12"/>
      <c r="O155" s="12" t="str">
        <f t="shared" ref="O155:O158" si="48">CONCATENATE("PH.",J155,".",K155)</f>
        <v>PH.IC.GI.090302.01</v>
      </c>
      <c r="Q155" s="12" t="str">
        <f t="shared" ref="Q155:Q158" si="49">CONCATENATE("CL.",J155,".",K155)</f>
        <v>CL.IC.GI.090302.01</v>
      </c>
      <c r="V155" t="s">
        <v>11097</v>
      </c>
      <c r="W155">
        <v>1071</v>
      </c>
    </row>
    <row r="156" spans="1:25" ht="15">
      <c r="A156" t="s">
        <v>3521</v>
      </c>
      <c r="C156" s="2" t="s">
        <v>10095</v>
      </c>
      <c r="D156" t="s">
        <v>11454</v>
      </c>
      <c r="E156" s="2" t="s">
        <v>11471</v>
      </c>
      <c r="F156" t="s">
        <v>11528</v>
      </c>
      <c r="G156" s="88" t="s">
        <v>415</v>
      </c>
      <c r="H156" s="22" t="s">
        <v>419</v>
      </c>
      <c r="J156" s="11" t="str">
        <f t="shared" ref="J156" si="50">CONCATENATE("IC.GI.",C156,E156,H156)</f>
        <v>IC.GI.090303</v>
      </c>
      <c r="K156" s="2" t="s">
        <v>11383</v>
      </c>
      <c r="L156" t="str">
        <f t="shared" ref="L156" si="51">G156</f>
        <v>Ileal Conduit Discontinued</v>
      </c>
      <c r="M156" s="12" t="str">
        <f t="shared" ref="M156" si="52">CONCATENATE("PI.",J156,".",K156)</f>
        <v>PI.IC.GI.090303.01</v>
      </c>
      <c r="N156" s="12"/>
      <c r="O156" s="12" t="str">
        <f t="shared" ref="O156" si="53">CONCATENATE("PH.",J156,".",K156)</f>
        <v>PH.IC.GI.090303.01</v>
      </c>
      <c r="Q156" s="12" t="str">
        <f t="shared" ref="Q156" si="54">CONCATENATE("CL.",J156,".",K156)</f>
        <v>CL.IC.GI.090303.01</v>
      </c>
      <c r="X156" t="s">
        <v>933</v>
      </c>
      <c r="Y156">
        <v>1024</v>
      </c>
    </row>
    <row r="157" spans="1:25" ht="15">
      <c r="A157" t="s">
        <v>3521</v>
      </c>
      <c r="C157" s="2" t="s">
        <v>10095</v>
      </c>
      <c r="D157" t="s">
        <v>11454</v>
      </c>
      <c r="E157" s="2" t="s">
        <v>11471</v>
      </c>
      <c r="F157" t="s">
        <v>11528</v>
      </c>
      <c r="G157" s="88" t="s">
        <v>416</v>
      </c>
      <c r="H157" s="22" t="s">
        <v>732</v>
      </c>
      <c r="J157" s="11" t="str">
        <f t="shared" si="45"/>
        <v>IC.GI.090304</v>
      </c>
      <c r="K157" s="2" t="s">
        <v>11383</v>
      </c>
      <c r="L157" t="str">
        <f t="shared" si="46"/>
        <v>Ileal Conduit Self Discontinued</v>
      </c>
      <c r="M157" s="12" t="str">
        <f t="shared" si="47"/>
        <v>PI.IC.GI.090304.01</v>
      </c>
      <c r="N157" s="12"/>
      <c r="O157" s="12" t="str">
        <f t="shared" si="48"/>
        <v>PH.IC.GI.090304.01</v>
      </c>
      <c r="Q157" s="12" t="str">
        <f t="shared" si="49"/>
        <v>CL.IC.GI.090304.01</v>
      </c>
      <c r="X157" t="s">
        <v>933</v>
      </c>
      <c r="Y157">
        <v>1024</v>
      </c>
    </row>
    <row r="158" spans="1:25" ht="15">
      <c r="A158" t="s">
        <v>3521</v>
      </c>
      <c r="C158" s="2" t="s">
        <v>10095</v>
      </c>
      <c r="D158" t="s">
        <v>11454</v>
      </c>
      <c r="E158" s="2" t="s">
        <v>11471</v>
      </c>
      <c r="F158" t="s">
        <v>11528</v>
      </c>
      <c r="G158" s="88" t="s">
        <v>417</v>
      </c>
      <c r="H158" s="22" t="s">
        <v>552</v>
      </c>
      <c r="J158" s="11" t="str">
        <f t="shared" si="45"/>
        <v>IC.GI.090305</v>
      </c>
      <c r="K158" s="2" t="s">
        <v>11383</v>
      </c>
      <c r="L158" t="str">
        <f t="shared" si="46"/>
        <v>Nephrostomy Discontinued</v>
      </c>
      <c r="M158" s="12" t="str">
        <f t="shared" si="47"/>
        <v>PI.IC.GI.090305.01</v>
      </c>
      <c r="N158" s="12"/>
      <c r="O158" s="12" t="str">
        <f t="shared" si="48"/>
        <v>PH.IC.GI.090305.01</v>
      </c>
      <c r="Q158" s="12" t="str">
        <f t="shared" si="49"/>
        <v>CL.IC.GI.090305.01</v>
      </c>
      <c r="X158" t="s">
        <v>933</v>
      </c>
      <c r="Y158">
        <v>1024</v>
      </c>
    </row>
    <row r="159" spans="1:25" ht="15">
      <c r="A159" t="s">
        <v>3521</v>
      </c>
      <c r="C159" s="2" t="s">
        <v>10095</v>
      </c>
      <c r="D159" t="s">
        <v>11454</v>
      </c>
      <c r="E159" s="2" t="s">
        <v>11471</v>
      </c>
      <c r="F159" t="s">
        <v>11528</v>
      </c>
      <c r="G159" s="88" t="s">
        <v>418</v>
      </c>
      <c r="H159" s="22" t="s">
        <v>654</v>
      </c>
      <c r="J159" s="11" t="str">
        <f t="shared" si="40"/>
        <v>IC.GI.090306</v>
      </c>
      <c r="K159" s="2" t="s">
        <v>11324</v>
      </c>
      <c r="L159" t="str">
        <f t="shared" si="41"/>
        <v>Nephrostomy Self Discontinued</v>
      </c>
      <c r="M159" s="12" t="str">
        <f t="shared" si="42"/>
        <v>PI.IC.GI.090306.01</v>
      </c>
      <c r="N159" s="12"/>
      <c r="O159" s="12" t="str">
        <f t="shared" si="43"/>
        <v>PH.IC.GI.090306.01</v>
      </c>
      <c r="Q159" s="12" t="str">
        <f t="shared" si="44"/>
        <v>CL.IC.GI.090306.01</v>
      </c>
      <c r="X159" t="s">
        <v>933</v>
      </c>
      <c r="Y159">
        <v>1024</v>
      </c>
    </row>
    <row r="160" spans="1:25" ht="15">
      <c r="A160" t="s">
        <v>3521</v>
      </c>
      <c r="B160" t="s">
        <v>3695</v>
      </c>
      <c r="C160" s="2" t="s">
        <v>10905</v>
      </c>
      <c r="D160" t="s">
        <v>4046</v>
      </c>
      <c r="E160" s="2" t="s">
        <v>11324</v>
      </c>
      <c r="F160" t="s">
        <v>3830</v>
      </c>
      <c r="G160" t="s">
        <v>3147</v>
      </c>
      <c r="H160" s="22" t="s">
        <v>1396</v>
      </c>
      <c r="I160" t="s">
        <v>233</v>
      </c>
      <c r="J160" s="11" t="str">
        <f t="shared" si="40"/>
        <v>IC.GI.100101</v>
      </c>
      <c r="K160" s="2" t="s">
        <v>11324</v>
      </c>
      <c r="L160" t="str">
        <f t="shared" si="41"/>
        <v xml:space="preserve">     Stoma pink</v>
      </c>
      <c r="M160" s="12" t="str">
        <f t="shared" si="42"/>
        <v>PI.IC.GI.100101.01</v>
      </c>
      <c r="N160" s="12"/>
      <c r="O160" s="12" t="str">
        <f t="shared" si="43"/>
        <v>PH.IC.GI.100101.01</v>
      </c>
      <c r="Q160" s="12" t="str">
        <f t="shared" si="44"/>
        <v>CL.IC.GI.100101.01</v>
      </c>
    </row>
    <row r="161" spans="1:17" ht="15">
      <c r="A161" t="s">
        <v>3521</v>
      </c>
      <c r="C161" s="2" t="s">
        <v>10905</v>
      </c>
      <c r="E161" s="2" t="s">
        <v>11324</v>
      </c>
      <c r="F161" t="s">
        <v>3830</v>
      </c>
      <c r="G161" t="s">
        <v>3148</v>
      </c>
      <c r="H161" s="22" t="s">
        <v>1398</v>
      </c>
      <c r="I161" t="s">
        <v>1560</v>
      </c>
      <c r="J161" s="11" t="str">
        <f t="shared" si="40"/>
        <v>IC.GI.100102</v>
      </c>
      <c r="K161" s="2" t="s">
        <v>11324</v>
      </c>
      <c r="L161" t="str">
        <f t="shared" si="41"/>
        <v xml:space="preserve">     Stoma red</v>
      </c>
      <c r="M161" s="12" t="str">
        <f t="shared" si="42"/>
        <v>PI.IC.GI.100102.01</v>
      </c>
      <c r="N161" s="12"/>
      <c r="O161" s="12" t="str">
        <f t="shared" si="43"/>
        <v>PH.IC.GI.100102.01</v>
      </c>
      <c r="Q161" s="12" t="str">
        <f t="shared" si="44"/>
        <v>CL.IC.GI.100102.01</v>
      </c>
    </row>
    <row r="162" spans="1:17" ht="15">
      <c r="A162" t="s">
        <v>3521</v>
      </c>
      <c r="C162" s="2" t="s">
        <v>10905</v>
      </c>
      <c r="E162" s="2" t="s">
        <v>11324</v>
      </c>
      <c r="F162" t="s">
        <v>3830</v>
      </c>
      <c r="G162" t="s">
        <v>3149</v>
      </c>
      <c r="H162" s="22" t="s">
        <v>1400</v>
      </c>
      <c r="I162" t="s">
        <v>1558</v>
      </c>
      <c r="J162" s="11" t="str">
        <f t="shared" si="40"/>
        <v>IC.GI.100103</v>
      </c>
      <c r="K162" s="2" t="s">
        <v>11324</v>
      </c>
      <c r="L162" t="str">
        <f t="shared" si="41"/>
        <v xml:space="preserve">     Stoma pale</v>
      </c>
      <c r="M162" s="12" t="str">
        <f t="shared" si="42"/>
        <v>PI.IC.GI.100103.01</v>
      </c>
      <c r="N162" s="12"/>
      <c r="O162" s="12" t="str">
        <f t="shared" si="43"/>
        <v>PH.IC.GI.100103.01</v>
      </c>
      <c r="Q162" s="12" t="str">
        <f t="shared" si="44"/>
        <v>CL.IC.GI.100103.01</v>
      </c>
    </row>
    <row r="163" spans="1:17" ht="15">
      <c r="A163" t="s">
        <v>3521</v>
      </c>
      <c r="C163" s="2" t="s">
        <v>10905</v>
      </c>
      <c r="E163" s="2" t="s">
        <v>11324</v>
      </c>
      <c r="F163" t="s">
        <v>3830</v>
      </c>
      <c r="G163" t="s">
        <v>3150</v>
      </c>
      <c r="H163" s="22" t="s">
        <v>1402</v>
      </c>
      <c r="I163" t="s">
        <v>1565</v>
      </c>
      <c r="J163" s="11" t="str">
        <f t="shared" si="40"/>
        <v>IC.GI.100104</v>
      </c>
      <c r="K163" s="2" t="s">
        <v>11324</v>
      </c>
      <c r="L163" t="str">
        <f t="shared" si="41"/>
        <v xml:space="preserve">     Stoma dusky</v>
      </c>
      <c r="M163" s="12" t="str">
        <f t="shared" si="42"/>
        <v>PI.IC.GI.100104.01</v>
      </c>
      <c r="N163" s="12"/>
      <c r="O163" s="12" t="str">
        <f t="shared" si="43"/>
        <v>PH.IC.GI.100104.01</v>
      </c>
      <c r="Q163" s="12" t="str">
        <f t="shared" si="44"/>
        <v>CL.IC.GI.100104.01</v>
      </c>
    </row>
    <row r="164" spans="1:17" ht="15">
      <c r="A164" t="s">
        <v>3521</v>
      </c>
      <c r="C164" s="2" t="s">
        <v>10905</v>
      </c>
      <c r="E164" s="2" t="s">
        <v>11324</v>
      </c>
      <c r="F164" t="s">
        <v>3830</v>
      </c>
      <c r="G164" t="s">
        <v>3151</v>
      </c>
      <c r="H164" s="22" t="s">
        <v>1404</v>
      </c>
      <c r="I164" t="s">
        <v>2618</v>
      </c>
      <c r="J164" s="11" t="str">
        <f t="shared" si="40"/>
        <v>IC.GI.100105</v>
      </c>
      <c r="K164" s="2" t="s">
        <v>11324</v>
      </c>
      <c r="L164" t="str">
        <f t="shared" si="41"/>
        <v xml:space="preserve">     Stoma black</v>
      </c>
      <c r="M164" s="12" t="str">
        <f t="shared" si="42"/>
        <v>PI.IC.GI.100105.01</v>
      </c>
      <c r="N164" s="12"/>
      <c r="O164" s="12" t="str">
        <f t="shared" si="43"/>
        <v>PH.IC.GI.100105.01</v>
      </c>
      <c r="Q164" s="12" t="str">
        <f t="shared" si="44"/>
        <v>CL.IC.GI.100105.01</v>
      </c>
    </row>
    <row r="165" spans="1:17" ht="15">
      <c r="A165" t="s">
        <v>3521</v>
      </c>
      <c r="C165" s="2" t="s">
        <v>10905</v>
      </c>
      <c r="D165" t="s">
        <v>3831</v>
      </c>
      <c r="E165" s="2" t="s">
        <v>9391</v>
      </c>
      <c r="F165" t="s">
        <v>3830</v>
      </c>
      <c r="G165" t="s">
        <v>3832</v>
      </c>
      <c r="H165" s="22" t="s">
        <v>1396</v>
      </c>
      <c r="I165" t="s">
        <v>3153</v>
      </c>
      <c r="J165" s="11" t="str">
        <f t="shared" si="40"/>
        <v>IC.GI.100201</v>
      </c>
      <c r="K165" s="2" t="s">
        <v>11324</v>
      </c>
      <c r="L165" t="str">
        <f t="shared" si="41"/>
        <v xml:space="preserve">     1.5 - 2.5 inches</v>
      </c>
      <c r="M165" s="12" t="str">
        <f t="shared" si="42"/>
        <v>PI.IC.GI.100201.01</v>
      </c>
      <c r="N165" s="12"/>
      <c r="O165" s="12" t="str">
        <f t="shared" si="43"/>
        <v>PH.IC.GI.100201.01</v>
      </c>
      <c r="Q165" s="12" t="str">
        <f t="shared" si="44"/>
        <v>CL.IC.GI.100201.01</v>
      </c>
    </row>
    <row r="166" spans="1:17" ht="15">
      <c r="A166" t="s">
        <v>3521</v>
      </c>
      <c r="C166" s="2" t="s">
        <v>10905</v>
      </c>
      <c r="E166" s="2" t="s">
        <v>9391</v>
      </c>
      <c r="F166" t="s">
        <v>3830</v>
      </c>
      <c r="G166" t="s">
        <v>3833</v>
      </c>
      <c r="H166" s="22" t="s">
        <v>1398</v>
      </c>
      <c r="I166" t="s">
        <v>3312</v>
      </c>
      <c r="J166" s="11" t="str">
        <f t="shared" si="40"/>
        <v>IC.GI.100202</v>
      </c>
      <c r="K166" s="2" t="s">
        <v>11324</v>
      </c>
      <c r="L166" t="str">
        <f t="shared" si="41"/>
        <v xml:space="preserve">     Under 1-1.5 inches</v>
      </c>
      <c r="M166" s="12" t="str">
        <f t="shared" si="42"/>
        <v>PI.IC.GI.100202.01</v>
      </c>
      <c r="N166" s="12"/>
      <c r="O166" s="12" t="str">
        <f t="shared" si="43"/>
        <v>PH.IC.GI.100202.01</v>
      </c>
      <c r="Q166" s="12" t="str">
        <f t="shared" si="44"/>
        <v>CL.IC.GI.100202.01</v>
      </c>
    </row>
    <row r="167" spans="1:17" ht="15">
      <c r="A167" t="s">
        <v>3521</v>
      </c>
      <c r="C167" s="2" t="s">
        <v>10905</v>
      </c>
      <c r="E167" s="2" t="s">
        <v>9391</v>
      </c>
      <c r="F167" t="s">
        <v>3830</v>
      </c>
      <c r="G167" t="s">
        <v>3834</v>
      </c>
      <c r="H167" s="22" t="s">
        <v>1400</v>
      </c>
      <c r="I167" t="s">
        <v>1780</v>
      </c>
      <c r="J167" s="11" t="str">
        <f t="shared" si="40"/>
        <v>IC.GI.100203</v>
      </c>
      <c r="K167" s="2" t="s">
        <v>11324</v>
      </c>
      <c r="L167" t="str">
        <f t="shared" si="41"/>
        <v xml:space="preserve">     Enter free text</v>
      </c>
      <c r="M167" s="12" t="str">
        <f t="shared" si="42"/>
        <v>PI.IC.GI.100203.01</v>
      </c>
      <c r="N167" s="12"/>
      <c r="O167" s="12" t="str">
        <f t="shared" si="43"/>
        <v>PH.IC.GI.100203.01</v>
      </c>
      <c r="Q167" s="12" t="str">
        <f t="shared" si="44"/>
        <v>CL.IC.GI.100203.01</v>
      </c>
    </row>
    <row r="168" spans="1:17" ht="15">
      <c r="A168" t="s">
        <v>3521</v>
      </c>
      <c r="C168" s="2" t="s">
        <v>10905</v>
      </c>
      <c r="D168" t="s">
        <v>3835</v>
      </c>
      <c r="E168" s="2" t="s">
        <v>9640</v>
      </c>
      <c r="F168" t="s">
        <v>3830</v>
      </c>
      <c r="G168" t="s">
        <v>3602</v>
      </c>
      <c r="H168" s="22" t="s">
        <v>1396</v>
      </c>
      <c r="I168" t="s">
        <v>1557</v>
      </c>
      <c r="J168" s="11" t="str">
        <f t="shared" si="40"/>
        <v>IC.GI.100301</v>
      </c>
      <c r="K168" s="2" t="s">
        <v>11324</v>
      </c>
      <c r="L168" t="str">
        <f t="shared" si="41"/>
        <v xml:space="preserve">     Stoma normal for patient</v>
      </c>
      <c r="M168" s="12" t="str">
        <f t="shared" si="42"/>
        <v>PI.IC.GI.100301.01</v>
      </c>
      <c r="N168" s="12"/>
      <c r="O168" s="12" t="str">
        <f t="shared" si="43"/>
        <v>PH.IC.GI.100301.01</v>
      </c>
      <c r="Q168" s="12" t="str">
        <f t="shared" si="44"/>
        <v>CL.IC.GI.100301.01</v>
      </c>
    </row>
    <row r="169" spans="1:17" ht="15">
      <c r="A169" t="s">
        <v>3521</v>
      </c>
      <c r="C169" s="2" t="s">
        <v>10905</v>
      </c>
      <c r="E169" s="2" t="s">
        <v>1202</v>
      </c>
      <c r="F169" t="s">
        <v>3830</v>
      </c>
      <c r="G169" t="s">
        <v>3715</v>
      </c>
      <c r="H169" s="22" t="s">
        <v>1398</v>
      </c>
      <c r="I169" t="s">
        <v>3604</v>
      </c>
      <c r="J169" s="11" t="str">
        <f t="shared" si="40"/>
        <v>IC.GI.100302</v>
      </c>
      <c r="K169" s="2" t="s">
        <v>1192</v>
      </c>
      <c r="L169" t="str">
        <f t="shared" si="41"/>
        <v xml:space="preserve">     Stoma flush</v>
      </c>
      <c r="M169" s="12" t="str">
        <f t="shared" si="42"/>
        <v>PI.IC.GI.100302.01</v>
      </c>
      <c r="N169" s="12"/>
      <c r="O169" s="12" t="str">
        <f t="shared" si="43"/>
        <v>PH.IC.GI.100302.01</v>
      </c>
      <c r="Q169" s="12" t="str">
        <f t="shared" si="44"/>
        <v>CL.IC.GI.100302.01</v>
      </c>
    </row>
    <row r="170" spans="1:17" ht="15">
      <c r="A170" t="s">
        <v>3521</v>
      </c>
      <c r="C170" s="2" t="s">
        <v>10905</v>
      </c>
      <c r="E170" s="2" t="s">
        <v>1202</v>
      </c>
      <c r="F170" t="s">
        <v>3830</v>
      </c>
      <c r="G170" t="s">
        <v>3716</v>
      </c>
      <c r="H170" s="22" t="s">
        <v>1400</v>
      </c>
      <c r="I170" t="s">
        <v>3717</v>
      </c>
      <c r="J170" s="11" t="str">
        <f t="shared" si="40"/>
        <v>IC.GI.100303</v>
      </c>
      <c r="K170" s="2" t="s">
        <v>1192</v>
      </c>
      <c r="L170" t="str">
        <f t="shared" si="41"/>
        <v xml:space="preserve">     Stoma level to skin</v>
      </c>
      <c r="M170" s="12" t="str">
        <f t="shared" si="42"/>
        <v>PI.IC.GI.100303.01</v>
      </c>
      <c r="N170" s="12"/>
      <c r="O170" s="12" t="str">
        <f t="shared" si="43"/>
        <v>PH.IC.GI.100303.01</v>
      </c>
      <c r="Q170" s="12" t="str">
        <f t="shared" si="44"/>
        <v>CL.IC.GI.100303.01</v>
      </c>
    </row>
    <row r="171" spans="1:17" ht="15">
      <c r="A171" t="s">
        <v>3521</v>
      </c>
      <c r="C171" s="2" t="s">
        <v>10905</v>
      </c>
      <c r="E171" s="2" t="s">
        <v>1202</v>
      </c>
      <c r="F171" t="s">
        <v>3830</v>
      </c>
      <c r="G171" t="s">
        <v>3605</v>
      </c>
      <c r="H171" s="22" t="s">
        <v>1402</v>
      </c>
      <c r="I171" t="s">
        <v>3606</v>
      </c>
      <c r="J171" s="11" t="str">
        <f t="shared" si="40"/>
        <v>IC.GI.100304</v>
      </c>
      <c r="K171" s="2" t="s">
        <v>1192</v>
      </c>
      <c r="L171" t="str">
        <f t="shared" si="41"/>
        <v xml:space="preserve">     Stoma protruding</v>
      </c>
      <c r="M171" s="12" t="str">
        <f t="shared" si="42"/>
        <v>PI.IC.GI.100304.01</v>
      </c>
      <c r="N171" s="12"/>
      <c r="O171" s="12" t="str">
        <f t="shared" si="43"/>
        <v>PH.IC.GI.100304.01</v>
      </c>
      <c r="Q171" s="12" t="str">
        <f t="shared" si="44"/>
        <v>CL.IC.GI.100304.01</v>
      </c>
    </row>
    <row r="172" spans="1:17" ht="15">
      <c r="A172" t="s">
        <v>3521</v>
      </c>
      <c r="C172" s="2" t="s">
        <v>10905</v>
      </c>
      <c r="E172" s="2" t="s">
        <v>1202</v>
      </c>
      <c r="F172" t="s">
        <v>3830</v>
      </c>
      <c r="G172" t="s">
        <v>3292</v>
      </c>
      <c r="H172" s="22" t="s">
        <v>1404</v>
      </c>
      <c r="I172" t="s">
        <v>3293</v>
      </c>
      <c r="J172" s="11" t="str">
        <f t="shared" si="40"/>
        <v>IC.GI.100305</v>
      </c>
      <c r="K172" s="2" t="s">
        <v>1192</v>
      </c>
      <c r="L172" t="str">
        <f t="shared" si="41"/>
        <v xml:space="preserve">     Stoma retracted</v>
      </c>
      <c r="M172" s="12" t="str">
        <f t="shared" si="42"/>
        <v>PI.IC.GI.100305.01</v>
      </c>
      <c r="N172" s="12"/>
      <c r="O172" s="12" t="str">
        <f t="shared" si="43"/>
        <v>PH.IC.GI.100305.01</v>
      </c>
      <c r="Q172" s="12" t="str">
        <f t="shared" si="44"/>
        <v>CL.IC.GI.100305.01</v>
      </c>
    </row>
    <row r="173" spans="1:17" ht="15">
      <c r="A173" t="s">
        <v>3521</v>
      </c>
      <c r="C173" s="2" t="s">
        <v>10905</v>
      </c>
      <c r="D173" t="s">
        <v>3413</v>
      </c>
      <c r="E173" s="2" t="s">
        <v>7070</v>
      </c>
      <c r="F173" t="s">
        <v>3830</v>
      </c>
      <c r="G173" t="s">
        <v>3295</v>
      </c>
      <c r="H173" s="22" t="s">
        <v>1396</v>
      </c>
      <c r="I173" t="s">
        <v>3718</v>
      </c>
      <c r="J173" s="11" t="str">
        <f t="shared" si="40"/>
        <v>IC.GI.100401</v>
      </c>
      <c r="K173" s="2" t="s">
        <v>1192</v>
      </c>
      <c r="L173" t="str">
        <f t="shared" si="41"/>
        <v xml:space="preserve">     Peristomal skin clean, dry and intact</v>
      </c>
      <c r="M173" s="12" t="str">
        <f t="shared" si="42"/>
        <v>PI.IC.GI.100401.01</v>
      </c>
      <c r="N173" s="12"/>
      <c r="O173" s="12" t="str">
        <f t="shared" si="43"/>
        <v>PH.IC.GI.100401.01</v>
      </c>
      <c r="Q173" s="12" t="str">
        <f t="shared" si="44"/>
        <v>CL.IC.GI.100401.01</v>
      </c>
    </row>
    <row r="174" spans="1:17" ht="15">
      <c r="A174" t="s">
        <v>3521</v>
      </c>
      <c r="C174" s="2" t="s">
        <v>10905</v>
      </c>
      <c r="E174" s="2" t="s">
        <v>7070</v>
      </c>
      <c r="F174" t="s">
        <v>3830</v>
      </c>
      <c r="G174" t="s">
        <v>3296</v>
      </c>
      <c r="H174" s="22" t="s">
        <v>1398</v>
      </c>
      <c r="I174" t="s">
        <v>1531</v>
      </c>
      <c r="J174" s="11" t="str">
        <f t="shared" si="40"/>
        <v>IC.GI.100402</v>
      </c>
      <c r="K174" s="2" t="s">
        <v>1192</v>
      </c>
      <c r="L174" t="str">
        <f t="shared" si="41"/>
        <v xml:space="preserve">     Peristomal skin erythema</v>
      </c>
      <c r="M174" s="12" t="str">
        <f t="shared" si="42"/>
        <v>PI.IC.GI.100402.01</v>
      </c>
      <c r="N174" s="12"/>
      <c r="O174" s="12" t="str">
        <f t="shared" si="43"/>
        <v>PH.IC.GI.100402.01</v>
      </c>
      <c r="Q174" s="12" t="str">
        <f t="shared" si="44"/>
        <v>CL.IC.GI.100402.01</v>
      </c>
    </row>
    <row r="175" spans="1:17" ht="15">
      <c r="A175" t="s">
        <v>3521</v>
      </c>
      <c r="C175" s="2" t="s">
        <v>10905</v>
      </c>
      <c r="E175" s="2" t="s">
        <v>7070</v>
      </c>
      <c r="F175" t="s">
        <v>3830</v>
      </c>
      <c r="G175" t="s">
        <v>3297</v>
      </c>
      <c r="H175" s="22" t="s">
        <v>1400</v>
      </c>
      <c r="I175" t="s">
        <v>3298</v>
      </c>
      <c r="J175" s="11" t="str">
        <f t="shared" si="40"/>
        <v>IC.GI.100403</v>
      </c>
      <c r="K175" s="2" t="s">
        <v>1192</v>
      </c>
      <c r="L175" t="str">
        <f t="shared" si="41"/>
        <v xml:space="preserve">     Peristomal skin edema</v>
      </c>
      <c r="M175" s="12" t="str">
        <f t="shared" si="42"/>
        <v>PI.IC.GI.100403.01</v>
      </c>
      <c r="N175" s="12"/>
      <c r="O175" s="12" t="str">
        <f t="shared" si="43"/>
        <v>PH.IC.GI.100403.01</v>
      </c>
      <c r="Q175" s="12" t="str">
        <f t="shared" si="44"/>
        <v>CL.IC.GI.100403.01</v>
      </c>
    </row>
    <row r="176" spans="1:17" ht="15">
      <c r="A176" t="s">
        <v>3521</v>
      </c>
      <c r="C176" s="2" t="s">
        <v>10905</v>
      </c>
      <c r="E176" s="2" t="s">
        <v>7070</v>
      </c>
      <c r="F176" t="s">
        <v>3830</v>
      </c>
      <c r="G176" t="s">
        <v>3454</v>
      </c>
      <c r="H176" s="22" t="s">
        <v>1402</v>
      </c>
      <c r="I176" t="s">
        <v>3300</v>
      </c>
      <c r="J176" s="11" t="str">
        <f t="shared" si="40"/>
        <v>IC.GI.100404</v>
      </c>
      <c r="K176" s="2" t="s">
        <v>1192</v>
      </c>
      <c r="L176" t="str">
        <f t="shared" si="41"/>
        <v xml:space="preserve">     Peristomal skin rash</v>
      </c>
      <c r="M176" s="12" t="str">
        <f t="shared" si="42"/>
        <v>PI.IC.GI.100404.01</v>
      </c>
      <c r="N176" s="12"/>
      <c r="O176" s="12" t="str">
        <f t="shared" si="43"/>
        <v>PH.IC.GI.100404.01</v>
      </c>
      <c r="Q176" s="12" t="str">
        <f t="shared" si="44"/>
        <v>CL.IC.GI.100404.01</v>
      </c>
    </row>
    <row r="177" spans="1:19" ht="15">
      <c r="A177" t="s">
        <v>3521</v>
      </c>
      <c r="C177" s="2" t="s">
        <v>10905</v>
      </c>
      <c r="E177" s="2" t="s">
        <v>7070</v>
      </c>
      <c r="F177" t="s">
        <v>3830</v>
      </c>
      <c r="G177" t="s">
        <v>3440</v>
      </c>
      <c r="H177" s="22" t="s">
        <v>1404</v>
      </c>
      <c r="I177" t="s">
        <v>3302</v>
      </c>
      <c r="J177" s="11" t="str">
        <f t="shared" si="40"/>
        <v>IC.GI.100405</v>
      </c>
      <c r="K177" s="2" t="s">
        <v>1192</v>
      </c>
      <c r="L177" t="str">
        <f t="shared" si="41"/>
        <v xml:space="preserve">     Peristomal skin breakdown</v>
      </c>
      <c r="M177" s="12" t="str">
        <f t="shared" si="42"/>
        <v>PI.IC.GI.100405.01</v>
      </c>
      <c r="N177" s="12"/>
      <c r="O177" s="12" t="str">
        <f t="shared" si="43"/>
        <v>PH.IC.GI.100405.01</v>
      </c>
      <c r="Q177" s="12" t="str">
        <f t="shared" si="44"/>
        <v>CL.IC.GI.100405.01</v>
      </c>
    </row>
    <row r="178" spans="1:19" ht="15">
      <c r="A178" t="s">
        <v>3521</v>
      </c>
      <c r="C178" s="2" t="s">
        <v>10905</v>
      </c>
      <c r="E178" s="2" t="s">
        <v>7070</v>
      </c>
      <c r="F178" t="s">
        <v>3830</v>
      </c>
      <c r="G178" t="s">
        <v>3303</v>
      </c>
      <c r="H178" s="22" t="s">
        <v>1406</v>
      </c>
      <c r="I178" t="s">
        <v>3304</v>
      </c>
      <c r="J178" s="11" t="str">
        <f t="shared" si="40"/>
        <v>IC.GI.100406</v>
      </c>
      <c r="K178" s="2" t="s">
        <v>1192</v>
      </c>
      <c r="L178" t="str">
        <f t="shared" si="41"/>
        <v xml:space="preserve">     Peristomal skin adhesive allergy</v>
      </c>
      <c r="M178" s="12" t="str">
        <f t="shared" si="42"/>
        <v>PI.IC.GI.100406.01</v>
      </c>
      <c r="N178" s="12"/>
      <c r="O178" s="12" t="str">
        <f t="shared" si="43"/>
        <v>PH.IC.GI.100406.01</v>
      </c>
      <c r="Q178" s="12" t="str">
        <f t="shared" si="44"/>
        <v>CL.IC.GI.100406.01</v>
      </c>
    </row>
    <row r="179" spans="1:19" ht="15">
      <c r="A179" t="s">
        <v>3521</v>
      </c>
      <c r="C179" s="2" t="s">
        <v>10905</v>
      </c>
      <c r="E179" s="2" t="s">
        <v>7070</v>
      </c>
      <c r="F179" t="s">
        <v>3830</v>
      </c>
      <c r="G179" t="s">
        <v>3305</v>
      </c>
      <c r="H179" s="22" t="s">
        <v>1419</v>
      </c>
      <c r="I179" t="s">
        <v>930</v>
      </c>
      <c r="J179" s="11" t="str">
        <f t="shared" ref="J179:J210" si="55">CONCATENATE("IC.GI.",C179,E179,H179)</f>
        <v>IC.GI.100407</v>
      </c>
      <c r="K179" s="2" t="s">
        <v>1192</v>
      </c>
      <c r="L179" t="str">
        <f t="shared" ref="L179:L212" si="56">G179</f>
        <v xml:space="preserve">     Peristomal skin other: specify</v>
      </c>
      <c r="M179" s="12" t="str">
        <f t="shared" ref="M179:M210" si="57">CONCATENATE("PI.",J179,".",K179)</f>
        <v>PI.IC.GI.100407.01</v>
      </c>
      <c r="N179" s="12"/>
      <c r="O179" s="12" t="str">
        <f t="shared" ref="O179:O210" si="58">CONCATENATE("PH.",J179,".",K179)</f>
        <v>PH.IC.GI.100407.01</v>
      </c>
      <c r="Q179" s="12" t="str">
        <f t="shared" ref="Q179:Q210" si="59">CONCATENATE("CL.",J179,".",K179)</f>
        <v>CL.IC.GI.100407.01</v>
      </c>
    </row>
    <row r="180" spans="1:19" ht="15">
      <c r="A180" t="s">
        <v>3521</v>
      </c>
      <c r="B180" t="s">
        <v>3719</v>
      </c>
      <c r="C180" s="2" t="s">
        <v>8048</v>
      </c>
      <c r="D180" t="s">
        <v>3844</v>
      </c>
      <c r="E180" s="2" t="s">
        <v>1192</v>
      </c>
      <c r="F180" t="s">
        <v>3845</v>
      </c>
      <c r="G180" t="s">
        <v>3846</v>
      </c>
      <c r="H180" s="22" t="s">
        <v>1396</v>
      </c>
      <c r="I180" t="s">
        <v>3846</v>
      </c>
      <c r="J180" s="11" t="str">
        <f t="shared" si="55"/>
        <v>IC.GI.110101</v>
      </c>
      <c r="K180" s="2" t="s">
        <v>923</v>
      </c>
      <c r="L180" t="str">
        <f t="shared" si="56"/>
        <v>Void</v>
      </c>
      <c r="M180" s="12" t="str">
        <f t="shared" si="57"/>
        <v>PI.IC.GI.110101.02</v>
      </c>
      <c r="N180" s="12"/>
      <c r="O180" s="12" t="str">
        <f t="shared" si="58"/>
        <v>PH.IC.GI.110101.02</v>
      </c>
      <c r="Q180" s="12" t="str">
        <f t="shared" si="59"/>
        <v>CL.IC.GI.110101.02</v>
      </c>
      <c r="R180" t="s">
        <v>9277</v>
      </c>
      <c r="S180">
        <v>199</v>
      </c>
    </row>
    <row r="181" spans="1:19" ht="15">
      <c r="A181" t="s">
        <v>3521</v>
      </c>
      <c r="C181" s="2" t="s">
        <v>8048</v>
      </c>
      <c r="E181" s="2" t="s">
        <v>1192</v>
      </c>
      <c r="F181" t="s">
        <v>3845</v>
      </c>
      <c r="G181" t="s">
        <v>3847</v>
      </c>
      <c r="H181" s="22" t="s">
        <v>1398</v>
      </c>
      <c r="I181" t="s">
        <v>3848</v>
      </c>
      <c r="J181" s="11" t="str">
        <f t="shared" si="55"/>
        <v>IC.GI.110102</v>
      </c>
      <c r="K181" s="2" t="s">
        <v>1192</v>
      </c>
      <c r="L181" t="str">
        <f t="shared" si="56"/>
        <v>Catheter indwelling:  add protocol</v>
      </c>
      <c r="M181" s="12" t="str">
        <f t="shared" si="57"/>
        <v>PI.IC.GI.110102.01</v>
      </c>
      <c r="N181" s="12"/>
      <c r="O181" s="12" t="str">
        <f t="shared" si="58"/>
        <v>PH.IC.GI.110102.01</v>
      </c>
      <c r="Q181" s="12" t="str">
        <f t="shared" si="59"/>
        <v>CL.IC.GI.110102.01</v>
      </c>
    </row>
    <row r="182" spans="1:19" ht="15">
      <c r="A182" t="s">
        <v>3521</v>
      </c>
      <c r="C182" s="2" t="s">
        <v>8048</v>
      </c>
      <c r="E182" s="2" t="s">
        <v>1192</v>
      </c>
      <c r="F182" t="s">
        <v>3845</v>
      </c>
      <c r="G182" t="s">
        <v>3849</v>
      </c>
      <c r="H182" s="22" t="s">
        <v>1400</v>
      </c>
      <c r="I182" t="s">
        <v>3726</v>
      </c>
      <c r="J182" s="11" t="str">
        <f t="shared" si="55"/>
        <v>IC.GI.110103</v>
      </c>
      <c r="K182" s="2" t="s">
        <v>1192</v>
      </c>
      <c r="L182" t="str">
        <f t="shared" si="56"/>
        <v>Diversion:  add protocol</v>
      </c>
      <c r="M182" s="12" t="str">
        <f t="shared" si="57"/>
        <v>PI.IC.GI.110103.01</v>
      </c>
      <c r="N182" s="12"/>
      <c r="O182" s="12" t="str">
        <f t="shared" si="58"/>
        <v>PH.IC.GI.110103.01</v>
      </c>
      <c r="Q182" s="12" t="str">
        <f t="shared" si="59"/>
        <v>CL.IC.GI.110103.01</v>
      </c>
    </row>
    <row r="183" spans="1:19" ht="15">
      <c r="A183" t="s">
        <v>3521</v>
      </c>
      <c r="C183" s="2" t="s">
        <v>8048</v>
      </c>
      <c r="E183" s="2" t="s">
        <v>1192</v>
      </c>
      <c r="F183" t="s">
        <v>3845</v>
      </c>
      <c r="G183" t="s">
        <v>3727</v>
      </c>
      <c r="H183" s="22" t="s">
        <v>1402</v>
      </c>
      <c r="I183" t="s">
        <v>3728</v>
      </c>
      <c r="J183" s="11" t="str">
        <f t="shared" si="55"/>
        <v>IC.GI.110104</v>
      </c>
      <c r="K183" s="2" t="s">
        <v>1192</v>
      </c>
      <c r="L183" t="str">
        <f t="shared" si="56"/>
        <v>Intermittent catheterization</v>
      </c>
      <c r="M183" s="12" t="str">
        <f t="shared" si="57"/>
        <v>PI.IC.GI.110104.01</v>
      </c>
      <c r="N183" s="12"/>
      <c r="O183" s="12" t="str">
        <f t="shared" si="58"/>
        <v>PH.IC.GI.110104.01</v>
      </c>
      <c r="Q183" s="12" t="str">
        <f t="shared" si="59"/>
        <v>CL.IC.GI.110104.01</v>
      </c>
    </row>
    <row r="184" spans="1:19" ht="15">
      <c r="A184" t="s">
        <v>3521</v>
      </c>
      <c r="C184" s="2" t="s">
        <v>8048</v>
      </c>
      <c r="E184" s="2" t="s">
        <v>11324</v>
      </c>
      <c r="F184" t="s">
        <v>3845</v>
      </c>
      <c r="G184" t="s">
        <v>3608</v>
      </c>
      <c r="H184" s="22" t="s">
        <v>1404</v>
      </c>
      <c r="I184" t="s">
        <v>3659</v>
      </c>
      <c r="J184" s="11" t="str">
        <f t="shared" si="55"/>
        <v>IC.GI.110105</v>
      </c>
      <c r="K184" s="2" t="s">
        <v>11324</v>
      </c>
      <c r="L184" t="str">
        <f t="shared" si="56"/>
        <v>Continuous bladder irrigation</v>
      </c>
      <c r="M184" s="12" t="str">
        <f t="shared" si="57"/>
        <v>PI.IC.GI.110105.01</v>
      </c>
      <c r="N184" s="12"/>
      <c r="O184" s="12" t="str">
        <f t="shared" si="58"/>
        <v>PH.IC.GI.110105.01</v>
      </c>
      <c r="Q184" s="12" t="str">
        <f t="shared" si="59"/>
        <v>CL.IC.GI.110105.01</v>
      </c>
    </row>
    <row r="185" spans="1:19" ht="15">
      <c r="A185" t="s">
        <v>3521</v>
      </c>
      <c r="C185" s="2" t="s">
        <v>8048</v>
      </c>
      <c r="E185" s="2" t="s">
        <v>11324</v>
      </c>
      <c r="F185" t="s">
        <v>3845</v>
      </c>
      <c r="G185" t="s">
        <v>3625</v>
      </c>
      <c r="H185" s="22" t="s">
        <v>1406</v>
      </c>
      <c r="I185" t="s">
        <v>3744</v>
      </c>
      <c r="J185" s="11" t="str">
        <f t="shared" si="55"/>
        <v>IC.GI.110106</v>
      </c>
      <c r="K185" s="2" t="s">
        <v>11324</v>
      </c>
      <c r="L185" t="str">
        <f t="shared" si="56"/>
        <v>No urination uses dialysis: add protocol</v>
      </c>
      <c r="M185" s="12" t="str">
        <f t="shared" si="57"/>
        <v>PI.IC.GI.110106.01</v>
      </c>
      <c r="N185" s="12"/>
      <c r="O185" s="12" t="str">
        <f t="shared" si="58"/>
        <v>PH.IC.GI.110106.01</v>
      </c>
      <c r="Q185" s="12" t="str">
        <f t="shared" si="59"/>
        <v>CL.IC.GI.110106.01</v>
      </c>
    </row>
    <row r="186" spans="1:19" ht="15">
      <c r="A186" t="s">
        <v>3521</v>
      </c>
      <c r="C186" s="2" t="s">
        <v>8048</v>
      </c>
      <c r="D186" t="s">
        <v>4046</v>
      </c>
      <c r="E186" s="2" t="s">
        <v>9391</v>
      </c>
      <c r="F186" t="s">
        <v>3745</v>
      </c>
      <c r="G186" t="s">
        <v>2103</v>
      </c>
      <c r="H186" s="22" t="s">
        <v>1396</v>
      </c>
      <c r="I186" t="s">
        <v>2103</v>
      </c>
      <c r="J186" s="11" t="str">
        <f t="shared" si="55"/>
        <v>IC.GI.110201</v>
      </c>
      <c r="K186" s="2" t="s">
        <v>11324</v>
      </c>
      <c r="L186" t="str">
        <f t="shared" si="56"/>
        <v>Yellow</v>
      </c>
      <c r="M186" s="12" t="str">
        <f t="shared" si="57"/>
        <v>PI.IC.GI.110201.01</v>
      </c>
      <c r="N186" s="12"/>
      <c r="O186" s="12" t="str">
        <f t="shared" si="58"/>
        <v>PH.IC.GI.110201.01</v>
      </c>
      <c r="Q186" s="12" t="str">
        <f t="shared" si="59"/>
        <v>CL.IC.GI.110201.01</v>
      </c>
    </row>
    <row r="187" spans="1:19" ht="15">
      <c r="A187" t="s">
        <v>3521</v>
      </c>
      <c r="C187" s="2" t="s">
        <v>8048</v>
      </c>
      <c r="E187" s="2" t="s">
        <v>1199</v>
      </c>
      <c r="F187" t="s">
        <v>3745</v>
      </c>
      <c r="G187" t="s">
        <v>1432</v>
      </c>
      <c r="H187" s="22" t="s">
        <v>1398</v>
      </c>
      <c r="I187" t="s">
        <v>1432</v>
      </c>
      <c r="J187" s="11" t="str">
        <f t="shared" si="55"/>
        <v>IC.GI.110202</v>
      </c>
      <c r="K187" s="2" t="s">
        <v>11324</v>
      </c>
      <c r="L187" t="str">
        <f t="shared" si="56"/>
        <v>Amber</v>
      </c>
      <c r="M187" s="12" t="str">
        <f t="shared" si="57"/>
        <v>PI.IC.GI.110202.01</v>
      </c>
      <c r="N187" s="12"/>
      <c r="O187" s="12" t="str">
        <f t="shared" si="58"/>
        <v>PH.IC.GI.110202.01</v>
      </c>
      <c r="Q187" s="12" t="str">
        <f t="shared" si="59"/>
        <v>CL.IC.GI.110202.01</v>
      </c>
    </row>
    <row r="188" spans="1:19" ht="15">
      <c r="A188" t="s">
        <v>3521</v>
      </c>
      <c r="C188" s="2" t="s">
        <v>8048</v>
      </c>
      <c r="E188" s="2" t="s">
        <v>923</v>
      </c>
      <c r="F188" t="s">
        <v>3745</v>
      </c>
      <c r="G188" t="s">
        <v>1937</v>
      </c>
      <c r="H188" s="22" t="s">
        <v>1400</v>
      </c>
      <c r="I188" t="s">
        <v>1937</v>
      </c>
      <c r="J188" s="11" t="str">
        <f t="shared" si="55"/>
        <v>IC.GI.110203</v>
      </c>
      <c r="K188" s="2" t="s">
        <v>1192</v>
      </c>
      <c r="L188" t="str">
        <f t="shared" si="56"/>
        <v>Pink</v>
      </c>
      <c r="M188" s="12" t="str">
        <f t="shared" si="57"/>
        <v>PI.IC.GI.110203.01</v>
      </c>
      <c r="N188" s="12"/>
      <c r="O188" s="12" t="str">
        <f t="shared" si="58"/>
        <v>PH.IC.GI.110203.01</v>
      </c>
      <c r="Q188" s="12" t="str">
        <f t="shared" si="59"/>
        <v>CL.IC.GI.110203.01</v>
      </c>
    </row>
    <row r="189" spans="1:19" ht="15">
      <c r="A189" t="s">
        <v>3521</v>
      </c>
      <c r="C189" s="2" t="s">
        <v>8048</v>
      </c>
      <c r="E189" s="2" t="s">
        <v>1199</v>
      </c>
      <c r="F189" t="s">
        <v>3745</v>
      </c>
      <c r="G189" t="s">
        <v>1560</v>
      </c>
      <c r="H189" s="22" t="s">
        <v>1402</v>
      </c>
      <c r="I189" t="s">
        <v>1560</v>
      </c>
      <c r="J189" s="11" t="str">
        <f t="shared" si="55"/>
        <v>IC.GI.110204</v>
      </c>
      <c r="K189" s="2" t="s">
        <v>11324</v>
      </c>
      <c r="L189" t="str">
        <f t="shared" si="56"/>
        <v>Red</v>
      </c>
      <c r="M189" s="12" t="str">
        <f t="shared" si="57"/>
        <v>PI.IC.GI.110204.01</v>
      </c>
      <c r="N189" s="12"/>
      <c r="O189" s="12" t="str">
        <f t="shared" si="58"/>
        <v>PH.IC.GI.110204.01</v>
      </c>
      <c r="Q189" s="12" t="str">
        <f t="shared" si="59"/>
        <v>CL.IC.GI.110204.01</v>
      </c>
    </row>
    <row r="190" spans="1:19" ht="15">
      <c r="A190" t="s">
        <v>3521</v>
      </c>
      <c r="C190" s="2" t="s">
        <v>8048</v>
      </c>
      <c r="E190" s="2" t="s">
        <v>1199</v>
      </c>
      <c r="F190" t="s">
        <v>3745</v>
      </c>
      <c r="G190" t="s">
        <v>3122</v>
      </c>
      <c r="H190" s="22" t="s">
        <v>1404</v>
      </c>
      <c r="I190" t="s">
        <v>3122</v>
      </c>
      <c r="J190" s="11" t="str">
        <f t="shared" si="55"/>
        <v>IC.GI.110205</v>
      </c>
      <c r="K190" s="2" t="s">
        <v>11324</v>
      </c>
      <c r="L190" t="str">
        <f t="shared" si="56"/>
        <v>Orange</v>
      </c>
      <c r="M190" s="12" t="str">
        <f t="shared" si="57"/>
        <v>PI.IC.GI.110205.01</v>
      </c>
      <c r="N190" s="12"/>
      <c r="O190" s="12" t="str">
        <f t="shared" si="58"/>
        <v>PH.IC.GI.110205.01</v>
      </c>
      <c r="Q190" s="12" t="str">
        <f t="shared" si="59"/>
        <v>CL.IC.GI.110205.01</v>
      </c>
    </row>
    <row r="191" spans="1:19" ht="15">
      <c r="A191" t="s">
        <v>3521</v>
      </c>
      <c r="C191" s="2" t="s">
        <v>8048</v>
      </c>
      <c r="E191" s="2" t="s">
        <v>1199</v>
      </c>
      <c r="F191" t="s">
        <v>3745</v>
      </c>
      <c r="G191" t="s">
        <v>1434</v>
      </c>
      <c r="H191" s="22" t="s">
        <v>1406</v>
      </c>
      <c r="I191" t="s">
        <v>1434</v>
      </c>
      <c r="J191" s="11" t="str">
        <f t="shared" si="55"/>
        <v>IC.GI.110206</v>
      </c>
      <c r="K191" s="2" t="s">
        <v>11324</v>
      </c>
      <c r="L191" t="str">
        <f t="shared" si="56"/>
        <v>Green</v>
      </c>
      <c r="M191" s="12" t="str">
        <f t="shared" si="57"/>
        <v>PI.IC.GI.110206.01</v>
      </c>
      <c r="N191" s="12"/>
      <c r="O191" s="12" t="str">
        <f t="shared" si="58"/>
        <v>PH.IC.GI.110206.01</v>
      </c>
      <c r="Q191" s="12" t="str">
        <f t="shared" si="59"/>
        <v>CL.IC.GI.110206.01</v>
      </c>
    </row>
    <row r="192" spans="1:19" ht="15">
      <c r="A192" t="s">
        <v>3521</v>
      </c>
      <c r="C192" s="2" t="s">
        <v>8048</v>
      </c>
      <c r="E192" s="2" t="s">
        <v>9391</v>
      </c>
      <c r="F192" t="s">
        <v>3745</v>
      </c>
      <c r="G192" t="s">
        <v>2703</v>
      </c>
      <c r="H192" s="22" t="s">
        <v>1419</v>
      </c>
      <c r="I192" t="s">
        <v>2703</v>
      </c>
      <c r="J192" s="11" t="str">
        <f t="shared" si="55"/>
        <v>IC.GI.110207</v>
      </c>
      <c r="K192" s="2" t="s">
        <v>11324</v>
      </c>
      <c r="L192" t="str">
        <f t="shared" si="56"/>
        <v>Brown</v>
      </c>
      <c r="M192" s="12" t="str">
        <f t="shared" si="57"/>
        <v>PI.IC.GI.110207.01</v>
      </c>
      <c r="N192" s="12"/>
      <c r="O192" s="12" t="str">
        <f t="shared" si="58"/>
        <v>PH.IC.GI.110207.01</v>
      </c>
      <c r="Q192" s="12" t="str">
        <f t="shared" si="59"/>
        <v>CL.IC.GI.110207.01</v>
      </c>
    </row>
    <row r="193" spans="1:19" ht="15">
      <c r="A193" t="s">
        <v>3521</v>
      </c>
      <c r="C193" s="2" t="s">
        <v>8048</v>
      </c>
      <c r="E193" s="2" t="s">
        <v>1199</v>
      </c>
      <c r="F193" t="s">
        <v>3745</v>
      </c>
      <c r="G193" t="s">
        <v>3746</v>
      </c>
      <c r="H193" s="22" t="s">
        <v>1551</v>
      </c>
      <c r="I193" t="s">
        <v>3746</v>
      </c>
      <c r="J193" s="11" t="str">
        <f t="shared" si="55"/>
        <v>IC.GI.110209</v>
      </c>
      <c r="K193" s="2" t="s">
        <v>11324</v>
      </c>
      <c r="L193" t="str">
        <f t="shared" si="56"/>
        <v>Blue</v>
      </c>
      <c r="M193" s="12" t="str">
        <f t="shared" si="57"/>
        <v>PI.IC.GI.110209.01</v>
      </c>
      <c r="N193" s="12"/>
      <c r="O193" s="12" t="str">
        <f t="shared" si="58"/>
        <v>PH.IC.GI.110209.01</v>
      </c>
      <c r="Q193" s="12" t="str">
        <f t="shared" si="59"/>
        <v>CL.IC.GI.110209.01</v>
      </c>
    </row>
    <row r="194" spans="1:19" ht="15">
      <c r="A194" t="s">
        <v>3521</v>
      </c>
      <c r="C194" s="2" t="s">
        <v>8048</v>
      </c>
      <c r="E194" s="2" t="s">
        <v>1199</v>
      </c>
      <c r="F194" t="s">
        <v>3745</v>
      </c>
      <c r="G194" s="2" t="s">
        <v>3747</v>
      </c>
      <c r="H194" s="22" t="s">
        <v>10905</v>
      </c>
      <c r="I194" s="22" t="s">
        <v>3747</v>
      </c>
      <c r="J194" s="11" t="str">
        <f t="shared" si="55"/>
        <v>IC.GI.110210</v>
      </c>
      <c r="K194" s="2" t="s">
        <v>11324</v>
      </c>
      <c r="L194" t="str">
        <f t="shared" si="56"/>
        <v>Colorless</v>
      </c>
      <c r="M194" s="12" t="str">
        <f t="shared" si="57"/>
        <v>PI.IC.GI.110210.01</v>
      </c>
      <c r="N194" s="12"/>
      <c r="O194" s="12" t="str">
        <f t="shared" si="58"/>
        <v>PH.IC.GI.110210.01</v>
      </c>
      <c r="Q194" s="12" t="str">
        <f t="shared" si="59"/>
        <v>CL.IC.GI.110210.01</v>
      </c>
      <c r="R194" t="s">
        <v>9277</v>
      </c>
      <c r="S194">
        <v>200</v>
      </c>
    </row>
    <row r="195" spans="1:19" ht="15">
      <c r="A195" t="s">
        <v>3521</v>
      </c>
      <c r="C195" s="2" t="s">
        <v>8048</v>
      </c>
      <c r="D195" t="s">
        <v>3748</v>
      </c>
      <c r="E195" s="2" t="s">
        <v>946</v>
      </c>
      <c r="F195" t="s">
        <v>3869</v>
      </c>
      <c r="G195" t="s">
        <v>3871</v>
      </c>
      <c r="H195" s="22" t="s">
        <v>1398</v>
      </c>
      <c r="I195" t="s">
        <v>3872</v>
      </c>
      <c r="J195" s="11" t="str">
        <f t="shared" si="55"/>
        <v>IC.GI.110302</v>
      </c>
      <c r="K195" s="2" t="s">
        <v>11324</v>
      </c>
      <c r="L195" t="str">
        <f t="shared" si="56"/>
        <v xml:space="preserve">     Dilute</v>
      </c>
      <c r="M195" s="12" t="str">
        <f t="shared" si="57"/>
        <v>PI.IC.GI.110302.01</v>
      </c>
      <c r="N195" s="12"/>
      <c r="O195" s="12" t="str">
        <f t="shared" si="58"/>
        <v>PH.IC.GI.110302.01</v>
      </c>
      <c r="Q195" s="12" t="str">
        <f t="shared" si="59"/>
        <v>CL.IC.GI.110302.01</v>
      </c>
    </row>
    <row r="196" spans="1:19" ht="15">
      <c r="A196" t="s">
        <v>3521</v>
      </c>
      <c r="C196" s="2" t="s">
        <v>8048</v>
      </c>
      <c r="E196" s="2" t="s">
        <v>9640</v>
      </c>
      <c r="F196" t="s">
        <v>3869</v>
      </c>
      <c r="G196" t="s">
        <v>3873</v>
      </c>
      <c r="H196" s="22" t="s">
        <v>1400</v>
      </c>
      <c r="I196" t="s">
        <v>3874</v>
      </c>
      <c r="J196" s="11" t="str">
        <f t="shared" si="55"/>
        <v>IC.GI.110303</v>
      </c>
      <c r="K196" s="2" t="s">
        <v>11324</v>
      </c>
      <c r="L196" t="str">
        <f t="shared" si="56"/>
        <v xml:space="preserve">     Concentrated</v>
      </c>
      <c r="M196" s="12" t="str">
        <f t="shared" si="57"/>
        <v>PI.IC.GI.110303.01</v>
      </c>
      <c r="N196" s="12"/>
      <c r="O196" s="12" t="str">
        <f t="shared" si="58"/>
        <v>PH.IC.GI.110303.01</v>
      </c>
      <c r="Q196" s="12" t="str">
        <f t="shared" si="59"/>
        <v>CL.IC.GI.110303.01</v>
      </c>
    </row>
    <row r="197" spans="1:19" ht="15">
      <c r="A197" t="s">
        <v>3521</v>
      </c>
      <c r="C197" s="2" t="s">
        <v>8048</v>
      </c>
      <c r="D197" t="s">
        <v>3875</v>
      </c>
      <c r="E197" s="2" t="s">
        <v>7070</v>
      </c>
      <c r="F197" t="s">
        <v>3869</v>
      </c>
      <c r="G197" t="s">
        <v>1638</v>
      </c>
      <c r="H197" s="22" t="s">
        <v>1396</v>
      </c>
      <c r="I197" t="s">
        <v>1639</v>
      </c>
      <c r="J197" s="11" t="str">
        <f t="shared" si="55"/>
        <v>IC.GI.110401</v>
      </c>
      <c r="K197" s="2" t="s">
        <v>11324</v>
      </c>
      <c r="L197" t="str">
        <f t="shared" si="56"/>
        <v xml:space="preserve">     Clear</v>
      </c>
      <c r="M197" s="12" t="str">
        <f t="shared" si="57"/>
        <v>PI.IC.GI.110401.01</v>
      </c>
      <c r="N197" s="12"/>
      <c r="O197" s="12" t="str">
        <f t="shared" si="58"/>
        <v>PH.IC.GI.110401.01</v>
      </c>
      <c r="Q197" s="12" t="str">
        <f t="shared" si="59"/>
        <v>CL.IC.GI.110401.01</v>
      </c>
    </row>
    <row r="198" spans="1:19" ht="15">
      <c r="A198" t="s">
        <v>3521</v>
      </c>
      <c r="C198" s="2" t="s">
        <v>8048</v>
      </c>
      <c r="E198" s="2" t="s">
        <v>7070</v>
      </c>
      <c r="F198" t="s">
        <v>3869</v>
      </c>
      <c r="G198" t="s">
        <v>1640</v>
      </c>
      <c r="H198" s="22" t="s">
        <v>1398</v>
      </c>
      <c r="I198" t="s">
        <v>3876</v>
      </c>
      <c r="J198" s="11" t="str">
        <f t="shared" si="55"/>
        <v>IC.GI.110402</v>
      </c>
      <c r="K198" s="2" t="s">
        <v>11324</v>
      </c>
      <c r="L198" t="str">
        <f t="shared" si="56"/>
        <v xml:space="preserve">     Cloudy</v>
      </c>
      <c r="M198" s="12" t="str">
        <f t="shared" si="57"/>
        <v>PI.IC.GI.110402.01</v>
      </c>
      <c r="N198" s="12"/>
      <c r="O198" s="12" t="str">
        <f t="shared" si="58"/>
        <v>PH.IC.GI.110402.01</v>
      </c>
      <c r="Q198" s="12" t="str">
        <f t="shared" si="59"/>
        <v>CL.IC.GI.110402.01</v>
      </c>
    </row>
    <row r="199" spans="1:19" ht="15">
      <c r="A199" t="s">
        <v>3521</v>
      </c>
      <c r="C199" s="2" t="s">
        <v>8048</v>
      </c>
      <c r="E199" s="2" t="s">
        <v>7070</v>
      </c>
      <c r="F199" t="s">
        <v>3869</v>
      </c>
      <c r="G199" t="s">
        <v>1437</v>
      </c>
      <c r="H199" s="22" t="s">
        <v>1400</v>
      </c>
      <c r="I199" t="s">
        <v>1438</v>
      </c>
      <c r="J199" s="11" t="str">
        <f t="shared" si="55"/>
        <v>IC.GI.110403</v>
      </c>
      <c r="K199" s="2" t="s">
        <v>11324</v>
      </c>
      <c r="L199" t="str">
        <f t="shared" si="56"/>
        <v xml:space="preserve">     Bloody</v>
      </c>
      <c r="M199" s="12" t="str">
        <f t="shared" si="57"/>
        <v>PI.IC.GI.110403.01</v>
      </c>
      <c r="N199" s="12"/>
      <c r="O199" s="12" t="str">
        <f t="shared" si="58"/>
        <v>PH.IC.GI.110403.01</v>
      </c>
      <c r="Q199" s="12" t="str">
        <f t="shared" si="59"/>
        <v>CL.IC.GI.110403.01</v>
      </c>
    </row>
    <row r="200" spans="1:19" ht="15">
      <c r="A200" t="s">
        <v>3521</v>
      </c>
      <c r="C200" s="2" t="s">
        <v>8048</v>
      </c>
      <c r="E200" s="2" t="s">
        <v>7070</v>
      </c>
      <c r="F200" t="s">
        <v>3869</v>
      </c>
      <c r="G200" t="s">
        <v>3877</v>
      </c>
      <c r="H200" s="22" t="s">
        <v>1402</v>
      </c>
      <c r="I200" t="s">
        <v>3878</v>
      </c>
      <c r="J200" s="11" t="str">
        <f t="shared" si="55"/>
        <v>IC.GI.110404</v>
      </c>
      <c r="K200" s="2" t="s">
        <v>1192</v>
      </c>
      <c r="L200" t="str">
        <f t="shared" si="56"/>
        <v xml:space="preserve">     Sediment</v>
      </c>
      <c r="M200" s="12" t="str">
        <f t="shared" si="57"/>
        <v>PI.IC.GI.110404.01</v>
      </c>
      <c r="N200" s="12"/>
      <c r="O200" s="12" t="str">
        <f t="shared" si="58"/>
        <v>PH.IC.GI.110404.01</v>
      </c>
      <c r="Q200" s="12" t="str">
        <f t="shared" si="59"/>
        <v>CL.IC.GI.110404.01</v>
      </c>
    </row>
    <row r="201" spans="1:19" ht="15">
      <c r="A201" t="s">
        <v>3521</v>
      </c>
      <c r="C201" s="2" t="s">
        <v>8048</v>
      </c>
      <c r="E201" s="2" t="s">
        <v>7070</v>
      </c>
      <c r="F201" t="s">
        <v>3869</v>
      </c>
      <c r="G201" t="s">
        <v>2891</v>
      </c>
      <c r="H201" s="22" t="s">
        <v>1404</v>
      </c>
      <c r="I201" t="s">
        <v>2892</v>
      </c>
      <c r="J201" s="11" t="str">
        <f t="shared" si="55"/>
        <v>IC.GI.110405</v>
      </c>
      <c r="K201" s="2" t="s">
        <v>11324</v>
      </c>
      <c r="L201" t="str">
        <f t="shared" si="56"/>
        <v xml:space="preserve">     Clots</v>
      </c>
      <c r="M201" s="12" t="str">
        <f t="shared" si="57"/>
        <v>PI.IC.GI.110405.01</v>
      </c>
      <c r="N201" s="12"/>
      <c r="O201" s="12" t="str">
        <f t="shared" si="58"/>
        <v>PH.IC.GI.110405.01</v>
      </c>
      <c r="Q201" s="12" t="str">
        <f t="shared" si="59"/>
        <v>CL.IC.GI.110405.01</v>
      </c>
    </row>
    <row r="202" spans="1:19" ht="15">
      <c r="A202" t="s">
        <v>3521</v>
      </c>
      <c r="C202" s="2" t="s">
        <v>8048</v>
      </c>
      <c r="D202" t="s">
        <v>3879</v>
      </c>
      <c r="E202" s="2" t="s">
        <v>7071</v>
      </c>
      <c r="F202" t="s">
        <v>3869</v>
      </c>
      <c r="G202" t="s">
        <v>3880</v>
      </c>
      <c r="H202" s="22" t="s">
        <v>1396</v>
      </c>
      <c r="I202" t="s">
        <v>1188</v>
      </c>
      <c r="J202" s="11" t="str">
        <f t="shared" si="55"/>
        <v>IC.GI.110501</v>
      </c>
      <c r="K202" s="2" t="s">
        <v>1192</v>
      </c>
      <c r="L202" t="str">
        <f t="shared" si="56"/>
        <v xml:space="preserve">     Not applicable</v>
      </c>
      <c r="M202" s="12" t="str">
        <f t="shared" si="57"/>
        <v>PI.IC.GI.110501.01</v>
      </c>
      <c r="N202" s="12"/>
      <c r="O202" s="12" t="str">
        <f t="shared" si="58"/>
        <v>PH.IC.GI.110501.01</v>
      </c>
      <c r="Q202" s="12" t="str">
        <f t="shared" si="59"/>
        <v>CL.IC.GI.110501.01</v>
      </c>
    </row>
    <row r="203" spans="1:19" ht="15">
      <c r="A203" t="s">
        <v>3521</v>
      </c>
      <c r="C203" s="2" t="s">
        <v>8048</v>
      </c>
      <c r="E203" s="2" t="s">
        <v>7071</v>
      </c>
      <c r="F203" t="s">
        <v>3869</v>
      </c>
      <c r="G203" t="s">
        <v>3881</v>
      </c>
      <c r="H203" s="22" t="s">
        <v>1398</v>
      </c>
      <c r="I203" t="s">
        <v>3882</v>
      </c>
      <c r="J203" s="11" t="str">
        <f t="shared" si="55"/>
        <v>IC.GI.110502</v>
      </c>
      <c r="K203" s="2" t="s">
        <v>1192</v>
      </c>
      <c r="L203" t="str">
        <f t="shared" si="56"/>
        <v xml:space="preserve">     Sediment color rusty</v>
      </c>
      <c r="M203" s="12" t="str">
        <f t="shared" si="57"/>
        <v>PI.IC.GI.110502.01</v>
      </c>
      <c r="N203" s="12"/>
      <c r="O203" s="12" t="str">
        <f t="shared" si="58"/>
        <v>PH.IC.GI.110502.01</v>
      </c>
      <c r="Q203" s="12" t="str">
        <f t="shared" si="59"/>
        <v>CL.IC.GI.110502.01</v>
      </c>
    </row>
    <row r="204" spans="1:19" ht="15">
      <c r="A204" t="s">
        <v>3521</v>
      </c>
      <c r="C204" s="2" t="s">
        <v>8048</v>
      </c>
      <c r="E204" s="2" t="s">
        <v>7071</v>
      </c>
      <c r="F204" t="s">
        <v>3869</v>
      </c>
      <c r="G204" t="s">
        <v>3883</v>
      </c>
      <c r="H204" s="22" t="s">
        <v>1400</v>
      </c>
      <c r="I204" t="s">
        <v>3124</v>
      </c>
      <c r="J204" s="11" t="str">
        <f t="shared" si="55"/>
        <v>IC.GI.110503</v>
      </c>
      <c r="K204" s="2" t="s">
        <v>1192</v>
      </c>
      <c r="L204" t="str">
        <f t="shared" si="56"/>
        <v xml:space="preserve">     Sediment color white</v>
      </c>
      <c r="M204" s="12" t="str">
        <f t="shared" si="57"/>
        <v>PI.IC.GI.110503.01</v>
      </c>
      <c r="N204" s="12"/>
      <c r="O204" s="12" t="str">
        <f t="shared" si="58"/>
        <v>PH.IC.GI.110503.01</v>
      </c>
      <c r="Q204" s="12" t="str">
        <f t="shared" si="59"/>
        <v>CL.IC.GI.110503.01</v>
      </c>
    </row>
    <row r="205" spans="1:19" ht="15">
      <c r="A205" t="s">
        <v>3521</v>
      </c>
      <c r="C205" s="2" t="s">
        <v>8048</v>
      </c>
      <c r="E205" s="2" t="s">
        <v>7071</v>
      </c>
      <c r="F205" t="s">
        <v>3869</v>
      </c>
      <c r="G205" t="s">
        <v>3884</v>
      </c>
      <c r="H205" s="22" t="s">
        <v>1402</v>
      </c>
      <c r="I205" t="s">
        <v>2703</v>
      </c>
      <c r="J205" s="11" t="str">
        <f t="shared" si="55"/>
        <v>IC.GI.110504</v>
      </c>
      <c r="K205" s="2" t="s">
        <v>1192</v>
      </c>
      <c r="L205" t="str">
        <f t="shared" si="56"/>
        <v xml:space="preserve">     Sediment color brown</v>
      </c>
      <c r="M205" s="12" t="str">
        <f t="shared" si="57"/>
        <v>PI.IC.GI.110504.01</v>
      </c>
      <c r="N205" s="12"/>
      <c r="O205" s="12" t="str">
        <f t="shared" si="58"/>
        <v>PH.IC.GI.110504.01</v>
      </c>
      <c r="Q205" s="12" t="str">
        <f t="shared" si="59"/>
        <v>CL.IC.GI.110504.01</v>
      </c>
    </row>
    <row r="206" spans="1:19" ht="15">
      <c r="A206" t="s">
        <v>3521</v>
      </c>
      <c r="C206" s="2" t="s">
        <v>8048</v>
      </c>
      <c r="D206" t="s">
        <v>3910</v>
      </c>
      <c r="E206" s="2" t="s">
        <v>6888</v>
      </c>
      <c r="F206" t="s">
        <v>3869</v>
      </c>
      <c r="G206" t="s">
        <v>3885</v>
      </c>
      <c r="H206" s="22" t="s">
        <v>1396</v>
      </c>
      <c r="I206" t="s">
        <v>234</v>
      </c>
      <c r="J206" s="11" t="str">
        <f t="shared" si="55"/>
        <v>IC.GI.110601</v>
      </c>
      <c r="K206" s="2" t="s">
        <v>1192</v>
      </c>
      <c r="L206" t="str">
        <f t="shared" si="56"/>
        <v xml:space="preserve">     Odor none</v>
      </c>
      <c r="M206" s="12" t="str">
        <f t="shared" si="57"/>
        <v>PI.IC.GI.110601.01</v>
      </c>
      <c r="N206" s="12"/>
      <c r="O206" s="12" t="str">
        <f t="shared" si="58"/>
        <v>PH.IC.GI.110601.01</v>
      </c>
      <c r="Q206" s="12" t="str">
        <f t="shared" si="59"/>
        <v>CL.IC.GI.110601.01</v>
      </c>
    </row>
    <row r="207" spans="1:19" ht="15">
      <c r="A207" t="s">
        <v>3521</v>
      </c>
      <c r="C207" s="2" t="s">
        <v>8048</v>
      </c>
      <c r="E207" s="2" t="s">
        <v>6888</v>
      </c>
      <c r="F207" t="s">
        <v>3869</v>
      </c>
      <c r="G207" t="s">
        <v>3753</v>
      </c>
      <c r="H207" s="22" t="s">
        <v>1398</v>
      </c>
      <c r="I207" t="s">
        <v>3754</v>
      </c>
      <c r="J207" s="11" t="str">
        <f t="shared" si="55"/>
        <v>IC.GI.110602</v>
      </c>
      <c r="K207" s="2" t="s">
        <v>1192</v>
      </c>
      <c r="L207" t="str">
        <f t="shared" si="56"/>
        <v xml:space="preserve">     Normal odor</v>
      </c>
      <c r="M207" s="12" t="str">
        <f t="shared" si="57"/>
        <v>PI.IC.GI.110602.01</v>
      </c>
      <c r="N207" s="12"/>
      <c r="O207" s="12" t="str">
        <f t="shared" si="58"/>
        <v>PH.IC.GI.110602.01</v>
      </c>
      <c r="Q207" s="12" t="str">
        <f t="shared" si="59"/>
        <v>CL.IC.GI.110602.01</v>
      </c>
    </row>
    <row r="208" spans="1:19" ht="15">
      <c r="A208" t="s">
        <v>3521</v>
      </c>
      <c r="C208" s="2" t="s">
        <v>8048</v>
      </c>
      <c r="E208" s="2" t="s">
        <v>6888</v>
      </c>
      <c r="F208" t="s">
        <v>3869</v>
      </c>
      <c r="G208" t="s">
        <v>3755</v>
      </c>
      <c r="H208" s="22" t="s">
        <v>1400</v>
      </c>
      <c r="I208" t="s">
        <v>1995</v>
      </c>
      <c r="J208" s="11" t="str">
        <f t="shared" si="55"/>
        <v>IC.GI.110603</v>
      </c>
      <c r="K208" s="2" t="s">
        <v>1192</v>
      </c>
      <c r="L208" t="str">
        <f t="shared" si="56"/>
        <v xml:space="preserve">     Odor foul</v>
      </c>
      <c r="M208" s="12" t="str">
        <f t="shared" si="57"/>
        <v>PI.IC.GI.110603.01</v>
      </c>
      <c r="N208" s="12"/>
      <c r="O208" s="12" t="str">
        <f t="shared" si="58"/>
        <v>PH.IC.GI.110603.01</v>
      </c>
      <c r="Q208" s="12" t="str">
        <f t="shared" si="59"/>
        <v>CL.IC.GI.110603.01</v>
      </c>
    </row>
    <row r="209" spans="1:19" ht="15">
      <c r="A209" t="s">
        <v>3521</v>
      </c>
      <c r="C209" s="2" t="s">
        <v>8048</v>
      </c>
      <c r="E209" s="2" t="s">
        <v>6888</v>
      </c>
      <c r="F209" t="s">
        <v>3869</v>
      </c>
      <c r="G209" t="s">
        <v>3756</v>
      </c>
      <c r="H209" s="22" t="s">
        <v>1402</v>
      </c>
      <c r="I209" t="s">
        <v>2650</v>
      </c>
      <c r="J209" s="11" t="str">
        <f t="shared" si="55"/>
        <v>IC.GI.110604</v>
      </c>
      <c r="K209" s="2" t="s">
        <v>1192</v>
      </c>
      <c r="L209" t="str">
        <f t="shared" si="56"/>
        <v xml:space="preserve">     Odor abnormal</v>
      </c>
      <c r="M209" s="12" t="str">
        <f t="shared" si="57"/>
        <v>PI.IC.GI.110604.01</v>
      </c>
      <c r="N209" s="12"/>
      <c r="O209" s="12" t="str">
        <f t="shared" si="58"/>
        <v>PH.IC.GI.110604.01</v>
      </c>
      <c r="Q209" s="12" t="str">
        <f t="shared" si="59"/>
        <v>CL.IC.GI.110604.01</v>
      </c>
    </row>
    <row r="210" spans="1:19" ht="15">
      <c r="A210" t="s">
        <v>3521</v>
      </c>
      <c r="C210" s="2" t="s">
        <v>8048</v>
      </c>
      <c r="E210" s="2" t="s">
        <v>6888</v>
      </c>
      <c r="F210" t="s">
        <v>3869</v>
      </c>
      <c r="G210" s="2" t="s">
        <v>3757</v>
      </c>
      <c r="H210" s="22" t="s">
        <v>7071</v>
      </c>
      <c r="I210" s="22" t="s">
        <v>3758</v>
      </c>
      <c r="J210" s="11" t="str">
        <f t="shared" si="55"/>
        <v>IC.GI.110605</v>
      </c>
      <c r="K210" s="2" t="s">
        <v>1192</v>
      </c>
      <c r="L210" t="str">
        <f t="shared" si="56"/>
        <v xml:space="preserve">  Odorless</v>
      </c>
      <c r="M210" s="12" t="str">
        <f t="shared" si="57"/>
        <v>PI.IC.GI.110605.01</v>
      </c>
      <c r="N210" s="12"/>
      <c r="O210" s="12" t="str">
        <f t="shared" si="58"/>
        <v>PH.IC.GI.110605.01</v>
      </c>
      <c r="Q210" s="12" t="str">
        <f t="shared" si="59"/>
        <v>CL.IC.GI.110605.01</v>
      </c>
      <c r="R210" t="s">
        <v>9277</v>
      </c>
      <c r="S210">
        <v>202</v>
      </c>
    </row>
    <row r="211" spans="1:19" ht="15">
      <c r="A211" t="s">
        <v>3521</v>
      </c>
      <c r="C211" s="2" t="s">
        <v>8048</v>
      </c>
      <c r="D211" t="s">
        <v>3760</v>
      </c>
      <c r="E211" s="2" t="s">
        <v>7284</v>
      </c>
      <c r="F211" t="s">
        <v>3761</v>
      </c>
      <c r="G211" s="2" t="s">
        <v>3762</v>
      </c>
      <c r="H211" s="22" t="s">
        <v>1192</v>
      </c>
      <c r="I211" s="22" t="s">
        <v>3763</v>
      </c>
      <c r="J211" s="11" t="str">
        <f t="shared" ref="J211" si="60">CONCATENATE("IC.GI.",C211,E211,H211)</f>
        <v>IC.GI.110701</v>
      </c>
      <c r="K211" s="2" t="s">
        <v>1192</v>
      </c>
      <c r="L211" t="str">
        <f t="shared" si="56"/>
        <v>Urine Strained</v>
      </c>
      <c r="M211" s="12" t="str">
        <f t="shared" ref="M211" si="61">CONCATENATE("PI.",J211,".",K211)</f>
        <v>PI.IC.GI.110701.01</v>
      </c>
      <c r="N211" s="12"/>
      <c r="O211" s="12" t="str">
        <f t="shared" ref="O211" si="62">CONCATENATE("PH.",J211,".",K211)</f>
        <v>PH.IC.GI.110701.01</v>
      </c>
      <c r="Q211" s="12" t="str">
        <f t="shared" ref="Q211" si="63">CONCATENATE("CL.",J211,".",K211)</f>
        <v>CL.IC.GI.110701.01</v>
      </c>
      <c r="R211" t="s">
        <v>9277</v>
      </c>
      <c r="S211">
        <v>205</v>
      </c>
    </row>
    <row r="212" spans="1:19" ht="15">
      <c r="A212" t="s">
        <v>3521</v>
      </c>
      <c r="B212" t="s">
        <v>3764</v>
      </c>
      <c r="C212" s="2" t="s">
        <v>11023</v>
      </c>
      <c r="D212" t="s">
        <v>3765</v>
      </c>
      <c r="E212" s="2" t="s">
        <v>11324</v>
      </c>
      <c r="F212" t="s">
        <v>3949</v>
      </c>
      <c r="G212" t="s">
        <v>3950</v>
      </c>
      <c r="H212" s="22" t="s">
        <v>1396</v>
      </c>
      <c r="I212" t="s">
        <v>1001</v>
      </c>
      <c r="J212" s="11" t="str">
        <f t="shared" ref="J212:J250" si="64">CONCATENATE("IC.GI.",C212,E212,H212)</f>
        <v>IC.GI.120101</v>
      </c>
      <c r="K212" s="2" t="s">
        <v>1192</v>
      </c>
      <c r="L212" t="str">
        <f t="shared" si="56"/>
        <v>Abnormal Discharge None</v>
      </c>
      <c r="M212" s="12" t="str">
        <f t="shared" ref="M212:M250" si="65">CONCATENATE("PI.",J212,".",K212)</f>
        <v>PI.IC.GI.120101.01</v>
      </c>
      <c r="N212" s="12"/>
      <c r="O212" s="12" t="str">
        <f t="shared" ref="O212:O250" si="66">CONCATENATE("PH.",J212,".",K212)</f>
        <v>PH.IC.GI.120101.01</v>
      </c>
      <c r="Q212" s="12" t="str">
        <f t="shared" ref="Q212:Q250" si="67">CONCATENATE("CL.",J212,".",K212)</f>
        <v>CL.IC.GI.120101.01</v>
      </c>
    </row>
    <row r="213" spans="1:19" ht="15">
      <c r="A213" t="s">
        <v>3521</v>
      </c>
      <c r="C213" s="2" t="s">
        <v>11023</v>
      </c>
      <c r="E213" s="2" t="s">
        <v>1192</v>
      </c>
      <c r="F213" t="s">
        <v>3949</v>
      </c>
      <c r="G213" t="s">
        <v>3951</v>
      </c>
      <c r="H213" s="22" t="s">
        <v>1398</v>
      </c>
      <c r="I213" t="s">
        <v>1664</v>
      </c>
      <c r="J213" s="11" t="str">
        <f t="shared" si="64"/>
        <v>IC.GI.120102</v>
      </c>
      <c r="K213" s="2" t="s">
        <v>1192</v>
      </c>
      <c r="L213" t="str">
        <f t="shared" ref="L213:L280" si="68">G213</f>
        <v>Penile discharge abnormal</v>
      </c>
      <c r="M213" s="12" t="str">
        <f t="shared" si="65"/>
        <v>PI.IC.GI.120102.01</v>
      </c>
      <c r="N213" s="12"/>
      <c r="O213" s="12" t="str">
        <f t="shared" si="66"/>
        <v>PH.IC.GI.120102.01</v>
      </c>
      <c r="Q213" s="12" t="str">
        <f t="shared" si="67"/>
        <v>CL.IC.GI.120102.01</v>
      </c>
    </row>
    <row r="214" spans="1:19" ht="15">
      <c r="A214" t="s">
        <v>3521</v>
      </c>
      <c r="C214" s="2" t="s">
        <v>11023</v>
      </c>
      <c r="E214" s="2" t="s">
        <v>1192</v>
      </c>
      <c r="F214" t="s">
        <v>3949</v>
      </c>
      <c r="G214" t="s">
        <v>3530</v>
      </c>
      <c r="H214" s="22" t="s">
        <v>1400</v>
      </c>
      <c r="I214" t="s">
        <v>3531</v>
      </c>
      <c r="J214" s="11" t="str">
        <f t="shared" si="64"/>
        <v>IC.GI.120103</v>
      </c>
      <c r="K214" s="2" t="s">
        <v>1192</v>
      </c>
      <c r="L214" t="str">
        <f t="shared" si="68"/>
        <v>Vaginal discharge abnormal</v>
      </c>
      <c r="M214" s="12" t="str">
        <f t="shared" si="65"/>
        <v>PI.IC.GI.120103.01</v>
      </c>
      <c r="N214" s="12"/>
      <c r="O214" s="12" t="str">
        <f t="shared" si="66"/>
        <v>PH.IC.GI.120103.01</v>
      </c>
      <c r="Q214" s="12" t="str">
        <f t="shared" si="67"/>
        <v>CL.IC.GI.120103.01</v>
      </c>
    </row>
    <row r="215" spans="1:19" ht="15">
      <c r="A215" t="s">
        <v>3521</v>
      </c>
      <c r="C215" s="2" t="s">
        <v>11023</v>
      </c>
      <c r="E215" s="2" t="s">
        <v>1192</v>
      </c>
      <c r="F215" t="s">
        <v>3949</v>
      </c>
      <c r="G215" s="2" t="s">
        <v>3532</v>
      </c>
      <c r="H215" s="22" t="s">
        <v>7070</v>
      </c>
      <c r="I215" s="22" t="s">
        <v>3533</v>
      </c>
      <c r="J215" s="11" t="str">
        <f t="shared" si="64"/>
        <v>IC.GI.120104</v>
      </c>
      <c r="K215" s="2" t="s">
        <v>1192</v>
      </c>
      <c r="L215" t="str">
        <f t="shared" si="68"/>
        <v>Meatal Discharge</v>
      </c>
      <c r="M215" s="12" t="str">
        <f t="shared" si="65"/>
        <v>PI.IC.GI.120104.01</v>
      </c>
      <c r="N215" s="12"/>
      <c r="O215" s="12" t="str">
        <f t="shared" si="66"/>
        <v>PH.IC.GI.120104.01</v>
      </c>
      <c r="Q215" s="12" t="str">
        <f t="shared" si="67"/>
        <v>CL.IC.GI.120104.01</v>
      </c>
      <c r="R215" t="s">
        <v>9277</v>
      </c>
      <c r="S215">
        <v>204</v>
      </c>
    </row>
    <row r="216" spans="1:19" ht="15">
      <c r="A216" t="s">
        <v>3521</v>
      </c>
      <c r="B216" t="s">
        <v>3534</v>
      </c>
      <c r="C216" s="2" t="s">
        <v>8201</v>
      </c>
      <c r="D216" t="s">
        <v>3534</v>
      </c>
      <c r="E216" s="2" t="s">
        <v>11324</v>
      </c>
      <c r="F216" t="s">
        <v>3535</v>
      </c>
      <c r="G216" t="s">
        <v>3536</v>
      </c>
      <c r="H216" s="22" t="s">
        <v>1396</v>
      </c>
      <c r="I216" t="s">
        <v>1001</v>
      </c>
      <c r="J216" s="11" t="str">
        <f t="shared" si="64"/>
        <v>IC.GI.130101</v>
      </c>
      <c r="K216" s="2" t="s">
        <v>11324</v>
      </c>
      <c r="L216" t="str">
        <f t="shared" si="68"/>
        <v xml:space="preserve">     No problem voiding</v>
      </c>
      <c r="M216" s="12" t="str">
        <f t="shared" si="65"/>
        <v>PI.IC.GI.130101.01</v>
      </c>
      <c r="N216" s="12"/>
      <c r="O216" s="12" t="str">
        <f t="shared" si="66"/>
        <v>PH.IC.GI.130101.01</v>
      </c>
      <c r="Q216" s="12" t="str">
        <f t="shared" si="67"/>
        <v>CL.IC.GI.130101.01</v>
      </c>
    </row>
    <row r="217" spans="1:19" ht="15">
      <c r="A217" t="s">
        <v>3521</v>
      </c>
      <c r="C217" s="2" t="s">
        <v>8201</v>
      </c>
      <c r="E217" s="2" t="s">
        <v>11324</v>
      </c>
      <c r="F217" t="s">
        <v>3535</v>
      </c>
      <c r="G217" t="s">
        <v>3537</v>
      </c>
      <c r="H217" s="22" t="s">
        <v>1398</v>
      </c>
      <c r="I217" t="s">
        <v>3538</v>
      </c>
      <c r="J217" s="11" t="str">
        <f t="shared" si="64"/>
        <v>IC.GI.130102</v>
      </c>
      <c r="K217" s="2" t="s">
        <v>11324</v>
      </c>
      <c r="L217" t="str">
        <f t="shared" si="68"/>
        <v xml:space="preserve">     Frequency</v>
      </c>
      <c r="M217" s="12" t="str">
        <f t="shared" si="65"/>
        <v>PI.IC.GI.130102.01</v>
      </c>
      <c r="N217" s="12"/>
      <c r="O217" s="12" t="str">
        <f t="shared" si="66"/>
        <v>PH.IC.GI.130102.01</v>
      </c>
      <c r="Q217" s="12" t="str">
        <f t="shared" si="67"/>
        <v>CL.IC.GI.130102.01</v>
      </c>
    </row>
    <row r="218" spans="1:19" ht="15">
      <c r="A218" t="s">
        <v>3521</v>
      </c>
      <c r="C218" s="2" t="s">
        <v>8201</v>
      </c>
      <c r="E218" s="2" t="s">
        <v>11324</v>
      </c>
      <c r="F218" t="s">
        <v>3535</v>
      </c>
      <c r="G218" t="s">
        <v>3539</v>
      </c>
      <c r="H218" s="22" t="s">
        <v>1400</v>
      </c>
      <c r="I218" t="s">
        <v>3540</v>
      </c>
      <c r="J218" s="11" t="str">
        <f t="shared" si="64"/>
        <v>IC.GI.130103</v>
      </c>
      <c r="K218" s="2" t="s">
        <v>11324</v>
      </c>
      <c r="L218" t="str">
        <f t="shared" si="68"/>
        <v xml:space="preserve">     Anuria</v>
      </c>
      <c r="M218" s="12" t="str">
        <f t="shared" si="65"/>
        <v>PI.IC.GI.130103.01</v>
      </c>
      <c r="N218" s="12"/>
      <c r="O218" s="12" t="str">
        <f t="shared" si="66"/>
        <v>PH.IC.GI.130103.01</v>
      </c>
      <c r="Q218" s="12" t="str">
        <f t="shared" si="67"/>
        <v>CL.IC.GI.130103.01</v>
      </c>
    </row>
    <row r="219" spans="1:19" ht="15">
      <c r="A219" t="s">
        <v>3521</v>
      </c>
      <c r="C219" s="2" t="s">
        <v>8201</v>
      </c>
      <c r="E219" s="2" t="s">
        <v>11324</v>
      </c>
      <c r="F219" t="s">
        <v>3535</v>
      </c>
      <c r="G219" t="s">
        <v>3541</v>
      </c>
      <c r="H219" s="22" t="s">
        <v>1402</v>
      </c>
      <c r="I219" t="s">
        <v>3542</v>
      </c>
      <c r="J219" s="11" t="str">
        <f t="shared" si="64"/>
        <v>IC.GI.130104</v>
      </c>
      <c r="K219" s="2" t="s">
        <v>11324</v>
      </c>
      <c r="L219" t="str">
        <f t="shared" si="68"/>
        <v xml:space="preserve">     Urgency</v>
      </c>
      <c r="M219" s="12" t="str">
        <f t="shared" si="65"/>
        <v>PI.IC.GI.130104.01</v>
      </c>
      <c r="N219" s="12"/>
      <c r="O219" s="12" t="str">
        <f t="shared" si="66"/>
        <v>PH.IC.GI.130104.01</v>
      </c>
      <c r="Q219" s="12" t="str">
        <f t="shared" si="67"/>
        <v>CL.IC.GI.130104.01</v>
      </c>
    </row>
    <row r="220" spans="1:19" ht="15">
      <c r="A220" t="s">
        <v>3521</v>
      </c>
      <c r="C220" s="2" t="s">
        <v>8201</v>
      </c>
      <c r="E220" s="2" t="s">
        <v>11324</v>
      </c>
      <c r="F220" t="s">
        <v>3535</v>
      </c>
      <c r="G220" t="s">
        <v>3543</v>
      </c>
      <c r="H220" s="22" t="s">
        <v>1404</v>
      </c>
      <c r="I220" t="s">
        <v>3544</v>
      </c>
      <c r="J220" s="11" t="str">
        <f t="shared" si="64"/>
        <v>IC.GI.130105</v>
      </c>
      <c r="K220" s="2" t="s">
        <v>11324</v>
      </c>
      <c r="L220" t="str">
        <f t="shared" si="68"/>
        <v xml:space="preserve">     Hesitancy</v>
      </c>
      <c r="M220" s="12" t="str">
        <f t="shared" si="65"/>
        <v>PI.IC.GI.130105.01</v>
      </c>
      <c r="N220" s="12"/>
      <c r="O220" s="12" t="str">
        <f t="shared" si="66"/>
        <v>PH.IC.GI.130105.01</v>
      </c>
      <c r="Q220" s="12" t="str">
        <f t="shared" si="67"/>
        <v>CL.IC.GI.130105.01</v>
      </c>
    </row>
    <row r="221" spans="1:19" ht="15">
      <c r="A221" t="s">
        <v>3521</v>
      </c>
      <c r="C221" s="2" t="s">
        <v>8201</v>
      </c>
      <c r="E221" s="2" t="s">
        <v>11324</v>
      </c>
      <c r="F221" t="s">
        <v>3535</v>
      </c>
      <c r="G221" t="s">
        <v>3545</v>
      </c>
      <c r="H221" s="22" t="s">
        <v>1406</v>
      </c>
      <c r="I221" t="s">
        <v>3546</v>
      </c>
      <c r="J221" s="11" t="str">
        <f t="shared" si="64"/>
        <v>IC.GI.130106</v>
      </c>
      <c r="K221" s="2" t="s">
        <v>11324</v>
      </c>
      <c r="L221" t="str">
        <f t="shared" si="68"/>
        <v xml:space="preserve">     Retention</v>
      </c>
      <c r="M221" s="12" t="str">
        <f t="shared" si="65"/>
        <v>PI.IC.GI.130106.01</v>
      </c>
      <c r="N221" s="12"/>
      <c r="O221" s="12" t="str">
        <f t="shared" si="66"/>
        <v>PH.IC.GI.130106.01</v>
      </c>
      <c r="Q221" s="12" t="str">
        <f t="shared" si="67"/>
        <v>CL.IC.GI.130106.01</v>
      </c>
    </row>
    <row r="222" spans="1:19" ht="15">
      <c r="A222" t="s">
        <v>3521</v>
      </c>
      <c r="C222" s="2" t="s">
        <v>8201</v>
      </c>
      <c r="E222" s="2" t="s">
        <v>11324</v>
      </c>
      <c r="F222" t="s">
        <v>3535</v>
      </c>
      <c r="G222" t="s">
        <v>3547</v>
      </c>
      <c r="H222" s="22" t="s">
        <v>1419</v>
      </c>
      <c r="I222" t="s">
        <v>3548</v>
      </c>
      <c r="J222" s="11" t="str">
        <f t="shared" si="64"/>
        <v>IC.GI.130107</v>
      </c>
      <c r="K222" s="2" t="s">
        <v>11324</v>
      </c>
      <c r="L222" t="str">
        <f t="shared" si="68"/>
        <v xml:space="preserve">     Incontinence</v>
      </c>
      <c r="M222" s="12" t="str">
        <f t="shared" si="65"/>
        <v>PI.IC.GI.130107.01</v>
      </c>
      <c r="N222" s="12"/>
      <c r="O222" s="12" t="str">
        <f t="shared" si="66"/>
        <v>PH.IC.GI.130107.01</v>
      </c>
      <c r="Q222" s="12" t="str">
        <f t="shared" si="67"/>
        <v>CL.IC.GI.130107.01</v>
      </c>
    </row>
    <row r="223" spans="1:19" ht="15">
      <c r="A223" t="s">
        <v>3521</v>
      </c>
      <c r="C223" s="2" t="s">
        <v>8201</v>
      </c>
      <c r="E223" s="2" t="s">
        <v>11324</v>
      </c>
      <c r="F223" t="s">
        <v>3535</v>
      </c>
      <c r="G223" t="s">
        <v>3679</v>
      </c>
      <c r="H223" s="22" t="s">
        <v>1551</v>
      </c>
      <c r="I223" t="s">
        <v>3680</v>
      </c>
      <c r="J223" s="11" t="str">
        <f t="shared" si="64"/>
        <v>IC.GI.130109</v>
      </c>
      <c r="K223" s="2" t="s">
        <v>11324</v>
      </c>
      <c r="L223" t="str">
        <f t="shared" si="68"/>
        <v xml:space="preserve">     Stress incontinence</v>
      </c>
      <c r="M223" s="12" t="str">
        <f t="shared" si="65"/>
        <v>PI.IC.GI.130109.01</v>
      </c>
      <c r="N223" s="12"/>
      <c r="O223" s="12" t="str">
        <f t="shared" si="66"/>
        <v>PH.IC.GI.130109.01</v>
      </c>
      <c r="Q223" s="12" t="str">
        <f t="shared" si="67"/>
        <v>CL.IC.GI.130109.01</v>
      </c>
    </row>
    <row r="224" spans="1:19" ht="15">
      <c r="A224" t="s">
        <v>3521</v>
      </c>
      <c r="C224" s="2" t="s">
        <v>8201</v>
      </c>
      <c r="E224" s="2" t="s">
        <v>11324</v>
      </c>
      <c r="F224" t="s">
        <v>3535</v>
      </c>
      <c r="G224" t="s">
        <v>3681</v>
      </c>
      <c r="H224" s="22" t="s">
        <v>1571</v>
      </c>
      <c r="I224" t="s">
        <v>3682</v>
      </c>
      <c r="J224" s="11" t="str">
        <f t="shared" si="64"/>
        <v>IC.GI.130110</v>
      </c>
      <c r="K224" s="2" t="s">
        <v>11324</v>
      </c>
      <c r="L224" t="str">
        <f t="shared" si="68"/>
        <v xml:space="preserve">     Urge Incontinence</v>
      </c>
      <c r="M224" s="12" t="str">
        <f t="shared" si="65"/>
        <v>PI.IC.GI.130110.01</v>
      </c>
      <c r="N224" s="12"/>
      <c r="O224" s="12" t="str">
        <f t="shared" si="66"/>
        <v>PH.IC.GI.130110.01</v>
      </c>
      <c r="Q224" s="12" t="str">
        <f t="shared" si="67"/>
        <v>CL.IC.GI.130110.01</v>
      </c>
    </row>
    <row r="225" spans="1:19" ht="15">
      <c r="A225" t="s">
        <v>3521</v>
      </c>
      <c r="C225" s="2" t="s">
        <v>8201</v>
      </c>
      <c r="E225" s="2" t="s">
        <v>11324</v>
      </c>
      <c r="F225" t="s">
        <v>3535</v>
      </c>
      <c r="G225" t="s">
        <v>3683</v>
      </c>
      <c r="H225" s="2" t="s">
        <v>8048</v>
      </c>
      <c r="I225" t="s">
        <v>3964</v>
      </c>
      <c r="J225" s="11" t="str">
        <f t="shared" si="64"/>
        <v>IC.GI.130111</v>
      </c>
      <c r="K225" s="2" t="s">
        <v>11324</v>
      </c>
      <c r="L225" t="str">
        <f t="shared" si="68"/>
        <v xml:space="preserve">     Overflow Incontinence</v>
      </c>
      <c r="M225" s="12" t="str">
        <f t="shared" si="65"/>
        <v>PI.IC.GI.130111.01</v>
      </c>
      <c r="N225" s="12"/>
      <c r="O225" s="12" t="str">
        <f t="shared" si="66"/>
        <v>PH.IC.GI.130111.01</v>
      </c>
      <c r="Q225" s="12" t="str">
        <f t="shared" si="67"/>
        <v>CL.IC.GI.130111.01</v>
      </c>
    </row>
    <row r="226" spans="1:19" ht="15">
      <c r="A226" t="s">
        <v>3521</v>
      </c>
      <c r="C226" s="2" t="s">
        <v>8201</v>
      </c>
      <c r="E226" s="2" t="s">
        <v>11324</v>
      </c>
      <c r="F226" t="s">
        <v>3535</v>
      </c>
      <c r="G226" t="s">
        <v>3965</v>
      </c>
      <c r="H226" s="2" t="s">
        <v>11023</v>
      </c>
      <c r="J226" s="11" t="str">
        <f t="shared" si="64"/>
        <v>IC.GI.130112</v>
      </c>
      <c r="K226" s="2" t="s">
        <v>11324</v>
      </c>
      <c r="L226" t="str">
        <f t="shared" si="68"/>
        <v xml:space="preserve">     Oliguria</v>
      </c>
      <c r="M226" s="12" t="str">
        <f t="shared" si="65"/>
        <v>PI.IC.GI.130112.01</v>
      </c>
      <c r="N226" s="12"/>
      <c r="O226" s="12" t="str">
        <f t="shared" si="66"/>
        <v>PH.IC.GI.130112.01</v>
      </c>
      <c r="Q226" s="12" t="str">
        <f t="shared" si="67"/>
        <v>CL.IC.GI.130112.01</v>
      </c>
    </row>
    <row r="227" spans="1:19" ht="15">
      <c r="A227" t="s">
        <v>3521</v>
      </c>
      <c r="C227" s="2" t="s">
        <v>8201</v>
      </c>
      <c r="E227" s="2" t="s">
        <v>11324</v>
      </c>
      <c r="F227" t="s">
        <v>3535</v>
      </c>
      <c r="G227" t="s">
        <v>3966</v>
      </c>
      <c r="H227" s="2" t="s">
        <v>8201</v>
      </c>
      <c r="I227" t="s">
        <v>3967</v>
      </c>
      <c r="J227" s="11" t="str">
        <f t="shared" si="64"/>
        <v>IC.GI.130113</v>
      </c>
      <c r="K227" s="2" t="s">
        <v>11324</v>
      </c>
      <c r="L227" t="str">
        <f t="shared" si="68"/>
        <v xml:space="preserve">     Dysuria</v>
      </c>
      <c r="M227" s="12" t="str">
        <f t="shared" si="65"/>
        <v>PI.IC.GI.130113.01</v>
      </c>
      <c r="N227" s="12"/>
      <c r="O227" s="12" t="str">
        <f t="shared" si="66"/>
        <v>PH.IC.GI.130113.01</v>
      </c>
      <c r="Q227" s="12" t="str">
        <f t="shared" si="67"/>
        <v>CL.IC.GI.130113.01</v>
      </c>
    </row>
    <row r="228" spans="1:19" ht="15">
      <c r="A228" t="s">
        <v>3521</v>
      </c>
      <c r="C228" s="2" t="s">
        <v>8201</v>
      </c>
      <c r="E228" s="2" t="s">
        <v>11324</v>
      </c>
      <c r="F228" t="s">
        <v>3535</v>
      </c>
      <c r="G228" t="s">
        <v>3968</v>
      </c>
      <c r="H228" s="2" t="s">
        <v>9621</v>
      </c>
      <c r="I228" t="s">
        <v>3969</v>
      </c>
      <c r="J228" s="11" t="str">
        <f t="shared" si="64"/>
        <v>IC.GI.130114</v>
      </c>
      <c r="K228" s="2" t="s">
        <v>11324</v>
      </c>
      <c r="L228" t="str">
        <f t="shared" si="68"/>
        <v xml:space="preserve">     Polyuria</v>
      </c>
      <c r="M228" s="12" t="str">
        <f t="shared" si="65"/>
        <v>PI.IC.GI.130114.01</v>
      </c>
      <c r="N228" s="12"/>
      <c r="O228" s="12" t="str">
        <f t="shared" si="66"/>
        <v>PH.IC.GI.130114.01</v>
      </c>
      <c r="Q228" s="12" t="str">
        <f t="shared" si="67"/>
        <v>CL.IC.GI.130114.01</v>
      </c>
    </row>
    <row r="229" spans="1:19" ht="15">
      <c r="A229" t="s">
        <v>3521</v>
      </c>
      <c r="C229" s="2" t="s">
        <v>8201</v>
      </c>
      <c r="E229" s="2" t="s">
        <v>11324</v>
      </c>
      <c r="F229" t="s">
        <v>3535</v>
      </c>
      <c r="G229" t="s">
        <v>3970</v>
      </c>
      <c r="H229" s="2" t="s">
        <v>6135</v>
      </c>
      <c r="I229" t="s">
        <v>3971</v>
      </c>
      <c r="J229" s="11" t="str">
        <f t="shared" si="64"/>
        <v>IC.GI.130115</v>
      </c>
      <c r="K229" s="2" t="s">
        <v>11324</v>
      </c>
      <c r="L229" t="str">
        <f t="shared" si="68"/>
        <v xml:space="preserve">     Nocturia</v>
      </c>
      <c r="M229" s="12" t="str">
        <f t="shared" si="65"/>
        <v>PI.IC.GI.130115.01</v>
      </c>
      <c r="N229" s="12"/>
      <c r="O229" s="12" t="str">
        <f t="shared" si="66"/>
        <v>PH.IC.GI.130115.01</v>
      </c>
      <c r="Q229" s="12" t="str">
        <f t="shared" si="67"/>
        <v>CL.IC.GI.130115.01</v>
      </c>
    </row>
    <row r="230" spans="1:19" ht="15">
      <c r="A230" t="s">
        <v>3521</v>
      </c>
      <c r="C230" s="2" t="s">
        <v>8201</v>
      </c>
      <c r="E230" s="2" t="s">
        <v>11324</v>
      </c>
      <c r="F230" t="s">
        <v>3535</v>
      </c>
      <c r="G230" t="s">
        <v>3972</v>
      </c>
      <c r="H230" s="2" t="s">
        <v>5740</v>
      </c>
      <c r="I230" t="s">
        <v>3973</v>
      </c>
      <c r="J230" s="11" t="str">
        <f t="shared" si="64"/>
        <v>IC.GI.130116</v>
      </c>
      <c r="K230" s="2" t="s">
        <v>11324</v>
      </c>
      <c r="L230" t="str">
        <f t="shared" si="68"/>
        <v xml:space="preserve">     Dribbling</v>
      </c>
      <c r="M230" s="12" t="str">
        <f t="shared" si="65"/>
        <v>PI.IC.GI.130116.01</v>
      </c>
      <c r="N230" s="12"/>
      <c r="O230" s="12" t="str">
        <f t="shared" si="66"/>
        <v>PH.IC.GI.130116.01</v>
      </c>
      <c r="Q230" s="12" t="str">
        <f t="shared" si="67"/>
        <v>CL.IC.GI.130116.01</v>
      </c>
    </row>
    <row r="231" spans="1:19" ht="15">
      <c r="A231" t="s">
        <v>3521</v>
      </c>
      <c r="C231" s="2" t="s">
        <v>8201</v>
      </c>
      <c r="E231" s="2" t="s">
        <v>11324</v>
      </c>
      <c r="F231" t="s">
        <v>3535</v>
      </c>
      <c r="G231" t="s">
        <v>3974</v>
      </c>
      <c r="H231" s="2" t="s">
        <v>6865</v>
      </c>
      <c r="I231" t="s">
        <v>3975</v>
      </c>
      <c r="J231" s="11" t="str">
        <f t="shared" si="64"/>
        <v>IC.GI.130117</v>
      </c>
      <c r="K231" s="2" t="s">
        <v>11324</v>
      </c>
      <c r="L231" t="str">
        <f t="shared" si="68"/>
        <v xml:space="preserve">     Straining</v>
      </c>
      <c r="M231" s="12" t="str">
        <f t="shared" si="65"/>
        <v>PI.IC.GI.130117.01</v>
      </c>
      <c r="N231" s="12"/>
      <c r="O231" s="12" t="str">
        <f t="shared" si="66"/>
        <v>PH.IC.GI.130117.01</v>
      </c>
      <c r="Q231" s="12" t="str">
        <f t="shared" si="67"/>
        <v>CL.IC.GI.130117.01</v>
      </c>
    </row>
    <row r="232" spans="1:19" ht="15">
      <c r="A232" t="s">
        <v>3521</v>
      </c>
      <c r="C232" s="2" t="s">
        <v>8201</v>
      </c>
      <c r="D232" t="s">
        <v>3729</v>
      </c>
      <c r="E232" s="2" t="s">
        <v>9391</v>
      </c>
      <c r="F232" t="s">
        <v>3535</v>
      </c>
      <c r="G232" t="s">
        <v>3730</v>
      </c>
      <c r="H232" s="22" t="s">
        <v>1396</v>
      </c>
      <c r="I232" t="s">
        <v>1557</v>
      </c>
      <c r="J232" s="11" t="str">
        <f t="shared" si="64"/>
        <v>IC.GI.130201</v>
      </c>
      <c r="K232" s="2" t="s">
        <v>11324</v>
      </c>
      <c r="L232" t="str">
        <f t="shared" si="68"/>
        <v xml:space="preserve">     Normal bladder</v>
      </c>
      <c r="M232" s="12" t="str">
        <f t="shared" si="65"/>
        <v>PI.IC.GI.130201.01</v>
      </c>
      <c r="N232" s="12"/>
      <c r="O232" s="12" t="str">
        <f t="shared" si="66"/>
        <v>PH.IC.GI.130201.01</v>
      </c>
      <c r="Q232" s="12" t="str">
        <f t="shared" si="67"/>
        <v>CL.IC.GI.130201.01</v>
      </c>
    </row>
    <row r="233" spans="1:19" ht="15">
      <c r="A233" t="s">
        <v>3521</v>
      </c>
      <c r="C233" s="2" t="s">
        <v>8201</v>
      </c>
      <c r="E233" s="2" t="s">
        <v>9391</v>
      </c>
      <c r="F233" t="s">
        <v>3535</v>
      </c>
      <c r="G233" t="s">
        <v>3856</v>
      </c>
      <c r="H233" s="22" t="s">
        <v>1398</v>
      </c>
      <c r="I233" t="s">
        <v>3857</v>
      </c>
      <c r="J233" s="11" t="str">
        <f t="shared" si="64"/>
        <v>IC.GI.130202</v>
      </c>
      <c r="K233" s="2" t="s">
        <v>11324</v>
      </c>
      <c r="L233" t="str">
        <f t="shared" si="68"/>
        <v xml:space="preserve">     Bladder Distention</v>
      </c>
      <c r="M233" s="12" t="str">
        <f t="shared" si="65"/>
        <v>PI.IC.GI.130202.01</v>
      </c>
      <c r="N233" s="12"/>
      <c r="O233" s="12" t="str">
        <f t="shared" si="66"/>
        <v>PH.IC.GI.130202.01</v>
      </c>
      <c r="Q233" s="12" t="str">
        <f t="shared" si="67"/>
        <v>CL.IC.GI.130202.01</v>
      </c>
    </row>
    <row r="234" spans="1:19" ht="15">
      <c r="A234" t="s">
        <v>3521</v>
      </c>
      <c r="C234" s="2" t="s">
        <v>8201</v>
      </c>
      <c r="E234" s="2" t="s">
        <v>9391</v>
      </c>
      <c r="F234" t="s">
        <v>3535</v>
      </c>
      <c r="G234" t="s">
        <v>4009</v>
      </c>
      <c r="H234" s="22" t="s">
        <v>1400</v>
      </c>
      <c r="I234" t="s">
        <v>3609</v>
      </c>
      <c r="J234" s="11" t="str">
        <f t="shared" si="64"/>
        <v>IC.GI.130203</v>
      </c>
      <c r="K234" s="2" t="s">
        <v>11324</v>
      </c>
      <c r="L234" t="str">
        <f t="shared" si="68"/>
        <v xml:space="preserve">     Bladder Spasms</v>
      </c>
      <c r="M234" s="12" t="str">
        <f t="shared" si="65"/>
        <v>PI.IC.GI.130203.01</v>
      </c>
      <c r="N234" s="12"/>
      <c r="O234" s="12" t="str">
        <f t="shared" si="66"/>
        <v>PH.IC.GI.130203.01</v>
      </c>
      <c r="Q234" s="12" t="str">
        <f t="shared" si="67"/>
        <v>CL.IC.GI.130203.01</v>
      </c>
    </row>
    <row r="235" spans="1:19" ht="15">
      <c r="A235" t="s">
        <v>3521</v>
      </c>
      <c r="C235" s="2" t="s">
        <v>8201</v>
      </c>
      <c r="D235" t="s">
        <v>3610</v>
      </c>
      <c r="E235" s="2" t="s">
        <v>9640</v>
      </c>
      <c r="F235" t="s">
        <v>3535</v>
      </c>
      <c r="G235" t="s">
        <v>3611</v>
      </c>
      <c r="H235" s="22" t="s">
        <v>1396</v>
      </c>
      <c r="I235" t="s">
        <v>3612</v>
      </c>
      <c r="J235" s="11" t="str">
        <f t="shared" si="64"/>
        <v>IC.GI.130301</v>
      </c>
      <c r="K235" s="2" t="s">
        <v>11324</v>
      </c>
      <c r="L235" t="str">
        <f t="shared" si="68"/>
        <v xml:space="preserve">     Bladder scan done:  specify ml</v>
      </c>
      <c r="M235" s="12" t="str">
        <f t="shared" si="65"/>
        <v>PI.IC.GI.130301.01</v>
      </c>
      <c r="N235" s="12"/>
      <c r="O235" s="12" t="str">
        <f t="shared" si="66"/>
        <v>PH.IC.GI.130301.01</v>
      </c>
      <c r="Q235" s="12" t="str">
        <f t="shared" si="67"/>
        <v>CL.IC.GI.130301.01</v>
      </c>
    </row>
    <row r="236" spans="1:19" ht="15">
      <c r="A236" t="s">
        <v>4016</v>
      </c>
      <c r="B236" t="s">
        <v>3613</v>
      </c>
      <c r="C236" s="2" t="s">
        <v>9621</v>
      </c>
      <c r="D236" t="s">
        <v>3614</v>
      </c>
      <c r="E236" s="2" t="s">
        <v>11324</v>
      </c>
      <c r="F236" t="s">
        <v>3614</v>
      </c>
      <c r="G236" s="2" t="s">
        <v>3615</v>
      </c>
      <c r="H236" s="2" t="s">
        <v>11324</v>
      </c>
      <c r="J236" s="11" t="str">
        <f t="shared" si="64"/>
        <v>IC.GI.140101</v>
      </c>
      <c r="K236" s="2" t="s">
        <v>11324</v>
      </c>
      <c r="L236" t="str">
        <f t="shared" si="68"/>
        <v>Start Date</v>
      </c>
      <c r="M236" s="12" t="str">
        <f t="shared" si="65"/>
        <v>PI.IC.GI.140101.01</v>
      </c>
      <c r="N236" s="12"/>
      <c r="O236" s="12" t="str">
        <f t="shared" si="66"/>
        <v>PH.IC.GI.140101.01</v>
      </c>
      <c r="Q236" s="12" t="str">
        <f t="shared" si="67"/>
        <v>CL.IC.GI.140101.01</v>
      </c>
      <c r="R236" t="s">
        <v>9277</v>
      </c>
      <c r="S236" t="s">
        <v>4015</v>
      </c>
    </row>
    <row r="237" spans="1:19" ht="15">
      <c r="A237" t="s">
        <v>4016</v>
      </c>
      <c r="C237" s="2" t="s">
        <v>9621</v>
      </c>
      <c r="E237" s="2" t="s">
        <v>11324</v>
      </c>
      <c r="F237" t="s">
        <v>3614</v>
      </c>
      <c r="G237" t="s">
        <v>3616</v>
      </c>
      <c r="H237" s="2" t="s">
        <v>9391</v>
      </c>
      <c r="J237" s="11" t="str">
        <f t="shared" si="64"/>
        <v>IC.GI.140102</v>
      </c>
      <c r="K237" s="2" t="s">
        <v>11324</v>
      </c>
      <c r="L237" t="str">
        <f t="shared" si="68"/>
        <v>Start Time</v>
      </c>
      <c r="M237" s="12" t="str">
        <f t="shared" si="65"/>
        <v>PI.IC.GI.140102.01</v>
      </c>
      <c r="N237" s="12"/>
      <c r="O237" s="12" t="str">
        <f t="shared" si="66"/>
        <v>PH.IC.GI.140102.01</v>
      </c>
      <c r="Q237" s="12" t="str">
        <f t="shared" si="67"/>
        <v>CL.IC.GI.140102.01</v>
      </c>
      <c r="R237" t="s">
        <v>9277</v>
      </c>
      <c r="S237" t="s">
        <v>4015</v>
      </c>
    </row>
    <row r="238" spans="1:19" ht="15">
      <c r="A238" t="s">
        <v>4016</v>
      </c>
      <c r="C238" s="2" t="s">
        <v>9621</v>
      </c>
      <c r="E238" s="2" t="s">
        <v>11324</v>
      </c>
      <c r="F238" t="s">
        <v>3614</v>
      </c>
      <c r="G238" t="s">
        <v>3617</v>
      </c>
      <c r="H238" s="2" t="s">
        <v>946</v>
      </c>
      <c r="J238" s="11" t="str">
        <f t="shared" si="64"/>
        <v>IC.GI.140103</v>
      </c>
      <c r="K238" s="2" t="s">
        <v>11324</v>
      </c>
      <c r="L238" t="str">
        <f t="shared" si="68"/>
        <v>End Date</v>
      </c>
      <c r="M238" s="12" t="str">
        <f t="shared" si="65"/>
        <v>PI.IC.GI.140103.01</v>
      </c>
      <c r="N238" s="12"/>
      <c r="O238" s="12" t="str">
        <f t="shared" si="66"/>
        <v>PH.IC.GI.140103.01</v>
      </c>
      <c r="Q238" s="12" t="str">
        <f t="shared" si="67"/>
        <v>CL.IC.GI.140103.01</v>
      </c>
      <c r="R238" t="s">
        <v>1141</v>
      </c>
      <c r="S238" t="s">
        <v>4015</v>
      </c>
    </row>
    <row r="239" spans="1:19" ht="15">
      <c r="A239" t="s">
        <v>4016</v>
      </c>
      <c r="C239" s="2" t="s">
        <v>9621</v>
      </c>
      <c r="E239" s="2" t="s">
        <v>11324</v>
      </c>
      <c r="F239" t="s">
        <v>3614</v>
      </c>
      <c r="G239" t="s">
        <v>3618</v>
      </c>
      <c r="H239" s="2" t="s">
        <v>948</v>
      </c>
      <c r="J239" s="11" t="str">
        <f t="shared" si="64"/>
        <v>IC.GI.140104</v>
      </c>
      <c r="K239" s="2" t="s">
        <v>11324</v>
      </c>
      <c r="L239" t="str">
        <f t="shared" si="68"/>
        <v>End Time</v>
      </c>
      <c r="M239" s="12" t="str">
        <f t="shared" si="65"/>
        <v>PI.IC.GI.140104.01</v>
      </c>
      <c r="N239" s="12"/>
      <c r="O239" s="12" t="str">
        <f t="shared" si="66"/>
        <v>PH.IC.GI.140104.01</v>
      </c>
      <c r="Q239" s="12" t="str">
        <f t="shared" si="67"/>
        <v>CL.IC.GI.140104.01</v>
      </c>
      <c r="R239" t="s">
        <v>1141</v>
      </c>
      <c r="S239" t="s">
        <v>4015</v>
      </c>
    </row>
    <row r="240" spans="1:19" ht="15">
      <c r="A240" t="s">
        <v>4016</v>
      </c>
      <c r="C240" s="2" t="s">
        <v>9621</v>
      </c>
      <c r="D240" t="s">
        <v>3619</v>
      </c>
      <c r="E240" s="2" t="s">
        <v>9391</v>
      </c>
      <c r="F240" t="s">
        <v>3619</v>
      </c>
      <c r="G240" t="s">
        <v>3620</v>
      </c>
      <c r="H240" s="2" t="s">
        <v>11324</v>
      </c>
      <c r="J240" s="11" t="str">
        <f t="shared" si="64"/>
        <v>IC.GI.140201</v>
      </c>
      <c r="K240" s="2" t="s">
        <v>11324</v>
      </c>
      <c r="L240" t="str">
        <f t="shared" si="68"/>
        <v>Intensive Care Unit</v>
      </c>
      <c r="M240" s="12" t="str">
        <f t="shared" si="65"/>
        <v>PI.IC.GI.140201.01</v>
      </c>
      <c r="N240" s="12"/>
      <c r="O240" s="12" t="str">
        <f t="shared" si="66"/>
        <v>PH.IC.GI.140201.01</v>
      </c>
      <c r="Q240" s="12" t="str">
        <f t="shared" si="67"/>
        <v>CL.IC.GI.140201.01</v>
      </c>
      <c r="R240" t="s">
        <v>9277</v>
      </c>
      <c r="S240" t="s">
        <v>4015</v>
      </c>
    </row>
    <row r="241" spans="1:29" ht="15">
      <c r="A241" t="s">
        <v>4016</v>
      </c>
      <c r="C241" s="2" t="s">
        <v>9621</v>
      </c>
      <c r="E241" s="2" t="s">
        <v>1199</v>
      </c>
      <c r="F241" t="s">
        <v>3619</v>
      </c>
      <c r="G241" t="s">
        <v>6494</v>
      </c>
      <c r="H241" s="2" t="s">
        <v>1199</v>
      </c>
      <c r="J241" s="11" t="str">
        <f t="shared" si="64"/>
        <v>IC.GI.140202</v>
      </c>
      <c r="K241" s="2" t="s">
        <v>11324</v>
      </c>
      <c r="L241" t="str">
        <f t="shared" si="68"/>
        <v>Operating Room</v>
      </c>
      <c r="M241" s="12" t="str">
        <f t="shared" si="65"/>
        <v>PI.IC.GI.140202.01</v>
      </c>
      <c r="N241" s="12"/>
      <c r="O241" s="12" t="str">
        <f t="shared" si="66"/>
        <v>PH.IC.GI.140202.01</v>
      </c>
      <c r="Q241" s="12" t="str">
        <f t="shared" si="67"/>
        <v>CL.IC.GI.140202.01</v>
      </c>
      <c r="R241" t="s">
        <v>9277</v>
      </c>
      <c r="S241" t="s">
        <v>4015</v>
      </c>
    </row>
    <row r="242" spans="1:29" ht="15">
      <c r="A242" t="s">
        <v>4016</v>
      </c>
      <c r="C242" s="2" t="s">
        <v>9621</v>
      </c>
      <c r="E242" s="2" t="s">
        <v>1199</v>
      </c>
      <c r="F242" t="s">
        <v>3619</v>
      </c>
      <c r="G242" t="s">
        <v>6996</v>
      </c>
      <c r="H242" s="2" t="s">
        <v>946</v>
      </c>
      <c r="J242" s="11" t="str">
        <f t="shared" si="64"/>
        <v>IC.GI.140203</v>
      </c>
      <c r="K242" s="2" t="s">
        <v>11324</v>
      </c>
      <c r="L242" t="str">
        <f t="shared" si="68"/>
        <v>Other: specify</v>
      </c>
      <c r="M242" s="12" t="str">
        <f t="shared" si="65"/>
        <v>PI.IC.GI.140203.01</v>
      </c>
      <c r="N242" s="12"/>
      <c r="O242" s="12" t="str">
        <f t="shared" si="66"/>
        <v>PH.IC.GI.140203.01</v>
      </c>
      <c r="Q242" s="12" t="str">
        <f t="shared" si="67"/>
        <v>CL.IC.GI.140203.01</v>
      </c>
      <c r="R242" t="s">
        <v>9277</v>
      </c>
      <c r="S242" t="s">
        <v>4015</v>
      </c>
    </row>
    <row r="243" spans="1:29" ht="15">
      <c r="A243" t="s">
        <v>4016</v>
      </c>
      <c r="C243" s="2" t="s">
        <v>9621</v>
      </c>
      <c r="D243" t="s">
        <v>3621</v>
      </c>
      <c r="E243" s="2" t="s">
        <v>946</v>
      </c>
      <c r="F243" t="s">
        <v>3621</v>
      </c>
      <c r="G243" t="s">
        <v>3749</v>
      </c>
      <c r="H243" s="2" t="s">
        <v>11324</v>
      </c>
      <c r="J243" s="11" t="str">
        <f t="shared" si="64"/>
        <v>IC.GI.140301</v>
      </c>
      <c r="K243" s="2" t="s">
        <v>11324</v>
      </c>
      <c r="L243" t="str">
        <f t="shared" si="68"/>
        <v>Access Pressure mm HG: specify</v>
      </c>
      <c r="M243" s="12" t="str">
        <f t="shared" si="65"/>
        <v>PI.IC.GI.140301.01</v>
      </c>
      <c r="N243" s="12"/>
      <c r="O243" s="12" t="str">
        <f t="shared" si="66"/>
        <v>PH.IC.GI.140301.01</v>
      </c>
      <c r="Q243" s="12" t="str">
        <f t="shared" si="67"/>
        <v>CL.IC.GI.140301.01</v>
      </c>
      <c r="R243" t="s">
        <v>9277</v>
      </c>
      <c r="S243" t="s">
        <v>4015</v>
      </c>
    </row>
    <row r="244" spans="1:29" ht="15">
      <c r="A244" t="s">
        <v>4016</v>
      </c>
      <c r="C244" s="2" t="s">
        <v>9621</v>
      </c>
      <c r="D244" t="s">
        <v>11134</v>
      </c>
      <c r="E244" s="2" t="s">
        <v>946</v>
      </c>
      <c r="F244" t="s">
        <v>3621</v>
      </c>
      <c r="G244" t="s">
        <v>3750</v>
      </c>
      <c r="H244" s="2" t="s">
        <v>1199</v>
      </c>
      <c r="J244" s="11" t="str">
        <f t="shared" si="64"/>
        <v>IC.GI.140302</v>
      </c>
      <c r="K244" s="2" t="s">
        <v>11324</v>
      </c>
      <c r="L244" t="str">
        <f t="shared" si="68"/>
        <v>Filter Pressure mm HG: specify</v>
      </c>
      <c r="M244" s="12" t="str">
        <f t="shared" si="65"/>
        <v>PI.IC.GI.140302.01</v>
      </c>
      <c r="N244" s="12"/>
      <c r="O244" s="12" t="str">
        <f t="shared" si="66"/>
        <v>PH.IC.GI.140302.01</v>
      </c>
      <c r="Q244" s="12" t="str">
        <f t="shared" si="67"/>
        <v>CL.IC.GI.140302.01</v>
      </c>
      <c r="R244" t="s">
        <v>9277</v>
      </c>
      <c r="S244" t="s">
        <v>4015</v>
      </c>
    </row>
    <row r="245" spans="1:29" ht="15">
      <c r="A245" t="s">
        <v>4016</v>
      </c>
      <c r="C245" s="2" t="s">
        <v>9621</v>
      </c>
      <c r="D245" t="s">
        <v>11134</v>
      </c>
      <c r="E245" s="2" t="s">
        <v>946</v>
      </c>
      <c r="F245" t="s">
        <v>3621</v>
      </c>
      <c r="G245" t="s">
        <v>3751</v>
      </c>
      <c r="H245" s="2" t="s">
        <v>946</v>
      </c>
      <c r="J245" s="11" t="str">
        <f t="shared" si="64"/>
        <v>IC.GI.140303</v>
      </c>
      <c r="K245" s="2" t="s">
        <v>11324</v>
      </c>
      <c r="L245" t="str">
        <f t="shared" si="68"/>
        <v>Effluent Pressure mm HG: specify</v>
      </c>
      <c r="M245" s="12" t="str">
        <f t="shared" si="65"/>
        <v>PI.IC.GI.140303.01</v>
      </c>
      <c r="N245" s="12"/>
      <c r="O245" s="12" t="str">
        <f t="shared" si="66"/>
        <v>PH.IC.GI.140303.01</v>
      </c>
      <c r="Q245" s="12" t="str">
        <f t="shared" si="67"/>
        <v>CL.IC.GI.140303.01</v>
      </c>
      <c r="R245" t="s">
        <v>9277</v>
      </c>
      <c r="S245" t="s">
        <v>4015</v>
      </c>
    </row>
    <row r="246" spans="1:29" ht="15">
      <c r="A246" t="s">
        <v>4016</v>
      </c>
      <c r="C246" s="2" t="s">
        <v>9621</v>
      </c>
      <c r="D246" t="s">
        <v>11134</v>
      </c>
      <c r="E246" s="2" t="s">
        <v>946</v>
      </c>
      <c r="F246" t="s">
        <v>3621</v>
      </c>
      <c r="G246" t="s">
        <v>3752</v>
      </c>
      <c r="H246" s="2" t="s">
        <v>948</v>
      </c>
      <c r="J246" s="11" t="str">
        <f t="shared" si="64"/>
        <v>IC.GI.140304</v>
      </c>
      <c r="K246" s="2" t="s">
        <v>11324</v>
      </c>
      <c r="L246" t="str">
        <f t="shared" si="68"/>
        <v>Return Pressure mm HG: specify</v>
      </c>
      <c r="M246" s="12" t="str">
        <f t="shared" si="65"/>
        <v>PI.IC.GI.140304.01</v>
      </c>
      <c r="N246" s="12"/>
      <c r="O246" s="12" t="str">
        <f t="shared" si="66"/>
        <v>PH.IC.GI.140304.01</v>
      </c>
      <c r="Q246" s="12" t="str">
        <f t="shared" si="67"/>
        <v>CL.IC.GI.140304.01</v>
      </c>
      <c r="R246" t="s">
        <v>9277</v>
      </c>
      <c r="S246" t="s">
        <v>4015</v>
      </c>
    </row>
    <row r="247" spans="1:29" ht="15">
      <c r="A247" t="s">
        <v>4016</v>
      </c>
      <c r="C247" s="2" t="s">
        <v>9621</v>
      </c>
      <c r="E247" s="2" t="s">
        <v>946</v>
      </c>
      <c r="F247" t="s">
        <v>3621</v>
      </c>
      <c r="G247" t="s">
        <v>3624</v>
      </c>
      <c r="H247" s="2" t="s">
        <v>7071</v>
      </c>
      <c r="J247" s="11" t="str">
        <f t="shared" si="64"/>
        <v>IC.GI.140305</v>
      </c>
      <c r="K247" s="2" t="s">
        <v>11324</v>
      </c>
      <c r="L247" t="str">
        <f t="shared" si="68"/>
        <v>Transmembrane Pressure mmHG: specify</v>
      </c>
      <c r="M247" s="12" t="str">
        <f t="shared" si="65"/>
        <v>PI.IC.GI.140305.01</v>
      </c>
      <c r="N247" s="12"/>
      <c r="O247" s="12" t="str">
        <f t="shared" si="66"/>
        <v>PH.IC.GI.140305.01</v>
      </c>
      <c r="Q247" s="12" t="str">
        <f t="shared" si="67"/>
        <v>CL.IC.GI.140305.01</v>
      </c>
      <c r="R247" t="s">
        <v>9277</v>
      </c>
      <c r="S247" t="s">
        <v>4015</v>
      </c>
    </row>
    <row r="248" spans="1:29" ht="15">
      <c r="A248" t="s">
        <v>4016</v>
      </c>
      <c r="C248" s="2" t="s">
        <v>9621</v>
      </c>
      <c r="E248" s="2" t="s">
        <v>946</v>
      </c>
      <c r="F248" t="s">
        <v>3621</v>
      </c>
      <c r="G248" t="s">
        <v>3675</v>
      </c>
      <c r="H248" s="2" t="s">
        <v>6888</v>
      </c>
      <c r="J248" s="11" t="str">
        <f t="shared" si="64"/>
        <v>IC.GI.140306</v>
      </c>
      <c r="K248" s="2" t="s">
        <v>11324</v>
      </c>
      <c r="L248" t="str">
        <f t="shared" si="68"/>
        <v>Filter Pressure Drop mmHG: specify</v>
      </c>
      <c r="M248" s="12" t="str">
        <f t="shared" si="65"/>
        <v>PI.IC.GI.140306.01</v>
      </c>
      <c r="N248" s="12"/>
      <c r="O248" s="12" t="str">
        <f t="shared" si="66"/>
        <v>PH.IC.GI.140306.01</v>
      </c>
      <c r="Q248" s="12" t="str">
        <f t="shared" si="67"/>
        <v>CL.IC.GI.140306.01</v>
      </c>
      <c r="R248" t="s">
        <v>9277</v>
      </c>
      <c r="S248" t="s">
        <v>4015</v>
      </c>
    </row>
    <row r="249" spans="1:29" ht="15">
      <c r="A249" t="s">
        <v>4016</v>
      </c>
      <c r="C249" s="2" t="s">
        <v>9621</v>
      </c>
      <c r="D249" t="s">
        <v>3676</v>
      </c>
      <c r="E249" s="2" t="s">
        <v>948</v>
      </c>
      <c r="F249" t="s">
        <v>3676</v>
      </c>
      <c r="G249" t="s">
        <v>3677</v>
      </c>
      <c r="H249" s="2" t="s">
        <v>11324</v>
      </c>
      <c r="J249" s="11" t="str">
        <f t="shared" si="64"/>
        <v>IC.GI.140401</v>
      </c>
      <c r="K249" s="2" t="s">
        <v>11324</v>
      </c>
      <c r="L249" t="str">
        <f t="shared" si="68"/>
        <v>Blood flow ml/minute: specify</v>
      </c>
      <c r="M249" s="12" t="str">
        <f t="shared" si="65"/>
        <v>PI.IC.GI.140401.01</v>
      </c>
      <c r="N249" s="12"/>
      <c r="O249" s="12" t="str">
        <f t="shared" si="66"/>
        <v>PH.IC.GI.140401.01</v>
      </c>
      <c r="Q249" s="12" t="str">
        <f t="shared" si="67"/>
        <v>CL.IC.GI.140401.01</v>
      </c>
      <c r="R249" t="s">
        <v>9277</v>
      </c>
      <c r="S249" t="s">
        <v>4015</v>
      </c>
    </row>
    <row r="250" spans="1:29" ht="15">
      <c r="A250" t="s">
        <v>4016</v>
      </c>
      <c r="C250" s="2" t="s">
        <v>9621</v>
      </c>
      <c r="E250" s="2" t="s">
        <v>7070</v>
      </c>
      <c r="F250" t="s">
        <v>3676</v>
      </c>
      <c r="G250" t="s">
        <v>3678</v>
      </c>
      <c r="H250" s="2" t="s">
        <v>9391</v>
      </c>
      <c r="J250" s="11" t="str">
        <f t="shared" si="64"/>
        <v>IC.GI.140402</v>
      </c>
      <c r="K250" s="2" t="s">
        <v>11324</v>
      </c>
      <c r="L250" t="str">
        <f t="shared" si="68"/>
        <v>Dialysate flow: ml/hour: specify</v>
      </c>
      <c r="M250" s="12" t="str">
        <f t="shared" si="65"/>
        <v>PI.IC.GI.140402.01</v>
      </c>
      <c r="N250" s="12"/>
      <c r="O250" s="12" t="str">
        <f t="shared" si="66"/>
        <v>PH.IC.GI.140402.01</v>
      </c>
      <c r="Q250" s="12" t="str">
        <f t="shared" si="67"/>
        <v>CL.IC.GI.140402.01</v>
      </c>
      <c r="R250" t="s">
        <v>9277</v>
      </c>
      <c r="S250" t="s">
        <v>4015</v>
      </c>
    </row>
    <row r="251" spans="1:29" ht="15">
      <c r="A251" t="s">
        <v>4016</v>
      </c>
      <c r="C251" s="2" t="s">
        <v>9621</v>
      </c>
      <c r="E251" s="2" t="s">
        <v>7070</v>
      </c>
      <c r="F251" t="s">
        <v>3676</v>
      </c>
      <c r="G251" t="s">
        <v>3812</v>
      </c>
      <c r="H251" s="2" t="s">
        <v>9640</v>
      </c>
      <c r="J251" s="11" t="str">
        <f t="shared" ref="J251:J318" si="69">CONCATENATE("IC.GI.",C251,E251,H251)</f>
        <v>IC.GI.140403</v>
      </c>
      <c r="K251" s="2" t="s">
        <v>11324</v>
      </c>
      <c r="L251" t="str">
        <f t="shared" si="68"/>
        <v>Replacement flow ml/hr: specify</v>
      </c>
      <c r="M251" s="12" t="str">
        <f t="shared" ref="M251:M318" si="70">CONCATENATE("PI.",J251,".",K251)</f>
        <v>PI.IC.GI.140403.01</v>
      </c>
      <c r="N251" s="12"/>
      <c r="O251" s="12" t="str">
        <f t="shared" ref="O251:O318" si="71">CONCATENATE("PH.",J251,".",K251)</f>
        <v>PH.IC.GI.140403.01</v>
      </c>
      <c r="Q251" s="12" t="str">
        <f t="shared" ref="Q251:Q318" si="72">CONCATENATE("CL.",J251,".",K251)</f>
        <v>CL.IC.GI.140403.01</v>
      </c>
      <c r="R251" t="s">
        <v>9277</v>
      </c>
      <c r="S251" t="s">
        <v>4015</v>
      </c>
    </row>
    <row r="252" spans="1:29" ht="15">
      <c r="A252" t="s">
        <v>4016</v>
      </c>
      <c r="C252" s="2" t="s">
        <v>9621</v>
      </c>
      <c r="E252" s="2" t="s">
        <v>7070</v>
      </c>
      <c r="F252" t="s">
        <v>3676</v>
      </c>
      <c r="G252" t="s">
        <v>3813</v>
      </c>
      <c r="H252" s="2" t="s">
        <v>7070</v>
      </c>
      <c r="J252" s="11" t="str">
        <f t="shared" si="69"/>
        <v>IC.GI.140404</v>
      </c>
      <c r="K252" s="2" t="s">
        <v>11324</v>
      </c>
      <c r="L252" t="str">
        <f t="shared" si="68"/>
        <v>Bicarbonate rate ml/hr: specify</v>
      </c>
      <c r="M252" s="12" t="str">
        <f t="shared" si="70"/>
        <v>PI.IC.GI.140404.01</v>
      </c>
      <c r="N252" s="12"/>
      <c r="O252" s="12" t="str">
        <f t="shared" si="71"/>
        <v>PH.IC.GI.140404.01</v>
      </c>
      <c r="Q252" s="12" t="str">
        <f t="shared" si="72"/>
        <v>CL.IC.GI.140404.01</v>
      </c>
      <c r="R252" t="s">
        <v>9277</v>
      </c>
      <c r="S252" t="s">
        <v>4015</v>
      </c>
    </row>
    <row r="253" spans="1:29" ht="15">
      <c r="A253" t="s">
        <v>4016</v>
      </c>
      <c r="C253" s="2" t="s">
        <v>9621</v>
      </c>
      <c r="E253" s="2" t="s">
        <v>948</v>
      </c>
      <c r="F253" t="s">
        <v>3676</v>
      </c>
      <c r="G253" t="s">
        <v>3814</v>
      </c>
      <c r="H253" s="2" t="s">
        <v>7071</v>
      </c>
      <c r="J253" s="11" t="str">
        <f t="shared" si="69"/>
        <v>IC.GI.140405</v>
      </c>
      <c r="K253" s="2" t="s">
        <v>11324</v>
      </c>
      <c r="L253" t="str">
        <f t="shared" si="68"/>
        <v>Calcium Chloride rate ml/hr: specify</v>
      </c>
      <c r="M253" s="12" t="str">
        <f t="shared" si="70"/>
        <v>PI.IC.GI.140405.01</v>
      </c>
      <c r="N253" s="12"/>
      <c r="O253" s="12" t="str">
        <f t="shared" si="71"/>
        <v>PH.IC.GI.140405.01</v>
      </c>
      <c r="Q253" s="12" t="str">
        <f t="shared" si="72"/>
        <v>CL.IC.GI.140405.01</v>
      </c>
      <c r="R253" t="s">
        <v>9277</v>
      </c>
      <c r="S253" t="s">
        <v>4015</v>
      </c>
    </row>
    <row r="254" spans="1:29" ht="15">
      <c r="A254" t="s">
        <v>4016</v>
      </c>
      <c r="C254" s="2" t="s">
        <v>9621</v>
      </c>
      <c r="E254" s="2" t="s">
        <v>948</v>
      </c>
      <c r="F254" t="s">
        <v>3676</v>
      </c>
      <c r="G254" t="s">
        <v>4091</v>
      </c>
      <c r="H254" s="2" t="s">
        <v>6888</v>
      </c>
      <c r="J254" s="11" t="str">
        <f t="shared" si="69"/>
        <v>IC.GI.140406</v>
      </c>
      <c r="K254" s="2" t="s">
        <v>11324</v>
      </c>
      <c r="L254" t="str">
        <f t="shared" si="68"/>
        <v>Citrate rate ml/hr: specify</v>
      </c>
      <c r="M254" s="12" t="str">
        <f t="shared" si="70"/>
        <v>PI.IC.GI.140406.01</v>
      </c>
      <c r="N254" s="12"/>
      <c r="O254" s="12" t="str">
        <f t="shared" si="71"/>
        <v>PH.IC.GI.140406.01</v>
      </c>
      <c r="Q254" s="12" t="str">
        <f t="shared" si="72"/>
        <v>CL.IC.GI.140406.01</v>
      </c>
      <c r="R254" t="s">
        <v>9277</v>
      </c>
      <c r="S254" t="s">
        <v>4015</v>
      </c>
    </row>
    <row r="255" spans="1:29" ht="15">
      <c r="A255" t="s">
        <v>4016</v>
      </c>
      <c r="C255" s="2" t="s">
        <v>9621</v>
      </c>
      <c r="E255" s="2" t="s">
        <v>948</v>
      </c>
      <c r="F255" t="s">
        <v>3676</v>
      </c>
      <c r="G255" t="s">
        <v>4092</v>
      </c>
      <c r="H255" s="2" t="s">
        <v>7284</v>
      </c>
      <c r="J255" s="11" t="str">
        <f t="shared" si="69"/>
        <v>IC.GI.140407</v>
      </c>
      <c r="K255" s="2" t="s">
        <v>11324</v>
      </c>
      <c r="L255" t="str">
        <f t="shared" si="68"/>
        <v>Run time minutes: specify</v>
      </c>
      <c r="M255" s="12" t="str">
        <f t="shared" si="70"/>
        <v>PI.IC.GI.140407.01</v>
      </c>
      <c r="N255" s="12"/>
      <c r="O255" s="12" t="str">
        <f t="shared" si="71"/>
        <v>PH.IC.GI.140407.01</v>
      </c>
      <c r="Q255" s="12" t="str">
        <f t="shared" si="72"/>
        <v>CL.IC.GI.140407.01</v>
      </c>
      <c r="R255" t="s">
        <v>9277</v>
      </c>
      <c r="S255" t="s">
        <v>4015</v>
      </c>
    </row>
    <row r="256" spans="1:29" ht="15">
      <c r="A256" t="s">
        <v>4016</v>
      </c>
      <c r="C256" s="2" t="s">
        <v>9621</v>
      </c>
      <c r="E256" s="2" t="s">
        <v>948</v>
      </c>
      <c r="F256" t="s">
        <v>3676</v>
      </c>
      <c r="G256" t="s">
        <v>11745</v>
      </c>
      <c r="H256" s="2" t="s">
        <v>10093</v>
      </c>
      <c r="J256" s="11" t="str">
        <f t="shared" si="69"/>
        <v>IC.GI.140408</v>
      </c>
      <c r="K256" s="68" t="s">
        <v>11746</v>
      </c>
      <c r="L256" t="str">
        <f t="shared" si="68"/>
        <v>Fluid removal order (negative number)</v>
      </c>
      <c r="M256" s="12" t="str">
        <f t="shared" si="70"/>
        <v>PI.IC.GI.140408.02</v>
      </c>
      <c r="N256" s="12"/>
      <c r="O256" s="12" t="str">
        <f t="shared" si="71"/>
        <v>PH.IC.GI.140408.02</v>
      </c>
      <c r="Q256" s="12" t="str">
        <f t="shared" si="72"/>
        <v>CL.IC.GI.140408.02</v>
      </c>
      <c r="R256" t="s">
        <v>9277</v>
      </c>
      <c r="S256" t="s">
        <v>4015</v>
      </c>
      <c r="AB256" t="s">
        <v>11747</v>
      </c>
      <c r="AC256">
        <v>1137</v>
      </c>
    </row>
    <row r="257" spans="1:25" s="5" customFormat="1" ht="15">
      <c r="A257" s="18" t="s">
        <v>3521</v>
      </c>
      <c r="B257" s="18"/>
      <c r="C257" s="10" t="s">
        <v>1301</v>
      </c>
      <c r="D257" s="18"/>
      <c r="E257" s="10" t="s">
        <v>1402</v>
      </c>
      <c r="F257" s="18" t="s">
        <v>694</v>
      </c>
      <c r="G257" s="18" t="s">
        <v>697</v>
      </c>
      <c r="H257" s="10" t="s">
        <v>695</v>
      </c>
      <c r="I257" s="18" t="s">
        <v>696</v>
      </c>
      <c r="J257" s="13" t="str">
        <f t="shared" ref="J257" si="73">CONCATENATE("IC.GI.",C257,E257,H257)</f>
        <v>IC.GI.140409</v>
      </c>
      <c r="K257" s="6" t="s">
        <v>11383</v>
      </c>
      <c r="L257" s="5" t="str">
        <f t="shared" ref="L257" si="74">G257</f>
        <v>Heparin flow rate ml/hr</v>
      </c>
      <c r="M257" s="14" t="str">
        <f t="shared" ref="M257" si="75">CONCATENATE("PI.",J257,".",K257)</f>
        <v>PI.IC.GI.140409.01</v>
      </c>
      <c r="N257" s="14"/>
      <c r="O257" s="14" t="str">
        <f t="shared" ref="O257" si="76">CONCATENATE("PH.",J257,".",K257)</f>
        <v>PH.IC.GI.140409.01</v>
      </c>
      <c r="Q257" s="14" t="str">
        <f t="shared" ref="Q257" si="77">CONCATENATE("CL.",J257,".",K257)</f>
        <v>CL.IC.GI.140409.01</v>
      </c>
      <c r="R257" s="5" t="s">
        <v>812</v>
      </c>
      <c r="X257" s="5" t="s">
        <v>933</v>
      </c>
      <c r="Y257" s="5">
        <v>1090</v>
      </c>
    </row>
    <row r="258" spans="1:25" ht="15">
      <c r="A258" t="s">
        <v>4016</v>
      </c>
      <c r="C258" s="2" t="s">
        <v>9621</v>
      </c>
      <c r="D258" t="s">
        <v>4094</v>
      </c>
      <c r="E258" s="2" t="s">
        <v>7071</v>
      </c>
      <c r="F258" t="s">
        <v>4094</v>
      </c>
      <c r="G258" t="s">
        <v>4095</v>
      </c>
      <c r="H258" s="22" t="s">
        <v>1396</v>
      </c>
      <c r="J258" s="11" t="str">
        <f t="shared" si="69"/>
        <v>IC.GI.140501</v>
      </c>
      <c r="K258" s="2" t="s">
        <v>11324</v>
      </c>
      <c r="L258" t="str">
        <f t="shared" si="68"/>
        <v>Citrate</v>
      </c>
      <c r="M258" s="12" t="str">
        <f t="shared" si="70"/>
        <v>PI.IC.GI.140501.01</v>
      </c>
      <c r="N258" s="12"/>
      <c r="O258" s="12" t="str">
        <f t="shared" si="71"/>
        <v>PH.IC.GI.140501.01</v>
      </c>
      <c r="Q258" s="12" t="str">
        <f t="shared" si="72"/>
        <v>CL.IC.GI.140501.01</v>
      </c>
      <c r="R258" t="s">
        <v>9277</v>
      </c>
      <c r="S258" t="s">
        <v>4015</v>
      </c>
    </row>
    <row r="259" spans="1:25" ht="15">
      <c r="A259" t="s">
        <v>4016</v>
      </c>
      <c r="C259" s="2" t="s">
        <v>9621</v>
      </c>
      <c r="E259" s="2" t="s">
        <v>7071</v>
      </c>
      <c r="F259" t="s">
        <v>4094</v>
      </c>
      <c r="G259" t="s">
        <v>4096</v>
      </c>
      <c r="H259" s="22" t="s">
        <v>1398</v>
      </c>
      <c r="J259" s="11" t="str">
        <f t="shared" si="69"/>
        <v>IC.GI.140502</v>
      </c>
      <c r="K259" s="2" t="s">
        <v>11324</v>
      </c>
      <c r="L259" t="str">
        <f t="shared" si="68"/>
        <v>Heparin</v>
      </c>
      <c r="M259" s="12" t="str">
        <f t="shared" si="70"/>
        <v>PI.IC.GI.140502.01</v>
      </c>
      <c r="N259" s="12"/>
      <c r="O259" s="12" t="str">
        <f t="shared" si="71"/>
        <v>PH.IC.GI.140502.01</v>
      </c>
      <c r="Q259" s="12" t="str">
        <f t="shared" si="72"/>
        <v>CL.IC.GI.140502.01</v>
      </c>
      <c r="R259" t="s">
        <v>9277</v>
      </c>
      <c r="S259" t="s">
        <v>4015</v>
      </c>
    </row>
    <row r="260" spans="1:25" ht="15">
      <c r="A260" t="s">
        <v>4016</v>
      </c>
      <c r="C260" s="2" t="s">
        <v>9621</v>
      </c>
      <c r="E260" s="2" t="s">
        <v>7071</v>
      </c>
      <c r="F260" t="s">
        <v>4094</v>
      </c>
      <c r="G260" t="s">
        <v>4097</v>
      </c>
      <c r="H260" s="22" t="s">
        <v>1400</v>
      </c>
      <c r="J260" s="11" t="str">
        <f t="shared" si="69"/>
        <v>IC.GI.140503</v>
      </c>
      <c r="K260" s="2" t="s">
        <v>11324</v>
      </c>
      <c r="L260" t="str">
        <f t="shared" si="68"/>
        <v>Normal Saline Flushes</v>
      </c>
      <c r="M260" s="12" t="str">
        <f t="shared" si="70"/>
        <v>PI.IC.GI.140503.01</v>
      </c>
      <c r="N260" s="12"/>
      <c r="O260" s="12" t="str">
        <f t="shared" si="71"/>
        <v>PH.IC.GI.140503.01</v>
      </c>
      <c r="Q260" s="12" t="str">
        <f t="shared" si="72"/>
        <v>CL.IC.GI.140503.01</v>
      </c>
      <c r="R260" t="s">
        <v>9277</v>
      </c>
      <c r="S260" t="s">
        <v>4015</v>
      </c>
    </row>
    <row r="261" spans="1:25" ht="15">
      <c r="A261" t="s">
        <v>4016</v>
      </c>
      <c r="C261" s="2" t="s">
        <v>9621</v>
      </c>
      <c r="E261" s="2" t="s">
        <v>7071</v>
      </c>
      <c r="F261" t="s">
        <v>4094</v>
      </c>
      <c r="G261" t="s">
        <v>4098</v>
      </c>
      <c r="H261" s="22" t="s">
        <v>1402</v>
      </c>
      <c r="J261" s="11" t="str">
        <f t="shared" si="69"/>
        <v>IC.GI.140504</v>
      </c>
      <c r="K261" s="2" t="s">
        <v>11324</v>
      </c>
      <c r="L261" t="str">
        <f t="shared" si="68"/>
        <v>Flow Rate: specify</v>
      </c>
      <c r="M261" s="12" t="str">
        <f t="shared" si="70"/>
        <v>PI.IC.GI.140504.01</v>
      </c>
      <c r="N261" s="12"/>
      <c r="O261" s="12" t="str">
        <f t="shared" si="71"/>
        <v>PH.IC.GI.140504.01</v>
      </c>
      <c r="Q261" s="12" t="str">
        <f t="shared" si="72"/>
        <v>CL.IC.GI.140504.01</v>
      </c>
      <c r="R261" t="s">
        <v>9277</v>
      </c>
      <c r="S261" t="s">
        <v>4015</v>
      </c>
    </row>
    <row r="262" spans="1:25" s="5" customFormat="1" ht="15">
      <c r="A262" s="18" t="s">
        <v>3521</v>
      </c>
      <c r="B262" s="18"/>
      <c r="C262" s="10" t="s">
        <v>1301</v>
      </c>
      <c r="D262" s="18"/>
      <c r="E262" s="10" t="s">
        <v>1404</v>
      </c>
      <c r="F262" s="18" t="s">
        <v>810</v>
      </c>
      <c r="G262" s="18" t="s">
        <v>811</v>
      </c>
      <c r="H262" s="10" t="s">
        <v>815</v>
      </c>
      <c r="I262" s="18" t="s">
        <v>811</v>
      </c>
      <c r="J262" s="13" t="str">
        <f t="shared" ref="J262" si="78">CONCATENATE("IC.GI.",C262,E262,H262)</f>
        <v>IC.GI.140505</v>
      </c>
      <c r="K262" s="6" t="s">
        <v>11383</v>
      </c>
      <c r="L262" s="5" t="str">
        <f t="shared" ref="L262" si="79">G262</f>
        <v>Heparin: Dose; rate/hr</v>
      </c>
      <c r="M262" s="14" t="str">
        <f t="shared" ref="M262" si="80">CONCATENATE("PI.",J262,".",K262)</f>
        <v>PI.IC.GI.140505.01</v>
      </c>
      <c r="N262" s="14"/>
      <c r="O262" s="14" t="str">
        <f t="shared" ref="O262" si="81">CONCATENATE("PH.",J262,".",K262)</f>
        <v>PH.IC.GI.140505.01</v>
      </c>
      <c r="Q262" s="14" t="str">
        <f t="shared" ref="Q262" si="82">CONCATENATE("CL.",J262,".",K262)</f>
        <v>CL.IC.GI.140505.01</v>
      </c>
      <c r="R262" s="5" t="s">
        <v>11097</v>
      </c>
      <c r="X262" s="5" t="s">
        <v>933</v>
      </c>
      <c r="Y262" s="5">
        <v>1090</v>
      </c>
    </row>
    <row r="263" spans="1:25" s="5" customFormat="1" ht="15">
      <c r="A263" s="18" t="s">
        <v>3521</v>
      </c>
      <c r="B263" s="18"/>
      <c r="C263" s="10" t="s">
        <v>1301</v>
      </c>
      <c r="E263" s="10" t="s">
        <v>1404</v>
      </c>
      <c r="F263" s="18" t="s">
        <v>810</v>
      </c>
      <c r="G263" s="18" t="s">
        <v>813</v>
      </c>
      <c r="H263" s="10" t="s">
        <v>953</v>
      </c>
      <c r="I263" s="18" t="s">
        <v>813</v>
      </c>
      <c r="J263" s="13" t="str">
        <f t="shared" ref="J263:J264" si="83">CONCATENATE("IC.GI.",C263,E263,H263)</f>
        <v>IC.GI.140506</v>
      </c>
      <c r="K263" s="6" t="s">
        <v>11383</v>
      </c>
      <c r="L263" s="5" t="str">
        <f t="shared" ref="L263:L264" si="84">G263</f>
        <v>Heparin bolus</v>
      </c>
      <c r="M263" s="14" t="str">
        <f t="shared" ref="M263:M264" si="85">CONCATENATE("PI.",J263,".",K263)</f>
        <v>PI.IC.GI.140506.01</v>
      </c>
      <c r="N263" s="14"/>
      <c r="O263" s="14" t="str">
        <f t="shared" ref="O263:O264" si="86">CONCATENATE("PH.",J263,".",K263)</f>
        <v>PH.IC.GI.140506.01</v>
      </c>
      <c r="Q263" s="14" t="str">
        <f t="shared" ref="Q263:Q264" si="87">CONCATENATE("CL.",J263,".",K263)</f>
        <v>CL.IC.GI.140506.01</v>
      </c>
      <c r="R263" s="5" t="s">
        <v>11097</v>
      </c>
      <c r="X263" s="5" t="s">
        <v>933</v>
      </c>
      <c r="Y263" s="5">
        <v>1090</v>
      </c>
    </row>
    <row r="264" spans="1:25" s="5" customFormat="1" ht="15">
      <c r="A264" s="18" t="s">
        <v>3521</v>
      </c>
      <c r="B264" s="18"/>
      <c r="C264" s="10" t="s">
        <v>1301</v>
      </c>
      <c r="D264" s="18"/>
      <c r="E264" s="10" t="s">
        <v>1404</v>
      </c>
      <c r="F264" s="18" t="s">
        <v>810</v>
      </c>
      <c r="G264" s="18" t="s">
        <v>814</v>
      </c>
      <c r="H264" s="10" t="s">
        <v>932</v>
      </c>
      <c r="I264" s="18" t="s">
        <v>814</v>
      </c>
      <c r="J264" s="13" t="str">
        <f t="shared" si="83"/>
        <v>IC.GI.140507</v>
      </c>
      <c r="K264" s="6" t="s">
        <v>11383</v>
      </c>
      <c r="L264" s="5" t="str">
        <f t="shared" si="84"/>
        <v>Heparin syringe change</v>
      </c>
      <c r="M264" s="14" t="str">
        <f t="shared" si="85"/>
        <v>PI.IC.GI.140507.01</v>
      </c>
      <c r="N264" s="14"/>
      <c r="O264" s="14" t="str">
        <f t="shared" si="86"/>
        <v>PH.IC.GI.140507.01</v>
      </c>
      <c r="Q264" s="14" t="str">
        <f t="shared" si="87"/>
        <v>CL.IC.GI.140507.01</v>
      </c>
      <c r="R264" s="5" t="s">
        <v>11097</v>
      </c>
      <c r="X264" s="5" t="s">
        <v>933</v>
      </c>
      <c r="Y264" s="5">
        <v>1090</v>
      </c>
    </row>
    <row r="265" spans="1:25" ht="15">
      <c r="A265" t="s">
        <v>4016</v>
      </c>
      <c r="C265" s="2" t="s">
        <v>9621</v>
      </c>
      <c r="D265" t="s">
        <v>4099</v>
      </c>
      <c r="E265" s="2" t="s">
        <v>6888</v>
      </c>
      <c r="F265" t="s">
        <v>4099</v>
      </c>
      <c r="G265" t="s">
        <v>4100</v>
      </c>
      <c r="H265" s="22" t="s">
        <v>1396</v>
      </c>
      <c r="J265" s="11" t="str">
        <f t="shared" si="69"/>
        <v>IC.GI.140601</v>
      </c>
      <c r="K265" s="2" t="s">
        <v>1192</v>
      </c>
      <c r="L265" t="str">
        <f t="shared" si="68"/>
        <v>New Setup</v>
      </c>
      <c r="M265" s="12" t="str">
        <f t="shared" si="70"/>
        <v>PI.IC.GI.140601.01</v>
      </c>
      <c r="N265" s="12"/>
      <c r="O265" s="12" t="str">
        <f t="shared" si="71"/>
        <v>PH.IC.GI.140601.01</v>
      </c>
      <c r="Q265" s="12" t="str">
        <f t="shared" si="72"/>
        <v>CL.IC.GI.140601.01</v>
      </c>
      <c r="R265" t="s">
        <v>9277</v>
      </c>
      <c r="S265" t="s">
        <v>4015</v>
      </c>
    </row>
    <row r="266" spans="1:25" ht="15">
      <c r="A266" t="s">
        <v>4016</v>
      </c>
      <c r="C266" s="2" t="s">
        <v>9621</v>
      </c>
      <c r="E266" s="2" t="s">
        <v>6888</v>
      </c>
      <c r="F266" t="s">
        <v>4099</v>
      </c>
      <c r="G266" t="s">
        <v>3959</v>
      </c>
      <c r="H266" s="22" t="s">
        <v>1398</v>
      </c>
      <c r="J266" s="11" t="str">
        <f t="shared" si="69"/>
        <v>IC.GI.140602</v>
      </c>
      <c r="K266" s="2" t="s">
        <v>1192</v>
      </c>
      <c r="L266" t="str">
        <f t="shared" si="68"/>
        <v>Filter Clotted</v>
      </c>
      <c r="M266" s="12" t="str">
        <f t="shared" si="70"/>
        <v>PI.IC.GI.140602.01</v>
      </c>
      <c r="N266" s="12"/>
      <c r="O266" s="12" t="str">
        <f t="shared" si="71"/>
        <v>PH.IC.GI.140602.01</v>
      </c>
      <c r="Q266" s="12" t="str">
        <f t="shared" si="72"/>
        <v>CL.IC.GI.140602.01</v>
      </c>
      <c r="R266" t="s">
        <v>1141</v>
      </c>
      <c r="S266" t="s">
        <v>4015</v>
      </c>
    </row>
    <row r="267" spans="1:25" ht="15">
      <c r="A267" t="s">
        <v>4016</v>
      </c>
      <c r="C267" s="2" t="s">
        <v>9621</v>
      </c>
      <c r="E267" s="2" t="s">
        <v>6888</v>
      </c>
      <c r="F267" t="s">
        <v>4099</v>
      </c>
      <c r="G267" t="s">
        <v>3960</v>
      </c>
      <c r="H267" s="22" t="s">
        <v>1400</v>
      </c>
      <c r="J267" s="11" t="str">
        <f t="shared" si="69"/>
        <v>IC.GI.140603</v>
      </c>
      <c r="K267" s="2" t="s">
        <v>1192</v>
      </c>
      <c r="L267" t="str">
        <f t="shared" si="68"/>
        <v>Scheduled (72 hr)</v>
      </c>
      <c r="M267" s="12" t="str">
        <f t="shared" si="70"/>
        <v>PI.IC.GI.140603.01</v>
      </c>
      <c r="N267" s="12"/>
      <c r="O267" s="12" t="str">
        <f t="shared" si="71"/>
        <v>PH.IC.GI.140603.01</v>
      </c>
      <c r="Q267" s="12" t="str">
        <f t="shared" si="72"/>
        <v>CL.IC.GI.140603.01</v>
      </c>
      <c r="R267" t="s">
        <v>9277</v>
      </c>
      <c r="S267" t="s">
        <v>4015</v>
      </c>
    </row>
    <row r="268" spans="1:25" ht="15">
      <c r="A268" t="s">
        <v>4016</v>
      </c>
      <c r="C268" s="2" t="s">
        <v>9621</v>
      </c>
      <c r="E268" s="2" t="s">
        <v>6888</v>
      </c>
      <c r="F268" t="s">
        <v>4099</v>
      </c>
      <c r="G268" t="s">
        <v>3961</v>
      </c>
      <c r="H268" s="22" t="s">
        <v>1402</v>
      </c>
      <c r="J268" s="11" t="str">
        <f t="shared" si="69"/>
        <v>IC.GI.140604</v>
      </c>
      <c r="K268" s="2" t="s">
        <v>1192</v>
      </c>
      <c r="L268" t="str">
        <f t="shared" si="68"/>
        <v>M60 Hemofilter</v>
      </c>
      <c r="M268" s="12" t="str">
        <f t="shared" si="70"/>
        <v>PI.IC.GI.140604.01</v>
      </c>
      <c r="N268" s="12"/>
      <c r="O268" s="12" t="str">
        <f t="shared" si="71"/>
        <v>PH.IC.GI.140604.01</v>
      </c>
      <c r="Q268" s="12" t="str">
        <f t="shared" si="72"/>
        <v>CL.IC.GI.140604.01</v>
      </c>
      <c r="R268" t="s">
        <v>9277</v>
      </c>
      <c r="S268" t="s">
        <v>4015</v>
      </c>
    </row>
    <row r="269" spans="1:25" ht="15">
      <c r="A269" t="s">
        <v>4016</v>
      </c>
      <c r="C269" s="2" t="s">
        <v>9621</v>
      </c>
      <c r="E269" s="2" t="s">
        <v>6888</v>
      </c>
      <c r="F269" t="s">
        <v>4099</v>
      </c>
      <c r="G269" t="s">
        <v>3962</v>
      </c>
      <c r="H269" s="22" t="s">
        <v>1404</v>
      </c>
      <c r="J269" s="11" t="str">
        <f t="shared" si="69"/>
        <v>IC.GI.140605</v>
      </c>
      <c r="K269" s="2" t="s">
        <v>1192</v>
      </c>
      <c r="L269" t="str">
        <f t="shared" si="68"/>
        <v>M100 Hemofilter</v>
      </c>
      <c r="M269" s="12" t="str">
        <f t="shared" si="70"/>
        <v>PI.IC.GI.140605.01</v>
      </c>
      <c r="N269" s="12"/>
      <c r="O269" s="12" t="str">
        <f t="shared" si="71"/>
        <v>PH.IC.GI.140605.01</v>
      </c>
      <c r="Q269" s="12" t="str">
        <f t="shared" si="72"/>
        <v>CL.IC.GI.140605.01</v>
      </c>
      <c r="R269" t="s">
        <v>9277</v>
      </c>
      <c r="S269" t="s">
        <v>4015</v>
      </c>
    </row>
    <row r="270" spans="1:25" ht="15">
      <c r="A270" t="s">
        <v>4016</v>
      </c>
      <c r="C270" s="2" t="s">
        <v>9621</v>
      </c>
      <c r="D270" t="s">
        <v>4176</v>
      </c>
      <c r="E270" s="2" t="s">
        <v>7284</v>
      </c>
      <c r="F270" t="s">
        <v>4176</v>
      </c>
      <c r="G270" t="s">
        <v>3963</v>
      </c>
      <c r="H270" s="22" t="s">
        <v>1396</v>
      </c>
      <c r="J270" s="11" t="str">
        <f t="shared" si="69"/>
        <v>IC.GI.140701</v>
      </c>
      <c r="K270" s="2" t="s">
        <v>11324</v>
      </c>
      <c r="L270" t="str">
        <f t="shared" si="68"/>
        <v>Dialysate</v>
      </c>
      <c r="M270" s="12" t="str">
        <f t="shared" si="70"/>
        <v>PI.IC.GI.140701.01</v>
      </c>
      <c r="N270" s="12"/>
      <c r="O270" s="12" t="str">
        <f t="shared" si="71"/>
        <v>PH.IC.GI.140701.01</v>
      </c>
      <c r="Q270" s="12" t="str">
        <f t="shared" si="72"/>
        <v>CL.IC.GI.140701.01</v>
      </c>
      <c r="R270" t="s">
        <v>9277</v>
      </c>
      <c r="S270" t="s">
        <v>4015</v>
      </c>
    </row>
    <row r="271" spans="1:25" ht="15">
      <c r="A271" t="s">
        <v>4016</v>
      </c>
      <c r="C271" s="2" t="s">
        <v>9621</v>
      </c>
      <c r="E271" s="2" t="s">
        <v>7284</v>
      </c>
      <c r="F271" t="s">
        <v>4176</v>
      </c>
      <c r="G271" t="s">
        <v>384</v>
      </c>
      <c r="H271" s="22" t="s">
        <v>1398</v>
      </c>
      <c r="J271" s="11" t="str">
        <f t="shared" si="69"/>
        <v>IC.GI.140702</v>
      </c>
      <c r="K271" s="2" t="s">
        <v>11324</v>
      </c>
      <c r="L271" t="str">
        <f t="shared" si="68"/>
        <v>Replacement</v>
      </c>
      <c r="M271" s="12" t="str">
        <f t="shared" si="70"/>
        <v>PI.IC.GI.140702.01</v>
      </c>
      <c r="N271" s="12"/>
      <c r="O271" s="12" t="str">
        <f t="shared" si="71"/>
        <v>PH.IC.GI.140702.01</v>
      </c>
      <c r="Q271" s="12" t="str">
        <f t="shared" si="72"/>
        <v>CL.IC.GI.140702.01</v>
      </c>
      <c r="R271" t="s">
        <v>9277</v>
      </c>
      <c r="S271" t="s">
        <v>4015</v>
      </c>
    </row>
    <row r="272" spans="1:25" ht="15">
      <c r="A272" t="s">
        <v>4016</v>
      </c>
      <c r="C272" s="2" t="s">
        <v>9621</v>
      </c>
      <c r="E272" s="2" t="s">
        <v>7284</v>
      </c>
      <c r="F272" t="s">
        <v>4176</v>
      </c>
      <c r="G272" t="s">
        <v>4095</v>
      </c>
      <c r="H272" s="22" t="s">
        <v>1400</v>
      </c>
      <c r="J272" s="11" t="str">
        <f t="shared" si="69"/>
        <v>IC.GI.140703</v>
      </c>
      <c r="K272" s="2" t="s">
        <v>11324</v>
      </c>
      <c r="L272" t="str">
        <f t="shared" si="68"/>
        <v>Citrate</v>
      </c>
      <c r="M272" s="12" t="str">
        <f t="shared" si="70"/>
        <v>PI.IC.GI.140703.01</v>
      </c>
      <c r="N272" s="12"/>
      <c r="O272" s="12" t="str">
        <f t="shared" si="71"/>
        <v>PH.IC.GI.140703.01</v>
      </c>
      <c r="Q272" s="12" t="str">
        <f t="shared" si="72"/>
        <v>CL.IC.GI.140703.01</v>
      </c>
      <c r="R272" t="s">
        <v>1141</v>
      </c>
      <c r="S272" t="s">
        <v>4015</v>
      </c>
    </row>
    <row r="273" spans="1:19" ht="15">
      <c r="A273" t="s">
        <v>4016</v>
      </c>
      <c r="C273" s="2" t="s">
        <v>9621</v>
      </c>
      <c r="E273" s="2" t="s">
        <v>7284</v>
      </c>
      <c r="F273" t="s">
        <v>4176</v>
      </c>
      <c r="G273" t="s">
        <v>4175</v>
      </c>
      <c r="H273" s="22" t="s">
        <v>1402</v>
      </c>
      <c r="J273" s="11" t="str">
        <f t="shared" si="69"/>
        <v>IC.GI.140704</v>
      </c>
      <c r="K273" s="2" t="s">
        <v>11324</v>
      </c>
      <c r="L273" t="str">
        <f t="shared" si="68"/>
        <v>Calcium</v>
      </c>
      <c r="M273" s="12" t="str">
        <f t="shared" si="70"/>
        <v>PI.IC.GI.140704.01</v>
      </c>
      <c r="N273" s="12"/>
      <c r="O273" s="12" t="str">
        <f t="shared" si="71"/>
        <v>PH.IC.GI.140704.01</v>
      </c>
      <c r="Q273" s="12" t="str">
        <f t="shared" si="72"/>
        <v>CL.IC.GI.140704.01</v>
      </c>
      <c r="R273" t="s">
        <v>1141</v>
      </c>
      <c r="S273" t="s">
        <v>4015</v>
      </c>
    </row>
    <row r="274" spans="1:19" ht="15">
      <c r="A274" t="s">
        <v>4016</v>
      </c>
      <c r="C274" s="2" t="s">
        <v>9621</v>
      </c>
      <c r="E274" s="2" t="s">
        <v>7284</v>
      </c>
      <c r="F274" t="s">
        <v>4176</v>
      </c>
      <c r="G274" t="s">
        <v>4177</v>
      </c>
      <c r="H274" s="22" t="s">
        <v>1404</v>
      </c>
      <c r="J274" s="11" t="str">
        <f t="shared" si="69"/>
        <v>IC.GI.140705</v>
      </c>
      <c r="K274" s="2" t="s">
        <v>11324</v>
      </c>
      <c r="L274" t="str">
        <f t="shared" si="68"/>
        <v>Heparin Bag</v>
      </c>
      <c r="M274" s="12" t="str">
        <f t="shared" si="70"/>
        <v>PI.IC.GI.140705.01</v>
      </c>
      <c r="N274" s="12"/>
      <c r="O274" s="12" t="str">
        <f t="shared" si="71"/>
        <v>PH.IC.GI.140705.01</v>
      </c>
      <c r="Q274" s="12" t="str">
        <f t="shared" si="72"/>
        <v>CL.IC.GI.140705.01</v>
      </c>
      <c r="R274" t="s">
        <v>9277</v>
      </c>
      <c r="S274" t="s">
        <v>4015</v>
      </c>
    </row>
    <row r="275" spans="1:19" ht="15">
      <c r="A275" t="s">
        <v>4016</v>
      </c>
      <c r="C275" s="2" t="s">
        <v>9621</v>
      </c>
      <c r="E275" s="2" t="s">
        <v>7284</v>
      </c>
      <c r="F275" t="s">
        <v>4176</v>
      </c>
      <c r="G275" t="s">
        <v>4178</v>
      </c>
      <c r="H275" s="22" t="s">
        <v>1406</v>
      </c>
      <c r="J275" s="11" t="str">
        <f t="shared" si="69"/>
        <v>IC.GI.140706</v>
      </c>
      <c r="K275" s="2" t="s">
        <v>11324</v>
      </c>
      <c r="L275" t="str">
        <f t="shared" si="68"/>
        <v>Heparin Syringe</v>
      </c>
      <c r="M275" s="12" t="str">
        <f t="shared" si="70"/>
        <v>PI.IC.GI.140706.01</v>
      </c>
      <c r="N275" s="12"/>
      <c r="O275" s="12" t="str">
        <f t="shared" si="71"/>
        <v>PH.IC.GI.140706.01</v>
      </c>
      <c r="Q275" s="12" t="str">
        <f t="shared" si="72"/>
        <v>CL.IC.GI.140706.01</v>
      </c>
      <c r="R275" t="s">
        <v>9277</v>
      </c>
      <c r="S275" t="s">
        <v>4015</v>
      </c>
    </row>
    <row r="276" spans="1:19" ht="15">
      <c r="A276" t="s">
        <v>4016</v>
      </c>
      <c r="C276" s="2" t="s">
        <v>9621</v>
      </c>
      <c r="E276" s="2" t="s">
        <v>7284</v>
      </c>
      <c r="F276" t="s">
        <v>4176</v>
      </c>
      <c r="G276" t="s">
        <v>4179</v>
      </c>
      <c r="H276" s="2" t="s">
        <v>7284</v>
      </c>
      <c r="J276" s="11" t="str">
        <f t="shared" si="69"/>
        <v>IC.GI.140707</v>
      </c>
      <c r="K276" s="2" t="s">
        <v>11324</v>
      </c>
      <c r="L276" t="str">
        <f t="shared" si="68"/>
        <v>Normal Saline Bag</v>
      </c>
      <c r="M276" s="12" t="str">
        <f t="shared" si="70"/>
        <v>PI.IC.GI.140707.01</v>
      </c>
      <c r="N276" s="12"/>
      <c r="O276" s="12" t="str">
        <f t="shared" si="71"/>
        <v>PH.IC.GI.140707.01</v>
      </c>
      <c r="Q276" s="12" t="str">
        <f t="shared" si="72"/>
        <v>CL.IC.GI.140707.01</v>
      </c>
      <c r="R276" t="s">
        <v>9277</v>
      </c>
      <c r="S276" t="s">
        <v>4015</v>
      </c>
    </row>
    <row r="277" spans="1:19" ht="15">
      <c r="A277" t="s">
        <v>4016</v>
      </c>
      <c r="C277" s="2" t="s">
        <v>9621</v>
      </c>
      <c r="D277" t="s">
        <v>4180</v>
      </c>
      <c r="E277" s="2" t="s">
        <v>10093</v>
      </c>
      <c r="F277" t="s">
        <v>4180</v>
      </c>
      <c r="G277" t="s">
        <v>4181</v>
      </c>
      <c r="H277" s="22" t="s">
        <v>1396</v>
      </c>
      <c r="J277" s="11" t="str">
        <f t="shared" si="69"/>
        <v>IC.GI.140801</v>
      </c>
      <c r="K277" s="2" t="s">
        <v>11324</v>
      </c>
      <c r="L277" t="str">
        <f t="shared" si="68"/>
        <v>Return line to Dialysis Catheter</v>
      </c>
      <c r="M277" s="12" t="str">
        <f t="shared" si="70"/>
        <v>PI.IC.GI.140801.01</v>
      </c>
      <c r="N277" s="12"/>
      <c r="O277" s="12" t="str">
        <f t="shared" si="71"/>
        <v>PH.IC.GI.140801.01</v>
      </c>
      <c r="Q277" s="12" t="str">
        <f t="shared" si="72"/>
        <v>CL.IC.GI.140801.01</v>
      </c>
      <c r="R277" t="s">
        <v>9277</v>
      </c>
      <c r="S277" t="s">
        <v>4015</v>
      </c>
    </row>
    <row r="278" spans="1:19" ht="15">
      <c r="A278" t="s">
        <v>4016</v>
      </c>
      <c r="C278" s="2" t="s">
        <v>9621</v>
      </c>
      <c r="E278" s="2" t="s">
        <v>10093</v>
      </c>
      <c r="F278" t="s">
        <v>4180</v>
      </c>
      <c r="G278" t="s">
        <v>4182</v>
      </c>
      <c r="H278" s="22" t="s">
        <v>1398</v>
      </c>
      <c r="J278" s="11" t="str">
        <f t="shared" si="69"/>
        <v>IC.GI.140802</v>
      </c>
      <c r="K278" s="2" t="s">
        <v>11324</v>
      </c>
      <c r="L278" t="str">
        <f t="shared" si="68"/>
        <v>Access line to Dialysis Catheter</v>
      </c>
      <c r="M278" s="12" t="str">
        <f t="shared" si="70"/>
        <v>PI.IC.GI.140802.01</v>
      </c>
      <c r="N278" s="12"/>
      <c r="O278" s="12" t="str">
        <f t="shared" si="71"/>
        <v>PH.IC.GI.140802.01</v>
      </c>
      <c r="Q278" s="12" t="str">
        <f t="shared" si="72"/>
        <v>CL.IC.GI.140802.01</v>
      </c>
      <c r="R278" t="s">
        <v>9277</v>
      </c>
      <c r="S278" t="s">
        <v>4015</v>
      </c>
    </row>
    <row r="279" spans="1:19" ht="15">
      <c r="A279" t="s">
        <v>4016</v>
      </c>
      <c r="C279" s="2" t="s">
        <v>9621</v>
      </c>
      <c r="E279" s="2" t="s">
        <v>10093</v>
      </c>
      <c r="F279" t="s">
        <v>4180</v>
      </c>
      <c r="G279" t="s">
        <v>4030</v>
      </c>
      <c r="H279" s="22" t="s">
        <v>1400</v>
      </c>
      <c r="J279" s="11" t="str">
        <f t="shared" si="69"/>
        <v>IC.GI.140803</v>
      </c>
      <c r="K279" s="2" t="s">
        <v>11324</v>
      </c>
      <c r="L279" t="str">
        <f t="shared" si="68"/>
        <v>Return Line to Hotline Tubing</v>
      </c>
      <c r="M279" s="12" t="str">
        <f t="shared" si="70"/>
        <v>PI.IC.GI.140803.01</v>
      </c>
      <c r="N279" s="12"/>
      <c r="O279" s="12" t="str">
        <f t="shared" si="71"/>
        <v>PH.IC.GI.140803.01</v>
      </c>
      <c r="Q279" s="12" t="str">
        <f t="shared" si="72"/>
        <v>CL.IC.GI.140803.01</v>
      </c>
      <c r="R279" t="s">
        <v>9277</v>
      </c>
      <c r="S279" t="s">
        <v>4015</v>
      </c>
    </row>
    <row r="280" spans="1:19" ht="15">
      <c r="A280" t="s">
        <v>4016</v>
      </c>
      <c r="C280" s="2" t="s">
        <v>9621</v>
      </c>
      <c r="E280" s="2" t="s">
        <v>10093</v>
      </c>
      <c r="F280" t="s">
        <v>4180</v>
      </c>
      <c r="G280" t="s">
        <v>4031</v>
      </c>
      <c r="H280" s="22" t="s">
        <v>1402</v>
      </c>
      <c r="J280" s="11" t="str">
        <f t="shared" si="69"/>
        <v>IC.GI.140804</v>
      </c>
      <c r="K280" s="2" t="s">
        <v>1192</v>
      </c>
      <c r="L280" t="str">
        <f t="shared" si="68"/>
        <v>Return Line to Extension Tubing (OR)</v>
      </c>
      <c r="M280" s="12" t="str">
        <f t="shared" si="70"/>
        <v>PI.IC.GI.140804.01</v>
      </c>
      <c r="N280" s="12"/>
      <c r="O280" s="12" t="str">
        <f t="shared" si="71"/>
        <v>PH.IC.GI.140804.01</v>
      </c>
      <c r="Q280" s="12" t="str">
        <f t="shared" si="72"/>
        <v>CL.IC.GI.140804.01</v>
      </c>
      <c r="R280" t="s">
        <v>9277</v>
      </c>
      <c r="S280" t="s">
        <v>4015</v>
      </c>
    </row>
    <row r="281" spans="1:19" ht="15">
      <c r="A281" t="s">
        <v>4016</v>
      </c>
      <c r="C281" s="2" t="s">
        <v>9621</v>
      </c>
      <c r="E281" s="2" t="s">
        <v>10093</v>
      </c>
      <c r="F281" t="s">
        <v>4180</v>
      </c>
      <c r="G281" t="s">
        <v>4032</v>
      </c>
      <c r="H281" s="22" t="s">
        <v>1404</v>
      </c>
      <c r="J281" s="11" t="str">
        <f t="shared" si="69"/>
        <v>IC.GI.140805</v>
      </c>
      <c r="K281" s="2" t="s">
        <v>11324</v>
      </c>
      <c r="L281" t="str">
        <f t="shared" ref="L281:L330" si="88">G281</f>
        <v>Access Line to Extension Tubing (OR)</v>
      </c>
      <c r="M281" s="12" t="str">
        <f t="shared" si="70"/>
        <v>PI.IC.GI.140805.01</v>
      </c>
      <c r="N281" s="12"/>
      <c r="O281" s="12" t="str">
        <f t="shared" si="71"/>
        <v>PH.IC.GI.140805.01</v>
      </c>
      <c r="Q281" s="12" t="str">
        <f t="shared" si="72"/>
        <v>CL.IC.GI.140805.01</v>
      </c>
      <c r="R281" t="s">
        <v>9277</v>
      </c>
      <c r="S281" t="s">
        <v>4015</v>
      </c>
    </row>
    <row r="282" spans="1:19" ht="15">
      <c r="A282" t="s">
        <v>4016</v>
      </c>
      <c r="C282" s="2" t="s">
        <v>9621</v>
      </c>
      <c r="E282" s="2" t="s">
        <v>10093</v>
      </c>
      <c r="F282" t="s">
        <v>4180</v>
      </c>
      <c r="G282" t="s">
        <v>3766</v>
      </c>
      <c r="H282" s="22" t="s">
        <v>1406</v>
      </c>
      <c r="J282" s="11" t="str">
        <f t="shared" si="69"/>
        <v>IC.GI.140806</v>
      </c>
      <c r="K282" s="2" t="s">
        <v>1192</v>
      </c>
      <c r="L282" t="str">
        <f t="shared" si="88"/>
        <v>Anticoagulation Pigtail (from Access Line) to IV Tubing</v>
      </c>
      <c r="M282" s="12" t="str">
        <f t="shared" si="70"/>
        <v>PI.IC.GI.140806.01</v>
      </c>
      <c r="N282" s="12"/>
      <c r="O282" s="12" t="str">
        <f t="shared" si="71"/>
        <v>PH.IC.GI.140806.01</v>
      </c>
      <c r="Q282" s="12" t="str">
        <f t="shared" si="72"/>
        <v>CL.IC.GI.140806.01</v>
      </c>
      <c r="R282" t="s">
        <v>9277</v>
      </c>
      <c r="S282" t="s">
        <v>4015</v>
      </c>
    </row>
    <row r="283" spans="1:19" ht="15">
      <c r="A283" t="s">
        <v>4016</v>
      </c>
      <c r="C283" s="2" t="s">
        <v>9621</v>
      </c>
      <c r="D283" t="s">
        <v>3899</v>
      </c>
      <c r="E283" s="2" t="s">
        <v>10095</v>
      </c>
      <c r="F283" t="s">
        <v>3899</v>
      </c>
      <c r="G283" t="s">
        <v>3900</v>
      </c>
      <c r="H283" s="22" t="s">
        <v>1396</v>
      </c>
      <c r="J283" s="11" t="str">
        <f t="shared" si="69"/>
        <v>IC.GI.140901</v>
      </c>
      <c r="K283" s="2" t="s">
        <v>11324</v>
      </c>
      <c r="L283" t="str">
        <f t="shared" si="88"/>
        <v>Dual Lumen Dialysis Cath</v>
      </c>
      <c r="M283" s="12" t="str">
        <f t="shared" si="70"/>
        <v>PI.IC.GI.140901.01</v>
      </c>
      <c r="N283" s="12"/>
      <c r="O283" s="12" t="str">
        <f t="shared" si="71"/>
        <v>PH.IC.GI.140901.01</v>
      </c>
      <c r="Q283" s="12" t="str">
        <f t="shared" si="72"/>
        <v>CL.IC.GI.140901.01</v>
      </c>
      <c r="R283" t="s">
        <v>9277</v>
      </c>
      <c r="S283" t="s">
        <v>4015</v>
      </c>
    </row>
    <row r="284" spans="1:19" ht="15">
      <c r="A284" t="s">
        <v>4016</v>
      </c>
      <c r="C284" s="2" t="s">
        <v>9621</v>
      </c>
      <c r="E284" s="2" t="s">
        <v>10095</v>
      </c>
      <c r="F284" t="s">
        <v>3899</v>
      </c>
      <c r="G284" t="s">
        <v>3952</v>
      </c>
      <c r="H284" s="22" t="s">
        <v>1398</v>
      </c>
      <c r="J284" s="11" t="str">
        <f t="shared" si="69"/>
        <v>IC.GI.140902</v>
      </c>
      <c r="K284" s="2" t="s">
        <v>1192</v>
      </c>
      <c r="L284" t="str">
        <f t="shared" si="88"/>
        <v>AV Fistula</v>
      </c>
      <c r="M284" s="12" t="str">
        <f t="shared" si="70"/>
        <v>PI.IC.GI.140902.01</v>
      </c>
      <c r="N284" s="12"/>
      <c r="O284" s="12" t="str">
        <f t="shared" si="71"/>
        <v>PH.IC.GI.140902.01</v>
      </c>
      <c r="Q284" s="12" t="str">
        <f t="shared" si="72"/>
        <v>CL.IC.GI.140902.01</v>
      </c>
      <c r="R284" t="s">
        <v>9277</v>
      </c>
      <c r="S284" t="s">
        <v>4015</v>
      </c>
    </row>
    <row r="285" spans="1:19" ht="15">
      <c r="A285" t="s">
        <v>4016</v>
      </c>
      <c r="C285" s="2" t="s">
        <v>9621</v>
      </c>
      <c r="E285" s="2" t="s">
        <v>10095</v>
      </c>
      <c r="F285" t="s">
        <v>3899</v>
      </c>
      <c r="G285" t="s">
        <v>3953</v>
      </c>
      <c r="H285" s="22" t="s">
        <v>1400</v>
      </c>
      <c r="J285" s="11" t="str">
        <f t="shared" si="69"/>
        <v>IC.GI.140903</v>
      </c>
      <c r="K285" s="2" t="s">
        <v>1192</v>
      </c>
      <c r="L285" t="str">
        <f t="shared" si="88"/>
        <v>Gortex Graft</v>
      </c>
      <c r="M285" s="12" t="str">
        <f t="shared" si="70"/>
        <v>PI.IC.GI.140903.01</v>
      </c>
      <c r="N285" s="12"/>
      <c r="O285" s="12" t="str">
        <f t="shared" si="71"/>
        <v>PH.IC.GI.140903.01</v>
      </c>
      <c r="Q285" s="12" t="str">
        <f t="shared" si="72"/>
        <v>CL.IC.GI.140903.01</v>
      </c>
      <c r="R285" t="s">
        <v>1141</v>
      </c>
      <c r="S285" t="s">
        <v>4015</v>
      </c>
    </row>
    <row r="286" spans="1:19" ht="15">
      <c r="A286" t="s">
        <v>4016</v>
      </c>
      <c r="C286" s="2" t="s">
        <v>9621</v>
      </c>
      <c r="E286" s="2" t="s">
        <v>10095</v>
      </c>
      <c r="F286" t="s">
        <v>3899</v>
      </c>
      <c r="G286" t="s">
        <v>3954</v>
      </c>
      <c r="H286" s="22" t="s">
        <v>1402</v>
      </c>
      <c r="J286" s="11" t="str">
        <f t="shared" si="69"/>
        <v>IC.GI.140904</v>
      </c>
      <c r="K286" s="2" t="s">
        <v>1192</v>
      </c>
      <c r="L286" t="str">
        <f t="shared" si="88"/>
        <v>PD Catheter</v>
      </c>
      <c r="M286" s="12" t="str">
        <f t="shared" si="70"/>
        <v>PI.IC.GI.140904.01</v>
      </c>
      <c r="N286" s="12"/>
      <c r="O286" s="12" t="str">
        <f t="shared" si="71"/>
        <v>PH.IC.GI.140904.01</v>
      </c>
      <c r="Q286" s="12" t="str">
        <f t="shared" si="72"/>
        <v>CL.IC.GI.140904.01</v>
      </c>
      <c r="R286" t="s">
        <v>9277</v>
      </c>
      <c r="S286" t="s">
        <v>4015</v>
      </c>
    </row>
    <row r="287" spans="1:19" ht="15">
      <c r="A287" t="s">
        <v>4016</v>
      </c>
      <c r="C287" s="2" t="s">
        <v>9621</v>
      </c>
      <c r="D287" t="s">
        <v>3955</v>
      </c>
      <c r="E287" s="2" t="s">
        <v>10905</v>
      </c>
      <c r="F287" t="s">
        <v>3955</v>
      </c>
      <c r="G287" t="s">
        <v>3956</v>
      </c>
      <c r="H287" s="22" t="s">
        <v>1396</v>
      </c>
      <c r="I287" s="25" t="s">
        <v>717</v>
      </c>
      <c r="J287" s="11" t="str">
        <f t="shared" si="69"/>
        <v>IC.GI.141001</v>
      </c>
      <c r="K287" s="2" t="s">
        <v>11324</v>
      </c>
      <c r="L287" t="str">
        <f t="shared" si="88"/>
        <v>Normal/Clean/Intact</v>
      </c>
      <c r="M287" s="12" t="str">
        <f t="shared" si="70"/>
        <v>PI.IC.GI.141001.01</v>
      </c>
      <c r="N287" s="12"/>
      <c r="O287" s="12" t="str">
        <f t="shared" si="71"/>
        <v>PH.IC.GI.141001.01</v>
      </c>
      <c r="Q287" s="12" t="str">
        <f t="shared" si="72"/>
        <v>CL.IC.GI.141001.01</v>
      </c>
      <c r="R287" t="s">
        <v>9277</v>
      </c>
      <c r="S287" t="s">
        <v>4015</v>
      </c>
    </row>
    <row r="288" spans="1:19" ht="15">
      <c r="A288" t="s">
        <v>4016</v>
      </c>
      <c r="C288" s="2" t="s">
        <v>9621</v>
      </c>
      <c r="E288" s="2" t="s">
        <v>10905</v>
      </c>
      <c r="F288" t="s">
        <v>3955</v>
      </c>
      <c r="G288" t="s">
        <v>3957</v>
      </c>
      <c r="H288" s="22" t="s">
        <v>1398</v>
      </c>
      <c r="I288" s="25" t="s">
        <v>1528</v>
      </c>
      <c r="J288" s="11" t="str">
        <f t="shared" si="69"/>
        <v>IC.GI.141002</v>
      </c>
      <c r="K288" s="2" t="s">
        <v>11324</v>
      </c>
      <c r="L288" t="str">
        <f t="shared" si="88"/>
        <v>Bleeding</v>
      </c>
      <c r="M288" s="12" t="str">
        <f t="shared" si="70"/>
        <v>PI.IC.GI.141002.01</v>
      </c>
      <c r="N288" s="12"/>
      <c r="O288" s="12" t="str">
        <f t="shared" si="71"/>
        <v>PH.IC.GI.141002.01</v>
      </c>
      <c r="Q288" s="12" t="str">
        <f t="shared" si="72"/>
        <v>CL.IC.GI.141002.01</v>
      </c>
      <c r="R288" t="s">
        <v>9277</v>
      </c>
      <c r="S288" t="s">
        <v>4015</v>
      </c>
    </row>
    <row r="289" spans="1:19" ht="15">
      <c r="A289" t="s">
        <v>4016</v>
      </c>
      <c r="C289" s="2" t="s">
        <v>9621</v>
      </c>
      <c r="E289" s="2" t="s">
        <v>10905</v>
      </c>
      <c r="F289" t="s">
        <v>3955</v>
      </c>
      <c r="G289" t="s">
        <v>3958</v>
      </c>
      <c r="H289" s="22" t="s">
        <v>1400</v>
      </c>
      <c r="I289" s="25" t="s">
        <v>718</v>
      </c>
      <c r="J289" s="11" t="str">
        <f t="shared" si="69"/>
        <v>IC.GI.141003</v>
      </c>
      <c r="K289" s="2" t="s">
        <v>11324</v>
      </c>
      <c r="L289" t="str">
        <f t="shared" si="88"/>
        <v>Exudate</v>
      </c>
      <c r="M289" s="12" t="str">
        <f t="shared" si="70"/>
        <v>PI.IC.GI.141003.01</v>
      </c>
      <c r="N289" s="12"/>
      <c r="O289" s="12" t="str">
        <f t="shared" si="71"/>
        <v>PH.IC.GI.141003.01</v>
      </c>
      <c r="Q289" s="12" t="str">
        <f t="shared" si="72"/>
        <v>CL.IC.GI.141003.01</v>
      </c>
      <c r="R289" t="s">
        <v>9277</v>
      </c>
      <c r="S289" t="s">
        <v>4015</v>
      </c>
    </row>
    <row r="290" spans="1:19" ht="15">
      <c r="A290" t="s">
        <v>4016</v>
      </c>
      <c r="C290" s="2" t="s">
        <v>9621</v>
      </c>
      <c r="E290" s="2" t="s">
        <v>10905</v>
      </c>
      <c r="F290" t="s">
        <v>3955</v>
      </c>
      <c r="G290" t="s">
        <v>4109</v>
      </c>
      <c r="H290" s="22" t="s">
        <v>1402</v>
      </c>
      <c r="I290" s="25" t="s">
        <v>1560</v>
      </c>
      <c r="J290" s="11" t="str">
        <f t="shared" si="69"/>
        <v>IC.GI.141004</v>
      </c>
      <c r="K290" s="2" t="s">
        <v>11324</v>
      </c>
      <c r="L290" t="str">
        <f t="shared" si="88"/>
        <v>Red</v>
      </c>
      <c r="M290" s="12" t="str">
        <f t="shared" si="70"/>
        <v>PI.IC.GI.141004.01</v>
      </c>
      <c r="N290" s="12"/>
      <c r="O290" s="12" t="str">
        <f t="shared" si="71"/>
        <v>PH.IC.GI.141004.01</v>
      </c>
      <c r="Q290" s="12" t="str">
        <f t="shared" si="72"/>
        <v>CL.IC.GI.141004.01</v>
      </c>
      <c r="R290" t="s">
        <v>9277</v>
      </c>
      <c r="S290" t="s">
        <v>4015</v>
      </c>
    </row>
    <row r="291" spans="1:19" ht="15">
      <c r="A291" t="s">
        <v>4016</v>
      </c>
      <c r="C291" s="2" t="s">
        <v>9621</v>
      </c>
      <c r="E291" s="2" t="s">
        <v>10905</v>
      </c>
      <c r="F291" t="s">
        <v>3955</v>
      </c>
      <c r="G291" t="s">
        <v>4110</v>
      </c>
      <c r="H291" s="22" t="s">
        <v>1404</v>
      </c>
      <c r="I291" s="25" t="s">
        <v>719</v>
      </c>
      <c r="J291" s="11" t="str">
        <f t="shared" si="69"/>
        <v>IC.GI.141005</v>
      </c>
      <c r="K291" s="2" t="s">
        <v>11324</v>
      </c>
      <c r="L291" t="str">
        <f t="shared" si="88"/>
        <v>Bruised</v>
      </c>
      <c r="M291" s="12" t="str">
        <f t="shared" si="70"/>
        <v>PI.IC.GI.141005.01</v>
      </c>
      <c r="N291" s="12"/>
      <c r="O291" s="12" t="str">
        <f t="shared" si="71"/>
        <v>PH.IC.GI.141005.01</v>
      </c>
      <c r="Q291" s="12" t="str">
        <f t="shared" si="72"/>
        <v>CL.IC.GI.141005.01</v>
      </c>
      <c r="R291" t="s">
        <v>9277</v>
      </c>
      <c r="S291" t="s">
        <v>4015</v>
      </c>
    </row>
    <row r="292" spans="1:19" ht="15">
      <c r="A292" t="s">
        <v>4016</v>
      </c>
      <c r="C292" s="2" t="s">
        <v>9621</v>
      </c>
      <c r="E292" s="2" t="s">
        <v>10905</v>
      </c>
      <c r="F292" t="s">
        <v>3955</v>
      </c>
      <c r="G292" t="s">
        <v>3671</v>
      </c>
      <c r="H292" s="22" t="s">
        <v>1406</v>
      </c>
      <c r="I292" s="25" t="s">
        <v>3403</v>
      </c>
      <c r="J292" s="11" t="str">
        <f t="shared" si="69"/>
        <v>IC.GI.141006</v>
      </c>
      <c r="K292" s="2" t="s">
        <v>11324</v>
      </c>
      <c r="L292" t="str">
        <f t="shared" si="88"/>
        <v>Swollen</v>
      </c>
      <c r="M292" s="12" t="str">
        <f t="shared" si="70"/>
        <v>PI.IC.GI.141006.01</v>
      </c>
      <c r="N292" s="12"/>
      <c r="O292" s="12" t="str">
        <f t="shared" si="71"/>
        <v>PH.IC.GI.141006.01</v>
      </c>
      <c r="Q292" s="12" t="str">
        <f t="shared" si="72"/>
        <v>CL.IC.GI.141006.01</v>
      </c>
      <c r="R292" t="s">
        <v>9277</v>
      </c>
      <c r="S292" t="s">
        <v>4015</v>
      </c>
    </row>
    <row r="293" spans="1:19" ht="15">
      <c r="A293" t="s">
        <v>4016</v>
      </c>
      <c r="C293" s="2" t="s">
        <v>9621</v>
      </c>
      <c r="E293" s="2" t="s">
        <v>10905</v>
      </c>
      <c r="F293" t="s">
        <v>3955</v>
      </c>
      <c r="G293" t="s">
        <v>3672</v>
      </c>
      <c r="H293" s="2" t="s">
        <v>7284</v>
      </c>
      <c r="I293" s="25" t="s">
        <v>720</v>
      </c>
      <c r="J293" s="11" t="str">
        <f t="shared" si="69"/>
        <v>IC.GI.141007</v>
      </c>
      <c r="K293" s="2" t="s">
        <v>11324</v>
      </c>
      <c r="L293" t="str">
        <f t="shared" si="88"/>
        <v>S/S Infection</v>
      </c>
      <c r="M293" s="12" t="str">
        <f t="shared" si="70"/>
        <v>PI.IC.GI.141007.01</v>
      </c>
      <c r="N293" s="12"/>
      <c r="O293" s="12" t="str">
        <f t="shared" si="71"/>
        <v>PH.IC.GI.141007.01</v>
      </c>
      <c r="Q293" s="12" t="str">
        <f t="shared" si="72"/>
        <v>CL.IC.GI.141007.01</v>
      </c>
      <c r="R293" t="s">
        <v>9277</v>
      </c>
      <c r="S293" t="s">
        <v>4015</v>
      </c>
    </row>
    <row r="294" spans="1:19" ht="15">
      <c r="A294" t="s">
        <v>4016</v>
      </c>
      <c r="C294" s="2" t="s">
        <v>9621</v>
      </c>
      <c r="E294" s="2" t="s">
        <v>10905</v>
      </c>
      <c r="F294" t="s">
        <v>3955</v>
      </c>
      <c r="G294" t="s">
        <v>3673</v>
      </c>
      <c r="H294" s="2" t="s">
        <v>10093</v>
      </c>
      <c r="I294" s="25" t="s">
        <v>721</v>
      </c>
      <c r="J294" s="11" t="str">
        <f t="shared" si="69"/>
        <v>IC.GI.141008</v>
      </c>
      <c r="K294" s="2" t="s">
        <v>11324</v>
      </c>
      <c r="L294" t="str">
        <f t="shared" si="88"/>
        <v>Infiltrated</v>
      </c>
      <c r="M294" s="12" t="str">
        <f t="shared" si="70"/>
        <v>PI.IC.GI.141008.01</v>
      </c>
      <c r="N294" s="12"/>
      <c r="O294" s="12" t="str">
        <f t="shared" si="71"/>
        <v>PH.IC.GI.141008.01</v>
      </c>
      <c r="Q294" s="12" t="str">
        <f t="shared" si="72"/>
        <v>CL.IC.GI.141008.01</v>
      </c>
      <c r="R294" t="s">
        <v>9277</v>
      </c>
      <c r="S294" t="s">
        <v>4015</v>
      </c>
    </row>
    <row r="295" spans="1:19" ht="15">
      <c r="A295" t="s">
        <v>4016</v>
      </c>
      <c r="C295" s="2" t="s">
        <v>9621</v>
      </c>
      <c r="E295" s="2" t="s">
        <v>10905</v>
      </c>
      <c r="F295" t="s">
        <v>3955</v>
      </c>
      <c r="G295" t="s">
        <v>3674</v>
      </c>
      <c r="H295" s="2" t="s">
        <v>10095</v>
      </c>
      <c r="I295" s="25" t="s">
        <v>2346</v>
      </c>
      <c r="J295" s="11" t="str">
        <f t="shared" si="69"/>
        <v>IC.GI.141009</v>
      </c>
      <c r="K295" s="2" t="s">
        <v>11324</v>
      </c>
      <c r="L295" t="str">
        <f t="shared" si="88"/>
        <v>Tender</v>
      </c>
      <c r="M295" s="12" t="str">
        <f t="shared" si="70"/>
        <v>PI.IC.GI.141009.01</v>
      </c>
      <c r="N295" s="12"/>
      <c r="O295" s="12" t="str">
        <f t="shared" si="71"/>
        <v>PH.IC.GI.141009.01</v>
      </c>
      <c r="Q295" s="12" t="str">
        <f t="shared" si="72"/>
        <v>CL.IC.GI.141009.01</v>
      </c>
      <c r="R295" t="s">
        <v>9277</v>
      </c>
      <c r="S295" t="s">
        <v>4015</v>
      </c>
    </row>
    <row r="296" spans="1:19" ht="15">
      <c r="A296" t="s">
        <v>4016</v>
      </c>
      <c r="C296" s="2" t="s">
        <v>9621</v>
      </c>
      <c r="E296" s="2" t="s">
        <v>10905</v>
      </c>
      <c r="F296" t="s">
        <v>3955</v>
      </c>
      <c r="G296" t="s">
        <v>4011</v>
      </c>
      <c r="H296" s="2" t="s">
        <v>10905</v>
      </c>
      <c r="I296" s="25" t="s">
        <v>722</v>
      </c>
      <c r="J296" s="11" t="str">
        <f t="shared" si="69"/>
        <v>IC.GI.141010</v>
      </c>
      <c r="K296" s="2" t="s">
        <v>11324</v>
      </c>
      <c r="L296" t="str">
        <f t="shared" si="88"/>
        <v>Painful</v>
      </c>
      <c r="M296" s="12" t="str">
        <f t="shared" si="70"/>
        <v>PI.IC.GI.141010.01</v>
      </c>
      <c r="N296" s="12"/>
      <c r="O296" s="12" t="str">
        <f t="shared" si="71"/>
        <v>PH.IC.GI.141010.01</v>
      </c>
      <c r="Q296" s="12" t="str">
        <f t="shared" si="72"/>
        <v>CL.IC.GI.141010.01</v>
      </c>
      <c r="R296" t="s">
        <v>9277</v>
      </c>
      <c r="S296" t="s">
        <v>4015</v>
      </c>
    </row>
    <row r="297" spans="1:19" ht="15">
      <c r="A297" t="s">
        <v>4016</v>
      </c>
      <c r="C297" s="2" t="s">
        <v>9621</v>
      </c>
      <c r="D297" t="s">
        <v>4012</v>
      </c>
      <c r="E297" s="2" t="s">
        <v>8048</v>
      </c>
      <c r="F297" t="s">
        <v>4012</v>
      </c>
      <c r="G297" t="s">
        <v>4013</v>
      </c>
      <c r="H297" s="22" t="s">
        <v>1396</v>
      </c>
      <c r="I297" s="25" t="s">
        <v>834</v>
      </c>
      <c r="J297" s="11" t="str">
        <f t="shared" si="69"/>
        <v>IC.GI.141101</v>
      </c>
      <c r="K297" s="2" t="s">
        <v>1192</v>
      </c>
      <c r="L297" t="str">
        <f t="shared" si="88"/>
        <v>No TX Needed</v>
      </c>
      <c r="M297" s="12" t="str">
        <f t="shared" si="70"/>
        <v>PI.IC.GI.141101.01</v>
      </c>
      <c r="N297" s="12"/>
      <c r="O297" s="12" t="str">
        <f t="shared" si="71"/>
        <v>PH.IC.GI.141101.01</v>
      </c>
      <c r="Q297" s="12" t="str">
        <f t="shared" si="72"/>
        <v>CL.IC.GI.141101.01</v>
      </c>
      <c r="R297" t="s">
        <v>9277</v>
      </c>
      <c r="S297" t="s">
        <v>4015</v>
      </c>
    </row>
    <row r="298" spans="1:19" ht="15">
      <c r="A298" t="s">
        <v>4016</v>
      </c>
      <c r="C298" s="2" t="s">
        <v>9621</v>
      </c>
      <c r="E298" s="2" t="s">
        <v>8048</v>
      </c>
      <c r="F298" t="s">
        <v>4012</v>
      </c>
      <c r="G298" t="s">
        <v>4014</v>
      </c>
      <c r="H298" s="22" t="s">
        <v>1398</v>
      </c>
      <c r="I298" s="25" t="s">
        <v>835</v>
      </c>
      <c r="J298" s="11" t="str">
        <f t="shared" si="69"/>
        <v>IC.GI.141102</v>
      </c>
      <c r="K298" s="2" t="s">
        <v>1192</v>
      </c>
      <c r="L298" t="str">
        <f t="shared" si="88"/>
        <v>New this shift</v>
      </c>
      <c r="M298" s="12" t="str">
        <f t="shared" si="70"/>
        <v>PI.IC.GI.141102.01</v>
      </c>
      <c r="N298" s="12"/>
      <c r="O298" s="12" t="str">
        <f t="shared" si="71"/>
        <v>PH.IC.GI.141102.01</v>
      </c>
      <c r="Q298" s="12" t="str">
        <f t="shared" si="72"/>
        <v>CL.IC.GI.141102.01</v>
      </c>
      <c r="R298" t="s">
        <v>1141</v>
      </c>
      <c r="S298" t="s">
        <v>4015</v>
      </c>
    </row>
    <row r="299" spans="1:19" ht="15">
      <c r="A299" t="s">
        <v>4016</v>
      </c>
      <c r="C299" s="2" t="s">
        <v>9621</v>
      </c>
      <c r="E299" s="2" t="s">
        <v>8048</v>
      </c>
      <c r="F299" t="s">
        <v>4012</v>
      </c>
      <c r="G299" t="s">
        <v>4017</v>
      </c>
      <c r="H299" s="22" t="s">
        <v>1400</v>
      </c>
      <c r="I299" s="25" t="s">
        <v>1811</v>
      </c>
      <c r="J299" s="11" t="str">
        <f t="shared" si="69"/>
        <v>IC.GI.141103</v>
      </c>
      <c r="K299" s="2" t="s">
        <v>1192</v>
      </c>
      <c r="L299" t="str">
        <f t="shared" si="88"/>
        <v>Changed</v>
      </c>
      <c r="M299" s="12" t="str">
        <f t="shared" si="70"/>
        <v>PI.IC.GI.141103.01</v>
      </c>
      <c r="N299" s="12"/>
      <c r="O299" s="12" t="str">
        <f t="shared" si="71"/>
        <v>PH.IC.GI.141103.01</v>
      </c>
      <c r="Q299" s="12" t="str">
        <f t="shared" si="72"/>
        <v>CL.IC.GI.141103.01</v>
      </c>
      <c r="R299" t="s">
        <v>1141</v>
      </c>
      <c r="S299" t="s">
        <v>4015</v>
      </c>
    </row>
    <row r="300" spans="1:19" ht="15">
      <c r="A300" t="s">
        <v>4016</v>
      </c>
      <c r="C300" s="2" t="s">
        <v>9621</v>
      </c>
      <c r="E300" s="2" t="s">
        <v>8048</v>
      </c>
      <c r="F300" t="s">
        <v>4012</v>
      </c>
      <c r="G300" t="s">
        <v>4018</v>
      </c>
      <c r="H300" s="22" t="s">
        <v>1402</v>
      </c>
      <c r="I300" s="25" t="s">
        <v>836</v>
      </c>
      <c r="J300" s="11" t="str">
        <f t="shared" si="69"/>
        <v>IC.GI.141104</v>
      </c>
      <c r="K300" s="2" t="s">
        <v>1192</v>
      </c>
      <c r="L300" t="str">
        <f t="shared" si="88"/>
        <v>Changed over wire</v>
      </c>
      <c r="M300" s="12" t="str">
        <f t="shared" si="70"/>
        <v>PI.IC.GI.141104.01</v>
      </c>
      <c r="N300" s="12"/>
      <c r="O300" s="12" t="str">
        <f t="shared" si="71"/>
        <v>PH.IC.GI.141104.01</v>
      </c>
      <c r="Q300" s="12" t="str">
        <f t="shared" si="72"/>
        <v>CL.IC.GI.141104.01</v>
      </c>
      <c r="R300" t="s">
        <v>1141</v>
      </c>
      <c r="S300" t="s">
        <v>4015</v>
      </c>
    </row>
    <row r="301" spans="1:19" ht="15">
      <c r="A301" t="s">
        <v>4016</v>
      </c>
      <c r="C301" s="2" t="s">
        <v>9621</v>
      </c>
      <c r="E301" s="2" t="s">
        <v>8048</v>
      </c>
      <c r="F301" t="s">
        <v>4012</v>
      </c>
      <c r="G301" t="s">
        <v>4019</v>
      </c>
      <c r="H301" s="22" t="s">
        <v>1404</v>
      </c>
      <c r="I301" s="25" t="s">
        <v>837</v>
      </c>
      <c r="J301" s="11" t="str">
        <f t="shared" si="69"/>
        <v>IC.GI.141105</v>
      </c>
      <c r="K301" s="2" t="s">
        <v>1192</v>
      </c>
      <c r="L301" t="str">
        <f t="shared" si="88"/>
        <v>Reinserted</v>
      </c>
      <c r="M301" s="12" t="str">
        <f t="shared" si="70"/>
        <v>PI.IC.GI.141105.01</v>
      </c>
      <c r="N301" s="12"/>
      <c r="O301" s="12" t="str">
        <f t="shared" si="71"/>
        <v>PH.IC.GI.141105.01</v>
      </c>
      <c r="Q301" s="12" t="str">
        <f t="shared" si="72"/>
        <v>CL.IC.GI.141105.01</v>
      </c>
      <c r="R301" t="s">
        <v>1141</v>
      </c>
      <c r="S301" t="s">
        <v>4015</v>
      </c>
    </row>
    <row r="302" spans="1:19" ht="15">
      <c r="A302" t="s">
        <v>4016</v>
      </c>
      <c r="C302" s="2" t="s">
        <v>9621</v>
      </c>
      <c r="E302" s="2" t="s">
        <v>8048</v>
      </c>
      <c r="F302" t="s">
        <v>4012</v>
      </c>
      <c r="G302" t="s">
        <v>4020</v>
      </c>
      <c r="H302" s="22" t="s">
        <v>1406</v>
      </c>
      <c r="I302" s="25" t="s">
        <v>2230</v>
      </c>
      <c r="J302" s="11" t="str">
        <f t="shared" si="69"/>
        <v>IC.GI.141106</v>
      </c>
      <c r="K302" s="2" t="s">
        <v>1192</v>
      </c>
      <c r="L302" t="str">
        <f t="shared" si="88"/>
        <v>Removed</v>
      </c>
      <c r="M302" s="12" t="str">
        <f t="shared" si="70"/>
        <v>PI.IC.GI.141106.01</v>
      </c>
      <c r="N302" s="12"/>
      <c r="O302" s="12" t="str">
        <f t="shared" si="71"/>
        <v>PH.IC.GI.141106.01</v>
      </c>
      <c r="Q302" s="12" t="str">
        <f t="shared" si="72"/>
        <v>CL.IC.GI.141106.01</v>
      </c>
      <c r="R302" t="s">
        <v>1141</v>
      </c>
      <c r="S302" t="s">
        <v>4015</v>
      </c>
    </row>
    <row r="303" spans="1:19" ht="15">
      <c r="A303" t="s">
        <v>4016</v>
      </c>
      <c r="C303" s="2" t="s">
        <v>9621</v>
      </c>
      <c r="E303" s="2" t="s">
        <v>8048</v>
      </c>
      <c r="F303" t="s">
        <v>4012</v>
      </c>
      <c r="G303" t="s">
        <v>4021</v>
      </c>
      <c r="H303" s="2" t="s">
        <v>7284</v>
      </c>
      <c r="I303" s="25" t="s">
        <v>709</v>
      </c>
      <c r="J303" s="11" t="str">
        <f t="shared" si="69"/>
        <v>IC.GI.141107</v>
      </c>
      <c r="K303" s="2" t="s">
        <v>1192</v>
      </c>
      <c r="L303" t="str">
        <f t="shared" si="88"/>
        <v>PD Tubing Changed</v>
      </c>
      <c r="M303" s="12" t="str">
        <f t="shared" si="70"/>
        <v>PI.IC.GI.141107.01</v>
      </c>
      <c r="N303" s="12"/>
      <c r="O303" s="12" t="str">
        <f t="shared" si="71"/>
        <v>PH.IC.GI.141107.01</v>
      </c>
      <c r="Q303" s="12" t="str">
        <f t="shared" si="72"/>
        <v>CL.IC.GI.141107.01</v>
      </c>
      <c r="R303" t="s">
        <v>1141</v>
      </c>
      <c r="S303" t="s">
        <v>4015</v>
      </c>
    </row>
    <row r="304" spans="1:19" ht="15">
      <c r="A304" t="s">
        <v>4016</v>
      </c>
      <c r="C304" s="2" t="s">
        <v>9621</v>
      </c>
      <c r="E304" s="2" t="s">
        <v>8048</v>
      </c>
      <c r="F304" t="s">
        <v>4012</v>
      </c>
      <c r="G304" t="s">
        <v>4022</v>
      </c>
      <c r="H304" s="2" t="s">
        <v>10093</v>
      </c>
      <c r="I304" s="25" t="s">
        <v>710</v>
      </c>
      <c r="J304" s="11" t="str">
        <f t="shared" si="69"/>
        <v>IC.GI.141108</v>
      </c>
      <c r="K304" s="2" t="s">
        <v>1192</v>
      </c>
      <c r="L304" t="str">
        <f t="shared" si="88"/>
        <v>Dressing Changed</v>
      </c>
      <c r="M304" s="12" t="str">
        <f t="shared" si="70"/>
        <v>PI.IC.GI.141108.01</v>
      </c>
      <c r="N304" s="12"/>
      <c r="O304" s="12" t="str">
        <f t="shared" si="71"/>
        <v>PH.IC.GI.141108.01</v>
      </c>
      <c r="Q304" s="12" t="str">
        <f t="shared" si="72"/>
        <v>CL.IC.GI.141108.01</v>
      </c>
      <c r="R304" t="s">
        <v>9277</v>
      </c>
      <c r="S304" t="s">
        <v>4015</v>
      </c>
    </row>
    <row r="305" spans="1:19" ht="15">
      <c r="A305" t="s">
        <v>4016</v>
      </c>
      <c r="C305" s="2" t="s">
        <v>9621</v>
      </c>
      <c r="E305" s="2" t="s">
        <v>8048</v>
      </c>
      <c r="F305" t="s">
        <v>4012</v>
      </c>
      <c r="G305" t="s">
        <v>4023</v>
      </c>
      <c r="H305" s="2" t="s">
        <v>10095</v>
      </c>
      <c r="I305" s="25" t="s">
        <v>711</v>
      </c>
      <c r="J305" s="11" t="str">
        <f t="shared" si="69"/>
        <v>IC.GI.141109</v>
      </c>
      <c r="K305" s="2" t="s">
        <v>1192</v>
      </c>
      <c r="L305" t="str">
        <f t="shared" si="88"/>
        <v xml:space="preserve">Cleaned </v>
      </c>
      <c r="M305" s="12" t="str">
        <f t="shared" si="70"/>
        <v>PI.IC.GI.141109.01</v>
      </c>
      <c r="N305" s="12"/>
      <c r="O305" s="12" t="str">
        <f t="shared" si="71"/>
        <v>PH.IC.GI.141109.01</v>
      </c>
      <c r="Q305" s="12" t="str">
        <f t="shared" si="72"/>
        <v>CL.IC.GI.141109.01</v>
      </c>
      <c r="R305" t="s">
        <v>9277</v>
      </c>
      <c r="S305" t="s">
        <v>4015</v>
      </c>
    </row>
    <row r="306" spans="1:19" ht="15">
      <c r="A306" t="s">
        <v>4016</v>
      </c>
      <c r="C306" s="2" t="s">
        <v>9621</v>
      </c>
      <c r="E306" s="2" t="s">
        <v>8048</v>
      </c>
      <c r="F306" t="s">
        <v>4012</v>
      </c>
      <c r="G306" t="s">
        <v>4024</v>
      </c>
      <c r="H306" s="2" t="s">
        <v>10905</v>
      </c>
      <c r="I306" s="25" t="s">
        <v>712</v>
      </c>
      <c r="J306" s="11" t="str">
        <f t="shared" si="69"/>
        <v>IC.GI.141110</v>
      </c>
      <c r="K306" s="2" t="s">
        <v>11324</v>
      </c>
      <c r="L306" t="str">
        <f t="shared" si="88"/>
        <v>Dry clean dressing applied</v>
      </c>
      <c r="M306" s="12" t="str">
        <f t="shared" si="70"/>
        <v>PI.IC.GI.141110.01</v>
      </c>
      <c r="N306" s="12"/>
      <c r="O306" s="12" t="str">
        <f t="shared" si="71"/>
        <v>PH.IC.GI.141110.01</v>
      </c>
      <c r="Q306" s="12" t="str">
        <f t="shared" si="72"/>
        <v>CL.IC.GI.141110.01</v>
      </c>
      <c r="R306" t="s">
        <v>9277</v>
      </c>
      <c r="S306" t="s">
        <v>4015</v>
      </c>
    </row>
    <row r="307" spans="1:19" ht="15">
      <c r="A307" t="s">
        <v>4016</v>
      </c>
      <c r="C307" s="2" t="s">
        <v>9621</v>
      </c>
      <c r="E307" s="2" t="s">
        <v>8048</v>
      </c>
      <c r="F307" t="s">
        <v>4012</v>
      </c>
      <c r="G307" t="s">
        <v>235</v>
      </c>
      <c r="H307" s="2" t="s">
        <v>8048</v>
      </c>
      <c r="I307" s="25" t="s">
        <v>10497</v>
      </c>
      <c r="J307" s="11" t="str">
        <f t="shared" si="69"/>
        <v>IC.GI.141111</v>
      </c>
      <c r="K307" s="2" t="s">
        <v>11324</v>
      </c>
      <c r="L307" t="str">
        <f t="shared" si="88"/>
        <v>Dry sterile dressing applied</v>
      </c>
      <c r="M307" s="12" t="str">
        <f t="shared" si="70"/>
        <v>PI.IC.GI.141111.01</v>
      </c>
      <c r="N307" s="12"/>
      <c r="O307" s="12" t="str">
        <f t="shared" si="71"/>
        <v>PH.IC.GI.141111.01</v>
      </c>
      <c r="Q307" s="12" t="str">
        <f t="shared" si="72"/>
        <v>CL.IC.GI.141111.01</v>
      </c>
      <c r="R307" t="s">
        <v>9277</v>
      </c>
      <c r="S307" t="s">
        <v>4015</v>
      </c>
    </row>
    <row r="308" spans="1:19" ht="15">
      <c r="A308" t="s">
        <v>4016</v>
      </c>
      <c r="C308" s="2" t="s">
        <v>9621</v>
      </c>
      <c r="E308" s="2" t="s">
        <v>8048</v>
      </c>
      <c r="F308" t="s">
        <v>4012</v>
      </c>
      <c r="G308" t="s">
        <v>4025</v>
      </c>
      <c r="H308" s="2" t="s">
        <v>11023</v>
      </c>
      <c r="I308" s="25" t="s">
        <v>713</v>
      </c>
      <c r="J308" s="11" t="str">
        <f t="shared" si="69"/>
        <v>IC.GI.141112</v>
      </c>
      <c r="K308" s="2" t="s">
        <v>11324</v>
      </c>
      <c r="L308" t="str">
        <f t="shared" si="88"/>
        <v>NS Flushed</v>
      </c>
      <c r="M308" s="12" t="str">
        <f t="shared" si="70"/>
        <v>PI.IC.GI.141112.01</v>
      </c>
      <c r="N308" s="12"/>
      <c r="O308" s="12" t="str">
        <f t="shared" si="71"/>
        <v>PH.IC.GI.141112.01</v>
      </c>
      <c r="Q308" s="12" t="str">
        <f t="shared" si="72"/>
        <v>CL.IC.GI.141112.01</v>
      </c>
      <c r="R308" t="s">
        <v>9277</v>
      </c>
      <c r="S308" t="s">
        <v>4015</v>
      </c>
    </row>
    <row r="309" spans="1:19" ht="15">
      <c r="A309" t="s">
        <v>4016</v>
      </c>
      <c r="C309" s="2" t="s">
        <v>9621</v>
      </c>
      <c r="E309" s="2" t="s">
        <v>8048</v>
      </c>
      <c r="F309" t="s">
        <v>4012</v>
      </c>
      <c r="G309" t="s">
        <v>4026</v>
      </c>
      <c r="H309" s="2" t="s">
        <v>8201</v>
      </c>
      <c r="I309" s="25" t="s">
        <v>3107</v>
      </c>
      <c r="J309" s="11" t="str">
        <f t="shared" si="69"/>
        <v>IC.GI.141113</v>
      </c>
      <c r="K309" s="2" t="s">
        <v>11324</v>
      </c>
      <c r="L309" t="str">
        <f t="shared" si="88"/>
        <v>Irrigated</v>
      </c>
      <c r="M309" s="12" t="str">
        <f t="shared" si="70"/>
        <v>PI.IC.GI.141113.01</v>
      </c>
      <c r="N309" s="12"/>
      <c r="O309" s="12" t="str">
        <f t="shared" si="71"/>
        <v>PH.IC.GI.141113.01</v>
      </c>
      <c r="Q309" s="12" t="str">
        <f t="shared" si="72"/>
        <v>CL.IC.GI.141113.01</v>
      </c>
      <c r="R309" t="s">
        <v>9277</v>
      </c>
      <c r="S309" t="s">
        <v>4015</v>
      </c>
    </row>
    <row r="310" spans="1:19" ht="15">
      <c r="A310" t="s">
        <v>4016</v>
      </c>
      <c r="C310" s="2" t="s">
        <v>9621</v>
      </c>
      <c r="E310" s="2" t="s">
        <v>8048</v>
      </c>
      <c r="F310" t="s">
        <v>4012</v>
      </c>
      <c r="G310" t="s">
        <v>3743</v>
      </c>
      <c r="H310" s="2" t="s">
        <v>9621</v>
      </c>
      <c r="I310" s="25" t="s">
        <v>714</v>
      </c>
      <c r="J310" s="11" t="str">
        <f t="shared" si="69"/>
        <v>IC.GI.141114</v>
      </c>
      <c r="K310" s="2" t="s">
        <v>11324</v>
      </c>
      <c r="L310" t="str">
        <f t="shared" si="88"/>
        <v>Reinforced Dressing</v>
      </c>
      <c r="M310" s="12" t="str">
        <f t="shared" si="70"/>
        <v>PI.IC.GI.141114.01</v>
      </c>
      <c r="N310" s="12"/>
      <c r="O310" s="12" t="str">
        <f t="shared" si="71"/>
        <v>PH.IC.GI.141114.01</v>
      </c>
      <c r="Q310" s="12" t="str">
        <f t="shared" si="72"/>
        <v>CL.IC.GI.141114.01</v>
      </c>
      <c r="R310" t="s">
        <v>9277</v>
      </c>
      <c r="S310" t="s">
        <v>4015</v>
      </c>
    </row>
    <row r="311" spans="1:19" ht="15">
      <c r="A311" t="s">
        <v>4016</v>
      </c>
      <c r="C311" s="2" t="s">
        <v>9621</v>
      </c>
      <c r="E311" s="2" t="s">
        <v>8048</v>
      </c>
      <c r="F311" t="s">
        <v>4012</v>
      </c>
      <c r="G311" t="s">
        <v>3854</v>
      </c>
      <c r="H311" s="2" t="s">
        <v>6135</v>
      </c>
      <c r="I311" s="25" t="s">
        <v>715</v>
      </c>
      <c r="J311" s="11" t="str">
        <f t="shared" si="69"/>
        <v>IC.GI.141115</v>
      </c>
      <c r="K311" s="2" t="s">
        <v>11324</v>
      </c>
      <c r="L311" t="str">
        <f t="shared" si="88"/>
        <v xml:space="preserve">Heat applied </v>
      </c>
      <c r="M311" s="12" t="str">
        <f t="shared" si="70"/>
        <v>PI.IC.GI.141115.01</v>
      </c>
      <c r="N311" s="12"/>
      <c r="O311" s="12" t="str">
        <f t="shared" si="71"/>
        <v>PH.IC.GI.141115.01</v>
      </c>
      <c r="Q311" s="12" t="str">
        <f t="shared" si="72"/>
        <v>CL.IC.GI.141115.01</v>
      </c>
      <c r="R311" t="s">
        <v>1141</v>
      </c>
      <c r="S311" t="s">
        <v>4015</v>
      </c>
    </row>
    <row r="312" spans="1:19" ht="15">
      <c r="A312" t="s">
        <v>4016</v>
      </c>
      <c r="C312" s="2" t="s">
        <v>9621</v>
      </c>
      <c r="E312" s="2" t="s">
        <v>8048</v>
      </c>
      <c r="F312" t="s">
        <v>4012</v>
      </c>
      <c r="G312" t="s">
        <v>3855</v>
      </c>
      <c r="H312" s="2" t="s">
        <v>5740</v>
      </c>
      <c r="I312" s="25" t="s">
        <v>716</v>
      </c>
      <c r="J312" s="11" t="str">
        <f t="shared" si="69"/>
        <v>IC.GI.141116</v>
      </c>
      <c r="K312" s="2" t="s">
        <v>1192</v>
      </c>
      <c r="L312" t="str">
        <f t="shared" si="88"/>
        <v>MD called</v>
      </c>
      <c r="M312" s="12" t="str">
        <f t="shared" si="70"/>
        <v>PI.IC.GI.141116.01</v>
      </c>
      <c r="N312" s="12"/>
      <c r="O312" s="12" t="str">
        <f t="shared" si="71"/>
        <v>PH.IC.GI.141116.01</v>
      </c>
      <c r="Q312" s="12" t="str">
        <f t="shared" si="72"/>
        <v>CL.IC.GI.141116.01</v>
      </c>
      <c r="R312" t="s">
        <v>1141</v>
      </c>
      <c r="S312" t="s">
        <v>4015</v>
      </c>
    </row>
    <row r="313" spans="1:19" ht="15">
      <c r="A313" t="s">
        <v>4016</v>
      </c>
      <c r="C313" s="2" t="s">
        <v>9621</v>
      </c>
      <c r="D313" t="s">
        <v>4007</v>
      </c>
      <c r="E313" s="2" t="s">
        <v>11023</v>
      </c>
      <c r="F313" t="s">
        <v>4007</v>
      </c>
      <c r="G313" t="s">
        <v>4008</v>
      </c>
      <c r="H313" s="2" t="s">
        <v>1192</v>
      </c>
      <c r="J313" s="11" t="str">
        <f t="shared" si="69"/>
        <v>IC.GI.141201</v>
      </c>
      <c r="K313" s="2" t="s">
        <v>1192</v>
      </c>
      <c r="L313" t="str">
        <f t="shared" si="88"/>
        <v>Date: specify</v>
      </c>
      <c r="M313" s="12" t="str">
        <f t="shared" si="70"/>
        <v>PI.IC.GI.141201.01</v>
      </c>
      <c r="N313" s="12"/>
      <c r="O313" s="12" t="str">
        <f t="shared" si="71"/>
        <v>PH.IC.GI.141201.01</v>
      </c>
      <c r="Q313" s="12" t="str">
        <f t="shared" si="72"/>
        <v>CL.IC.GI.141201.01</v>
      </c>
      <c r="R313" t="s">
        <v>1141</v>
      </c>
      <c r="S313" t="s">
        <v>4015</v>
      </c>
    </row>
    <row r="314" spans="1:19" ht="15">
      <c r="A314" t="s">
        <v>4016</v>
      </c>
      <c r="C314" s="2" t="s">
        <v>9621</v>
      </c>
      <c r="D314" t="s">
        <v>4166</v>
      </c>
      <c r="E314" s="2" t="s">
        <v>8201</v>
      </c>
      <c r="F314" t="s">
        <v>4166</v>
      </c>
      <c r="G314" t="s">
        <v>4167</v>
      </c>
      <c r="H314" s="22" t="s">
        <v>1396</v>
      </c>
      <c r="J314" s="11" t="str">
        <f t="shared" si="69"/>
        <v>IC.GI.141301</v>
      </c>
      <c r="K314" s="2" t="s">
        <v>11324</v>
      </c>
      <c r="L314" t="str">
        <f t="shared" si="88"/>
        <v>Scales Calibrated</v>
      </c>
      <c r="M314" s="12" t="str">
        <f t="shared" si="70"/>
        <v>PI.IC.GI.141301.01</v>
      </c>
      <c r="N314" s="12"/>
      <c r="O314" s="12" t="str">
        <f t="shared" si="71"/>
        <v>PH.IC.GI.141301.01</v>
      </c>
      <c r="Q314" s="12" t="str">
        <f t="shared" si="72"/>
        <v>CL.IC.GI.141301.01</v>
      </c>
      <c r="R314" t="s">
        <v>1141</v>
      </c>
      <c r="S314" t="s">
        <v>4015</v>
      </c>
    </row>
    <row r="315" spans="1:19" ht="15">
      <c r="A315" t="s">
        <v>4016</v>
      </c>
      <c r="C315" s="2" t="s">
        <v>9621</v>
      </c>
      <c r="E315" s="2" t="s">
        <v>8201</v>
      </c>
      <c r="F315" t="s">
        <v>4166</v>
      </c>
      <c r="G315" t="s">
        <v>4168</v>
      </c>
      <c r="H315" s="22" t="s">
        <v>1199</v>
      </c>
      <c r="J315" s="11" t="str">
        <f t="shared" si="69"/>
        <v>IC.GI.141302</v>
      </c>
      <c r="K315" s="2" t="s">
        <v>11324</v>
      </c>
      <c r="L315" t="str">
        <f t="shared" si="88"/>
        <v>Access Clotted</v>
      </c>
      <c r="M315" s="12" t="str">
        <f t="shared" si="70"/>
        <v>PI.IC.GI.141302.01</v>
      </c>
      <c r="N315" s="12"/>
      <c r="O315" s="12" t="str">
        <f t="shared" si="71"/>
        <v>PH.IC.GI.141302.01</v>
      </c>
      <c r="Q315" s="12" t="str">
        <f t="shared" si="72"/>
        <v>CL.IC.GI.141302.01</v>
      </c>
      <c r="R315" t="s">
        <v>1141</v>
      </c>
      <c r="S315">
        <v>906</v>
      </c>
    </row>
    <row r="316" spans="1:19" ht="15">
      <c r="A316" t="s">
        <v>4016</v>
      </c>
      <c r="C316" s="2" t="s">
        <v>9621</v>
      </c>
      <c r="E316" s="2" t="s">
        <v>8201</v>
      </c>
      <c r="F316" t="s">
        <v>4166</v>
      </c>
      <c r="G316" t="s">
        <v>4169</v>
      </c>
      <c r="H316" s="22" t="s">
        <v>946</v>
      </c>
      <c r="J316" s="11" t="str">
        <f t="shared" si="69"/>
        <v>IC.GI.141303</v>
      </c>
      <c r="K316" s="2" t="s">
        <v>11324</v>
      </c>
      <c r="L316" t="str">
        <f t="shared" si="88"/>
        <v>Access Obtained</v>
      </c>
      <c r="M316" s="12" t="str">
        <f t="shared" si="70"/>
        <v>PI.IC.GI.141303.01</v>
      </c>
      <c r="N316" s="12"/>
      <c r="O316" s="12" t="str">
        <f t="shared" si="71"/>
        <v>PH.IC.GI.141303.01</v>
      </c>
      <c r="Q316" s="12" t="str">
        <f t="shared" si="72"/>
        <v>CL.IC.GI.141303.01</v>
      </c>
      <c r="R316" t="s">
        <v>1141</v>
      </c>
      <c r="S316">
        <v>906</v>
      </c>
    </row>
    <row r="317" spans="1:19" ht="15">
      <c r="A317" t="s">
        <v>4016</v>
      </c>
      <c r="C317" s="2" t="s">
        <v>9621</v>
      </c>
      <c r="E317" s="2" t="s">
        <v>8201</v>
      </c>
      <c r="F317" t="s">
        <v>4166</v>
      </c>
      <c r="G317" t="s">
        <v>4170</v>
      </c>
      <c r="H317" s="22" t="s">
        <v>948</v>
      </c>
      <c r="J317" s="11" t="str">
        <f t="shared" si="69"/>
        <v>IC.GI.141304</v>
      </c>
      <c r="K317" s="2" t="s">
        <v>11324</v>
      </c>
      <c r="L317" t="str">
        <f t="shared" si="88"/>
        <v>Labs Drawn</v>
      </c>
      <c r="M317" s="12" t="str">
        <f t="shared" si="70"/>
        <v>PI.IC.GI.141304.01</v>
      </c>
      <c r="N317" s="12"/>
      <c r="O317" s="12" t="str">
        <f t="shared" si="71"/>
        <v>PH.IC.GI.141304.01</v>
      </c>
      <c r="Q317" s="12" t="str">
        <f t="shared" si="72"/>
        <v>CL.IC.GI.141304.01</v>
      </c>
      <c r="R317" t="s">
        <v>9277</v>
      </c>
      <c r="S317">
        <v>906</v>
      </c>
    </row>
    <row r="318" spans="1:19" ht="15">
      <c r="A318" t="s">
        <v>4016</v>
      </c>
      <c r="C318" s="2" t="s">
        <v>9621</v>
      </c>
      <c r="E318" s="2" t="s">
        <v>8201</v>
      </c>
      <c r="F318" t="s">
        <v>4166</v>
      </c>
      <c r="G318" t="s">
        <v>4171</v>
      </c>
      <c r="H318" s="22" t="s">
        <v>7071</v>
      </c>
      <c r="J318" s="11" t="str">
        <f t="shared" si="69"/>
        <v>IC.GI.141305</v>
      </c>
      <c r="K318" s="2" t="s">
        <v>11324</v>
      </c>
      <c r="L318" t="str">
        <f t="shared" si="88"/>
        <v>MD Called</v>
      </c>
      <c r="M318" s="12" t="str">
        <f t="shared" si="70"/>
        <v>PI.IC.GI.141305.01</v>
      </c>
      <c r="N318" s="12"/>
      <c r="O318" s="12" t="str">
        <f t="shared" si="71"/>
        <v>PH.IC.GI.141305.01</v>
      </c>
      <c r="Q318" s="12" t="str">
        <f t="shared" si="72"/>
        <v>CL.IC.GI.141305.01</v>
      </c>
      <c r="R318" t="s">
        <v>9277</v>
      </c>
      <c r="S318">
        <v>906</v>
      </c>
    </row>
    <row r="319" spans="1:19" ht="15">
      <c r="A319" t="s">
        <v>4016</v>
      </c>
      <c r="C319" s="2" t="s">
        <v>9621</v>
      </c>
      <c r="E319" s="2" t="s">
        <v>8201</v>
      </c>
      <c r="F319" t="s">
        <v>4166</v>
      </c>
      <c r="G319" t="s">
        <v>4172</v>
      </c>
      <c r="H319" s="22" t="s">
        <v>6888</v>
      </c>
      <c r="J319" s="11" t="str">
        <f t="shared" ref="J319:J330" si="89">CONCATENATE("IC.GI.",C319,E319,H319)</f>
        <v>IC.GI.141306</v>
      </c>
      <c r="K319" s="2" t="s">
        <v>11324</v>
      </c>
      <c r="L319" t="str">
        <f t="shared" si="88"/>
        <v>MD at Bedside</v>
      </c>
      <c r="M319" s="12" t="str">
        <f t="shared" ref="M319:M330" si="90">CONCATENATE("PI.",J319,".",K319)</f>
        <v>PI.IC.GI.141306.01</v>
      </c>
      <c r="N319" s="12"/>
      <c r="O319" s="12" t="str">
        <f t="shared" ref="O319:O330" si="91">CONCATENATE("PH.",J319,".",K319)</f>
        <v>PH.IC.GI.141306.01</v>
      </c>
      <c r="Q319" s="12" t="str">
        <f t="shared" ref="Q319:Q330" si="92">CONCATENATE("CL.",J319,".",K319)</f>
        <v>CL.IC.GI.141306.01</v>
      </c>
      <c r="R319" t="s">
        <v>9277</v>
      </c>
      <c r="S319">
        <v>906</v>
      </c>
    </row>
    <row r="320" spans="1:19" ht="15">
      <c r="A320" t="s">
        <v>4016</v>
      </c>
      <c r="C320" s="2" t="s">
        <v>9621</v>
      </c>
      <c r="E320" s="2" t="s">
        <v>8201</v>
      </c>
      <c r="F320" t="s">
        <v>4166</v>
      </c>
      <c r="G320" t="s">
        <v>4173</v>
      </c>
      <c r="H320" s="22" t="s">
        <v>7284</v>
      </c>
      <c r="J320" s="11" t="str">
        <f t="shared" si="89"/>
        <v>IC.GI.141307</v>
      </c>
      <c r="K320" s="2" t="s">
        <v>11324</v>
      </c>
      <c r="L320" t="str">
        <f t="shared" si="88"/>
        <v>Priming Complete</v>
      </c>
      <c r="M320" s="12" t="str">
        <f t="shared" si="90"/>
        <v>PI.IC.GI.141307.01</v>
      </c>
      <c r="N320" s="12"/>
      <c r="O320" s="12" t="str">
        <f t="shared" si="91"/>
        <v>PH.IC.GI.141307.01</v>
      </c>
      <c r="Q320" s="12" t="str">
        <f t="shared" si="92"/>
        <v>CL.IC.GI.141307.01</v>
      </c>
      <c r="R320" t="s">
        <v>9277</v>
      </c>
      <c r="S320">
        <v>906</v>
      </c>
    </row>
    <row r="321" spans="1:29" ht="15">
      <c r="A321" t="s">
        <v>4016</v>
      </c>
      <c r="C321" s="2" t="s">
        <v>9621</v>
      </c>
      <c r="E321" s="2" t="s">
        <v>8201</v>
      </c>
      <c r="F321" t="s">
        <v>4166</v>
      </c>
      <c r="G321" t="s">
        <v>4174</v>
      </c>
      <c r="H321" s="22" t="s">
        <v>10093</v>
      </c>
      <c r="J321" s="11" t="str">
        <f t="shared" si="89"/>
        <v>IC.GI.141308</v>
      </c>
      <c r="K321" s="2" t="s">
        <v>11324</v>
      </c>
      <c r="L321" t="str">
        <f t="shared" si="88"/>
        <v>Pod Repositioned</v>
      </c>
      <c r="M321" s="12" t="str">
        <f t="shared" si="90"/>
        <v>PI.IC.GI.141308.01</v>
      </c>
      <c r="N321" s="12"/>
      <c r="O321" s="12" t="str">
        <f t="shared" si="91"/>
        <v>PH.IC.GI.141308.01</v>
      </c>
      <c r="Q321" s="12" t="str">
        <f t="shared" si="92"/>
        <v>CL.IC.GI.141308.01</v>
      </c>
      <c r="R321" t="s">
        <v>9277</v>
      </c>
      <c r="S321">
        <v>906</v>
      </c>
    </row>
    <row r="322" spans="1:29" ht="15">
      <c r="A322" t="s">
        <v>4016</v>
      </c>
      <c r="C322" s="2" t="s">
        <v>9621</v>
      </c>
      <c r="E322" s="2" t="s">
        <v>8201</v>
      </c>
      <c r="F322" t="s">
        <v>4166</v>
      </c>
      <c r="G322" t="s">
        <v>3937</v>
      </c>
      <c r="H322" s="22" t="s">
        <v>10095</v>
      </c>
      <c r="J322" s="11" t="str">
        <f t="shared" si="89"/>
        <v>IC.GI.141309</v>
      </c>
      <c r="K322" s="2" t="s">
        <v>11324</v>
      </c>
      <c r="L322" t="str">
        <f t="shared" si="88"/>
        <v>Rinse back Done</v>
      </c>
      <c r="M322" s="12" t="str">
        <f t="shared" si="90"/>
        <v>PI.IC.GI.141309.01</v>
      </c>
      <c r="N322" s="12"/>
      <c r="O322" s="12" t="str">
        <f t="shared" si="91"/>
        <v>PH.IC.GI.141309.01</v>
      </c>
      <c r="Q322" s="12" t="str">
        <f t="shared" si="92"/>
        <v>CL.IC.GI.141309.01</v>
      </c>
      <c r="R322" t="s">
        <v>9277</v>
      </c>
      <c r="S322">
        <v>906</v>
      </c>
    </row>
    <row r="323" spans="1:29" ht="15">
      <c r="A323" t="s">
        <v>4016</v>
      </c>
      <c r="C323" s="2" t="s">
        <v>9621</v>
      </c>
      <c r="E323" s="2" t="s">
        <v>8201</v>
      </c>
      <c r="F323" t="s">
        <v>4166</v>
      </c>
      <c r="G323" t="s">
        <v>3938</v>
      </c>
      <c r="H323" s="22" t="s">
        <v>10905</v>
      </c>
      <c r="J323" s="11" t="str">
        <f t="shared" si="89"/>
        <v>IC.GI.141310</v>
      </c>
      <c r="K323" s="2" t="s">
        <v>11324</v>
      </c>
      <c r="L323" t="str">
        <f t="shared" si="88"/>
        <v>CRRT Started</v>
      </c>
      <c r="M323" s="12" t="str">
        <f t="shared" si="90"/>
        <v>PI.IC.GI.141310.01</v>
      </c>
      <c r="N323" s="12"/>
      <c r="O323" s="12" t="str">
        <f t="shared" si="91"/>
        <v>PH.IC.GI.141310.01</v>
      </c>
      <c r="Q323" s="12" t="str">
        <f t="shared" si="92"/>
        <v>CL.IC.GI.141310.01</v>
      </c>
      <c r="R323" t="s">
        <v>9277</v>
      </c>
      <c r="S323">
        <v>906</v>
      </c>
    </row>
    <row r="324" spans="1:29" ht="15">
      <c r="A324" t="s">
        <v>4016</v>
      </c>
      <c r="C324" s="2" t="s">
        <v>9621</v>
      </c>
      <c r="E324" s="2" t="s">
        <v>8201</v>
      </c>
      <c r="F324" t="s">
        <v>4166</v>
      </c>
      <c r="G324" t="s">
        <v>3939</v>
      </c>
      <c r="H324" s="22" t="s">
        <v>8048</v>
      </c>
      <c r="J324" s="11" t="str">
        <f t="shared" si="89"/>
        <v>IC.GI.141311</v>
      </c>
      <c r="K324" s="2" t="s">
        <v>11324</v>
      </c>
      <c r="L324" t="str">
        <f t="shared" si="88"/>
        <v>CRRT Stopped</v>
      </c>
      <c r="M324" s="12" t="str">
        <f t="shared" si="90"/>
        <v>PI.IC.GI.141311.01</v>
      </c>
      <c r="N324" s="12"/>
      <c r="O324" s="12" t="str">
        <f t="shared" si="91"/>
        <v>PH.IC.GI.141311.01</v>
      </c>
      <c r="Q324" s="12" t="str">
        <f t="shared" si="92"/>
        <v>CL.IC.GI.141311.01</v>
      </c>
      <c r="R324" t="s">
        <v>9277</v>
      </c>
      <c r="S324">
        <v>906</v>
      </c>
    </row>
    <row r="325" spans="1:29" ht="15">
      <c r="A325" t="s">
        <v>4016</v>
      </c>
      <c r="C325" s="2" t="s">
        <v>9621</v>
      </c>
      <c r="E325" s="2" t="s">
        <v>8201</v>
      </c>
      <c r="F325" t="s">
        <v>4166</v>
      </c>
      <c r="G325" t="s">
        <v>4085</v>
      </c>
      <c r="H325" s="22" t="s">
        <v>11023</v>
      </c>
      <c r="J325" s="11" t="str">
        <f t="shared" si="89"/>
        <v>IC.GI.141312</v>
      </c>
      <c r="K325" s="2" t="s">
        <v>11324</v>
      </c>
      <c r="L325" t="str">
        <f t="shared" si="88"/>
        <v>Temporary Disconnection</v>
      </c>
      <c r="M325" s="12" t="str">
        <f t="shared" si="90"/>
        <v>PI.IC.GI.141312.01</v>
      </c>
      <c r="N325" s="12"/>
      <c r="O325" s="12" t="str">
        <f t="shared" si="91"/>
        <v>PH.IC.GI.141312.01</v>
      </c>
      <c r="Q325" s="12" t="str">
        <f t="shared" si="92"/>
        <v>CL.IC.GI.141312.01</v>
      </c>
      <c r="R325" t="s">
        <v>9277</v>
      </c>
      <c r="S325">
        <v>906</v>
      </c>
    </row>
    <row r="326" spans="1:29" ht="15">
      <c r="A326" t="s">
        <v>4016</v>
      </c>
      <c r="C326" s="2" t="s">
        <v>9621</v>
      </c>
      <c r="E326" s="2" t="s">
        <v>8201</v>
      </c>
      <c r="F326" t="s">
        <v>4166</v>
      </c>
      <c r="G326" t="s">
        <v>4086</v>
      </c>
      <c r="H326" s="22" t="s">
        <v>8201</v>
      </c>
      <c r="J326" s="11" t="str">
        <f t="shared" si="89"/>
        <v>IC.GI.141313</v>
      </c>
      <c r="K326" s="2" t="s">
        <v>11324</v>
      </c>
      <c r="L326" t="str">
        <f t="shared" si="88"/>
        <v>Self Test Failure</v>
      </c>
      <c r="M326" s="12" t="str">
        <f t="shared" si="90"/>
        <v>PI.IC.GI.141313.01</v>
      </c>
      <c r="N326" s="12"/>
      <c r="O326" s="12" t="str">
        <f t="shared" si="91"/>
        <v>PH.IC.GI.141313.01</v>
      </c>
      <c r="Q326" s="12" t="str">
        <f t="shared" si="92"/>
        <v>CL.IC.GI.141313.01</v>
      </c>
      <c r="R326" t="s">
        <v>9277</v>
      </c>
      <c r="S326">
        <v>906</v>
      </c>
    </row>
    <row r="327" spans="1:29" ht="15">
      <c r="A327" t="s">
        <v>3811</v>
      </c>
      <c r="C327" s="68" t="s">
        <v>482</v>
      </c>
      <c r="E327" s="68" t="s">
        <v>321</v>
      </c>
      <c r="F327" t="s">
        <v>4166</v>
      </c>
      <c r="G327" t="s">
        <v>4087</v>
      </c>
      <c r="H327" s="61" t="s">
        <v>482</v>
      </c>
      <c r="J327" s="11" t="str">
        <f t="shared" ref="J327:J328" si="93">CONCATENATE("IC.GI.",C327,E327,H327)</f>
        <v>IC.GI.141314</v>
      </c>
      <c r="K327" s="68" t="s">
        <v>295</v>
      </c>
      <c r="L327" t="str">
        <f t="shared" ref="L327:L328" si="94">G327</f>
        <v>Thrombolytic Used</v>
      </c>
      <c r="M327" s="12" t="str">
        <f t="shared" ref="M327:M328" si="95">CONCATENATE("PI.",J327,".",K327)</f>
        <v>PI.IC.GI.141314.01</v>
      </c>
      <c r="N327" s="12"/>
      <c r="O327" s="12" t="str">
        <f t="shared" ref="O327:O328" si="96">CONCATENATE("PH.",J327,".",K327)</f>
        <v>PH.IC.GI.141314.01</v>
      </c>
      <c r="Q327" s="12" t="str">
        <f t="shared" ref="Q327:Q328" si="97">CONCATENATE("CL.",J327,".",K327)</f>
        <v>CL.IC.GI.141314.01</v>
      </c>
      <c r="R327" t="s">
        <v>176</v>
      </c>
      <c r="S327">
        <v>906</v>
      </c>
    </row>
    <row r="328" spans="1:29" ht="15">
      <c r="A328" t="s">
        <v>3811</v>
      </c>
      <c r="C328" s="68" t="s">
        <v>482</v>
      </c>
      <c r="E328" s="68" t="s">
        <v>321</v>
      </c>
      <c r="F328" t="s">
        <v>4166</v>
      </c>
      <c r="G328" t="s">
        <v>4088</v>
      </c>
      <c r="H328" s="61" t="s">
        <v>476</v>
      </c>
      <c r="J328" s="13" t="str">
        <f t="shared" si="93"/>
        <v>IC.GI.141315</v>
      </c>
      <c r="K328" s="6" t="s">
        <v>295</v>
      </c>
      <c r="L328" s="5" t="str">
        <f t="shared" si="94"/>
        <v>Return/Access Lines Reversed</v>
      </c>
      <c r="M328" s="14" t="str">
        <f t="shared" si="95"/>
        <v>PI.IC.GI.141315.01</v>
      </c>
      <c r="N328" s="14"/>
      <c r="O328" s="14" t="str">
        <f t="shared" si="96"/>
        <v>PH.IC.GI.141315.01</v>
      </c>
      <c r="P328" s="5"/>
      <c r="Q328" s="14" t="str">
        <f t="shared" si="97"/>
        <v>CL.IC.GI.141315.01</v>
      </c>
      <c r="R328" s="5" t="s">
        <v>176</v>
      </c>
      <c r="S328" s="5">
        <v>906</v>
      </c>
      <c r="T328" s="5"/>
      <c r="U328" s="5"/>
      <c r="V328" s="5"/>
      <c r="W328" s="5"/>
      <c r="X328" s="5"/>
      <c r="Y328" s="5"/>
    </row>
    <row r="329" spans="1:29" ht="15">
      <c r="A329" t="s">
        <v>4016</v>
      </c>
      <c r="C329" s="2" t="s">
        <v>9621</v>
      </c>
      <c r="D329" t="s">
        <v>11726</v>
      </c>
      <c r="E329" s="68" t="s">
        <v>11740</v>
      </c>
      <c r="F329" t="s">
        <v>11726</v>
      </c>
      <c r="G329" s="5" t="s">
        <v>11727</v>
      </c>
      <c r="H329" s="61" t="s">
        <v>11741</v>
      </c>
      <c r="J329" s="11" t="str">
        <f t="shared" si="89"/>
        <v>IC.GI.141401</v>
      </c>
      <c r="K329" s="2" t="s">
        <v>11324</v>
      </c>
      <c r="L329" t="str">
        <f t="shared" si="88"/>
        <v xml:space="preserve">Net Fluid removal order </v>
      </c>
      <c r="M329" s="12" t="str">
        <f t="shared" si="90"/>
        <v>PI.IC.GI.141401.01</v>
      </c>
      <c r="N329" s="12"/>
      <c r="O329" s="12" t="str">
        <f t="shared" si="91"/>
        <v>PH.IC.GI.141401.01</v>
      </c>
      <c r="Q329" s="12" t="str">
        <f t="shared" si="92"/>
        <v>CL.IC.GI.141401.01</v>
      </c>
      <c r="R329" t="s">
        <v>9277</v>
      </c>
      <c r="S329">
        <v>906</v>
      </c>
      <c r="AB329" t="s">
        <v>11747</v>
      </c>
      <c r="AC329">
        <v>1137</v>
      </c>
    </row>
    <row r="330" spans="1:29" ht="15">
      <c r="A330" t="s">
        <v>4016</v>
      </c>
      <c r="C330" s="2" t="s">
        <v>9621</v>
      </c>
      <c r="E330" s="68" t="s">
        <v>11740</v>
      </c>
      <c r="F330" t="s">
        <v>11726</v>
      </c>
      <c r="G330" s="5" t="s">
        <v>11728</v>
      </c>
      <c r="H330" s="61" t="s">
        <v>11742</v>
      </c>
      <c r="J330" s="13" t="str">
        <f t="shared" si="89"/>
        <v>IC.GI.141402</v>
      </c>
      <c r="K330" s="6" t="s">
        <v>11324</v>
      </c>
      <c r="L330" s="5" t="str">
        <f t="shared" si="88"/>
        <v xml:space="preserve">Set Fluid removal order </v>
      </c>
      <c r="M330" s="14" t="str">
        <f t="shared" si="90"/>
        <v>PI.IC.GI.141402.01</v>
      </c>
      <c r="N330" s="14"/>
      <c r="O330" s="14" t="str">
        <f t="shared" si="91"/>
        <v>PH.IC.GI.141402.01</v>
      </c>
      <c r="P330" s="5"/>
      <c r="Q330" s="14" t="str">
        <f t="shared" si="92"/>
        <v>CL.IC.GI.141402.01</v>
      </c>
      <c r="R330" s="5" t="s">
        <v>9277</v>
      </c>
      <c r="S330" s="5">
        <v>906</v>
      </c>
      <c r="T330" s="5"/>
      <c r="U330" s="5"/>
      <c r="V330" s="5"/>
      <c r="W330" s="5"/>
      <c r="X330" s="5"/>
      <c r="Y330" s="5"/>
      <c r="AB330" t="s">
        <v>11747</v>
      </c>
      <c r="AC330">
        <v>1137</v>
      </c>
    </row>
    <row r="331" spans="1:29" ht="15">
      <c r="A331" t="s">
        <v>857</v>
      </c>
      <c r="B331" s="18" t="s">
        <v>858</v>
      </c>
      <c r="C331" s="22" t="s">
        <v>612</v>
      </c>
      <c r="D331" s="25" t="s">
        <v>2935</v>
      </c>
      <c r="E331" s="2" t="s">
        <v>606</v>
      </c>
      <c r="F331" t="s">
        <v>607</v>
      </c>
      <c r="G331" t="s">
        <v>1825</v>
      </c>
      <c r="H331" s="22" t="s">
        <v>1396</v>
      </c>
      <c r="I331" t="s">
        <v>1825</v>
      </c>
      <c r="J331" s="13" t="str">
        <f t="shared" ref="J331" si="98">CONCATENATE("IC.GI.",C331,E331,H331)</f>
        <v>IC.GI.150301</v>
      </c>
      <c r="K331" s="6" t="s">
        <v>11383</v>
      </c>
      <c r="L331" s="5" t="str">
        <f t="shared" ref="L331" si="99">G331</f>
        <v>Gauze</v>
      </c>
      <c r="M331" s="14" t="str">
        <f t="shared" ref="M331" si="100">CONCATENATE("PI.",J331,".",K331)</f>
        <v>PI.IC.GI.150301.01</v>
      </c>
      <c r="N331" s="14"/>
      <c r="O331" s="14" t="str">
        <f t="shared" ref="O331" si="101">CONCATENATE("PH.",J331,".",K331)</f>
        <v>PH.IC.GI.150301.01</v>
      </c>
      <c r="P331" s="5"/>
      <c r="Q331" s="14" t="str">
        <f t="shared" ref="Q331" si="102">CONCATENATE("CL.",J331,".",K331)</f>
        <v>CL.IC.GI.150301.01</v>
      </c>
      <c r="R331" s="5"/>
      <c r="S331" s="5"/>
      <c r="T331" s="5"/>
      <c r="U331" s="5"/>
      <c r="V331" s="5"/>
      <c r="W331" s="5"/>
      <c r="X331" s="5" t="s">
        <v>613</v>
      </c>
      <c r="Y331" s="5">
        <v>1090</v>
      </c>
    </row>
    <row r="332" spans="1:29" ht="15">
      <c r="A332" t="s">
        <v>857</v>
      </c>
      <c r="B332" s="25"/>
      <c r="C332" s="22" t="s">
        <v>612</v>
      </c>
      <c r="D332" s="25"/>
      <c r="E332" s="2" t="s">
        <v>606</v>
      </c>
      <c r="F332" t="s">
        <v>607</v>
      </c>
      <c r="G332" t="s">
        <v>1998</v>
      </c>
      <c r="H332" s="22" t="s">
        <v>1398</v>
      </c>
      <c r="I332" t="s">
        <v>3444</v>
      </c>
      <c r="J332" s="13" t="str">
        <f t="shared" ref="J332:J350" si="103">CONCATENATE("IC.GI.",C332,E332,H332)</f>
        <v>IC.GI.150302</v>
      </c>
      <c r="K332" s="6" t="s">
        <v>11383</v>
      </c>
      <c r="L332" s="5" t="str">
        <f t="shared" ref="L332:L350" si="104">G332</f>
        <v>Transparent</v>
      </c>
      <c r="M332" s="14" t="str">
        <f t="shared" ref="M332:M350" si="105">CONCATENATE("PI.",J332,".",K332)</f>
        <v>PI.IC.GI.150302.01</v>
      </c>
      <c r="N332" s="14"/>
      <c r="O332" s="14" t="str">
        <f t="shared" ref="O332:O350" si="106">CONCATENATE("PH.",J332,".",K332)</f>
        <v>PH.IC.GI.150302.01</v>
      </c>
      <c r="P332" s="5"/>
      <c r="Q332" s="14" t="str">
        <f t="shared" ref="Q332:Q350" si="107">CONCATENATE("CL.",J332,".",K332)</f>
        <v>CL.IC.GI.150302.01</v>
      </c>
      <c r="R332" s="5"/>
      <c r="S332" s="5"/>
      <c r="T332" s="5"/>
      <c r="U332" s="5"/>
      <c r="V332" s="5"/>
      <c r="W332" s="5"/>
      <c r="X332" s="5" t="s">
        <v>613</v>
      </c>
      <c r="Y332" s="5">
        <v>1090</v>
      </c>
    </row>
    <row r="333" spans="1:29" ht="15">
      <c r="A333" t="s">
        <v>857</v>
      </c>
      <c r="B333" s="25"/>
      <c r="C333" s="22" t="s">
        <v>612</v>
      </c>
      <c r="D333" s="25"/>
      <c r="E333" s="2" t="s">
        <v>606</v>
      </c>
      <c r="F333" t="s">
        <v>607</v>
      </c>
      <c r="G333" t="s">
        <v>3445</v>
      </c>
      <c r="H333" s="22" t="s">
        <v>1400</v>
      </c>
      <c r="I333" t="s">
        <v>1831</v>
      </c>
      <c r="J333" s="13" t="str">
        <f t="shared" si="103"/>
        <v>IC.GI.150303</v>
      </c>
      <c r="K333" s="6" t="s">
        <v>11383</v>
      </c>
      <c r="L333" s="5" t="str">
        <f t="shared" si="104"/>
        <v>None, open to air</v>
      </c>
      <c r="M333" s="14" t="str">
        <f t="shared" si="105"/>
        <v>PI.IC.GI.150303.01</v>
      </c>
      <c r="N333" s="14"/>
      <c r="O333" s="14" t="str">
        <f t="shared" si="106"/>
        <v>PH.IC.GI.150303.01</v>
      </c>
      <c r="P333" s="5"/>
      <c r="Q333" s="14" t="str">
        <f t="shared" si="107"/>
        <v>CL.IC.GI.150303.01</v>
      </c>
      <c r="R333" s="5"/>
      <c r="S333" s="5"/>
      <c r="T333" s="5"/>
      <c r="U333" s="5"/>
      <c r="V333" s="5"/>
      <c r="W333" s="5"/>
      <c r="X333" s="5" t="s">
        <v>613</v>
      </c>
      <c r="Y333" s="5">
        <v>1090</v>
      </c>
    </row>
    <row r="334" spans="1:29" ht="15">
      <c r="A334" t="s">
        <v>857</v>
      </c>
      <c r="B334" s="25"/>
      <c r="C334" s="22" t="s">
        <v>612</v>
      </c>
      <c r="D334" s="25"/>
      <c r="E334" s="2" t="s">
        <v>606</v>
      </c>
      <c r="F334" t="s">
        <v>607</v>
      </c>
      <c r="G334" t="s">
        <v>2734</v>
      </c>
      <c r="H334" s="22" t="s">
        <v>1402</v>
      </c>
      <c r="I334" t="s">
        <v>930</v>
      </c>
      <c r="J334" s="13" t="str">
        <f t="shared" si="103"/>
        <v>IC.GI.150304</v>
      </c>
      <c r="K334" s="6" t="s">
        <v>11383</v>
      </c>
      <c r="L334" s="5" t="str">
        <f t="shared" si="104"/>
        <v>Other:  specify</v>
      </c>
      <c r="M334" s="14" t="str">
        <f t="shared" si="105"/>
        <v>PI.IC.GI.150304.01</v>
      </c>
      <c r="N334" s="14"/>
      <c r="O334" s="14" t="str">
        <f t="shared" si="106"/>
        <v>PH.IC.GI.150304.01</v>
      </c>
      <c r="P334" s="5"/>
      <c r="Q334" s="14" t="str">
        <f t="shared" si="107"/>
        <v>CL.IC.GI.150304.01</v>
      </c>
      <c r="R334" s="5"/>
      <c r="S334" s="5"/>
      <c r="T334" s="5"/>
      <c r="U334" s="5"/>
      <c r="V334" s="5"/>
      <c r="W334" s="5"/>
      <c r="X334" s="5" t="s">
        <v>613</v>
      </c>
      <c r="Y334" s="5">
        <v>1090</v>
      </c>
    </row>
    <row r="335" spans="1:29" ht="15">
      <c r="A335" t="s">
        <v>857</v>
      </c>
      <c r="B335" s="25"/>
      <c r="C335" s="22" t="s">
        <v>612</v>
      </c>
      <c r="D335" s="25" t="s">
        <v>2937</v>
      </c>
      <c r="E335" s="2" t="s">
        <v>608</v>
      </c>
      <c r="F335" t="s">
        <v>607</v>
      </c>
      <c r="G335" t="s">
        <v>3346</v>
      </c>
      <c r="H335" s="22" t="s">
        <v>1396</v>
      </c>
      <c r="I335" t="s">
        <v>1833</v>
      </c>
      <c r="J335" s="13" t="str">
        <f t="shared" si="103"/>
        <v>IC.GI.150401</v>
      </c>
      <c r="K335" s="6" t="s">
        <v>11383</v>
      </c>
      <c r="L335" s="5" t="str">
        <f t="shared" si="104"/>
        <v>Clean, dry and intact</v>
      </c>
      <c r="M335" s="14" t="str">
        <f t="shared" si="105"/>
        <v>PI.IC.GI.150401.01</v>
      </c>
      <c r="N335" s="14"/>
      <c r="O335" s="14" t="str">
        <f t="shared" si="106"/>
        <v>PH.IC.GI.150401.01</v>
      </c>
      <c r="P335" s="5"/>
      <c r="Q335" s="14" t="str">
        <f t="shared" si="107"/>
        <v>CL.IC.GI.150401.01</v>
      </c>
      <c r="R335" s="5"/>
      <c r="S335" s="5"/>
      <c r="T335" s="5"/>
      <c r="U335" s="5"/>
      <c r="V335" s="5"/>
      <c r="W335" s="5"/>
      <c r="X335" s="5" t="s">
        <v>613</v>
      </c>
      <c r="Y335" s="5">
        <v>1090</v>
      </c>
    </row>
    <row r="336" spans="1:29" ht="15">
      <c r="A336" t="s">
        <v>857</v>
      </c>
      <c r="B336" s="25"/>
      <c r="C336" s="22" t="s">
        <v>612</v>
      </c>
      <c r="D336" s="25"/>
      <c r="E336" s="2" t="s">
        <v>608</v>
      </c>
      <c r="F336" t="s">
        <v>607</v>
      </c>
      <c r="G336" t="s">
        <v>1811</v>
      </c>
      <c r="H336" s="22" t="s">
        <v>1398</v>
      </c>
      <c r="I336" t="s">
        <v>1811</v>
      </c>
      <c r="J336" s="13" t="str">
        <f t="shared" si="103"/>
        <v>IC.GI.150402</v>
      </c>
      <c r="K336" s="6" t="s">
        <v>11383</v>
      </c>
      <c r="L336" s="5" t="str">
        <f t="shared" si="104"/>
        <v>Changed</v>
      </c>
      <c r="M336" s="14" t="str">
        <f t="shared" si="105"/>
        <v>PI.IC.GI.150402.01</v>
      </c>
      <c r="N336" s="14"/>
      <c r="O336" s="14" t="str">
        <f t="shared" si="106"/>
        <v>PH.IC.GI.150402.01</v>
      </c>
      <c r="P336" s="5"/>
      <c r="Q336" s="14" t="str">
        <f t="shared" si="107"/>
        <v>CL.IC.GI.150402.01</v>
      </c>
      <c r="R336" s="5"/>
      <c r="S336" s="5"/>
      <c r="T336" s="5"/>
      <c r="U336" s="5"/>
      <c r="V336" s="5"/>
      <c r="W336" s="5"/>
      <c r="X336" s="5" t="s">
        <v>613</v>
      </c>
      <c r="Y336" s="5">
        <v>1090</v>
      </c>
    </row>
    <row r="337" spans="1:31" ht="15">
      <c r="A337" t="s">
        <v>857</v>
      </c>
      <c r="B337" s="25"/>
      <c r="C337" s="22" t="s">
        <v>612</v>
      </c>
      <c r="D337" s="25"/>
      <c r="E337" s="2" t="s">
        <v>608</v>
      </c>
      <c r="F337" t="s">
        <v>607</v>
      </c>
      <c r="G337" t="s">
        <v>2010</v>
      </c>
      <c r="H337" s="22" t="s">
        <v>1400</v>
      </c>
      <c r="I337" t="s">
        <v>2010</v>
      </c>
      <c r="J337" s="13" t="str">
        <f t="shared" si="103"/>
        <v>IC.GI.150403</v>
      </c>
      <c r="K337" s="6" t="s">
        <v>11383</v>
      </c>
      <c r="L337" s="5" t="str">
        <f t="shared" si="104"/>
        <v>Reinforced</v>
      </c>
      <c r="M337" s="14" t="str">
        <f t="shared" si="105"/>
        <v>PI.IC.GI.150403.01</v>
      </c>
      <c r="N337" s="14"/>
      <c r="O337" s="14" t="str">
        <f t="shared" si="106"/>
        <v>PH.IC.GI.150403.01</v>
      </c>
      <c r="P337" s="5"/>
      <c r="Q337" s="14" t="str">
        <f t="shared" si="107"/>
        <v>CL.IC.GI.150403.01</v>
      </c>
      <c r="R337" s="5"/>
      <c r="S337" s="5"/>
      <c r="T337" s="5"/>
      <c r="U337" s="5"/>
      <c r="V337" s="5"/>
      <c r="W337" s="5"/>
      <c r="X337" s="5" t="s">
        <v>613</v>
      </c>
      <c r="Y337" s="5">
        <v>1090</v>
      </c>
    </row>
    <row r="338" spans="1:31" ht="15">
      <c r="A338" t="s">
        <v>857</v>
      </c>
      <c r="B338" s="25"/>
      <c r="C338" s="22" t="s">
        <v>612</v>
      </c>
      <c r="D338" s="25" t="s">
        <v>2938</v>
      </c>
      <c r="E338" s="2" t="s">
        <v>609</v>
      </c>
      <c r="F338" t="s">
        <v>607</v>
      </c>
      <c r="G338" t="s">
        <v>2841</v>
      </c>
      <c r="H338" s="22" t="s">
        <v>1396</v>
      </c>
      <c r="I338" t="s">
        <v>1001</v>
      </c>
      <c r="J338" s="13" t="str">
        <f t="shared" si="103"/>
        <v>IC.GI.150501</v>
      </c>
      <c r="K338" s="6" t="s">
        <v>11383</v>
      </c>
      <c r="L338" s="5" t="str">
        <f t="shared" si="104"/>
        <v>Drsg exudate none</v>
      </c>
      <c r="M338" s="14" t="str">
        <f t="shared" si="105"/>
        <v>PI.IC.GI.150501.01</v>
      </c>
      <c r="N338" s="14"/>
      <c r="O338" s="14" t="str">
        <f t="shared" si="106"/>
        <v>PH.IC.GI.150501.01</v>
      </c>
      <c r="P338" s="5"/>
      <c r="Q338" s="14" t="str">
        <f t="shared" si="107"/>
        <v>CL.IC.GI.150501.01</v>
      </c>
      <c r="R338" s="5"/>
      <c r="S338" s="5"/>
      <c r="T338" s="5"/>
      <c r="U338" s="5"/>
      <c r="V338" s="5"/>
      <c r="W338" s="5"/>
      <c r="X338" s="5" t="s">
        <v>613</v>
      </c>
      <c r="Y338" s="5">
        <v>1090</v>
      </c>
    </row>
    <row r="339" spans="1:31" ht="15">
      <c r="A339" t="s">
        <v>857</v>
      </c>
      <c r="B339" s="25"/>
      <c r="C339" s="22" t="s">
        <v>612</v>
      </c>
      <c r="D339" s="25"/>
      <c r="E339" s="2" t="s">
        <v>609</v>
      </c>
      <c r="F339" t="s">
        <v>607</v>
      </c>
      <c r="G339" t="s">
        <v>2842</v>
      </c>
      <c r="H339" s="22" t="s">
        <v>1398</v>
      </c>
      <c r="I339" t="s">
        <v>1649</v>
      </c>
      <c r="J339" s="13" t="str">
        <f t="shared" si="103"/>
        <v>IC.GI.150502</v>
      </c>
      <c r="K339" s="6" t="s">
        <v>11383</v>
      </c>
      <c r="L339" s="5" t="str">
        <f t="shared" si="104"/>
        <v>Drsg scant amount exudate</v>
      </c>
      <c r="M339" s="14" t="str">
        <f t="shared" si="105"/>
        <v>PI.IC.GI.150502.01</v>
      </c>
      <c r="N339" s="14"/>
      <c r="O339" s="14" t="str">
        <f t="shared" si="106"/>
        <v>PH.IC.GI.150502.01</v>
      </c>
      <c r="P339" s="5"/>
      <c r="Q339" s="14" t="str">
        <f t="shared" si="107"/>
        <v>CL.IC.GI.150502.01</v>
      </c>
      <c r="R339" s="5"/>
      <c r="S339" s="5"/>
      <c r="T339" s="5"/>
      <c r="U339" s="5"/>
      <c r="V339" s="5"/>
      <c r="W339" s="5"/>
      <c r="X339" s="5" t="s">
        <v>613</v>
      </c>
      <c r="Y339" s="5">
        <v>1090</v>
      </c>
    </row>
    <row r="340" spans="1:31" ht="15">
      <c r="A340" t="s">
        <v>857</v>
      </c>
      <c r="B340" s="25"/>
      <c r="C340" s="22" t="s">
        <v>612</v>
      </c>
      <c r="D340" s="25"/>
      <c r="E340" s="2" t="s">
        <v>609</v>
      </c>
      <c r="F340" t="s">
        <v>607</v>
      </c>
      <c r="G340" t="s">
        <v>3347</v>
      </c>
      <c r="H340" s="22" t="s">
        <v>1400</v>
      </c>
      <c r="I340" t="s">
        <v>1651</v>
      </c>
      <c r="J340" s="13" t="str">
        <f t="shared" si="103"/>
        <v>IC.GI.150503</v>
      </c>
      <c r="K340" s="6" t="s">
        <v>11383</v>
      </c>
      <c r="L340" s="5" t="str">
        <f t="shared" si="104"/>
        <v>Drsg small amount exudate</v>
      </c>
      <c r="M340" s="14" t="str">
        <f t="shared" si="105"/>
        <v>PI.IC.GI.150503.01</v>
      </c>
      <c r="N340" s="14"/>
      <c r="O340" s="14" t="str">
        <f t="shared" si="106"/>
        <v>PH.IC.GI.150503.01</v>
      </c>
      <c r="P340" s="5"/>
      <c r="Q340" s="14" t="str">
        <f t="shared" si="107"/>
        <v>CL.IC.GI.150503.01</v>
      </c>
      <c r="R340" s="5"/>
      <c r="S340" s="5"/>
      <c r="T340" s="5"/>
      <c r="U340" s="5"/>
      <c r="V340" s="5"/>
      <c r="W340" s="5"/>
      <c r="X340" s="5" t="s">
        <v>613</v>
      </c>
      <c r="Y340" s="5">
        <v>1090</v>
      </c>
    </row>
    <row r="341" spans="1:31" ht="15">
      <c r="A341" t="s">
        <v>857</v>
      </c>
      <c r="B341" s="25"/>
      <c r="C341" s="22" t="s">
        <v>612</v>
      </c>
      <c r="D341" s="25"/>
      <c r="E341" s="2" t="s">
        <v>609</v>
      </c>
      <c r="F341" t="s">
        <v>607</v>
      </c>
      <c r="G341" t="s">
        <v>2843</v>
      </c>
      <c r="H341" s="22" t="s">
        <v>1402</v>
      </c>
      <c r="I341" t="s">
        <v>1653</v>
      </c>
      <c r="J341" s="13" t="str">
        <f t="shared" si="103"/>
        <v>IC.GI.150504</v>
      </c>
      <c r="K341" s="6" t="s">
        <v>11383</v>
      </c>
      <c r="L341" s="5" t="str">
        <f t="shared" si="104"/>
        <v>Drsg moderate amount exudate</v>
      </c>
      <c r="M341" s="14" t="str">
        <f t="shared" si="105"/>
        <v>PI.IC.GI.150504.01</v>
      </c>
      <c r="N341" s="14"/>
      <c r="O341" s="14" t="str">
        <f t="shared" si="106"/>
        <v>PH.IC.GI.150504.01</v>
      </c>
      <c r="P341" s="5"/>
      <c r="Q341" s="14" t="str">
        <f t="shared" si="107"/>
        <v>CL.IC.GI.150504.01</v>
      </c>
      <c r="R341" s="5"/>
      <c r="S341" s="5"/>
      <c r="T341" s="5"/>
      <c r="U341" s="5"/>
      <c r="V341" s="5"/>
      <c r="W341" s="5"/>
      <c r="X341" s="5" t="s">
        <v>613</v>
      </c>
      <c r="Y341" s="5">
        <v>1090</v>
      </c>
    </row>
    <row r="342" spans="1:31" ht="15">
      <c r="A342" t="s">
        <v>857</v>
      </c>
      <c r="B342" s="25"/>
      <c r="C342" s="22" t="s">
        <v>612</v>
      </c>
      <c r="D342" s="25"/>
      <c r="E342" s="2" t="s">
        <v>609</v>
      </c>
      <c r="F342" t="s">
        <v>607</v>
      </c>
      <c r="G342" t="s">
        <v>2844</v>
      </c>
      <c r="H342" s="22" t="s">
        <v>1404</v>
      </c>
      <c r="I342" t="s">
        <v>1655</v>
      </c>
      <c r="J342" s="13" t="str">
        <f t="shared" si="103"/>
        <v>IC.GI.150505</v>
      </c>
      <c r="K342" s="6" t="s">
        <v>11383</v>
      </c>
      <c r="L342" s="5" t="str">
        <f t="shared" si="104"/>
        <v>Drsg large amount exudate</v>
      </c>
      <c r="M342" s="14" t="str">
        <f t="shared" si="105"/>
        <v>PI.IC.GI.150505.01</v>
      </c>
      <c r="N342" s="14"/>
      <c r="O342" s="14" t="str">
        <f t="shared" si="106"/>
        <v>PH.IC.GI.150505.01</v>
      </c>
      <c r="P342" s="5"/>
      <c r="Q342" s="14" t="str">
        <f t="shared" si="107"/>
        <v>CL.IC.GI.150505.01</v>
      </c>
      <c r="R342" s="5"/>
      <c r="S342" s="5"/>
      <c r="T342" s="5"/>
      <c r="U342" s="5"/>
      <c r="V342" s="5"/>
      <c r="W342" s="5"/>
      <c r="X342" s="5" t="s">
        <v>613</v>
      </c>
      <c r="Y342" s="5">
        <v>1090</v>
      </c>
    </row>
    <row r="343" spans="1:31" ht="15">
      <c r="A343" t="s">
        <v>857</v>
      </c>
      <c r="B343" s="25"/>
      <c r="C343" s="22" t="s">
        <v>612</v>
      </c>
      <c r="D343" s="25"/>
      <c r="E343" s="2" t="s">
        <v>609</v>
      </c>
      <c r="F343" t="s">
        <v>607</v>
      </c>
      <c r="G343" t="s">
        <v>2845</v>
      </c>
      <c r="H343" s="22" t="s">
        <v>1406</v>
      </c>
      <c r="I343" t="s">
        <v>1488</v>
      </c>
      <c r="J343" s="13" t="str">
        <f t="shared" si="103"/>
        <v>IC.GI.150506</v>
      </c>
      <c r="K343" s="6" t="s">
        <v>11383</v>
      </c>
      <c r="L343" s="5" t="str">
        <f t="shared" si="104"/>
        <v>Drsg copious amount exudate</v>
      </c>
      <c r="M343" s="14" t="str">
        <f t="shared" si="105"/>
        <v>PI.IC.GI.150506.01</v>
      </c>
      <c r="N343" s="14"/>
      <c r="O343" s="14" t="str">
        <f t="shared" si="106"/>
        <v>PH.IC.GI.150506.01</v>
      </c>
      <c r="P343" s="5"/>
      <c r="Q343" s="14" t="str">
        <f t="shared" si="107"/>
        <v>CL.IC.GI.150506.01</v>
      </c>
      <c r="R343" s="5"/>
      <c r="S343" s="5"/>
      <c r="T343" s="5"/>
      <c r="U343" s="5"/>
      <c r="V343" s="5"/>
      <c r="W343" s="5"/>
      <c r="X343" s="5" t="s">
        <v>613</v>
      </c>
      <c r="Y343" s="5">
        <v>1090</v>
      </c>
    </row>
    <row r="344" spans="1:31" ht="15">
      <c r="A344" t="s">
        <v>857</v>
      </c>
      <c r="B344" s="25"/>
      <c r="C344" s="22" t="s">
        <v>612</v>
      </c>
      <c r="D344" s="25" t="s">
        <v>2940</v>
      </c>
      <c r="E344" s="2" t="s">
        <v>610</v>
      </c>
      <c r="F344" t="s">
        <v>607</v>
      </c>
      <c r="G344" t="s">
        <v>236</v>
      </c>
      <c r="H344" s="22" t="s">
        <v>1396</v>
      </c>
      <c r="I344" t="s">
        <v>1674</v>
      </c>
      <c r="J344" s="13" t="str">
        <f t="shared" si="103"/>
        <v>IC.GI.150601</v>
      </c>
      <c r="K344" s="6" t="s">
        <v>11383</v>
      </c>
      <c r="L344" s="5" t="str">
        <f t="shared" si="104"/>
        <v>Drsg exudate unchanged</v>
      </c>
      <c r="M344" s="14" t="str">
        <f t="shared" si="105"/>
        <v>PI.IC.GI.150601.01</v>
      </c>
      <c r="N344" s="14"/>
      <c r="O344" s="14" t="str">
        <f t="shared" si="106"/>
        <v>PH.IC.GI.150601.01</v>
      </c>
      <c r="P344" s="5"/>
      <c r="Q344" s="14" t="str">
        <f t="shared" si="107"/>
        <v>CL.IC.GI.150601.01</v>
      </c>
      <c r="R344" s="5"/>
      <c r="S344" s="5"/>
      <c r="T344" s="5"/>
      <c r="U344" s="5"/>
      <c r="V344" s="5"/>
      <c r="W344" s="5"/>
      <c r="X344" s="5" t="s">
        <v>613</v>
      </c>
      <c r="Y344" s="5">
        <v>1090</v>
      </c>
    </row>
    <row r="345" spans="1:31" ht="15">
      <c r="A345" t="s">
        <v>857</v>
      </c>
      <c r="B345" s="25"/>
      <c r="C345" s="22" t="s">
        <v>612</v>
      </c>
      <c r="D345" s="25"/>
      <c r="E345" s="2" t="s">
        <v>610</v>
      </c>
      <c r="F345" t="s">
        <v>607</v>
      </c>
      <c r="G345" t="s">
        <v>2848</v>
      </c>
      <c r="H345" s="22" t="s">
        <v>1398</v>
      </c>
      <c r="I345" t="s">
        <v>1673</v>
      </c>
      <c r="J345" s="13" t="str">
        <f t="shared" si="103"/>
        <v>IC.GI.150602</v>
      </c>
      <c r="K345" s="6" t="s">
        <v>11383</v>
      </c>
      <c r="L345" s="5" t="str">
        <f t="shared" si="104"/>
        <v>Drsg exudate decreasing</v>
      </c>
      <c r="M345" s="14" t="str">
        <f t="shared" si="105"/>
        <v>PI.IC.GI.150602.01</v>
      </c>
      <c r="N345" s="14"/>
      <c r="O345" s="14" t="str">
        <f t="shared" si="106"/>
        <v>PH.IC.GI.150602.01</v>
      </c>
      <c r="P345" s="5"/>
      <c r="Q345" s="14" t="str">
        <f t="shared" si="107"/>
        <v>CL.IC.GI.150602.01</v>
      </c>
      <c r="R345" s="5"/>
      <c r="S345" s="5"/>
      <c r="T345" s="5"/>
      <c r="U345" s="5"/>
      <c r="V345" s="5"/>
      <c r="W345" s="5"/>
      <c r="X345" s="5" t="s">
        <v>613</v>
      </c>
      <c r="Y345" s="5">
        <v>1090</v>
      </c>
    </row>
    <row r="346" spans="1:31" ht="15">
      <c r="A346" t="s">
        <v>857</v>
      </c>
      <c r="B346" s="25"/>
      <c r="C346" s="61" t="s">
        <v>476</v>
      </c>
      <c r="D346" s="25"/>
      <c r="E346" s="68" t="s">
        <v>610</v>
      </c>
      <c r="F346" t="s">
        <v>607</v>
      </c>
      <c r="G346" t="s">
        <v>2849</v>
      </c>
      <c r="H346" s="61" t="s">
        <v>1400</v>
      </c>
      <c r="I346" t="s">
        <v>1841</v>
      </c>
      <c r="J346" s="13" t="str">
        <f t="shared" ref="J346:J348" si="108">CONCATENATE("IC.GI.",C346,E346,H346)</f>
        <v>IC.GI.150603</v>
      </c>
      <c r="K346" s="6" t="s">
        <v>295</v>
      </c>
      <c r="L346" s="5" t="str">
        <f t="shared" ref="L346:L348" si="109">G346</f>
        <v>Drsg exudate increasing</v>
      </c>
      <c r="M346" s="14" t="str">
        <f t="shared" ref="M346:M348" si="110">CONCATENATE("PI.",J346,".",K346)</f>
        <v>PI.IC.GI.150603.01</v>
      </c>
      <c r="N346" s="14"/>
      <c r="O346" s="14" t="str">
        <f t="shared" ref="O346:O348" si="111">CONCATENATE("PH.",J346,".",K346)</f>
        <v>PH.IC.GI.150603.01</v>
      </c>
      <c r="P346" s="5"/>
      <c r="Q346" s="14" t="str">
        <f t="shared" ref="Q346:Q348" si="112">CONCATENATE("CL.",J346,".",K346)</f>
        <v>CL.IC.GI.150603.01</v>
      </c>
      <c r="R346" s="5"/>
      <c r="S346" s="5"/>
      <c r="T346" s="5"/>
      <c r="U346" s="5"/>
      <c r="V346" s="5"/>
      <c r="W346" s="5"/>
      <c r="X346" s="5" t="s">
        <v>176</v>
      </c>
      <c r="Y346" s="5">
        <v>1090</v>
      </c>
    </row>
    <row r="347" spans="1:31" ht="15">
      <c r="A347" t="s">
        <v>857</v>
      </c>
      <c r="B347" s="25"/>
      <c r="C347" s="61" t="s">
        <v>476</v>
      </c>
      <c r="D347" s="25" t="s">
        <v>12155</v>
      </c>
      <c r="E347" s="68" t="s">
        <v>12151</v>
      </c>
      <c r="F347" s="114" t="s">
        <v>12077</v>
      </c>
      <c r="G347" s="114" t="s">
        <v>5052</v>
      </c>
      <c r="H347" s="61" t="s">
        <v>1396</v>
      </c>
      <c r="I347" s="114" t="s">
        <v>5675</v>
      </c>
      <c r="J347" s="13" t="str">
        <f t="shared" si="108"/>
        <v>IC.GI.150701</v>
      </c>
      <c r="K347" s="6" t="s">
        <v>295</v>
      </c>
      <c r="L347" s="5" t="str">
        <f t="shared" si="109"/>
        <v>Duration Tracking</v>
      </c>
      <c r="M347" s="14" t="str">
        <f t="shared" si="110"/>
        <v>PI.IC.GI.150701.01</v>
      </c>
      <c r="N347" s="14"/>
      <c r="O347" s="14" t="str">
        <f t="shared" si="111"/>
        <v>PH.IC.GI.150701.01</v>
      </c>
      <c r="P347" s="5"/>
      <c r="Q347" s="14" t="str">
        <f t="shared" si="112"/>
        <v>CL.IC.GI.150701.01</v>
      </c>
      <c r="R347" s="5"/>
      <c r="S347" s="5"/>
      <c r="T347" s="5"/>
      <c r="U347" s="5"/>
      <c r="V347" s="5"/>
      <c r="W347" s="5"/>
      <c r="X347" s="5"/>
      <c r="Y347" s="5"/>
      <c r="AD347" t="s">
        <v>11747</v>
      </c>
      <c r="AE347">
        <v>1138</v>
      </c>
    </row>
    <row r="348" spans="1:31" ht="15">
      <c r="A348" t="s">
        <v>857</v>
      </c>
      <c r="B348" s="25"/>
      <c r="C348" s="61" t="s">
        <v>476</v>
      </c>
      <c r="D348" s="25"/>
      <c r="E348" s="68" t="s">
        <v>12151</v>
      </c>
      <c r="F348" s="114" t="s">
        <v>12077</v>
      </c>
      <c r="G348" s="114" t="s">
        <v>5052</v>
      </c>
      <c r="H348" s="61" t="s">
        <v>1398</v>
      </c>
      <c r="I348" s="114" t="s">
        <v>5214</v>
      </c>
      <c r="J348" s="13" t="str">
        <f t="shared" si="108"/>
        <v>IC.GI.150702</v>
      </c>
      <c r="K348" s="6" t="s">
        <v>295</v>
      </c>
      <c r="L348" s="5" t="str">
        <f t="shared" si="109"/>
        <v>Duration Tracking</v>
      </c>
      <c r="M348" s="14" t="str">
        <f t="shared" si="110"/>
        <v>PI.IC.GI.150702.01</v>
      </c>
      <c r="N348" s="14"/>
      <c r="O348" s="14" t="str">
        <f t="shared" si="111"/>
        <v>PH.IC.GI.150702.01</v>
      </c>
      <c r="P348" s="5"/>
      <c r="Q348" s="14" t="str">
        <f t="shared" si="112"/>
        <v>CL.IC.GI.150702.01</v>
      </c>
      <c r="R348" s="5"/>
      <c r="S348" s="5"/>
      <c r="T348" s="5"/>
      <c r="U348" s="5"/>
      <c r="V348" s="5"/>
      <c r="W348" s="5"/>
      <c r="X348" s="5"/>
      <c r="Y348" s="5"/>
      <c r="AD348" t="s">
        <v>11747</v>
      </c>
      <c r="AE348">
        <v>1138</v>
      </c>
    </row>
    <row r="349" spans="1:31" ht="15">
      <c r="A349" t="s">
        <v>857</v>
      </c>
      <c r="B349" s="25"/>
      <c r="C349" s="61" t="s">
        <v>476</v>
      </c>
      <c r="D349" s="25"/>
      <c r="E349" s="68" t="s">
        <v>12151</v>
      </c>
      <c r="F349" s="114" t="s">
        <v>12077</v>
      </c>
      <c r="G349" s="114" t="s">
        <v>5052</v>
      </c>
      <c r="H349" s="61" t="s">
        <v>1400</v>
      </c>
      <c r="I349" s="114" t="s">
        <v>5676</v>
      </c>
      <c r="J349" s="13" t="str">
        <f t="shared" ref="J349" si="113">CONCATENATE("IC.GI.",C349,E349,H349)</f>
        <v>IC.GI.150703</v>
      </c>
      <c r="K349" s="6" t="s">
        <v>295</v>
      </c>
      <c r="L349" s="5" t="str">
        <f t="shared" ref="L349" si="114">G349</f>
        <v>Duration Tracking</v>
      </c>
      <c r="M349" s="14" t="str">
        <f t="shared" ref="M349" si="115">CONCATENATE("PI.",J349,".",K349)</f>
        <v>PI.IC.GI.150703.01</v>
      </c>
      <c r="N349" s="14"/>
      <c r="O349" s="14" t="str">
        <f t="shared" ref="O349" si="116">CONCATENATE("PH.",J349,".",K349)</f>
        <v>PH.IC.GI.150703.01</v>
      </c>
      <c r="P349" s="5"/>
      <c r="Q349" s="14" t="str">
        <f t="shared" ref="Q349" si="117">CONCATENATE("CL.",J349,".",K349)</f>
        <v>CL.IC.GI.150703.01</v>
      </c>
      <c r="R349" s="5"/>
      <c r="S349" s="5"/>
      <c r="T349" s="5"/>
      <c r="U349" s="5"/>
      <c r="V349" s="5"/>
      <c r="W349" s="5"/>
      <c r="X349" s="5"/>
      <c r="Y349" s="5"/>
      <c r="AD349" t="s">
        <v>11747</v>
      </c>
      <c r="AE349">
        <v>1138</v>
      </c>
    </row>
    <row r="350" spans="1:31" ht="15">
      <c r="A350" t="s">
        <v>857</v>
      </c>
      <c r="B350" s="25"/>
      <c r="C350" s="22" t="s">
        <v>612</v>
      </c>
      <c r="D350" s="25" t="s">
        <v>12150</v>
      </c>
      <c r="E350" s="68" t="s">
        <v>12156</v>
      </c>
      <c r="F350" t="s">
        <v>12152</v>
      </c>
      <c r="G350" t="s">
        <v>12153</v>
      </c>
      <c r="H350" s="61" t="s">
        <v>12154</v>
      </c>
      <c r="J350" s="13" t="str">
        <f t="shared" si="103"/>
        <v>IC.GI.150801</v>
      </c>
      <c r="K350" s="6" t="s">
        <v>11383</v>
      </c>
      <c r="L350" s="5" t="str">
        <f t="shared" si="104"/>
        <v>Insertion Date:</v>
      </c>
      <c r="M350" s="14" t="str">
        <f t="shared" si="105"/>
        <v>PI.IC.GI.150801.01</v>
      </c>
      <c r="N350" s="14"/>
      <c r="O350" s="14" t="str">
        <f t="shared" si="106"/>
        <v>PH.IC.GI.150801.01</v>
      </c>
      <c r="P350" s="5"/>
      <c r="Q350" s="14" t="str">
        <f t="shared" si="107"/>
        <v>CL.IC.GI.150801.01</v>
      </c>
      <c r="R350" s="5"/>
      <c r="S350" s="5"/>
      <c r="T350" s="5"/>
      <c r="U350" s="5"/>
      <c r="V350" s="5"/>
      <c r="W350" s="5"/>
      <c r="X350" s="5"/>
      <c r="Y350" s="5"/>
      <c r="AD350" t="s">
        <v>11747</v>
      </c>
      <c r="AE350">
        <v>1138</v>
      </c>
    </row>
    <row r="351" spans="1:31" ht="15">
      <c r="A351" t="s">
        <v>857</v>
      </c>
      <c r="B351" s="25" t="s">
        <v>3686</v>
      </c>
      <c r="C351" s="68" t="s">
        <v>614</v>
      </c>
      <c r="D351" s="25" t="s">
        <v>2935</v>
      </c>
      <c r="E351" s="2" t="s">
        <v>606</v>
      </c>
      <c r="F351" t="s">
        <v>611</v>
      </c>
      <c r="G351" t="s">
        <v>1825</v>
      </c>
      <c r="H351" s="22" t="s">
        <v>1396</v>
      </c>
      <c r="I351" t="s">
        <v>1825</v>
      </c>
      <c r="J351" s="13" t="str">
        <f t="shared" ref="J351" si="118">CONCATENATE("IC.GI.",C351,E351,H351)</f>
        <v>IC.GI.160301</v>
      </c>
      <c r="K351" s="6" t="s">
        <v>11383</v>
      </c>
      <c r="L351" s="5" t="str">
        <f t="shared" ref="L351" si="119">G351</f>
        <v>Gauze</v>
      </c>
      <c r="M351" s="14" t="str">
        <f t="shared" ref="M351" si="120">CONCATENATE("PI.",J351,".",K351)</f>
        <v>PI.IC.GI.160301.01</v>
      </c>
      <c r="N351" s="14"/>
      <c r="O351" s="14" t="str">
        <f t="shared" ref="O351" si="121">CONCATENATE("PH.",J351,".",K351)</f>
        <v>PH.IC.GI.160301.01</v>
      </c>
      <c r="P351" s="5"/>
      <c r="Q351" s="14" t="str">
        <f t="shared" ref="Q351" si="122">CONCATENATE("CL.",J351,".",K351)</f>
        <v>CL.IC.GI.160301.01</v>
      </c>
      <c r="R351" s="5"/>
      <c r="S351" s="5"/>
      <c r="T351" s="5"/>
      <c r="U351" s="5"/>
      <c r="V351" s="5"/>
      <c r="W351" s="5"/>
      <c r="X351" s="5" t="s">
        <v>613</v>
      </c>
      <c r="Y351" s="5">
        <v>1091</v>
      </c>
    </row>
    <row r="352" spans="1:31" ht="15">
      <c r="A352" t="s">
        <v>857</v>
      </c>
      <c r="B352" s="25"/>
      <c r="C352" s="68" t="s">
        <v>614</v>
      </c>
      <c r="D352" s="25"/>
      <c r="E352" s="2" t="s">
        <v>606</v>
      </c>
      <c r="F352" t="s">
        <v>611</v>
      </c>
      <c r="G352" t="s">
        <v>1998</v>
      </c>
      <c r="H352" s="22" t="s">
        <v>1398</v>
      </c>
      <c r="I352" t="s">
        <v>3444</v>
      </c>
      <c r="J352" s="13" t="str">
        <f t="shared" ref="J352:J382" si="123">CONCATENATE("IC.GI.",C352,E352,H352)</f>
        <v>IC.GI.160302</v>
      </c>
      <c r="K352" s="6" t="s">
        <v>11383</v>
      </c>
      <c r="L352" s="5" t="str">
        <f t="shared" ref="L352:L370" si="124">G352</f>
        <v>Transparent</v>
      </c>
      <c r="M352" s="14" t="str">
        <f t="shared" ref="M352:M370" si="125">CONCATENATE("PI.",J352,".",K352)</f>
        <v>PI.IC.GI.160302.01</v>
      </c>
      <c r="N352" s="14"/>
      <c r="O352" s="14" t="str">
        <f t="shared" ref="O352:O370" si="126">CONCATENATE("PH.",J352,".",K352)</f>
        <v>PH.IC.GI.160302.01</v>
      </c>
      <c r="P352" s="5"/>
      <c r="Q352" s="14" t="str">
        <f t="shared" ref="Q352:Q370" si="127">CONCATENATE("CL.",J352,".",K352)</f>
        <v>CL.IC.GI.160302.01</v>
      </c>
      <c r="R352" s="5"/>
      <c r="S352" s="5"/>
      <c r="T352" s="5"/>
      <c r="U352" s="5"/>
      <c r="V352" s="5"/>
      <c r="W352" s="5"/>
      <c r="X352" s="5" t="s">
        <v>613</v>
      </c>
      <c r="Y352" s="5">
        <v>1091</v>
      </c>
    </row>
    <row r="353" spans="1:31" ht="15">
      <c r="A353" t="s">
        <v>857</v>
      </c>
      <c r="B353" s="25"/>
      <c r="C353" s="68" t="s">
        <v>614</v>
      </c>
      <c r="D353" s="25"/>
      <c r="E353" s="2" t="s">
        <v>606</v>
      </c>
      <c r="F353" t="s">
        <v>611</v>
      </c>
      <c r="G353" t="s">
        <v>3445</v>
      </c>
      <c r="H353" s="22" t="s">
        <v>1400</v>
      </c>
      <c r="I353" t="s">
        <v>1831</v>
      </c>
      <c r="J353" s="13" t="str">
        <f t="shared" si="123"/>
        <v>IC.GI.160303</v>
      </c>
      <c r="K353" s="6" t="s">
        <v>11383</v>
      </c>
      <c r="L353" s="5" t="str">
        <f t="shared" si="124"/>
        <v>None, open to air</v>
      </c>
      <c r="M353" s="14" t="str">
        <f t="shared" si="125"/>
        <v>PI.IC.GI.160303.01</v>
      </c>
      <c r="N353" s="14"/>
      <c r="O353" s="14" t="str">
        <f t="shared" si="126"/>
        <v>PH.IC.GI.160303.01</v>
      </c>
      <c r="P353" s="5"/>
      <c r="Q353" s="14" t="str">
        <f t="shared" si="127"/>
        <v>CL.IC.GI.160303.01</v>
      </c>
      <c r="R353" s="5"/>
      <c r="S353" s="5"/>
      <c r="T353" s="5"/>
      <c r="U353" s="5"/>
      <c r="V353" s="5"/>
      <c r="W353" s="5"/>
      <c r="X353" s="5" t="s">
        <v>613</v>
      </c>
      <c r="Y353" s="5">
        <v>1091</v>
      </c>
    </row>
    <row r="354" spans="1:31" ht="15">
      <c r="A354" t="s">
        <v>857</v>
      </c>
      <c r="B354" s="25"/>
      <c r="C354" s="68" t="s">
        <v>614</v>
      </c>
      <c r="D354" s="25"/>
      <c r="E354" s="2" t="s">
        <v>606</v>
      </c>
      <c r="F354" t="s">
        <v>611</v>
      </c>
      <c r="G354" t="s">
        <v>2734</v>
      </c>
      <c r="H354" s="22" t="s">
        <v>1402</v>
      </c>
      <c r="I354" t="s">
        <v>930</v>
      </c>
      <c r="J354" s="13" t="str">
        <f t="shared" si="123"/>
        <v>IC.GI.160304</v>
      </c>
      <c r="K354" s="6" t="s">
        <v>11383</v>
      </c>
      <c r="L354" s="5" t="str">
        <f t="shared" si="124"/>
        <v>Other:  specify</v>
      </c>
      <c r="M354" s="14" t="str">
        <f t="shared" si="125"/>
        <v>PI.IC.GI.160304.01</v>
      </c>
      <c r="N354" s="14"/>
      <c r="O354" s="14" t="str">
        <f t="shared" si="126"/>
        <v>PH.IC.GI.160304.01</v>
      </c>
      <c r="P354" s="5"/>
      <c r="Q354" s="14" t="str">
        <f t="shared" si="127"/>
        <v>CL.IC.GI.160304.01</v>
      </c>
      <c r="R354" s="5"/>
      <c r="S354" s="5"/>
      <c r="T354" s="5"/>
      <c r="U354" s="5"/>
      <c r="V354" s="5"/>
      <c r="W354" s="5"/>
      <c r="X354" s="5" t="s">
        <v>613</v>
      </c>
      <c r="Y354" s="5">
        <v>1091</v>
      </c>
    </row>
    <row r="355" spans="1:31" ht="15">
      <c r="A355" t="s">
        <v>857</v>
      </c>
      <c r="B355" s="25"/>
      <c r="C355" s="68" t="s">
        <v>614</v>
      </c>
      <c r="D355" s="25" t="s">
        <v>2937</v>
      </c>
      <c r="E355" s="2" t="s">
        <v>608</v>
      </c>
      <c r="F355" t="s">
        <v>611</v>
      </c>
      <c r="G355" t="s">
        <v>3346</v>
      </c>
      <c r="H355" s="22" t="s">
        <v>1396</v>
      </c>
      <c r="I355" t="s">
        <v>1833</v>
      </c>
      <c r="J355" s="13" t="str">
        <f t="shared" si="123"/>
        <v>IC.GI.160401</v>
      </c>
      <c r="K355" s="6" t="s">
        <v>11383</v>
      </c>
      <c r="L355" s="5" t="str">
        <f t="shared" si="124"/>
        <v>Clean, dry and intact</v>
      </c>
      <c r="M355" s="14" t="str">
        <f t="shared" si="125"/>
        <v>PI.IC.GI.160401.01</v>
      </c>
      <c r="N355" s="14"/>
      <c r="O355" s="14" t="str">
        <f t="shared" si="126"/>
        <v>PH.IC.GI.160401.01</v>
      </c>
      <c r="P355" s="5"/>
      <c r="Q355" s="14" t="str">
        <f t="shared" si="127"/>
        <v>CL.IC.GI.160401.01</v>
      </c>
      <c r="R355" s="5"/>
      <c r="S355" s="5"/>
      <c r="T355" s="5"/>
      <c r="U355" s="5"/>
      <c r="V355" s="5"/>
      <c r="W355" s="5"/>
      <c r="X355" s="5" t="s">
        <v>613</v>
      </c>
      <c r="Y355" s="5">
        <v>1091</v>
      </c>
    </row>
    <row r="356" spans="1:31" ht="15">
      <c r="A356" t="s">
        <v>857</v>
      </c>
      <c r="B356" s="25"/>
      <c r="C356" s="68" t="s">
        <v>614</v>
      </c>
      <c r="D356" s="25"/>
      <c r="E356" s="2" t="s">
        <v>608</v>
      </c>
      <c r="F356" t="s">
        <v>611</v>
      </c>
      <c r="G356" t="s">
        <v>1811</v>
      </c>
      <c r="H356" s="22" t="s">
        <v>1398</v>
      </c>
      <c r="I356" t="s">
        <v>1811</v>
      </c>
      <c r="J356" s="13" t="str">
        <f t="shared" si="123"/>
        <v>IC.GI.160402</v>
      </c>
      <c r="K356" s="6" t="s">
        <v>11383</v>
      </c>
      <c r="L356" s="5" t="str">
        <f t="shared" si="124"/>
        <v>Changed</v>
      </c>
      <c r="M356" s="14" t="str">
        <f t="shared" si="125"/>
        <v>PI.IC.GI.160402.01</v>
      </c>
      <c r="N356" s="14"/>
      <c r="O356" s="14" t="str">
        <f t="shared" si="126"/>
        <v>PH.IC.GI.160402.01</v>
      </c>
      <c r="P356" s="5"/>
      <c r="Q356" s="14" t="str">
        <f t="shared" si="127"/>
        <v>CL.IC.GI.160402.01</v>
      </c>
      <c r="R356" s="5"/>
      <c r="S356" s="5"/>
      <c r="T356" s="5"/>
      <c r="U356" s="5"/>
      <c r="V356" s="5"/>
      <c r="W356" s="5"/>
      <c r="X356" s="5" t="s">
        <v>613</v>
      </c>
      <c r="Y356" s="5">
        <v>1091</v>
      </c>
    </row>
    <row r="357" spans="1:31" ht="15">
      <c r="A357" t="s">
        <v>857</v>
      </c>
      <c r="B357" s="25"/>
      <c r="C357" s="68" t="s">
        <v>614</v>
      </c>
      <c r="D357" s="25"/>
      <c r="E357" s="2" t="s">
        <v>608</v>
      </c>
      <c r="F357" t="s">
        <v>611</v>
      </c>
      <c r="G357" t="s">
        <v>2010</v>
      </c>
      <c r="H357" s="22" t="s">
        <v>1400</v>
      </c>
      <c r="I357" t="s">
        <v>2010</v>
      </c>
      <c r="J357" s="13" t="str">
        <f t="shared" si="123"/>
        <v>IC.GI.160403</v>
      </c>
      <c r="K357" s="6" t="s">
        <v>11383</v>
      </c>
      <c r="L357" s="5" t="str">
        <f t="shared" si="124"/>
        <v>Reinforced</v>
      </c>
      <c r="M357" s="14" t="str">
        <f t="shared" si="125"/>
        <v>PI.IC.GI.160403.01</v>
      </c>
      <c r="N357" s="14"/>
      <c r="O357" s="14" t="str">
        <f t="shared" si="126"/>
        <v>PH.IC.GI.160403.01</v>
      </c>
      <c r="P357" s="5"/>
      <c r="Q357" s="14" t="str">
        <f t="shared" si="127"/>
        <v>CL.IC.GI.160403.01</v>
      </c>
      <c r="R357" s="5"/>
      <c r="S357" s="5"/>
      <c r="T357" s="5"/>
      <c r="U357" s="5"/>
      <c r="V357" s="5"/>
      <c r="W357" s="5"/>
      <c r="X357" s="5" t="s">
        <v>613</v>
      </c>
      <c r="Y357" s="5">
        <v>1091</v>
      </c>
    </row>
    <row r="358" spans="1:31" ht="15">
      <c r="A358" t="s">
        <v>857</v>
      </c>
      <c r="B358" s="25"/>
      <c r="C358" s="68" t="s">
        <v>614</v>
      </c>
      <c r="D358" s="25" t="s">
        <v>2938</v>
      </c>
      <c r="E358" s="2" t="s">
        <v>609</v>
      </c>
      <c r="F358" t="s">
        <v>611</v>
      </c>
      <c r="G358" t="s">
        <v>2841</v>
      </c>
      <c r="H358" s="22" t="s">
        <v>1396</v>
      </c>
      <c r="I358" t="s">
        <v>1001</v>
      </c>
      <c r="J358" s="13" t="str">
        <f t="shared" si="123"/>
        <v>IC.GI.160501</v>
      </c>
      <c r="K358" s="6" t="s">
        <v>11383</v>
      </c>
      <c r="L358" s="5" t="str">
        <f t="shared" si="124"/>
        <v>Drsg exudate none</v>
      </c>
      <c r="M358" s="14" t="str">
        <f t="shared" si="125"/>
        <v>PI.IC.GI.160501.01</v>
      </c>
      <c r="N358" s="14"/>
      <c r="O358" s="14" t="str">
        <f t="shared" si="126"/>
        <v>PH.IC.GI.160501.01</v>
      </c>
      <c r="P358" s="5"/>
      <c r="Q358" s="14" t="str">
        <f t="shared" si="127"/>
        <v>CL.IC.GI.160501.01</v>
      </c>
      <c r="R358" s="5"/>
      <c r="S358" s="5"/>
      <c r="T358" s="5"/>
      <c r="U358" s="5"/>
      <c r="V358" s="5"/>
      <c r="W358" s="5"/>
      <c r="X358" s="5" t="s">
        <v>613</v>
      </c>
      <c r="Y358" s="5">
        <v>1091</v>
      </c>
    </row>
    <row r="359" spans="1:31" ht="15">
      <c r="A359" t="s">
        <v>857</v>
      </c>
      <c r="B359" s="25"/>
      <c r="C359" s="68" t="s">
        <v>614</v>
      </c>
      <c r="D359" s="25"/>
      <c r="E359" s="2" t="s">
        <v>609</v>
      </c>
      <c r="F359" t="s">
        <v>611</v>
      </c>
      <c r="G359" t="s">
        <v>2842</v>
      </c>
      <c r="H359" s="22" t="s">
        <v>1398</v>
      </c>
      <c r="I359" t="s">
        <v>1649</v>
      </c>
      <c r="J359" s="13" t="str">
        <f t="shared" si="123"/>
        <v>IC.GI.160502</v>
      </c>
      <c r="K359" s="6" t="s">
        <v>11383</v>
      </c>
      <c r="L359" s="5" t="str">
        <f t="shared" si="124"/>
        <v>Drsg scant amount exudate</v>
      </c>
      <c r="M359" s="14" t="str">
        <f t="shared" si="125"/>
        <v>PI.IC.GI.160502.01</v>
      </c>
      <c r="N359" s="14"/>
      <c r="O359" s="14" t="str">
        <f t="shared" si="126"/>
        <v>PH.IC.GI.160502.01</v>
      </c>
      <c r="P359" s="5"/>
      <c r="Q359" s="14" t="str">
        <f t="shared" si="127"/>
        <v>CL.IC.GI.160502.01</v>
      </c>
      <c r="R359" s="5"/>
      <c r="S359" s="5"/>
      <c r="T359" s="5"/>
      <c r="U359" s="5"/>
      <c r="V359" s="5"/>
      <c r="W359" s="5"/>
      <c r="X359" s="5" t="s">
        <v>613</v>
      </c>
      <c r="Y359" s="5">
        <v>1091</v>
      </c>
    </row>
    <row r="360" spans="1:31" ht="15">
      <c r="A360" t="s">
        <v>857</v>
      </c>
      <c r="B360" s="25"/>
      <c r="C360" s="68" t="s">
        <v>614</v>
      </c>
      <c r="D360" s="25"/>
      <c r="E360" s="2" t="s">
        <v>609</v>
      </c>
      <c r="F360" t="s">
        <v>611</v>
      </c>
      <c r="G360" t="s">
        <v>3347</v>
      </c>
      <c r="H360" s="22" t="s">
        <v>1400</v>
      </c>
      <c r="I360" t="s">
        <v>1651</v>
      </c>
      <c r="J360" s="13" t="str">
        <f t="shared" si="123"/>
        <v>IC.GI.160503</v>
      </c>
      <c r="K360" s="6" t="s">
        <v>11383</v>
      </c>
      <c r="L360" s="5" t="str">
        <f t="shared" si="124"/>
        <v>Drsg small amount exudate</v>
      </c>
      <c r="M360" s="14" t="str">
        <f t="shared" si="125"/>
        <v>PI.IC.GI.160503.01</v>
      </c>
      <c r="N360" s="14"/>
      <c r="O360" s="14" t="str">
        <f t="shared" si="126"/>
        <v>PH.IC.GI.160503.01</v>
      </c>
      <c r="P360" s="5"/>
      <c r="Q360" s="14" t="str">
        <f t="shared" si="127"/>
        <v>CL.IC.GI.160503.01</v>
      </c>
      <c r="R360" s="5"/>
      <c r="S360" s="5"/>
      <c r="T360" s="5"/>
      <c r="U360" s="5"/>
      <c r="V360" s="5"/>
      <c r="W360" s="5"/>
      <c r="X360" s="5" t="s">
        <v>613</v>
      </c>
      <c r="Y360" s="5">
        <v>1091</v>
      </c>
    </row>
    <row r="361" spans="1:31" ht="15">
      <c r="A361" t="s">
        <v>857</v>
      </c>
      <c r="B361" s="25"/>
      <c r="C361" s="68" t="s">
        <v>614</v>
      </c>
      <c r="D361" s="25"/>
      <c r="E361" s="2" t="s">
        <v>609</v>
      </c>
      <c r="F361" t="s">
        <v>611</v>
      </c>
      <c r="G361" t="s">
        <v>2843</v>
      </c>
      <c r="H361" s="22" t="s">
        <v>1402</v>
      </c>
      <c r="I361" t="s">
        <v>1653</v>
      </c>
      <c r="J361" s="13" t="str">
        <f t="shared" si="123"/>
        <v>IC.GI.160504</v>
      </c>
      <c r="K361" s="6" t="s">
        <v>11383</v>
      </c>
      <c r="L361" s="5" t="str">
        <f t="shared" si="124"/>
        <v>Drsg moderate amount exudate</v>
      </c>
      <c r="M361" s="14" t="str">
        <f t="shared" si="125"/>
        <v>PI.IC.GI.160504.01</v>
      </c>
      <c r="N361" s="14"/>
      <c r="O361" s="14" t="str">
        <f t="shared" si="126"/>
        <v>PH.IC.GI.160504.01</v>
      </c>
      <c r="P361" s="5"/>
      <c r="Q361" s="14" t="str">
        <f t="shared" si="127"/>
        <v>CL.IC.GI.160504.01</v>
      </c>
      <c r="R361" s="5"/>
      <c r="S361" s="5"/>
      <c r="T361" s="5"/>
      <c r="U361" s="5"/>
      <c r="V361" s="5"/>
      <c r="W361" s="5"/>
      <c r="X361" s="5" t="s">
        <v>613</v>
      </c>
      <c r="Y361" s="5">
        <v>1091</v>
      </c>
    </row>
    <row r="362" spans="1:31" ht="15">
      <c r="A362" t="s">
        <v>857</v>
      </c>
      <c r="B362" s="25"/>
      <c r="C362" s="68" t="s">
        <v>614</v>
      </c>
      <c r="D362" s="25"/>
      <c r="E362" s="2" t="s">
        <v>609</v>
      </c>
      <c r="F362" t="s">
        <v>611</v>
      </c>
      <c r="G362" t="s">
        <v>2844</v>
      </c>
      <c r="H362" s="22" t="s">
        <v>1404</v>
      </c>
      <c r="I362" t="s">
        <v>1655</v>
      </c>
      <c r="J362" s="13" t="str">
        <f t="shared" si="123"/>
        <v>IC.GI.160505</v>
      </c>
      <c r="K362" s="6" t="s">
        <v>11383</v>
      </c>
      <c r="L362" s="5" t="str">
        <f t="shared" si="124"/>
        <v>Drsg large amount exudate</v>
      </c>
      <c r="M362" s="14" t="str">
        <f t="shared" si="125"/>
        <v>PI.IC.GI.160505.01</v>
      </c>
      <c r="N362" s="14"/>
      <c r="O362" s="14" t="str">
        <f t="shared" si="126"/>
        <v>PH.IC.GI.160505.01</v>
      </c>
      <c r="P362" s="5"/>
      <c r="Q362" s="14" t="str">
        <f t="shared" si="127"/>
        <v>CL.IC.GI.160505.01</v>
      </c>
      <c r="R362" s="5"/>
      <c r="S362" s="5"/>
      <c r="T362" s="5"/>
      <c r="U362" s="5"/>
      <c r="V362" s="5"/>
      <c r="W362" s="5"/>
      <c r="X362" s="5" t="s">
        <v>613</v>
      </c>
      <c r="Y362" s="5">
        <v>1091</v>
      </c>
    </row>
    <row r="363" spans="1:31" ht="15">
      <c r="A363" t="s">
        <v>857</v>
      </c>
      <c r="B363" s="25"/>
      <c r="C363" s="68" t="s">
        <v>614</v>
      </c>
      <c r="D363" s="25"/>
      <c r="E363" s="2" t="s">
        <v>609</v>
      </c>
      <c r="F363" t="s">
        <v>611</v>
      </c>
      <c r="G363" t="s">
        <v>2845</v>
      </c>
      <c r="H363" s="22" t="s">
        <v>1406</v>
      </c>
      <c r="I363" t="s">
        <v>1488</v>
      </c>
      <c r="J363" s="13" t="str">
        <f t="shared" si="123"/>
        <v>IC.GI.160506</v>
      </c>
      <c r="K363" s="6" t="s">
        <v>11383</v>
      </c>
      <c r="L363" s="5" t="str">
        <f t="shared" si="124"/>
        <v>Drsg copious amount exudate</v>
      </c>
      <c r="M363" s="14" t="str">
        <f t="shared" si="125"/>
        <v>PI.IC.GI.160506.01</v>
      </c>
      <c r="N363" s="14"/>
      <c r="O363" s="14" t="str">
        <f t="shared" si="126"/>
        <v>PH.IC.GI.160506.01</v>
      </c>
      <c r="P363" s="5"/>
      <c r="Q363" s="14" t="str">
        <f t="shared" si="127"/>
        <v>CL.IC.GI.160506.01</v>
      </c>
      <c r="R363" s="5"/>
      <c r="S363" s="5"/>
      <c r="T363" s="5"/>
      <c r="U363" s="5"/>
      <c r="V363" s="5"/>
      <c r="W363" s="5"/>
      <c r="X363" s="5" t="s">
        <v>613</v>
      </c>
      <c r="Y363" s="5">
        <v>1091</v>
      </c>
    </row>
    <row r="364" spans="1:31" ht="15">
      <c r="A364" t="s">
        <v>857</v>
      </c>
      <c r="B364" s="25"/>
      <c r="C364" s="68" t="s">
        <v>614</v>
      </c>
      <c r="D364" s="25" t="s">
        <v>2940</v>
      </c>
      <c r="E364" s="2" t="s">
        <v>610</v>
      </c>
      <c r="F364" t="s">
        <v>611</v>
      </c>
      <c r="G364" t="s">
        <v>236</v>
      </c>
      <c r="H364" s="22" t="s">
        <v>1396</v>
      </c>
      <c r="I364" t="s">
        <v>1674</v>
      </c>
      <c r="J364" s="13" t="str">
        <f t="shared" si="123"/>
        <v>IC.GI.160601</v>
      </c>
      <c r="K364" s="6" t="s">
        <v>11383</v>
      </c>
      <c r="L364" s="5" t="str">
        <f t="shared" si="124"/>
        <v>Drsg exudate unchanged</v>
      </c>
      <c r="M364" s="14" t="str">
        <f t="shared" si="125"/>
        <v>PI.IC.GI.160601.01</v>
      </c>
      <c r="N364" s="14"/>
      <c r="O364" s="14" t="str">
        <f t="shared" si="126"/>
        <v>PH.IC.GI.160601.01</v>
      </c>
      <c r="P364" s="5"/>
      <c r="Q364" s="14" t="str">
        <f t="shared" si="127"/>
        <v>CL.IC.GI.160601.01</v>
      </c>
      <c r="R364" s="5"/>
      <c r="S364" s="5"/>
      <c r="T364" s="5"/>
      <c r="U364" s="5"/>
      <c r="V364" s="5"/>
      <c r="W364" s="5"/>
      <c r="X364" s="5" t="s">
        <v>613</v>
      </c>
      <c r="Y364" s="5">
        <v>1091</v>
      </c>
    </row>
    <row r="365" spans="1:31" ht="15">
      <c r="A365" t="s">
        <v>857</v>
      </c>
      <c r="B365" s="25"/>
      <c r="C365" s="68" t="s">
        <v>614</v>
      </c>
      <c r="D365" s="25"/>
      <c r="E365" s="2" t="s">
        <v>610</v>
      </c>
      <c r="F365" t="s">
        <v>611</v>
      </c>
      <c r="G365" t="s">
        <v>2848</v>
      </c>
      <c r="H365" s="22" t="s">
        <v>1398</v>
      </c>
      <c r="I365" t="s">
        <v>1673</v>
      </c>
      <c r="J365" s="13" t="str">
        <f t="shared" si="123"/>
        <v>IC.GI.160602</v>
      </c>
      <c r="K365" s="6" t="s">
        <v>11383</v>
      </c>
      <c r="L365" s="5" t="str">
        <f t="shared" si="124"/>
        <v>Drsg exudate decreasing</v>
      </c>
      <c r="M365" s="14" t="str">
        <f t="shared" si="125"/>
        <v>PI.IC.GI.160602.01</v>
      </c>
      <c r="N365" s="14"/>
      <c r="O365" s="14" t="str">
        <f t="shared" si="126"/>
        <v>PH.IC.GI.160602.01</v>
      </c>
      <c r="P365" s="5"/>
      <c r="Q365" s="14" t="str">
        <f t="shared" si="127"/>
        <v>CL.IC.GI.160602.01</v>
      </c>
      <c r="R365" s="5"/>
      <c r="S365" s="5"/>
      <c r="T365" s="5"/>
      <c r="U365" s="5"/>
      <c r="V365" s="5"/>
      <c r="W365" s="5"/>
      <c r="X365" s="5" t="s">
        <v>613</v>
      </c>
      <c r="Y365" s="5">
        <v>1091</v>
      </c>
    </row>
    <row r="366" spans="1:31" ht="15">
      <c r="A366" t="s">
        <v>857</v>
      </c>
      <c r="B366" s="25"/>
      <c r="C366" s="68" t="s">
        <v>614</v>
      </c>
      <c r="D366" s="25"/>
      <c r="E366" s="2" t="s">
        <v>610</v>
      </c>
      <c r="F366" t="s">
        <v>611</v>
      </c>
      <c r="G366" t="s">
        <v>2849</v>
      </c>
      <c r="H366" s="22" t="s">
        <v>1400</v>
      </c>
      <c r="I366" t="s">
        <v>1841</v>
      </c>
      <c r="J366" s="13" t="str">
        <f t="shared" si="123"/>
        <v>IC.GI.160603</v>
      </c>
      <c r="K366" s="6" t="s">
        <v>11383</v>
      </c>
      <c r="L366" s="5" t="str">
        <f t="shared" si="124"/>
        <v>Drsg exudate increasing</v>
      </c>
      <c r="M366" s="14" t="str">
        <f t="shared" si="125"/>
        <v>PI.IC.GI.160603.01</v>
      </c>
      <c r="N366" s="14"/>
      <c r="O366" s="14" t="str">
        <f t="shared" si="126"/>
        <v>PH.IC.GI.160603.01</v>
      </c>
      <c r="P366" s="5"/>
      <c r="Q366" s="14" t="str">
        <f t="shared" si="127"/>
        <v>CL.IC.GI.160603.01</v>
      </c>
      <c r="R366" s="5"/>
      <c r="S366" s="5"/>
      <c r="T366" s="5"/>
      <c r="U366" s="5"/>
      <c r="V366" s="5"/>
      <c r="W366" s="5"/>
      <c r="X366" s="5" t="s">
        <v>613</v>
      </c>
      <c r="Y366" s="5">
        <v>1091</v>
      </c>
    </row>
    <row r="367" spans="1:31" ht="15">
      <c r="A367" t="s">
        <v>857</v>
      </c>
      <c r="B367" s="25"/>
      <c r="C367" s="68" t="s">
        <v>570</v>
      </c>
      <c r="D367" s="25" t="s">
        <v>12155</v>
      </c>
      <c r="E367" s="68" t="s">
        <v>12151</v>
      </c>
      <c r="F367" s="114" t="s">
        <v>12078</v>
      </c>
      <c r="G367" s="114" t="s">
        <v>5052</v>
      </c>
      <c r="H367" s="61" t="s">
        <v>1396</v>
      </c>
      <c r="I367" s="114" t="s">
        <v>5675</v>
      </c>
      <c r="J367" s="13" t="str">
        <f t="shared" si="123"/>
        <v>IC.GI.160701</v>
      </c>
      <c r="K367" s="6" t="s">
        <v>295</v>
      </c>
      <c r="L367" s="5" t="str">
        <f t="shared" si="124"/>
        <v>Duration Tracking</v>
      </c>
      <c r="M367" s="14" t="str">
        <f t="shared" si="125"/>
        <v>PI.IC.GI.160701.01</v>
      </c>
      <c r="N367" s="14"/>
      <c r="O367" s="14" t="str">
        <f t="shared" si="126"/>
        <v>PH.IC.GI.160701.01</v>
      </c>
      <c r="P367" s="5"/>
      <c r="Q367" s="14" t="str">
        <f t="shared" si="127"/>
        <v>CL.IC.GI.160701.01</v>
      </c>
      <c r="R367" s="5"/>
      <c r="S367" s="5"/>
      <c r="T367" s="5"/>
      <c r="U367" s="5"/>
      <c r="V367" s="5"/>
      <c r="W367" s="5"/>
      <c r="X367" s="5"/>
      <c r="Y367" s="5"/>
      <c r="AD367" t="s">
        <v>11747</v>
      </c>
      <c r="AE367">
        <v>1138</v>
      </c>
    </row>
    <row r="368" spans="1:31" ht="15">
      <c r="A368" t="s">
        <v>857</v>
      </c>
      <c r="B368" s="25"/>
      <c r="C368" s="68" t="s">
        <v>570</v>
      </c>
      <c r="D368" s="25"/>
      <c r="E368" s="68" t="s">
        <v>12151</v>
      </c>
      <c r="F368" s="114" t="s">
        <v>12078</v>
      </c>
      <c r="G368" s="114" t="s">
        <v>5052</v>
      </c>
      <c r="H368" s="61" t="s">
        <v>1398</v>
      </c>
      <c r="I368" s="114" t="s">
        <v>5214</v>
      </c>
      <c r="J368" s="13" t="str">
        <f t="shared" si="123"/>
        <v>IC.GI.160702</v>
      </c>
      <c r="K368" s="6" t="s">
        <v>295</v>
      </c>
      <c r="L368" s="5" t="str">
        <f t="shared" si="124"/>
        <v>Duration Tracking</v>
      </c>
      <c r="M368" s="14" t="str">
        <f t="shared" si="125"/>
        <v>PI.IC.GI.160702.01</v>
      </c>
      <c r="N368" s="14"/>
      <c r="O368" s="14" t="str">
        <f t="shared" si="126"/>
        <v>PH.IC.GI.160702.01</v>
      </c>
      <c r="P368" s="5"/>
      <c r="Q368" s="14" t="str">
        <f t="shared" si="127"/>
        <v>CL.IC.GI.160702.01</v>
      </c>
      <c r="R368" s="5"/>
      <c r="S368" s="5"/>
      <c r="T368" s="5"/>
      <c r="U368" s="5"/>
      <c r="V368" s="5"/>
      <c r="W368" s="5"/>
      <c r="X368" s="5"/>
      <c r="Y368" s="5"/>
      <c r="AD368" t="s">
        <v>11747</v>
      </c>
      <c r="AE368">
        <v>1138</v>
      </c>
    </row>
    <row r="369" spans="1:31" ht="15">
      <c r="A369" t="s">
        <v>857</v>
      </c>
      <c r="B369" s="25"/>
      <c r="C369" s="68" t="s">
        <v>570</v>
      </c>
      <c r="D369" s="25"/>
      <c r="E369" s="68" t="s">
        <v>12151</v>
      </c>
      <c r="F369" s="114" t="s">
        <v>12078</v>
      </c>
      <c r="G369" s="114" t="s">
        <v>5052</v>
      </c>
      <c r="H369" s="61" t="s">
        <v>1400</v>
      </c>
      <c r="I369" s="114" t="s">
        <v>5676</v>
      </c>
      <c r="J369" s="13" t="str">
        <f t="shared" si="123"/>
        <v>IC.GI.160703</v>
      </c>
      <c r="K369" s="6" t="s">
        <v>295</v>
      </c>
      <c r="L369" s="5" t="str">
        <f t="shared" si="124"/>
        <v>Duration Tracking</v>
      </c>
      <c r="M369" s="14" t="str">
        <f t="shared" si="125"/>
        <v>PI.IC.GI.160703.01</v>
      </c>
      <c r="N369" s="14"/>
      <c r="O369" s="14" t="str">
        <f t="shared" si="126"/>
        <v>PH.IC.GI.160703.01</v>
      </c>
      <c r="P369" s="5"/>
      <c r="Q369" s="14" t="str">
        <f t="shared" si="127"/>
        <v>CL.IC.GI.160703.01</v>
      </c>
      <c r="R369" s="5"/>
      <c r="S369" s="5"/>
      <c r="T369" s="5"/>
      <c r="U369" s="5"/>
      <c r="V369" s="5"/>
      <c r="W369" s="5"/>
      <c r="X369" s="5"/>
      <c r="Y369" s="5"/>
      <c r="AD369" t="s">
        <v>11747</v>
      </c>
      <c r="AE369">
        <v>1138</v>
      </c>
    </row>
    <row r="370" spans="1:31" ht="15">
      <c r="A370" t="s">
        <v>857</v>
      </c>
      <c r="B370" s="25"/>
      <c r="C370" s="68" t="s">
        <v>570</v>
      </c>
      <c r="D370" s="25" t="s">
        <v>12150</v>
      </c>
      <c r="E370" s="68" t="s">
        <v>12156</v>
      </c>
      <c r="F370" t="s">
        <v>12079</v>
      </c>
      <c r="G370" t="s">
        <v>12153</v>
      </c>
      <c r="H370" s="61" t="s">
        <v>12154</v>
      </c>
      <c r="J370" s="13" t="str">
        <f t="shared" si="123"/>
        <v>IC.GI.160801</v>
      </c>
      <c r="K370" s="6" t="s">
        <v>295</v>
      </c>
      <c r="L370" s="5" t="str">
        <f t="shared" si="124"/>
        <v>Insertion Date:</v>
      </c>
      <c r="M370" s="14" t="str">
        <f t="shared" si="125"/>
        <v>PI.IC.GI.160801.01</v>
      </c>
      <c r="N370" s="14"/>
      <c r="O370" s="14" t="str">
        <f t="shared" si="126"/>
        <v>PH.IC.GI.160801.01</v>
      </c>
      <c r="P370" s="5"/>
      <c r="Q370" s="14" t="str">
        <f t="shared" si="127"/>
        <v>CL.IC.GI.160801.01</v>
      </c>
      <c r="R370" s="5"/>
      <c r="S370" s="5"/>
      <c r="T370" s="5"/>
      <c r="U370" s="5"/>
      <c r="V370" s="5"/>
      <c r="W370" s="5"/>
      <c r="X370" s="5"/>
      <c r="Y370" s="5"/>
      <c r="AD370" t="s">
        <v>11747</v>
      </c>
      <c r="AE370">
        <v>1138</v>
      </c>
    </row>
    <row r="371" spans="1:31" ht="15">
      <c r="A371" t="s">
        <v>857</v>
      </c>
      <c r="B371" s="5" t="s">
        <v>10604</v>
      </c>
      <c r="C371" s="68" t="s">
        <v>91</v>
      </c>
      <c r="D371" t="s">
        <v>10604</v>
      </c>
      <c r="E371" s="68" t="s">
        <v>1396</v>
      </c>
      <c r="F371" s="35" t="s">
        <v>10604</v>
      </c>
      <c r="G371" s="35" t="s">
        <v>10605</v>
      </c>
      <c r="H371" s="68" t="s">
        <v>1396</v>
      </c>
      <c r="J371" s="13" t="str">
        <f t="shared" si="123"/>
        <v>IC.GI.170101</v>
      </c>
      <c r="K371" s="68" t="s">
        <v>1396</v>
      </c>
      <c r="L371" s="5" t="str">
        <f t="shared" ref="L371:L382" si="128">G371</f>
        <v>Assessment of catheter necessity</v>
      </c>
      <c r="M371" s="14" t="str">
        <f t="shared" ref="M371:M382" si="129">CONCATENATE("PI.",J371,".",K371)</f>
        <v>PI.IC.GI.170101.01</v>
      </c>
      <c r="N371" s="14"/>
      <c r="O371" s="14" t="str">
        <f t="shared" ref="O371:O382" si="130">CONCATENATE("PH.",J371,".",K371)</f>
        <v>PH.IC.GI.170101.01</v>
      </c>
      <c r="P371" s="5"/>
      <c r="Q371" s="14" t="str">
        <f t="shared" ref="Q371:Q382" si="131">CONCATENATE("CL.",J371,".",K371)</f>
        <v>CL.IC.GI.170101.01</v>
      </c>
      <c r="Z371" t="s">
        <v>94</v>
      </c>
      <c r="AA371">
        <v>1151</v>
      </c>
    </row>
    <row r="372" spans="1:31" ht="30">
      <c r="A372" t="s">
        <v>857</v>
      </c>
      <c r="C372" s="68" t="s">
        <v>91</v>
      </c>
      <c r="E372" s="68" t="s">
        <v>1396</v>
      </c>
      <c r="F372" s="35" t="s">
        <v>10604</v>
      </c>
      <c r="G372" s="35" t="s">
        <v>10207</v>
      </c>
      <c r="H372" s="68" t="s">
        <v>1398</v>
      </c>
      <c r="J372" s="13" t="str">
        <f t="shared" si="123"/>
        <v>IC.GI.170102</v>
      </c>
      <c r="K372" s="68" t="s">
        <v>1396</v>
      </c>
      <c r="L372" s="5" t="str">
        <f t="shared" si="128"/>
        <v>Patient informed/instructed regarding procedure</v>
      </c>
      <c r="M372" s="14" t="str">
        <f t="shared" si="129"/>
        <v>PI.IC.GI.170102.01</v>
      </c>
      <c r="N372" s="14"/>
      <c r="O372" s="14" t="str">
        <f t="shared" si="130"/>
        <v>PH.IC.GI.170102.01</v>
      </c>
      <c r="P372" s="5"/>
      <c r="Q372" s="14" t="str">
        <f t="shared" si="131"/>
        <v>CL.IC.GI.170102.01</v>
      </c>
      <c r="Z372" t="s">
        <v>94</v>
      </c>
      <c r="AA372">
        <v>1151</v>
      </c>
    </row>
    <row r="373" spans="1:31" ht="15">
      <c r="A373" t="s">
        <v>857</v>
      </c>
      <c r="C373" s="68" t="s">
        <v>91</v>
      </c>
      <c r="E373" s="68" t="s">
        <v>1396</v>
      </c>
      <c r="F373" s="35" t="s">
        <v>10604</v>
      </c>
      <c r="G373" s="35" t="s">
        <v>10606</v>
      </c>
      <c r="H373" s="68" t="s">
        <v>1400</v>
      </c>
      <c r="J373" s="13" t="str">
        <f t="shared" si="123"/>
        <v>IC.GI.170103</v>
      </c>
      <c r="K373" s="68" t="s">
        <v>1396</v>
      </c>
      <c r="L373" s="5" t="str">
        <f t="shared" si="128"/>
        <v>Hand hygiene</v>
      </c>
      <c r="M373" s="14" t="str">
        <f t="shared" si="129"/>
        <v>PI.IC.GI.170103.01</v>
      </c>
      <c r="N373" s="14"/>
      <c r="O373" s="14" t="str">
        <f t="shared" si="130"/>
        <v>PH.IC.GI.170103.01</v>
      </c>
      <c r="P373" s="5"/>
      <c r="Q373" s="14" t="str">
        <f t="shared" si="131"/>
        <v>CL.IC.GI.170103.01</v>
      </c>
      <c r="Z373" t="s">
        <v>94</v>
      </c>
      <c r="AA373">
        <v>1151</v>
      </c>
    </row>
    <row r="374" spans="1:31" ht="15">
      <c r="A374" t="s">
        <v>857</v>
      </c>
      <c r="C374" s="68" t="s">
        <v>91</v>
      </c>
      <c r="E374" s="68" t="s">
        <v>1396</v>
      </c>
      <c r="F374" s="35" t="s">
        <v>10604</v>
      </c>
      <c r="G374" s="35" t="s">
        <v>10728</v>
      </c>
      <c r="H374" s="68" t="s">
        <v>1402</v>
      </c>
      <c r="J374" s="13" t="str">
        <f t="shared" si="123"/>
        <v>IC.GI.170104</v>
      </c>
      <c r="K374" s="68" t="s">
        <v>1396</v>
      </c>
      <c r="L374" s="5" t="str">
        <f t="shared" si="128"/>
        <v>Sterile prep of meatus performed</v>
      </c>
      <c r="M374" s="14" t="str">
        <f t="shared" si="129"/>
        <v>PI.IC.GI.170104.01</v>
      </c>
      <c r="N374" s="14"/>
      <c r="O374" s="14" t="str">
        <f t="shared" si="130"/>
        <v>PH.IC.GI.170104.01</v>
      </c>
      <c r="P374" s="5"/>
      <c r="Q374" s="14" t="str">
        <f t="shared" si="131"/>
        <v>CL.IC.GI.170104.01</v>
      </c>
      <c r="Z374" t="s">
        <v>94</v>
      </c>
      <c r="AA374">
        <v>1151</v>
      </c>
    </row>
    <row r="375" spans="1:31" ht="15">
      <c r="A375" t="s">
        <v>857</v>
      </c>
      <c r="C375" s="68" t="s">
        <v>91</v>
      </c>
      <c r="E375" s="68" t="s">
        <v>1396</v>
      </c>
      <c r="F375" s="35" t="s">
        <v>10604</v>
      </c>
      <c r="G375" s="35" t="s">
        <v>10729</v>
      </c>
      <c r="H375" s="68" t="s">
        <v>1404</v>
      </c>
      <c r="J375" s="13" t="str">
        <f t="shared" si="123"/>
        <v>IC.GI.170105</v>
      </c>
      <c r="K375" s="68" t="s">
        <v>1396</v>
      </c>
      <c r="L375" s="5" t="str">
        <f t="shared" si="128"/>
        <v>Use a single-use packet of lubricant</v>
      </c>
      <c r="M375" s="14" t="str">
        <f t="shared" si="129"/>
        <v>PI.IC.GI.170105.01</v>
      </c>
      <c r="N375" s="14"/>
      <c r="O375" s="14" t="str">
        <f t="shared" si="130"/>
        <v>PH.IC.GI.170105.01</v>
      </c>
      <c r="P375" s="5"/>
      <c r="Q375" s="14" t="str">
        <f t="shared" si="131"/>
        <v>CL.IC.GI.170105.01</v>
      </c>
      <c r="Z375" t="s">
        <v>94</v>
      </c>
      <c r="AA375">
        <v>1151</v>
      </c>
    </row>
    <row r="376" spans="1:31" ht="15">
      <c r="A376" t="s">
        <v>857</v>
      </c>
      <c r="C376" s="68" t="s">
        <v>91</v>
      </c>
      <c r="E376" s="68" t="s">
        <v>1396</v>
      </c>
      <c r="F376" s="35" t="s">
        <v>10604</v>
      </c>
      <c r="G376" s="35" t="s">
        <v>22</v>
      </c>
      <c r="H376" s="68" t="s">
        <v>1406</v>
      </c>
      <c r="J376" s="13" t="str">
        <f t="shared" si="123"/>
        <v>IC.GI.170106</v>
      </c>
      <c r="K376" s="68" t="s">
        <v>1396</v>
      </c>
      <c r="L376" s="5" t="str">
        <f t="shared" si="128"/>
        <v>Asceptic insertion technique</v>
      </c>
      <c r="M376" s="14" t="str">
        <f t="shared" si="129"/>
        <v>PI.IC.GI.170106.01</v>
      </c>
      <c r="N376" s="14"/>
      <c r="O376" s="14" t="str">
        <f t="shared" si="130"/>
        <v>PH.IC.GI.170106.01</v>
      </c>
      <c r="P376" s="5"/>
      <c r="Q376" s="14" t="str">
        <f t="shared" si="131"/>
        <v>CL.IC.GI.170106.01</v>
      </c>
      <c r="Z376" t="s">
        <v>94</v>
      </c>
      <c r="AA376">
        <v>1151</v>
      </c>
    </row>
    <row r="377" spans="1:31" ht="15">
      <c r="A377" t="s">
        <v>857</v>
      </c>
      <c r="C377" s="68" t="s">
        <v>91</v>
      </c>
      <c r="E377" s="68" t="s">
        <v>1396</v>
      </c>
      <c r="F377" s="35" t="s">
        <v>10604</v>
      </c>
      <c r="G377" s="35" t="s">
        <v>10609</v>
      </c>
      <c r="H377" s="68" t="s">
        <v>1419</v>
      </c>
      <c r="J377" s="13" t="str">
        <f t="shared" si="123"/>
        <v>IC.GI.170107</v>
      </c>
      <c r="K377" s="68" t="s">
        <v>1396</v>
      </c>
      <c r="L377" s="5" t="str">
        <f t="shared" si="128"/>
        <v>Foley catheter placed w/o difficulty</v>
      </c>
      <c r="M377" s="14" t="str">
        <f t="shared" si="129"/>
        <v>PI.IC.GI.170107.01</v>
      </c>
      <c r="N377" s="14"/>
      <c r="O377" s="14" t="str">
        <f t="shared" si="130"/>
        <v>PH.IC.GI.170107.01</v>
      </c>
      <c r="P377" s="5"/>
      <c r="Q377" s="14" t="str">
        <f t="shared" si="131"/>
        <v>CL.IC.GI.170107.01</v>
      </c>
      <c r="Z377" t="s">
        <v>94</v>
      </c>
      <c r="AA377">
        <v>1151</v>
      </c>
    </row>
    <row r="378" spans="1:31" ht="15">
      <c r="A378" t="s">
        <v>857</v>
      </c>
      <c r="C378" s="68" t="s">
        <v>91</v>
      </c>
      <c r="E378" s="68" t="s">
        <v>1396</v>
      </c>
      <c r="F378" s="35" t="s">
        <v>10604</v>
      </c>
      <c r="G378" s="35" t="s">
        <v>10610</v>
      </c>
      <c r="H378" s="68" t="s">
        <v>1550</v>
      </c>
      <c r="J378" s="13" t="str">
        <f t="shared" si="123"/>
        <v>IC.GI.170108</v>
      </c>
      <c r="K378" s="68" t="s">
        <v>1396</v>
      </c>
      <c r="L378" s="5" t="str">
        <f t="shared" si="128"/>
        <v>Foley catheter placed w/ difficulty</v>
      </c>
      <c r="M378" s="14" t="str">
        <f t="shared" si="129"/>
        <v>PI.IC.GI.170108.01</v>
      </c>
      <c r="N378" s="14"/>
      <c r="O378" s="14" t="str">
        <f t="shared" si="130"/>
        <v>PH.IC.GI.170108.01</v>
      </c>
      <c r="P378" s="5"/>
      <c r="Q378" s="14" t="str">
        <f t="shared" si="131"/>
        <v>CL.IC.GI.170108.01</v>
      </c>
      <c r="Z378" t="s">
        <v>94</v>
      </c>
      <c r="AA378">
        <v>1151</v>
      </c>
    </row>
    <row r="379" spans="1:31" ht="15">
      <c r="A379" t="s">
        <v>857</v>
      </c>
      <c r="C379" s="68" t="s">
        <v>91</v>
      </c>
      <c r="E379" s="68" t="s">
        <v>1396</v>
      </c>
      <c r="F379" s="35" t="s">
        <v>10604</v>
      </c>
      <c r="G379" s="35" t="s">
        <v>10611</v>
      </c>
      <c r="H379" s="68" t="s">
        <v>1551</v>
      </c>
      <c r="J379" s="13" t="str">
        <f t="shared" si="123"/>
        <v>IC.GI.170109</v>
      </c>
      <c r="K379" s="68" t="s">
        <v>1396</v>
      </c>
      <c r="L379" s="5" t="str">
        <f t="shared" si="128"/>
        <v>Sterile closed drainage system</v>
      </c>
      <c r="M379" s="14" t="str">
        <f t="shared" si="129"/>
        <v>PI.IC.GI.170109.01</v>
      </c>
      <c r="N379" s="14"/>
      <c r="O379" s="14" t="str">
        <f t="shared" si="130"/>
        <v>PH.IC.GI.170109.01</v>
      </c>
      <c r="P379" s="5"/>
      <c r="Q379" s="14" t="str">
        <f t="shared" si="131"/>
        <v>CL.IC.GI.170109.01</v>
      </c>
      <c r="Z379" t="s">
        <v>94</v>
      </c>
      <c r="AA379">
        <v>1151</v>
      </c>
    </row>
    <row r="380" spans="1:31" ht="15">
      <c r="A380" t="s">
        <v>857</v>
      </c>
      <c r="C380" s="68" t="s">
        <v>91</v>
      </c>
      <c r="E380" s="68" t="s">
        <v>1396</v>
      </c>
      <c r="F380" s="35" t="s">
        <v>10604</v>
      </c>
      <c r="G380" s="35" t="s">
        <v>10500</v>
      </c>
      <c r="H380" s="68" t="s">
        <v>1571</v>
      </c>
      <c r="J380" s="13" t="str">
        <f t="shared" si="123"/>
        <v>IC.GI.170110</v>
      </c>
      <c r="K380" s="68" t="s">
        <v>1396</v>
      </c>
      <c r="L380" s="5" t="str">
        <f t="shared" si="128"/>
        <v>Foley secured per protocol</v>
      </c>
      <c r="M380" s="14" t="str">
        <f t="shared" si="129"/>
        <v>PI.IC.GI.170110.01</v>
      </c>
      <c r="N380" s="14"/>
      <c r="O380" s="14" t="str">
        <f t="shared" si="130"/>
        <v>PH.IC.GI.170110.01</v>
      </c>
      <c r="P380" s="5"/>
      <c r="Q380" s="14" t="str">
        <f t="shared" si="131"/>
        <v>CL.IC.GI.170110.01</v>
      </c>
      <c r="Z380" t="s">
        <v>94</v>
      </c>
      <c r="AA380">
        <v>1151</v>
      </c>
    </row>
    <row r="381" spans="1:31" ht="15">
      <c r="A381" t="s">
        <v>857</v>
      </c>
      <c r="C381" s="68" t="s">
        <v>91</v>
      </c>
      <c r="E381" s="68" t="s">
        <v>1396</v>
      </c>
      <c r="F381" s="35" t="s">
        <v>10604</v>
      </c>
      <c r="G381" s="35" t="s">
        <v>10501</v>
      </c>
      <c r="H381" s="68" t="s">
        <v>1298</v>
      </c>
      <c r="J381" s="13" t="str">
        <f t="shared" si="123"/>
        <v>IC.GI.170111</v>
      </c>
      <c r="K381" s="68" t="s">
        <v>1396</v>
      </c>
      <c r="L381" s="5" t="str">
        <f t="shared" si="128"/>
        <v>Urine returned in line</v>
      </c>
      <c r="M381" s="14" t="str">
        <f t="shared" si="129"/>
        <v>PI.IC.GI.170111.01</v>
      </c>
      <c r="N381" s="14"/>
      <c r="O381" s="14" t="str">
        <f t="shared" si="130"/>
        <v>PH.IC.GI.170111.01</v>
      </c>
      <c r="P381" s="5"/>
      <c r="Q381" s="14" t="str">
        <f t="shared" si="131"/>
        <v>CL.IC.GI.170111.01</v>
      </c>
      <c r="Z381" t="s">
        <v>94</v>
      </c>
      <c r="AA381">
        <v>1151</v>
      </c>
    </row>
    <row r="382" spans="1:31" ht="15">
      <c r="A382" t="s">
        <v>857</v>
      </c>
      <c r="C382" s="68" t="s">
        <v>91</v>
      </c>
      <c r="E382" s="68" t="s">
        <v>1396</v>
      </c>
      <c r="F382" s="35" t="s">
        <v>10604</v>
      </c>
      <c r="G382" s="35" t="s">
        <v>10211</v>
      </c>
      <c r="H382" s="68" t="s">
        <v>1299</v>
      </c>
      <c r="J382" s="13" t="str">
        <f t="shared" si="123"/>
        <v>IC.GI.170112</v>
      </c>
      <c r="K382" s="68" t="s">
        <v>1396</v>
      </c>
      <c r="L382" s="5" t="str">
        <f t="shared" si="128"/>
        <v>Patient tolerated procedure well</v>
      </c>
      <c r="M382" s="14" t="str">
        <f t="shared" si="129"/>
        <v>PI.IC.GI.170112.01</v>
      </c>
      <c r="N382" s="14"/>
      <c r="O382" s="14" t="str">
        <f t="shared" si="130"/>
        <v>PH.IC.GI.170112.01</v>
      </c>
      <c r="P382" s="5"/>
      <c r="Q382" s="14" t="str">
        <f t="shared" si="131"/>
        <v>CL.IC.GI.170112.01</v>
      </c>
      <c r="Z382" t="s">
        <v>94</v>
      </c>
      <c r="AA382">
        <v>1151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AA3221"/>
  <sheetViews>
    <sheetView topLeftCell="A2887" workbookViewId="0">
      <pane ySplit="855" topLeftCell="A1629" activePane="bottomLeft"/>
      <selection activeCell="G2866" sqref="G1:G1048576"/>
      <selection pane="bottomLeft" activeCell="G1196" sqref="G1196"/>
    </sheetView>
  </sheetViews>
  <sheetFormatPr defaultColWidth="11" defaultRowHeight="12.75"/>
  <cols>
    <col min="2" max="2" width="20.25" customWidth="1"/>
    <col min="3" max="3" width="4" customWidth="1"/>
    <col min="4" max="4" width="29.25" customWidth="1"/>
    <col min="5" max="5" width="4" customWidth="1"/>
    <col min="6" max="6" width="30.125" customWidth="1"/>
    <col min="7" max="7" width="30.875" customWidth="1"/>
    <col min="11" max="11" width="4.875" customWidth="1"/>
    <col min="17" max="17" width="15.25" customWidth="1"/>
    <col min="24" max="24" width="5.37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11496</v>
      </c>
      <c r="Y1" s="1" t="s">
        <v>11497</v>
      </c>
      <c r="Z1" s="56" t="s">
        <v>11743</v>
      </c>
      <c r="AA1" s="56" t="s">
        <v>11744</v>
      </c>
    </row>
    <row r="2" spans="1:27" ht="15">
      <c r="A2" t="s">
        <v>4089</v>
      </c>
      <c r="B2" t="s">
        <v>4090</v>
      </c>
      <c r="C2" s="2" t="s">
        <v>1192</v>
      </c>
      <c r="D2" t="s">
        <v>5972</v>
      </c>
      <c r="E2" s="2" t="s">
        <v>1192</v>
      </c>
      <c r="F2" t="s">
        <v>3918</v>
      </c>
      <c r="G2" t="s">
        <v>3302</v>
      </c>
      <c r="H2" s="2" t="s">
        <v>1192</v>
      </c>
      <c r="I2" t="s">
        <v>3919</v>
      </c>
      <c r="J2" s="11" t="str">
        <f t="shared" ref="J2:J65" si="0">CONCATENATE("IC.IT.",C2,E2,H2)</f>
        <v>IC.IT.010101</v>
      </c>
      <c r="K2" s="2" t="s">
        <v>1192</v>
      </c>
      <c r="L2" t="str">
        <f t="shared" ref="L2:L65" si="1">G2</f>
        <v>Breakdown</v>
      </c>
      <c r="M2" s="12" t="str">
        <f t="shared" ref="M2:M65" si="2">CONCATENATE("PI.",J2,".",K2)</f>
        <v>PI.IC.IT.010101.01</v>
      </c>
      <c r="N2" s="12"/>
      <c r="O2" s="12" t="str">
        <f t="shared" ref="O2:O65" si="3">CONCATENATE("PH.",J2,".",K2)</f>
        <v>PH.IC.IT.010101.01</v>
      </c>
      <c r="Q2" s="12" t="str">
        <f t="shared" ref="Q2:Q65" si="4">CONCATENATE("CL.",J2,".",K2)</f>
        <v>CL.IC.IT.010101.01</v>
      </c>
    </row>
    <row r="3" spans="1:27" ht="15">
      <c r="A3" t="s">
        <v>4089</v>
      </c>
      <c r="C3" s="2" t="s">
        <v>1192</v>
      </c>
      <c r="E3" s="2" t="s">
        <v>1192</v>
      </c>
      <c r="F3" t="s">
        <v>3918</v>
      </c>
      <c r="G3" t="s">
        <v>2693</v>
      </c>
      <c r="H3" s="2" t="s">
        <v>923</v>
      </c>
      <c r="I3" t="s">
        <v>4068</v>
      </c>
      <c r="J3" s="11" t="str">
        <f t="shared" si="0"/>
        <v>IC.IT.010102</v>
      </c>
      <c r="K3" s="2" t="s">
        <v>1192</v>
      </c>
      <c r="L3" t="str">
        <f t="shared" si="1"/>
        <v>Bruising</v>
      </c>
      <c r="M3" s="12" t="str">
        <f t="shared" si="2"/>
        <v>PI.IC.IT.010102.01</v>
      </c>
      <c r="N3" s="12"/>
      <c r="O3" s="12" t="str">
        <f t="shared" si="3"/>
        <v>PH.IC.IT.010102.01</v>
      </c>
      <c r="Q3" s="12" t="str">
        <f t="shared" si="4"/>
        <v>CL.IC.IT.010102.01</v>
      </c>
    </row>
    <row r="4" spans="1:27" ht="15">
      <c r="A4" t="s">
        <v>4089</v>
      </c>
      <c r="C4" s="2" t="s">
        <v>1192</v>
      </c>
      <c r="E4" s="2" t="s">
        <v>1192</v>
      </c>
      <c r="F4" t="s">
        <v>3918</v>
      </c>
      <c r="G4" t="s">
        <v>4069</v>
      </c>
      <c r="H4" s="2" t="s">
        <v>1202</v>
      </c>
      <c r="I4" t="s">
        <v>4069</v>
      </c>
      <c r="J4" s="11" t="str">
        <f t="shared" si="0"/>
        <v>IC.IT.010103</v>
      </c>
      <c r="K4" s="2" t="s">
        <v>1192</v>
      </c>
      <c r="L4" t="str">
        <f t="shared" si="1"/>
        <v>Burns</v>
      </c>
      <c r="M4" s="12" t="str">
        <f t="shared" si="2"/>
        <v>PI.IC.IT.010103.01</v>
      </c>
      <c r="N4" s="12"/>
      <c r="O4" s="12" t="str">
        <f t="shared" si="3"/>
        <v>PH.IC.IT.010103.01</v>
      </c>
      <c r="Q4" s="12" t="str">
        <f t="shared" si="4"/>
        <v>CL.IC.IT.010103.01</v>
      </c>
    </row>
    <row r="5" spans="1:27" ht="15">
      <c r="A5" t="s">
        <v>4089</v>
      </c>
      <c r="C5" s="2" t="s">
        <v>1192</v>
      </c>
      <c r="E5" s="2" t="s">
        <v>1192</v>
      </c>
      <c r="F5" t="s">
        <v>3918</v>
      </c>
      <c r="G5" t="s">
        <v>4070</v>
      </c>
      <c r="H5" s="2" t="s">
        <v>7070</v>
      </c>
      <c r="I5" t="s">
        <v>4070</v>
      </c>
      <c r="J5" s="11" t="str">
        <f t="shared" si="0"/>
        <v>IC.IT.010104</v>
      </c>
      <c r="K5" s="2" t="s">
        <v>1192</v>
      </c>
      <c r="L5" t="str">
        <f t="shared" si="1"/>
        <v>Cuts</v>
      </c>
      <c r="M5" s="12" t="str">
        <f t="shared" si="2"/>
        <v>PI.IC.IT.010104.01</v>
      </c>
      <c r="N5" s="12"/>
      <c r="O5" s="12" t="str">
        <f t="shared" si="3"/>
        <v>PH.IC.IT.010104.01</v>
      </c>
      <c r="Q5" s="12" t="str">
        <f t="shared" si="4"/>
        <v>CL.IC.IT.010104.01</v>
      </c>
    </row>
    <row r="6" spans="1:27" ht="15">
      <c r="A6" t="s">
        <v>4089</v>
      </c>
      <c r="C6" s="2" t="s">
        <v>1192</v>
      </c>
      <c r="E6" s="2" t="s">
        <v>1192</v>
      </c>
      <c r="F6" t="s">
        <v>3918</v>
      </c>
      <c r="G6" t="s">
        <v>4071</v>
      </c>
      <c r="H6" s="2" t="s">
        <v>7071</v>
      </c>
      <c r="I6" t="s">
        <v>4072</v>
      </c>
      <c r="J6" s="11" t="str">
        <f t="shared" si="0"/>
        <v>IC.IT.010105</v>
      </c>
      <c r="K6" s="2" t="s">
        <v>1192</v>
      </c>
      <c r="L6" t="str">
        <f t="shared" si="1"/>
        <v>Infection</v>
      </c>
      <c r="M6" s="12" t="str">
        <f t="shared" si="2"/>
        <v>PI.IC.IT.010105.01</v>
      </c>
      <c r="N6" s="12"/>
      <c r="O6" s="12" t="str">
        <f t="shared" si="3"/>
        <v>PH.IC.IT.010105.01</v>
      </c>
      <c r="Q6" s="12" t="str">
        <f t="shared" si="4"/>
        <v>CL.IC.IT.010105.01</v>
      </c>
    </row>
    <row r="7" spans="1:27" ht="15">
      <c r="A7" t="s">
        <v>4089</v>
      </c>
      <c r="C7" s="2" t="s">
        <v>1192</v>
      </c>
      <c r="E7" s="2" t="s">
        <v>1192</v>
      </c>
      <c r="F7" t="s">
        <v>3918</v>
      </c>
      <c r="G7" t="s">
        <v>4073</v>
      </c>
      <c r="H7" s="2" t="s">
        <v>6888</v>
      </c>
      <c r="I7" t="s">
        <v>4074</v>
      </c>
      <c r="J7" s="11" t="str">
        <f t="shared" si="0"/>
        <v>IC.IT.010106</v>
      </c>
      <c r="K7" s="2" t="s">
        <v>1192</v>
      </c>
      <c r="L7" t="str">
        <f t="shared" si="1"/>
        <v>Mongolian spots</v>
      </c>
      <c r="M7" s="12" t="str">
        <f t="shared" si="2"/>
        <v>PI.IC.IT.010106.01</v>
      </c>
      <c r="N7" s="12"/>
      <c r="O7" s="12" t="str">
        <f t="shared" si="3"/>
        <v>PH.IC.IT.010106.01</v>
      </c>
      <c r="Q7" s="12" t="str">
        <f t="shared" si="4"/>
        <v>CL.IC.IT.010106.01</v>
      </c>
    </row>
    <row r="8" spans="1:27" ht="15">
      <c r="A8" t="s">
        <v>4089</v>
      </c>
      <c r="C8" s="2" t="s">
        <v>1192</v>
      </c>
      <c r="E8" s="2" t="s">
        <v>1192</v>
      </c>
      <c r="F8" t="s">
        <v>3918</v>
      </c>
      <c r="G8" t="s">
        <v>4075</v>
      </c>
      <c r="H8" s="2" t="s">
        <v>7284</v>
      </c>
      <c r="I8" t="s">
        <v>4075</v>
      </c>
      <c r="J8" s="11" t="str">
        <f t="shared" si="0"/>
        <v>IC.IT.010107</v>
      </c>
      <c r="K8" s="2" t="s">
        <v>11324</v>
      </c>
      <c r="L8" t="str">
        <f t="shared" si="1"/>
        <v>Oozing</v>
      </c>
      <c r="M8" s="12" t="str">
        <f t="shared" si="2"/>
        <v>PI.IC.IT.010107.01</v>
      </c>
      <c r="N8" s="12"/>
      <c r="O8" s="12" t="str">
        <f t="shared" si="3"/>
        <v>PH.IC.IT.010107.01</v>
      </c>
      <c r="Q8" s="12" t="str">
        <f t="shared" si="4"/>
        <v>CL.IC.IT.010107.01</v>
      </c>
    </row>
    <row r="9" spans="1:27" ht="15">
      <c r="A9" t="s">
        <v>4089</v>
      </c>
      <c r="C9" s="2" t="s">
        <v>1192</v>
      </c>
      <c r="E9" s="2" t="s">
        <v>1192</v>
      </c>
      <c r="F9" t="s">
        <v>3918</v>
      </c>
      <c r="G9" t="s">
        <v>4076</v>
      </c>
      <c r="H9" s="2" t="s">
        <v>10093</v>
      </c>
      <c r="I9" t="s">
        <v>4076</v>
      </c>
      <c r="J9" s="11" t="str">
        <f t="shared" si="0"/>
        <v>IC.IT.010108</v>
      </c>
      <c r="K9" s="2" t="s">
        <v>11324</v>
      </c>
      <c r="L9" t="str">
        <f t="shared" si="1"/>
        <v>Petechiae</v>
      </c>
      <c r="M9" s="12" t="str">
        <f t="shared" si="2"/>
        <v>PI.IC.IT.010108.01</v>
      </c>
      <c r="N9" s="12"/>
      <c r="O9" s="12" t="str">
        <f t="shared" si="3"/>
        <v>PH.IC.IT.010108.01</v>
      </c>
      <c r="Q9" s="12" t="str">
        <f t="shared" si="4"/>
        <v>CL.IC.IT.010108.01</v>
      </c>
    </row>
    <row r="10" spans="1:27" ht="15">
      <c r="A10" t="s">
        <v>4089</v>
      </c>
      <c r="C10" s="2" t="s">
        <v>1192</v>
      </c>
      <c r="E10" s="2" t="s">
        <v>1192</v>
      </c>
      <c r="F10" t="s">
        <v>3918</v>
      </c>
      <c r="G10" t="s">
        <v>4077</v>
      </c>
      <c r="H10" s="2" t="s">
        <v>10095</v>
      </c>
      <c r="I10" t="s">
        <v>4078</v>
      </c>
      <c r="J10" s="11" t="str">
        <f t="shared" si="0"/>
        <v>IC.IT.010109</v>
      </c>
      <c r="K10" s="2" t="s">
        <v>11324</v>
      </c>
      <c r="L10" t="str">
        <f t="shared" si="1"/>
        <v>Pressure areas</v>
      </c>
      <c r="M10" s="12" t="str">
        <f t="shared" si="2"/>
        <v>PI.IC.IT.010109.01</v>
      </c>
      <c r="N10" s="12"/>
      <c r="O10" s="12" t="str">
        <f t="shared" si="3"/>
        <v>PH.IC.IT.010109.01</v>
      </c>
      <c r="Q10" s="12" t="str">
        <f t="shared" si="4"/>
        <v>CL.IC.IT.010109.01</v>
      </c>
    </row>
    <row r="11" spans="1:27" ht="15">
      <c r="A11" t="s">
        <v>4089</v>
      </c>
      <c r="C11" s="2" t="s">
        <v>11324</v>
      </c>
      <c r="E11" s="2" t="s">
        <v>11324</v>
      </c>
      <c r="F11" t="s">
        <v>3918</v>
      </c>
      <c r="G11" t="s">
        <v>3300</v>
      </c>
      <c r="H11" s="2" t="s">
        <v>10905</v>
      </c>
      <c r="I11" t="s">
        <v>3300</v>
      </c>
      <c r="J11" s="11" t="str">
        <f t="shared" si="0"/>
        <v>IC.IT.010110</v>
      </c>
      <c r="K11" s="2" t="s">
        <v>11324</v>
      </c>
      <c r="L11" t="str">
        <f t="shared" si="1"/>
        <v>Rash</v>
      </c>
      <c r="M11" s="12" t="str">
        <f t="shared" si="2"/>
        <v>PI.IC.IT.010110.01</v>
      </c>
      <c r="N11" s="12"/>
      <c r="O11" s="12" t="str">
        <f t="shared" si="3"/>
        <v>PH.IC.IT.010110.01</v>
      </c>
      <c r="Q11" s="12" t="str">
        <f t="shared" si="4"/>
        <v>CL.IC.IT.010110.01</v>
      </c>
    </row>
    <row r="12" spans="1:27" ht="15">
      <c r="A12" t="s">
        <v>4089</v>
      </c>
      <c r="C12" s="2" t="s">
        <v>11324</v>
      </c>
      <c r="E12" s="2" t="s">
        <v>11324</v>
      </c>
      <c r="F12" t="s">
        <v>3918</v>
      </c>
      <c r="G12" t="s">
        <v>4079</v>
      </c>
      <c r="H12" s="2" t="s">
        <v>11023</v>
      </c>
      <c r="I12" t="s">
        <v>3928</v>
      </c>
      <c r="J12" s="11" t="str">
        <f t="shared" si="0"/>
        <v>IC.IT.010112</v>
      </c>
      <c r="K12" s="2" t="s">
        <v>11324</v>
      </c>
      <c r="L12" t="str">
        <f t="shared" si="1"/>
        <v>Redness</v>
      </c>
      <c r="M12" s="12" t="str">
        <f t="shared" si="2"/>
        <v>PI.IC.IT.010112.01</v>
      </c>
      <c r="N12" s="12"/>
      <c r="O12" s="12" t="str">
        <f t="shared" si="3"/>
        <v>PH.IC.IT.010112.01</v>
      </c>
      <c r="Q12" s="12" t="str">
        <f t="shared" si="4"/>
        <v>CL.IC.IT.010112.01</v>
      </c>
    </row>
    <row r="13" spans="1:27" ht="15">
      <c r="A13" t="s">
        <v>4089</v>
      </c>
      <c r="C13" s="2" t="s">
        <v>11324</v>
      </c>
      <c r="E13" s="2" t="s">
        <v>11324</v>
      </c>
      <c r="F13" t="s">
        <v>3918</v>
      </c>
      <c r="G13" t="s">
        <v>3929</v>
      </c>
      <c r="H13" s="2" t="s">
        <v>8201</v>
      </c>
      <c r="I13" t="s">
        <v>3930</v>
      </c>
      <c r="J13" s="11" t="str">
        <f t="shared" si="0"/>
        <v>IC.IT.010113</v>
      </c>
      <c r="K13" s="2" t="s">
        <v>11324</v>
      </c>
      <c r="L13" t="str">
        <f t="shared" si="1"/>
        <v>Road rash</v>
      </c>
      <c r="M13" s="12" t="str">
        <f t="shared" si="2"/>
        <v>PI.IC.IT.010113.01</v>
      </c>
      <c r="N13" s="12"/>
      <c r="O13" s="12" t="str">
        <f t="shared" si="3"/>
        <v>PH.IC.IT.010113.01</v>
      </c>
      <c r="Q13" s="12" t="str">
        <f t="shared" si="4"/>
        <v>CL.IC.IT.010113.01</v>
      </c>
    </row>
    <row r="14" spans="1:27" ht="15">
      <c r="A14" t="s">
        <v>4089</v>
      </c>
      <c r="C14" s="2" t="s">
        <v>11324</v>
      </c>
      <c r="E14" s="2" t="s">
        <v>11324</v>
      </c>
      <c r="F14" t="s">
        <v>3918</v>
      </c>
      <c r="G14" t="s">
        <v>3931</v>
      </c>
      <c r="H14" s="2" t="s">
        <v>9621</v>
      </c>
      <c r="I14" t="s">
        <v>3931</v>
      </c>
      <c r="J14" s="11" t="str">
        <f t="shared" si="0"/>
        <v>IC.IT.010114</v>
      </c>
      <c r="K14" s="2" t="s">
        <v>11324</v>
      </c>
      <c r="L14" t="str">
        <f t="shared" si="1"/>
        <v>Scrapes</v>
      </c>
      <c r="M14" s="12" t="str">
        <f t="shared" si="2"/>
        <v>PI.IC.IT.010114.01</v>
      </c>
      <c r="N14" s="12"/>
      <c r="O14" s="12" t="str">
        <f t="shared" si="3"/>
        <v>PH.IC.IT.010114.01</v>
      </c>
      <c r="Q14" s="12" t="str">
        <f t="shared" si="4"/>
        <v>CL.IC.IT.010114.01</v>
      </c>
    </row>
    <row r="15" spans="1:27" ht="15">
      <c r="A15" t="s">
        <v>4089</v>
      </c>
      <c r="C15" s="2" t="s">
        <v>11324</v>
      </c>
      <c r="E15" s="2" t="s">
        <v>11324</v>
      </c>
      <c r="F15" t="s">
        <v>3918</v>
      </c>
      <c r="G15" t="s">
        <v>3932</v>
      </c>
      <c r="H15" s="2" t="s">
        <v>6135</v>
      </c>
      <c r="I15" t="s">
        <v>3933</v>
      </c>
      <c r="J15" s="11" t="str">
        <f t="shared" si="0"/>
        <v>IC.IT.010115</v>
      </c>
      <c r="K15" s="2" t="s">
        <v>11324</v>
      </c>
      <c r="L15" t="str">
        <f t="shared" si="1"/>
        <v>Sloughing</v>
      </c>
      <c r="M15" s="12" t="str">
        <f t="shared" si="2"/>
        <v>PI.IC.IT.010115.01</v>
      </c>
      <c r="N15" s="12"/>
      <c r="O15" s="12" t="str">
        <f t="shared" si="3"/>
        <v>PH.IC.IT.010115.01</v>
      </c>
      <c r="Q15" s="12" t="str">
        <f t="shared" si="4"/>
        <v>CL.IC.IT.010115.01</v>
      </c>
    </row>
    <row r="16" spans="1:27" ht="15">
      <c r="A16" t="s">
        <v>4089</v>
      </c>
      <c r="C16" s="2" t="s">
        <v>11324</v>
      </c>
      <c r="E16" s="2" t="s">
        <v>11324</v>
      </c>
      <c r="F16" t="s">
        <v>3918</v>
      </c>
      <c r="G16" t="s">
        <v>1541</v>
      </c>
      <c r="H16" s="2" t="s">
        <v>5740</v>
      </c>
      <c r="I16" t="s">
        <v>3934</v>
      </c>
      <c r="J16" s="11" t="str">
        <f t="shared" si="0"/>
        <v>IC.IT.010116</v>
      </c>
      <c r="K16" s="2" t="s">
        <v>11324</v>
      </c>
      <c r="L16" t="str">
        <f t="shared" si="1"/>
        <v>Swelling</v>
      </c>
      <c r="M16" s="12" t="str">
        <f t="shared" si="2"/>
        <v>PI.IC.IT.010116.01</v>
      </c>
      <c r="N16" s="12"/>
      <c r="O16" s="12" t="str">
        <f t="shared" si="3"/>
        <v>PH.IC.IT.010116.01</v>
      </c>
      <c r="Q16" s="12" t="str">
        <f t="shared" si="4"/>
        <v>CL.IC.IT.010116.01</v>
      </c>
    </row>
    <row r="17" spans="1:19" ht="15">
      <c r="A17" t="s">
        <v>4089</v>
      </c>
      <c r="C17" s="2" t="s">
        <v>11324</v>
      </c>
      <c r="E17" s="2" t="s">
        <v>11324</v>
      </c>
      <c r="F17" t="s">
        <v>3918</v>
      </c>
      <c r="G17" t="s">
        <v>3935</v>
      </c>
      <c r="H17" s="2" t="s">
        <v>6865</v>
      </c>
      <c r="I17" t="s">
        <v>3936</v>
      </c>
      <c r="J17" s="11" t="str">
        <f t="shared" si="0"/>
        <v>IC.IT.010117</v>
      </c>
      <c r="K17" s="2" t="s">
        <v>11324</v>
      </c>
      <c r="L17" t="str">
        <f t="shared" si="1"/>
        <v>Ulcer Stage I</v>
      </c>
      <c r="M17" s="12" t="str">
        <f t="shared" si="2"/>
        <v>PI.IC.IT.010117.01</v>
      </c>
      <c r="N17" s="12"/>
      <c r="O17" s="12" t="str">
        <f t="shared" si="3"/>
        <v>PH.IC.IT.010117.01</v>
      </c>
      <c r="Q17" s="12" t="str">
        <f t="shared" si="4"/>
        <v>CL.IC.IT.010117.01</v>
      </c>
    </row>
    <row r="18" spans="1:19" ht="15">
      <c r="A18" t="s">
        <v>4089</v>
      </c>
      <c r="C18" s="2" t="s">
        <v>11324</v>
      </c>
      <c r="E18" s="2" t="s">
        <v>11324</v>
      </c>
      <c r="F18" t="s">
        <v>3918</v>
      </c>
      <c r="G18" t="s">
        <v>4233</v>
      </c>
      <c r="H18" s="2" t="s">
        <v>5743</v>
      </c>
      <c r="I18" t="s">
        <v>4234</v>
      </c>
      <c r="J18" s="11" t="str">
        <f t="shared" si="0"/>
        <v>IC.IT.010118</v>
      </c>
      <c r="K18" s="2" t="s">
        <v>11324</v>
      </c>
      <c r="L18" t="str">
        <f t="shared" si="1"/>
        <v>Ulcer Stage II</v>
      </c>
      <c r="M18" s="12" t="str">
        <f t="shared" si="2"/>
        <v>PI.IC.IT.010118.01</v>
      </c>
      <c r="N18" s="12"/>
      <c r="O18" s="12" t="str">
        <f t="shared" si="3"/>
        <v>PH.IC.IT.010118.01</v>
      </c>
      <c r="Q18" s="12" t="str">
        <f t="shared" si="4"/>
        <v>CL.IC.IT.010118.01</v>
      </c>
    </row>
    <row r="19" spans="1:19" ht="15">
      <c r="A19" t="s">
        <v>4089</v>
      </c>
      <c r="C19" s="2" t="s">
        <v>11324</v>
      </c>
      <c r="E19" s="2" t="s">
        <v>11324</v>
      </c>
      <c r="F19" t="s">
        <v>3918</v>
      </c>
      <c r="G19" t="s">
        <v>4080</v>
      </c>
      <c r="H19" s="2" t="s">
        <v>10174</v>
      </c>
      <c r="I19" t="s">
        <v>4081</v>
      </c>
      <c r="J19" s="11" t="str">
        <f t="shared" si="0"/>
        <v>IC.IT.010119</v>
      </c>
      <c r="K19" s="2" t="s">
        <v>11324</v>
      </c>
      <c r="L19" t="str">
        <f t="shared" si="1"/>
        <v>Ulcer Stage III</v>
      </c>
      <c r="M19" s="12" t="str">
        <f t="shared" si="2"/>
        <v>PI.IC.IT.010119.01</v>
      </c>
      <c r="N19" s="12"/>
      <c r="O19" s="12" t="str">
        <f t="shared" si="3"/>
        <v>PH.IC.IT.010119.01</v>
      </c>
      <c r="Q19" s="12" t="str">
        <f t="shared" si="4"/>
        <v>CL.IC.IT.010119.01</v>
      </c>
    </row>
    <row r="20" spans="1:19" ht="15">
      <c r="A20" t="s">
        <v>4089</v>
      </c>
      <c r="C20" s="2" t="s">
        <v>11324</v>
      </c>
      <c r="E20" s="2" t="s">
        <v>11324</v>
      </c>
      <c r="F20" t="s">
        <v>3918</v>
      </c>
      <c r="G20" t="s">
        <v>4082</v>
      </c>
      <c r="H20" s="2" t="s">
        <v>6396</v>
      </c>
      <c r="I20" t="s">
        <v>4083</v>
      </c>
      <c r="J20" s="11" t="str">
        <f t="shared" si="0"/>
        <v>IC.IT.010120</v>
      </c>
      <c r="K20" s="2" t="s">
        <v>11324</v>
      </c>
      <c r="L20" t="str">
        <f t="shared" si="1"/>
        <v>Ulcer Stage IV</v>
      </c>
      <c r="M20" s="12" t="str">
        <f t="shared" si="2"/>
        <v>PI.IC.IT.010120.01</v>
      </c>
      <c r="N20" s="12"/>
      <c r="O20" s="12" t="str">
        <f t="shared" si="3"/>
        <v>PH.IC.IT.010120.01</v>
      </c>
      <c r="Q20" s="12" t="str">
        <f t="shared" si="4"/>
        <v>CL.IC.IT.010120.01</v>
      </c>
    </row>
    <row r="21" spans="1:19" ht="15">
      <c r="A21" t="s">
        <v>4089</v>
      </c>
      <c r="C21" s="2" t="s">
        <v>11324</v>
      </c>
      <c r="E21" s="2" t="s">
        <v>11324</v>
      </c>
      <c r="F21" t="s">
        <v>3918</v>
      </c>
      <c r="G21" s="2" t="s">
        <v>4084</v>
      </c>
      <c r="H21" s="2" t="s">
        <v>5577</v>
      </c>
      <c r="I21" s="2" t="s">
        <v>4084</v>
      </c>
      <c r="J21" s="11" t="str">
        <f t="shared" si="0"/>
        <v>IC.IT.010121</v>
      </c>
      <c r="K21" s="2" t="s">
        <v>11324</v>
      </c>
      <c r="L21" t="str">
        <f t="shared" si="1"/>
        <v>Intact</v>
      </c>
      <c r="M21" s="12" t="str">
        <f t="shared" si="2"/>
        <v>PI.IC.IT.010121.01</v>
      </c>
      <c r="N21" s="12"/>
      <c r="O21" s="12" t="str">
        <f t="shared" si="3"/>
        <v>PH.IC.IT.010121.01</v>
      </c>
      <c r="Q21" s="12" t="str">
        <f t="shared" si="4"/>
        <v>CL.IC.IT.010121.01</v>
      </c>
      <c r="R21" t="s">
        <v>9277</v>
      </c>
      <c r="S21">
        <v>140</v>
      </c>
    </row>
    <row r="22" spans="1:19" ht="15">
      <c r="A22" t="s">
        <v>4089</v>
      </c>
      <c r="C22" s="2" t="s">
        <v>11324</v>
      </c>
      <c r="E22" s="2" t="s">
        <v>11324</v>
      </c>
      <c r="F22" t="s">
        <v>3918</v>
      </c>
      <c r="G22" s="2" t="s">
        <v>4236</v>
      </c>
      <c r="H22" s="2" t="s">
        <v>5751</v>
      </c>
      <c r="I22" s="2" t="s">
        <v>4236</v>
      </c>
      <c r="J22" s="11" t="str">
        <f t="shared" si="0"/>
        <v>IC.IT.010122</v>
      </c>
      <c r="K22" s="2" t="s">
        <v>11324</v>
      </c>
      <c r="L22" t="str">
        <f t="shared" si="1"/>
        <v>Impaired</v>
      </c>
      <c r="M22" s="12" t="str">
        <f t="shared" si="2"/>
        <v>PI.IC.IT.010122.01</v>
      </c>
      <c r="N22" s="12"/>
      <c r="O22" s="12" t="str">
        <f t="shared" si="3"/>
        <v>PH.IC.IT.010122.01</v>
      </c>
      <c r="Q22" s="12" t="str">
        <f t="shared" si="4"/>
        <v>CL.IC.IT.010122.01</v>
      </c>
      <c r="R22" t="s">
        <v>9277</v>
      </c>
      <c r="S22">
        <v>141</v>
      </c>
    </row>
    <row r="23" spans="1:19" ht="15">
      <c r="A23" t="s">
        <v>4089</v>
      </c>
      <c r="C23" s="2" t="s">
        <v>11324</v>
      </c>
      <c r="E23" s="2" t="s">
        <v>11324</v>
      </c>
      <c r="F23" t="s">
        <v>3918</v>
      </c>
      <c r="G23" s="2" t="s">
        <v>4237</v>
      </c>
      <c r="H23" s="2" t="s">
        <v>5753</v>
      </c>
      <c r="I23" s="2" t="s">
        <v>4237</v>
      </c>
      <c r="J23" s="11" t="str">
        <f t="shared" si="0"/>
        <v>IC.IT.010123</v>
      </c>
      <c r="K23" s="2" t="s">
        <v>11324</v>
      </c>
      <c r="L23" t="str">
        <f t="shared" si="1"/>
        <v>Alteration</v>
      </c>
      <c r="M23" s="12" t="str">
        <f t="shared" si="2"/>
        <v>PI.IC.IT.010123.01</v>
      </c>
      <c r="N23" s="12"/>
      <c r="O23" s="12" t="str">
        <f t="shared" si="3"/>
        <v>PH.IC.IT.010123.01</v>
      </c>
      <c r="Q23" s="12" t="str">
        <f t="shared" si="4"/>
        <v>CL.IC.IT.010123.01</v>
      </c>
      <c r="R23" t="s">
        <v>9277</v>
      </c>
      <c r="S23">
        <v>143</v>
      </c>
    </row>
    <row r="24" spans="1:19" ht="15">
      <c r="A24" t="s">
        <v>4089</v>
      </c>
      <c r="C24" s="2" t="s">
        <v>11324</v>
      </c>
      <c r="E24" s="2" t="s">
        <v>11324</v>
      </c>
      <c r="F24" t="s">
        <v>3918</v>
      </c>
      <c r="G24" s="2" t="s">
        <v>4238</v>
      </c>
      <c r="H24" s="2" t="s">
        <v>6583</v>
      </c>
      <c r="I24" s="2" t="s">
        <v>4238</v>
      </c>
      <c r="J24" s="11" t="str">
        <f t="shared" si="0"/>
        <v>IC.IT.010124</v>
      </c>
      <c r="K24" s="2" t="s">
        <v>11324</v>
      </c>
      <c r="L24" t="str">
        <f t="shared" si="1"/>
        <v>Frostbite</v>
      </c>
      <c r="M24" s="12" t="str">
        <f t="shared" si="2"/>
        <v>PI.IC.IT.010124.01</v>
      </c>
      <c r="N24" s="12"/>
      <c r="O24" s="12" t="str">
        <f t="shared" si="3"/>
        <v>PH.IC.IT.010124.01</v>
      </c>
      <c r="Q24" s="12" t="str">
        <f t="shared" si="4"/>
        <v>CL.IC.IT.010124.01</v>
      </c>
      <c r="R24" t="s">
        <v>9277</v>
      </c>
      <c r="S24">
        <v>775</v>
      </c>
    </row>
    <row r="25" spans="1:19" ht="15">
      <c r="A25" t="s">
        <v>4089</v>
      </c>
      <c r="C25" s="2" t="s">
        <v>11324</v>
      </c>
      <c r="E25" s="2" t="s">
        <v>11324</v>
      </c>
      <c r="F25" t="s">
        <v>3918</v>
      </c>
      <c r="G25" s="2" t="s">
        <v>4239</v>
      </c>
      <c r="H25" s="2" t="s">
        <v>7711</v>
      </c>
      <c r="I25" s="2" t="s">
        <v>4240</v>
      </c>
      <c r="J25" s="11" t="str">
        <f t="shared" si="0"/>
        <v>IC.IT.010125</v>
      </c>
      <c r="K25" s="2" t="s">
        <v>11324</v>
      </c>
      <c r="L25" t="str">
        <f t="shared" si="1"/>
        <v>Chemical Burns</v>
      </c>
      <c r="M25" s="12" t="str">
        <f t="shared" si="2"/>
        <v>PI.IC.IT.010125.01</v>
      </c>
      <c r="N25" s="12"/>
      <c r="O25" s="12" t="str">
        <f t="shared" si="3"/>
        <v>PH.IC.IT.010125.01</v>
      </c>
      <c r="Q25" s="12" t="str">
        <f t="shared" si="4"/>
        <v>CL.IC.IT.010125.01</v>
      </c>
      <c r="R25" t="s">
        <v>9277</v>
      </c>
      <c r="S25">
        <v>776</v>
      </c>
    </row>
    <row r="26" spans="1:19" ht="15">
      <c r="A26" t="s">
        <v>4089</v>
      </c>
      <c r="C26" s="2" t="s">
        <v>11324</v>
      </c>
      <c r="E26" s="2" t="s">
        <v>11324</v>
      </c>
      <c r="F26" t="s">
        <v>3918</v>
      </c>
      <c r="G26" s="2" t="s">
        <v>4241</v>
      </c>
      <c r="H26" s="2" t="s">
        <v>9453</v>
      </c>
      <c r="I26" s="2" t="s">
        <v>4241</v>
      </c>
      <c r="J26" s="11" t="str">
        <f t="shared" si="0"/>
        <v>IC.IT.010126</v>
      </c>
      <c r="K26" s="2" t="s">
        <v>11324</v>
      </c>
      <c r="L26" t="str">
        <f t="shared" si="1"/>
        <v>Excoriation</v>
      </c>
      <c r="M26" s="12" t="str">
        <f t="shared" si="2"/>
        <v>PI.IC.IT.010126.01</v>
      </c>
      <c r="N26" s="12"/>
      <c r="O26" s="12" t="str">
        <f t="shared" si="3"/>
        <v>PH.IC.IT.010126.01</v>
      </c>
      <c r="Q26" s="12" t="str">
        <f t="shared" si="4"/>
        <v>CL.IC.IT.010126.01</v>
      </c>
      <c r="R26" t="s">
        <v>9277</v>
      </c>
      <c r="S26">
        <v>777</v>
      </c>
    </row>
    <row r="27" spans="1:19" ht="15">
      <c r="A27" t="s">
        <v>4089</v>
      </c>
      <c r="C27" s="2" t="s">
        <v>11324</v>
      </c>
      <c r="E27" s="2" t="s">
        <v>11324</v>
      </c>
      <c r="F27" t="s">
        <v>3918</v>
      </c>
      <c r="G27" s="2" t="s">
        <v>4242</v>
      </c>
      <c r="H27" s="2" t="s">
        <v>5889</v>
      </c>
      <c r="I27" s="2" t="s">
        <v>4242</v>
      </c>
      <c r="J27" s="11" t="str">
        <f t="shared" si="0"/>
        <v>IC.IT.010127</v>
      </c>
      <c r="K27" s="2" t="s">
        <v>11324</v>
      </c>
      <c r="L27" t="str">
        <f t="shared" si="1"/>
        <v>Blisters</v>
      </c>
      <c r="M27" s="12" t="str">
        <f t="shared" si="2"/>
        <v>PI.IC.IT.010127.01</v>
      </c>
      <c r="N27" s="12"/>
      <c r="O27" s="12" t="str">
        <f t="shared" si="3"/>
        <v>PH.IC.IT.010127.01</v>
      </c>
      <c r="Q27" s="12" t="str">
        <f t="shared" si="4"/>
        <v>CL.IC.IT.010127.01</v>
      </c>
      <c r="R27" t="s">
        <v>1141</v>
      </c>
      <c r="S27">
        <v>778</v>
      </c>
    </row>
    <row r="28" spans="1:19" ht="15">
      <c r="A28" t="s">
        <v>4089</v>
      </c>
      <c r="C28" s="2" t="s">
        <v>11324</v>
      </c>
      <c r="E28" s="2" t="s">
        <v>11324</v>
      </c>
      <c r="F28" t="s">
        <v>3918</v>
      </c>
      <c r="G28" s="68" t="s">
        <v>237</v>
      </c>
      <c r="H28" s="2" t="s">
        <v>5892</v>
      </c>
      <c r="I28" s="2"/>
      <c r="J28" s="11" t="str">
        <f t="shared" si="0"/>
        <v>IC.IT.010128</v>
      </c>
      <c r="K28" s="2" t="s">
        <v>11324</v>
      </c>
      <c r="L28" t="str">
        <f t="shared" si="1"/>
        <v>Venous Stasis Ulcers</v>
      </c>
      <c r="M28" s="12" t="str">
        <f t="shared" si="2"/>
        <v>PI.IC.IT.010128.01</v>
      </c>
      <c r="N28" s="12"/>
      <c r="O28" s="12" t="str">
        <f t="shared" si="3"/>
        <v>PH.IC.IT.010128.01</v>
      </c>
      <c r="Q28" s="12" t="str">
        <f t="shared" si="4"/>
        <v>CL.IC.IT.010128.01</v>
      </c>
      <c r="R28" t="s">
        <v>9277</v>
      </c>
      <c r="S28">
        <v>779</v>
      </c>
    </row>
    <row r="29" spans="1:19" ht="15">
      <c r="A29" t="s">
        <v>4089</v>
      </c>
      <c r="C29" s="2" t="s">
        <v>11324</v>
      </c>
      <c r="D29" t="s">
        <v>3976</v>
      </c>
      <c r="E29" s="2" t="s">
        <v>1199</v>
      </c>
      <c r="F29" t="s">
        <v>3977</v>
      </c>
      <c r="G29" t="s">
        <v>3302</v>
      </c>
      <c r="H29" s="2" t="s">
        <v>11324</v>
      </c>
      <c r="I29" t="s">
        <v>3919</v>
      </c>
      <c r="J29" s="11" t="str">
        <f t="shared" si="0"/>
        <v>IC.IT.010201</v>
      </c>
      <c r="K29" s="2" t="s">
        <v>11324</v>
      </c>
      <c r="L29" t="str">
        <f t="shared" si="1"/>
        <v>Breakdown</v>
      </c>
      <c r="M29" s="12" t="str">
        <f t="shared" si="2"/>
        <v>PI.IC.IT.010201.01</v>
      </c>
      <c r="N29" s="12"/>
      <c r="O29" s="12" t="str">
        <f t="shared" si="3"/>
        <v>PH.IC.IT.010201.01</v>
      </c>
      <c r="Q29" s="12" t="str">
        <f t="shared" si="4"/>
        <v>CL.IC.IT.010201.01</v>
      </c>
    </row>
    <row r="30" spans="1:19" ht="15">
      <c r="A30" t="s">
        <v>4089</v>
      </c>
      <c r="C30" s="2" t="s">
        <v>11324</v>
      </c>
      <c r="E30" s="2" t="s">
        <v>1199</v>
      </c>
      <c r="F30" t="s">
        <v>3977</v>
      </c>
      <c r="G30" t="s">
        <v>2693</v>
      </c>
      <c r="H30" s="2" t="s">
        <v>1199</v>
      </c>
      <c r="I30" t="s">
        <v>4068</v>
      </c>
      <c r="J30" s="11" t="str">
        <f t="shared" si="0"/>
        <v>IC.IT.010202</v>
      </c>
      <c r="K30" s="2" t="s">
        <v>11324</v>
      </c>
      <c r="L30" t="str">
        <f t="shared" si="1"/>
        <v>Bruising</v>
      </c>
      <c r="M30" s="12" t="str">
        <f t="shared" si="2"/>
        <v>PI.IC.IT.010202.01</v>
      </c>
      <c r="N30" s="12"/>
      <c r="O30" s="12" t="str">
        <f t="shared" si="3"/>
        <v>PH.IC.IT.010202.01</v>
      </c>
      <c r="Q30" s="12" t="str">
        <f t="shared" si="4"/>
        <v>CL.IC.IT.010202.01</v>
      </c>
    </row>
    <row r="31" spans="1:19" ht="15">
      <c r="A31" t="s">
        <v>4089</v>
      </c>
      <c r="C31" s="2" t="s">
        <v>11324</v>
      </c>
      <c r="E31" s="2" t="s">
        <v>1199</v>
      </c>
      <c r="F31" t="s">
        <v>3977</v>
      </c>
      <c r="G31" t="s">
        <v>4069</v>
      </c>
      <c r="H31" s="2" t="s">
        <v>946</v>
      </c>
      <c r="I31" t="s">
        <v>4069</v>
      </c>
      <c r="J31" s="11" t="str">
        <f t="shared" si="0"/>
        <v>IC.IT.010203</v>
      </c>
      <c r="K31" s="2" t="s">
        <v>11324</v>
      </c>
      <c r="L31" t="str">
        <f t="shared" si="1"/>
        <v>Burns</v>
      </c>
      <c r="M31" s="12" t="str">
        <f t="shared" si="2"/>
        <v>PI.IC.IT.010203.01</v>
      </c>
      <c r="N31" s="12"/>
      <c r="O31" s="12" t="str">
        <f t="shared" si="3"/>
        <v>PH.IC.IT.010203.01</v>
      </c>
      <c r="Q31" s="12" t="str">
        <f t="shared" si="4"/>
        <v>CL.IC.IT.010203.01</v>
      </c>
    </row>
    <row r="32" spans="1:19" ht="15">
      <c r="A32" t="s">
        <v>4089</v>
      </c>
      <c r="C32" s="2" t="s">
        <v>11324</v>
      </c>
      <c r="E32" s="2" t="s">
        <v>1199</v>
      </c>
      <c r="F32" t="s">
        <v>3977</v>
      </c>
      <c r="G32" t="s">
        <v>4070</v>
      </c>
      <c r="H32" s="2" t="s">
        <v>948</v>
      </c>
      <c r="I32" t="s">
        <v>4070</v>
      </c>
      <c r="J32" s="11" t="str">
        <f t="shared" si="0"/>
        <v>IC.IT.010204</v>
      </c>
      <c r="K32" s="2" t="s">
        <v>11324</v>
      </c>
      <c r="L32" t="str">
        <f t="shared" si="1"/>
        <v>Cuts</v>
      </c>
      <c r="M32" s="12" t="str">
        <f t="shared" si="2"/>
        <v>PI.IC.IT.010204.01</v>
      </c>
      <c r="N32" s="12"/>
      <c r="O32" s="12" t="str">
        <f t="shared" si="3"/>
        <v>PH.IC.IT.010204.01</v>
      </c>
      <c r="Q32" s="12" t="str">
        <f t="shared" si="4"/>
        <v>CL.IC.IT.010204.01</v>
      </c>
    </row>
    <row r="33" spans="1:17" ht="15">
      <c r="A33" t="s">
        <v>4089</v>
      </c>
      <c r="C33" s="2" t="s">
        <v>11324</v>
      </c>
      <c r="E33" s="2" t="s">
        <v>1199</v>
      </c>
      <c r="F33" t="s">
        <v>3977</v>
      </c>
      <c r="G33" t="s">
        <v>4071</v>
      </c>
      <c r="H33" s="2" t="s">
        <v>7071</v>
      </c>
      <c r="I33" t="s">
        <v>4071</v>
      </c>
      <c r="J33" s="11" t="str">
        <f t="shared" si="0"/>
        <v>IC.IT.010205</v>
      </c>
      <c r="K33" s="2" t="s">
        <v>11324</v>
      </c>
      <c r="L33" t="str">
        <f t="shared" si="1"/>
        <v>Infection</v>
      </c>
      <c r="M33" s="12" t="str">
        <f t="shared" si="2"/>
        <v>PI.IC.IT.010205.01</v>
      </c>
      <c r="N33" s="12"/>
      <c r="O33" s="12" t="str">
        <f t="shared" si="3"/>
        <v>PH.IC.IT.010205.01</v>
      </c>
      <c r="Q33" s="12" t="str">
        <f t="shared" si="4"/>
        <v>CL.IC.IT.010205.01</v>
      </c>
    </row>
    <row r="34" spans="1:17" ht="15">
      <c r="A34" t="s">
        <v>4089</v>
      </c>
      <c r="C34" s="2" t="s">
        <v>11324</v>
      </c>
      <c r="E34" s="2" t="s">
        <v>1199</v>
      </c>
      <c r="F34" t="s">
        <v>3977</v>
      </c>
      <c r="G34" t="s">
        <v>4075</v>
      </c>
      <c r="H34" s="2" t="s">
        <v>6888</v>
      </c>
      <c r="I34" t="s">
        <v>4075</v>
      </c>
      <c r="J34" s="11" t="str">
        <f t="shared" si="0"/>
        <v>IC.IT.010206</v>
      </c>
      <c r="K34" s="2" t="s">
        <v>11324</v>
      </c>
      <c r="L34" t="str">
        <f t="shared" si="1"/>
        <v>Oozing</v>
      </c>
      <c r="M34" s="12" t="str">
        <f t="shared" si="2"/>
        <v>PI.IC.IT.010206.01</v>
      </c>
      <c r="N34" s="12"/>
      <c r="O34" s="12" t="str">
        <f t="shared" si="3"/>
        <v>PH.IC.IT.010206.01</v>
      </c>
      <c r="Q34" s="12" t="str">
        <f t="shared" si="4"/>
        <v>CL.IC.IT.010206.01</v>
      </c>
    </row>
    <row r="35" spans="1:17" ht="15">
      <c r="A35" t="s">
        <v>4089</v>
      </c>
      <c r="C35" s="2" t="s">
        <v>11324</v>
      </c>
      <c r="E35" s="2" t="s">
        <v>1199</v>
      </c>
      <c r="F35" t="s">
        <v>3977</v>
      </c>
      <c r="G35" t="s">
        <v>4076</v>
      </c>
      <c r="H35" s="2" t="s">
        <v>7284</v>
      </c>
      <c r="I35" t="s">
        <v>4076</v>
      </c>
      <c r="J35" s="11" t="str">
        <f t="shared" si="0"/>
        <v>IC.IT.010207</v>
      </c>
      <c r="K35" s="2" t="s">
        <v>11324</v>
      </c>
      <c r="L35" t="str">
        <f t="shared" si="1"/>
        <v>Petechiae</v>
      </c>
      <c r="M35" s="12" t="str">
        <f t="shared" si="2"/>
        <v>PI.IC.IT.010207.01</v>
      </c>
      <c r="N35" s="12"/>
      <c r="O35" s="12" t="str">
        <f t="shared" si="3"/>
        <v>PH.IC.IT.010207.01</v>
      </c>
      <c r="Q35" s="12" t="str">
        <f t="shared" si="4"/>
        <v>CL.IC.IT.010207.01</v>
      </c>
    </row>
    <row r="36" spans="1:17" ht="15">
      <c r="A36" t="s">
        <v>4089</v>
      </c>
      <c r="C36" s="2" t="s">
        <v>11324</v>
      </c>
      <c r="E36" s="2" t="s">
        <v>1199</v>
      </c>
      <c r="F36" t="s">
        <v>3977</v>
      </c>
      <c r="G36" t="s">
        <v>4077</v>
      </c>
      <c r="H36" s="2" t="s">
        <v>10093</v>
      </c>
      <c r="I36" t="s">
        <v>4078</v>
      </c>
      <c r="J36" s="11" t="str">
        <f t="shared" si="0"/>
        <v>IC.IT.010208</v>
      </c>
      <c r="K36" s="2" t="s">
        <v>11324</v>
      </c>
      <c r="L36" t="str">
        <f t="shared" si="1"/>
        <v>Pressure areas</v>
      </c>
      <c r="M36" s="12" t="str">
        <f t="shared" si="2"/>
        <v>PI.IC.IT.010208.01</v>
      </c>
      <c r="N36" s="12"/>
      <c r="O36" s="12" t="str">
        <f t="shared" si="3"/>
        <v>PH.IC.IT.010208.01</v>
      </c>
      <c r="Q36" s="12" t="str">
        <f t="shared" si="4"/>
        <v>CL.IC.IT.010208.01</v>
      </c>
    </row>
    <row r="37" spans="1:17" ht="15">
      <c r="A37" t="s">
        <v>4089</v>
      </c>
      <c r="C37" s="2" t="s">
        <v>11324</v>
      </c>
      <c r="E37" s="2" t="s">
        <v>1199</v>
      </c>
      <c r="F37" t="s">
        <v>3977</v>
      </c>
      <c r="G37" t="s">
        <v>3300</v>
      </c>
      <c r="H37" s="2" t="s">
        <v>10095</v>
      </c>
      <c r="I37" t="s">
        <v>3300</v>
      </c>
      <c r="J37" s="11" t="str">
        <f t="shared" si="0"/>
        <v>IC.IT.010209</v>
      </c>
      <c r="K37" s="2" t="s">
        <v>11324</v>
      </c>
      <c r="L37" t="str">
        <f t="shared" si="1"/>
        <v>Rash</v>
      </c>
      <c r="M37" s="12" t="str">
        <f t="shared" si="2"/>
        <v>PI.IC.IT.010209.01</v>
      </c>
      <c r="N37" s="12"/>
      <c r="O37" s="12" t="str">
        <f t="shared" si="3"/>
        <v>PH.IC.IT.010209.01</v>
      </c>
      <c r="Q37" s="12" t="str">
        <f t="shared" si="4"/>
        <v>CL.IC.IT.010209.01</v>
      </c>
    </row>
    <row r="38" spans="1:17" ht="15">
      <c r="A38" t="s">
        <v>4089</v>
      </c>
      <c r="C38" s="2" t="s">
        <v>11324</v>
      </c>
      <c r="E38" s="2" t="s">
        <v>1199</v>
      </c>
      <c r="F38" t="s">
        <v>3977</v>
      </c>
      <c r="G38" t="s">
        <v>4079</v>
      </c>
      <c r="H38" s="2" t="s">
        <v>10905</v>
      </c>
      <c r="I38" t="s">
        <v>4079</v>
      </c>
      <c r="J38" s="11" t="str">
        <f t="shared" si="0"/>
        <v>IC.IT.010210</v>
      </c>
      <c r="K38" s="2" t="s">
        <v>11324</v>
      </c>
      <c r="L38" t="str">
        <f t="shared" si="1"/>
        <v>Redness</v>
      </c>
      <c r="M38" s="12" t="str">
        <f t="shared" si="2"/>
        <v>PI.IC.IT.010210.01</v>
      </c>
      <c r="N38" s="12"/>
      <c r="O38" s="12" t="str">
        <f t="shared" si="3"/>
        <v>PH.IC.IT.010210.01</v>
      </c>
      <c r="Q38" s="12" t="str">
        <f t="shared" si="4"/>
        <v>CL.IC.IT.010210.01</v>
      </c>
    </row>
    <row r="39" spans="1:17" ht="15">
      <c r="A39" t="s">
        <v>4089</v>
      </c>
      <c r="C39" s="2" t="s">
        <v>11324</v>
      </c>
      <c r="E39" s="2" t="s">
        <v>1199</v>
      </c>
      <c r="F39" t="s">
        <v>3977</v>
      </c>
      <c r="G39" t="s">
        <v>3929</v>
      </c>
      <c r="H39" s="2" t="s">
        <v>11023</v>
      </c>
      <c r="I39" t="s">
        <v>3930</v>
      </c>
      <c r="J39" s="11" t="str">
        <f t="shared" si="0"/>
        <v>IC.IT.010212</v>
      </c>
      <c r="K39" s="2" t="s">
        <v>11324</v>
      </c>
      <c r="L39" t="str">
        <f t="shared" si="1"/>
        <v>Road rash</v>
      </c>
      <c r="M39" s="12" t="str">
        <f t="shared" si="2"/>
        <v>PI.IC.IT.010212.01</v>
      </c>
      <c r="N39" s="12"/>
      <c r="O39" s="12" t="str">
        <f t="shared" si="3"/>
        <v>PH.IC.IT.010212.01</v>
      </c>
      <c r="Q39" s="12" t="str">
        <f t="shared" si="4"/>
        <v>CL.IC.IT.010212.01</v>
      </c>
    </row>
    <row r="40" spans="1:17" ht="15">
      <c r="A40" t="s">
        <v>4089</v>
      </c>
      <c r="C40" s="2" t="s">
        <v>11324</v>
      </c>
      <c r="E40" s="2" t="s">
        <v>1199</v>
      </c>
      <c r="F40" t="s">
        <v>3977</v>
      </c>
      <c r="G40" t="s">
        <v>3931</v>
      </c>
      <c r="H40" s="2" t="s">
        <v>8201</v>
      </c>
      <c r="I40" t="s">
        <v>3931</v>
      </c>
      <c r="J40" s="11" t="str">
        <f t="shared" si="0"/>
        <v>IC.IT.010213</v>
      </c>
      <c r="K40" s="2" t="s">
        <v>11324</v>
      </c>
      <c r="L40" t="str">
        <f t="shared" si="1"/>
        <v>Scrapes</v>
      </c>
      <c r="M40" s="12" t="str">
        <f t="shared" si="2"/>
        <v>PI.IC.IT.010213.01</v>
      </c>
      <c r="N40" s="12"/>
      <c r="O40" s="12" t="str">
        <f t="shared" si="3"/>
        <v>PH.IC.IT.010213.01</v>
      </c>
      <c r="Q40" s="12" t="str">
        <f t="shared" si="4"/>
        <v>CL.IC.IT.010213.01</v>
      </c>
    </row>
    <row r="41" spans="1:17" ht="15">
      <c r="A41" t="s">
        <v>4089</v>
      </c>
      <c r="C41" s="2" t="s">
        <v>11324</v>
      </c>
      <c r="E41" s="2" t="s">
        <v>1199</v>
      </c>
      <c r="F41" t="s">
        <v>3977</v>
      </c>
      <c r="G41" t="s">
        <v>3932</v>
      </c>
      <c r="H41" s="2" t="s">
        <v>9621</v>
      </c>
      <c r="I41" t="s">
        <v>3933</v>
      </c>
      <c r="J41" s="11" t="str">
        <f t="shared" si="0"/>
        <v>IC.IT.010214</v>
      </c>
      <c r="K41" s="2" t="s">
        <v>11324</v>
      </c>
      <c r="L41" t="str">
        <f t="shared" si="1"/>
        <v>Sloughing</v>
      </c>
      <c r="M41" s="12" t="str">
        <f t="shared" si="2"/>
        <v>PI.IC.IT.010214.01</v>
      </c>
      <c r="N41" s="12"/>
      <c r="O41" s="12" t="str">
        <f t="shared" si="3"/>
        <v>PH.IC.IT.010214.01</v>
      </c>
      <c r="Q41" s="12" t="str">
        <f t="shared" si="4"/>
        <v>CL.IC.IT.010214.01</v>
      </c>
    </row>
    <row r="42" spans="1:17" ht="15">
      <c r="A42" t="s">
        <v>4089</v>
      </c>
      <c r="C42" s="2" t="s">
        <v>11324</v>
      </c>
      <c r="E42" s="2" t="s">
        <v>1199</v>
      </c>
      <c r="F42" t="s">
        <v>3977</v>
      </c>
      <c r="G42" t="s">
        <v>1541</v>
      </c>
      <c r="H42" s="2" t="s">
        <v>6135</v>
      </c>
      <c r="I42" t="s">
        <v>1541</v>
      </c>
      <c r="J42" s="11" t="str">
        <f t="shared" si="0"/>
        <v>IC.IT.010215</v>
      </c>
      <c r="K42" s="2" t="s">
        <v>11324</v>
      </c>
      <c r="L42" t="str">
        <f t="shared" si="1"/>
        <v>Swelling</v>
      </c>
      <c r="M42" s="12" t="str">
        <f t="shared" si="2"/>
        <v>PI.IC.IT.010215.01</v>
      </c>
      <c r="N42" s="12"/>
      <c r="O42" s="12" t="str">
        <f t="shared" si="3"/>
        <v>PH.IC.IT.010215.01</v>
      </c>
      <c r="Q42" s="12" t="str">
        <f t="shared" si="4"/>
        <v>CL.IC.IT.010215.01</v>
      </c>
    </row>
    <row r="43" spans="1:17" ht="15">
      <c r="A43" t="s">
        <v>4089</v>
      </c>
      <c r="C43" s="2" t="s">
        <v>11324</v>
      </c>
      <c r="E43" s="2" t="s">
        <v>1199</v>
      </c>
      <c r="F43" t="s">
        <v>3977</v>
      </c>
      <c r="G43" t="s">
        <v>3935</v>
      </c>
      <c r="H43" s="2" t="s">
        <v>5740</v>
      </c>
      <c r="I43" t="s">
        <v>3936</v>
      </c>
      <c r="J43" s="11" t="str">
        <f t="shared" si="0"/>
        <v>IC.IT.010216</v>
      </c>
      <c r="K43" s="2" t="s">
        <v>11324</v>
      </c>
      <c r="L43" t="str">
        <f t="shared" si="1"/>
        <v>Ulcer Stage I</v>
      </c>
      <c r="M43" s="12" t="str">
        <f t="shared" si="2"/>
        <v>PI.IC.IT.010216.01</v>
      </c>
      <c r="N43" s="12"/>
      <c r="O43" s="12" t="str">
        <f t="shared" si="3"/>
        <v>PH.IC.IT.010216.01</v>
      </c>
      <c r="Q43" s="12" t="str">
        <f t="shared" si="4"/>
        <v>CL.IC.IT.010216.01</v>
      </c>
    </row>
    <row r="44" spans="1:17" ht="15">
      <c r="A44" t="s">
        <v>4089</v>
      </c>
      <c r="C44" s="2" t="s">
        <v>11324</v>
      </c>
      <c r="E44" s="2" t="s">
        <v>9391</v>
      </c>
      <c r="F44" t="s">
        <v>3977</v>
      </c>
      <c r="G44" t="s">
        <v>4233</v>
      </c>
      <c r="H44" s="2" t="s">
        <v>6865</v>
      </c>
      <c r="I44" t="s">
        <v>4234</v>
      </c>
      <c r="J44" s="11" t="str">
        <f t="shared" si="0"/>
        <v>IC.IT.010217</v>
      </c>
      <c r="K44" s="2" t="s">
        <v>11324</v>
      </c>
      <c r="L44" t="str">
        <f t="shared" si="1"/>
        <v>Ulcer Stage II</v>
      </c>
      <c r="M44" s="12" t="str">
        <f t="shared" si="2"/>
        <v>PI.IC.IT.010217.01</v>
      </c>
      <c r="N44" s="12"/>
      <c r="O44" s="12" t="str">
        <f t="shared" si="3"/>
        <v>PH.IC.IT.010217.01</v>
      </c>
      <c r="Q44" s="12" t="str">
        <f t="shared" si="4"/>
        <v>CL.IC.IT.010217.01</v>
      </c>
    </row>
    <row r="45" spans="1:17" ht="15">
      <c r="A45" t="s">
        <v>4089</v>
      </c>
      <c r="C45" s="2" t="s">
        <v>11324</v>
      </c>
      <c r="E45" s="2" t="s">
        <v>9391</v>
      </c>
      <c r="F45" t="s">
        <v>3977</v>
      </c>
      <c r="G45" t="s">
        <v>4080</v>
      </c>
      <c r="H45" s="2" t="s">
        <v>5743</v>
      </c>
      <c r="I45" t="s">
        <v>4081</v>
      </c>
      <c r="J45" s="11" t="str">
        <f t="shared" si="0"/>
        <v>IC.IT.010218</v>
      </c>
      <c r="K45" s="2" t="s">
        <v>11324</v>
      </c>
      <c r="L45" t="str">
        <f t="shared" si="1"/>
        <v>Ulcer Stage III</v>
      </c>
      <c r="M45" s="12" t="str">
        <f t="shared" si="2"/>
        <v>PI.IC.IT.010218.01</v>
      </c>
      <c r="N45" s="12"/>
      <c r="O45" s="12" t="str">
        <f t="shared" si="3"/>
        <v>PH.IC.IT.010218.01</v>
      </c>
      <c r="Q45" s="12" t="str">
        <f t="shared" si="4"/>
        <v>CL.IC.IT.010218.01</v>
      </c>
    </row>
    <row r="46" spans="1:17" ht="15">
      <c r="A46" t="s">
        <v>4089</v>
      </c>
      <c r="C46" s="2" t="s">
        <v>11324</v>
      </c>
      <c r="E46" s="2" t="s">
        <v>9391</v>
      </c>
      <c r="F46" t="s">
        <v>3977</v>
      </c>
      <c r="G46" t="s">
        <v>4082</v>
      </c>
      <c r="H46" s="2" t="s">
        <v>10174</v>
      </c>
      <c r="I46" t="s">
        <v>4083</v>
      </c>
      <c r="J46" s="11" t="str">
        <f t="shared" si="0"/>
        <v>IC.IT.010219</v>
      </c>
      <c r="K46" s="2" t="s">
        <v>11324</v>
      </c>
      <c r="L46" t="str">
        <f t="shared" si="1"/>
        <v>Ulcer Stage IV</v>
      </c>
      <c r="M46" s="12" t="str">
        <f t="shared" si="2"/>
        <v>PI.IC.IT.010219.01</v>
      </c>
      <c r="N46" s="12"/>
      <c r="O46" s="12" t="str">
        <f t="shared" si="3"/>
        <v>PH.IC.IT.010219.01</v>
      </c>
      <c r="Q46" s="12" t="str">
        <f t="shared" si="4"/>
        <v>CL.IC.IT.010219.01</v>
      </c>
    </row>
    <row r="47" spans="1:17" ht="15">
      <c r="A47" t="s">
        <v>4089</v>
      </c>
      <c r="B47" t="s">
        <v>3822</v>
      </c>
      <c r="C47" s="2" t="s">
        <v>9391</v>
      </c>
      <c r="D47" t="s">
        <v>4272</v>
      </c>
      <c r="E47" s="2" t="s">
        <v>11324</v>
      </c>
      <c r="F47" t="s">
        <v>4010</v>
      </c>
      <c r="G47" t="s">
        <v>3991</v>
      </c>
      <c r="H47" s="2" t="s">
        <v>11324</v>
      </c>
      <c r="I47" t="s">
        <v>2687</v>
      </c>
      <c r="J47" s="11" t="str">
        <f t="shared" si="0"/>
        <v>IC.IT.020101</v>
      </c>
      <c r="K47" s="2" t="s">
        <v>11324</v>
      </c>
      <c r="L47" t="str">
        <f t="shared" si="1"/>
        <v xml:space="preserve">      Within normal limits</v>
      </c>
      <c r="M47" s="12" t="str">
        <f t="shared" si="2"/>
        <v>PI.IC.IT.020101.01</v>
      </c>
      <c r="N47" s="12"/>
      <c r="O47" s="12" t="str">
        <f t="shared" si="3"/>
        <v>PH.IC.IT.020101.01</v>
      </c>
      <c r="Q47" s="12" t="str">
        <f t="shared" si="4"/>
        <v>CL.IC.IT.020101.01</v>
      </c>
    </row>
    <row r="48" spans="1:17" ht="15">
      <c r="A48" t="s">
        <v>4089</v>
      </c>
      <c r="C48" s="2" t="s">
        <v>9391</v>
      </c>
      <c r="E48" s="2" t="s">
        <v>11324</v>
      </c>
      <c r="F48" t="s">
        <v>4010</v>
      </c>
      <c r="G48" t="s">
        <v>3992</v>
      </c>
      <c r="H48" s="2" t="s">
        <v>9391</v>
      </c>
      <c r="I48" t="s">
        <v>2689</v>
      </c>
      <c r="J48" s="11" t="str">
        <f t="shared" si="0"/>
        <v>IC.IT.020102</v>
      </c>
      <c r="K48" s="2" t="s">
        <v>11324</v>
      </c>
      <c r="L48" t="str">
        <f t="shared" si="1"/>
        <v xml:space="preserve">      Approximated</v>
      </c>
      <c r="M48" s="12" t="str">
        <f t="shared" si="2"/>
        <v>PI.IC.IT.020102.01</v>
      </c>
      <c r="N48" s="12"/>
      <c r="O48" s="12" t="str">
        <f t="shared" si="3"/>
        <v>PH.IC.IT.020102.01</v>
      </c>
      <c r="Q48" s="12" t="str">
        <f t="shared" si="4"/>
        <v>CL.IC.IT.020102.01</v>
      </c>
    </row>
    <row r="49" spans="1:19" ht="15">
      <c r="A49" t="s">
        <v>4089</v>
      </c>
      <c r="C49" s="2" t="s">
        <v>9391</v>
      </c>
      <c r="E49" s="2" t="s">
        <v>11324</v>
      </c>
      <c r="F49" t="s">
        <v>4010</v>
      </c>
      <c r="G49" t="s">
        <v>3993</v>
      </c>
      <c r="H49" s="2" t="s">
        <v>9640</v>
      </c>
      <c r="I49" t="s">
        <v>2691</v>
      </c>
      <c r="J49" s="11" t="str">
        <f t="shared" si="0"/>
        <v>IC.IT.020103</v>
      </c>
      <c r="K49" s="2" t="s">
        <v>11324</v>
      </c>
      <c r="L49" t="str">
        <f t="shared" si="1"/>
        <v xml:space="preserve">      Dehiscence</v>
      </c>
      <c r="M49" s="12" t="str">
        <f t="shared" si="2"/>
        <v>PI.IC.IT.020103.01</v>
      </c>
      <c r="N49" s="12"/>
      <c r="O49" s="12" t="str">
        <f t="shared" si="3"/>
        <v>PH.IC.IT.020103.01</v>
      </c>
      <c r="Q49" s="12" t="str">
        <f t="shared" si="4"/>
        <v>CL.IC.IT.020103.01</v>
      </c>
    </row>
    <row r="50" spans="1:19" ht="15">
      <c r="A50" t="s">
        <v>4089</v>
      </c>
      <c r="C50" s="2" t="s">
        <v>9391</v>
      </c>
      <c r="E50" s="2" t="s">
        <v>11324</v>
      </c>
      <c r="F50" t="s">
        <v>4010</v>
      </c>
      <c r="G50" t="s">
        <v>3837</v>
      </c>
      <c r="H50" s="2" t="s">
        <v>7070</v>
      </c>
      <c r="I50" t="s">
        <v>1541</v>
      </c>
      <c r="J50" s="11" t="str">
        <f t="shared" si="0"/>
        <v>IC.IT.020104</v>
      </c>
      <c r="K50" s="2" t="s">
        <v>11324</v>
      </c>
      <c r="L50" t="str">
        <f t="shared" si="1"/>
        <v xml:space="preserve">      Swelling</v>
      </c>
      <c r="M50" s="12" t="str">
        <f t="shared" si="2"/>
        <v>PI.IC.IT.020104.01</v>
      </c>
      <c r="N50" s="12"/>
      <c r="O50" s="12" t="str">
        <f t="shared" si="3"/>
        <v>PH.IC.IT.020104.01</v>
      </c>
      <c r="Q50" s="12" t="str">
        <f t="shared" si="4"/>
        <v>CL.IC.IT.020104.01</v>
      </c>
    </row>
    <row r="51" spans="1:19" ht="15">
      <c r="A51" t="s">
        <v>4089</v>
      </c>
      <c r="C51" s="2" t="s">
        <v>9391</v>
      </c>
      <c r="E51" s="2" t="s">
        <v>11324</v>
      </c>
      <c r="F51" t="s">
        <v>4010</v>
      </c>
      <c r="G51" t="s">
        <v>3838</v>
      </c>
      <c r="H51" s="2" t="s">
        <v>7071</v>
      </c>
      <c r="I51" t="s">
        <v>1531</v>
      </c>
      <c r="J51" s="11" t="str">
        <f t="shared" si="0"/>
        <v>IC.IT.020105</v>
      </c>
      <c r="K51" s="2" t="s">
        <v>11324</v>
      </c>
      <c r="L51" t="str">
        <f t="shared" si="1"/>
        <v xml:space="preserve">      Erythema</v>
      </c>
      <c r="M51" s="12" t="str">
        <f t="shared" si="2"/>
        <v>PI.IC.IT.020105.01</v>
      </c>
      <c r="N51" s="12"/>
      <c r="O51" s="12" t="str">
        <f t="shared" si="3"/>
        <v>PH.IC.IT.020105.01</v>
      </c>
      <c r="Q51" s="12" t="str">
        <f t="shared" si="4"/>
        <v>CL.IC.IT.020105.01</v>
      </c>
    </row>
    <row r="52" spans="1:19" ht="15">
      <c r="A52" t="s">
        <v>4089</v>
      </c>
      <c r="C52" s="2" t="s">
        <v>9391</v>
      </c>
      <c r="E52" s="2" t="s">
        <v>11324</v>
      </c>
      <c r="F52" t="s">
        <v>4010</v>
      </c>
      <c r="G52" t="s">
        <v>3839</v>
      </c>
      <c r="H52" s="2" t="s">
        <v>6888</v>
      </c>
      <c r="I52" t="s">
        <v>2693</v>
      </c>
      <c r="J52" s="11" t="str">
        <f t="shared" si="0"/>
        <v>IC.IT.020106</v>
      </c>
      <c r="K52" s="2" t="s">
        <v>11324</v>
      </c>
      <c r="L52" t="str">
        <f t="shared" si="1"/>
        <v xml:space="preserve">      Bruising</v>
      </c>
      <c r="M52" s="12" t="str">
        <f t="shared" si="2"/>
        <v>PI.IC.IT.020106.01</v>
      </c>
      <c r="N52" s="12"/>
      <c r="O52" s="12" t="str">
        <f t="shared" si="3"/>
        <v>PH.IC.IT.020106.01</v>
      </c>
      <c r="Q52" s="12" t="str">
        <f t="shared" si="4"/>
        <v>CL.IC.IT.020106.01</v>
      </c>
    </row>
    <row r="53" spans="1:19" ht="15">
      <c r="A53" t="s">
        <v>4089</v>
      </c>
      <c r="C53" s="2" t="s">
        <v>9391</v>
      </c>
      <c r="E53" s="2" t="s">
        <v>11324</v>
      </c>
      <c r="F53" t="s">
        <v>4010</v>
      </c>
      <c r="G53" t="s">
        <v>238</v>
      </c>
      <c r="H53" s="2" t="s">
        <v>7284</v>
      </c>
      <c r="I53" t="s">
        <v>2695</v>
      </c>
      <c r="J53" s="11" t="str">
        <f t="shared" si="0"/>
        <v>IC.IT.020107</v>
      </c>
      <c r="K53" s="2" t="s">
        <v>11324</v>
      </c>
      <c r="L53" t="str">
        <f t="shared" si="1"/>
        <v xml:space="preserve">      Evisceration</v>
      </c>
      <c r="M53" s="12" t="str">
        <f t="shared" si="2"/>
        <v>PI.IC.IT.020107.01</v>
      </c>
      <c r="N53" s="12"/>
      <c r="O53" s="12" t="str">
        <f t="shared" si="3"/>
        <v>PH.IC.IT.020107.01</v>
      </c>
      <c r="Q53" s="12" t="str">
        <f t="shared" si="4"/>
        <v>CL.IC.IT.020107.01</v>
      </c>
    </row>
    <row r="54" spans="1:19" ht="15">
      <c r="A54" t="s">
        <v>4089</v>
      </c>
      <c r="C54" s="2" t="s">
        <v>9391</v>
      </c>
      <c r="E54" s="2" t="s">
        <v>11324</v>
      </c>
      <c r="F54" t="s">
        <v>4010</v>
      </c>
      <c r="G54" t="s">
        <v>3840</v>
      </c>
      <c r="H54" s="2" t="s">
        <v>10093</v>
      </c>
      <c r="I54" t="s">
        <v>1224</v>
      </c>
      <c r="J54" s="11" t="str">
        <f t="shared" si="0"/>
        <v>IC.IT.020108</v>
      </c>
      <c r="K54" s="2" t="s">
        <v>11324</v>
      </c>
      <c r="L54" t="str">
        <f t="shared" si="1"/>
        <v xml:space="preserve">      Unable to assess due to dressing</v>
      </c>
      <c r="M54" s="12" t="str">
        <f t="shared" si="2"/>
        <v>PI.IC.IT.020108.01</v>
      </c>
      <c r="N54" s="12"/>
      <c r="O54" s="12" t="str">
        <f t="shared" si="3"/>
        <v>PH.IC.IT.020108.01</v>
      </c>
      <c r="Q54" s="12" t="str">
        <f t="shared" si="4"/>
        <v>CL.IC.IT.020108.01</v>
      </c>
    </row>
    <row r="55" spans="1:19" ht="15">
      <c r="A55" t="s">
        <v>4089</v>
      </c>
      <c r="C55" s="2" t="s">
        <v>9391</v>
      </c>
      <c r="E55" s="2" t="s">
        <v>11324</v>
      </c>
      <c r="F55" t="s">
        <v>4010</v>
      </c>
      <c r="G55" t="s">
        <v>3841</v>
      </c>
      <c r="H55" s="2" t="s">
        <v>10095</v>
      </c>
      <c r="I55" t="s">
        <v>930</v>
      </c>
      <c r="J55" s="11" t="str">
        <f t="shared" si="0"/>
        <v>IC.IT.020109</v>
      </c>
      <c r="K55" s="2" t="s">
        <v>11324</v>
      </c>
      <c r="L55" t="str">
        <f t="shared" si="1"/>
        <v xml:space="preserve">      Other: specify</v>
      </c>
      <c r="M55" s="12" t="str">
        <f t="shared" si="2"/>
        <v>PI.IC.IT.020109.01</v>
      </c>
      <c r="N55" s="12"/>
      <c r="O55" s="12" t="str">
        <f t="shared" si="3"/>
        <v>PH.IC.IT.020109.01</v>
      </c>
      <c r="Q55" s="12" t="str">
        <f t="shared" si="4"/>
        <v>CL.IC.IT.020109.01</v>
      </c>
    </row>
    <row r="56" spans="1:19" ht="15">
      <c r="A56" t="s">
        <v>4089</v>
      </c>
      <c r="C56" s="2" t="s">
        <v>9391</v>
      </c>
      <c r="E56" s="2" t="s">
        <v>1192</v>
      </c>
      <c r="F56" t="s">
        <v>4010</v>
      </c>
      <c r="G56" s="2" t="s">
        <v>4433</v>
      </c>
      <c r="H56" s="2" t="s">
        <v>10905</v>
      </c>
      <c r="I56" s="2" t="s">
        <v>4301</v>
      </c>
      <c r="J56" s="11" t="str">
        <f t="shared" si="0"/>
        <v>IC.IT.020110</v>
      </c>
      <c r="K56" s="2" t="s">
        <v>1192</v>
      </c>
      <c r="L56" t="str">
        <f t="shared" si="1"/>
        <v xml:space="preserve">  Unable to assess</v>
      </c>
      <c r="M56" s="12" t="str">
        <f t="shared" si="2"/>
        <v>PI.IC.IT.020110.01</v>
      </c>
      <c r="N56" s="12"/>
      <c r="O56" s="12" t="str">
        <f t="shared" si="3"/>
        <v>PH.IC.IT.020110.01</v>
      </c>
      <c r="Q56" s="12" t="str">
        <f t="shared" si="4"/>
        <v>CL.IC.IT.020110.01</v>
      </c>
      <c r="R56" t="s">
        <v>9277</v>
      </c>
      <c r="S56">
        <v>146</v>
      </c>
    </row>
    <row r="57" spans="1:19" ht="15">
      <c r="A57" t="s">
        <v>4089</v>
      </c>
      <c r="C57" s="2" t="s">
        <v>923</v>
      </c>
      <c r="E57" s="2" t="s">
        <v>1192</v>
      </c>
      <c r="F57" t="s">
        <v>4010</v>
      </c>
      <c r="G57" s="2" t="s">
        <v>3998</v>
      </c>
      <c r="H57" s="2" t="s">
        <v>8048</v>
      </c>
      <c r="I57" s="2" t="s">
        <v>4731</v>
      </c>
      <c r="J57" s="11" t="str">
        <f t="shared" si="0"/>
        <v>IC.IT.020111</v>
      </c>
      <c r="K57" s="2" t="s">
        <v>1192</v>
      </c>
      <c r="L57" t="str">
        <f t="shared" si="1"/>
        <v xml:space="preserve"> Date/Time specify</v>
      </c>
      <c r="M57" s="12" t="str">
        <f t="shared" si="2"/>
        <v>PI.IC.IT.020111.01</v>
      </c>
      <c r="N57" s="12"/>
      <c r="O57" s="12" t="str">
        <f t="shared" si="3"/>
        <v>PH.IC.IT.020111.01</v>
      </c>
      <c r="Q57" s="12" t="str">
        <f t="shared" si="4"/>
        <v>CL.IC.IT.020111.01</v>
      </c>
      <c r="R57" t="s">
        <v>1141</v>
      </c>
      <c r="S57">
        <v>798</v>
      </c>
    </row>
    <row r="58" spans="1:19" ht="15">
      <c r="A58" t="s">
        <v>4089</v>
      </c>
      <c r="C58" s="2" t="s">
        <v>9391</v>
      </c>
      <c r="D58" t="s">
        <v>4262</v>
      </c>
      <c r="E58" s="2" t="s">
        <v>9391</v>
      </c>
      <c r="F58" t="s">
        <v>4010</v>
      </c>
      <c r="G58" t="s">
        <v>2821</v>
      </c>
      <c r="H58" s="2" t="s">
        <v>11324</v>
      </c>
      <c r="I58" t="s">
        <v>1674</v>
      </c>
      <c r="J58" s="11" t="str">
        <f t="shared" si="0"/>
        <v>IC.IT.020201</v>
      </c>
      <c r="K58" s="2" t="s">
        <v>11324</v>
      </c>
      <c r="L58" t="str">
        <f t="shared" si="1"/>
        <v xml:space="preserve">     Unchanged</v>
      </c>
      <c r="M58" s="12" t="str">
        <f t="shared" si="2"/>
        <v>PI.IC.IT.020201.01</v>
      </c>
      <c r="N58" s="12"/>
      <c r="O58" s="12" t="str">
        <f t="shared" si="3"/>
        <v>PH.IC.IT.020201.01</v>
      </c>
      <c r="Q58" s="12" t="str">
        <f t="shared" si="4"/>
        <v>CL.IC.IT.020201.01</v>
      </c>
    </row>
    <row r="59" spans="1:19" ht="15">
      <c r="A59" t="s">
        <v>4089</v>
      </c>
      <c r="C59" s="2" t="s">
        <v>9391</v>
      </c>
      <c r="E59" s="2" t="s">
        <v>9391</v>
      </c>
      <c r="F59" t="s">
        <v>4010</v>
      </c>
      <c r="G59" t="s">
        <v>3999</v>
      </c>
      <c r="H59" s="2" t="s">
        <v>9391</v>
      </c>
      <c r="I59" t="s">
        <v>1673</v>
      </c>
      <c r="J59" s="11" t="str">
        <f t="shared" si="0"/>
        <v>IC.IT.020202</v>
      </c>
      <c r="K59" s="2" t="s">
        <v>11324</v>
      </c>
      <c r="L59" t="str">
        <f t="shared" si="1"/>
        <v xml:space="preserve">      Decreasing</v>
      </c>
      <c r="M59" s="12" t="str">
        <f t="shared" si="2"/>
        <v>PI.IC.IT.020202.01</v>
      </c>
      <c r="N59" s="12"/>
      <c r="O59" s="12" t="str">
        <f t="shared" si="3"/>
        <v>PH.IC.IT.020202.01</v>
      </c>
      <c r="Q59" s="12" t="str">
        <f t="shared" si="4"/>
        <v>CL.IC.IT.020202.01</v>
      </c>
    </row>
    <row r="60" spans="1:19" ht="15">
      <c r="A60" t="s">
        <v>4089</v>
      </c>
      <c r="C60" s="2" t="s">
        <v>9391</v>
      </c>
      <c r="E60" s="2" t="s">
        <v>9391</v>
      </c>
      <c r="F60" t="s">
        <v>4010</v>
      </c>
      <c r="G60" t="s">
        <v>4156</v>
      </c>
      <c r="H60" s="2" t="s">
        <v>9640</v>
      </c>
      <c r="I60" t="s">
        <v>1841</v>
      </c>
      <c r="J60" s="11" t="str">
        <f t="shared" si="0"/>
        <v>IC.IT.020203</v>
      </c>
      <c r="K60" s="2" t="s">
        <v>11324</v>
      </c>
      <c r="L60" t="str">
        <f t="shared" si="1"/>
        <v xml:space="preserve">      Increasing</v>
      </c>
      <c r="M60" s="12" t="str">
        <f t="shared" si="2"/>
        <v>PI.IC.IT.020203.01</v>
      </c>
      <c r="N60" s="12"/>
      <c r="O60" s="12" t="str">
        <f t="shared" si="3"/>
        <v>PH.IC.IT.020203.01</v>
      </c>
      <c r="Q60" s="12" t="str">
        <f t="shared" si="4"/>
        <v>CL.IC.IT.020203.01</v>
      </c>
    </row>
    <row r="61" spans="1:19" ht="15">
      <c r="A61" t="s">
        <v>4089</v>
      </c>
      <c r="C61" s="2" t="s">
        <v>9391</v>
      </c>
      <c r="E61" s="2" t="s">
        <v>9391</v>
      </c>
      <c r="F61" t="s">
        <v>4010</v>
      </c>
      <c r="G61" t="s">
        <v>4157</v>
      </c>
      <c r="H61" s="2" t="s">
        <v>7070</v>
      </c>
      <c r="I61" t="s">
        <v>4158</v>
      </c>
      <c r="J61" s="11" t="str">
        <f t="shared" si="0"/>
        <v>IC.IT.020204</v>
      </c>
      <c r="K61" s="2" t="s">
        <v>11324</v>
      </c>
      <c r="L61" t="str">
        <f t="shared" si="1"/>
        <v xml:space="preserve">     Site marked, date/time:  specify</v>
      </c>
      <c r="M61" s="12" t="str">
        <f t="shared" si="2"/>
        <v>PI.IC.IT.020204.01</v>
      </c>
      <c r="N61" s="12"/>
      <c r="O61" s="12" t="str">
        <f t="shared" si="3"/>
        <v>PH.IC.IT.020204.01</v>
      </c>
      <c r="Q61" s="12" t="str">
        <f t="shared" si="4"/>
        <v>CL.IC.IT.020204.01</v>
      </c>
    </row>
    <row r="62" spans="1:19" ht="15">
      <c r="A62" t="s">
        <v>4089</v>
      </c>
      <c r="C62" s="2" t="s">
        <v>9391</v>
      </c>
      <c r="D62" t="s">
        <v>4438</v>
      </c>
      <c r="E62" s="2" t="s">
        <v>9640</v>
      </c>
      <c r="F62" t="s">
        <v>4010</v>
      </c>
      <c r="G62" t="s">
        <v>4159</v>
      </c>
      <c r="H62" s="2" t="s">
        <v>11324</v>
      </c>
      <c r="I62" t="s">
        <v>1557</v>
      </c>
      <c r="J62" s="11" t="str">
        <f t="shared" si="0"/>
        <v>IC.IT.020301</v>
      </c>
      <c r="K62" s="2" t="s">
        <v>11324</v>
      </c>
      <c r="L62" t="str">
        <f t="shared" si="1"/>
        <v xml:space="preserve">      Consistent with body temperature</v>
      </c>
      <c r="M62" s="12" t="str">
        <f t="shared" si="2"/>
        <v>PI.IC.IT.020301.01</v>
      </c>
      <c r="N62" s="12"/>
      <c r="O62" s="12" t="str">
        <f t="shared" si="3"/>
        <v>PH.IC.IT.020301.01</v>
      </c>
      <c r="Q62" s="12" t="str">
        <f t="shared" si="4"/>
        <v>CL.IC.IT.020301.01</v>
      </c>
    </row>
    <row r="63" spans="1:19" ht="15">
      <c r="A63" t="s">
        <v>4089</v>
      </c>
      <c r="C63" s="2" t="s">
        <v>9391</v>
      </c>
      <c r="E63" s="2" t="s">
        <v>9640</v>
      </c>
      <c r="F63" t="s">
        <v>4010</v>
      </c>
      <c r="G63" t="s">
        <v>4160</v>
      </c>
      <c r="H63" s="2" t="s">
        <v>9391</v>
      </c>
      <c r="I63" t="s">
        <v>2116</v>
      </c>
      <c r="J63" s="11" t="str">
        <f t="shared" si="0"/>
        <v>IC.IT.020302</v>
      </c>
      <c r="K63" s="2" t="s">
        <v>11324</v>
      </c>
      <c r="L63" t="str">
        <f t="shared" si="1"/>
        <v xml:space="preserve">      Warmer than general body temperature</v>
      </c>
      <c r="M63" s="12" t="str">
        <f t="shared" si="2"/>
        <v>PI.IC.IT.020302.01</v>
      </c>
      <c r="N63" s="12"/>
      <c r="O63" s="12" t="str">
        <f t="shared" si="3"/>
        <v>PH.IC.IT.020302.01</v>
      </c>
      <c r="Q63" s="12" t="str">
        <f t="shared" si="4"/>
        <v>CL.IC.IT.020302.01</v>
      </c>
    </row>
    <row r="64" spans="1:19" ht="15">
      <c r="A64" t="s">
        <v>4089</v>
      </c>
      <c r="C64" s="2" t="s">
        <v>9391</v>
      </c>
      <c r="E64" s="2" t="s">
        <v>9640</v>
      </c>
      <c r="F64" t="s">
        <v>4010</v>
      </c>
      <c r="G64" t="s">
        <v>4161</v>
      </c>
      <c r="H64" s="2" t="s">
        <v>9640</v>
      </c>
      <c r="I64" t="s">
        <v>2118</v>
      </c>
      <c r="J64" s="11" t="str">
        <f t="shared" si="0"/>
        <v>IC.IT.020303</v>
      </c>
      <c r="K64" s="2" t="s">
        <v>11324</v>
      </c>
      <c r="L64" t="str">
        <f t="shared" si="1"/>
        <v xml:space="preserve">      Warmer than opposite body part</v>
      </c>
      <c r="M64" s="12" t="str">
        <f t="shared" si="2"/>
        <v>PI.IC.IT.020303.01</v>
      </c>
      <c r="N64" s="12"/>
      <c r="O64" s="12" t="str">
        <f t="shared" si="3"/>
        <v>PH.IC.IT.020303.01</v>
      </c>
      <c r="Q64" s="12" t="str">
        <f t="shared" si="4"/>
        <v>CL.IC.IT.020303.01</v>
      </c>
    </row>
    <row r="65" spans="1:19" ht="15">
      <c r="A65" t="s">
        <v>4089</v>
      </c>
      <c r="C65" s="2" t="s">
        <v>9391</v>
      </c>
      <c r="E65" s="2" t="s">
        <v>9640</v>
      </c>
      <c r="F65" t="s">
        <v>4010</v>
      </c>
      <c r="G65" t="s">
        <v>4162</v>
      </c>
      <c r="H65" s="2" t="s">
        <v>7070</v>
      </c>
      <c r="I65" t="s">
        <v>2120</v>
      </c>
      <c r="J65" s="11" t="str">
        <f t="shared" si="0"/>
        <v>IC.IT.020304</v>
      </c>
      <c r="K65" s="2" t="s">
        <v>11324</v>
      </c>
      <c r="L65" t="str">
        <f t="shared" si="1"/>
        <v xml:space="preserve">      Cooler than general body temperature</v>
      </c>
      <c r="M65" s="12" t="str">
        <f t="shared" si="2"/>
        <v>PI.IC.IT.020304.01</v>
      </c>
      <c r="N65" s="12"/>
      <c r="O65" s="12" t="str">
        <f t="shared" si="3"/>
        <v>PH.IC.IT.020304.01</v>
      </c>
      <c r="Q65" s="12" t="str">
        <f t="shared" si="4"/>
        <v>CL.IC.IT.020304.01</v>
      </c>
    </row>
    <row r="66" spans="1:19" ht="15">
      <c r="A66" t="s">
        <v>4089</v>
      </c>
      <c r="C66" s="2" t="s">
        <v>9391</v>
      </c>
      <c r="E66" s="2" t="s">
        <v>9640</v>
      </c>
      <c r="F66" t="s">
        <v>4010</v>
      </c>
      <c r="G66" t="s">
        <v>4003</v>
      </c>
      <c r="H66" s="2" t="s">
        <v>7071</v>
      </c>
      <c r="I66" t="s">
        <v>2122</v>
      </c>
      <c r="J66" s="11" t="str">
        <f t="shared" ref="J66:J130" si="5">CONCATENATE("IC.IT.",C66,E66,H66)</f>
        <v>IC.IT.020305</v>
      </c>
      <c r="K66" s="2" t="s">
        <v>11324</v>
      </c>
      <c r="L66" t="str">
        <f t="shared" ref="L66:L130" si="6">G66</f>
        <v xml:space="preserve">      Cooler than opposite body part</v>
      </c>
      <c r="M66" s="12" t="str">
        <f t="shared" ref="M66:M130" si="7">CONCATENATE("PI.",J66,".",K66)</f>
        <v>PI.IC.IT.020305.01</v>
      </c>
      <c r="N66" s="12"/>
      <c r="O66" s="12" t="str">
        <f t="shared" ref="O66:O130" si="8">CONCATENATE("PH.",J66,".",K66)</f>
        <v>PH.IC.IT.020305.01</v>
      </c>
      <c r="Q66" s="12" t="str">
        <f t="shared" ref="Q66:Q130" si="9">CONCATENATE("CL.",J66,".",K66)</f>
        <v>CL.IC.IT.020305.01</v>
      </c>
    </row>
    <row r="67" spans="1:19" ht="15">
      <c r="A67" t="s">
        <v>4263</v>
      </c>
      <c r="C67" s="2" t="s">
        <v>9391</v>
      </c>
      <c r="E67" s="2" t="s">
        <v>9640</v>
      </c>
      <c r="F67" t="s">
        <v>4033</v>
      </c>
      <c r="G67" s="2" t="s">
        <v>4300</v>
      </c>
      <c r="H67" s="2" t="s">
        <v>6888</v>
      </c>
      <c r="I67" s="2" t="s">
        <v>4301</v>
      </c>
      <c r="J67" s="11" t="str">
        <f t="shared" si="5"/>
        <v>IC.IT.020306</v>
      </c>
      <c r="K67" s="2" t="s">
        <v>11324</v>
      </c>
      <c r="L67" t="str">
        <f t="shared" si="6"/>
        <v xml:space="preserve"> Unable to Assess</v>
      </c>
      <c r="M67" s="12" t="str">
        <f t="shared" si="7"/>
        <v>PI.IC.IT.020306.01</v>
      </c>
      <c r="N67" s="12"/>
      <c r="O67" s="12" t="str">
        <f t="shared" si="8"/>
        <v>PH.IC.IT.020306.01</v>
      </c>
      <c r="Q67" s="12" t="str">
        <f t="shared" si="9"/>
        <v>CL.IC.IT.020306.01</v>
      </c>
      <c r="R67" t="s">
        <v>1141</v>
      </c>
      <c r="S67">
        <v>147</v>
      </c>
    </row>
    <row r="68" spans="1:19" ht="15">
      <c r="A68" t="s">
        <v>4089</v>
      </c>
      <c r="C68" s="2" t="s">
        <v>1199</v>
      </c>
      <c r="D68" t="s">
        <v>4302</v>
      </c>
      <c r="E68" s="2" t="s">
        <v>948</v>
      </c>
      <c r="F68" t="s">
        <v>4010</v>
      </c>
      <c r="G68" t="s">
        <v>3901</v>
      </c>
      <c r="H68" s="2" t="s">
        <v>11324</v>
      </c>
      <c r="I68" t="s">
        <v>3642</v>
      </c>
      <c r="J68" s="11" t="str">
        <f t="shared" si="5"/>
        <v>IC.IT.020401</v>
      </c>
      <c r="K68" s="2" t="s">
        <v>11324</v>
      </c>
      <c r="L68" t="str">
        <f t="shared" si="6"/>
        <v xml:space="preserve">      Staples</v>
      </c>
      <c r="M68" s="12" t="str">
        <f t="shared" si="7"/>
        <v>PI.IC.IT.020401.01</v>
      </c>
      <c r="N68" s="12"/>
      <c r="O68" s="12" t="str">
        <f t="shared" si="8"/>
        <v>PH.IC.IT.020401.01</v>
      </c>
      <c r="Q68" s="12" t="str">
        <f t="shared" si="9"/>
        <v>CL.IC.IT.020401.01</v>
      </c>
    </row>
    <row r="69" spans="1:19" ht="15">
      <c r="A69" t="s">
        <v>4089</v>
      </c>
      <c r="C69" s="2" t="s">
        <v>1199</v>
      </c>
      <c r="E69" s="2" t="s">
        <v>948</v>
      </c>
      <c r="F69" t="s">
        <v>4010</v>
      </c>
      <c r="G69" t="s">
        <v>3342</v>
      </c>
      <c r="H69" s="2" t="s">
        <v>1199</v>
      </c>
      <c r="I69" t="s">
        <v>2928</v>
      </c>
      <c r="J69" s="11" t="str">
        <f t="shared" si="5"/>
        <v>IC.IT.020402</v>
      </c>
      <c r="K69" s="2" t="s">
        <v>11324</v>
      </c>
      <c r="L69" t="str">
        <f t="shared" si="6"/>
        <v xml:space="preserve">     Sutures</v>
      </c>
      <c r="M69" s="12" t="str">
        <f t="shared" si="7"/>
        <v>PI.IC.IT.020402.01</v>
      </c>
      <c r="N69" s="12"/>
      <c r="O69" s="12" t="str">
        <f t="shared" si="8"/>
        <v>PH.IC.IT.020402.01</v>
      </c>
      <c r="Q69" s="12" t="str">
        <f t="shared" si="9"/>
        <v>CL.IC.IT.020402.01</v>
      </c>
    </row>
    <row r="70" spans="1:19" ht="15">
      <c r="A70" t="s">
        <v>4089</v>
      </c>
      <c r="C70" s="2" t="s">
        <v>1199</v>
      </c>
      <c r="E70" s="2" t="s">
        <v>948</v>
      </c>
      <c r="F70" t="s">
        <v>4010</v>
      </c>
      <c r="G70" t="s">
        <v>3788</v>
      </c>
      <c r="H70" s="2" t="s">
        <v>946</v>
      </c>
      <c r="I70" t="s">
        <v>3789</v>
      </c>
      <c r="J70" s="11" t="str">
        <f t="shared" si="5"/>
        <v>IC.IT.020403</v>
      </c>
      <c r="K70" s="2" t="s">
        <v>11324</v>
      </c>
      <c r="L70" t="str">
        <f t="shared" si="6"/>
        <v xml:space="preserve">      Steri-strips</v>
      </c>
      <c r="M70" s="12" t="str">
        <f t="shared" si="7"/>
        <v>PI.IC.IT.020403.01</v>
      </c>
      <c r="N70" s="12"/>
      <c r="O70" s="12" t="str">
        <f t="shared" si="8"/>
        <v>PH.IC.IT.020403.01</v>
      </c>
      <c r="Q70" s="12" t="str">
        <f t="shared" si="9"/>
        <v>CL.IC.IT.020403.01</v>
      </c>
    </row>
    <row r="71" spans="1:19" ht="15">
      <c r="A71" t="s">
        <v>4089</v>
      </c>
      <c r="C71" s="2" t="s">
        <v>1199</v>
      </c>
      <c r="E71" s="2" t="s">
        <v>948</v>
      </c>
      <c r="F71" t="s">
        <v>4010</v>
      </c>
      <c r="G71" t="s">
        <v>3790</v>
      </c>
      <c r="H71" s="2" t="s">
        <v>948</v>
      </c>
      <c r="I71" t="s">
        <v>3546</v>
      </c>
      <c r="J71" s="11" t="str">
        <f t="shared" si="5"/>
        <v>IC.IT.020404</v>
      </c>
      <c r="K71" s="2" t="s">
        <v>11324</v>
      </c>
      <c r="L71" t="str">
        <f t="shared" si="6"/>
        <v xml:space="preserve">      Retention sutures</v>
      </c>
      <c r="M71" s="12" t="str">
        <f t="shared" si="7"/>
        <v>PI.IC.IT.020404.01</v>
      </c>
      <c r="N71" s="12"/>
      <c r="O71" s="12" t="str">
        <f t="shared" si="8"/>
        <v>PH.IC.IT.020404.01</v>
      </c>
      <c r="Q71" s="12" t="str">
        <f t="shared" si="9"/>
        <v>CL.IC.IT.020404.01</v>
      </c>
    </row>
    <row r="72" spans="1:19" ht="15">
      <c r="A72" t="s">
        <v>4089</v>
      </c>
      <c r="C72" s="2" t="s">
        <v>1199</v>
      </c>
      <c r="E72" s="2" t="s">
        <v>948</v>
      </c>
      <c r="F72" t="s">
        <v>4010</v>
      </c>
      <c r="G72" t="s">
        <v>3791</v>
      </c>
      <c r="H72" s="2" t="s">
        <v>7071</v>
      </c>
      <c r="I72" t="s">
        <v>3920</v>
      </c>
      <c r="J72" s="11" t="str">
        <f t="shared" si="5"/>
        <v>IC.IT.020405</v>
      </c>
      <c r="K72" s="2" t="s">
        <v>11324</v>
      </c>
      <c r="L72" t="str">
        <f t="shared" si="6"/>
        <v xml:space="preserve">      Glue</v>
      </c>
      <c r="M72" s="12" t="str">
        <f t="shared" si="7"/>
        <v>PI.IC.IT.020405.01</v>
      </c>
      <c r="N72" s="12"/>
      <c r="O72" s="12" t="str">
        <f t="shared" si="8"/>
        <v>PH.IC.IT.020405.01</v>
      </c>
      <c r="Q72" s="12" t="str">
        <f t="shared" si="9"/>
        <v>CL.IC.IT.020405.01</v>
      </c>
    </row>
    <row r="73" spans="1:19" ht="15">
      <c r="A73" t="s">
        <v>4089</v>
      </c>
      <c r="C73" s="2" t="s">
        <v>923</v>
      </c>
      <c r="E73" s="2" t="s">
        <v>7070</v>
      </c>
      <c r="F73" t="s">
        <v>4010</v>
      </c>
      <c r="G73" t="s">
        <v>3921</v>
      </c>
      <c r="H73" s="2" t="s">
        <v>6888</v>
      </c>
      <c r="I73" t="s">
        <v>3922</v>
      </c>
      <c r="J73" s="11" t="str">
        <f t="shared" si="5"/>
        <v>IC.IT.020406</v>
      </c>
      <c r="K73" s="2" t="s">
        <v>1192</v>
      </c>
      <c r="L73" t="str">
        <f t="shared" si="6"/>
        <v xml:space="preserve">      Not closed</v>
      </c>
      <c r="M73" s="12" t="str">
        <f t="shared" si="7"/>
        <v>PI.IC.IT.020406.01</v>
      </c>
      <c r="N73" s="12"/>
      <c r="O73" s="12" t="str">
        <f t="shared" si="8"/>
        <v>PH.IC.IT.020406.01</v>
      </c>
      <c r="Q73" s="12" t="str">
        <f t="shared" si="9"/>
        <v>CL.IC.IT.020406.01</v>
      </c>
    </row>
    <row r="74" spans="1:19" ht="15">
      <c r="A74" t="s">
        <v>4089</v>
      </c>
      <c r="C74" s="2" t="s">
        <v>923</v>
      </c>
      <c r="E74" s="2" t="s">
        <v>7070</v>
      </c>
      <c r="F74" t="s">
        <v>4010</v>
      </c>
      <c r="G74" s="2" t="s">
        <v>4163</v>
      </c>
      <c r="H74" s="2" t="s">
        <v>7284</v>
      </c>
      <c r="I74" s="2" t="s">
        <v>4164</v>
      </c>
      <c r="J74" s="11" t="str">
        <f t="shared" si="5"/>
        <v>IC.IT.020407</v>
      </c>
      <c r="K74" s="2" t="s">
        <v>1192</v>
      </c>
      <c r="L74" t="str">
        <f t="shared" si="6"/>
        <v xml:space="preserve">  Wound vac</v>
      </c>
      <c r="M74" s="12" t="str">
        <f t="shared" si="7"/>
        <v>PI.IC.IT.020407.01</v>
      </c>
      <c r="N74" s="12"/>
      <c r="O74" s="12" t="str">
        <f t="shared" si="8"/>
        <v>PH.IC.IT.020407.01</v>
      </c>
      <c r="Q74" s="12" t="str">
        <f t="shared" si="9"/>
        <v>CL.IC.IT.020407.01</v>
      </c>
      <c r="R74" t="s">
        <v>1141</v>
      </c>
      <c r="S74">
        <v>145</v>
      </c>
    </row>
    <row r="75" spans="1:19" ht="15">
      <c r="A75" t="s">
        <v>4089</v>
      </c>
      <c r="C75" s="2" t="s">
        <v>923</v>
      </c>
      <c r="E75" s="2" t="s">
        <v>7070</v>
      </c>
      <c r="F75" t="s">
        <v>4010</v>
      </c>
      <c r="G75" s="2" t="s">
        <v>6023</v>
      </c>
      <c r="H75" s="2" t="s">
        <v>10093</v>
      </c>
      <c r="I75" s="2" t="s">
        <v>4301</v>
      </c>
      <c r="J75" s="11" t="str">
        <f t="shared" si="5"/>
        <v>IC.IT.020408</v>
      </c>
      <c r="K75" s="2" t="s">
        <v>1192</v>
      </c>
      <c r="L75" t="str">
        <f t="shared" si="6"/>
        <v>Unable to assess</v>
      </c>
      <c r="M75" s="12" t="str">
        <f t="shared" si="7"/>
        <v>PI.IC.IT.020408.01</v>
      </c>
      <c r="N75" s="12"/>
      <c r="O75" s="12" t="str">
        <f t="shared" si="8"/>
        <v>PH.IC.IT.020408.01</v>
      </c>
      <c r="Q75" s="12" t="str">
        <f t="shared" si="9"/>
        <v>CL.IC.IT.020408.01</v>
      </c>
      <c r="R75" t="s">
        <v>1141</v>
      </c>
      <c r="S75">
        <v>148</v>
      </c>
    </row>
    <row r="76" spans="1:19" ht="15">
      <c r="A76" t="s">
        <v>4089</v>
      </c>
      <c r="C76" s="2" t="s">
        <v>1199</v>
      </c>
      <c r="D76" t="s">
        <v>5578</v>
      </c>
      <c r="E76" s="2" t="s">
        <v>7071</v>
      </c>
      <c r="F76" t="s">
        <v>4010</v>
      </c>
      <c r="G76" t="s">
        <v>3923</v>
      </c>
      <c r="H76" s="2" t="s">
        <v>11324</v>
      </c>
      <c r="I76" t="s">
        <v>1001</v>
      </c>
      <c r="J76" s="11" t="str">
        <f t="shared" si="5"/>
        <v>IC.IT.020501</v>
      </c>
      <c r="K76" s="2" t="s">
        <v>11324</v>
      </c>
      <c r="L76" t="str">
        <f t="shared" si="6"/>
        <v xml:space="preserve">      None</v>
      </c>
      <c r="M76" s="12" t="str">
        <f t="shared" si="7"/>
        <v>PI.IC.IT.020501.01</v>
      </c>
      <c r="N76" s="12"/>
      <c r="O76" s="12" t="str">
        <f t="shared" si="8"/>
        <v>PH.IC.IT.020501.01</v>
      </c>
      <c r="Q76" s="12" t="str">
        <f t="shared" si="9"/>
        <v>CL.IC.IT.020501.01</v>
      </c>
    </row>
    <row r="77" spans="1:19" ht="15">
      <c r="A77" t="s">
        <v>4089</v>
      </c>
      <c r="C77" s="2" t="s">
        <v>923</v>
      </c>
      <c r="E77" s="2" t="s">
        <v>7071</v>
      </c>
      <c r="F77" t="s">
        <v>4010</v>
      </c>
      <c r="G77" t="s">
        <v>3924</v>
      </c>
      <c r="H77" s="2" t="s">
        <v>923</v>
      </c>
      <c r="I77" t="s">
        <v>2124</v>
      </c>
      <c r="J77" s="11" t="str">
        <f t="shared" si="5"/>
        <v>IC.IT.020502</v>
      </c>
      <c r="K77" s="2" t="s">
        <v>1192</v>
      </c>
      <c r="L77" t="str">
        <f t="shared" si="6"/>
        <v xml:space="preserve">      Abdominal binder</v>
      </c>
      <c r="M77" s="12" t="str">
        <f t="shared" si="7"/>
        <v>PI.IC.IT.020502.01</v>
      </c>
      <c r="N77" s="12"/>
      <c r="O77" s="12" t="str">
        <f t="shared" si="8"/>
        <v>PH.IC.IT.020502.01</v>
      </c>
      <c r="Q77" s="12" t="str">
        <f t="shared" si="9"/>
        <v>CL.IC.IT.020502.01</v>
      </c>
    </row>
    <row r="78" spans="1:19" ht="15">
      <c r="A78" t="s">
        <v>4089</v>
      </c>
      <c r="C78" s="2" t="s">
        <v>923</v>
      </c>
      <c r="E78" s="2" t="s">
        <v>7071</v>
      </c>
      <c r="F78" t="s">
        <v>4010</v>
      </c>
      <c r="G78" t="s">
        <v>3925</v>
      </c>
      <c r="H78" s="2" t="s">
        <v>1202</v>
      </c>
      <c r="I78" t="s">
        <v>2126</v>
      </c>
      <c r="J78" s="11" t="str">
        <f t="shared" si="5"/>
        <v>IC.IT.020503</v>
      </c>
      <c r="K78" s="2" t="s">
        <v>1192</v>
      </c>
      <c r="L78" t="str">
        <f t="shared" si="6"/>
        <v xml:space="preserve">      Ace wrap</v>
      </c>
      <c r="M78" s="12" t="str">
        <f t="shared" si="7"/>
        <v>PI.IC.IT.020503.01</v>
      </c>
      <c r="N78" s="12"/>
      <c r="O78" s="12" t="str">
        <f t="shared" si="8"/>
        <v>PH.IC.IT.020503.01</v>
      </c>
      <c r="Q78" s="12" t="str">
        <f t="shared" si="9"/>
        <v>CL.IC.IT.020503.01</v>
      </c>
    </row>
    <row r="79" spans="1:19" ht="15">
      <c r="A79" t="s">
        <v>4089</v>
      </c>
      <c r="C79" s="2" t="s">
        <v>923</v>
      </c>
      <c r="E79" s="2" t="s">
        <v>7071</v>
      </c>
      <c r="F79" t="s">
        <v>4010</v>
      </c>
      <c r="G79" t="s">
        <v>3926</v>
      </c>
      <c r="H79" s="2" t="s">
        <v>7070</v>
      </c>
      <c r="I79" t="s">
        <v>2128</v>
      </c>
      <c r="J79" s="11" t="str">
        <f t="shared" si="5"/>
        <v>IC.IT.020504</v>
      </c>
      <c r="K79" s="2" t="s">
        <v>1192</v>
      </c>
      <c r="L79" t="str">
        <f t="shared" si="6"/>
        <v xml:space="preserve">      Montgomery Straps</v>
      </c>
      <c r="M79" s="12" t="str">
        <f t="shared" si="7"/>
        <v>PI.IC.IT.020504.01</v>
      </c>
      <c r="N79" s="12"/>
      <c r="O79" s="12" t="str">
        <f t="shared" si="8"/>
        <v>PH.IC.IT.020504.01</v>
      </c>
      <c r="Q79" s="12" t="str">
        <f t="shared" si="9"/>
        <v>CL.IC.IT.020504.01</v>
      </c>
    </row>
    <row r="80" spans="1:19" ht="15">
      <c r="A80" t="s">
        <v>4089</v>
      </c>
      <c r="C80" s="2" t="s">
        <v>923</v>
      </c>
      <c r="E80" s="2" t="s">
        <v>7071</v>
      </c>
      <c r="F80" t="s">
        <v>4010</v>
      </c>
      <c r="G80" t="s">
        <v>3927</v>
      </c>
      <c r="H80" s="2" t="s">
        <v>7071</v>
      </c>
      <c r="I80" t="s">
        <v>3797</v>
      </c>
      <c r="J80" s="11" t="str">
        <f t="shared" si="5"/>
        <v>IC.IT.020505</v>
      </c>
      <c r="K80" s="2" t="s">
        <v>1192</v>
      </c>
      <c r="L80" t="str">
        <f t="shared" si="6"/>
        <v xml:space="preserve">      Sling</v>
      </c>
      <c r="M80" s="12" t="str">
        <f t="shared" si="7"/>
        <v>PI.IC.IT.020505.01</v>
      </c>
      <c r="N80" s="12"/>
      <c r="O80" s="12" t="str">
        <f t="shared" si="8"/>
        <v>PH.IC.IT.020505.01</v>
      </c>
      <c r="Q80" s="12" t="str">
        <f t="shared" si="9"/>
        <v>CL.IC.IT.020505.01</v>
      </c>
    </row>
    <row r="81" spans="1:19" ht="15">
      <c r="A81" t="s">
        <v>4089</v>
      </c>
      <c r="C81" s="2" t="s">
        <v>923</v>
      </c>
      <c r="E81" s="2" t="s">
        <v>7071</v>
      </c>
      <c r="F81" t="s">
        <v>4010</v>
      </c>
      <c r="G81" s="2" t="s">
        <v>4300</v>
      </c>
      <c r="H81" s="2" t="s">
        <v>6888</v>
      </c>
      <c r="I81" s="2" t="s">
        <v>4301</v>
      </c>
      <c r="J81" s="11" t="str">
        <f t="shared" si="5"/>
        <v>IC.IT.020506</v>
      </c>
      <c r="K81" s="2" t="s">
        <v>1192</v>
      </c>
      <c r="L81" t="str">
        <f t="shared" si="6"/>
        <v xml:space="preserve"> Unable to Assess</v>
      </c>
      <c r="M81" s="12" t="str">
        <f t="shared" si="7"/>
        <v>PI.IC.IT.020506.01</v>
      </c>
      <c r="N81" s="12"/>
      <c r="O81" s="12" t="str">
        <f t="shared" si="8"/>
        <v>PH.IC.IT.020506.01</v>
      </c>
      <c r="Q81" s="12" t="str">
        <f t="shared" si="9"/>
        <v>CL.IC.IT.020506.01</v>
      </c>
      <c r="R81" t="s">
        <v>1141</v>
      </c>
      <c r="S81">
        <v>149</v>
      </c>
    </row>
    <row r="82" spans="1:19" ht="15">
      <c r="A82" t="s">
        <v>4089</v>
      </c>
      <c r="C82" s="2" t="s">
        <v>923</v>
      </c>
      <c r="E82" s="2" t="s">
        <v>7071</v>
      </c>
      <c r="F82" t="s">
        <v>4010</v>
      </c>
      <c r="G82" s="2" t="s">
        <v>4513</v>
      </c>
      <c r="H82" s="2" t="s">
        <v>7284</v>
      </c>
      <c r="I82" s="2" t="s">
        <v>4513</v>
      </c>
      <c r="J82" s="11" t="str">
        <f t="shared" si="5"/>
        <v>IC.IT.020507</v>
      </c>
      <c r="K82" s="2" t="s">
        <v>1192</v>
      </c>
      <c r="L82" t="str">
        <f t="shared" si="6"/>
        <v>Other</v>
      </c>
      <c r="M82" s="12" t="str">
        <f t="shared" si="7"/>
        <v>PI.IC.IT.020507.01</v>
      </c>
      <c r="N82" s="12"/>
      <c r="O82" s="12" t="str">
        <f t="shared" si="8"/>
        <v>PH.IC.IT.020507.01</v>
      </c>
      <c r="Q82" s="12" t="str">
        <f t="shared" si="9"/>
        <v>CL.IC.IT.020507.01</v>
      </c>
      <c r="R82" t="s">
        <v>1141</v>
      </c>
      <c r="S82">
        <v>153</v>
      </c>
    </row>
    <row r="83" spans="1:19" ht="15">
      <c r="A83" t="s">
        <v>4089</v>
      </c>
      <c r="C83" s="2" t="s">
        <v>923</v>
      </c>
      <c r="D83" t="s">
        <v>4165</v>
      </c>
      <c r="E83" s="2" t="s">
        <v>6888</v>
      </c>
      <c r="F83" t="s">
        <v>3798</v>
      </c>
      <c r="G83" t="s">
        <v>3923</v>
      </c>
      <c r="H83" s="2" t="s">
        <v>1192</v>
      </c>
      <c r="I83" t="s">
        <v>1001</v>
      </c>
      <c r="J83" s="11" t="str">
        <f t="shared" si="5"/>
        <v>IC.IT.020601</v>
      </c>
      <c r="K83" s="2" t="s">
        <v>1192</v>
      </c>
      <c r="L83" t="str">
        <f t="shared" si="6"/>
        <v xml:space="preserve">      None</v>
      </c>
      <c r="M83" s="12" t="str">
        <f t="shared" si="7"/>
        <v>PI.IC.IT.020601.01</v>
      </c>
      <c r="N83" s="12"/>
      <c r="O83" s="12" t="str">
        <f t="shared" si="8"/>
        <v>PH.IC.IT.020601.01</v>
      </c>
      <c r="Q83" s="12" t="str">
        <f t="shared" si="9"/>
        <v>CL.IC.IT.020601.01</v>
      </c>
    </row>
    <row r="84" spans="1:19" ht="15">
      <c r="A84" t="s">
        <v>4089</v>
      </c>
      <c r="C84" s="2" t="s">
        <v>923</v>
      </c>
      <c r="E84" s="2" t="s">
        <v>6888</v>
      </c>
      <c r="F84" t="s">
        <v>3798</v>
      </c>
      <c r="G84" t="s">
        <v>3799</v>
      </c>
      <c r="H84" s="2" t="s">
        <v>923</v>
      </c>
      <c r="I84" t="s">
        <v>3800</v>
      </c>
      <c r="J84" s="11" t="str">
        <f t="shared" si="5"/>
        <v>IC.IT.020602</v>
      </c>
      <c r="K84" s="2" t="s">
        <v>1192</v>
      </c>
      <c r="L84" t="str">
        <f t="shared" si="6"/>
        <v xml:space="preserve">      Scant</v>
      </c>
      <c r="M84" s="12" t="str">
        <f t="shared" si="7"/>
        <v>PI.IC.IT.020602.01</v>
      </c>
      <c r="N84" s="12"/>
      <c r="O84" s="12" t="str">
        <f t="shared" si="8"/>
        <v>PH.IC.IT.020602.01</v>
      </c>
      <c r="Q84" s="12" t="str">
        <f t="shared" si="9"/>
        <v>CL.IC.IT.020602.01</v>
      </c>
    </row>
    <row r="85" spans="1:19" ht="15">
      <c r="A85" t="s">
        <v>4089</v>
      </c>
      <c r="C85" s="2" t="s">
        <v>923</v>
      </c>
      <c r="E85" s="2" t="s">
        <v>6888</v>
      </c>
      <c r="F85" t="s">
        <v>3798</v>
      </c>
      <c r="G85" t="s">
        <v>3801</v>
      </c>
      <c r="H85" s="2" t="s">
        <v>1202</v>
      </c>
      <c r="I85" t="s">
        <v>4203</v>
      </c>
      <c r="J85" s="11" t="str">
        <f t="shared" si="5"/>
        <v>IC.IT.020603</v>
      </c>
      <c r="K85" s="2" t="s">
        <v>1192</v>
      </c>
      <c r="L85" t="str">
        <f t="shared" si="6"/>
        <v xml:space="preserve">      Small</v>
      </c>
      <c r="M85" s="12" t="str">
        <f t="shared" si="7"/>
        <v>PI.IC.IT.020603.01</v>
      </c>
      <c r="N85" s="12"/>
      <c r="O85" s="12" t="str">
        <f t="shared" si="8"/>
        <v>PH.IC.IT.020603.01</v>
      </c>
      <c r="Q85" s="12" t="str">
        <f t="shared" si="9"/>
        <v>CL.IC.IT.020603.01</v>
      </c>
    </row>
    <row r="86" spans="1:19" ht="15">
      <c r="A86" t="s">
        <v>4089</v>
      </c>
      <c r="C86" s="2" t="s">
        <v>9391</v>
      </c>
      <c r="E86" s="2" t="s">
        <v>6888</v>
      </c>
      <c r="F86" t="s">
        <v>3798</v>
      </c>
      <c r="G86" t="s">
        <v>4204</v>
      </c>
      <c r="H86" s="2" t="s">
        <v>7070</v>
      </c>
      <c r="I86" t="s">
        <v>3266</v>
      </c>
      <c r="J86" s="11" t="str">
        <f t="shared" si="5"/>
        <v>IC.IT.020604</v>
      </c>
      <c r="K86" s="2" t="s">
        <v>11324</v>
      </c>
      <c r="L86" t="str">
        <f t="shared" si="6"/>
        <v xml:space="preserve">      Moderate</v>
      </c>
      <c r="M86" s="12" t="str">
        <f t="shared" si="7"/>
        <v>PI.IC.IT.020604.01</v>
      </c>
      <c r="N86" s="12"/>
      <c r="O86" s="12" t="str">
        <f t="shared" si="8"/>
        <v>PH.IC.IT.020604.01</v>
      </c>
      <c r="Q86" s="12" t="str">
        <f t="shared" si="9"/>
        <v>CL.IC.IT.020604.01</v>
      </c>
    </row>
    <row r="87" spans="1:19" ht="15">
      <c r="A87" t="s">
        <v>4089</v>
      </c>
      <c r="C87" s="2" t="s">
        <v>9391</v>
      </c>
      <c r="E87" s="2" t="s">
        <v>6888</v>
      </c>
      <c r="F87" t="s">
        <v>3798</v>
      </c>
      <c r="G87" t="s">
        <v>4205</v>
      </c>
      <c r="H87" s="2" t="s">
        <v>7071</v>
      </c>
      <c r="I87" t="s">
        <v>4206</v>
      </c>
      <c r="J87" s="11" t="str">
        <f t="shared" si="5"/>
        <v>IC.IT.020605</v>
      </c>
      <c r="K87" s="2" t="s">
        <v>11324</v>
      </c>
      <c r="L87" t="str">
        <f t="shared" si="6"/>
        <v xml:space="preserve">      Large</v>
      </c>
      <c r="M87" s="12" t="str">
        <f t="shared" si="7"/>
        <v>PI.IC.IT.020605.01</v>
      </c>
      <c r="N87" s="12"/>
      <c r="O87" s="12" t="str">
        <f t="shared" si="8"/>
        <v>PH.IC.IT.020605.01</v>
      </c>
      <c r="Q87" s="12" t="str">
        <f t="shared" si="9"/>
        <v>CL.IC.IT.020605.01</v>
      </c>
    </row>
    <row r="88" spans="1:19" ht="15">
      <c r="A88" t="s">
        <v>4089</v>
      </c>
      <c r="C88" s="2" t="s">
        <v>923</v>
      </c>
      <c r="E88" s="2" t="s">
        <v>6888</v>
      </c>
      <c r="F88" t="s">
        <v>3798</v>
      </c>
      <c r="G88" t="s">
        <v>4207</v>
      </c>
      <c r="H88" s="2" t="s">
        <v>6888</v>
      </c>
      <c r="I88" t="s">
        <v>4208</v>
      </c>
      <c r="J88" s="11" t="str">
        <f t="shared" si="5"/>
        <v>IC.IT.020606</v>
      </c>
      <c r="K88" s="2" t="s">
        <v>1192</v>
      </c>
      <c r="L88" t="str">
        <f t="shared" si="6"/>
        <v xml:space="preserve">      Copious</v>
      </c>
      <c r="M88" s="12" t="str">
        <f t="shared" si="7"/>
        <v>PI.IC.IT.020606.01</v>
      </c>
      <c r="N88" s="12"/>
      <c r="O88" s="12" t="str">
        <f t="shared" si="8"/>
        <v>PH.IC.IT.020606.01</v>
      </c>
      <c r="Q88" s="12" t="str">
        <f t="shared" si="9"/>
        <v>CL.IC.IT.020606.01</v>
      </c>
    </row>
    <row r="89" spans="1:19" ht="15">
      <c r="A89" t="s">
        <v>4089</v>
      </c>
      <c r="C89" s="2" t="s">
        <v>923</v>
      </c>
      <c r="E89" s="2" t="s">
        <v>6888</v>
      </c>
      <c r="F89" t="s">
        <v>4045</v>
      </c>
      <c r="G89" s="2" t="s">
        <v>4300</v>
      </c>
      <c r="H89" s="2" t="s">
        <v>7284</v>
      </c>
      <c r="I89" s="2" t="s">
        <v>4301</v>
      </c>
      <c r="J89" s="11" t="str">
        <f t="shared" si="5"/>
        <v>IC.IT.020607</v>
      </c>
      <c r="K89" s="2" t="s">
        <v>1192</v>
      </c>
      <c r="L89" t="str">
        <f t="shared" si="6"/>
        <v xml:space="preserve"> Unable to Assess</v>
      </c>
      <c r="M89" s="12" t="str">
        <f t="shared" si="7"/>
        <v>PI.IC.IT.020607.01</v>
      </c>
      <c r="N89" s="12"/>
      <c r="O89" s="12" t="str">
        <f t="shared" si="8"/>
        <v>PH.IC.IT.020607.01</v>
      </c>
      <c r="Q89" s="12" t="str">
        <f t="shared" si="9"/>
        <v>CL.IC.IT.020607.01</v>
      </c>
      <c r="R89" t="s">
        <v>1141</v>
      </c>
      <c r="S89">
        <v>150</v>
      </c>
    </row>
    <row r="90" spans="1:19" ht="15">
      <c r="A90" t="s">
        <v>4089</v>
      </c>
      <c r="C90" s="2" t="s">
        <v>9391</v>
      </c>
      <c r="D90" t="s">
        <v>4046</v>
      </c>
      <c r="E90" s="2" t="s">
        <v>7284</v>
      </c>
      <c r="F90" t="s">
        <v>3798</v>
      </c>
      <c r="G90" t="s">
        <v>4047</v>
      </c>
      <c r="H90" s="2" t="s">
        <v>11324</v>
      </c>
      <c r="I90" t="s">
        <v>1935</v>
      </c>
      <c r="J90" s="11" t="str">
        <f t="shared" si="5"/>
        <v>IC.IT.020701</v>
      </c>
      <c r="K90" s="2" t="s">
        <v>11324</v>
      </c>
      <c r="L90" t="str">
        <f t="shared" si="6"/>
        <v xml:space="preserve">      Colorless</v>
      </c>
      <c r="M90" s="12" t="str">
        <f t="shared" si="7"/>
        <v>PI.IC.IT.020701.01</v>
      </c>
      <c r="N90" s="12"/>
      <c r="O90" s="12" t="str">
        <f t="shared" si="8"/>
        <v>PH.IC.IT.020701.01</v>
      </c>
      <c r="Q90" s="12" t="str">
        <f t="shared" si="9"/>
        <v>CL.IC.IT.020701.01</v>
      </c>
    </row>
    <row r="91" spans="1:19" ht="15">
      <c r="A91" t="s">
        <v>4089</v>
      </c>
      <c r="C91" s="2" t="s">
        <v>9391</v>
      </c>
      <c r="E91" s="2" t="s">
        <v>7284</v>
      </c>
      <c r="F91" t="s">
        <v>3798</v>
      </c>
      <c r="G91" t="s">
        <v>4217</v>
      </c>
      <c r="H91" s="2" t="s">
        <v>9391</v>
      </c>
      <c r="I91" t="s">
        <v>2103</v>
      </c>
      <c r="J91" s="11" t="str">
        <f t="shared" si="5"/>
        <v>IC.IT.020702</v>
      </c>
      <c r="K91" s="2" t="s">
        <v>11324</v>
      </c>
      <c r="L91" t="str">
        <f t="shared" si="6"/>
        <v xml:space="preserve">      Yellow</v>
      </c>
      <c r="M91" s="12" t="str">
        <f t="shared" si="7"/>
        <v>PI.IC.IT.020702.01</v>
      </c>
      <c r="N91" s="12"/>
      <c r="O91" s="12" t="str">
        <f t="shared" si="8"/>
        <v>PH.IC.IT.020702.01</v>
      </c>
      <c r="Q91" s="12" t="str">
        <f t="shared" si="9"/>
        <v>CL.IC.IT.020702.01</v>
      </c>
    </row>
    <row r="92" spans="1:19" ht="15">
      <c r="A92" t="s">
        <v>4089</v>
      </c>
      <c r="C92" s="2" t="s">
        <v>9391</v>
      </c>
      <c r="E92" s="2" t="s">
        <v>7284</v>
      </c>
      <c r="F92" t="s">
        <v>3798</v>
      </c>
      <c r="G92" t="s">
        <v>4218</v>
      </c>
      <c r="H92" s="2" t="s">
        <v>9640</v>
      </c>
      <c r="I92" t="s">
        <v>1432</v>
      </c>
      <c r="J92" s="11" t="str">
        <f t="shared" si="5"/>
        <v>IC.IT.020703</v>
      </c>
      <c r="K92" s="2" t="s">
        <v>11324</v>
      </c>
      <c r="L92" t="str">
        <f t="shared" si="6"/>
        <v xml:space="preserve">      Amber</v>
      </c>
      <c r="M92" s="12" t="str">
        <f t="shared" si="7"/>
        <v>PI.IC.IT.020703.01</v>
      </c>
      <c r="N92" s="12"/>
      <c r="O92" s="12" t="str">
        <f t="shared" si="8"/>
        <v>PH.IC.IT.020703.01</v>
      </c>
      <c r="Q92" s="12" t="str">
        <f t="shared" si="9"/>
        <v>CL.IC.IT.020703.01</v>
      </c>
    </row>
    <row r="93" spans="1:19" ht="15">
      <c r="A93" t="s">
        <v>4089</v>
      </c>
      <c r="C93" s="2" t="s">
        <v>923</v>
      </c>
      <c r="E93" s="2" t="s">
        <v>7284</v>
      </c>
      <c r="F93" t="s">
        <v>3798</v>
      </c>
      <c r="G93" t="s">
        <v>4219</v>
      </c>
      <c r="H93" s="2" t="s">
        <v>7070</v>
      </c>
      <c r="I93" t="s">
        <v>1937</v>
      </c>
      <c r="J93" s="11" t="str">
        <f t="shared" si="5"/>
        <v>IC.IT.020704</v>
      </c>
      <c r="K93" s="2" t="s">
        <v>1192</v>
      </c>
      <c r="L93" t="str">
        <f t="shared" si="6"/>
        <v xml:space="preserve">      Pink</v>
      </c>
      <c r="M93" s="12" t="str">
        <f t="shared" si="7"/>
        <v>PI.IC.IT.020704.01</v>
      </c>
      <c r="N93" s="12"/>
      <c r="O93" s="12" t="str">
        <f t="shared" si="8"/>
        <v>PH.IC.IT.020704.01</v>
      </c>
      <c r="Q93" s="12" t="str">
        <f t="shared" si="9"/>
        <v>CL.IC.IT.020704.01</v>
      </c>
    </row>
    <row r="94" spans="1:19" ht="15">
      <c r="A94" t="s">
        <v>4089</v>
      </c>
      <c r="C94" s="2" t="s">
        <v>923</v>
      </c>
      <c r="E94" s="2" t="s">
        <v>7284</v>
      </c>
      <c r="F94" t="s">
        <v>3798</v>
      </c>
      <c r="G94" t="s">
        <v>4220</v>
      </c>
      <c r="H94" s="2" t="s">
        <v>7071</v>
      </c>
      <c r="I94" t="s">
        <v>1560</v>
      </c>
      <c r="J94" s="11" t="str">
        <f t="shared" si="5"/>
        <v>IC.IT.020705</v>
      </c>
      <c r="K94" s="2" t="s">
        <v>1192</v>
      </c>
      <c r="L94" t="str">
        <f t="shared" si="6"/>
        <v xml:space="preserve">      Red</v>
      </c>
      <c r="M94" s="12" t="str">
        <f t="shared" si="7"/>
        <v>PI.IC.IT.020705.01</v>
      </c>
      <c r="N94" s="12"/>
      <c r="O94" s="12" t="str">
        <f t="shared" si="8"/>
        <v>PH.IC.IT.020705.01</v>
      </c>
      <c r="Q94" s="12" t="str">
        <f t="shared" si="9"/>
        <v>CL.IC.IT.020705.01</v>
      </c>
    </row>
    <row r="95" spans="1:19" ht="15">
      <c r="A95" t="s">
        <v>4089</v>
      </c>
      <c r="C95" s="2" t="s">
        <v>923</v>
      </c>
      <c r="E95" s="2" t="s">
        <v>7284</v>
      </c>
      <c r="F95" t="s">
        <v>3798</v>
      </c>
      <c r="G95" t="s">
        <v>2705</v>
      </c>
      <c r="H95" s="2" t="s">
        <v>6888</v>
      </c>
      <c r="I95" t="s">
        <v>2706</v>
      </c>
      <c r="J95" s="11" t="str">
        <f t="shared" si="5"/>
        <v>IC.IT.020706</v>
      </c>
      <c r="K95" s="2" t="s">
        <v>1192</v>
      </c>
      <c r="L95" t="str">
        <f t="shared" si="6"/>
        <v xml:space="preserve">     Bright red</v>
      </c>
      <c r="M95" s="12" t="str">
        <f t="shared" si="7"/>
        <v>PI.IC.IT.020706.01</v>
      </c>
      <c r="N95" s="12"/>
      <c r="O95" s="12" t="str">
        <f t="shared" si="8"/>
        <v>PH.IC.IT.020706.01</v>
      </c>
      <c r="Q95" s="12" t="str">
        <f t="shared" si="9"/>
        <v>CL.IC.IT.020706.01</v>
      </c>
    </row>
    <row r="96" spans="1:19" ht="15">
      <c r="A96" t="s">
        <v>4089</v>
      </c>
      <c r="C96" s="2" t="s">
        <v>923</v>
      </c>
      <c r="E96" s="2" t="s">
        <v>7284</v>
      </c>
      <c r="F96" t="s">
        <v>3798</v>
      </c>
      <c r="G96" t="s">
        <v>4221</v>
      </c>
      <c r="H96" s="2" t="s">
        <v>7284</v>
      </c>
      <c r="I96" t="s">
        <v>2101</v>
      </c>
      <c r="J96" s="11" t="str">
        <f t="shared" si="5"/>
        <v>IC.IT.020707</v>
      </c>
      <c r="K96" s="2" t="s">
        <v>1192</v>
      </c>
      <c r="L96" t="str">
        <f t="shared" si="6"/>
        <v xml:space="preserve">      Maroon</v>
      </c>
      <c r="M96" s="12" t="str">
        <f t="shared" si="7"/>
        <v>PI.IC.IT.020707.01</v>
      </c>
      <c r="N96" s="12"/>
      <c r="O96" s="12" t="str">
        <f t="shared" si="8"/>
        <v>PH.IC.IT.020707.01</v>
      </c>
      <c r="Q96" s="12" t="str">
        <f t="shared" si="9"/>
        <v>CL.IC.IT.020707.01</v>
      </c>
    </row>
    <row r="97" spans="1:19" ht="15">
      <c r="A97" t="s">
        <v>4089</v>
      </c>
      <c r="C97" s="2" t="s">
        <v>923</v>
      </c>
      <c r="E97" s="2" t="s">
        <v>7284</v>
      </c>
      <c r="F97" t="s">
        <v>3798</v>
      </c>
      <c r="G97" t="s">
        <v>4222</v>
      </c>
      <c r="H97" s="2" t="s">
        <v>10093</v>
      </c>
      <c r="I97" t="s">
        <v>1436</v>
      </c>
      <c r="J97" s="11" t="str">
        <f t="shared" si="5"/>
        <v>IC.IT.020708</v>
      </c>
      <c r="K97" s="2" t="s">
        <v>1192</v>
      </c>
      <c r="L97" t="str">
        <f t="shared" si="6"/>
        <v xml:space="preserve">      Tan</v>
      </c>
      <c r="M97" s="12" t="str">
        <f t="shared" si="7"/>
        <v>PI.IC.IT.020708.01</v>
      </c>
      <c r="N97" s="12"/>
      <c r="O97" s="12" t="str">
        <f t="shared" si="8"/>
        <v>PH.IC.IT.020708.01</v>
      </c>
      <c r="Q97" s="12" t="str">
        <f t="shared" si="9"/>
        <v>CL.IC.IT.020708.01</v>
      </c>
    </row>
    <row r="98" spans="1:19" ht="15">
      <c r="A98" t="s">
        <v>4089</v>
      </c>
      <c r="C98" s="2" t="s">
        <v>923</v>
      </c>
      <c r="E98" s="2" t="s">
        <v>7284</v>
      </c>
      <c r="F98" t="s">
        <v>3798</v>
      </c>
      <c r="G98" t="s">
        <v>4052</v>
      </c>
      <c r="H98" s="2" t="s">
        <v>10095</v>
      </c>
      <c r="I98" t="s">
        <v>2703</v>
      </c>
      <c r="J98" s="11" t="str">
        <f t="shared" si="5"/>
        <v>IC.IT.020709</v>
      </c>
      <c r="K98" s="2" t="s">
        <v>1192</v>
      </c>
      <c r="L98" t="str">
        <f t="shared" si="6"/>
        <v xml:space="preserve">      Brown</v>
      </c>
      <c r="M98" s="12" t="str">
        <f t="shared" si="7"/>
        <v>PI.IC.IT.020709.01</v>
      </c>
      <c r="N98" s="12"/>
      <c r="O98" s="12" t="str">
        <f t="shared" si="8"/>
        <v>PH.IC.IT.020709.01</v>
      </c>
      <c r="Q98" s="12" t="str">
        <f t="shared" si="9"/>
        <v>CL.IC.IT.020709.01</v>
      </c>
    </row>
    <row r="99" spans="1:19" ht="15">
      <c r="A99" t="s">
        <v>4089</v>
      </c>
      <c r="C99" s="2" t="s">
        <v>923</v>
      </c>
      <c r="E99" s="2" t="s">
        <v>7284</v>
      </c>
      <c r="F99" t="s">
        <v>3798</v>
      </c>
      <c r="G99" t="s">
        <v>4053</v>
      </c>
      <c r="H99" s="2" t="s">
        <v>10905</v>
      </c>
      <c r="I99" t="s">
        <v>1434</v>
      </c>
      <c r="J99" s="11" t="str">
        <f t="shared" si="5"/>
        <v>IC.IT.020710</v>
      </c>
      <c r="K99" s="2" t="s">
        <v>1192</v>
      </c>
      <c r="L99" t="str">
        <f t="shared" si="6"/>
        <v xml:space="preserve">      Green</v>
      </c>
      <c r="M99" s="12" t="str">
        <f t="shared" si="7"/>
        <v>PI.IC.IT.020710.01</v>
      </c>
      <c r="N99" s="12"/>
      <c r="O99" s="12" t="str">
        <f t="shared" si="8"/>
        <v>PH.IC.IT.020710.01</v>
      </c>
      <c r="Q99" s="12" t="str">
        <f t="shared" si="9"/>
        <v>CL.IC.IT.020710.01</v>
      </c>
    </row>
    <row r="100" spans="1:19" ht="15">
      <c r="A100" t="s">
        <v>4089</v>
      </c>
      <c r="C100" s="2" t="s">
        <v>923</v>
      </c>
      <c r="E100" s="2" t="s">
        <v>7284</v>
      </c>
      <c r="F100" t="s">
        <v>3798</v>
      </c>
      <c r="G100" t="s">
        <v>3123</v>
      </c>
      <c r="H100" s="2" t="s">
        <v>11023</v>
      </c>
      <c r="I100" t="s">
        <v>3124</v>
      </c>
      <c r="J100" s="11" t="str">
        <f t="shared" si="5"/>
        <v>IC.IT.020712</v>
      </c>
      <c r="K100" s="2" t="s">
        <v>1192</v>
      </c>
      <c r="L100" t="str">
        <f t="shared" si="6"/>
        <v xml:space="preserve">     White</v>
      </c>
      <c r="M100" s="12" t="str">
        <f t="shared" si="7"/>
        <v>PI.IC.IT.020712.01</v>
      </c>
      <c r="N100" s="12"/>
      <c r="O100" s="12" t="str">
        <f t="shared" si="8"/>
        <v>PH.IC.IT.020712.01</v>
      </c>
      <c r="Q100" s="12" t="str">
        <f t="shared" si="9"/>
        <v>CL.IC.IT.020712.01</v>
      </c>
    </row>
    <row r="101" spans="1:19" ht="15">
      <c r="A101" t="s">
        <v>4089</v>
      </c>
      <c r="C101" s="2" t="s">
        <v>923</v>
      </c>
      <c r="E101" s="2" t="s">
        <v>7284</v>
      </c>
      <c r="F101" t="s">
        <v>3798</v>
      </c>
      <c r="G101" t="s">
        <v>4054</v>
      </c>
      <c r="H101" s="2" t="s">
        <v>8201</v>
      </c>
      <c r="I101" t="s">
        <v>2618</v>
      </c>
      <c r="J101" s="11" t="str">
        <f t="shared" si="5"/>
        <v>IC.IT.020713</v>
      </c>
      <c r="K101" s="2" t="s">
        <v>1192</v>
      </c>
      <c r="L101" t="str">
        <f t="shared" si="6"/>
        <v xml:space="preserve">      Black</v>
      </c>
      <c r="M101" s="12" t="str">
        <f t="shared" si="7"/>
        <v>PI.IC.IT.020713.01</v>
      </c>
      <c r="N101" s="12"/>
      <c r="O101" s="12" t="str">
        <f t="shared" si="8"/>
        <v>PH.IC.IT.020713.01</v>
      </c>
      <c r="Q101" s="12" t="str">
        <f t="shared" si="9"/>
        <v>CL.IC.IT.020713.01</v>
      </c>
    </row>
    <row r="102" spans="1:19" ht="15">
      <c r="A102" t="s">
        <v>4089</v>
      </c>
      <c r="C102" s="2" t="s">
        <v>923</v>
      </c>
      <c r="E102" s="2" t="s">
        <v>7284</v>
      </c>
      <c r="F102" t="s">
        <v>3798</v>
      </c>
      <c r="G102" s="2" t="s">
        <v>4433</v>
      </c>
      <c r="H102" s="2" t="s">
        <v>9621</v>
      </c>
      <c r="I102" s="2" t="s">
        <v>4301</v>
      </c>
      <c r="J102" s="11" t="str">
        <f t="shared" si="5"/>
        <v>IC.IT.020714</v>
      </c>
      <c r="K102" s="2" t="s">
        <v>1192</v>
      </c>
      <c r="L102" t="str">
        <f t="shared" si="6"/>
        <v xml:space="preserve">  Unable to assess</v>
      </c>
      <c r="M102" s="12" t="str">
        <f t="shared" si="7"/>
        <v>PI.IC.IT.020714.01</v>
      </c>
      <c r="N102" s="12"/>
      <c r="O102" s="12" t="str">
        <f t="shared" si="8"/>
        <v>PH.IC.IT.020714.01</v>
      </c>
      <c r="Q102" s="12" t="str">
        <f t="shared" si="9"/>
        <v>CL.IC.IT.020714.01</v>
      </c>
      <c r="R102" t="s">
        <v>1141</v>
      </c>
      <c r="S102">
        <v>151</v>
      </c>
    </row>
    <row r="103" spans="1:19" ht="15">
      <c r="A103" t="s">
        <v>4089</v>
      </c>
      <c r="C103" s="2" t="s">
        <v>923</v>
      </c>
      <c r="D103" t="s">
        <v>3875</v>
      </c>
      <c r="E103" s="2" t="s">
        <v>10093</v>
      </c>
      <c r="F103" t="s">
        <v>3798</v>
      </c>
      <c r="G103" t="s">
        <v>4055</v>
      </c>
      <c r="H103" s="2" t="s">
        <v>1192</v>
      </c>
      <c r="I103" t="s">
        <v>1639</v>
      </c>
      <c r="J103" s="11" t="str">
        <f t="shared" si="5"/>
        <v>IC.IT.020801</v>
      </c>
      <c r="K103" s="2" t="s">
        <v>11324</v>
      </c>
      <c r="L103" t="str">
        <f t="shared" si="6"/>
        <v xml:space="preserve">     Clear </v>
      </c>
      <c r="M103" s="12" t="str">
        <f t="shared" si="7"/>
        <v>PI.IC.IT.020801.01</v>
      </c>
      <c r="N103" s="12"/>
      <c r="O103" s="12" t="str">
        <f t="shared" si="8"/>
        <v>PH.IC.IT.020801.01</v>
      </c>
      <c r="Q103" s="12" t="str">
        <f t="shared" si="9"/>
        <v>CL.IC.IT.020801.01</v>
      </c>
    </row>
    <row r="104" spans="1:19" ht="15">
      <c r="A104" t="s">
        <v>4089</v>
      </c>
      <c r="C104" s="2" t="s">
        <v>923</v>
      </c>
      <c r="E104" s="2" t="s">
        <v>10093</v>
      </c>
      <c r="F104" t="s">
        <v>3798</v>
      </c>
      <c r="G104" t="s">
        <v>4056</v>
      </c>
      <c r="H104" s="2" t="s">
        <v>923</v>
      </c>
      <c r="I104" t="s">
        <v>1438</v>
      </c>
      <c r="J104" s="11" t="str">
        <f t="shared" si="5"/>
        <v>IC.IT.020802</v>
      </c>
      <c r="K104" s="2" t="s">
        <v>1192</v>
      </c>
      <c r="L104" t="str">
        <f t="shared" si="6"/>
        <v xml:space="preserve">      Bloody</v>
      </c>
      <c r="M104" s="12" t="str">
        <f t="shared" si="7"/>
        <v>PI.IC.IT.020802.01</v>
      </c>
      <c r="N104" s="12"/>
      <c r="O104" s="12" t="str">
        <f t="shared" si="8"/>
        <v>PH.IC.IT.020802.01</v>
      </c>
      <c r="Q104" s="12" t="str">
        <f t="shared" si="9"/>
        <v>CL.IC.IT.020802.01</v>
      </c>
    </row>
    <row r="105" spans="1:19" ht="15">
      <c r="A105" t="s">
        <v>4089</v>
      </c>
      <c r="C105" s="2" t="s">
        <v>923</v>
      </c>
      <c r="E105" s="2" t="s">
        <v>10093</v>
      </c>
      <c r="F105" t="s">
        <v>3798</v>
      </c>
      <c r="G105" t="s">
        <v>4057</v>
      </c>
      <c r="H105" s="2" t="s">
        <v>1202</v>
      </c>
      <c r="I105" t="s">
        <v>1635</v>
      </c>
      <c r="J105" s="11" t="str">
        <f t="shared" si="5"/>
        <v>IC.IT.020803</v>
      </c>
      <c r="K105" s="2" t="s">
        <v>1192</v>
      </c>
      <c r="L105" t="str">
        <f t="shared" si="6"/>
        <v xml:space="preserve">      Serosanguinous</v>
      </c>
      <c r="M105" s="12" t="str">
        <f t="shared" si="7"/>
        <v>PI.IC.IT.020803.01</v>
      </c>
      <c r="N105" s="12"/>
      <c r="O105" s="12" t="str">
        <f t="shared" si="8"/>
        <v>PH.IC.IT.020803.01</v>
      </c>
      <c r="Q105" s="12" t="str">
        <f t="shared" si="9"/>
        <v>CL.IC.IT.020803.01</v>
      </c>
    </row>
    <row r="106" spans="1:19" ht="15">
      <c r="A106" t="s">
        <v>4089</v>
      </c>
      <c r="C106" s="2" t="s">
        <v>923</v>
      </c>
      <c r="E106" s="2" t="s">
        <v>10093</v>
      </c>
      <c r="F106" t="s">
        <v>3798</v>
      </c>
      <c r="G106" t="s">
        <v>4058</v>
      </c>
      <c r="H106" s="2" t="s">
        <v>7070</v>
      </c>
      <c r="I106" t="s">
        <v>1637</v>
      </c>
      <c r="J106" s="11" t="str">
        <f t="shared" si="5"/>
        <v>IC.IT.020804</v>
      </c>
      <c r="K106" s="2" t="s">
        <v>1192</v>
      </c>
      <c r="L106" t="str">
        <f t="shared" si="6"/>
        <v xml:space="preserve">      Serous</v>
      </c>
      <c r="M106" s="12" t="str">
        <f t="shared" si="7"/>
        <v>PI.IC.IT.020804.01</v>
      </c>
      <c r="N106" s="12"/>
      <c r="O106" s="12" t="str">
        <f t="shared" si="8"/>
        <v>PH.IC.IT.020804.01</v>
      </c>
      <c r="Q106" s="12" t="str">
        <f t="shared" si="9"/>
        <v>CL.IC.IT.020804.01</v>
      </c>
    </row>
    <row r="107" spans="1:19" ht="15">
      <c r="A107" t="s">
        <v>4089</v>
      </c>
      <c r="C107" s="2" t="s">
        <v>923</v>
      </c>
      <c r="E107" s="2" t="s">
        <v>10093</v>
      </c>
      <c r="F107" t="s">
        <v>3798</v>
      </c>
      <c r="G107" t="s">
        <v>4059</v>
      </c>
      <c r="H107" s="2" t="s">
        <v>7071</v>
      </c>
      <c r="I107" t="s">
        <v>1641</v>
      </c>
      <c r="J107" s="11" t="str">
        <f t="shared" si="5"/>
        <v>IC.IT.020805</v>
      </c>
      <c r="K107" s="2" t="s">
        <v>1192</v>
      </c>
      <c r="L107" t="str">
        <f t="shared" si="6"/>
        <v xml:space="preserve">      Cloudy</v>
      </c>
      <c r="M107" s="12" t="str">
        <f t="shared" si="7"/>
        <v>PI.IC.IT.020805.01</v>
      </c>
      <c r="N107" s="12"/>
      <c r="O107" s="12" t="str">
        <f t="shared" si="8"/>
        <v>PH.IC.IT.020805.01</v>
      </c>
      <c r="Q107" s="12" t="str">
        <f t="shared" si="9"/>
        <v>CL.IC.IT.020805.01</v>
      </c>
    </row>
    <row r="108" spans="1:19" ht="15">
      <c r="A108" t="s">
        <v>4089</v>
      </c>
      <c r="C108" s="2" t="s">
        <v>923</v>
      </c>
      <c r="E108" s="2" t="s">
        <v>10093</v>
      </c>
      <c r="F108" t="s">
        <v>3798</v>
      </c>
      <c r="G108" t="s">
        <v>4060</v>
      </c>
      <c r="H108" s="2" t="s">
        <v>6888</v>
      </c>
      <c r="I108" t="s">
        <v>1643</v>
      </c>
      <c r="J108" s="11" t="str">
        <f t="shared" si="5"/>
        <v>IC.IT.020806</v>
      </c>
      <c r="K108" s="2" t="s">
        <v>1192</v>
      </c>
      <c r="L108" t="str">
        <f t="shared" si="6"/>
        <v xml:space="preserve">      Purulent</v>
      </c>
      <c r="M108" s="12" t="str">
        <f t="shared" si="7"/>
        <v>PI.IC.IT.020806.01</v>
      </c>
      <c r="N108" s="12"/>
      <c r="O108" s="12" t="str">
        <f t="shared" si="8"/>
        <v>PH.IC.IT.020806.01</v>
      </c>
      <c r="Q108" s="12" t="str">
        <f t="shared" si="9"/>
        <v>CL.IC.IT.020806.01</v>
      </c>
    </row>
    <row r="109" spans="1:19" ht="15">
      <c r="A109" t="s">
        <v>4089</v>
      </c>
      <c r="C109" s="2" t="s">
        <v>923</v>
      </c>
      <c r="E109" s="2" t="s">
        <v>10093</v>
      </c>
      <c r="F109" t="s">
        <v>3798</v>
      </c>
      <c r="G109" t="s">
        <v>4061</v>
      </c>
      <c r="H109" s="2" t="s">
        <v>7284</v>
      </c>
      <c r="I109" t="s">
        <v>1645</v>
      </c>
      <c r="J109" s="11" t="str">
        <f t="shared" si="5"/>
        <v>IC.IT.020807</v>
      </c>
      <c r="K109" s="2" t="s">
        <v>1192</v>
      </c>
      <c r="L109" t="str">
        <f t="shared" si="6"/>
        <v xml:space="preserve">      Viscous</v>
      </c>
      <c r="M109" s="12" t="str">
        <f t="shared" si="7"/>
        <v>PI.IC.IT.020807.01</v>
      </c>
      <c r="N109" s="12"/>
      <c r="O109" s="12" t="str">
        <f t="shared" si="8"/>
        <v>PH.IC.IT.020807.01</v>
      </c>
      <c r="Q109" s="12" t="str">
        <f t="shared" si="9"/>
        <v>CL.IC.IT.020807.01</v>
      </c>
    </row>
    <row r="110" spans="1:19" ht="15">
      <c r="A110" t="s">
        <v>4089</v>
      </c>
      <c r="C110" s="2" t="s">
        <v>923</v>
      </c>
      <c r="E110" s="2" t="s">
        <v>10093</v>
      </c>
      <c r="F110" t="s">
        <v>4045</v>
      </c>
      <c r="G110" s="2" t="s">
        <v>4300</v>
      </c>
      <c r="H110" s="2" t="s">
        <v>10093</v>
      </c>
      <c r="I110" s="2" t="s">
        <v>4301</v>
      </c>
      <c r="J110" s="11" t="str">
        <f t="shared" si="5"/>
        <v>IC.IT.020808</v>
      </c>
      <c r="K110" s="2" t="s">
        <v>1192</v>
      </c>
      <c r="L110" t="str">
        <f t="shared" si="6"/>
        <v xml:space="preserve"> Unable to Assess</v>
      </c>
      <c r="M110" s="12" t="str">
        <f t="shared" si="7"/>
        <v>PI.IC.IT.020808.01</v>
      </c>
      <c r="N110" s="12"/>
      <c r="O110" s="12" t="str">
        <f t="shared" si="8"/>
        <v>PH.IC.IT.020808.01</v>
      </c>
      <c r="Q110" s="12" t="str">
        <f t="shared" si="9"/>
        <v>CL.IC.IT.020808.01</v>
      </c>
      <c r="R110" t="s">
        <v>1141</v>
      </c>
      <c r="S110">
        <v>152</v>
      </c>
    </row>
    <row r="111" spans="1:19" ht="15">
      <c r="A111" t="s">
        <v>4089</v>
      </c>
      <c r="C111" s="2" t="s">
        <v>1199</v>
      </c>
      <c r="D111" t="s">
        <v>3910</v>
      </c>
      <c r="E111" s="2" t="s">
        <v>10095</v>
      </c>
      <c r="F111" t="s">
        <v>3798</v>
      </c>
      <c r="G111" t="s">
        <v>3885</v>
      </c>
      <c r="H111" s="2" t="s">
        <v>11324</v>
      </c>
      <c r="I111" t="s">
        <v>1993</v>
      </c>
      <c r="J111" s="11" t="str">
        <f t="shared" si="5"/>
        <v>IC.IT.020901</v>
      </c>
      <c r="K111" s="2" t="s">
        <v>11324</v>
      </c>
      <c r="L111" t="str">
        <f t="shared" si="6"/>
        <v xml:space="preserve">     Odor none</v>
      </c>
      <c r="M111" s="12" t="str">
        <f t="shared" si="7"/>
        <v>PI.IC.IT.020901.01</v>
      </c>
      <c r="N111" s="12"/>
      <c r="O111" s="12" t="str">
        <f t="shared" si="8"/>
        <v>PH.IC.IT.020901.01</v>
      </c>
      <c r="Q111" s="12" t="str">
        <f t="shared" si="9"/>
        <v>CL.IC.IT.020901.01</v>
      </c>
    </row>
    <row r="112" spans="1:19" ht="15">
      <c r="A112" t="s">
        <v>4089</v>
      </c>
      <c r="C112" s="2" t="s">
        <v>1199</v>
      </c>
      <c r="E112" s="2" t="s">
        <v>10095</v>
      </c>
      <c r="F112" t="s">
        <v>3798</v>
      </c>
      <c r="G112" t="s">
        <v>3755</v>
      </c>
      <c r="H112" s="2" t="s">
        <v>1199</v>
      </c>
      <c r="I112" t="s">
        <v>1995</v>
      </c>
      <c r="J112" s="11" t="str">
        <f t="shared" si="5"/>
        <v>IC.IT.020902</v>
      </c>
      <c r="K112" s="2" t="s">
        <v>11324</v>
      </c>
      <c r="L112" t="str">
        <f t="shared" si="6"/>
        <v xml:space="preserve">     Odor foul</v>
      </c>
      <c r="M112" s="12" t="str">
        <f t="shared" si="7"/>
        <v>PI.IC.IT.020902.01</v>
      </c>
      <c r="N112" s="12"/>
      <c r="O112" s="12" t="str">
        <f t="shared" si="8"/>
        <v>PH.IC.IT.020902.01</v>
      </c>
      <c r="Q112" s="12" t="str">
        <f t="shared" si="9"/>
        <v>CL.IC.IT.020902.01</v>
      </c>
    </row>
    <row r="113" spans="1:17" ht="15">
      <c r="A113" t="s">
        <v>4089</v>
      </c>
      <c r="C113" s="2" t="s">
        <v>1199</v>
      </c>
      <c r="D113" t="s">
        <v>5727</v>
      </c>
      <c r="E113" s="2" t="s">
        <v>10905</v>
      </c>
      <c r="F113" t="s">
        <v>3911</v>
      </c>
      <c r="G113" t="s">
        <v>3912</v>
      </c>
      <c r="H113" s="2" t="s">
        <v>11324</v>
      </c>
      <c r="I113" t="s">
        <v>1831</v>
      </c>
      <c r="J113" s="11" t="str">
        <f t="shared" si="5"/>
        <v>IC.IT.021001</v>
      </c>
      <c r="K113" s="2" t="s">
        <v>11324</v>
      </c>
      <c r="L113" t="str">
        <f t="shared" si="6"/>
        <v xml:space="preserve">      None (open to air)</v>
      </c>
      <c r="M113" s="12" t="str">
        <f t="shared" si="7"/>
        <v>PI.IC.IT.021001.01</v>
      </c>
      <c r="N113" s="12"/>
      <c r="O113" s="12" t="str">
        <f t="shared" si="8"/>
        <v>PH.IC.IT.021001.01</v>
      </c>
      <c r="Q113" s="12" t="str">
        <f t="shared" si="9"/>
        <v>CL.IC.IT.021001.01</v>
      </c>
    </row>
    <row r="114" spans="1:17" ht="15">
      <c r="A114" t="s">
        <v>4089</v>
      </c>
      <c r="C114" s="2" t="s">
        <v>1199</v>
      </c>
      <c r="E114" s="2" t="s">
        <v>10905</v>
      </c>
      <c r="F114" t="s">
        <v>3911</v>
      </c>
      <c r="G114" t="s">
        <v>4243</v>
      </c>
      <c r="H114" s="2" t="s">
        <v>1199</v>
      </c>
      <c r="I114" t="s">
        <v>1827</v>
      </c>
      <c r="J114" s="11" t="str">
        <f t="shared" si="5"/>
        <v>IC.IT.021002</v>
      </c>
      <c r="K114" s="2" t="s">
        <v>11324</v>
      </c>
      <c r="L114" t="str">
        <f t="shared" si="6"/>
        <v xml:space="preserve">      Pressure</v>
      </c>
      <c r="M114" s="12" t="str">
        <f t="shared" si="7"/>
        <v>PI.IC.IT.021002.01</v>
      </c>
      <c r="N114" s="12"/>
      <c r="O114" s="12" t="str">
        <f t="shared" si="8"/>
        <v>PH.IC.IT.021002.01</v>
      </c>
      <c r="Q114" s="12" t="str">
        <f t="shared" si="9"/>
        <v>CL.IC.IT.021002.01</v>
      </c>
    </row>
    <row r="115" spans="1:17" ht="15">
      <c r="A115" t="s">
        <v>4089</v>
      </c>
      <c r="C115" s="2" t="s">
        <v>1199</v>
      </c>
      <c r="E115" s="2" t="s">
        <v>10905</v>
      </c>
      <c r="F115" t="s">
        <v>3911</v>
      </c>
      <c r="G115" t="s">
        <v>4244</v>
      </c>
      <c r="H115" s="2" t="s">
        <v>946</v>
      </c>
      <c r="I115" t="s">
        <v>1880</v>
      </c>
      <c r="J115" s="11" t="str">
        <f t="shared" si="5"/>
        <v>IC.IT.021003</v>
      </c>
      <c r="K115" s="2" t="s">
        <v>11324</v>
      </c>
      <c r="L115" t="str">
        <f t="shared" si="6"/>
        <v xml:space="preserve">      Antimicrobial</v>
      </c>
      <c r="M115" s="12" t="str">
        <f t="shared" si="7"/>
        <v>PI.IC.IT.021003.01</v>
      </c>
      <c r="N115" s="12"/>
      <c r="O115" s="12" t="str">
        <f t="shared" si="8"/>
        <v>PH.IC.IT.021003.01</v>
      </c>
      <c r="Q115" s="12" t="str">
        <f t="shared" si="9"/>
        <v>CL.IC.IT.021003.01</v>
      </c>
    </row>
    <row r="116" spans="1:17" ht="15">
      <c r="A116" t="s">
        <v>4089</v>
      </c>
      <c r="C116" s="2" t="s">
        <v>1199</v>
      </c>
      <c r="E116" s="2" t="s">
        <v>10905</v>
      </c>
      <c r="F116" t="s">
        <v>3911</v>
      </c>
      <c r="G116" t="s">
        <v>4245</v>
      </c>
      <c r="H116" s="2" t="s">
        <v>948</v>
      </c>
      <c r="I116" t="s">
        <v>1825</v>
      </c>
      <c r="J116" s="11" t="str">
        <f t="shared" si="5"/>
        <v>IC.IT.021004</v>
      </c>
      <c r="K116" s="2" t="s">
        <v>11324</v>
      </c>
      <c r="L116" t="str">
        <f t="shared" si="6"/>
        <v xml:space="preserve">      Gauze</v>
      </c>
      <c r="M116" s="12" t="str">
        <f t="shared" si="7"/>
        <v>PI.IC.IT.021004.01</v>
      </c>
      <c r="N116" s="12"/>
      <c r="O116" s="12" t="str">
        <f t="shared" si="8"/>
        <v>PH.IC.IT.021004.01</v>
      </c>
      <c r="Q116" s="12" t="str">
        <f t="shared" si="9"/>
        <v>CL.IC.IT.021004.01</v>
      </c>
    </row>
    <row r="117" spans="1:17" ht="15">
      <c r="A117" t="s">
        <v>4089</v>
      </c>
      <c r="C117" s="2" t="s">
        <v>923</v>
      </c>
      <c r="E117" s="2" t="s">
        <v>10905</v>
      </c>
      <c r="F117" t="s">
        <v>3911</v>
      </c>
      <c r="G117" t="s">
        <v>3823</v>
      </c>
      <c r="H117" s="2" t="s">
        <v>7071</v>
      </c>
      <c r="I117" t="s">
        <v>1998</v>
      </c>
      <c r="J117" s="11" t="str">
        <f t="shared" si="5"/>
        <v>IC.IT.021005</v>
      </c>
      <c r="K117" s="2" t="s">
        <v>1192</v>
      </c>
      <c r="L117" t="str">
        <f t="shared" si="6"/>
        <v xml:space="preserve">      Transparent (Opsite, Tegaderm)</v>
      </c>
      <c r="M117" s="12" t="str">
        <f t="shared" si="7"/>
        <v>PI.IC.IT.021005.01</v>
      </c>
      <c r="N117" s="12"/>
      <c r="O117" s="12" t="str">
        <f t="shared" si="8"/>
        <v>PH.IC.IT.021005.01</v>
      </c>
      <c r="Q117" s="12" t="str">
        <f t="shared" si="9"/>
        <v>CL.IC.IT.021005.01</v>
      </c>
    </row>
    <row r="118" spans="1:17" ht="15">
      <c r="A118" t="s">
        <v>4089</v>
      </c>
      <c r="C118" s="2" t="s">
        <v>923</v>
      </c>
      <c r="E118" s="2" t="s">
        <v>10905</v>
      </c>
      <c r="F118" t="s">
        <v>3911</v>
      </c>
      <c r="G118" t="s">
        <v>3824</v>
      </c>
      <c r="H118" s="2" t="s">
        <v>6888</v>
      </c>
      <c r="I118" t="s">
        <v>1701</v>
      </c>
      <c r="J118" s="11" t="str">
        <f t="shared" si="5"/>
        <v>IC.IT.021006</v>
      </c>
      <c r="K118" s="2" t="s">
        <v>1192</v>
      </c>
      <c r="L118" t="str">
        <f t="shared" si="6"/>
        <v xml:space="preserve">      Wet to Dry: specify date/time</v>
      </c>
      <c r="M118" s="12" t="str">
        <f t="shared" si="7"/>
        <v>PI.IC.IT.021006.01</v>
      </c>
      <c r="N118" s="12"/>
      <c r="O118" s="12" t="str">
        <f t="shared" si="8"/>
        <v>PH.IC.IT.021006.01</v>
      </c>
      <c r="Q118" s="12" t="str">
        <f t="shared" si="9"/>
        <v>CL.IC.IT.021006.01</v>
      </c>
    </row>
    <row r="119" spans="1:17" ht="15">
      <c r="A119" t="s">
        <v>4089</v>
      </c>
      <c r="C119" s="2" t="s">
        <v>923</v>
      </c>
      <c r="E119" s="2" t="s">
        <v>10905</v>
      </c>
      <c r="F119" t="s">
        <v>3911</v>
      </c>
      <c r="G119" t="s">
        <v>3825</v>
      </c>
      <c r="H119" s="2" t="s">
        <v>7284</v>
      </c>
      <c r="I119" t="s">
        <v>2536</v>
      </c>
      <c r="J119" s="11" t="str">
        <f t="shared" si="5"/>
        <v>IC.IT.021007</v>
      </c>
      <c r="K119" s="2" t="s">
        <v>1192</v>
      </c>
      <c r="L119" t="str">
        <f t="shared" si="6"/>
        <v xml:space="preserve">      Gauze Wrap (Kerlix, Kling)</v>
      </c>
      <c r="M119" s="12" t="str">
        <f t="shared" si="7"/>
        <v>PI.IC.IT.021007.01</v>
      </c>
      <c r="N119" s="12"/>
      <c r="O119" s="12" t="str">
        <f t="shared" si="8"/>
        <v>PH.IC.IT.021007.01</v>
      </c>
      <c r="Q119" s="12" t="str">
        <f t="shared" si="9"/>
        <v>CL.IC.IT.021007.01</v>
      </c>
    </row>
    <row r="120" spans="1:17" ht="15">
      <c r="A120" t="s">
        <v>4089</v>
      </c>
      <c r="C120" s="2" t="s">
        <v>923</v>
      </c>
      <c r="E120" s="2" t="s">
        <v>10905</v>
      </c>
      <c r="F120" t="s">
        <v>3911</v>
      </c>
      <c r="G120" t="s">
        <v>3826</v>
      </c>
      <c r="H120" s="2" t="s">
        <v>10093</v>
      </c>
      <c r="I120" t="s">
        <v>3827</v>
      </c>
      <c r="J120" s="11" t="str">
        <f t="shared" si="5"/>
        <v>IC.IT.021008</v>
      </c>
      <c r="K120" s="2" t="s">
        <v>1192</v>
      </c>
      <c r="L120" t="str">
        <f t="shared" si="6"/>
        <v xml:space="preserve">      Foam dressing</v>
      </c>
      <c r="M120" s="12" t="str">
        <f t="shared" si="7"/>
        <v>PI.IC.IT.021008.01</v>
      </c>
      <c r="N120" s="12"/>
      <c r="O120" s="12" t="str">
        <f t="shared" si="8"/>
        <v>PH.IC.IT.021008.01</v>
      </c>
      <c r="Q120" s="12" t="str">
        <f t="shared" si="9"/>
        <v>CL.IC.IT.021008.01</v>
      </c>
    </row>
    <row r="121" spans="1:17" ht="15">
      <c r="A121" t="s">
        <v>4089</v>
      </c>
      <c r="C121" s="2" t="s">
        <v>923</v>
      </c>
      <c r="E121" s="2" t="s">
        <v>10905</v>
      </c>
      <c r="F121" t="s">
        <v>3911</v>
      </c>
      <c r="G121" t="s">
        <v>3828</v>
      </c>
      <c r="H121" s="2" t="s">
        <v>10095</v>
      </c>
      <c r="I121" t="s">
        <v>2538</v>
      </c>
      <c r="J121" s="11" t="str">
        <f t="shared" si="5"/>
        <v>IC.IT.021009</v>
      </c>
      <c r="K121" s="2" t="s">
        <v>1192</v>
      </c>
      <c r="L121" t="str">
        <f t="shared" si="6"/>
        <v xml:space="preserve">      Gauze Packing (Iodoform, NuGauze)</v>
      </c>
      <c r="M121" s="12" t="str">
        <f t="shared" si="7"/>
        <v>PI.IC.IT.021009.01</v>
      </c>
      <c r="N121" s="12"/>
      <c r="O121" s="12" t="str">
        <f t="shared" si="8"/>
        <v>PH.IC.IT.021009.01</v>
      </c>
      <c r="Q121" s="12" t="str">
        <f t="shared" si="9"/>
        <v>CL.IC.IT.021009.01</v>
      </c>
    </row>
    <row r="122" spans="1:17" ht="15">
      <c r="A122" t="s">
        <v>4089</v>
      </c>
      <c r="C122" s="2" t="s">
        <v>923</v>
      </c>
      <c r="E122" s="2" t="s">
        <v>10905</v>
      </c>
      <c r="F122" t="s">
        <v>3911</v>
      </c>
      <c r="G122" t="s">
        <v>3829</v>
      </c>
      <c r="H122" s="2" t="s">
        <v>10905</v>
      </c>
      <c r="I122" t="s">
        <v>3984</v>
      </c>
      <c r="J122" s="11" t="str">
        <f t="shared" si="5"/>
        <v>IC.IT.021010</v>
      </c>
      <c r="K122" s="2" t="s">
        <v>1192</v>
      </c>
      <c r="L122" t="str">
        <f t="shared" si="6"/>
        <v xml:space="preserve">      Hydrocolloidal (Duoderm, Restore)</v>
      </c>
      <c r="M122" s="12" t="str">
        <f t="shared" si="7"/>
        <v>PI.IC.IT.021010.01</v>
      </c>
      <c r="N122" s="12"/>
      <c r="O122" s="12" t="str">
        <f t="shared" si="8"/>
        <v>PH.IC.IT.021010.01</v>
      </c>
      <c r="Q122" s="12" t="str">
        <f t="shared" si="9"/>
        <v>CL.IC.IT.021010.01</v>
      </c>
    </row>
    <row r="123" spans="1:17" ht="15">
      <c r="A123" t="s">
        <v>4089</v>
      </c>
      <c r="C123" s="2" t="s">
        <v>923</v>
      </c>
      <c r="E123" s="2" t="s">
        <v>10905</v>
      </c>
      <c r="F123" t="s">
        <v>3911</v>
      </c>
      <c r="G123" t="s">
        <v>3985</v>
      </c>
      <c r="H123" s="2" t="s">
        <v>11023</v>
      </c>
      <c r="I123" t="s">
        <v>3986</v>
      </c>
      <c r="J123" s="11" t="str">
        <f t="shared" si="5"/>
        <v>IC.IT.021012</v>
      </c>
      <c r="K123" s="2" t="s">
        <v>1192</v>
      </c>
      <c r="L123" t="str">
        <f t="shared" si="6"/>
        <v xml:space="preserve">      Calcium Alginate (Aquacel, Calicare)</v>
      </c>
      <c r="M123" s="12" t="str">
        <f t="shared" si="7"/>
        <v>PI.IC.IT.021012.01</v>
      </c>
      <c r="N123" s="12"/>
      <c r="O123" s="12" t="str">
        <f t="shared" si="8"/>
        <v>PH.IC.IT.021012.01</v>
      </c>
      <c r="Q123" s="12" t="str">
        <f t="shared" si="9"/>
        <v>CL.IC.IT.021012.01</v>
      </c>
    </row>
    <row r="124" spans="1:17" ht="15">
      <c r="A124" t="s">
        <v>4089</v>
      </c>
      <c r="C124" s="2" t="s">
        <v>923</v>
      </c>
      <c r="E124" s="2" t="s">
        <v>10905</v>
      </c>
      <c r="F124" t="s">
        <v>3911</v>
      </c>
      <c r="G124" t="s">
        <v>3707</v>
      </c>
      <c r="H124" s="2" t="s">
        <v>8201</v>
      </c>
      <c r="I124" t="s">
        <v>3708</v>
      </c>
      <c r="J124" s="11" t="str">
        <f t="shared" si="5"/>
        <v>IC.IT.021013</v>
      </c>
      <c r="K124" s="2" t="s">
        <v>1192</v>
      </c>
      <c r="L124" t="str">
        <f t="shared" si="6"/>
        <v xml:space="preserve">      Hypertonic Hydrogel</v>
      </c>
      <c r="M124" s="12" t="str">
        <f t="shared" si="7"/>
        <v>PI.IC.IT.021013.01</v>
      </c>
      <c r="N124" s="12"/>
      <c r="O124" s="12" t="str">
        <f t="shared" si="8"/>
        <v>PH.IC.IT.021013.01</v>
      </c>
      <c r="Q124" s="12" t="str">
        <f t="shared" si="9"/>
        <v>CL.IC.IT.021013.01</v>
      </c>
    </row>
    <row r="125" spans="1:17" ht="15">
      <c r="A125" t="s">
        <v>4089</v>
      </c>
      <c r="C125" s="2" t="s">
        <v>923</v>
      </c>
      <c r="E125" s="2" t="s">
        <v>10905</v>
      </c>
      <c r="F125" t="s">
        <v>3911</v>
      </c>
      <c r="G125" t="s">
        <v>3709</v>
      </c>
      <c r="H125" s="2" t="s">
        <v>9621</v>
      </c>
      <c r="I125" t="s">
        <v>3710</v>
      </c>
      <c r="J125" s="11" t="str">
        <f t="shared" si="5"/>
        <v>IC.IT.021014</v>
      </c>
      <c r="K125" s="2" t="s">
        <v>1192</v>
      </c>
      <c r="L125" t="str">
        <f t="shared" si="6"/>
        <v xml:space="preserve">      Hydrogel (Duoderm-gel)</v>
      </c>
      <c r="M125" s="12" t="str">
        <f t="shared" si="7"/>
        <v>PI.IC.IT.021014.01</v>
      </c>
      <c r="N125" s="12"/>
      <c r="O125" s="12" t="str">
        <f t="shared" si="8"/>
        <v>PH.IC.IT.021014.01</v>
      </c>
      <c r="Q125" s="12" t="str">
        <f t="shared" si="9"/>
        <v>CL.IC.IT.021014.01</v>
      </c>
    </row>
    <row r="126" spans="1:17" ht="15">
      <c r="A126" t="s">
        <v>4089</v>
      </c>
      <c r="C126" s="2" t="s">
        <v>923</v>
      </c>
      <c r="E126" s="2" t="s">
        <v>10905</v>
      </c>
      <c r="F126" t="s">
        <v>3911</v>
      </c>
      <c r="G126" t="s">
        <v>3711</v>
      </c>
      <c r="H126" s="2" t="s">
        <v>6135</v>
      </c>
      <c r="I126" t="s">
        <v>3712</v>
      </c>
      <c r="J126" s="11" t="str">
        <f t="shared" si="5"/>
        <v>IC.IT.021015</v>
      </c>
      <c r="K126" s="2" t="s">
        <v>1192</v>
      </c>
      <c r="L126" t="str">
        <f t="shared" si="6"/>
        <v xml:space="preserve">      Balsam of Peru (Xenaderm)</v>
      </c>
      <c r="M126" s="12" t="str">
        <f t="shared" si="7"/>
        <v>PI.IC.IT.021015.01</v>
      </c>
      <c r="N126" s="12"/>
      <c r="O126" s="12" t="str">
        <f t="shared" si="8"/>
        <v>PH.IC.IT.021015.01</v>
      </c>
      <c r="Q126" s="12" t="str">
        <f t="shared" si="9"/>
        <v>CL.IC.IT.021015.01</v>
      </c>
    </row>
    <row r="127" spans="1:17" ht="15">
      <c r="A127" t="s">
        <v>4089</v>
      </c>
      <c r="C127" s="2" t="s">
        <v>923</v>
      </c>
      <c r="E127" s="2" t="s">
        <v>10905</v>
      </c>
      <c r="F127" t="s">
        <v>3911</v>
      </c>
      <c r="G127" t="s">
        <v>3713</v>
      </c>
      <c r="H127" s="2" t="s">
        <v>5740</v>
      </c>
      <c r="I127" t="s">
        <v>3714</v>
      </c>
      <c r="J127" s="11" t="str">
        <f t="shared" si="5"/>
        <v>IC.IT.021016</v>
      </c>
      <c r="K127" s="2" t="s">
        <v>1192</v>
      </c>
      <c r="L127" t="str">
        <f t="shared" si="6"/>
        <v xml:space="preserve">      Bismuth Gauze (Xeroform)</v>
      </c>
      <c r="M127" s="12" t="str">
        <f t="shared" si="7"/>
        <v>PI.IC.IT.021016.01</v>
      </c>
      <c r="N127" s="12"/>
      <c r="O127" s="12" t="str">
        <f t="shared" si="8"/>
        <v>PH.IC.IT.021016.01</v>
      </c>
      <c r="Q127" s="12" t="str">
        <f t="shared" si="9"/>
        <v>CL.IC.IT.021016.01</v>
      </c>
    </row>
    <row r="128" spans="1:17" ht="15">
      <c r="A128" t="s">
        <v>4089</v>
      </c>
      <c r="C128" s="2" t="s">
        <v>923</v>
      </c>
      <c r="E128" s="2" t="s">
        <v>10905</v>
      </c>
      <c r="F128" t="s">
        <v>3911</v>
      </c>
      <c r="G128" t="s">
        <v>3842</v>
      </c>
      <c r="H128" s="2" t="s">
        <v>1138</v>
      </c>
      <c r="I128" t="s">
        <v>1882</v>
      </c>
      <c r="J128" s="11" t="str">
        <f t="shared" si="5"/>
        <v>IC.IT.021017</v>
      </c>
      <c r="K128" s="2" t="s">
        <v>1192</v>
      </c>
      <c r="L128" t="str">
        <f t="shared" si="6"/>
        <v xml:space="preserve">      Non-adhering (Telfa)</v>
      </c>
      <c r="M128" s="12" t="str">
        <f t="shared" si="7"/>
        <v>PI.IC.IT.021017.01</v>
      </c>
      <c r="N128" s="12"/>
      <c r="O128" s="12" t="str">
        <f t="shared" si="8"/>
        <v>PH.IC.IT.021017.01</v>
      </c>
      <c r="Q128" s="12" t="str">
        <f t="shared" si="9"/>
        <v>CL.IC.IT.021017.01</v>
      </c>
    </row>
    <row r="129" spans="1:25" ht="15">
      <c r="A129" t="s">
        <v>4089</v>
      </c>
      <c r="C129" s="2" t="s">
        <v>923</v>
      </c>
      <c r="E129" s="2" t="s">
        <v>10905</v>
      </c>
      <c r="F129" t="s">
        <v>3911</v>
      </c>
      <c r="G129" t="s">
        <v>3841</v>
      </c>
      <c r="H129" s="2" t="s">
        <v>965</v>
      </c>
      <c r="I129" t="s">
        <v>930</v>
      </c>
      <c r="J129" s="11" t="str">
        <f t="shared" ref="J129" si="10">CONCATENATE("IC.IT.",C129,E129,H129)</f>
        <v>IC.IT.021018</v>
      </c>
      <c r="K129" s="2" t="s">
        <v>1192</v>
      </c>
      <c r="L129" t="str">
        <f t="shared" ref="L129" si="11">G129</f>
        <v xml:space="preserve">      Other: specify</v>
      </c>
      <c r="M129" s="12" t="str">
        <f t="shared" ref="M129" si="12">CONCATENATE("PI.",J129,".",K129)</f>
        <v>PI.IC.IT.021018.01</v>
      </c>
      <c r="N129" s="12"/>
      <c r="O129" s="12" t="str">
        <f t="shared" ref="O129" si="13">CONCATENATE("PH.",J129,".",K129)</f>
        <v>PH.IC.IT.021018.01</v>
      </c>
      <c r="Q129" s="12" t="str">
        <f t="shared" ref="Q129" si="14">CONCATENATE("CL.",J129,".",K129)</f>
        <v>CL.IC.IT.021018.01</v>
      </c>
    </row>
    <row r="130" spans="1:25" ht="15">
      <c r="A130" t="s">
        <v>4089</v>
      </c>
      <c r="C130" s="2" t="s">
        <v>923</v>
      </c>
      <c r="E130" s="2" t="s">
        <v>10905</v>
      </c>
      <c r="F130" t="s">
        <v>3911</v>
      </c>
      <c r="G130" t="s">
        <v>11635</v>
      </c>
      <c r="H130" s="2" t="s">
        <v>11636</v>
      </c>
      <c r="I130" t="s">
        <v>11637</v>
      </c>
      <c r="J130" s="11" t="str">
        <f t="shared" si="5"/>
        <v>IC.IT.021019</v>
      </c>
      <c r="K130" s="2" t="s">
        <v>1192</v>
      </c>
      <c r="L130" t="str">
        <f t="shared" si="6"/>
        <v>Negative Pressure Wound Therapy</v>
      </c>
      <c r="M130" s="12" t="str">
        <f t="shared" si="7"/>
        <v>PI.IC.IT.021019.01</v>
      </c>
      <c r="N130" s="12"/>
      <c r="O130" s="12" t="str">
        <f t="shared" si="8"/>
        <v>PH.IC.IT.021019.01</v>
      </c>
      <c r="Q130" s="12" t="str">
        <f t="shared" si="9"/>
        <v>CL.IC.IT.021019.01</v>
      </c>
      <c r="X130" t="s">
        <v>11499</v>
      </c>
      <c r="Y130">
        <v>976</v>
      </c>
    </row>
    <row r="131" spans="1:25" ht="15">
      <c r="A131" t="s">
        <v>4089</v>
      </c>
      <c r="C131" s="2" t="s">
        <v>923</v>
      </c>
      <c r="D131" t="s">
        <v>9791</v>
      </c>
      <c r="E131" s="2" t="s">
        <v>8048</v>
      </c>
      <c r="F131" t="s">
        <v>3911</v>
      </c>
      <c r="G131" t="s">
        <v>3843</v>
      </c>
      <c r="H131" s="2" t="s">
        <v>1192</v>
      </c>
      <c r="I131" t="s">
        <v>1833</v>
      </c>
      <c r="J131" s="11" t="str">
        <f t="shared" ref="J131:J198" si="15">CONCATENATE("IC.IT.",C131,E131,H131)</f>
        <v>IC.IT.021101</v>
      </c>
      <c r="K131" s="2" t="s">
        <v>1192</v>
      </c>
      <c r="L131" t="str">
        <f t="shared" ref="L131:L198" si="16">G131</f>
        <v xml:space="preserve">      Clean, dry and intact</v>
      </c>
      <c r="M131" s="12" t="str">
        <f t="shared" ref="M131:M198" si="17">CONCATENATE("PI.",J131,".",K131)</f>
        <v>PI.IC.IT.021101.01</v>
      </c>
      <c r="N131" s="12"/>
      <c r="O131" s="12" t="str">
        <f t="shared" ref="O131:O198" si="18">CONCATENATE("PH.",J131,".",K131)</f>
        <v>PH.IC.IT.021101.01</v>
      </c>
      <c r="Q131" s="12" t="str">
        <f t="shared" ref="Q131:Q198" si="19">CONCATENATE("CL.",J131,".",K131)</f>
        <v>CL.IC.IT.021101.01</v>
      </c>
    </row>
    <row r="132" spans="1:25" ht="15">
      <c r="A132" t="s">
        <v>4089</v>
      </c>
      <c r="C132" s="2" t="s">
        <v>923</v>
      </c>
      <c r="E132" s="2" t="s">
        <v>8048</v>
      </c>
      <c r="F132" t="s">
        <v>3911</v>
      </c>
      <c r="G132" t="s">
        <v>4000</v>
      </c>
      <c r="H132" s="2" t="s">
        <v>923</v>
      </c>
      <c r="I132" t="s">
        <v>2010</v>
      </c>
      <c r="J132" s="11" t="str">
        <f t="shared" si="15"/>
        <v>IC.IT.021102</v>
      </c>
      <c r="K132" s="2" t="s">
        <v>1192</v>
      </c>
      <c r="L132" t="str">
        <f t="shared" si="16"/>
        <v xml:space="preserve">      Reinforced:  specify date/time</v>
      </c>
      <c r="M132" s="12" t="str">
        <f t="shared" si="17"/>
        <v>PI.IC.IT.021102.01</v>
      </c>
      <c r="N132" s="12"/>
      <c r="O132" s="12" t="str">
        <f t="shared" si="18"/>
        <v>PH.IC.IT.021102.01</v>
      </c>
      <c r="Q132" s="12" t="str">
        <f t="shared" si="19"/>
        <v>CL.IC.IT.021102.01</v>
      </c>
    </row>
    <row r="133" spans="1:25" ht="15">
      <c r="A133" t="s">
        <v>4089</v>
      </c>
      <c r="C133" s="2" t="s">
        <v>923</v>
      </c>
      <c r="E133" s="2" t="s">
        <v>8048</v>
      </c>
      <c r="F133" t="s">
        <v>3911</v>
      </c>
      <c r="G133" t="s">
        <v>4001</v>
      </c>
      <c r="H133" s="2" t="s">
        <v>1202</v>
      </c>
      <c r="I133" t="s">
        <v>1699</v>
      </c>
      <c r="J133" s="11" t="str">
        <f t="shared" si="15"/>
        <v>IC.IT.021103</v>
      </c>
      <c r="K133" s="2" t="s">
        <v>1192</v>
      </c>
      <c r="L133" t="str">
        <f t="shared" si="16"/>
        <v xml:space="preserve">      Changed:  specify date/time</v>
      </c>
      <c r="M133" s="12" t="str">
        <f t="shared" si="17"/>
        <v>PI.IC.IT.021103.01</v>
      </c>
      <c r="N133" s="12"/>
      <c r="O133" s="12" t="str">
        <f t="shared" si="18"/>
        <v>PH.IC.IT.021103.01</v>
      </c>
      <c r="Q133" s="12" t="str">
        <f t="shared" si="19"/>
        <v>CL.IC.IT.021103.01</v>
      </c>
    </row>
    <row r="134" spans="1:25" ht="15">
      <c r="A134" t="s">
        <v>4089</v>
      </c>
      <c r="C134" s="2" t="s">
        <v>923</v>
      </c>
      <c r="E134" s="2" t="s">
        <v>8048</v>
      </c>
      <c r="F134" t="s">
        <v>4002</v>
      </c>
      <c r="G134" t="s">
        <v>3850</v>
      </c>
      <c r="H134" s="2" t="s">
        <v>7070</v>
      </c>
      <c r="I134" t="s">
        <v>1701</v>
      </c>
      <c r="J134" s="11" t="str">
        <f t="shared" ref="J134" si="20">CONCATENATE("IC.IT.",C134,E134,H134)</f>
        <v>IC.IT.021104</v>
      </c>
      <c r="K134" s="2" t="s">
        <v>1192</v>
      </c>
      <c r="L134" t="str">
        <f t="shared" ref="L134" si="21">G134</f>
        <v xml:space="preserve">      Wet/Dry: specify date/time</v>
      </c>
      <c r="M134" s="12" t="str">
        <f t="shared" ref="M134" si="22">CONCATENATE("PI.",J134,".",K134)</f>
        <v>PI.IC.IT.021104.01</v>
      </c>
      <c r="N134" s="12"/>
      <c r="O134" s="12" t="str">
        <f t="shared" ref="O134" si="23">CONCATENATE("PH.",J134,".",K134)</f>
        <v>PH.IC.IT.021104.01</v>
      </c>
      <c r="Q134" s="12" t="str">
        <f t="shared" ref="Q134" si="24">CONCATENATE("CL.",J134,".",K134)</f>
        <v>CL.IC.IT.021104.01</v>
      </c>
    </row>
    <row r="135" spans="1:25" ht="15">
      <c r="A135" t="s">
        <v>4089</v>
      </c>
      <c r="C135" s="2" t="s">
        <v>923</v>
      </c>
      <c r="E135" s="2" t="s">
        <v>8048</v>
      </c>
      <c r="F135" t="s">
        <v>4002</v>
      </c>
      <c r="G135" t="s">
        <v>11519</v>
      </c>
      <c r="H135" s="2" t="s">
        <v>11493</v>
      </c>
      <c r="J135" s="11" t="str">
        <f t="shared" si="15"/>
        <v>IC.IT.021105</v>
      </c>
      <c r="K135" s="2" t="s">
        <v>1192</v>
      </c>
      <c r="L135" t="str">
        <f t="shared" si="16"/>
        <v>Clean</v>
      </c>
      <c r="M135" s="12" t="str">
        <f t="shared" si="17"/>
        <v>PI.IC.IT.021105.01</v>
      </c>
      <c r="N135" s="12"/>
      <c r="O135" s="12" t="str">
        <f t="shared" si="18"/>
        <v>PH.IC.IT.021105.01</v>
      </c>
      <c r="Q135" s="12" t="str">
        <f t="shared" si="19"/>
        <v>CL.IC.IT.021105.01</v>
      </c>
      <c r="X135" t="s">
        <v>11659</v>
      </c>
      <c r="Y135">
        <v>978</v>
      </c>
    </row>
    <row r="136" spans="1:25" ht="15">
      <c r="A136" t="s">
        <v>4089</v>
      </c>
      <c r="C136" s="2" t="s">
        <v>923</v>
      </c>
      <c r="E136" s="2" t="s">
        <v>8048</v>
      </c>
      <c r="F136" t="s">
        <v>4002</v>
      </c>
      <c r="G136" t="s">
        <v>11657</v>
      </c>
      <c r="H136" s="2" t="s">
        <v>11494</v>
      </c>
      <c r="J136" s="11" t="str">
        <f t="shared" ref="J136" si="25">CONCATENATE("IC.IT.",C136,E136,H136)</f>
        <v>IC.IT.021106</v>
      </c>
      <c r="K136" s="2" t="s">
        <v>1192</v>
      </c>
      <c r="L136" t="str">
        <f t="shared" ref="L136" si="26">G136</f>
        <v>Dry</v>
      </c>
      <c r="M136" s="12" t="str">
        <f t="shared" ref="M136" si="27">CONCATENATE("PI.",J136,".",K136)</f>
        <v>PI.IC.IT.021106.01</v>
      </c>
      <c r="N136" s="12"/>
      <c r="O136" s="12" t="str">
        <f t="shared" ref="O136" si="28">CONCATENATE("PH.",J136,".",K136)</f>
        <v>PH.IC.IT.021106.01</v>
      </c>
      <c r="Q136" s="12" t="str">
        <f t="shared" ref="Q136" si="29">CONCATENATE("CL.",J136,".",K136)</f>
        <v>CL.IC.IT.021106.01</v>
      </c>
      <c r="X136" t="s">
        <v>11659</v>
      </c>
      <c r="Y136">
        <v>978</v>
      </c>
    </row>
    <row r="137" spans="1:25" ht="15">
      <c r="A137" t="s">
        <v>4089</v>
      </c>
      <c r="C137" s="2" t="s">
        <v>923</v>
      </c>
      <c r="E137" s="2" t="s">
        <v>8048</v>
      </c>
      <c r="F137" t="s">
        <v>4002</v>
      </c>
      <c r="G137" t="s">
        <v>11658</v>
      </c>
      <c r="H137" s="2" t="s">
        <v>11517</v>
      </c>
      <c r="J137" s="11" t="str">
        <f t="shared" si="15"/>
        <v>IC.IT.021107</v>
      </c>
      <c r="K137" s="2" t="s">
        <v>1192</v>
      </c>
      <c r="L137" t="str">
        <f t="shared" si="16"/>
        <v>Intact</v>
      </c>
      <c r="M137" s="12" t="str">
        <f t="shared" si="17"/>
        <v>PI.IC.IT.021107.01</v>
      </c>
      <c r="N137" s="12"/>
      <c r="O137" s="12" t="str">
        <f t="shared" si="18"/>
        <v>PH.IC.IT.021107.01</v>
      </c>
      <c r="Q137" s="12" t="str">
        <f t="shared" si="19"/>
        <v>CL.IC.IT.021107.01</v>
      </c>
      <c r="X137" t="s">
        <v>11659</v>
      </c>
      <c r="Y137">
        <v>978</v>
      </c>
    </row>
    <row r="138" spans="1:25" ht="15">
      <c r="A138" t="s">
        <v>4089</v>
      </c>
      <c r="C138" s="2" t="s">
        <v>923</v>
      </c>
      <c r="D138" t="s">
        <v>4303</v>
      </c>
      <c r="E138" s="2" t="s">
        <v>11023</v>
      </c>
      <c r="F138" t="s">
        <v>3911</v>
      </c>
      <c r="G138" t="s">
        <v>1521</v>
      </c>
      <c r="H138" s="2" t="s">
        <v>1192</v>
      </c>
      <c r="I138" t="s">
        <v>1522</v>
      </c>
      <c r="J138" s="11" t="str">
        <f t="shared" si="15"/>
        <v>IC.IT.021201</v>
      </c>
      <c r="K138" s="2" t="s">
        <v>1192</v>
      </c>
      <c r="L138" t="str">
        <f t="shared" si="16"/>
        <v xml:space="preserve">      Normal Saline</v>
      </c>
      <c r="M138" s="12" t="str">
        <f t="shared" si="17"/>
        <v>PI.IC.IT.021201.01</v>
      </c>
      <c r="N138" s="12"/>
      <c r="O138" s="12" t="str">
        <f t="shared" si="18"/>
        <v>PH.IC.IT.021201.01</v>
      </c>
      <c r="Q138" s="12" t="str">
        <f t="shared" si="19"/>
        <v>CL.IC.IT.021201.01</v>
      </c>
    </row>
    <row r="139" spans="1:25" ht="15">
      <c r="A139" t="s">
        <v>4089</v>
      </c>
      <c r="C139" s="2" t="s">
        <v>923</v>
      </c>
      <c r="E139" s="2" t="s">
        <v>11023</v>
      </c>
      <c r="F139" t="s">
        <v>3911</v>
      </c>
      <c r="G139" t="s">
        <v>3851</v>
      </c>
      <c r="H139" s="2" t="s">
        <v>923</v>
      </c>
      <c r="I139" t="s">
        <v>3852</v>
      </c>
      <c r="J139" s="11" t="str">
        <f t="shared" si="15"/>
        <v>IC.IT.021202</v>
      </c>
      <c r="K139" s="2" t="s">
        <v>1192</v>
      </c>
      <c r="L139" t="str">
        <f t="shared" si="16"/>
        <v xml:space="preserve">      Wound cleanser</v>
      </c>
      <c r="M139" s="12" t="str">
        <f t="shared" si="17"/>
        <v>PI.IC.IT.021202.01</v>
      </c>
      <c r="N139" s="12"/>
      <c r="O139" s="12" t="str">
        <f t="shared" si="18"/>
        <v>PH.IC.IT.021202.01</v>
      </c>
      <c r="Q139" s="12" t="str">
        <f t="shared" si="19"/>
        <v>CL.IC.IT.021202.01</v>
      </c>
    </row>
    <row r="140" spans="1:25" ht="15">
      <c r="A140" t="s">
        <v>4089</v>
      </c>
      <c r="C140" s="2" t="s">
        <v>923</v>
      </c>
      <c r="E140" s="2" t="s">
        <v>11023</v>
      </c>
      <c r="F140" t="s">
        <v>3911</v>
      </c>
      <c r="G140" t="s">
        <v>3853</v>
      </c>
      <c r="H140" s="2" t="s">
        <v>1202</v>
      </c>
      <c r="I140" t="s">
        <v>2394</v>
      </c>
      <c r="J140" s="11" t="str">
        <f t="shared" si="15"/>
        <v>IC.IT.021203</v>
      </c>
      <c r="K140" s="2" t="s">
        <v>1192</v>
      </c>
      <c r="L140" t="str">
        <f t="shared" si="16"/>
        <v xml:space="preserve">       Other: specify</v>
      </c>
      <c r="M140" s="12" t="str">
        <f t="shared" si="17"/>
        <v>PI.IC.IT.021203.01</v>
      </c>
      <c r="N140" s="12"/>
      <c r="O140" s="12" t="str">
        <f t="shared" si="18"/>
        <v>PH.IC.IT.021203.01</v>
      </c>
      <c r="Q140" s="12" t="str">
        <f t="shared" si="19"/>
        <v>CL.IC.IT.021203.01</v>
      </c>
    </row>
    <row r="141" spans="1:25" ht="15">
      <c r="A141" t="s">
        <v>4089</v>
      </c>
      <c r="C141" s="2" t="s">
        <v>923</v>
      </c>
      <c r="D141" t="s">
        <v>4304</v>
      </c>
      <c r="E141" s="2" t="s">
        <v>8201</v>
      </c>
      <c r="F141" t="s">
        <v>3911</v>
      </c>
      <c r="G141" t="s">
        <v>3989</v>
      </c>
      <c r="H141" s="2" t="s">
        <v>1192</v>
      </c>
      <c r="I141" t="s">
        <v>1001</v>
      </c>
      <c r="J141" s="11" t="str">
        <f t="shared" si="15"/>
        <v>IC.IT.021301</v>
      </c>
      <c r="K141" s="2" t="s">
        <v>1192</v>
      </c>
      <c r="L141" t="str">
        <f t="shared" si="16"/>
        <v xml:space="preserve">      Drsg discharge none</v>
      </c>
      <c r="M141" s="12" t="str">
        <f t="shared" si="17"/>
        <v>PI.IC.IT.021301.01</v>
      </c>
      <c r="N141" s="12"/>
      <c r="O141" s="12" t="str">
        <f t="shared" si="18"/>
        <v>PH.IC.IT.021301.01</v>
      </c>
      <c r="Q141" s="12" t="str">
        <f t="shared" si="19"/>
        <v>CL.IC.IT.021301.01</v>
      </c>
    </row>
    <row r="142" spans="1:25" ht="15">
      <c r="A142" t="s">
        <v>4089</v>
      </c>
      <c r="C142" s="2" t="s">
        <v>923</v>
      </c>
      <c r="E142" s="2" t="s">
        <v>8201</v>
      </c>
      <c r="F142" t="s">
        <v>3911</v>
      </c>
      <c r="G142" t="s">
        <v>3990</v>
      </c>
      <c r="H142" s="2" t="s">
        <v>923</v>
      </c>
      <c r="I142" t="s">
        <v>1649</v>
      </c>
      <c r="J142" s="11" t="str">
        <f t="shared" si="15"/>
        <v>IC.IT.021302</v>
      </c>
      <c r="K142" s="2" t="s">
        <v>1192</v>
      </c>
      <c r="L142" t="str">
        <f t="shared" si="16"/>
        <v xml:space="preserve">      Drsg scant amount discharge</v>
      </c>
      <c r="M142" s="12" t="str">
        <f t="shared" si="17"/>
        <v>PI.IC.IT.021302.01</v>
      </c>
      <c r="N142" s="12"/>
      <c r="O142" s="12" t="str">
        <f t="shared" si="18"/>
        <v>PH.IC.IT.021302.01</v>
      </c>
      <c r="Q142" s="12" t="str">
        <f t="shared" si="19"/>
        <v>CL.IC.IT.021302.01</v>
      </c>
    </row>
    <row r="143" spans="1:25" ht="15">
      <c r="A143" t="s">
        <v>4089</v>
      </c>
      <c r="C143" s="2" t="s">
        <v>923</v>
      </c>
      <c r="E143" s="2" t="s">
        <v>8201</v>
      </c>
      <c r="F143" t="s">
        <v>3911</v>
      </c>
      <c r="G143" t="s">
        <v>4274</v>
      </c>
      <c r="H143" s="2" t="s">
        <v>1202</v>
      </c>
      <c r="I143" t="s">
        <v>1651</v>
      </c>
      <c r="J143" s="11" t="str">
        <f t="shared" si="15"/>
        <v>IC.IT.021303</v>
      </c>
      <c r="K143" s="2" t="s">
        <v>1192</v>
      </c>
      <c r="L143" t="str">
        <f t="shared" si="16"/>
        <v xml:space="preserve">      Drsg small amount discharge</v>
      </c>
      <c r="M143" s="12" t="str">
        <f t="shared" si="17"/>
        <v>PI.IC.IT.021303.01</v>
      </c>
      <c r="N143" s="12"/>
      <c r="O143" s="12" t="str">
        <f t="shared" si="18"/>
        <v>PH.IC.IT.021303.01</v>
      </c>
      <c r="Q143" s="12" t="str">
        <f t="shared" si="19"/>
        <v>CL.IC.IT.021303.01</v>
      </c>
    </row>
    <row r="144" spans="1:25" ht="15">
      <c r="A144" t="s">
        <v>4089</v>
      </c>
      <c r="C144" s="2" t="s">
        <v>923</v>
      </c>
      <c r="E144" s="2" t="s">
        <v>8201</v>
      </c>
      <c r="F144" t="s">
        <v>3911</v>
      </c>
      <c r="G144" t="s">
        <v>4275</v>
      </c>
      <c r="H144" s="2" t="s">
        <v>7070</v>
      </c>
      <c r="I144" t="s">
        <v>1653</v>
      </c>
      <c r="J144" s="11" t="str">
        <f t="shared" si="15"/>
        <v>IC.IT.021304</v>
      </c>
      <c r="K144" s="2" t="s">
        <v>1192</v>
      </c>
      <c r="L144" t="str">
        <f t="shared" si="16"/>
        <v xml:space="preserve">      Drsg moderate amount discharge</v>
      </c>
      <c r="M144" s="12" t="str">
        <f t="shared" si="17"/>
        <v>PI.IC.IT.021304.01</v>
      </c>
      <c r="N144" s="12"/>
      <c r="O144" s="12" t="str">
        <f t="shared" si="18"/>
        <v>PH.IC.IT.021304.01</v>
      </c>
      <c r="Q144" s="12" t="str">
        <f t="shared" si="19"/>
        <v>CL.IC.IT.021304.01</v>
      </c>
    </row>
    <row r="145" spans="1:17" ht="15">
      <c r="A145" t="s">
        <v>4089</v>
      </c>
      <c r="C145" s="2" t="s">
        <v>923</v>
      </c>
      <c r="E145" s="2" t="s">
        <v>8201</v>
      </c>
      <c r="F145" t="s">
        <v>3911</v>
      </c>
      <c r="G145" t="s">
        <v>4276</v>
      </c>
      <c r="H145" s="2" t="s">
        <v>7071</v>
      </c>
      <c r="I145" t="s">
        <v>1743</v>
      </c>
      <c r="J145" s="11" t="str">
        <f t="shared" si="15"/>
        <v>IC.IT.021305</v>
      </c>
      <c r="K145" s="2" t="s">
        <v>1192</v>
      </c>
      <c r="L145" t="str">
        <f t="shared" si="16"/>
        <v xml:space="preserve">      Drsg heavy amount discharge</v>
      </c>
      <c r="M145" s="12" t="str">
        <f t="shared" si="17"/>
        <v>PI.IC.IT.021305.01</v>
      </c>
      <c r="N145" s="12"/>
      <c r="O145" s="12" t="str">
        <f t="shared" si="18"/>
        <v>PH.IC.IT.021305.01</v>
      </c>
      <c r="Q145" s="12" t="str">
        <f t="shared" si="19"/>
        <v>CL.IC.IT.021305.01</v>
      </c>
    </row>
    <row r="146" spans="1:17" ht="15">
      <c r="A146" t="s">
        <v>4089</v>
      </c>
      <c r="C146" s="2" t="s">
        <v>923</v>
      </c>
      <c r="D146" t="s">
        <v>4436</v>
      </c>
      <c r="E146" s="2" t="s">
        <v>9621</v>
      </c>
      <c r="F146" t="s">
        <v>3911</v>
      </c>
      <c r="G146" t="s">
        <v>4277</v>
      </c>
      <c r="H146" s="2" t="s">
        <v>1192</v>
      </c>
      <c r="I146" t="s">
        <v>1674</v>
      </c>
      <c r="J146" s="11" t="str">
        <f t="shared" si="15"/>
        <v>IC.IT.021401</v>
      </c>
      <c r="K146" s="2" t="s">
        <v>1192</v>
      </c>
      <c r="L146" t="str">
        <f t="shared" si="16"/>
        <v xml:space="preserve">      Drsg discharge unchanged</v>
      </c>
      <c r="M146" s="12" t="str">
        <f t="shared" si="17"/>
        <v>PI.IC.IT.021401.01</v>
      </c>
      <c r="N146" s="12"/>
      <c r="O146" s="12" t="str">
        <f t="shared" si="18"/>
        <v>PH.IC.IT.021401.01</v>
      </c>
      <c r="Q146" s="12" t="str">
        <f t="shared" si="19"/>
        <v>CL.IC.IT.021401.01</v>
      </c>
    </row>
    <row r="147" spans="1:17" ht="15">
      <c r="A147" t="s">
        <v>4089</v>
      </c>
      <c r="C147" s="2" t="s">
        <v>923</v>
      </c>
      <c r="E147" s="2" t="s">
        <v>9621</v>
      </c>
      <c r="F147" t="s">
        <v>3911</v>
      </c>
      <c r="G147" t="s">
        <v>4138</v>
      </c>
      <c r="H147" s="2" t="s">
        <v>923</v>
      </c>
      <c r="I147" t="s">
        <v>1673</v>
      </c>
      <c r="J147" s="11" t="str">
        <f t="shared" si="15"/>
        <v>IC.IT.021402</v>
      </c>
      <c r="K147" s="2" t="s">
        <v>1192</v>
      </c>
      <c r="L147" t="str">
        <f t="shared" si="16"/>
        <v xml:space="preserve">      Drsg discharge decreasing</v>
      </c>
      <c r="M147" s="12" t="str">
        <f t="shared" si="17"/>
        <v>PI.IC.IT.021402.01</v>
      </c>
      <c r="N147" s="12"/>
      <c r="O147" s="12" t="str">
        <f t="shared" si="18"/>
        <v>PH.IC.IT.021402.01</v>
      </c>
      <c r="Q147" s="12" t="str">
        <f t="shared" si="19"/>
        <v>CL.IC.IT.021402.01</v>
      </c>
    </row>
    <row r="148" spans="1:17" ht="15">
      <c r="A148" t="s">
        <v>4089</v>
      </c>
      <c r="C148" s="2" t="s">
        <v>923</v>
      </c>
      <c r="E148" s="2" t="s">
        <v>9621</v>
      </c>
      <c r="F148" t="s">
        <v>3911</v>
      </c>
      <c r="G148" t="s">
        <v>4139</v>
      </c>
      <c r="H148" s="2" t="s">
        <v>1202</v>
      </c>
      <c r="I148" t="s">
        <v>1841</v>
      </c>
      <c r="J148" s="11" t="str">
        <f t="shared" si="15"/>
        <v>IC.IT.021403</v>
      </c>
      <c r="K148" s="2" t="s">
        <v>1192</v>
      </c>
      <c r="L148" t="str">
        <f t="shared" si="16"/>
        <v xml:space="preserve">      Drsg discharge increasing</v>
      </c>
      <c r="M148" s="12" t="str">
        <f t="shared" si="17"/>
        <v>PI.IC.IT.021403.01</v>
      </c>
      <c r="N148" s="12"/>
      <c r="O148" s="12" t="str">
        <f t="shared" si="18"/>
        <v>PH.IC.IT.021403.01</v>
      </c>
      <c r="Q148" s="12" t="str">
        <f t="shared" si="19"/>
        <v>CL.IC.IT.021403.01</v>
      </c>
    </row>
    <row r="149" spans="1:17" ht="15">
      <c r="A149" t="s">
        <v>4089</v>
      </c>
      <c r="C149" s="2" t="s">
        <v>923</v>
      </c>
      <c r="D149" t="s">
        <v>4553</v>
      </c>
      <c r="E149" s="2" t="s">
        <v>6135</v>
      </c>
      <c r="F149" t="s">
        <v>4140</v>
      </c>
      <c r="G149" t="s">
        <v>4141</v>
      </c>
      <c r="H149" s="2" t="s">
        <v>1192</v>
      </c>
      <c r="I149" t="s">
        <v>4141</v>
      </c>
      <c r="J149" s="11" t="str">
        <f t="shared" si="15"/>
        <v>IC.IT.021501</v>
      </c>
      <c r="K149" s="2" t="s">
        <v>1192</v>
      </c>
      <c r="L149" t="str">
        <f t="shared" si="16"/>
        <v>Lateral</v>
      </c>
      <c r="M149" s="12" t="str">
        <f t="shared" si="17"/>
        <v>PI.IC.IT.021501.01</v>
      </c>
      <c r="N149" s="12"/>
      <c r="O149" s="12" t="str">
        <f t="shared" si="18"/>
        <v>PH.IC.IT.021501.01</v>
      </c>
      <c r="Q149" s="12" t="str">
        <f t="shared" si="19"/>
        <v>CL.IC.IT.021501.01</v>
      </c>
    </row>
    <row r="150" spans="1:17" ht="15">
      <c r="A150" t="s">
        <v>4089</v>
      </c>
      <c r="C150" s="2" t="s">
        <v>923</v>
      </c>
      <c r="E150" s="2" t="s">
        <v>6135</v>
      </c>
      <c r="F150" t="s">
        <v>4140</v>
      </c>
      <c r="G150" t="s">
        <v>4142</v>
      </c>
      <c r="H150" s="2" t="s">
        <v>923</v>
      </c>
      <c r="I150" t="s">
        <v>4142</v>
      </c>
      <c r="J150" s="11" t="str">
        <f t="shared" si="15"/>
        <v>IC.IT.021502</v>
      </c>
      <c r="K150" s="2" t="s">
        <v>1192</v>
      </c>
      <c r="L150" t="str">
        <f t="shared" si="16"/>
        <v>Medial</v>
      </c>
      <c r="M150" s="12" t="str">
        <f t="shared" si="17"/>
        <v>PI.IC.IT.021502.01</v>
      </c>
      <c r="N150" s="12"/>
      <c r="O150" s="12" t="str">
        <f t="shared" si="18"/>
        <v>PH.IC.IT.021502.01</v>
      </c>
      <c r="Q150" s="12" t="str">
        <f t="shared" si="19"/>
        <v>CL.IC.IT.021502.01</v>
      </c>
    </row>
    <row r="151" spans="1:17" ht="15">
      <c r="A151" t="s">
        <v>4089</v>
      </c>
      <c r="C151" s="2" t="s">
        <v>923</v>
      </c>
      <c r="E151" s="2" t="s">
        <v>6135</v>
      </c>
      <c r="F151" t="s">
        <v>4140</v>
      </c>
      <c r="G151" t="s">
        <v>4143</v>
      </c>
      <c r="H151" s="2" t="s">
        <v>1202</v>
      </c>
      <c r="I151" t="s">
        <v>4143</v>
      </c>
      <c r="J151" s="11" t="str">
        <f t="shared" si="15"/>
        <v>IC.IT.021503</v>
      </c>
      <c r="K151" s="2" t="s">
        <v>1192</v>
      </c>
      <c r="L151" t="str">
        <f t="shared" si="16"/>
        <v>Anterior</v>
      </c>
      <c r="M151" s="12" t="str">
        <f t="shared" si="17"/>
        <v>PI.IC.IT.021503.01</v>
      </c>
      <c r="N151" s="12"/>
      <c r="O151" s="12" t="str">
        <f t="shared" si="18"/>
        <v>PH.IC.IT.021503.01</v>
      </c>
      <c r="Q151" s="12" t="str">
        <f t="shared" si="19"/>
        <v>CL.IC.IT.021503.01</v>
      </c>
    </row>
    <row r="152" spans="1:17" ht="15">
      <c r="A152" t="s">
        <v>4089</v>
      </c>
      <c r="C152" s="2" t="s">
        <v>923</v>
      </c>
      <c r="E152" s="2" t="s">
        <v>6135</v>
      </c>
      <c r="F152" t="s">
        <v>4140</v>
      </c>
      <c r="G152" t="s">
        <v>4144</v>
      </c>
      <c r="H152" s="2" t="s">
        <v>7070</v>
      </c>
      <c r="I152" t="s">
        <v>4144</v>
      </c>
      <c r="J152" s="11" t="str">
        <f t="shared" si="15"/>
        <v>IC.IT.021504</v>
      </c>
      <c r="K152" s="2" t="s">
        <v>1192</v>
      </c>
      <c r="L152" t="str">
        <f t="shared" si="16"/>
        <v>Posterior</v>
      </c>
      <c r="M152" s="12" t="str">
        <f t="shared" si="17"/>
        <v>PI.IC.IT.021504.01</v>
      </c>
      <c r="N152" s="12"/>
      <c r="O152" s="12" t="str">
        <f t="shared" si="18"/>
        <v>PH.IC.IT.021504.01</v>
      </c>
      <c r="Q152" s="12" t="str">
        <f t="shared" si="19"/>
        <v>CL.IC.IT.021504.01</v>
      </c>
    </row>
    <row r="153" spans="1:17" ht="15">
      <c r="A153" t="s">
        <v>4089</v>
      </c>
      <c r="C153" s="2" t="s">
        <v>923</v>
      </c>
      <c r="E153" s="2" t="s">
        <v>6135</v>
      </c>
      <c r="F153" t="s">
        <v>4140</v>
      </c>
      <c r="G153" t="s">
        <v>4286</v>
      </c>
      <c r="H153" s="2" t="s">
        <v>7071</v>
      </c>
      <c r="I153" t="s">
        <v>4286</v>
      </c>
      <c r="J153" s="11" t="str">
        <f t="shared" si="15"/>
        <v>IC.IT.021505</v>
      </c>
      <c r="K153" s="2" t="s">
        <v>1192</v>
      </c>
      <c r="L153" t="str">
        <f t="shared" si="16"/>
        <v>Proximal</v>
      </c>
      <c r="M153" s="12" t="str">
        <f t="shared" si="17"/>
        <v>PI.IC.IT.021505.01</v>
      </c>
      <c r="N153" s="12"/>
      <c r="O153" s="12" t="str">
        <f t="shared" si="18"/>
        <v>PH.IC.IT.021505.01</v>
      </c>
      <c r="Q153" s="12" t="str">
        <f t="shared" si="19"/>
        <v>CL.IC.IT.021505.01</v>
      </c>
    </row>
    <row r="154" spans="1:17" ht="15">
      <c r="A154" t="s">
        <v>4089</v>
      </c>
      <c r="C154" s="2" t="s">
        <v>923</v>
      </c>
      <c r="E154" s="2" t="s">
        <v>6135</v>
      </c>
      <c r="F154" t="s">
        <v>4140</v>
      </c>
      <c r="G154" t="s">
        <v>4287</v>
      </c>
      <c r="H154" s="2" t="s">
        <v>6888</v>
      </c>
      <c r="I154" t="s">
        <v>4287</v>
      </c>
      <c r="J154" s="11" t="str">
        <f t="shared" si="15"/>
        <v>IC.IT.021506</v>
      </c>
      <c r="K154" s="2" t="s">
        <v>1192</v>
      </c>
      <c r="L154" t="str">
        <f t="shared" si="16"/>
        <v>Distal</v>
      </c>
      <c r="M154" s="12" t="str">
        <f t="shared" si="17"/>
        <v>PI.IC.IT.021506.01</v>
      </c>
      <c r="N154" s="12"/>
      <c r="O154" s="12" t="str">
        <f t="shared" si="18"/>
        <v>PH.IC.IT.021506.01</v>
      </c>
      <c r="Q154" s="12" t="str">
        <f t="shared" si="19"/>
        <v>CL.IC.IT.021506.01</v>
      </c>
    </row>
    <row r="155" spans="1:17" ht="15">
      <c r="A155" t="s">
        <v>4089</v>
      </c>
      <c r="C155" s="2" t="s">
        <v>923</v>
      </c>
      <c r="E155" s="2" t="s">
        <v>6135</v>
      </c>
      <c r="F155" t="s">
        <v>4140</v>
      </c>
      <c r="G155" t="s">
        <v>4288</v>
      </c>
      <c r="H155" s="2" t="s">
        <v>7284</v>
      </c>
      <c r="I155" t="s">
        <v>4288</v>
      </c>
      <c r="J155" s="11" t="str">
        <f t="shared" si="15"/>
        <v>IC.IT.021507</v>
      </c>
      <c r="K155" s="2" t="s">
        <v>1192</v>
      </c>
      <c r="L155" t="str">
        <f t="shared" si="16"/>
        <v>Upper</v>
      </c>
      <c r="M155" s="12" t="str">
        <f t="shared" si="17"/>
        <v>PI.IC.IT.021507.01</v>
      </c>
      <c r="N155" s="12"/>
      <c r="O155" s="12" t="str">
        <f t="shared" si="18"/>
        <v>PH.IC.IT.021507.01</v>
      </c>
      <c r="Q155" s="12" t="str">
        <f t="shared" si="19"/>
        <v>CL.IC.IT.021507.01</v>
      </c>
    </row>
    <row r="156" spans="1:17" ht="15">
      <c r="A156" t="s">
        <v>4089</v>
      </c>
      <c r="C156" s="2" t="s">
        <v>923</v>
      </c>
      <c r="E156" s="2" t="s">
        <v>6135</v>
      </c>
      <c r="F156" t="s">
        <v>4140</v>
      </c>
      <c r="G156" t="s">
        <v>4289</v>
      </c>
      <c r="H156" s="2" t="s">
        <v>10093</v>
      </c>
      <c r="I156" t="s">
        <v>4289</v>
      </c>
      <c r="J156" s="11" t="str">
        <f t="shared" si="15"/>
        <v>IC.IT.021508</v>
      </c>
      <c r="K156" s="2" t="s">
        <v>1192</v>
      </c>
      <c r="L156" t="str">
        <f t="shared" si="16"/>
        <v>Lower</v>
      </c>
      <c r="M156" s="12" t="str">
        <f t="shared" si="17"/>
        <v>PI.IC.IT.021508.01</v>
      </c>
      <c r="N156" s="12"/>
      <c r="O156" s="12" t="str">
        <f t="shared" si="18"/>
        <v>PH.IC.IT.021508.01</v>
      </c>
      <c r="Q156" s="12" t="str">
        <f t="shared" si="19"/>
        <v>CL.IC.IT.021508.01</v>
      </c>
    </row>
    <row r="157" spans="1:17" ht="15">
      <c r="A157" t="s">
        <v>4089</v>
      </c>
      <c r="C157" s="2" t="s">
        <v>923</v>
      </c>
      <c r="D157" t="s">
        <v>4428</v>
      </c>
      <c r="E157" s="2" t="s">
        <v>5740</v>
      </c>
      <c r="F157" t="s">
        <v>4151</v>
      </c>
      <c r="G157" t="s">
        <v>3009</v>
      </c>
      <c r="H157" s="2" t="s">
        <v>1192</v>
      </c>
      <c r="I157" t="s">
        <v>3009</v>
      </c>
      <c r="J157" s="11" t="str">
        <f t="shared" si="15"/>
        <v>IC.IT.021601</v>
      </c>
      <c r="K157" s="2" t="s">
        <v>1192</v>
      </c>
      <c r="L157" t="str">
        <f t="shared" si="16"/>
        <v>RUQ</v>
      </c>
      <c r="M157" s="12" t="str">
        <f t="shared" si="17"/>
        <v>PI.IC.IT.021601.01</v>
      </c>
      <c r="N157" s="12"/>
      <c r="O157" s="12" t="str">
        <f t="shared" si="18"/>
        <v>PH.IC.IT.021601.01</v>
      </c>
      <c r="Q157" s="12" t="str">
        <f t="shared" si="19"/>
        <v>CL.IC.IT.021601.01</v>
      </c>
    </row>
    <row r="158" spans="1:17" ht="15">
      <c r="A158" t="s">
        <v>4089</v>
      </c>
      <c r="C158" s="2" t="s">
        <v>923</v>
      </c>
      <c r="E158" s="2" t="s">
        <v>5740</v>
      </c>
      <c r="F158" t="s">
        <v>4151</v>
      </c>
      <c r="G158" t="s">
        <v>3011</v>
      </c>
      <c r="H158" s="2" t="s">
        <v>923</v>
      </c>
      <c r="I158" t="s">
        <v>3011</v>
      </c>
      <c r="J158" s="11" t="str">
        <f t="shared" si="15"/>
        <v>IC.IT.021602</v>
      </c>
      <c r="K158" s="2" t="s">
        <v>1192</v>
      </c>
      <c r="L158" t="str">
        <f t="shared" si="16"/>
        <v>RLQ</v>
      </c>
      <c r="M158" s="12" t="str">
        <f t="shared" si="17"/>
        <v>PI.IC.IT.021602.01</v>
      </c>
      <c r="N158" s="12"/>
      <c r="O158" s="12" t="str">
        <f t="shared" si="18"/>
        <v>PH.IC.IT.021602.01</v>
      </c>
      <c r="Q158" s="12" t="str">
        <f t="shared" si="19"/>
        <v>CL.IC.IT.021602.01</v>
      </c>
    </row>
    <row r="159" spans="1:17" ht="15">
      <c r="A159" t="s">
        <v>4089</v>
      </c>
      <c r="C159" s="2" t="s">
        <v>923</v>
      </c>
      <c r="E159" s="2" t="s">
        <v>5740</v>
      </c>
      <c r="F159" t="s">
        <v>4151</v>
      </c>
      <c r="G159" t="s">
        <v>3013</v>
      </c>
      <c r="H159" s="2" t="s">
        <v>1202</v>
      </c>
      <c r="I159" t="s">
        <v>3013</v>
      </c>
      <c r="J159" s="11" t="str">
        <f t="shared" si="15"/>
        <v>IC.IT.021603</v>
      </c>
      <c r="K159" s="2" t="s">
        <v>1192</v>
      </c>
      <c r="L159" t="str">
        <f t="shared" si="16"/>
        <v>LUQ</v>
      </c>
      <c r="M159" s="12" t="str">
        <f t="shared" si="17"/>
        <v>PI.IC.IT.021603.01</v>
      </c>
      <c r="N159" s="12"/>
      <c r="O159" s="12" t="str">
        <f t="shared" si="18"/>
        <v>PH.IC.IT.021603.01</v>
      </c>
      <c r="Q159" s="12" t="str">
        <f t="shared" si="19"/>
        <v>CL.IC.IT.021603.01</v>
      </c>
    </row>
    <row r="160" spans="1:17" ht="15">
      <c r="A160" t="s">
        <v>4089</v>
      </c>
      <c r="C160" s="2" t="s">
        <v>923</v>
      </c>
      <c r="E160" s="2" t="s">
        <v>5740</v>
      </c>
      <c r="F160" t="s">
        <v>4151</v>
      </c>
      <c r="G160" t="s">
        <v>3015</v>
      </c>
      <c r="H160" s="2" t="s">
        <v>7070</v>
      </c>
      <c r="I160" t="s">
        <v>3015</v>
      </c>
      <c r="J160" s="11" t="str">
        <f t="shared" si="15"/>
        <v>IC.IT.021604</v>
      </c>
      <c r="K160" s="2" t="s">
        <v>1192</v>
      </c>
      <c r="L160" t="str">
        <f t="shared" si="16"/>
        <v>LLQ</v>
      </c>
      <c r="M160" s="12" t="str">
        <f t="shared" si="17"/>
        <v>PI.IC.IT.021604.01</v>
      </c>
      <c r="N160" s="12"/>
      <c r="O160" s="12" t="str">
        <f t="shared" si="18"/>
        <v>PH.IC.IT.021604.01</v>
      </c>
      <c r="Q160" s="12" t="str">
        <f t="shared" si="19"/>
        <v>CL.IC.IT.021604.01</v>
      </c>
    </row>
    <row r="161" spans="1:27" ht="15">
      <c r="A161" t="s">
        <v>4089</v>
      </c>
      <c r="C161" s="2" t="s">
        <v>923</v>
      </c>
      <c r="E161" s="2" t="s">
        <v>5740</v>
      </c>
      <c r="F161" t="s">
        <v>4151</v>
      </c>
      <c r="G161" t="s">
        <v>4004</v>
      </c>
      <c r="H161" s="2" t="s">
        <v>7071</v>
      </c>
      <c r="I161" t="s">
        <v>4005</v>
      </c>
      <c r="J161" s="11" t="str">
        <f t="shared" si="15"/>
        <v>IC.IT.021605</v>
      </c>
      <c r="K161" s="2" t="s">
        <v>1192</v>
      </c>
      <c r="L161" t="str">
        <f t="shared" si="16"/>
        <v>Abdomen, general</v>
      </c>
      <c r="M161" s="12" t="str">
        <f t="shared" si="17"/>
        <v>PI.IC.IT.021605.01</v>
      </c>
      <c r="N161" s="12"/>
      <c r="O161" s="12" t="str">
        <f t="shared" si="18"/>
        <v>PH.IC.IT.021605.01</v>
      </c>
      <c r="Q161" s="12" t="str">
        <f t="shared" si="19"/>
        <v>CL.IC.IT.021605.01</v>
      </c>
    </row>
    <row r="162" spans="1:27" ht="15">
      <c r="A162" t="s">
        <v>4089</v>
      </c>
      <c r="C162" s="2" t="s">
        <v>923</v>
      </c>
      <c r="E162" s="2" t="s">
        <v>5740</v>
      </c>
      <c r="F162" t="s">
        <v>4151</v>
      </c>
      <c r="G162" t="s">
        <v>4006</v>
      </c>
      <c r="H162" s="2" t="s">
        <v>6888</v>
      </c>
      <c r="I162" t="s">
        <v>4299</v>
      </c>
      <c r="J162" s="11" t="str">
        <f t="shared" si="15"/>
        <v>IC.IT.021606</v>
      </c>
      <c r="K162" s="2" t="s">
        <v>1192</v>
      </c>
      <c r="L162" t="str">
        <f t="shared" si="16"/>
        <v>Flank, right</v>
      </c>
      <c r="M162" s="12" t="str">
        <f t="shared" si="17"/>
        <v>PI.IC.IT.021606.01</v>
      </c>
      <c r="N162" s="12"/>
      <c r="O162" s="12" t="str">
        <f t="shared" si="18"/>
        <v>PH.IC.IT.021606.01</v>
      </c>
      <c r="Q162" s="12" t="str">
        <f t="shared" si="19"/>
        <v>CL.IC.IT.021606.01</v>
      </c>
    </row>
    <row r="163" spans="1:27" ht="15">
      <c r="A163" t="s">
        <v>4089</v>
      </c>
      <c r="C163" s="2" t="s">
        <v>923</v>
      </c>
      <c r="E163" s="2" t="s">
        <v>5740</v>
      </c>
      <c r="F163" t="s">
        <v>4151</v>
      </c>
      <c r="G163" t="s">
        <v>4034</v>
      </c>
      <c r="H163" s="2" t="s">
        <v>7284</v>
      </c>
      <c r="I163" t="s">
        <v>4035</v>
      </c>
      <c r="J163" s="11" t="str">
        <f t="shared" si="15"/>
        <v>IC.IT.021607</v>
      </c>
      <c r="K163" s="2" t="s">
        <v>1192</v>
      </c>
      <c r="L163" t="str">
        <f t="shared" si="16"/>
        <v>Flank, left</v>
      </c>
      <c r="M163" s="12" t="str">
        <f t="shared" si="17"/>
        <v>PI.IC.IT.021607.01</v>
      </c>
      <c r="N163" s="12"/>
      <c r="O163" s="12" t="str">
        <f t="shared" si="18"/>
        <v>PH.IC.IT.021607.01</v>
      </c>
      <c r="Q163" s="12" t="str">
        <f t="shared" si="19"/>
        <v>CL.IC.IT.021607.01</v>
      </c>
    </row>
    <row r="164" spans="1:27" ht="15">
      <c r="A164" t="s">
        <v>4089</v>
      </c>
      <c r="C164" s="68" t="s">
        <v>285</v>
      </c>
      <c r="E164" s="68" t="s">
        <v>570</v>
      </c>
      <c r="F164" t="s">
        <v>4151</v>
      </c>
      <c r="G164" t="s">
        <v>4430</v>
      </c>
      <c r="H164" s="68" t="s">
        <v>353</v>
      </c>
      <c r="I164" t="s">
        <v>4430</v>
      </c>
      <c r="J164" s="11" t="str">
        <f t="shared" ref="J164" si="30">CONCATENATE("IC.IT.",C164,E164,H164)</f>
        <v>IC.IT.021608</v>
      </c>
      <c r="K164" s="68" t="s">
        <v>295</v>
      </c>
      <c r="L164" t="str">
        <f t="shared" ref="L164" si="31">G164</f>
        <v>Midline</v>
      </c>
      <c r="M164" s="12" t="str">
        <f t="shared" ref="M164" si="32">CONCATENATE("PI.",J164,".",K164)</f>
        <v>PI.IC.IT.021608.01</v>
      </c>
      <c r="N164" s="12"/>
      <c r="O164" s="12" t="str">
        <f t="shared" ref="O164" si="33">CONCATENATE("PH.",J164,".",K164)</f>
        <v>PH.IC.IT.021608.01</v>
      </c>
      <c r="Q164" s="12" t="str">
        <f t="shared" ref="Q164" si="34">CONCATENATE("CL.",J164,".",K164)</f>
        <v>CL.IC.IT.021608.01</v>
      </c>
      <c r="R164" t="s">
        <v>176</v>
      </c>
      <c r="S164">
        <v>166</v>
      </c>
    </row>
    <row r="165" spans="1:27" ht="15">
      <c r="A165" t="s">
        <v>4089</v>
      </c>
      <c r="C165" s="2" t="s">
        <v>923</v>
      </c>
      <c r="E165" s="2" t="s">
        <v>5740</v>
      </c>
      <c r="F165" t="s">
        <v>4151</v>
      </c>
      <c r="G165" t="s">
        <v>13</v>
      </c>
      <c r="H165" s="68" t="s">
        <v>12187</v>
      </c>
      <c r="I165" t="s">
        <v>12186</v>
      </c>
      <c r="J165" s="11" t="str">
        <f t="shared" si="15"/>
        <v>IC.IT.021609</v>
      </c>
      <c r="K165" s="2" t="s">
        <v>1192</v>
      </c>
      <c r="L165" t="str">
        <f t="shared" si="16"/>
        <v>Laparoscopic</v>
      </c>
      <c r="M165" s="12" t="str">
        <f t="shared" si="17"/>
        <v>PI.IC.IT.021609.01</v>
      </c>
      <c r="N165" s="12"/>
      <c r="O165" s="12" t="str">
        <f t="shared" si="18"/>
        <v>PH.IC.IT.021609.01</v>
      </c>
      <c r="Q165" s="12" t="str">
        <f t="shared" si="19"/>
        <v>CL.IC.IT.021609.01</v>
      </c>
      <c r="Z165" t="s">
        <v>11747</v>
      </c>
      <c r="AA165">
        <v>1144</v>
      </c>
    </row>
    <row r="166" spans="1:27" ht="15">
      <c r="A166" t="s">
        <v>4089</v>
      </c>
      <c r="C166" s="2" t="s">
        <v>923</v>
      </c>
      <c r="D166" t="s">
        <v>4036</v>
      </c>
      <c r="E166" s="2" t="s">
        <v>6865</v>
      </c>
      <c r="F166" t="s">
        <v>4037</v>
      </c>
      <c r="G166" t="s">
        <v>4038</v>
      </c>
      <c r="H166" s="2" t="s">
        <v>11324</v>
      </c>
      <c r="I166" t="s">
        <v>4039</v>
      </c>
      <c r="J166" s="11" t="str">
        <f t="shared" si="15"/>
        <v>IC.IT.021701</v>
      </c>
      <c r="K166" s="2" t="s">
        <v>11324</v>
      </c>
      <c r="L166" t="str">
        <f t="shared" si="16"/>
        <v>Axilla, right</v>
      </c>
      <c r="M166" s="12" t="str">
        <f t="shared" si="17"/>
        <v>PI.IC.IT.021701.01</v>
      </c>
      <c r="N166" s="12"/>
      <c r="O166" s="12" t="str">
        <f t="shared" si="18"/>
        <v>PH.IC.IT.021701.01</v>
      </c>
      <c r="Q166" s="12" t="str">
        <f t="shared" si="19"/>
        <v>CL.IC.IT.021701.01</v>
      </c>
    </row>
    <row r="167" spans="1:27" ht="15">
      <c r="A167" t="s">
        <v>4089</v>
      </c>
      <c r="C167" s="2" t="s">
        <v>9391</v>
      </c>
      <c r="E167" s="2" t="s">
        <v>6865</v>
      </c>
      <c r="F167" t="s">
        <v>4037</v>
      </c>
      <c r="G167" t="s">
        <v>4040</v>
      </c>
      <c r="H167" s="2" t="s">
        <v>9391</v>
      </c>
      <c r="I167" t="s">
        <v>4041</v>
      </c>
      <c r="J167" s="11" t="str">
        <f t="shared" si="15"/>
        <v>IC.IT.021702</v>
      </c>
      <c r="K167" s="2" t="s">
        <v>11324</v>
      </c>
      <c r="L167" t="str">
        <f t="shared" si="16"/>
        <v>Axilla, left</v>
      </c>
      <c r="M167" s="12" t="str">
        <f t="shared" si="17"/>
        <v>PI.IC.IT.021702.01</v>
      </c>
      <c r="N167" s="12"/>
      <c r="O167" s="12" t="str">
        <f t="shared" si="18"/>
        <v>PH.IC.IT.021702.01</v>
      </c>
      <c r="Q167" s="12" t="str">
        <f t="shared" si="19"/>
        <v>CL.IC.IT.021702.01</v>
      </c>
    </row>
    <row r="168" spans="1:27" ht="15">
      <c r="A168" t="s">
        <v>4089</v>
      </c>
      <c r="C168" s="2" t="s">
        <v>9391</v>
      </c>
      <c r="E168" s="2" t="s">
        <v>6865</v>
      </c>
      <c r="F168" t="s">
        <v>4037</v>
      </c>
      <c r="G168" t="s">
        <v>4042</v>
      </c>
      <c r="H168" s="2" t="s">
        <v>9640</v>
      </c>
      <c r="I168" t="s">
        <v>4043</v>
      </c>
      <c r="J168" s="11" t="str">
        <f t="shared" si="15"/>
        <v>IC.IT.021703</v>
      </c>
      <c r="K168" s="2" t="s">
        <v>11324</v>
      </c>
      <c r="L168" t="str">
        <f t="shared" si="16"/>
        <v>Arm upper, right</v>
      </c>
      <c r="M168" s="12" t="str">
        <f t="shared" si="17"/>
        <v>PI.IC.IT.021703.01</v>
      </c>
      <c r="N168" s="12"/>
      <c r="O168" s="12" t="str">
        <f t="shared" si="18"/>
        <v>PH.IC.IT.021703.01</v>
      </c>
      <c r="Q168" s="12" t="str">
        <f t="shared" si="19"/>
        <v>CL.IC.IT.021703.01</v>
      </c>
    </row>
    <row r="169" spans="1:27" ht="15">
      <c r="A169" t="s">
        <v>4089</v>
      </c>
      <c r="C169" s="2" t="s">
        <v>9391</v>
      </c>
      <c r="E169" s="2" t="s">
        <v>6865</v>
      </c>
      <c r="F169" t="s">
        <v>4037</v>
      </c>
      <c r="G169" t="s">
        <v>4044</v>
      </c>
      <c r="H169" s="2" t="s">
        <v>7070</v>
      </c>
      <c r="I169" t="s">
        <v>3886</v>
      </c>
      <c r="J169" s="11" t="str">
        <f t="shared" si="15"/>
        <v>IC.IT.021704</v>
      </c>
      <c r="K169" s="2" t="s">
        <v>11324</v>
      </c>
      <c r="L169" t="str">
        <f t="shared" si="16"/>
        <v>Arm upper, left</v>
      </c>
      <c r="M169" s="12" t="str">
        <f t="shared" si="17"/>
        <v>PI.IC.IT.021704.01</v>
      </c>
      <c r="N169" s="12"/>
      <c r="O169" s="12" t="str">
        <f t="shared" si="18"/>
        <v>PH.IC.IT.021704.01</v>
      </c>
      <c r="Q169" s="12" t="str">
        <f t="shared" si="19"/>
        <v>CL.IC.IT.021704.01</v>
      </c>
    </row>
    <row r="170" spans="1:27" ht="15">
      <c r="A170" t="s">
        <v>4089</v>
      </c>
      <c r="C170" s="2" t="s">
        <v>9391</v>
      </c>
      <c r="E170" s="2" t="s">
        <v>6865</v>
      </c>
      <c r="F170" t="s">
        <v>4037</v>
      </c>
      <c r="G170" t="s">
        <v>3887</v>
      </c>
      <c r="H170" s="2" t="s">
        <v>7071</v>
      </c>
      <c r="I170" t="s">
        <v>3888</v>
      </c>
      <c r="J170" s="11" t="str">
        <f t="shared" si="15"/>
        <v>IC.IT.021705</v>
      </c>
      <c r="K170" s="2" t="s">
        <v>11324</v>
      </c>
      <c r="L170" t="str">
        <f t="shared" si="16"/>
        <v>Elbow, right</v>
      </c>
      <c r="M170" s="12" t="str">
        <f t="shared" si="17"/>
        <v>PI.IC.IT.021705.01</v>
      </c>
      <c r="N170" s="12"/>
      <c r="O170" s="12" t="str">
        <f t="shared" si="18"/>
        <v>PH.IC.IT.021705.01</v>
      </c>
      <c r="Q170" s="12" t="str">
        <f t="shared" si="19"/>
        <v>CL.IC.IT.021705.01</v>
      </c>
    </row>
    <row r="171" spans="1:27" ht="15">
      <c r="A171" t="s">
        <v>4089</v>
      </c>
      <c r="C171" s="2" t="s">
        <v>9391</v>
      </c>
      <c r="E171" s="2" t="s">
        <v>6865</v>
      </c>
      <c r="F171" t="s">
        <v>4037</v>
      </c>
      <c r="G171" t="s">
        <v>3889</v>
      </c>
      <c r="H171" s="2" t="s">
        <v>6888</v>
      </c>
      <c r="I171" t="s">
        <v>3890</v>
      </c>
      <c r="J171" s="11" t="str">
        <f t="shared" si="15"/>
        <v>IC.IT.021706</v>
      </c>
      <c r="K171" s="2" t="s">
        <v>11324</v>
      </c>
      <c r="L171" t="str">
        <f t="shared" si="16"/>
        <v>Elbow, left</v>
      </c>
      <c r="M171" s="12" t="str">
        <f t="shared" si="17"/>
        <v>PI.IC.IT.021706.01</v>
      </c>
      <c r="N171" s="12"/>
      <c r="O171" s="12" t="str">
        <f t="shared" si="18"/>
        <v>PH.IC.IT.021706.01</v>
      </c>
      <c r="Q171" s="12" t="str">
        <f t="shared" si="19"/>
        <v>CL.IC.IT.021706.01</v>
      </c>
    </row>
    <row r="172" spans="1:27" ht="15">
      <c r="A172" t="s">
        <v>4089</v>
      </c>
      <c r="C172" s="2" t="s">
        <v>923</v>
      </c>
      <c r="E172" s="2" t="s">
        <v>1138</v>
      </c>
      <c r="F172" t="s">
        <v>4037</v>
      </c>
      <c r="G172" t="s">
        <v>3891</v>
      </c>
      <c r="H172" s="2" t="s">
        <v>7284</v>
      </c>
      <c r="I172" t="s">
        <v>3892</v>
      </c>
      <c r="J172" s="11" t="str">
        <f t="shared" si="15"/>
        <v>IC.IT.021707</v>
      </c>
      <c r="K172" s="2" t="s">
        <v>1192</v>
      </c>
      <c r="L172" t="str">
        <f t="shared" si="16"/>
        <v>Forearm, right</v>
      </c>
      <c r="M172" s="12" t="str">
        <f t="shared" si="17"/>
        <v>PI.IC.IT.021707.01</v>
      </c>
      <c r="N172" s="12"/>
      <c r="O172" s="12" t="str">
        <f t="shared" si="18"/>
        <v>PH.IC.IT.021707.01</v>
      </c>
      <c r="Q172" s="12" t="str">
        <f t="shared" si="19"/>
        <v>CL.IC.IT.021707.01</v>
      </c>
    </row>
    <row r="173" spans="1:27" ht="15">
      <c r="A173" t="s">
        <v>4089</v>
      </c>
      <c r="C173" s="2" t="s">
        <v>923</v>
      </c>
      <c r="E173" s="2" t="s">
        <v>1138</v>
      </c>
      <c r="F173" t="s">
        <v>4037</v>
      </c>
      <c r="G173" t="s">
        <v>3893</v>
      </c>
      <c r="H173" s="2" t="s">
        <v>10093</v>
      </c>
      <c r="I173" t="s">
        <v>3894</v>
      </c>
      <c r="J173" s="11" t="str">
        <f t="shared" si="15"/>
        <v>IC.IT.021708</v>
      </c>
      <c r="K173" s="2" t="s">
        <v>1192</v>
      </c>
      <c r="L173" t="str">
        <f t="shared" si="16"/>
        <v>Forearm, left</v>
      </c>
      <c r="M173" s="12" t="str">
        <f t="shared" si="17"/>
        <v>PI.IC.IT.021708.01</v>
      </c>
      <c r="N173" s="12"/>
      <c r="O173" s="12" t="str">
        <f t="shared" si="18"/>
        <v>PH.IC.IT.021708.01</v>
      </c>
      <c r="Q173" s="12" t="str">
        <f t="shared" si="19"/>
        <v>CL.IC.IT.021708.01</v>
      </c>
    </row>
    <row r="174" spans="1:27" ht="15">
      <c r="A174" t="s">
        <v>4089</v>
      </c>
      <c r="C174" s="2" t="s">
        <v>923</v>
      </c>
      <c r="E174" s="2" t="s">
        <v>1138</v>
      </c>
      <c r="F174" t="s">
        <v>4037</v>
      </c>
      <c r="G174" t="s">
        <v>3895</v>
      </c>
      <c r="H174" s="2" t="s">
        <v>10095</v>
      </c>
      <c r="I174" t="s">
        <v>3896</v>
      </c>
      <c r="J174" s="11" t="str">
        <f t="shared" si="15"/>
        <v>IC.IT.021709</v>
      </c>
      <c r="K174" s="2" t="s">
        <v>1192</v>
      </c>
      <c r="L174" t="str">
        <f t="shared" si="16"/>
        <v>Wrist, right</v>
      </c>
      <c r="M174" s="12" t="str">
        <f t="shared" si="17"/>
        <v>PI.IC.IT.021709.01</v>
      </c>
      <c r="N174" s="12"/>
      <c r="O174" s="12" t="str">
        <f t="shared" si="18"/>
        <v>PH.IC.IT.021709.01</v>
      </c>
      <c r="Q174" s="12" t="str">
        <f t="shared" si="19"/>
        <v>CL.IC.IT.021709.01</v>
      </c>
    </row>
    <row r="175" spans="1:27" ht="15">
      <c r="A175" t="s">
        <v>4089</v>
      </c>
      <c r="C175" s="2" t="s">
        <v>923</v>
      </c>
      <c r="E175" s="2" t="s">
        <v>1138</v>
      </c>
      <c r="F175" t="s">
        <v>4037</v>
      </c>
      <c r="G175" t="s">
        <v>3897</v>
      </c>
      <c r="H175" s="2" t="s">
        <v>10905</v>
      </c>
      <c r="I175" t="s">
        <v>3898</v>
      </c>
      <c r="J175" s="11" t="str">
        <f t="shared" si="15"/>
        <v>IC.IT.021710</v>
      </c>
      <c r="K175" s="2" t="s">
        <v>1192</v>
      </c>
      <c r="L175" t="str">
        <f t="shared" si="16"/>
        <v>Wrist, left</v>
      </c>
      <c r="M175" s="12" t="str">
        <f t="shared" si="17"/>
        <v>PI.IC.IT.021710.01</v>
      </c>
      <c r="N175" s="12"/>
      <c r="O175" s="12" t="str">
        <f t="shared" si="18"/>
        <v>PH.IC.IT.021710.01</v>
      </c>
      <c r="Q175" s="12" t="str">
        <f t="shared" si="19"/>
        <v>CL.IC.IT.021710.01</v>
      </c>
    </row>
    <row r="176" spans="1:27" ht="15">
      <c r="A176" t="s">
        <v>4089</v>
      </c>
      <c r="C176" s="2" t="s">
        <v>923</v>
      </c>
      <c r="E176" s="2" t="s">
        <v>1138</v>
      </c>
      <c r="F176" t="s">
        <v>4037</v>
      </c>
      <c r="G176" t="s">
        <v>4048</v>
      </c>
      <c r="H176" s="2" t="s">
        <v>11023</v>
      </c>
      <c r="I176" t="s">
        <v>4049</v>
      </c>
      <c r="J176" s="11" t="str">
        <f t="shared" si="15"/>
        <v>IC.IT.021712</v>
      </c>
      <c r="K176" s="2" t="s">
        <v>1192</v>
      </c>
      <c r="L176" t="str">
        <f t="shared" si="16"/>
        <v>Hand, right</v>
      </c>
      <c r="M176" s="12" t="str">
        <f t="shared" si="17"/>
        <v>PI.IC.IT.021712.01</v>
      </c>
      <c r="N176" s="12"/>
      <c r="O176" s="12" t="str">
        <f t="shared" si="18"/>
        <v>PH.IC.IT.021712.01</v>
      </c>
      <c r="Q176" s="12" t="str">
        <f t="shared" si="19"/>
        <v>CL.IC.IT.021712.01</v>
      </c>
    </row>
    <row r="177" spans="1:17" ht="15">
      <c r="A177" t="s">
        <v>4089</v>
      </c>
      <c r="C177" s="2" t="s">
        <v>923</v>
      </c>
      <c r="E177" s="2" t="s">
        <v>1138</v>
      </c>
      <c r="F177" t="s">
        <v>4037</v>
      </c>
      <c r="G177" t="s">
        <v>4050</v>
      </c>
      <c r="H177" s="2" t="s">
        <v>8201</v>
      </c>
      <c r="I177" t="s">
        <v>4051</v>
      </c>
      <c r="J177" s="11" t="str">
        <f t="shared" si="15"/>
        <v>IC.IT.021713</v>
      </c>
      <c r="K177" s="2" t="s">
        <v>1192</v>
      </c>
      <c r="L177" t="str">
        <f t="shared" si="16"/>
        <v>Hand, left</v>
      </c>
      <c r="M177" s="12" t="str">
        <f t="shared" si="17"/>
        <v>PI.IC.IT.021713.01</v>
      </c>
      <c r="N177" s="12"/>
      <c r="O177" s="12" t="str">
        <f t="shared" si="18"/>
        <v>PH.IC.IT.021713.01</v>
      </c>
      <c r="Q177" s="12" t="str">
        <f t="shared" si="19"/>
        <v>CL.IC.IT.021713.01</v>
      </c>
    </row>
    <row r="178" spans="1:17" ht="15">
      <c r="A178" t="s">
        <v>4089</v>
      </c>
      <c r="C178" s="2" t="s">
        <v>923</v>
      </c>
      <c r="E178" s="2" t="s">
        <v>1138</v>
      </c>
      <c r="F178" t="s">
        <v>4037</v>
      </c>
      <c r="G178" t="s">
        <v>3902</v>
      </c>
      <c r="H178" s="2" t="s">
        <v>9621</v>
      </c>
      <c r="I178" t="s">
        <v>3903</v>
      </c>
      <c r="J178" s="11" t="str">
        <f t="shared" si="15"/>
        <v>IC.IT.021714</v>
      </c>
      <c r="K178" s="2" t="s">
        <v>1192</v>
      </c>
      <c r="L178" t="str">
        <f t="shared" si="16"/>
        <v>Finger(s), right: specify</v>
      </c>
      <c r="M178" s="12" t="str">
        <f t="shared" si="17"/>
        <v>PI.IC.IT.021714.01</v>
      </c>
      <c r="N178" s="12"/>
      <c r="O178" s="12" t="str">
        <f t="shared" si="18"/>
        <v>PH.IC.IT.021714.01</v>
      </c>
      <c r="Q178" s="12" t="str">
        <f t="shared" si="19"/>
        <v>CL.IC.IT.021714.01</v>
      </c>
    </row>
    <row r="179" spans="1:17" ht="15">
      <c r="A179" t="s">
        <v>4089</v>
      </c>
      <c r="C179" s="2" t="s">
        <v>923</v>
      </c>
      <c r="E179" s="2" t="s">
        <v>1138</v>
      </c>
      <c r="F179" t="s">
        <v>4037</v>
      </c>
      <c r="G179" t="s">
        <v>3904</v>
      </c>
      <c r="H179" s="2" t="s">
        <v>6135</v>
      </c>
      <c r="I179" t="s">
        <v>3905</v>
      </c>
      <c r="J179" s="11" t="str">
        <f t="shared" si="15"/>
        <v>IC.IT.021715</v>
      </c>
      <c r="K179" s="2" t="s">
        <v>1192</v>
      </c>
      <c r="L179" t="str">
        <f t="shared" si="16"/>
        <v>Finger(s), left:  specify</v>
      </c>
      <c r="M179" s="12" t="str">
        <f t="shared" si="17"/>
        <v>PI.IC.IT.021715.01</v>
      </c>
      <c r="N179" s="12"/>
      <c r="O179" s="12" t="str">
        <f t="shared" si="18"/>
        <v>PH.IC.IT.021715.01</v>
      </c>
      <c r="Q179" s="12" t="str">
        <f t="shared" si="19"/>
        <v>CL.IC.IT.021715.01</v>
      </c>
    </row>
    <row r="180" spans="1:17" ht="15">
      <c r="A180" t="s">
        <v>4089</v>
      </c>
      <c r="C180" s="2" t="s">
        <v>923</v>
      </c>
      <c r="E180" s="2" t="s">
        <v>1138</v>
      </c>
      <c r="F180" t="s">
        <v>4037</v>
      </c>
      <c r="G180" t="s">
        <v>3906</v>
      </c>
      <c r="H180" s="2" t="s">
        <v>5740</v>
      </c>
      <c r="I180" t="s">
        <v>3907</v>
      </c>
      <c r="J180" s="11" t="str">
        <f t="shared" si="15"/>
        <v>IC.IT.021716</v>
      </c>
      <c r="K180" s="2" t="s">
        <v>1192</v>
      </c>
      <c r="L180" t="str">
        <f t="shared" si="16"/>
        <v>Thigh, right</v>
      </c>
      <c r="M180" s="12" t="str">
        <f t="shared" si="17"/>
        <v>PI.IC.IT.021716.01</v>
      </c>
      <c r="N180" s="12"/>
      <c r="O180" s="12" t="str">
        <f t="shared" si="18"/>
        <v>PH.IC.IT.021716.01</v>
      </c>
      <c r="Q180" s="12" t="str">
        <f t="shared" si="19"/>
        <v>CL.IC.IT.021716.01</v>
      </c>
    </row>
    <row r="181" spans="1:17" ht="15">
      <c r="A181" t="s">
        <v>4089</v>
      </c>
      <c r="C181" s="2" t="s">
        <v>923</v>
      </c>
      <c r="E181" s="2" t="s">
        <v>1138</v>
      </c>
      <c r="F181" t="s">
        <v>4037</v>
      </c>
      <c r="G181" t="s">
        <v>3908</v>
      </c>
      <c r="H181" s="2" t="s">
        <v>1138</v>
      </c>
      <c r="I181" t="s">
        <v>3909</v>
      </c>
      <c r="J181" s="11" t="str">
        <f t="shared" si="15"/>
        <v>IC.IT.021717</v>
      </c>
      <c r="K181" s="2" t="s">
        <v>1192</v>
      </c>
      <c r="L181" t="str">
        <f t="shared" si="16"/>
        <v>Thigh, left</v>
      </c>
      <c r="M181" s="12" t="str">
        <f t="shared" si="17"/>
        <v>PI.IC.IT.021717.01</v>
      </c>
      <c r="N181" s="12"/>
      <c r="O181" s="12" t="str">
        <f t="shared" si="18"/>
        <v>PH.IC.IT.021717.01</v>
      </c>
      <c r="Q181" s="12" t="str">
        <f t="shared" si="19"/>
        <v>CL.IC.IT.021717.01</v>
      </c>
    </row>
    <row r="182" spans="1:17" ht="15">
      <c r="A182" t="s">
        <v>4089</v>
      </c>
      <c r="C182" s="2" t="s">
        <v>923</v>
      </c>
      <c r="E182" s="2" t="s">
        <v>1138</v>
      </c>
      <c r="F182" t="s">
        <v>4037</v>
      </c>
      <c r="G182" t="s">
        <v>3777</v>
      </c>
      <c r="H182" s="2" t="s">
        <v>965</v>
      </c>
      <c r="I182" t="s">
        <v>3778</v>
      </c>
      <c r="J182" s="11" t="str">
        <f t="shared" si="15"/>
        <v>IC.IT.021718</v>
      </c>
      <c r="K182" s="2" t="s">
        <v>1192</v>
      </c>
      <c r="L182" t="str">
        <f t="shared" si="16"/>
        <v>Knee, right</v>
      </c>
      <c r="M182" s="12" t="str">
        <f t="shared" si="17"/>
        <v>PI.IC.IT.021718.01</v>
      </c>
      <c r="N182" s="12"/>
      <c r="O182" s="12" t="str">
        <f t="shared" si="18"/>
        <v>PH.IC.IT.021718.01</v>
      </c>
      <c r="Q182" s="12" t="str">
        <f t="shared" si="19"/>
        <v>CL.IC.IT.021718.01</v>
      </c>
    </row>
    <row r="183" spans="1:17" ht="15">
      <c r="A183" t="s">
        <v>4089</v>
      </c>
      <c r="C183" s="2" t="s">
        <v>923</v>
      </c>
      <c r="E183" s="2" t="s">
        <v>1138</v>
      </c>
      <c r="F183" t="s">
        <v>4037</v>
      </c>
      <c r="G183" t="s">
        <v>3779</v>
      </c>
      <c r="H183" s="2" t="s">
        <v>967</v>
      </c>
      <c r="I183" t="s">
        <v>3780</v>
      </c>
      <c r="J183" s="11" t="str">
        <f t="shared" si="15"/>
        <v>IC.IT.021719</v>
      </c>
      <c r="K183" s="2" t="s">
        <v>1192</v>
      </c>
      <c r="L183" t="str">
        <f t="shared" si="16"/>
        <v>Knee, left</v>
      </c>
      <c r="M183" s="12" t="str">
        <f t="shared" si="17"/>
        <v>PI.IC.IT.021719.01</v>
      </c>
      <c r="N183" s="12"/>
      <c r="O183" s="12" t="str">
        <f t="shared" si="18"/>
        <v>PH.IC.IT.021719.01</v>
      </c>
      <c r="Q183" s="12" t="str">
        <f t="shared" si="19"/>
        <v>CL.IC.IT.021719.01</v>
      </c>
    </row>
    <row r="184" spans="1:17" ht="15">
      <c r="A184" t="s">
        <v>4089</v>
      </c>
      <c r="C184" s="2" t="s">
        <v>923</v>
      </c>
      <c r="E184" s="2" t="s">
        <v>1138</v>
      </c>
      <c r="F184" t="s">
        <v>4037</v>
      </c>
      <c r="G184" t="s">
        <v>3781</v>
      </c>
      <c r="H184" s="2" t="s">
        <v>6396</v>
      </c>
      <c r="I184" t="s">
        <v>3782</v>
      </c>
      <c r="J184" s="11" t="str">
        <f t="shared" si="15"/>
        <v>IC.IT.021720</v>
      </c>
      <c r="K184" s="2" t="s">
        <v>1192</v>
      </c>
      <c r="L184" t="str">
        <f t="shared" si="16"/>
        <v>Calf, right</v>
      </c>
      <c r="M184" s="12" t="str">
        <f t="shared" si="17"/>
        <v>PI.IC.IT.021720.01</v>
      </c>
      <c r="N184" s="12"/>
      <c r="O184" s="12" t="str">
        <f t="shared" si="18"/>
        <v>PH.IC.IT.021720.01</v>
      </c>
      <c r="Q184" s="12" t="str">
        <f t="shared" si="19"/>
        <v>CL.IC.IT.021720.01</v>
      </c>
    </row>
    <row r="185" spans="1:17" ht="15">
      <c r="A185" t="s">
        <v>4089</v>
      </c>
      <c r="C185" s="2" t="s">
        <v>923</v>
      </c>
      <c r="E185" s="2" t="s">
        <v>1138</v>
      </c>
      <c r="F185" t="s">
        <v>4037</v>
      </c>
      <c r="G185" t="s">
        <v>3783</v>
      </c>
      <c r="H185" s="2" t="s">
        <v>5577</v>
      </c>
      <c r="I185" t="s">
        <v>3784</v>
      </c>
      <c r="J185" s="11" t="str">
        <f t="shared" si="15"/>
        <v>IC.IT.021721</v>
      </c>
      <c r="K185" s="2" t="s">
        <v>1192</v>
      </c>
      <c r="L185" t="str">
        <f t="shared" si="16"/>
        <v>Calf, left</v>
      </c>
      <c r="M185" s="12" t="str">
        <f t="shared" si="17"/>
        <v>PI.IC.IT.021721.01</v>
      </c>
      <c r="N185" s="12"/>
      <c r="O185" s="12" t="str">
        <f t="shared" si="18"/>
        <v>PH.IC.IT.021721.01</v>
      </c>
      <c r="Q185" s="12" t="str">
        <f t="shared" si="19"/>
        <v>CL.IC.IT.021721.01</v>
      </c>
    </row>
    <row r="186" spans="1:17" ht="15">
      <c r="A186" t="s">
        <v>4089</v>
      </c>
      <c r="C186" s="2" t="s">
        <v>923</v>
      </c>
      <c r="E186" s="2" t="s">
        <v>1138</v>
      </c>
      <c r="F186" t="s">
        <v>4037</v>
      </c>
      <c r="G186" t="s">
        <v>3785</v>
      </c>
      <c r="H186" s="2" t="s">
        <v>5751</v>
      </c>
      <c r="I186" t="s">
        <v>3786</v>
      </c>
      <c r="J186" s="11" t="str">
        <f t="shared" si="15"/>
        <v>IC.IT.021722</v>
      </c>
      <c r="K186" s="2" t="s">
        <v>1192</v>
      </c>
      <c r="L186" t="str">
        <f t="shared" si="16"/>
        <v>Ankle, right</v>
      </c>
      <c r="M186" s="12" t="str">
        <f t="shared" si="17"/>
        <v>PI.IC.IT.021722.01</v>
      </c>
      <c r="N186" s="12"/>
      <c r="O186" s="12" t="str">
        <f t="shared" si="18"/>
        <v>PH.IC.IT.021722.01</v>
      </c>
      <c r="Q186" s="12" t="str">
        <f t="shared" si="19"/>
        <v>CL.IC.IT.021722.01</v>
      </c>
    </row>
    <row r="187" spans="1:17" ht="15">
      <c r="A187" t="s">
        <v>4089</v>
      </c>
      <c r="C187" s="2" t="s">
        <v>923</v>
      </c>
      <c r="E187" s="2" t="s">
        <v>1138</v>
      </c>
      <c r="F187" t="s">
        <v>4037</v>
      </c>
      <c r="G187" t="s">
        <v>3787</v>
      </c>
      <c r="H187" s="2" t="s">
        <v>5753</v>
      </c>
      <c r="I187" t="s">
        <v>3917</v>
      </c>
      <c r="J187" s="11" t="str">
        <f t="shared" si="15"/>
        <v>IC.IT.021723</v>
      </c>
      <c r="K187" s="2" t="s">
        <v>1192</v>
      </c>
      <c r="L187" t="str">
        <f t="shared" si="16"/>
        <v>Ankle, left</v>
      </c>
      <c r="M187" s="12" t="str">
        <f t="shared" si="17"/>
        <v>PI.IC.IT.021723.01</v>
      </c>
      <c r="N187" s="12"/>
      <c r="O187" s="12" t="str">
        <f t="shared" si="18"/>
        <v>PH.IC.IT.021723.01</v>
      </c>
      <c r="Q187" s="12" t="str">
        <f t="shared" si="19"/>
        <v>CL.IC.IT.021723.01</v>
      </c>
    </row>
    <row r="188" spans="1:17" ht="15">
      <c r="A188" t="s">
        <v>4089</v>
      </c>
      <c r="C188" s="2" t="s">
        <v>923</v>
      </c>
      <c r="E188" s="2" t="s">
        <v>1138</v>
      </c>
      <c r="F188" t="s">
        <v>4037</v>
      </c>
      <c r="G188" t="s">
        <v>4191</v>
      </c>
      <c r="H188" s="2" t="s">
        <v>6583</v>
      </c>
      <c r="I188" t="s">
        <v>4192</v>
      </c>
      <c r="J188" s="11" t="str">
        <f t="shared" si="15"/>
        <v>IC.IT.021724</v>
      </c>
      <c r="K188" s="2" t="s">
        <v>1192</v>
      </c>
      <c r="L188" t="str">
        <f t="shared" si="16"/>
        <v>Heel, right</v>
      </c>
      <c r="M188" s="12" t="str">
        <f t="shared" si="17"/>
        <v>PI.IC.IT.021724.01</v>
      </c>
      <c r="N188" s="12"/>
      <c r="O188" s="12" t="str">
        <f t="shared" si="18"/>
        <v>PH.IC.IT.021724.01</v>
      </c>
      <c r="Q188" s="12" t="str">
        <f t="shared" si="19"/>
        <v>CL.IC.IT.021724.01</v>
      </c>
    </row>
    <row r="189" spans="1:17" ht="15">
      <c r="A189" t="s">
        <v>4089</v>
      </c>
      <c r="C189" s="2" t="s">
        <v>923</v>
      </c>
      <c r="E189" s="2" t="s">
        <v>1138</v>
      </c>
      <c r="F189" t="s">
        <v>4037</v>
      </c>
      <c r="G189" t="s">
        <v>4193</v>
      </c>
      <c r="H189" s="2" t="s">
        <v>7711</v>
      </c>
      <c r="I189" t="s">
        <v>4194</v>
      </c>
      <c r="J189" s="11" t="str">
        <f t="shared" si="15"/>
        <v>IC.IT.021725</v>
      </c>
      <c r="K189" s="2" t="s">
        <v>1192</v>
      </c>
      <c r="L189" t="str">
        <f t="shared" si="16"/>
        <v>Heel, left</v>
      </c>
      <c r="M189" s="12" t="str">
        <f t="shared" si="17"/>
        <v>PI.IC.IT.021725.01</v>
      </c>
      <c r="N189" s="12"/>
      <c r="O189" s="12" t="str">
        <f t="shared" si="18"/>
        <v>PH.IC.IT.021725.01</v>
      </c>
      <c r="Q189" s="12" t="str">
        <f t="shared" si="19"/>
        <v>CL.IC.IT.021725.01</v>
      </c>
    </row>
    <row r="190" spans="1:17" ht="15">
      <c r="A190" t="s">
        <v>4089</v>
      </c>
      <c r="C190" s="2" t="s">
        <v>923</v>
      </c>
      <c r="E190" s="2" t="s">
        <v>1138</v>
      </c>
      <c r="F190" t="s">
        <v>4037</v>
      </c>
      <c r="G190" t="s">
        <v>4195</v>
      </c>
      <c r="H190" s="2" t="s">
        <v>9453</v>
      </c>
      <c r="I190" t="s">
        <v>4196</v>
      </c>
      <c r="J190" s="11" t="str">
        <f t="shared" si="15"/>
        <v>IC.IT.021726</v>
      </c>
      <c r="K190" s="2" t="s">
        <v>1192</v>
      </c>
      <c r="L190" t="str">
        <f t="shared" si="16"/>
        <v>Foot, right</v>
      </c>
      <c r="M190" s="12" t="str">
        <f t="shared" si="17"/>
        <v>PI.IC.IT.021726.01</v>
      </c>
      <c r="N190" s="12"/>
      <c r="O190" s="12" t="str">
        <f t="shared" si="18"/>
        <v>PH.IC.IT.021726.01</v>
      </c>
      <c r="Q190" s="12" t="str">
        <f t="shared" si="19"/>
        <v>CL.IC.IT.021726.01</v>
      </c>
    </row>
    <row r="191" spans="1:17" ht="15">
      <c r="A191" t="s">
        <v>4089</v>
      </c>
      <c r="C191" s="2" t="s">
        <v>923</v>
      </c>
      <c r="E191" s="2" t="s">
        <v>1138</v>
      </c>
      <c r="F191" t="s">
        <v>4037</v>
      </c>
      <c r="G191" t="s">
        <v>4197</v>
      </c>
      <c r="H191" s="2" t="s">
        <v>5889</v>
      </c>
      <c r="I191" t="s">
        <v>4198</v>
      </c>
      <c r="J191" s="11" t="str">
        <f t="shared" si="15"/>
        <v>IC.IT.021727</v>
      </c>
      <c r="K191" s="2" t="s">
        <v>1192</v>
      </c>
      <c r="L191" t="str">
        <f t="shared" si="16"/>
        <v>Foot, left</v>
      </c>
      <c r="M191" s="12" t="str">
        <f t="shared" si="17"/>
        <v>PI.IC.IT.021727.01</v>
      </c>
      <c r="N191" s="12"/>
      <c r="O191" s="12" t="str">
        <f t="shared" si="18"/>
        <v>PH.IC.IT.021727.01</v>
      </c>
      <c r="Q191" s="12" t="str">
        <f t="shared" si="19"/>
        <v>CL.IC.IT.021727.01</v>
      </c>
    </row>
    <row r="192" spans="1:17" ht="15">
      <c r="A192" t="s">
        <v>4089</v>
      </c>
      <c r="C192" s="2" t="s">
        <v>923</v>
      </c>
      <c r="E192" s="2" t="s">
        <v>1138</v>
      </c>
      <c r="F192" t="s">
        <v>4037</v>
      </c>
      <c r="G192" t="s">
        <v>4199</v>
      </c>
      <c r="H192" s="2" t="s">
        <v>5892</v>
      </c>
      <c r="I192" t="s">
        <v>4200</v>
      </c>
      <c r="J192" s="11" t="str">
        <f t="shared" si="15"/>
        <v>IC.IT.021728</v>
      </c>
      <c r="K192" s="2" t="s">
        <v>1192</v>
      </c>
      <c r="L192" t="str">
        <f t="shared" si="16"/>
        <v>Toe(s), right: specify</v>
      </c>
      <c r="M192" s="12" t="str">
        <f t="shared" si="17"/>
        <v>PI.IC.IT.021728.01</v>
      </c>
      <c r="N192" s="12"/>
      <c r="O192" s="12" t="str">
        <f t="shared" si="18"/>
        <v>PH.IC.IT.021728.01</v>
      </c>
      <c r="Q192" s="12" t="str">
        <f t="shared" si="19"/>
        <v>CL.IC.IT.021728.01</v>
      </c>
    </row>
    <row r="193" spans="1:17" ht="15">
      <c r="A193" t="s">
        <v>4089</v>
      </c>
      <c r="C193" s="2" t="s">
        <v>923</v>
      </c>
      <c r="E193" s="2" t="s">
        <v>1138</v>
      </c>
      <c r="F193" t="s">
        <v>4037</v>
      </c>
      <c r="G193" t="s">
        <v>4201</v>
      </c>
      <c r="H193" s="2" t="s">
        <v>5896</v>
      </c>
      <c r="I193" t="s">
        <v>4202</v>
      </c>
      <c r="J193" s="11" t="str">
        <f t="shared" si="15"/>
        <v>IC.IT.021729</v>
      </c>
      <c r="K193" s="2" t="s">
        <v>1192</v>
      </c>
      <c r="L193" t="str">
        <f t="shared" si="16"/>
        <v>Toe(s), left:  specify</v>
      </c>
      <c r="M193" s="12" t="str">
        <f t="shared" si="17"/>
        <v>PI.IC.IT.021729.01</v>
      </c>
      <c r="N193" s="12"/>
      <c r="O193" s="12" t="str">
        <f t="shared" si="18"/>
        <v>PH.IC.IT.021729.01</v>
      </c>
      <c r="Q193" s="12" t="str">
        <f t="shared" si="19"/>
        <v>CL.IC.IT.021729.01</v>
      </c>
    </row>
    <row r="194" spans="1:17" ht="15">
      <c r="A194" t="s">
        <v>4089</v>
      </c>
      <c r="C194" s="2" t="s">
        <v>923</v>
      </c>
      <c r="D194" t="s">
        <v>4562</v>
      </c>
      <c r="E194" s="2" t="s">
        <v>965</v>
      </c>
      <c r="F194" t="s">
        <v>4186</v>
      </c>
      <c r="G194" t="s">
        <v>4187</v>
      </c>
      <c r="H194" s="2" t="s">
        <v>1192</v>
      </c>
      <c r="I194" t="s">
        <v>4323</v>
      </c>
      <c r="J194" s="11" t="str">
        <f t="shared" si="15"/>
        <v>IC.IT.021801</v>
      </c>
      <c r="K194" s="2" t="s">
        <v>1192</v>
      </c>
      <c r="L194" t="str">
        <f t="shared" si="16"/>
        <v>Forehead, right side</v>
      </c>
      <c r="M194" s="12" t="str">
        <f t="shared" si="17"/>
        <v>PI.IC.IT.021801.01</v>
      </c>
      <c r="N194" s="12"/>
      <c r="O194" s="12" t="str">
        <f t="shared" si="18"/>
        <v>PH.IC.IT.021801.01</v>
      </c>
      <c r="Q194" s="12" t="str">
        <f t="shared" si="19"/>
        <v>CL.IC.IT.021801.01</v>
      </c>
    </row>
    <row r="195" spans="1:17" ht="15">
      <c r="A195" t="s">
        <v>4089</v>
      </c>
      <c r="C195" s="2" t="s">
        <v>923</v>
      </c>
      <c r="E195" s="2" t="s">
        <v>965</v>
      </c>
      <c r="F195" t="s">
        <v>4186</v>
      </c>
      <c r="G195" t="s">
        <v>4324</v>
      </c>
      <c r="H195" s="2" t="s">
        <v>923</v>
      </c>
      <c r="I195" t="s">
        <v>4325</v>
      </c>
      <c r="J195" s="11" t="str">
        <f t="shared" si="15"/>
        <v>IC.IT.021802</v>
      </c>
      <c r="K195" s="2" t="s">
        <v>1192</v>
      </c>
      <c r="L195" t="str">
        <f t="shared" si="16"/>
        <v>Forehead, left side</v>
      </c>
      <c r="M195" s="12" t="str">
        <f t="shared" si="17"/>
        <v>PI.IC.IT.021802.01</v>
      </c>
      <c r="N195" s="12"/>
      <c r="O195" s="12" t="str">
        <f t="shared" si="18"/>
        <v>PH.IC.IT.021802.01</v>
      </c>
      <c r="Q195" s="12" t="str">
        <f t="shared" si="19"/>
        <v>CL.IC.IT.021802.01</v>
      </c>
    </row>
    <row r="196" spans="1:17" ht="15">
      <c r="A196" t="s">
        <v>4089</v>
      </c>
      <c r="C196" s="2" t="s">
        <v>923</v>
      </c>
      <c r="E196" s="2" t="s">
        <v>965</v>
      </c>
      <c r="F196" t="s">
        <v>4186</v>
      </c>
      <c r="G196" t="s">
        <v>4326</v>
      </c>
      <c r="H196" s="2" t="s">
        <v>1202</v>
      </c>
      <c r="I196" t="s">
        <v>4326</v>
      </c>
      <c r="J196" s="11" t="str">
        <f t="shared" si="15"/>
        <v>IC.IT.021803</v>
      </c>
      <c r="K196" s="2" t="s">
        <v>1192</v>
      </c>
      <c r="L196" t="str">
        <f t="shared" si="16"/>
        <v>Forehead</v>
      </c>
      <c r="M196" s="12" t="str">
        <f t="shared" si="17"/>
        <v>PI.IC.IT.021803.01</v>
      </c>
      <c r="N196" s="12"/>
      <c r="O196" s="12" t="str">
        <f t="shared" si="18"/>
        <v>PH.IC.IT.021803.01</v>
      </c>
      <c r="Q196" s="12" t="str">
        <f t="shared" si="19"/>
        <v>CL.IC.IT.021803.01</v>
      </c>
    </row>
    <row r="197" spans="1:17" ht="15">
      <c r="A197" t="s">
        <v>4089</v>
      </c>
      <c r="C197" s="2" t="s">
        <v>923</v>
      </c>
      <c r="E197" s="2" t="s">
        <v>965</v>
      </c>
      <c r="F197" t="s">
        <v>4186</v>
      </c>
      <c r="G197" t="s">
        <v>4327</v>
      </c>
      <c r="H197" s="2" t="s">
        <v>7070</v>
      </c>
      <c r="I197" t="s">
        <v>4328</v>
      </c>
      <c r="J197" s="11" t="str">
        <f t="shared" si="15"/>
        <v>IC.IT.021804</v>
      </c>
      <c r="K197" s="2" t="s">
        <v>1192</v>
      </c>
      <c r="L197" t="str">
        <f t="shared" si="16"/>
        <v>Temporal, right</v>
      </c>
      <c r="M197" s="12" t="str">
        <f t="shared" si="17"/>
        <v>PI.IC.IT.021804.01</v>
      </c>
      <c r="N197" s="12"/>
      <c r="O197" s="12" t="str">
        <f t="shared" si="18"/>
        <v>PH.IC.IT.021804.01</v>
      </c>
      <c r="Q197" s="12" t="str">
        <f t="shared" si="19"/>
        <v>CL.IC.IT.021804.01</v>
      </c>
    </row>
    <row r="198" spans="1:17" ht="15">
      <c r="A198" t="s">
        <v>4089</v>
      </c>
      <c r="C198" s="2" t="s">
        <v>923</v>
      </c>
      <c r="E198" s="2" t="s">
        <v>965</v>
      </c>
      <c r="F198" t="s">
        <v>4186</v>
      </c>
      <c r="G198" t="s">
        <v>4329</v>
      </c>
      <c r="H198" s="2" t="s">
        <v>7071</v>
      </c>
      <c r="I198" t="s">
        <v>4330</v>
      </c>
      <c r="J198" s="11" t="str">
        <f t="shared" si="15"/>
        <v>IC.IT.021805</v>
      </c>
      <c r="K198" s="2" t="s">
        <v>1192</v>
      </c>
      <c r="L198" t="str">
        <f t="shared" si="16"/>
        <v>Temporal, left</v>
      </c>
      <c r="M198" s="12" t="str">
        <f t="shared" si="17"/>
        <v>PI.IC.IT.021805.01</v>
      </c>
      <c r="N198" s="12"/>
      <c r="O198" s="12" t="str">
        <f t="shared" si="18"/>
        <v>PH.IC.IT.021805.01</v>
      </c>
      <c r="Q198" s="12" t="str">
        <f t="shared" si="19"/>
        <v>CL.IC.IT.021805.01</v>
      </c>
    </row>
    <row r="199" spans="1:17" ht="15">
      <c r="A199" t="s">
        <v>4089</v>
      </c>
      <c r="C199" s="2" t="s">
        <v>923</v>
      </c>
      <c r="E199" s="2" t="s">
        <v>965</v>
      </c>
      <c r="F199" t="s">
        <v>4186</v>
      </c>
      <c r="G199" t="s">
        <v>4331</v>
      </c>
      <c r="H199" s="2" t="s">
        <v>6888</v>
      </c>
      <c r="I199" t="s">
        <v>4332</v>
      </c>
      <c r="J199" s="11" t="str">
        <f t="shared" ref="J199:J263" si="35">CONCATENATE("IC.IT.",C199,E199,H199)</f>
        <v>IC.IT.021806</v>
      </c>
      <c r="K199" s="2" t="s">
        <v>1192</v>
      </c>
      <c r="L199" t="str">
        <f t="shared" ref="L199:L263" si="36">G199</f>
        <v>Parietal, right</v>
      </c>
      <c r="M199" s="12" t="str">
        <f t="shared" ref="M199:M263" si="37">CONCATENATE("PI.",J199,".",K199)</f>
        <v>PI.IC.IT.021806.01</v>
      </c>
      <c r="N199" s="12"/>
      <c r="O199" s="12" t="str">
        <f t="shared" ref="O199:O263" si="38">CONCATENATE("PH.",J199,".",K199)</f>
        <v>PH.IC.IT.021806.01</v>
      </c>
      <c r="Q199" s="12" t="str">
        <f t="shared" ref="Q199:Q263" si="39">CONCATENATE("CL.",J199,".",K199)</f>
        <v>CL.IC.IT.021806.01</v>
      </c>
    </row>
    <row r="200" spans="1:17" ht="15">
      <c r="A200" t="s">
        <v>4089</v>
      </c>
      <c r="C200" s="2" t="s">
        <v>923</v>
      </c>
      <c r="E200" s="2" t="s">
        <v>965</v>
      </c>
      <c r="F200" t="s">
        <v>4186</v>
      </c>
      <c r="G200" t="s">
        <v>4333</v>
      </c>
      <c r="H200" s="2" t="s">
        <v>7284</v>
      </c>
      <c r="I200" t="s">
        <v>4334</v>
      </c>
      <c r="J200" s="11" t="str">
        <f t="shared" si="35"/>
        <v>IC.IT.021807</v>
      </c>
      <c r="K200" s="2" t="s">
        <v>1192</v>
      </c>
      <c r="L200" t="str">
        <f t="shared" si="36"/>
        <v>Parietal, left</v>
      </c>
      <c r="M200" s="12" t="str">
        <f t="shared" si="37"/>
        <v>PI.IC.IT.021807.01</v>
      </c>
      <c r="N200" s="12"/>
      <c r="O200" s="12" t="str">
        <f t="shared" si="38"/>
        <v>PH.IC.IT.021807.01</v>
      </c>
      <c r="Q200" s="12" t="str">
        <f t="shared" si="39"/>
        <v>CL.IC.IT.021807.01</v>
      </c>
    </row>
    <row r="201" spans="1:17" ht="15">
      <c r="A201" t="s">
        <v>4089</v>
      </c>
      <c r="C201" s="2" t="s">
        <v>923</v>
      </c>
      <c r="E201" s="2" t="s">
        <v>965</v>
      </c>
      <c r="F201" t="s">
        <v>4186</v>
      </c>
      <c r="G201" t="s">
        <v>4335</v>
      </c>
      <c r="H201" s="2" t="s">
        <v>10093</v>
      </c>
      <c r="I201" t="s">
        <v>4335</v>
      </c>
      <c r="J201" s="11" t="str">
        <f t="shared" si="35"/>
        <v>IC.IT.021808</v>
      </c>
      <c r="K201" s="2" t="s">
        <v>1192</v>
      </c>
      <c r="L201" t="str">
        <f t="shared" si="36"/>
        <v>Occiput</v>
      </c>
      <c r="M201" s="12" t="str">
        <f t="shared" si="37"/>
        <v>PI.IC.IT.021808.01</v>
      </c>
      <c r="N201" s="12"/>
      <c r="O201" s="12" t="str">
        <f t="shared" si="38"/>
        <v>PH.IC.IT.021808.01</v>
      </c>
      <c r="Q201" s="12" t="str">
        <f t="shared" si="39"/>
        <v>CL.IC.IT.021808.01</v>
      </c>
    </row>
    <row r="202" spans="1:17" ht="15">
      <c r="A202" t="s">
        <v>4089</v>
      </c>
      <c r="C202" s="2" t="s">
        <v>923</v>
      </c>
      <c r="E202" s="2" t="s">
        <v>965</v>
      </c>
      <c r="F202" t="s">
        <v>4186</v>
      </c>
      <c r="G202" t="s">
        <v>4336</v>
      </c>
      <c r="H202" s="2" t="s">
        <v>10095</v>
      </c>
      <c r="I202" t="s">
        <v>4337</v>
      </c>
      <c r="J202" s="11" t="str">
        <f t="shared" si="35"/>
        <v>IC.IT.021809</v>
      </c>
      <c r="K202" s="2" t="s">
        <v>1192</v>
      </c>
      <c r="L202" t="str">
        <f t="shared" si="36"/>
        <v>Eye, right</v>
      </c>
      <c r="M202" s="12" t="str">
        <f t="shared" si="37"/>
        <v>PI.IC.IT.021809.01</v>
      </c>
      <c r="N202" s="12"/>
      <c r="O202" s="12" t="str">
        <f t="shared" si="38"/>
        <v>PH.IC.IT.021809.01</v>
      </c>
      <c r="Q202" s="12" t="str">
        <f t="shared" si="39"/>
        <v>CL.IC.IT.021809.01</v>
      </c>
    </row>
    <row r="203" spans="1:17" ht="15">
      <c r="A203" t="s">
        <v>4089</v>
      </c>
      <c r="C203" s="2" t="s">
        <v>923</v>
      </c>
      <c r="E203" s="2" t="s">
        <v>965</v>
      </c>
      <c r="F203" t="s">
        <v>4186</v>
      </c>
      <c r="G203" t="s">
        <v>4338</v>
      </c>
      <c r="H203" s="2" t="s">
        <v>10905</v>
      </c>
      <c r="I203" t="s">
        <v>4339</v>
      </c>
      <c r="J203" s="11" t="str">
        <f t="shared" si="35"/>
        <v>IC.IT.021810</v>
      </c>
      <c r="K203" s="2" t="s">
        <v>1192</v>
      </c>
      <c r="L203" t="str">
        <f t="shared" si="36"/>
        <v>Eye, left</v>
      </c>
      <c r="M203" s="12" t="str">
        <f t="shared" si="37"/>
        <v>PI.IC.IT.021810.01</v>
      </c>
      <c r="N203" s="12"/>
      <c r="O203" s="12" t="str">
        <f t="shared" si="38"/>
        <v>PH.IC.IT.021810.01</v>
      </c>
      <c r="Q203" s="12" t="str">
        <f t="shared" si="39"/>
        <v>CL.IC.IT.021810.01</v>
      </c>
    </row>
    <row r="204" spans="1:17" ht="15">
      <c r="A204" t="s">
        <v>4089</v>
      </c>
      <c r="C204" s="2" t="s">
        <v>923</v>
      </c>
      <c r="E204" s="2" t="s">
        <v>965</v>
      </c>
      <c r="F204" t="s">
        <v>4186</v>
      </c>
      <c r="G204" t="s">
        <v>3913</v>
      </c>
      <c r="H204" s="2" t="s">
        <v>11023</v>
      </c>
      <c r="I204" t="s">
        <v>3914</v>
      </c>
      <c r="J204" s="11" t="str">
        <f t="shared" si="35"/>
        <v>IC.IT.021812</v>
      </c>
      <c r="K204" s="2" t="s">
        <v>1192</v>
      </c>
      <c r="L204" t="str">
        <f t="shared" si="36"/>
        <v>Ear, right</v>
      </c>
      <c r="M204" s="12" t="str">
        <f t="shared" si="37"/>
        <v>PI.IC.IT.021812.01</v>
      </c>
      <c r="N204" s="12"/>
      <c r="O204" s="12" t="str">
        <f t="shared" si="38"/>
        <v>PH.IC.IT.021812.01</v>
      </c>
      <c r="Q204" s="12" t="str">
        <f t="shared" si="39"/>
        <v>CL.IC.IT.021812.01</v>
      </c>
    </row>
    <row r="205" spans="1:17" ht="15">
      <c r="A205" t="s">
        <v>4089</v>
      </c>
      <c r="C205" s="2" t="s">
        <v>923</v>
      </c>
      <c r="E205" s="2" t="s">
        <v>965</v>
      </c>
      <c r="F205" t="s">
        <v>4186</v>
      </c>
      <c r="G205" t="s">
        <v>3915</v>
      </c>
      <c r="H205" s="2" t="s">
        <v>8201</v>
      </c>
      <c r="I205" t="s">
        <v>3916</v>
      </c>
      <c r="J205" s="11" t="str">
        <f t="shared" si="35"/>
        <v>IC.IT.021813</v>
      </c>
      <c r="K205" s="2" t="s">
        <v>1192</v>
      </c>
      <c r="L205" t="str">
        <f t="shared" si="36"/>
        <v>Ear, left</v>
      </c>
      <c r="M205" s="12" t="str">
        <f t="shared" si="37"/>
        <v>PI.IC.IT.021813.01</v>
      </c>
      <c r="N205" s="12"/>
      <c r="O205" s="12" t="str">
        <f t="shared" si="38"/>
        <v>PH.IC.IT.021813.01</v>
      </c>
      <c r="Q205" s="12" t="str">
        <f t="shared" si="39"/>
        <v>CL.IC.IT.021813.01</v>
      </c>
    </row>
    <row r="206" spans="1:17" ht="15">
      <c r="A206" t="s">
        <v>4089</v>
      </c>
      <c r="C206" s="2" t="s">
        <v>923</v>
      </c>
      <c r="E206" s="2" t="s">
        <v>965</v>
      </c>
      <c r="F206" t="s">
        <v>4186</v>
      </c>
      <c r="G206" t="s">
        <v>4064</v>
      </c>
      <c r="H206" s="2" t="s">
        <v>9621</v>
      </c>
      <c r="I206" t="s">
        <v>4064</v>
      </c>
      <c r="J206" s="11" t="str">
        <f t="shared" si="35"/>
        <v>IC.IT.021814</v>
      </c>
      <c r="K206" s="2" t="s">
        <v>1192</v>
      </c>
      <c r="L206" t="str">
        <f t="shared" si="36"/>
        <v>Nose</v>
      </c>
      <c r="M206" s="12" t="str">
        <f t="shared" si="37"/>
        <v>PI.IC.IT.021814.01</v>
      </c>
      <c r="N206" s="12"/>
      <c r="O206" s="12" t="str">
        <f t="shared" si="38"/>
        <v>PH.IC.IT.021814.01</v>
      </c>
      <c r="Q206" s="12" t="str">
        <f t="shared" si="39"/>
        <v>CL.IC.IT.021814.01</v>
      </c>
    </row>
    <row r="207" spans="1:17" ht="15">
      <c r="A207" t="s">
        <v>4089</v>
      </c>
      <c r="C207" s="2" t="s">
        <v>923</v>
      </c>
      <c r="E207" s="2" t="s">
        <v>965</v>
      </c>
      <c r="F207" t="s">
        <v>4186</v>
      </c>
      <c r="G207" t="s">
        <v>4246</v>
      </c>
      <c r="H207" s="2" t="s">
        <v>6135</v>
      </c>
      <c r="I207" t="s">
        <v>4247</v>
      </c>
      <c r="J207" s="11" t="str">
        <f t="shared" si="35"/>
        <v>IC.IT.021815</v>
      </c>
      <c r="K207" s="2" t="s">
        <v>1192</v>
      </c>
      <c r="L207" t="str">
        <f t="shared" si="36"/>
        <v>Nose, right side</v>
      </c>
      <c r="M207" s="12" t="str">
        <f t="shared" si="37"/>
        <v>PI.IC.IT.021815.01</v>
      </c>
      <c r="N207" s="12"/>
      <c r="O207" s="12" t="str">
        <f t="shared" si="38"/>
        <v>PH.IC.IT.021815.01</v>
      </c>
      <c r="Q207" s="12" t="str">
        <f t="shared" si="39"/>
        <v>CL.IC.IT.021815.01</v>
      </c>
    </row>
    <row r="208" spans="1:17" ht="15">
      <c r="A208" t="s">
        <v>4089</v>
      </c>
      <c r="C208" s="2" t="s">
        <v>923</v>
      </c>
      <c r="E208" s="2" t="s">
        <v>965</v>
      </c>
      <c r="F208" t="s">
        <v>4186</v>
      </c>
      <c r="G208" t="s">
        <v>4248</v>
      </c>
      <c r="H208" s="2" t="s">
        <v>5740</v>
      </c>
      <c r="I208" t="s">
        <v>4249</v>
      </c>
      <c r="J208" s="11" t="str">
        <f t="shared" si="35"/>
        <v>IC.IT.021816</v>
      </c>
      <c r="K208" s="2" t="s">
        <v>1192</v>
      </c>
      <c r="L208" t="str">
        <f t="shared" si="36"/>
        <v>Nose, left side</v>
      </c>
      <c r="M208" s="12" t="str">
        <f t="shared" si="37"/>
        <v>PI.IC.IT.021816.01</v>
      </c>
      <c r="N208" s="12"/>
      <c r="O208" s="12" t="str">
        <f t="shared" si="38"/>
        <v>PH.IC.IT.021816.01</v>
      </c>
      <c r="Q208" s="12" t="str">
        <f t="shared" si="39"/>
        <v>CL.IC.IT.021816.01</v>
      </c>
    </row>
    <row r="209" spans="1:17" ht="15">
      <c r="A209" t="s">
        <v>4089</v>
      </c>
      <c r="C209" s="2" t="s">
        <v>923</v>
      </c>
      <c r="E209" s="2" t="s">
        <v>965</v>
      </c>
      <c r="F209" t="s">
        <v>4186</v>
      </c>
      <c r="G209" t="s">
        <v>4250</v>
      </c>
      <c r="H209" s="2" t="s">
        <v>1138</v>
      </c>
      <c r="I209" t="s">
        <v>4250</v>
      </c>
      <c r="J209" s="11" t="str">
        <f t="shared" si="35"/>
        <v>IC.IT.021817</v>
      </c>
      <c r="K209" s="2" t="s">
        <v>1192</v>
      </c>
      <c r="L209" t="str">
        <f t="shared" si="36"/>
        <v>Mouth</v>
      </c>
      <c r="M209" s="12" t="str">
        <f t="shared" si="37"/>
        <v>PI.IC.IT.021817.01</v>
      </c>
      <c r="N209" s="12"/>
      <c r="O209" s="12" t="str">
        <f t="shared" si="38"/>
        <v>PH.IC.IT.021817.01</v>
      </c>
      <c r="Q209" s="12" t="str">
        <f t="shared" si="39"/>
        <v>CL.IC.IT.021817.01</v>
      </c>
    </row>
    <row r="210" spans="1:17" ht="15">
      <c r="A210" t="s">
        <v>4089</v>
      </c>
      <c r="C210" s="2" t="s">
        <v>923</v>
      </c>
      <c r="E210" s="2" t="s">
        <v>965</v>
      </c>
      <c r="F210" t="s">
        <v>4186</v>
      </c>
      <c r="G210" t="s">
        <v>4251</v>
      </c>
      <c r="H210" s="2" t="s">
        <v>965</v>
      </c>
      <c r="I210" t="s">
        <v>4252</v>
      </c>
      <c r="J210" s="11" t="str">
        <f t="shared" si="35"/>
        <v>IC.IT.021818</v>
      </c>
      <c r="K210" s="2" t="s">
        <v>1192</v>
      </c>
      <c r="L210" t="str">
        <f t="shared" si="36"/>
        <v>Lip(s)</v>
      </c>
      <c r="M210" s="12" t="str">
        <f t="shared" si="37"/>
        <v>PI.IC.IT.021818.01</v>
      </c>
      <c r="N210" s="12"/>
      <c r="O210" s="12" t="str">
        <f t="shared" si="38"/>
        <v>PH.IC.IT.021818.01</v>
      </c>
      <c r="Q210" s="12" t="str">
        <f t="shared" si="39"/>
        <v>CL.IC.IT.021818.01</v>
      </c>
    </row>
    <row r="211" spans="1:17" ht="15">
      <c r="A211" t="s">
        <v>4089</v>
      </c>
      <c r="C211" s="2" t="s">
        <v>923</v>
      </c>
      <c r="E211" s="2" t="s">
        <v>965</v>
      </c>
      <c r="F211" t="s">
        <v>4186</v>
      </c>
      <c r="G211" t="s">
        <v>4253</v>
      </c>
      <c r="H211" s="2" t="s">
        <v>967</v>
      </c>
      <c r="I211" t="s">
        <v>4254</v>
      </c>
      <c r="J211" s="11" t="str">
        <f t="shared" si="35"/>
        <v>IC.IT.021819</v>
      </c>
      <c r="K211" s="2" t="s">
        <v>1192</v>
      </c>
      <c r="L211" t="str">
        <f t="shared" si="36"/>
        <v>Jaw, right</v>
      </c>
      <c r="M211" s="12" t="str">
        <f t="shared" si="37"/>
        <v>PI.IC.IT.021819.01</v>
      </c>
      <c r="N211" s="12"/>
      <c r="O211" s="12" t="str">
        <f t="shared" si="38"/>
        <v>PH.IC.IT.021819.01</v>
      </c>
      <c r="Q211" s="12" t="str">
        <f t="shared" si="39"/>
        <v>CL.IC.IT.021819.01</v>
      </c>
    </row>
    <row r="212" spans="1:17" ht="15">
      <c r="A212" t="s">
        <v>4089</v>
      </c>
      <c r="C212" s="2" t="s">
        <v>923</v>
      </c>
      <c r="E212" s="2" t="s">
        <v>965</v>
      </c>
      <c r="F212" t="s">
        <v>4186</v>
      </c>
      <c r="G212" t="s">
        <v>4255</v>
      </c>
      <c r="H212" s="2" t="s">
        <v>6396</v>
      </c>
      <c r="I212" t="s">
        <v>4256</v>
      </c>
      <c r="J212" s="11" t="str">
        <f t="shared" si="35"/>
        <v>IC.IT.021820</v>
      </c>
      <c r="K212" s="2" t="s">
        <v>1192</v>
      </c>
      <c r="L212" t="str">
        <f t="shared" si="36"/>
        <v>Jaw, left</v>
      </c>
      <c r="M212" s="12" t="str">
        <f t="shared" si="37"/>
        <v>PI.IC.IT.021820.01</v>
      </c>
      <c r="N212" s="12"/>
      <c r="O212" s="12" t="str">
        <f t="shared" si="38"/>
        <v>PH.IC.IT.021820.01</v>
      </c>
      <c r="Q212" s="12" t="str">
        <f t="shared" si="39"/>
        <v>CL.IC.IT.021820.01</v>
      </c>
    </row>
    <row r="213" spans="1:17" ht="15">
      <c r="A213" t="s">
        <v>4089</v>
      </c>
      <c r="C213" s="2" t="s">
        <v>923</v>
      </c>
      <c r="E213" s="2" t="s">
        <v>965</v>
      </c>
      <c r="F213" t="s">
        <v>4186</v>
      </c>
      <c r="G213" t="s">
        <v>4257</v>
      </c>
      <c r="H213" s="2" t="s">
        <v>5577</v>
      </c>
      <c r="I213" t="s">
        <v>4258</v>
      </c>
      <c r="J213" s="11" t="str">
        <f t="shared" si="35"/>
        <v>IC.IT.021821</v>
      </c>
      <c r="K213" s="2" t="s">
        <v>1192</v>
      </c>
      <c r="L213" t="str">
        <f t="shared" si="36"/>
        <v>Neck, right</v>
      </c>
      <c r="M213" s="12" t="str">
        <f t="shared" si="37"/>
        <v>PI.IC.IT.021821.01</v>
      </c>
      <c r="N213" s="12"/>
      <c r="O213" s="12" t="str">
        <f t="shared" si="38"/>
        <v>PH.IC.IT.021821.01</v>
      </c>
      <c r="Q213" s="12" t="str">
        <f t="shared" si="39"/>
        <v>CL.IC.IT.021821.01</v>
      </c>
    </row>
    <row r="214" spans="1:17" ht="15">
      <c r="A214" t="s">
        <v>4089</v>
      </c>
      <c r="C214" s="2" t="s">
        <v>923</v>
      </c>
      <c r="E214" s="2" t="s">
        <v>965</v>
      </c>
      <c r="F214" t="s">
        <v>4186</v>
      </c>
      <c r="G214" t="s">
        <v>4111</v>
      </c>
      <c r="H214" s="2" t="s">
        <v>5751</v>
      </c>
      <c r="I214" t="s">
        <v>4112</v>
      </c>
      <c r="J214" s="11" t="str">
        <f t="shared" si="35"/>
        <v>IC.IT.021822</v>
      </c>
      <c r="K214" s="2" t="s">
        <v>1192</v>
      </c>
      <c r="L214" t="str">
        <f t="shared" si="36"/>
        <v>Neck, left</v>
      </c>
      <c r="M214" s="12" t="str">
        <f t="shared" si="37"/>
        <v>PI.IC.IT.021822.01</v>
      </c>
      <c r="N214" s="12"/>
      <c r="O214" s="12" t="str">
        <f t="shared" si="38"/>
        <v>PH.IC.IT.021822.01</v>
      </c>
      <c r="Q214" s="12" t="str">
        <f t="shared" si="39"/>
        <v>CL.IC.IT.021822.01</v>
      </c>
    </row>
    <row r="215" spans="1:17" ht="15">
      <c r="A215" t="s">
        <v>4089</v>
      </c>
      <c r="C215" s="2" t="s">
        <v>923</v>
      </c>
      <c r="E215" s="2" t="s">
        <v>965</v>
      </c>
      <c r="F215" t="s">
        <v>4186</v>
      </c>
      <c r="G215" t="s">
        <v>4113</v>
      </c>
      <c r="H215" s="2" t="s">
        <v>5753</v>
      </c>
      <c r="I215" t="s">
        <v>4113</v>
      </c>
      <c r="J215" s="11" t="str">
        <f t="shared" si="35"/>
        <v>IC.IT.021823</v>
      </c>
      <c r="K215" s="2" t="s">
        <v>1192</v>
      </c>
      <c r="L215" t="str">
        <f t="shared" si="36"/>
        <v>Neck</v>
      </c>
      <c r="M215" s="12" t="str">
        <f t="shared" si="37"/>
        <v>PI.IC.IT.021823.01</v>
      </c>
      <c r="N215" s="12"/>
      <c r="O215" s="12" t="str">
        <f t="shared" si="38"/>
        <v>PH.IC.IT.021823.01</v>
      </c>
      <c r="Q215" s="12" t="str">
        <f t="shared" si="39"/>
        <v>CL.IC.IT.021823.01</v>
      </c>
    </row>
    <row r="216" spans="1:17" ht="15">
      <c r="A216" t="s">
        <v>4089</v>
      </c>
      <c r="C216" s="2" t="s">
        <v>923</v>
      </c>
      <c r="E216" s="2" t="s">
        <v>965</v>
      </c>
      <c r="F216" t="s">
        <v>4186</v>
      </c>
      <c r="G216" t="s">
        <v>4114</v>
      </c>
      <c r="H216" s="2" t="s">
        <v>6583</v>
      </c>
      <c r="I216" t="s">
        <v>4115</v>
      </c>
      <c r="J216" s="11" t="str">
        <f t="shared" si="35"/>
        <v>IC.IT.021824</v>
      </c>
      <c r="K216" s="2" t="s">
        <v>1192</v>
      </c>
      <c r="L216" t="str">
        <f t="shared" si="36"/>
        <v>Tracheostomy site</v>
      </c>
      <c r="M216" s="12" t="str">
        <f t="shared" si="37"/>
        <v>PI.IC.IT.021824.01</v>
      </c>
      <c r="N216" s="12"/>
      <c r="O216" s="12" t="str">
        <f t="shared" si="38"/>
        <v>PH.IC.IT.021824.01</v>
      </c>
      <c r="Q216" s="12" t="str">
        <f t="shared" si="39"/>
        <v>CL.IC.IT.021824.01</v>
      </c>
    </row>
    <row r="217" spans="1:17" ht="15">
      <c r="A217" t="s">
        <v>4089</v>
      </c>
      <c r="C217" s="2" t="s">
        <v>923</v>
      </c>
      <c r="E217" s="2" t="s">
        <v>965</v>
      </c>
      <c r="F217" t="s">
        <v>4186</v>
      </c>
      <c r="G217" t="s">
        <v>4116</v>
      </c>
      <c r="H217" s="2" t="s">
        <v>7711</v>
      </c>
      <c r="I217" t="s">
        <v>4116</v>
      </c>
      <c r="J217" s="11" t="str">
        <f t="shared" si="35"/>
        <v>IC.IT.021825</v>
      </c>
      <c r="K217" s="2" t="s">
        <v>1192</v>
      </c>
      <c r="L217" t="str">
        <f t="shared" si="36"/>
        <v>Chin</v>
      </c>
      <c r="M217" s="12" t="str">
        <f t="shared" si="37"/>
        <v>PI.IC.IT.021825.01</v>
      </c>
      <c r="N217" s="12"/>
      <c r="O217" s="12" t="str">
        <f t="shared" si="38"/>
        <v>PH.IC.IT.021825.01</v>
      </c>
      <c r="Q217" s="12" t="str">
        <f t="shared" si="39"/>
        <v>CL.IC.IT.021825.01</v>
      </c>
    </row>
    <row r="218" spans="1:17" ht="15">
      <c r="A218" t="s">
        <v>4089</v>
      </c>
      <c r="C218" s="2" t="s">
        <v>923</v>
      </c>
      <c r="D218" t="s">
        <v>4117</v>
      </c>
      <c r="E218" s="2" t="s">
        <v>967</v>
      </c>
      <c r="F218" t="s">
        <v>4118</v>
      </c>
      <c r="G218" t="s">
        <v>4119</v>
      </c>
      <c r="H218" s="2" t="s">
        <v>1192</v>
      </c>
      <c r="I218" t="s">
        <v>4120</v>
      </c>
      <c r="J218" s="11" t="str">
        <f t="shared" si="35"/>
        <v>IC.IT.021901</v>
      </c>
      <c r="K218" s="2" t="s">
        <v>1192</v>
      </c>
      <c r="L218" t="str">
        <f t="shared" si="36"/>
        <v>Hip, right</v>
      </c>
      <c r="M218" s="12" t="str">
        <f t="shared" si="37"/>
        <v>PI.IC.IT.021901.01</v>
      </c>
      <c r="N218" s="12"/>
      <c r="O218" s="12" t="str">
        <f t="shared" si="38"/>
        <v>PH.IC.IT.021901.01</v>
      </c>
      <c r="Q218" s="12" t="str">
        <f t="shared" si="39"/>
        <v>CL.IC.IT.021901.01</v>
      </c>
    </row>
    <row r="219" spans="1:17" ht="15">
      <c r="A219" t="s">
        <v>4089</v>
      </c>
      <c r="C219" s="2" t="s">
        <v>923</v>
      </c>
      <c r="D219" t="s">
        <v>945</v>
      </c>
      <c r="E219" s="2" t="s">
        <v>967</v>
      </c>
      <c r="F219" t="s">
        <v>4118</v>
      </c>
      <c r="G219" t="s">
        <v>4121</v>
      </c>
      <c r="H219" s="2" t="s">
        <v>1199</v>
      </c>
      <c r="I219" t="s">
        <v>4122</v>
      </c>
      <c r="J219" s="11" t="str">
        <f t="shared" si="35"/>
        <v>IC.IT.021902</v>
      </c>
      <c r="K219" s="2" t="s">
        <v>1192</v>
      </c>
      <c r="L219" t="str">
        <f t="shared" si="36"/>
        <v>Hip, left</v>
      </c>
      <c r="M219" s="12" t="str">
        <f t="shared" si="37"/>
        <v>PI.IC.IT.021902.01</v>
      </c>
      <c r="N219" s="12"/>
      <c r="O219" s="12" t="str">
        <f t="shared" si="38"/>
        <v>PH.IC.IT.021902.01</v>
      </c>
      <c r="Q219" s="12" t="str">
        <f t="shared" si="39"/>
        <v>CL.IC.IT.021902.01</v>
      </c>
    </row>
    <row r="220" spans="1:17" ht="15">
      <c r="A220" t="s">
        <v>4089</v>
      </c>
      <c r="C220" s="2" t="s">
        <v>923</v>
      </c>
      <c r="E220" s="2" t="s">
        <v>967</v>
      </c>
      <c r="F220" t="s">
        <v>4118</v>
      </c>
      <c r="G220" t="s">
        <v>4123</v>
      </c>
      <c r="H220" s="2" t="s">
        <v>1202</v>
      </c>
      <c r="I220" t="s">
        <v>4124</v>
      </c>
      <c r="J220" s="11" t="str">
        <f t="shared" si="35"/>
        <v>IC.IT.021903</v>
      </c>
      <c r="K220" s="2" t="s">
        <v>1192</v>
      </c>
      <c r="L220" t="str">
        <f t="shared" si="36"/>
        <v>Groin, right</v>
      </c>
      <c r="M220" s="12" t="str">
        <f t="shared" si="37"/>
        <v>PI.IC.IT.021903.01</v>
      </c>
      <c r="N220" s="12"/>
      <c r="O220" s="12" t="str">
        <f t="shared" si="38"/>
        <v>PH.IC.IT.021903.01</v>
      </c>
      <c r="Q220" s="12" t="str">
        <f t="shared" si="39"/>
        <v>CL.IC.IT.021903.01</v>
      </c>
    </row>
    <row r="221" spans="1:17" ht="15">
      <c r="A221" t="s">
        <v>4089</v>
      </c>
      <c r="C221" s="2" t="s">
        <v>923</v>
      </c>
      <c r="E221" s="2" t="s">
        <v>967</v>
      </c>
      <c r="F221" t="s">
        <v>4118</v>
      </c>
      <c r="G221" t="s">
        <v>4125</v>
      </c>
      <c r="H221" s="2" t="s">
        <v>7070</v>
      </c>
      <c r="I221" t="s">
        <v>4126</v>
      </c>
      <c r="J221" s="11" t="str">
        <f t="shared" si="35"/>
        <v>IC.IT.021904</v>
      </c>
      <c r="K221" s="2" t="s">
        <v>1192</v>
      </c>
      <c r="L221" t="str">
        <f t="shared" si="36"/>
        <v>Groin, left</v>
      </c>
      <c r="M221" s="12" t="str">
        <f t="shared" si="37"/>
        <v>PI.IC.IT.021904.01</v>
      </c>
      <c r="N221" s="12"/>
      <c r="O221" s="12" t="str">
        <f t="shared" si="38"/>
        <v>PH.IC.IT.021904.01</v>
      </c>
      <c r="Q221" s="12" t="str">
        <f t="shared" si="39"/>
        <v>CL.IC.IT.021904.01</v>
      </c>
    </row>
    <row r="222" spans="1:17" ht="15">
      <c r="A222" t="s">
        <v>4089</v>
      </c>
      <c r="C222" s="2" t="s">
        <v>923</v>
      </c>
      <c r="E222" s="2" t="s">
        <v>967</v>
      </c>
      <c r="F222" t="s">
        <v>4118</v>
      </c>
      <c r="G222" t="s">
        <v>4127</v>
      </c>
      <c r="H222" s="2" t="s">
        <v>7071</v>
      </c>
      <c r="I222" t="s">
        <v>4127</v>
      </c>
      <c r="J222" s="11" t="str">
        <f t="shared" si="35"/>
        <v>IC.IT.021905</v>
      </c>
      <c r="K222" s="2" t="s">
        <v>1192</v>
      </c>
      <c r="L222" t="str">
        <f t="shared" si="36"/>
        <v>Penis</v>
      </c>
      <c r="M222" s="12" t="str">
        <f t="shared" si="37"/>
        <v>PI.IC.IT.021905.01</v>
      </c>
      <c r="N222" s="12"/>
      <c r="O222" s="12" t="str">
        <f t="shared" si="38"/>
        <v>PH.IC.IT.021905.01</v>
      </c>
      <c r="Q222" s="12" t="str">
        <f t="shared" si="39"/>
        <v>CL.IC.IT.021905.01</v>
      </c>
    </row>
    <row r="223" spans="1:17" ht="15">
      <c r="A223" t="s">
        <v>4089</v>
      </c>
      <c r="C223" s="2" t="s">
        <v>923</v>
      </c>
      <c r="E223" s="2" t="s">
        <v>967</v>
      </c>
      <c r="F223" t="s">
        <v>4118</v>
      </c>
      <c r="G223" t="s">
        <v>4128</v>
      </c>
      <c r="H223" s="2" t="s">
        <v>6888</v>
      </c>
      <c r="I223" t="s">
        <v>4128</v>
      </c>
      <c r="J223" s="11" t="str">
        <f t="shared" si="35"/>
        <v>IC.IT.021906</v>
      </c>
      <c r="K223" s="2" t="s">
        <v>1192</v>
      </c>
      <c r="L223" t="str">
        <f t="shared" si="36"/>
        <v>Labia</v>
      </c>
      <c r="M223" s="12" t="str">
        <f t="shared" si="37"/>
        <v>PI.IC.IT.021906.01</v>
      </c>
      <c r="N223" s="12"/>
      <c r="O223" s="12" t="str">
        <f t="shared" si="38"/>
        <v>PH.IC.IT.021906.01</v>
      </c>
      <c r="Q223" s="12" t="str">
        <f t="shared" si="39"/>
        <v>CL.IC.IT.021906.01</v>
      </c>
    </row>
    <row r="224" spans="1:17" ht="15">
      <c r="A224" t="s">
        <v>4089</v>
      </c>
      <c r="C224" s="2" t="s">
        <v>923</v>
      </c>
      <c r="E224" s="2" t="s">
        <v>967</v>
      </c>
      <c r="F224" t="s">
        <v>4118</v>
      </c>
      <c r="G224" t="s">
        <v>4129</v>
      </c>
      <c r="H224" s="2" t="s">
        <v>7284</v>
      </c>
      <c r="I224" t="s">
        <v>4129</v>
      </c>
      <c r="J224" s="11" t="str">
        <f t="shared" si="35"/>
        <v>IC.IT.021907</v>
      </c>
      <c r="K224" s="2" t="s">
        <v>1192</v>
      </c>
      <c r="L224" t="str">
        <f t="shared" si="36"/>
        <v>Perineum</v>
      </c>
      <c r="M224" s="12" t="str">
        <f t="shared" si="37"/>
        <v>PI.IC.IT.021907.01</v>
      </c>
      <c r="N224" s="12"/>
      <c r="O224" s="12" t="str">
        <f t="shared" si="38"/>
        <v>PH.IC.IT.021907.01</v>
      </c>
      <c r="Q224" s="12" t="str">
        <f t="shared" si="39"/>
        <v>CL.IC.IT.021907.01</v>
      </c>
    </row>
    <row r="225" spans="1:17" ht="15">
      <c r="A225" t="s">
        <v>4089</v>
      </c>
      <c r="C225" s="2" t="s">
        <v>923</v>
      </c>
      <c r="E225" s="2" t="s">
        <v>967</v>
      </c>
      <c r="F225" t="s">
        <v>4118</v>
      </c>
      <c r="G225" t="s">
        <v>4130</v>
      </c>
      <c r="H225" s="2" t="s">
        <v>10093</v>
      </c>
      <c r="I225" t="s">
        <v>4131</v>
      </c>
      <c r="J225" s="11" t="str">
        <f t="shared" si="35"/>
        <v>IC.IT.021908</v>
      </c>
      <c r="K225" s="2" t="s">
        <v>1192</v>
      </c>
      <c r="L225" t="str">
        <f t="shared" si="36"/>
        <v>Buttock, right</v>
      </c>
      <c r="M225" s="12" t="str">
        <f t="shared" si="37"/>
        <v>PI.IC.IT.021908.01</v>
      </c>
      <c r="N225" s="12"/>
      <c r="O225" s="12" t="str">
        <f t="shared" si="38"/>
        <v>PH.IC.IT.021908.01</v>
      </c>
      <c r="Q225" s="12" t="str">
        <f t="shared" si="39"/>
        <v>CL.IC.IT.021908.01</v>
      </c>
    </row>
    <row r="226" spans="1:17" ht="15">
      <c r="A226" t="s">
        <v>4089</v>
      </c>
      <c r="C226" s="2" t="s">
        <v>923</v>
      </c>
      <c r="E226" s="2" t="s">
        <v>967</v>
      </c>
      <c r="F226" t="s">
        <v>4118</v>
      </c>
      <c r="G226" t="s">
        <v>4132</v>
      </c>
      <c r="H226" s="2" t="s">
        <v>10095</v>
      </c>
      <c r="I226" t="s">
        <v>4133</v>
      </c>
      <c r="J226" s="11" t="str">
        <f t="shared" si="35"/>
        <v>IC.IT.021909</v>
      </c>
      <c r="K226" s="2" t="s">
        <v>1192</v>
      </c>
      <c r="L226" t="str">
        <f t="shared" si="36"/>
        <v>Buttocks, left</v>
      </c>
      <c r="M226" s="12" t="str">
        <f t="shared" si="37"/>
        <v>PI.IC.IT.021909.01</v>
      </c>
      <c r="N226" s="12"/>
      <c r="O226" s="12" t="str">
        <f t="shared" si="38"/>
        <v>PH.IC.IT.021909.01</v>
      </c>
      <c r="Q226" s="12" t="str">
        <f t="shared" si="39"/>
        <v>CL.IC.IT.021909.01</v>
      </c>
    </row>
    <row r="227" spans="1:17" ht="15">
      <c r="A227" t="s">
        <v>4089</v>
      </c>
      <c r="C227" s="2" t="s">
        <v>923</v>
      </c>
      <c r="E227" s="2" t="s">
        <v>967</v>
      </c>
      <c r="F227" t="s">
        <v>4118</v>
      </c>
      <c r="G227" t="s">
        <v>4134</v>
      </c>
      <c r="H227" s="2" t="s">
        <v>10905</v>
      </c>
      <c r="I227" t="s">
        <v>4134</v>
      </c>
      <c r="J227" s="11" t="str">
        <f t="shared" si="35"/>
        <v>IC.IT.021910</v>
      </c>
      <c r="K227" s="2" t="s">
        <v>1192</v>
      </c>
      <c r="L227" t="str">
        <f t="shared" si="36"/>
        <v>Rectum</v>
      </c>
      <c r="M227" s="12" t="str">
        <f t="shared" si="37"/>
        <v>PI.IC.IT.021910.01</v>
      </c>
      <c r="N227" s="12"/>
      <c r="O227" s="12" t="str">
        <f t="shared" si="38"/>
        <v>PH.IC.IT.021910.01</v>
      </c>
      <c r="Q227" s="12" t="str">
        <f t="shared" si="39"/>
        <v>CL.IC.IT.021910.01</v>
      </c>
    </row>
    <row r="228" spans="1:17" ht="15">
      <c r="A228" t="s">
        <v>4089</v>
      </c>
      <c r="C228" s="2" t="s">
        <v>923</v>
      </c>
      <c r="E228" s="2" t="s">
        <v>967</v>
      </c>
      <c r="F228" t="s">
        <v>4118</v>
      </c>
      <c r="G228" t="s">
        <v>4135</v>
      </c>
      <c r="H228" s="2" t="s">
        <v>11023</v>
      </c>
      <c r="I228" t="s">
        <v>4135</v>
      </c>
      <c r="J228" s="11" t="str">
        <f t="shared" si="35"/>
        <v>IC.IT.021912</v>
      </c>
      <c r="K228" s="2" t="s">
        <v>1192</v>
      </c>
      <c r="L228" t="str">
        <f t="shared" si="36"/>
        <v>Sacrum</v>
      </c>
      <c r="M228" s="12" t="str">
        <f t="shared" si="37"/>
        <v>PI.IC.IT.021912.01</v>
      </c>
      <c r="N228" s="12"/>
      <c r="O228" s="12" t="str">
        <f t="shared" si="38"/>
        <v>PH.IC.IT.021912.01</v>
      </c>
      <c r="Q228" s="12" t="str">
        <f t="shared" si="39"/>
        <v>CL.IC.IT.021912.01</v>
      </c>
    </row>
    <row r="229" spans="1:17" ht="15">
      <c r="A229" t="s">
        <v>4089</v>
      </c>
      <c r="C229" s="2" t="s">
        <v>923</v>
      </c>
      <c r="E229" s="2" t="s">
        <v>967</v>
      </c>
      <c r="F229" t="s">
        <v>4118</v>
      </c>
      <c r="G229" t="s">
        <v>4136</v>
      </c>
      <c r="H229" s="2" t="s">
        <v>8201</v>
      </c>
      <c r="I229" t="s">
        <v>4136</v>
      </c>
      <c r="J229" s="11" t="str">
        <f t="shared" si="35"/>
        <v>IC.IT.021913</v>
      </c>
      <c r="K229" s="2" t="s">
        <v>1192</v>
      </c>
      <c r="L229" t="str">
        <f t="shared" si="36"/>
        <v>Coccyx</v>
      </c>
      <c r="M229" s="12" t="str">
        <f t="shared" si="37"/>
        <v>PI.IC.IT.021913.01</v>
      </c>
      <c r="N229" s="12"/>
      <c r="O229" s="12" t="str">
        <f t="shared" si="38"/>
        <v>PH.IC.IT.021913.01</v>
      </c>
      <c r="Q229" s="12" t="str">
        <f t="shared" si="39"/>
        <v>CL.IC.IT.021913.01</v>
      </c>
    </row>
    <row r="230" spans="1:17" ht="15">
      <c r="A230" t="s">
        <v>4089</v>
      </c>
      <c r="C230" s="2" t="s">
        <v>923</v>
      </c>
      <c r="E230" s="2" t="s">
        <v>967</v>
      </c>
      <c r="F230" t="s">
        <v>4118</v>
      </c>
      <c r="G230" t="s">
        <v>4137</v>
      </c>
      <c r="H230" s="2" t="s">
        <v>9621</v>
      </c>
      <c r="I230" t="s">
        <v>4137</v>
      </c>
      <c r="J230" s="11" t="str">
        <f t="shared" si="35"/>
        <v>IC.IT.021914</v>
      </c>
      <c r="K230" s="2" t="s">
        <v>1192</v>
      </c>
      <c r="L230" t="str">
        <f t="shared" si="36"/>
        <v>Scrotum</v>
      </c>
      <c r="M230" s="12" t="str">
        <f t="shared" si="37"/>
        <v>PI.IC.IT.021914.01</v>
      </c>
      <c r="N230" s="12"/>
      <c r="O230" s="12" t="str">
        <f t="shared" si="38"/>
        <v>PH.IC.IT.021914.01</v>
      </c>
      <c r="Q230" s="12" t="str">
        <f t="shared" si="39"/>
        <v>CL.IC.IT.021914.01</v>
      </c>
    </row>
    <row r="231" spans="1:17" ht="15">
      <c r="A231" t="s">
        <v>4089</v>
      </c>
      <c r="C231" s="2" t="s">
        <v>923</v>
      </c>
      <c r="D231" t="s">
        <v>4566</v>
      </c>
      <c r="E231" s="2" t="s">
        <v>6396</v>
      </c>
      <c r="F231" t="s">
        <v>3978</v>
      </c>
      <c r="G231" t="s">
        <v>3979</v>
      </c>
      <c r="H231" s="2" t="s">
        <v>6135</v>
      </c>
      <c r="I231" t="s">
        <v>3980</v>
      </c>
      <c r="J231" s="11" t="str">
        <f t="shared" si="35"/>
        <v>IC.IT.022015</v>
      </c>
      <c r="K231" s="2" t="s">
        <v>1192</v>
      </c>
      <c r="L231" t="str">
        <f t="shared" si="36"/>
        <v>Shoulder, right</v>
      </c>
      <c r="M231" s="12" t="str">
        <f t="shared" si="37"/>
        <v>PI.IC.IT.022015.01</v>
      </c>
      <c r="N231" s="12"/>
      <c r="O231" s="12" t="str">
        <f t="shared" si="38"/>
        <v>PH.IC.IT.022015.01</v>
      </c>
      <c r="Q231" s="12" t="str">
        <f t="shared" si="39"/>
        <v>CL.IC.IT.022015.01</v>
      </c>
    </row>
    <row r="232" spans="1:17" ht="15">
      <c r="A232" t="s">
        <v>4089</v>
      </c>
      <c r="C232" s="2" t="s">
        <v>923</v>
      </c>
      <c r="E232" s="2" t="s">
        <v>6396</v>
      </c>
      <c r="F232" t="s">
        <v>3978</v>
      </c>
      <c r="G232" t="s">
        <v>3981</v>
      </c>
      <c r="H232" s="2" t="s">
        <v>5740</v>
      </c>
      <c r="I232" t="s">
        <v>3982</v>
      </c>
      <c r="J232" s="11" t="str">
        <f t="shared" si="35"/>
        <v>IC.IT.022016</v>
      </c>
      <c r="K232" s="2" t="s">
        <v>1192</v>
      </c>
      <c r="L232" t="str">
        <f t="shared" si="36"/>
        <v>Shoulder, left</v>
      </c>
      <c r="M232" s="12" t="str">
        <f t="shared" si="37"/>
        <v>PI.IC.IT.022016.01</v>
      </c>
      <c r="N232" s="12"/>
      <c r="O232" s="12" t="str">
        <f t="shared" si="38"/>
        <v>PH.IC.IT.022016.01</v>
      </c>
      <c r="Q232" s="12" t="str">
        <f t="shared" si="39"/>
        <v>CL.IC.IT.022016.01</v>
      </c>
    </row>
    <row r="233" spans="1:17" ht="15">
      <c r="A233" t="s">
        <v>4089</v>
      </c>
      <c r="C233" s="2" t="s">
        <v>923</v>
      </c>
      <c r="E233" s="2" t="s">
        <v>6396</v>
      </c>
      <c r="F233" t="s">
        <v>3978</v>
      </c>
      <c r="G233" t="s">
        <v>3983</v>
      </c>
      <c r="H233" s="2" t="s">
        <v>1138</v>
      </c>
      <c r="I233" t="s">
        <v>4145</v>
      </c>
      <c r="J233" s="11" t="str">
        <f t="shared" si="35"/>
        <v>IC.IT.022017</v>
      </c>
      <c r="K233" s="2" t="s">
        <v>1192</v>
      </c>
      <c r="L233" t="str">
        <f t="shared" si="36"/>
        <v>Clavicle, right</v>
      </c>
      <c r="M233" s="12" t="str">
        <f t="shared" si="37"/>
        <v>PI.IC.IT.022017.01</v>
      </c>
      <c r="N233" s="12"/>
      <c r="O233" s="12" t="str">
        <f t="shared" si="38"/>
        <v>PH.IC.IT.022017.01</v>
      </c>
      <c r="Q233" s="12" t="str">
        <f t="shared" si="39"/>
        <v>CL.IC.IT.022017.01</v>
      </c>
    </row>
    <row r="234" spans="1:17" ht="15">
      <c r="A234" t="s">
        <v>4089</v>
      </c>
      <c r="C234" s="2" t="s">
        <v>923</v>
      </c>
      <c r="E234" s="2" t="s">
        <v>6396</v>
      </c>
      <c r="F234" t="s">
        <v>3978</v>
      </c>
      <c r="G234" t="s">
        <v>4146</v>
      </c>
      <c r="H234" s="2" t="s">
        <v>965</v>
      </c>
      <c r="I234" t="s">
        <v>4147</v>
      </c>
      <c r="J234" s="11" t="str">
        <f t="shared" si="35"/>
        <v>IC.IT.022018</v>
      </c>
      <c r="K234" s="2" t="s">
        <v>1192</v>
      </c>
      <c r="L234" t="str">
        <f t="shared" si="36"/>
        <v>Clavicle, left</v>
      </c>
      <c r="M234" s="12" t="str">
        <f t="shared" si="37"/>
        <v>PI.IC.IT.022018.01</v>
      </c>
      <c r="N234" s="12"/>
      <c r="O234" s="12" t="str">
        <f t="shared" si="38"/>
        <v>PH.IC.IT.022018.01</v>
      </c>
      <c r="Q234" s="12" t="str">
        <f t="shared" si="39"/>
        <v>CL.IC.IT.022018.01</v>
      </c>
    </row>
    <row r="235" spans="1:17" ht="15">
      <c r="A235" t="s">
        <v>4089</v>
      </c>
      <c r="C235" s="2" t="s">
        <v>923</v>
      </c>
      <c r="E235" s="2" t="s">
        <v>6396</v>
      </c>
      <c r="F235" t="s">
        <v>3978</v>
      </c>
      <c r="G235" t="s">
        <v>4148</v>
      </c>
      <c r="H235" s="2" t="s">
        <v>967</v>
      </c>
      <c r="I235" t="s">
        <v>4149</v>
      </c>
      <c r="J235" s="11" t="str">
        <f t="shared" si="35"/>
        <v>IC.IT.022019</v>
      </c>
      <c r="K235" s="2" t="s">
        <v>1192</v>
      </c>
      <c r="L235" t="str">
        <f t="shared" si="36"/>
        <v>Breast, right</v>
      </c>
      <c r="M235" s="12" t="str">
        <f t="shared" si="37"/>
        <v>PI.IC.IT.022019.01</v>
      </c>
      <c r="N235" s="12"/>
      <c r="O235" s="12" t="str">
        <f t="shared" si="38"/>
        <v>PH.IC.IT.022019.01</v>
      </c>
      <c r="Q235" s="12" t="str">
        <f t="shared" si="39"/>
        <v>CL.IC.IT.022019.01</v>
      </c>
    </row>
    <row r="236" spans="1:17" ht="15">
      <c r="A236" t="s">
        <v>4089</v>
      </c>
      <c r="C236" s="2" t="s">
        <v>923</v>
      </c>
      <c r="E236" s="2" t="s">
        <v>6396</v>
      </c>
      <c r="F236" t="s">
        <v>3978</v>
      </c>
      <c r="G236" t="s">
        <v>4150</v>
      </c>
      <c r="H236" s="2" t="s">
        <v>6396</v>
      </c>
      <c r="I236" t="s">
        <v>3987</v>
      </c>
      <c r="J236" s="11" t="str">
        <f t="shared" si="35"/>
        <v>IC.IT.022020</v>
      </c>
      <c r="K236" s="2" t="s">
        <v>1192</v>
      </c>
      <c r="L236" t="str">
        <f t="shared" si="36"/>
        <v>Breast, left</v>
      </c>
      <c r="M236" s="12" t="str">
        <f t="shared" si="37"/>
        <v>PI.IC.IT.022020.01</v>
      </c>
      <c r="N236" s="12"/>
      <c r="O236" s="12" t="str">
        <f t="shared" si="38"/>
        <v>PH.IC.IT.022020.01</v>
      </c>
      <c r="Q236" s="12" t="str">
        <f t="shared" si="39"/>
        <v>CL.IC.IT.022020.01</v>
      </c>
    </row>
    <row r="237" spans="1:17" ht="15">
      <c r="A237" t="s">
        <v>4089</v>
      </c>
      <c r="C237" s="2" t="s">
        <v>923</v>
      </c>
      <c r="E237" s="2" t="s">
        <v>6396</v>
      </c>
      <c r="F237" t="s">
        <v>3978</v>
      </c>
      <c r="G237" t="s">
        <v>3988</v>
      </c>
      <c r="H237" s="2" t="s">
        <v>5577</v>
      </c>
      <c r="I237" t="s">
        <v>3988</v>
      </c>
      <c r="J237" s="11" t="str">
        <f t="shared" si="35"/>
        <v>IC.IT.022021</v>
      </c>
      <c r="K237" s="2" t="s">
        <v>1192</v>
      </c>
      <c r="L237" t="str">
        <f t="shared" si="36"/>
        <v>Sternum</v>
      </c>
      <c r="M237" s="12" t="str">
        <f t="shared" si="37"/>
        <v>PI.IC.IT.022021.01</v>
      </c>
      <c r="N237" s="12"/>
      <c r="O237" s="12" t="str">
        <f t="shared" si="38"/>
        <v>PH.IC.IT.022021.01</v>
      </c>
      <c r="Q237" s="12" t="str">
        <f t="shared" si="39"/>
        <v>CL.IC.IT.022021.01</v>
      </c>
    </row>
    <row r="238" spans="1:17" ht="15">
      <c r="A238" t="s">
        <v>4089</v>
      </c>
      <c r="C238" s="2" t="s">
        <v>923</v>
      </c>
      <c r="E238" s="2" t="s">
        <v>6396</v>
      </c>
      <c r="F238" t="s">
        <v>3978</v>
      </c>
      <c r="G238" t="s">
        <v>4382</v>
      </c>
      <c r="H238" s="2" t="s">
        <v>5751</v>
      </c>
      <c r="I238" t="s">
        <v>4383</v>
      </c>
      <c r="J238" s="11" t="str">
        <f t="shared" si="35"/>
        <v>IC.IT.022022</v>
      </c>
      <c r="K238" s="2" t="s">
        <v>1192</v>
      </c>
      <c r="L238" t="str">
        <f t="shared" si="36"/>
        <v>Chest, right</v>
      </c>
      <c r="M238" s="12" t="str">
        <f t="shared" si="37"/>
        <v>PI.IC.IT.022022.01</v>
      </c>
      <c r="N238" s="12"/>
      <c r="O238" s="12" t="str">
        <f t="shared" si="38"/>
        <v>PH.IC.IT.022022.01</v>
      </c>
      <c r="Q238" s="12" t="str">
        <f t="shared" si="39"/>
        <v>CL.IC.IT.022022.01</v>
      </c>
    </row>
    <row r="239" spans="1:17" ht="15">
      <c r="A239" t="s">
        <v>4089</v>
      </c>
      <c r="C239" s="2" t="s">
        <v>923</v>
      </c>
      <c r="E239" s="2" t="s">
        <v>6396</v>
      </c>
      <c r="F239" t="s">
        <v>3978</v>
      </c>
      <c r="G239" t="s">
        <v>4384</v>
      </c>
      <c r="H239" s="2" t="s">
        <v>5753</v>
      </c>
      <c r="I239" t="s">
        <v>4385</v>
      </c>
      <c r="J239" s="11" t="str">
        <f t="shared" si="35"/>
        <v>IC.IT.022023</v>
      </c>
      <c r="K239" s="2" t="s">
        <v>1192</v>
      </c>
      <c r="L239" t="str">
        <f t="shared" si="36"/>
        <v>Chest, left</v>
      </c>
      <c r="M239" s="12" t="str">
        <f t="shared" si="37"/>
        <v>PI.IC.IT.022023.01</v>
      </c>
      <c r="N239" s="12"/>
      <c r="O239" s="12" t="str">
        <f t="shared" si="38"/>
        <v>PH.IC.IT.022023.01</v>
      </c>
      <c r="Q239" s="12" t="str">
        <f t="shared" si="39"/>
        <v>CL.IC.IT.022023.01</v>
      </c>
    </row>
    <row r="240" spans="1:17" ht="15">
      <c r="A240" t="s">
        <v>4089</v>
      </c>
      <c r="C240" s="2" t="s">
        <v>923</v>
      </c>
      <c r="E240" s="2" t="s">
        <v>6396</v>
      </c>
      <c r="F240" t="s">
        <v>3978</v>
      </c>
      <c r="G240" t="s">
        <v>4386</v>
      </c>
      <c r="H240" s="2" t="s">
        <v>6583</v>
      </c>
      <c r="I240" t="s">
        <v>4386</v>
      </c>
      <c r="J240" s="11" t="str">
        <f t="shared" si="35"/>
        <v>IC.IT.022024</v>
      </c>
      <c r="K240" s="2" t="s">
        <v>1192</v>
      </c>
      <c r="L240" t="str">
        <f t="shared" si="36"/>
        <v>Chest</v>
      </c>
      <c r="M240" s="12" t="str">
        <f t="shared" si="37"/>
        <v>PI.IC.IT.022024.01</v>
      </c>
      <c r="N240" s="12"/>
      <c r="O240" s="12" t="str">
        <f t="shared" si="38"/>
        <v>PH.IC.IT.022024.01</v>
      </c>
      <c r="Q240" s="12" t="str">
        <f t="shared" si="39"/>
        <v>CL.IC.IT.022024.01</v>
      </c>
    </row>
    <row r="241" spans="1:27" ht="15">
      <c r="A241" t="s">
        <v>4089</v>
      </c>
      <c r="C241" s="2" t="s">
        <v>923</v>
      </c>
      <c r="E241" s="2" t="s">
        <v>6396</v>
      </c>
      <c r="F241" t="s">
        <v>3978</v>
      </c>
      <c r="G241" t="s">
        <v>4387</v>
      </c>
      <c r="H241" s="2" t="s">
        <v>7711</v>
      </c>
      <c r="I241" t="s">
        <v>4259</v>
      </c>
      <c r="J241" s="11" t="str">
        <f t="shared" si="35"/>
        <v>IC.IT.022025</v>
      </c>
      <c r="K241" s="2" t="s">
        <v>1192</v>
      </c>
      <c r="L241" t="str">
        <f t="shared" si="36"/>
        <v>Scapula, right</v>
      </c>
      <c r="M241" s="12" t="str">
        <f t="shared" si="37"/>
        <v>PI.IC.IT.022025.01</v>
      </c>
      <c r="N241" s="12"/>
      <c r="O241" s="12" t="str">
        <f t="shared" si="38"/>
        <v>PH.IC.IT.022025.01</v>
      </c>
      <c r="Q241" s="12" t="str">
        <f t="shared" si="39"/>
        <v>CL.IC.IT.022025.01</v>
      </c>
    </row>
    <row r="242" spans="1:27" ht="15">
      <c r="A242" t="s">
        <v>4089</v>
      </c>
      <c r="C242" s="2" t="s">
        <v>923</v>
      </c>
      <c r="E242" s="2" t="s">
        <v>6396</v>
      </c>
      <c r="F242" t="s">
        <v>3978</v>
      </c>
      <c r="G242" t="s">
        <v>4101</v>
      </c>
      <c r="H242" s="2" t="s">
        <v>9453</v>
      </c>
      <c r="I242" t="s">
        <v>4102</v>
      </c>
      <c r="J242" s="11" t="str">
        <f t="shared" si="35"/>
        <v>IC.IT.022026</v>
      </c>
      <c r="K242" s="2" t="s">
        <v>1192</v>
      </c>
      <c r="L242" t="str">
        <f t="shared" si="36"/>
        <v>Scapula, left</v>
      </c>
      <c r="M242" s="12" t="str">
        <f t="shared" si="37"/>
        <v>PI.IC.IT.022026.01</v>
      </c>
      <c r="N242" s="12"/>
      <c r="O242" s="12" t="str">
        <f t="shared" si="38"/>
        <v>PH.IC.IT.022026.01</v>
      </c>
      <c r="Q242" s="12" t="str">
        <f t="shared" si="39"/>
        <v>CL.IC.IT.022026.01</v>
      </c>
    </row>
    <row r="243" spans="1:27" ht="15">
      <c r="A243" t="s">
        <v>4089</v>
      </c>
      <c r="C243" s="2" t="s">
        <v>923</v>
      </c>
      <c r="E243" s="2" t="s">
        <v>6396</v>
      </c>
      <c r="F243" t="s">
        <v>3978</v>
      </c>
      <c r="G243" t="s">
        <v>4103</v>
      </c>
      <c r="H243" s="2" t="s">
        <v>5889</v>
      </c>
      <c r="I243" t="s">
        <v>4103</v>
      </c>
      <c r="J243" s="11" t="str">
        <f t="shared" si="35"/>
        <v>IC.IT.022027</v>
      </c>
      <c r="K243" s="2" t="s">
        <v>1192</v>
      </c>
      <c r="L243" t="str">
        <f t="shared" si="36"/>
        <v>Lumbar</v>
      </c>
      <c r="M243" s="12" t="str">
        <f t="shared" si="37"/>
        <v>PI.IC.IT.022027.01</v>
      </c>
      <c r="N243" s="12"/>
      <c r="O243" s="12" t="str">
        <f t="shared" si="38"/>
        <v>PH.IC.IT.022027.01</v>
      </c>
      <c r="Q243" s="12" t="str">
        <f t="shared" si="39"/>
        <v>CL.IC.IT.022027.01</v>
      </c>
    </row>
    <row r="244" spans="1:27" ht="15">
      <c r="A244" t="s">
        <v>4089</v>
      </c>
      <c r="C244" s="2" t="s">
        <v>923</v>
      </c>
      <c r="E244" s="2" t="s">
        <v>6396</v>
      </c>
      <c r="F244" t="s">
        <v>3978</v>
      </c>
      <c r="G244" t="s">
        <v>4104</v>
      </c>
      <c r="H244" s="2" t="s">
        <v>5892</v>
      </c>
      <c r="I244" t="s">
        <v>4105</v>
      </c>
      <c r="J244" s="11" t="str">
        <f t="shared" si="35"/>
        <v>IC.IT.022028</v>
      </c>
      <c r="K244" s="2" t="s">
        <v>1192</v>
      </c>
      <c r="L244" t="str">
        <f t="shared" si="36"/>
        <v>Spine:  specify</v>
      </c>
      <c r="M244" s="12" t="str">
        <f t="shared" si="37"/>
        <v>PI.IC.IT.022028.01</v>
      </c>
      <c r="N244" s="12"/>
      <c r="O244" s="12" t="str">
        <f t="shared" si="38"/>
        <v>PH.IC.IT.022028.01</v>
      </c>
      <c r="Q244" s="12" t="str">
        <f t="shared" si="39"/>
        <v>CL.IC.IT.022028.01</v>
      </c>
    </row>
    <row r="245" spans="1:27" ht="15">
      <c r="A245" t="s">
        <v>4089</v>
      </c>
      <c r="C245" s="68" t="s">
        <v>285</v>
      </c>
      <c r="E245" s="68" t="s">
        <v>363</v>
      </c>
      <c r="F245" t="s">
        <v>3978</v>
      </c>
      <c r="G245" t="s">
        <v>4430</v>
      </c>
      <c r="H245" s="68" t="s">
        <v>5896</v>
      </c>
      <c r="I245" t="s">
        <v>4430</v>
      </c>
      <c r="J245" s="11" t="str">
        <f t="shared" ref="J245" si="40">CONCATENATE("IC.IT.",C245,E245,H245)</f>
        <v>IC.IT.022029</v>
      </c>
      <c r="K245" s="68" t="s">
        <v>295</v>
      </c>
      <c r="L245" t="str">
        <f t="shared" ref="L245" si="41">G245</f>
        <v>Midline</v>
      </c>
      <c r="M245" s="12" t="str">
        <f t="shared" ref="M245" si="42">CONCATENATE("PI.",J245,".",K245)</f>
        <v>PI.IC.IT.022029.01</v>
      </c>
      <c r="N245" s="12"/>
      <c r="O245" s="12" t="str">
        <f t="shared" ref="O245" si="43">CONCATENATE("PH.",J245,".",K245)</f>
        <v>PH.IC.IT.022029.01</v>
      </c>
      <c r="Q245" s="12" t="str">
        <f t="shared" ref="Q245" si="44">CONCATENATE("CL.",J245,".",K245)</f>
        <v>CL.IC.IT.022029.01</v>
      </c>
      <c r="R245" t="s">
        <v>176</v>
      </c>
      <c r="S245">
        <v>168</v>
      </c>
    </row>
    <row r="246" spans="1:27" ht="15">
      <c r="A246" t="s">
        <v>12238</v>
      </c>
      <c r="C246" s="2" t="s">
        <v>923</v>
      </c>
      <c r="E246" s="2" t="s">
        <v>6396</v>
      </c>
      <c r="F246" t="s">
        <v>3978</v>
      </c>
      <c r="G246" t="s">
        <v>12236</v>
      </c>
      <c r="H246" s="68" t="s">
        <v>12237</v>
      </c>
      <c r="I246" t="s">
        <v>12236</v>
      </c>
      <c r="J246" s="11" t="str">
        <f t="shared" si="35"/>
        <v>IC.IT.022030</v>
      </c>
      <c r="K246" s="2" t="s">
        <v>1192</v>
      </c>
      <c r="L246" t="str">
        <f t="shared" si="36"/>
        <v>Back</v>
      </c>
      <c r="M246" s="12" t="str">
        <f t="shared" si="37"/>
        <v>PI.IC.IT.022030.01</v>
      </c>
      <c r="N246" s="12"/>
      <c r="O246" s="12" t="str">
        <f t="shared" si="38"/>
        <v>PH.IC.IT.022030.01</v>
      </c>
      <c r="Q246" s="12" t="str">
        <f t="shared" si="39"/>
        <v>CL.IC.IT.022030.01</v>
      </c>
      <c r="Z246" t="s">
        <v>12239</v>
      </c>
      <c r="AA246">
        <v>1148</v>
      </c>
    </row>
    <row r="247" spans="1:27" ht="15">
      <c r="A247" t="s">
        <v>4089</v>
      </c>
      <c r="C247" s="2" t="s">
        <v>923</v>
      </c>
      <c r="D247" t="s">
        <v>5363</v>
      </c>
      <c r="E247" s="2" t="s">
        <v>5577</v>
      </c>
      <c r="F247" t="s">
        <v>4106</v>
      </c>
      <c r="G247" t="s">
        <v>4107</v>
      </c>
      <c r="H247" s="2" t="s">
        <v>11324</v>
      </c>
      <c r="I247" t="s">
        <v>4108</v>
      </c>
      <c r="J247" s="11" t="str">
        <f t="shared" si="35"/>
        <v>IC.IT.022101</v>
      </c>
      <c r="K247" s="2" t="s">
        <v>1192</v>
      </c>
      <c r="L247" t="str">
        <f t="shared" si="36"/>
        <v>Closed surgical incision</v>
      </c>
      <c r="M247" s="12" t="str">
        <f t="shared" si="37"/>
        <v>PI.IC.IT.022101.01</v>
      </c>
      <c r="N247" s="12"/>
      <c r="O247" s="12" t="str">
        <f t="shared" si="38"/>
        <v>PH.IC.IT.022101.01</v>
      </c>
      <c r="Q247" s="12" t="str">
        <f t="shared" si="39"/>
        <v>CL.IC.IT.022101.01</v>
      </c>
    </row>
    <row r="248" spans="1:27" ht="15">
      <c r="A248" t="s">
        <v>4089</v>
      </c>
      <c r="C248" s="2" t="s">
        <v>923</v>
      </c>
      <c r="E248" s="2" t="s">
        <v>5577</v>
      </c>
      <c r="F248" t="s">
        <v>4106</v>
      </c>
      <c r="G248" t="s">
        <v>4266</v>
      </c>
      <c r="H248" s="2" t="s">
        <v>923</v>
      </c>
      <c r="I248" t="s">
        <v>3922</v>
      </c>
      <c r="J248" s="11" t="str">
        <f t="shared" si="35"/>
        <v>IC.IT.022102</v>
      </c>
      <c r="K248" s="2" t="s">
        <v>1192</v>
      </c>
      <c r="L248" t="str">
        <f t="shared" si="36"/>
        <v>Open surgical incision</v>
      </c>
      <c r="M248" s="12" t="str">
        <f t="shared" si="37"/>
        <v>PI.IC.IT.022102.01</v>
      </c>
      <c r="N248" s="12"/>
      <c r="O248" s="12" t="str">
        <f t="shared" si="38"/>
        <v>PH.IC.IT.022102.01</v>
      </c>
      <c r="Q248" s="12" t="str">
        <f t="shared" si="39"/>
        <v>CL.IC.IT.022102.01</v>
      </c>
    </row>
    <row r="249" spans="1:27" ht="15">
      <c r="A249" t="s">
        <v>4089</v>
      </c>
      <c r="C249" s="2" t="s">
        <v>923</v>
      </c>
      <c r="E249" s="2" t="s">
        <v>5577</v>
      </c>
      <c r="F249" t="s">
        <v>4106</v>
      </c>
      <c r="G249" t="s">
        <v>4267</v>
      </c>
      <c r="H249" s="2" t="s">
        <v>1202</v>
      </c>
      <c r="I249" t="s">
        <v>4268</v>
      </c>
      <c r="J249" s="11" t="str">
        <f t="shared" si="35"/>
        <v>IC.IT.022103</v>
      </c>
      <c r="K249" s="2" t="s">
        <v>1192</v>
      </c>
      <c r="L249" t="str">
        <f t="shared" si="36"/>
        <v>Graft site</v>
      </c>
      <c r="M249" s="12" t="str">
        <f t="shared" si="37"/>
        <v>PI.IC.IT.022103.01</v>
      </c>
      <c r="N249" s="12"/>
      <c r="O249" s="12" t="str">
        <f t="shared" si="38"/>
        <v>PH.IC.IT.022103.01</v>
      </c>
      <c r="Q249" s="12" t="str">
        <f t="shared" si="39"/>
        <v>CL.IC.IT.022103.01</v>
      </c>
    </row>
    <row r="250" spans="1:27" ht="15">
      <c r="A250" t="s">
        <v>4089</v>
      </c>
      <c r="C250" s="2" t="s">
        <v>923</v>
      </c>
      <c r="E250" s="2" t="s">
        <v>5577</v>
      </c>
      <c r="F250" t="s">
        <v>4106</v>
      </c>
      <c r="G250" t="s">
        <v>4269</v>
      </c>
      <c r="H250" s="2" t="s">
        <v>7070</v>
      </c>
      <c r="I250" t="s">
        <v>4270</v>
      </c>
      <c r="J250" s="11" t="str">
        <f t="shared" si="35"/>
        <v>IC.IT.022104</v>
      </c>
      <c r="K250" s="2" t="s">
        <v>1192</v>
      </c>
      <c r="L250" t="str">
        <f t="shared" si="36"/>
        <v>Donor site</v>
      </c>
      <c r="M250" s="12" t="str">
        <f t="shared" si="37"/>
        <v>PI.IC.IT.022104.01</v>
      </c>
      <c r="N250" s="12"/>
      <c r="O250" s="12" t="str">
        <f t="shared" si="38"/>
        <v>PH.IC.IT.022104.01</v>
      </c>
      <c r="Q250" s="12" t="str">
        <f t="shared" si="39"/>
        <v>CL.IC.IT.022104.01</v>
      </c>
    </row>
    <row r="251" spans="1:27" ht="15">
      <c r="A251" t="s">
        <v>4089</v>
      </c>
      <c r="B251" t="s">
        <v>4271</v>
      </c>
      <c r="C251" s="2" t="s">
        <v>1202</v>
      </c>
      <c r="D251" t="s">
        <v>4272</v>
      </c>
      <c r="E251" s="2" t="s">
        <v>1192</v>
      </c>
      <c r="F251" t="s">
        <v>4273</v>
      </c>
      <c r="G251" t="s">
        <v>3991</v>
      </c>
      <c r="H251" s="2" t="s">
        <v>1192</v>
      </c>
      <c r="I251" t="s">
        <v>2687</v>
      </c>
      <c r="J251" s="11" t="str">
        <f t="shared" si="35"/>
        <v>IC.IT.030101</v>
      </c>
      <c r="K251" s="2" t="s">
        <v>1192</v>
      </c>
      <c r="L251" t="str">
        <f t="shared" si="36"/>
        <v xml:space="preserve">      Within normal limits</v>
      </c>
      <c r="M251" s="12" t="str">
        <f t="shared" si="37"/>
        <v>PI.IC.IT.030101.01</v>
      </c>
      <c r="N251" s="12"/>
      <c r="O251" s="12" t="str">
        <f t="shared" si="38"/>
        <v>PH.IC.IT.030101.01</v>
      </c>
      <c r="Q251" s="12" t="str">
        <f t="shared" si="39"/>
        <v>CL.IC.IT.030101.01</v>
      </c>
    </row>
    <row r="252" spans="1:27" ht="15">
      <c r="A252" t="s">
        <v>4089</v>
      </c>
      <c r="C252" s="2" t="s">
        <v>1202</v>
      </c>
      <c r="E252" s="2" t="s">
        <v>1192</v>
      </c>
      <c r="F252" t="s">
        <v>4273</v>
      </c>
      <c r="G252" t="s">
        <v>3992</v>
      </c>
      <c r="H252" s="2" t="s">
        <v>923</v>
      </c>
      <c r="I252" t="s">
        <v>2689</v>
      </c>
      <c r="J252" s="11" t="str">
        <f t="shared" si="35"/>
        <v>IC.IT.030102</v>
      </c>
      <c r="K252" s="2" t="s">
        <v>1192</v>
      </c>
      <c r="L252" t="str">
        <f t="shared" si="36"/>
        <v xml:space="preserve">      Approximated</v>
      </c>
      <c r="M252" s="12" t="str">
        <f t="shared" si="37"/>
        <v>PI.IC.IT.030102.01</v>
      </c>
      <c r="N252" s="12"/>
      <c r="O252" s="12" t="str">
        <f t="shared" si="38"/>
        <v>PH.IC.IT.030102.01</v>
      </c>
      <c r="Q252" s="12" t="str">
        <f t="shared" si="39"/>
        <v>CL.IC.IT.030102.01</v>
      </c>
    </row>
    <row r="253" spans="1:27" ht="15">
      <c r="A253" t="s">
        <v>4089</v>
      </c>
      <c r="C253" s="2" t="s">
        <v>1202</v>
      </c>
      <c r="E253" s="2" t="s">
        <v>1192</v>
      </c>
      <c r="F253" t="s">
        <v>4273</v>
      </c>
      <c r="G253" t="s">
        <v>3993</v>
      </c>
      <c r="H253" s="2" t="s">
        <v>1202</v>
      </c>
      <c r="I253" t="s">
        <v>2691</v>
      </c>
      <c r="J253" s="11" t="str">
        <f t="shared" si="35"/>
        <v>IC.IT.030103</v>
      </c>
      <c r="K253" s="2" t="s">
        <v>1192</v>
      </c>
      <c r="L253" t="str">
        <f t="shared" si="36"/>
        <v xml:space="preserve">      Dehiscence</v>
      </c>
      <c r="M253" s="12" t="str">
        <f t="shared" si="37"/>
        <v>PI.IC.IT.030103.01</v>
      </c>
      <c r="N253" s="12"/>
      <c r="O253" s="12" t="str">
        <f t="shared" si="38"/>
        <v>PH.IC.IT.030103.01</v>
      </c>
      <c r="Q253" s="12" t="str">
        <f t="shared" si="39"/>
        <v>CL.IC.IT.030103.01</v>
      </c>
    </row>
    <row r="254" spans="1:27" ht="15">
      <c r="A254" t="s">
        <v>4089</v>
      </c>
      <c r="C254" s="2" t="s">
        <v>1202</v>
      </c>
      <c r="E254" s="2" t="s">
        <v>1192</v>
      </c>
      <c r="F254" t="s">
        <v>4273</v>
      </c>
      <c r="G254" t="s">
        <v>3837</v>
      </c>
      <c r="H254" s="2" t="s">
        <v>7070</v>
      </c>
      <c r="I254" t="s">
        <v>1541</v>
      </c>
      <c r="J254" s="11" t="str">
        <f t="shared" si="35"/>
        <v>IC.IT.030104</v>
      </c>
      <c r="K254" s="2" t="s">
        <v>1192</v>
      </c>
      <c r="L254" t="str">
        <f t="shared" si="36"/>
        <v xml:space="preserve">      Swelling</v>
      </c>
      <c r="M254" s="12" t="str">
        <f t="shared" si="37"/>
        <v>PI.IC.IT.030104.01</v>
      </c>
      <c r="N254" s="12"/>
      <c r="O254" s="12" t="str">
        <f t="shared" si="38"/>
        <v>PH.IC.IT.030104.01</v>
      </c>
      <c r="Q254" s="12" t="str">
        <f t="shared" si="39"/>
        <v>CL.IC.IT.030104.01</v>
      </c>
    </row>
    <row r="255" spans="1:27" ht="15">
      <c r="A255" t="s">
        <v>4089</v>
      </c>
      <c r="C255" s="2" t="s">
        <v>1202</v>
      </c>
      <c r="E255" s="2" t="s">
        <v>1192</v>
      </c>
      <c r="F255" t="s">
        <v>4273</v>
      </c>
      <c r="G255" t="s">
        <v>3838</v>
      </c>
      <c r="H255" s="2" t="s">
        <v>7071</v>
      </c>
      <c r="I255" t="s">
        <v>1531</v>
      </c>
      <c r="J255" s="11" t="str">
        <f t="shared" si="35"/>
        <v>IC.IT.030105</v>
      </c>
      <c r="K255" s="2" t="s">
        <v>1192</v>
      </c>
      <c r="L255" t="str">
        <f t="shared" si="36"/>
        <v xml:space="preserve">      Erythema</v>
      </c>
      <c r="M255" s="12" t="str">
        <f t="shared" si="37"/>
        <v>PI.IC.IT.030105.01</v>
      </c>
      <c r="N255" s="12"/>
      <c r="O255" s="12" t="str">
        <f t="shared" si="38"/>
        <v>PH.IC.IT.030105.01</v>
      </c>
      <c r="Q255" s="12" t="str">
        <f t="shared" si="39"/>
        <v>CL.IC.IT.030105.01</v>
      </c>
    </row>
    <row r="256" spans="1:27" ht="15">
      <c r="A256" t="s">
        <v>4089</v>
      </c>
      <c r="C256" s="2" t="s">
        <v>1202</v>
      </c>
      <c r="E256" s="2" t="s">
        <v>1192</v>
      </c>
      <c r="F256" t="s">
        <v>4273</v>
      </c>
      <c r="G256" t="s">
        <v>3839</v>
      </c>
      <c r="H256" s="2" t="s">
        <v>6888</v>
      </c>
      <c r="I256" t="s">
        <v>2693</v>
      </c>
      <c r="J256" s="11" t="str">
        <f t="shared" si="35"/>
        <v>IC.IT.030106</v>
      </c>
      <c r="K256" s="2" t="s">
        <v>1192</v>
      </c>
      <c r="L256" t="str">
        <f t="shared" si="36"/>
        <v xml:space="preserve">      Bruising</v>
      </c>
      <c r="M256" s="12" t="str">
        <f t="shared" si="37"/>
        <v>PI.IC.IT.030106.01</v>
      </c>
      <c r="N256" s="12"/>
      <c r="O256" s="12" t="str">
        <f t="shared" si="38"/>
        <v>PH.IC.IT.030106.01</v>
      </c>
      <c r="Q256" s="12" t="str">
        <f t="shared" si="39"/>
        <v>CL.IC.IT.030106.01</v>
      </c>
    </row>
    <row r="257" spans="1:19" ht="15">
      <c r="A257" t="s">
        <v>4089</v>
      </c>
      <c r="C257" s="2" t="s">
        <v>1202</v>
      </c>
      <c r="E257" s="2" t="s">
        <v>1192</v>
      </c>
      <c r="F257" t="s">
        <v>4273</v>
      </c>
      <c r="G257" t="s">
        <v>14</v>
      </c>
      <c r="H257" s="2" t="s">
        <v>7284</v>
      </c>
      <c r="I257" t="s">
        <v>2695</v>
      </c>
      <c r="J257" s="11" t="str">
        <f t="shared" si="35"/>
        <v>IC.IT.030107</v>
      </c>
      <c r="K257" s="2" t="s">
        <v>1192</v>
      </c>
      <c r="L257" t="str">
        <f t="shared" si="36"/>
        <v xml:space="preserve">      Evisceration</v>
      </c>
      <c r="M257" s="12" t="str">
        <f t="shared" si="37"/>
        <v>PI.IC.IT.030107.01</v>
      </c>
      <c r="N257" s="12"/>
      <c r="O257" s="12" t="str">
        <f t="shared" si="38"/>
        <v>PH.IC.IT.030107.01</v>
      </c>
      <c r="Q257" s="12" t="str">
        <f t="shared" si="39"/>
        <v>CL.IC.IT.030107.01</v>
      </c>
    </row>
    <row r="258" spans="1:19" ht="15">
      <c r="A258" t="s">
        <v>4089</v>
      </c>
      <c r="C258" s="2" t="s">
        <v>1202</v>
      </c>
      <c r="E258" s="2" t="s">
        <v>1192</v>
      </c>
      <c r="F258" t="s">
        <v>4273</v>
      </c>
      <c r="G258" t="s">
        <v>3840</v>
      </c>
      <c r="H258" s="2" t="s">
        <v>10093</v>
      </c>
      <c r="I258" t="s">
        <v>1224</v>
      </c>
      <c r="J258" s="11" t="str">
        <f t="shared" si="35"/>
        <v>IC.IT.030108</v>
      </c>
      <c r="K258" s="2" t="s">
        <v>1192</v>
      </c>
      <c r="L258" t="str">
        <f t="shared" si="36"/>
        <v xml:space="preserve">      Unable to assess due to dressing</v>
      </c>
      <c r="M258" s="12" t="str">
        <f t="shared" si="37"/>
        <v>PI.IC.IT.030108.01</v>
      </c>
      <c r="N258" s="12"/>
      <c r="O258" s="12" t="str">
        <f t="shared" si="38"/>
        <v>PH.IC.IT.030108.01</v>
      </c>
      <c r="Q258" s="12" t="str">
        <f t="shared" si="39"/>
        <v>CL.IC.IT.030108.01</v>
      </c>
    </row>
    <row r="259" spans="1:19" ht="15">
      <c r="A259" t="s">
        <v>4089</v>
      </c>
      <c r="C259" s="2" t="s">
        <v>1202</v>
      </c>
      <c r="E259" s="2" t="s">
        <v>1192</v>
      </c>
      <c r="F259" t="s">
        <v>4273</v>
      </c>
      <c r="G259" t="s">
        <v>3841</v>
      </c>
      <c r="H259" s="2" t="s">
        <v>10095</v>
      </c>
      <c r="I259" t="s">
        <v>930</v>
      </c>
      <c r="J259" s="11" t="str">
        <f t="shared" si="35"/>
        <v>IC.IT.030109</v>
      </c>
      <c r="K259" s="2" t="s">
        <v>1192</v>
      </c>
      <c r="L259" t="str">
        <f t="shared" si="36"/>
        <v xml:space="preserve">      Other: specify</v>
      </c>
      <c r="M259" s="12" t="str">
        <f t="shared" si="37"/>
        <v>PI.IC.IT.030109.01</v>
      </c>
      <c r="N259" s="12"/>
      <c r="O259" s="12" t="str">
        <f t="shared" si="38"/>
        <v>PH.IC.IT.030109.01</v>
      </c>
      <c r="Q259" s="12" t="str">
        <f t="shared" si="39"/>
        <v>CL.IC.IT.030109.01</v>
      </c>
    </row>
    <row r="260" spans="1:19" ht="15">
      <c r="A260" t="s">
        <v>4089</v>
      </c>
      <c r="C260" s="2" t="s">
        <v>1202</v>
      </c>
      <c r="E260" s="2" t="s">
        <v>1192</v>
      </c>
      <c r="F260" t="s">
        <v>4261</v>
      </c>
      <c r="G260" s="2" t="s">
        <v>4433</v>
      </c>
      <c r="H260" s="2" t="s">
        <v>10905</v>
      </c>
      <c r="I260" s="2" t="s">
        <v>4301</v>
      </c>
      <c r="J260" s="11" t="str">
        <f t="shared" si="35"/>
        <v>IC.IT.030110</v>
      </c>
      <c r="K260" s="2" t="s">
        <v>1192</v>
      </c>
      <c r="L260" t="str">
        <f t="shared" si="36"/>
        <v xml:space="preserve">  Unable to assess</v>
      </c>
      <c r="M260" s="12" t="str">
        <f t="shared" si="37"/>
        <v>PI.IC.IT.030110.01</v>
      </c>
      <c r="N260" s="12"/>
      <c r="O260" s="12" t="str">
        <f t="shared" si="38"/>
        <v>PH.IC.IT.030110.01</v>
      </c>
      <c r="Q260" s="12" t="str">
        <f t="shared" si="39"/>
        <v>CL.IC.IT.030110.01</v>
      </c>
      <c r="R260" t="s">
        <v>1141</v>
      </c>
      <c r="S260">
        <v>146</v>
      </c>
    </row>
    <row r="261" spans="1:19" ht="15">
      <c r="A261" t="s">
        <v>4089</v>
      </c>
      <c r="C261" s="2" t="s">
        <v>1202</v>
      </c>
      <c r="E261" s="2" t="s">
        <v>1192</v>
      </c>
      <c r="F261" t="s">
        <v>4261</v>
      </c>
      <c r="G261" s="2" t="s">
        <v>3998</v>
      </c>
      <c r="H261" s="2" t="s">
        <v>8048</v>
      </c>
      <c r="I261" s="2" t="s">
        <v>4731</v>
      </c>
      <c r="J261" s="11" t="str">
        <f t="shared" si="35"/>
        <v>IC.IT.030111</v>
      </c>
      <c r="K261" s="2" t="s">
        <v>11324</v>
      </c>
      <c r="L261" t="str">
        <f t="shared" si="36"/>
        <v xml:space="preserve"> Date/Time specify</v>
      </c>
      <c r="M261" s="12" t="str">
        <f t="shared" si="37"/>
        <v>PI.IC.IT.030111.01</v>
      </c>
      <c r="N261" s="12"/>
      <c r="O261" s="12" t="str">
        <f t="shared" si="38"/>
        <v>PH.IC.IT.030111.01</v>
      </c>
      <c r="Q261" s="12" t="str">
        <f t="shared" si="39"/>
        <v>CL.IC.IT.030111.01</v>
      </c>
      <c r="R261" t="s">
        <v>1141</v>
      </c>
      <c r="S261">
        <v>798</v>
      </c>
    </row>
    <row r="262" spans="1:19" ht="15">
      <c r="A262" t="s">
        <v>4089</v>
      </c>
      <c r="C262" s="2" t="s">
        <v>946</v>
      </c>
      <c r="D262" t="s">
        <v>4262</v>
      </c>
      <c r="E262" s="2" t="s">
        <v>1199</v>
      </c>
      <c r="F262" t="s">
        <v>4273</v>
      </c>
      <c r="G262" t="s">
        <v>2821</v>
      </c>
      <c r="H262" s="2" t="s">
        <v>11324</v>
      </c>
      <c r="I262" t="s">
        <v>1674</v>
      </c>
      <c r="J262" s="11" t="str">
        <f t="shared" si="35"/>
        <v>IC.IT.030201</v>
      </c>
      <c r="K262" s="2" t="s">
        <v>11324</v>
      </c>
      <c r="L262" t="str">
        <f t="shared" si="36"/>
        <v xml:space="preserve">     Unchanged</v>
      </c>
      <c r="M262" s="12" t="str">
        <f t="shared" si="37"/>
        <v>PI.IC.IT.030201.01</v>
      </c>
      <c r="N262" s="12"/>
      <c r="O262" s="12" t="str">
        <f t="shared" si="38"/>
        <v>PH.IC.IT.030201.01</v>
      </c>
      <c r="Q262" s="12" t="str">
        <f t="shared" si="39"/>
        <v>CL.IC.IT.030201.01</v>
      </c>
    </row>
    <row r="263" spans="1:19" ht="15">
      <c r="A263" t="s">
        <v>4089</v>
      </c>
      <c r="C263" s="2" t="s">
        <v>946</v>
      </c>
      <c r="E263" s="2" t="s">
        <v>1199</v>
      </c>
      <c r="F263" t="s">
        <v>4273</v>
      </c>
      <c r="G263" t="s">
        <v>3999</v>
      </c>
      <c r="H263" s="2" t="s">
        <v>1199</v>
      </c>
      <c r="I263" t="s">
        <v>1673</v>
      </c>
      <c r="J263" s="11" t="str">
        <f t="shared" si="35"/>
        <v>IC.IT.030202</v>
      </c>
      <c r="K263" s="2" t="s">
        <v>11324</v>
      </c>
      <c r="L263" t="str">
        <f t="shared" si="36"/>
        <v xml:space="preserve">      Decreasing</v>
      </c>
      <c r="M263" s="12" t="str">
        <f t="shared" si="37"/>
        <v>PI.IC.IT.030202.01</v>
      </c>
      <c r="N263" s="12"/>
      <c r="O263" s="12" t="str">
        <f t="shared" si="38"/>
        <v>PH.IC.IT.030202.01</v>
      </c>
      <c r="Q263" s="12" t="str">
        <f t="shared" si="39"/>
        <v>CL.IC.IT.030202.01</v>
      </c>
    </row>
    <row r="264" spans="1:19" ht="15">
      <c r="A264" t="s">
        <v>4089</v>
      </c>
      <c r="C264" s="2" t="s">
        <v>946</v>
      </c>
      <c r="E264" s="2" t="s">
        <v>1199</v>
      </c>
      <c r="F264" t="s">
        <v>4273</v>
      </c>
      <c r="G264" t="s">
        <v>4156</v>
      </c>
      <c r="H264" s="2" t="s">
        <v>946</v>
      </c>
      <c r="I264" t="s">
        <v>1841</v>
      </c>
      <c r="J264" s="11" t="str">
        <f t="shared" ref="J264:J327" si="45">CONCATENATE("IC.IT.",C264,E264,H264)</f>
        <v>IC.IT.030203</v>
      </c>
      <c r="K264" s="2" t="s">
        <v>11324</v>
      </c>
      <c r="L264" t="str">
        <f t="shared" ref="L264:L327" si="46">G264</f>
        <v xml:space="preserve">      Increasing</v>
      </c>
      <c r="M264" s="12" t="str">
        <f t="shared" ref="M264:M327" si="47">CONCATENATE("PI.",J264,".",K264)</f>
        <v>PI.IC.IT.030203.01</v>
      </c>
      <c r="N264" s="12"/>
      <c r="O264" s="12" t="str">
        <f t="shared" ref="O264:O327" si="48">CONCATENATE("PH.",J264,".",K264)</f>
        <v>PH.IC.IT.030203.01</v>
      </c>
      <c r="Q264" s="12" t="str">
        <f t="shared" ref="Q264:Q327" si="49">CONCATENATE("CL.",J264,".",K264)</f>
        <v>CL.IC.IT.030203.01</v>
      </c>
    </row>
    <row r="265" spans="1:19" ht="15">
      <c r="A265" t="s">
        <v>4089</v>
      </c>
      <c r="C265" s="2" t="s">
        <v>946</v>
      </c>
      <c r="E265" s="2" t="s">
        <v>1199</v>
      </c>
      <c r="F265" t="s">
        <v>4273</v>
      </c>
      <c r="G265" t="s">
        <v>4157</v>
      </c>
      <c r="H265" s="2" t="s">
        <v>948</v>
      </c>
      <c r="I265" t="s">
        <v>4158</v>
      </c>
      <c r="J265" s="11" t="str">
        <f t="shared" si="45"/>
        <v>IC.IT.030204</v>
      </c>
      <c r="K265" s="2" t="s">
        <v>11324</v>
      </c>
      <c r="L265" t="str">
        <f t="shared" si="46"/>
        <v xml:space="preserve">     Site marked, date/time:  specify</v>
      </c>
      <c r="M265" s="12" t="str">
        <f t="shared" si="47"/>
        <v>PI.IC.IT.030204.01</v>
      </c>
      <c r="N265" s="12"/>
      <c r="O265" s="12" t="str">
        <f t="shared" si="48"/>
        <v>PH.IC.IT.030204.01</v>
      </c>
      <c r="Q265" s="12" t="str">
        <f t="shared" si="49"/>
        <v>CL.IC.IT.030204.01</v>
      </c>
    </row>
    <row r="266" spans="1:19" ht="15">
      <c r="A266" t="s">
        <v>4089</v>
      </c>
      <c r="C266" s="2" t="s">
        <v>946</v>
      </c>
      <c r="D266" t="s">
        <v>4438</v>
      </c>
      <c r="E266" s="2" t="s">
        <v>946</v>
      </c>
      <c r="F266" t="s">
        <v>4273</v>
      </c>
      <c r="G266" t="s">
        <v>4159</v>
      </c>
      <c r="H266" s="2" t="s">
        <v>11324</v>
      </c>
      <c r="I266" t="s">
        <v>1557</v>
      </c>
      <c r="J266" s="11" t="str">
        <f t="shared" si="45"/>
        <v>IC.IT.030301</v>
      </c>
      <c r="K266" s="2" t="s">
        <v>11324</v>
      </c>
      <c r="L266" t="str">
        <f t="shared" si="46"/>
        <v xml:space="preserve">      Consistent with body temperature</v>
      </c>
      <c r="M266" s="12" t="str">
        <f t="shared" si="47"/>
        <v>PI.IC.IT.030301.01</v>
      </c>
      <c r="N266" s="12"/>
      <c r="O266" s="12" t="str">
        <f t="shared" si="48"/>
        <v>PH.IC.IT.030301.01</v>
      </c>
      <c r="Q266" s="12" t="str">
        <f t="shared" si="49"/>
        <v>CL.IC.IT.030301.01</v>
      </c>
    </row>
    <row r="267" spans="1:19" ht="15">
      <c r="A267" t="s">
        <v>4089</v>
      </c>
      <c r="C267" s="2" t="s">
        <v>946</v>
      </c>
      <c r="E267" s="2" t="s">
        <v>946</v>
      </c>
      <c r="F267" t="s">
        <v>4273</v>
      </c>
      <c r="G267" t="s">
        <v>4160</v>
      </c>
      <c r="H267" s="2" t="s">
        <v>1199</v>
      </c>
      <c r="I267" t="s">
        <v>2116</v>
      </c>
      <c r="J267" s="11" t="str">
        <f t="shared" si="45"/>
        <v>IC.IT.030302</v>
      </c>
      <c r="K267" s="2" t="s">
        <v>11324</v>
      </c>
      <c r="L267" t="str">
        <f t="shared" si="46"/>
        <v xml:space="preserve">      Warmer than general body temperature</v>
      </c>
      <c r="M267" s="12" t="str">
        <f t="shared" si="47"/>
        <v>PI.IC.IT.030302.01</v>
      </c>
      <c r="N267" s="12"/>
      <c r="O267" s="12" t="str">
        <f t="shared" si="48"/>
        <v>PH.IC.IT.030302.01</v>
      </c>
      <c r="Q267" s="12" t="str">
        <f t="shared" si="49"/>
        <v>CL.IC.IT.030302.01</v>
      </c>
    </row>
    <row r="268" spans="1:19" ht="15">
      <c r="A268" t="s">
        <v>4089</v>
      </c>
      <c r="C268" s="2" t="s">
        <v>946</v>
      </c>
      <c r="E268" s="2" t="s">
        <v>946</v>
      </c>
      <c r="F268" t="s">
        <v>4273</v>
      </c>
      <c r="G268" t="s">
        <v>4161</v>
      </c>
      <c r="H268" s="2" t="s">
        <v>946</v>
      </c>
      <c r="I268" t="s">
        <v>2118</v>
      </c>
      <c r="J268" s="11" t="str">
        <f t="shared" si="45"/>
        <v>IC.IT.030303</v>
      </c>
      <c r="K268" s="2" t="s">
        <v>11324</v>
      </c>
      <c r="L268" t="str">
        <f t="shared" si="46"/>
        <v xml:space="preserve">      Warmer than opposite body part</v>
      </c>
      <c r="M268" s="12" t="str">
        <f t="shared" si="47"/>
        <v>PI.IC.IT.030303.01</v>
      </c>
      <c r="N268" s="12"/>
      <c r="O268" s="12" t="str">
        <f t="shared" si="48"/>
        <v>PH.IC.IT.030303.01</v>
      </c>
      <c r="Q268" s="12" t="str">
        <f t="shared" si="49"/>
        <v>CL.IC.IT.030303.01</v>
      </c>
    </row>
    <row r="269" spans="1:19" ht="15">
      <c r="A269" t="s">
        <v>4089</v>
      </c>
      <c r="C269" s="2" t="s">
        <v>946</v>
      </c>
      <c r="E269" s="2" t="s">
        <v>946</v>
      </c>
      <c r="F269" t="s">
        <v>4273</v>
      </c>
      <c r="G269" t="s">
        <v>4162</v>
      </c>
      <c r="H269" s="2" t="s">
        <v>948</v>
      </c>
      <c r="I269" t="s">
        <v>2120</v>
      </c>
      <c r="J269" s="11" t="str">
        <f t="shared" si="45"/>
        <v>IC.IT.030304</v>
      </c>
      <c r="K269" s="2" t="s">
        <v>11324</v>
      </c>
      <c r="L269" t="str">
        <f t="shared" si="46"/>
        <v xml:space="preserve">      Cooler than general body temperature</v>
      </c>
      <c r="M269" s="12" t="str">
        <f t="shared" si="47"/>
        <v>PI.IC.IT.030304.01</v>
      </c>
      <c r="N269" s="12"/>
      <c r="O269" s="12" t="str">
        <f t="shared" si="48"/>
        <v>PH.IC.IT.030304.01</v>
      </c>
      <c r="Q269" s="12" t="str">
        <f t="shared" si="49"/>
        <v>CL.IC.IT.030304.01</v>
      </c>
    </row>
    <row r="270" spans="1:19" ht="15">
      <c r="A270" t="s">
        <v>4089</v>
      </c>
      <c r="C270" s="2" t="s">
        <v>946</v>
      </c>
      <c r="E270" s="2" t="s">
        <v>946</v>
      </c>
      <c r="F270" t="s">
        <v>4273</v>
      </c>
      <c r="G270" t="s">
        <v>4003</v>
      </c>
      <c r="H270" s="2" t="s">
        <v>7071</v>
      </c>
      <c r="I270" t="s">
        <v>2122</v>
      </c>
      <c r="J270" s="11" t="str">
        <f t="shared" si="45"/>
        <v>IC.IT.030305</v>
      </c>
      <c r="K270" s="2" t="s">
        <v>11324</v>
      </c>
      <c r="L270" t="str">
        <f t="shared" si="46"/>
        <v xml:space="preserve">      Cooler than opposite body part</v>
      </c>
      <c r="M270" s="12" t="str">
        <f t="shared" si="47"/>
        <v>PI.IC.IT.030305.01</v>
      </c>
      <c r="N270" s="12"/>
      <c r="O270" s="12" t="str">
        <f t="shared" si="48"/>
        <v>PH.IC.IT.030305.01</v>
      </c>
      <c r="Q270" s="12" t="str">
        <f t="shared" si="49"/>
        <v>CL.IC.IT.030305.01</v>
      </c>
    </row>
    <row r="271" spans="1:19" ht="15">
      <c r="A271" t="s">
        <v>4263</v>
      </c>
      <c r="C271" s="2" t="s">
        <v>946</v>
      </c>
      <c r="E271" s="2" t="s">
        <v>946</v>
      </c>
      <c r="F271" t="s">
        <v>4261</v>
      </c>
      <c r="G271" s="2" t="s">
        <v>4300</v>
      </c>
      <c r="H271" s="2" t="s">
        <v>6888</v>
      </c>
      <c r="I271" s="2" t="s">
        <v>4301</v>
      </c>
      <c r="J271" s="11" t="str">
        <f t="shared" si="45"/>
        <v>IC.IT.030306</v>
      </c>
      <c r="K271" s="2" t="s">
        <v>11324</v>
      </c>
      <c r="L271" t="str">
        <f t="shared" si="46"/>
        <v xml:space="preserve"> Unable to Assess</v>
      </c>
      <c r="M271" s="12" t="str">
        <f t="shared" si="47"/>
        <v>PI.IC.IT.030306.01</v>
      </c>
      <c r="N271" s="12"/>
      <c r="O271" s="12" t="str">
        <f t="shared" si="48"/>
        <v>PH.IC.IT.030306.01</v>
      </c>
      <c r="Q271" s="12" t="str">
        <f t="shared" si="49"/>
        <v>CL.IC.IT.030306.01</v>
      </c>
      <c r="R271" t="s">
        <v>9277</v>
      </c>
      <c r="S271">
        <v>147</v>
      </c>
    </row>
    <row r="272" spans="1:19" ht="15">
      <c r="A272" t="s">
        <v>4089</v>
      </c>
      <c r="C272" s="2" t="s">
        <v>9640</v>
      </c>
      <c r="D272" t="s">
        <v>4302</v>
      </c>
      <c r="E272" s="2" t="s">
        <v>7070</v>
      </c>
      <c r="F272" t="s">
        <v>4273</v>
      </c>
      <c r="G272" t="s">
        <v>3901</v>
      </c>
      <c r="H272" s="2" t="s">
        <v>11324</v>
      </c>
      <c r="I272" t="s">
        <v>3642</v>
      </c>
      <c r="J272" s="11" t="str">
        <f t="shared" si="45"/>
        <v>IC.IT.030401</v>
      </c>
      <c r="K272" s="2" t="s">
        <v>11324</v>
      </c>
      <c r="L272" t="str">
        <f t="shared" si="46"/>
        <v xml:space="preserve">      Staples</v>
      </c>
      <c r="M272" s="12" t="str">
        <f t="shared" si="47"/>
        <v>PI.IC.IT.030401.01</v>
      </c>
      <c r="N272" s="12"/>
      <c r="O272" s="12" t="str">
        <f t="shared" si="48"/>
        <v>PH.IC.IT.030401.01</v>
      </c>
      <c r="Q272" s="12" t="str">
        <f t="shared" si="49"/>
        <v>CL.IC.IT.030401.01</v>
      </c>
    </row>
    <row r="273" spans="1:19" ht="15">
      <c r="A273" t="s">
        <v>4089</v>
      </c>
      <c r="C273" s="2" t="s">
        <v>9640</v>
      </c>
      <c r="E273" s="2" t="s">
        <v>7070</v>
      </c>
      <c r="F273" t="s">
        <v>4273</v>
      </c>
      <c r="G273" t="s">
        <v>3342</v>
      </c>
      <c r="H273" s="2" t="s">
        <v>9391</v>
      </c>
      <c r="I273" t="s">
        <v>2928</v>
      </c>
      <c r="J273" s="11" t="str">
        <f t="shared" si="45"/>
        <v>IC.IT.030402</v>
      </c>
      <c r="K273" s="2" t="s">
        <v>11324</v>
      </c>
      <c r="L273" t="str">
        <f t="shared" si="46"/>
        <v xml:space="preserve">     Sutures</v>
      </c>
      <c r="M273" s="12" t="str">
        <f t="shared" si="47"/>
        <v>PI.IC.IT.030402.01</v>
      </c>
      <c r="N273" s="12"/>
      <c r="O273" s="12" t="str">
        <f t="shared" si="48"/>
        <v>PH.IC.IT.030402.01</v>
      </c>
      <c r="Q273" s="12" t="str">
        <f t="shared" si="49"/>
        <v>CL.IC.IT.030402.01</v>
      </c>
    </row>
    <row r="274" spans="1:19" ht="15">
      <c r="A274" t="s">
        <v>4089</v>
      </c>
      <c r="C274" s="2" t="s">
        <v>9640</v>
      </c>
      <c r="E274" s="2" t="s">
        <v>7070</v>
      </c>
      <c r="F274" t="s">
        <v>4273</v>
      </c>
      <c r="G274" t="s">
        <v>3788</v>
      </c>
      <c r="H274" s="2" t="s">
        <v>9640</v>
      </c>
      <c r="I274" t="s">
        <v>3789</v>
      </c>
      <c r="J274" s="11" t="str">
        <f t="shared" si="45"/>
        <v>IC.IT.030403</v>
      </c>
      <c r="K274" s="2" t="s">
        <v>11324</v>
      </c>
      <c r="L274" t="str">
        <f t="shared" si="46"/>
        <v xml:space="preserve">      Steri-strips</v>
      </c>
      <c r="M274" s="12" t="str">
        <f t="shared" si="47"/>
        <v>PI.IC.IT.030403.01</v>
      </c>
      <c r="N274" s="12"/>
      <c r="O274" s="12" t="str">
        <f t="shared" si="48"/>
        <v>PH.IC.IT.030403.01</v>
      </c>
      <c r="Q274" s="12" t="str">
        <f t="shared" si="49"/>
        <v>CL.IC.IT.030403.01</v>
      </c>
    </row>
    <row r="275" spans="1:19" ht="15">
      <c r="A275" t="s">
        <v>4089</v>
      </c>
      <c r="C275" s="2" t="s">
        <v>9640</v>
      </c>
      <c r="E275" s="2" t="s">
        <v>7070</v>
      </c>
      <c r="F275" t="s">
        <v>4273</v>
      </c>
      <c r="G275" t="s">
        <v>3790</v>
      </c>
      <c r="H275" s="2" t="s">
        <v>7070</v>
      </c>
      <c r="I275" t="s">
        <v>3546</v>
      </c>
      <c r="J275" s="11" t="str">
        <f t="shared" si="45"/>
        <v>IC.IT.030404</v>
      </c>
      <c r="K275" s="2" t="s">
        <v>11324</v>
      </c>
      <c r="L275" t="str">
        <f t="shared" si="46"/>
        <v xml:space="preserve">      Retention sutures</v>
      </c>
      <c r="M275" s="12" t="str">
        <f t="shared" si="47"/>
        <v>PI.IC.IT.030404.01</v>
      </c>
      <c r="N275" s="12"/>
      <c r="O275" s="12" t="str">
        <f t="shared" si="48"/>
        <v>PH.IC.IT.030404.01</v>
      </c>
      <c r="Q275" s="12" t="str">
        <f t="shared" si="49"/>
        <v>CL.IC.IT.030404.01</v>
      </c>
    </row>
    <row r="276" spans="1:19" ht="15">
      <c r="A276" t="s">
        <v>4089</v>
      </c>
      <c r="C276" s="2" t="s">
        <v>9640</v>
      </c>
      <c r="E276" s="2" t="s">
        <v>7070</v>
      </c>
      <c r="F276" t="s">
        <v>4273</v>
      </c>
      <c r="G276" t="s">
        <v>3791</v>
      </c>
      <c r="H276" s="2" t="s">
        <v>7071</v>
      </c>
      <c r="I276" t="s">
        <v>3920</v>
      </c>
      <c r="J276" s="11" t="str">
        <f t="shared" si="45"/>
        <v>IC.IT.030405</v>
      </c>
      <c r="K276" s="2" t="s">
        <v>11324</v>
      </c>
      <c r="L276" t="str">
        <f t="shared" si="46"/>
        <v xml:space="preserve">      Glue</v>
      </c>
      <c r="M276" s="12" t="str">
        <f t="shared" si="47"/>
        <v>PI.IC.IT.030405.01</v>
      </c>
      <c r="N276" s="12"/>
      <c r="O276" s="12" t="str">
        <f t="shared" si="48"/>
        <v>PH.IC.IT.030405.01</v>
      </c>
      <c r="Q276" s="12" t="str">
        <f t="shared" si="49"/>
        <v>CL.IC.IT.030405.01</v>
      </c>
    </row>
    <row r="277" spans="1:19" ht="15">
      <c r="A277" t="s">
        <v>4089</v>
      </c>
      <c r="C277" s="2" t="s">
        <v>946</v>
      </c>
      <c r="E277" s="2" t="s">
        <v>948</v>
      </c>
      <c r="F277" t="s">
        <v>4273</v>
      </c>
      <c r="G277" t="s">
        <v>3921</v>
      </c>
      <c r="H277" s="2" t="s">
        <v>6888</v>
      </c>
      <c r="I277" t="s">
        <v>3922</v>
      </c>
      <c r="J277" s="11" t="str">
        <f t="shared" si="45"/>
        <v>IC.IT.030406</v>
      </c>
      <c r="K277" s="2" t="s">
        <v>11324</v>
      </c>
      <c r="L277" t="str">
        <f t="shared" si="46"/>
        <v xml:space="preserve">      Not closed</v>
      </c>
      <c r="M277" s="12" t="str">
        <f t="shared" si="47"/>
        <v>PI.IC.IT.030406.01</v>
      </c>
      <c r="N277" s="12"/>
      <c r="O277" s="12" t="str">
        <f t="shared" si="48"/>
        <v>PH.IC.IT.030406.01</v>
      </c>
      <c r="Q277" s="12" t="str">
        <f t="shared" si="49"/>
        <v>CL.IC.IT.030406.01</v>
      </c>
    </row>
    <row r="278" spans="1:19" ht="15">
      <c r="A278" t="s">
        <v>4089</v>
      </c>
      <c r="C278" s="2" t="s">
        <v>946</v>
      </c>
      <c r="E278" s="2" t="s">
        <v>948</v>
      </c>
      <c r="F278" t="s">
        <v>4261</v>
      </c>
      <c r="G278" s="2" t="s">
        <v>4163</v>
      </c>
      <c r="H278" s="2" t="s">
        <v>7284</v>
      </c>
      <c r="I278" s="2" t="s">
        <v>4164</v>
      </c>
      <c r="J278" s="11" t="str">
        <f t="shared" si="45"/>
        <v>IC.IT.030407</v>
      </c>
      <c r="K278" s="2" t="s">
        <v>11324</v>
      </c>
      <c r="L278" t="str">
        <f t="shared" si="46"/>
        <v xml:space="preserve">  Wound vac</v>
      </c>
      <c r="M278" s="12" t="str">
        <f t="shared" si="47"/>
        <v>PI.IC.IT.030407.01</v>
      </c>
      <c r="N278" s="12"/>
      <c r="O278" s="12" t="str">
        <f t="shared" si="48"/>
        <v>PH.IC.IT.030407.01</v>
      </c>
      <c r="Q278" s="12" t="str">
        <f t="shared" si="49"/>
        <v>CL.IC.IT.030407.01</v>
      </c>
      <c r="R278" t="s">
        <v>1141</v>
      </c>
      <c r="S278">
        <v>145</v>
      </c>
    </row>
    <row r="279" spans="1:19" ht="15">
      <c r="A279" t="s">
        <v>4089</v>
      </c>
      <c r="C279" s="2" t="s">
        <v>946</v>
      </c>
      <c r="E279" s="2" t="s">
        <v>948</v>
      </c>
      <c r="F279" t="s">
        <v>4261</v>
      </c>
      <c r="G279" s="2" t="s">
        <v>6023</v>
      </c>
      <c r="H279" s="2" t="s">
        <v>10093</v>
      </c>
      <c r="I279" s="2" t="s">
        <v>4301</v>
      </c>
      <c r="J279" s="11" t="str">
        <f t="shared" si="45"/>
        <v>IC.IT.030408</v>
      </c>
      <c r="K279" s="2" t="s">
        <v>11324</v>
      </c>
      <c r="L279" t="str">
        <f t="shared" si="46"/>
        <v>Unable to assess</v>
      </c>
      <c r="M279" s="12" t="str">
        <f t="shared" si="47"/>
        <v>PI.IC.IT.030408.01</v>
      </c>
      <c r="N279" s="12"/>
      <c r="O279" s="12" t="str">
        <f t="shared" si="48"/>
        <v>PH.IC.IT.030408.01</v>
      </c>
      <c r="Q279" s="12" t="str">
        <f t="shared" si="49"/>
        <v>CL.IC.IT.030408.01</v>
      </c>
      <c r="R279" t="s">
        <v>1141</v>
      </c>
      <c r="S279">
        <v>148</v>
      </c>
    </row>
    <row r="280" spans="1:19" ht="15">
      <c r="A280" t="s">
        <v>4089</v>
      </c>
      <c r="C280" s="2" t="s">
        <v>946</v>
      </c>
      <c r="D280" t="s">
        <v>5578</v>
      </c>
      <c r="E280" s="2" t="s">
        <v>7071</v>
      </c>
      <c r="F280" t="s">
        <v>4273</v>
      </c>
      <c r="G280" t="s">
        <v>3923</v>
      </c>
      <c r="H280" s="2" t="s">
        <v>11324</v>
      </c>
      <c r="I280" t="s">
        <v>1001</v>
      </c>
      <c r="J280" s="11" t="str">
        <f t="shared" si="45"/>
        <v>IC.IT.030501</v>
      </c>
      <c r="K280" s="2" t="s">
        <v>11324</v>
      </c>
      <c r="L280" t="str">
        <f t="shared" si="46"/>
        <v xml:space="preserve">      None</v>
      </c>
      <c r="M280" s="12" t="str">
        <f t="shared" si="47"/>
        <v>PI.IC.IT.030501.01</v>
      </c>
      <c r="N280" s="12"/>
      <c r="O280" s="12" t="str">
        <f t="shared" si="48"/>
        <v>PH.IC.IT.030501.01</v>
      </c>
      <c r="Q280" s="12" t="str">
        <f t="shared" si="49"/>
        <v>CL.IC.IT.030501.01</v>
      </c>
    </row>
    <row r="281" spans="1:19" ht="15">
      <c r="A281" t="s">
        <v>4089</v>
      </c>
      <c r="C281" s="2" t="s">
        <v>946</v>
      </c>
      <c r="E281" s="2" t="s">
        <v>7071</v>
      </c>
      <c r="F281" t="s">
        <v>4273</v>
      </c>
      <c r="G281" t="s">
        <v>3924</v>
      </c>
      <c r="H281" s="2" t="s">
        <v>1199</v>
      </c>
      <c r="I281" t="s">
        <v>2124</v>
      </c>
      <c r="J281" s="11" t="str">
        <f t="shared" si="45"/>
        <v>IC.IT.030502</v>
      </c>
      <c r="K281" s="2" t="s">
        <v>11324</v>
      </c>
      <c r="L281" t="str">
        <f t="shared" si="46"/>
        <v xml:space="preserve">      Abdominal binder</v>
      </c>
      <c r="M281" s="12" t="str">
        <f t="shared" si="47"/>
        <v>PI.IC.IT.030502.01</v>
      </c>
      <c r="N281" s="12"/>
      <c r="O281" s="12" t="str">
        <f t="shared" si="48"/>
        <v>PH.IC.IT.030502.01</v>
      </c>
      <c r="Q281" s="12" t="str">
        <f t="shared" si="49"/>
        <v>CL.IC.IT.030502.01</v>
      </c>
    </row>
    <row r="282" spans="1:19" ht="15">
      <c r="A282" t="s">
        <v>4089</v>
      </c>
      <c r="C282" s="2" t="s">
        <v>946</v>
      </c>
      <c r="E282" s="2" t="s">
        <v>7071</v>
      </c>
      <c r="F282" t="s">
        <v>4273</v>
      </c>
      <c r="G282" t="s">
        <v>3925</v>
      </c>
      <c r="H282" s="2" t="s">
        <v>946</v>
      </c>
      <c r="I282" t="s">
        <v>2126</v>
      </c>
      <c r="J282" s="11" t="str">
        <f t="shared" si="45"/>
        <v>IC.IT.030503</v>
      </c>
      <c r="K282" s="2" t="s">
        <v>11324</v>
      </c>
      <c r="L282" t="str">
        <f t="shared" si="46"/>
        <v xml:space="preserve">      Ace wrap</v>
      </c>
      <c r="M282" s="12" t="str">
        <f t="shared" si="47"/>
        <v>PI.IC.IT.030503.01</v>
      </c>
      <c r="N282" s="12"/>
      <c r="O282" s="12" t="str">
        <f t="shared" si="48"/>
        <v>PH.IC.IT.030503.01</v>
      </c>
      <c r="Q282" s="12" t="str">
        <f t="shared" si="49"/>
        <v>CL.IC.IT.030503.01</v>
      </c>
    </row>
    <row r="283" spans="1:19" ht="15">
      <c r="A283" t="s">
        <v>4089</v>
      </c>
      <c r="C283" s="2" t="s">
        <v>946</v>
      </c>
      <c r="E283" s="2" t="s">
        <v>7071</v>
      </c>
      <c r="F283" t="s">
        <v>4273</v>
      </c>
      <c r="G283" t="s">
        <v>3926</v>
      </c>
      <c r="H283" s="2" t="s">
        <v>948</v>
      </c>
      <c r="I283" t="s">
        <v>2128</v>
      </c>
      <c r="J283" s="11" t="str">
        <f t="shared" si="45"/>
        <v>IC.IT.030504</v>
      </c>
      <c r="K283" s="2" t="s">
        <v>11324</v>
      </c>
      <c r="L283" t="str">
        <f t="shared" si="46"/>
        <v xml:space="preserve">      Montgomery Straps</v>
      </c>
      <c r="M283" s="12" t="str">
        <f t="shared" si="47"/>
        <v>PI.IC.IT.030504.01</v>
      </c>
      <c r="N283" s="12"/>
      <c r="O283" s="12" t="str">
        <f t="shared" si="48"/>
        <v>PH.IC.IT.030504.01</v>
      </c>
      <c r="Q283" s="12" t="str">
        <f t="shared" si="49"/>
        <v>CL.IC.IT.030504.01</v>
      </c>
    </row>
    <row r="284" spans="1:19" ht="15">
      <c r="A284" t="s">
        <v>4089</v>
      </c>
      <c r="C284" s="2" t="s">
        <v>946</v>
      </c>
      <c r="E284" s="2" t="s">
        <v>7071</v>
      </c>
      <c r="F284" t="s">
        <v>4273</v>
      </c>
      <c r="G284" t="s">
        <v>3927</v>
      </c>
      <c r="H284" s="2" t="s">
        <v>7071</v>
      </c>
      <c r="I284" t="s">
        <v>3797</v>
      </c>
      <c r="J284" s="11" t="str">
        <f t="shared" si="45"/>
        <v>IC.IT.030505</v>
      </c>
      <c r="K284" s="2" t="s">
        <v>11324</v>
      </c>
      <c r="L284" t="str">
        <f t="shared" si="46"/>
        <v xml:space="preserve">      Sling</v>
      </c>
      <c r="M284" s="12" t="str">
        <f t="shared" si="47"/>
        <v>PI.IC.IT.030505.01</v>
      </c>
      <c r="N284" s="12"/>
      <c r="O284" s="12" t="str">
        <f t="shared" si="48"/>
        <v>PH.IC.IT.030505.01</v>
      </c>
      <c r="Q284" s="12" t="str">
        <f t="shared" si="49"/>
        <v>CL.IC.IT.030505.01</v>
      </c>
    </row>
    <row r="285" spans="1:19" ht="15">
      <c r="A285" t="s">
        <v>4089</v>
      </c>
      <c r="C285" s="2" t="s">
        <v>1202</v>
      </c>
      <c r="E285" s="2" t="s">
        <v>7071</v>
      </c>
      <c r="F285" t="s">
        <v>4261</v>
      </c>
      <c r="G285" s="2" t="s">
        <v>4300</v>
      </c>
      <c r="H285" s="2" t="s">
        <v>6888</v>
      </c>
      <c r="I285" s="2" t="s">
        <v>4301</v>
      </c>
      <c r="J285" s="11" t="str">
        <f t="shared" si="45"/>
        <v>IC.IT.030506</v>
      </c>
      <c r="K285" s="2" t="s">
        <v>11324</v>
      </c>
      <c r="L285" t="str">
        <f t="shared" si="46"/>
        <v xml:space="preserve"> Unable to Assess</v>
      </c>
      <c r="M285" s="12" t="str">
        <f t="shared" si="47"/>
        <v>PI.IC.IT.030506.01</v>
      </c>
      <c r="N285" s="12"/>
      <c r="O285" s="12" t="str">
        <f t="shared" si="48"/>
        <v>PH.IC.IT.030506.01</v>
      </c>
      <c r="Q285" s="12" t="str">
        <f t="shared" si="49"/>
        <v>CL.IC.IT.030506.01</v>
      </c>
      <c r="R285" t="s">
        <v>1141</v>
      </c>
      <c r="S285">
        <v>149</v>
      </c>
    </row>
    <row r="286" spans="1:19" ht="15">
      <c r="A286" t="s">
        <v>4089</v>
      </c>
      <c r="C286" s="2" t="s">
        <v>946</v>
      </c>
      <c r="E286" s="2" t="s">
        <v>7071</v>
      </c>
      <c r="F286" t="s">
        <v>4261</v>
      </c>
      <c r="G286" s="2" t="s">
        <v>4513</v>
      </c>
      <c r="H286" s="2" t="s">
        <v>7284</v>
      </c>
      <c r="I286" s="2" t="s">
        <v>4513</v>
      </c>
      <c r="J286" s="11" t="str">
        <f t="shared" si="45"/>
        <v>IC.IT.030507</v>
      </c>
      <c r="K286" s="2" t="s">
        <v>11324</v>
      </c>
      <c r="L286" t="str">
        <f t="shared" si="46"/>
        <v>Other</v>
      </c>
      <c r="M286" s="12" t="str">
        <f t="shared" si="47"/>
        <v>PI.IC.IT.030507.01</v>
      </c>
      <c r="N286" s="12"/>
      <c r="O286" s="12" t="str">
        <f t="shared" si="48"/>
        <v>PH.IC.IT.030507.01</v>
      </c>
      <c r="Q286" s="12" t="str">
        <f t="shared" si="49"/>
        <v>CL.IC.IT.030507.01</v>
      </c>
      <c r="R286" t="s">
        <v>1141</v>
      </c>
      <c r="S286">
        <v>153</v>
      </c>
    </row>
    <row r="287" spans="1:19" ht="15">
      <c r="A287" t="s">
        <v>4089</v>
      </c>
      <c r="C287" s="2" t="s">
        <v>1202</v>
      </c>
      <c r="D287" t="s">
        <v>4165</v>
      </c>
      <c r="E287" s="2" t="s">
        <v>6888</v>
      </c>
      <c r="F287" t="s">
        <v>4305</v>
      </c>
      <c r="G287" t="s">
        <v>3923</v>
      </c>
      <c r="H287" s="2" t="s">
        <v>11324</v>
      </c>
      <c r="I287" t="s">
        <v>1001</v>
      </c>
      <c r="J287" s="11" t="str">
        <f t="shared" si="45"/>
        <v>IC.IT.030601</v>
      </c>
      <c r="K287" s="2" t="s">
        <v>1192</v>
      </c>
      <c r="L287" t="str">
        <f t="shared" si="46"/>
        <v xml:space="preserve">      None</v>
      </c>
      <c r="M287" s="12" t="str">
        <f t="shared" si="47"/>
        <v>PI.IC.IT.030601.01</v>
      </c>
      <c r="N287" s="12"/>
      <c r="O287" s="12" t="str">
        <f t="shared" si="48"/>
        <v>PH.IC.IT.030601.01</v>
      </c>
      <c r="Q287" s="12" t="str">
        <f t="shared" si="49"/>
        <v>CL.IC.IT.030601.01</v>
      </c>
    </row>
    <row r="288" spans="1:19" ht="15">
      <c r="A288" t="s">
        <v>4089</v>
      </c>
      <c r="C288" s="2" t="s">
        <v>1202</v>
      </c>
      <c r="E288" s="2" t="s">
        <v>6888</v>
      </c>
      <c r="F288" t="s">
        <v>4305</v>
      </c>
      <c r="G288" t="s">
        <v>3799</v>
      </c>
      <c r="H288" s="2" t="s">
        <v>923</v>
      </c>
      <c r="I288" t="s">
        <v>3800</v>
      </c>
      <c r="J288" s="11" t="str">
        <f t="shared" si="45"/>
        <v>IC.IT.030602</v>
      </c>
      <c r="K288" s="2" t="s">
        <v>1192</v>
      </c>
      <c r="L288" t="str">
        <f t="shared" si="46"/>
        <v xml:space="preserve">      Scant</v>
      </c>
      <c r="M288" s="12" t="str">
        <f t="shared" si="47"/>
        <v>PI.IC.IT.030602.01</v>
      </c>
      <c r="N288" s="12"/>
      <c r="O288" s="12" t="str">
        <f t="shared" si="48"/>
        <v>PH.IC.IT.030602.01</v>
      </c>
      <c r="Q288" s="12" t="str">
        <f t="shared" si="49"/>
        <v>CL.IC.IT.030602.01</v>
      </c>
    </row>
    <row r="289" spans="1:19" ht="15">
      <c r="A289" t="s">
        <v>4089</v>
      </c>
      <c r="C289" s="2" t="s">
        <v>1202</v>
      </c>
      <c r="E289" s="2" t="s">
        <v>6888</v>
      </c>
      <c r="F289" t="s">
        <v>4305</v>
      </c>
      <c r="G289" t="s">
        <v>3801</v>
      </c>
      <c r="H289" s="2" t="s">
        <v>1202</v>
      </c>
      <c r="I289" t="s">
        <v>4203</v>
      </c>
      <c r="J289" s="11" t="str">
        <f t="shared" si="45"/>
        <v>IC.IT.030603</v>
      </c>
      <c r="K289" s="2" t="s">
        <v>1192</v>
      </c>
      <c r="L289" t="str">
        <f t="shared" si="46"/>
        <v xml:space="preserve">      Small</v>
      </c>
      <c r="M289" s="12" t="str">
        <f t="shared" si="47"/>
        <v>PI.IC.IT.030603.01</v>
      </c>
      <c r="N289" s="12"/>
      <c r="O289" s="12" t="str">
        <f t="shared" si="48"/>
        <v>PH.IC.IT.030603.01</v>
      </c>
      <c r="Q289" s="12" t="str">
        <f t="shared" si="49"/>
        <v>CL.IC.IT.030603.01</v>
      </c>
    </row>
    <row r="290" spans="1:19" ht="15">
      <c r="A290" t="s">
        <v>4089</v>
      </c>
      <c r="C290" s="2" t="s">
        <v>1202</v>
      </c>
      <c r="E290" s="2" t="s">
        <v>6888</v>
      </c>
      <c r="F290" t="s">
        <v>4305</v>
      </c>
      <c r="G290" t="s">
        <v>4204</v>
      </c>
      <c r="H290" s="2" t="s">
        <v>7070</v>
      </c>
      <c r="I290" t="s">
        <v>3266</v>
      </c>
      <c r="J290" s="11" t="str">
        <f t="shared" si="45"/>
        <v>IC.IT.030604</v>
      </c>
      <c r="K290" s="2" t="s">
        <v>1192</v>
      </c>
      <c r="L290" t="str">
        <f t="shared" si="46"/>
        <v xml:space="preserve">      Moderate</v>
      </c>
      <c r="M290" s="12" t="str">
        <f t="shared" si="47"/>
        <v>PI.IC.IT.030604.01</v>
      </c>
      <c r="N290" s="12"/>
      <c r="O290" s="12" t="str">
        <f t="shared" si="48"/>
        <v>PH.IC.IT.030604.01</v>
      </c>
      <c r="Q290" s="12" t="str">
        <f t="shared" si="49"/>
        <v>CL.IC.IT.030604.01</v>
      </c>
    </row>
    <row r="291" spans="1:19" ht="15">
      <c r="A291" t="s">
        <v>4089</v>
      </c>
      <c r="C291" s="2" t="s">
        <v>1202</v>
      </c>
      <c r="E291" s="2" t="s">
        <v>6888</v>
      </c>
      <c r="F291" t="s">
        <v>4305</v>
      </c>
      <c r="G291" t="s">
        <v>4205</v>
      </c>
      <c r="H291" s="2" t="s">
        <v>7071</v>
      </c>
      <c r="I291" t="s">
        <v>4206</v>
      </c>
      <c r="J291" s="11" t="str">
        <f t="shared" si="45"/>
        <v>IC.IT.030605</v>
      </c>
      <c r="K291" s="2" t="s">
        <v>1192</v>
      </c>
      <c r="L291" t="str">
        <f t="shared" si="46"/>
        <v xml:space="preserve">      Large</v>
      </c>
      <c r="M291" s="12" t="str">
        <f t="shared" si="47"/>
        <v>PI.IC.IT.030605.01</v>
      </c>
      <c r="N291" s="12"/>
      <c r="O291" s="12" t="str">
        <f t="shared" si="48"/>
        <v>PH.IC.IT.030605.01</v>
      </c>
      <c r="Q291" s="12" t="str">
        <f t="shared" si="49"/>
        <v>CL.IC.IT.030605.01</v>
      </c>
    </row>
    <row r="292" spans="1:19" ht="15">
      <c r="A292" t="s">
        <v>4089</v>
      </c>
      <c r="C292" s="2" t="s">
        <v>1202</v>
      </c>
      <c r="E292" s="2" t="s">
        <v>6888</v>
      </c>
      <c r="F292" t="s">
        <v>4305</v>
      </c>
      <c r="G292" t="s">
        <v>4207</v>
      </c>
      <c r="H292" s="2" t="s">
        <v>6888</v>
      </c>
      <c r="I292" t="s">
        <v>4208</v>
      </c>
      <c r="J292" s="11" t="str">
        <f t="shared" si="45"/>
        <v>IC.IT.030606</v>
      </c>
      <c r="K292" s="2" t="s">
        <v>1192</v>
      </c>
      <c r="L292" t="str">
        <f t="shared" si="46"/>
        <v xml:space="preserve">      Copious</v>
      </c>
      <c r="M292" s="12" t="str">
        <f t="shared" si="47"/>
        <v>PI.IC.IT.030606.01</v>
      </c>
      <c r="N292" s="12"/>
      <c r="O292" s="12" t="str">
        <f t="shared" si="48"/>
        <v>PH.IC.IT.030606.01</v>
      </c>
      <c r="Q292" s="12" t="str">
        <f t="shared" si="49"/>
        <v>CL.IC.IT.030606.01</v>
      </c>
    </row>
    <row r="293" spans="1:19" ht="15">
      <c r="A293" t="s">
        <v>4089</v>
      </c>
      <c r="C293" s="2" t="s">
        <v>1202</v>
      </c>
      <c r="E293" s="2" t="s">
        <v>6888</v>
      </c>
      <c r="F293" t="s">
        <v>4306</v>
      </c>
      <c r="G293" s="2" t="s">
        <v>4300</v>
      </c>
      <c r="H293" s="2" t="s">
        <v>7284</v>
      </c>
      <c r="I293" s="2" t="s">
        <v>4301</v>
      </c>
      <c r="J293" s="11" t="str">
        <f t="shared" si="45"/>
        <v>IC.IT.030607</v>
      </c>
      <c r="K293" s="2" t="s">
        <v>1192</v>
      </c>
      <c r="L293" t="str">
        <f t="shared" si="46"/>
        <v xml:space="preserve"> Unable to Assess</v>
      </c>
      <c r="M293" s="12" t="str">
        <f t="shared" si="47"/>
        <v>PI.IC.IT.030607.01</v>
      </c>
      <c r="N293" s="12"/>
      <c r="O293" s="12" t="str">
        <f t="shared" si="48"/>
        <v>PH.IC.IT.030607.01</v>
      </c>
      <c r="Q293" s="12" t="str">
        <f t="shared" si="49"/>
        <v>CL.IC.IT.030607.01</v>
      </c>
      <c r="R293" t="s">
        <v>1141</v>
      </c>
      <c r="S293">
        <v>150</v>
      </c>
    </row>
    <row r="294" spans="1:19" ht="15">
      <c r="A294" t="s">
        <v>4089</v>
      </c>
      <c r="C294" s="2" t="s">
        <v>1202</v>
      </c>
      <c r="D294" t="s">
        <v>4046</v>
      </c>
      <c r="E294" s="2" t="s">
        <v>7284</v>
      </c>
      <c r="F294" t="s">
        <v>4305</v>
      </c>
      <c r="G294" t="s">
        <v>4047</v>
      </c>
      <c r="H294" s="2" t="s">
        <v>1192</v>
      </c>
      <c r="I294" t="s">
        <v>1935</v>
      </c>
      <c r="J294" s="11" t="str">
        <f t="shared" si="45"/>
        <v>IC.IT.030701</v>
      </c>
      <c r="K294" s="2" t="s">
        <v>1192</v>
      </c>
      <c r="L294" t="str">
        <f t="shared" si="46"/>
        <v xml:space="preserve">      Colorless</v>
      </c>
      <c r="M294" s="12" t="str">
        <f t="shared" si="47"/>
        <v>PI.IC.IT.030701.01</v>
      </c>
      <c r="N294" s="12"/>
      <c r="O294" s="12" t="str">
        <f t="shared" si="48"/>
        <v>PH.IC.IT.030701.01</v>
      </c>
      <c r="Q294" s="12" t="str">
        <f t="shared" si="49"/>
        <v>CL.IC.IT.030701.01</v>
      </c>
    </row>
    <row r="295" spans="1:19" ht="15">
      <c r="A295" t="s">
        <v>4089</v>
      </c>
      <c r="C295" s="2" t="s">
        <v>1202</v>
      </c>
      <c r="E295" s="2" t="s">
        <v>7284</v>
      </c>
      <c r="F295" t="s">
        <v>4305</v>
      </c>
      <c r="G295" t="s">
        <v>4217</v>
      </c>
      <c r="H295" s="2" t="s">
        <v>923</v>
      </c>
      <c r="I295" t="s">
        <v>2103</v>
      </c>
      <c r="J295" s="11" t="str">
        <f t="shared" si="45"/>
        <v>IC.IT.030702</v>
      </c>
      <c r="K295" s="2" t="s">
        <v>1192</v>
      </c>
      <c r="L295" t="str">
        <f t="shared" si="46"/>
        <v xml:space="preserve">      Yellow</v>
      </c>
      <c r="M295" s="12" t="str">
        <f t="shared" si="47"/>
        <v>PI.IC.IT.030702.01</v>
      </c>
      <c r="N295" s="12"/>
      <c r="O295" s="12" t="str">
        <f t="shared" si="48"/>
        <v>PH.IC.IT.030702.01</v>
      </c>
      <c r="Q295" s="12" t="str">
        <f t="shared" si="49"/>
        <v>CL.IC.IT.030702.01</v>
      </c>
    </row>
    <row r="296" spans="1:19" ht="15">
      <c r="A296" t="s">
        <v>4089</v>
      </c>
      <c r="C296" s="2" t="s">
        <v>1202</v>
      </c>
      <c r="E296" s="2" t="s">
        <v>7284</v>
      </c>
      <c r="F296" t="s">
        <v>4305</v>
      </c>
      <c r="G296" t="s">
        <v>4218</v>
      </c>
      <c r="H296" s="2" t="s">
        <v>1202</v>
      </c>
      <c r="I296" t="s">
        <v>1432</v>
      </c>
      <c r="J296" s="11" t="str">
        <f t="shared" si="45"/>
        <v>IC.IT.030703</v>
      </c>
      <c r="K296" s="2" t="s">
        <v>1192</v>
      </c>
      <c r="L296" t="str">
        <f t="shared" si="46"/>
        <v xml:space="preserve">      Amber</v>
      </c>
      <c r="M296" s="12" t="str">
        <f t="shared" si="47"/>
        <v>PI.IC.IT.030703.01</v>
      </c>
      <c r="N296" s="12"/>
      <c r="O296" s="12" t="str">
        <f t="shared" si="48"/>
        <v>PH.IC.IT.030703.01</v>
      </c>
      <c r="Q296" s="12" t="str">
        <f t="shared" si="49"/>
        <v>CL.IC.IT.030703.01</v>
      </c>
    </row>
    <row r="297" spans="1:19" ht="15">
      <c r="A297" t="s">
        <v>4089</v>
      </c>
      <c r="C297" s="2" t="s">
        <v>1202</v>
      </c>
      <c r="E297" s="2" t="s">
        <v>7284</v>
      </c>
      <c r="F297" t="s">
        <v>4305</v>
      </c>
      <c r="G297" t="s">
        <v>4219</v>
      </c>
      <c r="H297" s="2" t="s">
        <v>7070</v>
      </c>
      <c r="I297" t="s">
        <v>1937</v>
      </c>
      <c r="J297" s="11" t="str">
        <f t="shared" si="45"/>
        <v>IC.IT.030704</v>
      </c>
      <c r="K297" s="2" t="s">
        <v>1192</v>
      </c>
      <c r="L297" t="str">
        <f t="shared" si="46"/>
        <v xml:space="preserve">      Pink</v>
      </c>
      <c r="M297" s="12" t="str">
        <f t="shared" si="47"/>
        <v>PI.IC.IT.030704.01</v>
      </c>
      <c r="N297" s="12"/>
      <c r="O297" s="12" t="str">
        <f t="shared" si="48"/>
        <v>PH.IC.IT.030704.01</v>
      </c>
      <c r="Q297" s="12" t="str">
        <f t="shared" si="49"/>
        <v>CL.IC.IT.030704.01</v>
      </c>
    </row>
    <row r="298" spans="1:19" ht="15">
      <c r="A298" t="s">
        <v>4089</v>
      </c>
      <c r="C298" s="2" t="s">
        <v>1202</v>
      </c>
      <c r="E298" s="2" t="s">
        <v>7284</v>
      </c>
      <c r="F298" t="s">
        <v>4305</v>
      </c>
      <c r="G298" t="s">
        <v>4220</v>
      </c>
      <c r="H298" s="2" t="s">
        <v>7071</v>
      </c>
      <c r="I298" t="s">
        <v>1560</v>
      </c>
      <c r="J298" s="11" t="str">
        <f t="shared" si="45"/>
        <v>IC.IT.030705</v>
      </c>
      <c r="K298" s="2" t="s">
        <v>1192</v>
      </c>
      <c r="L298" t="str">
        <f t="shared" si="46"/>
        <v xml:space="preserve">      Red</v>
      </c>
      <c r="M298" s="12" t="str">
        <f t="shared" si="47"/>
        <v>PI.IC.IT.030705.01</v>
      </c>
      <c r="N298" s="12"/>
      <c r="O298" s="12" t="str">
        <f t="shared" si="48"/>
        <v>PH.IC.IT.030705.01</v>
      </c>
      <c r="Q298" s="12" t="str">
        <f t="shared" si="49"/>
        <v>CL.IC.IT.030705.01</v>
      </c>
    </row>
    <row r="299" spans="1:19" ht="15">
      <c r="A299" t="s">
        <v>4089</v>
      </c>
      <c r="C299" s="2" t="s">
        <v>1202</v>
      </c>
      <c r="E299" s="2" t="s">
        <v>7284</v>
      </c>
      <c r="F299" t="s">
        <v>4305</v>
      </c>
      <c r="G299" t="s">
        <v>2705</v>
      </c>
      <c r="H299" s="2" t="s">
        <v>6888</v>
      </c>
      <c r="I299" t="s">
        <v>2706</v>
      </c>
      <c r="J299" s="11" t="str">
        <f t="shared" si="45"/>
        <v>IC.IT.030706</v>
      </c>
      <c r="K299" s="2" t="s">
        <v>1192</v>
      </c>
      <c r="L299" t="str">
        <f t="shared" si="46"/>
        <v xml:space="preserve">     Bright red</v>
      </c>
      <c r="M299" s="12" t="str">
        <f t="shared" si="47"/>
        <v>PI.IC.IT.030706.01</v>
      </c>
      <c r="N299" s="12"/>
      <c r="O299" s="12" t="str">
        <f t="shared" si="48"/>
        <v>PH.IC.IT.030706.01</v>
      </c>
      <c r="Q299" s="12" t="str">
        <f t="shared" si="49"/>
        <v>CL.IC.IT.030706.01</v>
      </c>
    </row>
    <row r="300" spans="1:19" ht="15">
      <c r="A300" t="s">
        <v>4089</v>
      </c>
      <c r="C300" s="2" t="s">
        <v>1202</v>
      </c>
      <c r="E300" s="2" t="s">
        <v>7284</v>
      </c>
      <c r="F300" t="s">
        <v>4305</v>
      </c>
      <c r="G300" t="s">
        <v>4221</v>
      </c>
      <c r="H300" s="2" t="s">
        <v>7284</v>
      </c>
      <c r="I300" t="s">
        <v>2101</v>
      </c>
      <c r="J300" s="11" t="str">
        <f t="shared" si="45"/>
        <v>IC.IT.030707</v>
      </c>
      <c r="K300" s="2" t="s">
        <v>1192</v>
      </c>
      <c r="L300" t="str">
        <f t="shared" si="46"/>
        <v xml:space="preserve">      Maroon</v>
      </c>
      <c r="M300" s="12" t="str">
        <f t="shared" si="47"/>
        <v>PI.IC.IT.030707.01</v>
      </c>
      <c r="N300" s="12"/>
      <c r="O300" s="12" t="str">
        <f t="shared" si="48"/>
        <v>PH.IC.IT.030707.01</v>
      </c>
      <c r="Q300" s="12" t="str">
        <f t="shared" si="49"/>
        <v>CL.IC.IT.030707.01</v>
      </c>
    </row>
    <row r="301" spans="1:19" ht="15">
      <c r="A301" t="s">
        <v>4089</v>
      </c>
      <c r="C301" s="2" t="s">
        <v>1202</v>
      </c>
      <c r="E301" s="2" t="s">
        <v>7284</v>
      </c>
      <c r="F301" t="s">
        <v>4305</v>
      </c>
      <c r="G301" t="s">
        <v>4222</v>
      </c>
      <c r="H301" s="2" t="s">
        <v>10093</v>
      </c>
      <c r="I301" t="s">
        <v>1436</v>
      </c>
      <c r="J301" s="11" t="str">
        <f t="shared" si="45"/>
        <v>IC.IT.030708</v>
      </c>
      <c r="K301" s="2" t="s">
        <v>1192</v>
      </c>
      <c r="L301" t="str">
        <f t="shared" si="46"/>
        <v xml:space="preserve">      Tan</v>
      </c>
      <c r="M301" s="12" t="str">
        <f t="shared" si="47"/>
        <v>PI.IC.IT.030708.01</v>
      </c>
      <c r="N301" s="12"/>
      <c r="O301" s="12" t="str">
        <f t="shared" si="48"/>
        <v>PH.IC.IT.030708.01</v>
      </c>
      <c r="Q301" s="12" t="str">
        <f t="shared" si="49"/>
        <v>CL.IC.IT.030708.01</v>
      </c>
    </row>
    <row r="302" spans="1:19" ht="15">
      <c r="A302" t="s">
        <v>4089</v>
      </c>
      <c r="C302" s="2" t="s">
        <v>1202</v>
      </c>
      <c r="E302" s="2" t="s">
        <v>7284</v>
      </c>
      <c r="F302" t="s">
        <v>4305</v>
      </c>
      <c r="G302" t="s">
        <v>4052</v>
      </c>
      <c r="H302" s="2" t="s">
        <v>10095</v>
      </c>
      <c r="I302" t="s">
        <v>2703</v>
      </c>
      <c r="J302" s="11" t="str">
        <f t="shared" si="45"/>
        <v>IC.IT.030709</v>
      </c>
      <c r="K302" s="2" t="s">
        <v>1192</v>
      </c>
      <c r="L302" t="str">
        <f t="shared" si="46"/>
        <v xml:space="preserve">      Brown</v>
      </c>
      <c r="M302" s="12" t="str">
        <f t="shared" si="47"/>
        <v>PI.IC.IT.030709.01</v>
      </c>
      <c r="N302" s="12"/>
      <c r="O302" s="12" t="str">
        <f t="shared" si="48"/>
        <v>PH.IC.IT.030709.01</v>
      </c>
      <c r="Q302" s="12" t="str">
        <f t="shared" si="49"/>
        <v>CL.IC.IT.030709.01</v>
      </c>
    </row>
    <row r="303" spans="1:19" ht="15">
      <c r="A303" t="s">
        <v>4089</v>
      </c>
      <c r="C303" s="2" t="s">
        <v>1202</v>
      </c>
      <c r="E303" s="2" t="s">
        <v>7284</v>
      </c>
      <c r="F303" t="s">
        <v>4305</v>
      </c>
      <c r="G303" t="s">
        <v>4053</v>
      </c>
      <c r="H303" s="2" t="s">
        <v>10905</v>
      </c>
      <c r="I303" t="s">
        <v>1434</v>
      </c>
      <c r="J303" s="11" t="str">
        <f t="shared" si="45"/>
        <v>IC.IT.030710</v>
      </c>
      <c r="K303" s="2" t="s">
        <v>1192</v>
      </c>
      <c r="L303" t="str">
        <f t="shared" si="46"/>
        <v xml:space="preserve">      Green</v>
      </c>
      <c r="M303" s="12" t="str">
        <f t="shared" si="47"/>
        <v>PI.IC.IT.030710.01</v>
      </c>
      <c r="N303" s="12"/>
      <c r="O303" s="12" t="str">
        <f t="shared" si="48"/>
        <v>PH.IC.IT.030710.01</v>
      </c>
      <c r="Q303" s="12" t="str">
        <f t="shared" si="49"/>
        <v>CL.IC.IT.030710.01</v>
      </c>
    </row>
    <row r="304" spans="1:19" ht="15">
      <c r="A304" t="s">
        <v>4089</v>
      </c>
      <c r="C304" s="2" t="s">
        <v>1202</v>
      </c>
      <c r="E304" s="2" t="s">
        <v>7284</v>
      </c>
      <c r="F304" t="s">
        <v>4305</v>
      </c>
      <c r="G304" t="s">
        <v>3123</v>
      </c>
      <c r="H304" s="2" t="s">
        <v>11023</v>
      </c>
      <c r="I304" t="s">
        <v>3124</v>
      </c>
      <c r="J304" s="11" t="str">
        <f t="shared" si="45"/>
        <v>IC.IT.030712</v>
      </c>
      <c r="K304" s="2" t="s">
        <v>1192</v>
      </c>
      <c r="L304" t="str">
        <f t="shared" si="46"/>
        <v xml:space="preserve">     White</v>
      </c>
      <c r="M304" s="12" t="str">
        <f t="shared" si="47"/>
        <v>PI.IC.IT.030712.01</v>
      </c>
      <c r="N304" s="12"/>
      <c r="O304" s="12" t="str">
        <f t="shared" si="48"/>
        <v>PH.IC.IT.030712.01</v>
      </c>
      <c r="Q304" s="12" t="str">
        <f t="shared" si="49"/>
        <v>CL.IC.IT.030712.01</v>
      </c>
    </row>
    <row r="305" spans="1:19" ht="15">
      <c r="A305" t="s">
        <v>4089</v>
      </c>
      <c r="C305" s="2" t="s">
        <v>1202</v>
      </c>
      <c r="E305" s="2" t="s">
        <v>7284</v>
      </c>
      <c r="F305" t="s">
        <v>4305</v>
      </c>
      <c r="G305" t="s">
        <v>4054</v>
      </c>
      <c r="H305" s="2" t="s">
        <v>8201</v>
      </c>
      <c r="I305" t="s">
        <v>2618</v>
      </c>
      <c r="J305" s="11" t="str">
        <f t="shared" si="45"/>
        <v>IC.IT.030713</v>
      </c>
      <c r="K305" s="2" t="s">
        <v>1192</v>
      </c>
      <c r="L305" t="str">
        <f t="shared" si="46"/>
        <v xml:space="preserve">      Black</v>
      </c>
      <c r="M305" s="12" t="str">
        <f t="shared" si="47"/>
        <v>PI.IC.IT.030713.01</v>
      </c>
      <c r="N305" s="12"/>
      <c r="O305" s="12" t="str">
        <f t="shared" si="48"/>
        <v>PH.IC.IT.030713.01</v>
      </c>
      <c r="Q305" s="12" t="str">
        <f t="shared" si="49"/>
        <v>CL.IC.IT.030713.01</v>
      </c>
    </row>
    <row r="306" spans="1:19" ht="15">
      <c r="A306" t="s">
        <v>4089</v>
      </c>
      <c r="C306" s="2" t="s">
        <v>1202</v>
      </c>
      <c r="E306" s="2" t="s">
        <v>7284</v>
      </c>
      <c r="F306" t="s">
        <v>4306</v>
      </c>
      <c r="G306" s="2" t="s">
        <v>4433</v>
      </c>
      <c r="H306" s="2" t="s">
        <v>9621</v>
      </c>
      <c r="I306" s="2" t="s">
        <v>4301</v>
      </c>
      <c r="J306" s="11" t="str">
        <f t="shared" si="45"/>
        <v>IC.IT.030714</v>
      </c>
      <c r="K306" s="2" t="s">
        <v>11324</v>
      </c>
      <c r="L306" t="str">
        <f t="shared" si="46"/>
        <v xml:space="preserve">  Unable to assess</v>
      </c>
      <c r="M306" s="12" t="str">
        <f t="shared" si="47"/>
        <v>PI.IC.IT.030714.01</v>
      </c>
      <c r="N306" s="12"/>
      <c r="O306" s="12" t="str">
        <f t="shared" si="48"/>
        <v>PH.IC.IT.030714.01</v>
      </c>
      <c r="Q306" s="12" t="str">
        <f t="shared" si="49"/>
        <v>CL.IC.IT.030714.01</v>
      </c>
      <c r="R306" t="s">
        <v>1141</v>
      </c>
      <c r="S306">
        <v>151</v>
      </c>
    </row>
    <row r="307" spans="1:19" ht="15">
      <c r="A307" t="s">
        <v>4089</v>
      </c>
      <c r="C307" s="2" t="s">
        <v>1202</v>
      </c>
      <c r="D307" t="s">
        <v>3875</v>
      </c>
      <c r="E307" s="2" t="s">
        <v>10093</v>
      </c>
      <c r="F307" t="s">
        <v>4305</v>
      </c>
      <c r="G307" t="s">
        <v>4055</v>
      </c>
      <c r="H307" s="2" t="s">
        <v>1192</v>
      </c>
      <c r="I307" t="s">
        <v>1639</v>
      </c>
      <c r="J307" s="11" t="str">
        <f t="shared" si="45"/>
        <v>IC.IT.030801</v>
      </c>
      <c r="K307" s="2" t="s">
        <v>11324</v>
      </c>
      <c r="L307" t="str">
        <f t="shared" si="46"/>
        <v xml:space="preserve">     Clear </v>
      </c>
      <c r="M307" s="12" t="str">
        <f t="shared" si="47"/>
        <v>PI.IC.IT.030801.01</v>
      </c>
      <c r="N307" s="12"/>
      <c r="O307" s="12" t="str">
        <f t="shared" si="48"/>
        <v>PH.IC.IT.030801.01</v>
      </c>
      <c r="Q307" s="12" t="str">
        <f t="shared" si="49"/>
        <v>CL.IC.IT.030801.01</v>
      </c>
    </row>
    <row r="308" spans="1:19" ht="15">
      <c r="A308" t="s">
        <v>4089</v>
      </c>
      <c r="C308" s="2" t="s">
        <v>1202</v>
      </c>
      <c r="E308" s="2" t="s">
        <v>10093</v>
      </c>
      <c r="F308" t="s">
        <v>4305</v>
      </c>
      <c r="G308" t="s">
        <v>4056</v>
      </c>
      <c r="H308" s="2" t="s">
        <v>923</v>
      </c>
      <c r="I308" t="s">
        <v>1438</v>
      </c>
      <c r="J308" s="11" t="str">
        <f t="shared" si="45"/>
        <v>IC.IT.030802</v>
      </c>
      <c r="K308" s="2" t="s">
        <v>1192</v>
      </c>
      <c r="L308" t="str">
        <f t="shared" si="46"/>
        <v xml:space="preserve">      Bloody</v>
      </c>
      <c r="M308" s="12" t="str">
        <f t="shared" si="47"/>
        <v>PI.IC.IT.030802.01</v>
      </c>
      <c r="N308" s="12"/>
      <c r="O308" s="12" t="str">
        <f t="shared" si="48"/>
        <v>PH.IC.IT.030802.01</v>
      </c>
      <c r="Q308" s="12" t="str">
        <f t="shared" si="49"/>
        <v>CL.IC.IT.030802.01</v>
      </c>
    </row>
    <row r="309" spans="1:19" ht="15">
      <c r="A309" t="s">
        <v>4089</v>
      </c>
      <c r="C309" s="2" t="s">
        <v>1202</v>
      </c>
      <c r="E309" s="2" t="s">
        <v>10093</v>
      </c>
      <c r="F309" t="s">
        <v>4305</v>
      </c>
      <c r="G309" t="s">
        <v>4057</v>
      </c>
      <c r="H309" s="2" t="s">
        <v>1202</v>
      </c>
      <c r="I309" t="s">
        <v>1635</v>
      </c>
      <c r="J309" s="11" t="str">
        <f t="shared" si="45"/>
        <v>IC.IT.030803</v>
      </c>
      <c r="K309" s="2" t="s">
        <v>1192</v>
      </c>
      <c r="L309" t="str">
        <f t="shared" si="46"/>
        <v xml:space="preserve">      Serosanguinous</v>
      </c>
      <c r="M309" s="12" t="str">
        <f t="shared" si="47"/>
        <v>PI.IC.IT.030803.01</v>
      </c>
      <c r="N309" s="12"/>
      <c r="O309" s="12" t="str">
        <f t="shared" si="48"/>
        <v>PH.IC.IT.030803.01</v>
      </c>
      <c r="Q309" s="12" t="str">
        <f t="shared" si="49"/>
        <v>CL.IC.IT.030803.01</v>
      </c>
    </row>
    <row r="310" spans="1:19" ht="15">
      <c r="A310" t="s">
        <v>4089</v>
      </c>
      <c r="C310" s="2" t="s">
        <v>1202</v>
      </c>
      <c r="E310" s="2" t="s">
        <v>10093</v>
      </c>
      <c r="F310" t="s">
        <v>4305</v>
      </c>
      <c r="G310" t="s">
        <v>4058</v>
      </c>
      <c r="H310" s="2" t="s">
        <v>7070</v>
      </c>
      <c r="I310" t="s">
        <v>1637</v>
      </c>
      <c r="J310" s="11" t="str">
        <f t="shared" si="45"/>
        <v>IC.IT.030804</v>
      </c>
      <c r="K310" s="2" t="s">
        <v>1192</v>
      </c>
      <c r="L310" t="str">
        <f t="shared" si="46"/>
        <v xml:space="preserve">      Serous</v>
      </c>
      <c r="M310" s="12" t="str">
        <f t="shared" si="47"/>
        <v>PI.IC.IT.030804.01</v>
      </c>
      <c r="N310" s="12"/>
      <c r="O310" s="12" t="str">
        <f t="shared" si="48"/>
        <v>PH.IC.IT.030804.01</v>
      </c>
      <c r="Q310" s="12" t="str">
        <f t="shared" si="49"/>
        <v>CL.IC.IT.030804.01</v>
      </c>
    </row>
    <row r="311" spans="1:19" ht="15">
      <c r="A311" t="s">
        <v>4089</v>
      </c>
      <c r="C311" s="2" t="s">
        <v>1202</v>
      </c>
      <c r="E311" s="2" t="s">
        <v>10093</v>
      </c>
      <c r="F311" t="s">
        <v>4305</v>
      </c>
      <c r="G311" t="s">
        <v>4059</v>
      </c>
      <c r="H311" s="2" t="s">
        <v>7071</v>
      </c>
      <c r="I311" t="s">
        <v>1641</v>
      </c>
      <c r="J311" s="11" t="str">
        <f t="shared" si="45"/>
        <v>IC.IT.030805</v>
      </c>
      <c r="K311" s="2" t="s">
        <v>1192</v>
      </c>
      <c r="L311" t="str">
        <f t="shared" si="46"/>
        <v xml:space="preserve">      Cloudy</v>
      </c>
      <c r="M311" s="12" t="str">
        <f t="shared" si="47"/>
        <v>PI.IC.IT.030805.01</v>
      </c>
      <c r="N311" s="12"/>
      <c r="O311" s="12" t="str">
        <f t="shared" si="48"/>
        <v>PH.IC.IT.030805.01</v>
      </c>
      <c r="Q311" s="12" t="str">
        <f t="shared" si="49"/>
        <v>CL.IC.IT.030805.01</v>
      </c>
    </row>
    <row r="312" spans="1:19" ht="15">
      <c r="A312" t="s">
        <v>4089</v>
      </c>
      <c r="C312" s="2" t="s">
        <v>1202</v>
      </c>
      <c r="E312" s="2" t="s">
        <v>10093</v>
      </c>
      <c r="F312" t="s">
        <v>4305</v>
      </c>
      <c r="G312" t="s">
        <v>4060</v>
      </c>
      <c r="H312" s="2" t="s">
        <v>6888</v>
      </c>
      <c r="I312" t="s">
        <v>1643</v>
      </c>
      <c r="J312" s="11" t="str">
        <f t="shared" si="45"/>
        <v>IC.IT.030806</v>
      </c>
      <c r="K312" s="2" t="s">
        <v>1192</v>
      </c>
      <c r="L312" t="str">
        <f t="shared" si="46"/>
        <v xml:space="preserve">      Purulent</v>
      </c>
      <c r="M312" s="12" t="str">
        <f t="shared" si="47"/>
        <v>PI.IC.IT.030806.01</v>
      </c>
      <c r="N312" s="12"/>
      <c r="O312" s="12" t="str">
        <f t="shared" si="48"/>
        <v>PH.IC.IT.030806.01</v>
      </c>
      <c r="Q312" s="12" t="str">
        <f t="shared" si="49"/>
        <v>CL.IC.IT.030806.01</v>
      </c>
    </row>
    <row r="313" spans="1:19" ht="15">
      <c r="A313" t="s">
        <v>4089</v>
      </c>
      <c r="C313" s="2" t="s">
        <v>1202</v>
      </c>
      <c r="E313" s="2" t="s">
        <v>10093</v>
      </c>
      <c r="F313" t="s">
        <v>4305</v>
      </c>
      <c r="G313" t="s">
        <v>4061</v>
      </c>
      <c r="H313" s="2" t="s">
        <v>7284</v>
      </c>
      <c r="I313" t="s">
        <v>1645</v>
      </c>
      <c r="J313" s="11" t="str">
        <f t="shared" si="45"/>
        <v>IC.IT.030807</v>
      </c>
      <c r="K313" s="2" t="s">
        <v>1192</v>
      </c>
      <c r="L313" t="str">
        <f t="shared" si="46"/>
        <v xml:space="preserve">      Viscous</v>
      </c>
      <c r="M313" s="12" t="str">
        <f t="shared" si="47"/>
        <v>PI.IC.IT.030807.01</v>
      </c>
      <c r="N313" s="12"/>
      <c r="O313" s="12" t="str">
        <f t="shared" si="48"/>
        <v>PH.IC.IT.030807.01</v>
      </c>
      <c r="Q313" s="12" t="str">
        <f t="shared" si="49"/>
        <v>CL.IC.IT.030807.01</v>
      </c>
    </row>
    <row r="314" spans="1:19" ht="15">
      <c r="A314" t="s">
        <v>4089</v>
      </c>
      <c r="C314" s="2" t="s">
        <v>1202</v>
      </c>
      <c r="E314" s="2" t="s">
        <v>10093</v>
      </c>
      <c r="F314" t="s">
        <v>4306</v>
      </c>
      <c r="G314" s="2" t="s">
        <v>4300</v>
      </c>
      <c r="H314" s="2" t="s">
        <v>10093</v>
      </c>
      <c r="I314" s="2" t="s">
        <v>4301</v>
      </c>
      <c r="J314" s="11" t="str">
        <f t="shared" si="45"/>
        <v>IC.IT.030808</v>
      </c>
      <c r="K314" s="2" t="s">
        <v>1192</v>
      </c>
      <c r="L314" t="str">
        <f t="shared" si="46"/>
        <v xml:space="preserve"> Unable to Assess</v>
      </c>
      <c r="M314" s="12" t="str">
        <f t="shared" si="47"/>
        <v>PI.IC.IT.030808.01</v>
      </c>
      <c r="N314" s="12"/>
      <c r="O314" s="12" t="str">
        <f t="shared" si="48"/>
        <v>PH.IC.IT.030808.01</v>
      </c>
      <c r="Q314" s="12" t="str">
        <f t="shared" si="49"/>
        <v>CL.IC.IT.030808.01</v>
      </c>
      <c r="R314" t="s">
        <v>1141</v>
      </c>
      <c r="S314">
        <v>152</v>
      </c>
    </row>
    <row r="315" spans="1:19" ht="15">
      <c r="A315" t="s">
        <v>4089</v>
      </c>
      <c r="C315" s="2" t="s">
        <v>946</v>
      </c>
      <c r="D315" t="s">
        <v>3910</v>
      </c>
      <c r="E315" s="2" t="s">
        <v>10095</v>
      </c>
      <c r="F315" t="s">
        <v>4305</v>
      </c>
      <c r="G315" t="s">
        <v>3885</v>
      </c>
      <c r="H315" s="2" t="s">
        <v>11324</v>
      </c>
      <c r="I315" t="s">
        <v>1993</v>
      </c>
      <c r="J315" s="11" t="str">
        <f t="shared" si="45"/>
        <v>IC.IT.030901</v>
      </c>
      <c r="K315" s="2" t="s">
        <v>11324</v>
      </c>
      <c r="L315" t="str">
        <f t="shared" si="46"/>
        <v xml:space="preserve">     Odor none</v>
      </c>
      <c r="M315" s="12" t="str">
        <f t="shared" si="47"/>
        <v>PI.IC.IT.030901.01</v>
      </c>
      <c r="N315" s="12"/>
      <c r="O315" s="12" t="str">
        <f t="shared" si="48"/>
        <v>PH.IC.IT.030901.01</v>
      </c>
      <c r="Q315" s="12" t="str">
        <f t="shared" si="49"/>
        <v>CL.IC.IT.030901.01</v>
      </c>
    </row>
    <row r="316" spans="1:19" ht="15">
      <c r="A316" t="s">
        <v>4089</v>
      </c>
      <c r="C316" s="2" t="s">
        <v>946</v>
      </c>
      <c r="E316" s="2" t="s">
        <v>10095</v>
      </c>
      <c r="F316" t="s">
        <v>4305</v>
      </c>
      <c r="G316" t="s">
        <v>3755</v>
      </c>
      <c r="H316" s="2" t="s">
        <v>1199</v>
      </c>
      <c r="I316" t="s">
        <v>1995</v>
      </c>
      <c r="J316" s="11" t="str">
        <f t="shared" si="45"/>
        <v>IC.IT.030902</v>
      </c>
      <c r="K316" s="2" t="s">
        <v>11324</v>
      </c>
      <c r="L316" t="str">
        <f t="shared" si="46"/>
        <v xml:space="preserve">     Odor foul</v>
      </c>
      <c r="M316" s="12" t="str">
        <f t="shared" si="47"/>
        <v>PI.IC.IT.030902.01</v>
      </c>
      <c r="N316" s="12"/>
      <c r="O316" s="12" t="str">
        <f t="shared" si="48"/>
        <v>PH.IC.IT.030902.01</v>
      </c>
      <c r="Q316" s="12" t="str">
        <f t="shared" si="49"/>
        <v>CL.IC.IT.030902.01</v>
      </c>
    </row>
    <row r="317" spans="1:19" ht="15">
      <c r="A317" t="s">
        <v>4089</v>
      </c>
      <c r="C317" s="2" t="s">
        <v>946</v>
      </c>
      <c r="D317" t="s">
        <v>5727</v>
      </c>
      <c r="E317" s="2" t="s">
        <v>10905</v>
      </c>
      <c r="F317" t="s">
        <v>4307</v>
      </c>
      <c r="G317" t="s">
        <v>3912</v>
      </c>
      <c r="H317" s="2" t="s">
        <v>11324</v>
      </c>
      <c r="I317" t="s">
        <v>1831</v>
      </c>
      <c r="J317" s="11" t="str">
        <f t="shared" si="45"/>
        <v>IC.IT.031001</v>
      </c>
      <c r="K317" s="2" t="s">
        <v>11324</v>
      </c>
      <c r="L317" t="str">
        <f t="shared" si="46"/>
        <v xml:space="preserve">      None (open to air)</v>
      </c>
      <c r="M317" s="12" t="str">
        <f t="shared" si="47"/>
        <v>PI.IC.IT.031001.01</v>
      </c>
      <c r="N317" s="12"/>
      <c r="O317" s="12" t="str">
        <f t="shared" si="48"/>
        <v>PH.IC.IT.031001.01</v>
      </c>
      <c r="Q317" s="12" t="str">
        <f t="shared" si="49"/>
        <v>CL.IC.IT.031001.01</v>
      </c>
    </row>
    <row r="318" spans="1:19" ht="15">
      <c r="A318" t="s">
        <v>4089</v>
      </c>
      <c r="C318" s="2" t="s">
        <v>946</v>
      </c>
      <c r="E318" s="2" t="s">
        <v>10905</v>
      </c>
      <c r="F318" t="s">
        <v>4307</v>
      </c>
      <c r="G318" t="s">
        <v>4243</v>
      </c>
      <c r="H318" s="2" t="s">
        <v>1199</v>
      </c>
      <c r="I318" t="s">
        <v>1827</v>
      </c>
      <c r="J318" s="11" t="str">
        <f t="shared" si="45"/>
        <v>IC.IT.031002</v>
      </c>
      <c r="K318" s="2" t="s">
        <v>11324</v>
      </c>
      <c r="L318" t="str">
        <f t="shared" si="46"/>
        <v xml:space="preserve">      Pressure</v>
      </c>
      <c r="M318" s="12" t="str">
        <f t="shared" si="47"/>
        <v>PI.IC.IT.031002.01</v>
      </c>
      <c r="N318" s="12"/>
      <c r="O318" s="12" t="str">
        <f t="shared" si="48"/>
        <v>PH.IC.IT.031002.01</v>
      </c>
      <c r="Q318" s="12" t="str">
        <f t="shared" si="49"/>
        <v>CL.IC.IT.031002.01</v>
      </c>
    </row>
    <row r="319" spans="1:19" ht="15">
      <c r="A319" t="s">
        <v>4089</v>
      </c>
      <c r="C319" s="2" t="s">
        <v>946</v>
      </c>
      <c r="E319" s="2" t="s">
        <v>10905</v>
      </c>
      <c r="F319" t="s">
        <v>4307</v>
      </c>
      <c r="G319" t="s">
        <v>4244</v>
      </c>
      <c r="H319" s="2" t="s">
        <v>946</v>
      </c>
      <c r="I319" t="s">
        <v>1880</v>
      </c>
      <c r="J319" s="11" t="str">
        <f t="shared" si="45"/>
        <v>IC.IT.031003</v>
      </c>
      <c r="K319" s="2" t="s">
        <v>11324</v>
      </c>
      <c r="L319" t="str">
        <f t="shared" si="46"/>
        <v xml:space="preserve">      Antimicrobial</v>
      </c>
      <c r="M319" s="12" t="str">
        <f t="shared" si="47"/>
        <v>PI.IC.IT.031003.01</v>
      </c>
      <c r="N319" s="12"/>
      <c r="O319" s="12" t="str">
        <f t="shared" si="48"/>
        <v>PH.IC.IT.031003.01</v>
      </c>
      <c r="Q319" s="12" t="str">
        <f t="shared" si="49"/>
        <v>CL.IC.IT.031003.01</v>
      </c>
    </row>
    <row r="320" spans="1:19" ht="15">
      <c r="A320" t="s">
        <v>4089</v>
      </c>
      <c r="C320" s="2" t="s">
        <v>946</v>
      </c>
      <c r="E320" s="2" t="s">
        <v>10905</v>
      </c>
      <c r="F320" t="s">
        <v>4307</v>
      </c>
      <c r="G320" t="s">
        <v>4245</v>
      </c>
      <c r="H320" s="2" t="s">
        <v>948</v>
      </c>
      <c r="I320" t="s">
        <v>1825</v>
      </c>
      <c r="J320" s="11" t="str">
        <f t="shared" si="45"/>
        <v>IC.IT.031004</v>
      </c>
      <c r="K320" s="2" t="s">
        <v>11324</v>
      </c>
      <c r="L320" t="str">
        <f t="shared" si="46"/>
        <v xml:space="preserve">      Gauze</v>
      </c>
      <c r="M320" s="12" t="str">
        <f t="shared" si="47"/>
        <v>PI.IC.IT.031004.01</v>
      </c>
      <c r="N320" s="12"/>
      <c r="O320" s="12" t="str">
        <f t="shared" si="48"/>
        <v>PH.IC.IT.031004.01</v>
      </c>
      <c r="Q320" s="12" t="str">
        <f t="shared" si="49"/>
        <v>CL.IC.IT.031004.01</v>
      </c>
    </row>
    <row r="321" spans="1:25" ht="15">
      <c r="A321" t="s">
        <v>4089</v>
      </c>
      <c r="C321" s="2" t="s">
        <v>1202</v>
      </c>
      <c r="E321" s="2" t="s">
        <v>10905</v>
      </c>
      <c r="F321" t="s">
        <v>4307</v>
      </c>
      <c r="G321" t="s">
        <v>3823</v>
      </c>
      <c r="H321" s="2" t="s">
        <v>7071</v>
      </c>
      <c r="I321" t="s">
        <v>1998</v>
      </c>
      <c r="J321" s="11" t="str">
        <f t="shared" si="45"/>
        <v>IC.IT.031005</v>
      </c>
      <c r="K321" s="2" t="s">
        <v>1192</v>
      </c>
      <c r="L321" t="str">
        <f t="shared" si="46"/>
        <v xml:space="preserve">      Transparent (Opsite, Tegaderm)</v>
      </c>
      <c r="M321" s="12" t="str">
        <f t="shared" si="47"/>
        <v>PI.IC.IT.031005.01</v>
      </c>
      <c r="N321" s="12"/>
      <c r="O321" s="12" t="str">
        <f t="shared" si="48"/>
        <v>PH.IC.IT.031005.01</v>
      </c>
      <c r="Q321" s="12" t="str">
        <f t="shared" si="49"/>
        <v>CL.IC.IT.031005.01</v>
      </c>
    </row>
    <row r="322" spans="1:25" ht="15">
      <c r="A322" t="s">
        <v>4089</v>
      </c>
      <c r="C322" s="2" t="s">
        <v>1202</v>
      </c>
      <c r="E322" s="2" t="s">
        <v>10905</v>
      </c>
      <c r="F322" t="s">
        <v>4307</v>
      </c>
      <c r="G322" t="s">
        <v>3824</v>
      </c>
      <c r="H322" s="2" t="s">
        <v>6888</v>
      </c>
      <c r="I322" t="s">
        <v>1701</v>
      </c>
      <c r="J322" s="11" t="str">
        <f t="shared" si="45"/>
        <v>IC.IT.031006</v>
      </c>
      <c r="K322" s="2" t="s">
        <v>1192</v>
      </c>
      <c r="L322" t="str">
        <f t="shared" si="46"/>
        <v xml:space="preserve">      Wet to Dry: specify date/time</v>
      </c>
      <c r="M322" s="12" t="str">
        <f t="shared" si="47"/>
        <v>PI.IC.IT.031006.01</v>
      </c>
      <c r="N322" s="12"/>
      <c r="O322" s="12" t="str">
        <f t="shared" si="48"/>
        <v>PH.IC.IT.031006.01</v>
      </c>
      <c r="Q322" s="12" t="str">
        <f t="shared" si="49"/>
        <v>CL.IC.IT.031006.01</v>
      </c>
    </row>
    <row r="323" spans="1:25" ht="15">
      <c r="A323" t="s">
        <v>4089</v>
      </c>
      <c r="C323" s="2" t="s">
        <v>1202</v>
      </c>
      <c r="E323" s="2" t="s">
        <v>10905</v>
      </c>
      <c r="F323" t="s">
        <v>4307</v>
      </c>
      <c r="G323" t="s">
        <v>3825</v>
      </c>
      <c r="H323" s="2" t="s">
        <v>7284</v>
      </c>
      <c r="I323" t="s">
        <v>2536</v>
      </c>
      <c r="J323" s="11" t="str">
        <f t="shared" si="45"/>
        <v>IC.IT.031007</v>
      </c>
      <c r="K323" s="2" t="s">
        <v>1192</v>
      </c>
      <c r="L323" t="str">
        <f t="shared" si="46"/>
        <v xml:space="preserve">      Gauze Wrap (Kerlix, Kling)</v>
      </c>
      <c r="M323" s="12" t="str">
        <f t="shared" si="47"/>
        <v>PI.IC.IT.031007.01</v>
      </c>
      <c r="N323" s="12"/>
      <c r="O323" s="12" t="str">
        <f t="shared" si="48"/>
        <v>PH.IC.IT.031007.01</v>
      </c>
      <c r="Q323" s="12" t="str">
        <f t="shared" si="49"/>
        <v>CL.IC.IT.031007.01</v>
      </c>
    </row>
    <row r="324" spans="1:25" ht="15">
      <c r="A324" t="s">
        <v>4089</v>
      </c>
      <c r="C324" s="2" t="s">
        <v>1202</v>
      </c>
      <c r="E324" s="2" t="s">
        <v>10905</v>
      </c>
      <c r="F324" t="s">
        <v>4307</v>
      </c>
      <c r="G324" t="s">
        <v>3826</v>
      </c>
      <c r="H324" s="2" t="s">
        <v>10093</v>
      </c>
      <c r="I324" t="s">
        <v>3827</v>
      </c>
      <c r="J324" s="11" t="str">
        <f t="shared" si="45"/>
        <v>IC.IT.031008</v>
      </c>
      <c r="K324" s="2" t="s">
        <v>1192</v>
      </c>
      <c r="L324" t="str">
        <f t="shared" si="46"/>
        <v xml:space="preserve">      Foam dressing</v>
      </c>
      <c r="M324" s="12" t="str">
        <f t="shared" si="47"/>
        <v>PI.IC.IT.031008.01</v>
      </c>
      <c r="N324" s="12"/>
      <c r="O324" s="12" t="str">
        <f t="shared" si="48"/>
        <v>PH.IC.IT.031008.01</v>
      </c>
      <c r="Q324" s="12" t="str">
        <f t="shared" si="49"/>
        <v>CL.IC.IT.031008.01</v>
      </c>
    </row>
    <row r="325" spans="1:25" ht="15">
      <c r="A325" t="s">
        <v>4089</v>
      </c>
      <c r="C325" s="2" t="s">
        <v>1202</v>
      </c>
      <c r="E325" s="2" t="s">
        <v>10905</v>
      </c>
      <c r="F325" t="s">
        <v>4307</v>
      </c>
      <c r="G325" t="s">
        <v>3828</v>
      </c>
      <c r="H325" s="2" t="s">
        <v>10095</v>
      </c>
      <c r="I325" t="s">
        <v>2538</v>
      </c>
      <c r="J325" s="11" t="str">
        <f t="shared" si="45"/>
        <v>IC.IT.031009</v>
      </c>
      <c r="K325" s="2" t="s">
        <v>1192</v>
      </c>
      <c r="L325" t="str">
        <f t="shared" si="46"/>
        <v xml:space="preserve">      Gauze Packing (Iodoform, NuGauze)</v>
      </c>
      <c r="M325" s="12" t="str">
        <f t="shared" si="47"/>
        <v>PI.IC.IT.031009.01</v>
      </c>
      <c r="N325" s="12"/>
      <c r="O325" s="12" t="str">
        <f t="shared" si="48"/>
        <v>PH.IC.IT.031009.01</v>
      </c>
      <c r="Q325" s="12" t="str">
        <f t="shared" si="49"/>
        <v>CL.IC.IT.031009.01</v>
      </c>
    </row>
    <row r="326" spans="1:25" ht="15">
      <c r="A326" t="s">
        <v>4089</v>
      </c>
      <c r="C326" s="2" t="s">
        <v>1202</v>
      </c>
      <c r="E326" s="2" t="s">
        <v>10905</v>
      </c>
      <c r="F326" t="s">
        <v>4307</v>
      </c>
      <c r="G326" t="s">
        <v>3829</v>
      </c>
      <c r="H326" s="2" t="s">
        <v>10905</v>
      </c>
      <c r="I326" t="s">
        <v>3984</v>
      </c>
      <c r="J326" s="11" t="str">
        <f t="shared" si="45"/>
        <v>IC.IT.031010</v>
      </c>
      <c r="K326" s="2" t="s">
        <v>1192</v>
      </c>
      <c r="L326" t="str">
        <f t="shared" si="46"/>
        <v xml:space="preserve">      Hydrocolloidal (Duoderm, Restore)</v>
      </c>
      <c r="M326" s="12" t="str">
        <f t="shared" si="47"/>
        <v>PI.IC.IT.031010.01</v>
      </c>
      <c r="N326" s="12"/>
      <c r="O326" s="12" t="str">
        <f t="shared" si="48"/>
        <v>PH.IC.IT.031010.01</v>
      </c>
      <c r="Q326" s="12" t="str">
        <f t="shared" si="49"/>
        <v>CL.IC.IT.031010.01</v>
      </c>
    </row>
    <row r="327" spans="1:25" ht="15">
      <c r="A327" t="s">
        <v>4089</v>
      </c>
      <c r="C327" s="2" t="s">
        <v>1202</v>
      </c>
      <c r="E327" s="2" t="s">
        <v>10905</v>
      </c>
      <c r="F327" t="s">
        <v>4307</v>
      </c>
      <c r="G327" t="s">
        <v>3985</v>
      </c>
      <c r="H327" s="2" t="s">
        <v>11023</v>
      </c>
      <c r="I327" t="s">
        <v>3986</v>
      </c>
      <c r="J327" s="11" t="str">
        <f t="shared" si="45"/>
        <v>IC.IT.031012</v>
      </c>
      <c r="K327" s="2" t="s">
        <v>1192</v>
      </c>
      <c r="L327" t="str">
        <f t="shared" si="46"/>
        <v xml:space="preserve">      Calcium Alginate (Aquacel, Calicare)</v>
      </c>
      <c r="M327" s="12" t="str">
        <f t="shared" si="47"/>
        <v>PI.IC.IT.031012.01</v>
      </c>
      <c r="N327" s="12"/>
      <c r="O327" s="12" t="str">
        <f t="shared" si="48"/>
        <v>PH.IC.IT.031012.01</v>
      </c>
      <c r="Q327" s="12" t="str">
        <f t="shared" si="49"/>
        <v>CL.IC.IT.031012.01</v>
      </c>
    </row>
    <row r="328" spans="1:25" ht="15">
      <c r="A328" t="s">
        <v>4089</v>
      </c>
      <c r="C328" s="2" t="s">
        <v>1202</v>
      </c>
      <c r="E328" s="2" t="s">
        <v>10905</v>
      </c>
      <c r="F328" t="s">
        <v>4307</v>
      </c>
      <c r="G328" t="s">
        <v>3707</v>
      </c>
      <c r="H328" s="2" t="s">
        <v>8201</v>
      </c>
      <c r="I328" t="s">
        <v>3708</v>
      </c>
      <c r="J328" s="11" t="str">
        <f t="shared" ref="J328:J396" si="50">CONCATENATE("IC.IT.",C328,E328,H328)</f>
        <v>IC.IT.031013</v>
      </c>
      <c r="K328" s="2" t="s">
        <v>1192</v>
      </c>
      <c r="L328" t="str">
        <f t="shared" ref="L328:L396" si="51">G328</f>
        <v xml:space="preserve">      Hypertonic Hydrogel</v>
      </c>
      <c r="M328" s="12" t="str">
        <f t="shared" ref="M328:M396" si="52">CONCATENATE("PI.",J328,".",K328)</f>
        <v>PI.IC.IT.031013.01</v>
      </c>
      <c r="N328" s="12"/>
      <c r="O328" s="12" t="str">
        <f t="shared" ref="O328:O396" si="53">CONCATENATE("PH.",J328,".",K328)</f>
        <v>PH.IC.IT.031013.01</v>
      </c>
      <c r="Q328" s="12" t="str">
        <f t="shared" ref="Q328:Q396" si="54">CONCATENATE("CL.",J328,".",K328)</f>
        <v>CL.IC.IT.031013.01</v>
      </c>
    </row>
    <row r="329" spans="1:25" ht="15">
      <c r="A329" t="s">
        <v>4089</v>
      </c>
      <c r="C329" s="2" t="s">
        <v>1202</v>
      </c>
      <c r="E329" s="2" t="s">
        <v>10905</v>
      </c>
      <c r="F329" t="s">
        <v>4307</v>
      </c>
      <c r="G329" t="s">
        <v>3709</v>
      </c>
      <c r="H329" s="2" t="s">
        <v>9621</v>
      </c>
      <c r="I329" t="s">
        <v>3710</v>
      </c>
      <c r="J329" s="11" t="str">
        <f t="shared" si="50"/>
        <v>IC.IT.031014</v>
      </c>
      <c r="K329" s="2" t="s">
        <v>1192</v>
      </c>
      <c r="L329" t="str">
        <f t="shared" si="51"/>
        <v xml:space="preserve">      Hydrogel (Duoderm-gel)</v>
      </c>
      <c r="M329" s="12" t="str">
        <f t="shared" si="52"/>
        <v>PI.IC.IT.031014.01</v>
      </c>
      <c r="N329" s="12"/>
      <c r="O329" s="12" t="str">
        <f t="shared" si="53"/>
        <v>PH.IC.IT.031014.01</v>
      </c>
      <c r="Q329" s="12" t="str">
        <f t="shared" si="54"/>
        <v>CL.IC.IT.031014.01</v>
      </c>
    </row>
    <row r="330" spans="1:25" ht="15">
      <c r="A330" t="s">
        <v>4089</v>
      </c>
      <c r="C330" s="2" t="s">
        <v>1202</v>
      </c>
      <c r="E330" s="2" t="s">
        <v>10905</v>
      </c>
      <c r="F330" t="s">
        <v>4307</v>
      </c>
      <c r="G330" t="s">
        <v>3711</v>
      </c>
      <c r="H330" s="2" t="s">
        <v>6135</v>
      </c>
      <c r="I330" t="s">
        <v>3712</v>
      </c>
      <c r="J330" s="11" t="str">
        <f t="shared" si="50"/>
        <v>IC.IT.031015</v>
      </c>
      <c r="K330" s="2" t="s">
        <v>1192</v>
      </c>
      <c r="L330" t="str">
        <f t="shared" si="51"/>
        <v xml:space="preserve">      Balsam of Peru (Xenaderm)</v>
      </c>
      <c r="M330" s="12" t="str">
        <f t="shared" si="52"/>
        <v>PI.IC.IT.031015.01</v>
      </c>
      <c r="N330" s="12"/>
      <c r="O330" s="12" t="str">
        <f t="shared" si="53"/>
        <v>PH.IC.IT.031015.01</v>
      </c>
      <c r="Q330" s="12" t="str">
        <f t="shared" si="54"/>
        <v>CL.IC.IT.031015.01</v>
      </c>
    </row>
    <row r="331" spans="1:25" ht="15">
      <c r="A331" t="s">
        <v>4089</v>
      </c>
      <c r="C331" s="2" t="s">
        <v>1202</v>
      </c>
      <c r="E331" s="2" t="s">
        <v>10905</v>
      </c>
      <c r="F331" t="s">
        <v>4307</v>
      </c>
      <c r="G331" t="s">
        <v>3713</v>
      </c>
      <c r="H331" s="2" t="s">
        <v>5740</v>
      </c>
      <c r="I331" t="s">
        <v>3714</v>
      </c>
      <c r="J331" s="11" t="str">
        <f t="shared" si="50"/>
        <v>IC.IT.031016</v>
      </c>
      <c r="K331" s="2" t="s">
        <v>1192</v>
      </c>
      <c r="L331" t="str">
        <f t="shared" si="51"/>
        <v xml:space="preserve">      Bismuth Gauze (Xeroform)</v>
      </c>
      <c r="M331" s="12" t="str">
        <f t="shared" si="52"/>
        <v>PI.IC.IT.031016.01</v>
      </c>
      <c r="N331" s="12"/>
      <c r="O331" s="12" t="str">
        <f t="shared" si="53"/>
        <v>PH.IC.IT.031016.01</v>
      </c>
      <c r="Q331" s="12" t="str">
        <f t="shared" si="54"/>
        <v>CL.IC.IT.031016.01</v>
      </c>
    </row>
    <row r="332" spans="1:25" ht="15">
      <c r="A332" t="s">
        <v>4089</v>
      </c>
      <c r="C332" s="2" t="s">
        <v>1202</v>
      </c>
      <c r="E332" s="2" t="s">
        <v>10905</v>
      </c>
      <c r="F332" t="s">
        <v>4307</v>
      </c>
      <c r="G332" t="s">
        <v>3842</v>
      </c>
      <c r="H332" s="2" t="s">
        <v>1138</v>
      </c>
      <c r="I332" t="s">
        <v>1882</v>
      </c>
      <c r="J332" s="11" t="str">
        <f t="shared" si="50"/>
        <v>IC.IT.031017</v>
      </c>
      <c r="K332" s="2" t="s">
        <v>1192</v>
      </c>
      <c r="L332" t="str">
        <f t="shared" si="51"/>
        <v xml:space="preserve">      Non-adhering (Telfa)</v>
      </c>
      <c r="M332" s="12" t="str">
        <f t="shared" si="52"/>
        <v>PI.IC.IT.031017.01</v>
      </c>
      <c r="N332" s="12"/>
      <c r="O332" s="12" t="str">
        <f t="shared" si="53"/>
        <v>PH.IC.IT.031017.01</v>
      </c>
      <c r="Q332" s="12" t="str">
        <f t="shared" si="54"/>
        <v>CL.IC.IT.031017.01</v>
      </c>
    </row>
    <row r="333" spans="1:25" ht="15">
      <c r="A333" t="s">
        <v>4089</v>
      </c>
      <c r="C333" s="2" t="s">
        <v>1202</v>
      </c>
      <c r="E333" s="2" t="s">
        <v>10905</v>
      </c>
      <c r="F333" t="s">
        <v>4307</v>
      </c>
      <c r="G333" t="s">
        <v>3841</v>
      </c>
      <c r="H333" s="2" t="s">
        <v>965</v>
      </c>
      <c r="I333" t="s">
        <v>930</v>
      </c>
      <c r="J333" s="11" t="str">
        <f t="shared" si="50"/>
        <v>IC.IT.031018</v>
      </c>
      <c r="K333" s="2" t="s">
        <v>1192</v>
      </c>
      <c r="L333" t="str">
        <f t="shared" si="51"/>
        <v xml:space="preserve">      Other: specify</v>
      </c>
      <c r="M333" s="12" t="str">
        <f t="shared" si="52"/>
        <v>PI.IC.IT.031018.01</v>
      </c>
      <c r="N333" s="12"/>
      <c r="O333" s="12" t="str">
        <f t="shared" si="53"/>
        <v>PH.IC.IT.031018.01</v>
      </c>
      <c r="Q333" s="12" t="str">
        <f t="shared" si="54"/>
        <v>CL.IC.IT.031018.01</v>
      </c>
    </row>
    <row r="334" spans="1:25" ht="15">
      <c r="A334" t="s">
        <v>4089</v>
      </c>
      <c r="C334" s="2" t="s">
        <v>11491</v>
      </c>
      <c r="E334" s="2" t="s">
        <v>10905</v>
      </c>
      <c r="F334" t="s">
        <v>11638</v>
      </c>
      <c r="G334" t="s">
        <v>11635</v>
      </c>
      <c r="H334" s="2" t="s">
        <v>11636</v>
      </c>
      <c r="I334" t="s">
        <v>11637</v>
      </c>
      <c r="J334" s="11" t="str">
        <f t="shared" si="50"/>
        <v>IC.IT.031019</v>
      </c>
      <c r="K334" s="2" t="s">
        <v>1192</v>
      </c>
      <c r="L334" t="str">
        <f t="shared" si="51"/>
        <v>Negative Pressure Wound Therapy</v>
      </c>
      <c r="M334" s="12" t="str">
        <f t="shared" si="52"/>
        <v>PI.IC.IT.031019.01</v>
      </c>
      <c r="N334" s="12"/>
      <c r="O334" s="12" t="str">
        <f t="shared" si="53"/>
        <v>PH.IC.IT.031019.01</v>
      </c>
      <c r="Q334" s="12" t="str">
        <f t="shared" si="54"/>
        <v>CL.IC.IT.031019.01</v>
      </c>
      <c r="X334" t="s">
        <v>11499</v>
      </c>
      <c r="Y334">
        <v>976</v>
      </c>
    </row>
    <row r="335" spans="1:25" ht="15">
      <c r="A335" t="s">
        <v>4089</v>
      </c>
      <c r="C335" s="2" t="s">
        <v>1202</v>
      </c>
      <c r="D335" t="s">
        <v>9791</v>
      </c>
      <c r="E335" s="2" t="s">
        <v>8048</v>
      </c>
      <c r="F335" t="s">
        <v>4307</v>
      </c>
      <c r="G335" t="s">
        <v>3843</v>
      </c>
      <c r="H335" s="2" t="s">
        <v>1192</v>
      </c>
      <c r="I335" t="s">
        <v>1833</v>
      </c>
      <c r="J335" s="11" t="str">
        <f t="shared" si="50"/>
        <v>IC.IT.031101</v>
      </c>
      <c r="K335" s="2" t="s">
        <v>1192</v>
      </c>
      <c r="L335" t="str">
        <f t="shared" si="51"/>
        <v xml:space="preserve">      Clean, dry and intact</v>
      </c>
      <c r="M335" s="12" t="str">
        <f t="shared" si="52"/>
        <v>PI.IC.IT.031101.01</v>
      </c>
      <c r="N335" s="12"/>
      <c r="O335" s="12" t="str">
        <f t="shared" si="53"/>
        <v>PH.IC.IT.031101.01</v>
      </c>
      <c r="Q335" s="12" t="str">
        <f t="shared" si="54"/>
        <v>CL.IC.IT.031101.01</v>
      </c>
    </row>
    <row r="336" spans="1:25" ht="15">
      <c r="A336" t="s">
        <v>4089</v>
      </c>
      <c r="C336" s="2" t="s">
        <v>1202</v>
      </c>
      <c r="E336" s="2" t="s">
        <v>8048</v>
      </c>
      <c r="F336" t="s">
        <v>4307</v>
      </c>
      <c r="G336" t="s">
        <v>4000</v>
      </c>
      <c r="H336" s="2" t="s">
        <v>923</v>
      </c>
      <c r="I336" t="s">
        <v>2010</v>
      </c>
      <c r="J336" s="11" t="str">
        <f t="shared" si="50"/>
        <v>IC.IT.031102</v>
      </c>
      <c r="K336" s="2" t="s">
        <v>1192</v>
      </c>
      <c r="L336" t="str">
        <f t="shared" si="51"/>
        <v xml:space="preserve">      Reinforced:  specify date/time</v>
      </c>
      <c r="M336" s="12" t="str">
        <f t="shared" si="52"/>
        <v>PI.IC.IT.031102.01</v>
      </c>
      <c r="N336" s="12"/>
      <c r="O336" s="12" t="str">
        <f t="shared" si="53"/>
        <v>PH.IC.IT.031102.01</v>
      </c>
      <c r="Q336" s="12" t="str">
        <f t="shared" si="54"/>
        <v>CL.IC.IT.031102.01</v>
      </c>
    </row>
    <row r="337" spans="1:25" ht="15">
      <c r="A337" t="s">
        <v>4089</v>
      </c>
      <c r="C337" s="2" t="s">
        <v>1202</v>
      </c>
      <c r="E337" s="2" t="s">
        <v>8048</v>
      </c>
      <c r="F337" t="s">
        <v>4307</v>
      </c>
      <c r="G337" t="s">
        <v>4001</v>
      </c>
      <c r="H337" s="2" t="s">
        <v>1202</v>
      </c>
      <c r="I337" t="s">
        <v>1699</v>
      </c>
      <c r="J337" s="11" t="str">
        <f t="shared" si="50"/>
        <v>IC.IT.031103</v>
      </c>
      <c r="K337" s="2" t="s">
        <v>1192</v>
      </c>
      <c r="L337" t="str">
        <f t="shared" si="51"/>
        <v xml:space="preserve">      Changed:  specify date/time</v>
      </c>
      <c r="M337" s="12" t="str">
        <f t="shared" si="52"/>
        <v>PI.IC.IT.031103.01</v>
      </c>
      <c r="N337" s="12"/>
      <c r="O337" s="12" t="str">
        <f t="shared" si="53"/>
        <v>PH.IC.IT.031103.01</v>
      </c>
      <c r="Q337" s="12" t="str">
        <f t="shared" si="54"/>
        <v>CL.IC.IT.031103.01</v>
      </c>
    </row>
    <row r="338" spans="1:25" ht="15">
      <c r="A338" t="s">
        <v>4089</v>
      </c>
      <c r="C338" s="2" t="s">
        <v>1202</v>
      </c>
      <c r="E338" s="2" t="s">
        <v>8048</v>
      </c>
      <c r="F338" t="s">
        <v>4307</v>
      </c>
      <c r="G338" t="s">
        <v>3850</v>
      </c>
      <c r="H338" s="2" t="s">
        <v>7070</v>
      </c>
      <c r="I338" t="s">
        <v>1701</v>
      </c>
      <c r="J338" s="11" t="str">
        <f t="shared" si="50"/>
        <v>IC.IT.031104</v>
      </c>
      <c r="K338" s="2" t="s">
        <v>1192</v>
      </c>
      <c r="L338" t="str">
        <f t="shared" si="51"/>
        <v xml:space="preserve">      Wet/Dry: specify date/time</v>
      </c>
      <c r="M338" s="12" t="str">
        <f t="shared" si="52"/>
        <v>PI.IC.IT.031104.01</v>
      </c>
      <c r="N338" s="12"/>
      <c r="O338" s="12" t="str">
        <f t="shared" si="53"/>
        <v>PH.IC.IT.031104.01</v>
      </c>
      <c r="Q338" s="12" t="str">
        <f t="shared" si="54"/>
        <v>CL.IC.IT.031104.01</v>
      </c>
    </row>
    <row r="339" spans="1:25" ht="15">
      <c r="A339" t="s">
        <v>4089</v>
      </c>
      <c r="C339" s="2" t="s">
        <v>1202</v>
      </c>
      <c r="E339" s="2" t="s">
        <v>8048</v>
      </c>
      <c r="F339" t="s">
        <v>4307</v>
      </c>
      <c r="G339" t="s">
        <v>11519</v>
      </c>
      <c r="H339" s="2" t="s">
        <v>11493</v>
      </c>
      <c r="J339" s="11" t="str">
        <f t="shared" si="50"/>
        <v>IC.IT.031105</v>
      </c>
      <c r="K339" s="2" t="s">
        <v>1192</v>
      </c>
      <c r="L339" t="str">
        <f t="shared" si="51"/>
        <v>Clean</v>
      </c>
      <c r="M339" s="12" t="str">
        <f t="shared" si="52"/>
        <v>PI.IC.IT.031105.01</v>
      </c>
      <c r="N339" s="12"/>
      <c r="O339" s="12" t="str">
        <f t="shared" si="53"/>
        <v>PH.IC.IT.031105.01</v>
      </c>
      <c r="Q339" s="12" t="str">
        <f t="shared" si="54"/>
        <v>CL.IC.IT.031105.01</v>
      </c>
      <c r="X339" t="s">
        <v>11659</v>
      </c>
      <c r="Y339">
        <v>978</v>
      </c>
    </row>
    <row r="340" spans="1:25" ht="15">
      <c r="A340" t="s">
        <v>4089</v>
      </c>
      <c r="C340" s="2" t="s">
        <v>1202</v>
      </c>
      <c r="E340" s="2" t="s">
        <v>8048</v>
      </c>
      <c r="F340" t="s">
        <v>4307</v>
      </c>
      <c r="G340" t="s">
        <v>11657</v>
      </c>
      <c r="H340" s="2" t="s">
        <v>11494</v>
      </c>
      <c r="J340" s="11" t="str">
        <f t="shared" si="50"/>
        <v>IC.IT.031106</v>
      </c>
      <c r="K340" s="2" t="s">
        <v>1192</v>
      </c>
      <c r="L340" t="str">
        <f t="shared" si="51"/>
        <v>Dry</v>
      </c>
      <c r="M340" s="12" t="str">
        <f t="shared" si="52"/>
        <v>PI.IC.IT.031106.01</v>
      </c>
      <c r="N340" s="12"/>
      <c r="O340" s="12" t="str">
        <f t="shared" si="53"/>
        <v>PH.IC.IT.031106.01</v>
      </c>
      <c r="Q340" s="12" t="str">
        <f t="shared" si="54"/>
        <v>CL.IC.IT.031106.01</v>
      </c>
      <c r="X340" t="s">
        <v>11659</v>
      </c>
      <c r="Y340">
        <v>978</v>
      </c>
    </row>
    <row r="341" spans="1:25" ht="15">
      <c r="A341" t="s">
        <v>4089</v>
      </c>
      <c r="C341" s="2" t="s">
        <v>1202</v>
      </c>
      <c r="E341" s="2" t="s">
        <v>8048</v>
      </c>
      <c r="F341" t="s">
        <v>4307</v>
      </c>
      <c r="G341" t="s">
        <v>11658</v>
      </c>
      <c r="H341" s="2" t="s">
        <v>11517</v>
      </c>
      <c r="J341" s="11" t="str">
        <f t="shared" si="50"/>
        <v>IC.IT.031107</v>
      </c>
      <c r="K341" s="2" t="s">
        <v>1192</v>
      </c>
      <c r="L341" t="str">
        <f t="shared" si="51"/>
        <v>Intact</v>
      </c>
      <c r="M341" s="12" t="str">
        <f t="shared" si="52"/>
        <v>PI.IC.IT.031107.01</v>
      </c>
      <c r="N341" s="12"/>
      <c r="O341" s="12" t="str">
        <f t="shared" si="53"/>
        <v>PH.IC.IT.031107.01</v>
      </c>
      <c r="Q341" s="12" t="str">
        <f t="shared" si="54"/>
        <v>CL.IC.IT.031107.01</v>
      </c>
      <c r="X341" t="s">
        <v>11659</v>
      </c>
      <c r="Y341">
        <v>978</v>
      </c>
    </row>
    <row r="342" spans="1:25" ht="15">
      <c r="A342" t="s">
        <v>4089</v>
      </c>
      <c r="C342" s="2" t="s">
        <v>1202</v>
      </c>
      <c r="D342" t="s">
        <v>4303</v>
      </c>
      <c r="E342" s="2" t="s">
        <v>11023</v>
      </c>
      <c r="F342" t="s">
        <v>4307</v>
      </c>
      <c r="G342" t="s">
        <v>1521</v>
      </c>
      <c r="H342" s="2" t="s">
        <v>1192</v>
      </c>
      <c r="I342" t="s">
        <v>1522</v>
      </c>
      <c r="J342" s="11" t="str">
        <f t="shared" si="50"/>
        <v>IC.IT.031201</v>
      </c>
      <c r="K342" s="2" t="s">
        <v>1192</v>
      </c>
      <c r="L342" t="str">
        <f t="shared" si="51"/>
        <v xml:space="preserve">      Normal Saline</v>
      </c>
      <c r="M342" s="12" t="str">
        <f t="shared" si="52"/>
        <v>PI.IC.IT.031201.01</v>
      </c>
      <c r="N342" s="12"/>
      <c r="O342" s="12" t="str">
        <f t="shared" si="53"/>
        <v>PH.IC.IT.031201.01</v>
      </c>
      <c r="Q342" s="12" t="str">
        <f t="shared" si="54"/>
        <v>CL.IC.IT.031201.01</v>
      </c>
    </row>
    <row r="343" spans="1:25" ht="15">
      <c r="A343" t="s">
        <v>4089</v>
      </c>
      <c r="C343" s="2" t="s">
        <v>1202</v>
      </c>
      <c r="E343" s="2" t="s">
        <v>11023</v>
      </c>
      <c r="F343" t="s">
        <v>4307</v>
      </c>
      <c r="G343" t="s">
        <v>3851</v>
      </c>
      <c r="H343" s="2" t="s">
        <v>923</v>
      </c>
      <c r="I343" t="s">
        <v>3852</v>
      </c>
      <c r="J343" s="11" t="str">
        <f t="shared" si="50"/>
        <v>IC.IT.031202</v>
      </c>
      <c r="K343" s="2" t="s">
        <v>1192</v>
      </c>
      <c r="L343" t="str">
        <f t="shared" si="51"/>
        <v xml:space="preserve">      Wound cleanser</v>
      </c>
      <c r="M343" s="12" t="str">
        <f t="shared" si="52"/>
        <v>PI.IC.IT.031202.01</v>
      </c>
      <c r="N343" s="12"/>
      <c r="O343" s="12" t="str">
        <f t="shared" si="53"/>
        <v>PH.IC.IT.031202.01</v>
      </c>
      <c r="Q343" s="12" t="str">
        <f t="shared" si="54"/>
        <v>CL.IC.IT.031202.01</v>
      </c>
    </row>
    <row r="344" spans="1:25" ht="15">
      <c r="A344" t="s">
        <v>4089</v>
      </c>
      <c r="C344" s="2" t="s">
        <v>1202</v>
      </c>
      <c r="E344" s="2" t="s">
        <v>11023</v>
      </c>
      <c r="F344" t="s">
        <v>4307</v>
      </c>
      <c r="G344" t="s">
        <v>3853</v>
      </c>
      <c r="H344" s="2" t="s">
        <v>1202</v>
      </c>
      <c r="I344" t="s">
        <v>2394</v>
      </c>
      <c r="J344" s="11" t="str">
        <f t="shared" si="50"/>
        <v>IC.IT.031203</v>
      </c>
      <c r="K344" s="2" t="s">
        <v>1192</v>
      </c>
      <c r="L344" t="str">
        <f t="shared" si="51"/>
        <v xml:space="preserve">       Other: specify</v>
      </c>
      <c r="M344" s="12" t="str">
        <f t="shared" si="52"/>
        <v>PI.IC.IT.031203.01</v>
      </c>
      <c r="N344" s="12"/>
      <c r="O344" s="12" t="str">
        <f t="shared" si="53"/>
        <v>PH.IC.IT.031203.01</v>
      </c>
      <c r="Q344" s="12" t="str">
        <f t="shared" si="54"/>
        <v>CL.IC.IT.031203.01</v>
      </c>
    </row>
    <row r="345" spans="1:25" ht="15">
      <c r="A345" t="s">
        <v>4089</v>
      </c>
      <c r="C345" s="2" t="s">
        <v>1202</v>
      </c>
      <c r="D345" t="s">
        <v>4304</v>
      </c>
      <c r="E345" s="2" t="s">
        <v>8201</v>
      </c>
      <c r="F345" t="s">
        <v>4307</v>
      </c>
      <c r="G345" t="s">
        <v>3989</v>
      </c>
      <c r="H345" s="2" t="s">
        <v>1192</v>
      </c>
      <c r="I345" t="s">
        <v>1001</v>
      </c>
      <c r="J345" s="11" t="str">
        <f t="shared" si="50"/>
        <v>IC.IT.031301</v>
      </c>
      <c r="K345" s="2" t="s">
        <v>1192</v>
      </c>
      <c r="L345" t="str">
        <f t="shared" si="51"/>
        <v xml:space="preserve">      Drsg discharge none</v>
      </c>
      <c r="M345" s="12" t="str">
        <f t="shared" si="52"/>
        <v>PI.IC.IT.031301.01</v>
      </c>
      <c r="N345" s="12"/>
      <c r="O345" s="12" t="str">
        <f t="shared" si="53"/>
        <v>PH.IC.IT.031301.01</v>
      </c>
      <c r="Q345" s="12" t="str">
        <f t="shared" si="54"/>
        <v>CL.IC.IT.031301.01</v>
      </c>
    </row>
    <row r="346" spans="1:25" ht="15">
      <c r="A346" t="s">
        <v>4089</v>
      </c>
      <c r="C346" s="2" t="s">
        <v>1202</v>
      </c>
      <c r="E346" s="2" t="s">
        <v>8201</v>
      </c>
      <c r="F346" t="s">
        <v>4307</v>
      </c>
      <c r="G346" t="s">
        <v>3990</v>
      </c>
      <c r="H346" s="2" t="s">
        <v>923</v>
      </c>
      <c r="I346" t="s">
        <v>1649</v>
      </c>
      <c r="J346" s="11" t="str">
        <f t="shared" si="50"/>
        <v>IC.IT.031302</v>
      </c>
      <c r="K346" s="2" t="s">
        <v>1192</v>
      </c>
      <c r="L346" t="str">
        <f t="shared" si="51"/>
        <v xml:space="preserve">      Drsg scant amount discharge</v>
      </c>
      <c r="M346" s="12" t="str">
        <f t="shared" si="52"/>
        <v>PI.IC.IT.031302.01</v>
      </c>
      <c r="N346" s="12"/>
      <c r="O346" s="12" t="str">
        <f t="shared" si="53"/>
        <v>PH.IC.IT.031302.01</v>
      </c>
      <c r="Q346" s="12" t="str">
        <f t="shared" si="54"/>
        <v>CL.IC.IT.031302.01</v>
      </c>
    </row>
    <row r="347" spans="1:25" ht="15">
      <c r="A347" t="s">
        <v>4089</v>
      </c>
      <c r="C347" s="2" t="s">
        <v>1202</v>
      </c>
      <c r="E347" s="2" t="s">
        <v>8201</v>
      </c>
      <c r="F347" t="s">
        <v>4307</v>
      </c>
      <c r="G347" t="s">
        <v>4274</v>
      </c>
      <c r="H347" s="2" t="s">
        <v>1202</v>
      </c>
      <c r="I347" t="s">
        <v>1651</v>
      </c>
      <c r="J347" s="11" t="str">
        <f t="shared" si="50"/>
        <v>IC.IT.031303</v>
      </c>
      <c r="K347" s="2" t="s">
        <v>1192</v>
      </c>
      <c r="L347" t="str">
        <f t="shared" si="51"/>
        <v xml:space="preserve">      Drsg small amount discharge</v>
      </c>
      <c r="M347" s="12" t="str">
        <f t="shared" si="52"/>
        <v>PI.IC.IT.031303.01</v>
      </c>
      <c r="N347" s="12"/>
      <c r="O347" s="12" t="str">
        <f t="shared" si="53"/>
        <v>PH.IC.IT.031303.01</v>
      </c>
      <c r="Q347" s="12" t="str">
        <f t="shared" si="54"/>
        <v>CL.IC.IT.031303.01</v>
      </c>
    </row>
    <row r="348" spans="1:25" ht="15">
      <c r="A348" t="s">
        <v>4089</v>
      </c>
      <c r="C348" s="2" t="s">
        <v>1202</v>
      </c>
      <c r="E348" s="2" t="s">
        <v>8201</v>
      </c>
      <c r="F348" t="s">
        <v>4307</v>
      </c>
      <c r="G348" t="s">
        <v>4275</v>
      </c>
      <c r="H348" s="2" t="s">
        <v>7070</v>
      </c>
      <c r="I348" t="s">
        <v>1653</v>
      </c>
      <c r="J348" s="11" t="str">
        <f t="shared" si="50"/>
        <v>IC.IT.031304</v>
      </c>
      <c r="K348" s="2" t="s">
        <v>1192</v>
      </c>
      <c r="L348" t="str">
        <f t="shared" si="51"/>
        <v xml:space="preserve">      Drsg moderate amount discharge</v>
      </c>
      <c r="M348" s="12" t="str">
        <f t="shared" si="52"/>
        <v>PI.IC.IT.031304.01</v>
      </c>
      <c r="N348" s="12"/>
      <c r="O348" s="12" t="str">
        <f t="shared" si="53"/>
        <v>PH.IC.IT.031304.01</v>
      </c>
      <c r="Q348" s="12" t="str">
        <f t="shared" si="54"/>
        <v>CL.IC.IT.031304.01</v>
      </c>
    </row>
    <row r="349" spans="1:25" ht="15">
      <c r="A349" t="s">
        <v>4089</v>
      </c>
      <c r="C349" s="2" t="s">
        <v>1202</v>
      </c>
      <c r="E349" s="2" t="s">
        <v>8201</v>
      </c>
      <c r="F349" t="s">
        <v>4307</v>
      </c>
      <c r="G349" t="s">
        <v>4276</v>
      </c>
      <c r="H349" s="2" t="s">
        <v>7071</v>
      </c>
      <c r="I349" t="s">
        <v>1743</v>
      </c>
      <c r="J349" s="11" t="str">
        <f t="shared" si="50"/>
        <v>IC.IT.031305</v>
      </c>
      <c r="K349" s="2" t="s">
        <v>1192</v>
      </c>
      <c r="L349" t="str">
        <f t="shared" si="51"/>
        <v xml:space="preserve">      Drsg heavy amount discharge</v>
      </c>
      <c r="M349" s="12" t="str">
        <f t="shared" si="52"/>
        <v>PI.IC.IT.031305.01</v>
      </c>
      <c r="N349" s="12"/>
      <c r="O349" s="12" t="str">
        <f t="shared" si="53"/>
        <v>PH.IC.IT.031305.01</v>
      </c>
      <c r="Q349" s="12" t="str">
        <f t="shared" si="54"/>
        <v>CL.IC.IT.031305.01</v>
      </c>
    </row>
    <row r="350" spans="1:25" ht="15">
      <c r="A350" t="s">
        <v>4089</v>
      </c>
      <c r="C350" s="2" t="s">
        <v>1202</v>
      </c>
      <c r="D350" t="s">
        <v>4436</v>
      </c>
      <c r="E350" s="2" t="s">
        <v>9621</v>
      </c>
      <c r="F350" t="s">
        <v>4307</v>
      </c>
      <c r="G350" t="s">
        <v>4277</v>
      </c>
      <c r="H350" s="2" t="s">
        <v>1192</v>
      </c>
      <c r="I350" t="s">
        <v>1674</v>
      </c>
      <c r="J350" s="11" t="str">
        <f t="shared" si="50"/>
        <v>IC.IT.031401</v>
      </c>
      <c r="K350" s="2" t="s">
        <v>1192</v>
      </c>
      <c r="L350" t="str">
        <f t="shared" si="51"/>
        <v xml:space="preserve">      Drsg discharge unchanged</v>
      </c>
      <c r="M350" s="12" t="str">
        <f t="shared" si="52"/>
        <v>PI.IC.IT.031401.01</v>
      </c>
      <c r="N350" s="12"/>
      <c r="O350" s="12" t="str">
        <f t="shared" si="53"/>
        <v>PH.IC.IT.031401.01</v>
      </c>
      <c r="Q350" s="12" t="str">
        <f t="shared" si="54"/>
        <v>CL.IC.IT.031401.01</v>
      </c>
    </row>
    <row r="351" spans="1:25" ht="15">
      <c r="A351" t="s">
        <v>4089</v>
      </c>
      <c r="C351" s="2" t="s">
        <v>1202</v>
      </c>
      <c r="E351" s="2" t="s">
        <v>9621</v>
      </c>
      <c r="F351" t="s">
        <v>4307</v>
      </c>
      <c r="G351" t="s">
        <v>4138</v>
      </c>
      <c r="H351" s="2" t="s">
        <v>923</v>
      </c>
      <c r="I351" t="s">
        <v>1673</v>
      </c>
      <c r="J351" s="11" t="str">
        <f t="shared" si="50"/>
        <v>IC.IT.031402</v>
      </c>
      <c r="K351" s="2" t="s">
        <v>1192</v>
      </c>
      <c r="L351" t="str">
        <f t="shared" si="51"/>
        <v xml:space="preserve">      Drsg discharge decreasing</v>
      </c>
      <c r="M351" s="12" t="str">
        <f t="shared" si="52"/>
        <v>PI.IC.IT.031402.01</v>
      </c>
      <c r="N351" s="12"/>
      <c r="O351" s="12" t="str">
        <f t="shared" si="53"/>
        <v>PH.IC.IT.031402.01</v>
      </c>
      <c r="Q351" s="12" t="str">
        <f t="shared" si="54"/>
        <v>CL.IC.IT.031402.01</v>
      </c>
    </row>
    <row r="352" spans="1:25" ht="15">
      <c r="A352" t="s">
        <v>4089</v>
      </c>
      <c r="C352" s="2" t="s">
        <v>1202</v>
      </c>
      <c r="E352" s="2" t="s">
        <v>9621</v>
      </c>
      <c r="F352" t="s">
        <v>4307</v>
      </c>
      <c r="G352" t="s">
        <v>4139</v>
      </c>
      <c r="H352" s="2" t="s">
        <v>1202</v>
      </c>
      <c r="I352" t="s">
        <v>1841</v>
      </c>
      <c r="J352" s="11" t="str">
        <f t="shared" si="50"/>
        <v>IC.IT.031403</v>
      </c>
      <c r="K352" s="2" t="s">
        <v>1192</v>
      </c>
      <c r="L352" t="str">
        <f t="shared" si="51"/>
        <v xml:space="preserve">      Drsg discharge increasing</v>
      </c>
      <c r="M352" s="12" t="str">
        <f t="shared" si="52"/>
        <v>PI.IC.IT.031403.01</v>
      </c>
      <c r="N352" s="12"/>
      <c r="O352" s="12" t="str">
        <f t="shared" si="53"/>
        <v>PH.IC.IT.031403.01</v>
      </c>
      <c r="Q352" s="12" t="str">
        <f t="shared" si="54"/>
        <v>CL.IC.IT.031403.01</v>
      </c>
    </row>
    <row r="353" spans="1:19" ht="15">
      <c r="A353" t="s">
        <v>4089</v>
      </c>
      <c r="C353" s="2" t="s">
        <v>1202</v>
      </c>
      <c r="D353" t="s">
        <v>4553</v>
      </c>
      <c r="E353" s="2" t="s">
        <v>6135</v>
      </c>
      <c r="F353" t="s">
        <v>4308</v>
      </c>
      <c r="G353" t="s">
        <v>4141</v>
      </c>
      <c r="H353" s="2" t="s">
        <v>1192</v>
      </c>
      <c r="I353" t="s">
        <v>4141</v>
      </c>
      <c r="J353" s="11" t="str">
        <f t="shared" si="50"/>
        <v>IC.IT.031501</v>
      </c>
      <c r="K353" s="2" t="s">
        <v>1192</v>
      </c>
      <c r="L353" t="str">
        <f t="shared" si="51"/>
        <v>Lateral</v>
      </c>
      <c r="M353" s="12" t="str">
        <f t="shared" si="52"/>
        <v>PI.IC.IT.031501.01</v>
      </c>
      <c r="N353" s="12"/>
      <c r="O353" s="12" t="str">
        <f t="shared" si="53"/>
        <v>PH.IC.IT.031501.01</v>
      </c>
      <c r="Q353" s="12" t="str">
        <f t="shared" si="54"/>
        <v>CL.IC.IT.031501.01</v>
      </c>
    </row>
    <row r="354" spans="1:19" ht="15">
      <c r="A354" t="s">
        <v>4089</v>
      </c>
      <c r="C354" s="2" t="s">
        <v>1202</v>
      </c>
      <c r="E354" s="2" t="s">
        <v>6135</v>
      </c>
      <c r="F354" t="s">
        <v>4308</v>
      </c>
      <c r="G354" t="s">
        <v>4142</v>
      </c>
      <c r="H354" s="2" t="s">
        <v>923</v>
      </c>
      <c r="I354" t="s">
        <v>4142</v>
      </c>
      <c r="J354" s="11" t="str">
        <f t="shared" si="50"/>
        <v>IC.IT.031502</v>
      </c>
      <c r="K354" s="2" t="s">
        <v>1192</v>
      </c>
      <c r="L354" t="str">
        <f t="shared" si="51"/>
        <v>Medial</v>
      </c>
      <c r="M354" s="12" t="str">
        <f t="shared" si="52"/>
        <v>PI.IC.IT.031502.01</v>
      </c>
      <c r="N354" s="12"/>
      <c r="O354" s="12" t="str">
        <f t="shared" si="53"/>
        <v>PH.IC.IT.031502.01</v>
      </c>
      <c r="Q354" s="12" t="str">
        <f t="shared" si="54"/>
        <v>CL.IC.IT.031502.01</v>
      </c>
    </row>
    <row r="355" spans="1:19" ht="15">
      <c r="A355" t="s">
        <v>4089</v>
      </c>
      <c r="C355" s="2" t="s">
        <v>1202</v>
      </c>
      <c r="E355" s="2" t="s">
        <v>6135</v>
      </c>
      <c r="F355" t="s">
        <v>4308</v>
      </c>
      <c r="G355" t="s">
        <v>4143</v>
      </c>
      <c r="H355" s="2" t="s">
        <v>1202</v>
      </c>
      <c r="I355" t="s">
        <v>4143</v>
      </c>
      <c r="J355" s="11" t="str">
        <f t="shared" si="50"/>
        <v>IC.IT.031503</v>
      </c>
      <c r="K355" s="2" t="s">
        <v>1192</v>
      </c>
      <c r="L355" t="str">
        <f t="shared" si="51"/>
        <v>Anterior</v>
      </c>
      <c r="M355" s="12" t="str">
        <f t="shared" si="52"/>
        <v>PI.IC.IT.031503.01</v>
      </c>
      <c r="N355" s="12"/>
      <c r="O355" s="12" t="str">
        <f t="shared" si="53"/>
        <v>PH.IC.IT.031503.01</v>
      </c>
      <c r="Q355" s="12" t="str">
        <f t="shared" si="54"/>
        <v>CL.IC.IT.031503.01</v>
      </c>
    </row>
    <row r="356" spans="1:19" ht="15">
      <c r="A356" t="s">
        <v>4089</v>
      </c>
      <c r="C356" s="2" t="s">
        <v>1202</v>
      </c>
      <c r="E356" s="2" t="s">
        <v>6135</v>
      </c>
      <c r="F356" t="s">
        <v>4308</v>
      </c>
      <c r="G356" t="s">
        <v>4144</v>
      </c>
      <c r="H356" s="2" t="s">
        <v>7070</v>
      </c>
      <c r="I356" t="s">
        <v>4144</v>
      </c>
      <c r="J356" s="11" t="str">
        <f t="shared" si="50"/>
        <v>IC.IT.031504</v>
      </c>
      <c r="K356" s="2" t="s">
        <v>1192</v>
      </c>
      <c r="L356" t="str">
        <f t="shared" si="51"/>
        <v>Posterior</v>
      </c>
      <c r="M356" s="12" t="str">
        <f t="shared" si="52"/>
        <v>PI.IC.IT.031504.01</v>
      </c>
      <c r="N356" s="12"/>
      <c r="O356" s="12" t="str">
        <f t="shared" si="53"/>
        <v>PH.IC.IT.031504.01</v>
      </c>
      <c r="Q356" s="12" t="str">
        <f t="shared" si="54"/>
        <v>CL.IC.IT.031504.01</v>
      </c>
    </row>
    <row r="357" spans="1:19" ht="15">
      <c r="A357" t="s">
        <v>4089</v>
      </c>
      <c r="C357" s="2" t="s">
        <v>1202</v>
      </c>
      <c r="E357" s="2" t="s">
        <v>6135</v>
      </c>
      <c r="F357" t="s">
        <v>4308</v>
      </c>
      <c r="G357" t="s">
        <v>4286</v>
      </c>
      <c r="H357" s="2" t="s">
        <v>7071</v>
      </c>
      <c r="I357" t="s">
        <v>4286</v>
      </c>
      <c r="J357" s="11" t="str">
        <f t="shared" si="50"/>
        <v>IC.IT.031505</v>
      </c>
      <c r="K357" s="2" t="s">
        <v>1192</v>
      </c>
      <c r="L357" t="str">
        <f t="shared" si="51"/>
        <v>Proximal</v>
      </c>
      <c r="M357" s="12" t="str">
        <f t="shared" si="52"/>
        <v>PI.IC.IT.031505.01</v>
      </c>
      <c r="N357" s="12"/>
      <c r="O357" s="12" t="str">
        <f t="shared" si="53"/>
        <v>PH.IC.IT.031505.01</v>
      </c>
      <c r="Q357" s="12" t="str">
        <f t="shared" si="54"/>
        <v>CL.IC.IT.031505.01</v>
      </c>
    </row>
    <row r="358" spans="1:19" ht="15">
      <c r="A358" t="s">
        <v>4089</v>
      </c>
      <c r="C358" s="2" t="s">
        <v>1202</v>
      </c>
      <c r="E358" s="2" t="s">
        <v>6135</v>
      </c>
      <c r="F358" t="s">
        <v>4308</v>
      </c>
      <c r="G358" t="s">
        <v>4287</v>
      </c>
      <c r="H358" s="2" t="s">
        <v>6888</v>
      </c>
      <c r="I358" t="s">
        <v>4287</v>
      </c>
      <c r="J358" s="11" t="str">
        <f t="shared" si="50"/>
        <v>IC.IT.031506</v>
      </c>
      <c r="K358" s="2" t="s">
        <v>1192</v>
      </c>
      <c r="L358" t="str">
        <f t="shared" si="51"/>
        <v>Distal</v>
      </c>
      <c r="M358" s="12" t="str">
        <f t="shared" si="52"/>
        <v>PI.IC.IT.031506.01</v>
      </c>
      <c r="N358" s="12"/>
      <c r="O358" s="12" t="str">
        <f t="shared" si="53"/>
        <v>PH.IC.IT.031506.01</v>
      </c>
      <c r="Q358" s="12" t="str">
        <f t="shared" si="54"/>
        <v>CL.IC.IT.031506.01</v>
      </c>
    </row>
    <row r="359" spans="1:19" ht="15">
      <c r="A359" t="s">
        <v>4089</v>
      </c>
      <c r="C359" s="2" t="s">
        <v>1202</v>
      </c>
      <c r="E359" s="2" t="s">
        <v>6135</v>
      </c>
      <c r="F359" t="s">
        <v>4308</v>
      </c>
      <c r="G359" t="s">
        <v>4288</v>
      </c>
      <c r="H359" s="2" t="s">
        <v>7284</v>
      </c>
      <c r="I359" t="s">
        <v>4288</v>
      </c>
      <c r="J359" s="11" t="str">
        <f t="shared" si="50"/>
        <v>IC.IT.031507</v>
      </c>
      <c r="K359" s="2" t="s">
        <v>1192</v>
      </c>
      <c r="L359" t="str">
        <f t="shared" si="51"/>
        <v>Upper</v>
      </c>
      <c r="M359" s="12" t="str">
        <f t="shared" si="52"/>
        <v>PI.IC.IT.031507.01</v>
      </c>
      <c r="N359" s="12"/>
      <c r="O359" s="12" t="str">
        <f t="shared" si="53"/>
        <v>PH.IC.IT.031507.01</v>
      </c>
      <c r="Q359" s="12" t="str">
        <f t="shared" si="54"/>
        <v>CL.IC.IT.031507.01</v>
      </c>
    </row>
    <row r="360" spans="1:19" ht="15">
      <c r="A360" t="s">
        <v>4089</v>
      </c>
      <c r="C360" s="2" t="s">
        <v>1202</v>
      </c>
      <c r="E360" s="2" t="s">
        <v>6135</v>
      </c>
      <c r="F360" t="s">
        <v>4308</v>
      </c>
      <c r="G360" t="s">
        <v>4289</v>
      </c>
      <c r="H360" s="2" t="s">
        <v>10093</v>
      </c>
      <c r="I360" t="s">
        <v>4289</v>
      </c>
      <c r="J360" s="11" t="str">
        <f t="shared" si="50"/>
        <v>IC.IT.031508</v>
      </c>
      <c r="K360" s="2" t="s">
        <v>1192</v>
      </c>
      <c r="L360" t="str">
        <f t="shared" si="51"/>
        <v>Lower</v>
      </c>
      <c r="M360" s="12" t="str">
        <f t="shared" si="52"/>
        <v>PI.IC.IT.031508.01</v>
      </c>
      <c r="N360" s="12"/>
      <c r="O360" s="12" t="str">
        <f t="shared" si="53"/>
        <v>PH.IC.IT.031508.01</v>
      </c>
      <c r="Q360" s="12" t="str">
        <f t="shared" si="54"/>
        <v>CL.IC.IT.031508.01</v>
      </c>
    </row>
    <row r="361" spans="1:19" ht="15">
      <c r="A361" t="s">
        <v>4089</v>
      </c>
      <c r="C361" s="2" t="s">
        <v>1202</v>
      </c>
      <c r="D361" t="s">
        <v>4428</v>
      </c>
      <c r="E361" s="2" t="s">
        <v>5740</v>
      </c>
      <c r="F361" t="s">
        <v>4309</v>
      </c>
      <c r="G361" t="s">
        <v>3009</v>
      </c>
      <c r="H361" s="2" t="s">
        <v>1192</v>
      </c>
      <c r="I361" t="s">
        <v>3009</v>
      </c>
      <c r="J361" s="11" t="str">
        <f t="shared" si="50"/>
        <v>IC.IT.031601</v>
      </c>
      <c r="K361" s="2" t="s">
        <v>1192</v>
      </c>
      <c r="L361" t="str">
        <f t="shared" si="51"/>
        <v>RUQ</v>
      </c>
      <c r="M361" s="12" t="str">
        <f t="shared" si="52"/>
        <v>PI.IC.IT.031601.01</v>
      </c>
      <c r="N361" s="12"/>
      <c r="O361" s="12" t="str">
        <f t="shared" si="53"/>
        <v>PH.IC.IT.031601.01</v>
      </c>
      <c r="Q361" s="12" t="str">
        <f t="shared" si="54"/>
        <v>CL.IC.IT.031601.01</v>
      </c>
    </row>
    <row r="362" spans="1:19" ht="15">
      <c r="A362" t="s">
        <v>4089</v>
      </c>
      <c r="C362" s="2" t="s">
        <v>1202</v>
      </c>
      <c r="E362" s="2" t="s">
        <v>5740</v>
      </c>
      <c r="F362" t="s">
        <v>4309</v>
      </c>
      <c r="G362" t="s">
        <v>3011</v>
      </c>
      <c r="H362" s="2" t="s">
        <v>923</v>
      </c>
      <c r="I362" t="s">
        <v>3011</v>
      </c>
      <c r="J362" s="11" t="str">
        <f t="shared" si="50"/>
        <v>IC.IT.031602</v>
      </c>
      <c r="K362" s="2" t="s">
        <v>1192</v>
      </c>
      <c r="L362" t="str">
        <f t="shared" si="51"/>
        <v>RLQ</v>
      </c>
      <c r="M362" s="12" t="str">
        <f t="shared" si="52"/>
        <v>PI.IC.IT.031602.01</v>
      </c>
      <c r="N362" s="12"/>
      <c r="O362" s="12" t="str">
        <f t="shared" si="53"/>
        <v>PH.IC.IT.031602.01</v>
      </c>
      <c r="Q362" s="12" t="str">
        <f t="shared" si="54"/>
        <v>CL.IC.IT.031602.01</v>
      </c>
    </row>
    <row r="363" spans="1:19" ht="15">
      <c r="A363" t="s">
        <v>4089</v>
      </c>
      <c r="C363" s="2" t="s">
        <v>1202</v>
      </c>
      <c r="E363" s="2" t="s">
        <v>5740</v>
      </c>
      <c r="F363" t="s">
        <v>4309</v>
      </c>
      <c r="G363" t="s">
        <v>3013</v>
      </c>
      <c r="H363" s="2" t="s">
        <v>1202</v>
      </c>
      <c r="I363" t="s">
        <v>3013</v>
      </c>
      <c r="J363" s="11" t="str">
        <f t="shared" si="50"/>
        <v>IC.IT.031603</v>
      </c>
      <c r="K363" s="2" t="s">
        <v>1192</v>
      </c>
      <c r="L363" t="str">
        <f t="shared" si="51"/>
        <v>LUQ</v>
      </c>
      <c r="M363" s="12" t="str">
        <f t="shared" si="52"/>
        <v>PI.IC.IT.031603.01</v>
      </c>
      <c r="N363" s="12"/>
      <c r="O363" s="12" t="str">
        <f t="shared" si="53"/>
        <v>PH.IC.IT.031603.01</v>
      </c>
      <c r="Q363" s="12" t="str">
        <f t="shared" si="54"/>
        <v>CL.IC.IT.031603.01</v>
      </c>
    </row>
    <row r="364" spans="1:19" ht="15">
      <c r="A364" t="s">
        <v>4089</v>
      </c>
      <c r="C364" s="2" t="s">
        <v>1202</v>
      </c>
      <c r="E364" s="2" t="s">
        <v>5740</v>
      </c>
      <c r="F364" t="s">
        <v>4309</v>
      </c>
      <c r="G364" t="s">
        <v>3015</v>
      </c>
      <c r="H364" s="2" t="s">
        <v>7070</v>
      </c>
      <c r="I364" t="s">
        <v>3015</v>
      </c>
      <c r="J364" s="11" t="str">
        <f t="shared" si="50"/>
        <v>IC.IT.031604</v>
      </c>
      <c r="K364" s="2" t="s">
        <v>1192</v>
      </c>
      <c r="L364" t="str">
        <f t="shared" si="51"/>
        <v>LLQ</v>
      </c>
      <c r="M364" s="12" t="str">
        <f t="shared" si="52"/>
        <v>PI.IC.IT.031604.01</v>
      </c>
      <c r="N364" s="12"/>
      <c r="O364" s="12" t="str">
        <f t="shared" si="53"/>
        <v>PH.IC.IT.031604.01</v>
      </c>
      <c r="Q364" s="12" t="str">
        <f t="shared" si="54"/>
        <v>CL.IC.IT.031604.01</v>
      </c>
    </row>
    <row r="365" spans="1:19" ht="15">
      <c r="A365" t="s">
        <v>4089</v>
      </c>
      <c r="C365" s="2" t="s">
        <v>1202</v>
      </c>
      <c r="E365" s="2" t="s">
        <v>5740</v>
      </c>
      <c r="F365" t="s">
        <v>4309</v>
      </c>
      <c r="G365" t="s">
        <v>4004</v>
      </c>
      <c r="H365" s="2" t="s">
        <v>7071</v>
      </c>
      <c r="I365" t="s">
        <v>4005</v>
      </c>
      <c r="J365" s="11" t="str">
        <f t="shared" si="50"/>
        <v>IC.IT.031605</v>
      </c>
      <c r="K365" s="2" t="s">
        <v>1192</v>
      </c>
      <c r="L365" t="str">
        <f t="shared" si="51"/>
        <v>Abdomen, general</v>
      </c>
      <c r="M365" s="12" t="str">
        <f t="shared" si="52"/>
        <v>PI.IC.IT.031605.01</v>
      </c>
      <c r="N365" s="12"/>
      <c r="O365" s="12" t="str">
        <f t="shared" si="53"/>
        <v>PH.IC.IT.031605.01</v>
      </c>
      <c r="Q365" s="12" t="str">
        <f t="shared" si="54"/>
        <v>CL.IC.IT.031605.01</v>
      </c>
    </row>
    <row r="366" spans="1:19" ht="15">
      <c r="A366" t="s">
        <v>4089</v>
      </c>
      <c r="C366" s="2" t="s">
        <v>1202</v>
      </c>
      <c r="E366" s="2" t="s">
        <v>5740</v>
      </c>
      <c r="F366" t="s">
        <v>4309</v>
      </c>
      <c r="G366" t="s">
        <v>4006</v>
      </c>
      <c r="H366" s="2" t="s">
        <v>6888</v>
      </c>
      <c r="I366" t="s">
        <v>4299</v>
      </c>
      <c r="J366" s="11" t="str">
        <f t="shared" si="50"/>
        <v>IC.IT.031606</v>
      </c>
      <c r="K366" s="2" t="s">
        <v>1192</v>
      </c>
      <c r="L366" t="str">
        <f t="shared" si="51"/>
        <v>Flank, right</v>
      </c>
      <c r="M366" s="12" t="str">
        <f t="shared" si="52"/>
        <v>PI.IC.IT.031606.01</v>
      </c>
      <c r="N366" s="12"/>
      <c r="O366" s="12" t="str">
        <f t="shared" si="53"/>
        <v>PH.IC.IT.031606.01</v>
      </c>
      <c r="Q366" s="12" t="str">
        <f t="shared" si="54"/>
        <v>CL.IC.IT.031606.01</v>
      </c>
    </row>
    <row r="367" spans="1:19" ht="15">
      <c r="A367" t="s">
        <v>4089</v>
      </c>
      <c r="C367" s="2" t="s">
        <v>1202</v>
      </c>
      <c r="E367" s="2" t="s">
        <v>5740</v>
      </c>
      <c r="F367" t="s">
        <v>4309</v>
      </c>
      <c r="G367" t="s">
        <v>4034</v>
      </c>
      <c r="H367" s="2" t="s">
        <v>7284</v>
      </c>
      <c r="I367" t="s">
        <v>4035</v>
      </c>
      <c r="J367" s="11" t="str">
        <f t="shared" si="50"/>
        <v>IC.IT.031607</v>
      </c>
      <c r="K367" s="2" t="s">
        <v>1192</v>
      </c>
      <c r="L367" t="str">
        <f t="shared" si="51"/>
        <v>Flank, left</v>
      </c>
      <c r="M367" s="12" t="str">
        <f t="shared" si="52"/>
        <v>PI.IC.IT.031607.01</v>
      </c>
      <c r="N367" s="12"/>
      <c r="O367" s="12" t="str">
        <f t="shared" si="53"/>
        <v>PH.IC.IT.031607.01</v>
      </c>
      <c r="Q367" s="12" t="str">
        <f t="shared" si="54"/>
        <v>CL.IC.IT.031607.01</v>
      </c>
    </row>
    <row r="368" spans="1:19" ht="15">
      <c r="A368" t="s">
        <v>4089</v>
      </c>
      <c r="C368" s="2" t="s">
        <v>1202</v>
      </c>
      <c r="E368" s="2" t="s">
        <v>5740</v>
      </c>
      <c r="F368" t="s">
        <v>4309</v>
      </c>
      <c r="G368" t="s">
        <v>4430</v>
      </c>
      <c r="H368" s="2" t="s">
        <v>10093</v>
      </c>
      <c r="I368" t="s">
        <v>4430</v>
      </c>
      <c r="J368" s="11" t="str">
        <f t="shared" si="50"/>
        <v>IC.IT.031608</v>
      </c>
      <c r="K368" s="2" t="s">
        <v>1192</v>
      </c>
      <c r="L368" t="str">
        <f t="shared" si="51"/>
        <v>Midline</v>
      </c>
      <c r="M368" s="12" t="str">
        <f t="shared" si="52"/>
        <v>PI.IC.IT.031608.01</v>
      </c>
      <c r="N368" s="12"/>
      <c r="O368" s="12" t="str">
        <f t="shared" si="53"/>
        <v>PH.IC.IT.031608.01</v>
      </c>
      <c r="Q368" s="12" t="str">
        <f t="shared" si="54"/>
        <v>CL.IC.IT.031608.01</v>
      </c>
      <c r="R368" t="s">
        <v>1141</v>
      </c>
      <c r="S368">
        <v>166</v>
      </c>
    </row>
    <row r="369" spans="1:27" ht="15">
      <c r="A369" t="s">
        <v>4089</v>
      </c>
      <c r="C369" s="68" t="s">
        <v>11992</v>
      </c>
      <c r="E369" s="68" t="s">
        <v>570</v>
      </c>
      <c r="F369" t="s">
        <v>12188</v>
      </c>
      <c r="G369" t="s">
        <v>13</v>
      </c>
      <c r="H369" s="68" t="s">
        <v>12187</v>
      </c>
      <c r="I369" t="s">
        <v>12186</v>
      </c>
      <c r="J369" s="11" t="str">
        <f t="shared" si="50"/>
        <v>IC.IT.031609</v>
      </c>
      <c r="K369" s="68" t="s">
        <v>295</v>
      </c>
      <c r="L369" t="str">
        <f t="shared" si="51"/>
        <v>Laparoscopic</v>
      </c>
      <c r="M369" s="12" t="str">
        <f t="shared" si="52"/>
        <v>PI.IC.IT.031609.01</v>
      </c>
      <c r="N369" s="12"/>
      <c r="O369" s="12" t="str">
        <f t="shared" si="53"/>
        <v>PH.IC.IT.031609.01</v>
      </c>
      <c r="Q369" s="12" t="str">
        <f t="shared" si="54"/>
        <v>CL.IC.IT.031609.01</v>
      </c>
      <c r="Z369" t="s">
        <v>11747</v>
      </c>
      <c r="AA369">
        <v>1144</v>
      </c>
    </row>
    <row r="370" spans="1:27" ht="15">
      <c r="A370" t="s">
        <v>4089</v>
      </c>
      <c r="C370" s="2" t="s">
        <v>1202</v>
      </c>
      <c r="D370" t="s">
        <v>4036</v>
      </c>
      <c r="E370" s="2" t="s">
        <v>6865</v>
      </c>
      <c r="F370" t="s">
        <v>4310</v>
      </c>
      <c r="G370" t="s">
        <v>4038</v>
      </c>
      <c r="H370" s="2" t="s">
        <v>11324</v>
      </c>
      <c r="I370" t="s">
        <v>4039</v>
      </c>
      <c r="J370" s="11" t="str">
        <f t="shared" si="50"/>
        <v>IC.IT.031701</v>
      </c>
      <c r="K370" s="2" t="s">
        <v>11324</v>
      </c>
      <c r="L370" t="str">
        <f t="shared" si="51"/>
        <v>Axilla, right</v>
      </c>
      <c r="M370" s="12" t="str">
        <f t="shared" si="52"/>
        <v>PI.IC.IT.031701.01</v>
      </c>
      <c r="N370" s="12"/>
      <c r="O370" s="12" t="str">
        <f t="shared" si="53"/>
        <v>PH.IC.IT.031701.01</v>
      </c>
      <c r="Q370" s="12" t="str">
        <f t="shared" si="54"/>
        <v>CL.IC.IT.031701.01</v>
      </c>
    </row>
    <row r="371" spans="1:27" ht="15">
      <c r="A371" t="s">
        <v>4089</v>
      </c>
      <c r="C371" s="2" t="s">
        <v>9640</v>
      </c>
      <c r="E371" s="2" t="s">
        <v>6865</v>
      </c>
      <c r="F371" t="s">
        <v>4310</v>
      </c>
      <c r="G371" t="s">
        <v>4040</v>
      </c>
      <c r="H371" s="2" t="s">
        <v>9391</v>
      </c>
      <c r="I371" t="s">
        <v>4041</v>
      </c>
      <c r="J371" s="11" t="str">
        <f t="shared" si="50"/>
        <v>IC.IT.031702</v>
      </c>
      <c r="K371" s="2" t="s">
        <v>11324</v>
      </c>
      <c r="L371" t="str">
        <f t="shared" si="51"/>
        <v>Axilla, left</v>
      </c>
      <c r="M371" s="12" t="str">
        <f t="shared" si="52"/>
        <v>PI.IC.IT.031702.01</v>
      </c>
      <c r="N371" s="12"/>
      <c r="O371" s="12" t="str">
        <f t="shared" si="53"/>
        <v>PH.IC.IT.031702.01</v>
      </c>
      <c r="Q371" s="12" t="str">
        <f t="shared" si="54"/>
        <v>CL.IC.IT.031702.01</v>
      </c>
    </row>
    <row r="372" spans="1:27" ht="15">
      <c r="A372" t="s">
        <v>4089</v>
      </c>
      <c r="C372" s="2" t="s">
        <v>9640</v>
      </c>
      <c r="E372" s="2" t="s">
        <v>6865</v>
      </c>
      <c r="F372" t="s">
        <v>4310</v>
      </c>
      <c r="G372" t="s">
        <v>4042</v>
      </c>
      <c r="H372" s="2" t="s">
        <v>9640</v>
      </c>
      <c r="I372" t="s">
        <v>4043</v>
      </c>
      <c r="J372" s="11" t="str">
        <f t="shared" si="50"/>
        <v>IC.IT.031703</v>
      </c>
      <c r="K372" s="2" t="s">
        <v>11324</v>
      </c>
      <c r="L372" t="str">
        <f t="shared" si="51"/>
        <v>Arm upper, right</v>
      </c>
      <c r="M372" s="12" t="str">
        <f t="shared" si="52"/>
        <v>PI.IC.IT.031703.01</v>
      </c>
      <c r="N372" s="12"/>
      <c r="O372" s="12" t="str">
        <f t="shared" si="53"/>
        <v>PH.IC.IT.031703.01</v>
      </c>
      <c r="Q372" s="12" t="str">
        <f t="shared" si="54"/>
        <v>CL.IC.IT.031703.01</v>
      </c>
    </row>
    <row r="373" spans="1:27" ht="15">
      <c r="A373" t="s">
        <v>4089</v>
      </c>
      <c r="C373" s="2" t="s">
        <v>9640</v>
      </c>
      <c r="E373" s="2" t="s">
        <v>6865</v>
      </c>
      <c r="F373" t="s">
        <v>4310</v>
      </c>
      <c r="G373" t="s">
        <v>4044</v>
      </c>
      <c r="H373" s="2" t="s">
        <v>7070</v>
      </c>
      <c r="I373" t="s">
        <v>3886</v>
      </c>
      <c r="J373" s="11" t="str">
        <f t="shared" si="50"/>
        <v>IC.IT.031704</v>
      </c>
      <c r="K373" s="2" t="s">
        <v>11324</v>
      </c>
      <c r="L373" t="str">
        <f t="shared" si="51"/>
        <v>Arm upper, left</v>
      </c>
      <c r="M373" s="12" t="str">
        <f t="shared" si="52"/>
        <v>PI.IC.IT.031704.01</v>
      </c>
      <c r="N373" s="12"/>
      <c r="O373" s="12" t="str">
        <f t="shared" si="53"/>
        <v>PH.IC.IT.031704.01</v>
      </c>
      <c r="Q373" s="12" t="str">
        <f t="shared" si="54"/>
        <v>CL.IC.IT.031704.01</v>
      </c>
    </row>
    <row r="374" spans="1:27" ht="15">
      <c r="A374" t="s">
        <v>4089</v>
      </c>
      <c r="C374" s="2" t="s">
        <v>9640</v>
      </c>
      <c r="E374" s="2" t="s">
        <v>6865</v>
      </c>
      <c r="F374" t="s">
        <v>4310</v>
      </c>
      <c r="G374" t="s">
        <v>3887</v>
      </c>
      <c r="H374" s="2" t="s">
        <v>7071</v>
      </c>
      <c r="I374" t="s">
        <v>3888</v>
      </c>
      <c r="J374" s="11" t="str">
        <f t="shared" si="50"/>
        <v>IC.IT.031705</v>
      </c>
      <c r="K374" s="2" t="s">
        <v>11324</v>
      </c>
      <c r="L374" t="str">
        <f t="shared" si="51"/>
        <v>Elbow, right</v>
      </c>
      <c r="M374" s="12" t="str">
        <f t="shared" si="52"/>
        <v>PI.IC.IT.031705.01</v>
      </c>
      <c r="N374" s="12"/>
      <c r="O374" s="12" t="str">
        <f t="shared" si="53"/>
        <v>PH.IC.IT.031705.01</v>
      </c>
      <c r="Q374" s="12" t="str">
        <f t="shared" si="54"/>
        <v>CL.IC.IT.031705.01</v>
      </c>
    </row>
    <row r="375" spans="1:27" ht="15">
      <c r="A375" t="s">
        <v>4089</v>
      </c>
      <c r="C375" s="2" t="s">
        <v>9640</v>
      </c>
      <c r="E375" s="2" t="s">
        <v>6865</v>
      </c>
      <c r="F375" t="s">
        <v>4310</v>
      </c>
      <c r="G375" t="s">
        <v>3889</v>
      </c>
      <c r="H375" s="2" t="s">
        <v>6888</v>
      </c>
      <c r="I375" t="s">
        <v>3890</v>
      </c>
      <c r="J375" s="11" t="str">
        <f t="shared" si="50"/>
        <v>IC.IT.031706</v>
      </c>
      <c r="K375" s="2" t="s">
        <v>11324</v>
      </c>
      <c r="L375" t="str">
        <f t="shared" si="51"/>
        <v>Elbow, left</v>
      </c>
      <c r="M375" s="12" t="str">
        <f t="shared" si="52"/>
        <v>PI.IC.IT.031706.01</v>
      </c>
      <c r="N375" s="12"/>
      <c r="O375" s="12" t="str">
        <f t="shared" si="53"/>
        <v>PH.IC.IT.031706.01</v>
      </c>
      <c r="Q375" s="12" t="str">
        <f t="shared" si="54"/>
        <v>CL.IC.IT.031706.01</v>
      </c>
    </row>
    <row r="376" spans="1:27" ht="15">
      <c r="A376" t="s">
        <v>4089</v>
      </c>
      <c r="C376" s="2" t="s">
        <v>1202</v>
      </c>
      <c r="E376" s="2" t="s">
        <v>1138</v>
      </c>
      <c r="F376" t="s">
        <v>4310</v>
      </c>
      <c r="G376" t="s">
        <v>3891</v>
      </c>
      <c r="H376" s="2" t="s">
        <v>7284</v>
      </c>
      <c r="I376" t="s">
        <v>3892</v>
      </c>
      <c r="J376" s="11" t="str">
        <f t="shared" si="50"/>
        <v>IC.IT.031707</v>
      </c>
      <c r="K376" s="2" t="s">
        <v>1192</v>
      </c>
      <c r="L376" t="str">
        <f t="shared" si="51"/>
        <v>Forearm, right</v>
      </c>
      <c r="M376" s="12" t="str">
        <f t="shared" si="52"/>
        <v>PI.IC.IT.031707.01</v>
      </c>
      <c r="N376" s="12"/>
      <c r="O376" s="12" t="str">
        <f t="shared" si="53"/>
        <v>PH.IC.IT.031707.01</v>
      </c>
      <c r="Q376" s="12" t="str">
        <f t="shared" si="54"/>
        <v>CL.IC.IT.031707.01</v>
      </c>
    </row>
    <row r="377" spans="1:27" ht="15">
      <c r="A377" t="s">
        <v>4089</v>
      </c>
      <c r="C377" s="2" t="s">
        <v>1202</v>
      </c>
      <c r="E377" s="2" t="s">
        <v>1138</v>
      </c>
      <c r="F377" t="s">
        <v>4310</v>
      </c>
      <c r="G377" t="s">
        <v>3893</v>
      </c>
      <c r="H377" s="2" t="s">
        <v>10093</v>
      </c>
      <c r="I377" t="s">
        <v>3894</v>
      </c>
      <c r="J377" s="11" t="str">
        <f t="shared" si="50"/>
        <v>IC.IT.031708</v>
      </c>
      <c r="K377" s="2" t="s">
        <v>1192</v>
      </c>
      <c r="L377" t="str">
        <f t="shared" si="51"/>
        <v>Forearm, left</v>
      </c>
      <c r="M377" s="12" t="str">
        <f t="shared" si="52"/>
        <v>PI.IC.IT.031708.01</v>
      </c>
      <c r="N377" s="12"/>
      <c r="O377" s="12" t="str">
        <f t="shared" si="53"/>
        <v>PH.IC.IT.031708.01</v>
      </c>
      <c r="Q377" s="12" t="str">
        <f t="shared" si="54"/>
        <v>CL.IC.IT.031708.01</v>
      </c>
    </row>
    <row r="378" spans="1:27" ht="15">
      <c r="A378" t="s">
        <v>4089</v>
      </c>
      <c r="C378" s="2" t="s">
        <v>1202</v>
      </c>
      <c r="E378" s="2" t="s">
        <v>1138</v>
      </c>
      <c r="F378" t="s">
        <v>4310</v>
      </c>
      <c r="G378" t="s">
        <v>3895</v>
      </c>
      <c r="H378" s="2" t="s">
        <v>10095</v>
      </c>
      <c r="I378" t="s">
        <v>3896</v>
      </c>
      <c r="J378" s="11" t="str">
        <f t="shared" si="50"/>
        <v>IC.IT.031709</v>
      </c>
      <c r="K378" s="2" t="s">
        <v>1192</v>
      </c>
      <c r="L378" t="str">
        <f t="shared" si="51"/>
        <v>Wrist, right</v>
      </c>
      <c r="M378" s="12" t="str">
        <f t="shared" si="52"/>
        <v>PI.IC.IT.031709.01</v>
      </c>
      <c r="N378" s="12"/>
      <c r="O378" s="12" t="str">
        <f t="shared" si="53"/>
        <v>PH.IC.IT.031709.01</v>
      </c>
      <c r="Q378" s="12" t="str">
        <f t="shared" si="54"/>
        <v>CL.IC.IT.031709.01</v>
      </c>
    </row>
    <row r="379" spans="1:27" ht="15">
      <c r="A379" t="s">
        <v>4089</v>
      </c>
      <c r="C379" s="2" t="s">
        <v>1202</v>
      </c>
      <c r="E379" s="2" t="s">
        <v>1138</v>
      </c>
      <c r="F379" t="s">
        <v>4310</v>
      </c>
      <c r="G379" t="s">
        <v>3897</v>
      </c>
      <c r="H379" s="2" t="s">
        <v>10905</v>
      </c>
      <c r="I379" t="s">
        <v>3898</v>
      </c>
      <c r="J379" s="11" t="str">
        <f t="shared" si="50"/>
        <v>IC.IT.031710</v>
      </c>
      <c r="K379" s="2" t="s">
        <v>1192</v>
      </c>
      <c r="L379" t="str">
        <f t="shared" si="51"/>
        <v>Wrist, left</v>
      </c>
      <c r="M379" s="12" t="str">
        <f t="shared" si="52"/>
        <v>PI.IC.IT.031710.01</v>
      </c>
      <c r="N379" s="12"/>
      <c r="O379" s="12" t="str">
        <f t="shared" si="53"/>
        <v>PH.IC.IT.031710.01</v>
      </c>
      <c r="Q379" s="12" t="str">
        <f t="shared" si="54"/>
        <v>CL.IC.IT.031710.01</v>
      </c>
    </row>
    <row r="380" spans="1:27" ht="15">
      <c r="A380" t="s">
        <v>4089</v>
      </c>
      <c r="C380" s="2" t="s">
        <v>1202</v>
      </c>
      <c r="E380" s="2" t="s">
        <v>1138</v>
      </c>
      <c r="F380" t="s">
        <v>4310</v>
      </c>
      <c r="G380" t="s">
        <v>4048</v>
      </c>
      <c r="H380" s="2" t="s">
        <v>11023</v>
      </c>
      <c r="I380" t="s">
        <v>4049</v>
      </c>
      <c r="J380" s="11" t="str">
        <f t="shared" si="50"/>
        <v>IC.IT.031712</v>
      </c>
      <c r="K380" s="2" t="s">
        <v>1192</v>
      </c>
      <c r="L380" t="str">
        <f t="shared" si="51"/>
        <v>Hand, right</v>
      </c>
      <c r="M380" s="12" t="str">
        <f t="shared" si="52"/>
        <v>PI.IC.IT.031712.01</v>
      </c>
      <c r="N380" s="12"/>
      <c r="O380" s="12" t="str">
        <f t="shared" si="53"/>
        <v>PH.IC.IT.031712.01</v>
      </c>
      <c r="Q380" s="12" t="str">
        <f t="shared" si="54"/>
        <v>CL.IC.IT.031712.01</v>
      </c>
    </row>
    <row r="381" spans="1:27" ht="15">
      <c r="A381" t="s">
        <v>4089</v>
      </c>
      <c r="C381" s="2" t="s">
        <v>1202</v>
      </c>
      <c r="E381" s="2" t="s">
        <v>1138</v>
      </c>
      <c r="F381" t="s">
        <v>4310</v>
      </c>
      <c r="G381" t="s">
        <v>4050</v>
      </c>
      <c r="H381" s="2" t="s">
        <v>8201</v>
      </c>
      <c r="I381" t="s">
        <v>4051</v>
      </c>
      <c r="J381" s="11" t="str">
        <f t="shared" si="50"/>
        <v>IC.IT.031713</v>
      </c>
      <c r="K381" s="2" t="s">
        <v>1192</v>
      </c>
      <c r="L381" t="str">
        <f t="shared" si="51"/>
        <v>Hand, left</v>
      </c>
      <c r="M381" s="12" t="str">
        <f t="shared" si="52"/>
        <v>PI.IC.IT.031713.01</v>
      </c>
      <c r="N381" s="12"/>
      <c r="O381" s="12" t="str">
        <f t="shared" si="53"/>
        <v>PH.IC.IT.031713.01</v>
      </c>
      <c r="Q381" s="12" t="str">
        <f t="shared" si="54"/>
        <v>CL.IC.IT.031713.01</v>
      </c>
    </row>
    <row r="382" spans="1:27" ht="15">
      <c r="A382" t="s">
        <v>4089</v>
      </c>
      <c r="C382" s="2" t="s">
        <v>1202</v>
      </c>
      <c r="E382" s="2" t="s">
        <v>1138</v>
      </c>
      <c r="F382" t="s">
        <v>4310</v>
      </c>
      <c r="G382" t="s">
        <v>3902</v>
      </c>
      <c r="H382" s="2" t="s">
        <v>9621</v>
      </c>
      <c r="I382" t="s">
        <v>3903</v>
      </c>
      <c r="J382" s="11" t="str">
        <f t="shared" si="50"/>
        <v>IC.IT.031714</v>
      </c>
      <c r="K382" s="2" t="s">
        <v>1192</v>
      </c>
      <c r="L382" t="str">
        <f t="shared" si="51"/>
        <v>Finger(s), right: specify</v>
      </c>
      <c r="M382" s="12" t="str">
        <f t="shared" si="52"/>
        <v>PI.IC.IT.031714.01</v>
      </c>
      <c r="N382" s="12"/>
      <c r="O382" s="12" t="str">
        <f t="shared" si="53"/>
        <v>PH.IC.IT.031714.01</v>
      </c>
      <c r="Q382" s="12" t="str">
        <f t="shared" si="54"/>
        <v>CL.IC.IT.031714.01</v>
      </c>
    </row>
    <row r="383" spans="1:27" ht="15">
      <c r="A383" t="s">
        <v>4089</v>
      </c>
      <c r="C383" s="2" t="s">
        <v>1202</v>
      </c>
      <c r="E383" s="2" t="s">
        <v>1138</v>
      </c>
      <c r="F383" t="s">
        <v>4310</v>
      </c>
      <c r="G383" t="s">
        <v>3904</v>
      </c>
      <c r="H383" s="2" t="s">
        <v>6135</v>
      </c>
      <c r="I383" t="s">
        <v>3905</v>
      </c>
      <c r="J383" s="11" t="str">
        <f t="shared" si="50"/>
        <v>IC.IT.031715</v>
      </c>
      <c r="K383" s="2" t="s">
        <v>1192</v>
      </c>
      <c r="L383" t="str">
        <f t="shared" si="51"/>
        <v>Finger(s), left:  specify</v>
      </c>
      <c r="M383" s="12" t="str">
        <f t="shared" si="52"/>
        <v>PI.IC.IT.031715.01</v>
      </c>
      <c r="N383" s="12"/>
      <c r="O383" s="12" t="str">
        <f t="shared" si="53"/>
        <v>PH.IC.IT.031715.01</v>
      </c>
      <c r="Q383" s="12" t="str">
        <f t="shared" si="54"/>
        <v>CL.IC.IT.031715.01</v>
      </c>
    </row>
    <row r="384" spans="1:27" ht="15">
      <c r="A384" t="s">
        <v>4089</v>
      </c>
      <c r="C384" s="2" t="s">
        <v>1202</v>
      </c>
      <c r="E384" s="2" t="s">
        <v>1138</v>
      </c>
      <c r="F384" t="s">
        <v>4310</v>
      </c>
      <c r="G384" t="s">
        <v>3906</v>
      </c>
      <c r="H384" s="2" t="s">
        <v>5740</v>
      </c>
      <c r="I384" t="s">
        <v>3907</v>
      </c>
      <c r="J384" s="11" t="str">
        <f t="shared" si="50"/>
        <v>IC.IT.031716</v>
      </c>
      <c r="K384" s="2" t="s">
        <v>1192</v>
      </c>
      <c r="L384" t="str">
        <f t="shared" si="51"/>
        <v>Thigh, right</v>
      </c>
      <c r="M384" s="12" t="str">
        <f t="shared" si="52"/>
        <v>PI.IC.IT.031716.01</v>
      </c>
      <c r="N384" s="12"/>
      <c r="O384" s="12" t="str">
        <f t="shared" si="53"/>
        <v>PH.IC.IT.031716.01</v>
      </c>
      <c r="Q384" s="12" t="str">
        <f t="shared" si="54"/>
        <v>CL.IC.IT.031716.01</v>
      </c>
    </row>
    <row r="385" spans="1:17" ht="15">
      <c r="A385" t="s">
        <v>4089</v>
      </c>
      <c r="C385" s="2" t="s">
        <v>1202</v>
      </c>
      <c r="E385" s="2" t="s">
        <v>1138</v>
      </c>
      <c r="F385" t="s">
        <v>4310</v>
      </c>
      <c r="G385" t="s">
        <v>3908</v>
      </c>
      <c r="H385" s="2" t="s">
        <v>1138</v>
      </c>
      <c r="I385" t="s">
        <v>3909</v>
      </c>
      <c r="J385" s="11" t="str">
        <f t="shared" si="50"/>
        <v>IC.IT.031717</v>
      </c>
      <c r="K385" s="2" t="s">
        <v>1192</v>
      </c>
      <c r="L385" t="str">
        <f t="shared" si="51"/>
        <v>Thigh, left</v>
      </c>
      <c r="M385" s="12" t="str">
        <f t="shared" si="52"/>
        <v>PI.IC.IT.031717.01</v>
      </c>
      <c r="N385" s="12"/>
      <c r="O385" s="12" t="str">
        <f t="shared" si="53"/>
        <v>PH.IC.IT.031717.01</v>
      </c>
      <c r="Q385" s="12" t="str">
        <f t="shared" si="54"/>
        <v>CL.IC.IT.031717.01</v>
      </c>
    </row>
    <row r="386" spans="1:17" ht="15">
      <c r="A386" t="s">
        <v>4089</v>
      </c>
      <c r="C386" s="2" t="s">
        <v>1202</v>
      </c>
      <c r="E386" s="2" t="s">
        <v>1138</v>
      </c>
      <c r="F386" t="s">
        <v>4310</v>
      </c>
      <c r="G386" t="s">
        <v>3777</v>
      </c>
      <c r="H386" s="2" t="s">
        <v>965</v>
      </c>
      <c r="I386" t="s">
        <v>3778</v>
      </c>
      <c r="J386" s="11" t="str">
        <f t="shared" si="50"/>
        <v>IC.IT.031718</v>
      </c>
      <c r="K386" s="2" t="s">
        <v>1192</v>
      </c>
      <c r="L386" t="str">
        <f t="shared" si="51"/>
        <v>Knee, right</v>
      </c>
      <c r="M386" s="12" t="str">
        <f t="shared" si="52"/>
        <v>PI.IC.IT.031718.01</v>
      </c>
      <c r="N386" s="12"/>
      <c r="O386" s="12" t="str">
        <f t="shared" si="53"/>
        <v>PH.IC.IT.031718.01</v>
      </c>
      <c r="Q386" s="12" t="str">
        <f t="shared" si="54"/>
        <v>CL.IC.IT.031718.01</v>
      </c>
    </row>
    <row r="387" spans="1:17" ht="15">
      <c r="A387" t="s">
        <v>4089</v>
      </c>
      <c r="C387" s="2" t="s">
        <v>1202</v>
      </c>
      <c r="E387" s="2" t="s">
        <v>1138</v>
      </c>
      <c r="F387" t="s">
        <v>4310</v>
      </c>
      <c r="G387" t="s">
        <v>3779</v>
      </c>
      <c r="H387" s="2" t="s">
        <v>967</v>
      </c>
      <c r="I387" t="s">
        <v>3780</v>
      </c>
      <c r="J387" s="11" t="str">
        <f t="shared" si="50"/>
        <v>IC.IT.031719</v>
      </c>
      <c r="K387" s="2" t="s">
        <v>1192</v>
      </c>
      <c r="L387" t="str">
        <f t="shared" si="51"/>
        <v>Knee, left</v>
      </c>
      <c r="M387" s="12" t="str">
        <f t="shared" si="52"/>
        <v>PI.IC.IT.031719.01</v>
      </c>
      <c r="N387" s="12"/>
      <c r="O387" s="12" t="str">
        <f t="shared" si="53"/>
        <v>PH.IC.IT.031719.01</v>
      </c>
      <c r="Q387" s="12" t="str">
        <f t="shared" si="54"/>
        <v>CL.IC.IT.031719.01</v>
      </c>
    </row>
    <row r="388" spans="1:17" ht="15">
      <c r="A388" t="s">
        <v>4089</v>
      </c>
      <c r="C388" s="2" t="s">
        <v>1202</v>
      </c>
      <c r="E388" s="2" t="s">
        <v>1138</v>
      </c>
      <c r="F388" t="s">
        <v>4310</v>
      </c>
      <c r="G388" t="s">
        <v>3781</v>
      </c>
      <c r="H388" s="2" t="s">
        <v>6396</v>
      </c>
      <c r="I388" t="s">
        <v>3782</v>
      </c>
      <c r="J388" s="11" t="str">
        <f t="shared" si="50"/>
        <v>IC.IT.031720</v>
      </c>
      <c r="K388" s="2" t="s">
        <v>1192</v>
      </c>
      <c r="L388" t="str">
        <f t="shared" si="51"/>
        <v>Calf, right</v>
      </c>
      <c r="M388" s="12" t="str">
        <f t="shared" si="52"/>
        <v>PI.IC.IT.031720.01</v>
      </c>
      <c r="N388" s="12"/>
      <c r="O388" s="12" t="str">
        <f t="shared" si="53"/>
        <v>PH.IC.IT.031720.01</v>
      </c>
      <c r="Q388" s="12" t="str">
        <f t="shared" si="54"/>
        <v>CL.IC.IT.031720.01</v>
      </c>
    </row>
    <row r="389" spans="1:17" ht="15">
      <c r="A389" t="s">
        <v>4089</v>
      </c>
      <c r="C389" s="2" t="s">
        <v>1202</v>
      </c>
      <c r="E389" s="2" t="s">
        <v>1138</v>
      </c>
      <c r="F389" t="s">
        <v>4310</v>
      </c>
      <c r="G389" t="s">
        <v>3783</v>
      </c>
      <c r="H389" s="2" t="s">
        <v>5577</v>
      </c>
      <c r="I389" t="s">
        <v>3784</v>
      </c>
      <c r="J389" s="11" t="str">
        <f t="shared" si="50"/>
        <v>IC.IT.031721</v>
      </c>
      <c r="K389" s="2" t="s">
        <v>1192</v>
      </c>
      <c r="L389" t="str">
        <f t="shared" si="51"/>
        <v>Calf, left</v>
      </c>
      <c r="M389" s="12" t="str">
        <f t="shared" si="52"/>
        <v>PI.IC.IT.031721.01</v>
      </c>
      <c r="N389" s="12"/>
      <c r="O389" s="12" t="str">
        <f t="shared" si="53"/>
        <v>PH.IC.IT.031721.01</v>
      </c>
      <c r="Q389" s="12" t="str">
        <f t="shared" si="54"/>
        <v>CL.IC.IT.031721.01</v>
      </c>
    </row>
    <row r="390" spans="1:17" ht="15">
      <c r="A390" t="s">
        <v>4089</v>
      </c>
      <c r="C390" s="2" t="s">
        <v>1202</v>
      </c>
      <c r="E390" s="2" t="s">
        <v>1138</v>
      </c>
      <c r="F390" t="s">
        <v>4310</v>
      </c>
      <c r="G390" t="s">
        <v>3785</v>
      </c>
      <c r="H390" s="2" t="s">
        <v>5751</v>
      </c>
      <c r="I390" t="s">
        <v>3786</v>
      </c>
      <c r="J390" s="11" t="str">
        <f t="shared" si="50"/>
        <v>IC.IT.031722</v>
      </c>
      <c r="K390" s="2" t="s">
        <v>1192</v>
      </c>
      <c r="L390" t="str">
        <f t="shared" si="51"/>
        <v>Ankle, right</v>
      </c>
      <c r="M390" s="12" t="str">
        <f t="shared" si="52"/>
        <v>PI.IC.IT.031722.01</v>
      </c>
      <c r="N390" s="12"/>
      <c r="O390" s="12" t="str">
        <f t="shared" si="53"/>
        <v>PH.IC.IT.031722.01</v>
      </c>
      <c r="Q390" s="12" t="str">
        <f t="shared" si="54"/>
        <v>CL.IC.IT.031722.01</v>
      </c>
    </row>
    <row r="391" spans="1:17" ht="15">
      <c r="A391" t="s">
        <v>4089</v>
      </c>
      <c r="C391" s="2" t="s">
        <v>1202</v>
      </c>
      <c r="E391" s="2" t="s">
        <v>1138</v>
      </c>
      <c r="F391" t="s">
        <v>4310</v>
      </c>
      <c r="G391" t="s">
        <v>3787</v>
      </c>
      <c r="H391" s="2" t="s">
        <v>5753</v>
      </c>
      <c r="I391" t="s">
        <v>3917</v>
      </c>
      <c r="J391" s="11" t="str">
        <f t="shared" si="50"/>
        <v>IC.IT.031723</v>
      </c>
      <c r="K391" s="2" t="s">
        <v>1192</v>
      </c>
      <c r="L391" t="str">
        <f t="shared" si="51"/>
        <v>Ankle, left</v>
      </c>
      <c r="M391" s="12" t="str">
        <f t="shared" si="52"/>
        <v>PI.IC.IT.031723.01</v>
      </c>
      <c r="N391" s="12"/>
      <c r="O391" s="12" t="str">
        <f t="shared" si="53"/>
        <v>PH.IC.IT.031723.01</v>
      </c>
      <c r="Q391" s="12" t="str">
        <f t="shared" si="54"/>
        <v>CL.IC.IT.031723.01</v>
      </c>
    </row>
    <row r="392" spans="1:17" ht="15">
      <c r="A392" t="s">
        <v>4089</v>
      </c>
      <c r="C392" s="2" t="s">
        <v>1202</v>
      </c>
      <c r="E392" s="2" t="s">
        <v>1138</v>
      </c>
      <c r="F392" t="s">
        <v>4310</v>
      </c>
      <c r="G392" t="s">
        <v>4191</v>
      </c>
      <c r="H392" s="2" t="s">
        <v>6583</v>
      </c>
      <c r="I392" t="s">
        <v>4192</v>
      </c>
      <c r="J392" s="11" t="str">
        <f t="shared" si="50"/>
        <v>IC.IT.031724</v>
      </c>
      <c r="K392" s="2" t="s">
        <v>1192</v>
      </c>
      <c r="L392" t="str">
        <f t="shared" si="51"/>
        <v>Heel, right</v>
      </c>
      <c r="M392" s="12" t="str">
        <f t="shared" si="52"/>
        <v>PI.IC.IT.031724.01</v>
      </c>
      <c r="N392" s="12"/>
      <c r="O392" s="12" t="str">
        <f t="shared" si="53"/>
        <v>PH.IC.IT.031724.01</v>
      </c>
      <c r="Q392" s="12" t="str">
        <f t="shared" si="54"/>
        <v>CL.IC.IT.031724.01</v>
      </c>
    </row>
    <row r="393" spans="1:17" ht="15">
      <c r="A393" t="s">
        <v>4089</v>
      </c>
      <c r="C393" s="2" t="s">
        <v>1202</v>
      </c>
      <c r="E393" s="2" t="s">
        <v>1138</v>
      </c>
      <c r="F393" t="s">
        <v>4310</v>
      </c>
      <c r="G393" t="s">
        <v>4193</v>
      </c>
      <c r="H393" s="2" t="s">
        <v>7711</v>
      </c>
      <c r="I393" t="s">
        <v>4194</v>
      </c>
      <c r="J393" s="11" t="str">
        <f t="shared" si="50"/>
        <v>IC.IT.031725</v>
      </c>
      <c r="K393" s="2" t="s">
        <v>1192</v>
      </c>
      <c r="L393" t="str">
        <f t="shared" si="51"/>
        <v>Heel, left</v>
      </c>
      <c r="M393" s="12" t="str">
        <f t="shared" si="52"/>
        <v>PI.IC.IT.031725.01</v>
      </c>
      <c r="N393" s="12"/>
      <c r="O393" s="12" t="str">
        <f t="shared" si="53"/>
        <v>PH.IC.IT.031725.01</v>
      </c>
      <c r="Q393" s="12" t="str">
        <f t="shared" si="54"/>
        <v>CL.IC.IT.031725.01</v>
      </c>
    </row>
    <row r="394" spans="1:17" ht="15">
      <c r="A394" t="s">
        <v>4089</v>
      </c>
      <c r="C394" s="2" t="s">
        <v>1202</v>
      </c>
      <c r="E394" s="2" t="s">
        <v>1138</v>
      </c>
      <c r="F394" t="s">
        <v>4310</v>
      </c>
      <c r="G394" t="s">
        <v>4195</v>
      </c>
      <c r="H394" s="2" t="s">
        <v>9453</v>
      </c>
      <c r="I394" t="s">
        <v>4196</v>
      </c>
      <c r="J394" s="11" t="str">
        <f t="shared" si="50"/>
        <v>IC.IT.031726</v>
      </c>
      <c r="K394" s="2" t="s">
        <v>1192</v>
      </c>
      <c r="L394" t="str">
        <f t="shared" si="51"/>
        <v>Foot, right</v>
      </c>
      <c r="M394" s="12" t="str">
        <f t="shared" si="52"/>
        <v>PI.IC.IT.031726.01</v>
      </c>
      <c r="N394" s="12"/>
      <c r="O394" s="12" t="str">
        <f t="shared" si="53"/>
        <v>PH.IC.IT.031726.01</v>
      </c>
      <c r="Q394" s="12" t="str">
        <f t="shared" si="54"/>
        <v>CL.IC.IT.031726.01</v>
      </c>
    </row>
    <row r="395" spans="1:17" ht="15">
      <c r="A395" t="s">
        <v>4089</v>
      </c>
      <c r="C395" s="2" t="s">
        <v>1202</v>
      </c>
      <c r="E395" s="2" t="s">
        <v>1138</v>
      </c>
      <c r="F395" t="s">
        <v>4310</v>
      </c>
      <c r="G395" t="s">
        <v>4197</v>
      </c>
      <c r="H395" s="2" t="s">
        <v>5889</v>
      </c>
      <c r="I395" t="s">
        <v>4198</v>
      </c>
      <c r="J395" s="11" t="str">
        <f t="shared" si="50"/>
        <v>IC.IT.031727</v>
      </c>
      <c r="K395" s="2" t="s">
        <v>1192</v>
      </c>
      <c r="L395" t="str">
        <f t="shared" si="51"/>
        <v>Foot, left</v>
      </c>
      <c r="M395" s="12" t="str">
        <f t="shared" si="52"/>
        <v>PI.IC.IT.031727.01</v>
      </c>
      <c r="N395" s="12"/>
      <c r="O395" s="12" t="str">
        <f t="shared" si="53"/>
        <v>PH.IC.IT.031727.01</v>
      </c>
      <c r="Q395" s="12" t="str">
        <f t="shared" si="54"/>
        <v>CL.IC.IT.031727.01</v>
      </c>
    </row>
    <row r="396" spans="1:17" ht="15">
      <c r="A396" t="s">
        <v>4089</v>
      </c>
      <c r="C396" s="2" t="s">
        <v>1202</v>
      </c>
      <c r="E396" s="2" t="s">
        <v>1138</v>
      </c>
      <c r="F396" t="s">
        <v>4310</v>
      </c>
      <c r="G396" t="s">
        <v>4199</v>
      </c>
      <c r="H396" s="2" t="s">
        <v>5892</v>
      </c>
      <c r="I396" t="s">
        <v>4200</v>
      </c>
      <c r="J396" s="11" t="str">
        <f t="shared" si="50"/>
        <v>IC.IT.031728</v>
      </c>
      <c r="K396" s="2" t="s">
        <v>1192</v>
      </c>
      <c r="L396" t="str">
        <f t="shared" si="51"/>
        <v>Toe(s), right: specify</v>
      </c>
      <c r="M396" s="12" t="str">
        <f t="shared" si="52"/>
        <v>PI.IC.IT.031728.01</v>
      </c>
      <c r="N396" s="12"/>
      <c r="O396" s="12" t="str">
        <f t="shared" si="53"/>
        <v>PH.IC.IT.031728.01</v>
      </c>
      <c r="Q396" s="12" t="str">
        <f t="shared" si="54"/>
        <v>CL.IC.IT.031728.01</v>
      </c>
    </row>
    <row r="397" spans="1:17" ht="15">
      <c r="A397" t="s">
        <v>4089</v>
      </c>
      <c r="C397" s="2" t="s">
        <v>1202</v>
      </c>
      <c r="E397" s="2" t="s">
        <v>1138</v>
      </c>
      <c r="F397" t="s">
        <v>4310</v>
      </c>
      <c r="G397" t="s">
        <v>4201</v>
      </c>
      <c r="H397" s="2" t="s">
        <v>5896</v>
      </c>
      <c r="I397" t="s">
        <v>4202</v>
      </c>
      <c r="J397" s="11" t="str">
        <f t="shared" ref="J397:J461" si="55">CONCATENATE("IC.IT.",C397,E397,H397)</f>
        <v>IC.IT.031729</v>
      </c>
      <c r="K397" s="2" t="s">
        <v>1192</v>
      </c>
      <c r="L397" t="str">
        <f t="shared" ref="L397:L461" si="56">G397</f>
        <v>Toe(s), left:  specify</v>
      </c>
      <c r="M397" s="12" t="str">
        <f t="shared" ref="M397:M461" si="57">CONCATENATE("PI.",J397,".",K397)</f>
        <v>PI.IC.IT.031729.01</v>
      </c>
      <c r="N397" s="12"/>
      <c r="O397" s="12" t="str">
        <f t="shared" ref="O397:O461" si="58">CONCATENATE("PH.",J397,".",K397)</f>
        <v>PH.IC.IT.031729.01</v>
      </c>
      <c r="Q397" s="12" t="str">
        <f t="shared" ref="Q397:Q461" si="59">CONCATENATE("CL.",J397,".",K397)</f>
        <v>CL.IC.IT.031729.01</v>
      </c>
    </row>
    <row r="398" spans="1:17" ht="15">
      <c r="A398" t="s">
        <v>4089</v>
      </c>
      <c r="C398" s="2" t="s">
        <v>1202</v>
      </c>
      <c r="D398" t="s">
        <v>4562</v>
      </c>
      <c r="E398" s="2" t="s">
        <v>965</v>
      </c>
      <c r="F398" t="s">
        <v>4311</v>
      </c>
      <c r="G398" t="s">
        <v>4187</v>
      </c>
      <c r="H398" s="2" t="s">
        <v>1192</v>
      </c>
      <c r="I398" t="s">
        <v>4323</v>
      </c>
      <c r="J398" s="11" t="str">
        <f t="shared" si="55"/>
        <v>IC.IT.031801</v>
      </c>
      <c r="K398" s="2" t="s">
        <v>1192</v>
      </c>
      <c r="L398" t="str">
        <f t="shared" si="56"/>
        <v>Forehead, right side</v>
      </c>
      <c r="M398" s="12" t="str">
        <f t="shared" si="57"/>
        <v>PI.IC.IT.031801.01</v>
      </c>
      <c r="N398" s="12"/>
      <c r="O398" s="12" t="str">
        <f t="shared" si="58"/>
        <v>PH.IC.IT.031801.01</v>
      </c>
      <c r="Q398" s="12" t="str">
        <f t="shared" si="59"/>
        <v>CL.IC.IT.031801.01</v>
      </c>
    </row>
    <row r="399" spans="1:17" ht="15">
      <c r="A399" t="s">
        <v>4089</v>
      </c>
      <c r="C399" s="2" t="s">
        <v>1202</v>
      </c>
      <c r="E399" s="2" t="s">
        <v>965</v>
      </c>
      <c r="F399" t="s">
        <v>4311</v>
      </c>
      <c r="G399" t="s">
        <v>4324</v>
      </c>
      <c r="H399" s="2" t="s">
        <v>923</v>
      </c>
      <c r="I399" t="s">
        <v>4325</v>
      </c>
      <c r="J399" s="11" t="str">
        <f t="shared" si="55"/>
        <v>IC.IT.031802</v>
      </c>
      <c r="K399" s="2" t="s">
        <v>1192</v>
      </c>
      <c r="L399" t="str">
        <f t="shared" si="56"/>
        <v>Forehead, left side</v>
      </c>
      <c r="M399" s="12" t="str">
        <f t="shared" si="57"/>
        <v>PI.IC.IT.031802.01</v>
      </c>
      <c r="N399" s="12"/>
      <c r="O399" s="12" t="str">
        <f t="shared" si="58"/>
        <v>PH.IC.IT.031802.01</v>
      </c>
      <c r="Q399" s="12" t="str">
        <f t="shared" si="59"/>
        <v>CL.IC.IT.031802.01</v>
      </c>
    </row>
    <row r="400" spans="1:17" ht="15">
      <c r="A400" t="s">
        <v>4089</v>
      </c>
      <c r="C400" s="2" t="s">
        <v>1202</v>
      </c>
      <c r="E400" s="2" t="s">
        <v>965</v>
      </c>
      <c r="F400" t="s">
        <v>4311</v>
      </c>
      <c r="G400" t="s">
        <v>4326</v>
      </c>
      <c r="H400" s="2" t="s">
        <v>1202</v>
      </c>
      <c r="I400" t="s">
        <v>4326</v>
      </c>
      <c r="J400" s="11" t="str">
        <f t="shared" si="55"/>
        <v>IC.IT.031803</v>
      </c>
      <c r="K400" s="2" t="s">
        <v>1192</v>
      </c>
      <c r="L400" t="str">
        <f t="shared" si="56"/>
        <v>Forehead</v>
      </c>
      <c r="M400" s="12" t="str">
        <f t="shared" si="57"/>
        <v>PI.IC.IT.031803.01</v>
      </c>
      <c r="N400" s="12"/>
      <c r="O400" s="12" t="str">
        <f t="shared" si="58"/>
        <v>PH.IC.IT.031803.01</v>
      </c>
      <c r="Q400" s="12" t="str">
        <f t="shared" si="59"/>
        <v>CL.IC.IT.031803.01</v>
      </c>
    </row>
    <row r="401" spans="1:17" ht="15">
      <c r="A401" t="s">
        <v>4089</v>
      </c>
      <c r="C401" s="2" t="s">
        <v>1202</v>
      </c>
      <c r="E401" s="2" t="s">
        <v>965</v>
      </c>
      <c r="F401" t="s">
        <v>4311</v>
      </c>
      <c r="G401" t="s">
        <v>4327</v>
      </c>
      <c r="H401" s="2" t="s">
        <v>7070</v>
      </c>
      <c r="I401" t="s">
        <v>4328</v>
      </c>
      <c r="J401" s="11" t="str">
        <f t="shared" si="55"/>
        <v>IC.IT.031804</v>
      </c>
      <c r="K401" s="2" t="s">
        <v>1192</v>
      </c>
      <c r="L401" t="str">
        <f t="shared" si="56"/>
        <v>Temporal, right</v>
      </c>
      <c r="M401" s="12" t="str">
        <f t="shared" si="57"/>
        <v>PI.IC.IT.031804.01</v>
      </c>
      <c r="N401" s="12"/>
      <c r="O401" s="12" t="str">
        <f t="shared" si="58"/>
        <v>PH.IC.IT.031804.01</v>
      </c>
      <c r="Q401" s="12" t="str">
        <f t="shared" si="59"/>
        <v>CL.IC.IT.031804.01</v>
      </c>
    </row>
    <row r="402" spans="1:17" ht="15">
      <c r="A402" t="s">
        <v>4089</v>
      </c>
      <c r="C402" s="2" t="s">
        <v>1202</v>
      </c>
      <c r="E402" s="2" t="s">
        <v>965</v>
      </c>
      <c r="F402" t="s">
        <v>4311</v>
      </c>
      <c r="G402" t="s">
        <v>4329</v>
      </c>
      <c r="H402" s="2" t="s">
        <v>7071</v>
      </c>
      <c r="I402" t="s">
        <v>4330</v>
      </c>
      <c r="J402" s="11" t="str">
        <f t="shared" si="55"/>
        <v>IC.IT.031805</v>
      </c>
      <c r="K402" s="2" t="s">
        <v>1192</v>
      </c>
      <c r="L402" t="str">
        <f t="shared" si="56"/>
        <v>Temporal, left</v>
      </c>
      <c r="M402" s="12" t="str">
        <f t="shared" si="57"/>
        <v>PI.IC.IT.031805.01</v>
      </c>
      <c r="N402" s="12"/>
      <c r="O402" s="12" t="str">
        <f t="shared" si="58"/>
        <v>PH.IC.IT.031805.01</v>
      </c>
      <c r="Q402" s="12" t="str">
        <f t="shared" si="59"/>
        <v>CL.IC.IT.031805.01</v>
      </c>
    </row>
    <row r="403" spans="1:17" ht="15">
      <c r="A403" t="s">
        <v>4089</v>
      </c>
      <c r="C403" s="2" t="s">
        <v>1202</v>
      </c>
      <c r="E403" s="2" t="s">
        <v>965</v>
      </c>
      <c r="F403" t="s">
        <v>4311</v>
      </c>
      <c r="G403" t="s">
        <v>4331</v>
      </c>
      <c r="H403" s="2" t="s">
        <v>6888</v>
      </c>
      <c r="I403" t="s">
        <v>4332</v>
      </c>
      <c r="J403" s="11" t="str">
        <f t="shared" si="55"/>
        <v>IC.IT.031806</v>
      </c>
      <c r="K403" s="2" t="s">
        <v>1192</v>
      </c>
      <c r="L403" t="str">
        <f t="shared" si="56"/>
        <v>Parietal, right</v>
      </c>
      <c r="M403" s="12" t="str">
        <f t="shared" si="57"/>
        <v>PI.IC.IT.031806.01</v>
      </c>
      <c r="N403" s="12"/>
      <c r="O403" s="12" t="str">
        <f t="shared" si="58"/>
        <v>PH.IC.IT.031806.01</v>
      </c>
      <c r="Q403" s="12" t="str">
        <f t="shared" si="59"/>
        <v>CL.IC.IT.031806.01</v>
      </c>
    </row>
    <row r="404" spans="1:17" ht="15">
      <c r="A404" t="s">
        <v>4089</v>
      </c>
      <c r="C404" s="2" t="s">
        <v>1202</v>
      </c>
      <c r="E404" s="2" t="s">
        <v>965</v>
      </c>
      <c r="F404" t="s">
        <v>4311</v>
      </c>
      <c r="G404" t="s">
        <v>4333</v>
      </c>
      <c r="H404" s="2" t="s">
        <v>7284</v>
      </c>
      <c r="I404" t="s">
        <v>4334</v>
      </c>
      <c r="J404" s="11" t="str">
        <f t="shared" si="55"/>
        <v>IC.IT.031807</v>
      </c>
      <c r="K404" s="2" t="s">
        <v>1192</v>
      </c>
      <c r="L404" t="str">
        <f t="shared" si="56"/>
        <v>Parietal, left</v>
      </c>
      <c r="M404" s="12" t="str">
        <f t="shared" si="57"/>
        <v>PI.IC.IT.031807.01</v>
      </c>
      <c r="N404" s="12"/>
      <c r="O404" s="12" t="str">
        <f t="shared" si="58"/>
        <v>PH.IC.IT.031807.01</v>
      </c>
      <c r="Q404" s="12" t="str">
        <f t="shared" si="59"/>
        <v>CL.IC.IT.031807.01</v>
      </c>
    </row>
    <row r="405" spans="1:17" ht="15">
      <c r="A405" t="s">
        <v>4089</v>
      </c>
      <c r="C405" s="2" t="s">
        <v>1202</v>
      </c>
      <c r="E405" s="2" t="s">
        <v>965</v>
      </c>
      <c r="F405" t="s">
        <v>4311</v>
      </c>
      <c r="G405" t="s">
        <v>4335</v>
      </c>
      <c r="H405" s="2" t="s">
        <v>10093</v>
      </c>
      <c r="I405" t="s">
        <v>4335</v>
      </c>
      <c r="J405" s="11" t="str">
        <f t="shared" si="55"/>
        <v>IC.IT.031808</v>
      </c>
      <c r="K405" s="2" t="s">
        <v>1192</v>
      </c>
      <c r="L405" t="str">
        <f t="shared" si="56"/>
        <v>Occiput</v>
      </c>
      <c r="M405" s="12" t="str">
        <f t="shared" si="57"/>
        <v>PI.IC.IT.031808.01</v>
      </c>
      <c r="N405" s="12"/>
      <c r="O405" s="12" t="str">
        <f t="shared" si="58"/>
        <v>PH.IC.IT.031808.01</v>
      </c>
      <c r="Q405" s="12" t="str">
        <f t="shared" si="59"/>
        <v>CL.IC.IT.031808.01</v>
      </c>
    </row>
    <row r="406" spans="1:17" ht="15">
      <c r="A406" t="s">
        <v>4089</v>
      </c>
      <c r="C406" s="2" t="s">
        <v>1202</v>
      </c>
      <c r="E406" s="2" t="s">
        <v>965</v>
      </c>
      <c r="F406" t="s">
        <v>4311</v>
      </c>
      <c r="G406" t="s">
        <v>4336</v>
      </c>
      <c r="H406" s="2" t="s">
        <v>10095</v>
      </c>
      <c r="I406" t="s">
        <v>4337</v>
      </c>
      <c r="J406" s="11" t="str">
        <f t="shared" si="55"/>
        <v>IC.IT.031809</v>
      </c>
      <c r="K406" s="2" t="s">
        <v>1192</v>
      </c>
      <c r="L406" t="str">
        <f t="shared" si="56"/>
        <v>Eye, right</v>
      </c>
      <c r="M406" s="12" t="str">
        <f t="shared" si="57"/>
        <v>PI.IC.IT.031809.01</v>
      </c>
      <c r="N406" s="12"/>
      <c r="O406" s="12" t="str">
        <f t="shared" si="58"/>
        <v>PH.IC.IT.031809.01</v>
      </c>
      <c r="Q406" s="12" t="str">
        <f t="shared" si="59"/>
        <v>CL.IC.IT.031809.01</v>
      </c>
    </row>
    <row r="407" spans="1:17" ht="15">
      <c r="A407" t="s">
        <v>4089</v>
      </c>
      <c r="C407" s="2" t="s">
        <v>1202</v>
      </c>
      <c r="E407" s="2" t="s">
        <v>965</v>
      </c>
      <c r="F407" t="s">
        <v>4311</v>
      </c>
      <c r="G407" t="s">
        <v>4338</v>
      </c>
      <c r="H407" s="2" t="s">
        <v>10905</v>
      </c>
      <c r="I407" t="s">
        <v>4339</v>
      </c>
      <c r="J407" s="11" t="str">
        <f t="shared" si="55"/>
        <v>IC.IT.031810</v>
      </c>
      <c r="K407" s="2" t="s">
        <v>1192</v>
      </c>
      <c r="L407" t="str">
        <f t="shared" si="56"/>
        <v>Eye, left</v>
      </c>
      <c r="M407" s="12" t="str">
        <f t="shared" si="57"/>
        <v>PI.IC.IT.031810.01</v>
      </c>
      <c r="N407" s="12"/>
      <c r="O407" s="12" t="str">
        <f t="shared" si="58"/>
        <v>PH.IC.IT.031810.01</v>
      </c>
      <c r="Q407" s="12" t="str">
        <f t="shared" si="59"/>
        <v>CL.IC.IT.031810.01</v>
      </c>
    </row>
    <row r="408" spans="1:17" ht="15">
      <c r="A408" t="s">
        <v>4089</v>
      </c>
      <c r="C408" s="2" t="s">
        <v>1202</v>
      </c>
      <c r="E408" s="2" t="s">
        <v>965</v>
      </c>
      <c r="F408" t="s">
        <v>4311</v>
      </c>
      <c r="G408" t="s">
        <v>3913</v>
      </c>
      <c r="H408" s="2" t="s">
        <v>11023</v>
      </c>
      <c r="I408" t="s">
        <v>3914</v>
      </c>
      <c r="J408" s="11" t="str">
        <f t="shared" si="55"/>
        <v>IC.IT.031812</v>
      </c>
      <c r="K408" s="2" t="s">
        <v>1192</v>
      </c>
      <c r="L408" t="str">
        <f t="shared" si="56"/>
        <v>Ear, right</v>
      </c>
      <c r="M408" s="12" t="str">
        <f t="shared" si="57"/>
        <v>PI.IC.IT.031812.01</v>
      </c>
      <c r="N408" s="12"/>
      <c r="O408" s="12" t="str">
        <f t="shared" si="58"/>
        <v>PH.IC.IT.031812.01</v>
      </c>
      <c r="Q408" s="12" t="str">
        <f t="shared" si="59"/>
        <v>CL.IC.IT.031812.01</v>
      </c>
    </row>
    <row r="409" spans="1:17" ht="15">
      <c r="A409" t="s">
        <v>4089</v>
      </c>
      <c r="C409" s="2" t="s">
        <v>1202</v>
      </c>
      <c r="E409" s="2" t="s">
        <v>965</v>
      </c>
      <c r="F409" t="s">
        <v>4311</v>
      </c>
      <c r="G409" t="s">
        <v>3915</v>
      </c>
      <c r="H409" s="2" t="s">
        <v>8201</v>
      </c>
      <c r="I409" t="s">
        <v>3916</v>
      </c>
      <c r="J409" s="11" t="str">
        <f t="shared" si="55"/>
        <v>IC.IT.031813</v>
      </c>
      <c r="K409" s="2" t="s">
        <v>1192</v>
      </c>
      <c r="L409" t="str">
        <f t="shared" si="56"/>
        <v>Ear, left</v>
      </c>
      <c r="M409" s="12" t="str">
        <f t="shared" si="57"/>
        <v>PI.IC.IT.031813.01</v>
      </c>
      <c r="N409" s="12"/>
      <c r="O409" s="12" t="str">
        <f t="shared" si="58"/>
        <v>PH.IC.IT.031813.01</v>
      </c>
      <c r="Q409" s="12" t="str">
        <f t="shared" si="59"/>
        <v>CL.IC.IT.031813.01</v>
      </c>
    </row>
    <row r="410" spans="1:17" ht="15">
      <c r="A410" t="s">
        <v>4089</v>
      </c>
      <c r="C410" s="2" t="s">
        <v>1202</v>
      </c>
      <c r="E410" s="2" t="s">
        <v>965</v>
      </c>
      <c r="F410" t="s">
        <v>4311</v>
      </c>
      <c r="G410" t="s">
        <v>4064</v>
      </c>
      <c r="H410" s="2" t="s">
        <v>9621</v>
      </c>
      <c r="I410" t="s">
        <v>4064</v>
      </c>
      <c r="J410" s="11" t="str">
        <f t="shared" si="55"/>
        <v>IC.IT.031814</v>
      </c>
      <c r="K410" s="2" t="s">
        <v>1192</v>
      </c>
      <c r="L410" t="str">
        <f t="shared" si="56"/>
        <v>Nose</v>
      </c>
      <c r="M410" s="12" t="str">
        <f t="shared" si="57"/>
        <v>PI.IC.IT.031814.01</v>
      </c>
      <c r="N410" s="12"/>
      <c r="O410" s="12" t="str">
        <f t="shared" si="58"/>
        <v>PH.IC.IT.031814.01</v>
      </c>
      <c r="Q410" s="12" t="str">
        <f t="shared" si="59"/>
        <v>CL.IC.IT.031814.01</v>
      </c>
    </row>
    <row r="411" spans="1:17" ht="15">
      <c r="A411" t="s">
        <v>4089</v>
      </c>
      <c r="C411" s="2" t="s">
        <v>1202</v>
      </c>
      <c r="E411" s="2" t="s">
        <v>965</v>
      </c>
      <c r="F411" t="s">
        <v>4311</v>
      </c>
      <c r="G411" t="s">
        <v>4246</v>
      </c>
      <c r="H411" s="2" t="s">
        <v>6135</v>
      </c>
      <c r="I411" t="s">
        <v>4247</v>
      </c>
      <c r="J411" s="11" t="str">
        <f t="shared" si="55"/>
        <v>IC.IT.031815</v>
      </c>
      <c r="K411" s="2" t="s">
        <v>1192</v>
      </c>
      <c r="L411" t="str">
        <f t="shared" si="56"/>
        <v>Nose, right side</v>
      </c>
      <c r="M411" s="12" t="str">
        <f t="shared" si="57"/>
        <v>PI.IC.IT.031815.01</v>
      </c>
      <c r="N411" s="12"/>
      <c r="O411" s="12" t="str">
        <f t="shared" si="58"/>
        <v>PH.IC.IT.031815.01</v>
      </c>
      <c r="Q411" s="12" t="str">
        <f t="shared" si="59"/>
        <v>CL.IC.IT.031815.01</v>
      </c>
    </row>
    <row r="412" spans="1:17" ht="15">
      <c r="A412" t="s">
        <v>4089</v>
      </c>
      <c r="C412" s="2" t="s">
        <v>1202</v>
      </c>
      <c r="E412" s="2" t="s">
        <v>965</v>
      </c>
      <c r="F412" t="s">
        <v>4311</v>
      </c>
      <c r="G412" t="s">
        <v>4248</v>
      </c>
      <c r="H412" s="2" t="s">
        <v>5740</v>
      </c>
      <c r="I412" t="s">
        <v>4249</v>
      </c>
      <c r="J412" s="11" t="str">
        <f t="shared" si="55"/>
        <v>IC.IT.031816</v>
      </c>
      <c r="K412" s="2" t="s">
        <v>1192</v>
      </c>
      <c r="L412" t="str">
        <f t="shared" si="56"/>
        <v>Nose, left side</v>
      </c>
      <c r="M412" s="12" t="str">
        <f t="shared" si="57"/>
        <v>PI.IC.IT.031816.01</v>
      </c>
      <c r="N412" s="12"/>
      <c r="O412" s="12" t="str">
        <f t="shared" si="58"/>
        <v>PH.IC.IT.031816.01</v>
      </c>
      <c r="Q412" s="12" t="str">
        <f t="shared" si="59"/>
        <v>CL.IC.IT.031816.01</v>
      </c>
    </row>
    <row r="413" spans="1:17" ht="15">
      <c r="A413" t="s">
        <v>4089</v>
      </c>
      <c r="C413" s="2" t="s">
        <v>1202</v>
      </c>
      <c r="E413" s="2" t="s">
        <v>965</v>
      </c>
      <c r="F413" t="s">
        <v>4311</v>
      </c>
      <c r="G413" t="s">
        <v>4250</v>
      </c>
      <c r="H413" s="2" t="s">
        <v>1138</v>
      </c>
      <c r="I413" t="s">
        <v>4250</v>
      </c>
      <c r="J413" s="11" t="str">
        <f t="shared" si="55"/>
        <v>IC.IT.031817</v>
      </c>
      <c r="K413" s="2" t="s">
        <v>1192</v>
      </c>
      <c r="L413" t="str">
        <f t="shared" si="56"/>
        <v>Mouth</v>
      </c>
      <c r="M413" s="12" t="str">
        <f t="shared" si="57"/>
        <v>PI.IC.IT.031817.01</v>
      </c>
      <c r="N413" s="12"/>
      <c r="O413" s="12" t="str">
        <f t="shared" si="58"/>
        <v>PH.IC.IT.031817.01</v>
      </c>
      <c r="Q413" s="12" t="str">
        <f t="shared" si="59"/>
        <v>CL.IC.IT.031817.01</v>
      </c>
    </row>
    <row r="414" spans="1:17" ht="15">
      <c r="A414" t="s">
        <v>4089</v>
      </c>
      <c r="C414" s="2" t="s">
        <v>1202</v>
      </c>
      <c r="E414" s="2" t="s">
        <v>965</v>
      </c>
      <c r="F414" t="s">
        <v>4311</v>
      </c>
      <c r="G414" t="s">
        <v>4251</v>
      </c>
      <c r="H414" s="2" t="s">
        <v>965</v>
      </c>
      <c r="I414" t="s">
        <v>4252</v>
      </c>
      <c r="J414" s="11" t="str">
        <f t="shared" si="55"/>
        <v>IC.IT.031818</v>
      </c>
      <c r="K414" s="2" t="s">
        <v>1192</v>
      </c>
      <c r="L414" t="str">
        <f t="shared" si="56"/>
        <v>Lip(s)</v>
      </c>
      <c r="M414" s="12" t="str">
        <f t="shared" si="57"/>
        <v>PI.IC.IT.031818.01</v>
      </c>
      <c r="N414" s="12"/>
      <c r="O414" s="12" t="str">
        <f t="shared" si="58"/>
        <v>PH.IC.IT.031818.01</v>
      </c>
      <c r="Q414" s="12" t="str">
        <f t="shared" si="59"/>
        <v>CL.IC.IT.031818.01</v>
      </c>
    </row>
    <row r="415" spans="1:17" ht="15">
      <c r="A415" t="s">
        <v>4089</v>
      </c>
      <c r="C415" s="2" t="s">
        <v>1202</v>
      </c>
      <c r="E415" s="2" t="s">
        <v>965</v>
      </c>
      <c r="F415" t="s">
        <v>4311</v>
      </c>
      <c r="G415" t="s">
        <v>4253</v>
      </c>
      <c r="H415" s="2" t="s">
        <v>967</v>
      </c>
      <c r="I415" t="s">
        <v>4254</v>
      </c>
      <c r="J415" s="11" t="str">
        <f t="shared" si="55"/>
        <v>IC.IT.031819</v>
      </c>
      <c r="K415" s="2" t="s">
        <v>1192</v>
      </c>
      <c r="L415" t="str">
        <f t="shared" si="56"/>
        <v>Jaw, right</v>
      </c>
      <c r="M415" s="12" t="str">
        <f t="shared" si="57"/>
        <v>PI.IC.IT.031819.01</v>
      </c>
      <c r="N415" s="12"/>
      <c r="O415" s="12" t="str">
        <f t="shared" si="58"/>
        <v>PH.IC.IT.031819.01</v>
      </c>
      <c r="Q415" s="12" t="str">
        <f t="shared" si="59"/>
        <v>CL.IC.IT.031819.01</v>
      </c>
    </row>
    <row r="416" spans="1:17" ht="15">
      <c r="A416" t="s">
        <v>4089</v>
      </c>
      <c r="C416" s="2" t="s">
        <v>1202</v>
      </c>
      <c r="E416" s="2" t="s">
        <v>965</v>
      </c>
      <c r="F416" t="s">
        <v>4311</v>
      </c>
      <c r="G416" t="s">
        <v>4255</v>
      </c>
      <c r="H416" s="2" t="s">
        <v>6396</v>
      </c>
      <c r="I416" t="s">
        <v>4256</v>
      </c>
      <c r="J416" s="11" t="str">
        <f t="shared" si="55"/>
        <v>IC.IT.031820</v>
      </c>
      <c r="K416" s="2" t="s">
        <v>1192</v>
      </c>
      <c r="L416" t="str">
        <f t="shared" si="56"/>
        <v>Jaw, left</v>
      </c>
      <c r="M416" s="12" t="str">
        <f t="shared" si="57"/>
        <v>PI.IC.IT.031820.01</v>
      </c>
      <c r="N416" s="12"/>
      <c r="O416" s="12" t="str">
        <f t="shared" si="58"/>
        <v>PH.IC.IT.031820.01</v>
      </c>
      <c r="Q416" s="12" t="str">
        <f t="shared" si="59"/>
        <v>CL.IC.IT.031820.01</v>
      </c>
    </row>
    <row r="417" spans="1:17" ht="15">
      <c r="A417" t="s">
        <v>4089</v>
      </c>
      <c r="C417" s="2" t="s">
        <v>1202</v>
      </c>
      <c r="E417" s="2" t="s">
        <v>965</v>
      </c>
      <c r="F417" t="s">
        <v>4311</v>
      </c>
      <c r="G417" t="s">
        <v>4257</v>
      </c>
      <c r="H417" s="2" t="s">
        <v>5577</v>
      </c>
      <c r="I417" t="s">
        <v>4258</v>
      </c>
      <c r="J417" s="11" t="str">
        <f t="shared" si="55"/>
        <v>IC.IT.031821</v>
      </c>
      <c r="K417" s="2" t="s">
        <v>1192</v>
      </c>
      <c r="L417" t="str">
        <f t="shared" si="56"/>
        <v>Neck, right</v>
      </c>
      <c r="M417" s="12" t="str">
        <f t="shared" si="57"/>
        <v>PI.IC.IT.031821.01</v>
      </c>
      <c r="N417" s="12"/>
      <c r="O417" s="12" t="str">
        <f t="shared" si="58"/>
        <v>PH.IC.IT.031821.01</v>
      </c>
      <c r="Q417" s="12" t="str">
        <f t="shared" si="59"/>
        <v>CL.IC.IT.031821.01</v>
      </c>
    </row>
    <row r="418" spans="1:17" ht="15">
      <c r="A418" t="s">
        <v>4089</v>
      </c>
      <c r="C418" s="2" t="s">
        <v>1202</v>
      </c>
      <c r="E418" s="2" t="s">
        <v>965</v>
      </c>
      <c r="F418" t="s">
        <v>4311</v>
      </c>
      <c r="G418" t="s">
        <v>4111</v>
      </c>
      <c r="H418" s="2" t="s">
        <v>5751</v>
      </c>
      <c r="I418" t="s">
        <v>4112</v>
      </c>
      <c r="J418" s="11" t="str">
        <f t="shared" si="55"/>
        <v>IC.IT.031822</v>
      </c>
      <c r="K418" s="2" t="s">
        <v>1192</v>
      </c>
      <c r="L418" t="str">
        <f t="shared" si="56"/>
        <v>Neck, left</v>
      </c>
      <c r="M418" s="12" t="str">
        <f t="shared" si="57"/>
        <v>PI.IC.IT.031822.01</v>
      </c>
      <c r="N418" s="12"/>
      <c r="O418" s="12" t="str">
        <f t="shared" si="58"/>
        <v>PH.IC.IT.031822.01</v>
      </c>
      <c r="Q418" s="12" t="str">
        <f t="shared" si="59"/>
        <v>CL.IC.IT.031822.01</v>
      </c>
    </row>
    <row r="419" spans="1:17" ht="15">
      <c r="A419" t="s">
        <v>4089</v>
      </c>
      <c r="C419" s="2" t="s">
        <v>1202</v>
      </c>
      <c r="E419" s="2" t="s">
        <v>965</v>
      </c>
      <c r="F419" t="s">
        <v>4311</v>
      </c>
      <c r="G419" t="s">
        <v>4113</v>
      </c>
      <c r="H419" s="2" t="s">
        <v>5753</v>
      </c>
      <c r="I419" t="s">
        <v>4113</v>
      </c>
      <c r="J419" s="11" t="str">
        <f t="shared" si="55"/>
        <v>IC.IT.031823</v>
      </c>
      <c r="K419" s="2" t="s">
        <v>1192</v>
      </c>
      <c r="L419" t="str">
        <f t="shared" si="56"/>
        <v>Neck</v>
      </c>
      <c r="M419" s="12" t="str">
        <f t="shared" si="57"/>
        <v>PI.IC.IT.031823.01</v>
      </c>
      <c r="N419" s="12"/>
      <c r="O419" s="12" t="str">
        <f t="shared" si="58"/>
        <v>PH.IC.IT.031823.01</v>
      </c>
      <c r="Q419" s="12" t="str">
        <f t="shared" si="59"/>
        <v>CL.IC.IT.031823.01</v>
      </c>
    </row>
    <row r="420" spans="1:17" ht="15">
      <c r="A420" t="s">
        <v>4089</v>
      </c>
      <c r="C420" s="2" t="s">
        <v>1202</v>
      </c>
      <c r="E420" s="2" t="s">
        <v>965</v>
      </c>
      <c r="F420" t="s">
        <v>4311</v>
      </c>
      <c r="G420" t="s">
        <v>4114</v>
      </c>
      <c r="H420" s="2" t="s">
        <v>6583</v>
      </c>
      <c r="I420" t="s">
        <v>4115</v>
      </c>
      <c r="J420" s="11" t="str">
        <f t="shared" si="55"/>
        <v>IC.IT.031824</v>
      </c>
      <c r="K420" s="2" t="s">
        <v>1192</v>
      </c>
      <c r="L420" t="str">
        <f t="shared" si="56"/>
        <v>Tracheostomy site</v>
      </c>
      <c r="M420" s="12" t="str">
        <f t="shared" si="57"/>
        <v>PI.IC.IT.031824.01</v>
      </c>
      <c r="N420" s="12"/>
      <c r="O420" s="12" t="str">
        <f t="shared" si="58"/>
        <v>PH.IC.IT.031824.01</v>
      </c>
      <c r="Q420" s="12" t="str">
        <f t="shared" si="59"/>
        <v>CL.IC.IT.031824.01</v>
      </c>
    </row>
    <row r="421" spans="1:17" ht="15">
      <c r="A421" t="s">
        <v>4089</v>
      </c>
      <c r="C421" s="2" t="s">
        <v>1202</v>
      </c>
      <c r="E421" s="2" t="s">
        <v>965</v>
      </c>
      <c r="F421" t="s">
        <v>4311</v>
      </c>
      <c r="G421" t="s">
        <v>4116</v>
      </c>
      <c r="H421" s="2" t="s">
        <v>7711</v>
      </c>
      <c r="I421" t="s">
        <v>4116</v>
      </c>
      <c r="J421" s="11" t="str">
        <f t="shared" si="55"/>
        <v>IC.IT.031825</v>
      </c>
      <c r="K421" s="2" t="s">
        <v>1192</v>
      </c>
      <c r="L421" t="str">
        <f t="shared" si="56"/>
        <v>Chin</v>
      </c>
      <c r="M421" s="12" t="str">
        <f t="shared" si="57"/>
        <v>PI.IC.IT.031825.01</v>
      </c>
      <c r="N421" s="12"/>
      <c r="O421" s="12" t="str">
        <f t="shared" si="58"/>
        <v>PH.IC.IT.031825.01</v>
      </c>
      <c r="Q421" s="12" t="str">
        <f t="shared" si="59"/>
        <v>CL.IC.IT.031825.01</v>
      </c>
    </row>
    <row r="422" spans="1:17" ht="15">
      <c r="A422" t="s">
        <v>4089</v>
      </c>
      <c r="C422" s="2" t="s">
        <v>1202</v>
      </c>
      <c r="D422" s="19" t="s">
        <v>4312</v>
      </c>
      <c r="E422" s="2" t="s">
        <v>967</v>
      </c>
      <c r="F422" t="s">
        <v>4027</v>
      </c>
      <c r="G422" t="s">
        <v>4119</v>
      </c>
      <c r="H422" s="2" t="s">
        <v>1192</v>
      </c>
      <c r="I422" t="s">
        <v>4120</v>
      </c>
      <c r="J422" s="11" t="str">
        <f t="shared" si="55"/>
        <v>IC.IT.031901</v>
      </c>
      <c r="K422" s="2" t="s">
        <v>1192</v>
      </c>
      <c r="L422" t="str">
        <f t="shared" si="56"/>
        <v>Hip, right</v>
      </c>
      <c r="M422" s="12" t="str">
        <f t="shared" si="57"/>
        <v>PI.IC.IT.031901.01</v>
      </c>
      <c r="N422" s="12"/>
      <c r="O422" s="12" t="str">
        <f t="shared" si="58"/>
        <v>PH.IC.IT.031901.01</v>
      </c>
      <c r="Q422" s="12" t="str">
        <f t="shared" si="59"/>
        <v>CL.IC.IT.031901.01</v>
      </c>
    </row>
    <row r="423" spans="1:17" ht="15">
      <c r="A423" t="s">
        <v>4089</v>
      </c>
      <c r="C423" s="2" t="s">
        <v>1202</v>
      </c>
      <c r="D423" t="s">
        <v>945</v>
      </c>
      <c r="E423" s="2" t="s">
        <v>967</v>
      </c>
      <c r="F423" t="s">
        <v>4027</v>
      </c>
      <c r="G423" t="s">
        <v>4121</v>
      </c>
      <c r="H423" s="2" t="s">
        <v>1199</v>
      </c>
      <c r="I423" t="s">
        <v>4122</v>
      </c>
      <c r="J423" s="11" t="str">
        <f t="shared" si="55"/>
        <v>IC.IT.031902</v>
      </c>
      <c r="K423" s="2" t="s">
        <v>1192</v>
      </c>
      <c r="L423" t="str">
        <f t="shared" si="56"/>
        <v>Hip, left</v>
      </c>
      <c r="M423" s="12" t="str">
        <f t="shared" si="57"/>
        <v>PI.IC.IT.031902.01</v>
      </c>
      <c r="N423" s="12"/>
      <c r="O423" s="12" t="str">
        <f t="shared" si="58"/>
        <v>PH.IC.IT.031902.01</v>
      </c>
      <c r="Q423" s="12" t="str">
        <f t="shared" si="59"/>
        <v>CL.IC.IT.031902.01</v>
      </c>
    </row>
    <row r="424" spans="1:17" ht="15">
      <c r="A424" t="s">
        <v>4089</v>
      </c>
      <c r="C424" s="2" t="s">
        <v>1202</v>
      </c>
      <c r="E424" s="2" t="s">
        <v>967</v>
      </c>
      <c r="F424" t="s">
        <v>4027</v>
      </c>
      <c r="G424" t="s">
        <v>4123</v>
      </c>
      <c r="H424" s="2" t="s">
        <v>1202</v>
      </c>
      <c r="I424" t="s">
        <v>4124</v>
      </c>
      <c r="J424" s="11" t="str">
        <f t="shared" si="55"/>
        <v>IC.IT.031903</v>
      </c>
      <c r="K424" s="2" t="s">
        <v>1192</v>
      </c>
      <c r="L424" t="str">
        <f t="shared" si="56"/>
        <v>Groin, right</v>
      </c>
      <c r="M424" s="12" t="str">
        <f t="shared" si="57"/>
        <v>PI.IC.IT.031903.01</v>
      </c>
      <c r="N424" s="12"/>
      <c r="O424" s="12" t="str">
        <f t="shared" si="58"/>
        <v>PH.IC.IT.031903.01</v>
      </c>
      <c r="Q424" s="12" t="str">
        <f t="shared" si="59"/>
        <v>CL.IC.IT.031903.01</v>
      </c>
    </row>
    <row r="425" spans="1:17" ht="15">
      <c r="A425" t="s">
        <v>4089</v>
      </c>
      <c r="C425" s="2" t="s">
        <v>1202</v>
      </c>
      <c r="E425" s="2" t="s">
        <v>967</v>
      </c>
      <c r="F425" t="s">
        <v>4027</v>
      </c>
      <c r="G425" t="s">
        <v>4125</v>
      </c>
      <c r="H425" s="2" t="s">
        <v>7070</v>
      </c>
      <c r="I425" t="s">
        <v>4126</v>
      </c>
      <c r="J425" s="11" t="str">
        <f t="shared" si="55"/>
        <v>IC.IT.031904</v>
      </c>
      <c r="K425" s="2" t="s">
        <v>1192</v>
      </c>
      <c r="L425" t="str">
        <f t="shared" si="56"/>
        <v>Groin, left</v>
      </c>
      <c r="M425" s="12" t="str">
        <f t="shared" si="57"/>
        <v>PI.IC.IT.031904.01</v>
      </c>
      <c r="N425" s="12"/>
      <c r="O425" s="12" t="str">
        <f t="shared" si="58"/>
        <v>PH.IC.IT.031904.01</v>
      </c>
      <c r="Q425" s="12" t="str">
        <f t="shared" si="59"/>
        <v>CL.IC.IT.031904.01</v>
      </c>
    </row>
    <row r="426" spans="1:17" ht="15">
      <c r="A426" t="s">
        <v>4089</v>
      </c>
      <c r="C426" s="2" t="s">
        <v>1202</v>
      </c>
      <c r="E426" s="2" t="s">
        <v>967</v>
      </c>
      <c r="F426" t="s">
        <v>4027</v>
      </c>
      <c r="G426" t="s">
        <v>4127</v>
      </c>
      <c r="H426" s="2" t="s">
        <v>7071</v>
      </c>
      <c r="I426" t="s">
        <v>4127</v>
      </c>
      <c r="J426" s="11" t="str">
        <f t="shared" si="55"/>
        <v>IC.IT.031905</v>
      </c>
      <c r="K426" s="2" t="s">
        <v>1192</v>
      </c>
      <c r="L426" t="str">
        <f t="shared" si="56"/>
        <v>Penis</v>
      </c>
      <c r="M426" s="12" t="str">
        <f t="shared" si="57"/>
        <v>PI.IC.IT.031905.01</v>
      </c>
      <c r="N426" s="12"/>
      <c r="O426" s="12" t="str">
        <f t="shared" si="58"/>
        <v>PH.IC.IT.031905.01</v>
      </c>
      <c r="Q426" s="12" t="str">
        <f t="shared" si="59"/>
        <v>CL.IC.IT.031905.01</v>
      </c>
    </row>
    <row r="427" spans="1:17" ht="15">
      <c r="A427" t="s">
        <v>4089</v>
      </c>
      <c r="C427" s="2" t="s">
        <v>1202</v>
      </c>
      <c r="E427" s="2" t="s">
        <v>967</v>
      </c>
      <c r="F427" t="s">
        <v>4027</v>
      </c>
      <c r="G427" t="s">
        <v>4128</v>
      </c>
      <c r="H427" s="2" t="s">
        <v>6888</v>
      </c>
      <c r="I427" t="s">
        <v>4128</v>
      </c>
      <c r="J427" s="11" t="str">
        <f t="shared" si="55"/>
        <v>IC.IT.031906</v>
      </c>
      <c r="K427" s="2" t="s">
        <v>1192</v>
      </c>
      <c r="L427" t="str">
        <f t="shared" si="56"/>
        <v>Labia</v>
      </c>
      <c r="M427" s="12" t="str">
        <f t="shared" si="57"/>
        <v>PI.IC.IT.031906.01</v>
      </c>
      <c r="N427" s="12"/>
      <c r="O427" s="12" t="str">
        <f t="shared" si="58"/>
        <v>PH.IC.IT.031906.01</v>
      </c>
      <c r="Q427" s="12" t="str">
        <f t="shared" si="59"/>
        <v>CL.IC.IT.031906.01</v>
      </c>
    </row>
    <row r="428" spans="1:17" ht="15">
      <c r="A428" t="s">
        <v>4089</v>
      </c>
      <c r="C428" s="2" t="s">
        <v>1202</v>
      </c>
      <c r="E428" s="2" t="s">
        <v>967</v>
      </c>
      <c r="F428" t="s">
        <v>4027</v>
      </c>
      <c r="G428" t="s">
        <v>4129</v>
      </c>
      <c r="H428" s="2" t="s">
        <v>7284</v>
      </c>
      <c r="I428" t="s">
        <v>4129</v>
      </c>
      <c r="J428" s="11" t="str">
        <f t="shared" si="55"/>
        <v>IC.IT.031907</v>
      </c>
      <c r="K428" s="2" t="s">
        <v>1192</v>
      </c>
      <c r="L428" t="str">
        <f t="shared" si="56"/>
        <v>Perineum</v>
      </c>
      <c r="M428" s="12" t="str">
        <f t="shared" si="57"/>
        <v>PI.IC.IT.031907.01</v>
      </c>
      <c r="N428" s="12"/>
      <c r="O428" s="12" t="str">
        <f t="shared" si="58"/>
        <v>PH.IC.IT.031907.01</v>
      </c>
      <c r="Q428" s="12" t="str">
        <f t="shared" si="59"/>
        <v>CL.IC.IT.031907.01</v>
      </c>
    </row>
    <row r="429" spans="1:17" ht="15">
      <c r="A429" t="s">
        <v>4089</v>
      </c>
      <c r="C429" s="2" t="s">
        <v>1202</v>
      </c>
      <c r="E429" s="2" t="s">
        <v>967</v>
      </c>
      <c r="F429" t="s">
        <v>4027</v>
      </c>
      <c r="G429" t="s">
        <v>4130</v>
      </c>
      <c r="H429" s="2" t="s">
        <v>10093</v>
      </c>
      <c r="I429" t="s">
        <v>4131</v>
      </c>
      <c r="J429" s="11" t="str">
        <f t="shared" si="55"/>
        <v>IC.IT.031908</v>
      </c>
      <c r="K429" s="2" t="s">
        <v>1192</v>
      </c>
      <c r="L429" t="str">
        <f t="shared" si="56"/>
        <v>Buttock, right</v>
      </c>
      <c r="M429" s="12" t="str">
        <f t="shared" si="57"/>
        <v>PI.IC.IT.031908.01</v>
      </c>
      <c r="N429" s="12"/>
      <c r="O429" s="12" t="str">
        <f t="shared" si="58"/>
        <v>PH.IC.IT.031908.01</v>
      </c>
      <c r="Q429" s="12" t="str">
        <f t="shared" si="59"/>
        <v>CL.IC.IT.031908.01</v>
      </c>
    </row>
    <row r="430" spans="1:17" ht="15">
      <c r="A430" t="s">
        <v>4089</v>
      </c>
      <c r="C430" s="2" t="s">
        <v>1202</v>
      </c>
      <c r="E430" s="2" t="s">
        <v>967</v>
      </c>
      <c r="F430" t="s">
        <v>4027</v>
      </c>
      <c r="G430" t="s">
        <v>4132</v>
      </c>
      <c r="H430" s="2" t="s">
        <v>10095</v>
      </c>
      <c r="I430" t="s">
        <v>4133</v>
      </c>
      <c r="J430" s="11" t="str">
        <f t="shared" si="55"/>
        <v>IC.IT.031909</v>
      </c>
      <c r="K430" s="2" t="s">
        <v>1192</v>
      </c>
      <c r="L430" t="str">
        <f t="shared" si="56"/>
        <v>Buttocks, left</v>
      </c>
      <c r="M430" s="12" t="str">
        <f t="shared" si="57"/>
        <v>PI.IC.IT.031909.01</v>
      </c>
      <c r="N430" s="12"/>
      <c r="O430" s="12" t="str">
        <f t="shared" si="58"/>
        <v>PH.IC.IT.031909.01</v>
      </c>
      <c r="Q430" s="12" t="str">
        <f t="shared" si="59"/>
        <v>CL.IC.IT.031909.01</v>
      </c>
    </row>
    <row r="431" spans="1:17" ht="15">
      <c r="A431" t="s">
        <v>4089</v>
      </c>
      <c r="C431" s="2" t="s">
        <v>1202</v>
      </c>
      <c r="E431" s="2" t="s">
        <v>967</v>
      </c>
      <c r="F431" t="s">
        <v>4027</v>
      </c>
      <c r="G431" t="s">
        <v>4134</v>
      </c>
      <c r="H431" s="2" t="s">
        <v>10905</v>
      </c>
      <c r="I431" t="s">
        <v>4134</v>
      </c>
      <c r="J431" s="11" t="str">
        <f t="shared" si="55"/>
        <v>IC.IT.031910</v>
      </c>
      <c r="K431" s="2" t="s">
        <v>1192</v>
      </c>
      <c r="L431" t="str">
        <f t="shared" si="56"/>
        <v>Rectum</v>
      </c>
      <c r="M431" s="12" t="str">
        <f t="shared" si="57"/>
        <v>PI.IC.IT.031910.01</v>
      </c>
      <c r="N431" s="12"/>
      <c r="O431" s="12" t="str">
        <f t="shared" si="58"/>
        <v>PH.IC.IT.031910.01</v>
      </c>
      <c r="Q431" s="12" t="str">
        <f t="shared" si="59"/>
        <v>CL.IC.IT.031910.01</v>
      </c>
    </row>
    <row r="432" spans="1:17" ht="15">
      <c r="A432" t="s">
        <v>4089</v>
      </c>
      <c r="C432" s="2" t="s">
        <v>1202</v>
      </c>
      <c r="E432" s="2" t="s">
        <v>967</v>
      </c>
      <c r="F432" t="s">
        <v>4027</v>
      </c>
      <c r="G432" t="s">
        <v>4135</v>
      </c>
      <c r="H432" s="2" t="s">
        <v>11023</v>
      </c>
      <c r="I432" t="s">
        <v>4135</v>
      </c>
      <c r="J432" s="11" t="str">
        <f t="shared" si="55"/>
        <v>IC.IT.031912</v>
      </c>
      <c r="K432" s="2" t="s">
        <v>1192</v>
      </c>
      <c r="L432" t="str">
        <f t="shared" si="56"/>
        <v>Sacrum</v>
      </c>
      <c r="M432" s="12" t="str">
        <f t="shared" si="57"/>
        <v>PI.IC.IT.031912.01</v>
      </c>
      <c r="N432" s="12"/>
      <c r="O432" s="12" t="str">
        <f t="shared" si="58"/>
        <v>PH.IC.IT.031912.01</v>
      </c>
      <c r="Q432" s="12" t="str">
        <f t="shared" si="59"/>
        <v>CL.IC.IT.031912.01</v>
      </c>
    </row>
    <row r="433" spans="1:17" ht="15">
      <c r="A433" t="s">
        <v>4089</v>
      </c>
      <c r="C433" s="2" t="s">
        <v>1202</v>
      </c>
      <c r="E433" s="2" t="s">
        <v>967</v>
      </c>
      <c r="F433" t="s">
        <v>4027</v>
      </c>
      <c r="G433" t="s">
        <v>4136</v>
      </c>
      <c r="H433" s="2" t="s">
        <v>8201</v>
      </c>
      <c r="I433" t="s">
        <v>4136</v>
      </c>
      <c r="J433" s="11" t="str">
        <f t="shared" si="55"/>
        <v>IC.IT.031913</v>
      </c>
      <c r="K433" s="2" t="s">
        <v>1192</v>
      </c>
      <c r="L433" t="str">
        <f t="shared" si="56"/>
        <v>Coccyx</v>
      </c>
      <c r="M433" s="12" t="str">
        <f t="shared" si="57"/>
        <v>PI.IC.IT.031913.01</v>
      </c>
      <c r="N433" s="12"/>
      <c r="O433" s="12" t="str">
        <f t="shared" si="58"/>
        <v>PH.IC.IT.031913.01</v>
      </c>
      <c r="Q433" s="12" t="str">
        <f t="shared" si="59"/>
        <v>CL.IC.IT.031913.01</v>
      </c>
    </row>
    <row r="434" spans="1:17" ht="15">
      <c r="A434" t="s">
        <v>4089</v>
      </c>
      <c r="C434" s="2" t="s">
        <v>1202</v>
      </c>
      <c r="E434" s="2" t="s">
        <v>967</v>
      </c>
      <c r="F434" t="s">
        <v>4027</v>
      </c>
      <c r="G434" t="s">
        <v>4137</v>
      </c>
      <c r="H434" s="2" t="s">
        <v>9621</v>
      </c>
      <c r="I434" t="s">
        <v>4137</v>
      </c>
      <c r="J434" s="11" t="str">
        <f t="shared" si="55"/>
        <v>IC.IT.031914</v>
      </c>
      <c r="K434" s="2" t="s">
        <v>1192</v>
      </c>
      <c r="L434" t="str">
        <f t="shared" si="56"/>
        <v>Scrotum</v>
      </c>
      <c r="M434" s="12" t="str">
        <f t="shared" si="57"/>
        <v>PI.IC.IT.031914.01</v>
      </c>
      <c r="N434" s="12"/>
      <c r="O434" s="12" t="str">
        <f t="shared" si="58"/>
        <v>PH.IC.IT.031914.01</v>
      </c>
      <c r="Q434" s="12" t="str">
        <f t="shared" si="59"/>
        <v>CL.IC.IT.031914.01</v>
      </c>
    </row>
    <row r="435" spans="1:17" ht="15">
      <c r="A435" t="s">
        <v>4089</v>
      </c>
      <c r="C435" s="2" t="s">
        <v>1202</v>
      </c>
      <c r="D435" t="s">
        <v>4566</v>
      </c>
      <c r="E435" s="2" t="s">
        <v>6396</v>
      </c>
      <c r="F435" t="s">
        <v>4028</v>
      </c>
      <c r="G435" t="s">
        <v>3979</v>
      </c>
      <c r="H435" s="2" t="s">
        <v>6135</v>
      </c>
      <c r="I435" t="s">
        <v>3980</v>
      </c>
      <c r="J435" s="11" t="str">
        <f t="shared" si="55"/>
        <v>IC.IT.032015</v>
      </c>
      <c r="K435" s="2" t="s">
        <v>1192</v>
      </c>
      <c r="L435" t="str">
        <f t="shared" si="56"/>
        <v>Shoulder, right</v>
      </c>
      <c r="M435" s="12" t="str">
        <f t="shared" si="57"/>
        <v>PI.IC.IT.032015.01</v>
      </c>
      <c r="N435" s="12"/>
      <c r="O435" s="12" t="str">
        <f t="shared" si="58"/>
        <v>PH.IC.IT.032015.01</v>
      </c>
      <c r="Q435" s="12" t="str">
        <f t="shared" si="59"/>
        <v>CL.IC.IT.032015.01</v>
      </c>
    </row>
    <row r="436" spans="1:17" ht="15">
      <c r="A436" t="s">
        <v>4089</v>
      </c>
      <c r="C436" s="2" t="s">
        <v>1202</v>
      </c>
      <c r="E436" s="2" t="s">
        <v>6396</v>
      </c>
      <c r="F436" t="s">
        <v>4028</v>
      </c>
      <c r="G436" t="s">
        <v>3981</v>
      </c>
      <c r="H436" s="2" t="s">
        <v>5740</v>
      </c>
      <c r="I436" t="s">
        <v>3982</v>
      </c>
      <c r="J436" s="11" t="str">
        <f t="shared" si="55"/>
        <v>IC.IT.032016</v>
      </c>
      <c r="K436" s="2" t="s">
        <v>1192</v>
      </c>
      <c r="L436" t="str">
        <f t="shared" si="56"/>
        <v>Shoulder, left</v>
      </c>
      <c r="M436" s="12" t="str">
        <f t="shared" si="57"/>
        <v>PI.IC.IT.032016.01</v>
      </c>
      <c r="N436" s="12"/>
      <c r="O436" s="12" t="str">
        <f t="shared" si="58"/>
        <v>PH.IC.IT.032016.01</v>
      </c>
      <c r="Q436" s="12" t="str">
        <f t="shared" si="59"/>
        <v>CL.IC.IT.032016.01</v>
      </c>
    </row>
    <row r="437" spans="1:17" ht="15">
      <c r="A437" t="s">
        <v>4089</v>
      </c>
      <c r="C437" s="2" t="s">
        <v>1202</v>
      </c>
      <c r="E437" s="2" t="s">
        <v>6396</v>
      </c>
      <c r="F437" t="s">
        <v>4028</v>
      </c>
      <c r="G437" t="s">
        <v>3983</v>
      </c>
      <c r="H437" s="2" t="s">
        <v>1138</v>
      </c>
      <c r="I437" t="s">
        <v>4145</v>
      </c>
      <c r="J437" s="11" t="str">
        <f t="shared" si="55"/>
        <v>IC.IT.032017</v>
      </c>
      <c r="K437" s="2" t="s">
        <v>1192</v>
      </c>
      <c r="L437" t="str">
        <f t="shared" si="56"/>
        <v>Clavicle, right</v>
      </c>
      <c r="M437" s="12" t="str">
        <f t="shared" si="57"/>
        <v>PI.IC.IT.032017.01</v>
      </c>
      <c r="N437" s="12"/>
      <c r="O437" s="12" t="str">
        <f t="shared" si="58"/>
        <v>PH.IC.IT.032017.01</v>
      </c>
      <c r="Q437" s="12" t="str">
        <f t="shared" si="59"/>
        <v>CL.IC.IT.032017.01</v>
      </c>
    </row>
    <row r="438" spans="1:17" ht="15">
      <c r="A438" t="s">
        <v>4089</v>
      </c>
      <c r="C438" s="2" t="s">
        <v>1202</v>
      </c>
      <c r="E438" s="2" t="s">
        <v>6396</v>
      </c>
      <c r="F438" t="s">
        <v>4028</v>
      </c>
      <c r="G438" t="s">
        <v>4146</v>
      </c>
      <c r="H438" s="2" t="s">
        <v>965</v>
      </c>
      <c r="I438" t="s">
        <v>4147</v>
      </c>
      <c r="J438" s="11" t="str">
        <f t="shared" si="55"/>
        <v>IC.IT.032018</v>
      </c>
      <c r="K438" s="2" t="s">
        <v>1192</v>
      </c>
      <c r="L438" t="str">
        <f t="shared" si="56"/>
        <v>Clavicle, left</v>
      </c>
      <c r="M438" s="12" t="str">
        <f t="shared" si="57"/>
        <v>PI.IC.IT.032018.01</v>
      </c>
      <c r="N438" s="12"/>
      <c r="O438" s="12" t="str">
        <f t="shared" si="58"/>
        <v>PH.IC.IT.032018.01</v>
      </c>
      <c r="Q438" s="12" t="str">
        <f t="shared" si="59"/>
        <v>CL.IC.IT.032018.01</v>
      </c>
    </row>
    <row r="439" spans="1:17" ht="15">
      <c r="A439" t="s">
        <v>4089</v>
      </c>
      <c r="C439" s="2" t="s">
        <v>1202</v>
      </c>
      <c r="E439" s="2" t="s">
        <v>6396</v>
      </c>
      <c r="F439" t="s">
        <v>4028</v>
      </c>
      <c r="G439" t="s">
        <v>4148</v>
      </c>
      <c r="H439" s="2" t="s">
        <v>967</v>
      </c>
      <c r="I439" t="s">
        <v>4149</v>
      </c>
      <c r="J439" s="11" t="str">
        <f t="shared" si="55"/>
        <v>IC.IT.032019</v>
      </c>
      <c r="K439" s="2" t="s">
        <v>1192</v>
      </c>
      <c r="L439" t="str">
        <f t="shared" si="56"/>
        <v>Breast, right</v>
      </c>
      <c r="M439" s="12" t="str">
        <f t="shared" si="57"/>
        <v>PI.IC.IT.032019.01</v>
      </c>
      <c r="N439" s="12"/>
      <c r="O439" s="12" t="str">
        <f t="shared" si="58"/>
        <v>PH.IC.IT.032019.01</v>
      </c>
      <c r="Q439" s="12" t="str">
        <f t="shared" si="59"/>
        <v>CL.IC.IT.032019.01</v>
      </c>
    </row>
    <row r="440" spans="1:17" ht="15">
      <c r="A440" t="s">
        <v>4089</v>
      </c>
      <c r="C440" s="2" t="s">
        <v>1202</v>
      </c>
      <c r="E440" s="2" t="s">
        <v>6396</v>
      </c>
      <c r="F440" t="s">
        <v>4028</v>
      </c>
      <c r="G440" t="s">
        <v>4150</v>
      </c>
      <c r="H440" s="2" t="s">
        <v>6396</v>
      </c>
      <c r="I440" t="s">
        <v>3987</v>
      </c>
      <c r="J440" s="11" t="str">
        <f t="shared" si="55"/>
        <v>IC.IT.032020</v>
      </c>
      <c r="K440" s="2" t="s">
        <v>1192</v>
      </c>
      <c r="L440" t="str">
        <f t="shared" si="56"/>
        <v>Breast, left</v>
      </c>
      <c r="M440" s="12" t="str">
        <f t="shared" si="57"/>
        <v>PI.IC.IT.032020.01</v>
      </c>
      <c r="N440" s="12"/>
      <c r="O440" s="12" t="str">
        <f t="shared" si="58"/>
        <v>PH.IC.IT.032020.01</v>
      </c>
      <c r="Q440" s="12" t="str">
        <f t="shared" si="59"/>
        <v>CL.IC.IT.032020.01</v>
      </c>
    </row>
    <row r="441" spans="1:17" ht="15">
      <c r="A441" t="s">
        <v>4089</v>
      </c>
      <c r="C441" s="2" t="s">
        <v>1202</v>
      </c>
      <c r="E441" s="2" t="s">
        <v>6396</v>
      </c>
      <c r="F441" t="s">
        <v>4028</v>
      </c>
      <c r="G441" t="s">
        <v>3988</v>
      </c>
      <c r="H441" s="2" t="s">
        <v>5577</v>
      </c>
      <c r="I441" t="s">
        <v>3988</v>
      </c>
      <c r="J441" s="11" t="str">
        <f t="shared" si="55"/>
        <v>IC.IT.032021</v>
      </c>
      <c r="K441" s="2" t="s">
        <v>1192</v>
      </c>
      <c r="L441" t="str">
        <f t="shared" si="56"/>
        <v>Sternum</v>
      </c>
      <c r="M441" s="12" t="str">
        <f t="shared" si="57"/>
        <v>PI.IC.IT.032021.01</v>
      </c>
      <c r="N441" s="12"/>
      <c r="O441" s="12" t="str">
        <f t="shared" si="58"/>
        <v>PH.IC.IT.032021.01</v>
      </c>
      <c r="Q441" s="12" t="str">
        <f t="shared" si="59"/>
        <v>CL.IC.IT.032021.01</v>
      </c>
    </row>
    <row r="442" spans="1:17" ht="15">
      <c r="A442" t="s">
        <v>4089</v>
      </c>
      <c r="C442" s="2" t="s">
        <v>1202</v>
      </c>
      <c r="E442" s="2" t="s">
        <v>6396</v>
      </c>
      <c r="F442" t="s">
        <v>4028</v>
      </c>
      <c r="G442" t="s">
        <v>4382</v>
      </c>
      <c r="H442" s="2" t="s">
        <v>5751</v>
      </c>
      <c r="I442" t="s">
        <v>4383</v>
      </c>
      <c r="J442" s="11" t="str">
        <f t="shared" si="55"/>
        <v>IC.IT.032022</v>
      </c>
      <c r="K442" s="2" t="s">
        <v>1192</v>
      </c>
      <c r="L442" t="str">
        <f t="shared" si="56"/>
        <v>Chest, right</v>
      </c>
      <c r="M442" s="12" t="str">
        <f t="shared" si="57"/>
        <v>PI.IC.IT.032022.01</v>
      </c>
      <c r="N442" s="12"/>
      <c r="O442" s="12" t="str">
        <f t="shared" si="58"/>
        <v>PH.IC.IT.032022.01</v>
      </c>
      <c r="Q442" s="12" t="str">
        <f t="shared" si="59"/>
        <v>CL.IC.IT.032022.01</v>
      </c>
    </row>
    <row r="443" spans="1:17" ht="15">
      <c r="A443" t="s">
        <v>4089</v>
      </c>
      <c r="C443" s="2" t="s">
        <v>1202</v>
      </c>
      <c r="E443" s="2" t="s">
        <v>6396</v>
      </c>
      <c r="F443" t="s">
        <v>4028</v>
      </c>
      <c r="G443" t="s">
        <v>4384</v>
      </c>
      <c r="H443" s="2" t="s">
        <v>5753</v>
      </c>
      <c r="I443" t="s">
        <v>4385</v>
      </c>
      <c r="J443" s="11" t="str">
        <f t="shared" si="55"/>
        <v>IC.IT.032023</v>
      </c>
      <c r="K443" s="2" t="s">
        <v>1192</v>
      </c>
      <c r="L443" t="str">
        <f t="shared" si="56"/>
        <v>Chest, left</v>
      </c>
      <c r="M443" s="12" t="str">
        <f t="shared" si="57"/>
        <v>PI.IC.IT.032023.01</v>
      </c>
      <c r="N443" s="12"/>
      <c r="O443" s="12" t="str">
        <f t="shared" si="58"/>
        <v>PH.IC.IT.032023.01</v>
      </c>
      <c r="Q443" s="12" t="str">
        <f t="shared" si="59"/>
        <v>CL.IC.IT.032023.01</v>
      </c>
    </row>
    <row r="444" spans="1:17" ht="15">
      <c r="A444" t="s">
        <v>4089</v>
      </c>
      <c r="C444" s="2" t="s">
        <v>1202</v>
      </c>
      <c r="E444" s="2" t="s">
        <v>6396</v>
      </c>
      <c r="F444" t="s">
        <v>4028</v>
      </c>
      <c r="G444" t="s">
        <v>4386</v>
      </c>
      <c r="H444" s="2" t="s">
        <v>6583</v>
      </c>
      <c r="I444" t="s">
        <v>4386</v>
      </c>
      <c r="J444" s="11" t="str">
        <f t="shared" si="55"/>
        <v>IC.IT.032024</v>
      </c>
      <c r="K444" s="2" t="s">
        <v>1192</v>
      </c>
      <c r="L444" t="str">
        <f t="shared" si="56"/>
        <v>Chest</v>
      </c>
      <c r="M444" s="12" t="str">
        <f t="shared" si="57"/>
        <v>PI.IC.IT.032024.01</v>
      </c>
      <c r="N444" s="12"/>
      <c r="O444" s="12" t="str">
        <f t="shared" si="58"/>
        <v>PH.IC.IT.032024.01</v>
      </c>
      <c r="Q444" s="12" t="str">
        <f t="shared" si="59"/>
        <v>CL.IC.IT.032024.01</v>
      </c>
    </row>
    <row r="445" spans="1:17" ht="15">
      <c r="A445" t="s">
        <v>4089</v>
      </c>
      <c r="C445" s="2" t="s">
        <v>1202</v>
      </c>
      <c r="E445" s="2" t="s">
        <v>6396</v>
      </c>
      <c r="F445" t="s">
        <v>4028</v>
      </c>
      <c r="G445" t="s">
        <v>4387</v>
      </c>
      <c r="H445" s="2" t="s">
        <v>7711</v>
      </c>
      <c r="I445" t="s">
        <v>4259</v>
      </c>
      <c r="J445" s="11" t="str">
        <f t="shared" si="55"/>
        <v>IC.IT.032025</v>
      </c>
      <c r="K445" s="2" t="s">
        <v>1192</v>
      </c>
      <c r="L445" t="str">
        <f t="shared" si="56"/>
        <v>Scapula, right</v>
      </c>
      <c r="M445" s="12" t="str">
        <f t="shared" si="57"/>
        <v>PI.IC.IT.032025.01</v>
      </c>
      <c r="N445" s="12"/>
      <c r="O445" s="12" t="str">
        <f t="shared" si="58"/>
        <v>PH.IC.IT.032025.01</v>
      </c>
      <c r="Q445" s="12" t="str">
        <f t="shared" si="59"/>
        <v>CL.IC.IT.032025.01</v>
      </c>
    </row>
    <row r="446" spans="1:17" ht="15">
      <c r="A446" t="s">
        <v>4089</v>
      </c>
      <c r="C446" s="2" t="s">
        <v>1202</v>
      </c>
      <c r="E446" s="2" t="s">
        <v>6396</v>
      </c>
      <c r="F446" t="s">
        <v>4028</v>
      </c>
      <c r="G446" t="s">
        <v>4101</v>
      </c>
      <c r="H446" s="2" t="s">
        <v>9453</v>
      </c>
      <c r="I446" t="s">
        <v>4102</v>
      </c>
      <c r="J446" s="11" t="str">
        <f t="shared" si="55"/>
        <v>IC.IT.032026</v>
      </c>
      <c r="K446" s="2" t="s">
        <v>1192</v>
      </c>
      <c r="L446" t="str">
        <f t="shared" si="56"/>
        <v>Scapula, left</v>
      </c>
      <c r="M446" s="12" t="str">
        <f t="shared" si="57"/>
        <v>PI.IC.IT.032026.01</v>
      </c>
      <c r="N446" s="12"/>
      <c r="O446" s="12" t="str">
        <f t="shared" si="58"/>
        <v>PH.IC.IT.032026.01</v>
      </c>
      <c r="Q446" s="12" t="str">
        <f t="shared" si="59"/>
        <v>CL.IC.IT.032026.01</v>
      </c>
    </row>
    <row r="447" spans="1:17" ht="15">
      <c r="A447" t="s">
        <v>4089</v>
      </c>
      <c r="C447" s="2" t="s">
        <v>1202</v>
      </c>
      <c r="E447" s="2" t="s">
        <v>6396</v>
      </c>
      <c r="F447" t="s">
        <v>4028</v>
      </c>
      <c r="G447" t="s">
        <v>4103</v>
      </c>
      <c r="H447" s="2" t="s">
        <v>5889</v>
      </c>
      <c r="I447" t="s">
        <v>4103</v>
      </c>
      <c r="J447" s="11" t="str">
        <f t="shared" si="55"/>
        <v>IC.IT.032027</v>
      </c>
      <c r="K447" s="2" t="s">
        <v>1192</v>
      </c>
      <c r="L447" t="str">
        <f t="shared" si="56"/>
        <v>Lumbar</v>
      </c>
      <c r="M447" s="12" t="str">
        <f t="shared" si="57"/>
        <v>PI.IC.IT.032027.01</v>
      </c>
      <c r="N447" s="12"/>
      <c r="O447" s="12" t="str">
        <f t="shared" si="58"/>
        <v>PH.IC.IT.032027.01</v>
      </c>
      <c r="Q447" s="12" t="str">
        <f t="shared" si="59"/>
        <v>CL.IC.IT.032027.01</v>
      </c>
    </row>
    <row r="448" spans="1:17" ht="15">
      <c r="A448" t="s">
        <v>4089</v>
      </c>
      <c r="C448" s="2" t="s">
        <v>1202</v>
      </c>
      <c r="E448" s="2" t="s">
        <v>6396</v>
      </c>
      <c r="F448" t="s">
        <v>4028</v>
      </c>
      <c r="G448" t="s">
        <v>4104</v>
      </c>
      <c r="H448" s="2" t="s">
        <v>5892</v>
      </c>
      <c r="I448" t="s">
        <v>4105</v>
      </c>
      <c r="J448" s="11" t="str">
        <f t="shared" si="55"/>
        <v>IC.IT.032028</v>
      </c>
      <c r="K448" s="2" t="s">
        <v>1192</v>
      </c>
      <c r="L448" t="str">
        <f t="shared" si="56"/>
        <v>Spine:  specify</v>
      </c>
      <c r="M448" s="12" t="str">
        <f t="shared" si="57"/>
        <v>PI.IC.IT.032028.01</v>
      </c>
      <c r="N448" s="12"/>
      <c r="O448" s="12" t="str">
        <f t="shared" si="58"/>
        <v>PH.IC.IT.032028.01</v>
      </c>
      <c r="Q448" s="12" t="str">
        <f t="shared" si="59"/>
        <v>CL.IC.IT.032028.01</v>
      </c>
    </row>
    <row r="449" spans="1:27" ht="15">
      <c r="A449" t="s">
        <v>4089</v>
      </c>
      <c r="C449" s="2" t="s">
        <v>1202</v>
      </c>
      <c r="E449" s="2" t="s">
        <v>6396</v>
      </c>
      <c r="F449" t="s">
        <v>4028</v>
      </c>
      <c r="G449" t="s">
        <v>4430</v>
      </c>
      <c r="H449" s="2" t="s">
        <v>5896</v>
      </c>
      <c r="I449" t="s">
        <v>4430</v>
      </c>
      <c r="J449" s="11" t="str">
        <f t="shared" si="55"/>
        <v>IC.IT.032029</v>
      </c>
      <c r="K449" s="2" t="s">
        <v>1192</v>
      </c>
      <c r="L449" t="str">
        <f t="shared" si="56"/>
        <v>Midline</v>
      </c>
      <c r="M449" s="12" t="str">
        <f t="shared" si="57"/>
        <v>PI.IC.IT.032029.01</v>
      </c>
      <c r="N449" s="12"/>
      <c r="O449" s="12" t="str">
        <f t="shared" si="58"/>
        <v>PH.IC.IT.032029.01</v>
      </c>
      <c r="Q449" s="12" t="str">
        <f t="shared" si="59"/>
        <v>CL.IC.IT.032029.01</v>
      </c>
      <c r="R449" t="s">
        <v>1141</v>
      </c>
      <c r="S449">
        <v>168</v>
      </c>
    </row>
    <row r="450" spans="1:27" ht="15">
      <c r="A450" t="s">
        <v>12238</v>
      </c>
      <c r="C450" s="68" t="s">
        <v>11992</v>
      </c>
      <c r="E450" s="68" t="s">
        <v>363</v>
      </c>
      <c r="F450" t="s">
        <v>12240</v>
      </c>
      <c r="G450" t="s">
        <v>12236</v>
      </c>
      <c r="H450" s="68" t="s">
        <v>12237</v>
      </c>
      <c r="I450" t="s">
        <v>12236</v>
      </c>
      <c r="J450" s="11" t="str">
        <f t="shared" si="55"/>
        <v>IC.IT.032030</v>
      </c>
      <c r="K450" s="68" t="s">
        <v>295</v>
      </c>
      <c r="L450" t="str">
        <f t="shared" si="56"/>
        <v>Back</v>
      </c>
      <c r="M450" s="12" t="str">
        <f t="shared" si="57"/>
        <v>PI.IC.IT.032030.01</v>
      </c>
      <c r="N450" s="12"/>
      <c r="O450" s="12" t="str">
        <f t="shared" si="58"/>
        <v>PH.IC.IT.032030.01</v>
      </c>
      <c r="Q450" s="12" t="str">
        <f t="shared" si="59"/>
        <v>CL.IC.IT.032030.01</v>
      </c>
      <c r="Z450" t="s">
        <v>12239</v>
      </c>
      <c r="AA450">
        <v>1148</v>
      </c>
    </row>
    <row r="451" spans="1:27" ht="15">
      <c r="A451" t="s">
        <v>4089</v>
      </c>
      <c r="C451" s="2" t="s">
        <v>1202</v>
      </c>
      <c r="D451" t="s">
        <v>5363</v>
      </c>
      <c r="E451" s="2" t="s">
        <v>5577</v>
      </c>
      <c r="F451" t="s">
        <v>4188</v>
      </c>
      <c r="G451" t="s">
        <v>4107</v>
      </c>
      <c r="H451" s="2" t="s">
        <v>11324</v>
      </c>
      <c r="I451" t="s">
        <v>4108</v>
      </c>
      <c r="J451" s="11" t="str">
        <f t="shared" si="55"/>
        <v>IC.IT.032101</v>
      </c>
      <c r="K451" s="2" t="s">
        <v>1192</v>
      </c>
      <c r="L451" t="str">
        <f t="shared" si="56"/>
        <v>Closed surgical incision</v>
      </c>
      <c r="M451" s="12" t="str">
        <f t="shared" si="57"/>
        <v>PI.IC.IT.032101.01</v>
      </c>
      <c r="N451" s="12"/>
      <c r="O451" s="12" t="str">
        <f t="shared" si="58"/>
        <v>PH.IC.IT.032101.01</v>
      </c>
      <c r="Q451" s="12" t="str">
        <f t="shared" si="59"/>
        <v>CL.IC.IT.032101.01</v>
      </c>
    </row>
    <row r="452" spans="1:27" ht="15">
      <c r="A452" t="s">
        <v>4089</v>
      </c>
      <c r="C452" s="2" t="s">
        <v>1202</v>
      </c>
      <c r="E452" s="2" t="s">
        <v>5577</v>
      </c>
      <c r="F452" t="s">
        <v>4188</v>
      </c>
      <c r="G452" t="s">
        <v>4266</v>
      </c>
      <c r="H452" s="2" t="s">
        <v>923</v>
      </c>
      <c r="I452" t="s">
        <v>3922</v>
      </c>
      <c r="J452" s="11" t="str">
        <f t="shared" si="55"/>
        <v>IC.IT.032102</v>
      </c>
      <c r="K452" s="2" t="s">
        <v>1192</v>
      </c>
      <c r="L452" t="str">
        <f t="shared" si="56"/>
        <v>Open surgical incision</v>
      </c>
      <c r="M452" s="12" t="str">
        <f t="shared" si="57"/>
        <v>PI.IC.IT.032102.01</v>
      </c>
      <c r="N452" s="12"/>
      <c r="O452" s="12" t="str">
        <f t="shared" si="58"/>
        <v>PH.IC.IT.032102.01</v>
      </c>
      <c r="Q452" s="12" t="str">
        <f t="shared" si="59"/>
        <v>CL.IC.IT.032102.01</v>
      </c>
    </row>
    <row r="453" spans="1:27" ht="15">
      <c r="A453" t="s">
        <v>4089</v>
      </c>
      <c r="C453" s="2" t="s">
        <v>1202</v>
      </c>
      <c r="E453" s="2" t="s">
        <v>5577</v>
      </c>
      <c r="F453" t="s">
        <v>4188</v>
      </c>
      <c r="G453" t="s">
        <v>4267</v>
      </c>
      <c r="H453" s="2" t="s">
        <v>1202</v>
      </c>
      <c r="I453" t="s">
        <v>4268</v>
      </c>
      <c r="J453" s="11" t="str">
        <f t="shared" si="55"/>
        <v>IC.IT.032103</v>
      </c>
      <c r="K453" s="2" t="s">
        <v>1192</v>
      </c>
      <c r="L453" t="str">
        <f t="shared" si="56"/>
        <v>Graft site</v>
      </c>
      <c r="M453" s="12" t="str">
        <f t="shared" si="57"/>
        <v>PI.IC.IT.032103.01</v>
      </c>
      <c r="N453" s="12"/>
      <c r="O453" s="12" t="str">
        <f t="shared" si="58"/>
        <v>PH.IC.IT.032103.01</v>
      </c>
      <c r="Q453" s="12" t="str">
        <f t="shared" si="59"/>
        <v>CL.IC.IT.032103.01</v>
      </c>
    </row>
    <row r="454" spans="1:27" ht="15">
      <c r="A454" t="s">
        <v>4089</v>
      </c>
      <c r="C454" s="2" t="s">
        <v>1202</v>
      </c>
      <c r="E454" s="2" t="s">
        <v>5577</v>
      </c>
      <c r="F454" t="s">
        <v>4188</v>
      </c>
      <c r="G454" t="s">
        <v>4269</v>
      </c>
      <c r="H454" s="2" t="s">
        <v>7070</v>
      </c>
      <c r="I454" t="s">
        <v>4270</v>
      </c>
      <c r="J454" s="11" t="str">
        <f t="shared" si="55"/>
        <v>IC.IT.032104</v>
      </c>
      <c r="K454" s="2" t="s">
        <v>1192</v>
      </c>
      <c r="L454" t="str">
        <f t="shared" si="56"/>
        <v>Donor site</v>
      </c>
      <c r="M454" s="12" t="str">
        <f t="shared" si="57"/>
        <v>PI.IC.IT.032104.01</v>
      </c>
      <c r="N454" s="12"/>
      <c r="O454" s="12" t="str">
        <f t="shared" si="58"/>
        <v>PH.IC.IT.032104.01</v>
      </c>
      <c r="Q454" s="12" t="str">
        <f t="shared" si="59"/>
        <v>CL.IC.IT.032104.01</v>
      </c>
    </row>
    <row r="455" spans="1:27" ht="15">
      <c r="A455" t="s">
        <v>4089</v>
      </c>
      <c r="B455" t="s">
        <v>4189</v>
      </c>
      <c r="C455" s="2" t="s">
        <v>7070</v>
      </c>
      <c r="D455" t="s">
        <v>4272</v>
      </c>
      <c r="E455" s="2" t="s">
        <v>1192</v>
      </c>
      <c r="F455" t="s">
        <v>4190</v>
      </c>
      <c r="G455" t="s">
        <v>3991</v>
      </c>
      <c r="H455" s="2" t="s">
        <v>1192</v>
      </c>
      <c r="I455" t="s">
        <v>2687</v>
      </c>
      <c r="J455" s="11" t="str">
        <f t="shared" si="55"/>
        <v>IC.IT.040101</v>
      </c>
      <c r="K455" s="2" t="s">
        <v>1192</v>
      </c>
      <c r="L455" t="str">
        <f t="shared" si="56"/>
        <v xml:space="preserve">      Within normal limits</v>
      </c>
      <c r="M455" s="12" t="str">
        <f t="shared" si="57"/>
        <v>PI.IC.IT.040101.01</v>
      </c>
      <c r="N455" s="12"/>
      <c r="O455" s="12" t="str">
        <f t="shared" si="58"/>
        <v>PH.IC.IT.040101.01</v>
      </c>
      <c r="Q455" s="12" t="str">
        <f t="shared" si="59"/>
        <v>CL.IC.IT.040101.01</v>
      </c>
    </row>
    <row r="456" spans="1:27" ht="15">
      <c r="A456" t="s">
        <v>4089</v>
      </c>
      <c r="C456" s="2" t="s">
        <v>7070</v>
      </c>
      <c r="E456" s="2" t="s">
        <v>1192</v>
      </c>
      <c r="F456" t="s">
        <v>4190</v>
      </c>
      <c r="G456" t="s">
        <v>3992</v>
      </c>
      <c r="H456" s="2" t="s">
        <v>923</v>
      </c>
      <c r="I456" t="s">
        <v>2689</v>
      </c>
      <c r="J456" s="11" t="str">
        <f t="shared" si="55"/>
        <v>IC.IT.040102</v>
      </c>
      <c r="K456" s="2" t="s">
        <v>1192</v>
      </c>
      <c r="L456" t="str">
        <f t="shared" si="56"/>
        <v xml:space="preserve">      Approximated</v>
      </c>
      <c r="M456" s="12" t="str">
        <f t="shared" si="57"/>
        <v>PI.IC.IT.040102.01</v>
      </c>
      <c r="N456" s="12"/>
      <c r="O456" s="12" t="str">
        <f t="shared" si="58"/>
        <v>PH.IC.IT.040102.01</v>
      </c>
      <c r="Q456" s="12" t="str">
        <f t="shared" si="59"/>
        <v>CL.IC.IT.040102.01</v>
      </c>
    </row>
    <row r="457" spans="1:27" ht="15">
      <c r="A457" t="s">
        <v>4089</v>
      </c>
      <c r="C457" s="2" t="s">
        <v>7070</v>
      </c>
      <c r="E457" s="2" t="s">
        <v>1192</v>
      </c>
      <c r="F457" t="s">
        <v>4190</v>
      </c>
      <c r="G457" t="s">
        <v>3993</v>
      </c>
      <c r="H457" s="2" t="s">
        <v>1202</v>
      </c>
      <c r="I457" t="s">
        <v>2691</v>
      </c>
      <c r="J457" s="11" t="str">
        <f t="shared" si="55"/>
        <v>IC.IT.040103</v>
      </c>
      <c r="K457" s="2" t="s">
        <v>1192</v>
      </c>
      <c r="L457" t="str">
        <f t="shared" si="56"/>
        <v xml:space="preserve">      Dehiscence</v>
      </c>
      <c r="M457" s="12" t="str">
        <f t="shared" si="57"/>
        <v>PI.IC.IT.040103.01</v>
      </c>
      <c r="N457" s="12"/>
      <c r="O457" s="12" t="str">
        <f t="shared" si="58"/>
        <v>PH.IC.IT.040103.01</v>
      </c>
      <c r="Q457" s="12" t="str">
        <f t="shared" si="59"/>
        <v>CL.IC.IT.040103.01</v>
      </c>
    </row>
    <row r="458" spans="1:27" ht="15">
      <c r="A458" t="s">
        <v>4089</v>
      </c>
      <c r="C458" s="2" t="s">
        <v>7070</v>
      </c>
      <c r="E458" s="2" t="s">
        <v>1192</v>
      </c>
      <c r="F458" t="s">
        <v>4190</v>
      </c>
      <c r="G458" t="s">
        <v>3837</v>
      </c>
      <c r="H458" s="2" t="s">
        <v>7070</v>
      </c>
      <c r="I458" t="s">
        <v>1541</v>
      </c>
      <c r="J458" s="11" t="str">
        <f t="shared" si="55"/>
        <v>IC.IT.040104</v>
      </c>
      <c r="K458" s="2" t="s">
        <v>1192</v>
      </c>
      <c r="L458" t="str">
        <f t="shared" si="56"/>
        <v xml:space="preserve">      Swelling</v>
      </c>
      <c r="M458" s="12" t="str">
        <f t="shared" si="57"/>
        <v>PI.IC.IT.040104.01</v>
      </c>
      <c r="N458" s="12"/>
      <c r="O458" s="12" t="str">
        <f t="shared" si="58"/>
        <v>PH.IC.IT.040104.01</v>
      </c>
      <c r="Q458" s="12" t="str">
        <f t="shared" si="59"/>
        <v>CL.IC.IT.040104.01</v>
      </c>
    </row>
    <row r="459" spans="1:27" ht="15">
      <c r="A459" t="s">
        <v>4089</v>
      </c>
      <c r="C459" s="2" t="s">
        <v>7070</v>
      </c>
      <c r="E459" s="2" t="s">
        <v>1192</v>
      </c>
      <c r="F459" t="s">
        <v>4190</v>
      </c>
      <c r="G459" t="s">
        <v>3838</v>
      </c>
      <c r="H459" s="2" t="s">
        <v>7071</v>
      </c>
      <c r="I459" t="s">
        <v>1531</v>
      </c>
      <c r="J459" s="11" t="str">
        <f t="shared" si="55"/>
        <v>IC.IT.040105</v>
      </c>
      <c r="K459" s="2" t="s">
        <v>1192</v>
      </c>
      <c r="L459" t="str">
        <f t="shared" si="56"/>
        <v xml:space="preserve">      Erythema</v>
      </c>
      <c r="M459" s="12" t="str">
        <f t="shared" si="57"/>
        <v>PI.IC.IT.040105.01</v>
      </c>
      <c r="N459" s="12"/>
      <c r="O459" s="12" t="str">
        <f t="shared" si="58"/>
        <v>PH.IC.IT.040105.01</v>
      </c>
      <c r="Q459" s="12" t="str">
        <f t="shared" si="59"/>
        <v>CL.IC.IT.040105.01</v>
      </c>
    </row>
    <row r="460" spans="1:27" ht="15">
      <c r="A460" t="s">
        <v>4089</v>
      </c>
      <c r="C460" s="2" t="s">
        <v>7070</v>
      </c>
      <c r="E460" s="2" t="s">
        <v>1192</v>
      </c>
      <c r="F460" t="s">
        <v>4190</v>
      </c>
      <c r="G460" t="s">
        <v>3839</v>
      </c>
      <c r="H460" s="2" t="s">
        <v>6888</v>
      </c>
      <c r="I460" t="s">
        <v>2693</v>
      </c>
      <c r="J460" s="11" t="str">
        <f t="shared" si="55"/>
        <v>IC.IT.040106</v>
      </c>
      <c r="K460" s="2" t="s">
        <v>1192</v>
      </c>
      <c r="L460" t="str">
        <f t="shared" si="56"/>
        <v xml:space="preserve">      Bruising</v>
      </c>
      <c r="M460" s="12" t="str">
        <f t="shared" si="57"/>
        <v>PI.IC.IT.040106.01</v>
      </c>
      <c r="N460" s="12"/>
      <c r="O460" s="12" t="str">
        <f t="shared" si="58"/>
        <v>PH.IC.IT.040106.01</v>
      </c>
      <c r="Q460" s="12" t="str">
        <f t="shared" si="59"/>
        <v>CL.IC.IT.040106.01</v>
      </c>
    </row>
    <row r="461" spans="1:27" ht="15">
      <c r="A461" t="s">
        <v>4089</v>
      </c>
      <c r="C461" s="2" t="s">
        <v>7070</v>
      </c>
      <c r="E461" s="2" t="s">
        <v>1192</v>
      </c>
      <c r="F461" t="s">
        <v>4190</v>
      </c>
      <c r="G461" t="s">
        <v>14</v>
      </c>
      <c r="H461" s="2" t="s">
        <v>7284</v>
      </c>
      <c r="I461" t="s">
        <v>2695</v>
      </c>
      <c r="J461" s="11" t="str">
        <f t="shared" si="55"/>
        <v>IC.IT.040107</v>
      </c>
      <c r="K461" s="2" t="s">
        <v>1192</v>
      </c>
      <c r="L461" t="str">
        <f t="shared" si="56"/>
        <v xml:space="preserve">      Evisceration</v>
      </c>
      <c r="M461" s="12" t="str">
        <f t="shared" si="57"/>
        <v>PI.IC.IT.040107.01</v>
      </c>
      <c r="N461" s="12"/>
      <c r="O461" s="12" t="str">
        <f t="shared" si="58"/>
        <v>PH.IC.IT.040107.01</v>
      </c>
      <c r="Q461" s="12" t="str">
        <f t="shared" si="59"/>
        <v>CL.IC.IT.040107.01</v>
      </c>
    </row>
    <row r="462" spans="1:27" ht="15">
      <c r="A462" t="s">
        <v>4089</v>
      </c>
      <c r="C462" s="2" t="s">
        <v>7070</v>
      </c>
      <c r="E462" s="2" t="s">
        <v>1192</v>
      </c>
      <c r="F462" t="s">
        <v>4190</v>
      </c>
      <c r="G462" t="s">
        <v>3840</v>
      </c>
      <c r="H462" s="2" t="s">
        <v>10093</v>
      </c>
      <c r="I462" t="s">
        <v>1224</v>
      </c>
      <c r="J462" s="11" t="str">
        <f t="shared" ref="J462:J525" si="60">CONCATENATE("IC.IT.",C462,E462,H462)</f>
        <v>IC.IT.040108</v>
      </c>
      <c r="K462" s="2" t="s">
        <v>1192</v>
      </c>
      <c r="L462" t="str">
        <f t="shared" ref="L462:L525" si="61">G462</f>
        <v xml:space="preserve">      Unable to assess due to dressing</v>
      </c>
      <c r="M462" s="12" t="str">
        <f t="shared" ref="M462:M525" si="62">CONCATENATE("PI.",J462,".",K462)</f>
        <v>PI.IC.IT.040108.01</v>
      </c>
      <c r="N462" s="12"/>
      <c r="O462" s="12" t="str">
        <f t="shared" ref="O462:O525" si="63">CONCATENATE("PH.",J462,".",K462)</f>
        <v>PH.IC.IT.040108.01</v>
      </c>
      <c r="Q462" s="12" t="str">
        <f t="shared" ref="Q462:Q525" si="64">CONCATENATE("CL.",J462,".",K462)</f>
        <v>CL.IC.IT.040108.01</v>
      </c>
    </row>
    <row r="463" spans="1:27" ht="15">
      <c r="A463" t="s">
        <v>4089</v>
      </c>
      <c r="C463" s="2" t="s">
        <v>7070</v>
      </c>
      <c r="E463" s="2" t="s">
        <v>1192</v>
      </c>
      <c r="F463" t="s">
        <v>4190</v>
      </c>
      <c r="G463" t="s">
        <v>3841</v>
      </c>
      <c r="H463" s="2" t="s">
        <v>10095</v>
      </c>
      <c r="I463" t="s">
        <v>930</v>
      </c>
      <c r="J463" s="11" t="str">
        <f t="shared" si="60"/>
        <v>IC.IT.040109</v>
      </c>
      <c r="K463" s="2" t="s">
        <v>1192</v>
      </c>
      <c r="L463" t="str">
        <f t="shared" si="61"/>
        <v xml:space="preserve">      Other: specify</v>
      </c>
      <c r="M463" s="12" t="str">
        <f t="shared" si="62"/>
        <v>PI.IC.IT.040109.01</v>
      </c>
      <c r="N463" s="12"/>
      <c r="O463" s="12" t="str">
        <f t="shared" si="63"/>
        <v>PH.IC.IT.040109.01</v>
      </c>
      <c r="Q463" s="12" t="str">
        <f t="shared" si="64"/>
        <v>CL.IC.IT.040109.01</v>
      </c>
    </row>
    <row r="464" spans="1:27" ht="15">
      <c r="A464" t="s">
        <v>4089</v>
      </c>
      <c r="C464" s="2" t="s">
        <v>7070</v>
      </c>
      <c r="E464" s="2" t="s">
        <v>1192</v>
      </c>
      <c r="F464" t="s">
        <v>4437</v>
      </c>
      <c r="G464" s="2" t="s">
        <v>4433</v>
      </c>
      <c r="H464" s="2" t="s">
        <v>10905</v>
      </c>
      <c r="I464" s="2" t="s">
        <v>4301</v>
      </c>
      <c r="J464" s="11" t="str">
        <f t="shared" si="60"/>
        <v>IC.IT.040110</v>
      </c>
      <c r="K464" s="2" t="s">
        <v>1192</v>
      </c>
      <c r="L464" t="str">
        <f t="shared" si="61"/>
        <v xml:space="preserve">  Unable to assess</v>
      </c>
      <c r="M464" s="12" t="str">
        <f t="shared" si="62"/>
        <v>PI.IC.IT.040110.01</v>
      </c>
      <c r="N464" s="12"/>
      <c r="O464" s="12" t="str">
        <f t="shared" si="63"/>
        <v>PH.IC.IT.040110.01</v>
      </c>
      <c r="Q464" s="12" t="str">
        <f t="shared" si="64"/>
        <v>CL.IC.IT.040110.01</v>
      </c>
      <c r="R464" t="s">
        <v>1141</v>
      </c>
      <c r="S464">
        <v>146</v>
      </c>
    </row>
    <row r="465" spans="1:19" ht="15">
      <c r="A465" t="s">
        <v>4089</v>
      </c>
      <c r="C465" s="2" t="s">
        <v>7070</v>
      </c>
      <c r="E465" s="2" t="s">
        <v>1192</v>
      </c>
      <c r="F465" t="s">
        <v>4437</v>
      </c>
      <c r="G465" s="2" t="s">
        <v>3998</v>
      </c>
      <c r="H465" s="2" t="s">
        <v>8048</v>
      </c>
      <c r="I465" s="2" t="s">
        <v>4731</v>
      </c>
      <c r="J465" s="11" t="str">
        <f t="shared" si="60"/>
        <v>IC.IT.040111</v>
      </c>
      <c r="K465" s="2" t="s">
        <v>1192</v>
      </c>
      <c r="L465" t="str">
        <f t="shared" si="61"/>
        <v xml:space="preserve"> Date/Time specify</v>
      </c>
      <c r="M465" s="12" t="str">
        <f t="shared" si="62"/>
        <v>PI.IC.IT.040111.01</v>
      </c>
      <c r="N465" s="12"/>
      <c r="O465" s="12" t="str">
        <f t="shared" si="63"/>
        <v>PH.IC.IT.040111.01</v>
      </c>
      <c r="Q465" s="12" t="str">
        <f t="shared" si="64"/>
        <v>CL.IC.IT.040111.01</v>
      </c>
      <c r="R465" t="s">
        <v>1141</v>
      </c>
      <c r="S465">
        <v>798</v>
      </c>
    </row>
    <row r="466" spans="1:19" ht="15">
      <c r="A466" t="s">
        <v>4089</v>
      </c>
      <c r="C466" s="2" t="s">
        <v>7070</v>
      </c>
      <c r="D466" t="s">
        <v>4262</v>
      </c>
      <c r="E466" s="2" t="s">
        <v>923</v>
      </c>
      <c r="F466" t="s">
        <v>4190</v>
      </c>
      <c r="G466" t="s">
        <v>2821</v>
      </c>
      <c r="H466" s="2" t="s">
        <v>1192</v>
      </c>
      <c r="I466" t="s">
        <v>1674</v>
      </c>
      <c r="J466" s="11" t="str">
        <f t="shared" si="60"/>
        <v>IC.IT.040201</v>
      </c>
      <c r="K466" s="2" t="s">
        <v>1192</v>
      </c>
      <c r="L466" t="str">
        <f t="shared" si="61"/>
        <v xml:space="preserve">     Unchanged</v>
      </c>
      <c r="M466" s="12" t="str">
        <f t="shared" si="62"/>
        <v>PI.IC.IT.040201.01</v>
      </c>
      <c r="N466" s="12"/>
      <c r="O466" s="12" t="str">
        <f t="shared" si="63"/>
        <v>PH.IC.IT.040201.01</v>
      </c>
      <c r="Q466" s="12" t="str">
        <f t="shared" si="64"/>
        <v>CL.IC.IT.040201.01</v>
      </c>
    </row>
    <row r="467" spans="1:19" ht="15">
      <c r="A467" t="s">
        <v>4089</v>
      </c>
      <c r="C467" s="2" t="s">
        <v>7070</v>
      </c>
      <c r="E467" s="2" t="s">
        <v>923</v>
      </c>
      <c r="F467" t="s">
        <v>4190</v>
      </c>
      <c r="G467" t="s">
        <v>3999</v>
      </c>
      <c r="H467" s="2" t="s">
        <v>923</v>
      </c>
      <c r="I467" t="s">
        <v>1673</v>
      </c>
      <c r="J467" s="11" t="str">
        <f t="shared" si="60"/>
        <v>IC.IT.040202</v>
      </c>
      <c r="K467" s="2" t="s">
        <v>1192</v>
      </c>
      <c r="L467" t="str">
        <f t="shared" si="61"/>
        <v xml:space="preserve">      Decreasing</v>
      </c>
      <c r="M467" s="12" t="str">
        <f t="shared" si="62"/>
        <v>PI.IC.IT.040202.01</v>
      </c>
      <c r="N467" s="12"/>
      <c r="O467" s="12" t="str">
        <f t="shared" si="63"/>
        <v>PH.IC.IT.040202.01</v>
      </c>
      <c r="Q467" s="12" t="str">
        <f t="shared" si="64"/>
        <v>CL.IC.IT.040202.01</v>
      </c>
    </row>
    <row r="468" spans="1:19" ht="15">
      <c r="A468" t="s">
        <v>4089</v>
      </c>
      <c r="C468" s="2" t="s">
        <v>7070</v>
      </c>
      <c r="E468" s="2" t="s">
        <v>923</v>
      </c>
      <c r="F468" t="s">
        <v>4190</v>
      </c>
      <c r="G468" t="s">
        <v>4156</v>
      </c>
      <c r="H468" s="2" t="s">
        <v>1202</v>
      </c>
      <c r="I468" t="s">
        <v>1841</v>
      </c>
      <c r="J468" s="11" t="str">
        <f t="shared" si="60"/>
        <v>IC.IT.040203</v>
      </c>
      <c r="K468" s="2" t="s">
        <v>1192</v>
      </c>
      <c r="L468" t="str">
        <f t="shared" si="61"/>
        <v xml:space="preserve">      Increasing</v>
      </c>
      <c r="M468" s="12" t="str">
        <f t="shared" si="62"/>
        <v>PI.IC.IT.040203.01</v>
      </c>
      <c r="N468" s="12"/>
      <c r="O468" s="12" t="str">
        <f t="shared" si="63"/>
        <v>PH.IC.IT.040203.01</v>
      </c>
      <c r="Q468" s="12" t="str">
        <f t="shared" si="64"/>
        <v>CL.IC.IT.040203.01</v>
      </c>
    </row>
    <row r="469" spans="1:19" ht="15">
      <c r="A469" t="s">
        <v>4089</v>
      </c>
      <c r="C469" s="2" t="s">
        <v>7070</v>
      </c>
      <c r="E469" s="2" t="s">
        <v>923</v>
      </c>
      <c r="F469" t="s">
        <v>4190</v>
      </c>
      <c r="G469" t="s">
        <v>4157</v>
      </c>
      <c r="H469" s="2" t="s">
        <v>7070</v>
      </c>
      <c r="I469" t="s">
        <v>4158</v>
      </c>
      <c r="J469" s="11" t="str">
        <f t="shared" si="60"/>
        <v>IC.IT.040204</v>
      </c>
      <c r="K469" s="2" t="s">
        <v>1192</v>
      </c>
      <c r="L469" t="str">
        <f t="shared" si="61"/>
        <v xml:space="preserve">     Site marked, date/time:  specify</v>
      </c>
      <c r="M469" s="12" t="str">
        <f t="shared" si="62"/>
        <v>PI.IC.IT.040204.01</v>
      </c>
      <c r="N469" s="12"/>
      <c r="O469" s="12" t="str">
        <f t="shared" si="63"/>
        <v>PH.IC.IT.040204.01</v>
      </c>
      <c r="Q469" s="12" t="str">
        <f t="shared" si="64"/>
        <v>CL.IC.IT.040204.01</v>
      </c>
    </row>
    <row r="470" spans="1:19" ht="15">
      <c r="A470" t="s">
        <v>4089</v>
      </c>
      <c r="C470" s="2" t="s">
        <v>7070</v>
      </c>
      <c r="D470" t="s">
        <v>4438</v>
      </c>
      <c r="E470" s="2" t="s">
        <v>1202</v>
      </c>
      <c r="F470" t="s">
        <v>4190</v>
      </c>
      <c r="G470" t="s">
        <v>4159</v>
      </c>
      <c r="H470" s="2" t="s">
        <v>1192</v>
      </c>
      <c r="I470" t="s">
        <v>1557</v>
      </c>
      <c r="J470" s="11" t="str">
        <f t="shared" si="60"/>
        <v>IC.IT.040301</v>
      </c>
      <c r="K470" s="2" t="s">
        <v>1192</v>
      </c>
      <c r="L470" t="str">
        <f t="shared" si="61"/>
        <v xml:space="preserve">      Consistent with body temperature</v>
      </c>
      <c r="M470" s="12" t="str">
        <f t="shared" si="62"/>
        <v>PI.IC.IT.040301.01</v>
      </c>
      <c r="N470" s="12"/>
      <c r="O470" s="12" t="str">
        <f t="shared" si="63"/>
        <v>PH.IC.IT.040301.01</v>
      </c>
      <c r="Q470" s="12" t="str">
        <f t="shared" si="64"/>
        <v>CL.IC.IT.040301.01</v>
      </c>
    </row>
    <row r="471" spans="1:19" ht="15">
      <c r="A471" t="s">
        <v>4089</v>
      </c>
      <c r="C471" s="2" t="s">
        <v>7070</v>
      </c>
      <c r="E471" s="2" t="s">
        <v>1202</v>
      </c>
      <c r="F471" t="s">
        <v>4190</v>
      </c>
      <c r="G471" t="s">
        <v>4160</v>
      </c>
      <c r="H471" s="2" t="s">
        <v>923</v>
      </c>
      <c r="I471" t="s">
        <v>2116</v>
      </c>
      <c r="J471" s="11" t="str">
        <f t="shared" si="60"/>
        <v>IC.IT.040302</v>
      </c>
      <c r="K471" s="2" t="s">
        <v>1192</v>
      </c>
      <c r="L471" t="str">
        <f t="shared" si="61"/>
        <v xml:space="preserve">      Warmer than general body temperature</v>
      </c>
      <c r="M471" s="12" t="str">
        <f t="shared" si="62"/>
        <v>PI.IC.IT.040302.01</v>
      </c>
      <c r="N471" s="12"/>
      <c r="O471" s="12" t="str">
        <f t="shared" si="63"/>
        <v>PH.IC.IT.040302.01</v>
      </c>
      <c r="Q471" s="12" t="str">
        <f t="shared" si="64"/>
        <v>CL.IC.IT.040302.01</v>
      </c>
    </row>
    <row r="472" spans="1:19" ht="15">
      <c r="A472" t="s">
        <v>4089</v>
      </c>
      <c r="C472" s="2" t="s">
        <v>7070</v>
      </c>
      <c r="E472" s="2" t="s">
        <v>1202</v>
      </c>
      <c r="F472" t="s">
        <v>4190</v>
      </c>
      <c r="G472" t="s">
        <v>4161</v>
      </c>
      <c r="H472" s="2" t="s">
        <v>1202</v>
      </c>
      <c r="I472" t="s">
        <v>2118</v>
      </c>
      <c r="J472" s="11" t="str">
        <f t="shared" si="60"/>
        <v>IC.IT.040303</v>
      </c>
      <c r="K472" s="2" t="s">
        <v>1192</v>
      </c>
      <c r="L472" t="str">
        <f t="shared" si="61"/>
        <v xml:space="preserve">      Warmer than opposite body part</v>
      </c>
      <c r="M472" s="12" t="str">
        <f t="shared" si="62"/>
        <v>PI.IC.IT.040303.01</v>
      </c>
      <c r="N472" s="12"/>
      <c r="O472" s="12" t="str">
        <f t="shared" si="63"/>
        <v>PH.IC.IT.040303.01</v>
      </c>
      <c r="Q472" s="12" t="str">
        <f t="shared" si="64"/>
        <v>CL.IC.IT.040303.01</v>
      </c>
    </row>
    <row r="473" spans="1:19" ht="15">
      <c r="A473" t="s">
        <v>4089</v>
      </c>
      <c r="C473" s="2" t="s">
        <v>7070</v>
      </c>
      <c r="E473" s="2" t="s">
        <v>1202</v>
      </c>
      <c r="F473" t="s">
        <v>4190</v>
      </c>
      <c r="G473" t="s">
        <v>4162</v>
      </c>
      <c r="H473" s="2" t="s">
        <v>7070</v>
      </c>
      <c r="I473" t="s">
        <v>2120</v>
      </c>
      <c r="J473" s="11" t="str">
        <f t="shared" si="60"/>
        <v>IC.IT.040304</v>
      </c>
      <c r="K473" s="2" t="s">
        <v>1192</v>
      </c>
      <c r="L473" t="str">
        <f t="shared" si="61"/>
        <v xml:space="preserve">      Cooler than general body temperature</v>
      </c>
      <c r="M473" s="12" t="str">
        <f t="shared" si="62"/>
        <v>PI.IC.IT.040304.01</v>
      </c>
      <c r="N473" s="12"/>
      <c r="O473" s="12" t="str">
        <f t="shared" si="63"/>
        <v>PH.IC.IT.040304.01</v>
      </c>
      <c r="Q473" s="12" t="str">
        <f t="shared" si="64"/>
        <v>CL.IC.IT.040304.01</v>
      </c>
    </row>
    <row r="474" spans="1:19" ht="15">
      <c r="A474" t="s">
        <v>4089</v>
      </c>
      <c r="C474" s="2" t="s">
        <v>7070</v>
      </c>
      <c r="E474" s="2" t="s">
        <v>1202</v>
      </c>
      <c r="F474" t="s">
        <v>4190</v>
      </c>
      <c r="G474" t="s">
        <v>4003</v>
      </c>
      <c r="H474" s="2" t="s">
        <v>7071</v>
      </c>
      <c r="I474" t="s">
        <v>2122</v>
      </c>
      <c r="J474" s="11" t="str">
        <f t="shared" si="60"/>
        <v>IC.IT.040305</v>
      </c>
      <c r="K474" s="2" t="s">
        <v>1192</v>
      </c>
      <c r="L474" t="str">
        <f t="shared" si="61"/>
        <v xml:space="preserve">      Cooler than opposite body part</v>
      </c>
      <c r="M474" s="12" t="str">
        <f t="shared" si="62"/>
        <v>PI.IC.IT.040305.01</v>
      </c>
      <c r="N474" s="12"/>
      <c r="O474" s="12" t="str">
        <f t="shared" si="63"/>
        <v>PH.IC.IT.040305.01</v>
      </c>
      <c r="Q474" s="12" t="str">
        <f t="shared" si="64"/>
        <v>CL.IC.IT.040305.01</v>
      </c>
    </row>
    <row r="475" spans="1:19" ht="15">
      <c r="A475" t="s">
        <v>4263</v>
      </c>
      <c r="C475" s="2" t="s">
        <v>7070</v>
      </c>
      <c r="E475" s="2" t="s">
        <v>1202</v>
      </c>
      <c r="F475" t="s">
        <v>4437</v>
      </c>
      <c r="G475" s="2" t="s">
        <v>4300</v>
      </c>
      <c r="H475" s="2" t="s">
        <v>6888</v>
      </c>
      <c r="I475" s="2" t="s">
        <v>4301</v>
      </c>
      <c r="J475" s="11" t="str">
        <f t="shared" si="60"/>
        <v>IC.IT.040306</v>
      </c>
      <c r="K475" s="2" t="s">
        <v>1192</v>
      </c>
      <c r="L475" t="str">
        <f t="shared" si="61"/>
        <v xml:space="preserve"> Unable to Assess</v>
      </c>
      <c r="M475" s="12" t="str">
        <f t="shared" si="62"/>
        <v>PI.IC.IT.040306.01</v>
      </c>
      <c r="N475" s="12"/>
      <c r="O475" s="12" t="str">
        <f t="shared" si="63"/>
        <v>PH.IC.IT.040306.01</v>
      </c>
      <c r="Q475" s="12" t="str">
        <f t="shared" si="64"/>
        <v>CL.IC.IT.040306.01</v>
      </c>
      <c r="R475" t="s">
        <v>1141</v>
      </c>
      <c r="S475">
        <v>147</v>
      </c>
    </row>
    <row r="476" spans="1:19" ht="15">
      <c r="A476" t="s">
        <v>4089</v>
      </c>
      <c r="C476" s="2" t="s">
        <v>948</v>
      </c>
      <c r="D476" t="s">
        <v>4302</v>
      </c>
      <c r="E476" s="2" t="s">
        <v>948</v>
      </c>
      <c r="F476" t="s">
        <v>4190</v>
      </c>
      <c r="G476" t="s">
        <v>3901</v>
      </c>
      <c r="H476" s="2" t="s">
        <v>11324</v>
      </c>
      <c r="I476" t="s">
        <v>3642</v>
      </c>
      <c r="J476" s="11" t="str">
        <f t="shared" si="60"/>
        <v>IC.IT.040401</v>
      </c>
      <c r="K476" s="2" t="s">
        <v>11324</v>
      </c>
      <c r="L476" t="str">
        <f t="shared" si="61"/>
        <v xml:space="preserve">      Staples</v>
      </c>
      <c r="M476" s="12" t="str">
        <f t="shared" si="62"/>
        <v>PI.IC.IT.040401.01</v>
      </c>
      <c r="N476" s="12"/>
      <c r="O476" s="12" t="str">
        <f t="shared" si="63"/>
        <v>PH.IC.IT.040401.01</v>
      </c>
      <c r="Q476" s="12" t="str">
        <f t="shared" si="64"/>
        <v>CL.IC.IT.040401.01</v>
      </c>
    </row>
    <row r="477" spans="1:19" ht="15">
      <c r="A477" t="s">
        <v>4089</v>
      </c>
      <c r="C477" s="2" t="s">
        <v>948</v>
      </c>
      <c r="E477" s="2" t="s">
        <v>948</v>
      </c>
      <c r="F477" t="s">
        <v>4190</v>
      </c>
      <c r="G477" t="s">
        <v>3342</v>
      </c>
      <c r="H477" s="2" t="s">
        <v>1199</v>
      </c>
      <c r="I477" t="s">
        <v>2928</v>
      </c>
      <c r="J477" s="11" t="str">
        <f t="shared" si="60"/>
        <v>IC.IT.040402</v>
      </c>
      <c r="K477" s="2" t="s">
        <v>11324</v>
      </c>
      <c r="L477" t="str">
        <f t="shared" si="61"/>
        <v xml:space="preserve">     Sutures</v>
      </c>
      <c r="M477" s="12" t="str">
        <f t="shared" si="62"/>
        <v>PI.IC.IT.040402.01</v>
      </c>
      <c r="N477" s="12"/>
      <c r="O477" s="12" t="str">
        <f t="shared" si="63"/>
        <v>PH.IC.IT.040402.01</v>
      </c>
      <c r="Q477" s="12" t="str">
        <f t="shared" si="64"/>
        <v>CL.IC.IT.040402.01</v>
      </c>
    </row>
    <row r="478" spans="1:19" ht="15">
      <c r="A478" t="s">
        <v>4089</v>
      </c>
      <c r="C478" s="2" t="s">
        <v>948</v>
      </c>
      <c r="E478" s="2" t="s">
        <v>948</v>
      </c>
      <c r="F478" t="s">
        <v>4190</v>
      </c>
      <c r="G478" t="s">
        <v>3788</v>
      </c>
      <c r="H478" s="2" t="s">
        <v>946</v>
      </c>
      <c r="I478" t="s">
        <v>3789</v>
      </c>
      <c r="J478" s="11" t="str">
        <f t="shared" si="60"/>
        <v>IC.IT.040403</v>
      </c>
      <c r="K478" s="2" t="s">
        <v>11324</v>
      </c>
      <c r="L478" t="str">
        <f t="shared" si="61"/>
        <v xml:space="preserve">      Steri-strips</v>
      </c>
      <c r="M478" s="12" t="str">
        <f t="shared" si="62"/>
        <v>PI.IC.IT.040403.01</v>
      </c>
      <c r="N478" s="12"/>
      <c r="O478" s="12" t="str">
        <f t="shared" si="63"/>
        <v>PH.IC.IT.040403.01</v>
      </c>
      <c r="Q478" s="12" t="str">
        <f t="shared" si="64"/>
        <v>CL.IC.IT.040403.01</v>
      </c>
    </row>
    <row r="479" spans="1:19" ht="15">
      <c r="A479" t="s">
        <v>4089</v>
      </c>
      <c r="C479" s="2" t="s">
        <v>948</v>
      </c>
      <c r="E479" s="2" t="s">
        <v>948</v>
      </c>
      <c r="F479" t="s">
        <v>4190</v>
      </c>
      <c r="G479" t="s">
        <v>3790</v>
      </c>
      <c r="H479" s="2" t="s">
        <v>948</v>
      </c>
      <c r="I479" t="s">
        <v>3546</v>
      </c>
      <c r="J479" s="11" t="str">
        <f t="shared" si="60"/>
        <v>IC.IT.040404</v>
      </c>
      <c r="K479" s="2" t="s">
        <v>11324</v>
      </c>
      <c r="L479" t="str">
        <f t="shared" si="61"/>
        <v xml:space="preserve">      Retention sutures</v>
      </c>
      <c r="M479" s="12" t="str">
        <f t="shared" si="62"/>
        <v>PI.IC.IT.040404.01</v>
      </c>
      <c r="N479" s="12"/>
      <c r="O479" s="12" t="str">
        <f t="shared" si="63"/>
        <v>PH.IC.IT.040404.01</v>
      </c>
      <c r="Q479" s="12" t="str">
        <f t="shared" si="64"/>
        <v>CL.IC.IT.040404.01</v>
      </c>
    </row>
    <row r="480" spans="1:19" ht="15">
      <c r="A480" t="s">
        <v>4089</v>
      </c>
      <c r="C480" s="2" t="s">
        <v>948</v>
      </c>
      <c r="E480" s="2" t="s">
        <v>948</v>
      </c>
      <c r="F480" t="s">
        <v>4190</v>
      </c>
      <c r="G480" t="s">
        <v>3791</v>
      </c>
      <c r="H480" s="2" t="s">
        <v>7071</v>
      </c>
      <c r="I480" t="s">
        <v>3920</v>
      </c>
      <c r="J480" s="11" t="str">
        <f t="shared" si="60"/>
        <v>IC.IT.040405</v>
      </c>
      <c r="K480" s="2" t="s">
        <v>11324</v>
      </c>
      <c r="L480" t="str">
        <f t="shared" si="61"/>
        <v xml:space="preserve">      Glue</v>
      </c>
      <c r="M480" s="12" t="str">
        <f t="shared" si="62"/>
        <v>PI.IC.IT.040405.01</v>
      </c>
      <c r="N480" s="12"/>
      <c r="O480" s="12" t="str">
        <f t="shared" si="63"/>
        <v>PH.IC.IT.040405.01</v>
      </c>
      <c r="Q480" s="12" t="str">
        <f t="shared" si="64"/>
        <v>CL.IC.IT.040405.01</v>
      </c>
    </row>
    <row r="481" spans="1:19" ht="15">
      <c r="A481" t="s">
        <v>4089</v>
      </c>
      <c r="C481" s="2" t="s">
        <v>7070</v>
      </c>
      <c r="E481" s="2" t="s">
        <v>7070</v>
      </c>
      <c r="F481" t="s">
        <v>4190</v>
      </c>
      <c r="G481" t="s">
        <v>3921</v>
      </c>
      <c r="H481" s="2" t="s">
        <v>6888</v>
      </c>
      <c r="I481" t="s">
        <v>3922</v>
      </c>
      <c r="J481" s="11" t="str">
        <f t="shared" si="60"/>
        <v>IC.IT.040406</v>
      </c>
      <c r="K481" s="2" t="s">
        <v>1192</v>
      </c>
      <c r="L481" t="str">
        <f t="shared" si="61"/>
        <v xml:space="preserve">      Not closed</v>
      </c>
      <c r="M481" s="12" t="str">
        <f t="shared" si="62"/>
        <v>PI.IC.IT.040406.01</v>
      </c>
      <c r="N481" s="12"/>
      <c r="O481" s="12" t="str">
        <f t="shared" si="63"/>
        <v>PH.IC.IT.040406.01</v>
      </c>
      <c r="Q481" s="12" t="str">
        <f t="shared" si="64"/>
        <v>CL.IC.IT.040406.01</v>
      </c>
    </row>
    <row r="482" spans="1:19" ht="15">
      <c r="A482" t="s">
        <v>4089</v>
      </c>
      <c r="C482" s="2" t="s">
        <v>7070</v>
      </c>
      <c r="E482" s="2" t="s">
        <v>7070</v>
      </c>
      <c r="F482" t="s">
        <v>4437</v>
      </c>
      <c r="G482" s="2" t="s">
        <v>4163</v>
      </c>
      <c r="H482" s="2" t="s">
        <v>7284</v>
      </c>
      <c r="I482" s="2" t="s">
        <v>4164</v>
      </c>
      <c r="J482" s="11" t="str">
        <f t="shared" si="60"/>
        <v>IC.IT.040407</v>
      </c>
      <c r="K482" s="2" t="s">
        <v>1192</v>
      </c>
      <c r="L482" t="str">
        <f t="shared" si="61"/>
        <v xml:space="preserve">  Wound vac</v>
      </c>
      <c r="M482" s="12" t="str">
        <f t="shared" si="62"/>
        <v>PI.IC.IT.040407.01</v>
      </c>
      <c r="N482" s="12"/>
      <c r="O482" s="12" t="str">
        <f t="shared" si="63"/>
        <v>PH.IC.IT.040407.01</v>
      </c>
      <c r="Q482" s="12" t="str">
        <f t="shared" si="64"/>
        <v>CL.IC.IT.040407.01</v>
      </c>
      <c r="R482" t="s">
        <v>1141</v>
      </c>
      <c r="S482">
        <v>145</v>
      </c>
    </row>
    <row r="483" spans="1:19" ht="15">
      <c r="A483" t="s">
        <v>4089</v>
      </c>
      <c r="C483" s="2" t="s">
        <v>7070</v>
      </c>
      <c r="E483" s="2" t="s">
        <v>7070</v>
      </c>
      <c r="F483" t="s">
        <v>4437</v>
      </c>
      <c r="G483" s="2" t="s">
        <v>6023</v>
      </c>
      <c r="H483" s="2" t="s">
        <v>10093</v>
      </c>
      <c r="I483" s="2" t="s">
        <v>4301</v>
      </c>
      <c r="J483" s="11" t="str">
        <f t="shared" si="60"/>
        <v>IC.IT.040408</v>
      </c>
      <c r="K483" s="2" t="s">
        <v>1192</v>
      </c>
      <c r="L483" t="str">
        <f t="shared" si="61"/>
        <v>Unable to assess</v>
      </c>
      <c r="M483" s="12" t="str">
        <f t="shared" si="62"/>
        <v>PI.IC.IT.040408.01</v>
      </c>
      <c r="N483" s="12"/>
      <c r="O483" s="12" t="str">
        <f t="shared" si="63"/>
        <v>PH.IC.IT.040408.01</v>
      </c>
      <c r="Q483" s="12" t="str">
        <f t="shared" si="64"/>
        <v>CL.IC.IT.040408.01</v>
      </c>
      <c r="R483" t="s">
        <v>1141</v>
      </c>
      <c r="S483">
        <v>148</v>
      </c>
    </row>
    <row r="484" spans="1:19" ht="15">
      <c r="A484" t="s">
        <v>4089</v>
      </c>
      <c r="C484" s="2" t="s">
        <v>948</v>
      </c>
      <c r="D484" t="s">
        <v>5578</v>
      </c>
      <c r="E484" s="2" t="s">
        <v>7071</v>
      </c>
      <c r="F484" t="s">
        <v>4190</v>
      </c>
      <c r="G484" t="s">
        <v>3923</v>
      </c>
      <c r="H484" s="2" t="s">
        <v>11324</v>
      </c>
      <c r="I484" t="s">
        <v>1001</v>
      </c>
      <c r="J484" s="11" t="str">
        <f t="shared" si="60"/>
        <v>IC.IT.040501</v>
      </c>
      <c r="K484" s="2" t="s">
        <v>11324</v>
      </c>
      <c r="L484" t="str">
        <f t="shared" si="61"/>
        <v xml:space="preserve">      None</v>
      </c>
      <c r="M484" s="12" t="str">
        <f t="shared" si="62"/>
        <v>PI.IC.IT.040501.01</v>
      </c>
      <c r="N484" s="12"/>
      <c r="O484" s="12" t="str">
        <f t="shared" si="63"/>
        <v>PH.IC.IT.040501.01</v>
      </c>
      <c r="Q484" s="12" t="str">
        <f t="shared" si="64"/>
        <v>CL.IC.IT.040501.01</v>
      </c>
    </row>
    <row r="485" spans="1:19" ht="15">
      <c r="A485" t="s">
        <v>4089</v>
      </c>
      <c r="C485" s="2" t="s">
        <v>948</v>
      </c>
      <c r="E485" s="2" t="s">
        <v>7071</v>
      </c>
      <c r="F485" t="s">
        <v>4190</v>
      </c>
      <c r="G485" t="s">
        <v>3924</v>
      </c>
      <c r="H485" s="2" t="s">
        <v>1199</v>
      </c>
      <c r="I485" t="s">
        <v>2124</v>
      </c>
      <c r="J485" s="11" t="str">
        <f t="shared" si="60"/>
        <v>IC.IT.040502</v>
      </c>
      <c r="K485" s="2" t="s">
        <v>11324</v>
      </c>
      <c r="L485" t="str">
        <f t="shared" si="61"/>
        <v xml:space="preserve">      Abdominal binder</v>
      </c>
      <c r="M485" s="12" t="str">
        <f t="shared" si="62"/>
        <v>PI.IC.IT.040502.01</v>
      </c>
      <c r="N485" s="12"/>
      <c r="O485" s="12" t="str">
        <f t="shared" si="63"/>
        <v>PH.IC.IT.040502.01</v>
      </c>
      <c r="Q485" s="12" t="str">
        <f t="shared" si="64"/>
        <v>CL.IC.IT.040502.01</v>
      </c>
    </row>
    <row r="486" spans="1:19" ht="15">
      <c r="A486" t="s">
        <v>4089</v>
      </c>
      <c r="C486" s="2" t="s">
        <v>948</v>
      </c>
      <c r="E486" s="2" t="s">
        <v>7071</v>
      </c>
      <c r="F486" t="s">
        <v>4190</v>
      </c>
      <c r="G486" t="s">
        <v>3925</v>
      </c>
      <c r="H486" s="2" t="s">
        <v>946</v>
      </c>
      <c r="I486" t="s">
        <v>2126</v>
      </c>
      <c r="J486" s="11" t="str">
        <f t="shared" si="60"/>
        <v>IC.IT.040503</v>
      </c>
      <c r="K486" s="2" t="s">
        <v>11324</v>
      </c>
      <c r="L486" t="str">
        <f t="shared" si="61"/>
        <v xml:space="preserve">      Ace wrap</v>
      </c>
      <c r="M486" s="12" t="str">
        <f t="shared" si="62"/>
        <v>PI.IC.IT.040503.01</v>
      </c>
      <c r="N486" s="12"/>
      <c r="O486" s="12" t="str">
        <f t="shared" si="63"/>
        <v>PH.IC.IT.040503.01</v>
      </c>
      <c r="Q486" s="12" t="str">
        <f t="shared" si="64"/>
        <v>CL.IC.IT.040503.01</v>
      </c>
    </row>
    <row r="487" spans="1:19" ht="15">
      <c r="A487" t="s">
        <v>4089</v>
      </c>
      <c r="C487" s="2" t="s">
        <v>948</v>
      </c>
      <c r="E487" s="2" t="s">
        <v>7071</v>
      </c>
      <c r="F487" t="s">
        <v>4190</v>
      </c>
      <c r="G487" t="s">
        <v>3926</v>
      </c>
      <c r="H487" s="2" t="s">
        <v>948</v>
      </c>
      <c r="I487" t="s">
        <v>2128</v>
      </c>
      <c r="J487" s="11" t="str">
        <f t="shared" si="60"/>
        <v>IC.IT.040504</v>
      </c>
      <c r="K487" s="2" t="s">
        <v>11324</v>
      </c>
      <c r="L487" t="str">
        <f t="shared" si="61"/>
        <v xml:space="preserve">      Montgomery Straps</v>
      </c>
      <c r="M487" s="12" t="str">
        <f t="shared" si="62"/>
        <v>PI.IC.IT.040504.01</v>
      </c>
      <c r="N487" s="12"/>
      <c r="O487" s="12" t="str">
        <f t="shared" si="63"/>
        <v>PH.IC.IT.040504.01</v>
      </c>
      <c r="Q487" s="12" t="str">
        <f t="shared" si="64"/>
        <v>CL.IC.IT.040504.01</v>
      </c>
    </row>
    <row r="488" spans="1:19" ht="15">
      <c r="A488" t="s">
        <v>4089</v>
      </c>
      <c r="C488" s="2" t="s">
        <v>948</v>
      </c>
      <c r="E488" s="2" t="s">
        <v>7071</v>
      </c>
      <c r="F488" t="s">
        <v>4190</v>
      </c>
      <c r="G488" t="s">
        <v>3927</v>
      </c>
      <c r="H488" s="2" t="s">
        <v>7071</v>
      </c>
      <c r="I488" t="s">
        <v>3797</v>
      </c>
      <c r="J488" s="11" t="str">
        <f t="shared" si="60"/>
        <v>IC.IT.040505</v>
      </c>
      <c r="K488" s="2" t="s">
        <v>11324</v>
      </c>
      <c r="L488" t="str">
        <f t="shared" si="61"/>
        <v xml:space="preserve">      Sling</v>
      </c>
      <c r="M488" s="12" t="str">
        <f t="shared" si="62"/>
        <v>PI.IC.IT.040505.01</v>
      </c>
      <c r="N488" s="12"/>
      <c r="O488" s="12" t="str">
        <f t="shared" si="63"/>
        <v>PH.IC.IT.040505.01</v>
      </c>
      <c r="Q488" s="12" t="str">
        <f t="shared" si="64"/>
        <v>CL.IC.IT.040505.01</v>
      </c>
    </row>
    <row r="489" spans="1:19" ht="15">
      <c r="A489" t="s">
        <v>4089</v>
      </c>
      <c r="C489" s="2" t="s">
        <v>7070</v>
      </c>
      <c r="E489" s="2" t="s">
        <v>7071</v>
      </c>
      <c r="F489" t="s">
        <v>4437</v>
      </c>
      <c r="G489" s="2" t="s">
        <v>4300</v>
      </c>
      <c r="H489" s="2" t="s">
        <v>6888</v>
      </c>
      <c r="I489" s="2" t="s">
        <v>4301</v>
      </c>
      <c r="J489" s="11" t="str">
        <f t="shared" si="60"/>
        <v>IC.IT.040506</v>
      </c>
      <c r="K489" s="2" t="s">
        <v>11324</v>
      </c>
      <c r="L489" t="str">
        <f t="shared" si="61"/>
        <v xml:space="preserve"> Unable to Assess</v>
      </c>
      <c r="M489" s="12" t="str">
        <f t="shared" si="62"/>
        <v>PI.IC.IT.040506.01</v>
      </c>
      <c r="N489" s="12"/>
      <c r="O489" s="12" t="str">
        <f t="shared" si="63"/>
        <v>PH.IC.IT.040506.01</v>
      </c>
      <c r="Q489" s="12" t="str">
        <f t="shared" si="64"/>
        <v>CL.IC.IT.040506.01</v>
      </c>
      <c r="R489" t="s">
        <v>1141</v>
      </c>
      <c r="S489">
        <v>149</v>
      </c>
    </row>
    <row r="490" spans="1:19" ht="15">
      <c r="A490" t="s">
        <v>4089</v>
      </c>
      <c r="C490" s="2" t="s">
        <v>948</v>
      </c>
      <c r="E490" s="2" t="s">
        <v>7071</v>
      </c>
      <c r="F490" t="s">
        <v>4437</v>
      </c>
      <c r="G490" s="2" t="s">
        <v>4513</v>
      </c>
      <c r="H490" s="2" t="s">
        <v>7284</v>
      </c>
      <c r="I490" s="2" t="s">
        <v>4513</v>
      </c>
      <c r="J490" s="11" t="str">
        <f t="shared" si="60"/>
        <v>IC.IT.040507</v>
      </c>
      <c r="K490" s="2" t="s">
        <v>11324</v>
      </c>
      <c r="L490" t="str">
        <f t="shared" si="61"/>
        <v>Other</v>
      </c>
      <c r="M490" s="12" t="str">
        <f t="shared" si="62"/>
        <v>PI.IC.IT.040507.01</v>
      </c>
      <c r="N490" s="12"/>
      <c r="O490" s="12" t="str">
        <f t="shared" si="63"/>
        <v>PH.IC.IT.040507.01</v>
      </c>
      <c r="Q490" s="12" t="str">
        <f t="shared" si="64"/>
        <v>CL.IC.IT.040507.01</v>
      </c>
      <c r="R490" t="s">
        <v>1141</v>
      </c>
      <c r="S490">
        <v>153</v>
      </c>
    </row>
    <row r="491" spans="1:19" ht="15">
      <c r="A491" t="s">
        <v>4089</v>
      </c>
      <c r="C491" s="2" t="s">
        <v>7070</v>
      </c>
      <c r="D491" t="s">
        <v>4165</v>
      </c>
      <c r="E491" s="2" t="s">
        <v>6888</v>
      </c>
      <c r="F491" t="s">
        <v>4440</v>
      </c>
      <c r="G491" t="s">
        <v>3923</v>
      </c>
      <c r="H491" s="2" t="s">
        <v>11324</v>
      </c>
      <c r="I491" t="s">
        <v>1001</v>
      </c>
      <c r="J491" s="11" t="str">
        <f t="shared" si="60"/>
        <v>IC.IT.040601</v>
      </c>
      <c r="K491" s="2" t="s">
        <v>1192</v>
      </c>
      <c r="L491" t="str">
        <f t="shared" si="61"/>
        <v xml:space="preserve">      None</v>
      </c>
      <c r="M491" s="12" t="str">
        <f t="shared" si="62"/>
        <v>PI.IC.IT.040601.01</v>
      </c>
      <c r="N491" s="12"/>
      <c r="O491" s="12" t="str">
        <f t="shared" si="63"/>
        <v>PH.IC.IT.040601.01</v>
      </c>
      <c r="Q491" s="12" t="str">
        <f t="shared" si="64"/>
        <v>CL.IC.IT.040601.01</v>
      </c>
    </row>
    <row r="492" spans="1:19" ht="15">
      <c r="A492" t="s">
        <v>4089</v>
      </c>
      <c r="C492" s="2" t="s">
        <v>7070</v>
      </c>
      <c r="E492" s="2" t="s">
        <v>6888</v>
      </c>
      <c r="F492" t="s">
        <v>4440</v>
      </c>
      <c r="G492" t="s">
        <v>3799</v>
      </c>
      <c r="H492" s="2" t="s">
        <v>923</v>
      </c>
      <c r="I492" t="s">
        <v>3800</v>
      </c>
      <c r="J492" s="11" t="str">
        <f t="shared" si="60"/>
        <v>IC.IT.040602</v>
      </c>
      <c r="K492" s="2" t="s">
        <v>1192</v>
      </c>
      <c r="L492" t="str">
        <f t="shared" si="61"/>
        <v xml:space="preserve">      Scant</v>
      </c>
      <c r="M492" s="12" t="str">
        <f t="shared" si="62"/>
        <v>PI.IC.IT.040602.01</v>
      </c>
      <c r="N492" s="12"/>
      <c r="O492" s="12" t="str">
        <f t="shared" si="63"/>
        <v>PH.IC.IT.040602.01</v>
      </c>
      <c r="Q492" s="12" t="str">
        <f t="shared" si="64"/>
        <v>CL.IC.IT.040602.01</v>
      </c>
    </row>
    <row r="493" spans="1:19" ht="15">
      <c r="A493" t="s">
        <v>4089</v>
      </c>
      <c r="C493" s="2" t="s">
        <v>7070</v>
      </c>
      <c r="E493" s="2" t="s">
        <v>6888</v>
      </c>
      <c r="F493" t="s">
        <v>4440</v>
      </c>
      <c r="G493" t="s">
        <v>3801</v>
      </c>
      <c r="H493" s="2" t="s">
        <v>1202</v>
      </c>
      <c r="I493" t="s">
        <v>4203</v>
      </c>
      <c r="J493" s="11" t="str">
        <f t="shared" si="60"/>
        <v>IC.IT.040603</v>
      </c>
      <c r="K493" s="2" t="s">
        <v>1192</v>
      </c>
      <c r="L493" t="str">
        <f t="shared" si="61"/>
        <v xml:space="preserve">      Small</v>
      </c>
      <c r="M493" s="12" t="str">
        <f t="shared" si="62"/>
        <v>PI.IC.IT.040603.01</v>
      </c>
      <c r="N493" s="12"/>
      <c r="O493" s="12" t="str">
        <f t="shared" si="63"/>
        <v>PH.IC.IT.040603.01</v>
      </c>
      <c r="Q493" s="12" t="str">
        <f t="shared" si="64"/>
        <v>CL.IC.IT.040603.01</v>
      </c>
    </row>
    <row r="494" spans="1:19" ht="15">
      <c r="A494" t="s">
        <v>4089</v>
      </c>
      <c r="C494" s="2" t="s">
        <v>7070</v>
      </c>
      <c r="E494" s="2" t="s">
        <v>6888</v>
      </c>
      <c r="F494" t="s">
        <v>4440</v>
      </c>
      <c r="G494" t="s">
        <v>4204</v>
      </c>
      <c r="H494" s="2" t="s">
        <v>7070</v>
      </c>
      <c r="I494" t="s">
        <v>3266</v>
      </c>
      <c r="J494" s="11" t="str">
        <f t="shared" si="60"/>
        <v>IC.IT.040604</v>
      </c>
      <c r="K494" s="2" t="s">
        <v>1192</v>
      </c>
      <c r="L494" t="str">
        <f t="shared" si="61"/>
        <v xml:space="preserve">      Moderate</v>
      </c>
      <c r="M494" s="12" t="str">
        <f t="shared" si="62"/>
        <v>PI.IC.IT.040604.01</v>
      </c>
      <c r="N494" s="12"/>
      <c r="O494" s="12" t="str">
        <f t="shared" si="63"/>
        <v>PH.IC.IT.040604.01</v>
      </c>
      <c r="Q494" s="12" t="str">
        <f t="shared" si="64"/>
        <v>CL.IC.IT.040604.01</v>
      </c>
    </row>
    <row r="495" spans="1:19" ht="15">
      <c r="A495" t="s">
        <v>4089</v>
      </c>
      <c r="C495" s="2" t="s">
        <v>7070</v>
      </c>
      <c r="E495" s="2" t="s">
        <v>6888</v>
      </c>
      <c r="F495" t="s">
        <v>4440</v>
      </c>
      <c r="G495" t="s">
        <v>4205</v>
      </c>
      <c r="H495" s="2" t="s">
        <v>7071</v>
      </c>
      <c r="I495" t="s">
        <v>4206</v>
      </c>
      <c r="J495" s="11" t="str">
        <f t="shared" si="60"/>
        <v>IC.IT.040605</v>
      </c>
      <c r="K495" s="2" t="s">
        <v>1192</v>
      </c>
      <c r="L495" t="str">
        <f t="shared" si="61"/>
        <v xml:space="preserve">      Large</v>
      </c>
      <c r="M495" s="12" t="str">
        <f t="shared" si="62"/>
        <v>PI.IC.IT.040605.01</v>
      </c>
      <c r="N495" s="12"/>
      <c r="O495" s="12" t="str">
        <f t="shared" si="63"/>
        <v>PH.IC.IT.040605.01</v>
      </c>
      <c r="Q495" s="12" t="str">
        <f t="shared" si="64"/>
        <v>CL.IC.IT.040605.01</v>
      </c>
    </row>
    <row r="496" spans="1:19" ht="15">
      <c r="A496" t="s">
        <v>4089</v>
      </c>
      <c r="C496" s="2" t="s">
        <v>7070</v>
      </c>
      <c r="E496" s="2" t="s">
        <v>6888</v>
      </c>
      <c r="F496" t="s">
        <v>4440</v>
      </c>
      <c r="G496" t="s">
        <v>4207</v>
      </c>
      <c r="H496" s="2" t="s">
        <v>6888</v>
      </c>
      <c r="I496" t="s">
        <v>4208</v>
      </c>
      <c r="J496" s="11" t="str">
        <f t="shared" si="60"/>
        <v>IC.IT.040606</v>
      </c>
      <c r="K496" s="2" t="s">
        <v>1192</v>
      </c>
      <c r="L496" t="str">
        <f t="shared" si="61"/>
        <v xml:space="preserve">      Copious</v>
      </c>
      <c r="M496" s="12" t="str">
        <f t="shared" si="62"/>
        <v>PI.IC.IT.040606.01</v>
      </c>
      <c r="N496" s="12"/>
      <c r="O496" s="12" t="str">
        <f t="shared" si="63"/>
        <v>PH.IC.IT.040606.01</v>
      </c>
      <c r="Q496" s="12" t="str">
        <f t="shared" si="64"/>
        <v>CL.IC.IT.040606.01</v>
      </c>
    </row>
    <row r="497" spans="1:19" ht="15">
      <c r="A497" t="s">
        <v>4089</v>
      </c>
      <c r="C497" s="2" t="s">
        <v>7070</v>
      </c>
      <c r="E497" s="2" t="s">
        <v>6888</v>
      </c>
      <c r="F497" t="s">
        <v>4441</v>
      </c>
      <c r="G497" s="2" t="s">
        <v>4300</v>
      </c>
      <c r="H497" s="2" t="s">
        <v>7284</v>
      </c>
      <c r="I497" s="2" t="s">
        <v>4301</v>
      </c>
      <c r="J497" s="11" t="str">
        <f t="shared" si="60"/>
        <v>IC.IT.040607</v>
      </c>
      <c r="K497" s="2" t="s">
        <v>1192</v>
      </c>
      <c r="L497" t="str">
        <f t="shared" si="61"/>
        <v xml:space="preserve"> Unable to Assess</v>
      </c>
      <c r="M497" s="12" t="str">
        <f t="shared" si="62"/>
        <v>PI.IC.IT.040607.01</v>
      </c>
      <c r="N497" s="12"/>
      <c r="O497" s="12" t="str">
        <f t="shared" si="63"/>
        <v>PH.IC.IT.040607.01</v>
      </c>
      <c r="Q497" s="12" t="str">
        <f t="shared" si="64"/>
        <v>CL.IC.IT.040607.01</v>
      </c>
      <c r="R497" t="s">
        <v>1141</v>
      </c>
      <c r="S497">
        <v>150</v>
      </c>
    </row>
    <row r="498" spans="1:19" ht="15">
      <c r="A498" t="s">
        <v>4089</v>
      </c>
      <c r="C498" s="2" t="s">
        <v>7070</v>
      </c>
      <c r="D498" t="s">
        <v>4046</v>
      </c>
      <c r="E498" s="2" t="s">
        <v>7284</v>
      </c>
      <c r="F498" t="s">
        <v>4440</v>
      </c>
      <c r="G498" t="s">
        <v>4047</v>
      </c>
      <c r="H498" s="2" t="s">
        <v>1192</v>
      </c>
      <c r="I498" t="s">
        <v>1935</v>
      </c>
      <c r="J498" s="11" t="str">
        <f t="shared" si="60"/>
        <v>IC.IT.040701</v>
      </c>
      <c r="K498" s="2" t="s">
        <v>1192</v>
      </c>
      <c r="L498" t="str">
        <f t="shared" si="61"/>
        <v xml:space="preserve">      Colorless</v>
      </c>
      <c r="M498" s="12" t="str">
        <f t="shared" si="62"/>
        <v>PI.IC.IT.040701.01</v>
      </c>
      <c r="N498" s="12"/>
      <c r="O498" s="12" t="str">
        <f t="shared" si="63"/>
        <v>PH.IC.IT.040701.01</v>
      </c>
      <c r="Q498" s="12" t="str">
        <f t="shared" si="64"/>
        <v>CL.IC.IT.040701.01</v>
      </c>
    </row>
    <row r="499" spans="1:19" ht="15">
      <c r="A499" t="s">
        <v>4089</v>
      </c>
      <c r="C499" s="2" t="s">
        <v>7070</v>
      </c>
      <c r="E499" s="2" t="s">
        <v>7284</v>
      </c>
      <c r="F499" t="s">
        <v>4440</v>
      </c>
      <c r="G499" t="s">
        <v>4217</v>
      </c>
      <c r="H499" s="2" t="s">
        <v>923</v>
      </c>
      <c r="I499" t="s">
        <v>2103</v>
      </c>
      <c r="J499" s="11" t="str">
        <f t="shared" si="60"/>
        <v>IC.IT.040702</v>
      </c>
      <c r="K499" s="2" t="s">
        <v>1192</v>
      </c>
      <c r="L499" t="str">
        <f t="shared" si="61"/>
        <v xml:space="preserve">      Yellow</v>
      </c>
      <c r="M499" s="12" t="str">
        <f t="shared" si="62"/>
        <v>PI.IC.IT.040702.01</v>
      </c>
      <c r="N499" s="12"/>
      <c r="O499" s="12" t="str">
        <f t="shared" si="63"/>
        <v>PH.IC.IT.040702.01</v>
      </c>
      <c r="Q499" s="12" t="str">
        <f t="shared" si="64"/>
        <v>CL.IC.IT.040702.01</v>
      </c>
    </row>
    <row r="500" spans="1:19" ht="15">
      <c r="A500" t="s">
        <v>4089</v>
      </c>
      <c r="C500" s="2" t="s">
        <v>7070</v>
      </c>
      <c r="E500" s="2" t="s">
        <v>7284</v>
      </c>
      <c r="F500" t="s">
        <v>4440</v>
      </c>
      <c r="G500" t="s">
        <v>4218</v>
      </c>
      <c r="H500" s="2" t="s">
        <v>1202</v>
      </c>
      <c r="I500" t="s">
        <v>1432</v>
      </c>
      <c r="J500" s="11" t="str">
        <f t="shared" si="60"/>
        <v>IC.IT.040703</v>
      </c>
      <c r="K500" s="2" t="s">
        <v>1192</v>
      </c>
      <c r="L500" t="str">
        <f t="shared" si="61"/>
        <v xml:space="preserve">      Amber</v>
      </c>
      <c r="M500" s="12" t="str">
        <f t="shared" si="62"/>
        <v>PI.IC.IT.040703.01</v>
      </c>
      <c r="N500" s="12"/>
      <c r="O500" s="12" t="str">
        <f t="shared" si="63"/>
        <v>PH.IC.IT.040703.01</v>
      </c>
      <c r="Q500" s="12" t="str">
        <f t="shared" si="64"/>
        <v>CL.IC.IT.040703.01</v>
      </c>
    </row>
    <row r="501" spans="1:19" ht="15">
      <c r="A501" t="s">
        <v>4089</v>
      </c>
      <c r="C501" s="2" t="s">
        <v>7070</v>
      </c>
      <c r="E501" s="2" t="s">
        <v>7284</v>
      </c>
      <c r="F501" t="s">
        <v>4440</v>
      </c>
      <c r="G501" t="s">
        <v>4219</v>
      </c>
      <c r="H501" s="2" t="s">
        <v>7070</v>
      </c>
      <c r="I501" t="s">
        <v>1937</v>
      </c>
      <c r="J501" s="11" t="str">
        <f t="shared" si="60"/>
        <v>IC.IT.040704</v>
      </c>
      <c r="K501" s="2" t="s">
        <v>1192</v>
      </c>
      <c r="L501" t="str">
        <f t="shared" si="61"/>
        <v xml:space="preserve">      Pink</v>
      </c>
      <c r="M501" s="12" t="str">
        <f t="shared" si="62"/>
        <v>PI.IC.IT.040704.01</v>
      </c>
      <c r="N501" s="12"/>
      <c r="O501" s="12" t="str">
        <f t="shared" si="63"/>
        <v>PH.IC.IT.040704.01</v>
      </c>
      <c r="Q501" s="12" t="str">
        <f t="shared" si="64"/>
        <v>CL.IC.IT.040704.01</v>
      </c>
    </row>
    <row r="502" spans="1:19" ht="15">
      <c r="A502" t="s">
        <v>4089</v>
      </c>
      <c r="C502" s="2" t="s">
        <v>7070</v>
      </c>
      <c r="E502" s="2" t="s">
        <v>7284</v>
      </c>
      <c r="F502" t="s">
        <v>4440</v>
      </c>
      <c r="G502" t="s">
        <v>4220</v>
      </c>
      <c r="H502" s="2" t="s">
        <v>7071</v>
      </c>
      <c r="I502" t="s">
        <v>1560</v>
      </c>
      <c r="J502" s="11" t="str">
        <f t="shared" si="60"/>
        <v>IC.IT.040705</v>
      </c>
      <c r="K502" s="2" t="s">
        <v>1192</v>
      </c>
      <c r="L502" t="str">
        <f t="shared" si="61"/>
        <v xml:space="preserve">      Red</v>
      </c>
      <c r="M502" s="12" t="str">
        <f t="shared" si="62"/>
        <v>PI.IC.IT.040705.01</v>
      </c>
      <c r="N502" s="12"/>
      <c r="O502" s="12" t="str">
        <f t="shared" si="63"/>
        <v>PH.IC.IT.040705.01</v>
      </c>
      <c r="Q502" s="12" t="str">
        <f t="shared" si="64"/>
        <v>CL.IC.IT.040705.01</v>
      </c>
    </row>
    <row r="503" spans="1:19" ht="15">
      <c r="A503" t="s">
        <v>4089</v>
      </c>
      <c r="C503" s="2" t="s">
        <v>7070</v>
      </c>
      <c r="E503" s="2" t="s">
        <v>7284</v>
      </c>
      <c r="F503" t="s">
        <v>4440</v>
      </c>
      <c r="G503" t="s">
        <v>2705</v>
      </c>
      <c r="H503" s="2" t="s">
        <v>6888</v>
      </c>
      <c r="I503" t="s">
        <v>2706</v>
      </c>
      <c r="J503" s="11" t="str">
        <f t="shared" si="60"/>
        <v>IC.IT.040706</v>
      </c>
      <c r="K503" s="2" t="s">
        <v>1192</v>
      </c>
      <c r="L503" t="str">
        <f t="shared" si="61"/>
        <v xml:space="preserve">     Bright red</v>
      </c>
      <c r="M503" s="12" t="str">
        <f t="shared" si="62"/>
        <v>PI.IC.IT.040706.01</v>
      </c>
      <c r="N503" s="12"/>
      <c r="O503" s="12" t="str">
        <f t="shared" si="63"/>
        <v>PH.IC.IT.040706.01</v>
      </c>
      <c r="Q503" s="12" t="str">
        <f t="shared" si="64"/>
        <v>CL.IC.IT.040706.01</v>
      </c>
    </row>
    <row r="504" spans="1:19" ht="15">
      <c r="A504" t="s">
        <v>4089</v>
      </c>
      <c r="C504" s="2" t="s">
        <v>7070</v>
      </c>
      <c r="E504" s="2" t="s">
        <v>7284</v>
      </c>
      <c r="F504" t="s">
        <v>4440</v>
      </c>
      <c r="G504" t="s">
        <v>4221</v>
      </c>
      <c r="H504" s="2" t="s">
        <v>7284</v>
      </c>
      <c r="I504" t="s">
        <v>2101</v>
      </c>
      <c r="J504" s="11" t="str">
        <f t="shared" si="60"/>
        <v>IC.IT.040707</v>
      </c>
      <c r="K504" s="2" t="s">
        <v>1192</v>
      </c>
      <c r="L504" t="str">
        <f t="shared" si="61"/>
        <v xml:space="preserve">      Maroon</v>
      </c>
      <c r="M504" s="12" t="str">
        <f t="shared" si="62"/>
        <v>PI.IC.IT.040707.01</v>
      </c>
      <c r="N504" s="12"/>
      <c r="O504" s="12" t="str">
        <f t="shared" si="63"/>
        <v>PH.IC.IT.040707.01</v>
      </c>
      <c r="Q504" s="12" t="str">
        <f t="shared" si="64"/>
        <v>CL.IC.IT.040707.01</v>
      </c>
    </row>
    <row r="505" spans="1:19" ht="15">
      <c r="A505" t="s">
        <v>4089</v>
      </c>
      <c r="C505" s="2" t="s">
        <v>7070</v>
      </c>
      <c r="E505" s="2" t="s">
        <v>7284</v>
      </c>
      <c r="F505" t="s">
        <v>4440</v>
      </c>
      <c r="G505" t="s">
        <v>4222</v>
      </c>
      <c r="H505" s="2" t="s">
        <v>10093</v>
      </c>
      <c r="I505" t="s">
        <v>1436</v>
      </c>
      <c r="J505" s="11" t="str">
        <f t="shared" si="60"/>
        <v>IC.IT.040708</v>
      </c>
      <c r="K505" s="2" t="s">
        <v>1192</v>
      </c>
      <c r="L505" t="str">
        <f t="shared" si="61"/>
        <v xml:space="preserve">      Tan</v>
      </c>
      <c r="M505" s="12" t="str">
        <f t="shared" si="62"/>
        <v>PI.IC.IT.040708.01</v>
      </c>
      <c r="N505" s="12"/>
      <c r="O505" s="12" t="str">
        <f t="shared" si="63"/>
        <v>PH.IC.IT.040708.01</v>
      </c>
      <c r="Q505" s="12" t="str">
        <f t="shared" si="64"/>
        <v>CL.IC.IT.040708.01</v>
      </c>
    </row>
    <row r="506" spans="1:19" ht="15">
      <c r="A506" t="s">
        <v>4089</v>
      </c>
      <c r="C506" s="2" t="s">
        <v>7070</v>
      </c>
      <c r="E506" s="2" t="s">
        <v>7284</v>
      </c>
      <c r="F506" t="s">
        <v>4440</v>
      </c>
      <c r="G506" t="s">
        <v>4052</v>
      </c>
      <c r="H506" s="2" t="s">
        <v>10095</v>
      </c>
      <c r="I506" t="s">
        <v>2703</v>
      </c>
      <c r="J506" s="11" t="str">
        <f t="shared" si="60"/>
        <v>IC.IT.040709</v>
      </c>
      <c r="K506" s="2" t="s">
        <v>1192</v>
      </c>
      <c r="L506" t="str">
        <f t="shared" si="61"/>
        <v xml:space="preserve">      Brown</v>
      </c>
      <c r="M506" s="12" t="str">
        <f t="shared" si="62"/>
        <v>PI.IC.IT.040709.01</v>
      </c>
      <c r="N506" s="12"/>
      <c r="O506" s="12" t="str">
        <f t="shared" si="63"/>
        <v>PH.IC.IT.040709.01</v>
      </c>
      <c r="Q506" s="12" t="str">
        <f t="shared" si="64"/>
        <v>CL.IC.IT.040709.01</v>
      </c>
    </row>
    <row r="507" spans="1:19" ht="15">
      <c r="A507" t="s">
        <v>4089</v>
      </c>
      <c r="C507" s="2" t="s">
        <v>7070</v>
      </c>
      <c r="E507" s="2" t="s">
        <v>7284</v>
      </c>
      <c r="F507" t="s">
        <v>4440</v>
      </c>
      <c r="G507" t="s">
        <v>4053</v>
      </c>
      <c r="H507" s="2" t="s">
        <v>10905</v>
      </c>
      <c r="I507" t="s">
        <v>1434</v>
      </c>
      <c r="J507" s="11" t="str">
        <f t="shared" si="60"/>
        <v>IC.IT.040710</v>
      </c>
      <c r="K507" s="2" t="s">
        <v>1192</v>
      </c>
      <c r="L507" t="str">
        <f t="shared" si="61"/>
        <v xml:space="preserve">      Green</v>
      </c>
      <c r="M507" s="12" t="str">
        <f t="shared" si="62"/>
        <v>PI.IC.IT.040710.01</v>
      </c>
      <c r="N507" s="12"/>
      <c r="O507" s="12" t="str">
        <f t="shared" si="63"/>
        <v>PH.IC.IT.040710.01</v>
      </c>
      <c r="Q507" s="12" t="str">
        <f t="shared" si="64"/>
        <v>CL.IC.IT.040710.01</v>
      </c>
    </row>
    <row r="508" spans="1:19" ht="15">
      <c r="A508" t="s">
        <v>4089</v>
      </c>
      <c r="C508" s="2" t="s">
        <v>7070</v>
      </c>
      <c r="E508" s="2" t="s">
        <v>7284</v>
      </c>
      <c r="F508" t="s">
        <v>4440</v>
      </c>
      <c r="G508" t="s">
        <v>3123</v>
      </c>
      <c r="H508" s="2" t="s">
        <v>11023</v>
      </c>
      <c r="I508" t="s">
        <v>3124</v>
      </c>
      <c r="J508" s="11" t="str">
        <f t="shared" si="60"/>
        <v>IC.IT.040712</v>
      </c>
      <c r="K508" s="2" t="s">
        <v>1192</v>
      </c>
      <c r="L508" t="str">
        <f t="shared" si="61"/>
        <v xml:space="preserve">     White</v>
      </c>
      <c r="M508" s="12" t="str">
        <f t="shared" si="62"/>
        <v>PI.IC.IT.040712.01</v>
      </c>
      <c r="N508" s="12"/>
      <c r="O508" s="12" t="str">
        <f t="shared" si="63"/>
        <v>PH.IC.IT.040712.01</v>
      </c>
      <c r="Q508" s="12" t="str">
        <f t="shared" si="64"/>
        <v>CL.IC.IT.040712.01</v>
      </c>
    </row>
    <row r="509" spans="1:19" ht="12.95" customHeight="1">
      <c r="A509" t="s">
        <v>4089</v>
      </c>
      <c r="C509" s="2" t="s">
        <v>7070</v>
      </c>
      <c r="E509" s="2" t="s">
        <v>7284</v>
      </c>
      <c r="F509" t="s">
        <v>4440</v>
      </c>
      <c r="G509" t="s">
        <v>4054</v>
      </c>
      <c r="H509" s="2" t="s">
        <v>8201</v>
      </c>
      <c r="I509" t="s">
        <v>2618</v>
      </c>
      <c r="J509" s="11" t="str">
        <f t="shared" si="60"/>
        <v>IC.IT.040713</v>
      </c>
      <c r="K509" s="2" t="s">
        <v>1192</v>
      </c>
      <c r="L509" t="str">
        <f t="shared" si="61"/>
        <v xml:space="preserve">      Black</v>
      </c>
      <c r="M509" s="12" t="str">
        <f t="shared" si="62"/>
        <v>PI.IC.IT.040713.01</v>
      </c>
      <c r="N509" s="12"/>
      <c r="O509" s="12" t="str">
        <f t="shared" si="63"/>
        <v>PH.IC.IT.040713.01</v>
      </c>
      <c r="Q509" s="12" t="str">
        <f t="shared" si="64"/>
        <v>CL.IC.IT.040713.01</v>
      </c>
    </row>
    <row r="510" spans="1:19" ht="15">
      <c r="A510" t="s">
        <v>4089</v>
      </c>
      <c r="C510" s="2" t="s">
        <v>7070</v>
      </c>
      <c r="E510" s="2" t="s">
        <v>7284</v>
      </c>
      <c r="F510" t="s">
        <v>4441</v>
      </c>
      <c r="G510" s="2" t="s">
        <v>4433</v>
      </c>
      <c r="H510" s="2" t="s">
        <v>9621</v>
      </c>
      <c r="I510" s="2" t="s">
        <v>4301</v>
      </c>
      <c r="J510" s="11" t="str">
        <f t="shared" si="60"/>
        <v>IC.IT.040714</v>
      </c>
      <c r="K510" s="2" t="s">
        <v>11324</v>
      </c>
      <c r="L510" t="str">
        <f t="shared" si="61"/>
        <v xml:space="preserve">  Unable to assess</v>
      </c>
      <c r="M510" s="12" t="str">
        <f t="shared" si="62"/>
        <v>PI.IC.IT.040714.01</v>
      </c>
      <c r="N510" s="12"/>
      <c r="O510" s="12" t="str">
        <f t="shared" si="63"/>
        <v>PH.IC.IT.040714.01</v>
      </c>
      <c r="Q510" s="12" t="str">
        <f t="shared" si="64"/>
        <v>CL.IC.IT.040714.01</v>
      </c>
      <c r="R510" t="s">
        <v>1141</v>
      </c>
      <c r="S510">
        <v>151</v>
      </c>
    </row>
    <row r="511" spans="1:19" ht="15">
      <c r="A511" t="s">
        <v>4089</v>
      </c>
      <c r="C511" s="2" t="s">
        <v>7070</v>
      </c>
      <c r="D511" t="s">
        <v>3875</v>
      </c>
      <c r="E511" s="2" t="s">
        <v>10093</v>
      </c>
      <c r="F511" t="s">
        <v>4440</v>
      </c>
      <c r="G511" t="s">
        <v>4055</v>
      </c>
      <c r="H511" s="2" t="s">
        <v>1192</v>
      </c>
      <c r="I511" t="s">
        <v>1639</v>
      </c>
      <c r="J511" s="11" t="str">
        <f t="shared" si="60"/>
        <v>IC.IT.040801</v>
      </c>
      <c r="K511" s="2" t="s">
        <v>11324</v>
      </c>
      <c r="L511" t="str">
        <f t="shared" si="61"/>
        <v xml:space="preserve">     Clear </v>
      </c>
      <c r="M511" s="12" t="str">
        <f t="shared" si="62"/>
        <v>PI.IC.IT.040801.01</v>
      </c>
      <c r="N511" s="12"/>
      <c r="O511" s="12" t="str">
        <f t="shared" si="63"/>
        <v>PH.IC.IT.040801.01</v>
      </c>
      <c r="Q511" s="12" t="str">
        <f t="shared" si="64"/>
        <v>CL.IC.IT.040801.01</v>
      </c>
    </row>
    <row r="512" spans="1:19" ht="15">
      <c r="A512" t="s">
        <v>4089</v>
      </c>
      <c r="C512" s="2" t="s">
        <v>7070</v>
      </c>
      <c r="E512" s="2" t="s">
        <v>10093</v>
      </c>
      <c r="F512" t="s">
        <v>4440</v>
      </c>
      <c r="G512" t="s">
        <v>4056</v>
      </c>
      <c r="H512" s="2" t="s">
        <v>923</v>
      </c>
      <c r="I512" t="s">
        <v>1438</v>
      </c>
      <c r="J512" s="11" t="str">
        <f t="shared" si="60"/>
        <v>IC.IT.040802</v>
      </c>
      <c r="K512" s="2" t="s">
        <v>1192</v>
      </c>
      <c r="L512" t="str">
        <f t="shared" si="61"/>
        <v xml:space="preserve">      Bloody</v>
      </c>
      <c r="M512" s="12" t="str">
        <f t="shared" si="62"/>
        <v>PI.IC.IT.040802.01</v>
      </c>
      <c r="N512" s="12"/>
      <c r="O512" s="12" t="str">
        <f t="shared" si="63"/>
        <v>PH.IC.IT.040802.01</v>
      </c>
      <c r="Q512" s="12" t="str">
        <f t="shared" si="64"/>
        <v>CL.IC.IT.040802.01</v>
      </c>
    </row>
    <row r="513" spans="1:19" ht="15">
      <c r="A513" t="s">
        <v>4089</v>
      </c>
      <c r="C513" s="2" t="s">
        <v>7070</v>
      </c>
      <c r="E513" s="2" t="s">
        <v>10093</v>
      </c>
      <c r="F513" t="s">
        <v>4440</v>
      </c>
      <c r="G513" t="s">
        <v>4057</v>
      </c>
      <c r="H513" s="2" t="s">
        <v>1202</v>
      </c>
      <c r="I513" t="s">
        <v>1635</v>
      </c>
      <c r="J513" s="11" t="str">
        <f t="shared" si="60"/>
        <v>IC.IT.040803</v>
      </c>
      <c r="K513" s="2" t="s">
        <v>1192</v>
      </c>
      <c r="L513" t="str">
        <f t="shared" si="61"/>
        <v xml:space="preserve">      Serosanguinous</v>
      </c>
      <c r="M513" s="12" t="str">
        <f t="shared" si="62"/>
        <v>PI.IC.IT.040803.01</v>
      </c>
      <c r="N513" s="12"/>
      <c r="O513" s="12" t="str">
        <f t="shared" si="63"/>
        <v>PH.IC.IT.040803.01</v>
      </c>
      <c r="Q513" s="12" t="str">
        <f t="shared" si="64"/>
        <v>CL.IC.IT.040803.01</v>
      </c>
    </row>
    <row r="514" spans="1:19" ht="15">
      <c r="A514" t="s">
        <v>4089</v>
      </c>
      <c r="C514" s="2" t="s">
        <v>7070</v>
      </c>
      <c r="E514" s="2" t="s">
        <v>10093</v>
      </c>
      <c r="F514" t="s">
        <v>4440</v>
      </c>
      <c r="G514" t="s">
        <v>4058</v>
      </c>
      <c r="H514" s="2" t="s">
        <v>7070</v>
      </c>
      <c r="I514" t="s">
        <v>1637</v>
      </c>
      <c r="J514" s="11" t="str">
        <f t="shared" si="60"/>
        <v>IC.IT.040804</v>
      </c>
      <c r="K514" s="2" t="s">
        <v>1192</v>
      </c>
      <c r="L514" t="str">
        <f t="shared" si="61"/>
        <v xml:space="preserve">      Serous</v>
      </c>
      <c r="M514" s="12" t="str">
        <f t="shared" si="62"/>
        <v>PI.IC.IT.040804.01</v>
      </c>
      <c r="N514" s="12"/>
      <c r="O514" s="12" t="str">
        <f t="shared" si="63"/>
        <v>PH.IC.IT.040804.01</v>
      </c>
      <c r="Q514" s="12" t="str">
        <f t="shared" si="64"/>
        <v>CL.IC.IT.040804.01</v>
      </c>
    </row>
    <row r="515" spans="1:19" ht="15">
      <c r="A515" t="s">
        <v>4089</v>
      </c>
      <c r="C515" s="2" t="s">
        <v>7070</v>
      </c>
      <c r="E515" s="2" t="s">
        <v>10093</v>
      </c>
      <c r="F515" t="s">
        <v>4440</v>
      </c>
      <c r="G515" t="s">
        <v>4059</v>
      </c>
      <c r="H515" s="2" t="s">
        <v>7071</v>
      </c>
      <c r="I515" t="s">
        <v>1641</v>
      </c>
      <c r="J515" s="11" t="str">
        <f t="shared" si="60"/>
        <v>IC.IT.040805</v>
      </c>
      <c r="K515" s="2" t="s">
        <v>1192</v>
      </c>
      <c r="L515" t="str">
        <f t="shared" si="61"/>
        <v xml:space="preserve">      Cloudy</v>
      </c>
      <c r="M515" s="12" t="str">
        <f t="shared" si="62"/>
        <v>PI.IC.IT.040805.01</v>
      </c>
      <c r="N515" s="12"/>
      <c r="O515" s="12" t="str">
        <f t="shared" si="63"/>
        <v>PH.IC.IT.040805.01</v>
      </c>
      <c r="Q515" s="12" t="str">
        <f t="shared" si="64"/>
        <v>CL.IC.IT.040805.01</v>
      </c>
    </row>
    <row r="516" spans="1:19" ht="15">
      <c r="A516" t="s">
        <v>4089</v>
      </c>
      <c r="C516" s="2" t="s">
        <v>7070</v>
      </c>
      <c r="E516" s="2" t="s">
        <v>10093</v>
      </c>
      <c r="F516" t="s">
        <v>4440</v>
      </c>
      <c r="G516" t="s">
        <v>4060</v>
      </c>
      <c r="H516" s="2" t="s">
        <v>6888</v>
      </c>
      <c r="I516" t="s">
        <v>1643</v>
      </c>
      <c r="J516" s="11" t="str">
        <f t="shared" si="60"/>
        <v>IC.IT.040806</v>
      </c>
      <c r="K516" s="2" t="s">
        <v>1192</v>
      </c>
      <c r="L516" t="str">
        <f t="shared" si="61"/>
        <v xml:space="preserve">      Purulent</v>
      </c>
      <c r="M516" s="12" t="str">
        <f t="shared" si="62"/>
        <v>PI.IC.IT.040806.01</v>
      </c>
      <c r="N516" s="12"/>
      <c r="O516" s="12" t="str">
        <f t="shared" si="63"/>
        <v>PH.IC.IT.040806.01</v>
      </c>
      <c r="Q516" s="12" t="str">
        <f t="shared" si="64"/>
        <v>CL.IC.IT.040806.01</v>
      </c>
    </row>
    <row r="517" spans="1:19" ht="15">
      <c r="A517" t="s">
        <v>4089</v>
      </c>
      <c r="C517" s="2" t="s">
        <v>7070</v>
      </c>
      <c r="E517" s="2" t="s">
        <v>10093</v>
      </c>
      <c r="F517" t="s">
        <v>4440</v>
      </c>
      <c r="G517" t="s">
        <v>4061</v>
      </c>
      <c r="H517" s="2" t="s">
        <v>7284</v>
      </c>
      <c r="I517" t="s">
        <v>1645</v>
      </c>
      <c r="J517" s="11" t="str">
        <f t="shared" si="60"/>
        <v>IC.IT.040807</v>
      </c>
      <c r="K517" s="2" t="s">
        <v>1192</v>
      </c>
      <c r="L517" t="str">
        <f t="shared" si="61"/>
        <v xml:space="preserve">      Viscous</v>
      </c>
      <c r="M517" s="12" t="str">
        <f t="shared" si="62"/>
        <v>PI.IC.IT.040807.01</v>
      </c>
      <c r="N517" s="12"/>
      <c r="O517" s="12" t="str">
        <f t="shared" si="63"/>
        <v>PH.IC.IT.040807.01</v>
      </c>
      <c r="Q517" s="12" t="str">
        <f t="shared" si="64"/>
        <v>CL.IC.IT.040807.01</v>
      </c>
    </row>
    <row r="518" spans="1:19" ht="15">
      <c r="A518" t="s">
        <v>4089</v>
      </c>
      <c r="C518" s="2" t="s">
        <v>7070</v>
      </c>
      <c r="E518" s="2" t="s">
        <v>10093</v>
      </c>
      <c r="F518" t="s">
        <v>4441</v>
      </c>
      <c r="G518" s="2" t="s">
        <v>4300</v>
      </c>
      <c r="H518" s="2" t="s">
        <v>10093</v>
      </c>
      <c r="I518" s="2" t="s">
        <v>4301</v>
      </c>
      <c r="J518" s="11" t="str">
        <f t="shared" si="60"/>
        <v>IC.IT.040808</v>
      </c>
      <c r="K518" s="2" t="s">
        <v>1192</v>
      </c>
      <c r="L518" t="str">
        <f t="shared" si="61"/>
        <v xml:space="preserve"> Unable to Assess</v>
      </c>
      <c r="M518" s="12" t="str">
        <f t="shared" si="62"/>
        <v>PI.IC.IT.040808.01</v>
      </c>
      <c r="N518" s="12"/>
      <c r="O518" s="12" t="str">
        <f t="shared" si="63"/>
        <v>PH.IC.IT.040808.01</v>
      </c>
      <c r="Q518" s="12" t="str">
        <f t="shared" si="64"/>
        <v>CL.IC.IT.040808.01</v>
      </c>
      <c r="R518" t="s">
        <v>1141</v>
      </c>
      <c r="S518">
        <v>152</v>
      </c>
    </row>
    <row r="519" spans="1:19" ht="15">
      <c r="A519" t="s">
        <v>4089</v>
      </c>
      <c r="C519" s="2" t="s">
        <v>948</v>
      </c>
      <c r="D519" t="s">
        <v>3910</v>
      </c>
      <c r="E519" s="2" t="s">
        <v>10095</v>
      </c>
      <c r="F519" t="s">
        <v>4440</v>
      </c>
      <c r="G519" t="s">
        <v>3885</v>
      </c>
      <c r="H519" s="2" t="s">
        <v>11324</v>
      </c>
      <c r="I519" t="s">
        <v>1993</v>
      </c>
      <c r="J519" s="11" t="str">
        <f t="shared" si="60"/>
        <v>IC.IT.040901</v>
      </c>
      <c r="K519" s="2" t="s">
        <v>11324</v>
      </c>
      <c r="L519" t="str">
        <f t="shared" si="61"/>
        <v xml:space="preserve">     Odor none</v>
      </c>
      <c r="M519" s="12" t="str">
        <f t="shared" si="62"/>
        <v>PI.IC.IT.040901.01</v>
      </c>
      <c r="N519" s="12"/>
      <c r="O519" s="12" t="str">
        <f t="shared" si="63"/>
        <v>PH.IC.IT.040901.01</v>
      </c>
      <c r="Q519" s="12" t="str">
        <f t="shared" si="64"/>
        <v>CL.IC.IT.040901.01</v>
      </c>
    </row>
    <row r="520" spans="1:19" ht="15">
      <c r="A520" t="s">
        <v>4089</v>
      </c>
      <c r="C520" s="2" t="s">
        <v>948</v>
      </c>
      <c r="E520" s="2" t="s">
        <v>10095</v>
      </c>
      <c r="F520" t="s">
        <v>4440</v>
      </c>
      <c r="G520" t="s">
        <v>3755</v>
      </c>
      <c r="H520" s="2" t="s">
        <v>1199</v>
      </c>
      <c r="I520" t="s">
        <v>1995</v>
      </c>
      <c r="J520" s="11" t="str">
        <f t="shared" si="60"/>
        <v>IC.IT.040902</v>
      </c>
      <c r="K520" s="2" t="s">
        <v>11324</v>
      </c>
      <c r="L520" t="str">
        <f t="shared" si="61"/>
        <v xml:space="preserve">     Odor foul</v>
      </c>
      <c r="M520" s="12" t="str">
        <f t="shared" si="62"/>
        <v>PI.IC.IT.040902.01</v>
      </c>
      <c r="N520" s="12"/>
      <c r="O520" s="12" t="str">
        <f t="shared" si="63"/>
        <v>PH.IC.IT.040902.01</v>
      </c>
      <c r="Q520" s="12" t="str">
        <f t="shared" si="64"/>
        <v>CL.IC.IT.040902.01</v>
      </c>
    </row>
    <row r="521" spans="1:19" ht="15">
      <c r="A521" t="s">
        <v>4089</v>
      </c>
      <c r="C521" s="2" t="s">
        <v>948</v>
      </c>
      <c r="D521" t="s">
        <v>5727</v>
      </c>
      <c r="E521" s="2" t="s">
        <v>10905</v>
      </c>
      <c r="F521" t="s">
        <v>4442</v>
      </c>
      <c r="G521" t="s">
        <v>3912</v>
      </c>
      <c r="H521" s="2" t="s">
        <v>11324</v>
      </c>
      <c r="I521" t="s">
        <v>1831</v>
      </c>
      <c r="J521" s="11" t="str">
        <f t="shared" si="60"/>
        <v>IC.IT.041001</v>
      </c>
      <c r="K521" s="2" t="s">
        <v>11324</v>
      </c>
      <c r="L521" t="str">
        <f t="shared" si="61"/>
        <v xml:space="preserve">      None (open to air)</v>
      </c>
      <c r="M521" s="12" t="str">
        <f t="shared" si="62"/>
        <v>PI.IC.IT.041001.01</v>
      </c>
      <c r="N521" s="12"/>
      <c r="O521" s="12" t="str">
        <f t="shared" si="63"/>
        <v>PH.IC.IT.041001.01</v>
      </c>
      <c r="Q521" s="12" t="str">
        <f t="shared" si="64"/>
        <v>CL.IC.IT.041001.01</v>
      </c>
    </row>
    <row r="522" spans="1:19" ht="15">
      <c r="A522" t="s">
        <v>4089</v>
      </c>
      <c r="C522" s="2" t="s">
        <v>948</v>
      </c>
      <c r="E522" s="2" t="s">
        <v>10905</v>
      </c>
      <c r="F522" t="s">
        <v>4442</v>
      </c>
      <c r="G522" t="s">
        <v>4243</v>
      </c>
      <c r="H522" s="2" t="s">
        <v>1199</v>
      </c>
      <c r="I522" t="s">
        <v>1827</v>
      </c>
      <c r="J522" s="11" t="str">
        <f t="shared" si="60"/>
        <v>IC.IT.041002</v>
      </c>
      <c r="K522" s="2" t="s">
        <v>11324</v>
      </c>
      <c r="L522" t="str">
        <f t="shared" si="61"/>
        <v xml:space="preserve">      Pressure</v>
      </c>
      <c r="M522" s="12" t="str">
        <f t="shared" si="62"/>
        <v>PI.IC.IT.041002.01</v>
      </c>
      <c r="N522" s="12"/>
      <c r="O522" s="12" t="str">
        <f t="shared" si="63"/>
        <v>PH.IC.IT.041002.01</v>
      </c>
      <c r="Q522" s="12" t="str">
        <f t="shared" si="64"/>
        <v>CL.IC.IT.041002.01</v>
      </c>
    </row>
    <row r="523" spans="1:19" ht="15">
      <c r="A523" t="s">
        <v>4089</v>
      </c>
      <c r="C523" s="2" t="s">
        <v>948</v>
      </c>
      <c r="E523" s="2" t="s">
        <v>10905</v>
      </c>
      <c r="F523" t="s">
        <v>4442</v>
      </c>
      <c r="G523" t="s">
        <v>4244</v>
      </c>
      <c r="H523" s="2" t="s">
        <v>946</v>
      </c>
      <c r="I523" t="s">
        <v>1880</v>
      </c>
      <c r="J523" s="11" t="str">
        <f t="shared" si="60"/>
        <v>IC.IT.041003</v>
      </c>
      <c r="K523" s="2" t="s">
        <v>11324</v>
      </c>
      <c r="L523" t="str">
        <f t="shared" si="61"/>
        <v xml:space="preserve">      Antimicrobial</v>
      </c>
      <c r="M523" s="12" t="str">
        <f t="shared" si="62"/>
        <v>PI.IC.IT.041003.01</v>
      </c>
      <c r="N523" s="12"/>
      <c r="O523" s="12" t="str">
        <f t="shared" si="63"/>
        <v>PH.IC.IT.041003.01</v>
      </c>
      <c r="Q523" s="12" t="str">
        <f t="shared" si="64"/>
        <v>CL.IC.IT.041003.01</v>
      </c>
    </row>
    <row r="524" spans="1:19" ht="15">
      <c r="A524" t="s">
        <v>4089</v>
      </c>
      <c r="C524" s="2" t="s">
        <v>948</v>
      </c>
      <c r="E524" s="2" t="s">
        <v>10905</v>
      </c>
      <c r="F524" t="s">
        <v>4442</v>
      </c>
      <c r="G524" t="s">
        <v>4245</v>
      </c>
      <c r="H524" s="2" t="s">
        <v>948</v>
      </c>
      <c r="I524" t="s">
        <v>1825</v>
      </c>
      <c r="J524" s="11" t="str">
        <f t="shared" si="60"/>
        <v>IC.IT.041004</v>
      </c>
      <c r="K524" s="2" t="s">
        <v>11324</v>
      </c>
      <c r="L524" t="str">
        <f t="shared" si="61"/>
        <v xml:space="preserve">      Gauze</v>
      </c>
      <c r="M524" s="12" t="str">
        <f t="shared" si="62"/>
        <v>PI.IC.IT.041004.01</v>
      </c>
      <c r="N524" s="12"/>
      <c r="O524" s="12" t="str">
        <f t="shared" si="63"/>
        <v>PH.IC.IT.041004.01</v>
      </c>
      <c r="Q524" s="12" t="str">
        <f t="shared" si="64"/>
        <v>CL.IC.IT.041004.01</v>
      </c>
    </row>
    <row r="525" spans="1:19" ht="15">
      <c r="A525" t="s">
        <v>4089</v>
      </c>
      <c r="C525" s="2" t="s">
        <v>7070</v>
      </c>
      <c r="E525" s="2" t="s">
        <v>10905</v>
      </c>
      <c r="F525" t="s">
        <v>4442</v>
      </c>
      <c r="G525" t="s">
        <v>3823</v>
      </c>
      <c r="H525" s="2" t="s">
        <v>7071</v>
      </c>
      <c r="I525" t="s">
        <v>1998</v>
      </c>
      <c r="J525" s="11" t="str">
        <f t="shared" si="60"/>
        <v>IC.IT.041005</v>
      </c>
      <c r="K525" s="2" t="s">
        <v>1192</v>
      </c>
      <c r="L525" t="str">
        <f t="shared" si="61"/>
        <v xml:space="preserve">      Transparent (Opsite, Tegaderm)</v>
      </c>
      <c r="M525" s="12" t="str">
        <f t="shared" si="62"/>
        <v>PI.IC.IT.041005.01</v>
      </c>
      <c r="N525" s="12"/>
      <c r="O525" s="12" t="str">
        <f t="shared" si="63"/>
        <v>PH.IC.IT.041005.01</v>
      </c>
      <c r="Q525" s="12" t="str">
        <f t="shared" si="64"/>
        <v>CL.IC.IT.041005.01</v>
      </c>
    </row>
    <row r="526" spans="1:19" ht="15">
      <c r="A526" t="s">
        <v>4089</v>
      </c>
      <c r="C526" s="2" t="s">
        <v>7070</v>
      </c>
      <c r="E526" s="2" t="s">
        <v>10905</v>
      </c>
      <c r="F526" t="s">
        <v>4442</v>
      </c>
      <c r="G526" t="s">
        <v>3824</v>
      </c>
      <c r="H526" s="2" t="s">
        <v>6888</v>
      </c>
      <c r="I526" t="s">
        <v>1701</v>
      </c>
      <c r="J526" s="11" t="str">
        <f t="shared" ref="J526:J594" si="65">CONCATENATE("IC.IT.",C526,E526,H526)</f>
        <v>IC.IT.041006</v>
      </c>
      <c r="K526" s="2" t="s">
        <v>1192</v>
      </c>
      <c r="L526" t="str">
        <f t="shared" ref="L526:L594" si="66">G526</f>
        <v xml:space="preserve">      Wet to Dry: specify date/time</v>
      </c>
      <c r="M526" s="12" t="str">
        <f t="shared" ref="M526:M594" si="67">CONCATENATE("PI.",J526,".",K526)</f>
        <v>PI.IC.IT.041006.01</v>
      </c>
      <c r="N526" s="12"/>
      <c r="O526" s="12" t="str">
        <f t="shared" ref="O526:O594" si="68">CONCATENATE("PH.",J526,".",K526)</f>
        <v>PH.IC.IT.041006.01</v>
      </c>
      <c r="Q526" s="12" t="str">
        <f t="shared" ref="Q526:Q594" si="69">CONCATENATE("CL.",J526,".",K526)</f>
        <v>CL.IC.IT.041006.01</v>
      </c>
    </row>
    <row r="527" spans="1:19" ht="15">
      <c r="A527" t="s">
        <v>4089</v>
      </c>
      <c r="C527" s="2" t="s">
        <v>7070</v>
      </c>
      <c r="E527" s="2" t="s">
        <v>10905</v>
      </c>
      <c r="F527" t="s">
        <v>4442</v>
      </c>
      <c r="G527" t="s">
        <v>3825</v>
      </c>
      <c r="H527" s="2" t="s">
        <v>7284</v>
      </c>
      <c r="I527" t="s">
        <v>2536</v>
      </c>
      <c r="J527" s="11" t="str">
        <f t="shared" si="65"/>
        <v>IC.IT.041007</v>
      </c>
      <c r="K527" s="2" t="s">
        <v>1192</v>
      </c>
      <c r="L527" t="str">
        <f t="shared" si="66"/>
        <v xml:space="preserve">      Gauze Wrap (Kerlix, Kling)</v>
      </c>
      <c r="M527" s="12" t="str">
        <f t="shared" si="67"/>
        <v>PI.IC.IT.041007.01</v>
      </c>
      <c r="N527" s="12"/>
      <c r="O527" s="12" t="str">
        <f t="shared" si="68"/>
        <v>PH.IC.IT.041007.01</v>
      </c>
      <c r="Q527" s="12" t="str">
        <f t="shared" si="69"/>
        <v>CL.IC.IT.041007.01</v>
      </c>
    </row>
    <row r="528" spans="1:19" ht="15">
      <c r="A528" t="s">
        <v>4089</v>
      </c>
      <c r="C528" s="2" t="s">
        <v>7070</v>
      </c>
      <c r="E528" s="2" t="s">
        <v>10905</v>
      </c>
      <c r="F528" t="s">
        <v>4442</v>
      </c>
      <c r="G528" t="s">
        <v>3826</v>
      </c>
      <c r="H528" s="2" t="s">
        <v>10093</v>
      </c>
      <c r="I528" t="s">
        <v>3827</v>
      </c>
      <c r="J528" s="11" t="str">
        <f t="shared" si="65"/>
        <v>IC.IT.041008</v>
      </c>
      <c r="K528" s="2" t="s">
        <v>1192</v>
      </c>
      <c r="L528" t="str">
        <f t="shared" si="66"/>
        <v xml:space="preserve">      Foam dressing</v>
      </c>
      <c r="M528" s="12" t="str">
        <f t="shared" si="67"/>
        <v>PI.IC.IT.041008.01</v>
      </c>
      <c r="N528" s="12"/>
      <c r="O528" s="12" t="str">
        <f t="shared" si="68"/>
        <v>PH.IC.IT.041008.01</v>
      </c>
      <c r="Q528" s="12" t="str">
        <f t="shared" si="69"/>
        <v>CL.IC.IT.041008.01</v>
      </c>
    </row>
    <row r="529" spans="1:25" ht="15">
      <c r="A529" t="s">
        <v>4089</v>
      </c>
      <c r="C529" s="2" t="s">
        <v>7070</v>
      </c>
      <c r="E529" s="2" t="s">
        <v>10905</v>
      </c>
      <c r="F529" t="s">
        <v>4442</v>
      </c>
      <c r="G529" t="s">
        <v>3828</v>
      </c>
      <c r="H529" s="2" t="s">
        <v>10095</v>
      </c>
      <c r="I529" t="s">
        <v>2538</v>
      </c>
      <c r="J529" s="11" t="str">
        <f t="shared" si="65"/>
        <v>IC.IT.041009</v>
      </c>
      <c r="K529" s="2" t="s">
        <v>1192</v>
      </c>
      <c r="L529" t="str">
        <f t="shared" si="66"/>
        <v xml:space="preserve">      Gauze Packing (Iodoform, NuGauze)</v>
      </c>
      <c r="M529" s="12" t="str">
        <f t="shared" si="67"/>
        <v>PI.IC.IT.041009.01</v>
      </c>
      <c r="N529" s="12"/>
      <c r="O529" s="12" t="str">
        <f t="shared" si="68"/>
        <v>PH.IC.IT.041009.01</v>
      </c>
      <c r="Q529" s="12" t="str">
        <f t="shared" si="69"/>
        <v>CL.IC.IT.041009.01</v>
      </c>
    </row>
    <row r="530" spans="1:25" ht="15">
      <c r="A530" t="s">
        <v>4089</v>
      </c>
      <c r="C530" s="2" t="s">
        <v>7070</v>
      </c>
      <c r="E530" s="2" t="s">
        <v>10905</v>
      </c>
      <c r="F530" t="s">
        <v>4442</v>
      </c>
      <c r="G530" t="s">
        <v>3829</v>
      </c>
      <c r="H530" s="2" t="s">
        <v>10905</v>
      </c>
      <c r="I530" t="s">
        <v>3984</v>
      </c>
      <c r="J530" s="11" t="str">
        <f t="shared" si="65"/>
        <v>IC.IT.041010</v>
      </c>
      <c r="K530" s="2" t="s">
        <v>1192</v>
      </c>
      <c r="L530" t="str">
        <f t="shared" si="66"/>
        <v xml:space="preserve">      Hydrocolloidal (Duoderm, Restore)</v>
      </c>
      <c r="M530" s="12" t="str">
        <f t="shared" si="67"/>
        <v>PI.IC.IT.041010.01</v>
      </c>
      <c r="N530" s="12"/>
      <c r="O530" s="12" t="str">
        <f t="shared" si="68"/>
        <v>PH.IC.IT.041010.01</v>
      </c>
      <c r="Q530" s="12" t="str">
        <f t="shared" si="69"/>
        <v>CL.IC.IT.041010.01</v>
      </c>
    </row>
    <row r="531" spans="1:25" ht="15">
      <c r="A531" t="s">
        <v>4089</v>
      </c>
      <c r="C531" s="2" t="s">
        <v>7070</v>
      </c>
      <c r="E531" s="2" t="s">
        <v>10905</v>
      </c>
      <c r="F531" t="s">
        <v>4442</v>
      </c>
      <c r="G531" t="s">
        <v>3985</v>
      </c>
      <c r="H531" s="2" t="s">
        <v>11023</v>
      </c>
      <c r="I531" t="s">
        <v>3986</v>
      </c>
      <c r="J531" s="11" t="str">
        <f t="shared" si="65"/>
        <v>IC.IT.041012</v>
      </c>
      <c r="K531" s="2" t="s">
        <v>1192</v>
      </c>
      <c r="L531" t="str">
        <f t="shared" si="66"/>
        <v xml:space="preserve">      Calcium Alginate (Aquacel, Calicare)</v>
      </c>
      <c r="M531" s="12" t="str">
        <f t="shared" si="67"/>
        <v>PI.IC.IT.041012.01</v>
      </c>
      <c r="N531" s="12"/>
      <c r="O531" s="12" t="str">
        <f t="shared" si="68"/>
        <v>PH.IC.IT.041012.01</v>
      </c>
      <c r="Q531" s="12" t="str">
        <f t="shared" si="69"/>
        <v>CL.IC.IT.041012.01</v>
      </c>
    </row>
    <row r="532" spans="1:25" ht="15">
      <c r="A532" t="s">
        <v>4089</v>
      </c>
      <c r="C532" s="2" t="s">
        <v>7070</v>
      </c>
      <c r="E532" s="2" t="s">
        <v>10905</v>
      </c>
      <c r="F532" t="s">
        <v>4442</v>
      </c>
      <c r="G532" t="s">
        <v>3707</v>
      </c>
      <c r="H532" s="2" t="s">
        <v>8201</v>
      </c>
      <c r="I532" t="s">
        <v>3708</v>
      </c>
      <c r="J532" s="11" t="str">
        <f t="shared" si="65"/>
        <v>IC.IT.041013</v>
      </c>
      <c r="K532" s="2" t="s">
        <v>1192</v>
      </c>
      <c r="L532" t="str">
        <f t="shared" si="66"/>
        <v xml:space="preserve">      Hypertonic Hydrogel</v>
      </c>
      <c r="M532" s="12" t="str">
        <f t="shared" si="67"/>
        <v>PI.IC.IT.041013.01</v>
      </c>
      <c r="N532" s="12"/>
      <c r="O532" s="12" t="str">
        <f t="shared" si="68"/>
        <v>PH.IC.IT.041013.01</v>
      </c>
      <c r="Q532" s="12" t="str">
        <f t="shared" si="69"/>
        <v>CL.IC.IT.041013.01</v>
      </c>
    </row>
    <row r="533" spans="1:25" ht="15">
      <c r="A533" t="s">
        <v>4089</v>
      </c>
      <c r="C533" s="2" t="s">
        <v>7070</v>
      </c>
      <c r="E533" s="2" t="s">
        <v>10905</v>
      </c>
      <c r="F533" t="s">
        <v>4442</v>
      </c>
      <c r="G533" t="s">
        <v>3709</v>
      </c>
      <c r="H533" s="2" t="s">
        <v>9621</v>
      </c>
      <c r="I533" t="s">
        <v>3710</v>
      </c>
      <c r="J533" s="11" t="str">
        <f t="shared" si="65"/>
        <v>IC.IT.041014</v>
      </c>
      <c r="K533" s="2" t="s">
        <v>1192</v>
      </c>
      <c r="L533" t="str">
        <f t="shared" si="66"/>
        <v xml:space="preserve">      Hydrogel (Duoderm-gel)</v>
      </c>
      <c r="M533" s="12" t="str">
        <f t="shared" si="67"/>
        <v>PI.IC.IT.041014.01</v>
      </c>
      <c r="N533" s="12"/>
      <c r="O533" s="12" t="str">
        <f t="shared" si="68"/>
        <v>PH.IC.IT.041014.01</v>
      </c>
      <c r="Q533" s="12" t="str">
        <f t="shared" si="69"/>
        <v>CL.IC.IT.041014.01</v>
      </c>
    </row>
    <row r="534" spans="1:25" ht="15">
      <c r="A534" t="s">
        <v>4089</v>
      </c>
      <c r="C534" s="2" t="s">
        <v>7070</v>
      </c>
      <c r="E534" s="2" t="s">
        <v>10905</v>
      </c>
      <c r="F534" t="s">
        <v>4442</v>
      </c>
      <c r="G534" t="s">
        <v>3711</v>
      </c>
      <c r="H534" s="2" t="s">
        <v>6135</v>
      </c>
      <c r="I534" t="s">
        <v>3712</v>
      </c>
      <c r="J534" s="11" t="str">
        <f t="shared" si="65"/>
        <v>IC.IT.041015</v>
      </c>
      <c r="K534" s="2" t="s">
        <v>1192</v>
      </c>
      <c r="L534" t="str">
        <f t="shared" si="66"/>
        <v xml:space="preserve">      Balsam of Peru (Xenaderm)</v>
      </c>
      <c r="M534" s="12" t="str">
        <f t="shared" si="67"/>
        <v>PI.IC.IT.041015.01</v>
      </c>
      <c r="N534" s="12"/>
      <c r="O534" s="12" t="str">
        <f t="shared" si="68"/>
        <v>PH.IC.IT.041015.01</v>
      </c>
      <c r="Q534" s="12" t="str">
        <f t="shared" si="69"/>
        <v>CL.IC.IT.041015.01</v>
      </c>
    </row>
    <row r="535" spans="1:25" ht="15">
      <c r="A535" t="s">
        <v>4089</v>
      </c>
      <c r="C535" s="2" t="s">
        <v>7070</v>
      </c>
      <c r="E535" s="2" t="s">
        <v>10905</v>
      </c>
      <c r="F535" t="s">
        <v>4442</v>
      </c>
      <c r="G535" t="s">
        <v>3713</v>
      </c>
      <c r="H535" s="2" t="s">
        <v>5740</v>
      </c>
      <c r="I535" t="s">
        <v>3714</v>
      </c>
      <c r="J535" s="11" t="str">
        <f t="shared" si="65"/>
        <v>IC.IT.041016</v>
      </c>
      <c r="K535" s="2" t="s">
        <v>1192</v>
      </c>
      <c r="L535" t="str">
        <f t="shared" si="66"/>
        <v xml:space="preserve">      Bismuth Gauze (Xeroform)</v>
      </c>
      <c r="M535" s="12" t="str">
        <f t="shared" si="67"/>
        <v>PI.IC.IT.041016.01</v>
      </c>
      <c r="N535" s="12"/>
      <c r="O535" s="12" t="str">
        <f t="shared" si="68"/>
        <v>PH.IC.IT.041016.01</v>
      </c>
      <c r="Q535" s="12" t="str">
        <f t="shared" si="69"/>
        <v>CL.IC.IT.041016.01</v>
      </c>
    </row>
    <row r="536" spans="1:25" ht="15">
      <c r="A536" t="s">
        <v>4089</v>
      </c>
      <c r="C536" s="2" t="s">
        <v>7070</v>
      </c>
      <c r="E536" s="2" t="s">
        <v>10905</v>
      </c>
      <c r="F536" t="s">
        <v>4442</v>
      </c>
      <c r="G536" t="s">
        <v>3842</v>
      </c>
      <c r="H536" s="2" t="s">
        <v>1138</v>
      </c>
      <c r="I536" t="s">
        <v>1882</v>
      </c>
      <c r="J536" s="11" t="str">
        <f t="shared" si="65"/>
        <v>IC.IT.041017</v>
      </c>
      <c r="K536" s="2" t="s">
        <v>1192</v>
      </c>
      <c r="L536" t="str">
        <f t="shared" si="66"/>
        <v xml:space="preserve">      Non-adhering (Telfa)</v>
      </c>
      <c r="M536" s="12" t="str">
        <f t="shared" si="67"/>
        <v>PI.IC.IT.041017.01</v>
      </c>
      <c r="N536" s="12"/>
      <c r="O536" s="12" t="str">
        <f t="shared" si="68"/>
        <v>PH.IC.IT.041017.01</v>
      </c>
      <c r="Q536" s="12" t="str">
        <f t="shared" si="69"/>
        <v>CL.IC.IT.041017.01</v>
      </c>
    </row>
    <row r="537" spans="1:25" ht="15">
      <c r="A537" t="s">
        <v>4089</v>
      </c>
      <c r="C537" s="2" t="s">
        <v>7070</v>
      </c>
      <c r="E537" s="2" t="s">
        <v>10905</v>
      </c>
      <c r="F537" t="s">
        <v>4442</v>
      </c>
      <c r="G537" t="s">
        <v>3841</v>
      </c>
      <c r="H537" s="2" t="s">
        <v>965</v>
      </c>
      <c r="I537" t="s">
        <v>930</v>
      </c>
      <c r="J537" s="11" t="str">
        <f t="shared" si="65"/>
        <v>IC.IT.041018</v>
      </c>
      <c r="K537" s="2" t="s">
        <v>1192</v>
      </c>
      <c r="L537" t="str">
        <f t="shared" si="66"/>
        <v xml:space="preserve">      Other: specify</v>
      </c>
      <c r="M537" s="12" t="str">
        <f t="shared" si="67"/>
        <v>PI.IC.IT.041018.01</v>
      </c>
      <c r="N537" s="12"/>
      <c r="O537" s="12" t="str">
        <f t="shared" si="68"/>
        <v>PH.IC.IT.041018.01</v>
      </c>
      <c r="Q537" s="12" t="str">
        <f t="shared" si="69"/>
        <v>CL.IC.IT.041018.01</v>
      </c>
    </row>
    <row r="538" spans="1:25" ht="15">
      <c r="A538" t="s">
        <v>4089</v>
      </c>
      <c r="C538" s="2" t="s">
        <v>11492</v>
      </c>
      <c r="E538" s="2" t="s">
        <v>10905</v>
      </c>
      <c r="F538" t="s">
        <v>11514</v>
      </c>
      <c r="G538" t="s">
        <v>11635</v>
      </c>
      <c r="H538" s="2" t="s">
        <v>11636</v>
      </c>
      <c r="I538" t="s">
        <v>11637</v>
      </c>
      <c r="J538" s="11" t="str">
        <f t="shared" si="65"/>
        <v>IC.IT.041019</v>
      </c>
      <c r="K538" s="2" t="s">
        <v>1192</v>
      </c>
      <c r="L538" t="str">
        <f t="shared" si="66"/>
        <v>Negative Pressure Wound Therapy</v>
      </c>
      <c r="M538" s="12" t="str">
        <f t="shared" si="67"/>
        <v>PI.IC.IT.041019.01</v>
      </c>
      <c r="N538" s="12"/>
      <c r="O538" s="12" t="str">
        <f t="shared" si="68"/>
        <v>PH.IC.IT.041019.01</v>
      </c>
      <c r="Q538" s="12" t="str">
        <f t="shared" si="69"/>
        <v>CL.IC.IT.041019.01</v>
      </c>
      <c r="X538" t="s">
        <v>11499</v>
      </c>
      <c r="Y538">
        <v>976</v>
      </c>
    </row>
    <row r="539" spans="1:25" ht="15">
      <c r="A539" t="s">
        <v>4089</v>
      </c>
      <c r="C539" s="2" t="s">
        <v>7070</v>
      </c>
      <c r="D539" t="s">
        <v>9791</v>
      </c>
      <c r="E539" s="2" t="s">
        <v>8048</v>
      </c>
      <c r="F539" t="s">
        <v>4442</v>
      </c>
      <c r="G539" t="s">
        <v>3843</v>
      </c>
      <c r="H539" s="2" t="s">
        <v>1192</v>
      </c>
      <c r="I539" t="s">
        <v>1833</v>
      </c>
      <c r="J539" s="11" t="str">
        <f t="shared" si="65"/>
        <v>IC.IT.041101</v>
      </c>
      <c r="K539" s="2" t="s">
        <v>1192</v>
      </c>
      <c r="L539" t="str">
        <f t="shared" si="66"/>
        <v xml:space="preserve">      Clean, dry and intact</v>
      </c>
      <c r="M539" s="12" t="str">
        <f t="shared" si="67"/>
        <v>PI.IC.IT.041101.01</v>
      </c>
      <c r="N539" s="12"/>
      <c r="O539" s="12" t="str">
        <f t="shared" si="68"/>
        <v>PH.IC.IT.041101.01</v>
      </c>
      <c r="Q539" s="12" t="str">
        <f t="shared" si="69"/>
        <v>CL.IC.IT.041101.01</v>
      </c>
    </row>
    <row r="540" spans="1:25" ht="15">
      <c r="A540" t="s">
        <v>4089</v>
      </c>
      <c r="C540" s="2" t="s">
        <v>7070</v>
      </c>
      <c r="E540" s="2" t="s">
        <v>8048</v>
      </c>
      <c r="F540" t="s">
        <v>4442</v>
      </c>
      <c r="G540" t="s">
        <v>4000</v>
      </c>
      <c r="H540" s="2" t="s">
        <v>923</v>
      </c>
      <c r="I540" t="s">
        <v>2010</v>
      </c>
      <c r="J540" s="11" t="str">
        <f t="shared" si="65"/>
        <v>IC.IT.041102</v>
      </c>
      <c r="K540" s="2" t="s">
        <v>1192</v>
      </c>
      <c r="L540" t="str">
        <f t="shared" si="66"/>
        <v xml:space="preserve">      Reinforced:  specify date/time</v>
      </c>
      <c r="M540" s="12" t="str">
        <f t="shared" si="67"/>
        <v>PI.IC.IT.041102.01</v>
      </c>
      <c r="N540" s="12"/>
      <c r="O540" s="12" t="str">
        <f t="shared" si="68"/>
        <v>PH.IC.IT.041102.01</v>
      </c>
      <c r="Q540" s="12" t="str">
        <f t="shared" si="69"/>
        <v>CL.IC.IT.041102.01</v>
      </c>
    </row>
    <row r="541" spans="1:25" ht="15">
      <c r="A541" t="s">
        <v>4089</v>
      </c>
      <c r="C541" s="2" t="s">
        <v>7070</v>
      </c>
      <c r="E541" s="2" t="s">
        <v>8048</v>
      </c>
      <c r="F541" t="s">
        <v>4442</v>
      </c>
      <c r="G541" t="s">
        <v>4001</v>
      </c>
      <c r="H541" s="2" t="s">
        <v>1202</v>
      </c>
      <c r="I541" t="s">
        <v>1699</v>
      </c>
      <c r="J541" s="11" t="str">
        <f t="shared" si="65"/>
        <v>IC.IT.041103</v>
      </c>
      <c r="K541" s="2" t="s">
        <v>1192</v>
      </c>
      <c r="L541" t="str">
        <f t="shared" si="66"/>
        <v xml:space="preserve">      Changed:  specify date/time</v>
      </c>
      <c r="M541" s="12" t="str">
        <f t="shared" si="67"/>
        <v>PI.IC.IT.041103.01</v>
      </c>
      <c r="N541" s="12"/>
      <c r="O541" s="12" t="str">
        <f t="shared" si="68"/>
        <v>PH.IC.IT.041103.01</v>
      </c>
      <c r="Q541" s="12" t="str">
        <f t="shared" si="69"/>
        <v>CL.IC.IT.041103.01</v>
      </c>
    </row>
    <row r="542" spans="1:25" ht="15">
      <c r="A542" t="s">
        <v>4089</v>
      </c>
      <c r="C542" s="2" t="s">
        <v>11492</v>
      </c>
      <c r="E542" s="2" t="s">
        <v>8048</v>
      </c>
      <c r="F542" t="s">
        <v>4442</v>
      </c>
      <c r="G542" t="s">
        <v>3850</v>
      </c>
      <c r="H542" s="2" t="s">
        <v>7070</v>
      </c>
      <c r="I542" t="s">
        <v>1701</v>
      </c>
      <c r="J542" s="11" t="str">
        <f t="shared" si="65"/>
        <v>IC.IT.041104</v>
      </c>
      <c r="K542" s="2" t="s">
        <v>1192</v>
      </c>
      <c r="L542" t="str">
        <f t="shared" si="66"/>
        <v xml:space="preserve">      Wet/Dry: specify date/time</v>
      </c>
      <c r="M542" s="12" t="str">
        <f t="shared" si="67"/>
        <v>PI.IC.IT.041104.01</v>
      </c>
      <c r="N542" s="12"/>
      <c r="O542" s="12" t="str">
        <f t="shared" si="68"/>
        <v>PH.IC.IT.041104.01</v>
      </c>
      <c r="Q542" s="12" t="str">
        <f t="shared" si="69"/>
        <v>CL.IC.IT.041104.01</v>
      </c>
    </row>
    <row r="543" spans="1:25" ht="15">
      <c r="A543" t="s">
        <v>4089</v>
      </c>
      <c r="C543" s="2" t="s">
        <v>11492</v>
      </c>
      <c r="E543" s="2" t="s">
        <v>8048</v>
      </c>
      <c r="F543" t="s">
        <v>4442</v>
      </c>
      <c r="G543" t="s">
        <v>11519</v>
      </c>
      <c r="H543" s="2" t="s">
        <v>11493</v>
      </c>
      <c r="J543" s="11" t="str">
        <f t="shared" si="65"/>
        <v>IC.IT.041105</v>
      </c>
      <c r="K543" s="2" t="s">
        <v>1192</v>
      </c>
      <c r="L543" t="str">
        <f t="shared" si="66"/>
        <v>Clean</v>
      </c>
      <c r="M543" s="12" t="str">
        <f t="shared" si="67"/>
        <v>PI.IC.IT.041105.01</v>
      </c>
      <c r="N543" s="12"/>
      <c r="O543" s="12" t="str">
        <f t="shared" si="68"/>
        <v>PH.IC.IT.041105.01</v>
      </c>
      <c r="Q543" s="12" t="str">
        <f t="shared" si="69"/>
        <v>CL.IC.IT.041105.01</v>
      </c>
      <c r="X543" t="s">
        <v>11659</v>
      </c>
      <c r="Y543">
        <v>978</v>
      </c>
    </row>
    <row r="544" spans="1:25" ht="15">
      <c r="A544" t="s">
        <v>4089</v>
      </c>
      <c r="C544" s="2" t="s">
        <v>11492</v>
      </c>
      <c r="E544" s="2" t="s">
        <v>8048</v>
      </c>
      <c r="F544" t="s">
        <v>4442</v>
      </c>
      <c r="G544" t="s">
        <v>11657</v>
      </c>
      <c r="H544" s="2" t="s">
        <v>11494</v>
      </c>
      <c r="J544" s="11" t="str">
        <f t="shared" si="65"/>
        <v>IC.IT.041106</v>
      </c>
      <c r="K544" s="2" t="s">
        <v>1192</v>
      </c>
      <c r="L544" t="str">
        <f t="shared" si="66"/>
        <v>Dry</v>
      </c>
      <c r="M544" s="12" t="str">
        <f t="shared" si="67"/>
        <v>PI.IC.IT.041106.01</v>
      </c>
      <c r="N544" s="12"/>
      <c r="O544" s="12" t="str">
        <f t="shared" si="68"/>
        <v>PH.IC.IT.041106.01</v>
      </c>
      <c r="Q544" s="12" t="str">
        <f t="shared" si="69"/>
        <v>CL.IC.IT.041106.01</v>
      </c>
      <c r="X544" t="s">
        <v>11659</v>
      </c>
      <c r="Y544">
        <v>978</v>
      </c>
    </row>
    <row r="545" spans="1:25" ht="15">
      <c r="A545" t="s">
        <v>4089</v>
      </c>
      <c r="C545" s="2" t="s">
        <v>11492</v>
      </c>
      <c r="E545" s="2" t="s">
        <v>8048</v>
      </c>
      <c r="F545" t="s">
        <v>4442</v>
      </c>
      <c r="G545" t="s">
        <v>11658</v>
      </c>
      <c r="H545" s="2" t="s">
        <v>11517</v>
      </c>
      <c r="J545" s="11" t="str">
        <f t="shared" si="65"/>
        <v>IC.IT.041107</v>
      </c>
      <c r="K545" s="2" t="s">
        <v>1192</v>
      </c>
      <c r="L545" t="str">
        <f t="shared" si="66"/>
        <v>Intact</v>
      </c>
      <c r="M545" s="12" t="str">
        <f t="shared" si="67"/>
        <v>PI.IC.IT.041107.01</v>
      </c>
      <c r="N545" s="12"/>
      <c r="O545" s="12" t="str">
        <f t="shared" si="68"/>
        <v>PH.IC.IT.041107.01</v>
      </c>
      <c r="Q545" s="12" t="str">
        <f t="shared" si="69"/>
        <v>CL.IC.IT.041107.01</v>
      </c>
      <c r="X545" t="s">
        <v>11659</v>
      </c>
      <c r="Y545">
        <v>978</v>
      </c>
    </row>
    <row r="546" spans="1:25" ht="15">
      <c r="A546" t="s">
        <v>4089</v>
      </c>
      <c r="C546" s="2" t="s">
        <v>7070</v>
      </c>
      <c r="D546" t="s">
        <v>4303</v>
      </c>
      <c r="E546" s="2" t="s">
        <v>11023</v>
      </c>
      <c r="F546" t="s">
        <v>4442</v>
      </c>
      <c r="G546" t="s">
        <v>1521</v>
      </c>
      <c r="H546" s="2" t="s">
        <v>1192</v>
      </c>
      <c r="I546" t="s">
        <v>1522</v>
      </c>
      <c r="J546" s="11" t="str">
        <f t="shared" si="65"/>
        <v>IC.IT.041201</v>
      </c>
      <c r="K546" s="2" t="s">
        <v>1192</v>
      </c>
      <c r="L546" t="str">
        <f t="shared" si="66"/>
        <v xml:space="preserve">      Normal Saline</v>
      </c>
      <c r="M546" s="12" t="str">
        <f t="shared" si="67"/>
        <v>PI.IC.IT.041201.01</v>
      </c>
      <c r="N546" s="12"/>
      <c r="O546" s="12" t="str">
        <f t="shared" si="68"/>
        <v>PH.IC.IT.041201.01</v>
      </c>
      <c r="Q546" s="12" t="str">
        <f t="shared" si="69"/>
        <v>CL.IC.IT.041201.01</v>
      </c>
    </row>
    <row r="547" spans="1:25" ht="15">
      <c r="A547" t="s">
        <v>4089</v>
      </c>
      <c r="C547" s="2" t="s">
        <v>7070</v>
      </c>
      <c r="E547" s="2" t="s">
        <v>11023</v>
      </c>
      <c r="F547" t="s">
        <v>4442</v>
      </c>
      <c r="G547" t="s">
        <v>3851</v>
      </c>
      <c r="H547" s="2" t="s">
        <v>923</v>
      </c>
      <c r="I547" t="s">
        <v>3852</v>
      </c>
      <c r="J547" s="11" t="str">
        <f t="shared" si="65"/>
        <v>IC.IT.041202</v>
      </c>
      <c r="K547" s="2" t="s">
        <v>1192</v>
      </c>
      <c r="L547" t="str">
        <f t="shared" si="66"/>
        <v xml:space="preserve">      Wound cleanser</v>
      </c>
      <c r="M547" s="12" t="str">
        <f t="shared" si="67"/>
        <v>PI.IC.IT.041202.01</v>
      </c>
      <c r="N547" s="12"/>
      <c r="O547" s="12" t="str">
        <f t="shared" si="68"/>
        <v>PH.IC.IT.041202.01</v>
      </c>
      <c r="Q547" s="12" t="str">
        <f t="shared" si="69"/>
        <v>CL.IC.IT.041202.01</v>
      </c>
    </row>
    <row r="548" spans="1:25" ht="15">
      <c r="A548" t="s">
        <v>4089</v>
      </c>
      <c r="C548" s="2" t="s">
        <v>7070</v>
      </c>
      <c r="E548" s="2" t="s">
        <v>11023</v>
      </c>
      <c r="F548" t="s">
        <v>4442</v>
      </c>
      <c r="G548" t="s">
        <v>3853</v>
      </c>
      <c r="H548" s="2" t="s">
        <v>1202</v>
      </c>
      <c r="I548" t="s">
        <v>2394</v>
      </c>
      <c r="J548" s="11" t="str">
        <f t="shared" si="65"/>
        <v>IC.IT.041203</v>
      </c>
      <c r="K548" s="2" t="s">
        <v>1192</v>
      </c>
      <c r="L548" t="str">
        <f t="shared" si="66"/>
        <v xml:space="preserve">       Other: specify</v>
      </c>
      <c r="M548" s="12" t="str">
        <f t="shared" si="67"/>
        <v>PI.IC.IT.041203.01</v>
      </c>
      <c r="N548" s="12"/>
      <c r="O548" s="12" t="str">
        <f t="shared" si="68"/>
        <v>PH.IC.IT.041203.01</v>
      </c>
      <c r="Q548" s="12" t="str">
        <f t="shared" si="69"/>
        <v>CL.IC.IT.041203.01</v>
      </c>
    </row>
    <row r="549" spans="1:25" ht="15">
      <c r="A549" t="s">
        <v>4089</v>
      </c>
      <c r="C549" s="2" t="s">
        <v>7070</v>
      </c>
      <c r="D549" t="s">
        <v>4304</v>
      </c>
      <c r="E549" s="2" t="s">
        <v>8201</v>
      </c>
      <c r="F549" t="s">
        <v>4442</v>
      </c>
      <c r="G549" t="s">
        <v>3989</v>
      </c>
      <c r="H549" s="2" t="s">
        <v>1192</v>
      </c>
      <c r="I549" t="s">
        <v>1001</v>
      </c>
      <c r="J549" s="11" t="str">
        <f t="shared" si="65"/>
        <v>IC.IT.041301</v>
      </c>
      <c r="K549" s="2" t="s">
        <v>1192</v>
      </c>
      <c r="L549" t="str">
        <f t="shared" si="66"/>
        <v xml:space="preserve">      Drsg discharge none</v>
      </c>
      <c r="M549" s="12" t="str">
        <f t="shared" si="67"/>
        <v>PI.IC.IT.041301.01</v>
      </c>
      <c r="N549" s="12"/>
      <c r="O549" s="12" t="str">
        <f t="shared" si="68"/>
        <v>PH.IC.IT.041301.01</v>
      </c>
      <c r="Q549" s="12" t="str">
        <f t="shared" si="69"/>
        <v>CL.IC.IT.041301.01</v>
      </c>
    </row>
    <row r="550" spans="1:25" ht="15">
      <c r="A550" t="s">
        <v>4089</v>
      </c>
      <c r="C550" s="2" t="s">
        <v>7070</v>
      </c>
      <c r="E550" s="2" t="s">
        <v>8201</v>
      </c>
      <c r="F550" t="s">
        <v>4442</v>
      </c>
      <c r="G550" t="s">
        <v>3990</v>
      </c>
      <c r="H550" s="2" t="s">
        <v>923</v>
      </c>
      <c r="I550" t="s">
        <v>1649</v>
      </c>
      <c r="J550" s="11" t="str">
        <f t="shared" si="65"/>
        <v>IC.IT.041302</v>
      </c>
      <c r="K550" s="2" t="s">
        <v>1192</v>
      </c>
      <c r="L550" t="str">
        <f t="shared" si="66"/>
        <v xml:space="preserve">      Drsg scant amount discharge</v>
      </c>
      <c r="M550" s="12" t="str">
        <f t="shared" si="67"/>
        <v>PI.IC.IT.041302.01</v>
      </c>
      <c r="N550" s="12"/>
      <c r="O550" s="12" t="str">
        <f t="shared" si="68"/>
        <v>PH.IC.IT.041302.01</v>
      </c>
      <c r="Q550" s="12" t="str">
        <f t="shared" si="69"/>
        <v>CL.IC.IT.041302.01</v>
      </c>
    </row>
    <row r="551" spans="1:25" ht="15">
      <c r="A551" t="s">
        <v>4089</v>
      </c>
      <c r="C551" s="2" t="s">
        <v>7070</v>
      </c>
      <c r="E551" s="2" t="s">
        <v>8201</v>
      </c>
      <c r="F551" t="s">
        <v>4442</v>
      </c>
      <c r="G551" t="s">
        <v>4274</v>
      </c>
      <c r="H551" s="2" t="s">
        <v>1202</v>
      </c>
      <c r="I551" t="s">
        <v>1651</v>
      </c>
      <c r="J551" s="11" t="str">
        <f t="shared" si="65"/>
        <v>IC.IT.041303</v>
      </c>
      <c r="K551" s="2" t="s">
        <v>1192</v>
      </c>
      <c r="L551" t="str">
        <f t="shared" si="66"/>
        <v xml:space="preserve">      Drsg small amount discharge</v>
      </c>
      <c r="M551" s="12" t="str">
        <f t="shared" si="67"/>
        <v>PI.IC.IT.041303.01</v>
      </c>
      <c r="N551" s="12"/>
      <c r="O551" s="12" t="str">
        <f t="shared" si="68"/>
        <v>PH.IC.IT.041303.01</v>
      </c>
      <c r="Q551" s="12" t="str">
        <f t="shared" si="69"/>
        <v>CL.IC.IT.041303.01</v>
      </c>
    </row>
    <row r="552" spans="1:25" ht="15">
      <c r="A552" t="s">
        <v>4089</v>
      </c>
      <c r="C552" s="2" t="s">
        <v>7070</v>
      </c>
      <c r="E552" s="2" t="s">
        <v>8201</v>
      </c>
      <c r="F552" t="s">
        <v>4442</v>
      </c>
      <c r="G552" t="s">
        <v>4275</v>
      </c>
      <c r="H552" s="2" t="s">
        <v>7070</v>
      </c>
      <c r="I552" t="s">
        <v>1653</v>
      </c>
      <c r="J552" s="11" t="str">
        <f t="shared" si="65"/>
        <v>IC.IT.041304</v>
      </c>
      <c r="K552" s="2" t="s">
        <v>1192</v>
      </c>
      <c r="L552" t="str">
        <f t="shared" si="66"/>
        <v xml:space="preserve">      Drsg moderate amount discharge</v>
      </c>
      <c r="M552" s="12" t="str">
        <f t="shared" si="67"/>
        <v>PI.IC.IT.041304.01</v>
      </c>
      <c r="N552" s="12"/>
      <c r="O552" s="12" t="str">
        <f t="shared" si="68"/>
        <v>PH.IC.IT.041304.01</v>
      </c>
      <c r="Q552" s="12" t="str">
        <f t="shared" si="69"/>
        <v>CL.IC.IT.041304.01</v>
      </c>
    </row>
    <row r="553" spans="1:25" ht="15">
      <c r="A553" t="s">
        <v>4089</v>
      </c>
      <c r="C553" s="2" t="s">
        <v>7070</v>
      </c>
      <c r="E553" s="2" t="s">
        <v>8201</v>
      </c>
      <c r="F553" t="s">
        <v>4442</v>
      </c>
      <c r="G553" t="s">
        <v>4276</v>
      </c>
      <c r="H553" s="2" t="s">
        <v>7071</v>
      </c>
      <c r="I553" t="s">
        <v>1743</v>
      </c>
      <c r="J553" s="11" t="str">
        <f t="shared" si="65"/>
        <v>IC.IT.041305</v>
      </c>
      <c r="K553" s="2" t="s">
        <v>1192</v>
      </c>
      <c r="L553" t="str">
        <f t="shared" si="66"/>
        <v xml:space="preserve">      Drsg heavy amount discharge</v>
      </c>
      <c r="M553" s="12" t="str">
        <f t="shared" si="67"/>
        <v>PI.IC.IT.041305.01</v>
      </c>
      <c r="N553" s="12"/>
      <c r="O553" s="12" t="str">
        <f t="shared" si="68"/>
        <v>PH.IC.IT.041305.01</v>
      </c>
      <c r="Q553" s="12" t="str">
        <f t="shared" si="69"/>
        <v>CL.IC.IT.041305.01</v>
      </c>
    </row>
    <row r="554" spans="1:25" ht="15">
      <c r="A554" t="s">
        <v>4089</v>
      </c>
      <c r="C554" s="2" t="s">
        <v>7070</v>
      </c>
      <c r="D554" t="s">
        <v>4436</v>
      </c>
      <c r="E554" s="2" t="s">
        <v>9621</v>
      </c>
      <c r="F554" t="s">
        <v>4442</v>
      </c>
      <c r="G554" t="s">
        <v>4277</v>
      </c>
      <c r="H554" s="2" t="s">
        <v>1192</v>
      </c>
      <c r="I554" t="s">
        <v>1674</v>
      </c>
      <c r="J554" s="11" t="str">
        <f t="shared" si="65"/>
        <v>IC.IT.041401</v>
      </c>
      <c r="K554" s="2" t="s">
        <v>1192</v>
      </c>
      <c r="L554" t="str">
        <f t="shared" si="66"/>
        <v xml:space="preserve">      Drsg discharge unchanged</v>
      </c>
      <c r="M554" s="12" t="str">
        <f t="shared" si="67"/>
        <v>PI.IC.IT.041401.01</v>
      </c>
      <c r="N554" s="12"/>
      <c r="O554" s="12" t="str">
        <f t="shared" si="68"/>
        <v>PH.IC.IT.041401.01</v>
      </c>
      <c r="Q554" s="12" t="str">
        <f t="shared" si="69"/>
        <v>CL.IC.IT.041401.01</v>
      </c>
    </row>
    <row r="555" spans="1:25" ht="15">
      <c r="A555" t="s">
        <v>4089</v>
      </c>
      <c r="C555" s="2" t="s">
        <v>7070</v>
      </c>
      <c r="E555" s="2" t="s">
        <v>9621</v>
      </c>
      <c r="F555" t="s">
        <v>4442</v>
      </c>
      <c r="G555" t="s">
        <v>4138</v>
      </c>
      <c r="H555" s="2" t="s">
        <v>923</v>
      </c>
      <c r="I555" t="s">
        <v>1673</v>
      </c>
      <c r="J555" s="11" t="str">
        <f t="shared" si="65"/>
        <v>IC.IT.041402</v>
      </c>
      <c r="K555" s="2" t="s">
        <v>1192</v>
      </c>
      <c r="L555" t="str">
        <f t="shared" si="66"/>
        <v xml:space="preserve">      Drsg discharge decreasing</v>
      </c>
      <c r="M555" s="12" t="str">
        <f t="shared" si="67"/>
        <v>PI.IC.IT.041402.01</v>
      </c>
      <c r="N555" s="12"/>
      <c r="O555" s="12" t="str">
        <f t="shared" si="68"/>
        <v>PH.IC.IT.041402.01</v>
      </c>
      <c r="Q555" s="12" t="str">
        <f t="shared" si="69"/>
        <v>CL.IC.IT.041402.01</v>
      </c>
    </row>
    <row r="556" spans="1:25" ht="15">
      <c r="A556" t="s">
        <v>4089</v>
      </c>
      <c r="C556" s="2" t="s">
        <v>7070</v>
      </c>
      <c r="E556" s="2" t="s">
        <v>9621</v>
      </c>
      <c r="F556" t="s">
        <v>4442</v>
      </c>
      <c r="G556" t="s">
        <v>4139</v>
      </c>
      <c r="H556" s="2" t="s">
        <v>1202</v>
      </c>
      <c r="I556" t="s">
        <v>1841</v>
      </c>
      <c r="J556" s="11" t="str">
        <f t="shared" si="65"/>
        <v>IC.IT.041403</v>
      </c>
      <c r="K556" s="2" t="s">
        <v>1192</v>
      </c>
      <c r="L556" t="str">
        <f t="shared" si="66"/>
        <v xml:space="preserve">      Drsg discharge increasing</v>
      </c>
      <c r="M556" s="12" t="str">
        <f t="shared" si="67"/>
        <v>PI.IC.IT.041403.01</v>
      </c>
      <c r="N556" s="12"/>
      <c r="O556" s="12" t="str">
        <f t="shared" si="68"/>
        <v>PH.IC.IT.041403.01</v>
      </c>
      <c r="Q556" s="12" t="str">
        <f t="shared" si="69"/>
        <v>CL.IC.IT.041403.01</v>
      </c>
    </row>
    <row r="557" spans="1:25" ht="15">
      <c r="A557" t="s">
        <v>4089</v>
      </c>
      <c r="C557" s="2" t="s">
        <v>7070</v>
      </c>
      <c r="D557" t="s">
        <v>4553</v>
      </c>
      <c r="E557" s="2" t="s">
        <v>6135</v>
      </c>
      <c r="F557" t="s">
        <v>4313</v>
      </c>
      <c r="G557" t="s">
        <v>4141</v>
      </c>
      <c r="H557" s="2" t="s">
        <v>1192</v>
      </c>
      <c r="I557" t="s">
        <v>4141</v>
      </c>
      <c r="J557" s="11" t="str">
        <f t="shared" si="65"/>
        <v>IC.IT.041501</v>
      </c>
      <c r="K557" s="2" t="s">
        <v>1192</v>
      </c>
      <c r="L557" t="str">
        <f t="shared" si="66"/>
        <v>Lateral</v>
      </c>
      <c r="M557" s="12" t="str">
        <f t="shared" si="67"/>
        <v>PI.IC.IT.041501.01</v>
      </c>
      <c r="N557" s="12"/>
      <c r="O557" s="12" t="str">
        <f t="shared" si="68"/>
        <v>PH.IC.IT.041501.01</v>
      </c>
      <c r="Q557" s="12" t="str">
        <f t="shared" si="69"/>
        <v>CL.IC.IT.041501.01</v>
      </c>
    </row>
    <row r="558" spans="1:25" ht="15">
      <c r="A558" t="s">
        <v>4089</v>
      </c>
      <c r="C558" s="2" t="s">
        <v>7070</v>
      </c>
      <c r="E558" s="2" t="s">
        <v>6135</v>
      </c>
      <c r="F558" t="s">
        <v>4313</v>
      </c>
      <c r="G558" t="s">
        <v>4142</v>
      </c>
      <c r="H558" s="2" t="s">
        <v>923</v>
      </c>
      <c r="I558" t="s">
        <v>4142</v>
      </c>
      <c r="J558" s="11" t="str">
        <f t="shared" si="65"/>
        <v>IC.IT.041502</v>
      </c>
      <c r="K558" s="2" t="s">
        <v>1192</v>
      </c>
      <c r="L558" t="str">
        <f t="shared" si="66"/>
        <v>Medial</v>
      </c>
      <c r="M558" s="12" t="str">
        <f t="shared" si="67"/>
        <v>PI.IC.IT.041502.01</v>
      </c>
      <c r="N558" s="12"/>
      <c r="O558" s="12" t="str">
        <f t="shared" si="68"/>
        <v>PH.IC.IT.041502.01</v>
      </c>
      <c r="Q558" s="12" t="str">
        <f t="shared" si="69"/>
        <v>CL.IC.IT.041502.01</v>
      </c>
    </row>
    <row r="559" spans="1:25" ht="15">
      <c r="A559" t="s">
        <v>4089</v>
      </c>
      <c r="C559" s="2" t="s">
        <v>7070</v>
      </c>
      <c r="E559" s="2" t="s">
        <v>6135</v>
      </c>
      <c r="F559" t="s">
        <v>4313</v>
      </c>
      <c r="G559" t="s">
        <v>4143</v>
      </c>
      <c r="H559" s="2" t="s">
        <v>1202</v>
      </c>
      <c r="I559" t="s">
        <v>4143</v>
      </c>
      <c r="J559" s="11" t="str">
        <f t="shared" si="65"/>
        <v>IC.IT.041503</v>
      </c>
      <c r="K559" s="2" t="s">
        <v>1192</v>
      </c>
      <c r="L559" t="str">
        <f t="shared" si="66"/>
        <v>Anterior</v>
      </c>
      <c r="M559" s="12" t="str">
        <f t="shared" si="67"/>
        <v>PI.IC.IT.041503.01</v>
      </c>
      <c r="N559" s="12"/>
      <c r="O559" s="12" t="str">
        <f t="shared" si="68"/>
        <v>PH.IC.IT.041503.01</v>
      </c>
      <c r="Q559" s="12" t="str">
        <f t="shared" si="69"/>
        <v>CL.IC.IT.041503.01</v>
      </c>
    </row>
    <row r="560" spans="1:25" ht="15">
      <c r="A560" t="s">
        <v>4089</v>
      </c>
      <c r="C560" s="2" t="s">
        <v>7070</v>
      </c>
      <c r="E560" s="2" t="s">
        <v>6135</v>
      </c>
      <c r="F560" t="s">
        <v>4313</v>
      </c>
      <c r="G560" t="s">
        <v>4144</v>
      </c>
      <c r="H560" s="2" t="s">
        <v>7070</v>
      </c>
      <c r="I560" t="s">
        <v>4144</v>
      </c>
      <c r="J560" s="11" t="str">
        <f t="shared" si="65"/>
        <v>IC.IT.041504</v>
      </c>
      <c r="K560" s="2" t="s">
        <v>1192</v>
      </c>
      <c r="L560" t="str">
        <f t="shared" si="66"/>
        <v>Posterior</v>
      </c>
      <c r="M560" s="12" t="str">
        <f t="shared" si="67"/>
        <v>PI.IC.IT.041504.01</v>
      </c>
      <c r="N560" s="12"/>
      <c r="O560" s="12" t="str">
        <f t="shared" si="68"/>
        <v>PH.IC.IT.041504.01</v>
      </c>
      <c r="Q560" s="12" t="str">
        <f t="shared" si="69"/>
        <v>CL.IC.IT.041504.01</v>
      </c>
    </row>
    <row r="561" spans="1:27" ht="15">
      <c r="A561" t="s">
        <v>4089</v>
      </c>
      <c r="C561" s="2" t="s">
        <v>7070</v>
      </c>
      <c r="E561" s="2" t="s">
        <v>6135</v>
      </c>
      <c r="F561" t="s">
        <v>4313</v>
      </c>
      <c r="G561" t="s">
        <v>4286</v>
      </c>
      <c r="H561" s="2" t="s">
        <v>7071</v>
      </c>
      <c r="I561" t="s">
        <v>4286</v>
      </c>
      <c r="J561" s="11" t="str">
        <f t="shared" si="65"/>
        <v>IC.IT.041505</v>
      </c>
      <c r="K561" s="2" t="s">
        <v>1192</v>
      </c>
      <c r="L561" t="str">
        <f t="shared" si="66"/>
        <v>Proximal</v>
      </c>
      <c r="M561" s="12" t="str">
        <f t="shared" si="67"/>
        <v>PI.IC.IT.041505.01</v>
      </c>
      <c r="N561" s="12"/>
      <c r="O561" s="12" t="str">
        <f t="shared" si="68"/>
        <v>PH.IC.IT.041505.01</v>
      </c>
      <c r="Q561" s="12" t="str">
        <f t="shared" si="69"/>
        <v>CL.IC.IT.041505.01</v>
      </c>
    </row>
    <row r="562" spans="1:27" ht="15">
      <c r="A562" t="s">
        <v>4089</v>
      </c>
      <c r="C562" s="2" t="s">
        <v>7070</v>
      </c>
      <c r="E562" s="2" t="s">
        <v>6135</v>
      </c>
      <c r="F562" t="s">
        <v>4313</v>
      </c>
      <c r="G562" t="s">
        <v>4287</v>
      </c>
      <c r="H562" s="2" t="s">
        <v>6888</v>
      </c>
      <c r="I562" t="s">
        <v>4287</v>
      </c>
      <c r="J562" s="11" t="str">
        <f t="shared" si="65"/>
        <v>IC.IT.041506</v>
      </c>
      <c r="K562" s="2" t="s">
        <v>1192</v>
      </c>
      <c r="L562" t="str">
        <f t="shared" si="66"/>
        <v>Distal</v>
      </c>
      <c r="M562" s="12" t="str">
        <f t="shared" si="67"/>
        <v>PI.IC.IT.041506.01</v>
      </c>
      <c r="N562" s="12"/>
      <c r="O562" s="12" t="str">
        <f t="shared" si="68"/>
        <v>PH.IC.IT.041506.01</v>
      </c>
      <c r="Q562" s="12" t="str">
        <f t="shared" si="69"/>
        <v>CL.IC.IT.041506.01</v>
      </c>
    </row>
    <row r="563" spans="1:27" ht="15">
      <c r="A563" t="s">
        <v>4089</v>
      </c>
      <c r="C563" s="2" t="s">
        <v>7070</v>
      </c>
      <c r="E563" s="2" t="s">
        <v>6135</v>
      </c>
      <c r="F563" t="s">
        <v>4313</v>
      </c>
      <c r="G563" t="s">
        <v>4288</v>
      </c>
      <c r="H563" s="2" t="s">
        <v>7284</v>
      </c>
      <c r="I563" t="s">
        <v>4288</v>
      </c>
      <c r="J563" s="11" t="str">
        <f t="shared" si="65"/>
        <v>IC.IT.041507</v>
      </c>
      <c r="K563" s="2" t="s">
        <v>1192</v>
      </c>
      <c r="L563" t="str">
        <f t="shared" si="66"/>
        <v>Upper</v>
      </c>
      <c r="M563" s="12" t="str">
        <f t="shared" si="67"/>
        <v>PI.IC.IT.041507.01</v>
      </c>
      <c r="N563" s="12"/>
      <c r="O563" s="12" t="str">
        <f t="shared" si="68"/>
        <v>PH.IC.IT.041507.01</v>
      </c>
      <c r="Q563" s="12" t="str">
        <f t="shared" si="69"/>
        <v>CL.IC.IT.041507.01</v>
      </c>
    </row>
    <row r="564" spans="1:27" ht="15">
      <c r="A564" t="s">
        <v>4089</v>
      </c>
      <c r="C564" s="2" t="s">
        <v>7070</v>
      </c>
      <c r="E564" s="2" t="s">
        <v>6135</v>
      </c>
      <c r="F564" t="s">
        <v>4313</v>
      </c>
      <c r="G564" t="s">
        <v>4289</v>
      </c>
      <c r="H564" s="2" t="s">
        <v>10093</v>
      </c>
      <c r="I564" t="s">
        <v>4289</v>
      </c>
      <c r="J564" s="11" t="str">
        <f t="shared" si="65"/>
        <v>IC.IT.041508</v>
      </c>
      <c r="K564" s="2" t="s">
        <v>1192</v>
      </c>
      <c r="L564" t="str">
        <f t="shared" si="66"/>
        <v>Lower</v>
      </c>
      <c r="M564" s="12" t="str">
        <f t="shared" si="67"/>
        <v>PI.IC.IT.041508.01</v>
      </c>
      <c r="N564" s="12"/>
      <c r="O564" s="12" t="str">
        <f t="shared" si="68"/>
        <v>PH.IC.IT.041508.01</v>
      </c>
      <c r="Q564" s="12" t="str">
        <f t="shared" si="69"/>
        <v>CL.IC.IT.041508.01</v>
      </c>
    </row>
    <row r="565" spans="1:27" ht="15">
      <c r="A565" t="s">
        <v>4089</v>
      </c>
      <c r="C565" s="2" t="s">
        <v>7070</v>
      </c>
      <c r="D565" t="s">
        <v>4428</v>
      </c>
      <c r="E565" s="2" t="s">
        <v>5740</v>
      </c>
      <c r="F565" t="s">
        <v>4183</v>
      </c>
      <c r="G565" t="s">
        <v>3009</v>
      </c>
      <c r="H565" s="2" t="s">
        <v>1192</v>
      </c>
      <c r="I565" t="s">
        <v>3009</v>
      </c>
      <c r="J565" s="11" t="str">
        <f t="shared" si="65"/>
        <v>IC.IT.041601</v>
      </c>
      <c r="K565" s="2" t="s">
        <v>1192</v>
      </c>
      <c r="L565" t="str">
        <f t="shared" si="66"/>
        <v>RUQ</v>
      </c>
      <c r="M565" s="12" t="str">
        <f t="shared" si="67"/>
        <v>PI.IC.IT.041601.01</v>
      </c>
      <c r="N565" s="12"/>
      <c r="O565" s="12" t="str">
        <f t="shared" si="68"/>
        <v>PH.IC.IT.041601.01</v>
      </c>
      <c r="Q565" s="12" t="str">
        <f t="shared" si="69"/>
        <v>CL.IC.IT.041601.01</v>
      </c>
    </row>
    <row r="566" spans="1:27" ht="15">
      <c r="A566" t="s">
        <v>4089</v>
      </c>
      <c r="C566" s="2" t="s">
        <v>7070</v>
      </c>
      <c r="E566" s="2" t="s">
        <v>5740</v>
      </c>
      <c r="F566" t="s">
        <v>4183</v>
      </c>
      <c r="G566" t="s">
        <v>3011</v>
      </c>
      <c r="H566" s="2" t="s">
        <v>923</v>
      </c>
      <c r="I566" t="s">
        <v>3011</v>
      </c>
      <c r="J566" s="11" t="str">
        <f t="shared" si="65"/>
        <v>IC.IT.041602</v>
      </c>
      <c r="K566" s="2" t="s">
        <v>1192</v>
      </c>
      <c r="L566" t="str">
        <f t="shared" si="66"/>
        <v>RLQ</v>
      </c>
      <c r="M566" s="12" t="str">
        <f t="shared" si="67"/>
        <v>PI.IC.IT.041602.01</v>
      </c>
      <c r="N566" s="12"/>
      <c r="O566" s="12" t="str">
        <f t="shared" si="68"/>
        <v>PH.IC.IT.041602.01</v>
      </c>
      <c r="Q566" s="12" t="str">
        <f t="shared" si="69"/>
        <v>CL.IC.IT.041602.01</v>
      </c>
    </row>
    <row r="567" spans="1:27" ht="15">
      <c r="A567" t="s">
        <v>4089</v>
      </c>
      <c r="C567" s="2" t="s">
        <v>7070</v>
      </c>
      <c r="E567" s="2" t="s">
        <v>5740</v>
      </c>
      <c r="F567" t="s">
        <v>4183</v>
      </c>
      <c r="G567" t="s">
        <v>3013</v>
      </c>
      <c r="H567" s="2" t="s">
        <v>1202</v>
      </c>
      <c r="I567" t="s">
        <v>3013</v>
      </c>
      <c r="J567" s="11" t="str">
        <f t="shared" si="65"/>
        <v>IC.IT.041603</v>
      </c>
      <c r="K567" s="2" t="s">
        <v>1192</v>
      </c>
      <c r="L567" t="str">
        <f t="shared" si="66"/>
        <v>LUQ</v>
      </c>
      <c r="M567" s="12" t="str">
        <f t="shared" si="67"/>
        <v>PI.IC.IT.041603.01</v>
      </c>
      <c r="N567" s="12"/>
      <c r="O567" s="12" t="str">
        <f t="shared" si="68"/>
        <v>PH.IC.IT.041603.01</v>
      </c>
      <c r="Q567" s="12" t="str">
        <f t="shared" si="69"/>
        <v>CL.IC.IT.041603.01</v>
      </c>
    </row>
    <row r="568" spans="1:27" ht="15">
      <c r="A568" t="s">
        <v>4089</v>
      </c>
      <c r="C568" s="2" t="s">
        <v>7070</v>
      </c>
      <c r="E568" s="2" t="s">
        <v>5740</v>
      </c>
      <c r="F568" t="s">
        <v>4183</v>
      </c>
      <c r="G568" t="s">
        <v>3015</v>
      </c>
      <c r="H568" s="2" t="s">
        <v>7070</v>
      </c>
      <c r="I568" t="s">
        <v>3015</v>
      </c>
      <c r="J568" s="11" t="str">
        <f t="shared" si="65"/>
        <v>IC.IT.041604</v>
      </c>
      <c r="K568" s="2" t="s">
        <v>1192</v>
      </c>
      <c r="L568" t="str">
        <f t="shared" si="66"/>
        <v>LLQ</v>
      </c>
      <c r="M568" s="12" t="str">
        <f t="shared" si="67"/>
        <v>PI.IC.IT.041604.01</v>
      </c>
      <c r="N568" s="12"/>
      <c r="O568" s="12" t="str">
        <f t="shared" si="68"/>
        <v>PH.IC.IT.041604.01</v>
      </c>
      <c r="Q568" s="12" t="str">
        <f t="shared" si="69"/>
        <v>CL.IC.IT.041604.01</v>
      </c>
    </row>
    <row r="569" spans="1:27" ht="15">
      <c r="A569" t="s">
        <v>4089</v>
      </c>
      <c r="C569" s="2" t="s">
        <v>7070</v>
      </c>
      <c r="E569" s="2" t="s">
        <v>5740</v>
      </c>
      <c r="F569" t="s">
        <v>4183</v>
      </c>
      <c r="G569" t="s">
        <v>4004</v>
      </c>
      <c r="H569" s="2" t="s">
        <v>7071</v>
      </c>
      <c r="I569" t="s">
        <v>4005</v>
      </c>
      <c r="J569" s="11" t="str">
        <f t="shared" si="65"/>
        <v>IC.IT.041605</v>
      </c>
      <c r="K569" s="2" t="s">
        <v>1192</v>
      </c>
      <c r="L569" t="str">
        <f t="shared" si="66"/>
        <v>Abdomen, general</v>
      </c>
      <c r="M569" s="12" t="str">
        <f t="shared" si="67"/>
        <v>PI.IC.IT.041605.01</v>
      </c>
      <c r="N569" s="12"/>
      <c r="O569" s="12" t="str">
        <f t="shared" si="68"/>
        <v>PH.IC.IT.041605.01</v>
      </c>
      <c r="Q569" s="12" t="str">
        <f t="shared" si="69"/>
        <v>CL.IC.IT.041605.01</v>
      </c>
    </row>
    <row r="570" spans="1:27" ht="15">
      <c r="A570" t="s">
        <v>4089</v>
      </c>
      <c r="C570" s="2" t="s">
        <v>7070</v>
      </c>
      <c r="E570" s="2" t="s">
        <v>5740</v>
      </c>
      <c r="F570" t="s">
        <v>4183</v>
      </c>
      <c r="G570" t="s">
        <v>4006</v>
      </c>
      <c r="H570" s="2" t="s">
        <v>6888</v>
      </c>
      <c r="I570" t="s">
        <v>4299</v>
      </c>
      <c r="J570" s="11" t="str">
        <f t="shared" si="65"/>
        <v>IC.IT.041606</v>
      </c>
      <c r="K570" s="2" t="s">
        <v>1192</v>
      </c>
      <c r="L570" t="str">
        <f t="shared" si="66"/>
        <v>Flank, right</v>
      </c>
      <c r="M570" s="12" t="str">
        <f t="shared" si="67"/>
        <v>PI.IC.IT.041606.01</v>
      </c>
      <c r="N570" s="12"/>
      <c r="O570" s="12" t="str">
        <f t="shared" si="68"/>
        <v>PH.IC.IT.041606.01</v>
      </c>
      <c r="Q570" s="12" t="str">
        <f t="shared" si="69"/>
        <v>CL.IC.IT.041606.01</v>
      </c>
    </row>
    <row r="571" spans="1:27" ht="15">
      <c r="A571" t="s">
        <v>4089</v>
      </c>
      <c r="C571" s="2" t="s">
        <v>7070</v>
      </c>
      <c r="E571" s="2" t="s">
        <v>5740</v>
      </c>
      <c r="F571" t="s">
        <v>4183</v>
      </c>
      <c r="G571" t="s">
        <v>4034</v>
      </c>
      <c r="H571" s="2" t="s">
        <v>7284</v>
      </c>
      <c r="I571" t="s">
        <v>4035</v>
      </c>
      <c r="J571" s="11" t="str">
        <f t="shared" si="65"/>
        <v>IC.IT.041607</v>
      </c>
      <c r="K571" s="2" t="s">
        <v>1192</v>
      </c>
      <c r="L571" t="str">
        <f t="shared" si="66"/>
        <v>Flank, left</v>
      </c>
      <c r="M571" s="12" t="str">
        <f t="shared" si="67"/>
        <v>PI.IC.IT.041607.01</v>
      </c>
      <c r="N571" s="12"/>
      <c r="O571" s="12" t="str">
        <f t="shared" si="68"/>
        <v>PH.IC.IT.041607.01</v>
      </c>
      <c r="Q571" s="12" t="str">
        <f t="shared" si="69"/>
        <v>CL.IC.IT.041607.01</v>
      </c>
    </row>
    <row r="572" spans="1:27" ht="15">
      <c r="A572" t="s">
        <v>4089</v>
      </c>
      <c r="C572" s="2" t="s">
        <v>7070</v>
      </c>
      <c r="E572" s="2" t="s">
        <v>5740</v>
      </c>
      <c r="F572" t="s">
        <v>4183</v>
      </c>
      <c r="G572" t="s">
        <v>4430</v>
      </c>
      <c r="H572" s="2" t="s">
        <v>10093</v>
      </c>
      <c r="I572" t="s">
        <v>4430</v>
      </c>
      <c r="J572" s="11" t="str">
        <f t="shared" si="65"/>
        <v>IC.IT.041608</v>
      </c>
      <c r="K572" s="2" t="s">
        <v>1192</v>
      </c>
      <c r="L572" t="str">
        <f t="shared" si="66"/>
        <v>Midline</v>
      </c>
      <c r="M572" s="12" t="str">
        <f t="shared" si="67"/>
        <v>PI.IC.IT.041608.01</v>
      </c>
      <c r="N572" s="12"/>
      <c r="O572" s="12" t="str">
        <f t="shared" si="68"/>
        <v>PH.IC.IT.041608.01</v>
      </c>
      <c r="Q572" s="12" t="str">
        <f t="shared" si="69"/>
        <v>CL.IC.IT.041608.01</v>
      </c>
      <c r="R572" t="s">
        <v>1141</v>
      </c>
      <c r="S572">
        <v>166</v>
      </c>
    </row>
    <row r="573" spans="1:27" ht="15">
      <c r="A573" t="s">
        <v>4089</v>
      </c>
      <c r="C573" s="68" t="s">
        <v>11750</v>
      </c>
      <c r="E573" s="68" t="s">
        <v>570</v>
      </c>
      <c r="F573" t="s">
        <v>12191</v>
      </c>
      <c r="G573" t="s">
        <v>13</v>
      </c>
      <c r="H573" s="68" t="s">
        <v>12187</v>
      </c>
      <c r="I573" t="s">
        <v>12186</v>
      </c>
      <c r="J573" s="11" t="str">
        <f t="shared" si="65"/>
        <v>IC.IT.041609</v>
      </c>
      <c r="K573" s="68" t="s">
        <v>295</v>
      </c>
      <c r="L573" t="str">
        <f t="shared" si="66"/>
        <v>Laparoscopic</v>
      </c>
      <c r="M573" s="12" t="str">
        <f t="shared" si="67"/>
        <v>PI.IC.IT.041609.01</v>
      </c>
      <c r="N573" s="12"/>
      <c r="O573" s="12" t="str">
        <f t="shared" si="68"/>
        <v>PH.IC.IT.041609.01</v>
      </c>
      <c r="Q573" s="12" t="str">
        <f t="shared" si="69"/>
        <v>CL.IC.IT.041609.01</v>
      </c>
      <c r="Z573" t="s">
        <v>11747</v>
      </c>
      <c r="AA573">
        <v>1144</v>
      </c>
    </row>
    <row r="574" spans="1:27" ht="15">
      <c r="A574" t="s">
        <v>4089</v>
      </c>
      <c r="C574" s="2" t="s">
        <v>7070</v>
      </c>
      <c r="D574" t="s">
        <v>4036</v>
      </c>
      <c r="E574" s="2" t="s">
        <v>6865</v>
      </c>
      <c r="F574" t="s">
        <v>4184</v>
      </c>
      <c r="G574" t="s">
        <v>4038</v>
      </c>
      <c r="H574" s="2" t="s">
        <v>11324</v>
      </c>
      <c r="I574" t="s">
        <v>4039</v>
      </c>
      <c r="J574" s="11" t="str">
        <f t="shared" si="65"/>
        <v>IC.IT.041701</v>
      </c>
      <c r="K574" s="2" t="s">
        <v>11324</v>
      </c>
      <c r="L574" t="str">
        <f t="shared" si="66"/>
        <v>Axilla, right</v>
      </c>
      <c r="M574" s="12" t="str">
        <f t="shared" si="67"/>
        <v>PI.IC.IT.041701.01</v>
      </c>
      <c r="N574" s="12"/>
      <c r="O574" s="12" t="str">
        <f t="shared" si="68"/>
        <v>PH.IC.IT.041701.01</v>
      </c>
      <c r="Q574" s="12" t="str">
        <f t="shared" si="69"/>
        <v>CL.IC.IT.041701.01</v>
      </c>
    </row>
    <row r="575" spans="1:27" ht="15">
      <c r="A575" t="s">
        <v>4089</v>
      </c>
      <c r="C575" s="2" t="s">
        <v>7070</v>
      </c>
      <c r="E575" s="2" t="s">
        <v>6865</v>
      </c>
      <c r="F575" t="s">
        <v>4184</v>
      </c>
      <c r="G575" t="s">
        <v>4040</v>
      </c>
      <c r="H575" s="2" t="s">
        <v>9391</v>
      </c>
      <c r="I575" t="s">
        <v>4041</v>
      </c>
      <c r="J575" s="11" t="str">
        <f t="shared" si="65"/>
        <v>IC.IT.041702</v>
      </c>
      <c r="K575" s="2" t="s">
        <v>11324</v>
      </c>
      <c r="L575" t="str">
        <f t="shared" si="66"/>
        <v>Axilla, left</v>
      </c>
      <c r="M575" s="12" t="str">
        <f t="shared" si="67"/>
        <v>PI.IC.IT.041702.01</v>
      </c>
      <c r="N575" s="12"/>
      <c r="O575" s="12" t="str">
        <f t="shared" si="68"/>
        <v>PH.IC.IT.041702.01</v>
      </c>
      <c r="Q575" s="12" t="str">
        <f t="shared" si="69"/>
        <v>CL.IC.IT.041702.01</v>
      </c>
    </row>
    <row r="576" spans="1:27" ht="15">
      <c r="A576" t="s">
        <v>4089</v>
      </c>
      <c r="C576" s="2" t="s">
        <v>7070</v>
      </c>
      <c r="E576" s="2" t="s">
        <v>6865</v>
      </c>
      <c r="F576" t="s">
        <v>4184</v>
      </c>
      <c r="G576" t="s">
        <v>4042</v>
      </c>
      <c r="H576" s="2" t="s">
        <v>9640</v>
      </c>
      <c r="I576" t="s">
        <v>4043</v>
      </c>
      <c r="J576" s="11" t="str">
        <f t="shared" si="65"/>
        <v>IC.IT.041703</v>
      </c>
      <c r="K576" s="2" t="s">
        <v>11324</v>
      </c>
      <c r="L576" t="str">
        <f t="shared" si="66"/>
        <v>Arm upper, right</v>
      </c>
      <c r="M576" s="12" t="str">
        <f t="shared" si="67"/>
        <v>PI.IC.IT.041703.01</v>
      </c>
      <c r="N576" s="12"/>
      <c r="O576" s="12" t="str">
        <f t="shared" si="68"/>
        <v>PH.IC.IT.041703.01</v>
      </c>
      <c r="Q576" s="12" t="str">
        <f t="shared" si="69"/>
        <v>CL.IC.IT.041703.01</v>
      </c>
    </row>
    <row r="577" spans="1:17" ht="15">
      <c r="A577" t="s">
        <v>4089</v>
      </c>
      <c r="C577" s="2" t="s">
        <v>7070</v>
      </c>
      <c r="E577" s="2" t="s">
        <v>6865</v>
      </c>
      <c r="F577" t="s">
        <v>4184</v>
      </c>
      <c r="G577" t="s">
        <v>4044</v>
      </c>
      <c r="H577" s="2" t="s">
        <v>7070</v>
      </c>
      <c r="I577" t="s">
        <v>3886</v>
      </c>
      <c r="J577" s="11" t="str">
        <f t="shared" si="65"/>
        <v>IC.IT.041704</v>
      </c>
      <c r="K577" s="2" t="s">
        <v>11324</v>
      </c>
      <c r="L577" t="str">
        <f t="shared" si="66"/>
        <v>Arm upper, left</v>
      </c>
      <c r="M577" s="12" t="str">
        <f t="shared" si="67"/>
        <v>PI.IC.IT.041704.01</v>
      </c>
      <c r="N577" s="12"/>
      <c r="O577" s="12" t="str">
        <f t="shared" si="68"/>
        <v>PH.IC.IT.041704.01</v>
      </c>
      <c r="Q577" s="12" t="str">
        <f t="shared" si="69"/>
        <v>CL.IC.IT.041704.01</v>
      </c>
    </row>
    <row r="578" spans="1:17" ht="15">
      <c r="A578" t="s">
        <v>4089</v>
      </c>
      <c r="C578" s="2" t="s">
        <v>7070</v>
      </c>
      <c r="E578" s="2" t="s">
        <v>6865</v>
      </c>
      <c r="F578" t="s">
        <v>4184</v>
      </c>
      <c r="G578" t="s">
        <v>3887</v>
      </c>
      <c r="H578" s="2" t="s">
        <v>7071</v>
      </c>
      <c r="I578" t="s">
        <v>3888</v>
      </c>
      <c r="J578" s="11" t="str">
        <f t="shared" si="65"/>
        <v>IC.IT.041705</v>
      </c>
      <c r="K578" s="2" t="s">
        <v>11324</v>
      </c>
      <c r="L578" t="str">
        <f t="shared" si="66"/>
        <v>Elbow, right</v>
      </c>
      <c r="M578" s="12" t="str">
        <f t="shared" si="67"/>
        <v>PI.IC.IT.041705.01</v>
      </c>
      <c r="N578" s="12"/>
      <c r="O578" s="12" t="str">
        <f t="shared" si="68"/>
        <v>PH.IC.IT.041705.01</v>
      </c>
      <c r="Q578" s="12" t="str">
        <f t="shared" si="69"/>
        <v>CL.IC.IT.041705.01</v>
      </c>
    </row>
    <row r="579" spans="1:17" ht="15">
      <c r="A579" t="s">
        <v>4089</v>
      </c>
      <c r="C579" s="2" t="s">
        <v>7070</v>
      </c>
      <c r="E579" s="2" t="s">
        <v>6865</v>
      </c>
      <c r="F579" t="s">
        <v>4184</v>
      </c>
      <c r="G579" t="s">
        <v>3889</v>
      </c>
      <c r="H579" s="2" t="s">
        <v>6888</v>
      </c>
      <c r="I579" t="s">
        <v>3890</v>
      </c>
      <c r="J579" s="11" t="str">
        <f t="shared" si="65"/>
        <v>IC.IT.041706</v>
      </c>
      <c r="K579" s="2" t="s">
        <v>11324</v>
      </c>
      <c r="L579" t="str">
        <f t="shared" si="66"/>
        <v>Elbow, left</v>
      </c>
      <c r="M579" s="12" t="str">
        <f t="shared" si="67"/>
        <v>PI.IC.IT.041706.01</v>
      </c>
      <c r="N579" s="12"/>
      <c r="O579" s="12" t="str">
        <f t="shared" si="68"/>
        <v>PH.IC.IT.041706.01</v>
      </c>
      <c r="Q579" s="12" t="str">
        <f t="shared" si="69"/>
        <v>CL.IC.IT.041706.01</v>
      </c>
    </row>
    <row r="580" spans="1:17" ht="15">
      <c r="A580" t="s">
        <v>4089</v>
      </c>
      <c r="C580" s="2" t="s">
        <v>7070</v>
      </c>
      <c r="E580" s="2" t="s">
        <v>1138</v>
      </c>
      <c r="F580" t="s">
        <v>4184</v>
      </c>
      <c r="G580" t="s">
        <v>3891</v>
      </c>
      <c r="H580" s="2" t="s">
        <v>7284</v>
      </c>
      <c r="I580" t="s">
        <v>3892</v>
      </c>
      <c r="J580" s="11" t="str">
        <f t="shared" si="65"/>
        <v>IC.IT.041707</v>
      </c>
      <c r="K580" s="2" t="s">
        <v>1192</v>
      </c>
      <c r="L580" t="str">
        <f t="shared" si="66"/>
        <v>Forearm, right</v>
      </c>
      <c r="M580" s="12" t="str">
        <f t="shared" si="67"/>
        <v>PI.IC.IT.041707.01</v>
      </c>
      <c r="N580" s="12"/>
      <c r="O580" s="12" t="str">
        <f t="shared" si="68"/>
        <v>PH.IC.IT.041707.01</v>
      </c>
      <c r="Q580" s="12" t="str">
        <f t="shared" si="69"/>
        <v>CL.IC.IT.041707.01</v>
      </c>
    </row>
    <row r="581" spans="1:17" ht="15">
      <c r="A581" t="s">
        <v>4089</v>
      </c>
      <c r="C581" s="2" t="s">
        <v>7070</v>
      </c>
      <c r="E581" s="2" t="s">
        <v>1138</v>
      </c>
      <c r="F581" t="s">
        <v>4184</v>
      </c>
      <c r="G581" t="s">
        <v>3893</v>
      </c>
      <c r="H581" s="2" t="s">
        <v>10093</v>
      </c>
      <c r="I581" t="s">
        <v>3894</v>
      </c>
      <c r="J581" s="11" t="str">
        <f t="shared" si="65"/>
        <v>IC.IT.041708</v>
      </c>
      <c r="K581" s="2" t="s">
        <v>1192</v>
      </c>
      <c r="L581" t="str">
        <f t="shared" si="66"/>
        <v>Forearm, left</v>
      </c>
      <c r="M581" s="12" t="str">
        <f t="shared" si="67"/>
        <v>PI.IC.IT.041708.01</v>
      </c>
      <c r="N581" s="12"/>
      <c r="O581" s="12" t="str">
        <f t="shared" si="68"/>
        <v>PH.IC.IT.041708.01</v>
      </c>
      <c r="Q581" s="12" t="str">
        <f t="shared" si="69"/>
        <v>CL.IC.IT.041708.01</v>
      </c>
    </row>
    <row r="582" spans="1:17" ht="15">
      <c r="A582" t="s">
        <v>4089</v>
      </c>
      <c r="C582" s="2" t="s">
        <v>7070</v>
      </c>
      <c r="E582" s="2" t="s">
        <v>1138</v>
      </c>
      <c r="F582" t="s">
        <v>4184</v>
      </c>
      <c r="G582" t="s">
        <v>3895</v>
      </c>
      <c r="H582" s="2" t="s">
        <v>10095</v>
      </c>
      <c r="I582" t="s">
        <v>3896</v>
      </c>
      <c r="J582" s="11" t="str">
        <f t="shared" si="65"/>
        <v>IC.IT.041709</v>
      </c>
      <c r="K582" s="2" t="s">
        <v>1192</v>
      </c>
      <c r="L582" t="str">
        <f t="shared" si="66"/>
        <v>Wrist, right</v>
      </c>
      <c r="M582" s="12" t="str">
        <f t="shared" si="67"/>
        <v>PI.IC.IT.041709.01</v>
      </c>
      <c r="N582" s="12"/>
      <c r="O582" s="12" t="str">
        <f t="shared" si="68"/>
        <v>PH.IC.IT.041709.01</v>
      </c>
      <c r="Q582" s="12" t="str">
        <f t="shared" si="69"/>
        <v>CL.IC.IT.041709.01</v>
      </c>
    </row>
    <row r="583" spans="1:17" ht="15">
      <c r="A583" t="s">
        <v>4089</v>
      </c>
      <c r="C583" s="2" t="s">
        <v>7070</v>
      </c>
      <c r="E583" s="2" t="s">
        <v>1138</v>
      </c>
      <c r="F583" t="s">
        <v>4184</v>
      </c>
      <c r="G583" t="s">
        <v>3897</v>
      </c>
      <c r="H583" s="2" t="s">
        <v>10905</v>
      </c>
      <c r="I583" t="s">
        <v>3898</v>
      </c>
      <c r="J583" s="11" t="str">
        <f t="shared" si="65"/>
        <v>IC.IT.041710</v>
      </c>
      <c r="K583" s="2" t="s">
        <v>1192</v>
      </c>
      <c r="L583" t="str">
        <f t="shared" si="66"/>
        <v>Wrist, left</v>
      </c>
      <c r="M583" s="12" t="str">
        <f t="shared" si="67"/>
        <v>PI.IC.IT.041710.01</v>
      </c>
      <c r="N583" s="12"/>
      <c r="O583" s="12" t="str">
        <f t="shared" si="68"/>
        <v>PH.IC.IT.041710.01</v>
      </c>
      <c r="Q583" s="12" t="str">
        <f t="shared" si="69"/>
        <v>CL.IC.IT.041710.01</v>
      </c>
    </row>
    <row r="584" spans="1:17" ht="15">
      <c r="A584" t="s">
        <v>4089</v>
      </c>
      <c r="C584" s="2" t="s">
        <v>7070</v>
      </c>
      <c r="E584" s="2" t="s">
        <v>1138</v>
      </c>
      <c r="F584" t="s">
        <v>4184</v>
      </c>
      <c r="G584" t="s">
        <v>4048</v>
      </c>
      <c r="H584" s="2" t="s">
        <v>11023</v>
      </c>
      <c r="I584" t="s">
        <v>4049</v>
      </c>
      <c r="J584" s="11" t="str">
        <f t="shared" si="65"/>
        <v>IC.IT.041712</v>
      </c>
      <c r="K584" s="2" t="s">
        <v>1192</v>
      </c>
      <c r="L584" t="str">
        <f t="shared" si="66"/>
        <v>Hand, right</v>
      </c>
      <c r="M584" s="12" t="str">
        <f t="shared" si="67"/>
        <v>PI.IC.IT.041712.01</v>
      </c>
      <c r="N584" s="12"/>
      <c r="O584" s="12" t="str">
        <f t="shared" si="68"/>
        <v>PH.IC.IT.041712.01</v>
      </c>
      <c r="Q584" s="12" t="str">
        <f t="shared" si="69"/>
        <v>CL.IC.IT.041712.01</v>
      </c>
    </row>
    <row r="585" spans="1:17" ht="15">
      <c r="A585" t="s">
        <v>4089</v>
      </c>
      <c r="C585" s="2" t="s">
        <v>7070</v>
      </c>
      <c r="E585" s="2" t="s">
        <v>1138</v>
      </c>
      <c r="F585" t="s">
        <v>4184</v>
      </c>
      <c r="G585" t="s">
        <v>4050</v>
      </c>
      <c r="H585" s="2" t="s">
        <v>8201</v>
      </c>
      <c r="I585" t="s">
        <v>4051</v>
      </c>
      <c r="J585" s="11" t="str">
        <f t="shared" si="65"/>
        <v>IC.IT.041713</v>
      </c>
      <c r="K585" s="2" t="s">
        <v>1192</v>
      </c>
      <c r="L585" t="str">
        <f t="shared" si="66"/>
        <v>Hand, left</v>
      </c>
      <c r="M585" s="12" t="str">
        <f t="shared" si="67"/>
        <v>PI.IC.IT.041713.01</v>
      </c>
      <c r="N585" s="12"/>
      <c r="O585" s="12" t="str">
        <f t="shared" si="68"/>
        <v>PH.IC.IT.041713.01</v>
      </c>
      <c r="Q585" s="12" t="str">
        <f t="shared" si="69"/>
        <v>CL.IC.IT.041713.01</v>
      </c>
    </row>
    <row r="586" spans="1:17" ht="15">
      <c r="A586" t="s">
        <v>4089</v>
      </c>
      <c r="C586" s="2" t="s">
        <v>7070</v>
      </c>
      <c r="E586" s="2" t="s">
        <v>1138</v>
      </c>
      <c r="F586" t="s">
        <v>4184</v>
      </c>
      <c r="G586" t="s">
        <v>3902</v>
      </c>
      <c r="H586" s="2" t="s">
        <v>9621</v>
      </c>
      <c r="I586" t="s">
        <v>3903</v>
      </c>
      <c r="J586" s="11" t="str">
        <f t="shared" si="65"/>
        <v>IC.IT.041714</v>
      </c>
      <c r="K586" s="2" t="s">
        <v>1192</v>
      </c>
      <c r="L586" t="str">
        <f t="shared" si="66"/>
        <v>Finger(s), right: specify</v>
      </c>
      <c r="M586" s="12" t="str">
        <f t="shared" si="67"/>
        <v>PI.IC.IT.041714.01</v>
      </c>
      <c r="N586" s="12"/>
      <c r="O586" s="12" t="str">
        <f t="shared" si="68"/>
        <v>PH.IC.IT.041714.01</v>
      </c>
      <c r="Q586" s="12" t="str">
        <f t="shared" si="69"/>
        <v>CL.IC.IT.041714.01</v>
      </c>
    </row>
    <row r="587" spans="1:17" ht="15">
      <c r="A587" t="s">
        <v>4089</v>
      </c>
      <c r="C587" s="2" t="s">
        <v>7070</v>
      </c>
      <c r="E587" s="2" t="s">
        <v>1138</v>
      </c>
      <c r="F587" t="s">
        <v>4184</v>
      </c>
      <c r="G587" t="s">
        <v>3904</v>
      </c>
      <c r="H587" s="2" t="s">
        <v>6135</v>
      </c>
      <c r="I587" t="s">
        <v>3905</v>
      </c>
      <c r="J587" s="11" t="str">
        <f t="shared" si="65"/>
        <v>IC.IT.041715</v>
      </c>
      <c r="K587" s="2" t="s">
        <v>1192</v>
      </c>
      <c r="L587" t="str">
        <f t="shared" si="66"/>
        <v>Finger(s), left:  specify</v>
      </c>
      <c r="M587" s="12" t="str">
        <f t="shared" si="67"/>
        <v>PI.IC.IT.041715.01</v>
      </c>
      <c r="N587" s="12"/>
      <c r="O587" s="12" t="str">
        <f t="shared" si="68"/>
        <v>PH.IC.IT.041715.01</v>
      </c>
      <c r="Q587" s="12" t="str">
        <f t="shared" si="69"/>
        <v>CL.IC.IT.041715.01</v>
      </c>
    </row>
    <row r="588" spans="1:17" ht="15">
      <c r="A588" t="s">
        <v>4089</v>
      </c>
      <c r="C588" s="2" t="s">
        <v>7070</v>
      </c>
      <c r="E588" s="2" t="s">
        <v>1138</v>
      </c>
      <c r="F588" t="s">
        <v>4184</v>
      </c>
      <c r="G588" t="s">
        <v>3906</v>
      </c>
      <c r="H588" s="2" t="s">
        <v>5740</v>
      </c>
      <c r="I588" t="s">
        <v>3907</v>
      </c>
      <c r="J588" s="11" t="str">
        <f t="shared" si="65"/>
        <v>IC.IT.041716</v>
      </c>
      <c r="K588" s="2" t="s">
        <v>1192</v>
      </c>
      <c r="L588" t="str">
        <f t="shared" si="66"/>
        <v>Thigh, right</v>
      </c>
      <c r="M588" s="12" t="str">
        <f t="shared" si="67"/>
        <v>PI.IC.IT.041716.01</v>
      </c>
      <c r="N588" s="12"/>
      <c r="O588" s="12" t="str">
        <f t="shared" si="68"/>
        <v>PH.IC.IT.041716.01</v>
      </c>
      <c r="Q588" s="12" t="str">
        <f t="shared" si="69"/>
        <v>CL.IC.IT.041716.01</v>
      </c>
    </row>
    <row r="589" spans="1:17" ht="15">
      <c r="A589" t="s">
        <v>4089</v>
      </c>
      <c r="C589" s="2" t="s">
        <v>7070</v>
      </c>
      <c r="E589" s="2" t="s">
        <v>1138</v>
      </c>
      <c r="F589" t="s">
        <v>4184</v>
      </c>
      <c r="G589" t="s">
        <v>3908</v>
      </c>
      <c r="H589" s="2" t="s">
        <v>1138</v>
      </c>
      <c r="I589" t="s">
        <v>3909</v>
      </c>
      <c r="J589" s="11" t="str">
        <f t="shared" si="65"/>
        <v>IC.IT.041717</v>
      </c>
      <c r="K589" s="2" t="s">
        <v>1192</v>
      </c>
      <c r="L589" t="str">
        <f t="shared" si="66"/>
        <v>Thigh, left</v>
      </c>
      <c r="M589" s="12" t="str">
        <f t="shared" si="67"/>
        <v>PI.IC.IT.041717.01</v>
      </c>
      <c r="N589" s="12"/>
      <c r="O589" s="12" t="str">
        <f t="shared" si="68"/>
        <v>PH.IC.IT.041717.01</v>
      </c>
      <c r="Q589" s="12" t="str">
        <f t="shared" si="69"/>
        <v>CL.IC.IT.041717.01</v>
      </c>
    </row>
    <row r="590" spans="1:17" ht="15">
      <c r="A590" t="s">
        <v>4089</v>
      </c>
      <c r="C590" s="2" t="s">
        <v>7070</v>
      </c>
      <c r="E590" s="2" t="s">
        <v>1138</v>
      </c>
      <c r="F590" t="s">
        <v>4184</v>
      </c>
      <c r="G590" t="s">
        <v>3777</v>
      </c>
      <c r="H590" s="2" t="s">
        <v>965</v>
      </c>
      <c r="I590" t="s">
        <v>3778</v>
      </c>
      <c r="J590" s="11" t="str">
        <f t="shared" si="65"/>
        <v>IC.IT.041718</v>
      </c>
      <c r="K590" s="2" t="s">
        <v>1192</v>
      </c>
      <c r="L590" t="str">
        <f t="shared" si="66"/>
        <v>Knee, right</v>
      </c>
      <c r="M590" s="12" t="str">
        <f t="shared" si="67"/>
        <v>PI.IC.IT.041718.01</v>
      </c>
      <c r="N590" s="12"/>
      <c r="O590" s="12" t="str">
        <f t="shared" si="68"/>
        <v>PH.IC.IT.041718.01</v>
      </c>
      <c r="Q590" s="12" t="str">
        <f t="shared" si="69"/>
        <v>CL.IC.IT.041718.01</v>
      </c>
    </row>
    <row r="591" spans="1:17" ht="15">
      <c r="A591" t="s">
        <v>4089</v>
      </c>
      <c r="C591" s="2" t="s">
        <v>7070</v>
      </c>
      <c r="E591" s="2" t="s">
        <v>1138</v>
      </c>
      <c r="F591" t="s">
        <v>4184</v>
      </c>
      <c r="G591" t="s">
        <v>3779</v>
      </c>
      <c r="H591" s="2" t="s">
        <v>967</v>
      </c>
      <c r="I591" t="s">
        <v>3780</v>
      </c>
      <c r="J591" s="11" t="str">
        <f t="shared" si="65"/>
        <v>IC.IT.041719</v>
      </c>
      <c r="K591" s="2" t="s">
        <v>1192</v>
      </c>
      <c r="L591" t="str">
        <f t="shared" si="66"/>
        <v>Knee, left</v>
      </c>
      <c r="M591" s="12" t="str">
        <f t="shared" si="67"/>
        <v>PI.IC.IT.041719.01</v>
      </c>
      <c r="N591" s="12"/>
      <c r="O591" s="12" t="str">
        <f t="shared" si="68"/>
        <v>PH.IC.IT.041719.01</v>
      </c>
      <c r="Q591" s="12" t="str">
        <f t="shared" si="69"/>
        <v>CL.IC.IT.041719.01</v>
      </c>
    </row>
    <row r="592" spans="1:17" ht="15">
      <c r="A592" t="s">
        <v>4089</v>
      </c>
      <c r="C592" s="2" t="s">
        <v>7070</v>
      </c>
      <c r="E592" s="2" t="s">
        <v>1138</v>
      </c>
      <c r="F592" t="s">
        <v>4184</v>
      </c>
      <c r="G592" t="s">
        <v>3781</v>
      </c>
      <c r="H592" s="2" t="s">
        <v>6396</v>
      </c>
      <c r="I592" t="s">
        <v>3782</v>
      </c>
      <c r="J592" s="11" t="str">
        <f t="shared" si="65"/>
        <v>IC.IT.041720</v>
      </c>
      <c r="K592" s="2" t="s">
        <v>1192</v>
      </c>
      <c r="L592" t="str">
        <f t="shared" si="66"/>
        <v>Calf, right</v>
      </c>
      <c r="M592" s="12" t="str">
        <f t="shared" si="67"/>
        <v>PI.IC.IT.041720.01</v>
      </c>
      <c r="N592" s="12"/>
      <c r="O592" s="12" t="str">
        <f t="shared" si="68"/>
        <v>PH.IC.IT.041720.01</v>
      </c>
      <c r="Q592" s="12" t="str">
        <f t="shared" si="69"/>
        <v>CL.IC.IT.041720.01</v>
      </c>
    </row>
    <row r="593" spans="1:17" ht="15">
      <c r="A593" t="s">
        <v>4089</v>
      </c>
      <c r="C593" s="2" t="s">
        <v>7070</v>
      </c>
      <c r="E593" s="2" t="s">
        <v>1138</v>
      </c>
      <c r="F593" t="s">
        <v>4184</v>
      </c>
      <c r="G593" t="s">
        <v>3783</v>
      </c>
      <c r="H593" s="2" t="s">
        <v>5577</v>
      </c>
      <c r="I593" t="s">
        <v>3784</v>
      </c>
      <c r="J593" s="11" t="str">
        <f t="shared" si="65"/>
        <v>IC.IT.041721</v>
      </c>
      <c r="K593" s="2" t="s">
        <v>1192</v>
      </c>
      <c r="L593" t="str">
        <f t="shared" si="66"/>
        <v>Calf, left</v>
      </c>
      <c r="M593" s="12" t="str">
        <f t="shared" si="67"/>
        <v>PI.IC.IT.041721.01</v>
      </c>
      <c r="N593" s="12"/>
      <c r="O593" s="12" t="str">
        <f t="shared" si="68"/>
        <v>PH.IC.IT.041721.01</v>
      </c>
      <c r="Q593" s="12" t="str">
        <f t="shared" si="69"/>
        <v>CL.IC.IT.041721.01</v>
      </c>
    </row>
    <row r="594" spans="1:17" ht="15">
      <c r="A594" t="s">
        <v>4089</v>
      </c>
      <c r="C594" s="2" t="s">
        <v>7070</v>
      </c>
      <c r="E594" s="2" t="s">
        <v>1138</v>
      </c>
      <c r="F594" t="s">
        <v>4184</v>
      </c>
      <c r="G594" t="s">
        <v>3785</v>
      </c>
      <c r="H594" s="2" t="s">
        <v>5751</v>
      </c>
      <c r="I594" t="s">
        <v>3786</v>
      </c>
      <c r="J594" s="11" t="str">
        <f t="shared" si="65"/>
        <v>IC.IT.041722</v>
      </c>
      <c r="K594" s="2" t="s">
        <v>1192</v>
      </c>
      <c r="L594" t="str">
        <f t="shared" si="66"/>
        <v>Ankle, right</v>
      </c>
      <c r="M594" s="12" t="str">
        <f t="shared" si="67"/>
        <v>PI.IC.IT.041722.01</v>
      </c>
      <c r="N594" s="12"/>
      <c r="O594" s="12" t="str">
        <f t="shared" si="68"/>
        <v>PH.IC.IT.041722.01</v>
      </c>
      <c r="Q594" s="12" t="str">
        <f t="shared" si="69"/>
        <v>CL.IC.IT.041722.01</v>
      </c>
    </row>
    <row r="595" spans="1:17" ht="15">
      <c r="A595" t="s">
        <v>4089</v>
      </c>
      <c r="C595" s="2" t="s">
        <v>7070</v>
      </c>
      <c r="E595" s="2" t="s">
        <v>1138</v>
      </c>
      <c r="F595" t="s">
        <v>4184</v>
      </c>
      <c r="G595" t="s">
        <v>3787</v>
      </c>
      <c r="H595" s="2" t="s">
        <v>5753</v>
      </c>
      <c r="I595" t="s">
        <v>3917</v>
      </c>
      <c r="J595" s="11" t="str">
        <f t="shared" ref="J595:J659" si="70">CONCATENATE("IC.IT.",C595,E595,H595)</f>
        <v>IC.IT.041723</v>
      </c>
      <c r="K595" s="2" t="s">
        <v>1192</v>
      </c>
      <c r="L595" t="str">
        <f t="shared" ref="L595:L659" si="71">G595</f>
        <v>Ankle, left</v>
      </c>
      <c r="M595" s="12" t="str">
        <f t="shared" ref="M595:M659" si="72">CONCATENATE("PI.",J595,".",K595)</f>
        <v>PI.IC.IT.041723.01</v>
      </c>
      <c r="N595" s="12"/>
      <c r="O595" s="12" t="str">
        <f t="shared" ref="O595:O659" si="73">CONCATENATE("PH.",J595,".",K595)</f>
        <v>PH.IC.IT.041723.01</v>
      </c>
      <c r="Q595" s="12" t="str">
        <f t="shared" ref="Q595:Q659" si="74">CONCATENATE("CL.",J595,".",K595)</f>
        <v>CL.IC.IT.041723.01</v>
      </c>
    </row>
    <row r="596" spans="1:17" ht="15">
      <c r="A596" t="s">
        <v>4089</v>
      </c>
      <c r="C596" s="2" t="s">
        <v>7070</v>
      </c>
      <c r="E596" s="2" t="s">
        <v>1138</v>
      </c>
      <c r="F596" t="s">
        <v>4184</v>
      </c>
      <c r="G596" t="s">
        <v>4191</v>
      </c>
      <c r="H596" s="2" t="s">
        <v>6583</v>
      </c>
      <c r="I596" t="s">
        <v>4192</v>
      </c>
      <c r="J596" s="11" t="str">
        <f t="shared" si="70"/>
        <v>IC.IT.041724</v>
      </c>
      <c r="K596" s="2" t="s">
        <v>1192</v>
      </c>
      <c r="L596" t="str">
        <f t="shared" si="71"/>
        <v>Heel, right</v>
      </c>
      <c r="M596" s="12" t="str">
        <f t="shared" si="72"/>
        <v>PI.IC.IT.041724.01</v>
      </c>
      <c r="N596" s="12"/>
      <c r="O596" s="12" t="str">
        <f t="shared" si="73"/>
        <v>PH.IC.IT.041724.01</v>
      </c>
      <c r="Q596" s="12" t="str">
        <f t="shared" si="74"/>
        <v>CL.IC.IT.041724.01</v>
      </c>
    </row>
    <row r="597" spans="1:17" ht="15">
      <c r="A597" t="s">
        <v>4089</v>
      </c>
      <c r="C597" s="2" t="s">
        <v>7070</v>
      </c>
      <c r="E597" s="2" t="s">
        <v>1138</v>
      </c>
      <c r="F597" t="s">
        <v>4184</v>
      </c>
      <c r="G597" t="s">
        <v>4193</v>
      </c>
      <c r="H597" s="2" t="s">
        <v>7711</v>
      </c>
      <c r="I597" t="s">
        <v>4194</v>
      </c>
      <c r="J597" s="11" t="str">
        <f t="shared" si="70"/>
        <v>IC.IT.041725</v>
      </c>
      <c r="K597" s="2" t="s">
        <v>1192</v>
      </c>
      <c r="L597" t="str">
        <f t="shared" si="71"/>
        <v>Heel, left</v>
      </c>
      <c r="M597" s="12" t="str">
        <f t="shared" si="72"/>
        <v>PI.IC.IT.041725.01</v>
      </c>
      <c r="N597" s="12"/>
      <c r="O597" s="12" t="str">
        <f t="shared" si="73"/>
        <v>PH.IC.IT.041725.01</v>
      </c>
      <c r="Q597" s="12" t="str">
        <f t="shared" si="74"/>
        <v>CL.IC.IT.041725.01</v>
      </c>
    </row>
    <row r="598" spans="1:17" ht="15">
      <c r="A598" t="s">
        <v>4089</v>
      </c>
      <c r="C598" s="2" t="s">
        <v>7070</v>
      </c>
      <c r="E598" s="2" t="s">
        <v>1138</v>
      </c>
      <c r="F598" t="s">
        <v>4184</v>
      </c>
      <c r="G598" t="s">
        <v>4195</v>
      </c>
      <c r="H598" s="2" t="s">
        <v>9453</v>
      </c>
      <c r="I598" t="s">
        <v>4196</v>
      </c>
      <c r="J598" s="11" t="str">
        <f t="shared" si="70"/>
        <v>IC.IT.041726</v>
      </c>
      <c r="K598" s="2" t="s">
        <v>1192</v>
      </c>
      <c r="L598" t="str">
        <f t="shared" si="71"/>
        <v>Foot, right</v>
      </c>
      <c r="M598" s="12" t="str">
        <f t="shared" si="72"/>
        <v>PI.IC.IT.041726.01</v>
      </c>
      <c r="N598" s="12"/>
      <c r="O598" s="12" t="str">
        <f t="shared" si="73"/>
        <v>PH.IC.IT.041726.01</v>
      </c>
      <c r="Q598" s="12" t="str">
        <f t="shared" si="74"/>
        <v>CL.IC.IT.041726.01</v>
      </c>
    </row>
    <row r="599" spans="1:17" ht="15">
      <c r="A599" t="s">
        <v>4089</v>
      </c>
      <c r="C599" s="2" t="s">
        <v>7070</v>
      </c>
      <c r="E599" s="2" t="s">
        <v>1138</v>
      </c>
      <c r="F599" t="s">
        <v>4184</v>
      </c>
      <c r="G599" t="s">
        <v>4197</v>
      </c>
      <c r="H599" s="2" t="s">
        <v>5889</v>
      </c>
      <c r="I599" t="s">
        <v>4198</v>
      </c>
      <c r="J599" s="11" t="str">
        <f t="shared" si="70"/>
        <v>IC.IT.041727</v>
      </c>
      <c r="K599" s="2" t="s">
        <v>1192</v>
      </c>
      <c r="L599" t="str">
        <f t="shared" si="71"/>
        <v>Foot, left</v>
      </c>
      <c r="M599" s="12" t="str">
        <f t="shared" si="72"/>
        <v>PI.IC.IT.041727.01</v>
      </c>
      <c r="N599" s="12"/>
      <c r="O599" s="12" t="str">
        <f t="shared" si="73"/>
        <v>PH.IC.IT.041727.01</v>
      </c>
      <c r="Q599" s="12" t="str">
        <f t="shared" si="74"/>
        <v>CL.IC.IT.041727.01</v>
      </c>
    </row>
    <row r="600" spans="1:17" ht="15">
      <c r="A600" t="s">
        <v>4089</v>
      </c>
      <c r="C600" s="2" t="s">
        <v>7070</v>
      </c>
      <c r="E600" s="2" t="s">
        <v>1138</v>
      </c>
      <c r="F600" t="s">
        <v>4184</v>
      </c>
      <c r="G600" t="s">
        <v>4199</v>
      </c>
      <c r="H600" s="2" t="s">
        <v>5892</v>
      </c>
      <c r="I600" t="s">
        <v>4200</v>
      </c>
      <c r="J600" s="11" t="str">
        <f t="shared" si="70"/>
        <v>IC.IT.041728</v>
      </c>
      <c r="K600" s="2" t="s">
        <v>1192</v>
      </c>
      <c r="L600" t="str">
        <f t="shared" si="71"/>
        <v>Toe(s), right: specify</v>
      </c>
      <c r="M600" s="12" t="str">
        <f t="shared" si="72"/>
        <v>PI.IC.IT.041728.01</v>
      </c>
      <c r="N600" s="12"/>
      <c r="O600" s="12" t="str">
        <f t="shared" si="73"/>
        <v>PH.IC.IT.041728.01</v>
      </c>
      <c r="Q600" s="12" t="str">
        <f t="shared" si="74"/>
        <v>CL.IC.IT.041728.01</v>
      </c>
    </row>
    <row r="601" spans="1:17" ht="15">
      <c r="A601" t="s">
        <v>4089</v>
      </c>
      <c r="C601" s="2" t="s">
        <v>7070</v>
      </c>
      <c r="E601" s="2" t="s">
        <v>1138</v>
      </c>
      <c r="F601" t="s">
        <v>4184</v>
      </c>
      <c r="G601" t="s">
        <v>4201</v>
      </c>
      <c r="H601" s="2" t="s">
        <v>5896</v>
      </c>
      <c r="I601" t="s">
        <v>4202</v>
      </c>
      <c r="J601" s="11" t="str">
        <f t="shared" si="70"/>
        <v>IC.IT.041729</v>
      </c>
      <c r="K601" s="2" t="s">
        <v>1192</v>
      </c>
      <c r="L601" t="str">
        <f t="shared" si="71"/>
        <v>Toe(s), left:  specify</v>
      </c>
      <c r="M601" s="12" t="str">
        <f t="shared" si="72"/>
        <v>PI.IC.IT.041729.01</v>
      </c>
      <c r="N601" s="12"/>
      <c r="O601" s="12" t="str">
        <f t="shared" si="73"/>
        <v>PH.IC.IT.041729.01</v>
      </c>
      <c r="Q601" s="12" t="str">
        <f t="shared" si="74"/>
        <v>CL.IC.IT.041729.01</v>
      </c>
    </row>
    <row r="602" spans="1:17" ht="15">
      <c r="A602" t="s">
        <v>4089</v>
      </c>
      <c r="C602" s="2" t="s">
        <v>7070</v>
      </c>
      <c r="D602" t="s">
        <v>4562</v>
      </c>
      <c r="E602" s="2" t="s">
        <v>965</v>
      </c>
      <c r="F602" t="s">
        <v>4185</v>
      </c>
      <c r="G602" t="s">
        <v>4187</v>
      </c>
      <c r="H602" s="2" t="s">
        <v>1192</v>
      </c>
      <c r="I602" t="s">
        <v>4323</v>
      </c>
      <c r="J602" s="11" t="str">
        <f t="shared" si="70"/>
        <v>IC.IT.041801</v>
      </c>
      <c r="K602" s="2" t="s">
        <v>1192</v>
      </c>
      <c r="L602" t="str">
        <f t="shared" si="71"/>
        <v>Forehead, right side</v>
      </c>
      <c r="M602" s="12" t="str">
        <f t="shared" si="72"/>
        <v>PI.IC.IT.041801.01</v>
      </c>
      <c r="N602" s="12"/>
      <c r="O602" s="12" t="str">
        <f t="shared" si="73"/>
        <v>PH.IC.IT.041801.01</v>
      </c>
      <c r="Q602" s="12" t="str">
        <f t="shared" si="74"/>
        <v>CL.IC.IT.041801.01</v>
      </c>
    </row>
    <row r="603" spans="1:17" ht="15">
      <c r="A603" t="s">
        <v>4089</v>
      </c>
      <c r="C603" s="2" t="s">
        <v>7070</v>
      </c>
      <c r="E603" s="2" t="s">
        <v>965</v>
      </c>
      <c r="F603" t="s">
        <v>4185</v>
      </c>
      <c r="G603" t="s">
        <v>4324</v>
      </c>
      <c r="H603" s="2" t="s">
        <v>923</v>
      </c>
      <c r="I603" t="s">
        <v>4325</v>
      </c>
      <c r="J603" s="11" t="str">
        <f t="shared" si="70"/>
        <v>IC.IT.041802</v>
      </c>
      <c r="K603" s="2" t="s">
        <v>1192</v>
      </c>
      <c r="L603" t="str">
        <f t="shared" si="71"/>
        <v>Forehead, left side</v>
      </c>
      <c r="M603" s="12" t="str">
        <f t="shared" si="72"/>
        <v>PI.IC.IT.041802.01</v>
      </c>
      <c r="N603" s="12"/>
      <c r="O603" s="12" t="str">
        <f t="shared" si="73"/>
        <v>PH.IC.IT.041802.01</v>
      </c>
      <c r="Q603" s="12" t="str">
        <f t="shared" si="74"/>
        <v>CL.IC.IT.041802.01</v>
      </c>
    </row>
    <row r="604" spans="1:17" ht="15">
      <c r="A604" t="s">
        <v>4089</v>
      </c>
      <c r="C604" s="2" t="s">
        <v>7070</v>
      </c>
      <c r="E604" s="2" t="s">
        <v>965</v>
      </c>
      <c r="F604" t="s">
        <v>4185</v>
      </c>
      <c r="G604" t="s">
        <v>4326</v>
      </c>
      <c r="H604" s="2" t="s">
        <v>1202</v>
      </c>
      <c r="I604" t="s">
        <v>4326</v>
      </c>
      <c r="J604" s="11" t="str">
        <f t="shared" si="70"/>
        <v>IC.IT.041803</v>
      </c>
      <c r="K604" s="2" t="s">
        <v>1192</v>
      </c>
      <c r="L604" t="str">
        <f t="shared" si="71"/>
        <v>Forehead</v>
      </c>
      <c r="M604" s="12" t="str">
        <f t="shared" si="72"/>
        <v>PI.IC.IT.041803.01</v>
      </c>
      <c r="N604" s="12"/>
      <c r="O604" s="12" t="str">
        <f t="shared" si="73"/>
        <v>PH.IC.IT.041803.01</v>
      </c>
      <c r="Q604" s="12" t="str">
        <f t="shared" si="74"/>
        <v>CL.IC.IT.041803.01</v>
      </c>
    </row>
    <row r="605" spans="1:17" ht="15">
      <c r="A605" t="s">
        <v>4089</v>
      </c>
      <c r="C605" s="2" t="s">
        <v>7070</v>
      </c>
      <c r="E605" s="2" t="s">
        <v>965</v>
      </c>
      <c r="F605" t="s">
        <v>4185</v>
      </c>
      <c r="G605" t="s">
        <v>4327</v>
      </c>
      <c r="H605" s="2" t="s">
        <v>7070</v>
      </c>
      <c r="I605" t="s">
        <v>4328</v>
      </c>
      <c r="J605" s="11" t="str">
        <f t="shared" si="70"/>
        <v>IC.IT.041804</v>
      </c>
      <c r="K605" s="2" t="s">
        <v>1192</v>
      </c>
      <c r="L605" t="str">
        <f t="shared" si="71"/>
        <v>Temporal, right</v>
      </c>
      <c r="M605" s="12" t="str">
        <f t="shared" si="72"/>
        <v>PI.IC.IT.041804.01</v>
      </c>
      <c r="N605" s="12"/>
      <c r="O605" s="12" t="str">
        <f t="shared" si="73"/>
        <v>PH.IC.IT.041804.01</v>
      </c>
      <c r="Q605" s="12" t="str">
        <f t="shared" si="74"/>
        <v>CL.IC.IT.041804.01</v>
      </c>
    </row>
    <row r="606" spans="1:17" ht="15">
      <c r="A606" t="s">
        <v>4089</v>
      </c>
      <c r="C606" s="2" t="s">
        <v>7070</v>
      </c>
      <c r="E606" s="2" t="s">
        <v>965</v>
      </c>
      <c r="F606" t="s">
        <v>4185</v>
      </c>
      <c r="G606" t="s">
        <v>4329</v>
      </c>
      <c r="H606" s="2" t="s">
        <v>7071</v>
      </c>
      <c r="I606" t="s">
        <v>4330</v>
      </c>
      <c r="J606" s="11" t="str">
        <f t="shared" si="70"/>
        <v>IC.IT.041805</v>
      </c>
      <c r="K606" s="2" t="s">
        <v>1192</v>
      </c>
      <c r="L606" t="str">
        <f t="shared" si="71"/>
        <v>Temporal, left</v>
      </c>
      <c r="M606" s="12" t="str">
        <f t="shared" si="72"/>
        <v>PI.IC.IT.041805.01</v>
      </c>
      <c r="N606" s="12"/>
      <c r="O606" s="12" t="str">
        <f t="shared" si="73"/>
        <v>PH.IC.IT.041805.01</v>
      </c>
      <c r="Q606" s="12" t="str">
        <f t="shared" si="74"/>
        <v>CL.IC.IT.041805.01</v>
      </c>
    </row>
    <row r="607" spans="1:17" ht="15">
      <c r="A607" t="s">
        <v>4089</v>
      </c>
      <c r="C607" s="2" t="s">
        <v>7070</v>
      </c>
      <c r="E607" s="2" t="s">
        <v>965</v>
      </c>
      <c r="F607" t="s">
        <v>4185</v>
      </c>
      <c r="G607" t="s">
        <v>4331</v>
      </c>
      <c r="H607" s="2" t="s">
        <v>6888</v>
      </c>
      <c r="I607" t="s">
        <v>4332</v>
      </c>
      <c r="J607" s="11" t="str">
        <f t="shared" si="70"/>
        <v>IC.IT.041806</v>
      </c>
      <c r="K607" s="2" t="s">
        <v>1192</v>
      </c>
      <c r="L607" t="str">
        <f t="shared" si="71"/>
        <v>Parietal, right</v>
      </c>
      <c r="M607" s="12" t="str">
        <f t="shared" si="72"/>
        <v>PI.IC.IT.041806.01</v>
      </c>
      <c r="N607" s="12"/>
      <c r="O607" s="12" t="str">
        <f t="shared" si="73"/>
        <v>PH.IC.IT.041806.01</v>
      </c>
      <c r="Q607" s="12" t="str">
        <f t="shared" si="74"/>
        <v>CL.IC.IT.041806.01</v>
      </c>
    </row>
    <row r="608" spans="1:17" ht="15">
      <c r="A608" t="s">
        <v>4089</v>
      </c>
      <c r="C608" s="2" t="s">
        <v>7070</v>
      </c>
      <c r="E608" s="2" t="s">
        <v>965</v>
      </c>
      <c r="F608" t="s">
        <v>4185</v>
      </c>
      <c r="G608" t="s">
        <v>4333</v>
      </c>
      <c r="H608" s="2" t="s">
        <v>7284</v>
      </c>
      <c r="I608" t="s">
        <v>4334</v>
      </c>
      <c r="J608" s="11" t="str">
        <f t="shared" si="70"/>
        <v>IC.IT.041807</v>
      </c>
      <c r="K608" s="2" t="s">
        <v>1192</v>
      </c>
      <c r="L608" t="str">
        <f t="shared" si="71"/>
        <v>Parietal, left</v>
      </c>
      <c r="M608" s="12" t="str">
        <f t="shared" si="72"/>
        <v>PI.IC.IT.041807.01</v>
      </c>
      <c r="N608" s="12"/>
      <c r="O608" s="12" t="str">
        <f t="shared" si="73"/>
        <v>PH.IC.IT.041807.01</v>
      </c>
      <c r="Q608" s="12" t="str">
        <f t="shared" si="74"/>
        <v>CL.IC.IT.041807.01</v>
      </c>
    </row>
    <row r="609" spans="1:17" ht="15">
      <c r="A609" t="s">
        <v>4089</v>
      </c>
      <c r="C609" s="2" t="s">
        <v>7070</v>
      </c>
      <c r="E609" s="2" t="s">
        <v>965</v>
      </c>
      <c r="F609" t="s">
        <v>4185</v>
      </c>
      <c r="G609" t="s">
        <v>4335</v>
      </c>
      <c r="H609" s="2" t="s">
        <v>10093</v>
      </c>
      <c r="I609" t="s">
        <v>4335</v>
      </c>
      <c r="J609" s="11" t="str">
        <f t="shared" si="70"/>
        <v>IC.IT.041808</v>
      </c>
      <c r="K609" s="2" t="s">
        <v>1192</v>
      </c>
      <c r="L609" t="str">
        <f t="shared" si="71"/>
        <v>Occiput</v>
      </c>
      <c r="M609" s="12" t="str">
        <f t="shared" si="72"/>
        <v>PI.IC.IT.041808.01</v>
      </c>
      <c r="N609" s="12"/>
      <c r="O609" s="12" t="str">
        <f t="shared" si="73"/>
        <v>PH.IC.IT.041808.01</v>
      </c>
      <c r="Q609" s="12" t="str">
        <f t="shared" si="74"/>
        <v>CL.IC.IT.041808.01</v>
      </c>
    </row>
    <row r="610" spans="1:17" ht="15">
      <c r="A610" t="s">
        <v>4089</v>
      </c>
      <c r="C610" s="2" t="s">
        <v>7070</v>
      </c>
      <c r="E610" s="2" t="s">
        <v>965</v>
      </c>
      <c r="F610" t="s">
        <v>4185</v>
      </c>
      <c r="G610" t="s">
        <v>4336</v>
      </c>
      <c r="H610" s="2" t="s">
        <v>10095</v>
      </c>
      <c r="I610" t="s">
        <v>4337</v>
      </c>
      <c r="J610" s="11" t="str">
        <f t="shared" si="70"/>
        <v>IC.IT.041809</v>
      </c>
      <c r="K610" s="2" t="s">
        <v>1192</v>
      </c>
      <c r="L610" t="str">
        <f t="shared" si="71"/>
        <v>Eye, right</v>
      </c>
      <c r="M610" s="12" t="str">
        <f t="shared" si="72"/>
        <v>PI.IC.IT.041809.01</v>
      </c>
      <c r="N610" s="12"/>
      <c r="O610" s="12" t="str">
        <f t="shared" si="73"/>
        <v>PH.IC.IT.041809.01</v>
      </c>
      <c r="Q610" s="12" t="str">
        <f t="shared" si="74"/>
        <v>CL.IC.IT.041809.01</v>
      </c>
    </row>
    <row r="611" spans="1:17" ht="15">
      <c r="A611" t="s">
        <v>4089</v>
      </c>
      <c r="C611" s="2" t="s">
        <v>7070</v>
      </c>
      <c r="E611" s="2" t="s">
        <v>965</v>
      </c>
      <c r="F611" t="s">
        <v>4185</v>
      </c>
      <c r="G611" t="s">
        <v>4338</v>
      </c>
      <c r="H611" s="2" t="s">
        <v>10905</v>
      </c>
      <c r="I611" t="s">
        <v>4339</v>
      </c>
      <c r="J611" s="11" t="str">
        <f t="shared" si="70"/>
        <v>IC.IT.041810</v>
      </c>
      <c r="K611" s="2" t="s">
        <v>1192</v>
      </c>
      <c r="L611" t="str">
        <f t="shared" si="71"/>
        <v>Eye, left</v>
      </c>
      <c r="M611" s="12" t="str">
        <f t="shared" si="72"/>
        <v>PI.IC.IT.041810.01</v>
      </c>
      <c r="N611" s="12"/>
      <c r="O611" s="12" t="str">
        <f t="shared" si="73"/>
        <v>PH.IC.IT.041810.01</v>
      </c>
      <c r="Q611" s="12" t="str">
        <f t="shared" si="74"/>
        <v>CL.IC.IT.041810.01</v>
      </c>
    </row>
    <row r="612" spans="1:17" ht="15">
      <c r="A612" t="s">
        <v>4089</v>
      </c>
      <c r="C612" s="2" t="s">
        <v>7070</v>
      </c>
      <c r="E612" s="2" t="s">
        <v>965</v>
      </c>
      <c r="F612" t="s">
        <v>4185</v>
      </c>
      <c r="G612" t="s">
        <v>3913</v>
      </c>
      <c r="H612" s="2" t="s">
        <v>11023</v>
      </c>
      <c r="I612" t="s">
        <v>3914</v>
      </c>
      <c r="J612" s="11" t="str">
        <f t="shared" si="70"/>
        <v>IC.IT.041812</v>
      </c>
      <c r="K612" s="2" t="s">
        <v>1192</v>
      </c>
      <c r="L612" t="str">
        <f t="shared" si="71"/>
        <v>Ear, right</v>
      </c>
      <c r="M612" s="12" t="str">
        <f t="shared" si="72"/>
        <v>PI.IC.IT.041812.01</v>
      </c>
      <c r="N612" s="12"/>
      <c r="O612" s="12" t="str">
        <f t="shared" si="73"/>
        <v>PH.IC.IT.041812.01</v>
      </c>
      <c r="Q612" s="12" t="str">
        <f t="shared" si="74"/>
        <v>CL.IC.IT.041812.01</v>
      </c>
    </row>
    <row r="613" spans="1:17" ht="15">
      <c r="A613" t="s">
        <v>4089</v>
      </c>
      <c r="C613" s="2" t="s">
        <v>7070</v>
      </c>
      <c r="E613" s="2" t="s">
        <v>965</v>
      </c>
      <c r="F613" t="s">
        <v>4185</v>
      </c>
      <c r="G613" t="s">
        <v>3915</v>
      </c>
      <c r="H613" s="2" t="s">
        <v>8201</v>
      </c>
      <c r="I613" t="s">
        <v>3916</v>
      </c>
      <c r="J613" s="11" t="str">
        <f t="shared" si="70"/>
        <v>IC.IT.041813</v>
      </c>
      <c r="K613" s="2" t="s">
        <v>1192</v>
      </c>
      <c r="L613" t="str">
        <f t="shared" si="71"/>
        <v>Ear, left</v>
      </c>
      <c r="M613" s="12" t="str">
        <f t="shared" si="72"/>
        <v>PI.IC.IT.041813.01</v>
      </c>
      <c r="N613" s="12"/>
      <c r="O613" s="12" t="str">
        <f t="shared" si="73"/>
        <v>PH.IC.IT.041813.01</v>
      </c>
      <c r="Q613" s="12" t="str">
        <f t="shared" si="74"/>
        <v>CL.IC.IT.041813.01</v>
      </c>
    </row>
    <row r="614" spans="1:17" ht="15">
      <c r="A614" t="s">
        <v>4089</v>
      </c>
      <c r="C614" s="2" t="s">
        <v>7070</v>
      </c>
      <c r="E614" s="2" t="s">
        <v>965</v>
      </c>
      <c r="F614" t="s">
        <v>4185</v>
      </c>
      <c r="G614" t="s">
        <v>4064</v>
      </c>
      <c r="H614" s="2" t="s">
        <v>9621</v>
      </c>
      <c r="I614" t="s">
        <v>4064</v>
      </c>
      <c r="J614" s="11" t="str">
        <f t="shared" si="70"/>
        <v>IC.IT.041814</v>
      </c>
      <c r="K614" s="2" t="s">
        <v>1192</v>
      </c>
      <c r="L614" t="str">
        <f t="shared" si="71"/>
        <v>Nose</v>
      </c>
      <c r="M614" s="12" t="str">
        <f t="shared" si="72"/>
        <v>PI.IC.IT.041814.01</v>
      </c>
      <c r="N614" s="12"/>
      <c r="O614" s="12" t="str">
        <f t="shared" si="73"/>
        <v>PH.IC.IT.041814.01</v>
      </c>
      <c r="Q614" s="12" t="str">
        <f t="shared" si="74"/>
        <v>CL.IC.IT.041814.01</v>
      </c>
    </row>
    <row r="615" spans="1:17" ht="15">
      <c r="A615" t="s">
        <v>4089</v>
      </c>
      <c r="C615" s="2" t="s">
        <v>7070</v>
      </c>
      <c r="E615" s="2" t="s">
        <v>965</v>
      </c>
      <c r="F615" t="s">
        <v>4185</v>
      </c>
      <c r="G615" t="s">
        <v>4246</v>
      </c>
      <c r="H615" s="2" t="s">
        <v>6135</v>
      </c>
      <c r="I615" t="s">
        <v>4247</v>
      </c>
      <c r="J615" s="11" t="str">
        <f t="shared" si="70"/>
        <v>IC.IT.041815</v>
      </c>
      <c r="K615" s="2" t="s">
        <v>1192</v>
      </c>
      <c r="L615" t="str">
        <f t="shared" si="71"/>
        <v>Nose, right side</v>
      </c>
      <c r="M615" s="12" t="str">
        <f t="shared" si="72"/>
        <v>PI.IC.IT.041815.01</v>
      </c>
      <c r="N615" s="12"/>
      <c r="O615" s="12" t="str">
        <f t="shared" si="73"/>
        <v>PH.IC.IT.041815.01</v>
      </c>
      <c r="Q615" s="12" t="str">
        <f t="shared" si="74"/>
        <v>CL.IC.IT.041815.01</v>
      </c>
    </row>
    <row r="616" spans="1:17" ht="15">
      <c r="A616" t="s">
        <v>4089</v>
      </c>
      <c r="C616" s="2" t="s">
        <v>7070</v>
      </c>
      <c r="E616" s="2" t="s">
        <v>965</v>
      </c>
      <c r="F616" t="s">
        <v>4185</v>
      </c>
      <c r="G616" t="s">
        <v>4248</v>
      </c>
      <c r="H616" s="2" t="s">
        <v>5740</v>
      </c>
      <c r="I616" t="s">
        <v>4249</v>
      </c>
      <c r="J616" s="11" t="str">
        <f t="shared" si="70"/>
        <v>IC.IT.041816</v>
      </c>
      <c r="K616" s="2" t="s">
        <v>1192</v>
      </c>
      <c r="L616" t="str">
        <f t="shared" si="71"/>
        <v>Nose, left side</v>
      </c>
      <c r="M616" s="12" t="str">
        <f t="shared" si="72"/>
        <v>PI.IC.IT.041816.01</v>
      </c>
      <c r="N616" s="12"/>
      <c r="O616" s="12" t="str">
        <f t="shared" si="73"/>
        <v>PH.IC.IT.041816.01</v>
      </c>
      <c r="Q616" s="12" t="str">
        <f t="shared" si="74"/>
        <v>CL.IC.IT.041816.01</v>
      </c>
    </row>
    <row r="617" spans="1:17" ht="15">
      <c r="A617" t="s">
        <v>4089</v>
      </c>
      <c r="C617" s="2" t="s">
        <v>7070</v>
      </c>
      <c r="E617" s="2" t="s">
        <v>965</v>
      </c>
      <c r="F617" t="s">
        <v>4185</v>
      </c>
      <c r="G617" t="s">
        <v>4250</v>
      </c>
      <c r="H617" s="2" t="s">
        <v>1138</v>
      </c>
      <c r="I617" t="s">
        <v>4250</v>
      </c>
      <c r="J617" s="11" t="str">
        <f t="shared" si="70"/>
        <v>IC.IT.041817</v>
      </c>
      <c r="K617" s="2" t="s">
        <v>1192</v>
      </c>
      <c r="L617" t="str">
        <f t="shared" si="71"/>
        <v>Mouth</v>
      </c>
      <c r="M617" s="12" t="str">
        <f t="shared" si="72"/>
        <v>PI.IC.IT.041817.01</v>
      </c>
      <c r="N617" s="12"/>
      <c r="O617" s="12" t="str">
        <f t="shared" si="73"/>
        <v>PH.IC.IT.041817.01</v>
      </c>
      <c r="Q617" s="12" t="str">
        <f t="shared" si="74"/>
        <v>CL.IC.IT.041817.01</v>
      </c>
    </row>
    <row r="618" spans="1:17" ht="15">
      <c r="A618" t="s">
        <v>4089</v>
      </c>
      <c r="C618" s="2" t="s">
        <v>7070</v>
      </c>
      <c r="E618" s="2" t="s">
        <v>965</v>
      </c>
      <c r="F618" t="s">
        <v>4185</v>
      </c>
      <c r="G618" t="s">
        <v>4251</v>
      </c>
      <c r="H618" s="2" t="s">
        <v>965</v>
      </c>
      <c r="I618" t="s">
        <v>4252</v>
      </c>
      <c r="J618" s="11" t="str">
        <f t="shared" si="70"/>
        <v>IC.IT.041818</v>
      </c>
      <c r="K618" s="2" t="s">
        <v>1192</v>
      </c>
      <c r="L618" t="str">
        <f t="shared" si="71"/>
        <v>Lip(s)</v>
      </c>
      <c r="M618" s="12" t="str">
        <f t="shared" si="72"/>
        <v>PI.IC.IT.041818.01</v>
      </c>
      <c r="N618" s="12"/>
      <c r="O618" s="12" t="str">
        <f t="shared" si="73"/>
        <v>PH.IC.IT.041818.01</v>
      </c>
      <c r="Q618" s="12" t="str">
        <f t="shared" si="74"/>
        <v>CL.IC.IT.041818.01</v>
      </c>
    </row>
    <row r="619" spans="1:17" ht="15">
      <c r="A619" t="s">
        <v>4089</v>
      </c>
      <c r="C619" s="2" t="s">
        <v>7070</v>
      </c>
      <c r="E619" s="2" t="s">
        <v>965</v>
      </c>
      <c r="F619" t="s">
        <v>4185</v>
      </c>
      <c r="G619" t="s">
        <v>4253</v>
      </c>
      <c r="H619" s="2" t="s">
        <v>967</v>
      </c>
      <c r="I619" t="s">
        <v>4254</v>
      </c>
      <c r="J619" s="11" t="str">
        <f t="shared" si="70"/>
        <v>IC.IT.041819</v>
      </c>
      <c r="K619" s="2" t="s">
        <v>1192</v>
      </c>
      <c r="L619" t="str">
        <f t="shared" si="71"/>
        <v>Jaw, right</v>
      </c>
      <c r="M619" s="12" t="str">
        <f t="shared" si="72"/>
        <v>PI.IC.IT.041819.01</v>
      </c>
      <c r="N619" s="12"/>
      <c r="O619" s="12" t="str">
        <f t="shared" si="73"/>
        <v>PH.IC.IT.041819.01</v>
      </c>
      <c r="Q619" s="12" t="str">
        <f t="shared" si="74"/>
        <v>CL.IC.IT.041819.01</v>
      </c>
    </row>
    <row r="620" spans="1:17" ht="15">
      <c r="A620" t="s">
        <v>4089</v>
      </c>
      <c r="C620" s="2" t="s">
        <v>7070</v>
      </c>
      <c r="E620" s="2" t="s">
        <v>965</v>
      </c>
      <c r="F620" t="s">
        <v>4185</v>
      </c>
      <c r="G620" t="s">
        <v>4255</v>
      </c>
      <c r="H620" s="2" t="s">
        <v>6396</v>
      </c>
      <c r="I620" t="s">
        <v>4256</v>
      </c>
      <c r="J620" s="11" t="str">
        <f t="shared" si="70"/>
        <v>IC.IT.041820</v>
      </c>
      <c r="K620" s="2" t="s">
        <v>1192</v>
      </c>
      <c r="L620" t="str">
        <f t="shared" si="71"/>
        <v>Jaw, left</v>
      </c>
      <c r="M620" s="12" t="str">
        <f t="shared" si="72"/>
        <v>PI.IC.IT.041820.01</v>
      </c>
      <c r="N620" s="12"/>
      <c r="O620" s="12" t="str">
        <f t="shared" si="73"/>
        <v>PH.IC.IT.041820.01</v>
      </c>
      <c r="Q620" s="12" t="str">
        <f t="shared" si="74"/>
        <v>CL.IC.IT.041820.01</v>
      </c>
    </row>
    <row r="621" spans="1:17" ht="15">
      <c r="A621" t="s">
        <v>4089</v>
      </c>
      <c r="C621" s="2" t="s">
        <v>7070</v>
      </c>
      <c r="E621" s="2" t="s">
        <v>965</v>
      </c>
      <c r="F621" t="s">
        <v>4185</v>
      </c>
      <c r="G621" t="s">
        <v>4257</v>
      </c>
      <c r="H621" s="2" t="s">
        <v>5577</v>
      </c>
      <c r="I621" t="s">
        <v>4258</v>
      </c>
      <c r="J621" s="11" t="str">
        <f t="shared" si="70"/>
        <v>IC.IT.041821</v>
      </c>
      <c r="K621" s="2" t="s">
        <v>1192</v>
      </c>
      <c r="L621" t="str">
        <f t="shared" si="71"/>
        <v>Neck, right</v>
      </c>
      <c r="M621" s="12" t="str">
        <f t="shared" si="72"/>
        <v>PI.IC.IT.041821.01</v>
      </c>
      <c r="N621" s="12"/>
      <c r="O621" s="12" t="str">
        <f t="shared" si="73"/>
        <v>PH.IC.IT.041821.01</v>
      </c>
      <c r="Q621" s="12" t="str">
        <f t="shared" si="74"/>
        <v>CL.IC.IT.041821.01</v>
      </c>
    </row>
    <row r="622" spans="1:17" ht="15">
      <c r="A622" t="s">
        <v>4089</v>
      </c>
      <c r="C622" s="2" t="s">
        <v>7070</v>
      </c>
      <c r="E622" s="2" t="s">
        <v>965</v>
      </c>
      <c r="F622" t="s">
        <v>4185</v>
      </c>
      <c r="G622" t="s">
        <v>4111</v>
      </c>
      <c r="H622" s="2" t="s">
        <v>5751</v>
      </c>
      <c r="I622" t="s">
        <v>4112</v>
      </c>
      <c r="J622" s="11" t="str">
        <f t="shared" si="70"/>
        <v>IC.IT.041822</v>
      </c>
      <c r="K622" s="2" t="s">
        <v>1192</v>
      </c>
      <c r="L622" t="str">
        <f t="shared" si="71"/>
        <v>Neck, left</v>
      </c>
      <c r="M622" s="12" t="str">
        <f t="shared" si="72"/>
        <v>PI.IC.IT.041822.01</v>
      </c>
      <c r="N622" s="12"/>
      <c r="O622" s="12" t="str">
        <f t="shared" si="73"/>
        <v>PH.IC.IT.041822.01</v>
      </c>
      <c r="Q622" s="12" t="str">
        <f t="shared" si="74"/>
        <v>CL.IC.IT.041822.01</v>
      </c>
    </row>
    <row r="623" spans="1:17" ht="15">
      <c r="A623" t="s">
        <v>4089</v>
      </c>
      <c r="C623" s="2" t="s">
        <v>7070</v>
      </c>
      <c r="E623" s="2" t="s">
        <v>965</v>
      </c>
      <c r="F623" t="s">
        <v>4185</v>
      </c>
      <c r="G623" t="s">
        <v>4113</v>
      </c>
      <c r="H623" s="2" t="s">
        <v>5753</v>
      </c>
      <c r="I623" t="s">
        <v>4113</v>
      </c>
      <c r="J623" s="11" t="str">
        <f t="shared" si="70"/>
        <v>IC.IT.041823</v>
      </c>
      <c r="K623" s="2" t="s">
        <v>1192</v>
      </c>
      <c r="L623" t="str">
        <f t="shared" si="71"/>
        <v>Neck</v>
      </c>
      <c r="M623" s="12" t="str">
        <f t="shared" si="72"/>
        <v>PI.IC.IT.041823.01</v>
      </c>
      <c r="N623" s="12"/>
      <c r="O623" s="12" t="str">
        <f t="shared" si="73"/>
        <v>PH.IC.IT.041823.01</v>
      </c>
      <c r="Q623" s="12" t="str">
        <f t="shared" si="74"/>
        <v>CL.IC.IT.041823.01</v>
      </c>
    </row>
    <row r="624" spans="1:17" ht="15">
      <c r="A624" t="s">
        <v>4089</v>
      </c>
      <c r="C624" s="2" t="s">
        <v>7070</v>
      </c>
      <c r="E624" s="2" t="s">
        <v>965</v>
      </c>
      <c r="F624" t="s">
        <v>4185</v>
      </c>
      <c r="G624" t="s">
        <v>4114</v>
      </c>
      <c r="H624" s="2" t="s">
        <v>6583</v>
      </c>
      <c r="I624" t="s">
        <v>4115</v>
      </c>
      <c r="J624" s="11" t="str">
        <f t="shared" si="70"/>
        <v>IC.IT.041824</v>
      </c>
      <c r="K624" s="2" t="s">
        <v>1192</v>
      </c>
      <c r="L624" t="str">
        <f t="shared" si="71"/>
        <v>Tracheostomy site</v>
      </c>
      <c r="M624" s="12" t="str">
        <f t="shared" si="72"/>
        <v>PI.IC.IT.041824.01</v>
      </c>
      <c r="N624" s="12"/>
      <c r="O624" s="12" t="str">
        <f t="shared" si="73"/>
        <v>PH.IC.IT.041824.01</v>
      </c>
      <c r="Q624" s="12" t="str">
        <f t="shared" si="74"/>
        <v>CL.IC.IT.041824.01</v>
      </c>
    </row>
    <row r="625" spans="1:17" ht="15">
      <c r="A625" t="s">
        <v>4089</v>
      </c>
      <c r="C625" s="2" t="s">
        <v>7070</v>
      </c>
      <c r="E625" s="2" t="s">
        <v>965</v>
      </c>
      <c r="F625" t="s">
        <v>4185</v>
      </c>
      <c r="G625" t="s">
        <v>4116</v>
      </c>
      <c r="H625" s="2" t="s">
        <v>7711</v>
      </c>
      <c r="I625" t="s">
        <v>4116</v>
      </c>
      <c r="J625" s="11" t="str">
        <f t="shared" si="70"/>
        <v>IC.IT.041825</v>
      </c>
      <c r="K625" s="2" t="s">
        <v>1192</v>
      </c>
      <c r="L625" t="str">
        <f t="shared" si="71"/>
        <v>Chin</v>
      </c>
      <c r="M625" s="12" t="str">
        <f t="shared" si="72"/>
        <v>PI.IC.IT.041825.01</v>
      </c>
      <c r="N625" s="12"/>
      <c r="O625" s="12" t="str">
        <f t="shared" si="73"/>
        <v>PH.IC.IT.041825.01</v>
      </c>
      <c r="Q625" s="12" t="str">
        <f t="shared" si="74"/>
        <v>CL.IC.IT.041825.01</v>
      </c>
    </row>
    <row r="626" spans="1:17" ht="15">
      <c r="A626" t="s">
        <v>4089</v>
      </c>
      <c r="C626" s="2" t="s">
        <v>7070</v>
      </c>
      <c r="D626" t="s">
        <v>4564</v>
      </c>
      <c r="E626" s="2" t="s">
        <v>967</v>
      </c>
      <c r="F626" t="s">
        <v>4227</v>
      </c>
      <c r="G626" t="s">
        <v>4119</v>
      </c>
      <c r="H626" s="2" t="s">
        <v>1192</v>
      </c>
      <c r="I626" t="s">
        <v>4120</v>
      </c>
      <c r="J626" s="11" t="str">
        <f t="shared" si="70"/>
        <v>IC.IT.041901</v>
      </c>
      <c r="K626" s="2" t="s">
        <v>1192</v>
      </c>
      <c r="L626" t="str">
        <f t="shared" si="71"/>
        <v>Hip, right</v>
      </c>
      <c r="M626" s="12" t="str">
        <f t="shared" si="72"/>
        <v>PI.IC.IT.041901.01</v>
      </c>
      <c r="N626" s="12"/>
      <c r="O626" s="12" t="str">
        <f t="shared" si="73"/>
        <v>PH.IC.IT.041901.01</v>
      </c>
      <c r="Q626" s="12" t="str">
        <f t="shared" si="74"/>
        <v>CL.IC.IT.041901.01</v>
      </c>
    </row>
    <row r="627" spans="1:17" ht="15">
      <c r="A627" t="s">
        <v>4089</v>
      </c>
      <c r="C627" s="2" t="s">
        <v>7070</v>
      </c>
      <c r="D627" t="s">
        <v>945</v>
      </c>
      <c r="E627" s="2" t="s">
        <v>967</v>
      </c>
      <c r="F627" t="s">
        <v>4227</v>
      </c>
      <c r="G627" t="s">
        <v>4121</v>
      </c>
      <c r="H627" s="2" t="s">
        <v>1199</v>
      </c>
      <c r="I627" t="s">
        <v>4122</v>
      </c>
      <c r="J627" s="11" t="str">
        <f t="shared" si="70"/>
        <v>IC.IT.041902</v>
      </c>
      <c r="K627" s="2" t="s">
        <v>1192</v>
      </c>
      <c r="L627" t="str">
        <f t="shared" si="71"/>
        <v>Hip, left</v>
      </c>
      <c r="M627" s="12" t="str">
        <f t="shared" si="72"/>
        <v>PI.IC.IT.041902.01</v>
      </c>
      <c r="N627" s="12"/>
      <c r="O627" s="12" t="str">
        <f t="shared" si="73"/>
        <v>PH.IC.IT.041902.01</v>
      </c>
      <c r="Q627" s="12" t="str">
        <f t="shared" si="74"/>
        <v>CL.IC.IT.041902.01</v>
      </c>
    </row>
    <row r="628" spans="1:17" ht="15">
      <c r="A628" t="s">
        <v>4089</v>
      </c>
      <c r="C628" s="2" t="s">
        <v>7070</v>
      </c>
      <c r="E628" s="2" t="s">
        <v>967</v>
      </c>
      <c r="F628" t="s">
        <v>4227</v>
      </c>
      <c r="G628" t="s">
        <v>4123</v>
      </c>
      <c r="H628" s="2" t="s">
        <v>1202</v>
      </c>
      <c r="I628" t="s">
        <v>4124</v>
      </c>
      <c r="J628" s="11" t="str">
        <f t="shared" si="70"/>
        <v>IC.IT.041903</v>
      </c>
      <c r="K628" s="2" t="s">
        <v>1192</v>
      </c>
      <c r="L628" t="str">
        <f t="shared" si="71"/>
        <v>Groin, right</v>
      </c>
      <c r="M628" s="12" t="str">
        <f t="shared" si="72"/>
        <v>PI.IC.IT.041903.01</v>
      </c>
      <c r="N628" s="12"/>
      <c r="O628" s="12" t="str">
        <f t="shared" si="73"/>
        <v>PH.IC.IT.041903.01</v>
      </c>
      <c r="Q628" s="12" t="str">
        <f t="shared" si="74"/>
        <v>CL.IC.IT.041903.01</v>
      </c>
    </row>
    <row r="629" spans="1:17" ht="15">
      <c r="A629" t="s">
        <v>4089</v>
      </c>
      <c r="C629" s="2" t="s">
        <v>7070</v>
      </c>
      <c r="E629" s="2" t="s">
        <v>967</v>
      </c>
      <c r="F629" t="s">
        <v>4227</v>
      </c>
      <c r="G629" t="s">
        <v>4125</v>
      </c>
      <c r="H629" s="2" t="s">
        <v>7070</v>
      </c>
      <c r="I629" t="s">
        <v>4126</v>
      </c>
      <c r="J629" s="11" t="str">
        <f t="shared" si="70"/>
        <v>IC.IT.041904</v>
      </c>
      <c r="K629" s="2" t="s">
        <v>1192</v>
      </c>
      <c r="L629" t="str">
        <f t="shared" si="71"/>
        <v>Groin, left</v>
      </c>
      <c r="M629" s="12" t="str">
        <f t="shared" si="72"/>
        <v>PI.IC.IT.041904.01</v>
      </c>
      <c r="N629" s="12"/>
      <c r="O629" s="12" t="str">
        <f t="shared" si="73"/>
        <v>PH.IC.IT.041904.01</v>
      </c>
      <c r="Q629" s="12" t="str">
        <f t="shared" si="74"/>
        <v>CL.IC.IT.041904.01</v>
      </c>
    </row>
    <row r="630" spans="1:17" ht="15">
      <c r="A630" t="s">
        <v>4089</v>
      </c>
      <c r="C630" s="2" t="s">
        <v>7070</v>
      </c>
      <c r="E630" s="2" t="s">
        <v>967</v>
      </c>
      <c r="F630" t="s">
        <v>4227</v>
      </c>
      <c r="G630" t="s">
        <v>4127</v>
      </c>
      <c r="H630" s="2" t="s">
        <v>7071</v>
      </c>
      <c r="I630" t="s">
        <v>4127</v>
      </c>
      <c r="J630" s="11" t="str">
        <f t="shared" si="70"/>
        <v>IC.IT.041905</v>
      </c>
      <c r="K630" s="2" t="s">
        <v>1192</v>
      </c>
      <c r="L630" t="str">
        <f t="shared" si="71"/>
        <v>Penis</v>
      </c>
      <c r="M630" s="12" t="str">
        <f t="shared" si="72"/>
        <v>PI.IC.IT.041905.01</v>
      </c>
      <c r="N630" s="12"/>
      <c r="O630" s="12" t="str">
        <f t="shared" si="73"/>
        <v>PH.IC.IT.041905.01</v>
      </c>
      <c r="Q630" s="12" t="str">
        <f t="shared" si="74"/>
        <v>CL.IC.IT.041905.01</v>
      </c>
    </row>
    <row r="631" spans="1:17" ht="15">
      <c r="A631" t="s">
        <v>4089</v>
      </c>
      <c r="C631" s="2" t="s">
        <v>7070</v>
      </c>
      <c r="E631" s="2" t="s">
        <v>967</v>
      </c>
      <c r="F631" t="s">
        <v>4227</v>
      </c>
      <c r="G631" t="s">
        <v>4128</v>
      </c>
      <c r="H631" s="2" t="s">
        <v>6888</v>
      </c>
      <c r="I631" t="s">
        <v>4128</v>
      </c>
      <c r="J631" s="11" t="str">
        <f t="shared" si="70"/>
        <v>IC.IT.041906</v>
      </c>
      <c r="K631" s="2" t="s">
        <v>1192</v>
      </c>
      <c r="L631" t="str">
        <f t="shared" si="71"/>
        <v>Labia</v>
      </c>
      <c r="M631" s="12" t="str">
        <f t="shared" si="72"/>
        <v>PI.IC.IT.041906.01</v>
      </c>
      <c r="N631" s="12"/>
      <c r="O631" s="12" t="str">
        <f t="shared" si="73"/>
        <v>PH.IC.IT.041906.01</v>
      </c>
      <c r="Q631" s="12" t="str">
        <f t="shared" si="74"/>
        <v>CL.IC.IT.041906.01</v>
      </c>
    </row>
    <row r="632" spans="1:17" ht="15">
      <c r="A632" t="s">
        <v>4089</v>
      </c>
      <c r="C632" s="2" t="s">
        <v>7070</v>
      </c>
      <c r="E632" s="2" t="s">
        <v>967</v>
      </c>
      <c r="F632" t="s">
        <v>4227</v>
      </c>
      <c r="G632" t="s">
        <v>4129</v>
      </c>
      <c r="H632" s="2" t="s">
        <v>7284</v>
      </c>
      <c r="I632" t="s">
        <v>4129</v>
      </c>
      <c r="J632" s="11" t="str">
        <f t="shared" si="70"/>
        <v>IC.IT.041907</v>
      </c>
      <c r="K632" s="2" t="s">
        <v>1192</v>
      </c>
      <c r="L632" t="str">
        <f t="shared" si="71"/>
        <v>Perineum</v>
      </c>
      <c r="M632" s="12" t="str">
        <f t="shared" si="72"/>
        <v>PI.IC.IT.041907.01</v>
      </c>
      <c r="N632" s="12"/>
      <c r="O632" s="12" t="str">
        <f t="shared" si="73"/>
        <v>PH.IC.IT.041907.01</v>
      </c>
      <c r="Q632" s="12" t="str">
        <f t="shared" si="74"/>
        <v>CL.IC.IT.041907.01</v>
      </c>
    </row>
    <row r="633" spans="1:17" ht="15">
      <c r="A633" t="s">
        <v>4089</v>
      </c>
      <c r="C633" s="2" t="s">
        <v>7070</v>
      </c>
      <c r="E633" s="2" t="s">
        <v>967</v>
      </c>
      <c r="F633" t="s">
        <v>4227</v>
      </c>
      <c r="G633" t="s">
        <v>4130</v>
      </c>
      <c r="H633" s="2" t="s">
        <v>10093</v>
      </c>
      <c r="I633" t="s">
        <v>4131</v>
      </c>
      <c r="J633" s="11" t="str">
        <f t="shared" si="70"/>
        <v>IC.IT.041908</v>
      </c>
      <c r="K633" s="2" t="s">
        <v>1192</v>
      </c>
      <c r="L633" t="str">
        <f t="shared" si="71"/>
        <v>Buttock, right</v>
      </c>
      <c r="M633" s="12" t="str">
        <f t="shared" si="72"/>
        <v>PI.IC.IT.041908.01</v>
      </c>
      <c r="N633" s="12"/>
      <c r="O633" s="12" t="str">
        <f t="shared" si="73"/>
        <v>PH.IC.IT.041908.01</v>
      </c>
      <c r="Q633" s="12" t="str">
        <f t="shared" si="74"/>
        <v>CL.IC.IT.041908.01</v>
      </c>
    </row>
    <row r="634" spans="1:17" ht="15">
      <c r="A634" t="s">
        <v>4089</v>
      </c>
      <c r="C634" s="2" t="s">
        <v>7070</v>
      </c>
      <c r="E634" s="2" t="s">
        <v>967</v>
      </c>
      <c r="F634" t="s">
        <v>4227</v>
      </c>
      <c r="G634" t="s">
        <v>4132</v>
      </c>
      <c r="H634" s="2" t="s">
        <v>10095</v>
      </c>
      <c r="I634" t="s">
        <v>4133</v>
      </c>
      <c r="J634" s="11" t="str">
        <f t="shared" si="70"/>
        <v>IC.IT.041909</v>
      </c>
      <c r="K634" s="2" t="s">
        <v>1192</v>
      </c>
      <c r="L634" t="str">
        <f t="shared" si="71"/>
        <v>Buttocks, left</v>
      </c>
      <c r="M634" s="12" t="str">
        <f t="shared" si="72"/>
        <v>PI.IC.IT.041909.01</v>
      </c>
      <c r="N634" s="12"/>
      <c r="O634" s="12" t="str">
        <f t="shared" si="73"/>
        <v>PH.IC.IT.041909.01</v>
      </c>
      <c r="Q634" s="12" t="str">
        <f t="shared" si="74"/>
        <v>CL.IC.IT.041909.01</v>
      </c>
    </row>
    <row r="635" spans="1:17" ht="15">
      <c r="A635" t="s">
        <v>4089</v>
      </c>
      <c r="C635" s="2" t="s">
        <v>7070</v>
      </c>
      <c r="E635" s="2" t="s">
        <v>967</v>
      </c>
      <c r="F635" t="s">
        <v>4227</v>
      </c>
      <c r="G635" t="s">
        <v>4134</v>
      </c>
      <c r="H635" s="2" t="s">
        <v>10905</v>
      </c>
      <c r="I635" t="s">
        <v>4134</v>
      </c>
      <c r="J635" s="11" t="str">
        <f t="shared" si="70"/>
        <v>IC.IT.041910</v>
      </c>
      <c r="K635" s="2" t="s">
        <v>1192</v>
      </c>
      <c r="L635" t="str">
        <f t="shared" si="71"/>
        <v>Rectum</v>
      </c>
      <c r="M635" s="12" t="str">
        <f t="shared" si="72"/>
        <v>PI.IC.IT.041910.01</v>
      </c>
      <c r="N635" s="12"/>
      <c r="O635" s="12" t="str">
        <f t="shared" si="73"/>
        <v>PH.IC.IT.041910.01</v>
      </c>
      <c r="Q635" s="12" t="str">
        <f t="shared" si="74"/>
        <v>CL.IC.IT.041910.01</v>
      </c>
    </row>
    <row r="636" spans="1:17" ht="15">
      <c r="A636" t="s">
        <v>4089</v>
      </c>
      <c r="C636" s="2" t="s">
        <v>7070</v>
      </c>
      <c r="E636" s="2" t="s">
        <v>967</v>
      </c>
      <c r="F636" t="s">
        <v>4227</v>
      </c>
      <c r="G636" t="s">
        <v>4135</v>
      </c>
      <c r="H636" s="2" t="s">
        <v>11023</v>
      </c>
      <c r="I636" t="s">
        <v>4135</v>
      </c>
      <c r="J636" s="11" t="str">
        <f t="shared" si="70"/>
        <v>IC.IT.041912</v>
      </c>
      <c r="K636" s="2" t="s">
        <v>1192</v>
      </c>
      <c r="L636" t="str">
        <f t="shared" si="71"/>
        <v>Sacrum</v>
      </c>
      <c r="M636" s="12" t="str">
        <f t="shared" si="72"/>
        <v>PI.IC.IT.041912.01</v>
      </c>
      <c r="N636" s="12"/>
      <c r="O636" s="12" t="str">
        <f t="shared" si="73"/>
        <v>PH.IC.IT.041912.01</v>
      </c>
      <c r="Q636" s="12" t="str">
        <f t="shared" si="74"/>
        <v>CL.IC.IT.041912.01</v>
      </c>
    </row>
    <row r="637" spans="1:17" ht="15">
      <c r="A637" t="s">
        <v>4089</v>
      </c>
      <c r="C637" s="2" t="s">
        <v>7070</v>
      </c>
      <c r="E637" s="2" t="s">
        <v>967</v>
      </c>
      <c r="F637" t="s">
        <v>4227</v>
      </c>
      <c r="G637" t="s">
        <v>4136</v>
      </c>
      <c r="H637" s="2" t="s">
        <v>8201</v>
      </c>
      <c r="I637" t="s">
        <v>4136</v>
      </c>
      <c r="J637" s="11" t="str">
        <f t="shared" si="70"/>
        <v>IC.IT.041913</v>
      </c>
      <c r="K637" s="2" t="s">
        <v>1192</v>
      </c>
      <c r="L637" t="str">
        <f t="shared" si="71"/>
        <v>Coccyx</v>
      </c>
      <c r="M637" s="12" t="str">
        <f t="shared" si="72"/>
        <v>PI.IC.IT.041913.01</v>
      </c>
      <c r="N637" s="12"/>
      <c r="O637" s="12" t="str">
        <f t="shared" si="73"/>
        <v>PH.IC.IT.041913.01</v>
      </c>
      <c r="Q637" s="12" t="str">
        <f t="shared" si="74"/>
        <v>CL.IC.IT.041913.01</v>
      </c>
    </row>
    <row r="638" spans="1:17" ht="15">
      <c r="A638" t="s">
        <v>4089</v>
      </c>
      <c r="C638" s="2" t="s">
        <v>7070</v>
      </c>
      <c r="E638" s="2" t="s">
        <v>967</v>
      </c>
      <c r="F638" t="s">
        <v>4227</v>
      </c>
      <c r="G638" t="s">
        <v>4137</v>
      </c>
      <c r="H638" s="2" t="s">
        <v>9621</v>
      </c>
      <c r="I638" t="s">
        <v>4137</v>
      </c>
      <c r="J638" s="11" t="str">
        <f t="shared" si="70"/>
        <v>IC.IT.041914</v>
      </c>
      <c r="K638" s="2" t="s">
        <v>1192</v>
      </c>
      <c r="L638" t="str">
        <f t="shared" si="71"/>
        <v>Scrotum</v>
      </c>
      <c r="M638" s="12" t="str">
        <f t="shared" si="72"/>
        <v>PI.IC.IT.041914.01</v>
      </c>
      <c r="N638" s="12"/>
      <c r="O638" s="12" t="str">
        <f t="shared" si="73"/>
        <v>PH.IC.IT.041914.01</v>
      </c>
      <c r="Q638" s="12" t="str">
        <f t="shared" si="74"/>
        <v>CL.IC.IT.041914.01</v>
      </c>
    </row>
    <row r="639" spans="1:17" ht="15">
      <c r="A639" t="s">
        <v>4089</v>
      </c>
      <c r="C639" s="2" t="s">
        <v>7070</v>
      </c>
      <c r="D639" t="s">
        <v>4566</v>
      </c>
      <c r="E639" s="2" t="s">
        <v>6396</v>
      </c>
      <c r="F639" t="s">
        <v>4228</v>
      </c>
      <c r="G639" t="s">
        <v>3979</v>
      </c>
      <c r="H639" s="2" t="s">
        <v>6135</v>
      </c>
      <c r="I639" t="s">
        <v>3980</v>
      </c>
      <c r="J639" s="11" t="str">
        <f t="shared" si="70"/>
        <v>IC.IT.042015</v>
      </c>
      <c r="K639" s="2" t="s">
        <v>1192</v>
      </c>
      <c r="L639" t="str">
        <f t="shared" si="71"/>
        <v>Shoulder, right</v>
      </c>
      <c r="M639" s="12" t="str">
        <f t="shared" si="72"/>
        <v>PI.IC.IT.042015.01</v>
      </c>
      <c r="N639" s="12"/>
      <c r="O639" s="12" t="str">
        <f t="shared" si="73"/>
        <v>PH.IC.IT.042015.01</v>
      </c>
      <c r="Q639" s="12" t="str">
        <f t="shared" si="74"/>
        <v>CL.IC.IT.042015.01</v>
      </c>
    </row>
    <row r="640" spans="1:17" ht="15">
      <c r="A640" t="s">
        <v>4089</v>
      </c>
      <c r="C640" s="2" t="s">
        <v>7070</v>
      </c>
      <c r="E640" s="2" t="s">
        <v>6396</v>
      </c>
      <c r="F640" t="s">
        <v>4228</v>
      </c>
      <c r="G640" t="s">
        <v>3981</v>
      </c>
      <c r="H640" s="2" t="s">
        <v>5740</v>
      </c>
      <c r="I640" t="s">
        <v>3982</v>
      </c>
      <c r="J640" s="11" t="str">
        <f t="shared" si="70"/>
        <v>IC.IT.042016</v>
      </c>
      <c r="K640" s="2" t="s">
        <v>1192</v>
      </c>
      <c r="L640" t="str">
        <f t="shared" si="71"/>
        <v>Shoulder, left</v>
      </c>
      <c r="M640" s="12" t="str">
        <f t="shared" si="72"/>
        <v>PI.IC.IT.042016.01</v>
      </c>
      <c r="N640" s="12"/>
      <c r="O640" s="12" t="str">
        <f t="shared" si="73"/>
        <v>PH.IC.IT.042016.01</v>
      </c>
      <c r="Q640" s="12" t="str">
        <f t="shared" si="74"/>
        <v>CL.IC.IT.042016.01</v>
      </c>
    </row>
    <row r="641" spans="1:27" ht="15">
      <c r="A641" t="s">
        <v>4089</v>
      </c>
      <c r="C641" s="2" t="s">
        <v>7070</v>
      </c>
      <c r="E641" s="2" t="s">
        <v>6396</v>
      </c>
      <c r="F641" t="s">
        <v>4228</v>
      </c>
      <c r="G641" t="s">
        <v>3983</v>
      </c>
      <c r="H641" s="2" t="s">
        <v>1138</v>
      </c>
      <c r="I641" t="s">
        <v>4145</v>
      </c>
      <c r="J641" s="11" t="str">
        <f t="shared" si="70"/>
        <v>IC.IT.042017</v>
      </c>
      <c r="K641" s="2" t="s">
        <v>1192</v>
      </c>
      <c r="L641" t="str">
        <f t="shared" si="71"/>
        <v>Clavicle, right</v>
      </c>
      <c r="M641" s="12" t="str">
        <f t="shared" si="72"/>
        <v>PI.IC.IT.042017.01</v>
      </c>
      <c r="N641" s="12"/>
      <c r="O641" s="12" t="str">
        <f t="shared" si="73"/>
        <v>PH.IC.IT.042017.01</v>
      </c>
      <c r="Q641" s="12" t="str">
        <f t="shared" si="74"/>
        <v>CL.IC.IT.042017.01</v>
      </c>
    </row>
    <row r="642" spans="1:27" ht="15">
      <c r="A642" t="s">
        <v>4089</v>
      </c>
      <c r="C642" s="2" t="s">
        <v>7070</v>
      </c>
      <c r="E642" s="2" t="s">
        <v>6396</v>
      </c>
      <c r="F642" t="s">
        <v>4228</v>
      </c>
      <c r="G642" t="s">
        <v>4146</v>
      </c>
      <c r="H642" s="2" t="s">
        <v>965</v>
      </c>
      <c r="I642" t="s">
        <v>4147</v>
      </c>
      <c r="J642" s="11" t="str">
        <f t="shared" si="70"/>
        <v>IC.IT.042018</v>
      </c>
      <c r="K642" s="2" t="s">
        <v>1192</v>
      </c>
      <c r="L642" t="str">
        <f t="shared" si="71"/>
        <v>Clavicle, left</v>
      </c>
      <c r="M642" s="12" t="str">
        <f t="shared" si="72"/>
        <v>PI.IC.IT.042018.01</v>
      </c>
      <c r="N642" s="12"/>
      <c r="O642" s="12" t="str">
        <f t="shared" si="73"/>
        <v>PH.IC.IT.042018.01</v>
      </c>
      <c r="Q642" s="12" t="str">
        <f t="shared" si="74"/>
        <v>CL.IC.IT.042018.01</v>
      </c>
    </row>
    <row r="643" spans="1:27" ht="15">
      <c r="A643" t="s">
        <v>4089</v>
      </c>
      <c r="C643" s="2" t="s">
        <v>7070</v>
      </c>
      <c r="E643" s="2" t="s">
        <v>6396</v>
      </c>
      <c r="F643" t="s">
        <v>4228</v>
      </c>
      <c r="G643" t="s">
        <v>4148</v>
      </c>
      <c r="H643" s="2" t="s">
        <v>967</v>
      </c>
      <c r="I643" t="s">
        <v>4149</v>
      </c>
      <c r="J643" s="11" t="str">
        <f t="shared" si="70"/>
        <v>IC.IT.042019</v>
      </c>
      <c r="K643" s="2" t="s">
        <v>1192</v>
      </c>
      <c r="L643" t="str">
        <f t="shared" si="71"/>
        <v>Breast, right</v>
      </c>
      <c r="M643" s="12" t="str">
        <f t="shared" si="72"/>
        <v>PI.IC.IT.042019.01</v>
      </c>
      <c r="N643" s="12"/>
      <c r="O643" s="12" t="str">
        <f t="shared" si="73"/>
        <v>PH.IC.IT.042019.01</v>
      </c>
      <c r="Q643" s="12" t="str">
        <f t="shared" si="74"/>
        <v>CL.IC.IT.042019.01</v>
      </c>
    </row>
    <row r="644" spans="1:27" ht="15">
      <c r="A644" t="s">
        <v>4089</v>
      </c>
      <c r="C644" s="2" t="s">
        <v>7070</v>
      </c>
      <c r="E644" s="2" t="s">
        <v>6396</v>
      </c>
      <c r="F644" t="s">
        <v>4228</v>
      </c>
      <c r="G644" t="s">
        <v>4150</v>
      </c>
      <c r="H644" s="2" t="s">
        <v>6396</v>
      </c>
      <c r="I644" t="s">
        <v>3987</v>
      </c>
      <c r="J644" s="11" t="str">
        <f t="shared" si="70"/>
        <v>IC.IT.042020</v>
      </c>
      <c r="K644" s="2" t="s">
        <v>1192</v>
      </c>
      <c r="L644" t="str">
        <f t="shared" si="71"/>
        <v>Breast, left</v>
      </c>
      <c r="M644" s="12" t="str">
        <f t="shared" si="72"/>
        <v>PI.IC.IT.042020.01</v>
      </c>
      <c r="N644" s="12"/>
      <c r="O644" s="12" t="str">
        <f t="shared" si="73"/>
        <v>PH.IC.IT.042020.01</v>
      </c>
      <c r="Q644" s="12" t="str">
        <f t="shared" si="74"/>
        <v>CL.IC.IT.042020.01</v>
      </c>
    </row>
    <row r="645" spans="1:27" ht="15">
      <c r="A645" t="s">
        <v>4089</v>
      </c>
      <c r="C645" s="2" t="s">
        <v>7070</v>
      </c>
      <c r="E645" s="2" t="s">
        <v>6396</v>
      </c>
      <c r="F645" t="s">
        <v>4228</v>
      </c>
      <c r="G645" t="s">
        <v>3988</v>
      </c>
      <c r="H645" s="2" t="s">
        <v>5577</v>
      </c>
      <c r="I645" t="s">
        <v>3988</v>
      </c>
      <c r="J645" s="11" t="str">
        <f t="shared" si="70"/>
        <v>IC.IT.042021</v>
      </c>
      <c r="K645" s="2" t="s">
        <v>1192</v>
      </c>
      <c r="L645" t="str">
        <f t="shared" si="71"/>
        <v>Sternum</v>
      </c>
      <c r="M645" s="12" t="str">
        <f t="shared" si="72"/>
        <v>PI.IC.IT.042021.01</v>
      </c>
      <c r="N645" s="12"/>
      <c r="O645" s="12" t="str">
        <f t="shared" si="73"/>
        <v>PH.IC.IT.042021.01</v>
      </c>
      <c r="Q645" s="12" t="str">
        <f t="shared" si="74"/>
        <v>CL.IC.IT.042021.01</v>
      </c>
    </row>
    <row r="646" spans="1:27" ht="15">
      <c r="A646" t="s">
        <v>4089</v>
      </c>
      <c r="C646" s="2" t="s">
        <v>7070</v>
      </c>
      <c r="E646" s="2" t="s">
        <v>6396</v>
      </c>
      <c r="F646" t="s">
        <v>4228</v>
      </c>
      <c r="G646" t="s">
        <v>4382</v>
      </c>
      <c r="H646" s="2" t="s">
        <v>5751</v>
      </c>
      <c r="I646" t="s">
        <v>4383</v>
      </c>
      <c r="J646" s="11" t="str">
        <f t="shared" si="70"/>
        <v>IC.IT.042022</v>
      </c>
      <c r="K646" s="2" t="s">
        <v>1192</v>
      </c>
      <c r="L646" t="str">
        <f t="shared" si="71"/>
        <v>Chest, right</v>
      </c>
      <c r="M646" s="12" t="str">
        <f t="shared" si="72"/>
        <v>PI.IC.IT.042022.01</v>
      </c>
      <c r="N646" s="12"/>
      <c r="O646" s="12" t="str">
        <f t="shared" si="73"/>
        <v>PH.IC.IT.042022.01</v>
      </c>
      <c r="Q646" s="12" t="str">
        <f t="shared" si="74"/>
        <v>CL.IC.IT.042022.01</v>
      </c>
    </row>
    <row r="647" spans="1:27" ht="15">
      <c r="A647" t="s">
        <v>4089</v>
      </c>
      <c r="C647" s="2" t="s">
        <v>7070</v>
      </c>
      <c r="E647" s="2" t="s">
        <v>6396</v>
      </c>
      <c r="F647" t="s">
        <v>4228</v>
      </c>
      <c r="G647" t="s">
        <v>4384</v>
      </c>
      <c r="H647" s="2" t="s">
        <v>5753</v>
      </c>
      <c r="I647" t="s">
        <v>4385</v>
      </c>
      <c r="J647" s="11" t="str">
        <f t="shared" si="70"/>
        <v>IC.IT.042023</v>
      </c>
      <c r="K647" s="2" t="s">
        <v>1192</v>
      </c>
      <c r="L647" t="str">
        <f t="shared" si="71"/>
        <v>Chest, left</v>
      </c>
      <c r="M647" s="12" t="str">
        <f t="shared" si="72"/>
        <v>PI.IC.IT.042023.01</v>
      </c>
      <c r="N647" s="12"/>
      <c r="O647" s="12" t="str">
        <f t="shared" si="73"/>
        <v>PH.IC.IT.042023.01</v>
      </c>
      <c r="Q647" s="12" t="str">
        <f t="shared" si="74"/>
        <v>CL.IC.IT.042023.01</v>
      </c>
    </row>
    <row r="648" spans="1:27" ht="15">
      <c r="A648" t="s">
        <v>4089</v>
      </c>
      <c r="C648" s="2" t="s">
        <v>7070</v>
      </c>
      <c r="E648" s="2" t="s">
        <v>6396</v>
      </c>
      <c r="F648" t="s">
        <v>4228</v>
      </c>
      <c r="G648" t="s">
        <v>4386</v>
      </c>
      <c r="H648" s="2" t="s">
        <v>6583</v>
      </c>
      <c r="I648" t="s">
        <v>4386</v>
      </c>
      <c r="J648" s="11" t="str">
        <f t="shared" si="70"/>
        <v>IC.IT.042024</v>
      </c>
      <c r="K648" s="2" t="s">
        <v>1192</v>
      </c>
      <c r="L648" t="str">
        <f t="shared" si="71"/>
        <v>Chest</v>
      </c>
      <c r="M648" s="12" t="str">
        <f t="shared" si="72"/>
        <v>PI.IC.IT.042024.01</v>
      </c>
      <c r="N648" s="12"/>
      <c r="O648" s="12" t="str">
        <f t="shared" si="73"/>
        <v>PH.IC.IT.042024.01</v>
      </c>
      <c r="Q648" s="12" t="str">
        <f t="shared" si="74"/>
        <v>CL.IC.IT.042024.01</v>
      </c>
    </row>
    <row r="649" spans="1:27" ht="15">
      <c r="A649" t="s">
        <v>4089</v>
      </c>
      <c r="C649" s="2" t="s">
        <v>7070</v>
      </c>
      <c r="E649" s="2" t="s">
        <v>6396</v>
      </c>
      <c r="F649" t="s">
        <v>4228</v>
      </c>
      <c r="G649" t="s">
        <v>4387</v>
      </c>
      <c r="H649" s="2" t="s">
        <v>7711</v>
      </c>
      <c r="I649" t="s">
        <v>4259</v>
      </c>
      <c r="J649" s="11" t="str">
        <f t="shared" si="70"/>
        <v>IC.IT.042025</v>
      </c>
      <c r="K649" s="2" t="s">
        <v>1192</v>
      </c>
      <c r="L649" t="str">
        <f t="shared" si="71"/>
        <v>Scapula, right</v>
      </c>
      <c r="M649" s="12" t="str">
        <f t="shared" si="72"/>
        <v>PI.IC.IT.042025.01</v>
      </c>
      <c r="N649" s="12"/>
      <c r="O649" s="12" t="str">
        <f t="shared" si="73"/>
        <v>PH.IC.IT.042025.01</v>
      </c>
      <c r="Q649" s="12" t="str">
        <f t="shared" si="74"/>
        <v>CL.IC.IT.042025.01</v>
      </c>
    </row>
    <row r="650" spans="1:27" ht="15">
      <c r="A650" t="s">
        <v>4089</v>
      </c>
      <c r="C650" s="2" t="s">
        <v>7070</v>
      </c>
      <c r="E650" s="2" t="s">
        <v>6396</v>
      </c>
      <c r="F650" t="s">
        <v>4228</v>
      </c>
      <c r="G650" t="s">
        <v>4101</v>
      </c>
      <c r="H650" s="2" t="s">
        <v>9453</v>
      </c>
      <c r="I650" t="s">
        <v>4102</v>
      </c>
      <c r="J650" s="11" t="str">
        <f t="shared" si="70"/>
        <v>IC.IT.042026</v>
      </c>
      <c r="K650" s="2" t="s">
        <v>1192</v>
      </c>
      <c r="L650" t="str">
        <f t="shared" si="71"/>
        <v>Scapula, left</v>
      </c>
      <c r="M650" s="12" t="str">
        <f t="shared" si="72"/>
        <v>PI.IC.IT.042026.01</v>
      </c>
      <c r="N650" s="12"/>
      <c r="O650" s="12" t="str">
        <f t="shared" si="73"/>
        <v>PH.IC.IT.042026.01</v>
      </c>
      <c r="Q650" s="12" t="str">
        <f t="shared" si="74"/>
        <v>CL.IC.IT.042026.01</v>
      </c>
    </row>
    <row r="651" spans="1:27" ht="15">
      <c r="A651" t="s">
        <v>4089</v>
      </c>
      <c r="C651" s="2" t="s">
        <v>7070</v>
      </c>
      <c r="E651" s="2" t="s">
        <v>6396</v>
      </c>
      <c r="F651" t="s">
        <v>4228</v>
      </c>
      <c r="G651" t="s">
        <v>4103</v>
      </c>
      <c r="H651" s="2" t="s">
        <v>5889</v>
      </c>
      <c r="I651" t="s">
        <v>4103</v>
      </c>
      <c r="J651" s="11" t="str">
        <f t="shared" si="70"/>
        <v>IC.IT.042027</v>
      </c>
      <c r="K651" s="2" t="s">
        <v>1192</v>
      </c>
      <c r="L651" t="str">
        <f t="shared" si="71"/>
        <v>Lumbar</v>
      </c>
      <c r="M651" s="12" t="str">
        <f t="shared" si="72"/>
        <v>PI.IC.IT.042027.01</v>
      </c>
      <c r="N651" s="12"/>
      <c r="O651" s="12" t="str">
        <f t="shared" si="73"/>
        <v>PH.IC.IT.042027.01</v>
      </c>
      <c r="Q651" s="12" t="str">
        <f t="shared" si="74"/>
        <v>CL.IC.IT.042027.01</v>
      </c>
    </row>
    <row r="652" spans="1:27" ht="15">
      <c r="A652" t="s">
        <v>4089</v>
      </c>
      <c r="C652" s="2" t="s">
        <v>7070</v>
      </c>
      <c r="E652" s="2" t="s">
        <v>6396</v>
      </c>
      <c r="F652" t="s">
        <v>4228</v>
      </c>
      <c r="G652" t="s">
        <v>4104</v>
      </c>
      <c r="H652" s="2" t="s">
        <v>5892</v>
      </c>
      <c r="I652" t="s">
        <v>4105</v>
      </c>
      <c r="J652" s="11" t="str">
        <f t="shared" si="70"/>
        <v>IC.IT.042028</v>
      </c>
      <c r="K652" s="2" t="s">
        <v>1192</v>
      </c>
      <c r="L652" t="str">
        <f t="shared" si="71"/>
        <v>Spine:  specify</v>
      </c>
      <c r="M652" s="12" t="str">
        <f t="shared" si="72"/>
        <v>PI.IC.IT.042028.01</v>
      </c>
      <c r="N652" s="12"/>
      <c r="O652" s="12" t="str">
        <f t="shared" si="73"/>
        <v>PH.IC.IT.042028.01</v>
      </c>
      <c r="Q652" s="12" t="str">
        <f t="shared" si="74"/>
        <v>CL.IC.IT.042028.01</v>
      </c>
    </row>
    <row r="653" spans="1:27" ht="15">
      <c r="A653" t="s">
        <v>4089</v>
      </c>
      <c r="C653" s="2" t="s">
        <v>7070</v>
      </c>
      <c r="E653" s="2" t="s">
        <v>6396</v>
      </c>
      <c r="F653" t="s">
        <v>4228</v>
      </c>
      <c r="G653" t="s">
        <v>4430</v>
      </c>
      <c r="H653" s="2" t="s">
        <v>5896</v>
      </c>
      <c r="I653" t="s">
        <v>4430</v>
      </c>
      <c r="J653" s="11" t="str">
        <f t="shared" si="70"/>
        <v>IC.IT.042029</v>
      </c>
      <c r="K653" s="2" t="s">
        <v>1192</v>
      </c>
      <c r="L653" t="str">
        <f t="shared" si="71"/>
        <v>Midline</v>
      </c>
      <c r="M653" s="12" t="str">
        <f t="shared" si="72"/>
        <v>PI.IC.IT.042029.01</v>
      </c>
      <c r="N653" s="12"/>
      <c r="O653" s="12" t="str">
        <f t="shared" si="73"/>
        <v>PH.IC.IT.042029.01</v>
      </c>
      <c r="Q653" s="12" t="str">
        <f t="shared" si="74"/>
        <v>CL.IC.IT.042029.01</v>
      </c>
      <c r="R653" t="s">
        <v>1141</v>
      </c>
      <c r="S653">
        <v>168</v>
      </c>
    </row>
    <row r="654" spans="1:27" ht="15">
      <c r="A654" t="s">
        <v>12238</v>
      </c>
      <c r="C654" s="68" t="s">
        <v>11750</v>
      </c>
      <c r="E654" s="68" t="s">
        <v>363</v>
      </c>
      <c r="F654" t="s">
        <v>12241</v>
      </c>
      <c r="G654" t="s">
        <v>12236</v>
      </c>
      <c r="H654" s="68" t="s">
        <v>12237</v>
      </c>
      <c r="I654" t="s">
        <v>12236</v>
      </c>
      <c r="J654" s="11" t="str">
        <f t="shared" si="70"/>
        <v>IC.IT.042030</v>
      </c>
      <c r="K654" s="68" t="s">
        <v>295</v>
      </c>
      <c r="L654" t="str">
        <f t="shared" si="71"/>
        <v>Back</v>
      </c>
      <c r="M654" s="12" t="str">
        <f t="shared" si="72"/>
        <v>PI.IC.IT.042030.01</v>
      </c>
      <c r="N654" s="12"/>
      <c r="O654" s="12" t="str">
        <f t="shared" si="73"/>
        <v>PH.IC.IT.042030.01</v>
      </c>
      <c r="Q654" s="12" t="str">
        <f t="shared" si="74"/>
        <v>CL.IC.IT.042030.01</v>
      </c>
      <c r="Z654" t="s">
        <v>12239</v>
      </c>
      <c r="AA654">
        <v>1148</v>
      </c>
    </row>
    <row r="655" spans="1:27" ht="15">
      <c r="A655" t="s">
        <v>4089</v>
      </c>
      <c r="C655" s="2" t="s">
        <v>7070</v>
      </c>
      <c r="D655" t="s">
        <v>5363</v>
      </c>
      <c r="E655" s="2" t="s">
        <v>5577</v>
      </c>
      <c r="F655" t="s">
        <v>4229</v>
      </c>
      <c r="G655" t="s">
        <v>4107</v>
      </c>
      <c r="H655" s="2" t="s">
        <v>11324</v>
      </c>
      <c r="I655" t="s">
        <v>4108</v>
      </c>
      <c r="J655" s="11" t="str">
        <f t="shared" si="70"/>
        <v>IC.IT.042101</v>
      </c>
      <c r="K655" s="2" t="s">
        <v>1192</v>
      </c>
      <c r="L655" t="str">
        <f t="shared" si="71"/>
        <v>Closed surgical incision</v>
      </c>
      <c r="M655" s="12" t="str">
        <f t="shared" si="72"/>
        <v>PI.IC.IT.042101.01</v>
      </c>
      <c r="N655" s="12"/>
      <c r="O655" s="12" t="str">
        <f t="shared" si="73"/>
        <v>PH.IC.IT.042101.01</v>
      </c>
      <c r="Q655" s="12" t="str">
        <f t="shared" si="74"/>
        <v>CL.IC.IT.042101.01</v>
      </c>
    </row>
    <row r="656" spans="1:27" ht="15">
      <c r="A656" t="s">
        <v>4089</v>
      </c>
      <c r="C656" s="2" t="s">
        <v>7070</v>
      </c>
      <c r="E656" s="2" t="s">
        <v>5577</v>
      </c>
      <c r="F656" t="s">
        <v>4229</v>
      </c>
      <c r="G656" t="s">
        <v>4266</v>
      </c>
      <c r="H656" s="2" t="s">
        <v>923</v>
      </c>
      <c r="I656" t="s">
        <v>3922</v>
      </c>
      <c r="J656" s="11" t="str">
        <f t="shared" si="70"/>
        <v>IC.IT.042102</v>
      </c>
      <c r="K656" s="2" t="s">
        <v>1192</v>
      </c>
      <c r="L656" t="str">
        <f t="shared" si="71"/>
        <v>Open surgical incision</v>
      </c>
      <c r="M656" s="12" t="str">
        <f t="shared" si="72"/>
        <v>PI.IC.IT.042102.01</v>
      </c>
      <c r="N656" s="12"/>
      <c r="O656" s="12" t="str">
        <f t="shared" si="73"/>
        <v>PH.IC.IT.042102.01</v>
      </c>
      <c r="Q656" s="12" t="str">
        <f t="shared" si="74"/>
        <v>CL.IC.IT.042102.01</v>
      </c>
    </row>
    <row r="657" spans="1:19" ht="15">
      <c r="A657" t="s">
        <v>4089</v>
      </c>
      <c r="C657" s="2" t="s">
        <v>7070</v>
      </c>
      <c r="E657" s="2" t="s">
        <v>5577</v>
      </c>
      <c r="F657" t="s">
        <v>4229</v>
      </c>
      <c r="G657" t="s">
        <v>4267</v>
      </c>
      <c r="H657" s="2" t="s">
        <v>1202</v>
      </c>
      <c r="I657" t="s">
        <v>4268</v>
      </c>
      <c r="J657" s="11" t="str">
        <f t="shared" si="70"/>
        <v>IC.IT.042103</v>
      </c>
      <c r="K657" s="2" t="s">
        <v>1192</v>
      </c>
      <c r="L657" t="str">
        <f t="shared" si="71"/>
        <v>Graft site</v>
      </c>
      <c r="M657" s="12" t="str">
        <f t="shared" si="72"/>
        <v>PI.IC.IT.042103.01</v>
      </c>
      <c r="N657" s="12"/>
      <c r="O657" s="12" t="str">
        <f t="shared" si="73"/>
        <v>PH.IC.IT.042103.01</v>
      </c>
      <c r="Q657" s="12" t="str">
        <f t="shared" si="74"/>
        <v>CL.IC.IT.042103.01</v>
      </c>
    </row>
    <row r="658" spans="1:19" ht="15">
      <c r="A658" t="s">
        <v>4089</v>
      </c>
      <c r="C658" s="2" t="s">
        <v>7070</v>
      </c>
      <c r="E658" s="2" t="s">
        <v>5577</v>
      </c>
      <c r="F658" t="s">
        <v>4229</v>
      </c>
      <c r="G658" t="s">
        <v>4269</v>
      </c>
      <c r="H658" s="2" t="s">
        <v>7070</v>
      </c>
      <c r="I658" t="s">
        <v>4270</v>
      </c>
      <c r="J658" s="11" t="str">
        <f t="shared" si="70"/>
        <v>IC.IT.042104</v>
      </c>
      <c r="K658" s="2" t="s">
        <v>1192</v>
      </c>
      <c r="L658" t="str">
        <f t="shared" si="71"/>
        <v>Donor site</v>
      </c>
      <c r="M658" s="12" t="str">
        <f t="shared" si="72"/>
        <v>PI.IC.IT.042104.01</v>
      </c>
      <c r="N658" s="12"/>
      <c r="O658" s="12" t="str">
        <f t="shared" si="73"/>
        <v>PH.IC.IT.042104.01</v>
      </c>
      <c r="Q658" s="12" t="str">
        <f t="shared" si="74"/>
        <v>CL.IC.IT.042104.01</v>
      </c>
    </row>
    <row r="659" spans="1:19" ht="15">
      <c r="A659" t="s">
        <v>4089</v>
      </c>
      <c r="B659" t="s">
        <v>4230</v>
      </c>
      <c r="C659" s="2" t="s">
        <v>7071</v>
      </c>
      <c r="D659" t="s">
        <v>4272</v>
      </c>
      <c r="E659" s="2" t="s">
        <v>1192</v>
      </c>
      <c r="F659" t="s">
        <v>4231</v>
      </c>
      <c r="G659" t="s">
        <v>3991</v>
      </c>
      <c r="H659" s="2" t="s">
        <v>1192</v>
      </c>
      <c r="I659" t="s">
        <v>2687</v>
      </c>
      <c r="J659" s="11" t="str">
        <f t="shared" si="70"/>
        <v>IC.IT.050101</v>
      </c>
      <c r="K659" s="2" t="s">
        <v>1192</v>
      </c>
      <c r="L659" t="str">
        <f t="shared" si="71"/>
        <v xml:space="preserve">      Within normal limits</v>
      </c>
      <c r="M659" s="12" t="str">
        <f t="shared" si="72"/>
        <v>PI.IC.IT.050101.01</v>
      </c>
      <c r="N659" s="12"/>
      <c r="O659" s="12" t="str">
        <f t="shared" si="73"/>
        <v>PH.IC.IT.050101.01</v>
      </c>
      <c r="Q659" s="12" t="str">
        <f t="shared" si="74"/>
        <v>CL.IC.IT.050101.01</v>
      </c>
    </row>
    <row r="660" spans="1:19" ht="15">
      <c r="A660" t="s">
        <v>4089</v>
      </c>
      <c r="C660" s="2" t="s">
        <v>7071</v>
      </c>
      <c r="E660" s="2" t="s">
        <v>1192</v>
      </c>
      <c r="F660" t="s">
        <v>4231</v>
      </c>
      <c r="G660" t="s">
        <v>3992</v>
      </c>
      <c r="H660" s="2" t="s">
        <v>923</v>
      </c>
      <c r="I660" t="s">
        <v>2689</v>
      </c>
      <c r="J660" s="11" t="str">
        <f t="shared" ref="J660:J723" si="75">CONCATENATE("IC.IT.",C660,E660,H660)</f>
        <v>IC.IT.050102</v>
      </c>
      <c r="K660" s="2" t="s">
        <v>1192</v>
      </c>
      <c r="L660" t="str">
        <f t="shared" ref="L660:L723" si="76">G660</f>
        <v xml:space="preserve">      Approximated</v>
      </c>
      <c r="M660" s="12" t="str">
        <f t="shared" ref="M660:M723" si="77">CONCATENATE("PI.",J660,".",K660)</f>
        <v>PI.IC.IT.050102.01</v>
      </c>
      <c r="N660" s="12"/>
      <c r="O660" s="12" t="str">
        <f t="shared" ref="O660:O723" si="78">CONCATENATE("PH.",J660,".",K660)</f>
        <v>PH.IC.IT.050102.01</v>
      </c>
      <c r="Q660" s="12" t="str">
        <f t="shared" ref="Q660:Q723" si="79">CONCATENATE("CL.",J660,".",K660)</f>
        <v>CL.IC.IT.050102.01</v>
      </c>
    </row>
    <row r="661" spans="1:19" ht="15">
      <c r="A661" t="s">
        <v>4089</v>
      </c>
      <c r="C661" s="2" t="s">
        <v>7071</v>
      </c>
      <c r="E661" s="2" t="s">
        <v>1192</v>
      </c>
      <c r="F661" t="s">
        <v>4231</v>
      </c>
      <c r="G661" t="s">
        <v>3993</v>
      </c>
      <c r="H661" s="2" t="s">
        <v>1202</v>
      </c>
      <c r="I661" t="s">
        <v>2691</v>
      </c>
      <c r="J661" s="11" t="str">
        <f t="shared" si="75"/>
        <v>IC.IT.050103</v>
      </c>
      <c r="K661" s="2" t="s">
        <v>1192</v>
      </c>
      <c r="L661" t="str">
        <f t="shared" si="76"/>
        <v xml:space="preserve">      Dehiscence</v>
      </c>
      <c r="M661" s="12" t="str">
        <f t="shared" si="77"/>
        <v>PI.IC.IT.050103.01</v>
      </c>
      <c r="N661" s="12"/>
      <c r="O661" s="12" t="str">
        <f t="shared" si="78"/>
        <v>PH.IC.IT.050103.01</v>
      </c>
      <c r="Q661" s="12" t="str">
        <f t="shared" si="79"/>
        <v>CL.IC.IT.050103.01</v>
      </c>
    </row>
    <row r="662" spans="1:19" ht="15">
      <c r="A662" t="s">
        <v>4089</v>
      </c>
      <c r="C662" s="2" t="s">
        <v>7071</v>
      </c>
      <c r="E662" s="2" t="s">
        <v>1192</v>
      </c>
      <c r="F662" t="s">
        <v>4231</v>
      </c>
      <c r="G662" t="s">
        <v>3837</v>
      </c>
      <c r="H662" s="2" t="s">
        <v>7070</v>
      </c>
      <c r="I662" t="s">
        <v>1541</v>
      </c>
      <c r="J662" s="11" t="str">
        <f t="shared" si="75"/>
        <v>IC.IT.050104</v>
      </c>
      <c r="K662" s="2" t="s">
        <v>1192</v>
      </c>
      <c r="L662" t="str">
        <f t="shared" si="76"/>
        <v xml:space="preserve">      Swelling</v>
      </c>
      <c r="M662" s="12" t="str">
        <f t="shared" si="77"/>
        <v>PI.IC.IT.050104.01</v>
      </c>
      <c r="N662" s="12"/>
      <c r="O662" s="12" t="str">
        <f t="shared" si="78"/>
        <v>PH.IC.IT.050104.01</v>
      </c>
      <c r="Q662" s="12" t="str">
        <f t="shared" si="79"/>
        <v>CL.IC.IT.050104.01</v>
      </c>
    </row>
    <row r="663" spans="1:19" ht="15">
      <c r="A663" t="s">
        <v>4089</v>
      </c>
      <c r="C663" s="2" t="s">
        <v>7071</v>
      </c>
      <c r="E663" s="2" t="s">
        <v>1192</v>
      </c>
      <c r="F663" t="s">
        <v>4231</v>
      </c>
      <c r="G663" t="s">
        <v>3838</v>
      </c>
      <c r="H663" s="2" t="s">
        <v>7071</v>
      </c>
      <c r="I663" t="s">
        <v>1531</v>
      </c>
      <c r="J663" s="11" t="str">
        <f t="shared" si="75"/>
        <v>IC.IT.050105</v>
      </c>
      <c r="K663" s="2" t="s">
        <v>1192</v>
      </c>
      <c r="L663" t="str">
        <f t="shared" si="76"/>
        <v xml:space="preserve">      Erythema</v>
      </c>
      <c r="M663" s="12" t="str">
        <f t="shared" si="77"/>
        <v>PI.IC.IT.050105.01</v>
      </c>
      <c r="N663" s="12"/>
      <c r="O663" s="12" t="str">
        <f t="shared" si="78"/>
        <v>PH.IC.IT.050105.01</v>
      </c>
      <c r="Q663" s="12" t="str">
        <f t="shared" si="79"/>
        <v>CL.IC.IT.050105.01</v>
      </c>
    </row>
    <row r="664" spans="1:19" ht="15">
      <c r="A664" t="s">
        <v>4089</v>
      </c>
      <c r="C664" s="2" t="s">
        <v>7071</v>
      </c>
      <c r="E664" s="2" t="s">
        <v>1192</v>
      </c>
      <c r="F664" t="s">
        <v>4231</v>
      </c>
      <c r="G664" t="s">
        <v>3839</v>
      </c>
      <c r="H664" s="2" t="s">
        <v>6888</v>
      </c>
      <c r="I664" t="s">
        <v>2693</v>
      </c>
      <c r="J664" s="11" t="str">
        <f t="shared" si="75"/>
        <v>IC.IT.050106</v>
      </c>
      <c r="K664" s="2" t="s">
        <v>1192</v>
      </c>
      <c r="L664" t="str">
        <f t="shared" si="76"/>
        <v xml:space="preserve">      Bruising</v>
      </c>
      <c r="M664" s="12" t="str">
        <f t="shared" si="77"/>
        <v>PI.IC.IT.050106.01</v>
      </c>
      <c r="N664" s="12"/>
      <c r="O664" s="12" t="str">
        <f t="shared" si="78"/>
        <v>PH.IC.IT.050106.01</v>
      </c>
      <c r="Q664" s="12" t="str">
        <f t="shared" si="79"/>
        <v>CL.IC.IT.050106.01</v>
      </c>
    </row>
    <row r="665" spans="1:19" ht="15">
      <c r="A665" t="s">
        <v>4089</v>
      </c>
      <c r="C665" s="2" t="s">
        <v>7071</v>
      </c>
      <c r="E665" s="2" t="s">
        <v>1192</v>
      </c>
      <c r="F665" t="s">
        <v>4231</v>
      </c>
      <c r="G665" t="s">
        <v>14</v>
      </c>
      <c r="H665" s="2" t="s">
        <v>7284</v>
      </c>
      <c r="I665" t="s">
        <v>2695</v>
      </c>
      <c r="J665" s="11" t="str">
        <f t="shared" si="75"/>
        <v>IC.IT.050107</v>
      </c>
      <c r="K665" s="2" t="s">
        <v>1192</v>
      </c>
      <c r="L665" t="str">
        <f t="shared" si="76"/>
        <v xml:space="preserve">      Evisceration</v>
      </c>
      <c r="M665" s="12" t="str">
        <f t="shared" si="77"/>
        <v>PI.IC.IT.050107.01</v>
      </c>
      <c r="N665" s="12"/>
      <c r="O665" s="12" t="str">
        <f t="shared" si="78"/>
        <v>PH.IC.IT.050107.01</v>
      </c>
      <c r="Q665" s="12" t="str">
        <f t="shared" si="79"/>
        <v>CL.IC.IT.050107.01</v>
      </c>
    </row>
    <row r="666" spans="1:19" ht="15">
      <c r="A666" t="s">
        <v>4089</v>
      </c>
      <c r="C666" s="2" t="s">
        <v>7071</v>
      </c>
      <c r="E666" s="2" t="s">
        <v>1192</v>
      </c>
      <c r="F666" t="s">
        <v>4231</v>
      </c>
      <c r="G666" t="s">
        <v>3840</v>
      </c>
      <c r="H666" s="2" t="s">
        <v>10093</v>
      </c>
      <c r="I666" t="s">
        <v>1224</v>
      </c>
      <c r="J666" s="11" t="str">
        <f t="shared" si="75"/>
        <v>IC.IT.050108</v>
      </c>
      <c r="K666" s="2" t="s">
        <v>1192</v>
      </c>
      <c r="L666" t="str">
        <f t="shared" si="76"/>
        <v xml:space="preserve">      Unable to assess due to dressing</v>
      </c>
      <c r="M666" s="12" t="str">
        <f t="shared" si="77"/>
        <v>PI.IC.IT.050108.01</v>
      </c>
      <c r="N666" s="12"/>
      <c r="O666" s="12" t="str">
        <f t="shared" si="78"/>
        <v>PH.IC.IT.050108.01</v>
      </c>
      <c r="Q666" s="12" t="str">
        <f t="shared" si="79"/>
        <v>CL.IC.IT.050108.01</v>
      </c>
    </row>
    <row r="667" spans="1:19" ht="15">
      <c r="A667" t="s">
        <v>4089</v>
      </c>
      <c r="C667" s="2" t="s">
        <v>7071</v>
      </c>
      <c r="E667" s="2" t="s">
        <v>1192</v>
      </c>
      <c r="F667" t="s">
        <v>4231</v>
      </c>
      <c r="G667" t="s">
        <v>3841</v>
      </c>
      <c r="H667" s="2" t="s">
        <v>10095</v>
      </c>
      <c r="I667" t="s">
        <v>930</v>
      </c>
      <c r="J667" s="11" t="str">
        <f t="shared" si="75"/>
        <v>IC.IT.050109</v>
      </c>
      <c r="K667" s="2" t="s">
        <v>1192</v>
      </c>
      <c r="L667" t="str">
        <f t="shared" si="76"/>
        <v xml:space="preserve">      Other: specify</v>
      </c>
      <c r="M667" s="12" t="str">
        <f t="shared" si="77"/>
        <v>PI.IC.IT.050109.01</v>
      </c>
      <c r="N667" s="12"/>
      <c r="O667" s="12" t="str">
        <f t="shared" si="78"/>
        <v>PH.IC.IT.050109.01</v>
      </c>
      <c r="Q667" s="12" t="str">
        <f t="shared" si="79"/>
        <v>CL.IC.IT.050109.01</v>
      </c>
    </row>
    <row r="668" spans="1:19" ht="15">
      <c r="A668" t="s">
        <v>4089</v>
      </c>
      <c r="C668" s="2" t="s">
        <v>7071</v>
      </c>
      <c r="E668" s="2" t="s">
        <v>1192</v>
      </c>
      <c r="F668" t="s">
        <v>4232</v>
      </c>
      <c r="G668" s="2" t="s">
        <v>4433</v>
      </c>
      <c r="H668" s="2" t="s">
        <v>10905</v>
      </c>
      <c r="I668" s="2" t="s">
        <v>4301</v>
      </c>
      <c r="J668" s="11" t="str">
        <f t="shared" si="75"/>
        <v>IC.IT.050110</v>
      </c>
      <c r="K668" s="2" t="s">
        <v>1192</v>
      </c>
      <c r="L668" t="str">
        <f t="shared" si="76"/>
        <v xml:space="preserve">  Unable to assess</v>
      </c>
      <c r="M668" s="12" t="str">
        <f t="shared" si="77"/>
        <v>PI.IC.IT.050110.01</v>
      </c>
      <c r="N668" s="12"/>
      <c r="O668" s="12" t="str">
        <f t="shared" si="78"/>
        <v>PH.IC.IT.050110.01</v>
      </c>
      <c r="Q668" s="12" t="str">
        <f t="shared" si="79"/>
        <v>CL.IC.IT.050110.01</v>
      </c>
      <c r="R668" t="s">
        <v>1141</v>
      </c>
      <c r="S668">
        <v>146</v>
      </c>
    </row>
    <row r="669" spans="1:19" ht="15">
      <c r="A669" t="s">
        <v>4089</v>
      </c>
      <c r="C669" s="2" t="s">
        <v>7071</v>
      </c>
      <c r="E669" s="2" t="s">
        <v>1192</v>
      </c>
      <c r="F669" t="s">
        <v>4232</v>
      </c>
      <c r="G669" s="2" t="s">
        <v>3998</v>
      </c>
      <c r="H669" s="2" t="s">
        <v>8048</v>
      </c>
      <c r="I669" s="2" t="s">
        <v>4731</v>
      </c>
      <c r="J669" s="11" t="str">
        <f t="shared" si="75"/>
        <v>IC.IT.050111</v>
      </c>
      <c r="K669" s="2" t="s">
        <v>1192</v>
      </c>
      <c r="L669" t="str">
        <f t="shared" si="76"/>
        <v xml:space="preserve"> Date/Time specify</v>
      </c>
      <c r="M669" s="12" t="str">
        <f t="shared" si="77"/>
        <v>PI.IC.IT.050111.01</v>
      </c>
      <c r="N669" s="12"/>
      <c r="O669" s="12" t="str">
        <f t="shared" si="78"/>
        <v>PH.IC.IT.050111.01</v>
      </c>
      <c r="Q669" s="12" t="str">
        <f t="shared" si="79"/>
        <v>CL.IC.IT.050111.01</v>
      </c>
      <c r="R669" t="s">
        <v>1141</v>
      </c>
      <c r="S669">
        <v>798</v>
      </c>
    </row>
    <row r="670" spans="1:19" ht="15">
      <c r="A670" t="s">
        <v>4089</v>
      </c>
      <c r="C670" s="2" t="s">
        <v>7071</v>
      </c>
      <c r="D670" t="s">
        <v>4262</v>
      </c>
      <c r="E670" s="2" t="s">
        <v>923</v>
      </c>
      <c r="F670" t="s">
        <v>4231</v>
      </c>
      <c r="G670" t="s">
        <v>2821</v>
      </c>
      <c r="H670" s="2" t="s">
        <v>1192</v>
      </c>
      <c r="I670" t="s">
        <v>1674</v>
      </c>
      <c r="J670" s="11" t="str">
        <f t="shared" si="75"/>
        <v>IC.IT.050201</v>
      </c>
      <c r="K670" s="2" t="s">
        <v>1192</v>
      </c>
      <c r="L670" t="str">
        <f t="shared" si="76"/>
        <v xml:space="preserve">     Unchanged</v>
      </c>
      <c r="M670" s="12" t="str">
        <f t="shared" si="77"/>
        <v>PI.IC.IT.050201.01</v>
      </c>
      <c r="N670" s="12"/>
      <c r="O670" s="12" t="str">
        <f t="shared" si="78"/>
        <v>PH.IC.IT.050201.01</v>
      </c>
      <c r="Q670" s="12" t="str">
        <f t="shared" si="79"/>
        <v>CL.IC.IT.050201.01</v>
      </c>
    </row>
    <row r="671" spans="1:19" ht="15">
      <c r="A671" t="s">
        <v>4089</v>
      </c>
      <c r="C671" s="2" t="s">
        <v>7071</v>
      </c>
      <c r="E671" s="2" t="s">
        <v>923</v>
      </c>
      <c r="F671" t="s">
        <v>4231</v>
      </c>
      <c r="G671" t="s">
        <v>3999</v>
      </c>
      <c r="H671" s="2" t="s">
        <v>923</v>
      </c>
      <c r="I671" t="s">
        <v>1673</v>
      </c>
      <c r="J671" s="11" t="str">
        <f t="shared" si="75"/>
        <v>IC.IT.050202</v>
      </c>
      <c r="K671" s="2" t="s">
        <v>1192</v>
      </c>
      <c r="L671" t="str">
        <f t="shared" si="76"/>
        <v xml:space="preserve">      Decreasing</v>
      </c>
      <c r="M671" s="12" t="str">
        <f t="shared" si="77"/>
        <v>PI.IC.IT.050202.01</v>
      </c>
      <c r="N671" s="12"/>
      <c r="O671" s="12" t="str">
        <f t="shared" si="78"/>
        <v>PH.IC.IT.050202.01</v>
      </c>
      <c r="Q671" s="12" t="str">
        <f t="shared" si="79"/>
        <v>CL.IC.IT.050202.01</v>
      </c>
    </row>
    <row r="672" spans="1:19" ht="15">
      <c r="A672" t="s">
        <v>4089</v>
      </c>
      <c r="C672" s="2" t="s">
        <v>7071</v>
      </c>
      <c r="E672" s="2" t="s">
        <v>923</v>
      </c>
      <c r="F672" t="s">
        <v>4231</v>
      </c>
      <c r="G672" t="s">
        <v>4156</v>
      </c>
      <c r="H672" s="2" t="s">
        <v>1202</v>
      </c>
      <c r="I672" t="s">
        <v>1841</v>
      </c>
      <c r="J672" s="11" t="str">
        <f t="shared" si="75"/>
        <v>IC.IT.050203</v>
      </c>
      <c r="K672" s="2" t="s">
        <v>1192</v>
      </c>
      <c r="L672" t="str">
        <f t="shared" si="76"/>
        <v xml:space="preserve">      Increasing</v>
      </c>
      <c r="M672" s="12" t="str">
        <f t="shared" si="77"/>
        <v>PI.IC.IT.050203.01</v>
      </c>
      <c r="N672" s="12"/>
      <c r="O672" s="12" t="str">
        <f t="shared" si="78"/>
        <v>PH.IC.IT.050203.01</v>
      </c>
      <c r="Q672" s="12" t="str">
        <f t="shared" si="79"/>
        <v>CL.IC.IT.050203.01</v>
      </c>
    </row>
    <row r="673" spans="1:19" ht="15">
      <c r="A673" t="s">
        <v>4089</v>
      </c>
      <c r="C673" s="2" t="s">
        <v>7071</v>
      </c>
      <c r="E673" s="2" t="s">
        <v>923</v>
      </c>
      <c r="F673" t="s">
        <v>4231</v>
      </c>
      <c r="G673" t="s">
        <v>4157</v>
      </c>
      <c r="H673" s="2" t="s">
        <v>7070</v>
      </c>
      <c r="I673" t="s">
        <v>4158</v>
      </c>
      <c r="J673" s="11" t="str">
        <f t="shared" si="75"/>
        <v>IC.IT.050204</v>
      </c>
      <c r="K673" s="2" t="s">
        <v>1192</v>
      </c>
      <c r="L673" t="str">
        <f t="shared" si="76"/>
        <v xml:space="preserve">     Site marked, date/time:  specify</v>
      </c>
      <c r="M673" s="12" t="str">
        <f t="shared" si="77"/>
        <v>PI.IC.IT.050204.01</v>
      </c>
      <c r="N673" s="12"/>
      <c r="O673" s="12" t="str">
        <f t="shared" si="78"/>
        <v>PH.IC.IT.050204.01</v>
      </c>
      <c r="Q673" s="12" t="str">
        <f t="shared" si="79"/>
        <v>CL.IC.IT.050204.01</v>
      </c>
    </row>
    <row r="674" spans="1:19" ht="15">
      <c r="A674" t="s">
        <v>4089</v>
      </c>
      <c r="C674" s="2" t="s">
        <v>7071</v>
      </c>
      <c r="D674" t="s">
        <v>4438</v>
      </c>
      <c r="E674" s="2" t="s">
        <v>1202</v>
      </c>
      <c r="F674" t="s">
        <v>4231</v>
      </c>
      <c r="G674" t="s">
        <v>4159</v>
      </c>
      <c r="H674" s="2" t="s">
        <v>1192</v>
      </c>
      <c r="I674" t="s">
        <v>1557</v>
      </c>
      <c r="J674" s="11" t="str">
        <f t="shared" si="75"/>
        <v>IC.IT.050301</v>
      </c>
      <c r="K674" s="2" t="s">
        <v>1192</v>
      </c>
      <c r="L674" t="str">
        <f t="shared" si="76"/>
        <v xml:space="preserve">      Consistent with body temperature</v>
      </c>
      <c r="M674" s="12" t="str">
        <f t="shared" si="77"/>
        <v>PI.IC.IT.050301.01</v>
      </c>
      <c r="N674" s="12"/>
      <c r="O674" s="12" t="str">
        <f t="shared" si="78"/>
        <v>PH.IC.IT.050301.01</v>
      </c>
      <c r="Q674" s="12" t="str">
        <f t="shared" si="79"/>
        <v>CL.IC.IT.050301.01</v>
      </c>
    </row>
    <row r="675" spans="1:19" ht="15">
      <c r="A675" t="s">
        <v>4089</v>
      </c>
      <c r="C675" s="2" t="s">
        <v>7071</v>
      </c>
      <c r="E675" s="2" t="s">
        <v>1202</v>
      </c>
      <c r="F675" t="s">
        <v>4231</v>
      </c>
      <c r="G675" t="s">
        <v>4160</v>
      </c>
      <c r="H675" s="2" t="s">
        <v>923</v>
      </c>
      <c r="I675" t="s">
        <v>2116</v>
      </c>
      <c r="J675" s="11" t="str">
        <f t="shared" si="75"/>
        <v>IC.IT.050302</v>
      </c>
      <c r="K675" s="2" t="s">
        <v>1192</v>
      </c>
      <c r="L675" t="str">
        <f t="shared" si="76"/>
        <v xml:space="preserve">      Warmer than general body temperature</v>
      </c>
      <c r="M675" s="12" t="str">
        <f t="shared" si="77"/>
        <v>PI.IC.IT.050302.01</v>
      </c>
      <c r="N675" s="12"/>
      <c r="O675" s="12" t="str">
        <f t="shared" si="78"/>
        <v>PH.IC.IT.050302.01</v>
      </c>
      <c r="Q675" s="12" t="str">
        <f t="shared" si="79"/>
        <v>CL.IC.IT.050302.01</v>
      </c>
    </row>
    <row r="676" spans="1:19" ht="15">
      <c r="A676" t="s">
        <v>4089</v>
      </c>
      <c r="C676" s="2" t="s">
        <v>7071</v>
      </c>
      <c r="E676" s="2" t="s">
        <v>1202</v>
      </c>
      <c r="F676" t="s">
        <v>4231</v>
      </c>
      <c r="G676" t="s">
        <v>4161</v>
      </c>
      <c r="H676" s="2" t="s">
        <v>1202</v>
      </c>
      <c r="I676" t="s">
        <v>2118</v>
      </c>
      <c r="J676" s="11" t="str">
        <f t="shared" si="75"/>
        <v>IC.IT.050303</v>
      </c>
      <c r="K676" s="2" t="s">
        <v>1192</v>
      </c>
      <c r="L676" t="str">
        <f t="shared" si="76"/>
        <v xml:space="preserve">      Warmer than opposite body part</v>
      </c>
      <c r="M676" s="12" t="str">
        <f t="shared" si="77"/>
        <v>PI.IC.IT.050303.01</v>
      </c>
      <c r="N676" s="12"/>
      <c r="O676" s="12" t="str">
        <f t="shared" si="78"/>
        <v>PH.IC.IT.050303.01</v>
      </c>
      <c r="Q676" s="12" t="str">
        <f t="shared" si="79"/>
        <v>CL.IC.IT.050303.01</v>
      </c>
    </row>
    <row r="677" spans="1:19" ht="15">
      <c r="A677" t="s">
        <v>4089</v>
      </c>
      <c r="C677" s="2" t="s">
        <v>7071</v>
      </c>
      <c r="E677" s="2" t="s">
        <v>1202</v>
      </c>
      <c r="F677" t="s">
        <v>4231</v>
      </c>
      <c r="G677" t="s">
        <v>4162</v>
      </c>
      <c r="H677" s="2" t="s">
        <v>7070</v>
      </c>
      <c r="I677" t="s">
        <v>2120</v>
      </c>
      <c r="J677" s="11" t="str">
        <f t="shared" si="75"/>
        <v>IC.IT.050304</v>
      </c>
      <c r="K677" s="2" t="s">
        <v>1192</v>
      </c>
      <c r="L677" t="str">
        <f t="shared" si="76"/>
        <v xml:space="preserve">      Cooler than general body temperature</v>
      </c>
      <c r="M677" s="12" t="str">
        <f t="shared" si="77"/>
        <v>PI.IC.IT.050304.01</v>
      </c>
      <c r="N677" s="12"/>
      <c r="O677" s="12" t="str">
        <f t="shared" si="78"/>
        <v>PH.IC.IT.050304.01</v>
      </c>
      <c r="Q677" s="12" t="str">
        <f t="shared" si="79"/>
        <v>CL.IC.IT.050304.01</v>
      </c>
    </row>
    <row r="678" spans="1:19" ht="15">
      <c r="A678" t="s">
        <v>4089</v>
      </c>
      <c r="C678" s="2" t="s">
        <v>7071</v>
      </c>
      <c r="E678" s="2" t="s">
        <v>1202</v>
      </c>
      <c r="F678" t="s">
        <v>4231</v>
      </c>
      <c r="G678" t="s">
        <v>4003</v>
      </c>
      <c r="H678" s="2" t="s">
        <v>7071</v>
      </c>
      <c r="I678" t="s">
        <v>2122</v>
      </c>
      <c r="J678" s="11" t="str">
        <f t="shared" si="75"/>
        <v>IC.IT.050305</v>
      </c>
      <c r="K678" s="2" t="s">
        <v>1192</v>
      </c>
      <c r="L678" t="str">
        <f t="shared" si="76"/>
        <v xml:space="preserve">      Cooler than opposite body part</v>
      </c>
      <c r="M678" s="12" t="str">
        <f t="shared" si="77"/>
        <v>PI.IC.IT.050305.01</v>
      </c>
      <c r="N678" s="12"/>
      <c r="O678" s="12" t="str">
        <f t="shared" si="78"/>
        <v>PH.IC.IT.050305.01</v>
      </c>
      <c r="Q678" s="12" t="str">
        <f t="shared" si="79"/>
        <v>CL.IC.IT.050305.01</v>
      </c>
    </row>
    <row r="679" spans="1:19" ht="15">
      <c r="A679" t="s">
        <v>4263</v>
      </c>
      <c r="C679" s="2" t="s">
        <v>7071</v>
      </c>
      <c r="E679" s="2" t="s">
        <v>1202</v>
      </c>
      <c r="F679" t="s">
        <v>4232</v>
      </c>
      <c r="G679" s="2" t="s">
        <v>4300</v>
      </c>
      <c r="H679" s="2" t="s">
        <v>6888</v>
      </c>
      <c r="I679" s="2" t="s">
        <v>4301</v>
      </c>
      <c r="J679" s="11" t="str">
        <f t="shared" si="75"/>
        <v>IC.IT.050306</v>
      </c>
      <c r="K679" s="2" t="s">
        <v>1192</v>
      </c>
      <c r="L679" t="str">
        <f t="shared" si="76"/>
        <v xml:space="preserve"> Unable to Assess</v>
      </c>
      <c r="M679" s="12" t="str">
        <f t="shared" si="77"/>
        <v>PI.IC.IT.050306.01</v>
      </c>
      <c r="N679" s="12"/>
      <c r="O679" s="12" t="str">
        <f t="shared" si="78"/>
        <v>PH.IC.IT.050306.01</v>
      </c>
      <c r="Q679" s="12" t="str">
        <f t="shared" si="79"/>
        <v>CL.IC.IT.050306.01</v>
      </c>
      <c r="R679" t="s">
        <v>1141</v>
      </c>
      <c r="S679">
        <v>147</v>
      </c>
    </row>
    <row r="680" spans="1:19" ht="15">
      <c r="A680" t="s">
        <v>4089</v>
      </c>
      <c r="C680" s="2" t="s">
        <v>7071</v>
      </c>
      <c r="D680" t="s">
        <v>4302</v>
      </c>
      <c r="E680" s="2" t="s">
        <v>948</v>
      </c>
      <c r="F680" t="s">
        <v>4231</v>
      </c>
      <c r="G680" t="s">
        <v>3901</v>
      </c>
      <c r="H680" s="2" t="s">
        <v>11324</v>
      </c>
      <c r="I680" t="s">
        <v>3642</v>
      </c>
      <c r="J680" s="11" t="str">
        <f t="shared" si="75"/>
        <v>IC.IT.050401</v>
      </c>
      <c r="K680" s="2" t="s">
        <v>11324</v>
      </c>
      <c r="L680" t="str">
        <f t="shared" si="76"/>
        <v xml:space="preserve">      Staples</v>
      </c>
      <c r="M680" s="12" t="str">
        <f t="shared" si="77"/>
        <v>PI.IC.IT.050401.01</v>
      </c>
      <c r="N680" s="12"/>
      <c r="O680" s="12" t="str">
        <f t="shared" si="78"/>
        <v>PH.IC.IT.050401.01</v>
      </c>
      <c r="Q680" s="12" t="str">
        <f t="shared" si="79"/>
        <v>CL.IC.IT.050401.01</v>
      </c>
    </row>
    <row r="681" spans="1:19" ht="15">
      <c r="A681" t="s">
        <v>4089</v>
      </c>
      <c r="C681" s="2" t="s">
        <v>7071</v>
      </c>
      <c r="E681" s="2" t="s">
        <v>948</v>
      </c>
      <c r="F681" t="s">
        <v>4231</v>
      </c>
      <c r="G681" t="s">
        <v>3342</v>
      </c>
      <c r="H681" s="2" t="s">
        <v>1199</v>
      </c>
      <c r="I681" t="s">
        <v>2928</v>
      </c>
      <c r="J681" s="11" t="str">
        <f t="shared" si="75"/>
        <v>IC.IT.050402</v>
      </c>
      <c r="K681" s="2" t="s">
        <v>11324</v>
      </c>
      <c r="L681" t="str">
        <f t="shared" si="76"/>
        <v xml:space="preserve">     Sutures</v>
      </c>
      <c r="M681" s="12" t="str">
        <f t="shared" si="77"/>
        <v>PI.IC.IT.050402.01</v>
      </c>
      <c r="N681" s="12"/>
      <c r="O681" s="12" t="str">
        <f t="shared" si="78"/>
        <v>PH.IC.IT.050402.01</v>
      </c>
      <c r="Q681" s="12" t="str">
        <f t="shared" si="79"/>
        <v>CL.IC.IT.050402.01</v>
      </c>
    </row>
    <row r="682" spans="1:19" ht="15">
      <c r="A682" t="s">
        <v>4089</v>
      </c>
      <c r="C682" s="2" t="s">
        <v>7071</v>
      </c>
      <c r="E682" s="2" t="s">
        <v>948</v>
      </c>
      <c r="F682" t="s">
        <v>4231</v>
      </c>
      <c r="G682" t="s">
        <v>3788</v>
      </c>
      <c r="H682" s="2" t="s">
        <v>946</v>
      </c>
      <c r="I682" t="s">
        <v>3789</v>
      </c>
      <c r="J682" s="11" t="str">
        <f t="shared" si="75"/>
        <v>IC.IT.050403</v>
      </c>
      <c r="K682" s="2" t="s">
        <v>11324</v>
      </c>
      <c r="L682" t="str">
        <f t="shared" si="76"/>
        <v xml:space="preserve">      Steri-strips</v>
      </c>
      <c r="M682" s="12" t="str">
        <f t="shared" si="77"/>
        <v>PI.IC.IT.050403.01</v>
      </c>
      <c r="N682" s="12"/>
      <c r="O682" s="12" t="str">
        <f t="shared" si="78"/>
        <v>PH.IC.IT.050403.01</v>
      </c>
      <c r="Q682" s="12" t="str">
        <f t="shared" si="79"/>
        <v>CL.IC.IT.050403.01</v>
      </c>
    </row>
    <row r="683" spans="1:19" ht="15">
      <c r="A683" t="s">
        <v>4089</v>
      </c>
      <c r="C683" s="2" t="s">
        <v>7071</v>
      </c>
      <c r="E683" s="2" t="s">
        <v>948</v>
      </c>
      <c r="F683" t="s">
        <v>4231</v>
      </c>
      <c r="G683" t="s">
        <v>3790</v>
      </c>
      <c r="H683" s="2" t="s">
        <v>948</v>
      </c>
      <c r="I683" t="s">
        <v>3546</v>
      </c>
      <c r="J683" s="11" t="str">
        <f t="shared" si="75"/>
        <v>IC.IT.050404</v>
      </c>
      <c r="K683" s="2" t="s">
        <v>11324</v>
      </c>
      <c r="L683" t="str">
        <f t="shared" si="76"/>
        <v xml:space="preserve">      Retention sutures</v>
      </c>
      <c r="M683" s="12" t="str">
        <f t="shared" si="77"/>
        <v>PI.IC.IT.050404.01</v>
      </c>
      <c r="N683" s="12"/>
      <c r="O683" s="12" t="str">
        <f t="shared" si="78"/>
        <v>PH.IC.IT.050404.01</v>
      </c>
      <c r="Q683" s="12" t="str">
        <f t="shared" si="79"/>
        <v>CL.IC.IT.050404.01</v>
      </c>
    </row>
    <row r="684" spans="1:19" ht="15">
      <c r="A684" t="s">
        <v>4089</v>
      </c>
      <c r="C684" s="2" t="s">
        <v>7071</v>
      </c>
      <c r="E684" s="2" t="s">
        <v>948</v>
      </c>
      <c r="F684" t="s">
        <v>4231</v>
      </c>
      <c r="G684" t="s">
        <v>3791</v>
      </c>
      <c r="H684" s="2" t="s">
        <v>7071</v>
      </c>
      <c r="I684" t="s">
        <v>3920</v>
      </c>
      <c r="J684" s="11" t="str">
        <f t="shared" si="75"/>
        <v>IC.IT.050405</v>
      </c>
      <c r="K684" s="2" t="s">
        <v>11324</v>
      </c>
      <c r="L684" t="str">
        <f t="shared" si="76"/>
        <v xml:space="preserve">      Glue</v>
      </c>
      <c r="M684" s="12" t="str">
        <f t="shared" si="77"/>
        <v>PI.IC.IT.050405.01</v>
      </c>
      <c r="N684" s="12"/>
      <c r="O684" s="12" t="str">
        <f t="shared" si="78"/>
        <v>PH.IC.IT.050405.01</v>
      </c>
      <c r="Q684" s="12" t="str">
        <f t="shared" si="79"/>
        <v>CL.IC.IT.050405.01</v>
      </c>
    </row>
    <row r="685" spans="1:19" ht="15">
      <c r="A685" t="s">
        <v>4089</v>
      </c>
      <c r="C685" s="2" t="s">
        <v>7071</v>
      </c>
      <c r="E685" s="2" t="s">
        <v>7070</v>
      </c>
      <c r="F685" t="s">
        <v>4231</v>
      </c>
      <c r="G685" t="s">
        <v>3921</v>
      </c>
      <c r="H685" s="2" t="s">
        <v>6888</v>
      </c>
      <c r="I685" t="s">
        <v>3922</v>
      </c>
      <c r="J685" s="11" t="str">
        <f t="shared" si="75"/>
        <v>IC.IT.050406</v>
      </c>
      <c r="K685" s="2" t="s">
        <v>1192</v>
      </c>
      <c r="L685" t="str">
        <f t="shared" si="76"/>
        <v xml:space="preserve">      Not closed</v>
      </c>
      <c r="M685" s="12" t="str">
        <f t="shared" si="77"/>
        <v>PI.IC.IT.050406.01</v>
      </c>
      <c r="N685" s="12"/>
      <c r="O685" s="12" t="str">
        <f t="shared" si="78"/>
        <v>PH.IC.IT.050406.01</v>
      </c>
      <c r="Q685" s="12" t="str">
        <f t="shared" si="79"/>
        <v>CL.IC.IT.050406.01</v>
      </c>
    </row>
    <row r="686" spans="1:19" ht="15">
      <c r="A686" t="s">
        <v>4089</v>
      </c>
      <c r="C686" s="2" t="s">
        <v>7071</v>
      </c>
      <c r="E686" s="2" t="s">
        <v>7070</v>
      </c>
      <c r="F686" t="s">
        <v>4232</v>
      </c>
      <c r="G686" s="2" t="s">
        <v>4163</v>
      </c>
      <c r="H686" s="2" t="s">
        <v>7284</v>
      </c>
      <c r="I686" s="2" t="s">
        <v>4164</v>
      </c>
      <c r="J686" s="11" t="str">
        <f t="shared" si="75"/>
        <v>IC.IT.050407</v>
      </c>
      <c r="K686" s="2" t="s">
        <v>1192</v>
      </c>
      <c r="L686" t="str">
        <f t="shared" si="76"/>
        <v xml:space="preserve">  Wound vac</v>
      </c>
      <c r="M686" s="12" t="str">
        <f t="shared" si="77"/>
        <v>PI.IC.IT.050407.01</v>
      </c>
      <c r="N686" s="12"/>
      <c r="O686" s="12" t="str">
        <f t="shared" si="78"/>
        <v>PH.IC.IT.050407.01</v>
      </c>
      <c r="Q686" s="12" t="str">
        <f t="shared" si="79"/>
        <v>CL.IC.IT.050407.01</v>
      </c>
      <c r="R686" t="s">
        <v>1141</v>
      </c>
      <c r="S686">
        <v>145</v>
      </c>
    </row>
    <row r="687" spans="1:19" ht="15">
      <c r="A687" t="s">
        <v>4089</v>
      </c>
      <c r="C687" s="2" t="s">
        <v>7071</v>
      </c>
      <c r="E687" s="2" t="s">
        <v>7070</v>
      </c>
      <c r="F687" t="s">
        <v>4232</v>
      </c>
      <c r="G687" s="2" t="s">
        <v>6023</v>
      </c>
      <c r="H687" s="2" t="s">
        <v>10093</v>
      </c>
      <c r="I687" s="2" t="s">
        <v>4301</v>
      </c>
      <c r="J687" s="11" t="str">
        <f t="shared" si="75"/>
        <v>IC.IT.050408</v>
      </c>
      <c r="K687" s="2" t="s">
        <v>1192</v>
      </c>
      <c r="L687" t="str">
        <f t="shared" si="76"/>
        <v>Unable to assess</v>
      </c>
      <c r="M687" s="12" t="str">
        <f t="shared" si="77"/>
        <v>PI.IC.IT.050408.01</v>
      </c>
      <c r="N687" s="12"/>
      <c r="O687" s="12" t="str">
        <f t="shared" si="78"/>
        <v>PH.IC.IT.050408.01</v>
      </c>
      <c r="Q687" s="12" t="str">
        <f t="shared" si="79"/>
        <v>CL.IC.IT.050408.01</v>
      </c>
      <c r="R687" t="s">
        <v>1141</v>
      </c>
      <c r="S687">
        <v>148</v>
      </c>
    </row>
    <row r="688" spans="1:19" ht="15">
      <c r="A688" t="s">
        <v>4089</v>
      </c>
      <c r="C688" s="2" t="s">
        <v>7071</v>
      </c>
      <c r="D688" t="s">
        <v>5578</v>
      </c>
      <c r="E688" s="2" t="s">
        <v>7071</v>
      </c>
      <c r="F688" t="s">
        <v>4231</v>
      </c>
      <c r="G688" t="s">
        <v>3923</v>
      </c>
      <c r="H688" s="2" t="s">
        <v>11324</v>
      </c>
      <c r="I688" t="s">
        <v>1001</v>
      </c>
      <c r="J688" s="11" t="str">
        <f t="shared" si="75"/>
        <v>IC.IT.050501</v>
      </c>
      <c r="K688" s="2" t="s">
        <v>11324</v>
      </c>
      <c r="L688" t="str">
        <f t="shared" si="76"/>
        <v xml:space="preserve">      None</v>
      </c>
      <c r="M688" s="12" t="str">
        <f t="shared" si="77"/>
        <v>PI.IC.IT.050501.01</v>
      </c>
      <c r="N688" s="12"/>
      <c r="O688" s="12" t="str">
        <f t="shared" si="78"/>
        <v>PH.IC.IT.050501.01</v>
      </c>
      <c r="Q688" s="12" t="str">
        <f t="shared" si="79"/>
        <v>CL.IC.IT.050501.01</v>
      </c>
    </row>
    <row r="689" spans="1:19" ht="15">
      <c r="A689" t="s">
        <v>4089</v>
      </c>
      <c r="C689" s="2" t="s">
        <v>7071</v>
      </c>
      <c r="E689" s="2" t="s">
        <v>7071</v>
      </c>
      <c r="F689" t="s">
        <v>4231</v>
      </c>
      <c r="G689" t="s">
        <v>3924</v>
      </c>
      <c r="H689" s="2" t="s">
        <v>1199</v>
      </c>
      <c r="I689" t="s">
        <v>2124</v>
      </c>
      <c r="J689" s="11" t="str">
        <f t="shared" si="75"/>
        <v>IC.IT.050502</v>
      </c>
      <c r="K689" s="2" t="s">
        <v>11324</v>
      </c>
      <c r="L689" t="str">
        <f t="shared" si="76"/>
        <v xml:space="preserve">      Abdominal binder</v>
      </c>
      <c r="M689" s="12" t="str">
        <f t="shared" si="77"/>
        <v>PI.IC.IT.050502.01</v>
      </c>
      <c r="N689" s="12"/>
      <c r="O689" s="12" t="str">
        <f t="shared" si="78"/>
        <v>PH.IC.IT.050502.01</v>
      </c>
      <c r="Q689" s="12" t="str">
        <f t="shared" si="79"/>
        <v>CL.IC.IT.050502.01</v>
      </c>
    </row>
    <row r="690" spans="1:19" ht="15">
      <c r="A690" t="s">
        <v>4089</v>
      </c>
      <c r="C690" s="2" t="s">
        <v>7071</v>
      </c>
      <c r="E690" s="2" t="s">
        <v>7071</v>
      </c>
      <c r="F690" t="s">
        <v>4231</v>
      </c>
      <c r="G690" t="s">
        <v>3925</v>
      </c>
      <c r="H690" s="2" t="s">
        <v>946</v>
      </c>
      <c r="I690" t="s">
        <v>2126</v>
      </c>
      <c r="J690" s="11" t="str">
        <f t="shared" si="75"/>
        <v>IC.IT.050503</v>
      </c>
      <c r="K690" s="2" t="s">
        <v>11324</v>
      </c>
      <c r="L690" t="str">
        <f t="shared" si="76"/>
        <v xml:space="preserve">      Ace wrap</v>
      </c>
      <c r="M690" s="12" t="str">
        <f t="shared" si="77"/>
        <v>PI.IC.IT.050503.01</v>
      </c>
      <c r="N690" s="12"/>
      <c r="O690" s="12" t="str">
        <f t="shared" si="78"/>
        <v>PH.IC.IT.050503.01</v>
      </c>
      <c r="Q690" s="12" t="str">
        <f t="shared" si="79"/>
        <v>CL.IC.IT.050503.01</v>
      </c>
    </row>
    <row r="691" spans="1:19" ht="15">
      <c r="A691" t="s">
        <v>4089</v>
      </c>
      <c r="C691" s="2" t="s">
        <v>7071</v>
      </c>
      <c r="E691" s="2" t="s">
        <v>7071</v>
      </c>
      <c r="F691" t="s">
        <v>4231</v>
      </c>
      <c r="G691" t="s">
        <v>3926</v>
      </c>
      <c r="H691" s="2" t="s">
        <v>948</v>
      </c>
      <c r="I691" t="s">
        <v>2128</v>
      </c>
      <c r="J691" s="11" t="str">
        <f t="shared" si="75"/>
        <v>IC.IT.050504</v>
      </c>
      <c r="K691" s="2" t="s">
        <v>11324</v>
      </c>
      <c r="L691" t="str">
        <f t="shared" si="76"/>
        <v xml:space="preserve">      Montgomery Straps</v>
      </c>
      <c r="M691" s="12" t="str">
        <f t="shared" si="77"/>
        <v>PI.IC.IT.050504.01</v>
      </c>
      <c r="N691" s="12"/>
      <c r="O691" s="12" t="str">
        <f t="shared" si="78"/>
        <v>PH.IC.IT.050504.01</v>
      </c>
      <c r="Q691" s="12" t="str">
        <f t="shared" si="79"/>
        <v>CL.IC.IT.050504.01</v>
      </c>
    </row>
    <row r="692" spans="1:19" ht="15">
      <c r="A692" t="s">
        <v>4089</v>
      </c>
      <c r="C692" s="2" t="s">
        <v>7071</v>
      </c>
      <c r="E692" s="2" t="s">
        <v>7071</v>
      </c>
      <c r="F692" t="s">
        <v>4231</v>
      </c>
      <c r="G692" t="s">
        <v>3927</v>
      </c>
      <c r="H692" s="2" t="s">
        <v>7071</v>
      </c>
      <c r="I692" t="s">
        <v>3797</v>
      </c>
      <c r="J692" s="11" t="str">
        <f t="shared" si="75"/>
        <v>IC.IT.050505</v>
      </c>
      <c r="K692" s="2" t="s">
        <v>11324</v>
      </c>
      <c r="L692" t="str">
        <f t="shared" si="76"/>
        <v xml:space="preserve">      Sling</v>
      </c>
      <c r="M692" s="12" t="str">
        <f t="shared" si="77"/>
        <v>PI.IC.IT.050505.01</v>
      </c>
      <c r="N692" s="12"/>
      <c r="O692" s="12" t="str">
        <f t="shared" si="78"/>
        <v>PH.IC.IT.050505.01</v>
      </c>
      <c r="Q692" s="12" t="str">
        <f t="shared" si="79"/>
        <v>CL.IC.IT.050505.01</v>
      </c>
    </row>
    <row r="693" spans="1:19" ht="14.1" customHeight="1">
      <c r="A693" t="s">
        <v>4089</v>
      </c>
      <c r="C693" s="2" t="s">
        <v>7071</v>
      </c>
      <c r="E693" s="2" t="s">
        <v>7071</v>
      </c>
      <c r="F693" t="s">
        <v>4232</v>
      </c>
      <c r="G693" s="2" t="s">
        <v>4300</v>
      </c>
      <c r="H693" s="2" t="s">
        <v>6888</v>
      </c>
      <c r="I693" s="2" t="s">
        <v>4301</v>
      </c>
      <c r="J693" s="11" t="str">
        <f t="shared" si="75"/>
        <v>IC.IT.050506</v>
      </c>
      <c r="K693" s="2" t="s">
        <v>11324</v>
      </c>
      <c r="L693" t="str">
        <f t="shared" si="76"/>
        <v xml:space="preserve"> Unable to Assess</v>
      </c>
      <c r="M693" s="12" t="str">
        <f t="shared" si="77"/>
        <v>PI.IC.IT.050506.01</v>
      </c>
      <c r="N693" s="12"/>
      <c r="O693" s="12" t="str">
        <f t="shared" si="78"/>
        <v>PH.IC.IT.050506.01</v>
      </c>
      <c r="Q693" s="12" t="str">
        <f t="shared" si="79"/>
        <v>CL.IC.IT.050506.01</v>
      </c>
      <c r="R693" t="s">
        <v>1141</v>
      </c>
      <c r="S693">
        <v>149</v>
      </c>
    </row>
    <row r="694" spans="1:19" ht="15">
      <c r="A694" t="s">
        <v>4089</v>
      </c>
      <c r="C694" s="2" t="s">
        <v>7071</v>
      </c>
      <c r="E694" s="2" t="s">
        <v>7071</v>
      </c>
      <c r="F694" t="s">
        <v>4232</v>
      </c>
      <c r="G694" s="2" t="s">
        <v>4513</v>
      </c>
      <c r="H694" s="2" t="s">
        <v>7284</v>
      </c>
      <c r="I694" s="2" t="s">
        <v>4513</v>
      </c>
      <c r="J694" s="11" t="str">
        <f t="shared" si="75"/>
        <v>IC.IT.050507</v>
      </c>
      <c r="K694" s="2" t="s">
        <v>11324</v>
      </c>
      <c r="L694" t="str">
        <f t="shared" si="76"/>
        <v>Other</v>
      </c>
      <c r="M694" s="12" t="str">
        <f t="shared" si="77"/>
        <v>PI.IC.IT.050507.01</v>
      </c>
      <c r="N694" s="12"/>
      <c r="O694" s="12" t="str">
        <f t="shared" si="78"/>
        <v>PH.IC.IT.050507.01</v>
      </c>
      <c r="Q694" s="12" t="str">
        <f t="shared" si="79"/>
        <v>CL.IC.IT.050507.01</v>
      </c>
      <c r="R694" t="s">
        <v>1141</v>
      </c>
      <c r="S694">
        <v>153</v>
      </c>
    </row>
    <row r="695" spans="1:19" ht="15">
      <c r="A695" t="s">
        <v>4089</v>
      </c>
      <c r="C695" s="2" t="s">
        <v>7071</v>
      </c>
      <c r="D695" t="s">
        <v>4165</v>
      </c>
      <c r="E695" s="2" t="s">
        <v>6888</v>
      </c>
      <c r="F695" t="s">
        <v>4371</v>
      </c>
      <c r="G695" t="s">
        <v>3923</v>
      </c>
      <c r="H695" s="2" t="s">
        <v>11324</v>
      </c>
      <c r="I695" t="s">
        <v>1001</v>
      </c>
      <c r="J695" s="11" t="str">
        <f t="shared" si="75"/>
        <v>IC.IT.050601</v>
      </c>
      <c r="K695" s="2" t="s">
        <v>1192</v>
      </c>
      <c r="L695" t="str">
        <f t="shared" si="76"/>
        <v xml:space="preserve">      None</v>
      </c>
      <c r="M695" s="12" t="str">
        <f t="shared" si="77"/>
        <v>PI.IC.IT.050601.01</v>
      </c>
      <c r="N695" s="12"/>
      <c r="O695" s="12" t="str">
        <f t="shared" si="78"/>
        <v>PH.IC.IT.050601.01</v>
      </c>
      <c r="Q695" s="12" t="str">
        <f t="shared" si="79"/>
        <v>CL.IC.IT.050601.01</v>
      </c>
    </row>
    <row r="696" spans="1:19" ht="15">
      <c r="A696" t="s">
        <v>4089</v>
      </c>
      <c r="C696" s="2" t="s">
        <v>7071</v>
      </c>
      <c r="E696" s="2" t="s">
        <v>6888</v>
      </c>
      <c r="F696" t="s">
        <v>4371</v>
      </c>
      <c r="G696" t="s">
        <v>3799</v>
      </c>
      <c r="H696" s="2" t="s">
        <v>923</v>
      </c>
      <c r="I696" t="s">
        <v>3800</v>
      </c>
      <c r="J696" s="11" t="str">
        <f t="shared" si="75"/>
        <v>IC.IT.050602</v>
      </c>
      <c r="K696" s="2" t="s">
        <v>1192</v>
      </c>
      <c r="L696" t="str">
        <f t="shared" si="76"/>
        <v xml:space="preserve">      Scant</v>
      </c>
      <c r="M696" s="12" t="str">
        <f t="shared" si="77"/>
        <v>PI.IC.IT.050602.01</v>
      </c>
      <c r="N696" s="12"/>
      <c r="O696" s="12" t="str">
        <f t="shared" si="78"/>
        <v>PH.IC.IT.050602.01</v>
      </c>
      <c r="Q696" s="12" t="str">
        <f t="shared" si="79"/>
        <v>CL.IC.IT.050602.01</v>
      </c>
    </row>
    <row r="697" spans="1:19" ht="15">
      <c r="A697" t="s">
        <v>4089</v>
      </c>
      <c r="C697" s="2" t="s">
        <v>7071</v>
      </c>
      <c r="E697" s="2" t="s">
        <v>6888</v>
      </c>
      <c r="F697" t="s">
        <v>4371</v>
      </c>
      <c r="G697" t="s">
        <v>3801</v>
      </c>
      <c r="H697" s="2" t="s">
        <v>1202</v>
      </c>
      <c r="I697" t="s">
        <v>4203</v>
      </c>
      <c r="J697" s="11" t="str">
        <f t="shared" si="75"/>
        <v>IC.IT.050603</v>
      </c>
      <c r="K697" s="2" t="s">
        <v>1192</v>
      </c>
      <c r="L697" t="str">
        <f t="shared" si="76"/>
        <v xml:space="preserve">      Small</v>
      </c>
      <c r="M697" s="12" t="str">
        <f t="shared" si="77"/>
        <v>PI.IC.IT.050603.01</v>
      </c>
      <c r="N697" s="12"/>
      <c r="O697" s="12" t="str">
        <f t="shared" si="78"/>
        <v>PH.IC.IT.050603.01</v>
      </c>
      <c r="Q697" s="12" t="str">
        <f t="shared" si="79"/>
        <v>CL.IC.IT.050603.01</v>
      </c>
    </row>
    <row r="698" spans="1:19" ht="15">
      <c r="A698" t="s">
        <v>4089</v>
      </c>
      <c r="C698" s="2" t="s">
        <v>7071</v>
      </c>
      <c r="E698" s="2" t="s">
        <v>6888</v>
      </c>
      <c r="F698" t="s">
        <v>4371</v>
      </c>
      <c r="G698" t="s">
        <v>4204</v>
      </c>
      <c r="H698" s="2" t="s">
        <v>7070</v>
      </c>
      <c r="I698" t="s">
        <v>3266</v>
      </c>
      <c r="J698" s="11" t="str">
        <f t="shared" si="75"/>
        <v>IC.IT.050604</v>
      </c>
      <c r="K698" s="2" t="s">
        <v>1192</v>
      </c>
      <c r="L698" t="str">
        <f t="shared" si="76"/>
        <v xml:space="preserve">      Moderate</v>
      </c>
      <c r="M698" s="12" t="str">
        <f t="shared" si="77"/>
        <v>PI.IC.IT.050604.01</v>
      </c>
      <c r="N698" s="12"/>
      <c r="O698" s="12" t="str">
        <f t="shared" si="78"/>
        <v>PH.IC.IT.050604.01</v>
      </c>
      <c r="Q698" s="12" t="str">
        <f t="shared" si="79"/>
        <v>CL.IC.IT.050604.01</v>
      </c>
    </row>
    <row r="699" spans="1:19" ht="15">
      <c r="A699" t="s">
        <v>4089</v>
      </c>
      <c r="C699" s="2" t="s">
        <v>7071</v>
      </c>
      <c r="E699" s="2" t="s">
        <v>6888</v>
      </c>
      <c r="F699" t="s">
        <v>4371</v>
      </c>
      <c r="G699" t="s">
        <v>4205</v>
      </c>
      <c r="H699" s="2" t="s">
        <v>7071</v>
      </c>
      <c r="I699" t="s">
        <v>4206</v>
      </c>
      <c r="J699" s="11" t="str">
        <f t="shared" si="75"/>
        <v>IC.IT.050605</v>
      </c>
      <c r="K699" s="2" t="s">
        <v>1192</v>
      </c>
      <c r="L699" t="str">
        <f t="shared" si="76"/>
        <v xml:space="preserve">      Large</v>
      </c>
      <c r="M699" s="12" t="str">
        <f t="shared" si="77"/>
        <v>PI.IC.IT.050605.01</v>
      </c>
      <c r="N699" s="12"/>
      <c r="O699" s="12" t="str">
        <f t="shared" si="78"/>
        <v>PH.IC.IT.050605.01</v>
      </c>
      <c r="Q699" s="12" t="str">
        <f t="shared" si="79"/>
        <v>CL.IC.IT.050605.01</v>
      </c>
    </row>
    <row r="700" spans="1:19" ht="15">
      <c r="A700" t="s">
        <v>4089</v>
      </c>
      <c r="C700" s="2" t="s">
        <v>7071</v>
      </c>
      <c r="E700" s="2" t="s">
        <v>6888</v>
      </c>
      <c r="F700" t="s">
        <v>4371</v>
      </c>
      <c r="G700" t="s">
        <v>4207</v>
      </c>
      <c r="H700" s="2" t="s">
        <v>6888</v>
      </c>
      <c r="I700" t="s">
        <v>4208</v>
      </c>
      <c r="J700" s="11" t="str">
        <f t="shared" si="75"/>
        <v>IC.IT.050606</v>
      </c>
      <c r="K700" s="2" t="s">
        <v>1192</v>
      </c>
      <c r="L700" t="str">
        <f t="shared" si="76"/>
        <v xml:space="preserve">      Copious</v>
      </c>
      <c r="M700" s="12" t="str">
        <f t="shared" si="77"/>
        <v>PI.IC.IT.050606.01</v>
      </c>
      <c r="N700" s="12"/>
      <c r="O700" s="12" t="str">
        <f t="shared" si="78"/>
        <v>PH.IC.IT.050606.01</v>
      </c>
      <c r="Q700" s="12" t="str">
        <f t="shared" si="79"/>
        <v>CL.IC.IT.050606.01</v>
      </c>
    </row>
    <row r="701" spans="1:19" ht="15">
      <c r="A701" t="s">
        <v>4089</v>
      </c>
      <c r="C701" s="2" t="s">
        <v>7071</v>
      </c>
      <c r="E701" s="2" t="s">
        <v>6888</v>
      </c>
      <c r="F701" t="s">
        <v>4372</v>
      </c>
      <c r="G701" s="2" t="s">
        <v>4300</v>
      </c>
      <c r="H701" s="2" t="s">
        <v>7284</v>
      </c>
      <c r="I701" s="2" t="s">
        <v>4301</v>
      </c>
      <c r="J701" s="11" t="str">
        <f t="shared" si="75"/>
        <v>IC.IT.050607</v>
      </c>
      <c r="K701" s="2" t="s">
        <v>1192</v>
      </c>
      <c r="L701" t="str">
        <f t="shared" si="76"/>
        <v xml:space="preserve"> Unable to Assess</v>
      </c>
      <c r="M701" s="12" t="str">
        <f t="shared" si="77"/>
        <v>PI.IC.IT.050607.01</v>
      </c>
      <c r="N701" s="12"/>
      <c r="O701" s="12" t="str">
        <f t="shared" si="78"/>
        <v>PH.IC.IT.050607.01</v>
      </c>
      <c r="Q701" s="12" t="str">
        <f t="shared" si="79"/>
        <v>CL.IC.IT.050607.01</v>
      </c>
      <c r="R701" t="s">
        <v>1141</v>
      </c>
      <c r="S701">
        <v>150</v>
      </c>
    </row>
    <row r="702" spans="1:19" ht="15">
      <c r="A702" t="s">
        <v>4089</v>
      </c>
      <c r="C702" s="2" t="s">
        <v>7071</v>
      </c>
      <c r="D702" t="s">
        <v>4046</v>
      </c>
      <c r="E702" s="2" t="s">
        <v>7284</v>
      </c>
      <c r="F702" t="s">
        <v>4371</v>
      </c>
      <c r="G702" t="s">
        <v>4047</v>
      </c>
      <c r="H702" s="2" t="s">
        <v>1192</v>
      </c>
      <c r="I702" t="s">
        <v>1935</v>
      </c>
      <c r="J702" s="11" t="str">
        <f t="shared" si="75"/>
        <v>IC.IT.050701</v>
      </c>
      <c r="K702" s="2" t="s">
        <v>1192</v>
      </c>
      <c r="L702" t="str">
        <f t="shared" si="76"/>
        <v xml:space="preserve">      Colorless</v>
      </c>
      <c r="M702" s="12" t="str">
        <f t="shared" si="77"/>
        <v>PI.IC.IT.050701.01</v>
      </c>
      <c r="N702" s="12"/>
      <c r="O702" s="12" t="str">
        <f t="shared" si="78"/>
        <v>PH.IC.IT.050701.01</v>
      </c>
      <c r="Q702" s="12" t="str">
        <f t="shared" si="79"/>
        <v>CL.IC.IT.050701.01</v>
      </c>
    </row>
    <row r="703" spans="1:19" ht="15">
      <c r="A703" t="s">
        <v>4089</v>
      </c>
      <c r="C703" s="2" t="s">
        <v>7071</v>
      </c>
      <c r="E703" s="2" t="s">
        <v>7284</v>
      </c>
      <c r="F703" t="s">
        <v>4371</v>
      </c>
      <c r="G703" t="s">
        <v>4217</v>
      </c>
      <c r="H703" s="2" t="s">
        <v>923</v>
      </c>
      <c r="I703" t="s">
        <v>2103</v>
      </c>
      <c r="J703" s="11" t="str">
        <f t="shared" si="75"/>
        <v>IC.IT.050702</v>
      </c>
      <c r="K703" s="2" t="s">
        <v>1192</v>
      </c>
      <c r="L703" t="str">
        <f t="shared" si="76"/>
        <v xml:space="preserve">      Yellow</v>
      </c>
      <c r="M703" s="12" t="str">
        <f t="shared" si="77"/>
        <v>PI.IC.IT.050702.01</v>
      </c>
      <c r="N703" s="12"/>
      <c r="O703" s="12" t="str">
        <f t="shared" si="78"/>
        <v>PH.IC.IT.050702.01</v>
      </c>
      <c r="Q703" s="12" t="str">
        <f t="shared" si="79"/>
        <v>CL.IC.IT.050702.01</v>
      </c>
    </row>
    <row r="704" spans="1:19" ht="15">
      <c r="A704" t="s">
        <v>4089</v>
      </c>
      <c r="C704" s="2" t="s">
        <v>7071</v>
      </c>
      <c r="E704" s="2" t="s">
        <v>7284</v>
      </c>
      <c r="F704" t="s">
        <v>4371</v>
      </c>
      <c r="G704" t="s">
        <v>4218</v>
      </c>
      <c r="H704" s="2" t="s">
        <v>1202</v>
      </c>
      <c r="I704" t="s">
        <v>1432</v>
      </c>
      <c r="J704" s="11" t="str">
        <f t="shared" si="75"/>
        <v>IC.IT.050703</v>
      </c>
      <c r="K704" s="2" t="s">
        <v>1192</v>
      </c>
      <c r="L704" t="str">
        <f t="shared" si="76"/>
        <v xml:space="preserve">      Amber</v>
      </c>
      <c r="M704" s="12" t="str">
        <f t="shared" si="77"/>
        <v>PI.IC.IT.050703.01</v>
      </c>
      <c r="N704" s="12"/>
      <c r="O704" s="12" t="str">
        <f t="shared" si="78"/>
        <v>PH.IC.IT.050703.01</v>
      </c>
      <c r="Q704" s="12" t="str">
        <f t="shared" si="79"/>
        <v>CL.IC.IT.050703.01</v>
      </c>
    </row>
    <row r="705" spans="1:19" ht="15">
      <c r="A705" t="s">
        <v>4089</v>
      </c>
      <c r="C705" s="2" t="s">
        <v>7071</v>
      </c>
      <c r="E705" s="2" t="s">
        <v>7284</v>
      </c>
      <c r="F705" t="s">
        <v>4371</v>
      </c>
      <c r="G705" t="s">
        <v>4219</v>
      </c>
      <c r="H705" s="2" t="s">
        <v>7070</v>
      </c>
      <c r="I705" t="s">
        <v>1937</v>
      </c>
      <c r="J705" s="11" t="str">
        <f t="shared" si="75"/>
        <v>IC.IT.050704</v>
      </c>
      <c r="K705" s="2" t="s">
        <v>1192</v>
      </c>
      <c r="L705" t="str">
        <f t="shared" si="76"/>
        <v xml:space="preserve">      Pink</v>
      </c>
      <c r="M705" s="12" t="str">
        <f t="shared" si="77"/>
        <v>PI.IC.IT.050704.01</v>
      </c>
      <c r="N705" s="12"/>
      <c r="O705" s="12" t="str">
        <f t="shared" si="78"/>
        <v>PH.IC.IT.050704.01</v>
      </c>
      <c r="Q705" s="12" t="str">
        <f t="shared" si="79"/>
        <v>CL.IC.IT.050704.01</v>
      </c>
    </row>
    <row r="706" spans="1:19" ht="15">
      <c r="A706" t="s">
        <v>4089</v>
      </c>
      <c r="C706" s="2" t="s">
        <v>7071</v>
      </c>
      <c r="E706" s="2" t="s">
        <v>7284</v>
      </c>
      <c r="F706" t="s">
        <v>4371</v>
      </c>
      <c r="G706" t="s">
        <v>4220</v>
      </c>
      <c r="H706" s="2" t="s">
        <v>7071</v>
      </c>
      <c r="I706" t="s">
        <v>1560</v>
      </c>
      <c r="J706" s="11" t="str">
        <f t="shared" si="75"/>
        <v>IC.IT.050705</v>
      </c>
      <c r="K706" s="2" t="s">
        <v>1192</v>
      </c>
      <c r="L706" t="str">
        <f t="shared" si="76"/>
        <v xml:space="preserve">      Red</v>
      </c>
      <c r="M706" s="12" t="str">
        <f t="shared" si="77"/>
        <v>PI.IC.IT.050705.01</v>
      </c>
      <c r="N706" s="12"/>
      <c r="O706" s="12" t="str">
        <f t="shared" si="78"/>
        <v>PH.IC.IT.050705.01</v>
      </c>
      <c r="Q706" s="12" t="str">
        <f t="shared" si="79"/>
        <v>CL.IC.IT.050705.01</v>
      </c>
    </row>
    <row r="707" spans="1:19" ht="15">
      <c r="A707" t="s">
        <v>4089</v>
      </c>
      <c r="C707" s="2" t="s">
        <v>7071</v>
      </c>
      <c r="E707" s="2" t="s">
        <v>7284</v>
      </c>
      <c r="F707" t="s">
        <v>4371</v>
      </c>
      <c r="G707" t="s">
        <v>2705</v>
      </c>
      <c r="H707" s="2" t="s">
        <v>6888</v>
      </c>
      <c r="I707" t="s">
        <v>2706</v>
      </c>
      <c r="J707" s="11" t="str">
        <f t="shared" si="75"/>
        <v>IC.IT.050706</v>
      </c>
      <c r="K707" s="2" t="s">
        <v>1192</v>
      </c>
      <c r="L707" t="str">
        <f t="shared" si="76"/>
        <v xml:space="preserve">     Bright red</v>
      </c>
      <c r="M707" s="12" t="str">
        <f t="shared" si="77"/>
        <v>PI.IC.IT.050706.01</v>
      </c>
      <c r="N707" s="12"/>
      <c r="O707" s="12" t="str">
        <f t="shared" si="78"/>
        <v>PH.IC.IT.050706.01</v>
      </c>
      <c r="Q707" s="12" t="str">
        <f t="shared" si="79"/>
        <v>CL.IC.IT.050706.01</v>
      </c>
    </row>
    <row r="708" spans="1:19" ht="15">
      <c r="A708" t="s">
        <v>4089</v>
      </c>
      <c r="C708" s="2" t="s">
        <v>7071</v>
      </c>
      <c r="E708" s="2" t="s">
        <v>7284</v>
      </c>
      <c r="F708" t="s">
        <v>4371</v>
      </c>
      <c r="G708" t="s">
        <v>4221</v>
      </c>
      <c r="H708" s="2" t="s">
        <v>7284</v>
      </c>
      <c r="I708" t="s">
        <v>2101</v>
      </c>
      <c r="J708" s="11" t="str">
        <f t="shared" si="75"/>
        <v>IC.IT.050707</v>
      </c>
      <c r="K708" s="2" t="s">
        <v>1192</v>
      </c>
      <c r="L708" t="str">
        <f t="shared" si="76"/>
        <v xml:space="preserve">      Maroon</v>
      </c>
      <c r="M708" s="12" t="str">
        <f t="shared" si="77"/>
        <v>PI.IC.IT.050707.01</v>
      </c>
      <c r="N708" s="12"/>
      <c r="O708" s="12" t="str">
        <f t="shared" si="78"/>
        <v>PH.IC.IT.050707.01</v>
      </c>
      <c r="Q708" s="12" t="str">
        <f t="shared" si="79"/>
        <v>CL.IC.IT.050707.01</v>
      </c>
    </row>
    <row r="709" spans="1:19" ht="15">
      <c r="A709" t="s">
        <v>4089</v>
      </c>
      <c r="C709" s="2" t="s">
        <v>7071</v>
      </c>
      <c r="E709" s="2" t="s">
        <v>7284</v>
      </c>
      <c r="F709" t="s">
        <v>4371</v>
      </c>
      <c r="G709" t="s">
        <v>4222</v>
      </c>
      <c r="H709" s="2" t="s">
        <v>10093</v>
      </c>
      <c r="I709" t="s">
        <v>1436</v>
      </c>
      <c r="J709" s="11" t="str">
        <f t="shared" si="75"/>
        <v>IC.IT.050708</v>
      </c>
      <c r="K709" s="2" t="s">
        <v>1192</v>
      </c>
      <c r="L709" t="str">
        <f t="shared" si="76"/>
        <v xml:space="preserve">      Tan</v>
      </c>
      <c r="M709" s="12" t="str">
        <f t="shared" si="77"/>
        <v>PI.IC.IT.050708.01</v>
      </c>
      <c r="N709" s="12"/>
      <c r="O709" s="12" t="str">
        <f t="shared" si="78"/>
        <v>PH.IC.IT.050708.01</v>
      </c>
      <c r="Q709" s="12" t="str">
        <f t="shared" si="79"/>
        <v>CL.IC.IT.050708.01</v>
      </c>
    </row>
    <row r="710" spans="1:19" ht="15">
      <c r="A710" t="s">
        <v>4089</v>
      </c>
      <c r="C710" s="2" t="s">
        <v>7071</v>
      </c>
      <c r="E710" s="2" t="s">
        <v>7284</v>
      </c>
      <c r="F710" t="s">
        <v>4371</v>
      </c>
      <c r="G710" t="s">
        <v>4052</v>
      </c>
      <c r="H710" s="2" t="s">
        <v>10095</v>
      </c>
      <c r="I710" t="s">
        <v>2703</v>
      </c>
      <c r="J710" s="11" t="str">
        <f t="shared" si="75"/>
        <v>IC.IT.050709</v>
      </c>
      <c r="K710" s="2" t="s">
        <v>1192</v>
      </c>
      <c r="L710" t="str">
        <f t="shared" si="76"/>
        <v xml:space="preserve">      Brown</v>
      </c>
      <c r="M710" s="12" t="str">
        <f t="shared" si="77"/>
        <v>PI.IC.IT.050709.01</v>
      </c>
      <c r="N710" s="12"/>
      <c r="O710" s="12" t="str">
        <f t="shared" si="78"/>
        <v>PH.IC.IT.050709.01</v>
      </c>
      <c r="Q710" s="12" t="str">
        <f t="shared" si="79"/>
        <v>CL.IC.IT.050709.01</v>
      </c>
    </row>
    <row r="711" spans="1:19" ht="15">
      <c r="A711" t="s">
        <v>4089</v>
      </c>
      <c r="C711" s="2" t="s">
        <v>7071</v>
      </c>
      <c r="E711" s="2" t="s">
        <v>7284</v>
      </c>
      <c r="F711" t="s">
        <v>4371</v>
      </c>
      <c r="G711" t="s">
        <v>4053</v>
      </c>
      <c r="H711" s="2" t="s">
        <v>10905</v>
      </c>
      <c r="I711" t="s">
        <v>1434</v>
      </c>
      <c r="J711" s="11" t="str">
        <f t="shared" si="75"/>
        <v>IC.IT.050710</v>
      </c>
      <c r="K711" s="2" t="s">
        <v>1192</v>
      </c>
      <c r="L711" t="str">
        <f t="shared" si="76"/>
        <v xml:space="preserve">      Green</v>
      </c>
      <c r="M711" s="12" t="str">
        <f t="shared" si="77"/>
        <v>PI.IC.IT.050710.01</v>
      </c>
      <c r="N711" s="12"/>
      <c r="O711" s="12" t="str">
        <f t="shared" si="78"/>
        <v>PH.IC.IT.050710.01</v>
      </c>
      <c r="Q711" s="12" t="str">
        <f t="shared" si="79"/>
        <v>CL.IC.IT.050710.01</v>
      </c>
    </row>
    <row r="712" spans="1:19" ht="15">
      <c r="A712" t="s">
        <v>4089</v>
      </c>
      <c r="C712" s="2" t="s">
        <v>7071</v>
      </c>
      <c r="E712" s="2" t="s">
        <v>7284</v>
      </c>
      <c r="F712" t="s">
        <v>4371</v>
      </c>
      <c r="G712" t="s">
        <v>3123</v>
      </c>
      <c r="H712" s="2" t="s">
        <v>11023</v>
      </c>
      <c r="I712" t="s">
        <v>3124</v>
      </c>
      <c r="J712" s="11" t="str">
        <f t="shared" si="75"/>
        <v>IC.IT.050712</v>
      </c>
      <c r="K712" s="2" t="s">
        <v>1192</v>
      </c>
      <c r="L712" t="str">
        <f t="shared" si="76"/>
        <v xml:space="preserve">     White</v>
      </c>
      <c r="M712" s="12" t="str">
        <f t="shared" si="77"/>
        <v>PI.IC.IT.050712.01</v>
      </c>
      <c r="N712" s="12"/>
      <c r="O712" s="12" t="str">
        <f t="shared" si="78"/>
        <v>PH.IC.IT.050712.01</v>
      </c>
      <c r="Q712" s="12" t="str">
        <f t="shared" si="79"/>
        <v>CL.IC.IT.050712.01</v>
      </c>
    </row>
    <row r="713" spans="1:19" ht="15">
      <c r="A713" t="s">
        <v>4089</v>
      </c>
      <c r="C713" s="2" t="s">
        <v>7071</v>
      </c>
      <c r="E713" s="2" t="s">
        <v>7284</v>
      </c>
      <c r="F713" t="s">
        <v>4371</v>
      </c>
      <c r="G713" t="s">
        <v>4054</v>
      </c>
      <c r="H713" s="2" t="s">
        <v>8201</v>
      </c>
      <c r="I713" t="s">
        <v>2618</v>
      </c>
      <c r="J713" s="11" t="str">
        <f t="shared" si="75"/>
        <v>IC.IT.050713</v>
      </c>
      <c r="K713" s="2" t="s">
        <v>1192</v>
      </c>
      <c r="L713" t="str">
        <f t="shared" si="76"/>
        <v xml:space="preserve">      Black</v>
      </c>
      <c r="M713" s="12" t="str">
        <f t="shared" si="77"/>
        <v>PI.IC.IT.050713.01</v>
      </c>
      <c r="N713" s="12"/>
      <c r="O713" s="12" t="str">
        <f t="shared" si="78"/>
        <v>PH.IC.IT.050713.01</v>
      </c>
      <c r="Q713" s="12" t="str">
        <f t="shared" si="79"/>
        <v>CL.IC.IT.050713.01</v>
      </c>
    </row>
    <row r="714" spans="1:19" ht="15">
      <c r="A714" t="s">
        <v>4089</v>
      </c>
      <c r="C714" s="2" t="s">
        <v>7071</v>
      </c>
      <c r="E714" s="2" t="s">
        <v>7284</v>
      </c>
      <c r="F714" t="s">
        <v>4372</v>
      </c>
      <c r="G714" s="2" t="s">
        <v>4433</v>
      </c>
      <c r="H714" s="2" t="s">
        <v>9621</v>
      </c>
      <c r="I714" s="2" t="s">
        <v>4301</v>
      </c>
      <c r="J714" s="11" t="str">
        <f t="shared" si="75"/>
        <v>IC.IT.050714</v>
      </c>
      <c r="K714" s="2" t="s">
        <v>11324</v>
      </c>
      <c r="L714" t="str">
        <f t="shared" si="76"/>
        <v xml:space="preserve">  Unable to assess</v>
      </c>
      <c r="M714" s="12" t="str">
        <f t="shared" si="77"/>
        <v>PI.IC.IT.050714.01</v>
      </c>
      <c r="N714" s="12"/>
      <c r="O714" s="12" t="str">
        <f t="shared" si="78"/>
        <v>PH.IC.IT.050714.01</v>
      </c>
      <c r="Q714" s="12" t="str">
        <f t="shared" si="79"/>
        <v>CL.IC.IT.050714.01</v>
      </c>
      <c r="R714" t="s">
        <v>1141</v>
      </c>
      <c r="S714">
        <v>151</v>
      </c>
    </row>
    <row r="715" spans="1:19" ht="15">
      <c r="A715" t="s">
        <v>4089</v>
      </c>
      <c r="C715" s="2" t="s">
        <v>7071</v>
      </c>
      <c r="D715" t="s">
        <v>3875</v>
      </c>
      <c r="E715" s="2" t="s">
        <v>10093</v>
      </c>
      <c r="F715" t="s">
        <v>4371</v>
      </c>
      <c r="G715" t="s">
        <v>4055</v>
      </c>
      <c r="H715" s="2" t="s">
        <v>1192</v>
      </c>
      <c r="I715" t="s">
        <v>1639</v>
      </c>
      <c r="J715" s="11" t="str">
        <f t="shared" si="75"/>
        <v>IC.IT.050801</v>
      </c>
      <c r="K715" s="2" t="s">
        <v>11324</v>
      </c>
      <c r="L715" t="str">
        <f t="shared" si="76"/>
        <v xml:space="preserve">     Clear </v>
      </c>
      <c r="M715" s="12" t="str">
        <f t="shared" si="77"/>
        <v>PI.IC.IT.050801.01</v>
      </c>
      <c r="N715" s="12"/>
      <c r="O715" s="12" t="str">
        <f t="shared" si="78"/>
        <v>PH.IC.IT.050801.01</v>
      </c>
      <c r="Q715" s="12" t="str">
        <f t="shared" si="79"/>
        <v>CL.IC.IT.050801.01</v>
      </c>
    </row>
    <row r="716" spans="1:19" ht="15">
      <c r="A716" t="s">
        <v>4089</v>
      </c>
      <c r="C716" s="2" t="s">
        <v>7071</v>
      </c>
      <c r="E716" s="2" t="s">
        <v>10093</v>
      </c>
      <c r="F716" t="s">
        <v>4371</v>
      </c>
      <c r="G716" t="s">
        <v>4056</v>
      </c>
      <c r="H716" s="2" t="s">
        <v>923</v>
      </c>
      <c r="I716" t="s">
        <v>1438</v>
      </c>
      <c r="J716" s="11" t="str">
        <f t="shared" si="75"/>
        <v>IC.IT.050802</v>
      </c>
      <c r="K716" s="2" t="s">
        <v>1192</v>
      </c>
      <c r="L716" t="str">
        <f t="shared" si="76"/>
        <v xml:space="preserve">      Bloody</v>
      </c>
      <c r="M716" s="12" t="str">
        <f t="shared" si="77"/>
        <v>PI.IC.IT.050802.01</v>
      </c>
      <c r="N716" s="12"/>
      <c r="O716" s="12" t="str">
        <f t="shared" si="78"/>
        <v>PH.IC.IT.050802.01</v>
      </c>
      <c r="Q716" s="12" t="str">
        <f t="shared" si="79"/>
        <v>CL.IC.IT.050802.01</v>
      </c>
    </row>
    <row r="717" spans="1:19" ht="15">
      <c r="A717" t="s">
        <v>4089</v>
      </c>
      <c r="C717" s="2" t="s">
        <v>7071</v>
      </c>
      <c r="E717" s="2" t="s">
        <v>10093</v>
      </c>
      <c r="F717" t="s">
        <v>4371</v>
      </c>
      <c r="G717" t="s">
        <v>4057</v>
      </c>
      <c r="H717" s="2" t="s">
        <v>1202</v>
      </c>
      <c r="I717" t="s">
        <v>1635</v>
      </c>
      <c r="J717" s="11" t="str">
        <f t="shared" si="75"/>
        <v>IC.IT.050803</v>
      </c>
      <c r="K717" s="2" t="s">
        <v>1192</v>
      </c>
      <c r="L717" t="str">
        <f t="shared" si="76"/>
        <v xml:space="preserve">      Serosanguinous</v>
      </c>
      <c r="M717" s="12" t="str">
        <f t="shared" si="77"/>
        <v>PI.IC.IT.050803.01</v>
      </c>
      <c r="N717" s="12"/>
      <c r="O717" s="12" t="str">
        <f t="shared" si="78"/>
        <v>PH.IC.IT.050803.01</v>
      </c>
      <c r="Q717" s="12" t="str">
        <f t="shared" si="79"/>
        <v>CL.IC.IT.050803.01</v>
      </c>
    </row>
    <row r="718" spans="1:19" ht="15">
      <c r="A718" t="s">
        <v>4089</v>
      </c>
      <c r="C718" s="2" t="s">
        <v>7071</v>
      </c>
      <c r="E718" s="2" t="s">
        <v>10093</v>
      </c>
      <c r="F718" t="s">
        <v>4371</v>
      </c>
      <c r="G718" t="s">
        <v>4058</v>
      </c>
      <c r="H718" s="2" t="s">
        <v>7070</v>
      </c>
      <c r="I718" t="s">
        <v>1637</v>
      </c>
      <c r="J718" s="11" t="str">
        <f t="shared" si="75"/>
        <v>IC.IT.050804</v>
      </c>
      <c r="K718" s="2" t="s">
        <v>1192</v>
      </c>
      <c r="L718" t="str">
        <f t="shared" si="76"/>
        <v xml:space="preserve">      Serous</v>
      </c>
      <c r="M718" s="12" t="str">
        <f t="shared" si="77"/>
        <v>PI.IC.IT.050804.01</v>
      </c>
      <c r="N718" s="12"/>
      <c r="O718" s="12" t="str">
        <f t="shared" si="78"/>
        <v>PH.IC.IT.050804.01</v>
      </c>
      <c r="Q718" s="12" t="str">
        <f t="shared" si="79"/>
        <v>CL.IC.IT.050804.01</v>
      </c>
    </row>
    <row r="719" spans="1:19" ht="15">
      <c r="A719" t="s">
        <v>4089</v>
      </c>
      <c r="C719" s="2" t="s">
        <v>7071</v>
      </c>
      <c r="E719" s="2" t="s">
        <v>10093</v>
      </c>
      <c r="F719" t="s">
        <v>4371</v>
      </c>
      <c r="G719" t="s">
        <v>4059</v>
      </c>
      <c r="H719" s="2" t="s">
        <v>7071</v>
      </c>
      <c r="I719" t="s">
        <v>1641</v>
      </c>
      <c r="J719" s="11" t="str">
        <f t="shared" si="75"/>
        <v>IC.IT.050805</v>
      </c>
      <c r="K719" s="2" t="s">
        <v>1192</v>
      </c>
      <c r="L719" t="str">
        <f t="shared" si="76"/>
        <v xml:space="preserve">      Cloudy</v>
      </c>
      <c r="M719" s="12" t="str">
        <f t="shared" si="77"/>
        <v>PI.IC.IT.050805.01</v>
      </c>
      <c r="N719" s="12"/>
      <c r="O719" s="12" t="str">
        <f t="shared" si="78"/>
        <v>PH.IC.IT.050805.01</v>
      </c>
      <c r="Q719" s="12" t="str">
        <f t="shared" si="79"/>
        <v>CL.IC.IT.050805.01</v>
      </c>
    </row>
    <row r="720" spans="1:19" ht="15">
      <c r="A720" t="s">
        <v>4089</v>
      </c>
      <c r="C720" s="2" t="s">
        <v>7071</v>
      </c>
      <c r="E720" s="2" t="s">
        <v>10093</v>
      </c>
      <c r="F720" t="s">
        <v>4371</v>
      </c>
      <c r="G720" t="s">
        <v>4060</v>
      </c>
      <c r="H720" s="2" t="s">
        <v>6888</v>
      </c>
      <c r="I720" t="s">
        <v>1643</v>
      </c>
      <c r="J720" s="11" t="str">
        <f t="shared" si="75"/>
        <v>IC.IT.050806</v>
      </c>
      <c r="K720" s="2" t="s">
        <v>1192</v>
      </c>
      <c r="L720" t="str">
        <f t="shared" si="76"/>
        <v xml:space="preserve">      Purulent</v>
      </c>
      <c r="M720" s="12" t="str">
        <f t="shared" si="77"/>
        <v>PI.IC.IT.050806.01</v>
      </c>
      <c r="N720" s="12"/>
      <c r="O720" s="12" t="str">
        <f t="shared" si="78"/>
        <v>PH.IC.IT.050806.01</v>
      </c>
      <c r="Q720" s="12" t="str">
        <f t="shared" si="79"/>
        <v>CL.IC.IT.050806.01</v>
      </c>
    </row>
    <row r="721" spans="1:19" ht="15">
      <c r="A721" t="s">
        <v>4089</v>
      </c>
      <c r="C721" s="2" t="s">
        <v>7071</v>
      </c>
      <c r="E721" s="2" t="s">
        <v>10093</v>
      </c>
      <c r="F721" t="s">
        <v>4371</v>
      </c>
      <c r="G721" t="s">
        <v>4061</v>
      </c>
      <c r="H721" s="2" t="s">
        <v>7284</v>
      </c>
      <c r="I721" t="s">
        <v>1645</v>
      </c>
      <c r="J721" s="11" t="str">
        <f t="shared" si="75"/>
        <v>IC.IT.050807</v>
      </c>
      <c r="K721" s="2" t="s">
        <v>1192</v>
      </c>
      <c r="L721" t="str">
        <f t="shared" si="76"/>
        <v xml:space="preserve">      Viscous</v>
      </c>
      <c r="M721" s="12" t="str">
        <f t="shared" si="77"/>
        <v>PI.IC.IT.050807.01</v>
      </c>
      <c r="N721" s="12"/>
      <c r="O721" s="12" t="str">
        <f t="shared" si="78"/>
        <v>PH.IC.IT.050807.01</v>
      </c>
      <c r="Q721" s="12" t="str">
        <f t="shared" si="79"/>
        <v>CL.IC.IT.050807.01</v>
      </c>
    </row>
    <row r="722" spans="1:19" ht="15">
      <c r="A722" t="s">
        <v>4089</v>
      </c>
      <c r="C722" s="2" t="s">
        <v>7071</v>
      </c>
      <c r="E722" s="2" t="s">
        <v>10093</v>
      </c>
      <c r="F722" t="s">
        <v>4372</v>
      </c>
      <c r="G722" s="2" t="s">
        <v>4300</v>
      </c>
      <c r="H722" s="2" t="s">
        <v>10093</v>
      </c>
      <c r="I722" s="2" t="s">
        <v>4301</v>
      </c>
      <c r="J722" s="11" t="str">
        <f t="shared" si="75"/>
        <v>IC.IT.050808</v>
      </c>
      <c r="K722" s="2" t="s">
        <v>1192</v>
      </c>
      <c r="L722" t="str">
        <f t="shared" si="76"/>
        <v xml:space="preserve"> Unable to Assess</v>
      </c>
      <c r="M722" s="12" t="str">
        <f t="shared" si="77"/>
        <v>PI.IC.IT.050808.01</v>
      </c>
      <c r="N722" s="12"/>
      <c r="O722" s="12" t="str">
        <f t="shared" si="78"/>
        <v>PH.IC.IT.050808.01</v>
      </c>
      <c r="Q722" s="12" t="str">
        <f t="shared" si="79"/>
        <v>CL.IC.IT.050808.01</v>
      </c>
      <c r="R722" t="s">
        <v>1141</v>
      </c>
      <c r="S722">
        <v>152</v>
      </c>
    </row>
    <row r="723" spans="1:19" ht="15">
      <c r="A723" t="s">
        <v>4089</v>
      </c>
      <c r="C723" s="2" t="s">
        <v>7071</v>
      </c>
      <c r="D723" t="s">
        <v>3910</v>
      </c>
      <c r="E723" s="2" t="s">
        <v>10095</v>
      </c>
      <c r="F723" t="s">
        <v>4371</v>
      </c>
      <c r="G723" t="s">
        <v>3885</v>
      </c>
      <c r="H723" s="2" t="s">
        <v>11324</v>
      </c>
      <c r="I723" t="s">
        <v>1993</v>
      </c>
      <c r="J723" s="11" t="str">
        <f t="shared" si="75"/>
        <v>IC.IT.050901</v>
      </c>
      <c r="K723" s="2" t="s">
        <v>11324</v>
      </c>
      <c r="L723" t="str">
        <f t="shared" si="76"/>
        <v xml:space="preserve">     Odor none</v>
      </c>
      <c r="M723" s="12" t="str">
        <f t="shared" si="77"/>
        <v>PI.IC.IT.050901.01</v>
      </c>
      <c r="N723" s="12"/>
      <c r="O723" s="12" t="str">
        <f t="shared" si="78"/>
        <v>PH.IC.IT.050901.01</v>
      </c>
      <c r="Q723" s="12" t="str">
        <f t="shared" si="79"/>
        <v>CL.IC.IT.050901.01</v>
      </c>
    </row>
    <row r="724" spans="1:19" ht="15">
      <c r="A724" t="s">
        <v>4089</v>
      </c>
      <c r="C724" s="2" t="s">
        <v>7071</v>
      </c>
      <c r="E724" s="2" t="s">
        <v>10095</v>
      </c>
      <c r="F724" t="s">
        <v>4371</v>
      </c>
      <c r="G724" t="s">
        <v>3755</v>
      </c>
      <c r="H724" s="2" t="s">
        <v>1199</v>
      </c>
      <c r="I724" t="s">
        <v>1995</v>
      </c>
      <c r="J724" s="11" t="str">
        <f t="shared" ref="J724:J792" si="80">CONCATENATE("IC.IT.",C724,E724,H724)</f>
        <v>IC.IT.050902</v>
      </c>
      <c r="K724" s="2" t="s">
        <v>11324</v>
      </c>
      <c r="L724" t="str">
        <f t="shared" ref="L724:L792" si="81">G724</f>
        <v xml:space="preserve">     Odor foul</v>
      </c>
      <c r="M724" s="12" t="str">
        <f t="shared" ref="M724:M792" si="82">CONCATENATE("PI.",J724,".",K724)</f>
        <v>PI.IC.IT.050902.01</v>
      </c>
      <c r="N724" s="12"/>
      <c r="O724" s="12" t="str">
        <f t="shared" ref="O724:O792" si="83">CONCATENATE("PH.",J724,".",K724)</f>
        <v>PH.IC.IT.050902.01</v>
      </c>
      <c r="Q724" s="12" t="str">
        <f t="shared" ref="Q724:Q792" si="84">CONCATENATE("CL.",J724,".",K724)</f>
        <v>CL.IC.IT.050902.01</v>
      </c>
    </row>
    <row r="725" spans="1:19" ht="15">
      <c r="A725" t="s">
        <v>4089</v>
      </c>
      <c r="C725" s="2" t="s">
        <v>7071</v>
      </c>
      <c r="D725" t="s">
        <v>5727</v>
      </c>
      <c r="E725" s="2" t="s">
        <v>10905</v>
      </c>
      <c r="F725" t="s">
        <v>4235</v>
      </c>
      <c r="G725" t="s">
        <v>3912</v>
      </c>
      <c r="H725" s="2" t="s">
        <v>11324</v>
      </c>
      <c r="I725" t="s">
        <v>1831</v>
      </c>
      <c r="J725" s="11" t="str">
        <f t="shared" si="80"/>
        <v>IC.IT.051001</v>
      </c>
      <c r="K725" s="2" t="s">
        <v>11324</v>
      </c>
      <c r="L725" t="str">
        <f t="shared" si="81"/>
        <v xml:space="preserve">      None (open to air)</v>
      </c>
      <c r="M725" s="12" t="str">
        <f t="shared" si="82"/>
        <v>PI.IC.IT.051001.01</v>
      </c>
      <c r="N725" s="12"/>
      <c r="O725" s="12" t="str">
        <f t="shared" si="83"/>
        <v>PH.IC.IT.051001.01</v>
      </c>
      <c r="Q725" s="12" t="str">
        <f t="shared" si="84"/>
        <v>CL.IC.IT.051001.01</v>
      </c>
    </row>
    <row r="726" spans="1:19" ht="15">
      <c r="A726" t="s">
        <v>4089</v>
      </c>
      <c r="C726" s="2" t="s">
        <v>7071</v>
      </c>
      <c r="E726" s="2" t="s">
        <v>10905</v>
      </c>
      <c r="F726" t="s">
        <v>4235</v>
      </c>
      <c r="G726" t="s">
        <v>4243</v>
      </c>
      <c r="H726" s="2" t="s">
        <v>1199</v>
      </c>
      <c r="I726" t="s">
        <v>1827</v>
      </c>
      <c r="J726" s="11" t="str">
        <f t="shared" si="80"/>
        <v>IC.IT.051002</v>
      </c>
      <c r="K726" s="2" t="s">
        <v>11324</v>
      </c>
      <c r="L726" t="str">
        <f t="shared" si="81"/>
        <v xml:space="preserve">      Pressure</v>
      </c>
      <c r="M726" s="12" t="str">
        <f t="shared" si="82"/>
        <v>PI.IC.IT.051002.01</v>
      </c>
      <c r="N726" s="12"/>
      <c r="O726" s="12" t="str">
        <f t="shared" si="83"/>
        <v>PH.IC.IT.051002.01</v>
      </c>
      <c r="Q726" s="12" t="str">
        <f t="shared" si="84"/>
        <v>CL.IC.IT.051002.01</v>
      </c>
    </row>
    <row r="727" spans="1:19" ht="15">
      <c r="A727" t="s">
        <v>4089</v>
      </c>
      <c r="C727" s="2" t="s">
        <v>7071</v>
      </c>
      <c r="E727" s="2" t="s">
        <v>10905</v>
      </c>
      <c r="F727" t="s">
        <v>4235</v>
      </c>
      <c r="G727" t="s">
        <v>4244</v>
      </c>
      <c r="H727" s="2" t="s">
        <v>946</v>
      </c>
      <c r="I727" t="s">
        <v>1880</v>
      </c>
      <c r="J727" s="11" t="str">
        <f t="shared" si="80"/>
        <v>IC.IT.051003</v>
      </c>
      <c r="K727" s="2" t="s">
        <v>11324</v>
      </c>
      <c r="L727" t="str">
        <f t="shared" si="81"/>
        <v xml:space="preserve">      Antimicrobial</v>
      </c>
      <c r="M727" s="12" t="str">
        <f t="shared" si="82"/>
        <v>PI.IC.IT.051003.01</v>
      </c>
      <c r="N727" s="12"/>
      <c r="O727" s="12" t="str">
        <f t="shared" si="83"/>
        <v>PH.IC.IT.051003.01</v>
      </c>
      <c r="Q727" s="12" t="str">
        <f t="shared" si="84"/>
        <v>CL.IC.IT.051003.01</v>
      </c>
    </row>
    <row r="728" spans="1:19" ht="15">
      <c r="A728" t="s">
        <v>4089</v>
      </c>
      <c r="C728" s="2" t="s">
        <v>7071</v>
      </c>
      <c r="E728" s="2" t="s">
        <v>10905</v>
      </c>
      <c r="F728" t="s">
        <v>4235</v>
      </c>
      <c r="G728" t="s">
        <v>4245</v>
      </c>
      <c r="H728" s="2" t="s">
        <v>948</v>
      </c>
      <c r="I728" t="s">
        <v>1825</v>
      </c>
      <c r="J728" s="11" t="str">
        <f t="shared" si="80"/>
        <v>IC.IT.051004</v>
      </c>
      <c r="K728" s="2" t="s">
        <v>11324</v>
      </c>
      <c r="L728" t="str">
        <f t="shared" si="81"/>
        <v xml:space="preserve">      Gauze</v>
      </c>
      <c r="M728" s="12" t="str">
        <f t="shared" si="82"/>
        <v>PI.IC.IT.051004.01</v>
      </c>
      <c r="N728" s="12"/>
      <c r="O728" s="12" t="str">
        <f t="shared" si="83"/>
        <v>PH.IC.IT.051004.01</v>
      </c>
      <c r="Q728" s="12" t="str">
        <f t="shared" si="84"/>
        <v>CL.IC.IT.051004.01</v>
      </c>
    </row>
    <row r="729" spans="1:19" ht="15">
      <c r="A729" t="s">
        <v>4089</v>
      </c>
      <c r="C729" s="2" t="s">
        <v>7071</v>
      </c>
      <c r="E729" s="2" t="s">
        <v>10905</v>
      </c>
      <c r="F729" t="s">
        <v>4235</v>
      </c>
      <c r="G729" t="s">
        <v>3823</v>
      </c>
      <c r="H729" s="2" t="s">
        <v>7071</v>
      </c>
      <c r="I729" t="s">
        <v>1998</v>
      </c>
      <c r="J729" s="11" t="str">
        <f t="shared" si="80"/>
        <v>IC.IT.051005</v>
      </c>
      <c r="K729" s="2" t="s">
        <v>1192</v>
      </c>
      <c r="L729" t="str">
        <f t="shared" si="81"/>
        <v xml:space="preserve">      Transparent (Opsite, Tegaderm)</v>
      </c>
      <c r="M729" s="12" t="str">
        <f t="shared" si="82"/>
        <v>PI.IC.IT.051005.01</v>
      </c>
      <c r="N729" s="12"/>
      <c r="O729" s="12" t="str">
        <f t="shared" si="83"/>
        <v>PH.IC.IT.051005.01</v>
      </c>
      <c r="Q729" s="12" t="str">
        <f t="shared" si="84"/>
        <v>CL.IC.IT.051005.01</v>
      </c>
    </row>
    <row r="730" spans="1:19" ht="15">
      <c r="A730" t="s">
        <v>4089</v>
      </c>
      <c r="C730" s="2" t="s">
        <v>7071</v>
      </c>
      <c r="E730" s="2" t="s">
        <v>10905</v>
      </c>
      <c r="F730" t="s">
        <v>4235</v>
      </c>
      <c r="G730" t="s">
        <v>3824</v>
      </c>
      <c r="H730" s="2" t="s">
        <v>6888</v>
      </c>
      <c r="I730" t="s">
        <v>1701</v>
      </c>
      <c r="J730" s="11" t="str">
        <f t="shared" si="80"/>
        <v>IC.IT.051006</v>
      </c>
      <c r="K730" s="2" t="s">
        <v>1192</v>
      </c>
      <c r="L730" t="str">
        <f t="shared" si="81"/>
        <v xml:space="preserve">      Wet to Dry: specify date/time</v>
      </c>
      <c r="M730" s="12" t="str">
        <f t="shared" si="82"/>
        <v>PI.IC.IT.051006.01</v>
      </c>
      <c r="N730" s="12"/>
      <c r="O730" s="12" t="str">
        <f t="shared" si="83"/>
        <v>PH.IC.IT.051006.01</v>
      </c>
      <c r="Q730" s="12" t="str">
        <f t="shared" si="84"/>
        <v>CL.IC.IT.051006.01</v>
      </c>
    </row>
    <row r="731" spans="1:19" ht="15">
      <c r="A731" t="s">
        <v>4089</v>
      </c>
      <c r="C731" s="2" t="s">
        <v>7071</v>
      </c>
      <c r="E731" s="2" t="s">
        <v>10905</v>
      </c>
      <c r="F731" t="s">
        <v>4235</v>
      </c>
      <c r="G731" t="s">
        <v>3825</v>
      </c>
      <c r="H731" s="2" t="s">
        <v>7284</v>
      </c>
      <c r="I731" t="s">
        <v>2536</v>
      </c>
      <c r="J731" s="11" t="str">
        <f t="shared" si="80"/>
        <v>IC.IT.051007</v>
      </c>
      <c r="K731" s="2" t="s">
        <v>1192</v>
      </c>
      <c r="L731" t="str">
        <f t="shared" si="81"/>
        <v xml:space="preserve">      Gauze Wrap (Kerlix, Kling)</v>
      </c>
      <c r="M731" s="12" t="str">
        <f t="shared" si="82"/>
        <v>PI.IC.IT.051007.01</v>
      </c>
      <c r="N731" s="12"/>
      <c r="O731" s="12" t="str">
        <f t="shared" si="83"/>
        <v>PH.IC.IT.051007.01</v>
      </c>
      <c r="Q731" s="12" t="str">
        <f t="shared" si="84"/>
        <v>CL.IC.IT.051007.01</v>
      </c>
    </row>
    <row r="732" spans="1:19" ht="15">
      <c r="A732" t="s">
        <v>4089</v>
      </c>
      <c r="C732" s="2" t="s">
        <v>7071</v>
      </c>
      <c r="E732" s="2" t="s">
        <v>10905</v>
      </c>
      <c r="F732" t="s">
        <v>4235</v>
      </c>
      <c r="G732" t="s">
        <v>3826</v>
      </c>
      <c r="H732" s="2" t="s">
        <v>10093</v>
      </c>
      <c r="I732" t="s">
        <v>3827</v>
      </c>
      <c r="J732" s="11" t="str">
        <f t="shared" si="80"/>
        <v>IC.IT.051008</v>
      </c>
      <c r="K732" s="2" t="s">
        <v>1192</v>
      </c>
      <c r="L732" t="str">
        <f t="shared" si="81"/>
        <v xml:space="preserve">      Foam dressing</v>
      </c>
      <c r="M732" s="12" t="str">
        <f t="shared" si="82"/>
        <v>PI.IC.IT.051008.01</v>
      </c>
      <c r="N732" s="12"/>
      <c r="O732" s="12" t="str">
        <f t="shared" si="83"/>
        <v>PH.IC.IT.051008.01</v>
      </c>
      <c r="Q732" s="12" t="str">
        <f t="shared" si="84"/>
        <v>CL.IC.IT.051008.01</v>
      </c>
    </row>
    <row r="733" spans="1:19" ht="15">
      <c r="A733" t="s">
        <v>4089</v>
      </c>
      <c r="C733" s="2" t="s">
        <v>7071</v>
      </c>
      <c r="E733" s="2" t="s">
        <v>10905</v>
      </c>
      <c r="F733" t="s">
        <v>4235</v>
      </c>
      <c r="G733" t="s">
        <v>3828</v>
      </c>
      <c r="H733" s="2" t="s">
        <v>10095</v>
      </c>
      <c r="I733" t="s">
        <v>2538</v>
      </c>
      <c r="J733" s="11" t="str">
        <f t="shared" si="80"/>
        <v>IC.IT.051009</v>
      </c>
      <c r="K733" s="2" t="s">
        <v>1192</v>
      </c>
      <c r="L733" t="str">
        <f t="shared" si="81"/>
        <v xml:space="preserve">      Gauze Packing (Iodoform, NuGauze)</v>
      </c>
      <c r="M733" s="12" t="str">
        <f t="shared" si="82"/>
        <v>PI.IC.IT.051009.01</v>
      </c>
      <c r="N733" s="12"/>
      <c r="O733" s="12" t="str">
        <f t="shared" si="83"/>
        <v>PH.IC.IT.051009.01</v>
      </c>
      <c r="Q733" s="12" t="str">
        <f t="shared" si="84"/>
        <v>CL.IC.IT.051009.01</v>
      </c>
    </row>
    <row r="734" spans="1:19" ht="15">
      <c r="A734" t="s">
        <v>4089</v>
      </c>
      <c r="C734" s="2" t="s">
        <v>7071</v>
      </c>
      <c r="E734" s="2" t="s">
        <v>10905</v>
      </c>
      <c r="F734" t="s">
        <v>4235</v>
      </c>
      <c r="G734" t="s">
        <v>3829</v>
      </c>
      <c r="H734" s="2" t="s">
        <v>10905</v>
      </c>
      <c r="I734" t="s">
        <v>3984</v>
      </c>
      <c r="J734" s="11" t="str">
        <f t="shared" si="80"/>
        <v>IC.IT.051010</v>
      </c>
      <c r="K734" s="2" t="s">
        <v>1192</v>
      </c>
      <c r="L734" t="str">
        <f t="shared" si="81"/>
        <v xml:space="preserve">      Hydrocolloidal (Duoderm, Restore)</v>
      </c>
      <c r="M734" s="12" t="str">
        <f t="shared" si="82"/>
        <v>PI.IC.IT.051010.01</v>
      </c>
      <c r="N734" s="12"/>
      <c r="O734" s="12" t="str">
        <f t="shared" si="83"/>
        <v>PH.IC.IT.051010.01</v>
      </c>
      <c r="Q734" s="12" t="str">
        <f t="shared" si="84"/>
        <v>CL.IC.IT.051010.01</v>
      </c>
    </row>
    <row r="735" spans="1:19" ht="15">
      <c r="A735" t="s">
        <v>4089</v>
      </c>
      <c r="C735" s="2" t="s">
        <v>7071</v>
      </c>
      <c r="E735" s="2" t="s">
        <v>10905</v>
      </c>
      <c r="F735" t="s">
        <v>4235</v>
      </c>
      <c r="G735" t="s">
        <v>3985</v>
      </c>
      <c r="H735" s="2" t="s">
        <v>11023</v>
      </c>
      <c r="I735" t="s">
        <v>3986</v>
      </c>
      <c r="J735" s="11" t="str">
        <f t="shared" si="80"/>
        <v>IC.IT.051012</v>
      </c>
      <c r="K735" s="2" t="s">
        <v>1192</v>
      </c>
      <c r="L735" t="str">
        <f t="shared" si="81"/>
        <v xml:space="preserve">      Calcium Alginate (Aquacel, Calicare)</v>
      </c>
      <c r="M735" s="12" t="str">
        <f t="shared" si="82"/>
        <v>PI.IC.IT.051012.01</v>
      </c>
      <c r="N735" s="12"/>
      <c r="O735" s="12" t="str">
        <f t="shared" si="83"/>
        <v>PH.IC.IT.051012.01</v>
      </c>
      <c r="Q735" s="12" t="str">
        <f t="shared" si="84"/>
        <v>CL.IC.IT.051012.01</v>
      </c>
    </row>
    <row r="736" spans="1:19" ht="15">
      <c r="A736" t="s">
        <v>4089</v>
      </c>
      <c r="C736" s="2" t="s">
        <v>7071</v>
      </c>
      <c r="E736" s="2" t="s">
        <v>10905</v>
      </c>
      <c r="F736" t="s">
        <v>4235</v>
      </c>
      <c r="G736" t="s">
        <v>3707</v>
      </c>
      <c r="H736" s="2" t="s">
        <v>8201</v>
      </c>
      <c r="I736" t="s">
        <v>3708</v>
      </c>
      <c r="J736" s="11" t="str">
        <f t="shared" si="80"/>
        <v>IC.IT.051013</v>
      </c>
      <c r="K736" s="2" t="s">
        <v>1192</v>
      </c>
      <c r="L736" t="str">
        <f t="shared" si="81"/>
        <v xml:space="preserve">      Hypertonic Hydrogel</v>
      </c>
      <c r="M736" s="12" t="str">
        <f t="shared" si="82"/>
        <v>PI.IC.IT.051013.01</v>
      </c>
      <c r="N736" s="12"/>
      <c r="O736" s="12" t="str">
        <f t="shared" si="83"/>
        <v>PH.IC.IT.051013.01</v>
      </c>
      <c r="Q736" s="12" t="str">
        <f t="shared" si="84"/>
        <v>CL.IC.IT.051013.01</v>
      </c>
    </row>
    <row r="737" spans="1:25" ht="15">
      <c r="A737" t="s">
        <v>4089</v>
      </c>
      <c r="C737" s="2" t="s">
        <v>7071</v>
      </c>
      <c r="E737" s="2" t="s">
        <v>10905</v>
      </c>
      <c r="F737" t="s">
        <v>4235</v>
      </c>
      <c r="G737" t="s">
        <v>3709</v>
      </c>
      <c r="H737" s="2" t="s">
        <v>9621</v>
      </c>
      <c r="I737" t="s">
        <v>3710</v>
      </c>
      <c r="J737" s="11" t="str">
        <f t="shared" si="80"/>
        <v>IC.IT.051014</v>
      </c>
      <c r="K737" s="2" t="s">
        <v>1192</v>
      </c>
      <c r="L737" t="str">
        <f t="shared" si="81"/>
        <v xml:space="preserve">      Hydrogel (Duoderm-gel)</v>
      </c>
      <c r="M737" s="12" t="str">
        <f t="shared" si="82"/>
        <v>PI.IC.IT.051014.01</v>
      </c>
      <c r="N737" s="12"/>
      <c r="O737" s="12" t="str">
        <f t="shared" si="83"/>
        <v>PH.IC.IT.051014.01</v>
      </c>
      <c r="Q737" s="12" t="str">
        <f t="shared" si="84"/>
        <v>CL.IC.IT.051014.01</v>
      </c>
    </row>
    <row r="738" spans="1:25" ht="15">
      <c r="A738" t="s">
        <v>4089</v>
      </c>
      <c r="C738" s="2" t="s">
        <v>7071</v>
      </c>
      <c r="E738" s="2" t="s">
        <v>10905</v>
      </c>
      <c r="F738" t="s">
        <v>4235</v>
      </c>
      <c r="G738" t="s">
        <v>3711</v>
      </c>
      <c r="H738" s="2" t="s">
        <v>6135</v>
      </c>
      <c r="I738" t="s">
        <v>3712</v>
      </c>
      <c r="J738" s="11" t="str">
        <f t="shared" si="80"/>
        <v>IC.IT.051015</v>
      </c>
      <c r="K738" s="2" t="s">
        <v>1192</v>
      </c>
      <c r="L738" t="str">
        <f t="shared" si="81"/>
        <v xml:space="preserve">      Balsam of Peru (Xenaderm)</v>
      </c>
      <c r="M738" s="12" t="str">
        <f t="shared" si="82"/>
        <v>PI.IC.IT.051015.01</v>
      </c>
      <c r="N738" s="12"/>
      <c r="O738" s="12" t="str">
        <f t="shared" si="83"/>
        <v>PH.IC.IT.051015.01</v>
      </c>
      <c r="Q738" s="12" t="str">
        <f t="shared" si="84"/>
        <v>CL.IC.IT.051015.01</v>
      </c>
    </row>
    <row r="739" spans="1:25" ht="15">
      <c r="A739" t="s">
        <v>4089</v>
      </c>
      <c r="C739" s="2" t="s">
        <v>7071</v>
      </c>
      <c r="E739" s="2" t="s">
        <v>10905</v>
      </c>
      <c r="F739" t="s">
        <v>4235</v>
      </c>
      <c r="G739" t="s">
        <v>3713</v>
      </c>
      <c r="H739" s="2" t="s">
        <v>5740</v>
      </c>
      <c r="I739" t="s">
        <v>3714</v>
      </c>
      <c r="J739" s="11" t="str">
        <f t="shared" si="80"/>
        <v>IC.IT.051016</v>
      </c>
      <c r="K739" s="2" t="s">
        <v>1192</v>
      </c>
      <c r="L739" t="str">
        <f t="shared" si="81"/>
        <v xml:space="preserve">      Bismuth Gauze (Xeroform)</v>
      </c>
      <c r="M739" s="12" t="str">
        <f t="shared" si="82"/>
        <v>PI.IC.IT.051016.01</v>
      </c>
      <c r="N739" s="12"/>
      <c r="O739" s="12" t="str">
        <f t="shared" si="83"/>
        <v>PH.IC.IT.051016.01</v>
      </c>
      <c r="Q739" s="12" t="str">
        <f t="shared" si="84"/>
        <v>CL.IC.IT.051016.01</v>
      </c>
    </row>
    <row r="740" spans="1:25" ht="15">
      <c r="A740" t="s">
        <v>4089</v>
      </c>
      <c r="C740" s="2" t="s">
        <v>7071</v>
      </c>
      <c r="E740" s="2" t="s">
        <v>10905</v>
      </c>
      <c r="F740" t="s">
        <v>4235</v>
      </c>
      <c r="G740" t="s">
        <v>3842</v>
      </c>
      <c r="H740" s="2" t="s">
        <v>1138</v>
      </c>
      <c r="I740" t="s">
        <v>1882</v>
      </c>
      <c r="J740" s="11" t="str">
        <f t="shared" si="80"/>
        <v>IC.IT.051017</v>
      </c>
      <c r="K740" s="2" t="s">
        <v>1192</v>
      </c>
      <c r="L740" t="str">
        <f t="shared" si="81"/>
        <v xml:space="preserve">      Non-adhering (Telfa)</v>
      </c>
      <c r="M740" s="12" t="str">
        <f t="shared" si="82"/>
        <v>PI.IC.IT.051017.01</v>
      </c>
      <c r="N740" s="12"/>
      <c r="O740" s="12" t="str">
        <f t="shared" si="83"/>
        <v>PH.IC.IT.051017.01</v>
      </c>
      <c r="Q740" s="12" t="str">
        <f t="shared" si="84"/>
        <v>CL.IC.IT.051017.01</v>
      </c>
    </row>
    <row r="741" spans="1:25" ht="15">
      <c r="A741" t="s">
        <v>4089</v>
      </c>
      <c r="C741" s="2" t="s">
        <v>7071</v>
      </c>
      <c r="E741" s="2" t="s">
        <v>10905</v>
      </c>
      <c r="F741" t="s">
        <v>4235</v>
      </c>
      <c r="G741" t="s">
        <v>3841</v>
      </c>
      <c r="H741" s="2" t="s">
        <v>965</v>
      </c>
      <c r="I741" t="s">
        <v>930</v>
      </c>
      <c r="J741" s="11" t="str">
        <f t="shared" si="80"/>
        <v>IC.IT.051018</v>
      </c>
      <c r="K741" s="2" t="s">
        <v>1192</v>
      </c>
      <c r="L741" t="str">
        <f t="shared" si="81"/>
        <v xml:space="preserve">      Other: specify</v>
      </c>
      <c r="M741" s="12" t="str">
        <f t="shared" si="82"/>
        <v>PI.IC.IT.051018.01</v>
      </c>
      <c r="N741" s="12"/>
      <c r="O741" s="12" t="str">
        <f t="shared" si="83"/>
        <v>PH.IC.IT.051018.01</v>
      </c>
      <c r="Q741" s="12" t="str">
        <f t="shared" si="84"/>
        <v>CL.IC.IT.051018.01</v>
      </c>
    </row>
    <row r="742" spans="1:25" ht="15">
      <c r="A742" t="s">
        <v>4089</v>
      </c>
      <c r="C742" s="2" t="s">
        <v>11493</v>
      </c>
      <c r="E742" s="2" t="s">
        <v>10905</v>
      </c>
      <c r="F742" t="s">
        <v>11515</v>
      </c>
      <c r="G742" t="s">
        <v>11635</v>
      </c>
      <c r="H742" s="2" t="s">
        <v>11636</v>
      </c>
      <c r="I742" t="s">
        <v>11637</v>
      </c>
      <c r="J742" s="11" t="str">
        <f t="shared" si="80"/>
        <v>IC.IT.051019</v>
      </c>
      <c r="K742" s="2" t="s">
        <v>1192</v>
      </c>
      <c r="L742" t="str">
        <f t="shared" si="81"/>
        <v>Negative Pressure Wound Therapy</v>
      </c>
      <c r="M742" s="12" t="str">
        <f t="shared" si="82"/>
        <v>PI.IC.IT.051019.01</v>
      </c>
      <c r="N742" s="12"/>
      <c r="O742" s="12" t="str">
        <f t="shared" si="83"/>
        <v>PH.IC.IT.051019.01</v>
      </c>
      <c r="Q742" s="12" t="str">
        <f t="shared" si="84"/>
        <v>CL.IC.IT.051019.01</v>
      </c>
      <c r="X742" t="s">
        <v>11499</v>
      </c>
      <c r="Y742">
        <v>976</v>
      </c>
    </row>
    <row r="743" spans="1:25" ht="15">
      <c r="A743" t="s">
        <v>4089</v>
      </c>
      <c r="C743" s="2" t="s">
        <v>7071</v>
      </c>
      <c r="D743" t="s">
        <v>9791</v>
      </c>
      <c r="E743" s="2" t="s">
        <v>8048</v>
      </c>
      <c r="F743" t="s">
        <v>4235</v>
      </c>
      <c r="G743" t="s">
        <v>3843</v>
      </c>
      <c r="H743" s="2" t="s">
        <v>1192</v>
      </c>
      <c r="I743" t="s">
        <v>1833</v>
      </c>
      <c r="J743" s="11" t="str">
        <f t="shared" si="80"/>
        <v>IC.IT.051101</v>
      </c>
      <c r="K743" s="2" t="s">
        <v>1192</v>
      </c>
      <c r="L743" t="str">
        <f t="shared" si="81"/>
        <v xml:space="preserve">      Clean, dry and intact</v>
      </c>
      <c r="M743" s="12" t="str">
        <f t="shared" si="82"/>
        <v>PI.IC.IT.051101.01</v>
      </c>
      <c r="N743" s="12"/>
      <c r="O743" s="12" t="str">
        <f t="shared" si="83"/>
        <v>PH.IC.IT.051101.01</v>
      </c>
      <c r="Q743" s="12" t="str">
        <f t="shared" si="84"/>
        <v>CL.IC.IT.051101.01</v>
      </c>
    </row>
    <row r="744" spans="1:25" ht="15">
      <c r="A744" t="s">
        <v>4089</v>
      </c>
      <c r="C744" s="2" t="s">
        <v>7071</v>
      </c>
      <c r="E744" s="2" t="s">
        <v>8048</v>
      </c>
      <c r="F744" t="s">
        <v>4235</v>
      </c>
      <c r="G744" t="s">
        <v>4000</v>
      </c>
      <c r="H744" s="2" t="s">
        <v>923</v>
      </c>
      <c r="I744" t="s">
        <v>2010</v>
      </c>
      <c r="J744" s="11" t="str">
        <f t="shared" si="80"/>
        <v>IC.IT.051102</v>
      </c>
      <c r="K744" s="2" t="s">
        <v>1192</v>
      </c>
      <c r="L744" t="str">
        <f t="shared" si="81"/>
        <v xml:space="preserve">      Reinforced:  specify date/time</v>
      </c>
      <c r="M744" s="12" t="str">
        <f t="shared" si="82"/>
        <v>PI.IC.IT.051102.01</v>
      </c>
      <c r="N744" s="12"/>
      <c r="O744" s="12" t="str">
        <f t="shared" si="83"/>
        <v>PH.IC.IT.051102.01</v>
      </c>
      <c r="Q744" s="12" t="str">
        <f t="shared" si="84"/>
        <v>CL.IC.IT.051102.01</v>
      </c>
    </row>
    <row r="745" spans="1:25" ht="15">
      <c r="A745" t="s">
        <v>4089</v>
      </c>
      <c r="C745" s="2" t="s">
        <v>7071</v>
      </c>
      <c r="E745" s="2" t="s">
        <v>8048</v>
      </c>
      <c r="F745" t="s">
        <v>4235</v>
      </c>
      <c r="G745" t="s">
        <v>4001</v>
      </c>
      <c r="H745" s="2" t="s">
        <v>1202</v>
      </c>
      <c r="I745" t="s">
        <v>1699</v>
      </c>
      <c r="J745" s="11" t="str">
        <f t="shared" si="80"/>
        <v>IC.IT.051103</v>
      </c>
      <c r="K745" s="2" t="s">
        <v>1192</v>
      </c>
      <c r="L745" t="str">
        <f t="shared" si="81"/>
        <v xml:space="preserve">      Changed:  specify date/time</v>
      </c>
      <c r="M745" s="12" t="str">
        <f t="shared" si="82"/>
        <v>PI.IC.IT.051103.01</v>
      </c>
      <c r="N745" s="12"/>
      <c r="O745" s="12" t="str">
        <f t="shared" si="83"/>
        <v>PH.IC.IT.051103.01</v>
      </c>
      <c r="Q745" s="12" t="str">
        <f t="shared" si="84"/>
        <v>CL.IC.IT.051103.01</v>
      </c>
    </row>
    <row r="746" spans="1:25" ht="15">
      <c r="A746" t="s">
        <v>4089</v>
      </c>
      <c r="C746" s="2" t="s">
        <v>7071</v>
      </c>
      <c r="E746" s="2" t="s">
        <v>8048</v>
      </c>
      <c r="F746" t="s">
        <v>4235</v>
      </c>
      <c r="G746" t="s">
        <v>3850</v>
      </c>
      <c r="H746" s="2" t="s">
        <v>7070</v>
      </c>
      <c r="I746" t="s">
        <v>1701</v>
      </c>
      <c r="J746" s="11" t="str">
        <f t="shared" si="80"/>
        <v>IC.IT.051104</v>
      </c>
      <c r="K746" s="2" t="s">
        <v>1192</v>
      </c>
      <c r="L746" t="str">
        <f t="shared" si="81"/>
        <v xml:space="preserve">      Wet/Dry: specify date/time</v>
      </c>
      <c r="M746" s="12" t="str">
        <f t="shared" si="82"/>
        <v>PI.IC.IT.051104.01</v>
      </c>
      <c r="N746" s="12"/>
      <c r="O746" s="12" t="str">
        <f t="shared" si="83"/>
        <v>PH.IC.IT.051104.01</v>
      </c>
      <c r="Q746" s="12" t="str">
        <f t="shared" si="84"/>
        <v>CL.IC.IT.051104.01</v>
      </c>
    </row>
    <row r="747" spans="1:25" ht="15">
      <c r="A747" t="s">
        <v>4089</v>
      </c>
      <c r="C747" s="2" t="s">
        <v>7071</v>
      </c>
      <c r="E747" s="2" t="s">
        <v>8048</v>
      </c>
      <c r="F747" t="s">
        <v>4235</v>
      </c>
      <c r="G747" t="s">
        <v>11519</v>
      </c>
      <c r="H747" s="2" t="s">
        <v>11493</v>
      </c>
      <c r="J747" s="11" t="str">
        <f t="shared" si="80"/>
        <v>IC.IT.051105</v>
      </c>
      <c r="K747" s="2" t="s">
        <v>1192</v>
      </c>
      <c r="L747" t="str">
        <f t="shared" si="81"/>
        <v>Clean</v>
      </c>
      <c r="M747" s="12" t="str">
        <f t="shared" si="82"/>
        <v>PI.IC.IT.051105.01</v>
      </c>
      <c r="N747" s="12"/>
      <c r="O747" s="12" t="str">
        <f t="shared" si="83"/>
        <v>PH.IC.IT.051105.01</v>
      </c>
      <c r="Q747" s="12" t="str">
        <f t="shared" si="84"/>
        <v>CL.IC.IT.051105.01</v>
      </c>
      <c r="X747" t="s">
        <v>11659</v>
      </c>
      <c r="Y747">
        <v>978</v>
      </c>
    </row>
    <row r="748" spans="1:25" ht="15">
      <c r="A748" t="s">
        <v>4089</v>
      </c>
      <c r="C748" s="2" t="s">
        <v>7071</v>
      </c>
      <c r="E748" s="2" t="s">
        <v>8048</v>
      </c>
      <c r="F748" t="s">
        <v>4235</v>
      </c>
      <c r="G748" t="s">
        <v>11657</v>
      </c>
      <c r="H748" s="2" t="s">
        <v>11494</v>
      </c>
      <c r="J748" s="11" t="str">
        <f t="shared" si="80"/>
        <v>IC.IT.051106</v>
      </c>
      <c r="K748" s="2" t="s">
        <v>1192</v>
      </c>
      <c r="L748" t="str">
        <f t="shared" si="81"/>
        <v>Dry</v>
      </c>
      <c r="M748" s="12" t="str">
        <f t="shared" si="82"/>
        <v>PI.IC.IT.051106.01</v>
      </c>
      <c r="N748" s="12"/>
      <c r="O748" s="12" t="str">
        <f t="shared" si="83"/>
        <v>PH.IC.IT.051106.01</v>
      </c>
      <c r="Q748" s="12" t="str">
        <f t="shared" si="84"/>
        <v>CL.IC.IT.051106.01</v>
      </c>
      <c r="X748" t="s">
        <v>11659</v>
      </c>
      <c r="Y748">
        <v>978</v>
      </c>
    </row>
    <row r="749" spans="1:25" ht="15">
      <c r="A749" t="s">
        <v>4089</v>
      </c>
      <c r="C749" s="2" t="s">
        <v>7071</v>
      </c>
      <c r="E749" s="2" t="s">
        <v>8048</v>
      </c>
      <c r="F749" t="s">
        <v>4235</v>
      </c>
      <c r="G749" t="s">
        <v>11658</v>
      </c>
      <c r="H749" s="2" t="s">
        <v>11517</v>
      </c>
      <c r="J749" s="11" t="str">
        <f t="shared" si="80"/>
        <v>IC.IT.051107</v>
      </c>
      <c r="K749" s="2" t="s">
        <v>1192</v>
      </c>
      <c r="L749" t="str">
        <f t="shared" si="81"/>
        <v>Intact</v>
      </c>
      <c r="M749" s="12" t="str">
        <f t="shared" si="82"/>
        <v>PI.IC.IT.051107.01</v>
      </c>
      <c r="N749" s="12"/>
      <c r="O749" s="12" t="str">
        <f t="shared" si="83"/>
        <v>PH.IC.IT.051107.01</v>
      </c>
      <c r="Q749" s="12" t="str">
        <f t="shared" si="84"/>
        <v>CL.IC.IT.051107.01</v>
      </c>
      <c r="X749" t="s">
        <v>11659</v>
      </c>
      <c r="Y749">
        <v>978</v>
      </c>
    </row>
    <row r="750" spans="1:25" ht="15">
      <c r="A750" t="s">
        <v>4089</v>
      </c>
      <c r="C750" s="2" t="s">
        <v>7071</v>
      </c>
      <c r="D750" t="s">
        <v>4303</v>
      </c>
      <c r="E750" s="2" t="s">
        <v>11023</v>
      </c>
      <c r="F750" t="s">
        <v>4235</v>
      </c>
      <c r="G750" t="s">
        <v>1521</v>
      </c>
      <c r="H750" s="2" t="s">
        <v>1192</v>
      </c>
      <c r="I750" t="s">
        <v>1522</v>
      </c>
      <c r="J750" s="11" t="str">
        <f t="shared" si="80"/>
        <v>IC.IT.051201</v>
      </c>
      <c r="K750" s="2" t="s">
        <v>1192</v>
      </c>
      <c r="L750" t="str">
        <f t="shared" si="81"/>
        <v xml:space="preserve">      Normal Saline</v>
      </c>
      <c r="M750" s="12" t="str">
        <f t="shared" si="82"/>
        <v>PI.IC.IT.051201.01</v>
      </c>
      <c r="N750" s="12"/>
      <c r="O750" s="12" t="str">
        <f t="shared" si="83"/>
        <v>PH.IC.IT.051201.01</v>
      </c>
      <c r="Q750" s="12" t="str">
        <f t="shared" si="84"/>
        <v>CL.IC.IT.051201.01</v>
      </c>
    </row>
    <row r="751" spans="1:25" ht="15">
      <c r="A751" t="s">
        <v>4089</v>
      </c>
      <c r="C751" s="2" t="s">
        <v>7071</v>
      </c>
      <c r="E751" s="2" t="s">
        <v>11023</v>
      </c>
      <c r="F751" t="s">
        <v>4235</v>
      </c>
      <c r="G751" t="s">
        <v>3851</v>
      </c>
      <c r="H751" s="2" t="s">
        <v>923</v>
      </c>
      <c r="I751" t="s">
        <v>3852</v>
      </c>
      <c r="J751" s="11" t="str">
        <f t="shared" si="80"/>
        <v>IC.IT.051202</v>
      </c>
      <c r="K751" s="2" t="s">
        <v>1192</v>
      </c>
      <c r="L751" t="str">
        <f t="shared" si="81"/>
        <v xml:space="preserve">      Wound cleanser</v>
      </c>
      <c r="M751" s="12" t="str">
        <f t="shared" si="82"/>
        <v>PI.IC.IT.051202.01</v>
      </c>
      <c r="N751" s="12"/>
      <c r="O751" s="12" t="str">
        <f t="shared" si="83"/>
        <v>PH.IC.IT.051202.01</v>
      </c>
      <c r="Q751" s="12" t="str">
        <f t="shared" si="84"/>
        <v>CL.IC.IT.051202.01</v>
      </c>
    </row>
    <row r="752" spans="1:25" ht="15">
      <c r="A752" t="s">
        <v>4089</v>
      </c>
      <c r="C752" s="2" t="s">
        <v>7071</v>
      </c>
      <c r="E752" s="2" t="s">
        <v>11023</v>
      </c>
      <c r="F752" t="s">
        <v>4235</v>
      </c>
      <c r="G752" t="s">
        <v>3853</v>
      </c>
      <c r="H752" s="2" t="s">
        <v>1202</v>
      </c>
      <c r="I752" t="s">
        <v>2394</v>
      </c>
      <c r="J752" s="11" t="str">
        <f t="shared" si="80"/>
        <v>IC.IT.051203</v>
      </c>
      <c r="K752" s="2" t="s">
        <v>1192</v>
      </c>
      <c r="L752" t="str">
        <f t="shared" si="81"/>
        <v xml:space="preserve">       Other: specify</v>
      </c>
      <c r="M752" s="12" t="str">
        <f t="shared" si="82"/>
        <v>PI.IC.IT.051203.01</v>
      </c>
      <c r="N752" s="12"/>
      <c r="O752" s="12" t="str">
        <f t="shared" si="83"/>
        <v>PH.IC.IT.051203.01</v>
      </c>
      <c r="Q752" s="12" t="str">
        <f t="shared" si="84"/>
        <v>CL.IC.IT.051203.01</v>
      </c>
    </row>
    <row r="753" spans="1:17" ht="15">
      <c r="A753" t="s">
        <v>4089</v>
      </c>
      <c r="C753" s="2" t="s">
        <v>7071</v>
      </c>
      <c r="D753" t="s">
        <v>4304</v>
      </c>
      <c r="E753" s="2" t="s">
        <v>8201</v>
      </c>
      <c r="F753" t="s">
        <v>4235</v>
      </c>
      <c r="G753" t="s">
        <v>3989</v>
      </c>
      <c r="H753" s="2" t="s">
        <v>1192</v>
      </c>
      <c r="I753" t="s">
        <v>1001</v>
      </c>
      <c r="J753" s="11" t="str">
        <f t="shared" si="80"/>
        <v>IC.IT.051301</v>
      </c>
      <c r="K753" s="2" t="s">
        <v>1192</v>
      </c>
      <c r="L753" t="str">
        <f t="shared" si="81"/>
        <v xml:space="preserve">      Drsg discharge none</v>
      </c>
      <c r="M753" s="12" t="str">
        <f t="shared" si="82"/>
        <v>PI.IC.IT.051301.01</v>
      </c>
      <c r="N753" s="12"/>
      <c r="O753" s="12" t="str">
        <f t="shared" si="83"/>
        <v>PH.IC.IT.051301.01</v>
      </c>
      <c r="Q753" s="12" t="str">
        <f t="shared" si="84"/>
        <v>CL.IC.IT.051301.01</v>
      </c>
    </row>
    <row r="754" spans="1:17" ht="15">
      <c r="A754" t="s">
        <v>4089</v>
      </c>
      <c r="C754" s="2" t="s">
        <v>7071</v>
      </c>
      <c r="E754" s="2" t="s">
        <v>8201</v>
      </c>
      <c r="F754" t="s">
        <v>4235</v>
      </c>
      <c r="G754" t="s">
        <v>3990</v>
      </c>
      <c r="H754" s="2" t="s">
        <v>923</v>
      </c>
      <c r="I754" t="s">
        <v>1649</v>
      </c>
      <c r="J754" s="11" t="str">
        <f t="shared" si="80"/>
        <v>IC.IT.051302</v>
      </c>
      <c r="K754" s="2" t="s">
        <v>1192</v>
      </c>
      <c r="L754" t="str">
        <f t="shared" si="81"/>
        <v xml:space="preserve">      Drsg scant amount discharge</v>
      </c>
      <c r="M754" s="12" t="str">
        <f t="shared" si="82"/>
        <v>PI.IC.IT.051302.01</v>
      </c>
      <c r="N754" s="12"/>
      <c r="O754" s="12" t="str">
        <f t="shared" si="83"/>
        <v>PH.IC.IT.051302.01</v>
      </c>
      <c r="Q754" s="12" t="str">
        <f t="shared" si="84"/>
        <v>CL.IC.IT.051302.01</v>
      </c>
    </row>
    <row r="755" spans="1:17" ht="15">
      <c r="A755" t="s">
        <v>4089</v>
      </c>
      <c r="C755" s="2" t="s">
        <v>7071</v>
      </c>
      <c r="E755" s="2" t="s">
        <v>8201</v>
      </c>
      <c r="F755" t="s">
        <v>4235</v>
      </c>
      <c r="G755" t="s">
        <v>4274</v>
      </c>
      <c r="H755" s="2" t="s">
        <v>1202</v>
      </c>
      <c r="I755" t="s">
        <v>1651</v>
      </c>
      <c r="J755" s="11" t="str">
        <f t="shared" si="80"/>
        <v>IC.IT.051303</v>
      </c>
      <c r="K755" s="2" t="s">
        <v>1192</v>
      </c>
      <c r="L755" t="str">
        <f t="shared" si="81"/>
        <v xml:space="preserve">      Drsg small amount discharge</v>
      </c>
      <c r="M755" s="12" t="str">
        <f t="shared" si="82"/>
        <v>PI.IC.IT.051303.01</v>
      </c>
      <c r="N755" s="12"/>
      <c r="O755" s="12" t="str">
        <f t="shared" si="83"/>
        <v>PH.IC.IT.051303.01</v>
      </c>
      <c r="Q755" s="12" t="str">
        <f t="shared" si="84"/>
        <v>CL.IC.IT.051303.01</v>
      </c>
    </row>
    <row r="756" spans="1:17" ht="15">
      <c r="A756" t="s">
        <v>4089</v>
      </c>
      <c r="C756" s="2" t="s">
        <v>7071</v>
      </c>
      <c r="E756" s="2" t="s">
        <v>8201</v>
      </c>
      <c r="F756" t="s">
        <v>4235</v>
      </c>
      <c r="G756" t="s">
        <v>4275</v>
      </c>
      <c r="H756" s="2" t="s">
        <v>7070</v>
      </c>
      <c r="I756" t="s">
        <v>1653</v>
      </c>
      <c r="J756" s="11" t="str">
        <f t="shared" si="80"/>
        <v>IC.IT.051304</v>
      </c>
      <c r="K756" s="2" t="s">
        <v>1192</v>
      </c>
      <c r="L756" t="str">
        <f t="shared" si="81"/>
        <v xml:space="preserve">      Drsg moderate amount discharge</v>
      </c>
      <c r="M756" s="12" t="str">
        <f t="shared" si="82"/>
        <v>PI.IC.IT.051304.01</v>
      </c>
      <c r="N756" s="12"/>
      <c r="O756" s="12" t="str">
        <f t="shared" si="83"/>
        <v>PH.IC.IT.051304.01</v>
      </c>
      <c r="Q756" s="12" t="str">
        <f t="shared" si="84"/>
        <v>CL.IC.IT.051304.01</v>
      </c>
    </row>
    <row r="757" spans="1:17" ht="15">
      <c r="A757" t="s">
        <v>4089</v>
      </c>
      <c r="C757" s="2" t="s">
        <v>7071</v>
      </c>
      <c r="E757" s="2" t="s">
        <v>8201</v>
      </c>
      <c r="F757" t="s">
        <v>4235</v>
      </c>
      <c r="G757" t="s">
        <v>4276</v>
      </c>
      <c r="H757" s="2" t="s">
        <v>7071</v>
      </c>
      <c r="I757" t="s">
        <v>1743</v>
      </c>
      <c r="J757" s="11" t="str">
        <f t="shared" si="80"/>
        <v>IC.IT.051305</v>
      </c>
      <c r="K757" s="2" t="s">
        <v>1192</v>
      </c>
      <c r="L757" t="str">
        <f t="shared" si="81"/>
        <v xml:space="preserve">      Drsg heavy amount discharge</v>
      </c>
      <c r="M757" s="12" t="str">
        <f t="shared" si="82"/>
        <v>PI.IC.IT.051305.01</v>
      </c>
      <c r="N757" s="12"/>
      <c r="O757" s="12" t="str">
        <f t="shared" si="83"/>
        <v>PH.IC.IT.051305.01</v>
      </c>
      <c r="Q757" s="12" t="str">
        <f t="shared" si="84"/>
        <v>CL.IC.IT.051305.01</v>
      </c>
    </row>
    <row r="758" spans="1:17" ht="15">
      <c r="A758" t="s">
        <v>4089</v>
      </c>
      <c r="C758" s="2" t="s">
        <v>7071</v>
      </c>
      <c r="D758" t="s">
        <v>4436</v>
      </c>
      <c r="E758" s="2" t="s">
        <v>9621</v>
      </c>
      <c r="F758" t="s">
        <v>4235</v>
      </c>
      <c r="G758" t="s">
        <v>4277</v>
      </c>
      <c r="H758" s="2" t="s">
        <v>1192</v>
      </c>
      <c r="I758" t="s">
        <v>1674</v>
      </c>
      <c r="J758" s="11" t="str">
        <f t="shared" si="80"/>
        <v>IC.IT.051401</v>
      </c>
      <c r="K758" s="2" t="s">
        <v>1192</v>
      </c>
      <c r="L758" t="str">
        <f t="shared" si="81"/>
        <v xml:space="preserve">      Drsg discharge unchanged</v>
      </c>
      <c r="M758" s="12" t="str">
        <f t="shared" si="82"/>
        <v>PI.IC.IT.051401.01</v>
      </c>
      <c r="N758" s="12"/>
      <c r="O758" s="12" t="str">
        <f t="shared" si="83"/>
        <v>PH.IC.IT.051401.01</v>
      </c>
      <c r="Q758" s="12" t="str">
        <f t="shared" si="84"/>
        <v>CL.IC.IT.051401.01</v>
      </c>
    </row>
    <row r="759" spans="1:17" ht="15">
      <c r="A759" t="s">
        <v>4089</v>
      </c>
      <c r="C759" s="2" t="s">
        <v>7071</v>
      </c>
      <c r="E759" s="2" t="s">
        <v>9621</v>
      </c>
      <c r="F759" t="s">
        <v>4235</v>
      </c>
      <c r="G759" t="s">
        <v>4138</v>
      </c>
      <c r="H759" s="2" t="s">
        <v>923</v>
      </c>
      <c r="I759" t="s">
        <v>1673</v>
      </c>
      <c r="J759" s="11" t="str">
        <f t="shared" si="80"/>
        <v>IC.IT.051402</v>
      </c>
      <c r="K759" s="2" t="s">
        <v>1192</v>
      </c>
      <c r="L759" t="str">
        <f t="shared" si="81"/>
        <v xml:space="preserve">      Drsg discharge decreasing</v>
      </c>
      <c r="M759" s="12" t="str">
        <f t="shared" si="82"/>
        <v>PI.IC.IT.051402.01</v>
      </c>
      <c r="N759" s="12"/>
      <c r="O759" s="12" t="str">
        <f t="shared" si="83"/>
        <v>PH.IC.IT.051402.01</v>
      </c>
      <c r="Q759" s="12" t="str">
        <f t="shared" si="84"/>
        <v>CL.IC.IT.051402.01</v>
      </c>
    </row>
    <row r="760" spans="1:17" ht="15">
      <c r="A760" t="s">
        <v>4089</v>
      </c>
      <c r="C760" s="2" t="s">
        <v>7071</v>
      </c>
      <c r="E760" s="2" t="s">
        <v>9621</v>
      </c>
      <c r="F760" t="s">
        <v>4235</v>
      </c>
      <c r="G760" t="s">
        <v>4139</v>
      </c>
      <c r="H760" s="2" t="s">
        <v>1202</v>
      </c>
      <c r="I760" t="s">
        <v>1841</v>
      </c>
      <c r="J760" s="11" t="str">
        <f t="shared" si="80"/>
        <v>IC.IT.051403</v>
      </c>
      <c r="K760" s="2" t="s">
        <v>1192</v>
      </c>
      <c r="L760" t="str">
        <f t="shared" si="81"/>
        <v xml:space="preserve">      Drsg discharge increasing</v>
      </c>
      <c r="M760" s="12" t="str">
        <f t="shared" si="82"/>
        <v>PI.IC.IT.051403.01</v>
      </c>
      <c r="N760" s="12"/>
      <c r="O760" s="12" t="str">
        <f t="shared" si="83"/>
        <v>PH.IC.IT.051403.01</v>
      </c>
      <c r="Q760" s="12" t="str">
        <f t="shared" si="84"/>
        <v>CL.IC.IT.051403.01</v>
      </c>
    </row>
    <row r="761" spans="1:17" ht="15">
      <c r="A761" t="s">
        <v>4089</v>
      </c>
      <c r="C761" s="2" t="s">
        <v>7071</v>
      </c>
      <c r="D761" t="s">
        <v>4553</v>
      </c>
      <c r="E761" s="2" t="s">
        <v>6135</v>
      </c>
      <c r="F761" t="s">
        <v>4374</v>
      </c>
      <c r="G761" t="s">
        <v>4141</v>
      </c>
      <c r="H761" s="2" t="s">
        <v>1192</v>
      </c>
      <c r="I761" t="s">
        <v>4141</v>
      </c>
      <c r="J761" s="11" t="str">
        <f t="shared" si="80"/>
        <v>IC.IT.051501</v>
      </c>
      <c r="K761" s="2" t="s">
        <v>1192</v>
      </c>
      <c r="L761" t="str">
        <f t="shared" si="81"/>
        <v>Lateral</v>
      </c>
      <c r="M761" s="12" t="str">
        <f t="shared" si="82"/>
        <v>PI.IC.IT.051501.01</v>
      </c>
      <c r="N761" s="12"/>
      <c r="O761" s="12" t="str">
        <f t="shared" si="83"/>
        <v>PH.IC.IT.051501.01</v>
      </c>
      <c r="Q761" s="12" t="str">
        <f t="shared" si="84"/>
        <v>CL.IC.IT.051501.01</v>
      </c>
    </row>
    <row r="762" spans="1:17" ht="15">
      <c r="A762" t="s">
        <v>4089</v>
      </c>
      <c r="C762" s="2" t="s">
        <v>7071</v>
      </c>
      <c r="E762" s="2" t="s">
        <v>6135</v>
      </c>
      <c r="F762" t="s">
        <v>4374</v>
      </c>
      <c r="G762" t="s">
        <v>4142</v>
      </c>
      <c r="H762" s="2" t="s">
        <v>923</v>
      </c>
      <c r="I762" t="s">
        <v>4142</v>
      </c>
      <c r="J762" s="11" t="str">
        <f t="shared" si="80"/>
        <v>IC.IT.051502</v>
      </c>
      <c r="K762" s="2" t="s">
        <v>1192</v>
      </c>
      <c r="L762" t="str">
        <f t="shared" si="81"/>
        <v>Medial</v>
      </c>
      <c r="M762" s="12" t="str">
        <f t="shared" si="82"/>
        <v>PI.IC.IT.051502.01</v>
      </c>
      <c r="N762" s="12"/>
      <c r="O762" s="12" t="str">
        <f t="shared" si="83"/>
        <v>PH.IC.IT.051502.01</v>
      </c>
      <c r="Q762" s="12" t="str">
        <f t="shared" si="84"/>
        <v>CL.IC.IT.051502.01</v>
      </c>
    </row>
    <row r="763" spans="1:17" ht="15">
      <c r="A763" t="s">
        <v>4089</v>
      </c>
      <c r="C763" s="2" t="s">
        <v>7071</v>
      </c>
      <c r="E763" s="2" t="s">
        <v>6135</v>
      </c>
      <c r="F763" t="s">
        <v>4374</v>
      </c>
      <c r="G763" t="s">
        <v>4143</v>
      </c>
      <c r="H763" s="2" t="s">
        <v>1202</v>
      </c>
      <c r="I763" t="s">
        <v>4143</v>
      </c>
      <c r="J763" s="11" t="str">
        <f t="shared" si="80"/>
        <v>IC.IT.051503</v>
      </c>
      <c r="K763" s="2" t="s">
        <v>1192</v>
      </c>
      <c r="L763" t="str">
        <f t="shared" si="81"/>
        <v>Anterior</v>
      </c>
      <c r="M763" s="12" t="str">
        <f t="shared" si="82"/>
        <v>PI.IC.IT.051503.01</v>
      </c>
      <c r="N763" s="12"/>
      <c r="O763" s="12" t="str">
        <f t="shared" si="83"/>
        <v>PH.IC.IT.051503.01</v>
      </c>
      <c r="Q763" s="12" t="str">
        <f t="shared" si="84"/>
        <v>CL.IC.IT.051503.01</v>
      </c>
    </row>
    <row r="764" spans="1:17" ht="15">
      <c r="A764" t="s">
        <v>4089</v>
      </c>
      <c r="C764" s="2" t="s">
        <v>7071</v>
      </c>
      <c r="E764" s="2" t="s">
        <v>6135</v>
      </c>
      <c r="F764" t="s">
        <v>4374</v>
      </c>
      <c r="G764" t="s">
        <v>4144</v>
      </c>
      <c r="H764" s="2" t="s">
        <v>7070</v>
      </c>
      <c r="I764" t="s">
        <v>4144</v>
      </c>
      <c r="J764" s="11" t="str">
        <f t="shared" si="80"/>
        <v>IC.IT.051504</v>
      </c>
      <c r="K764" s="2" t="s">
        <v>1192</v>
      </c>
      <c r="L764" t="str">
        <f t="shared" si="81"/>
        <v>Posterior</v>
      </c>
      <c r="M764" s="12" t="str">
        <f t="shared" si="82"/>
        <v>PI.IC.IT.051504.01</v>
      </c>
      <c r="N764" s="12"/>
      <c r="O764" s="12" t="str">
        <f t="shared" si="83"/>
        <v>PH.IC.IT.051504.01</v>
      </c>
      <c r="Q764" s="12" t="str">
        <f t="shared" si="84"/>
        <v>CL.IC.IT.051504.01</v>
      </c>
    </row>
    <row r="765" spans="1:17" ht="15">
      <c r="A765" t="s">
        <v>4089</v>
      </c>
      <c r="C765" s="2" t="s">
        <v>7071</v>
      </c>
      <c r="E765" s="2" t="s">
        <v>6135</v>
      </c>
      <c r="F765" t="s">
        <v>4374</v>
      </c>
      <c r="G765" t="s">
        <v>4286</v>
      </c>
      <c r="H765" s="2" t="s">
        <v>7071</v>
      </c>
      <c r="I765" t="s">
        <v>4286</v>
      </c>
      <c r="J765" s="11" t="str">
        <f t="shared" si="80"/>
        <v>IC.IT.051505</v>
      </c>
      <c r="K765" s="2" t="s">
        <v>1192</v>
      </c>
      <c r="L765" t="str">
        <f t="shared" si="81"/>
        <v>Proximal</v>
      </c>
      <c r="M765" s="12" t="str">
        <f t="shared" si="82"/>
        <v>PI.IC.IT.051505.01</v>
      </c>
      <c r="N765" s="12"/>
      <c r="O765" s="12" t="str">
        <f t="shared" si="83"/>
        <v>PH.IC.IT.051505.01</v>
      </c>
      <c r="Q765" s="12" t="str">
        <f t="shared" si="84"/>
        <v>CL.IC.IT.051505.01</v>
      </c>
    </row>
    <row r="766" spans="1:17" ht="15">
      <c r="A766" t="s">
        <v>4089</v>
      </c>
      <c r="C766" s="2" t="s">
        <v>7071</v>
      </c>
      <c r="E766" s="2" t="s">
        <v>6135</v>
      </c>
      <c r="F766" t="s">
        <v>4374</v>
      </c>
      <c r="G766" t="s">
        <v>4287</v>
      </c>
      <c r="H766" s="2" t="s">
        <v>6888</v>
      </c>
      <c r="I766" t="s">
        <v>4287</v>
      </c>
      <c r="J766" s="11" t="str">
        <f t="shared" si="80"/>
        <v>IC.IT.051506</v>
      </c>
      <c r="K766" s="2" t="s">
        <v>1192</v>
      </c>
      <c r="L766" t="str">
        <f t="shared" si="81"/>
        <v>Distal</v>
      </c>
      <c r="M766" s="12" t="str">
        <f t="shared" si="82"/>
        <v>PI.IC.IT.051506.01</v>
      </c>
      <c r="N766" s="12"/>
      <c r="O766" s="12" t="str">
        <f t="shared" si="83"/>
        <v>PH.IC.IT.051506.01</v>
      </c>
      <c r="Q766" s="12" t="str">
        <f t="shared" si="84"/>
        <v>CL.IC.IT.051506.01</v>
      </c>
    </row>
    <row r="767" spans="1:17" ht="15">
      <c r="A767" t="s">
        <v>4089</v>
      </c>
      <c r="C767" s="2" t="s">
        <v>7071</v>
      </c>
      <c r="E767" s="2" t="s">
        <v>6135</v>
      </c>
      <c r="F767" t="s">
        <v>4374</v>
      </c>
      <c r="G767" t="s">
        <v>4288</v>
      </c>
      <c r="H767" s="2" t="s">
        <v>7284</v>
      </c>
      <c r="I767" t="s">
        <v>4288</v>
      </c>
      <c r="J767" s="11" t="str">
        <f t="shared" si="80"/>
        <v>IC.IT.051507</v>
      </c>
      <c r="K767" s="2" t="s">
        <v>1192</v>
      </c>
      <c r="L767" t="str">
        <f t="shared" si="81"/>
        <v>Upper</v>
      </c>
      <c r="M767" s="12" t="str">
        <f t="shared" si="82"/>
        <v>PI.IC.IT.051507.01</v>
      </c>
      <c r="N767" s="12"/>
      <c r="O767" s="12" t="str">
        <f t="shared" si="83"/>
        <v>PH.IC.IT.051507.01</v>
      </c>
      <c r="Q767" s="12" t="str">
        <f t="shared" si="84"/>
        <v>CL.IC.IT.051507.01</v>
      </c>
    </row>
    <row r="768" spans="1:17" ht="15">
      <c r="A768" t="s">
        <v>4089</v>
      </c>
      <c r="C768" s="2" t="s">
        <v>7071</v>
      </c>
      <c r="E768" s="2" t="s">
        <v>6135</v>
      </c>
      <c r="F768" t="s">
        <v>4374</v>
      </c>
      <c r="G768" t="s">
        <v>4289</v>
      </c>
      <c r="H768" s="2" t="s">
        <v>10093</v>
      </c>
      <c r="I768" t="s">
        <v>4289</v>
      </c>
      <c r="J768" s="11" t="str">
        <f t="shared" si="80"/>
        <v>IC.IT.051508</v>
      </c>
      <c r="K768" s="2" t="s">
        <v>1192</v>
      </c>
      <c r="L768" t="str">
        <f t="shared" si="81"/>
        <v>Lower</v>
      </c>
      <c r="M768" s="12" t="str">
        <f t="shared" si="82"/>
        <v>PI.IC.IT.051508.01</v>
      </c>
      <c r="N768" s="12"/>
      <c r="O768" s="12" t="str">
        <f t="shared" si="83"/>
        <v>PH.IC.IT.051508.01</v>
      </c>
      <c r="Q768" s="12" t="str">
        <f t="shared" si="84"/>
        <v>CL.IC.IT.051508.01</v>
      </c>
    </row>
    <row r="769" spans="1:27" ht="15">
      <c r="A769" t="s">
        <v>4089</v>
      </c>
      <c r="C769" s="2" t="s">
        <v>7071</v>
      </c>
      <c r="D769" t="s">
        <v>4428</v>
      </c>
      <c r="E769" s="2" t="s">
        <v>5740</v>
      </c>
      <c r="F769" t="s">
        <v>4375</v>
      </c>
      <c r="G769" t="s">
        <v>3009</v>
      </c>
      <c r="H769" s="2" t="s">
        <v>1192</v>
      </c>
      <c r="I769" t="s">
        <v>3009</v>
      </c>
      <c r="J769" s="11" t="str">
        <f t="shared" si="80"/>
        <v>IC.IT.051601</v>
      </c>
      <c r="K769" s="2" t="s">
        <v>1192</v>
      </c>
      <c r="L769" t="str">
        <f t="shared" si="81"/>
        <v>RUQ</v>
      </c>
      <c r="M769" s="12" t="str">
        <f t="shared" si="82"/>
        <v>PI.IC.IT.051601.01</v>
      </c>
      <c r="N769" s="12"/>
      <c r="O769" s="12" t="str">
        <f t="shared" si="83"/>
        <v>PH.IC.IT.051601.01</v>
      </c>
      <c r="Q769" s="12" t="str">
        <f t="shared" si="84"/>
        <v>CL.IC.IT.051601.01</v>
      </c>
    </row>
    <row r="770" spans="1:27" ht="15">
      <c r="A770" t="s">
        <v>4089</v>
      </c>
      <c r="C770" s="2" t="s">
        <v>7071</v>
      </c>
      <c r="E770" s="2" t="s">
        <v>5740</v>
      </c>
      <c r="F770" t="s">
        <v>4375</v>
      </c>
      <c r="G770" t="s">
        <v>3011</v>
      </c>
      <c r="H770" s="2" t="s">
        <v>923</v>
      </c>
      <c r="I770" t="s">
        <v>3011</v>
      </c>
      <c r="J770" s="11" t="str">
        <f t="shared" si="80"/>
        <v>IC.IT.051602</v>
      </c>
      <c r="K770" s="2" t="s">
        <v>1192</v>
      </c>
      <c r="L770" t="str">
        <f t="shared" si="81"/>
        <v>RLQ</v>
      </c>
      <c r="M770" s="12" t="str">
        <f t="shared" si="82"/>
        <v>PI.IC.IT.051602.01</v>
      </c>
      <c r="N770" s="12"/>
      <c r="O770" s="12" t="str">
        <f t="shared" si="83"/>
        <v>PH.IC.IT.051602.01</v>
      </c>
      <c r="Q770" s="12" t="str">
        <f t="shared" si="84"/>
        <v>CL.IC.IT.051602.01</v>
      </c>
    </row>
    <row r="771" spans="1:27" ht="15">
      <c r="A771" t="s">
        <v>4089</v>
      </c>
      <c r="C771" s="2" t="s">
        <v>7071</v>
      </c>
      <c r="E771" s="2" t="s">
        <v>5740</v>
      </c>
      <c r="F771" t="s">
        <v>4375</v>
      </c>
      <c r="G771" t="s">
        <v>3013</v>
      </c>
      <c r="H771" s="2" t="s">
        <v>1202</v>
      </c>
      <c r="I771" t="s">
        <v>3013</v>
      </c>
      <c r="J771" s="11" t="str">
        <f t="shared" si="80"/>
        <v>IC.IT.051603</v>
      </c>
      <c r="K771" s="2" t="s">
        <v>1192</v>
      </c>
      <c r="L771" t="str">
        <f t="shared" si="81"/>
        <v>LUQ</v>
      </c>
      <c r="M771" s="12" t="str">
        <f t="shared" si="82"/>
        <v>PI.IC.IT.051603.01</v>
      </c>
      <c r="N771" s="12"/>
      <c r="O771" s="12" t="str">
        <f t="shared" si="83"/>
        <v>PH.IC.IT.051603.01</v>
      </c>
      <c r="Q771" s="12" t="str">
        <f t="shared" si="84"/>
        <v>CL.IC.IT.051603.01</v>
      </c>
    </row>
    <row r="772" spans="1:27" ht="15">
      <c r="A772" t="s">
        <v>4089</v>
      </c>
      <c r="C772" s="2" t="s">
        <v>7071</v>
      </c>
      <c r="E772" s="2" t="s">
        <v>5740</v>
      </c>
      <c r="F772" t="s">
        <v>4375</v>
      </c>
      <c r="G772" t="s">
        <v>3015</v>
      </c>
      <c r="H772" s="2" t="s">
        <v>7070</v>
      </c>
      <c r="I772" t="s">
        <v>3015</v>
      </c>
      <c r="J772" s="11" t="str">
        <f t="shared" si="80"/>
        <v>IC.IT.051604</v>
      </c>
      <c r="K772" s="2" t="s">
        <v>1192</v>
      </c>
      <c r="L772" t="str">
        <f t="shared" si="81"/>
        <v>LLQ</v>
      </c>
      <c r="M772" s="12" t="str">
        <f t="shared" si="82"/>
        <v>PI.IC.IT.051604.01</v>
      </c>
      <c r="N772" s="12"/>
      <c r="O772" s="12" t="str">
        <f t="shared" si="83"/>
        <v>PH.IC.IT.051604.01</v>
      </c>
      <c r="Q772" s="12" t="str">
        <f t="shared" si="84"/>
        <v>CL.IC.IT.051604.01</v>
      </c>
    </row>
    <row r="773" spans="1:27" ht="15">
      <c r="A773" t="s">
        <v>4089</v>
      </c>
      <c r="C773" s="2" t="s">
        <v>7071</v>
      </c>
      <c r="E773" s="2" t="s">
        <v>5740</v>
      </c>
      <c r="F773" t="s">
        <v>4375</v>
      </c>
      <c r="G773" t="s">
        <v>4004</v>
      </c>
      <c r="H773" s="2" t="s">
        <v>7071</v>
      </c>
      <c r="I773" t="s">
        <v>4005</v>
      </c>
      <c r="J773" s="11" t="str">
        <f t="shared" si="80"/>
        <v>IC.IT.051605</v>
      </c>
      <c r="K773" s="2" t="s">
        <v>1192</v>
      </c>
      <c r="L773" t="str">
        <f t="shared" si="81"/>
        <v>Abdomen, general</v>
      </c>
      <c r="M773" s="12" t="str">
        <f t="shared" si="82"/>
        <v>PI.IC.IT.051605.01</v>
      </c>
      <c r="N773" s="12"/>
      <c r="O773" s="12" t="str">
        <f t="shared" si="83"/>
        <v>PH.IC.IT.051605.01</v>
      </c>
      <c r="Q773" s="12" t="str">
        <f t="shared" si="84"/>
        <v>CL.IC.IT.051605.01</v>
      </c>
    </row>
    <row r="774" spans="1:27" ht="15">
      <c r="A774" t="s">
        <v>4089</v>
      </c>
      <c r="C774" s="2" t="s">
        <v>7071</v>
      </c>
      <c r="E774" s="2" t="s">
        <v>5740</v>
      </c>
      <c r="F774" t="s">
        <v>4375</v>
      </c>
      <c r="G774" t="s">
        <v>4006</v>
      </c>
      <c r="H774" s="2" t="s">
        <v>6888</v>
      </c>
      <c r="I774" t="s">
        <v>4299</v>
      </c>
      <c r="J774" s="11" t="str">
        <f t="shared" si="80"/>
        <v>IC.IT.051606</v>
      </c>
      <c r="K774" s="2" t="s">
        <v>1192</v>
      </c>
      <c r="L774" t="str">
        <f t="shared" si="81"/>
        <v>Flank, right</v>
      </c>
      <c r="M774" s="12" t="str">
        <f t="shared" si="82"/>
        <v>PI.IC.IT.051606.01</v>
      </c>
      <c r="N774" s="12"/>
      <c r="O774" s="12" t="str">
        <f t="shared" si="83"/>
        <v>PH.IC.IT.051606.01</v>
      </c>
      <c r="Q774" s="12" t="str">
        <f t="shared" si="84"/>
        <v>CL.IC.IT.051606.01</v>
      </c>
    </row>
    <row r="775" spans="1:27" ht="15">
      <c r="A775" t="s">
        <v>4089</v>
      </c>
      <c r="C775" s="2" t="s">
        <v>7071</v>
      </c>
      <c r="E775" s="2" t="s">
        <v>5740</v>
      </c>
      <c r="F775" t="s">
        <v>4375</v>
      </c>
      <c r="G775" t="s">
        <v>4034</v>
      </c>
      <c r="H775" s="2" t="s">
        <v>7284</v>
      </c>
      <c r="I775" t="s">
        <v>4035</v>
      </c>
      <c r="J775" s="11" t="str">
        <f t="shared" si="80"/>
        <v>IC.IT.051607</v>
      </c>
      <c r="K775" s="2" t="s">
        <v>1192</v>
      </c>
      <c r="L775" t="str">
        <f t="shared" si="81"/>
        <v>Flank, left</v>
      </c>
      <c r="M775" s="12" t="str">
        <f t="shared" si="82"/>
        <v>PI.IC.IT.051607.01</v>
      </c>
      <c r="N775" s="12"/>
      <c r="O775" s="12" t="str">
        <f t="shared" si="83"/>
        <v>PH.IC.IT.051607.01</v>
      </c>
      <c r="Q775" s="12" t="str">
        <f t="shared" si="84"/>
        <v>CL.IC.IT.051607.01</v>
      </c>
    </row>
    <row r="776" spans="1:27" ht="15">
      <c r="A776" t="s">
        <v>4089</v>
      </c>
      <c r="C776" s="2" t="s">
        <v>7071</v>
      </c>
      <c r="E776" s="2" t="s">
        <v>5740</v>
      </c>
      <c r="F776" t="s">
        <v>4375</v>
      </c>
      <c r="G776" t="s">
        <v>4430</v>
      </c>
      <c r="H776" s="2" t="s">
        <v>10093</v>
      </c>
      <c r="I776" t="s">
        <v>4430</v>
      </c>
      <c r="J776" s="11" t="str">
        <f t="shared" si="80"/>
        <v>IC.IT.051608</v>
      </c>
      <c r="K776" s="2" t="s">
        <v>1192</v>
      </c>
      <c r="L776" t="str">
        <f t="shared" si="81"/>
        <v>Midline</v>
      </c>
      <c r="M776" s="12" t="str">
        <f t="shared" si="82"/>
        <v>PI.IC.IT.051608.01</v>
      </c>
      <c r="N776" s="12"/>
      <c r="O776" s="12" t="str">
        <f t="shared" si="83"/>
        <v>PH.IC.IT.051608.01</v>
      </c>
      <c r="Q776" s="12" t="str">
        <f t="shared" si="84"/>
        <v>CL.IC.IT.051608.01</v>
      </c>
      <c r="R776" t="s">
        <v>1141</v>
      </c>
      <c r="S776">
        <v>166</v>
      </c>
    </row>
    <row r="777" spans="1:27" ht="15">
      <c r="A777" t="s">
        <v>4089</v>
      </c>
      <c r="C777" s="68" t="s">
        <v>12190</v>
      </c>
      <c r="E777" s="68" t="s">
        <v>570</v>
      </c>
      <c r="F777" t="s">
        <v>12218</v>
      </c>
      <c r="G777" t="s">
        <v>13</v>
      </c>
      <c r="H777" s="68" t="s">
        <v>12187</v>
      </c>
      <c r="I777" t="s">
        <v>12186</v>
      </c>
      <c r="J777" s="11" t="str">
        <f t="shared" si="80"/>
        <v>IC.IT.051609</v>
      </c>
      <c r="K777" s="68" t="s">
        <v>295</v>
      </c>
      <c r="L777" t="str">
        <f t="shared" si="81"/>
        <v>Laparoscopic</v>
      </c>
      <c r="M777" s="12" t="str">
        <f t="shared" si="82"/>
        <v>PI.IC.IT.051609.01</v>
      </c>
      <c r="N777" s="12"/>
      <c r="O777" s="12" t="str">
        <f t="shared" si="83"/>
        <v>PH.IC.IT.051609.01</v>
      </c>
      <c r="Q777" s="12" t="str">
        <f t="shared" si="84"/>
        <v>CL.IC.IT.051609.01</v>
      </c>
      <c r="Z777" t="s">
        <v>11747</v>
      </c>
      <c r="AA777">
        <v>1144</v>
      </c>
    </row>
    <row r="778" spans="1:27" ht="15">
      <c r="A778" t="s">
        <v>4089</v>
      </c>
      <c r="C778" s="2" t="s">
        <v>7071</v>
      </c>
      <c r="D778" t="s">
        <v>4036</v>
      </c>
      <c r="E778" s="2" t="s">
        <v>6865</v>
      </c>
      <c r="F778" t="s">
        <v>4376</v>
      </c>
      <c r="G778" t="s">
        <v>4038</v>
      </c>
      <c r="H778" s="2" t="s">
        <v>11324</v>
      </c>
      <c r="I778" t="s">
        <v>4039</v>
      </c>
      <c r="J778" s="11" t="str">
        <f t="shared" si="80"/>
        <v>IC.IT.051701</v>
      </c>
      <c r="K778" s="2" t="s">
        <v>11324</v>
      </c>
      <c r="L778" t="str">
        <f t="shared" si="81"/>
        <v>Axilla, right</v>
      </c>
      <c r="M778" s="12" t="str">
        <f t="shared" si="82"/>
        <v>PI.IC.IT.051701.01</v>
      </c>
      <c r="N778" s="12"/>
      <c r="O778" s="12" t="str">
        <f t="shared" si="83"/>
        <v>PH.IC.IT.051701.01</v>
      </c>
      <c r="Q778" s="12" t="str">
        <f t="shared" si="84"/>
        <v>CL.IC.IT.051701.01</v>
      </c>
    </row>
    <row r="779" spans="1:27" ht="15">
      <c r="A779" t="s">
        <v>4089</v>
      </c>
      <c r="C779" s="2" t="s">
        <v>7071</v>
      </c>
      <c r="E779" s="2" t="s">
        <v>6865</v>
      </c>
      <c r="F779" t="s">
        <v>4376</v>
      </c>
      <c r="G779" t="s">
        <v>4040</v>
      </c>
      <c r="H779" s="2" t="s">
        <v>9391</v>
      </c>
      <c r="I779" t="s">
        <v>4041</v>
      </c>
      <c r="J779" s="11" t="str">
        <f t="shared" si="80"/>
        <v>IC.IT.051702</v>
      </c>
      <c r="K779" s="2" t="s">
        <v>11324</v>
      </c>
      <c r="L779" t="str">
        <f t="shared" si="81"/>
        <v>Axilla, left</v>
      </c>
      <c r="M779" s="12" t="str">
        <f t="shared" si="82"/>
        <v>PI.IC.IT.051702.01</v>
      </c>
      <c r="N779" s="12"/>
      <c r="O779" s="12" t="str">
        <f t="shared" si="83"/>
        <v>PH.IC.IT.051702.01</v>
      </c>
      <c r="Q779" s="12" t="str">
        <f t="shared" si="84"/>
        <v>CL.IC.IT.051702.01</v>
      </c>
    </row>
    <row r="780" spans="1:27" ht="15">
      <c r="A780" t="s">
        <v>4089</v>
      </c>
      <c r="C780" s="2" t="s">
        <v>7071</v>
      </c>
      <c r="E780" s="2" t="s">
        <v>6865</v>
      </c>
      <c r="F780" t="s">
        <v>4376</v>
      </c>
      <c r="G780" t="s">
        <v>4042</v>
      </c>
      <c r="H780" s="2" t="s">
        <v>9640</v>
      </c>
      <c r="I780" t="s">
        <v>4043</v>
      </c>
      <c r="J780" s="11" t="str">
        <f t="shared" si="80"/>
        <v>IC.IT.051703</v>
      </c>
      <c r="K780" s="2" t="s">
        <v>11324</v>
      </c>
      <c r="L780" t="str">
        <f t="shared" si="81"/>
        <v>Arm upper, right</v>
      </c>
      <c r="M780" s="12" t="str">
        <f t="shared" si="82"/>
        <v>PI.IC.IT.051703.01</v>
      </c>
      <c r="N780" s="12"/>
      <c r="O780" s="12" t="str">
        <f t="shared" si="83"/>
        <v>PH.IC.IT.051703.01</v>
      </c>
      <c r="Q780" s="12" t="str">
        <f t="shared" si="84"/>
        <v>CL.IC.IT.051703.01</v>
      </c>
    </row>
    <row r="781" spans="1:27" ht="15">
      <c r="A781" t="s">
        <v>4089</v>
      </c>
      <c r="C781" s="2" t="s">
        <v>7071</v>
      </c>
      <c r="E781" s="2" t="s">
        <v>6865</v>
      </c>
      <c r="F781" t="s">
        <v>4376</v>
      </c>
      <c r="G781" t="s">
        <v>4044</v>
      </c>
      <c r="H781" s="2" t="s">
        <v>7070</v>
      </c>
      <c r="I781" t="s">
        <v>3886</v>
      </c>
      <c r="J781" s="11" t="str">
        <f t="shared" si="80"/>
        <v>IC.IT.051704</v>
      </c>
      <c r="K781" s="2" t="s">
        <v>11324</v>
      </c>
      <c r="L781" t="str">
        <f t="shared" si="81"/>
        <v>Arm upper, left</v>
      </c>
      <c r="M781" s="12" t="str">
        <f t="shared" si="82"/>
        <v>PI.IC.IT.051704.01</v>
      </c>
      <c r="N781" s="12"/>
      <c r="O781" s="12" t="str">
        <f t="shared" si="83"/>
        <v>PH.IC.IT.051704.01</v>
      </c>
      <c r="Q781" s="12" t="str">
        <f t="shared" si="84"/>
        <v>CL.IC.IT.051704.01</v>
      </c>
    </row>
    <row r="782" spans="1:27" ht="15">
      <c r="A782" t="s">
        <v>4089</v>
      </c>
      <c r="C782" s="2" t="s">
        <v>7071</v>
      </c>
      <c r="E782" s="2" t="s">
        <v>6865</v>
      </c>
      <c r="F782" t="s">
        <v>4376</v>
      </c>
      <c r="G782" t="s">
        <v>3887</v>
      </c>
      <c r="H782" s="2" t="s">
        <v>7071</v>
      </c>
      <c r="I782" t="s">
        <v>3888</v>
      </c>
      <c r="J782" s="11" t="str">
        <f t="shared" si="80"/>
        <v>IC.IT.051705</v>
      </c>
      <c r="K782" s="2" t="s">
        <v>11324</v>
      </c>
      <c r="L782" t="str">
        <f t="shared" si="81"/>
        <v>Elbow, right</v>
      </c>
      <c r="M782" s="12" t="str">
        <f t="shared" si="82"/>
        <v>PI.IC.IT.051705.01</v>
      </c>
      <c r="N782" s="12"/>
      <c r="O782" s="12" t="str">
        <f t="shared" si="83"/>
        <v>PH.IC.IT.051705.01</v>
      </c>
      <c r="Q782" s="12" t="str">
        <f t="shared" si="84"/>
        <v>CL.IC.IT.051705.01</v>
      </c>
    </row>
    <row r="783" spans="1:27" ht="15">
      <c r="A783" t="s">
        <v>4089</v>
      </c>
      <c r="C783" s="2" t="s">
        <v>7071</v>
      </c>
      <c r="E783" s="2" t="s">
        <v>6865</v>
      </c>
      <c r="F783" t="s">
        <v>4376</v>
      </c>
      <c r="G783" t="s">
        <v>3889</v>
      </c>
      <c r="H783" s="2" t="s">
        <v>6888</v>
      </c>
      <c r="I783" t="s">
        <v>3890</v>
      </c>
      <c r="J783" s="11" t="str">
        <f t="shared" si="80"/>
        <v>IC.IT.051706</v>
      </c>
      <c r="K783" s="2" t="s">
        <v>11324</v>
      </c>
      <c r="L783" t="str">
        <f t="shared" si="81"/>
        <v>Elbow, left</v>
      </c>
      <c r="M783" s="12" t="str">
        <f t="shared" si="82"/>
        <v>PI.IC.IT.051706.01</v>
      </c>
      <c r="N783" s="12"/>
      <c r="O783" s="12" t="str">
        <f t="shared" si="83"/>
        <v>PH.IC.IT.051706.01</v>
      </c>
      <c r="Q783" s="12" t="str">
        <f t="shared" si="84"/>
        <v>CL.IC.IT.051706.01</v>
      </c>
    </row>
    <row r="784" spans="1:27" ht="15">
      <c r="A784" t="s">
        <v>4089</v>
      </c>
      <c r="C784" s="2" t="s">
        <v>7071</v>
      </c>
      <c r="E784" s="2" t="s">
        <v>1138</v>
      </c>
      <c r="F784" t="s">
        <v>4376</v>
      </c>
      <c r="G784" t="s">
        <v>3891</v>
      </c>
      <c r="H784" s="2" t="s">
        <v>7284</v>
      </c>
      <c r="I784" t="s">
        <v>3892</v>
      </c>
      <c r="J784" s="11" t="str">
        <f t="shared" si="80"/>
        <v>IC.IT.051707</v>
      </c>
      <c r="K784" s="2" t="s">
        <v>1192</v>
      </c>
      <c r="L784" t="str">
        <f t="shared" si="81"/>
        <v>Forearm, right</v>
      </c>
      <c r="M784" s="12" t="str">
        <f t="shared" si="82"/>
        <v>PI.IC.IT.051707.01</v>
      </c>
      <c r="N784" s="12"/>
      <c r="O784" s="12" t="str">
        <f t="shared" si="83"/>
        <v>PH.IC.IT.051707.01</v>
      </c>
      <c r="Q784" s="12" t="str">
        <f t="shared" si="84"/>
        <v>CL.IC.IT.051707.01</v>
      </c>
    </row>
    <row r="785" spans="1:17" ht="15">
      <c r="A785" t="s">
        <v>4089</v>
      </c>
      <c r="C785" s="2" t="s">
        <v>7071</v>
      </c>
      <c r="E785" s="2" t="s">
        <v>1138</v>
      </c>
      <c r="F785" t="s">
        <v>4376</v>
      </c>
      <c r="G785" t="s">
        <v>3893</v>
      </c>
      <c r="H785" s="2" t="s">
        <v>10093</v>
      </c>
      <c r="I785" t="s">
        <v>3894</v>
      </c>
      <c r="J785" s="11" t="str">
        <f t="shared" si="80"/>
        <v>IC.IT.051708</v>
      </c>
      <c r="K785" s="2" t="s">
        <v>1192</v>
      </c>
      <c r="L785" t="str">
        <f t="shared" si="81"/>
        <v>Forearm, left</v>
      </c>
      <c r="M785" s="12" t="str">
        <f t="shared" si="82"/>
        <v>PI.IC.IT.051708.01</v>
      </c>
      <c r="N785" s="12"/>
      <c r="O785" s="12" t="str">
        <f t="shared" si="83"/>
        <v>PH.IC.IT.051708.01</v>
      </c>
      <c r="Q785" s="12" t="str">
        <f t="shared" si="84"/>
        <v>CL.IC.IT.051708.01</v>
      </c>
    </row>
    <row r="786" spans="1:17" ht="15">
      <c r="A786" t="s">
        <v>4089</v>
      </c>
      <c r="C786" s="2" t="s">
        <v>7071</v>
      </c>
      <c r="E786" s="2" t="s">
        <v>1138</v>
      </c>
      <c r="F786" t="s">
        <v>4376</v>
      </c>
      <c r="G786" t="s">
        <v>3895</v>
      </c>
      <c r="H786" s="2" t="s">
        <v>10095</v>
      </c>
      <c r="I786" t="s">
        <v>3896</v>
      </c>
      <c r="J786" s="11" t="str">
        <f t="shared" si="80"/>
        <v>IC.IT.051709</v>
      </c>
      <c r="K786" s="2" t="s">
        <v>1192</v>
      </c>
      <c r="L786" t="str">
        <f t="shared" si="81"/>
        <v>Wrist, right</v>
      </c>
      <c r="M786" s="12" t="str">
        <f t="shared" si="82"/>
        <v>PI.IC.IT.051709.01</v>
      </c>
      <c r="N786" s="12"/>
      <c r="O786" s="12" t="str">
        <f t="shared" si="83"/>
        <v>PH.IC.IT.051709.01</v>
      </c>
      <c r="Q786" s="12" t="str">
        <f t="shared" si="84"/>
        <v>CL.IC.IT.051709.01</v>
      </c>
    </row>
    <row r="787" spans="1:17" ht="15">
      <c r="A787" t="s">
        <v>4089</v>
      </c>
      <c r="C787" s="2" t="s">
        <v>7071</v>
      </c>
      <c r="E787" s="2" t="s">
        <v>1138</v>
      </c>
      <c r="F787" t="s">
        <v>4376</v>
      </c>
      <c r="G787" t="s">
        <v>3897</v>
      </c>
      <c r="H787" s="2" t="s">
        <v>10905</v>
      </c>
      <c r="I787" t="s">
        <v>3898</v>
      </c>
      <c r="J787" s="11" t="str">
        <f t="shared" si="80"/>
        <v>IC.IT.051710</v>
      </c>
      <c r="K787" s="2" t="s">
        <v>1192</v>
      </c>
      <c r="L787" t="str">
        <f t="shared" si="81"/>
        <v>Wrist, left</v>
      </c>
      <c r="M787" s="12" t="str">
        <f t="shared" si="82"/>
        <v>PI.IC.IT.051710.01</v>
      </c>
      <c r="N787" s="12"/>
      <c r="O787" s="12" t="str">
        <f t="shared" si="83"/>
        <v>PH.IC.IT.051710.01</v>
      </c>
      <c r="Q787" s="12" t="str">
        <f t="shared" si="84"/>
        <v>CL.IC.IT.051710.01</v>
      </c>
    </row>
    <row r="788" spans="1:17" ht="15">
      <c r="A788" t="s">
        <v>4089</v>
      </c>
      <c r="C788" s="2" t="s">
        <v>7071</v>
      </c>
      <c r="E788" s="2" t="s">
        <v>1138</v>
      </c>
      <c r="F788" t="s">
        <v>4376</v>
      </c>
      <c r="G788" t="s">
        <v>4048</v>
      </c>
      <c r="H788" s="2" t="s">
        <v>11023</v>
      </c>
      <c r="I788" t="s">
        <v>4049</v>
      </c>
      <c r="J788" s="11" t="str">
        <f t="shared" si="80"/>
        <v>IC.IT.051712</v>
      </c>
      <c r="K788" s="2" t="s">
        <v>1192</v>
      </c>
      <c r="L788" t="str">
        <f t="shared" si="81"/>
        <v>Hand, right</v>
      </c>
      <c r="M788" s="12" t="str">
        <f t="shared" si="82"/>
        <v>PI.IC.IT.051712.01</v>
      </c>
      <c r="N788" s="12"/>
      <c r="O788" s="12" t="str">
        <f t="shared" si="83"/>
        <v>PH.IC.IT.051712.01</v>
      </c>
      <c r="Q788" s="12" t="str">
        <f t="shared" si="84"/>
        <v>CL.IC.IT.051712.01</v>
      </c>
    </row>
    <row r="789" spans="1:17" ht="15">
      <c r="A789" t="s">
        <v>4089</v>
      </c>
      <c r="C789" s="2" t="s">
        <v>7071</v>
      </c>
      <c r="E789" s="2" t="s">
        <v>1138</v>
      </c>
      <c r="F789" t="s">
        <v>4376</v>
      </c>
      <c r="G789" t="s">
        <v>4050</v>
      </c>
      <c r="H789" s="2" t="s">
        <v>8201</v>
      </c>
      <c r="I789" t="s">
        <v>4051</v>
      </c>
      <c r="J789" s="11" t="str">
        <f t="shared" si="80"/>
        <v>IC.IT.051713</v>
      </c>
      <c r="K789" s="2" t="s">
        <v>1192</v>
      </c>
      <c r="L789" t="str">
        <f t="shared" si="81"/>
        <v>Hand, left</v>
      </c>
      <c r="M789" s="12" t="str">
        <f t="shared" si="82"/>
        <v>PI.IC.IT.051713.01</v>
      </c>
      <c r="N789" s="12"/>
      <c r="O789" s="12" t="str">
        <f t="shared" si="83"/>
        <v>PH.IC.IT.051713.01</v>
      </c>
      <c r="Q789" s="12" t="str">
        <f t="shared" si="84"/>
        <v>CL.IC.IT.051713.01</v>
      </c>
    </row>
    <row r="790" spans="1:17" ht="15">
      <c r="A790" t="s">
        <v>4089</v>
      </c>
      <c r="C790" s="2" t="s">
        <v>7071</v>
      </c>
      <c r="E790" s="2" t="s">
        <v>1138</v>
      </c>
      <c r="F790" t="s">
        <v>4376</v>
      </c>
      <c r="G790" t="s">
        <v>3902</v>
      </c>
      <c r="H790" s="2" t="s">
        <v>9621</v>
      </c>
      <c r="I790" t="s">
        <v>3903</v>
      </c>
      <c r="J790" s="11" t="str">
        <f t="shared" si="80"/>
        <v>IC.IT.051714</v>
      </c>
      <c r="K790" s="2" t="s">
        <v>1192</v>
      </c>
      <c r="L790" t="str">
        <f t="shared" si="81"/>
        <v>Finger(s), right: specify</v>
      </c>
      <c r="M790" s="12" t="str">
        <f t="shared" si="82"/>
        <v>PI.IC.IT.051714.01</v>
      </c>
      <c r="N790" s="12"/>
      <c r="O790" s="12" t="str">
        <f t="shared" si="83"/>
        <v>PH.IC.IT.051714.01</v>
      </c>
      <c r="Q790" s="12" t="str">
        <f t="shared" si="84"/>
        <v>CL.IC.IT.051714.01</v>
      </c>
    </row>
    <row r="791" spans="1:17" ht="15">
      <c r="A791" t="s">
        <v>4089</v>
      </c>
      <c r="C791" s="2" t="s">
        <v>7071</v>
      </c>
      <c r="E791" s="2" t="s">
        <v>1138</v>
      </c>
      <c r="F791" t="s">
        <v>4376</v>
      </c>
      <c r="G791" t="s">
        <v>3904</v>
      </c>
      <c r="H791" s="2" t="s">
        <v>6135</v>
      </c>
      <c r="I791" t="s">
        <v>3905</v>
      </c>
      <c r="J791" s="11" t="str">
        <f t="shared" si="80"/>
        <v>IC.IT.051715</v>
      </c>
      <c r="K791" s="2" t="s">
        <v>1192</v>
      </c>
      <c r="L791" t="str">
        <f t="shared" si="81"/>
        <v>Finger(s), left:  specify</v>
      </c>
      <c r="M791" s="12" t="str">
        <f t="shared" si="82"/>
        <v>PI.IC.IT.051715.01</v>
      </c>
      <c r="N791" s="12"/>
      <c r="O791" s="12" t="str">
        <f t="shared" si="83"/>
        <v>PH.IC.IT.051715.01</v>
      </c>
      <c r="Q791" s="12" t="str">
        <f t="shared" si="84"/>
        <v>CL.IC.IT.051715.01</v>
      </c>
    </row>
    <row r="792" spans="1:17" ht="15">
      <c r="A792" t="s">
        <v>4089</v>
      </c>
      <c r="C792" s="2" t="s">
        <v>7071</v>
      </c>
      <c r="E792" s="2" t="s">
        <v>1138</v>
      </c>
      <c r="F792" t="s">
        <v>4376</v>
      </c>
      <c r="G792" t="s">
        <v>3906</v>
      </c>
      <c r="H792" s="2" t="s">
        <v>5740</v>
      </c>
      <c r="I792" t="s">
        <v>3907</v>
      </c>
      <c r="J792" s="11" t="str">
        <f t="shared" si="80"/>
        <v>IC.IT.051716</v>
      </c>
      <c r="K792" s="2" t="s">
        <v>1192</v>
      </c>
      <c r="L792" t="str">
        <f t="shared" si="81"/>
        <v>Thigh, right</v>
      </c>
      <c r="M792" s="12" t="str">
        <f t="shared" si="82"/>
        <v>PI.IC.IT.051716.01</v>
      </c>
      <c r="N792" s="12"/>
      <c r="O792" s="12" t="str">
        <f t="shared" si="83"/>
        <v>PH.IC.IT.051716.01</v>
      </c>
      <c r="Q792" s="12" t="str">
        <f t="shared" si="84"/>
        <v>CL.IC.IT.051716.01</v>
      </c>
    </row>
    <row r="793" spans="1:17" ht="15">
      <c r="A793" t="s">
        <v>4089</v>
      </c>
      <c r="C793" s="2" t="s">
        <v>7071</v>
      </c>
      <c r="E793" s="2" t="s">
        <v>1138</v>
      </c>
      <c r="F793" t="s">
        <v>4376</v>
      </c>
      <c r="G793" t="s">
        <v>3908</v>
      </c>
      <c r="H793" s="2" t="s">
        <v>1138</v>
      </c>
      <c r="I793" t="s">
        <v>3909</v>
      </c>
      <c r="J793" s="11" t="str">
        <f t="shared" ref="J793:J856" si="85">CONCATENATE("IC.IT.",C793,E793,H793)</f>
        <v>IC.IT.051717</v>
      </c>
      <c r="K793" s="2" t="s">
        <v>1192</v>
      </c>
      <c r="L793" t="str">
        <f t="shared" ref="L793:L856" si="86">G793</f>
        <v>Thigh, left</v>
      </c>
      <c r="M793" s="12" t="str">
        <f t="shared" ref="M793:M856" si="87">CONCATENATE("PI.",J793,".",K793)</f>
        <v>PI.IC.IT.051717.01</v>
      </c>
      <c r="N793" s="12"/>
      <c r="O793" s="12" t="str">
        <f t="shared" ref="O793:O856" si="88">CONCATENATE("PH.",J793,".",K793)</f>
        <v>PH.IC.IT.051717.01</v>
      </c>
      <c r="Q793" s="12" t="str">
        <f t="shared" ref="Q793:Q856" si="89">CONCATENATE("CL.",J793,".",K793)</f>
        <v>CL.IC.IT.051717.01</v>
      </c>
    </row>
    <row r="794" spans="1:17" ht="15">
      <c r="A794" t="s">
        <v>4089</v>
      </c>
      <c r="C794" s="2" t="s">
        <v>7071</v>
      </c>
      <c r="E794" s="2" t="s">
        <v>1138</v>
      </c>
      <c r="F794" t="s">
        <v>4376</v>
      </c>
      <c r="G794" t="s">
        <v>3777</v>
      </c>
      <c r="H794" s="2" t="s">
        <v>965</v>
      </c>
      <c r="I794" t="s">
        <v>3778</v>
      </c>
      <c r="J794" s="11" t="str">
        <f t="shared" si="85"/>
        <v>IC.IT.051718</v>
      </c>
      <c r="K794" s="2" t="s">
        <v>1192</v>
      </c>
      <c r="L794" t="str">
        <f t="shared" si="86"/>
        <v>Knee, right</v>
      </c>
      <c r="M794" s="12" t="str">
        <f t="shared" si="87"/>
        <v>PI.IC.IT.051718.01</v>
      </c>
      <c r="N794" s="12"/>
      <c r="O794" s="12" t="str">
        <f t="shared" si="88"/>
        <v>PH.IC.IT.051718.01</v>
      </c>
      <c r="Q794" s="12" t="str">
        <f t="shared" si="89"/>
        <v>CL.IC.IT.051718.01</v>
      </c>
    </row>
    <row r="795" spans="1:17" ht="15">
      <c r="A795" t="s">
        <v>4089</v>
      </c>
      <c r="C795" s="2" t="s">
        <v>7071</v>
      </c>
      <c r="E795" s="2" t="s">
        <v>1138</v>
      </c>
      <c r="F795" t="s">
        <v>4376</v>
      </c>
      <c r="G795" t="s">
        <v>3779</v>
      </c>
      <c r="H795" s="2" t="s">
        <v>967</v>
      </c>
      <c r="I795" t="s">
        <v>3780</v>
      </c>
      <c r="J795" s="11" t="str">
        <f t="shared" si="85"/>
        <v>IC.IT.051719</v>
      </c>
      <c r="K795" s="2" t="s">
        <v>1192</v>
      </c>
      <c r="L795" t="str">
        <f t="shared" si="86"/>
        <v>Knee, left</v>
      </c>
      <c r="M795" s="12" t="str">
        <f t="shared" si="87"/>
        <v>PI.IC.IT.051719.01</v>
      </c>
      <c r="N795" s="12"/>
      <c r="O795" s="12" t="str">
        <f t="shared" si="88"/>
        <v>PH.IC.IT.051719.01</v>
      </c>
      <c r="Q795" s="12" t="str">
        <f t="shared" si="89"/>
        <v>CL.IC.IT.051719.01</v>
      </c>
    </row>
    <row r="796" spans="1:17" ht="15">
      <c r="A796" t="s">
        <v>4089</v>
      </c>
      <c r="C796" s="2" t="s">
        <v>7071</v>
      </c>
      <c r="E796" s="2" t="s">
        <v>1138</v>
      </c>
      <c r="F796" t="s">
        <v>4376</v>
      </c>
      <c r="G796" t="s">
        <v>3781</v>
      </c>
      <c r="H796" s="2" t="s">
        <v>6396</v>
      </c>
      <c r="I796" t="s">
        <v>3782</v>
      </c>
      <c r="J796" s="11" t="str">
        <f t="shared" si="85"/>
        <v>IC.IT.051720</v>
      </c>
      <c r="K796" s="2" t="s">
        <v>1192</v>
      </c>
      <c r="L796" t="str">
        <f t="shared" si="86"/>
        <v>Calf, right</v>
      </c>
      <c r="M796" s="12" t="str">
        <f t="shared" si="87"/>
        <v>PI.IC.IT.051720.01</v>
      </c>
      <c r="N796" s="12"/>
      <c r="O796" s="12" t="str">
        <f t="shared" si="88"/>
        <v>PH.IC.IT.051720.01</v>
      </c>
      <c r="Q796" s="12" t="str">
        <f t="shared" si="89"/>
        <v>CL.IC.IT.051720.01</v>
      </c>
    </row>
    <row r="797" spans="1:17" ht="15">
      <c r="A797" t="s">
        <v>4089</v>
      </c>
      <c r="C797" s="2" t="s">
        <v>7071</v>
      </c>
      <c r="E797" s="2" t="s">
        <v>1138</v>
      </c>
      <c r="F797" t="s">
        <v>4376</v>
      </c>
      <c r="G797" t="s">
        <v>3783</v>
      </c>
      <c r="H797" s="2" t="s">
        <v>5577</v>
      </c>
      <c r="I797" t="s">
        <v>3784</v>
      </c>
      <c r="J797" s="11" t="str">
        <f t="shared" si="85"/>
        <v>IC.IT.051721</v>
      </c>
      <c r="K797" s="2" t="s">
        <v>1192</v>
      </c>
      <c r="L797" t="str">
        <f t="shared" si="86"/>
        <v>Calf, left</v>
      </c>
      <c r="M797" s="12" t="str">
        <f t="shared" si="87"/>
        <v>PI.IC.IT.051721.01</v>
      </c>
      <c r="N797" s="12"/>
      <c r="O797" s="12" t="str">
        <f t="shared" si="88"/>
        <v>PH.IC.IT.051721.01</v>
      </c>
      <c r="Q797" s="12" t="str">
        <f t="shared" si="89"/>
        <v>CL.IC.IT.051721.01</v>
      </c>
    </row>
    <row r="798" spans="1:17" ht="15">
      <c r="A798" t="s">
        <v>4089</v>
      </c>
      <c r="C798" s="2" t="s">
        <v>7071</v>
      </c>
      <c r="E798" s="2" t="s">
        <v>1138</v>
      </c>
      <c r="F798" t="s">
        <v>4376</v>
      </c>
      <c r="G798" t="s">
        <v>3785</v>
      </c>
      <c r="H798" s="2" t="s">
        <v>5751</v>
      </c>
      <c r="I798" t="s">
        <v>3786</v>
      </c>
      <c r="J798" s="11" t="str">
        <f t="shared" si="85"/>
        <v>IC.IT.051722</v>
      </c>
      <c r="K798" s="2" t="s">
        <v>1192</v>
      </c>
      <c r="L798" t="str">
        <f t="shared" si="86"/>
        <v>Ankle, right</v>
      </c>
      <c r="M798" s="12" t="str">
        <f t="shared" si="87"/>
        <v>PI.IC.IT.051722.01</v>
      </c>
      <c r="N798" s="12"/>
      <c r="O798" s="12" t="str">
        <f t="shared" si="88"/>
        <v>PH.IC.IT.051722.01</v>
      </c>
      <c r="Q798" s="12" t="str">
        <f t="shared" si="89"/>
        <v>CL.IC.IT.051722.01</v>
      </c>
    </row>
    <row r="799" spans="1:17" ht="15">
      <c r="A799" t="s">
        <v>4089</v>
      </c>
      <c r="C799" s="2" t="s">
        <v>7071</v>
      </c>
      <c r="E799" s="2" t="s">
        <v>1138</v>
      </c>
      <c r="F799" t="s">
        <v>4376</v>
      </c>
      <c r="G799" t="s">
        <v>3787</v>
      </c>
      <c r="H799" s="2" t="s">
        <v>5753</v>
      </c>
      <c r="I799" t="s">
        <v>3917</v>
      </c>
      <c r="J799" s="11" t="str">
        <f t="shared" si="85"/>
        <v>IC.IT.051723</v>
      </c>
      <c r="K799" s="2" t="s">
        <v>1192</v>
      </c>
      <c r="L799" t="str">
        <f t="shared" si="86"/>
        <v>Ankle, left</v>
      </c>
      <c r="M799" s="12" t="str">
        <f t="shared" si="87"/>
        <v>PI.IC.IT.051723.01</v>
      </c>
      <c r="N799" s="12"/>
      <c r="O799" s="12" t="str">
        <f t="shared" si="88"/>
        <v>PH.IC.IT.051723.01</v>
      </c>
      <c r="Q799" s="12" t="str">
        <f t="shared" si="89"/>
        <v>CL.IC.IT.051723.01</v>
      </c>
    </row>
    <row r="800" spans="1:17" ht="15">
      <c r="A800" t="s">
        <v>4089</v>
      </c>
      <c r="C800" s="2" t="s">
        <v>7071</v>
      </c>
      <c r="E800" s="2" t="s">
        <v>1138</v>
      </c>
      <c r="F800" t="s">
        <v>4376</v>
      </c>
      <c r="G800" t="s">
        <v>4191</v>
      </c>
      <c r="H800" s="2" t="s">
        <v>6583</v>
      </c>
      <c r="I800" t="s">
        <v>4192</v>
      </c>
      <c r="J800" s="11" t="str">
        <f t="shared" si="85"/>
        <v>IC.IT.051724</v>
      </c>
      <c r="K800" s="2" t="s">
        <v>1192</v>
      </c>
      <c r="L800" t="str">
        <f t="shared" si="86"/>
        <v>Heel, right</v>
      </c>
      <c r="M800" s="12" t="str">
        <f t="shared" si="87"/>
        <v>PI.IC.IT.051724.01</v>
      </c>
      <c r="N800" s="12"/>
      <c r="O800" s="12" t="str">
        <f t="shared" si="88"/>
        <v>PH.IC.IT.051724.01</v>
      </c>
      <c r="Q800" s="12" t="str">
        <f t="shared" si="89"/>
        <v>CL.IC.IT.051724.01</v>
      </c>
    </row>
    <row r="801" spans="1:17" ht="15">
      <c r="A801" t="s">
        <v>4089</v>
      </c>
      <c r="C801" s="2" t="s">
        <v>7071</v>
      </c>
      <c r="E801" s="2" t="s">
        <v>1138</v>
      </c>
      <c r="F801" t="s">
        <v>4376</v>
      </c>
      <c r="G801" t="s">
        <v>4193</v>
      </c>
      <c r="H801" s="2" t="s">
        <v>7711</v>
      </c>
      <c r="I801" t="s">
        <v>4194</v>
      </c>
      <c r="J801" s="11" t="str">
        <f t="shared" si="85"/>
        <v>IC.IT.051725</v>
      </c>
      <c r="K801" s="2" t="s">
        <v>1192</v>
      </c>
      <c r="L801" t="str">
        <f t="shared" si="86"/>
        <v>Heel, left</v>
      </c>
      <c r="M801" s="12" t="str">
        <f t="shared" si="87"/>
        <v>PI.IC.IT.051725.01</v>
      </c>
      <c r="N801" s="12"/>
      <c r="O801" s="12" t="str">
        <f t="shared" si="88"/>
        <v>PH.IC.IT.051725.01</v>
      </c>
      <c r="Q801" s="12" t="str">
        <f t="shared" si="89"/>
        <v>CL.IC.IT.051725.01</v>
      </c>
    </row>
    <row r="802" spans="1:17" ht="15">
      <c r="A802" t="s">
        <v>4089</v>
      </c>
      <c r="C802" s="2" t="s">
        <v>7071</v>
      </c>
      <c r="E802" s="2" t="s">
        <v>1138</v>
      </c>
      <c r="F802" t="s">
        <v>4376</v>
      </c>
      <c r="G802" t="s">
        <v>4195</v>
      </c>
      <c r="H802" s="2" t="s">
        <v>9453</v>
      </c>
      <c r="I802" t="s">
        <v>4196</v>
      </c>
      <c r="J802" s="11" t="str">
        <f t="shared" si="85"/>
        <v>IC.IT.051726</v>
      </c>
      <c r="K802" s="2" t="s">
        <v>1192</v>
      </c>
      <c r="L802" t="str">
        <f t="shared" si="86"/>
        <v>Foot, right</v>
      </c>
      <c r="M802" s="12" t="str">
        <f t="shared" si="87"/>
        <v>PI.IC.IT.051726.01</v>
      </c>
      <c r="N802" s="12"/>
      <c r="O802" s="12" t="str">
        <f t="shared" si="88"/>
        <v>PH.IC.IT.051726.01</v>
      </c>
      <c r="Q802" s="12" t="str">
        <f t="shared" si="89"/>
        <v>CL.IC.IT.051726.01</v>
      </c>
    </row>
    <row r="803" spans="1:17" ht="15">
      <c r="A803" t="s">
        <v>4089</v>
      </c>
      <c r="C803" s="2" t="s">
        <v>7071</v>
      </c>
      <c r="E803" s="2" t="s">
        <v>1138</v>
      </c>
      <c r="F803" t="s">
        <v>4376</v>
      </c>
      <c r="G803" t="s">
        <v>4197</v>
      </c>
      <c r="H803" s="2" t="s">
        <v>5889</v>
      </c>
      <c r="I803" t="s">
        <v>4198</v>
      </c>
      <c r="J803" s="11" t="str">
        <f t="shared" si="85"/>
        <v>IC.IT.051727</v>
      </c>
      <c r="K803" s="2" t="s">
        <v>1192</v>
      </c>
      <c r="L803" t="str">
        <f t="shared" si="86"/>
        <v>Foot, left</v>
      </c>
      <c r="M803" s="12" t="str">
        <f t="shared" si="87"/>
        <v>PI.IC.IT.051727.01</v>
      </c>
      <c r="N803" s="12"/>
      <c r="O803" s="12" t="str">
        <f t="shared" si="88"/>
        <v>PH.IC.IT.051727.01</v>
      </c>
      <c r="Q803" s="12" t="str">
        <f t="shared" si="89"/>
        <v>CL.IC.IT.051727.01</v>
      </c>
    </row>
    <row r="804" spans="1:17" ht="15">
      <c r="A804" t="s">
        <v>4089</v>
      </c>
      <c r="C804" s="2" t="s">
        <v>7071</v>
      </c>
      <c r="E804" s="2" t="s">
        <v>1138</v>
      </c>
      <c r="F804" t="s">
        <v>4376</v>
      </c>
      <c r="G804" t="s">
        <v>4199</v>
      </c>
      <c r="H804" s="2" t="s">
        <v>5892</v>
      </c>
      <c r="I804" t="s">
        <v>4200</v>
      </c>
      <c r="J804" s="11" t="str">
        <f t="shared" si="85"/>
        <v>IC.IT.051728</v>
      </c>
      <c r="K804" s="2" t="s">
        <v>1192</v>
      </c>
      <c r="L804" t="str">
        <f t="shared" si="86"/>
        <v>Toe(s), right: specify</v>
      </c>
      <c r="M804" s="12" t="str">
        <f t="shared" si="87"/>
        <v>PI.IC.IT.051728.01</v>
      </c>
      <c r="N804" s="12"/>
      <c r="O804" s="12" t="str">
        <f t="shared" si="88"/>
        <v>PH.IC.IT.051728.01</v>
      </c>
      <c r="Q804" s="12" t="str">
        <f t="shared" si="89"/>
        <v>CL.IC.IT.051728.01</v>
      </c>
    </row>
    <row r="805" spans="1:17" ht="15">
      <c r="A805" t="s">
        <v>4089</v>
      </c>
      <c r="C805" s="2" t="s">
        <v>7071</v>
      </c>
      <c r="E805" s="2" t="s">
        <v>1138</v>
      </c>
      <c r="F805" t="s">
        <v>4376</v>
      </c>
      <c r="G805" t="s">
        <v>4201</v>
      </c>
      <c r="H805" s="2" t="s">
        <v>5896</v>
      </c>
      <c r="I805" t="s">
        <v>4202</v>
      </c>
      <c r="J805" s="11" t="str">
        <f t="shared" si="85"/>
        <v>IC.IT.051729</v>
      </c>
      <c r="K805" s="2" t="s">
        <v>1192</v>
      </c>
      <c r="L805" t="str">
        <f t="shared" si="86"/>
        <v>Toe(s), left:  specify</v>
      </c>
      <c r="M805" s="12" t="str">
        <f t="shared" si="87"/>
        <v>PI.IC.IT.051729.01</v>
      </c>
      <c r="N805" s="12"/>
      <c r="O805" s="12" t="str">
        <f t="shared" si="88"/>
        <v>PH.IC.IT.051729.01</v>
      </c>
      <c r="Q805" s="12" t="str">
        <f t="shared" si="89"/>
        <v>CL.IC.IT.051729.01</v>
      </c>
    </row>
    <row r="806" spans="1:17" ht="15">
      <c r="A806" t="s">
        <v>4089</v>
      </c>
      <c r="C806" s="2" t="s">
        <v>7071</v>
      </c>
      <c r="D806" t="s">
        <v>4562</v>
      </c>
      <c r="E806" s="2" t="s">
        <v>965</v>
      </c>
      <c r="F806" t="s">
        <v>4377</v>
      </c>
      <c r="G806" t="s">
        <v>4187</v>
      </c>
      <c r="H806" s="2" t="s">
        <v>1192</v>
      </c>
      <c r="I806" t="s">
        <v>4323</v>
      </c>
      <c r="J806" s="11" t="str">
        <f t="shared" si="85"/>
        <v>IC.IT.051801</v>
      </c>
      <c r="K806" s="2" t="s">
        <v>1192</v>
      </c>
      <c r="L806" t="str">
        <f t="shared" si="86"/>
        <v>Forehead, right side</v>
      </c>
      <c r="M806" s="12" t="str">
        <f t="shared" si="87"/>
        <v>PI.IC.IT.051801.01</v>
      </c>
      <c r="N806" s="12"/>
      <c r="O806" s="12" t="str">
        <f t="shared" si="88"/>
        <v>PH.IC.IT.051801.01</v>
      </c>
      <c r="Q806" s="12" t="str">
        <f t="shared" si="89"/>
        <v>CL.IC.IT.051801.01</v>
      </c>
    </row>
    <row r="807" spans="1:17" ht="15">
      <c r="A807" t="s">
        <v>4089</v>
      </c>
      <c r="C807" s="2" t="s">
        <v>7071</v>
      </c>
      <c r="E807" s="2" t="s">
        <v>965</v>
      </c>
      <c r="F807" t="s">
        <v>4377</v>
      </c>
      <c r="G807" t="s">
        <v>4324</v>
      </c>
      <c r="H807" s="2" t="s">
        <v>923</v>
      </c>
      <c r="I807" t="s">
        <v>4325</v>
      </c>
      <c r="J807" s="11" t="str">
        <f t="shared" si="85"/>
        <v>IC.IT.051802</v>
      </c>
      <c r="K807" s="2" t="s">
        <v>1192</v>
      </c>
      <c r="L807" t="str">
        <f t="shared" si="86"/>
        <v>Forehead, left side</v>
      </c>
      <c r="M807" s="12" t="str">
        <f t="shared" si="87"/>
        <v>PI.IC.IT.051802.01</v>
      </c>
      <c r="N807" s="12"/>
      <c r="O807" s="12" t="str">
        <f t="shared" si="88"/>
        <v>PH.IC.IT.051802.01</v>
      </c>
      <c r="Q807" s="12" t="str">
        <f t="shared" si="89"/>
        <v>CL.IC.IT.051802.01</v>
      </c>
    </row>
    <row r="808" spans="1:17" ht="15">
      <c r="A808" t="s">
        <v>4089</v>
      </c>
      <c r="C808" s="2" t="s">
        <v>7071</v>
      </c>
      <c r="E808" s="2" t="s">
        <v>965</v>
      </c>
      <c r="F808" t="s">
        <v>4377</v>
      </c>
      <c r="G808" t="s">
        <v>4326</v>
      </c>
      <c r="H808" s="2" t="s">
        <v>1202</v>
      </c>
      <c r="I808" t="s">
        <v>4326</v>
      </c>
      <c r="J808" s="11" t="str">
        <f t="shared" si="85"/>
        <v>IC.IT.051803</v>
      </c>
      <c r="K808" s="2" t="s">
        <v>1192</v>
      </c>
      <c r="L808" t="str">
        <f t="shared" si="86"/>
        <v>Forehead</v>
      </c>
      <c r="M808" s="12" t="str">
        <f t="shared" si="87"/>
        <v>PI.IC.IT.051803.01</v>
      </c>
      <c r="N808" s="12"/>
      <c r="O808" s="12" t="str">
        <f t="shared" si="88"/>
        <v>PH.IC.IT.051803.01</v>
      </c>
      <c r="Q808" s="12" t="str">
        <f t="shared" si="89"/>
        <v>CL.IC.IT.051803.01</v>
      </c>
    </row>
    <row r="809" spans="1:17" ht="15">
      <c r="A809" t="s">
        <v>4089</v>
      </c>
      <c r="C809" s="2" t="s">
        <v>7071</v>
      </c>
      <c r="E809" s="2" t="s">
        <v>965</v>
      </c>
      <c r="F809" t="s">
        <v>4377</v>
      </c>
      <c r="G809" t="s">
        <v>4327</v>
      </c>
      <c r="H809" s="2" t="s">
        <v>7070</v>
      </c>
      <c r="I809" t="s">
        <v>4328</v>
      </c>
      <c r="J809" s="11" t="str">
        <f t="shared" si="85"/>
        <v>IC.IT.051804</v>
      </c>
      <c r="K809" s="2" t="s">
        <v>1192</v>
      </c>
      <c r="L809" t="str">
        <f t="shared" si="86"/>
        <v>Temporal, right</v>
      </c>
      <c r="M809" s="12" t="str">
        <f t="shared" si="87"/>
        <v>PI.IC.IT.051804.01</v>
      </c>
      <c r="N809" s="12"/>
      <c r="O809" s="12" t="str">
        <f t="shared" si="88"/>
        <v>PH.IC.IT.051804.01</v>
      </c>
      <c r="Q809" s="12" t="str">
        <f t="shared" si="89"/>
        <v>CL.IC.IT.051804.01</v>
      </c>
    </row>
    <row r="810" spans="1:17" ht="15">
      <c r="A810" t="s">
        <v>4089</v>
      </c>
      <c r="C810" s="2" t="s">
        <v>7071</v>
      </c>
      <c r="E810" s="2" t="s">
        <v>965</v>
      </c>
      <c r="F810" t="s">
        <v>4377</v>
      </c>
      <c r="G810" t="s">
        <v>4329</v>
      </c>
      <c r="H810" s="2" t="s">
        <v>7071</v>
      </c>
      <c r="I810" t="s">
        <v>4330</v>
      </c>
      <c r="J810" s="11" t="str">
        <f t="shared" si="85"/>
        <v>IC.IT.051805</v>
      </c>
      <c r="K810" s="2" t="s">
        <v>1192</v>
      </c>
      <c r="L810" t="str">
        <f t="shared" si="86"/>
        <v>Temporal, left</v>
      </c>
      <c r="M810" s="12" t="str">
        <f t="shared" si="87"/>
        <v>PI.IC.IT.051805.01</v>
      </c>
      <c r="N810" s="12"/>
      <c r="O810" s="12" t="str">
        <f t="shared" si="88"/>
        <v>PH.IC.IT.051805.01</v>
      </c>
      <c r="Q810" s="12" t="str">
        <f t="shared" si="89"/>
        <v>CL.IC.IT.051805.01</v>
      </c>
    </row>
    <row r="811" spans="1:17" ht="15">
      <c r="A811" t="s">
        <v>4089</v>
      </c>
      <c r="C811" s="2" t="s">
        <v>7071</v>
      </c>
      <c r="E811" s="2" t="s">
        <v>965</v>
      </c>
      <c r="F811" t="s">
        <v>4377</v>
      </c>
      <c r="G811" t="s">
        <v>4331</v>
      </c>
      <c r="H811" s="2" t="s">
        <v>6888</v>
      </c>
      <c r="I811" t="s">
        <v>4332</v>
      </c>
      <c r="J811" s="11" t="str">
        <f t="shared" si="85"/>
        <v>IC.IT.051806</v>
      </c>
      <c r="K811" s="2" t="s">
        <v>1192</v>
      </c>
      <c r="L811" t="str">
        <f t="shared" si="86"/>
        <v>Parietal, right</v>
      </c>
      <c r="M811" s="12" t="str">
        <f t="shared" si="87"/>
        <v>PI.IC.IT.051806.01</v>
      </c>
      <c r="N811" s="12"/>
      <c r="O811" s="12" t="str">
        <f t="shared" si="88"/>
        <v>PH.IC.IT.051806.01</v>
      </c>
      <c r="Q811" s="12" t="str">
        <f t="shared" si="89"/>
        <v>CL.IC.IT.051806.01</v>
      </c>
    </row>
    <row r="812" spans="1:17" ht="15">
      <c r="A812" t="s">
        <v>4089</v>
      </c>
      <c r="C812" s="2" t="s">
        <v>7071</v>
      </c>
      <c r="E812" s="2" t="s">
        <v>965</v>
      </c>
      <c r="F812" t="s">
        <v>4377</v>
      </c>
      <c r="G812" t="s">
        <v>4333</v>
      </c>
      <c r="H812" s="2" t="s">
        <v>7284</v>
      </c>
      <c r="I812" t="s">
        <v>4334</v>
      </c>
      <c r="J812" s="11" t="str">
        <f t="shared" si="85"/>
        <v>IC.IT.051807</v>
      </c>
      <c r="K812" s="2" t="s">
        <v>1192</v>
      </c>
      <c r="L812" t="str">
        <f t="shared" si="86"/>
        <v>Parietal, left</v>
      </c>
      <c r="M812" s="12" t="str">
        <f t="shared" si="87"/>
        <v>PI.IC.IT.051807.01</v>
      </c>
      <c r="N812" s="12"/>
      <c r="O812" s="12" t="str">
        <f t="shared" si="88"/>
        <v>PH.IC.IT.051807.01</v>
      </c>
      <c r="Q812" s="12" t="str">
        <f t="shared" si="89"/>
        <v>CL.IC.IT.051807.01</v>
      </c>
    </row>
    <row r="813" spans="1:17" ht="15">
      <c r="A813" t="s">
        <v>4089</v>
      </c>
      <c r="C813" s="2" t="s">
        <v>7071</v>
      </c>
      <c r="E813" s="2" t="s">
        <v>965</v>
      </c>
      <c r="F813" t="s">
        <v>4377</v>
      </c>
      <c r="G813" t="s">
        <v>4335</v>
      </c>
      <c r="H813" s="2" t="s">
        <v>10093</v>
      </c>
      <c r="I813" t="s">
        <v>4335</v>
      </c>
      <c r="J813" s="11" t="str">
        <f t="shared" si="85"/>
        <v>IC.IT.051808</v>
      </c>
      <c r="K813" s="2" t="s">
        <v>1192</v>
      </c>
      <c r="L813" t="str">
        <f t="shared" si="86"/>
        <v>Occiput</v>
      </c>
      <c r="M813" s="12" t="str">
        <f t="shared" si="87"/>
        <v>PI.IC.IT.051808.01</v>
      </c>
      <c r="N813" s="12"/>
      <c r="O813" s="12" t="str">
        <f t="shared" si="88"/>
        <v>PH.IC.IT.051808.01</v>
      </c>
      <c r="Q813" s="12" t="str">
        <f t="shared" si="89"/>
        <v>CL.IC.IT.051808.01</v>
      </c>
    </row>
    <row r="814" spans="1:17" ht="15">
      <c r="A814" t="s">
        <v>4089</v>
      </c>
      <c r="C814" s="2" t="s">
        <v>7071</v>
      </c>
      <c r="E814" s="2" t="s">
        <v>965</v>
      </c>
      <c r="F814" t="s">
        <v>4377</v>
      </c>
      <c r="G814" t="s">
        <v>4336</v>
      </c>
      <c r="H814" s="2" t="s">
        <v>10095</v>
      </c>
      <c r="I814" t="s">
        <v>4337</v>
      </c>
      <c r="J814" s="11" t="str">
        <f t="shared" si="85"/>
        <v>IC.IT.051809</v>
      </c>
      <c r="K814" s="2" t="s">
        <v>1192</v>
      </c>
      <c r="L814" t="str">
        <f t="shared" si="86"/>
        <v>Eye, right</v>
      </c>
      <c r="M814" s="12" t="str">
        <f t="shared" si="87"/>
        <v>PI.IC.IT.051809.01</v>
      </c>
      <c r="N814" s="12"/>
      <c r="O814" s="12" t="str">
        <f t="shared" si="88"/>
        <v>PH.IC.IT.051809.01</v>
      </c>
      <c r="Q814" s="12" t="str">
        <f t="shared" si="89"/>
        <v>CL.IC.IT.051809.01</v>
      </c>
    </row>
    <row r="815" spans="1:17" ht="15">
      <c r="A815" t="s">
        <v>4089</v>
      </c>
      <c r="C815" s="2" t="s">
        <v>7071</v>
      </c>
      <c r="E815" s="2" t="s">
        <v>965</v>
      </c>
      <c r="F815" t="s">
        <v>4377</v>
      </c>
      <c r="G815" t="s">
        <v>4338</v>
      </c>
      <c r="H815" s="2" t="s">
        <v>10905</v>
      </c>
      <c r="I815" t="s">
        <v>4339</v>
      </c>
      <c r="J815" s="11" t="str">
        <f t="shared" si="85"/>
        <v>IC.IT.051810</v>
      </c>
      <c r="K815" s="2" t="s">
        <v>1192</v>
      </c>
      <c r="L815" t="str">
        <f t="shared" si="86"/>
        <v>Eye, left</v>
      </c>
      <c r="M815" s="12" t="str">
        <f t="shared" si="87"/>
        <v>PI.IC.IT.051810.01</v>
      </c>
      <c r="N815" s="12"/>
      <c r="O815" s="12" t="str">
        <f t="shared" si="88"/>
        <v>PH.IC.IT.051810.01</v>
      </c>
      <c r="Q815" s="12" t="str">
        <f t="shared" si="89"/>
        <v>CL.IC.IT.051810.01</v>
      </c>
    </row>
    <row r="816" spans="1:17" ht="15">
      <c r="A816" t="s">
        <v>4089</v>
      </c>
      <c r="C816" s="2" t="s">
        <v>7071</v>
      </c>
      <c r="E816" s="2" t="s">
        <v>965</v>
      </c>
      <c r="F816" t="s">
        <v>4377</v>
      </c>
      <c r="G816" t="s">
        <v>3913</v>
      </c>
      <c r="H816" s="2" t="s">
        <v>11023</v>
      </c>
      <c r="I816" t="s">
        <v>3914</v>
      </c>
      <c r="J816" s="11" t="str">
        <f t="shared" si="85"/>
        <v>IC.IT.051812</v>
      </c>
      <c r="K816" s="2" t="s">
        <v>1192</v>
      </c>
      <c r="L816" t="str">
        <f t="shared" si="86"/>
        <v>Ear, right</v>
      </c>
      <c r="M816" s="12" t="str">
        <f t="shared" si="87"/>
        <v>PI.IC.IT.051812.01</v>
      </c>
      <c r="N816" s="12"/>
      <c r="O816" s="12" t="str">
        <f t="shared" si="88"/>
        <v>PH.IC.IT.051812.01</v>
      </c>
      <c r="Q816" s="12" t="str">
        <f t="shared" si="89"/>
        <v>CL.IC.IT.051812.01</v>
      </c>
    </row>
    <row r="817" spans="1:17" ht="15">
      <c r="A817" t="s">
        <v>4089</v>
      </c>
      <c r="C817" s="2" t="s">
        <v>7071</v>
      </c>
      <c r="E817" s="2" t="s">
        <v>965</v>
      </c>
      <c r="F817" t="s">
        <v>4377</v>
      </c>
      <c r="G817" t="s">
        <v>3915</v>
      </c>
      <c r="H817" s="2" t="s">
        <v>8201</v>
      </c>
      <c r="I817" t="s">
        <v>3916</v>
      </c>
      <c r="J817" s="11" t="str">
        <f t="shared" si="85"/>
        <v>IC.IT.051813</v>
      </c>
      <c r="K817" s="2" t="s">
        <v>1192</v>
      </c>
      <c r="L817" t="str">
        <f t="shared" si="86"/>
        <v>Ear, left</v>
      </c>
      <c r="M817" s="12" t="str">
        <f t="shared" si="87"/>
        <v>PI.IC.IT.051813.01</v>
      </c>
      <c r="N817" s="12"/>
      <c r="O817" s="12" t="str">
        <f t="shared" si="88"/>
        <v>PH.IC.IT.051813.01</v>
      </c>
      <c r="Q817" s="12" t="str">
        <f t="shared" si="89"/>
        <v>CL.IC.IT.051813.01</v>
      </c>
    </row>
    <row r="818" spans="1:17" ht="15">
      <c r="A818" t="s">
        <v>4089</v>
      </c>
      <c r="C818" s="2" t="s">
        <v>7071</v>
      </c>
      <c r="E818" s="2" t="s">
        <v>965</v>
      </c>
      <c r="F818" t="s">
        <v>4377</v>
      </c>
      <c r="G818" t="s">
        <v>4064</v>
      </c>
      <c r="H818" s="2" t="s">
        <v>9621</v>
      </c>
      <c r="I818" t="s">
        <v>4064</v>
      </c>
      <c r="J818" s="11" t="str">
        <f t="shared" si="85"/>
        <v>IC.IT.051814</v>
      </c>
      <c r="K818" s="2" t="s">
        <v>1192</v>
      </c>
      <c r="L818" t="str">
        <f t="shared" si="86"/>
        <v>Nose</v>
      </c>
      <c r="M818" s="12" t="str">
        <f t="shared" si="87"/>
        <v>PI.IC.IT.051814.01</v>
      </c>
      <c r="N818" s="12"/>
      <c r="O818" s="12" t="str">
        <f t="shared" si="88"/>
        <v>PH.IC.IT.051814.01</v>
      </c>
      <c r="Q818" s="12" t="str">
        <f t="shared" si="89"/>
        <v>CL.IC.IT.051814.01</v>
      </c>
    </row>
    <row r="819" spans="1:17" ht="15">
      <c r="A819" t="s">
        <v>4089</v>
      </c>
      <c r="C819" s="2" t="s">
        <v>7071</v>
      </c>
      <c r="E819" s="2" t="s">
        <v>965</v>
      </c>
      <c r="F819" t="s">
        <v>4377</v>
      </c>
      <c r="G819" t="s">
        <v>4246</v>
      </c>
      <c r="H819" s="2" t="s">
        <v>6135</v>
      </c>
      <c r="I819" t="s">
        <v>4247</v>
      </c>
      <c r="J819" s="11" t="str">
        <f t="shared" si="85"/>
        <v>IC.IT.051815</v>
      </c>
      <c r="K819" s="2" t="s">
        <v>1192</v>
      </c>
      <c r="L819" t="str">
        <f t="shared" si="86"/>
        <v>Nose, right side</v>
      </c>
      <c r="M819" s="12" t="str">
        <f t="shared" si="87"/>
        <v>PI.IC.IT.051815.01</v>
      </c>
      <c r="N819" s="12"/>
      <c r="O819" s="12" t="str">
        <f t="shared" si="88"/>
        <v>PH.IC.IT.051815.01</v>
      </c>
      <c r="Q819" s="12" t="str">
        <f t="shared" si="89"/>
        <v>CL.IC.IT.051815.01</v>
      </c>
    </row>
    <row r="820" spans="1:17" ht="15">
      <c r="A820" t="s">
        <v>4089</v>
      </c>
      <c r="C820" s="2" t="s">
        <v>7071</v>
      </c>
      <c r="E820" s="2" t="s">
        <v>965</v>
      </c>
      <c r="F820" t="s">
        <v>4377</v>
      </c>
      <c r="G820" t="s">
        <v>4248</v>
      </c>
      <c r="H820" s="2" t="s">
        <v>5740</v>
      </c>
      <c r="I820" t="s">
        <v>4249</v>
      </c>
      <c r="J820" s="11" t="str">
        <f t="shared" si="85"/>
        <v>IC.IT.051816</v>
      </c>
      <c r="K820" s="2" t="s">
        <v>1192</v>
      </c>
      <c r="L820" t="str">
        <f t="shared" si="86"/>
        <v>Nose, left side</v>
      </c>
      <c r="M820" s="12" t="str">
        <f t="shared" si="87"/>
        <v>PI.IC.IT.051816.01</v>
      </c>
      <c r="N820" s="12"/>
      <c r="O820" s="12" t="str">
        <f t="shared" si="88"/>
        <v>PH.IC.IT.051816.01</v>
      </c>
      <c r="Q820" s="12" t="str">
        <f t="shared" si="89"/>
        <v>CL.IC.IT.051816.01</v>
      </c>
    </row>
    <row r="821" spans="1:17" ht="15">
      <c r="A821" t="s">
        <v>4089</v>
      </c>
      <c r="C821" s="2" t="s">
        <v>7071</v>
      </c>
      <c r="E821" s="2" t="s">
        <v>965</v>
      </c>
      <c r="F821" t="s">
        <v>4377</v>
      </c>
      <c r="G821" t="s">
        <v>4250</v>
      </c>
      <c r="H821" s="2" t="s">
        <v>1138</v>
      </c>
      <c r="I821" t="s">
        <v>4250</v>
      </c>
      <c r="J821" s="11" t="str">
        <f t="shared" si="85"/>
        <v>IC.IT.051817</v>
      </c>
      <c r="K821" s="2" t="s">
        <v>1192</v>
      </c>
      <c r="L821" t="str">
        <f t="shared" si="86"/>
        <v>Mouth</v>
      </c>
      <c r="M821" s="12" t="str">
        <f t="shared" si="87"/>
        <v>PI.IC.IT.051817.01</v>
      </c>
      <c r="N821" s="12"/>
      <c r="O821" s="12" t="str">
        <f t="shared" si="88"/>
        <v>PH.IC.IT.051817.01</v>
      </c>
      <c r="Q821" s="12" t="str">
        <f t="shared" si="89"/>
        <v>CL.IC.IT.051817.01</v>
      </c>
    </row>
    <row r="822" spans="1:17" ht="15">
      <c r="A822" t="s">
        <v>4089</v>
      </c>
      <c r="C822" s="2" t="s">
        <v>7071</v>
      </c>
      <c r="E822" s="2" t="s">
        <v>965</v>
      </c>
      <c r="F822" t="s">
        <v>4377</v>
      </c>
      <c r="G822" t="s">
        <v>4251</v>
      </c>
      <c r="H822" s="2" t="s">
        <v>965</v>
      </c>
      <c r="I822" t="s">
        <v>4252</v>
      </c>
      <c r="J822" s="11" t="str">
        <f t="shared" si="85"/>
        <v>IC.IT.051818</v>
      </c>
      <c r="K822" s="2" t="s">
        <v>1192</v>
      </c>
      <c r="L822" t="str">
        <f t="shared" si="86"/>
        <v>Lip(s)</v>
      </c>
      <c r="M822" s="12" t="str">
        <f t="shared" si="87"/>
        <v>PI.IC.IT.051818.01</v>
      </c>
      <c r="N822" s="12"/>
      <c r="O822" s="12" t="str">
        <f t="shared" si="88"/>
        <v>PH.IC.IT.051818.01</v>
      </c>
      <c r="Q822" s="12" t="str">
        <f t="shared" si="89"/>
        <v>CL.IC.IT.051818.01</v>
      </c>
    </row>
    <row r="823" spans="1:17" ht="15">
      <c r="A823" t="s">
        <v>4089</v>
      </c>
      <c r="C823" s="2" t="s">
        <v>7071</v>
      </c>
      <c r="E823" s="2" t="s">
        <v>965</v>
      </c>
      <c r="F823" t="s">
        <v>4377</v>
      </c>
      <c r="G823" t="s">
        <v>4253</v>
      </c>
      <c r="H823" s="2" t="s">
        <v>967</v>
      </c>
      <c r="I823" t="s">
        <v>4254</v>
      </c>
      <c r="J823" s="11" t="str">
        <f t="shared" si="85"/>
        <v>IC.IT.051819</v>
      </c>
      <c r="K823" s="2" t="s">
        <v>1192</v>
      </c>
      <c r="L823" t="str">
        <f t="shared" si="86"/>
        <v>Jaw, right</v>
      </c>
      <c r="M823" s="12" t="str">
        <f t="shared" si="87"/>
        <v>PI.IC.IT.051819.01</v>
      </c>
      <c r="N823" s="12"/>
      <c r="O823" s="12" t="str">
        <f t="shared" si="88"/>
        <v>PH.IC.IT.051819.01</v>
      </c>
      <c r="Q823" s="12" t="str">
        <f t="shared" si="89"/>
        <v>CL.IC.IT.051819.01</v>
      </c>
    </row>
    <row r="824" spans="1:17" ht="15">
      <c r="A824" t="s">
        <v>4089</v>
      </c>
      <c r="C824" s="2" t="s">
        <v>7071</v>
      </c>
      <c r="E824" s="2" t="s">
        <v>965</v>
      </c>
      <c r="F824" t="s">
        <v>4377</v>
      </c>
      <c r="G824" t="s">
        <v>4255</v>
      </c>
      <c r="H824" s="2" t="s">
        <v>6396</v>
      </c>
      <c r="I824" t="s">
        <v>4256</v>
      </c>
      <c r="J824" s="11" t="str">
        <f t="shared" si="85"/>
        <v>IC.IT.051820</v>
      </c>
      <c r="K824" s="2" t="s">
        <v>1192</v>
      </c>
      <c r="L824" t="str">
        <f t="shared" si="86"/>
        <v>Jaw, left</v>
      </c>
      <c r="M824" s="12" t="str">
        <f t="shared" si="87"/>
        <v>PI.IC.IT.051820.01</v>
      </c>
      <c r="N824" s="12"/>
      <c r="O824" s="12" t="str">
        <f t="shared" si="88"/>
        <v>PH.IC.IT.051820.01</v>
      </c>
      <c r="Q824" s="12" t="str">
        <f t="shared" si="89"/>
        <v>CL.IC.IT.051820.01</v>
      </c>
    </row>
    <row r="825" spans="1:17" ht="15">
      <c r="A825" t="s">
        <v>4089</v>
      </c>
      <c r="C825" s="2" t="s">
        <v>7071</v>
      </c>
      <c r="E825" s="2" t="s">
        <v>965</v>
      </c>
      <c r="F825" t="s">
        <v>4377</v>
      </c>
      <c r="G825" t="s">
        <v>4257</v>
      </c>
      <c r="H825" s="2" t="s">
        <v>5577</v>
      </c>
      <c r="I825" t="s">
        <v>4258</v>
      </c>
      <c r="J825" s="11" t="str">
        <f t="shared" si="85"/>
        <v>IC.IT.051821</v>
      </c>
      <c r="K825" s="2" t="s">
        <v>1192</v>
      </c>
      <c r="L825" t="str">
        <f t="shared" si="86"/>
        <v>Neck, right</v>
      </c>
      <c r="M825" s="12" t="str">
        <f t="shared" si="87"/>
        <v>PI.IC.IT.051821.01</v>
      </c>
      <c r="N825" s="12"/>
      <c r="O825" s="12" t="str">
        <f t="shared" si="88"/>
        <v>PH.IC.IT.051821.01</v>
      </c>
      <c r="Q825" s="12" t="str">
        <f t="shared" si="89"/>
        <v>CL.IC.IT.051821.01</v>
      </c>
    </row>
    <row r="826" spans="1:17" ht="15">
      <c r="A826" t="s">
        <v>4089</v>
      </c>
      <c r="C826" s="2" t="s">
        <v>7071</v>
      </c>
      <c r="E826" s="2" t="s">
        <v>965</v>
      </c>
      <c r="F826" t="s">
        <v>4377</v>
      </c>
      <c r="G826" t="s">
        <v>4111</v>
      </c>
      <c r="H826" s="2" t="s">
        <v>5751</v>
      </c>
      <c r="I826" t="s">
        <v>4112</v>
      </c>
      <c r="J826" s="11" t="str">
        <f t="shared" si="85"/>
        <v>IC.IT.051822</v>
      </c>
      <c r="K826" s="2" t="s">
        <v>1192</v>
      </c>
      <c r="L826" t="str">
        <f t="shared" si="86"/>
        <v>Neck, left</v>
      </c>
      <c r="M826" s="12" t="str">
        <f t="shared" si="87"/>
        <v>PI.IC.IT.051822.01</v>
      </c>
      <c r="N826" s="12"/>
      <c r="O826" s="12" t="str">
        <f t="shared" si="88"/>
        <v>PH.IC.IT.051822.01</v>
      </c>
      <c r="Q826" s="12" t="str">
        <f t="shared" si="89"/>
        <v>CL.IC.IT.051822.01</v>
      </c>
    </row>
    <row r="827" spans="1:17" ht="15">
      <c r="A827" t="s">
        <v>4089</v>
      </c>
      <c r="C827" s="2" t="s">
        <v>7071</v>
      </c>
      <c r="E827" s="2" t="s">
        <v>965</v>
      </c>
      <c r="F827" t="s">
        <v>4377</v>
      </c>
      <c r="G827" t="s">
        <v>4113</v>
      </c>
      <c r="H827" s="2" t="s">
        <v>5753</v>
      </c>
      <c r="I827" t="s">
        <v>4113</v>
      </c>
      <c r="J827" s="11" t="str">
        <f t="shared" si="85"/>
        <v>IC.IT.051823</v>
      </c>
      <c r="K827" s="2" t="s">
        <v>1192</v>
      </c>
      <c r="L827" t="str">
        <f t="shared" si="86"/>
        <v>Neck</v>
      </c>
      <c r="M827" s="12" t="str">
        <f t="shared" si="87"/>
        <v>PI.IC.IT.051823.01</v>
      </c>
      <c r="N827" s="12"/>
      <c r="O827" s="12" t="str">
        <f t="shared" si="88"/>
        <v>PH.IC.IT.051823.01</v>
      </c>
      <c r="Q827" s="12" t="str">
        <f t="shared" si="89"/>
        <v>CL.IC.IT.051823.01</v>
      </c>
    </row>
    <row r="828" spans="1:17" ht="15">
      <c r="A828" t="s">
        <v>4089</v>
      </c>
      <c r="C828" s="2" t="s">
        <v>7071</v>
      </c>
      <c r="E828" s="2" t="s">
        <v>965</v>
      </c>
      <c r="F828" t="s">
        <v>4377</v>
      </c>
      <c r="G828" t="s">
        <v>4114</v>
      </c>
      <c r="H828" s="2" t="s">
        <v>6583</v>
      </c>
      <c r="I828" t="s">
        <v>4115</v>
      </c>
      <c r="J828" s="11" t="str">
        <f t="shared" si="85"/>
        <v>IC.IT.051824</v>
      </c>
      <c r="K828" s="2" t="s">
        <v>1192</v>
      </c>
      <c r="L828" t="str">
        <f t="shared" si="86"/>
        <v>Tracheostomy site</v>
      </c>
      <c r="M828" s="12" t="str">
        <f t="shared" si="87"/>
        <v>PI.IC.IT.051824.01</v>
      </c>
      <c r="N828" s="12"/>
      <c r="O828" s="12" t="str">
        <f t="shared" si="88"/>
        <v>PH.IC.IT.051824.01</v>
      </c>
      <c r="Q828" s="12" t="str">
        <f t="shared" si="89"/>
        <v>CL.IC.IT.051824.01</v>
      </c>
    </row>
    <row r="829" spans="1:17" ht="15">
      <c r="A829" t="s">
        <v>4089</v>
      </c>
      <c r="C829" s="2" t="s">
        <v>7071</v>
      </c>
      <c r="E829" s="2" t="s">
        <v>965</v>
      </c>
      <c r="F829" t="s">
        <v>4377</v>
      </c>
      <c r="G829" t="s">
        <v>4116</v>
      </c>
      <c r="H829" s="2" t="s">
        <v>7711</v>
      </c>
      <c r="I829" t="s">
        <v>4116</v>
      </c>
      <c r="J829" s="11" t="str">
        <f t="shared" si="85"/>
        <v>IC.IT.051825</v>
      </c>
      <c r="K829" s="2" t="s">
        <v>1192</v>
      </c>
      <c r="L829" t="str">
        <f t="shared" si="86"/>
        <v>Chin</v>
      </c>
      <c r="M829" s="12" t="str">
        <f t="shared" si="87"/>
        <v>PI.IC.IT.051825.01</v>
      </c>
      <c r="N829" s="12"/>
      <c r="O829" s="12" t="str">
        <f t="shared" si="88"/>
        <v>PH.IC.IT.051825.01</v>
      </c>
      <c r="Q829" s="12" t="str">
        <f t="shared" si="89"/>
        <v>CL.IC.IT.051825.01</v>
      </c>
    </row>
    <row r="830" spans="1:17" ht="15">
      <c r="A830" t="s">
        <v>4089</v>
      </c>
      <c r="C830" s="2" t="s">
        <v>7071</v>
      </c>
      <c r="D830" t="s">
        <v>4564</v>
      </c>
      <c r="E830" s="2" t="s">
        <v>967</v>
      </c>
      <c r="F830" t="s">
        <v>4378</v>
      </c>
      <c r="G830" t="s">
        <v>4119</v>
      </c>
      <c r="H830" s="2" t="s">
        <v>1192</v>
      </c>
      <c r="I830" t="s">
        <v>4120</v>
      </c>
      <c r="J830" s="11" t="str">
        <f t="shared" si="85"/>
        <v>IC.IT.051901</v>
      </c>
      <c r="K830" s="2" t="s">
        <v>1192</v>
      </c>
      <c r="L830" t="str">
        <f t="shared" si="86"/>
        <v>Hip, right</v>
      </c>
      <c r="M830" s="12" t="str">
        <f t="shared" si="87"/>
        <v>PI.IC.IT.051901.01</v>
      </c>
      <c r="N830" s="12"/>
      <c r="O830" s="12" t="str">
        <f t="shared" si="88"/>
        <v>PH.IC.IT.051901.01</v>
      </c>
      <c r="Q830" s="12" t="str">
        <f t="shared" si="89"/>
        <v>CL.IC.IT.051901.01</v>
      </c>
    </row>
    <row r="831" spans="1:17" ht="15">
      <c r="A831" t="s">
        <v>4089</v>
      </c>
      <c r="C831" s="2" t="s">
        <v>7071</v>
      </c>
      <c r="D831" t="s">
        <v>945</v>
      </c>
      <c r="E831" s="2" t="s">
        <v>967</v>
      </c>
      <c r="F831" t="s">
        <v>4378</v>
      </c>
      <c r="G831" t="s">
        <v>4121</v>
      </c>
      <c r="H831" s="2" t="s">
        <v>1199</v>
      </c>
      <c r="I831" t="s">
        <v>4122</v>
      </c>
      <c r="J831" s="11" t="str">
        <f t="shared" si="85"/>
        <v>IC.IT.051902</v>
      </c>
      <c r="K831" s="2" t="s">
        <v>1192</v>
      </c>
      <c r="L831" t="str">
        <f t="shared" si="86"/>
        <v>Hip, left</v>
      </c>
      <c r="M831" s="12" t="str">
        <f t="shared" si="87"/>
        <v>PI.IC.IT.051902.01</v>
      </c>
      <c r="N831" s="12"/>
      <c r="O831" s="12" t="str">
        <f t="shared" si="88"/>
        <v>PH.IC.IT.051902.01</v>
      </c>
      <c r="Q831" s="12" t="str">
        <f t="shared" si="89"/>
        <v>CL.IC.IT.051902.01</v>
      </c>
    </row>
    <row r="832" spans="1:17" ht="15">
      <c r="A832" t="s">
        <v>4089</v>
      </c>
      <c r="C832" s="2" t="s">
        <v>7071</v>
      </c>
      <c r="E832" s="2" t="s">
        <v>967</v>
      </c>
      <c r="F832" t="s">
        <v>4378</v>
      </c>
      <c r="G832" t="s">
        <v>4123</v>
      </c>
      <c r="H832" s="2" t="s">
        <v>1202</v>
      </c>
      <c r="I832" t="s">
        <v>4124</v>
      </c>
      <c r="J832" s="11" t="str">
        <f t="shared" si="85"/>
        <v>IC.IT.051903</v>
      </c>
      <c r="K832" s="2" t="s">
        <v>1192</v>
      </c>
      <c r="L832" t="str">
        <f t="shared" si="86"/>
        <v>Groin, right</v>
      </c>
      <c r="M832" s="12" t="str">
        <f t="shared" si="87"/>
        <v>PI.IC.IT.051903.01</v>
      </c>
      <c r="N832" s="12"/>
      <c r="O832" s="12" t="str">
        <f t="shared" si="88"/>
        <v>PH.IC.IT.051903.01</v>
      </c>
      <c r="Q832" s="12" t="str">
        <f t="shared" si="89"/>
        <v>CL.IC.IT.051903.01</v>
      </c>
    </row>
    <row r="833" spans="1:17" ht="15">
      <c r="A833" t="s">
        <v>4089</v>
      </c>
      <c r="C833" s="2" t="s">
        <v>7071</v>
      </c>
      <c r="E833" s="2" t="s">
        <v>967</v>
      </c>
      <c r="F833" t="s">
        <v>4378</v>
      </c>
      <c r="G833" t="s">
        <v>4125</v>
      </c>
      <c r="H833" s="2" t="s">
        <v>7070</v>
      </c>
      <c r="I833" t="s">
        <v>4126</v>
      </c>
      <c r="J833" s="11" t="str">
        <f t="shared" si="85"/>
        <v>IC.IT.051904</v>
      </c>
      <c r="K833" s="2" t="s">
        <v>1192</v>
      </c>
      <c r="L833" t="str">
        <f t="shared" si="86"/>
        <v>Groin, left</v>
      </c>
      <c r="M833" s="12" t="str">
        <f t="shared" si="87"/>
        <v>PI.IC.IT.051904.01</v>
      </c>
      <c r="N833" s="12"/>
      <c r="O833" s="12" t="str">
        <f t="shared" si="88"/>
        <v>PH.IC.IT.051904.01</v>
      </c>
      <c r="Q833" s="12" t="str">
        <f t="shared" si="89"/>
        <v>CL.IC.IT.051904.01</v>
      </c>
    </row>
    <row r="834" spans="1:17" ht="15">
      <c r="A834" t="s">
        <v>4089</v>
      </c>
      <c r="C834" s="2" t="s">
        <v>7071</v>
      </c>
      <c r="E834" s="2" t="s">
        <v>967</v>
      </c>
      <c r="F834" t="s">
        <v>4378</v>
      </c>
      <c r="G834" t="s">
        <v>4127</v>
      </c>
      <c r="H834" s="2" t="s">
        <v>7071</v>
      </c>
      <c r="I834" t="s">
        <v>4127</v>
      </c>
      <c r="J834" s="11" t="str">
        <f t="shared" si="85"/>
        <v>IC.IT.051905</v>
      </c>
      <c r="K834" s="2" t="s">
        <v>1192</v>
      </c>
      <c r="L834" t="str">
        <f t="shared" si="86"/>
        <v>Penis</v>
      </c>
      <c r="M834" s="12" t="str">
        <f t="shared" si="87"/>
        <v>PI.IC.IT.051905.01</v>
      </c>
      <c r="N834" s="12"/>
      <c r="O834" s="12" t="str">
        <f t="shared" si="88"/>
        <v>PH.IC.IT.051905.01</v>
      </c>
      <c r="Q834" s="12" t="str">
        <f t="shared" si="89"/>
        <v>CL.IC.IT.051905.01</v>
      </c>
    </row>
    <row r="835" spans="1:17" ht="15">
      <c r="A835" t="s">
        <v>4089</v>
      </c>
      <c r="C835" s="2" t="s">
        <v>7071</v>
      </c>
      <c r="E835" s="2" t="s">
        <v>967</v>
      </c>
      <c r="F835" t="s">
        <v>4378</v>
      </c>
      <c r="G835" t="s">
        <v>4128</v>
      </c>
      <c r="H835" s="2" t="s">
        <v>6888</v>
      </c>
      <c r="I835" t="s">
        <v>4128</v>
      </c>
      <c r="J835" s="11" t="str">
        <f t="shared" si="85"/>
        <v>IC.IT.051906</v>
      </c>
      <c r="K835" s="2" t="s">
        <v>1192</v>
      </c>
      <c r="L835" t="str">
        <f t="shared" si="86"/>
        <v>Labia</v>
      </c>
      <c r="M835" s="12" t="str">
        <f t="shared" si="87"/>
        <v>PI.IC.IT.051906.01</v>
      </c>
      <c r="N835" s="12"/>
      <c r="O835" s="12" t="str">
        <f t="shared" si="88"/>
        <v>PH.IC.IT.051906.01</v>
      </c>
      <c r="Q835" s="12" t="str">
        <f t="shared" si="89"/>
        <v>CL.IC.IT.051906.01</v>
      </c>
    </row>
    <row r="836" spans="1:17" ht="15">
      <c r="A836" t="s">
        <v>4089</v>
      </c>
      <c r="C836" s="2" t="s">
        <v>7071</v>
      </c>
      <c r="E836" s="2" t="s">
        <v>967</v>
      </c>
      <c r="F836" t="s">
        <v>4378</v>
      </c>
      <c r="G836" t="s">
        <v>4129</v>
      </c>
      <c r="H836" s="2" t="s">
        <v>7284</v>
      </c>
      <c r="I836" t="s">
        <v>4129</v>
      </c>
      <c r="J836" s="11" t="str">
        <f t="shared" si="85"/>
        <v>IC.IT.051907</v>
      </c>
      <c r="K836" s="2" t="s">
        <v>1192</v>
      </c>
      <c r="L836" t="str">
        <f t="shared" si="86"/>
        <v>Perineum</v>
      </c>
      <c r="M836" s="12" t="str">
        <f t="shared" si="87"/>
        <v>PI.IC.IT.051907.01</v>
      </c>
      <c r="N836" s="12"/>
      <c r="O836" s="12" t="str">
        <f t="shared" si="88"/>
        <v>PH.IC.IT.051907.01</v>
      </c>
      <c r="Q836" s="12" t="str">
        <f t="shared" si="89"/>
        <v>CL.IC.IT.051907.01</v>
      </c>
    </row>
    <row r="837" spans="1:17" ht="15">
      <c r="A837" t="s">
        <v>4089</v>
      </c>
      <c r="C837" s="2" t="s">
        <v>7071</v>
      </c>
      <c r="E837" s="2" t="s">
        <v>967</v>
      </c>
      <c r="F837" t="s">
        <v>4378</v>
      </c>
      <c r="G837" t="s">
        <v>4130</v>
      </c>
      <c r="H837" s="2" t="s">
        <v>10093</v>
      </c>
      <c r="I837" t="s">
        <v>4131</v>
      </c>
      <c r="J837" s="11" t="str">
        <f t="shared" si="85"/>
        <v>IC.IT.051908</v>
      </c>
      <c r="K837" s="2" t="s">
        <v>1192</v>
      </c>
      <c r="L837" t="str">
        <f t="shared" si="86"/>
        <v>Buttock, right</v>
      </c>
      <c r="M837" s="12" t="str">
        <f t="shared" si="87"/>
        <v>PI.IC.IT.051908.01</v>
      </c>
      <c r="N837" s="12"/>
      <c r="O837" s="12" t="str">
        <f t="shared" si="88"/>
        <v>PH.IC.IT.051908.01</v>
      </c>
      <c r="Q837" s="12" t="str">
        <f t="shared" si="89"/>
        <v>CL.IC.IT.051908.01</v>
      </c>
    </row>
    <row r="838" spans="1:17" ht="15">
      <c r="A838" t="s">
        <v>4089</v>
      </c>
      <c r="C838" s="2" t="s">
        <v>7071</v>
      </c>
      <c r="E838" s="2" t="s">
        <v>967</v>
      </c>
      <c r="F838" t="s">
        <v>4378</v>
      </c>
      <c r="G838" t="s">
        <v>4132</v>
      </c>
      <c r="H838" s="2" t="s">
        <v>10095</v>
      </c>
      <c r="I838" t="s">
        <v>4133</v>
      </c>
      <c r="J838" s="11" t="str">
        <f t="shared" si="85"/>
        <v>IC.IT.051909</v>
      </c>
      <c r="K838" s="2" t="s">
        <v>1192</v>
      </c>
      <c r="L838" t="str">
        <f t="shared" si="86"/>
        <v>Buttocks, left</v>
      </c>
      <c r="M838" s="12" t="str">
        <f t="shared" si="87"/>
        <v>PI.IC.IT.051909.01</v>
      </c>
      <c r="N838" s="12"/>
      <c r="O838" s="12" t="str">
        <f t="shared" si="88"/>
        <v>PH.IC.IT.051909.01</v>
      </c>
      <c r="Q838" s="12" t="str">
        <f t="shared" si="89"/>
        <v>CL.IC.IT.051909.01</v>
      </c>
    </row>
    <row r="839" spans="1:17" ht="15">
      <c r="A839" t="s">
        <v>4089</v>
      </c>
      <c r="C839" s="2" t="s">
        <v>7071</v>
      </c>
      <c r="E839" s="2" t="s">
        <v>967</v>
      </c>
      <c r="F839" t="s">
        <v>4378</v>
      </c>
      <c r="G839" t="s">
        <v>4134</v>
      </c>
      <c r="H839" s="2" t="s">
        <v>10905</v>
      </c>
      <c r="I839" t="s">
        <v>4134</v>
      </c>
      <c r="J839" s="11" t="str">
        <f t="shared" si="85"/>
        <v>IC.IT.051910</v>
      </c>
      <c r="K839" s="2" t="s">
        <v>1192</v>
      </c>
      <c r="L839" t="str">
        <f t="shared" si="86"/>
        <v>Rectum</v>
      </c>
      <c r="M839" s="12" t="str">
        <f t="shared" si="87"/>
        <v>PI.IC.IT.051910.01</v>
      </c>
      <c r="N839" s="12"/>
      <c r="O839" s="12" t="str">
        <f t="shared" si="88"/>
        <v>PH.IC.IT.051910.01</v>
      </c>
      <c r="Q839" s="12" t="str">
        <f t="shared" si="89"/>
        <v>CL.IC.IT.051910.01</v>
      </c>
    </row>
    <row r="840" spans="1:17" ht="15">
      <c r="A840" t="s">
        <v>4089</v>
      </c>
      <c r="C840" s="2" t="s">
        <v>7071</v>
      </c>
      <c r="E840" s="2" t="s">
        <v>967</v>
      </c>
      <c r="F840" t="s">
        <v>4378</v>
      </c>
      <c r="G840" t="s">
        <v>4135</v>
      </c>
      <c r="H840" s="2" t="s">
        <v>11023</v>
      </c>
      <c r="I840" t="s">
        <v>4135</v>
      </c>
      <c r="J840" s="11" t="str">
        <f t="shared" si="85"/>
        <v>IC.IT.051912</v>
      </c>
      <c r="K840" s="2" t="s">
        <v>1192</v>
      </c>
      <c r="L840" t="str">
        <f t="shared" si="86"/>
        <v>Sacrum</v>
      </c>
      <c r="M840" s="12" t="str">
        <f t="shared" si="87"/>
        <v>PI.IC.IT.051912.01</v>
      </c>
      <c r="N840" s="12"/>
      <c r="O840" s="12" t="str">
        <f t="shared" si="88"/>
        <v>PH.IC.IT.051912.01</v>
      </c>
      <c r="Q840" s="12" t="str">
        <f t="shared" si="89"/>
        <v>CL.IC.IT.051912.01</v>
      </c>
    </row>
    <row r="841" spans="1:17" ht="15">
      <c r="A841" t="s">
        <v>4089</v>
      </c>
      <c r="C841" s="2" t="s">
        <v>7071</v>
      </c>
      <c r="E841" s="2" t="s">
        <v>967</v>
      </c>
      <c r="F841" t="s">
        <v>4378</v>
      </c>
      <c r="G841" t="s">
        <v>4136</v>
      </c>
      <c r="H841" s="2" t="s">
        <v>8201</v>
      </c>
      <c r="I841" t="s">
        <v>4136</v>
      </c>
      <c r="J841" s="11" t="str">
        <f t="shared" si="85"/>
        <v>IC.IT.051913</v>
      </c>
      <c r="K841" s="2" t="s">
        <v>1192</v>
      </c>
      <c r="L841" t="str">
        <f t="shared" si="86"/>
        <v>Coccyx</v>
      </c>
      <c r="M841" s="12" t="str">
        <f t="shared" si="87"/>
        <v>PI.IC.IT.051913.01</v>
      </c>
      <c r="N841" s="12"/>
      <c r="O841" s="12" t="str">
        <f t="shared" si="88"/>
        <v>PH.IC.IT.051913.01</v>
      </c>
      <c r="Q841" s="12" t="str">
        <f t="shared" si="89"/>
        <v>CL.IC.IT.051913.01</v>
      </c>
    </row>
    <row r="842" spans="1:17" ht="15">
      <c r="A842" t="s">
        <v>4089</v>
      </c>
      <c r="C842" s="2" t="s">
        <v>7071</v>
      </c>
      <c r="E842" s="2" t="s">
        <v>967</v>
      </c>
      <c r="F842" t="s">
        <v>4378</v>
      </c>
      <c r="G842" t="s">
        <v>4137</v>
      </c>
      <c r="H842" s="2" t="s">
        <v>9621</v>
      </c>
      <c r="I842" t="s">
        <v>4137</v>
      </c>
      <c r="J842" s="11" t="str">
        <f t="shared" si="85"/>
        <v>IC.IT.051914</v>
      </c>
      <c r="K842" s="2" t="s">
        <v>1192</v>
      </c>
      <c r="L842" t="str">
        <f t="shared" si="86"/>
        <v>Scrotum</v>
      </c>
      <c r="M842" s="12" t="str">
        <f t="shared" si="87"/>
        <v>PI.IC.IT.051914.01</v>
      </c>
      <c r="N842" s="12"/>
      <c r="O842" s="12" t="str">
        <f t="shared" si="88"/>
        <v>PH.IC.IT.051914.01</v>
      </c>
      <c r="Q842" s="12" t="str">
        <f t="shared" si="89"/>
        <v>CL.IC.IT.051914.01</v>
      </c>
    </row>
    <row r="843" spans="1:17" ht="15">
      <c r="A843" t="s">
        <v>4089</v>
      </c>
      <c r="C843" s="2" t="s">
        <v>7071</v>
      </c>
      <c r="D843" t="s">
        <v>4566</v>
      </c>
      <c r="E843" s="2" t="s">
        <v>6396</v>
      </c>
      <c r="F843" t="s">
        <v>4379</v>
      </c>
      <c r="G843" t="s">
        <v>3979</v>
      </c>
      <c r="H843" s="2" t="s">
        <v>6135</v>
      </c>
      <c r="I843" t="s">
        <v>3980</v>
      </c>
      <c r="J843" s="11" t="str">
        <f t="shared" si="85"/>
        <v>IC.IT.052015</v>
      </c>
      <c r="K843" s="2" t="s">
        <v>1192</v>
      </c>
      <c r="L843" t="str">
        <f t="shared" si="86"/>
        <v>Shoulder, right</v>
      </c>
      <c r="M843" s="12" t="str">
        <f t="shared" si="87"/>
        <v>PI.IC.IT.052015.01</v>
      </c>
      <c r="N843" s="12"/>
      <c r="O843" s="12" t="str">
        <f t="shared" si="88"/>
        <v>PH.IC.IT.052015.01</v>
      </c>
      <c r="Q843" s="12" t="str">
        <f t="shared" si="89"/>
        <v>CL.IC.IT.052015.01</v>
      </c>
    </row>
    <row r="844" spans="1:17" ht="15">
      <c r="A844" t="s">
        <v>4089</v>
      </c>
      <c r="C844" s="2" t="s">
        <v>7071</v>
      </c>
      <c r="E844" s="2" t="s">
        <v>6396</v>
      </c>
      <c r="F844" t="s">
        <v>4379</v>
      </c>
      <c r="G844" t="s">
        <v>3981</v>
      </c>
      <c r="H844" s="2" t="s">
        <v>5740</v>
      </c>
      <c r="I844" t="s">
        <v>3982</v>
      </c>
      <c r="J844" s="11" t="str">
        <f t="shared" si="85"/>
        <v>IC.IT.052016</v>
      </c>
      <c r="K844" s="2" t="s">
        <v>1192</v>
      </c>
      <c r="L844" t="str">
        <f t="shared" si="86"/>
        <v>Shoulder, left</v>
      </c>
      <c r="M844" s="12" t="str">
        <f t="shared" si="87"/>
        <v>PI.IC.IT.052016.01</v>
      </c>
      <c r="N844" s="12"/>
      <c r="O844" s="12" t="str">
        <f t="shared" si="88"/>
        <v>PH.IC.IT.052016.01</v>
      </c>
      <c r="Q844" s="12" t="str">
        <f t="shared" si="89"/>
        <v>CL.IC.IT.052016.01</v>
      </c>
    </row>
    <row r="845" spans="1:17" ht="15">
      <c r="A845" t="s">
        <v>4089</v>
      </c>
      <c r="C845" s="2" t="s">
        <v>7071</v>
      </c>
      <c r="E845" s="2" t="s">
        <v>6396</v>
      </c>
      <c r="F845" t="s">
        <v>4379</v>
      </c>
      <c r="G845" t="s">
        <v>3983</v>
      </c>
      <c r="H845" s="2" t="s">
        <v>1138</v>
      </c>
      <c r="I845" t="s">
        <v>4145</v>
      </c>
      <c r="J845" s="11" t="str">
        <f t="shared" si="85"/>
        <v>IC.IT.052017</v>
      </c>
      <c r="K845" s="2" t="s">
        <v>1192</v>
      </c>
      <c r="L845" t="str">
        <f t="shared" si="86"/>
        <v>Clavicle, right</v>
      </c>
      <c r="M845" s="12" t="str">
        <f t="shared" si="87"/>
        <v>PI.IC.IT.052017.01</v>
      </c>
      <c r="N845" s="12"/>
      <c r="O845" s="12" t="str">
        <f t="shared" si="88"/>
        <v>PH.IC.IT.052017.01</v>
      </c>
      <c r="Q845" s="12" t="str">
        <f t="shared" si="89"/>
        <v>CL.IC.IT.052017.01</v>
      </c>
    </row>
    <row r="846" spans="1:17" ht="15">
      <c r="A846" t="s">
        <v>4089</v>
      </c>
      <c r="C846" s="2" t="s">
        <v>7071</v>
      </c>
      <c r="E846" s="2" t="s">
        <v>6396</v>
      </c>
      <c r="F846" t="s">
        <v>4379</v>
      </c>
      <c r="G846" t="s">
        <v>4146</v>
      </c>
      <c r="H846" s="2" t="s">
        <v>965</v>
      </c>
      <c r="I846" t="s">
        <v>4147</v>
      </c>
      <c r="J846" s="11" t="str">
        <f t="shared" si="85"/>
        <v>IC.IT.052018</v>
      </c>
      <c r="K846" s="2" t="s">
        <v>1192</v>
      </c>
      <c r="L846" t="str">
        <f t="shared" si="86"/>
        <v>Clavicle, left</v>
      </c>
      <c r="M846" s="12" t="str">
        <f t="shared" si="87"/>
        <v>PI.IC.IT.052018.01</v>
      </c>
      <c r="N846" s="12"/>
      <c r="O846" s="12" t="str">
        <f t="shared" si="88"/>
        <v>PH.IC.IT.052018.01</v>
      </c>
      <c r="Q846" s="12" t="str">
        <f t="shared" si="89"/>
        <v>CL.IC.IT.052018.01</v>
      </c>
    </row>
    <row r="847" spans="1:17" ht="15">
      <c r="A847" t="s">
        <v>4089</v>
      </c>
      <c r="C847" s="2" t="s">
        <v>7071</v>
      </c>
      <c r="E847" s="2" t="s">
        <v>6396</v>
      </c>
      <c r="F847" t="s">
        <v>4379</v>
      </c>
      <c r="G847" t="s">
        <v>4148</v>
      </c>
      <c r="H847" s="2" t="s">
        <v>967</v>
      </c>
      <c r="I847" t="s">
        <v>4149</v>
      </c>
      <c r="J847" s="11" t="str">
        <f t="shared" si="85"/>
        <v>IC.IT.052019</v>
      </c>
      <c r="K847" s="2" t="s">
        <v>1192</v>
      </c>
      <c r="L847" t="str">
        <f t="shared" si="86"/>
        <v>Breast, right</v>
      </c>
      <c r="M847" s="12" t="str">
        <f t="shared" si="87"/>
        <v>PI.IC.IT.052019.01</v>
      </c>
      <c r="N847" s="12"/>
      <c r="O847" s="12" t="str">
        <f t="shared" si="88"/>
        <v>PH.IC.IT.052019.01</v>
      </c>
      <c r="Q847" s="12" t="str">
        <f t="shared" si="89"/>
        <v>CL.IC.IT.052019.01</v>
      </c>
    </row>
    <row r="848" spans="1:17" ht="15">
      <c r="A848" t="s">
        <v>4089</v>
      </c>
      <c r="C848" s="2" t="s">
        <v>7071</v>
      </c>
      <c r="E848" s="2" t="s">
        <v>6396</v>
      </c>
      <c r="F848" t="s">
        <v>4379</v>
      </c>
      <c r="G848" t="s">
        <v>4150</v>
      </c>
      <c r="H848" s="2" t="s">
        <v>6396</v>
      </c>
      <c r="I848" t="s">
        <v>3987</v>
      </c>
      <c r="J848" s="11" t="str">
        <f t="shared" si="85"/>
        <v>IC.IT.052020</v>
      </c>
      <c r="K848" s="2" t="s">
        <v>1192</v>
      </c>
      <c r="L848" t="str">
        <f t="shared" si="86"/>
        <v>Breast, left</v>
      </c>
      <c r="M848" s="12" t="str">
        <f t="shared" si="87"/>
        <v>PI.IC.IT.052020.01</v>
      </c>
      <c r="N848" s="12"/>
      <c r="O848" s="12" t="str">
        <f t="shared" si="88"/>
        <v>PH.IC.IT.052020.01</v>
      </c>
      <c r="Q848" s="12" t="str">
        <f t="shared" si="89"/>
        <v>CL.IC.IT.052020.01</v>
      </c>
    </row>
    <row r="849" spans="1:27" ht="15">
      <c r="A849" t="s">
        <v>4089</v>
      </c>
      <c r="C849" s="2" t="s">
        <v>7071</v>
      </c>
      <c r="E849" s="2" t="s">
        <v>6396</v>
      </c>
      <c r="F849" t="s">
        <v>4379</v>
      </c>
      <c r="G849" t="s">
        <v>3988</v>
      </c>
      <c r="H849" s="2" t="s">
        <v>5577</v>
      </c>
      <c r="I849" t="s">
        <v>3988</v>
      </c>
      <c r="J849" s="11" t="str">
        <f t="shared" si="85"/>
        <v>IC.IT.052021</v>
      </c>
      <c r="K849" s="2" t="s">
        <v>1192</v>
      </c>
      <c r="L849" t="str">
        <f t="shared" si="86"/>
        <v>Sternum</v>
      </c>
      <c r="M849" s="12" t="str">
        <f t="shared" si="87"/>
        <v>PI.IC.IT.052021.01</v>
      </c>
      <c r="N849" s="12"/>
      <c r="O849" s="12" t="str">
        <f t="shared" si="88"/>
        <v>PH.IC.IT.052021.01</v>
      </c>
      <c r="Q849" s="12" t="str">
        <f t="shared" si="89"/>
        <v>CL.IC.IT.052021.01</v>
      </c>
    </row>
    <row r="850" spans="1:27" ht="15">
      <c r="A850" t="s">
        <v>4089</v>
      </c>
      <c r="C850" s="2" t="s">
        <v>7071</v>
      </c>
      <c r="E850" s="2" t="s">
        <v>6396</v>
      </c>
      <c r="F850" t="s">
        <v>4379</v>
      </c>
      <c r="G850" t="s">
        <v>4382</v>
      </c>
      <c r="H850" s="2" t="s">
        <v>5751</v>
      </c>
      <c r="I850" t="s">
        <v>4383</v>
      </c>
      <c r="J850" s="11" t="str">
        <f t="shared" si="85"/>
        <v>IC.IT.052022</v>
      </c>
      <c r="K850" s="2" t="s">
        <v>1192</v>
      </c>
      <c r="L850" t="str">
        <f t="shared" si="86"/>
        <v>Chest, right</v>
      </c>
      <c r="M850" s="12" t="str">
        <f t="shared" si="87"/>
        <v>PI.IC.IT.052022.01</v>
      </c>
      <c r="N850" s="12"/>
      <c r="O850" s="12" t="str">
        <f t="shared" si="88"/>
        <v>PH.IC.IT.052022.01</v>
      </c>
      <c r="Q850" s="12" t="str">
        <f t="shared" si="89"/>
        <v>CL.IC.IT.052022.01</v>
      </c>
    </row>
    <row r="851" spans="1:27" ht="15">
      <c r="A851" t="s">
        <v>4089</v>
      </c>
      <c r="C851" s="2" t="s">
        <v>7071</v>
      </c>
      <c r="E851" s="2" t="s">
        <v>6396</v>
      </c>
      <c r="F851" t="s">
        <v>4379</v>
      </c>
      <c r="G851" t="s">
        <v>4384</v>
      </c>
      <c r="H851" s="2" t="s">
        <v>5753</v>
      </c>
      <c r="I851" t="s">
        <v>4385</v>
      </c>
      <c r="J851" s="11" t="str">
        <f t="shared" si="85"/>
        <v>IC.IT.052023</v>
      </c>
      <c r="K851" s="2" t="s">
        <v>1192</v>
      </c>
      <c r="L851" t="str">
        <f t="shared" si="86"/>
        <v>Chest, left</v>
      </c>
      <c r="M851" s="12" t="str">
        <f t="shared" si="87"/>
        <v>PI.IC.IT.052023.01</v>
      </c>
      <c r="N851" s="12"/>
      <c r="O851" s="12" t="str">
        <f t="shared" si="88"/>
        <v>PH.IC.IT.052023.01</v>
      </c>
      <c r="Q851" s="12" t="str">
        <f t="shared" si="89"/>
        <v>CL.IC.IT.052023.01</v>
      </c>
    </row>
    <row r="852" spans="1:27" ht="15">
      <c r="A852" t="s">
        <v>4089</v>
      </c>
      <c r="C852" s="2" t="s">
        <v>7071</v>
      </c>
      <c r="E852" s="2" t="s">
        <v>6396</v>
      </c>
      <c r="F852" t="s">
        <v>4379</v>
      </c>
      <c r="G852" t="s">
        <v>4386</v>
      </c>
      <c r="H852" s="2" t="s">
        <v>6583</v>
      </c>
      <c r="I852" t="s">
        <v>4386</v>
      </c>
      <c r="J852" s="11" t="str">
        <f t="shared" si="85"/>
        <v>IC.IT.052024</v>
      </c>
      <c r="K852" s="2" t="s">
        <v>1192</v>
      </c>
      <c r="L852" t="str">
        <f t="shared" si="86"/>
        <v>Chest</v>
      </c>
      <c r="M852" s="12" t="str">
        <f t="shared" si="87"/>
        <v>PI.IC.IT.052024.01</v>
      </c>
      <c r="N852" s="12"/>
      <c r="O852" s="12" t="str">
        <f t="shared" si="88"/>
        <v>PH.IC.IT.052024.01</v>
      </c>
      <c r="Q852" s="12" t="str">
        <f t="shared" si="89"/>
        <v>CL.IC.IT.052024.01</v>
      </c>
    </row>
    <row r="853" spans="1:27" ht="15">
      <c r="A853" t="s">
        <v>4089</v>
      </c>
      <c r="C853" s="2" t="s">
        <v>7071</v>
      </c>
      <c r="E853" s="2" t="s">
        <v>6396</v>
      </c>
      <c r="F853" t="s">
        <v>4379</v>
      </c>
      <c r="G853" t="s">
        <v>4387</v>
      </c>
      <c r="H853" s="2" t="s">
        <v>7711</v>
      </c>
      <c r="I853" t="s">
        <v>4259</v>
      </c>
      <c r="J853" s="11" t="str">
        <f t="shared" si="85"/>
        <v>IC.IT.052025</v>
      </c>
      <c r="K853" s="2" t="s">
        <v>1192</v>
      </c>
      <c r="L853" t="str">
        <f t="shared" si="86"/>
        <v>Scapula, right</v>
      </c>
      <c r="M853" s="12" t="str">
        <f t="shared" si="87"/>
        <v>PI.IC.IT.052025.01</v>
      </c>
      <c r="N853" s="12"/>
      <c r="O853" s="12" t="str">
        <f t="shared" si="88"/>
        <v>PH.IC.IT.052025.01</v>
      </c>
      <c r="Q853" s="12" t="str">
        <f t="shared" si="89"/>
        <v>CL.IC.IT.052025.01</v>
      </c>
    </row>
    <row r="854" spans="1:27" ht="15">
      <c r="A854" t="s">
        <v>4089</v>
      </c>
      <c r="C854" s="2" t="s">
        <v>7071</v>
      </c>
      <c r="E854" s="2" t="s">
        <v>6396</v>
      </c>
      <c r="F854" t="s">
        <v>4379</v>
      </c>
      <c r="G854" t="s">
        <v>4101</v>
      </c>
      <c r="H854" s="2" t="s">
        <v>9453</v>
      </c>
      <c r="I854" t="s">
        <v>4102</v>
      </c>
      <c r="J854" s="11" t="str">
        <f t="shared" si="85"/>
        <v>IC.IT.052026</v>
      </c>
      <c r="K854" s="2" t="s">
        <v>1192</v>
      </c>
      <c r="L854" t="str">
        <f t="shared" si="86"/>
        <v>Scapula, left</v>
      </c>
      <c r="M854" s="12" t="str">
        <f t="shared" si="87"/>
        <v>PI.IC.IT.052026.01</v>
      </c>
      <c r="N854" s="12"/>
      <c r="O854" s="12" t="str">
        <f t="shared" si="88"/>
        <v>PH.IC.IT.052026.01</v>
      </c>
      <c r="Q854" s="12" t="str">
        <f t="shared" si="89"/>
        <v>CL.IC.IT.052026.01</v>
      </c>
    </row>
    <row r="855" spans="1:27" ht="15">
      <c r="A855" t="s">
        <v>4089</v>
      </c>
      <c r="C855" s="2" t="s">
        <v>7071</v>
      </c>
      <c r="E855" s="2" t="s">
        <v>6396</v>
      </c>
      <c r="F855" t="s">
        <v>4379</v>
      </c>
      <c r="G855" t="s">
        <v>4103</v>
      </c>
      <c r="H855" s="2" t="s">
        <v>5889</v>
      </c>
      <c r="I855" t="s">
        <v>4103</v>
      </c>
      <c r="J855" s="11" t="str">
        <f t="shared" si="85"/>
        <v>IC.IT.052027</v>
      </c>
      <c r="K855" s="2" t="s">
        <v>1192</v>
      </c>
      <c r="L855" t="str">
        <f t="shared" si="86"/>
        <v>Lumbar</v>
      </c>
      <c r="M855" s="12" t="str">
        <f t="shared" si="87"/>
        <v>PI.IC.IT.052027.01</v>
      </c>
      <c r="N855" s="12"/>
      <c r="O855" s="12" t="str">
        <f t="shared" si="88"/>
        <v>PH.IC.IT.052027.01</v>
      </c>
      <c r="Q855" s="12" t="str">
        <f t="shared" si="89"/>
        <v>CL.IC.IT.052027.01</v>
      </c>
    </row>
    <row r="856" spans="1:27" ht="15">
      <c r="A856" t="s">
        <v>4089</v>
      </c>
      <c r="C856" s="2" t="s">
        <v>7071</v>
      </c>
      <c r="E856" s="2" t="s">
        <v>6396</v>
      </c>
      <c r="F856" t="s">
        <v>4379</v>
      </c>
      <c r="G856" t="s">
        <v>4104</v>
      </c>
      <c r="H856" s="2" t="s">
        <v>5892</v>
      </c>
      <c r="I856" t="s">
        <v>4105</v>
      </c>
      <c r="J856" s="11" t="str">
        <f t="shared" si="85"/>
        <v>IC.IT.052028</v>
      </c>
      <c r="K856" s="2" t="s">
        <v>1192</v>
      </c>
      <c r="L856" t="str">
        <f t="shared" si="86"/>
        <v>Spine:  specify</v>
      </c>
      <c r="M856" s="12" t="str">
        <f t="shared" si="87"/>
        <v>PI.IC.IT.052028.01</v>
      </c>
      <c r="N856" s="12"/>
      <c r="O856" s="12" t="str">
        <f t="shared" si="88"/>
        <v>PH.IC.IT.052028.01</v>
      </c>
      <c r="Q856" s="12" t="str">
        <f t="shared" si="89"/>
        <v>CL.IC.IT.052028.01</v>
      </c>
    </row>
    <row r="857" spans="1:27" ht="15">
      <c r="A857" t="s">
        <v>4089</v>
      </c>
      <c r="C857" s="2" t="s">
        <v>7071</v>
      </c>
      <c r="E857" s="2" t="s">
        <v>6396</v>
      </c>
      <c r="F857" t="s">
        <v>4379</v>
      </c>
      <c r="G857" t="s">
        <v>4430</v>
      </c>
      <c r="H857" s="2" t="s">
        <v>5896</v>
      </c>
      <c r="I857" t="s">
        <v>4430</v>
      </c>
      <c r="J857" s="11" t="str">
        <f t="shared" ref="J857:J921" si="90">CONCATENATE("IC.IT.",C857,E857,H857)</f>
        <v>IC.IT.052029</v>
      </c>
      <c r="K857" s="2" t="s">
        <v>1192</v>
      </c>
      <c r="L857" t="str">
        <f t="shared" ref="L857:L921" si="91">G857</f>
        <v>Midline</v>
      </c>
      <c r="M857" s="12" t="str">
        <f t="shared" ref="M857:M921" si="92">CONCATENATE("PI.",J857,".",K857)</f>
        <v>PI.IC.IT.052029.01</v>
      </c>
      <c r="N857" s="12"/>
      <c r="O857" s="12" t="str">
        <f t="shared" ref="O857:O921" si="93">CONCATENATE("PH.",J857,".",K857)</f>
        <v>PH.IC.IT.052029.01</v>
      </c>
      <c r="Q857" s="12" t="str">
        <f t="shared" ref="Q857:Q921" si="94">CONCATENATE("CL.",J857,".",K857)</f>
        <v>CL.IC.IT.052029.01</v>
      </c>
      <c r="R857" t="s">
        <v>1141</v>
      </c>
      <c r="S857">
        <v>168</v>
      </c>
    </row>
    <row r="858" spans="1:27" ht="15">
      <c r="A858" t="s">
        <v>12238</v>
      </c>
      <c r="C858" s="68" t="s">
        <v>12190</v>
      </c>
      <c r="E858" s="68" t="s">
        <v>363</v>
      </c>
      <c r="F858" t="s">
        <v>12242</v>
      </c>
      <c r="G858" t="s">
        <v>12236</v>
      </c>
      <c r="H858" s="68" t="s">
        <v>12237</v>
      </c>
      <c r="I858" t="s">
        <v>12236</v>
      </c>
      <c r="J858" s="11" t="str">
        <f t="shared" si="90"/>
        <v>IC.IT.052030</v>
      </c>
      <c r="K858" s="68" t="s">
        <v>295</v>
      </c>
      <c r="L858" t="str">
        <f t="shared" si="91"/>
        <v>Back</v>
      </c>
      <c r="M858" s="12" t="str">
        <f t="shared" si="92"/>
        <v>PI.IC.IT.052030.01</v>
      </c>
      <c r="N858" s="12"/>
      <c r="O858" s="12" t="str">
        <f t="shared" si="93"/>
        <v>PH.IC.IT.052030.01</v>
      </c>
      <c r="Q858" s="12" t="str">
        <f t="shared" si="94"/>
        <v>CL.IC.IT.052030.01</v>
      </c>
      <c r="Z858" t="s">
        <v>12239</v>
      </c>
      <c r="AA858">
        <v>1148</v>
      </c>
    </row>
    <row r="859" spans="1:27" ht="15">
      <c r="A859" t="s">
        <v>4089</v>
      </c>
      <c r="C859" s="2" t="s">
        <v>7071</v>
      </c>
      <c r="D859" t="s">
        <v>5363</v>
      </c>
      <c r="E859" s="2" t="s">
        <v>5577</v>
      </c>
      <c r="F859" t="s">
        <v>4380</v>
      </c>
      <c r="G859" t="s">
        <v>4107</v>
      </c>
      <c r="H859" s="2" t="s">
        <v>11324</v>
      </c>
      <c r="I859" t="s">
        <v>4108</v>
      </c>
      <c r="J859" s="11" t="str">
        <f t="shared" si="90"/>
        <v>IC.IT.052101</v>
      </c>
      <c r="K859" s="2" t="s">
        <v>1192</v>
      </c>
      <c r="L859" t="str">
        <f t="shared" si="91"/>
        <v>Closed surgical incision</v>
      </c>
      <c r="M859" s="12" t="str">
        <f t="shared" si="92"/>
        <v>PI.IC.IT.052101.01</v>
      </c>
      <c r="N859" s="12"/>
      <c r="O859" s="12" t="str">
        <f t="shared" si="93"/>
        <v>PH.IC.IT.052101.01</v>
      </c>
      <c r="Q859" s="12" t="str">
        <f t="shared" si="94"/>
        <v>CL.IC.IT.052101.01</v>
      </c>
    </row>
    <row r="860" spans="1:27" ht="15">
      <c r="A860" t="s">
        <v>4089</v>
      </c>
      <c r="C860" s="2" t="s">
        <v>7071</v>
      </c>
      <c r="E860" s="2" t="s">
        <v>5577</v>
      </c>
      <c r="F860" t="s">
        <v>4380</v>
      </c>
      <c r="G860" t="s">
        <v>4266</v>
      </c>
      <c r="H860" s="2" t="s">
        <v>923</v>
      </c>
      <c r="I860" t="s">
        <v>3922</v>
      </c>
      <c r="J860" s="11" t="str">
        <f t="shared" si="90"/>
        <v>IC.IT.052102</v>
      </c>
      <c r="K860" s="2" t="s">
        <v>1192</v>
      </c>
      <c r="L860" t="str">
        <f t="shared" si="91"/>
        <v>Open surgical incision</v>
      </c>
      <c r="M860" s="12" t="str">
        <f t="shared" si="92"/>
        <v>PI.IC.IT.052102.01</v>
      </c>
      <c r="N860" s="12"/>
      <c r="O860" s="12" t="str">
        <f t="shared" si="93"/>
        <v>PH.IC.IT.052102.01</v>
      </c>
      <c r="Q860" s="12" t="str">
        <f t="shared" si="94"/>
        <v>CL.IC.IT.052102.01</v>
      </c>
    </row>
    <row r="861" spans="1:27" ht="15">
      <c r="A861" t="s">
        <v>4089</v>
      </c>
      <c r="C861" s="2" t="s">
        <v>7071</v>
      </c>
      <c r="E861" s="2" t="s">
        <v>5577</v>
      </c>
      <c r="F861" t="s">
        <v>4380</v>
      </c>
      <c r="G861" t="s">
        <v>4267</v>
      </c>
      <c r="H861" s="2" t="s">
        <v>1202</v>
      </c>
      <c r="I861" t="s">
        <v>4268</v>
      </c>
      <c r="J861" s="11" t="str">
        <f t="shared" si="90"/>
        <v>IC.IT.052103</v>
      </c>
      <c r="K861" s="2" t="s">
        <v>1192</v>
      </c>
      <c r="L861" t="str">
        <f t="shared" si="91"/>
        <v>Graft site</v>
      </c>
      <c r="M861" s="12" t="str">
        <f t="shared" si="92"/>
        <v>PI.IC.IT.052103.01</v>
      </c>
      <c r="N861" s="12"/>
      <c r="O861" s="12" t="str">
        <f t="shared" si="93"/>
        <v>PH.IC.IT.052103.01</v>
      </c>
      <c r="Q861" s="12" t="str">
        <f t="shared" si="94"/>
        <v>CL.IC.IT.052103.01</v>
      </c>
    </row>
    <row r="862" spans="1:27" ht="15">
      <c r="A862" t="s">
        <v>4089</v>
      </c>
      <c r="C862" s="2" t="s">
        <v>7071</v>
      </c>
      <c r="E862" s="2" t="s">
        <v>5577</v>
      </c>
      <c r="F862" t="s">
        <v>4380</v>
      </c>
      <c r="G862" t="s">
        <v>4269</v>
      </c>
      <c r="H862" s="2" t="s">
        <v>7070</v>
      </c>
      <c r="I862" t="s">
        <v>4270</v>
      </c>
      <c r="J862" s="11" t="str">
        <f t="shared" si="90"/>
        <v>IC.IT.052104</v>
      </c>
      <c r="K862" s="2" t="s">
        <v>1192</v>
      </c>
      <c r="L862" t="str">
        <f t="shared" si="91"/>
        <v>Donor site</v>
      </c>
      <c r="M862" s="12" t="str">
        <f t="shared" si="92"/>
        <v>PI.IC.IT.052104.01</v>
      </c>
      <c r="N862" s="12"/>
      <c r="O862" s="12" t="str">
        <f t="shared" si="93"/>
        <v>PH.IC.IT.052104.01</v>
      </c>
      <c r="Q862" s="12" t="str">
        <f t="shared" si="94"/>
        <v>CL.IC.IT.052104.01</v>
      </c>
    </row>
    <row r="863" spans="1:27" ht="15">
      <c r="A863" t="s">
        <v>4089</v>
      </c>
      <c r="B863" t="s">
        <v>4381</v>
      </c>
      <c r="C863" s="2" t="s">
        <v>6888</v>
      </c>
      <c r="D863" t="s">
        <v>4272</v>
      </c>
      <c r="E863" s="2" t="s">
        <v>1192</v>
      </c>
      <c r="F863" t="s">
        <v>4370</v>
      </c>
      <c r="G863" t="s">
        <v>3991</v>
      </c>
      <c r="H863" s="2" t="s">
        <v>1192</v>
      </c>
      <c r="I863" t="s">
        <v>2687</v>
      </c>
      <c r="J863" s="11" t="str">
        <f t="shared" si="90"/>
        <v>IC.IT.060101</v>
      </c>
      <c r="K863" s="2" t="s">
        <v>1192</v>
      </c>
      <c r="L863" t="str">
        <f t="shared" si="91"/>
        <v xml:space="preserve">      Within normal limits</v>
      </c>
      <c r="M863" s="12" t="str">
        <f t="shared" si="92"/>
        <v>PI.IC.IT.060101.01</v>
      </c>
      <c r="N863" s="12"/>
      <c r="O863" s="12" t="str">
        <f t="shared" si="93"/>
        <v>PH.IC.IT.060101.01</v>
      </c>
      <c r="Q863" s="12" t="str">
        <f t="shared" si="94"/>
        <v>CL.IC.IT.060101.01</v>
      </c>
    </row>
    <row r="864" spans="1:27" ht="15">
      <c r="A864" t="s">
        <v>4089</v>
      </c>
      <c r="C864" s="2" t="s">
        <v>6888</v>
      </c>
      <c r="E864" s="2" t="s">
        <v>1192</v>
      </c>
      <c r="F864" t="s">
        <v>4370</v>
      </c>
      <c r="G864" t="s">
        <v>3992</v>
      </c>
      <c r="H864" s="2" t="s">
        <v>923</v>
      </c>
      <c r="I864" t="s">
        <v>2689</v>
      </c>
      <c r="J864" s="11" t="str">
        <f t="shared" si="90"/>
        <v>IC.IT.060102</v>
      </c>
      <c r="K864" s="2" t="s">
        <v>1192</v>
      </c>
      <c r="L864" t="str">
        <f t="shared" si="91"/>
        <v xml:space="preserve">      Approximated</v>
      </c>
      <c r="M864" s="12" t="str">
        <f t="shared" si="92"/>
        <v>PI.IC.IT.060102.01</v>
      </c>
      <c r="N864" s="12"/>
      <c r="O864" s="12" t="str">
        <f t="shared" si="93"/>
        <v>PH.IC.IT.060102.01</v>
      </c>
      <c r="Q864" s="12" t="str">
        <f t="shared" si="94"/>
        <v>CL.IC.IT.060102.01</v>
      </c>
    </row>
    <row r="865" spans="1:19" ht="15">
      <c r="A865" t="s">
        <v>4089</v>
      </c>
      <c r="C865" s="2" t="s">
        <v>6888</v>
      </c>
      <c r="E865" s="2" t="s">
        <v>1192</v>
      </c>
      <c r="F865" t="s">
        <v>4370</v>
      </c>
      <c r="G865" t="s">
        <v>3993</v>
      </c>
      <c r="H865" s="2" t="s">
        <v>1202</v>
      </c>
      <c r="I865" t="s">
        <v>2691</v>
      </c>
      <c r="J865" s="11" t="str">
        <f t="shared" si="90"/>
        <v>IC.IT.060103</v>
      </c>
      <c r="K865" s="2" t="s">
        <v>1192</v>
      </c>
      <c r="L865" t="str">
        <f t="shared" si="91"/>
        <v xml:space="preserve">      Dehiscence</v>
      </c>
      <c r="M865" s="12" t="str">
        <f t="shared" si="92"/>
        <v>PI.IC.IT.060103.01</v>
      </c>
      <c r="N865" s="12"/>
      <c r="O865" s="12" t="str">
        <f t="shared" si="93"/>
        <v>PH.IC.IT.060103.01</v>
      </c>
      <c r="Q865" s="12" t="str">
        <f t="shared" si="94"/>
        <v>CL.IC.IT.060103.01</v>
      </c>
    </row>
    <row r="866" spans="1:19" ht="15">
      <c r="A866" t="s">
        <v>4089</v>
      </c>
      <c r="C866" s="2" t="s">
        <v>6888</v>
      </c>
      <c r="E866" s="2" t="s">
        <v>1192</v>
      </c>
      <c r="F866" t="s">
        <v>4370</v>
      </c>
      <c r="G866" t="s">
        <v>3837</v>
      </c>
      <c r="H866" s="2" t="s">
        <v>7070</v>
      </c>
      <c r="I866" t="s">
        <v>1541</v>
      </c>
      <c r="J866" s="11" t="str">
        <f t="shared" si="90"/>
        <v>IC.IT.060104</v>
      </c>
      <c r="K866" s="2" t="s">
        <v>1192</v>
      </c>
      <c r="L866" t="str">
        <f t="shared" si="91"/>
        <v xml:space="preserve">      Swelling</v>
      </c>
      <c r="M866" s="12" t="str">
        <f t="shared" si="92"/>
        <v>PI.IC.IT.060104.01</v>
      </c>
      <c r="N866" s="12"/>
      <c r="O866" s="12" t="str">
        <f t="shared" si="93"/>
        <v>PH.IC.IT.060104.01</v>
      </c>
      <c r="Q866" s="12" t="str">
        <f t="shared" si="94"/>
        <v>CL.IC.IT.060104.01</v>
      </c>
    </row>
    <row r="867" spans="1:19" ht="15">
      <c r="A867" t="s">
        <v>4089</v>
      </c>
      <c r="C867" s="2" t="s">
        <v>6888</v>
      </c>
      <c r="E867" s="2" t="s">
        <v>1192</v>
      </c>
      <c r="F867" t="s">
        <v>4370</v>
      </c>
      <c r="G867" t="s">
        <v>3838</v>
      </c>
      <c r="H867" s="2" t="s">
        <v>7071</v>
      </c>
      <c r="I867" t="s">
        <v>1531</v>
      </c>
      <c r="J867" s="11" t="str">
        <f t="shared" si="90"/>
        <v>IC.IT.060105</v>
      </c>
      <c r="K867" s="2" t="s">
        <v>1192</v>
      </c>
      <c r="L867" t="str">
        <f t="shared" si="91"/>
        <v xml:space="preserve">      Erythema</v>
      </c>
      <c r="M867" s="12" t="str">
        <f t="shared" si="92"/>
        <v>PI.IC.IT.060105.01</v>
      </c>
      <c r="N867" s="12"/>
      <c r="O867" s="12" t="str">
        <f t="shared" si="93"/>
        <v>PH.IC.IT.060105.01</v>
      </c>
      <c r="Q867" s="12" t="str">
        <f t="shared" si="94"/>
        <v>CL.IC.IT.060105.01</v>
      </c>
    </row>
    <row r="868" spans="1:19" ht="15">
      <c r="A868" t="s">
        <v>4089</v>
      </c>
      <c r="C868" s="2" t="s">
        <v>6888</v>
      </c>
      <c r="E868" s="2" t="s">
        <v>1192</v>
      </c>
      <c r="F868" t="s">
        <v>4370</v>
      </c>
      <c r="G868" t="s">
        <v>3839</v>
      </c>
      <c r="H868" s="2" t="s">
        <v>6888</v>
      </c>
      <c r="I868" t="s">
        <v>2693</v>
      </c>
      <c r="J868" s="11" t="str">
        <f t="shared" si="90"/>
        <v>IC.IT.060106</v>
      </c>
      <c r="K868" s="2" t="s">
        <v>1192</v>
      </c>
      <c r="L868" t="str">
        <f t="shared" si="91"/>
        <v xml:space="preserve">      Bruising</v>
      </c>
      <c r="M868" s="12" t="str">
        <f t="shared" si="92"/>
        <v>PI.IC.IT.060106.01</v>
      </c>
      <c r="N868" s="12"/>
      <c r="O868" s="12" t="str">
        <f t="shared" si="93"/>
        <v>PH.IC.IT.060106.01</v>
      </c>
      <c r="Q868" s="12" t="str">
        <f t="shared" si="94"/>
        <v>CL.IC.IT.060106.01</v>
      </c>
    </row>
    <row r="869" spans="1:19" ht="15">
      <c r="A869" t="s">
        <v>4089</v>
      </c>
      <c r="C869" s="2" t="s">
        <v>6888</v>
      </c>
      <c r="E869" s="2" t="s">
        <v>1192</v>
      </c>
      <c r="F869" t="s">
        <v>4370</v>
      </c>
      <c r="G869" t="s">
        <v>14</v>
      </c>
      <c r="H869" s="2" t="s">
        <v>7284</v>
      </c>
      <c r="I869" t="s">
        <v>2695</v>
      </c>
      <c r="J869" s="11" t="str">
        <f t="shared" si="90"/>
        <v>IC.IT.060107</v>
      </c>
      <c r="K869" s="2" t="s">
        <v>1192</v>
      </c>
      <c r="L869" t="str">
        <f t="shared" si="91"/>
        <v xml:space="preserve">      Evisceration</v>
      </c>
      <c r="M869" s="12" t="str">
        <f t="shared" si="92"/>
        <v>PI.IC.IT.060107.01</v>
      </c>
      <c r="N869" s="12"/>
      <c r="O869" s="12" t="str">
        <f t="shared" si="93"/>
        <v>PH.IC.IT.060107.01</v>
      </c>
      <c r="Q869" s="12" t="str">
        <f t="shared" si="94"/>
        <v>CL.IC.IT.060107.01</v>
      </c>
    </row>
    <row r="870" spans="1:19" ht="15">
      <c r="A870" t="s">
        <v>4089</v>
      </c>
      <c r="C870" s="2" t="s">
        <v>6888</v>
      </c>
      <c r="E870" s="2" t="s">
        <v>1192</v>
      </c>
      <c r="F870" t="s">
        <v>4370</v>
      </c>
      <c r="G870" t="s">
        <v>3840</v>
      </c>
      <c r="H870" s="2" t="s">
        <v>10093</v>
      </c>
      <c r="I870" t="s">
        <v>1224</v>
      </c>
      <c r="J870" s="11" t="str">
        <f t="shared" si="90"/>
        <v>IC.IT.060108</v>
      </c>
      <c r="K870" s="2" t="s">
        <v>1192</v>
      </c>
      <c r="L870" t="str">
        <f t="shared" si="91"/>
        <v xml:space="preserve">      Unable to assess due to dressing</v>
      </c>
      <c r="M870" s="12" t="str">
        <f t="shared" si="92"/>
        <v>PI.IC.IT.060108.01</v>
      </c>
      <c r="N870" s="12"/>
      <c r="O870" s="12" t="str">
        <f t="shared" si="93"/>
        <v>PH.IC.IT.060108.01</v>
      </c>
      <c r="Q870" s="12" t="str">
        <f t="shared" si="94"/>
        <v>CL.IC.IT.060108.01</v>
      </c>
    </row>
    <row r="871" spans="1:19" ht="15">
      <c r="A871" t="s">
        <v>4089</v>
      </c>
      <c r="C871" s="2" t="s">
        <v>6888</v>
      </c>
      <c r="E871" s="2" t="s">
        <v>1192</v>
      </c>
      <c r="F871" t="s">
        <v>4370</v>
      </c>
      <c r="G871" t="s">
        <v>3841</v>
      </c>
      <c r="H871" s="2" t="s">
        <v>10095</v>
      </c>
      <c r="I871" t="s">
        <v>930</v>
      </c>
      <c r="J871" s="11" t="str">
        <f t="shared" si="90"/>
        <v>IC.IT.060109</v>
      </c>
      <c r="K871" s="2" t="s">
        <v>1192</v>
      </c>
      <c r="L871" t="str">
        <f t="shared" si="91"/>
        <v xml:space="preserve">      Other: specify</v>
      </c>
      <c r="M871" s="12" t="str">
        <f t="shared" si="92"/>
        <v>PI.IC.IT.060109.01</v>
      </c>
      <c r="N871" s="12"/>
      <c r="O871" s="12" t="str">
        <f t="shared" si="93"/>
        <v>PH.IC.IT.060109.01</v>
      </c>
      <c r="Q871" s="12" t="str">
        <f t="shared" si="94"/>
        <v>CL.IC.IT.060109.01</v>
      </c>
    </row>
    <row r="872" spans="1:19" ht="15">
      <c r="A872" t="s">
        <v>4089</v>
      </c>
      <c r="C872" s="2" t="s">
        <v>6888</v>
      </c>
      <c r="E872" s="2" t="s">
        <v>1192</v>
      </c>
      <c r="F872" t="s">
        <v>4494</v>
      </c>
      <c r="G872" s="2" t="s">
        <v>4433</v>
      </c>
      <c r="H872" s="2" t="s">
        <v>10905</v>
      </c>
      <c r="I872" s="2" t="s">
        <v>4301</v>
      </c>
      <c r="J872" s="11" t="str">
        <f t="shared" si="90"/>
        <v>IC.IT.060110</v>
      </c>
      <c r="K872" s="2" t="s">
        <v>1192</v>
      </c>
      <c r="L872" t="str">
        <f t="shared" si="91"/>
        <v xml:space="preserve">  Unable to assess</v>
      </c>
      <c r="M872" s="12" t="str">
        <f t="shared" si="92"/>
        <v>PI.IC.IT.060110.01</v>
      </c>
      <c r="N872" s="12"/>
      <c r="O872" s="12" t="str">
        <f t="shared" si="93"/>
        <v>PH.IC.IT.060110.01</v>
      </c>
      <c r="Q872" s="12" t="str">
        <f t="shared" si="94"/>
        <v>CL.IC.IT.060110.01</v>
      </c>
      <c r="R872" t="s">
        <v>1141</v>
      </c>
      <c r="S872">
        <v>146</v>
      </c>
    </row>
    <row r="873" spans="1:19" ht="15">
      <c r="A873" t="s">
        <v>4089</v>
      </c>
      <c r="C873" s="2" t="s">
        <v>6888</v>
      </c>
      <c r="E873" s="2" t="s">
        <v>1192</v>
      </c>
      <c r="F873" t="s">
        <v>4494</v>
      </c>
      <c r="G873" s="2" t="s">
        <v>3998</v>
      </c>
      <c r="H873" s="2" t="s">
        <v>8048</v>
      </c>
      <c r="I873" s="2" t="s">
        <v>4731</v>
      </c>
      <c r="J873" s="11" t="str">
        <f t="shared" si="90"/>
        <v>IC.IT.060111</v>
      </c>
      <c r="K873" s="2" t="s">
        <v>1192</v>
      </c>
      <c r="L873" t="str">
        <f t="shared" si="91"/>
        <v xml:space="preserve"> Date/Time specify</v>
      </c>
      <c r="M873" s="12" t="str">
        <f t="shared" si="92"/>
        <v>PI.IC.IT.060111.01</v>
      </c>
      <c r="N873" s="12"/>
      <c r="O873" s="12" t="str">
        <f t="shared" si="93"/>
        <v>PH.IC.IT.060111.01</v>
      </c>
      <c r="Q873" s="12" t="str">
        <f t="shared" si="94"/>
        <v>CL.IC.IT.060111.01</v>
      </c>
      <c r="R873" t="s">
        <v>1141</v>
      </c>
      <c r="S873">
        <v>798</v>
      </c>
    </row>
    <row r="874" spans="1:19" ht="15">
      <c r="A874" t="s">
        <v>4089</v>
      </c>
      <c r="C874" s="2" t="s">
        <v>6888</v>
      </c>
      <c r="D874" t="s">
        <v>4262</v>
      </c>
      <c r="E874" s="2" t="s">
        <v>923</v>
      </c>
      <c r="F874" t="s">
        <v>4370</v>
      </c>
      <c r="G874" t="s">
        <v>2821</v>
      </c>
      <c r="H874" s="2" t="s">
        <v>1192</v>
      </c>
      <c r="I874" t="s">
        <v>1674</v>
      </c>
      <c r="J874" s="11" t="str">
        <f t="shared" si="90"/>
        <v>IC.IT.060201</v>
      </c>
      <c r="K874" s="2" t="s">
        <v>1192</v>
      </c>
      <c r="L874" t="str">
        <f t="shared" si="91"/>
        <v xml:space="preserve">     Unchanged</v>
      </c>
      <c r="M874" s="12" t="str">
        <f t="shared" si="92"/>
        <v>PI.IC.IT.060201.01</v>
      </c>
      <c r="N874" s="12"/>
      <c r="O874" s="12" t="str">
        <f t="shared" si="93"/>
        <v>PH.IC.IT.060201.01</v>
      </c>
      <c r="Q874" s="12" t="str">
        <f t="shared" si="94"/>
        <v>CL.IC.IT.060201.01</v>
      </c>
    </row>
    <row r="875" spans="1:19" ht="15">
      <c r="A875" t="s">
        <v>4089</v>
      </c>
      <c r="C875" s="2" t="s">
        <v>6888</v>
      </c>
      <c r="E875" s="2" t="s">
        <v>923</v>
      </c>
      <c r="F875" t="s">
        <v>4370</v>
      </c>
      <c r="G875" t="s">
        <v>3999</v>
      </c>
      <c r="H875" s="2" t="s">
        <v>923</v>
      </c>
      <c r="I875" t="s">
        <v>1673</v>
      </c>
      <c r="J875" s="11" t="str">
        <f t="shared" si="90"/>
        <v>IC.IT.060202</v>
      </c>
      <c r="K875" s="2" t="s">
        <v>1192</v>
      </c>
      <c r="L875" t="str">
        <f t="shared" si="91"/>
        <v xml:space="preserve">      Decreasing</v>
      </c>
      <c r="M875" s="12" t="str">
        <f t="shared" si="92"/>
        <v>PI.IC.IT.060202.01</v>
      </c>
      <c r="N875" s="12"/>
      <c r="O875" s="12" t="str">
        <f t="shared" si="93"/>
        <v>PH.IC.IT.060202.01</v>
      </c>
      <c r="Q875" s="12" t="str">
        <f t="shared" si="94"/>
        <v>CL.IC.IT.060202.01</v>
      </c>
    </row>
    <row r="876" spans="1:19" ht="15">
      <c r="A876" t="s">
        <v>4089</v>
      </c>
      <c r="C876" s="2" t="s">
        <v>6888</v>
      </c>
      <c r="E876" s="2" t="s">
        <v>923</v>
      </c>
      <c r="F876" t="s">
        <v>4370</v>
      </c>
      <c r="G876" t="s">
        <v>4156</v>
      </c>
      <c r="H876" s="2" t="s">
        <v>1202</v>
      </c>
      <c r="I876" t="s">
        <v>1841</v>
      </c>
      <c r="J876" s="11" t="str">
        <f t="shared" si="90"/>
        <v>IC.IT.060203</v>
      </c>
      <c r="K876" s="2" t="s">
        <v>1192</v>
      </c>
      <c r="L876" t="str">
        <f t="shared" si="91"/>
        <v xml:space="preserve">      Increasing</v>
      </c>
      <c r="M876" s="12" t="str">
        <f t="shared" si="92"/>
        <v>PI.IC.IT.060203.01</v>
      </c>
      <c r="N876" s="12"/>
      <c r="O876" s="12" t="str">
        <f t="shared" si="93"/>
        <v>PH.IC.IT.060203.01</v>
      </c>
      <c r="Q876" s="12" t="str">
        <f t="shared" si="94"/>
        <v>CL.IC.IT.060203.01</v>
      </c>
    </row>
    <row r="877" spans="1:19" ht="15">
      <c r="A877" t="s">
        <v>4089</v>
      </c>
      <c r="C877" s="2" t="s">
        <v>6888</v>
      </c>
      <c r="E877" s="2" t="s">
        <v>923</v>
      </c>
      <c r="F877" t="s">
        <v>4370</v>
      </c>
      <c r="G877" t="s">
        <v>4157</v>
      </c>
      <c r="H877" s="2" t="s">
        <v>7070</v>
      </c>
      <c r="I877" t="s">
        <v>4158</v>
      </c>
      <c r="J877" s="11" t="str">
        <f t="shared" si="90"/>
        <v>IC.IT.060204</v>
      </c>
      <c r="K877" s="2" t="s">
        <v>1192</v>
      </c>
      <c r="L877" t="str">
        <f t="shared" si="91"/>
        <v xml:space="preserve">     Site marked, date/time:  specify</v>
      </c>
      <c r="M877" s="12" t="str">
        <f t="shared" si="92"/>
        <v>PI.IC.IT.060204.01</v>
      </c>
      <c r="N877" s="12"/>
      <c r="O877" s="12" t="str">
        <f t="shared" si="93"/>
        <v>PH.IC.IT.060204.01</v>
      </c>
      <c r="Q877" s="12" t="str">
        <f t="shared" si="94"/>
        <v>CL.IC.IT.060204.01</v>
      </c>
    </row>
    <row r="878" spans="1:19" ht="15">
      <c r="A878" t="s">
        <v>4089</v>
      </c>
      <c r="C878" s="2" t="s">
        <v>6888</v>
      </c>
      <c r="D878" t="s">
        <v>4438</v>
      </c>
      <c r="E878" s="2" t="s">
        <v>1202</v>
      </c>
      <c r="F878" t="s">
        <v>4370</v>
      </c>
      <c r="G878" t="s">
        <v>4159</v>
      </c>
      <c r="H878" s="2" t="s">
        <v>1192</v>
      </c>
      <c r="I878" t="s">
        <v>1557</v>
      </c>
      <c r="J878" s="11" t="str">
        <f t="shared" si="90"/>
        <v>IC.IT.060301</v>
      </c>
      <c r="K878" s="2" t="s">
        <v>1192</v>
      </c>
      <c r="L878" t="str">
        <f t="shared" si="91"/>
        <v xml:space="preserve">      Consistent with body temperature</v>
      </c>
      <c r="M878" s="12" t="str">
        <f t="shared" si="92"/>
        <v>PI.IC.IT.060301.01</v>
      </c>
      <c r="N878" s="12"/>
      <c r="O878" s="12" t="str">
        <f t="shared" si="93"/>
        <v>PH.IC.IT.060301.01</v>
      </c>
      <c r="Q878" s="12" t="str">
        <f t="shared" si="94"/>
        <v>CL.IC.IT.060301.01</v>
      </c>
    </row>
    <row r="879" spans="1:19" ht="15">
      <c r="A879" t="s">
        <v>4089</v>
      </c>
      <c r="C879" s="2" t="s">
        <v>6888</v>
      </c>
      <c r="E879" s="2" t="s">
        <v>1202</v>
      </c>
      <c r="F879" t="s">
        <v>4370</v>
      </c>
      <c r="G879" t="s">
        <v>4160</v>
      </c>
      <c r="H879" s="2" t="s">
        <v>923</v>
      </c>
      <c r="I879" t="s">
        <v>2116</v>
      </c>
      <c r="J879" s="11" t="str">
        <f t="shared" si="90"/>
        <v>IC.IT.060302</v>
      </c>
      <c r="K879" s="2" t="s">
        <v>1192</v>
      </c>
      <c r="L879" t="str">
        <f t="shared" si="91"/>
        <v xml:space="preserve">      Warmer than general body temperature</v>
      </c>
      <c r="M879" s="12" t="str">
        <f t="shared" si="92"/>
        <v>PI.IC.IT.060302.01</v>
      </c>
      <c r="N879" s="12"/>
      <c r="O879" s="12" t="str">
        <f t="shared" si="93"/>
        <v>PH.IC.IT.060302.01</v>
      </c>
      <c r="Q879" s="12" t="str">
        <f t="shared" si="94"/>
        <v>CL.IC.IT.060302.01</v>
      </c>
    </row>
    <row r="880" spans="1:19" ht="15">
      <c r="A880" t="s">
        <v>4089</v>
      </c>
      <c r="C880" s="2" t="s">
        <v>6888</v>
      </c>
      <c r="E880" s="2" t="s">
        <v>1202</v>
      </c>
      <c r="F880" t="s">
        <v>4370</v>
      </c>
      <c r="G880" t="s">
        <v>4161</v>
      </c>
      <c r="H880" s="2" t="s">
        <v>1202</v>
      </c>
      <c r="I880" t="s">
        <v>2118</v>
      </c>
      <c r="J880" s="11" t="str">
        <f t="shared" si="90"/>
        <v>IC.IT.060303</v>
      </c>
      <c r="K880" s="2" t="s">
        <v>1192</v>
      </c>
      <c r="L880" t="str">
        <f t="shared" si="91"/>
        <v xml:space="preserve">      Warmer than opposite body part</v>
      </c>
      <c r="M880" s="12" t="str">
        <f t="shared" si="92"/>
        <v>PI.IC.IT.060303.01</v>
      </c>
      <c r="N880" s="12"/>
      <c r="O880" s="12" t="str">
        <f t="shared" si="93"/>
        <v>PH.IC.IT.060303.01</v>
      </c>
      <c r="Q880" s="12" t="str">
        <f t="shared" si="94"/>
        <v>CL.IC.IT.060303.01</v>
      </c>
    </row>
    <row r="881" spans="1:19" ht="15">
      <c r="A881" t="s">
        <v>4089</v>
      </c>
      <c r="C881" s="2" t="s">
        <v>6888</v>
      </c>
      <c r="E881" s="2" t="s">
        <v>1202</v>
      </c>
      <c r="F881" t="s">
        <v>4370</v>
      </c>
      <c r="G881" t="s">
        <v>4162</v>
      </c>
      <c r="H881" s="2" t="s">
        <v>7070</v>
      </c>
      <c r="I881" t="s">
        <v>2120</v>
      </c>
      <c r="J881" s="11" t="str">
        <f t="shared" si="90"/>
        <v>IC.IT.060304</v>
      </c>
      <c r="K881" s="2" t="s">
        <v>1192</v>
      </c>
      <c r="L881" t="str">
        <f t="shared" si="91"/>
        <v xml:space="preserve">      Cooler than general body temperature</v>
      </c>
      <c r="M881" s="12" t="str">
        <f t="shared" si="92"/>
        <v>PI.IC.IT.060304.01</v>
      </c>
      <c r="N881" s="12"/>
      <c r="O881" s="12" t="str">
        <f t="shared" si="93"/>
        <v>PH.IC.IT.060304.01</v>
      </c>
      <c r="Q881" s="12" t="str">
        <f t="shared" si="94"/>
        <v>CL.IC.IT.060304.01</v>
      </c>
    </row>
    <row r="882" spans="1:19" ht="15">
      <c r="A882" t="s">
        <v>4089</v>
      </c>
      <c r="C882" s="2" t="s">
        <v>6888</v>
      </c>
      <c r="E882" s="2" t="s">
        <v>1202</v>
      </c>
      <c r="F882" t="s">
        <v>4370</v>
      </c>
      <c r="G882" t="s">
        <v>4003</v>
      </c>
      <c r="H882" s="2" t="s">
        <v>7071</v>
      </c>
      <c r="I882" t="s">
        <v>2122</v>
      </c>
      <c r="J882" s="11" t="str">
        <f t="shared" si="90"/>
        <v>IC.IT.060305</v>
      </c>
      <c r="K882" s="2" t="s">
        <v>1192</v>
      </c>
      <c r="L882" t="str">
        <f t="shared" si="91"/>
        <v xml:space="preserve">      Cooler than opposite body part</v>
      </c>
      <c r="M882" s="12" t="str">
        <f t="shared" si="92"/>
        <v>PI.IC.IT.060305.01</v>
      </c>
      <c r="N882" s="12"/>
      <c r="O882" s="12" t="str">
        <f t="shared" si="93"/>
        <v>PH.IC.IT.060305.01</v>
      </c>
      <c r="Q882" s="12" t="str">
        <f t="shared" si="94"/>
        <v>CL.IC.IT.060305.01</v>
      </c>
    </row>
    <row r="883" spans="1:19" ht="15">
      <c r="A883" t="s">
        <v>4263</v>
      </c>
      <c r="C883" s="2" t="s">
        <v>6888</v>
      </c>
      <c r="E883" s="2" t="s">
        <v>1202</v>
      </c>
      <c r="F883" t="s">
        <v>4494</v>
      </c>
      <c r="G883" s="2" t="s">
        <v>4300</v>
      </c>
      <c r="H883" s="2" t="s">
        <v>6888</v>
      </c>
      <c r="I883" s="2" t="s">
        <v>4301</v>
      </c>
      <c r="J883" s="11" t="str">
        <f t="shared" si="90"/>
        <v>IC.IT.060306</v>
      </c>
      <c r="K883" s="2" t="s">
        <v>1192</v>
      </c>
      <c r="L883" t="str">
        <f t="shared" si="91"/>
        <v xml:space="preserve"> Unable to Assess</v>
      </c>
      <c r="M883" s="12" t="str">
        <f t="shared" si="92"/>
        <v>PI.IC.IT.060306.01</v>
      </c>
      <c r="N883" s="12"/>
      <c r="O883" s="12" t="str">
        <f t="shared" si="93"/>
        <v>PH.IC.IT.060306.01</v>
      </c>
      <c r="Q883" s="12" t="str">
        <f t="shared" si="94"/>
        <v>CL.IC.IT.060306.01</v>
      </c>
      <c r="R883" t="s">
        <v>1141</v>
      </c>
      <c r="S883">
        <v>147</v>
      </c>
    </row>
    <row r="884" spans="1:19" ht="15">
      <c r="A884" t="s">
        <v>4089</v>
      </c>
      <c r="C884" s="2" t="s">
        <v>6888</v>
      </c>
      <c r="D884" t="s">
        <v>4302</v>
      </c>
      <c r="E884" s="2" t="s">
        <v>948</v>
      </c>
      <c r="F884" t="s">
        <v>4370</v>
      </c>
      <c r="G884" t="s">
        <v>3901</v>
      </c>
      <c r="H884" s="2" t="s">
        <v>11324</v>
      </c>
      <c r="I884" t="s">
        <v>3642</v>
      </c>
      <c r="J884" s="11" t="str">
        <f t="shared" si="90"/>
        <v>IC.IT.060401</v>
      </c>
      <c r="K884" s="2" t="s">
        <v>11324</v>
      </c>
      <c r="L884" t="str">
        <f t="shared" si="91"/>
        <v xml:space="preserve">      Staples</v>
      </c>
      <c r="M884" s="12" t="str">
        <f t="shared" si="92"/>
        <v>PI.IC.IT.060401.01</v>
      </c>
      <c r="N884" s="12"/>
      <c r="O884" s="12" t="str">
        <f t="shared" si="93"/>
        <v>PH.IC.IT.060401.01</v>
      </c>
      <c r="Q884" s="12" t="str">
        <f t="shared" si="94"/>
        <v>CL.IC.IT.060401.01</v>
      </c>
    </row>
    <row r="885" spans="1:19" ht="15">
      <c r="A885" t="s">
        <v>4089</v>
      </c>
      <c r="C885" s="2" t="s">
        <v>6888</v>
      </c>
      <c r="E885" s="2" t="s">
        <v>948</v>
      </c>
      <c r="F885" t="s">
        <v>4370</v>
      </c>
      <c r="G885" t="s">
        <v>3342</v>
      </c>
      <c r="H885" s="2" t="s">
        <v>1199</v>
      </c>
      <c r="I885" t="s">
        <v>2928</v>
      </c>
      <c r="J885" s="11" t="str">
        <f t="shared" si="90"/>
        <v>IC.IT.060402</v>
      </c>
      <c r="K885" s="2" t="s">
        <v>11324</v>
      </c>
      <c r="L885" t="str">
        <f t="shared" si="91"/>
        <v xml:space="preserve">     Sutures</v>
      </c>
      <c r="M885" s="12" t="str">
        <f t="shared" si="92"/>
        <v>PI.IC.IT.060402.01</v>
      </c>
      <c r="N885" s="12"/>
      <c r="O885" s="12" t="str">
        <f t="shared" si="93"/>
        <v>PH.IC.IT.060402.01</v>
      </c>
      <c r="Q885" s="12" t="str">
        <f t="shared" si="94"/>
        <v>CL.IC.IT.060402.01</v>
      </c>
    </row>
    <row r="886" spans="1:19" ht="15">
      <c r="A886" t="s">
        <v>4089</v>
      </c>
      <c r="C886" s="2" t="s">
        <v>6888</v>
      </c>
      <c r="E886" s="2" t="s">
        <v>948</v>
      </c>
      <c r="F886" t="s">
        <v>4370</v>
      </c>
      <c r="G886" t="s">
        <v>3788</v>
      </c>
      <c r="H886" s="2" t="s">
        <v>946</v>
      </c>
      <c r="I886" t="s">
        <v>3789</v>
      </c>
      <c r="J886" s="11" t="str">
        <f t="shared" si="90"/>
        <v>IC.IT.060403</v>
      </c>
      <c r="K886" s="2" t="s">
        <v>11324</v>
      </c>
      <c r="L886" t="str">
        <f t="shared" si="91"/>
        <v xml:space="preserve">      Steri-strips</v>
      </c>
      <c r="M886" s="12" t="str">
        <f t="shared" si="92"/>
        <v>PI.IC.IT.060403.01</v>
      </c>
      <c r="N886" s="12"/>
      <c r="O886" s="12" t="str">
        <f t="shared" si="93"/>
        <v>PH.IC.IT.060403.01</v>
      </c>
      <c r="Q886" s="12" t="str">
        <f t="shared" si="94"/>
        <v>CL.IC.IT.060403.01</v>
      </c>
    </row>
    <row r="887" spans="1:19" ht="15">
      <c r="A887" t="s">
        <v>4089</v>
      </c>
      <c r="C887" s="2" t="s">
        <v>6888</v>
      </c>
      <c r="E887" s="2" t="s">
        <v>948</v>
      </c>
      <c r="F887" t="s">
        <v>4370</v>
      </c>
      <c r="G887" t="s">
        <v>3790</v>
      </c>
      <c r="H887" s="2" t="s">
        <v>948</v>
      </c>
      <c r="I887" t="s">
        <v>3546</v>
      </c>
      <c r="J887" s="11" t="str">
        <f t="shared" si="90"/>
        <v>IC.IT.060404</v>
      </c>
      <c r="K887" s="2" t="s">
        <v>11324</v>
      </c>
      <c r="L887" t="str">
        <f t="shared" si="91"/>
        <v xml:space="preserve">      Retention sutures</v>
      </c>
      <c r="M887" s="12" t="str">
        <f t="shared" si="92"/>
        <v>PI.IC.IT.060404.01</v>
      </c>
      <c r="N887" s="12"/>
      <c r="O887" s="12" t="str">
        <f t="shared" si="93"/>
        <v>PH.IC.IT.060404.01</v>
      </c>
      <c r="Q887" s="12" t="str">
        <f t="shared" si="94"/>
        <v>CL.IC.IT.060404.01</v>
      </c>
    </row>
    <row r="888" spans="1:19" ht="15">
      <c r="A888" t="s">
        <v>4089</v>
      </c>
      <c r="C888" s="2" t="s">
        <v>6888</v>
      </c>
      <c r="E888" s="2" t="s">
        <v>948</v>
      </c>
      <c r="F888" t="s">
        <v>4370</v>
      </c>
      <c r="G888" t="s">
        <v>3791</v>
      </c>
      <c r="H888" s="2" t="s">
        <v>7071</v>
      </c>
      <c r="I888" t="s">
        <v>3920</v>
      </c>
      <c r="J888" s="11" t="str">
        <f t="shared" si="90"/>
        <v>IC.IT.060405</v>
      </c>
      <c r="K888" s="2" t="s">
        <v>11324</v>
      </c>
      <c r="L888" t="str">
        <f t="shared" si="91"/>
        <v xml:space="preserve">      Glue</v>
      </c>
      <c r="M888" s="12" t="str">
        <f t="shared" si="92"/>
        <v>PI.IC.IT.060405.01</v>
      </c>
      <c r="N888" s="12"/>
      <c r="O888" s="12" t="str">
        <f t="shared" si="93"/>
        <v>PH.IC.IT.060405.01</v>
      </c>
      <c r="Q888" s="12" t="str">
        <f t="shared" si="94"/>
        <v>CL.IC.IT.060405.01</v>
      </c>
    </row>
    <row r="889" spans="1:19" ht="15">
      <c r="A889" t="s">
        <v>4089</v>
      </c>
      <c r="C889" s="2" t="s">
        <v>6888</v>
      </c>
      <c r="E889" s="2" t="s">
        <v>7070</v>
      </c>
      <c r="F889" t="s">
        <v>4370</v>
      </c>
      <c r="G889" t="s">
        <v>3921</v>
      </c>
      <c r="H889" s="2" t="s">
        <v>6888</v>
      </c>
      <c r="I889" t="s">
        <v>3922</v>
      </c>
      <c r="J889" s="11" t="str">
        <f t="shared" si="90"/>
        <v>IC.IT.060406</v>
      </c>
      <c r="K889" s="2" t="s">
        <v>1192</v>
      </c>
      <c r="L889" t="str">
        <f t="shared" si="91"/>
        <v xml:space="preserve">      Not closed</v>
      </c>
      <c r="M889" s="12" t="str">
        <f t="shared" si="92"/>
        <v>PI.IC.IT.060406.01</v>
      </c>
      <c r="N889" s="12"/>
      <c r="O889" s="12" t="str">
        <f t="shared" si="93"/>
        <v>PH.IC.IT.060406.01</v>
      </c>
      <c r="Q889" s="12" t="str">
        <f t="shared" si="94"/>
        <v>CL.IC.IT.060406.01</v>
      </c>
    </row>
    <row r="890" spans="1:19" ht="15">
      <c r="A890" t="s">
        <v>4089</v>
      </c>
      <c r="C890" s="2" t="s">
        <v>6888</v>
      </c>
      <c r="E890" s="2" t="s">
        <v>7070</v>
      </c>
      <c r="F890" t="s">
        <v>4494</v>
      </c>
      <c r="G890" s="2" t="s">
        <v>4163</v>
      </c>
      <c r="H890" s="2" t="s">
        <v>7284</v>
      </c>
      <c r="I890" s="2" t="s">
        <v>4164</v>
      </c>
      <c r="J890" s="11" t="str">
        <f t="shared" si="90"/>
        <v>IC.IT.060407</v>
      </c>
      <c r="K890" s="2" t="s">
        <v>1192</v>
      </c>
      <c r="L890" t="str">
        <f t="shared" si="91"/>
        <v xml:space="preserve">  Wound vac</v>
      </c>
      <c r="M890" s="12" t="str">
        <f t="shared" si="92"/>
        <v>PI.IC.IT.060407.01</v>
      </c>
      <c r="N890" s="12"/>
      <c r="O890" s="12" t="str">
        <f t="shared" si="93"/>
        <v>PH.IC.IT.060407.01</v>
      </c>
      <c r="Q890" s="12" t="str">
        <f t="shared" si="94"/>
        <v>CL.IC.IT.060407.01</v>
      </c>
      <c r="R890" t="s">
        <v>1141</v>
      </c>
      <c r="S890">
        <v>145</v>
      </c>
    </row>
    <row r="891" spans="1:19" ht="15">
      <c r="A891" t="s">
        <v>4089</v>
      </c>
      <c r="C891" s="2" t="s">
        <v>6888</v>
      </c>
      <c r="E891" s="2" t="s">
        <v>7070</v>
      </c>
      <c r="F891" t="s">
        <v>4494</v>
      </c>
      <c r="G891" s="2" t="s">
        <v>6023</v>
      </c>
      <c r="H891" s="2" t="s">
        <v>10093</v>
      </c>
      <c r="I891" s="2" t="s">
        <v>4301</v>
      </c>
      <c r="J891" s="11" t="str">
        <f t="shared" si="90"/>
        <v>IC.IT.060408</v>
      </c>
      <c r="K891" s="2" t="s">
        <v>1192</v>
      </c>
      <c r="L891" t="str">
        <f t="shared" si="91"/>
        <v>Unable to assess</v>
      </c>
      <c r="M891" s="12" t="str">
        <f t="shared" si="92"/>
        <v>PI.IC.IT.060408.01</v>
      </c>
      <c r="N891" s="12"/>
      <c r="O891" s="12" t="str">
        <f t="shared" si="93"/>
        <v>PH.IC.IT.060408.01</v>
      </c>
      <c r="Q891" s="12" t="str">
        <f t="shared" si="94"/>
        <v>CL.IC.IT.060408.01</v>
      </c>
      <c r="R891" t="s">
        <v>1141</v>
      </c>
      <c r="S891">
        <v>148</v>
      </c>
    </row>
    <row r="892" spans="1:19" ht="15">
      <c r="A892" t="s">
        <v>4089</v>
      </c>
      <c r="C892" s="2" t="s">
        <v>6888</v>
      </c>
      <c r="D892" t="s">
        <v>5578</v>
      </c>
      <c r="E892" s="2" t="s">
        <v>7071</v>
      </c>
      <c r="F892" t="s">
        <v>4370</v>
      </c>
      <c r="G892" t="s">
        <v>3923</v>
      </c>
      <c r="H892" s="2" t="s">
        <v>11324</v>
      </c>
      <c r="I892" t="s">
        <v>1001</v>
      </c>
      <c r="J892" s="11" t="str">
        <f t="shared" si="90"/>
        <v>IC.IT.060501</v>
      </c>
      <c r="K892" s="2" t="s">
        <v>11324</v>
      </c>
      <c r="L892" t="str">
        <f t="shared" si="91"/>
        <v xml:space="preserve">      None</v>
      </c>
      <c r="M892" s="12" t="str">
        <f t="shared" si="92"/>
        <v>PI.IC.IT.060501.01</v>
      </c>
      <c r="N892" s="12"/>
      <c r="O892" s="12" t="str">
        <f t="shared" si="93"/>
        <v>PH.IC.IT.060501.01</v>
      </c>
      <c r="Q892" s="12" t="str">
        <f t="shared" si="94"/>
        <v>CL.IC.IT.060501.01</v>
      </c>
    </row>
    <row r="893" spans="1:19" ht="15">
      <c r="A893" t="s">
        <v>4089</v>
      </c>
      <c r="C893" s="2" t="s">
        <v>6888</v>
      </c>
      <c r="E893" s="2" t="s">
        <v>7071</v>
      </c>
      <c r="F893" t="s">
        <v>4370</v>
      </c>
      <c r="G893" t="s">
        <v>3924</v>
      </c>
      <c r="H893" s="2" t="s">
        <v>1199</v>
      </c>
      <c r="I893" t="s">
        <v>2124</v>
      </c>
      <c r="J893" s="11" t="str">
        <f t="shared" si="90"/>
        <v>IC.IT.060502</v>
      </c>
      <c r="K893" s="2" t="s">
        <v>11324</v>
      </c>
      <c r="L893" t="str">
        <f t="shared" si="91"/>
        <v xml:space="preserve">      Abdominal binder</v>
      </c>
      <c r="M893" s="12" t="str">
        <f t="shared" si="92"/>
        <v>PI.IC.IT.060502.01</v>
      </c>
      <c r="N893" s="12"/>
      <c r="O893" s="12" t="str">
        <f t="shared" si="93"/>
        <v>PH.IC.IT.060502.01</v>
      </c>
      <c r="Q893" s="12" t="str">
        <f t="shared" si="94"/>
        <v>CL.IC.IT.060502.01</v>
      </c>
    </row>
    <row r="894" spans="1:19" ht="15">
      <c r="A894" t="s">
        <v>4089</v>
      </c>
      <c r="C894" s="2" t="s">
        <v>6888</v>
      </c>
      <c r="E894" s="2" t="s">
        <v>7071</v>
      </c>
      <c r="F894" t="s">
        <v>4370</v>
      </c>
      <c r="G894" t="s">
        <v>3925</v>
      </c>
      <c r="H894" s="2" t="s">
        <v>946</v>
      </c>
      <c r="I894" t="s">
        <v>2126</v>
      </c>
      <c r="J894" s="11" t="str">
        <f t="shared" si="90"/>
        <v>IC.IT.060503</v>
      </c>
      <c r="K894" s="2" t="s">
        <v>11324</v>
      </c>
      <c r="L894" t="str">
        <f t="shared" si="91"/>
        <v xml:space="preserve">      Ace wrap</v>
      </c>
      <c r="M894" s="12" t="str">
        <f t="shared" si="92"/>
        <v>PI.IC.IT.060503.01</v>
      </c>
      <c r="N894" s="12"/>
      <c r="O894" s="12" t="str">
        <f t="shared" si="93"/>
        <v>PH.IC.IT.060503.01</v>
      </c>
      <c r="Q894" s="12" t="str">
        <f t="shared" si="94"/>
        <v>CL.IC.IT.060503.01</v>
      </c>
    </row>
    <row r="895" spans="1:19" ht="15">
      <c r="A895" t="s">
        <v>4089</v>
      </c>
      <c r="C895" s="2" t="s">
        <v>6888</v>
      </c>
      <c r="E895" s="2" t="s">
        <v>7071</v>
      </c>
      <c r="F895" t="s">
        <v>4370</v>
      </c>
      <c r="G895" t="s">
        <v>3926</v>
      </c>
      <c r="H895" s="2" t="s">
        <v>948</v>
      </c>
      <c r="I895" t="s">
        <v>2128</v>
      </c>
      <c r="J895" s="11" t="str">
        <f t="shared" si="90"/>
        <v>IC.IT.060504</v>
      </c>
      <c r="K895" s="2" t="s">
        <v>11324</v>
      </c>
      <c r="L895" t="str">
        <f t="shared" si="91"/>
        <v xml:space="preserve">      Montgomery Straps</v>
      </c>
      <c r="M895" s="12" t="str">
        <f t="shared" si="92"/>
        <v>PI.IC.IT.060504.01</v>
      </c>
      <c r="N895" s="12"/>
      <c r="O895" s="12" t="str">
        <f t="shared" si="93"/>
        <v>PH.IC.IT.060504.01</v>
      </c>
      <c r="Q895" s="12" t="str">
        <f t="shared" si="94"/>
        <v>CL.IC.IT.060504.01</v>
      </c>
    </row>
    <row r="896" spans="1:19" ht="15">
      <c r="A896" t="s">
        <v>4089</v>
      </c>
      <c r="C896" s="2" t="s">
        <v>6888</v>
      </c>
      <c r="E896" s="2" t="s">
        <v>7071</v>
      </c>
      <c r="F896" t="s">
        <v>4370</v>
      </c>
      <c r="G896" t="s">
        <v>3927</v>
      </c>
      <c r="H896" s="2" t="s">
        <v>7071</v>
      </c>
      <c r="I896" t="s">
        <v>3797</v>
      </c>
      <c r="J896" s="11" t="str">
        <f t="shared" si="90"/>
        <v>IC.IT.060505</v>
      </c>
      <c r="K896" s="2" t="s">
        <v>11324</v>
      </c>
      <c r="L896" t="str">
        <f t="shared" si="91"/>
        <v xml:space="preserve">      Sling</v>
      </c>
      <c r="M896" s="12" t="str">
        <f t="shared" si="92"/>
        <v>PI.IC.IT.060505.01</v>
      </c>
      <c r="N896" s="12"/>
      <c r="O896" s="12" t="str">
        <f t="shared" si="93"/>
        <v>PH.IC.IT.060505.01</v>
      </c>
      <c r="Q896" s="12" t="str">
        <f t="shared" si="94"/>
        <v>CL.IC.IT.060505.01</v>
      </c>
    </row>
    <row r="897" spans="1:19" ht="14.1" customHeight="1">
      <c r="A897" t="s">
        <v>4089</v>
      </c>
      <c r="C897" s="2" t="s">
        <v>6888</v>
      </c>
      <c r="E897" s="2" t="s">
        <v>7071</v>
      </c>
      <c r="F897" t="s">
        <v>4494</v>
      </c>
      <c r="G897" s="2" t="s">
        <v>4300</v>
      </c>
      <c r="H897" s="2" t="s">
        <v>6888</v>
      </c>
      <c r="I897" s="2" t="s">
        <v>4301</v>
      </c>
      <c r="J897" s="11" t="str">
        <f t="shared" si="90"/>
        <v>IC.IT.060506</v>
      </c>
      <c r="K897" s="2" t="s">
        <v>11324</v>
      </c>
      <c r="L897" t="str">
        <f t="shared" si="91"/>
        <v xml:space="preserve"> Unable to Assess</v>
      </c>
      <c r="M897" s="12" t="str">
        <f t="shared" si="92"/>
        <v>PI.IC.IT.060506.01</v>
      </c>
      <c r="N897" s="12"/>
      <c r="O897" s="12" t="str">
        <f t="shared" si="93"/>
        <v>PH.IC.IT.060506.01</v>
      </c>
      <c r="Q897" s="12" t="str">
        <f t="shared" si="94"/>
        <v>CL.IC.IT.060506.01</v>
      </c>
      <c r="R897" t="s">
        <v>1141</v>
      </c>
      <c r="S897">
        <v>149</v>
      </c>
    </row>
    <row r="898" spans="1:19" ht="15">
      <c r="A898" t="s">
        <v>4089</v>
      </c>
      <c r="C898" s="2" t="s">
        <v>6888</v>
      </c>
      <c r="E898" s="2" t="s">
        <v>7071</v>
      </c>
      <c r="F898" t="s">
        <v>4494</v>
      </c>
      <c r="G898" s="2" t="s">
        <v>4513</v>
      </c>
      <c r="H898" s="2" t="s">
        <v>7284</v>
      </c>
      <c r="I898" s="2" t="s">
        <v>4513</v>
      </c>
      <c r="J898" s="11" t="str">
        <f t="shared" si="90"/>
        <v>IC.IT.060507</v>
      </c>
      <c r="K898" s="2" t="s">
        <v>11324</v>
      </c>
      <c r="L898" t="str">
        <f t="shared" si="91"/>
        <v>Other</v>
      </c>
      <c r="M898" s="12" t="str">
        <f t="shared" si="92"/>
        <v>PI.IC.IT.060507.01</v>
      </c>
      <c r="N898" s="12"/>
      <c r="O898" s="12" t="str">
        <f t="shared" si="93"/>
        <v>PH.IC.IT.060507.01</v>
      </c>
      <c r="Q898" s="12" t="str">
        <f t="shared" si="94"/>
        <v>CL.IC.IT.060507.01</v>
      </c>
      <c r="R898" t="s">
        <v>1141</v>
      </c>
      <c r="S898">
        <v>153</v>
      </c>
    </row>
    <row r="899" spans="1:19" ht="15">
      <c r="A899" t="s">
        <v>4089</v>
      </c>
      <c r="C899" s="2" t="s">
        <v>6888</v>
      </c>
      <c r="D899" t="s">
        <v>4165</v>
      </c>
      <c r="E899" s="2" t="s">
        <v>6888</v>
      </c>
      <c r="F899" t="s">
        <v>4495</v>
      </c>
      <c r="G899" t="s">
        <v>3923</v>
      </c>
      <c r="H899" s="2" t="s">
        <v>11324</v>
      </c>
      <c r="I899" t="s">
        <v>1001</v>
      </c>
      <c r="J899" s="11" t="str">
        <f t="shared" si="90"/>
        <v>IC.IT.060601</v>
      </c>
      <c r="K899" s="2" t="s">
        <v>1192</v>
      </c>
      <c r="L899" t="str">
        <f t="shared" si="91"/>
        <v xml:space="preserve">      None</v>
      </c>
      <c r="M899" s="12" t="str">
        <f t="shared" si="92"/>
        <v>PI.IC.IT.060601.01</v>
      </c>
      <c r="N899" s="12"/>
      <c r="O899" s="12" t="str">
        <f t="shared" si="93"/>
        <v>PH.IC.IT.060601.01</v>
      </c>
      <c r="Q899" s="12" t="str">
        <f t="shared" si="94"/>
        <v>CL.IC.IT.060601.01</v>
      </c>
    </row>
    <row r="900" spans="1:19" ht="15">
      <c r="A900" t="s">
        <v>4089</v>
      </c>
      <c r="C900" s="2" t="s">
        <v>6888</v>
      </c>
      <c r="E900" s="2" t="s">
        <v>6888</v>
      </c>
      <c r="F900" t="s">
        <v>4495</v>
      </c>
      <c r="G900" t="s">
        <v>3799</v>
      </c>
      <c r="H900" s="2" t="s">
        <v>923</v>
      </c>
      <c r="I900" t="s">
        <v>3800</v>
      </c>
      <c r="J900" s="11" t="str">
        <f t="shared" si="90"/>
        <v>IC.IT.060602</v>
      </c>
      <c r="K900" s="2" t="s">
        <v>1192</v>
      </c>
      <c r="L900" t="str">
        <f t="shared" si="91"/>
        <v xml:space="preserve">      Scant</v>
      </c>
      <c r="M900" s="12" t="str">
        <f t="shared" si="92"/>
        <v>PI.IC.IT.060602.01</v>
      </c>
      <c r="N900" s="12"/>
      <c r="O900" s="12" t="str">
        <f t="shared" si="93"/>
        <v>PH.IC.IT.060602.01</v>
      </c>
      <c r="Q900" s="12" t="str">
        <f t="shared" si="94"/>
        <v>CL.IC.IT.060602.01</v>
      </c>
    </row>
    <row r="901" spans="1:19" ht="15">
      <c r="A901" t="s">
        <v>4089</v>
      </c>
      <c r="C901" s="2" t="s">
        <v>6888</v>
      </c>
      <c r="E901" s="2" t="s">
        <v>6888</v>
      </c>
      <c r="F901" t="s">
        <v>4495</v>
      </c>
      <c r="G901" t="s">
        <v>3801</v>
      </c>
      <c r="H901" s="2" t="s">
        <v>1202</v>
      </c>
      <c r="I901" t="s">
        <v>4203</v>
      </c>
      <c r="J901" s="11" t="str">
        <f t="shared" si="90"/>
        <v>IC.IT.060603</v>
      </c>
      <c r="K901" s="2" t="s">
        <v>1192</v>
      </c>
      <c r="L901" t="str">
        <f t="shared" si="91"/>
        <v xml:space="preserve">      Small</v>
      </c>
      <c r="M901" s="12" t="str">
        <f t="shared" si="92"/>
        <v>PI.IC.IT.060603.01</v>
      </c>
      <c r="N901" s="12"/>
      <c r="O901" s="12" t="str">
        <f t="shared" si="93"/>
        <v>PH.IC.IT.060603.01</v>
      </c>
      <c r="Q901" s="12" t="str">
        <f t="shared" si="94"/>
        <v>CL.IC.IT.060603.01</v>
      </c>
    </row>
    <row r="902" spans="1:19" ht="15">
      <c r="A902" t="s">
        <v>4089</v>
      </c>
      <c r="C902" s="2" t="s">
        <v>6888</v>
      </c>
      <c r="E902" s="2" t="s">
        <v>6888</v>
      </c>
      <c r="F902" t="s">
        <v>4495</v>
      </c>
      <c r="G902" t="s">
        <v>4204</v>
      </c>
      <c r="H902" s="2" t="s">
        <v>7070</v>
      </c>
      <c r="I902" t="s">
        <v>3266</v>
      </c>
      <c r="J902" s="11" t="str">
        <f t="shared" si="90"/>
        <v>IC.IT.060604</v>
      </c>
      <c r="K902" s="2" t="s">
        <v>1192</v>
      </c>
      <c r="L902" t="str">
        <f t="shared" si="91"/>
        <v xml:space="preserve">      Moderate</v>
      </c>
      <c r="M902" s="12" t="str">
        <f t="shared" si="92"/>
        <v>PI.IC.IT.060604.01</v>
      </c>
      <c r="N902" s="12"/>
      <c r="O902" s="12" t="str">
        <f t="shared" si="93"/>
        <v>PH.IC.IT.060604.01</v>
      </c>
      <c r="Q902" s="12" t="str">
        <f t="shared" si="94"/>
        <v>CL.IC.IT.060604.01</v>
      </c>
    </row>
    <row r="903" spans="1:19" ht="15">
      <c r="A903" t="s">
        <v>4089</v>
      </c>
      <c r="C903" s="2" t="s">
        <v>6888</v>
      </c>
      <c r="E903" s="2" t="s">
        <v>6888</v>
      </c>
      <c r="F903" t="s">
        <v>4495</v>
      </c>
      <c r="G903" t="s">
        <v>4205</v>
      </c>
      <c r="H903" s="2" t="s">
        <v>7071</v>
      </c>
      <c r="I903" t="s">
        <v>4206</v>
      </c>
      <c r="J903" s="11" t="str">
        <f t="shared" si="90"/>
        <v>IC.IT.060605</v>
      </c>
      <c r="K903" s="2" t="s">
        <v>1192</v>
      </c>
      <c r="L903" t="str">
        <f t="shared" si="91"/>
        <v xml:space="preserve">      Large</v>
      </c>
      <c r="M903" s="12" t="str">
        <f t="shared" si="92"/>
        <v>PI.IC.IT.060605.01</v>
      </c>
      <c r="N903" s="12"/>
      <c r="O903" s="12" t="str">
        <f t="shared" si="93"/>
        <v>PH.IC.IT.060605.01</v>
      </c>
      <c r="Q903" s="12" t="str">
        <f t="shared" si="94"/>
        <v>CL.IC.IT.060605.01</v>
      </c>
    </row>
    <row r="904" spans="1:19" ht="15">
      <c r="A904" t="s">
        <v>4089</v>
      </c>
      <c r="C904" s="2" t="s">
        <v>6888</v>
      </c>
      <c r="E904" s="2" t="s">
        <v>6888</v>
      </c>
      <c r="F904" t="s">
        <v>4495</v>
      </c>
      <c r="G904" t="s">
        <v>4207</v>
      </c>
      <c r="H904" s="2" t="s">
        <v>6888</v>
      </c>
      <c r="I904" t="s">
        <v>4208</v>
      </c>
      <c r="J904" s="11" t="str">
        <f t="shared" si="90"/>
        <v>IC.IT.060606</v>
      </c>
      <c r="K904" s="2" t="s">
        <v>1192</v>
      </c>
      <c r="L904" t="str">
        <f t="shared" si="91"/>
        <v xml:space="preserve">      Copious</v>
      </c>
      <c r="M904" s="12" t="str">
        <f t="shared" si="92"/>
        <v>PI.IC.IT.060606.01</v>
      </c>
      <c r="N904" s="12"/>
      <c r="O904" s="12" t="str">
        <f t="shared" si="93"/>
        <v>PH.IC.IT.060606.01</v>
      </c>
      <c r="Q904" s="12" t="str">
        <f t="shared" si="94"/>
        <v>CL.IC.IT.060606.01</v>
      </c>
    </row>
    <row r="905" spans="1:19" ht="15">
      <c r="A905" t="s">
        <v>4089</v>
      </c>
      <c r="C905" s="2" t="s">
        <v>6888</v>
      </c>
      <c r="E905" s="2" t="s">
        <v>6888</v>
      </c>
      <c r="F905" t="s">
        <v>4496</v>
      </c>
      <c r="G905" s="2" t="s">
        <v>4300</v>
      </c>
      <c r="H905" s="2" t="s">
        <v>7284</v>
      </c>
      <c r="I905" s="2" t="s">
        <v>4301</v>
      </c>
      <c r="J905" s="11" t="str">
        <f t="shared" si="90"/>
        <v>IC.IT.060607</v>
      </c>
      <c r="K905" s="2" t="s">
        <v>1192</v>
      </c>
      <c r="L905" t="str">
        <f t="shared" si="91"/>
        <v xml:space="preserve"> Unable to Assess</v>
      </c>
      <c r="M905" s="12" t="str">
        <f t="shared" si="92"/>
        <v>PI.IC.IT.060607.01</v>
      </c>
      <c r="N905" s="12"/>
      <c r="O905" s="12" t="str">
        <f t="shared" si="93"/>
        <v>PH.IC.IT.060607.01</v>
      </c>
      <c r="Q905" s="12" t="str">
        <f t="shared" si="94"/>
        <v>CL.IC.IT.060607.01</v>
      </c>
      <c r="R905" t="s">
        <v>1141</v>
      </c>
      <c r="S905">
        <v>150</v>
      </c>
    </row>
    <row r="906" spans="1:19" ht="15">
      <c r="A906" t="s">
        <v>4089</v>
      </c>
      <c r="C906" s="2" t="s">
        <v>6888</v>
      </c>
      <c r="D906" t="s">
        <v>4046</v>
      </c>
      <c r="E906" s="2" t="s">
        <v>7284</v>
      </c>
      <c r="F906" t="s">
        <v>4495</v>
      </c>
      <c r="G906" t="s">
        <v>4047</v>
      </c>
      <c r="H906" s="2" t="s">
        <v>1192</v>
      </c>
      <c r="I906" t="s">
        <v>1935</v>
      </c>
      <c r="J906" s="11" t="str">
        <f t="shared" si="90"/>
        <v>IC.IT.060701</v>
      </c>
      <c r="K906" s="2" t="s">
        <v>1192</v>
      </c>
      <c r="L906" t="str">
        <f t="shared" si="91"/>
        <v xml:space="preserve">      Colorless</v>
      </c>
      <c r="M906" s="12" t="str">
        <f t="shared" si="92"/>
        <v>PI.IC.IT.060701.01</v>
      </c>
      <c r="N906" s="12"/>
      <c r="O906" s="12" t="str">
        <f t="shared" si="93"/>
        <v>PH.IC.IT.060701.01</v>
      </c>
      <c r="Q906" s="12" t="str">
        <f t="shared" si="94"/>
        <v>CL.IC.IT.060701.01</v>
      </c>
    </row>
    <row r="907" spans="1:19" ht="15">
      <c r="A907" t="s">
        <v>4089</v>
      </c>
      <c r="C907" s="2" t="s">
        <v>6888</v>
      </c>
      <c r="E907" s="2" t="s">
        <v>7284</v>
      </c>
      <c r="F907" t="s">
        <v>4495</v>
      </c>
      <c r="G907" t="s">
        <v>4217</v>
      </c>
      <c r="H907" s="2" t="s">
        <v>923</v>
      </c>
      <c r="I907" t="s">
        <v>2103</v>
      </c>
      <c r="J907" s="11" t="str">
        <f t="shared" si="90"/>
        <v>IC.IT.060702</v>
      </c>
      <c r="K907" s="2" t="s">
        <v>1192</v>
      </c>
      <c r="L907" t="str">
        <f t="shared" si="91"/>
        <v xml:space="preserve">      Yellow</v>
      </c>
      <c r="M907" s="12" t="str">
        <f t="shared" si="92"/>
        <v>PI.IC.IT.060702.01</v>
      </c>
      <c r="N907" s="12"/>
      <c r="O907" s="12" t="str">
        <f t="shared" si="93"/>
        <v>PH.IC.IT.060702.01</v>
      </c>
      <c r="Q907" s="12" t="str">
        <f t="shared" si="94"/>
        <v>CL.IC.IT.060702.01</v>
      </c>
    </row>
    <row r="908" spans="1:19" ht="15">
      <c r="A908" t="s">
        <v>4089</v>
      </c>
      <c r="C908" s="2" t="s">
        <v>6888</v>
      </c>
      <c r="E908" s="2" t="s">
        <v>7284</v>
      </c>
      <c r="F908" t="s">
        <v>4495</v>
      </c>
      <c r="G908" t="s">
        <v>4218</v>
      </c>
      <c r="H908" s="2" t="s">
        <v>1202</v>
      </c>
      <c r="I908" t="s">
        <v>1432</v>
      </c>
      <c r="J908" s="11" t="str">
        <f t="shared" si="90"/>
        <v>IC.IT.060703</v>
      </c>
      <c r="K908" s="2" t="s">
        <v>1192</v>
      </c>
      <c r="L908" t="str">
        <f t="shared" si="91"/>
        <v xml:space="preserve">      Amber</v>
      </c>
      <c r="M908" s="12" t="str">
        <f t="shared" si="92"/>
        <v>PI.IC.IT.060703.01</v>
      </c>
      <c r="N908" s="12"/>
      <c r="O908" s="12" t="str">
        <f t="shared" si="93"/>
        <v>PH.IC.IT.060703.01</v>
      </c>
      <c r="Q908" s="12" t="str">
        <f t="shared" si="94"/>
        <v>CL.IC.IT.060703.01</v>
      </c>
    </row>
    <row r="909" spans="1:19" ht="15">
      <c r="A909" t="s">
        <v>4089</v>
      </c>
      <c r="C909" s="2" t="s">
        <v>6888</v>
      </c>
      <c r="E909" s="2" t="s">
        <v>7284</v>
      </c>
      <c r="F909" t="s">
        <v>4495</v>
      </c>
      <c r="G909" t="s">
        <v>4219</v>
      </c>
      <c r="H909" s="2" t="s">
        <v>7070</v>
      </c>
      <c r="I909" t="s">
        <v>1937</v>
      </c>
      <c r="J909" s="11" t="str">
        <f t="shared" si="90"/>
        <v>IC.IT.060704</v>
      </c>
      <c r="K909" s="2" t="s">
        <v>1192</v>
      </c>
      <c r="L909" t="str">
        <f t="shared" si="91"/>
        <v xml:space="preserve">      Pink</v>
      </c>
      <c r="M909" s="12" t="str">
        <f t="shared" si="92"/>
        <v>PI.IC.IT.060704.01</v>
      </c>
      <c r="N909" s="12"/>
      <c r="O909" s="12" t="str">
        <f t="shared" si="93"/>
        <v>PH.IC.IT.060704.01</v>
      </c>
      <c r="Q909" s="12" t="str">
        <f t="shared" si="94"/>
        <v>CL.IC.IT.060704.01</v>
      </c>
    </row>
    <row r="910" spans="1:19" ht="15">
      <c r="A910" t="s">
        <v>4089</v>
      </c>
      <c r="C910" s="2" t="s">
        <v>6888</v>
      </c>
      <c r="E910" s="2" t="s">
        <v>7284</v>
      </c>
      <c r="F910" t="s">
        <v>4495</v>
      </c>
      <c r="G910" t="s">
        <v>4220</v>
      </c>
      <c r="H910" s="2" t="s">
        <v>7071</v>
      </c>
      <c r="I910" t="s">
        <v>1560</v>
      </c>
      <c r="J910" s="11" t="str">
        <f t="shared" si="90"/>
        <v>IC.IT.060705</v>
      </c>
      <c r="K910" s="2" t="s">
        <v>1192</v>
      </c>
      <c r="L910" t="str">
        <f t="shared" si="91"/>
        <v xml:space="preserve">      Red</v>
      </c>
      <c r="M910" s="12" t="str">
        <f t="shared" si="92"/>
        <v>PI.IC.IT.060705.01</v>
      </c>
      <c r="N910" s="12"/>
      <c r="O910" s="12" t="str">
        <f t="shared" si="93"/>
        <v>PH.IC.IT.060705.01</v>
      </c>
      <c r="Q910" s="12" t="str">
        <f t="shared" si="94"/>
        <v>CL.IC.IT.060705.01</v>
      </c>
    </row>
    <row r="911" spans="1:19" ht="15">
      <c r="A911" t="s">
        <v>4089</v>
      </c>
      <c r="C911" s="2" t="s">
        <v>6888</v>
      </c>
      <c r="E911" s="2" t="s">
        <v>7284</v>
      </c>
      <c r="F911" t="s">
        <v>4495</v>
      </c>
      <c r="G911" t="s">
        <v>2705</v>
      </c>
      <c r="H911" s="2" t="s">
        <v>6888</v>
      </c>
      <c r="I911" t="s">
        <v>2706</v>
      </c>
      <c r="J911" s="11" t="str">
        <f t="shared" si="90"/>
        <v>IC.IT.060706</v>
      </c>
      <c r="K911" s="2" t="s">
        <v>1192</v>
      </c>
      <c r="L911" t="str">
        <f t="shared" si="91"/>
        <v xml:space="preserve">     Bright red</v>
      </c>
      <c r="M911" s="12" t="str">
        <f t="shared" si="92"/>
        <v>PI.IC.IT.060706.01</v>
      </c>
      <c r="N911" s="12"/>
      <c r="O911" s="12" t="str">
        <f t="shared" si="93"/>
        <v>PH.IC.IT.060706.01</v>
      </c>
      <c r="Q911" s="12" t="str">
        <f t="shared" si="94"/>
        <v>CL.IC.IT.060706.01</v>
      </c>
    </row>
    <row r="912" spans="1:19" ht="15">
      <c r="A912" t="s">
        <v>4089</v>
      </c>
      <c r="C912" s="2" t="s">
        <v>6888</v>
      </c>
      <c r="E912" s="2" t="s">
        <v>7284</v>
      </c>
      <c r="F912" t="s">
        <v>4495</v>
      </c>
      <c r="G912" t="s">
        <v>4221</v>
      </c>
      <c r="H912" s="2" t="s">
        <v>7284</v>
      </c>
      <c r="I912" t="s">
        <v>2101</v>
      </c>
      <c r="J912" s="11" t="str">
        <f t="shared" si="90"/>
        <v>IC.IT.060707</v>
      </c>
      <c r="K912" s="2" t="s">
        <v>1192</v>
      </c>
      <c r="L912" t="str">
        <f t="shared" si="91"/>
        <v xml:space="preserve">      Maroon</v>
      </c>
      <c r="M912" s="12" t="str">
        <f t="shared" si="92"/>
        <v>PI.IC.IT.060707.01</v>
      </c>
      <c r="N912" s="12"/>
      <c r="O912" s="12" t="str">
        <f t="shared" si="93"/>
        <v>PH.IC.IT.060707.01</v>
      </c>
      <c r="Q912" s="12" t="str">
        <f t="shared" si="94"/>
        <v>CL.IC.IT.060707.01</v>
      </c>
    </row>
    <row r="913" spans="1:19" ht="15">
      <c r="A913" t="s">
        <v>4089</v>
      </c>
      <c r="C913" s="2" t="s">
        <v>6888</v>
      </c>
      <c r="E913" s="2" t="s">
        <v>7284</v>
      </c>
      <c r="F913" t="s">
        <v>4495</v>
      </c>
      <c r="G913" t="s">
        <v>4222</v>
      </c>
      <c r="H913" s="2" t="s">
        <v>10093</v>
      </c>
      <c r="I913" t="s">
        <v>1436</v>
      </c>
      <c r="J913" s="11" t="str">
        <f t="shared" si="90"/>
        <v>IC.IT.060708</v>
      </c>
      <c r="K913" s="2" t="s">
        <v>1192</v>
      </c>
      <c r="L913" t="str">
        <f t="shared" si="91"/>
        <v xml:space="preserve">      Tan</v>
      </c>
      <c r="M913" s="12" t="str">
        <f t="shared" si="92"/>
        <v>PI.IC.IT.060708.01</v>
      </c>
      <c r="N913" s="12"/>
      <c r="O913" s="12" t="str">
        <f t="shared" si="93"/>
        <v>PH.IC.IT.060708.01</v>
      </c>
      <c r="Q913" s="12" t="str">
        <f t="shared" si="94"/>
        <v>CL.IC.IT.060708.01</v>
      </c>
    </row>
    <row r="914" spans="1:19" ht="15">
      <c r="A914" t="s">
        <v>4089</v>
      </c>
      <c r="C914" s="2" t="s">
        <v>6888</v>
      </c>
      <c r="E914" s="2" t="s">
        <v>7284</v>
      </c>
      <c r="F914" t="s">
        <v>4495</v>
      </c>
      <c r="G914" t="s">
        <v>4052</v>
      </c>
      <c r="H914" s="2" t="s">
        <v>10095</v>
      </c>
      <c r="I914" t="s">
        <v>2703</v>
      </c>
      <c r="J914" s="11" t="str">
        <f t="shared" si="90"/>
        <v>IC.IT.060709</v>
      </c>
      <c r="K914" s="2" t="s">
        <v>1192</v>
      </c>
      <c r="L914" t="str">
        <f t="shared" si="91"/>
        <v xml:space="preserve">      Brown</v>
      </c>
      <c r="M914" s="12" t="str">
        <f t="shared" si="92"/>
        <v>PI.IC.IT.060709.01</v>
      </c>
      <c r="N914" s="12"/>
      <c r="O914" s="12" t="str">
        <f t="shared" si="93"/>
        <v>PH.IC.IT.060709.01</v>
      </c>
      <c r="Q914" s="12" t="str">
        <f t="shared" si="94"/>
        <v>CL.IC.IT.060709.01</v>
      </c>
    </row>
    <row r="915" spans="1:19" ht="15">
      <c r="A915" t="s">
        <v>4089</v>
      </c>
      <c r="C915" s="2" t="s">
        <v>6888</v>
      </c>
      <c r="E915" s="2" t="s">
        <v>7284</v>
      </c>
      <c r="F915" t="s">
        <v>4495</v>
      </c>
      <c r="G915" t="s">
        <v>4053</v>
      </c>
      <c r="H915" s="2" t="s">
        <v>10905</v>
      </c>
      <c r="I915" t="s">
        <v>1434</v>
      </c>
      <c r="J915" s="11" t="str">
        <f t="shared" si="90"/>
        <v>IC.IT.060710</v>
      </c>
      <c r="K915" s="2" t="s">
        <v>1192</v>
      </c>
      <c r="L915" t="str">
        <f t="shared" si="91"/>
        <v xml:space="preserve">      Green</v>
      </c>
      <c r="M915" s="12" t="str">
        <f t="shared" si="92"/>
        <v>PI.IC.IT.060710.01</v>
      </c>
      <c r="N915" s="12"/>
      <c r="O915" s="12" t="str">
        <f t="shared" si="93"/>
        <v>PH.IC.IT.060710.01</v>
      </c>
      <c r="Q915" s="12" t="str">
        <f t="shared" si="94"/>
        <v>CL.IC.IT.060710.01</v>
      </c>
    </row>
    <row r="916" spans="1:19" ht="15">
      <c r="A916" t="s">
        <v>4089</v>
      </c>
      <c r="C916" s="2" t="s">
        <v>6888</v>
      </c>
      <c r="E916" s="2" t="s">
        <v>7284</v>
      </c>
      <c r="F916" t="s">
        <v>4495</v>
      </c>
      <c r="G916" t="s">
        <v>3123</v>
      </c>
      <c r="H916" s="2" t="s">
        <v>11023</v>
      </c>
      <c r="I916" t="s">
        <v>3124</v>
      </c>
      <c r="J916" s="11" t="str">
        <f t="shared" si="90"/>
        <v>IC.IT.060712</v>
      </c>
      <c r="K916" s="2" t="s">
        <v>1192</v>
      </c>
      <c r="L916" t="str">
        <f t="shared" si="91"/>
        <v xml:space="preserve">     White</v>
      </c>
      <c r="M916" s="12" t="str">
        <f t="shared" si="92"/>
        <v>PI.IC.IT.060712.01</v>
      </c>
      <c r="N916" s="12"/>
      <c r="O916" s="12" t="str">
        <f t="shared" si="93"/>
        <v>PH.IC.IT.060712.01</v>
      </c>
      <c r="Q916" s="12" t="str">
        <f t="shared" si="94"/>
        <v>CL.IC.IT.060712.01</v>
      </c>
    </row>
    <row r="917" spans="1:19" ht="15">
      <c r="A917" t="s">
        <v>4089</v>
      </c>
      <c r="C917" s="2" t="s">
        <v>6888</v>
      </c>
      <c r="E917" s="2" t="s">
        <v>7284</v>
      </c>
      <c r="F917" t="s">
        <v>4495</v>
      </c>
      <c r="G917" t="s">
        <v>4054</v>
      </c>
      <c r="H917" s="2" t="s">
        <v>8201</v>
      </c>
      <c r="I917" t="s">
        <v>2618</v>
      </c>
      <c r="J917" s="11" t="str">
        <f t="shared" si="90"/>
        <v>IC.IT.060713</v>
      </c>
      <c r="K917" s="2" t="s">
        <v>1192</v>
      </c>
      <c r="L917" t="str">
        <f t="shared" si="91"/>
        <v xml:space="preserve">      Black</v>
      </c>
      <c r="M917" s="12" t="str">
        <f t="shared" si="92"/>
        <v>PI.IC.IT.060713.01</v>
      </c>
      <c r="N917" s="12"/>
      <c r="O917" s="12" t="str">
        <f t="shared" si="93"/>
        <v>PH.IC.IT.060713.01</v>
      </c>
      <c r="Q917" s="12" t="str">
        <f t="shared" si="94"/>
        <v>CL.IC.IT.060713.01</v>
      </c>
    </row>
    <row r="918" spans="1:19" ht="15">
      <c r="A918" t="s">
        <v>4089</v>
      </c>
      <c r="C918" s="2" t="s">
        <v>6888</v>
      </c>
      <c r="E918" s="2" t="s">
        <v>7284</v>
      </c>
      <c r="F918" t="s">
        <v>4496</v>
      </c>
      <c r="G918" s="2" t="s">
        <v>4433</v>
      </c>
      <c r="H918" s="2" t="s">
        <v>9621</v>
      </c>
      <c r="I918" s="2" t="s">
        <v>4301</v>
      </c>
      <c r="J918" s="11" t="str">
        <f t="shared" si="90"/>
        <v>IC.IT.060714</v>
      </c>
      <c r="K918" s="2" t="s">
        <v>11324</v>
      </c>
      <c r="L918" t="str">
        <f t="shared" si="91"/>
        <v xml:space="preserve">  Unable to assess</v>
      </c>
      <c r="M918" s="12" t="str">
        <f t="shared" si="92"/>
        <v>PI.IC.IT.060714.01</v>
      </c>
      <c r="N918" s="12"/>
      <c r="O918" s="12" t="str">
        <f t="shared" si="93"/>
        <v>PH.IC.IT.060714.01</v>
      </c>
      <c r="Q918" s="12" t="str">
        <f t="shared" si="94"/>
        <v>CL.IC.IT.060714.01</v>
      </c>
      <c r="R918" t="s">
        <v>1141</v>
      </c>
      <c r="S918">
        <v>151</v>
      </c>
    </row>
    <row r="919" spans="1:19" ht="15">
      <c r="A919" t="s">
        <v>4089</v>
      </c>
      <c r="C919" s="2" t="s">
        <v>6888</v>
      </c>
      <c r="D919" t="s">
        <v>3875</v>
      </c>
      <c r="E919" s="2" t="s">
        <v>10093</v>
      </c>
      <c r="F919" t="s">
        <v>4495</v>
      </c>
      <c r="G919" t="s">
        <v>4055</v>
      </c>
      <c r="H919" s="2" t="s">
        <v>1192</v>
      </c>
      <c r="I919" t="s">
        <v>1639</v>
      </c>
      <c r="J919" s="11" t="str">
        <f t="shared" si="90"/>
        <v>IC.IT.060801</v>
      </c>
      <c r="K919" s="2" t="s">
        <v>11324</v>
      </c>
      <c r="L919" t="str">
        <f t="shared" si="91"/>
        <v xml:space="preserve">     Clear </v>
      </c>
      <c r="M919" s="12" t="str">
        <f t="shared" si="92"/>
        <v>PI.IC.IT.060801.01</v>
      </c>
      <c r="N919" s="12"/>
      <c r="O919" s="12" t="str">
        <f t="shared" si="93"/>
        <v>PH.IC.IT.060801.01</v>
      </c>
      <c r="Q919" s="12" t="str">
        <f t="shared" si="94"/>
        <v>CL.IC.IT.060801.01</v>
      </c>
    </row>
    <row r="920" spans="1:19" ht="15">
      <c r="A920" t="s">
        <v>4089</v>
      </c>
      <c r="C920" s="2" t="s">
        <v>6888</v>
      </c>
      <c r="E920" s="2" t="s">
        <v>10093</v>
      </c>
      <c r="F920" t="s">
        <v>4495</v>
      </c>
      <c r="G920" t="s">
        <v>4056</v>
      </c>
      <c r="H920" s="2" t="s">
        <v>923</v>
      </c>
      <c r="I920" t="s">
        <v>1438</v>
      </c>
      <c r="J920" s="11" t="str">
        <f t="shared" si="90"/>
        <v>IC.IT.060802</v>
      </c>
      <c r="K920" s="2" t="s">
        <v>1192</v>
      </c>
      <c r="L920" t="str">
        <f t="shared" si="91"/>
        <v xml:space="preserve">      Bloody</v>
      </c>
      <c r="M920" s="12" t="str">
        <f t="shared" si="92"/>
        <v>PI.IC.IT.060802.01</v>
      </c>
      <c r="N920" s="12"/>
      <c r="O920" s="12" t="str">
        <f t="shared" si="93"/>
        <v>PH.IC.IT.060802.01</v>
      </c>
      <c r="Q920" s="12" t="str">
        <f t="shared" si="94"/>
        <v>CL.IC.IT.060802.01</v>
      </c>
    </row>
    <row r="921" spans="1:19" ht="15">
      <c r="A921" t="s">
        <v>4089</v>
      </c>
      <c r="C921" s="2" t="s">
        <v>6888</v>
      </c>
      <c r="E921" s="2" t="s">
        <v>10093</v>
      </c>
      <c r="F921" t="s">
        <v>4495</v>
      </c>
      <c r="G921" t="s">
        <v>4057</v>
      </c>
      <c r="H921" s="2" t="s">
        <v>1202</v>
      </c>
      <c r="I921" t="s">
        <v>1635</v>
      </c>
      <c r="J921" s="11" t="str">
        <f t="shared" si="90"/>
        <v>IC.IT.060803</v>
      </c>
      <c r="K921" s="2" t="s">
        <v>1192</v>
      </c>
      <c r="L921" t="str">
        <f t="shared" si="91"/>
        <v xml:space="preserve">      Serosanguinous</v>
      </c>
      <c r="M921" s="12" t="str">
        <f t="shared" si="92"/>
        <v>PI.IC.IT.060803.01</v>
      </c>
      <c r="N921" s="12"/>
      <c r="O921" s="12" t="str">
        <f t="shared" si="93"/>
        <v>PH.IC.IT.060803.01</v>
      </c>
      <c r="Q921" s="12" t="str">
        <f t="shared" si="94"/>
        <v>CL.IC.IT.060803.01</v>
      </c>
    </row>
    <row r="922" spans="1:19" ht="15">
      <c r="A922" t="s">
        <v>4089</v>
      </c>
      <c r="C922" s="2" t="s">
        <v>6888</v>
      </c>
      <c r="E922" s="2" t="s">
        <v>10093</v>
      </c>
      <c r="F922" t="s">
        <v>4495</v>
      </c>
      <c r="G922" t="s">
        <v>4058</v>
      </c>
      <c r="H922" s="2" t="s">
        <v>7070</v>
      </c>
      <c r="I922" t="s">
        <v>1637</v>
      </c>
      <c r="J922" s="11" t="str">
        <f t="shared" ref="J922:J990" si="95">CONCATENATE("IC.IT.",C922,E922,H922)</f>
        <v>IC.IT.060804</v>
      </c>
      <c r="K922" s="2" t="s">
        <v>1192</v>
      </c>
      <c r="L922" t="str">
        <f t="shared" ref="L922:L990" si="96">G922</f>
        <v xml:space="preserve">      Serous</v>
      </c>
      <c r="M922" s="12" t="str">
        <f t="shared" ref="M922:M990" si="97">CONCATENATE("PI.",J922,".",K922)</f>
        <v>PI.IC.IT.060804.01</v>
      </c>
      <c r="N922" s="12"/>
      <c r="O922" s="12" t="str">
        <f t="shared" ref="O922:O990" si="98">CONCATENATE("PH.",J922,".",K922)</f>
        <v>PH.IC.IT.060804.01</v>
      </c>
      <c r="Q922" s="12" t="str">
        <f t="shared" ref="Q922:Q990" si="99">CONCATENATE("CL.",J922,".",K922)</f>
        <v>CL.IC.IT.060804.01</v>
      </c>
    </row>
    <row r="923" spans="1:19" ht="15">
      <c r="A923" t="s">
        <v>4089</v>
      </c>
      <c r="C923" s="2" t="s">
        <v>6888</v>
      </c>
      <c r="E923" s="2" t="s">
        <v>10093</v>
      </c>
      <c r="F923" t="s">
        <v>4495</v>
      </c>
      <c r="G923" t="s">
        <v>4059</v>
      </c>
      <c r="H923" s="2" t="s">
        <v>7071</v>
      </c>
      <c r="I923" t="s">
        <v>1641</v>
      </c>
      <c r="J923" s="11" t="str">
        <f t="shared" si="95"/>
        <v>IC.IT.060805</v>
      </c>
      <c r="K923" s="2" t="s">
        <v>1192</v>
      </c>
      <c r="L923" t="str">
        <f t="shared" si="96"/>
        <v xml:space="preserve">      Cloudy</v>
      </c>
      <c r="M923" s="12" t="str">
        <f t="shared" si="97"/>
        <v>PI.IC.IT.060805.01</v>
      </c>
      <c r="N923" s="12"/>
      <c r="O923" s="12" t="str">
        <f t="shared" si="98"/>
        <v>PH.IC.IT.060805.01</v>
      </c>
      <c r="Q923" s="12" t="str">
        <f t="shared" si="99"/>
        <v>CL.IC.IT.060805.01</v>
      </c>
    </row>
    <row r="924" spans="1:19" ht="15">
      <c r="A924" t="s">
        <v>4089</v>
      </c>
      <c r="C924" s="2" t="s">
        <v>6888</v>
      </c>
      <c r="E924" s="2" t="s">
        <v>10093</v>
      </c>
      <c r="F924" t="s">
        <v>4495</v>
      </c>
      <c r="G924" t="s">
        <v>4060</v>
      </c>
      <c r="H924" s="2" t="s">
        <v>6888</v>
      </c>
      <c r="I924" t="s">
        <v>1643</v>
      </c>
      <c r="J924" s="11" t="str">
        <f t="shared" si="95"/>
        <v>IC.IT.060806</v>
      </c>
      <c r="K924" s="2" t="s">
        <v>1192</v>
      </c>
      <c r="L924" t="str">
        <f t="shared" si="96"/>
        <v xml:space="preserve">      Purulent</v>
      </c>
      <c r="M924" s="12" t="str">
        <f t="shared" si="97"/>
        <v>PI.IC.IT.060806.01</v>
      </c>
      <c r="N924" s="12"/>
      <c r="O924" s="12" t="str">
        <f t="shared" si="98"/>
        <v>PH.IC.IT.060806.01</v>
      </c>
      <c r="Q924" s="12" t="str">
        <f t="shared" si="99"/>
        <v>CL.IC.IT.060806.01</v>
      </c>
    </row>
    <row r="925" spans="1:19" ht="15">
      <c r="A925" t="s">
        <v>4089</v>
      </c>
      <c r="C925" s="2" t="s">
        <v>6888</v>
      </c>
      <c r="E925" s="2" t="s">
        <v>10093</v>
      </c>
      <c r="F925" t="s">
        <v>4495</v>
      </c>
      <c r="G925" t="s">
        <v>4061</v>
      </c>
      <c r="H925" s="2" t="s">
        <v>7284</v>
      </c>
      <c r="I925" t="s">
        <v>1645</v>
      </c>
      <c r="J925" s="11" t="str">
        <f t="shared" si="95"/>
        <v>IC.IT.060807</v>
      </c>
      <c r="K925" s="2" t="s">
        <v>1192</v>
      </c>
      <c r="L925" t="str">
        <f t="shared" si="96"/>
        <v xml:space="preserve">      Viscous</v>
      </c>
      <c r="M925" s="12" t="str">
        <f t="shared" si="97"/>
        <v>PI.IC.IT.060807.01</v>
      </c>
      <c r="N925" s="12"/>
      <c r="O925" s="12" t="str">
        <f t="shared" si="98"/>
        <v>PH.IC.IT.060807.01</v>
      </c>
      <c r="Q925" s="12" t="str">
        <f t="shared" si="99"/>
        <v>CL.IC.IT.060807.01</v>
      </c>
    </row>
    <row r="926" spans="1:19" ht="15">
      <c r="A926" t="s">
        <v>4089</v>
      </c>
      <c r="C926" s="2" t="s">
        <v>6888</v>
      </c>
      <c r="E926" s="2" t="s">
        <v>10093</v>
      </c>
      <c r="F926" t="s">
        <v>4496</v>
      </c>
      <c r="G926" s="2" t="s">
        <v>4300</v>
      </c>
      <c r="H926" s="2" t="s">
        <v>10093</v>
      </c>
      <c r="I926" s="2" t="s">
        <v>4301</v>
      </c>
      <c r="J926" s="11" t="str">
        <f t="shared" si="95"/>
        <v>IC.IT.060808</v>
      </c>
      <c r="K926" s="2" t="s">
        <v>1192</v>
      </c>
      <c r="L926" t="str">
        <f t="shared" si="96"/>
        <v xml:space="preserve"> Unable to Assess</v>
      </c>
      <c r="M926" s="12" t="str">
        <f t="shared" si="97"/>
        <v>PI.IC.IT.060808.01</v>
      </c>
      <c r="N926" s="12"/>
      <c r="O926" s="12" t="str">
        <f t="shared" si="98"/>
        <v>PH.IC.IT.060808.01</v>
      </c>
      <c r="Q926" s="12" t="str">
        <f t="shared" si="99"/>
        <v>CL.IC.IT.060808.01</v>
      </c>
      <c r="R926" t="s">
        <v>1141</v>
      </c>
      <c r="S926">
        <v>152</v>
      </c>
    </row>
    <row r="927" spans="1:19" ht="15">
      <c r="A927" t="s">
        <v>4089</v>
      </c>
      <c r="C927" s="2" t="s">
        <v>6888</v>
      </c>
      <c r="D927" t="s">
        <v>3910</v>
      </c>
      <c r="E927" s="2" t="s">
        <v>10095</v>
      </c>
      <c r="F927" t="s">
        <v>4495</v>
      </c>
      <c r="G927" t="s">
        <v>3885</v>
      </c>
      <c r="H927" s="2" t="s">
        <v>11324</v>
      </c>
      <c r="I927" t="s">
        <v>1993</v>
      </c>
      <c r="J927" s="11" t="str">
        <f t="shared" si="95"/>
        <v>IC.IT.060901</v>
      </c>
      <c r="K927" s="2" t="s">
        <v>11324</v>
      </c>
      <c r="L927" t="str">
        <f t="shared" si="96"/>
        <v xml:space="preserve">     Odor none</v>
      </c>
      <c r="M927" s="12" t="str">
        <f t="shared" si="97"/>
        <v>PI.IC.IT.060901.01</v>
      </c>
      <c r="N927" s="12"/>
      <c r="O927" s="12" t="str">
        <f t="shared" si="98"/>
        <v>PH.IC.IT.060901.01</v>
      </c>
      <c r="Q927" s="12" t="str">
        <f t="shared" si="99"/>
        <v>CL.IC.IT.060901.01</v>
      </c>
    </row>
    <row r="928" spans="1:19" ht="15">
      <c r="A928" t="s">
        <v>4089</v>
      </c>
      <c r="C928" s="2" t="s">
        <v>6888</v>
      </c>
      <c r="E928" s="2" t="s">
        <v>10095</v>
      </c>
      <c r="F928" t="s">
        <v>4495</v>
      </c>
      <c r="G928" t="s">
        <v>3755</v>
      </c>
      <c r="H928" s="2" t="s">
        <v>1199</v>
      </c>
      <c r="I928" t="s">
        <v>1995</v>
      </c>
      <c r="J928" s="11" t="str">
        <f t="shared" si="95"/>
        <v>IC.IT.060902</v>
      </c>
      <c r="K928" s="2" t="s">
        <v>11324</v>
      </c>
      <c r="L928" t="str">
        <f t="shared" si="96"/>
        <v xml:space="preserve">     Odor foul</v>
      </c>
      <c r="M928" s="12" t="str">
        <f t="shared" si="97"/>
        <v>PI.IC.IT.060902.01</v>
      </c>
      <c r="N928" s="12"/>
      <c r="O928" s="12" t="str">
        <f t="shared" si="98"/>
        <v>PH.IC.IT.060902.01</v>
      </c>
      <c r="Q928" s="12" t="str">
        <f t="shared" si="99"/>
        <v>CL.IC.IT.060902.01</v>
      </c>
    </row>
    <row r="929" spans="1:17" ht="15">
      <c r="A929" t="s">
        <v>4089</v>
      </c>
      <c r="C929" s="2" t="s">
        <v>6888</v>
      </c>
      <c r="D929" t="s">
        <v>5727</v>
      </c>
      <c r="E929" s="2" t="s">
        <v>10905</v>
      </c>
      <c r="F929" t="s">
        <v>4373</v>
      </c>
      <c r="G929" t="s">
        <v>3912</v>
      </c>
      <c r="H929" s="2" t="s">
        <v>11324</v>
      </c>
      <c r="I929" t="s">
        <v>1831</v>
      </c>
      <c r="J929" s="11" t="str">
        <f t="shared" si="95"/>
        <v>IC.IT.061001</v>
      </c>
      <c r="K929" s="2" t="s">
        <v>11324</v>
      </c>
      <c r="L929" t="str">
        <f t="shared" si="96"/>
        <v xml:space="preserve">      None (open to air)</v>
      </c>
      <c r="M929" s="12" t="str">
        <f t="shared" si="97"/>
        <v>PI.IC.IT.061001.01</v>
      </c>
      <c r="N929" s="12"/>
      <c r="O929" s="12" t="str">
        <f t="shared" si="98"/>
        <v>PH.IC.IT.061001.01</v>
      </c>
      <c r="Q929" s="12" t="str">
        <f t="shared" si="99"/>
        <v>CL.IC.IT.061001.01</v>
      </c>
    </row>
    <row r="930" spans="1:17" ht="15">
      <c r="A930" t="s">
        <v>4089</v>
      </c>
      <c r="C930" s="2" t="s">
        <v>6888</v>
      </c>
      <c r="E930" s="2" t="s">
        <v>10905</v>
      </c>
      <c r="F930" t="s">
        <v>4373</v>
      </c>
      <c r="G930" t="s">
        <v>4243</v>
      </c>
      <c r="H930" s="2" t="s">
        <v>1199</v>
      </c>
      <c r="I930" t="s">
        <v>1827</v>
      </c>
      <c r="J930" s="11" t="str">
        <f t="shared" si="95"/>
        <v>IC.IT.061002</v>
      </c>
      <c r="K930" s="2" t="s">
        <v>11324</v>
      </c>
      <c r="L930" t="str">
        <f t="shared" si="96"/>
        <v xml:space="preserve">      Pressure</v>
      </c>
      <c r="M930" s="12" t="str">
        <f t="shared" si="97"/>
        <v>PI.IC.IT.061002.01</v>
      </c>
      <c r="N930" s="12"/>
      <c r="O930" s="12" t="str">
        <f t="shared" si="98"/>
        <v>PH.IC.IT.061002.01</v>
      </c>
      <c r="Q930" s="12" t="str">
        <f t="shared" si="99"/>
        <v>CL.IC.IT.061002.01</v>
      </c>
    </row>
    <row r="931" spans="1:17" ht="15">
      <c r="A931" t="s">
        <v>4089</v>
      </c>
      <c r="C931" s="2" t="s">
        <v>6888</v>
      </c>
      <c r="E931" s="2" t="s">
        <v>10905</v>
      </c>
      <c r="F931" t="s">
        <v>4373</v>
      </c>
      <c r="G931" t="s">
        <v>4244</v>
      </c>
      <c r="H931" s="2" t="s">
        <v>946</v>
      </c>
      <c r="I931" t="s">
        <v>1880</v>
      </c>
      <c r="J931" s="11" t="str">
        <f t="shared" si="95"/>
        <v>IC.IT.061003</v>
      </c>
      <c r="K931" s="2" t="s">
        <v>11324</v>
      </c>
      <c r="L931" t="str">
        <f t="shared" si="96"/>
        <v xml:space="preserve">      Antimicrobial</v>
      </c>
      <c r="M931" s="12" t="str">
        <f t="shared" si="97"/>
        <v>PI.IC.IT.061003.01</v>
      </c>
      <c r="N931" s="12"/>
      <c r="O931" s="12" t="str">
        <f t="shared" si="98"/>
        <v>PH.IC.IT.061003.01</v>
      </c>
      <c r="Q931" s="12" t="str">
        <f t="shared" si="99"/>
        <v>CL.IC.IT.061003.01</v>
      </c>
    </row>
    <row r="932" spans="1:17" ht="15">
      <c r="A932" t="s">
        <v>4089</v>
      </c>
      <c r="C932" s="2" t="s">
        <v>6888</v>
      </c>
      <c r="E932" s="2" t="s">
        <v>10905</v>
      </c>
      <c r="F932" t="s">
        <v>4373</v>
      </c>
      <c r="G932" t="s">
        <v>4245</v>
      </c>
      <c r="H932" s="2" t="s">
        <v>948</v>
      </c>
      <c r="I932" t="s">
        <v>1825</v>
      </c>
      <c r="J932" s="11" t="str">
        <f t="shared" si="95"/>
        <v>IC.IT.061004</v>
      </c>
      <c r="K932" s="2" t="s">
        <v>11324</v>
      </c>
      <c r="L932" t="str">
        <f t="shared" si="96"/>
        <v xml:space="preserve">      Gauze</v>
      </c>
      <c r="M932" s="12" t="str">
        <f t="shared" si="97"/>
        <v>PI.IC.IT.061004.01</v>
      </c>
      <c r="N932" s="12"/>
      <c r="O932" s="12" t="str">
        <f t="shared" si="98"/>
        <v>PH.IC.IT.061004.01</v>
      </c>
      <c r="Q932" s="12" t="str">
        <f t="shared" si="99"/>
        <v>CL.IC.IT.061004.01</v>
      </c>
    </row>
    <row r="933" spans="1:17" ht="15">
      <c r="A933" t="s">
        <v>4089</v>
      </c>
      <c r="C933" s="2" t="s">
        <v>6888</v>
      </c>
      <c r="E933" s="2" t="s">
        <v>10905</v>
      </c>
      <c r="F933" t="s">
        <v>4373</v>
      </c>
      <c r="G933" t="s">
        <v>3823</v>
      </c>
      <c r="H933" s="2" t="s">
        <v>7071</v>
      </c>
      <c r="I933" t="s">
        <v>1998</v>
      </c>
      <c r="J933" s="11" t="str">
        <f t="shared" si="95"/>
        <v>IC.IT.061005</v>
      </c>
      <c r="K933" s="2" t="s">
        <v>1192</v>
      </c>
      <c r="L933" t="str">
        <f t="shared" si="96"/>
        <v xml:space="preserve">      Transparent (Opsite, Tegaderm)</v>
      </c>
      <c r="M933" s="12" t="str">
        <f t="shared" si="97"/>
        <v>PI.IC.IT.061005.01</v>
      </c>
      <c r="N933" s="12"/>
      <c r="O933" s="12" t="str">
        <f t="shared" si="98"/>
        <v>PH.IC.IT.061005.01</v>
      </c>
      <c r="Q933" s="12" t="str">
        <f t="shared" si="99"/>
        <v>CL.IC.IT.061005.01</v>
      </c>
    </row>
    <row r="934" spans="1:17" ht="15">
      <c r="A934" t="s">
        <v>4089</v>
      </c>
      <c r="C934" s="2" t="s">
        <v>6888</v>
      </c>
      <c r="E934" s="2" t="s">
        <v>10905</v>
      </c>
      <c r="F934" t="s">
        <v>4373</v>
      </c>
      <c r="G934" t="s">
        <v>3824</v>
      </c>
      <c r="H934" s="2" t="s">
        <v>6888</v>
      </c>
      <c r="I934" t="s">
        <v>1701</v>
      </c>
      <c r="J934" s="11" t="str">
        <f t="shared" si="95"/>
        <v>IC.IT.061006</v>
      </c>
      <c r="K934" s="2" t="s">
        <v>1192</v>
      </c>
      <c r="L934" t="str">
        <f t="shared" si="96"/>
        <v xml:space="preserve">      Wet to Dry: specify date/time</v>
      </c>
      <c r="M934" s="12" t="str">
        <f t="shared" si="97"/>
        <v>PI.IC.IT.061006.01</v>
      </c>
      <c r="N934" s="12"/>
      <c r="O934" s="12" t="str">
        <f t="shared" si="98"/>
        <v>PH.IC.IT.061006.01</v>
      </c>
      <c r="Q934" s="12" t="str">
        <f t="shared" si="99"/>
        <v>CL.IC.IT.061006.01</v>
      </c>
    </row>
    <row r="935" spans="1:17" ht="15">
      <c r="A935" t="s">
        <v>4089</v>
      </c>
      <c r="C935" s="2" t="s">
        <v>6888</v>
      </c>
      <c r="E935" s="2" t="s">
        <v>10905</v>
      </c>
      <c r="F935" t="s">
        <v>4373</v>
      </c>
      <c r="G935" t="s">
        <v>3825</v>
      </c>
      <c r="H935" s="2" t="s">
        <v>7284</v>
      </c>
      <c r="I935" t="s">
        <v>2536</v>
      </c>
      <c r="J935" s="11" t="str">
        <f t="shared" si="95"/>
        <v>IC.IT.061007</v>
      </c>
      <c r="K935" s="2" t="s">
        <v>1192</v>
      </c>
      <c r="L935" t="str">
        <f t="shared" si="96"/>
        <v xml:space="preserve">      Gauze Wrap (Kerlix, Kling)</v>
      </c>
      <c r="M935" s="12" t="str">
        <f t="shared" si="97"/>
        <v>PI.IC.IT.061007.01</v>
      </c>
      <c r="N935" s="12"/>
      <c r="O935" s="12" t="str">
        <f t="shared" si="98"/>
        <v>PH.IC.IT.061007.01</v>
      </c>
      <c r="Q935" s="12" t="str">
        <f t="shared" si="99"/>
        <v>CL.IC.IT.061007.01</v>
      </c>
    </row>
    <row r="936" spans="1:17" ht="15">
      <c r="A936" t="s">
        <v>4089</v>
      </c>
      <c r="C936" s="2" t="s">
        <v>6888</v>
      </c>
      <c r="E936" s="2" t="s">
        <v>10905</v>
      </c>
      <c r="F936" t="s">
        <v>4373</v>
      </c>
      <c r="G936" t="s">
        <v>3826</v>
      </c>
      <c r="H936" s="2" t="s">
        <v>10093</v>
      </c>
      <c r="I936" t="s">
        <v>3827</v>
      </c>
      <c r="J936" s="11" t="str">
        <f t="shared" si="95"/>
        <v>IC.IT.061008</v>
      </c>
      <c r="K936" s="2" t="s">
        <v>1192</v>
      </c>
      <c r="L936" t="str">
        <f t="shared" si="96"/>
        <v xml:space="preserve">      Foam dressing</v>
      </c>
      <c r="M936" s="12" t="str">
        <f t="shared" si="97"/>
        <v>PI.IC.IT.061008.01</v>
      </c>
      <c r="N936" s="12"/>
      <c r="O936" s="12" t="str">
        <f t="shared" si="98"/>
        <v>PH.IC.IT.061008.01</v>
      </c>
      <c r="Q936" s="12" t="str">
        <f t="shared" si="99"/>
        <v>CL.IC.IT.061008.01</v>
      </c>
    </row>
    <row r="937" spans="1:17" ht="15">
      <c r="A937" t="s">
        <v>4089</v>
      </c>
      <c r="C937" s="2" t="s">
        <v>6888</v>
      </c>
      <c r="E937" s="2" t="s">
        <v>10905</v>
      </c>
      <c r="F937" t="s">
        <v>4373</v>
      </c>
      <c r="G937" t="s">
        <v>3828</v>
      </c>
      <c r="H937" s="2" t="s">
        <v>10095</v>
      </c>
      <c r="I937" t="s">
        <v>2538</v>
      </c>
      <c r="J937" s="11" t="str">
        <f t="shared" si="95"/>
        <v>IC.IT.061009</v>
      </c>
      <c r="K937" s="2" t="s">
        <v>1192</v>
      </c>
      <c r="L937" t="str">
        <f t="shared" si="96"/>
        <v xml:space="preserve">      Gauze Packing (Iodoform, NuGauze)</v>
      </c>
      <c r="M937" s="12" t="str">
        <f t="shared" si="97"/>
        <v>PI.IC.IT.061009.01</v>
      </c>
      <c r="N937" s="12"/>
      <c r="O937" s="12" t="str">
        <f t="shared" si="98"/>
        <v>PH.IC.IT.061009.01</v>
      </c>
      <c r="Q937" s="12" t="str">
        <f t="shared" si="99"/>
        <v>CL.IC.IT.061009.01</v>
      </c>
    </row>
    <row r="938" spans="1:17" ht="15">
      <c r="A938" t="s">
        <v>4089</v>
      </c>
      <c r="C938" s="2" t="s">
        <v>6888</v>
      </c>
      <c r="E938" s="2" t="s">
        <v>10905</v>
      </c>
      <c r="F938" t="s">
        <v>4373</v>
      </c>
      <c r="G938" t="s">
        <v>3829</v>
      </c>
      <c r="H938" s="2" t="s">
        <v>10905</v>
      </c>
      <c r="I938" t="s">
        <v>3984</v>
      </c>
      <c r="J938" s="11" t="str">
        <f t="shared" si="95"/>
        <v>IC.IT.061010</v>
      </c>
      <c r="K938" s="2" t="s">
        <v>1192</v>
      </c>
      <c r="L938" t="str">
        <f t="shared" si="96"/>
        <v xml:space="preserve">      Hydrocolloidal (Duoderm, Restore)</v>
      </c>
      <c r="M938" s="12" t="str">
        <f t="shared" si="97"/>
        <v>PI.IC.IT.061010.01</v>
      </c>
      <c r="N938" s="12"/>
      <c r="O938" s="12" t="str">
        <f t="shared" si="98"/>
        <v>PH.IC.IT.061010.01</v>
      </c>
      <c r="Q938" s="12" t="str">
        <f t="shared" si="99"/>
        <v>CL.IC.IT.061010.01</v>
      </c>
    </row>
    <row r="939" spans="1:17" ht="15">
      <c r="A939" t="s">
        <v>4089</v>
      </c>
      <c r="C939" s="2" t="s">
        <v>6888</v>
      </c>
      <c r="E939" s="2" t="s">
        <v>10905</v>
      </c>
      <c r="F939" t="s">
        <v>4373</v>
      </c>
      <c r="G939" t="s">
        <v>3985</v>
      </c>
      <c r="H939" s="2" t="s">
        <v>11023</v>
      </c>
      <c r="I939" t="s">
        <v>3986</v>
      </c>
      <c r="J939" s="11" t="str">
        <f t="shared" si="95"/>
        <v>IC.IT.061012</v>
      </c>
      <c r="K939" s="2" t="s">
        <v>1192</v>
      </c>
      <c r="L939" t="str">
        <f t="shared" si="96"/>
        <v xml:space="preserve">      Calcium Alginate (Aquacel, Calicare)</v>
      </c>
      <c r="M939" s="12" t="str">
        <f t="shared" si="97"/>
        <v>PI.IC.IT.061012.01</v>
      </c>
      <c r="N939" s="12"/>
      <c r="O939" s="12" t="str">
        <f t="shared" si="98"/>
        <v>PH.IC.IT.061012.01</v>
      </c>
      <c r="Q939" s="12" t="str">
        <f t="shared" si="99"/>
        <v>CL.IC.IT.061012.01</v>
      </c>
    </row>
    <row r="940" spans="1:17" ht="15">
      <c r="A940" t="s">
        <v>4089</v>
      </c>
      <c r="C940" s="2" t="s">
        <v>6888</v>
      </c>
      <c r="E940" s="2" t="s">
        <v>10905</v>
      </c>
      <c r="F940" t="s">
        <v>4373</v>
      </c>
      <c r="G940" t="s">
        <v>3707</v>
      </c>
      <c r="H940" s="2" t="s">
        <v>8201</v>
      </c>
      <c r="I940" t="s">
        <v>3708</v>
      </c>
      <c r="J940" s="11" t="str">
        <f t="shared" si="95"/>
        <v>IC.IT.061013</v>
      </c>
      <c r="K940" s="2" t="s">
        <v>1192</v>
      </c>
      <c r="L940" t="str">
        <f t="shared" si="96"/>
        <v xml:space="preserve">      Hypertonic Hydrogel</v>
      </c>
      <c r="M940" s="12" t="str">
        <f t="shared" si="97"/>
        <v>PI.IC.IT.061013.01</v>
      </c>
      <c r="N940" s="12"/>
      <c r="O940" s="12" t="str">
        <f t="shared" si="98"/>
        <v>PH.IC.IT.061013.01</v>
      </c>
      <c r="Q940" s="12" t="str">
        <f t="shared" si="99"/>
        <v>CL.IC.IT.061013.01</v>
      </c>
    </row>
    <row r="941" spans="1:17" ht="15">
      <c r="A941" t="s">
        <v>4089</v>
      </c>
      <c r="C941" s="2" t="s">
        <v>6888</v>
      </c>
      <c r="E941" s="2" t="s">
        <v>10905</v>
      </c>
      <c r="F941" t="s">
        <v>4373</v>
      </c>
      <c r="G941" t="s">
        <v>3709</v>
      </c>
      <c r="H941" s="2" t="s">
        <v>9621</v>
      </c>
      <c r="I941" t="s">
        <v>3710</v>
      </c>
      <c r="J941" s="11" t="str">
        <f t="shared" si="95"/>
        <v>IC.IT.061014</v>
      </c>
      <c r="K941" s="2" t="s">
        <v>1192</v>
      </c>
      <c r="L941" t="str">
        <f t="shared" si="96"/>
        <v xml:space="preserve">      Hydrogel (Duoderm-gel)</v>
      </c>
      <c r="M941" s="12" t="str">
        <f t="shared" si="97"/>
        <v>PI.IC.IT.061014.01</v>
      </c>
      <c r="N941" s="12"/>
      <c r="O941" s="12" t="str">
        <f t="shared" si="98"/>
        <v>PH.IC.IT.061014.01</v>
      </c>
      <c r="Q941" s="12" t="str">
        <f t="shared" si="99"/>
        <v>CL.IC.IT.061014.01</v>
      </c>
    </row>
    <row r="942" spans="1:17" ht="15">
      <c r="A942" t="s">
        <v>4089</v>
      </c>
      <c r="C942" s="2" t="s">
        <v>6888</v>
      </c>
      <c r="E942" s="2" t="s">
        <v>10905</v>
      </c>
      <c r="F942" t="s">
        <v>4373</v>
      </c>
      <c r="G942" t="s">
        <v>3711</v>
      </c>
      <c r="H942" s="2" t="s">
        <v>6135</v>
      </c>
      <c r="I942" t="s">
        <v>3712</v>
      </c>
      <c r="J942" s="11" t="str">
        <f t="shared" si="95"/>
        <v>IC.IT.061015</v>
      </c>
      <c r="K942" s="2" t="s">
        <v>1192</v>
      </c>
      <c r="L942" t="str">
        <f t="shared" si="96"/>
        <v xml:space="preserve">      Balsam of Peru (Xenaderm)</v>
      </c>
      <c r="M942" s="12" t="str">
        <f t="shared" si="97"/>
        <v>PI.IC.IT.061015.01</v>
      </c>
      <c r="N942" s="12"/>
      <c r="O942" s="12" t="str">
        <f t="shared" si="98"/>
        <v>PH.IC.IT.061015.01</v>
      </c>
      <c r="Q942" s="12" t="str">
        <f t="shared" si="99"/>
        <v>CL.IC.IT.061015.01</v>
      </c>
    </row>
    <row r="943" spans="1:17" ht="15">
      <c r="A943" t="s">
        <v>4089</v>
      </c>
      <c r="C943" s="2" t="s">
        <v>6888</v>
      </c>
      <c r="E943" s="2" t="s">
        <v>10905</v>
      </c>
      <c r="F943" t="s">
        <v>4373</v>
      </c>
      <c r="G943" t="s">
        <v>3713</v>
      </c>
      <c r="H943" s="2" t="s">
        <v>5740</v>
      </c>
      <c r="I943" t="s">
        <v>3714</v>
      </c>
      <c r="J943" s="11" t="str">
        <f t="shared" si="95"/>
        <v>IC.IT.061016</v>
      </c>
      <c r="K943" s="2" t="s">
        <v>1192</v>
      </c>
      <c r="L943" t="str">
        <f t="shared" si="96"/>
        <v xml:space="preserve">      Bismuth Gauze (Xeroform)</v>
      </c>
      <c r="M943" s="12" t="str">
        <f t="shared" si="97"/>
        <v>PI.IC.IT.061016.01</v>
      </c>
      <c r="N943" s="12"/>
      <c r="O943" s="12" t="str">
        <f t="shared" si="98"/>
        <v>PH.IC.IT.061016.01</v>
      </c>
      <c r="Q943" s="12" t="str">
        <f t="shared" si="99"/>
        <v>CL.IC.IT.061016.01</v>
      </c>
    </row>
    <row r="944" spans="1:17" ht="15">
      <c r="A944" t="s">
        <v>4089</v>
      </c>
      <c r="C944" s="2" t="s">
        <v>6888</v>
      </c>
      <c r="E944" s="2" t="s">
        <v>10905</v>
      </c>
      <c r="F944" t="s">
        <v>4373</v>
      </c>
      <c r="G944" t="s">
        <v>3842</v>
      </c>
      <c r="H944" s="2" t="s">
        <v>1138</v>
      </c>
      <c r="I944" t="s">
        <v>1882</v>
      </c>
      <c r="J944" s="11" t="str">
        <f t="shared" si="95"/>
        <v>IC.IT.061017</v>
      </c>
      <c r="K944" s="2" t="s">
        <v>1192</v>
      </c>
      <c r="L944" t="str">
        <f t="shared" si="96"/>
        <v xml:space="preserve">      Non-adhering (Telfa)</v>
      </c>
      <c r="M944" s="12" t="str">
        <f t="shared" si="97"/>
        <v>PI.IC.IT.061017.01</v>
      </c>
      <c r="N944" s="12"/>
      <c r="O944" s="12" t="str">
        <f t="shared" si="98"/>
        <v>PH.IC.IT.061017.01</v>
      </c>
      <c r="Q944" s="12" t="str">
        <f t="shared" si="99"/>
        <v>CL.IC.IT.061017.01</v>
      </c>
    </row>
    <row r="945" spans="1:25" ht="15">
      <c r="A945" t="s">
        <v>4089</v>
      </c>
      <c r="C945" s="2" t="s">
        <v>6888</v>
      </c>
      <c r="E945" s="2" t="s">
        <v>10905</v>
      </c>
      <c r="F945" t="s">
        <v>4373</v>
      </c>
      <c r="G945" t="s">
        <v>3841</v>
      </c>
      <c r="H945" s="2" t="s">
        <v>965</v>
      </c>
      <c r="I945" t="s">
        <v>930</v>
      </c>
      <c r="J945" s="11" t="str">
        <f t="shared" si="95"/>
        <v>IC.IT.061018</v>
      </c>
      <c r="K945" s="2" t="s">
        <v>1192</v>
      </c>
      <c r="L945" t="str">
        <f t="shared" si="96"/>
        <v xml:space="preserve">      Other: specify</v>
      </c>
      <c r="M945" s="12" t="str">
        <f t="shared" si="97"/>
        <v>PI.IC.IT.061018.01</v>
      </c>
      <c r="N945" s="12"/>
      <c r="O945" s="12" t="str">
        <f t="shared" si="98"/>
        <v>PH.IC.IT.061018.01</v>
      </c>
      <c r="Q945" s="12" t="str">
        <f t="shared" si="99"/>
        <v>CL.IC.IT.061018.01</v>
      </c>
    </row>
    <row r="946" spans="1:25" ht="15">
      <c r="A946" t="s">
        <v>4089</v>
      </c>
      <c r="C946" s="2" t="s">
        <v>11494</v>
      </c>
      <c r="E946" s="2" t="s">
        <v>10905</v>
      </c>
      <c r="F946" t="s">
        <v>11516</v>
      </c>
      <c r="G946" t="s">
        <v>11635</v>
      </c>
      <c r="H946" s="2" t="s">
        <v>11636</v>
      </c>
      <c r="I946" t="s">
        <v>11637</v>
      </c>
      <c r="J946" s="11" t="str">
        <f t="shared" si="95"/>
        <v>IC.IT.061019</v>
      </c>
      <c r="K946" s="2" t="s">
        <v>1192</v>
      </c>
      <c r="L946" t="str">
        <f t="shared" si="96"/>
        <v>Negative Pressure Wound Therapy</v>
      </c>
      <c r="M946" s="12" t="str">
        <f t="shared" si="97"/>
        <v>PI.IC.IT.061019.01</v>
      </c>
      <c r="N946" s="12"/>
      <c r="O946" s="12" t="str">
        <f t="shared" si="98"/>
        <v>PH.IC.IT.061019.01</v>
      </c>
      <c r="Q946" s="12" t="str">
        <f t="shared" si="99"/>
        <v>CL.IC.IT.061019.01</v>
      </c>
      <c r="X946" t="s">
        <v>11499</v>
      </c>
      <c r="Y946">
        <v>976</v>
      </c>
    </row>
    <row r="947" spans="1:25" ht="15">
      <c r="A947" t="s">
        <v>4089</v>
      </c>
      <c r="C947" s="2" t="s">
        <v>6888</v>
      </c>
      <c r="D947" t="s">
        <v>9791</v>
      </c>
      <c r="E947" s="2" t="s">
        <v>8048</v>
      </c>
      <c r="F947" t="s">
        <v>4373</v>
      </c>
      <c r="G947" t="s">
        <v>3843</v>
      </c>
      <c r="H947" s="2" t="s">
        <v>1192</v>
      </c>
      <c r="I947" t="s">
        <v>1833</v>
      </c>
      <c r="J947" s="11" t="str">
        <f t="shared" si="95"/>
        <v>IC.IT.061101</v>
      </c>
      <c r="K947" s="2" t="s">
        <v>1192</v>
      </c>
      <c r="L947" t="str">
        <f t="shared" si="96"/>
        <v xml:space="preserve">      Clean, dry and intact</v>
      </c>
      <c r="M947" s="12" t="str">
        <f t="shared" si="97"/>
        <v>PI.IC.IT.061101.01</v>
      </c>
      <c r="N947" s="12"/>
      <c r="O947" s="12" t="str">
        <f t="shared" si="98"/>
        <v>PH.IC.IT.061101.01</v>
      </c>
      <c r="Q947" s="12" t="str">
        <f t="shared" si="99"/>
        <v>CL.IC.IT.061101.01</v>
      </c>
    </row>
    <row r="948" spans="1:25" ht="15">
      <c r="A948" t="s">
        <v>4089</v>
      </c>
      <c r="C948" s="2" t="s">
        <v>6888</v>
      </c>
      <c r="E948" s="2" t="s">
        <v>8048</v>
      </c>
      <c r="F948" t="s">
        <v>4373</v>
      </c>
      <c r="G948" t="s">
        <v>4000</v>
      </c>
      <c r="H948" s="2" t="s">
        <v>923</v>
      </c>
      <c r="I948" t="s">
        <v>2010</v>
      </c>
      <c r="J948" s="11" t="str">
        <f t="shared" si="95"/>
        <v>IC.IT.061102</v>
      </c>
      <c r="K948" s="2" t="s">
        <v>1192</v>
      </c>
      <c r="L948" t="str">
        <f t="shared" si="96"/>
        <v xml:space="preserve">      Reinforced:  specify date/time</v>
      </c>
      <c r="M948" s="12" t="str">
        <f t="shared" si="97"/>
        <v>PI.IC.IT.061102.01</v>
      </c>
      <c r="N948" s="12"/>
      <c r="O948" s="12" t="str">
        <f t="shared" si="98"/>
        <v>PH.IC.IT.061102.01</v>
      </c>
      <c r="Q948" s="12" t="str">
        <f t="shared" si="99"/>
        <v>CL.IC.IT.061102.01</v>
      </c>
    </row>
    <row r="949" spans="1:25" ht="15">
      <c r="A949" t="s">
        <v>4089</v>
      </c>
      <c r="C949" s="2" t="s">
        <v>6888</v>
      </c>
      <c r="E949" s="2" t="s">
        <v>8048</v>
      </c>
      <c r="F949" t="s">
        <v>4373</v>
      </c>
      <c r="G949" t="s">
        <v>4001</v>
      </c>
      <c r="H949" s="2" t="s">
        <v>1202</v>
      </c>
      <c r="I949" t="s">
        <v>1699</v>
      </c>
      <c r="J949" s="11" t="str">
        <f t="shared" si="95"/>
        <v>IC.IT.061103</v>
      </c>
      <c r="K949" s="2" t="s">
        <v>1192</v>
      </c>
      <c r="L949" t="str">
        <f t="shared" si="96"/>
        <v xml:space="preserve">      Changed:  specify date/time</v>
      </c>
      <c r="M949" s="12" t="str">
        <f t="shared" si="97"/>
        <v>PI.IC.IT.061103.01</v>
      </c>
      <c r="N949" s="12"/>
      <c r="O949" s="12" t="str">
        <f t="shared" si="98"/>
        <v>PH.IC.IT.061103.01</v>
      </c>
      <c r="Q949" s="12" t="str">
        <f t="shared" si="99"/>
        <v>CL.IC.IT.061103.01</v>
      </c>
    </row>
    <row r="950" spans="1:25" ht="15">
      <c r="A950" t="s">
        <v>4089</v>
      </c>
      <c r="C950" s="2" t="s">
        <v>6888</v>
      </c>
      <c r="E950" s="2" t="s">
        <v>8048</v>
      </c>
      <c r="F950" t="s">
        <v>4373</v>
      </c>
      <c r="G950" t="s">
        <v>3850</v>
      </c>
      <c r="H950" s="2" t="s">
        <v>7070</v>
      </c>
      <c r="I950" t="s">
        <v>1701</v>
      </c>
      <c r="J950" s="11" t="str">
        <f t="shared" si="95"/>
        <v>IC.IT.061104</v>
      </c>
      <c r="K950" s="2" t="s">
        <v>1192</v>
      </c>
      <c r="L950" t="str">
        <f t="shared" si="96"/>
        <v xml:space="preserve">      Wet/Dry: specify date/time</v>
      </c>
      <c r="M950" s="12" t="str">
        <f t="shared" si="97"/>
        <v>PI.IC.IT.061104.01</v>
      </c>
      <c r="N950" s="12"/>
      <c r="O950" s="12" t="str">
        <f t="shared" si="98"/>
        <v>PH.IC.IT.061104.01</v>
      </c>
      <c r="Q950" s="12" t="str">
        <f t="shared" si="99"/>
        <v>CL.IC.IT.061104.01</v>
      </c>
    </row>
    <row r="951" spans="1:25" ht="15">
      <c r="A951" t="s">
        <v>4089</v>
      </c>
      <c r="C951" s="2" t="s">
        <v>6888</v>
      </c>
      <c r="E951" s="2" t="s">
        <v>8048</v>
      </c>
      <c r="F951" t="s">
        <v>4373</v>
      </c>
      <c r="G951" t="s">
        <v>11519</v>
      </c>
      <c r="H951" s="2" t="s">
        <v>11493</v>
      </c>
      <c r="J951" s="11" t="str">
        <f t="shared" si="95"/>
        <v>IC.IT.061105</v>
      </c>
      <c r="K951" s="2" t="s">
        <v>1192</v>
      </c>
      <c r="L951" t="str">
        <f t="shared" si="96"/>
        <v>Clean</v>
      </c>
      <c r="M951" s="12" t="str">
        <f t="shared" si="97"/>
        <v>PI.IC.IT.061105.01</v>
      </c>
      <c r="N951" s="12"/>
      <c r="O951" s="12" t="str">
        <f t="shared" si="98"/>
        <v>PH.IC.IT.061105.01</v>
      </c>
      <c r="Q951" s="12" t="str">
        <f t="shared" si="99"/>
        <v>CL.IC.IT.061105.01</v>
      </c>
      <c r="X951" t="s">
        <v>11659</v>
      </c>
      <c r="Y951">
        <v>978</v>
      </c>
    </row>
    <row r="952" spans="1:25" ht="15">
      <c r="A952" t="s">
        <v>4089</v>
      </c>
      <c r="C952" s="2" t="s">
        <v>6888</v>
      </c>
      <c r="E952" s="2" t="s">
        <v>8048</v>
      </c>
      <c r="F952" t="s">
        <v>4373</v>
      </c>
      <c r="G952" t="s">
        <v>11657</v>
      </c>
      <c r="H952" s="2" t="s">
        <v>11494</v>
      </c>
      <c r="J952" s="11" t="str">
        <f t="shared" si="95"/>
        <v>IC.IT.061106</v>
      </c>
      <c r="K952" s="2" t="s">
        <v>1192</v>
      </c>
      <c r="L952" t="str">
        <f t="shared" si="96"/>
        <v>Dry</v>
      </c>
      <c r="M952" s="12" t="str">
        <f t="shared" si="97"/>
        <v>PI.IC.IT.061106.01</v>
      </c>
      <c r="N952" s="12"/>
      <c r="O952" s="12" t="str">
        <f t="shared" si="98"/>
        <v>PH.IC.IT.061106.01</v>
      </c>
      <c r="Q952" s="12" t="str">
        <f t="shared" si="99"/>
        <v>CL.IC.IT.061106.01</v>
      </c>
      <c r="X952" t="s">
        <v>11659</v>
      </c>
      <c r="Y952">
        <v>978</v>
      </c>
    </row>
    <row r="953" spans="1:25" ht="15">
      <c r="A953" t="s">
        <v>4089</v>
      </c>
      <c r="C953" s="2" t="s">
        <v>6888</v>
      </c>
      <c r="E953" s="2" t="s">
        <v>8048</v>
      </c>
      <c r="F953" t="s">
        <v>4373</v>
      </c>
      <c r="G953" t="s">
        <v>11658</v>
      </c>
      <c r="H953" s="2" t="s">
        <v>11517</v>
      </c>
      <c r="J953" s="11" t="str">
        <f t="shared" si="95"/>
        <v>IC.IT.061107</v>
      </c>
      <c r="K953" s="2" t="s">
        <v>1192</v>
      </c>
      <c r="L953" t="str">
        <f t="shared" si="96"/>
        <v>Intact</v>
      </c>
      <c r="M953" s="12" t="str">
        <f t="shared" si="97"/>
        <v>PI.IC.IT.061107.01</v>
      </c>
      <c r="N953" s="12"/>
      <c r="O953" s="12" t="str">
        <f t="shared" si="98"/>
        <v>PH.IC.IT.061107.01</v>
      </c>
      <c r="Q953" s="12" t="str">
        <f t="shared" si="99"/>
        <v>CL.IC.IT.061107.01</v>
      </c>
      <c r="X953" t="s">
        <v>11659</v>
      </c>
      <c r="Y953">
        <v>978</v>
      </c>
    </row>
    <row r="954" spans="1:25" ht="15">
      <c r="A954" t="s">
        <v>4089</v>
      </c>
      <c r="C954" s="2" t="s">
        <v>6888</v>
      </c>
      <c r="D954" t="s">
        <v>4303</v>
      </c>
      <c r="E954" s="2" t="s">
        <v>11023</v>
      </c>
      <c r="F954" t="s">
        <v>4373</v>
      </c>
      <c r="G954" t="s">
        <v>1521</v>
      </c>
      <c r="H954" s="2" t="s">
        <v>1192</v>
      </c>
      <c r="I954" t="s">
        <v>1522</v>
      </c>
      <c r="J954" s="11" t="str">
        <f t="shared" si="95"/>
        <v>IC.IT.061201</v>
      </c>
      <c r="K954" s="2" t="s">
        <v>1192</v>
      </c>
      <c r="L954" t="str">
        <f t="shared" si="96"/>
        <v xml:space="preserve">      Normal Saline</v>
      </c>
      <c r="M954" s="12" t="str">
        <f t="shared" si="97"/>
        <v>PI.IC.IT.061201.01</v>
      </c>
      <c r="N954" s="12"/>
      <c r="O954" s="12" t="str">
        <f t="shared" si="98"/>
        <v>PH.IC.IT.061201.01</v>
      </c>
      <c r="Q954" s="12" t="str">
        <f t="shared" si="99"/>
        <v>CL.IC.IT.061201.01</v>
      </c>
    </row>
    <row r="955" spans="1:25" ht="15">
      <c r="A955" t="s">
        <v>4089</v>
      </c>
      <c r="C955" s="2" t="s">
        <v>6888</v>
      </c>
      <c r="E955" s="2" t="s">
        <v>11023</v>
      </c>
      <c r="F955" t="s">
        <v>4373</v>
      </c>
      <c r="G955" t="s">
        <v>3851</v>
      </c>
      <c r="H955" s="2" t="s">
        <v>923</v>
      </c>
      <c r="I955" t="s">
        <v>3852</v>
      </c>
      <c r="J955" s="11" t="str">
        <f t="shared" si="95"/>
        <v>IC.IT.061202</v>
      </c>
      <c r="K955" s="2" t="s">
        <v>1192</v>
      </c>
      <c r="L955" t="str">
        <f t="shared" si="96"/>
        <v xml:space="preserve">      Wound cleanser</v>
      </c>
      <c r="M955" s="12" t="str">
        <f t="shared" si="97"/>
        <v>PI.IC.IT.061202.01</v>
      </c>
      <c r="N955" s="12"/>
      <c r="O955" s="12" t="str">
        <f t="shared" si="98"/>
        <v>PH.IC.IT.061202.01</v>
      </c>
      <c r="Q955" s="12" t="str">
        <f t="shared" si="99"/>
        <v>CL.IC.IT.061202.01</v>
      </c>
    </row>
    <row r="956" spans="1:25" ht="15">
      <c r="A956" t="s">
        <v>4089</v>
      </c>
      <c r="C956" s="2" t="s">
        <v>6888</v>
      </c>
      <c r="E956" s="2" t="s">
        <v>11023</v>
      </c>
      <c r="F956" t="s">
        <v>4373</v>
      </c>
      <c r="G956" t="s">
        <v>3853</v>
      </c>
      <c r="H956" s="2" t="s">
        <v>1202</v>
      </c>
      <c r="I956" t="s">
        <v>2394</v>
      </c>
      <c r="J956" s="11" t="str">
        <f t="shared" si="95"/>
        <v>IC.IT.061203</v>
      </c>
      <c r="K956" s="2" t="s">
        <v>1192</v>
      </c>
      <c r="L956" t="str">
        <f t="shared" si="96"/>
        <v xml:space="preserve">       Other: specify</v>
      </c>
      <c r="M956" s="12" t="str">
        <f t="shared" si="97"/>
        <v>PI.IC.IT.061203.01</v>
      </c>
      <c r="N956" s="12"/>
      <c r="O956" s="12" t="str">
        <f t="shared" si="98"/>
        <v>PH.IC.IT.061203.01</v>
      </c>
      <c r="Q956" s="12" t="str">
        <f t="shared" si="99"/>
        <v>CL.IC.IT.061203.01</v>
      </c>
    </row>
    <row r="957" spans="1:25" ht="15">
      <c r="A957" t="s">
        <v>4089</v>
      </c>
      <c r="C957" s="2" t="s">
        <v>6888</v>
      </c>
      <c r="D957" t="s">
        <v>4304</v>
      </c>
      <c r="E957" s="2" t="s">
        <v>8201</v>
      </c>
      <c r="F957" t="s">
        <v>4373</v>
      </c>
      <c r="G957" t="s">
        <v>3989</v>
      </c>
      <c r="H957" s="2" t="s">
        <v>1192</v>
      </c>
      <c r="I957" t="s">
        <v>1001</v>
      </c>
      <c r="J957" s="11" t="str">
        <f t="shared" si="95"/>
        <v>IC.IT.061301</v>
      </c>
      <c r="K957" s="2" t="s">
        <v>1192</v>
      </c>
      <c r="L957" t="str">
        <f t="shared" si="96"/>
        <v xml:space="preserve">      Drsg discharge none</v>
      </c>
      <c r="M957" s="12" t="str">
        <f t="shared" si="97"/>
        <v>PI.IC.IT.061301.01</v>
      </c>
      <c r="N957" s="12"/>
      <c r="O957" s="12" t="str">
        <f t="shared" si="98"/>
        <v>PH.IC.IT.061301.01</v>
      </c>
      <c r="Q957" s="12" t="str">
        <f t="shared" si="99"/>
        <v>CL.IC.IT.061301.01</v>
      </c>
    </row>
    <row r="958" spans="1:25" ht="15">
      <c r="A958" t="s">
        <v>4089</v>
      </c>
      <c r="C958" s="2" t="s">
        <v>6888</v>
      </c>
      <c r="E958" s="2" t="s">
        <v>8201</v>
      </c>
      <c r="F958" t="s">
        <v>4373</v>
      </c>
      <c r="G958" t="s">
        <v>3990</v>
      </c>
      <c r="H958" s="2" t="s">
        <v>923</v>
      </c>
      <c r="I958" t="s">
        <v>1649</v>
      </c>
      <c r="J958" s="11" t="str">
        <f t="shared" si="95"/>
        <v>IC.IT.061302</v>
      </c>
      <c r="K958" s="2" t="s">
        <v>1192</v>
      </c>
      <c r="L958" t="str">
        <f t="shared" si="96"/>
        <v xml:space="preserve">      Drsg scant amount discharge</v>
      </c>
      <c r="M958" s="12" t="str">
        <f t="shared" si="97"/>
        <v>PI.IC.IT.061302.01</v>
      </c>
      <c r="N958" s="12"/>
      <c r="O958" s="12" t="str">
        <f t="shared" si="98"/>
        <v>PH.IC.IT.061302.01</v>
      </c>
      <c r="Q958" s="12" t="str">
        <f t="shared" si="99"/>
        <v>CL.IC.IT.061302.01</v>
      </c>
    </row>
    <row r="959" spans="1:25" ht="15">
      <c r="A959" t="s">
        <v>4089</v>
      </c>
      <c r="C959" s="2" t="s">
        <v>6888</v>
      </c>
      <c r="E959" s="2" t="s">
        <v>8201</v>
      </c>
      <c r="F959" t="s">
        <v>4373</v>
      </c>
      <c r="G959" t="s">
        <v>4274</v>
      </c>
      <c r="H959" s="2" t="s">
        <v>1202</v>
      </c>
      <c r="I959" t="s">
        <v>1651</v>
      </c>
      <c r="J959" s="11" t="str">
        <f t="shared" si="95"/>
        <v>IC.IT.061303</v>
      </c>
      <c r="K959" s="2" t="s">
        <v>1192</v>
      </c>
      <c r="L959" t="str">
        <f t="shared" si="96"/>
        <v xml:space="preserve">      Drsg small amount discharge</v>
      </c>
      <c r="M959" s="12" t="str">
        <f t="shared" si="97"/>
        <v>PI.IC.IT.061303.01</v>
      </c>
      <c r="N959" s="12"/>
      <c r="O959" s="12" t="str">
        <f t="shared" si="98"/>
        <v>PH.IC.IT.061303.01</v>
      </c>
      <c r="Q959" s="12" t="str">
        <f t="shared" si="99"/>
        <v>CL.IC.IT.061303.01</v>
      </c>
    </row>
    <row r="960" spans="1:25" ht="15">
      <c r="A960" t="s">
        <v>4089</v>
      </c>
      <c r="C960" s="2" t="s">
        <v>6888</v>
      </c>
      <c r="E960" s="2" t="s">
        <v>8201</v>
      </c>
      <c r="F960" t="s">
        <v>4373</v>
      </c>
      <c r="G960" t="s">
        <v>4275</v>
      </c>
      <c r="H960" s="2" t="s">
        <v>7070</v>
      </c>
      <c r="I960" t="s">
        <v>1653</v>
      </c>
      <c r="J960" s="11" t="str">
        <f t="shared" si="95"/>
        <v>IC.IT.061304</v>
      </c>
      <c r="K960" s="2" t="s">
        <v>1192</v>
      </c>
      <c r="L960" t="str">
        <f t="shared" si="96"/>
        <v xml:space="preserve">      Drsg moderate amount discharge</v>
      </c>
      <c r="M960" s="12" t="str">
        <f t="shared" si="97"/>
        <v>PI.IC.IT.061304.01</v>
      </c>
      <c r="N960" s="12"/>
      <c r="O960" s="12" t="str">
        <f t="shared" si="98"/>
        <v>PH.IC.IT.061304.01</v>
      </c>
      <c r="Q960" s="12" t="str">
        <f t="shared" si="99"/>
        <v>CL.IC.IT.061304.01</v>
      </c>
    </row>
    <row r="961" spans="1:17" ht="15">
      <c r="A961" t="s">
        <v>4089</v>
      </c>
      <c r="C961" s="2" t="s">
        <v>6888</v>
      </c>
      <c r="E961" s="2" t="s">
        <v>8201</v>
      </c>
      <c r="F961" t="s">
        <v>4373</v>
      </c>
      <c r="G961" t="s">
        <v>4276</v>
      </c>
      <c r="H961" s="2" t="s">
        <v>7071</v>
      </c>
      <c r="I961" t="s">
        <v>1743</v>
      </c>
      <c r="J961" s="11" t="str">
        <f t="shared" si="95"/>
        <v>IC.IT.061305</v>
      </c>
      <c r="K961" s="2" t="s">
        <v>1192</v>
      </c>
      <c r="L961" t="str">
        <f t="shared" si="96"/>
        <v xml:space="preserve">      Drsg heavy amount discharge</v>
      </c>
      <c r="M961" s="12" t="str">
        <f t="shared" si="97"/>
        <v>PI.IC.IT.061305.01</v>
      </c>
      <c r="N961" s="12"/>
      <c r="O961" s="12" t="str">
        <f t="shared" si="98"/>
        <v>PH.IC.IT.061305.01</v>
      </c>
      <c r="Q961" s="12" t="str">
        <f t="shared" si="99"/>
        <v>CL.IC.IT.061305.01</v>
      </c>
    </row>
    <row r="962" spans="1:17" ht="15">
      <c r="A962" t="s">
        <v>4089</v>
      </c>
      <c r="C962" s="2" t="s">
        <v>6888</v>
      </c>
      <c r="D962" t="s">
        <v>4436</v>
      </c>
      <c r="E962" s="2" t="s">
        <v>9621</v>
      </c>
      <c r="F962" t="s">
        <v>4373</v>
      </c>
      <c r="G962" t="s">
        <v>4277</v>
      </c>
      <c r="H962" s="2" t="s">
        <v>1192</v>
      </c>
      <c r="I962" t="s">
        <v>1674</v>
      </c>
      <c r="J962" s="11" t="str">
        <f t="shared" si="95"/>
        <v>IC.IT.061401</v>
      </c>
      <c r="K962" s="2" t="s">
        <v>1192</v>
      </c>
      <c r="L962" t="str">
        <f t="shared" si="96"/>
        <v xml:space="preserve">      Drsg discharge unchanged</v>
      </c>
      <c r="M962" s="12" t="str">
        <f t="shared" si="97"/>
        <v>PI.IC.IT.061401.01</v>
      </c>
      <c r="N962" s="12"/>
      <c r="O962" s="12" t="str">
        <f t="shared" si="98"/>
        <v>PH.IC.IT.061401.01</v>
      </c>
      <c r="Q962" s="12" t="str">
        <f t="shared" si="99"/>
        <v>CL.IC.IT.061401.01</v>
      </c>
    </row>
    <row r="963" spans="1:17" ht="15">
      <c r="A963" t="s">
        <v>4089</v>
      </c>
      <c r="C963" s="2" t="s">
        <v>6888</v>
      </c>
      <c r="E963" s="2" t="s">
        <v>9621</v>
      </c>
      <c r="F963" t="s">
        <v>4373</v>
      </c>
      <c r="G963" t="s">
        <v>4138</v>
      </c>
      <c r="H963" s="2" t="s">
        <v>923</v>
      </c>
      <c r="I963" t="s">
        <v>1673</v>
      </c>
      <c r="J963" s="11" t="str">
        <f t="shared" si="95"/>
        <v>IC.IT.061402</v>
      </c>
      <c r="K963" s="2" t="s">
        <v>1192</v>
      </c>
      <c r="L963" t="str">
        <f t="shared" si="96"/>
        <v xml:space="preserve">      Drsg discharge decreasing</v>
      </c>
      <c r="M963" s="12" t="str">
        <f t="shared" si="97"/>
        <v>PI.IC.IT.061402.01</v>
      </c>
      <c r="N963" s="12"/>
      <c r="O963" s="12" t="str">
        <f t="shared" si="98"/>
        <v>PH.IC.IT.061402.01</v>
      </c>
      <c r="Q963" s="12" t="str">
        <f t="shared" si="99"/>
        <v>CL.IC.IT.061402.01</v>
      </c>
    </row>
    <row r="964" spans="1:17" ht="15">
      <c r="A964" t="s">
        <v>4089</v>
      </c>
      <c r="C964" s="2" t="s">
        <v>6888</v>
      </c>
      <c r="E964" s="2" t="s">
        <v>9621</v>
      </c>
      <c r="F964" t="s">
        <v>4373</v>
      </c>
      <c r="G964" t="s">
        <v>4139</v>
      </c>
      <c r="H964" s="2" t="s">
        <v>1202</v>
      </c>
      <c r="I964" t="s">
        <v>1841</v>
      </c>
      <c r="J964" s="11" t="str">
        <f t="shared" si="95"/>
        <v>IC.IT.061403</v>
      </c>
      <c r="K964" s="2" t="s">
        <v>1192</v>
      </c>
      <c r="L964" t="str">
        <f t="shared" si="96"/>
        <v xml:space="preserve">      Drsg discharge increasing</v>
      </c>
      <c r="M964" s="12" t="str">
        <f t="shared" si="97"/>
        <v>PI.IC.IT.061403.01</v>
      </c>
      <c r="N964" s="12"/>
      <c r="O964" s="12" t="str">
        <f t="shared" si="98"/>
        <v>PH.IC.IT.061403.01</v>
      </c>
      <c r="Q964" s="12" t="str">
        <f t="shared" si="99"/>
        <v>CL.IC.IT.061403.01</v>
      </c>
    </row>
    <row r="965" spans="1:17" ht="15">
      <c r="A965" t="s">
        <v>4089</v>
      </c>
      <c r="C965" s="2" t="s">
        <v>6888</v>
      </c>
      <c r="D965" t="s">
        <v>4553</v>
      </c>
      <c r="E965" s="2" t="s">
        <v>6135</v>
      </c>
      <c r="F965" t="s">
        <v>4498</v>
      </c>
      <c r="G965" t="s">
        <v>4141</v>
      </c>
      <c r="H965" s="2" t="s">
        <v>1192</v>
      </c>
      <c r="I965" t="s">
        <v>4141</v>
      </c>
      <c r="J965" s="11" t="str">
        <f t="shared" si="95"/>
        <v>IC.IT.061501</v>
      </c>
      <c r="K965" s="2" t="s">
        <v>1192</v>
      </c>
      <c r="L965" t="str">
        <f t="shared" si="96"/>
        <v>Lateral</v>
      </c>
      <c r="M965" s="12" t="str">
        <f t="shared" si="97"/>
        <v>PI.IC.IT.061501.01</v>
      </c>
      <c r="N965" s="12"/>
      <c r="O965" s="12" t="str">
        <f t="shared" si="98"/>
        <v>PH.IC.IT.061501.01</v>
      </c>
      <c r="Q965" s="12" t="str">
        <f t="shared" si="99"/>
        <v>CL.IC.IT.061501.01</v>
      </c>
    </row>
    <row r="966" spans="1:17" ht="15">
      <c r="A966" t="s">
        <v>4089</v>
      </c>
      <c r="C966" s="2" t="s">
        <v>6888</v>
      </c>
      <c r="E966" s="2" t="s">
        <v>6135</v>
      </c>
      <c r="F966" t="s">
        <v>4498</v>
      </c>
      <c r="G966" t="s">
        <v>4142</v>
      </c>
      <c r="H966" s="2" t="s">
        <v>923</v>
      </c>
      <c r="I966" t="s">
        <v>4142</v>
      </c>
      <c r="J966" s="11" t="str">
        <f t="shared" si="95"/>
        <v>IC.IT.061502</v>
      </c>
      <c r="K966" s="2" t="s">
        <v>1192</v>
      </c>
      <c r="L966" t="str">
        <f t="shared" si="96"/>
        <v>Medial</v>
      </c>
      <c r="M966" s="12" t="str">
        <f t="shared" si="97"/>
        <v>PI.IC.IT.061502.01</v>
      </c>
      <c r="N966" s="12"/>
      <c r="O966" s="12" t="str">
        <f t="shared" si="98"/>
        <v>PH.IC.IT.061502.01</v>
      </c>
      <c r="Q966" s="12" t="str">
        <f t="shared" si="99"/>
        <v>CL.IC.IT.061502.01</v>
      </c>
    </row>
    <row r="967" spans="1:17" ht="15">
      <c r="A967" t="s">
        <v>4089</v>
      </c>
      <c r="C967" s="2" t="s">
        <v>6888</v>
      </c>
      <c r="E967" s="2" t="s">
        <v>6135</v>
      </c>
      <c r="F967" t="s">
        <v>4498</v>
      </c>
      <c r="G967" t="s">
        <v>4143</v>
      </c>
      <c r="H967" s="2" t="s">
        <v>1202</v>
      </c>
      <c r="I967" t="s">
        <v>4143</v>
      </c>
      <c r="J967" s="11" t="str">
        <f t="shared" si="95"/>
        <v>IC.IT.061503</v>
      </c>
      <c r="K967" s="2" t="s">
        <v>1192</v>
      </c>
      <c r="L967" t="str">
        <f t="shared" si="96"/>
        <v>Anterior</v>
      </c>
      <c r="M967" s="12" t="str">
        <f t="shared" si="97"/>
        <v>PI.IC.IT.061503.01</v>
      </c>
      <c r="N967" s="12"/>
      <c r="O967" s="12" t="str">
        <f t="shared" si="98"/>
        <v>PH.IC.IT.061503.01</v>
      </c>
      <c r="Q967" s="12" t="str">
        <f t="shared" si="99"/>
        <v>CL.IC.IT.061503.01</v>
      </c>
    </row>
    <row r="968" spans="1:17" ht="15">
      <c r="A968" t="s">
        <v>4089</v>
      </c>
      <c r="C968" s="2" t="s">
        <v>6888</v>
      </c>
      <c r="E968" s="2" t="s">
        <v>6135</v>
      </c>
      <c r="F968" t="s">
        <v>4498</v>
      </c>
      <c r="G968" t="s">
        <v>4144</v>
      </c>
      <c r="H968" s="2" t="s">
        <v>7070</v>
      </c>
      <c r="I968" t="s">
        <v>4144</v>
      </c>
      <c r="J968" s="11" t="str">
        <f t="shared" si="95"/>
        <v>IC.IT.061504</v>
      </c>
      <c r="K968" s="2" t="s">
        <v>1192</v>
      </c>
      <c r="L968" t="str">
        <f t="shared" si="96"/>
        <v>Posterior</v>
      </c>
      <c r="M968" s="12" t="str">
        <f t="shared" si="97"/>
        <v>PI.IC.IT.061504.01</v>
      </c>
      <c r="N968" s="12"/>
      <c r="O968" s="12" t="str">
        <f t="shared" si="98"/>
        <v>PH.IC.IT.061504.01</v>
      </c>
      <c r="Q968" s="12" t="str">
        <f t="shared" si="99"/>
        <v>CL.IC.IT.061504.01</v>
      </c>
    </row>
    <row r="969" spans="1:17" ht="15">
      <c r="A969" t="s">
        <v>4089</v>
      </c>
      <c r="C969" s="2" t="s">
        <v>6888</v>
      </c>
      <c r="E969" s="2" t="s">
        <v>6135</v>
      </c>
      <c r="F969" t="s">
        <v>4498</v>
      </c>
      <c r="G969" t="s">
        <v>4286</v>
      </c>
      <c r="H969" s="2" t="s">
        <v>7071</v>
      </c>
      <c r="I969" t="s">
        <v>4286</v>
      </c>
      <c r="J969" s="11" t="str">
        <f t="shared" si="95"/>
        <v>IC.IT.061505</v>
      </c>
      <c r="K969" s="2" t="s">
        <v>1192</v>
      </c>
      <c r="L969" t="str">
        <f t="shared" si="96"/>
        <v>Proximal</v>
      </c>
      <c r="M969" s="12" t="str">
        <f t="shared" si="97"/>
        <v>PI.IC.IT.061505.01</v>
      </c>
      <c r="N969" s="12"/>
      <c r="O969" s="12" t="str">
        <f t="shared" si="98"/>
        <v>PH.IC.IT.061505.01</v>
      </c>
      <c r="Q969" s="12" t="str">
        <f t="shared" si="99"/>
        <v>CL.IC.IT.061505.01</v>
      </c>
    </row>
    <row r="970" spans="1:17" ht="15">
      <c r="A970" t="s">
        <v>4089</v>
      </c>
      <c r="C970" s="2" t="s">
        <v>6888</v>
      </c>
      <c r="E970" s="2" t="s">
        <v>6135</v>
      </c>
      <c r="F970" t="s">
        <v>4498</v>
      </c>
      <c r="G970" t="s">
        <v>4287</v>
      </c>
      <c r="H970" s="2" t="s">
        <v>6888</v>
      </c>
      <c r="I970" t="s">
        <v>4287</v>
      </c>
      <c r="J970" s="11" t="str">
        <f t="shared" si="95"/>
        <v>IC.IT.061506</v>
      </c>
      <c r="K970" s="2" t="s">
        <v>1192</v>
      </c>
      <c r="L970" t="str">
        <f t="shared" si="96"/>
        <v>Distal</v>
      </c>
      <c r="M970" s="12" t="str">
        <f t="shared" si="97"/>
        <v>PI.IC.IT.061506.01</v>
      </c>
      <c r="N970" s="12"/>
      <c r="O970" s="12" t="str">
        <f t="shared" si="98"/>
        <v>PH.IC.IT.061506.01</v>
      </c>
      <c r="Q970" s="12" t="str">
        <f t="shared" si="99"/>
        <v>CL.IC.IT.061506.01</v>
      </c>
    </row>
    <row r="971" spans="1:17" ht="15">
      <c r="A971" t="s">
        <v>4089</v>
      </c>
      <c r="C971" s="2" t="s">
        <v>6888</v>
      </c>
      <c r="E971" s="2" t="s">
        <v>6135</v>
      </c>
      <c r="F971" t="s">
        <v>4498</v>
      </c>
      <c r="G971" t="s">
        <v>4288</v>
      </c>
      <c r="H971" s="2" t="s">
        <v>7284</v>
      </c>
      <c r="I971" t="s">
        <v>4288</v>
      </c>
      <c r="J971" s="11" t="str">
        <f t="shared" si="95"/>
        <v>IC.IT.061507</v>
      </c>
      <c r="K971" s="2" t="s">
        <v>1192</v>
      </c>
      <c r="L971" t="str">
        <f t="shared" si="96"/>
        <v>Upper</v>
      </c>
      <c r="M971" s="12" t="str">
        <f t="shared" si="97"/>
        <v>PI.IC.IT.061507.01</v>
      </c>
      <c r="N971" s="12"/>
      <c r="O971" s="12" t="str">
        <f t="shared" si="98"/>
        <v>PH.IC.IT.061507.01</v>
      </c>
      <c r="Q971" s="12" t="str">
        <f t="shared" si="99"/>
        <v>CL.IC.IT.061507.01</v>
      </c>
    </row>
    <row r="972" spans="1:17" ht="15">
      <c r="A972" t="s">
        <v>4089</v>
      </c>
      <c r="C972" s="2" t="s">
        <v>6888</v>
      </c>
      <c r="E972" s="2" t="s">
        <v>6135</v>
      </c>
      <c r="F972" t="s">
        <v>4498</v>
      </c>
      <c r="G972" t="s">
        <v>4289</v>
      </c>
      <c r="H972" s="2" t="s">
        <v>10093</v>
      </c>
      <c r="I972" t="s">
        <v>4289</v>
      </c>
      <c r="J972" s="11" t="str">
        <f t="shared" si="95"/>
        <v>IC.IT.061508</v>
      </c>
      <c r="K972" s="2" t="s">
        <v>1192</v>
      </c>
      <c r="L972" t="str">
        <f t="shared" si="96"/>
        <v>Lower</v>
      </c>
      <c r="M972" s="12" t="str">
        <f t="shared" si="97"/>
        <v>PI.IC.IT.061508.01</v>
      </c>
      <c r="N972" s="12"/>
      <c r="O972" s="12" t="str">
        <f t="shared" si="98"/>
        <v>PH.IC.IT.061508.01</v>
      </c>
      <c r="Q972" s="12" t="str">
        <f t="shared" si="99"/>
        <v>CL.IC.IT.061508.01</v>
      </c>
    </row>
    <row r="973" spans="1:17" ht="15">
      <c r="A973" t="s">
        <v>4089</v>
      </c>
      <c r="C973" s="2" t="s">
        <v>6888</v>
      </c>
      <c r="D973" t="s">
        <v>4428</v>
      </c>
      <c r="E973" s="2" t="s">
        <v>5740</v>
      </c>
      <c r="F973" t="s">
        <v>4499</v>
      </c>
      <c r="G973" t="s">
        <v>3009</v>
      </c>
      <c r="H973" s="2" t="s">
        <v>1192</v>
      </c>
      <c r="I973" t="s">
        <v>3009</v>
      </c>
      <c r="J973" s="11" t="str">
        <f t="shared" si="95"/>
        <v>IC.IT.061601</v>
      </c>
      <c r="K973" s="2" t="s">
        <v>1192</v>
      </c>
      <c r="L973" t="str">
        <f t="shared" si="96"/>
        <v>RUQ</v>
      </c>
      <c r="M973" s="12" t="str">
        <f t="shared" si="97"/>
        <v>PI.IC.IT.061601.01</v>
      </c>
      <c r="N973" s="12"/>
      <c r="O973" s="12" t="str">
        <f t="shared" si="98"/>
        <v>PH.IC.IT.061601.01</v>
      </c>
      <c r="Q973" s="12" t="str">
        <f t="shared" si="99"/>
        <v>CL.IC.IT.061601.01</v>
      </c>
    </row>
    <row r="974" spans="1:17" ht="15">
      <c r="A974" t="s">
        <v>4089</v>
      </c>
      <c r="C974" s="2" t="s">
        <v>6888</v>
      </c>
      <c r="E974" s="2" t="s">
        <v>5740</v>
      </c>
      <c r="F974" t="s">
        <v>4499</v>
      </c>
      <c r="G974" t="s">
        <v>3011</v>
      </c>
      <c r="H974" s="2" t="s">
        <v>923</v>
      </c>
      <c r="I974" t="s">
        <v>3011</v>
      </c>
      <c r="J974" s="11" t="str">
        <f t="shared" si="95"/>
        <v>IC.IT.061602</v>
      </c>
      <c r="K974" s="2" t="s">
        <v>1192</v>
      </c>
      <c r="L974" t="str">
        <f t="shared" si="96"/>
        <v>RLQ</v>
      </c>
      <c r="M974" s="12" t="str">
        <f t="shared" si="97"/>
        <v>PI.IC.IT.061602.01</v>
      </c>
      <c r="N974" s="12"/>
      <c r="O974" s="12" t="str">
        <f t="shared" si="98"/>
        <v>PH.IC.IT.061602.01</v>
      </c>
      <c r="Q974" s="12" t="str">
        <f t="shared" si="99"/>
        <v>CL.IC.IT.061602.01</v>
      </c>
    </row>
    <row r="975" spans="1:17" ht="15">
      <c r="A975" t="s">
        <v>4089</v>
      </c>
      <c r="C975" s="2" t="s">
        <v>6888</v>
      </c>
      <c r="E975" s="2" t="s">
        <v>5740</v>
      </c>
      <c r="F975" t="s">
        <v>4499</v>
      </c>
      <c r="G975" t="s">
        <v>3013</v>
      </c>
      <c r="H975" s="2" t="s">
        <v>1202</v>
      </c>
      <c r="I975" t="s">
        <v>3013</v>
      </c>
      <c r="J975" s="11" t="str">
        <f t="shared" si="95"/>
        <v>IC.IT.061603</v>
      </c>
      <c r="K975" s="2" t="s">
        <v>1192</v>
      </c>
      <c r="L975" t="str">
        <f t="shared" si="96"/>
        <v>LUQ</v>
      </c>
      <c r="M975" s="12" t="str">
        <f t="shared" si="97"/>
        <v>PI.IC.IT.061603.01</v>
      </c>
      <c r="N975" s="12"/>
      <c r="O975" s="12" t="str">
        <f t="shared" si="98"/>
        <v>PH.IC.IT.061603.01</v>
      </c>
      <c r="Q975" s="12" t="str">
        <f t="shared" si="99"/>
        <v>CL.IC.IT.061603.01</v>
      </c>
    </row>
    <row r="976" spans="1:17" ht="15">
      <c r="A976" t="s">
        <v>4089</v>
      </c>
      <c r="C976" s="2" t="s">
        <v>6888</v>
      </c>
      <c r="E976" s="2" t="s">
        <v>5740</v>
      </c>
      <c r="F976" t="s">
        <v>4499</v>
      </c>
      <c r="G976" t="s">
        <v>3015</v>
      </c>
      <c r="H976" s="2" t="s">
        <v>7070</v>
      </c>
      <c r="I976" t="s">
        <v>3015</v>
      </c>
      <c r="J976" s="11" t="str">
        <f t="shared" si="95"/>
        <v>IC.IT.061604</v>
      </c>
      <c r="K976" s="2" t="s">
        <v>1192</v>
      </c>
      <c r="L976" t="str">
        <f t="shared" si="96"/>
        <v>LLQ</v>
      </c>
      <c r="M976" s="12" t="str">
        <f t="shared" si="97"/>
        <v>PI.IC.IT.061604.01</v>
      </c>
      <c r="N976" s="12"/>
      <c r="O976" s="12" t="str">
        <f t="shared" si="98"/>
        <v>PH.IC.IT.061604.01</v>
      </c>
      <c r="Q976" s="12" t="str">
        <f t="shared" si="99"/>
        <v>CL.IC.IT.061604.01</v>
      </c>
    </row>
    <row r="977" spans="1:27" ht="15">
      <c r="A977" t="s">
        <v>4089</v>
      </c>
      <c r="C977" s="2" t="s">
        <v>6888</v>
      </c>
      <c r="E977" s="2" t="s">
        <v>5740</v>
      </c>
      <c r="F977" t="s">
        <v>4499</v>
      </c>
      <c r="G977" t="s">
        <v>4004</v>
      </c>
      <c r="H977" s="2" t="s">
        <v>7071</v>
      </c>
      <c r="I977" t="s">
        <v>4005</v>
      </c>
      <c r="J977" s="11" t="str">
        <f t="shared" si="95"/>
        <v>IC.IT.061605</v>
      </c>
      <c r="K977" s="2" t="s">
        <v>1192</v>
      </c>
      <c r="L977" t="str">
        <f t="shared" si="96"/>
        <v>Abdomen, general</v>
      </c>
      <c r="M977" s="12" t="str">
        <f t="shared" si="97"/>
        <v>PI.IC.IT.061605.01</v>
      </c>
      <c r="N977" s="12"/>
      <c r="O977" s="12" t="str">
        <f t="shared" si="98"/>
        <v>PH.IC.IT.061605.01</v>
      </c>
      <c r="Q977" s="12" t="str">
        <f t="shared" si="99"/>
        <v>CL.IC.IT.061605.01</v>
      </c>
    </row>
    <row r="978" spans="1:27" ht="15">
      <c r="A978" t="s">
        <v>4089</v>
      </c>
      <c r="C978" s="2" t="s">
        <v>6888</v>
      </c>
      <c r="E978" s="2" t="s">
        <v>5740</v>
      </c>
      <c r="F978" t="s">
        <v>4499</v>
      </c>
      <c r="G978" t="s">
        <v>4006</v>
      </c>
      <c r="H978" s="2" t="s">
        <v>6888</v>
      </c>
      <c r="I978" t="s">
        <v>4299</v>
      </c>
      <c r="J978" s="11" t="str">
        <f t="shared" si="95"/>
        <v>IC.IT.061606</v>
      </c>
      <c r="K978" s="2" t="s">
        <v>1192</v>
      </c>
      <c r="L978" t="str">
        <f t="shared" si="96"/>
        <v>Flank, right</v>
      </c>
      <c r="M978" s="12" t="str">
        <f t="shared" si="97"/>
        <v>PI.IC.IT.061606.01</v>
      </c>
      <c r="N978" s="12"/>
      <c r="O978" s="12" t="str">
        <f t="shared" si="98"/>
        <v>PH.IC.IT.061606.01</v>
      </c>
      <c r="Q978" s="12" t="str">
        <f t="shared" si="99"/>
        <v>CL.IC.IT.061606.01</v>
      </c>
    </row>
    <row r="979" spans="1:27" ht="15">
      <c r="A979" t="s">
        <v>4089</v>
      </c>
      <c r="C979" s="2" t="s">
        <v>6888</v>
      </c>
      <c r="E979" s="2" t="s">
        <v>5740</v>
      </c>
      <c r="F979" t="s">
        <v>4499</v>
      </c>
      <c r="G979" t="s">
        <v>4034</v>
      </c>
      <c r="H979" s="2" t="s">
        <v>7284</v>
      </c>
      <c r="I979" t="s">
        <v>4035</v>
      </c>
      <c r="J979" s="11" t="str">
        <f t="shared" si="95"/>
        <v>IC.IT.061607</v>
      </c>
      <c r="K979" s="2" t="s">
        <v>1192</v>
      </c>
      <c r="L979" t="str">
        <f t="shared" si="96"/>
        <v>Flank, left</v>
      </c>
      <c r="M979" s="12" t="str">
        <f t="shared" si="97"/>
        <v>PI.IC.IT.061607.01</v>
      </c>
      <c r="N979" s="12"/>
      <c r="O979" s="12" t="str">
        <f t="shared" si="98"/>
        <v>PH.IC.IT.061607.01</v>
      </c>
      <c r="Q979" s="12" t="str">
        <f t="shared" si="99"/>
        <v>CL.IC.IT.061607.01</v>
      </c>
    </row>
    <row r="980" spans="1:27" ht="15">
      <c r="A980" t="s">
        <v>4089</v>
      </c>
      <c r="C980" s="2" t="s">
        <v>6888</v>
      </c>
      <c r="E980" s="2" t="s">
        <v>5740</v>
      </c>
      <c r="F980" t="s">
        <v>4499</v>
      </c>
      <c r="G980" t="s">
        <v>4430</v>
      </c>
      <c r="H980" s="2" t="s">
        <v>10093</v>
      </c>
      <c r="I980" t="s">
        <v>4430</v>
      </c>
      <c r="J980" s="11" t="str">
        <f t="shared" si="95"/>
        <v>IC.IT.061608</v>
      </c>
      <c r="K980" s="2" t="s">
        <v>1192</v>
      </c>
      <c r="L980" t="str">
        <f t="shared" si="96"/>
        <v>Midline</v>
      </c>
      <c r="M980" s="12" t="str">
        <f t="shared" si="97"/>
        <v>PI.IC.IT.061608.01</v>
      </c>
      <c r="N980" s="12"/>
      <c r="O980" s="12" t="str">
        <f t="shared" si="98"/>
        <v>PH.IC.IT.061608.01</v>
      </c>
      <c r="Q980" s="12" t="str">
        <f t="shared" si="99"/>
        <v>CL.IC.IT.061608.01</v>
      </c>
      <c r="R980" t="s">
        <v>1141</v>
      </c>
      <c r="S980">
        <v>166</v>
      </c>
    </row>
    <row r="981" spans="1:27" ht="15">
      <c r="A981" t="s">
        <v>4089</v>
      </c>
      <c r="C981" s="68" t="s">
        <v>12189</v>
      </c>
      <c r="E981" s="68" t="s">
        <v>570</v>
      </c>
      <c r="F981" t="s">
        <v>12219</v>
      </c>
      <c r="G981" t="s">
        <v>13</v>
      </c>
      <c r="H981" s="68" t="s">
        <v>12187</v>
      </c>
      <c r="I981" t="s">
        <v>12186</v>
      </c>
      <c r="J981" s="11" t="str">
        <f t="shared" si="95"/>
        <v>IC.IT.061609</v>
      </c>
      <c r="K981" s="68" t="s">
        <v>295</v>
      </c>
      <c r="L981" t="str">
        <f t="shared" si="96"/>
        <v>Laparoscopic</v>
      </c>
      <c r="M981" s="12" t="str">
        <f t="shared" si="97"/>
        <v>PI.IC.IT.061609.01</v>
      </c>
      <c r="N981" s="12"/>
      <c r="O981" s="12" t="str">
        <f t="shared" si="98"/>
        <v>PH.IC.IT.061609.01</v>
      </c>
      <c r="Q981" s="12" t="str">
        <f t="shared" si="99"/>
        <v>CL.IC.IT.061609.01</v>
      </c>
      <c r="Z981" t="s">
        <v>11747</v>
      </c>
      <c r="AA981">
        <v>1144</v>
      </c>
    </row>
    <row r="982" spans="1:27" ht="15">
      <c r="A982" t="s">
        <v>4089</v>
      </c>
      <c r="C982" s="2" t="s">
        <v>6888</v>
      </c>
      <c r="D982" t="s">
        <v>4036</v>
      </c>
      <c r="E982" s="2" t="s">
        <v>6865</v>
      </c>
      <c r="F982" t="s">
        <v>4500</v>
      </c>
      <c r="G982" t="s">
        <v>4038</v>
      </c>
      <c r="H982" s="2" t="s">
        <v>11324</v>
      </c>
      <c r="I982" t="s">
        <v>4039</v>
      </c>
      <c r="J982" s="11" t="str">
        <f t="shared" si="95"/>
        <v>IC.IT.061701</v>
      </c>
      <c r="K982" s="2" t="s">
        <v>11324</v>
      </c>
      <c r="L982" t="str">
        <f t="shared" si="96"/>
        <v>Axilla, right</v>
      </c>
      <c r="M982" s="12" t="str">
        <f t="shared" si="97"/>
        <v>PI.IC.IT.061701.01</v>
      </c>
      <c r="N982" s="12"/>
      <c r="O982" s="12" t="str">
        <f t="shared" si="98"/>
        <v>PH.IC.IT.061701.01</v>
      </c>
      <c r="Q982" s="12" t="str">
        <f t="shared" si="99"/>
        <v>CL.IC.IT.061701.01</v>
      </c>
    </row>
    <row r="983" spans="1:27" ht="15">
      <c r="A983" t="s">
        <v>4089</v>
      </c>
      <c r="C983" s="2" t="s">
        <v>6888</v>
      </c>
      <c r="E983" s="2" t="s">
        <v>6865</v>
      </c>
      <c r="F983" t="s">
        <v>4500</v>
      </c>
      <c r="G983" t="s">
        <v>4040</v>
      </c>
      <c r="H983" s="2" t="s">
        <v>9391</v>
      </c>
      <c r="I983" t="s">
        <v>4041</v>
      </c>
      <c r="J983" s="11" t="str">
        <f t="shared" si="95"/>
        <v>IC.IT.061702</v>
      </c>
      <c r="K983" s="2" t="s">
        <v>11324</v>
      </c>
      <c r="L983" t="str">
        <f t="shared" si="96"/>
        <v>Axilla, left</v>
      </c>
      <c r="M983" s="12" t="str">
        <f t="shared" si="97"/>
        <v>PI.IC.IT.061702.01</v>
      </c>
      <c r="N983" s="12"/>
      <c r="O983" s="12" t="str">
        <f t="shared" si="98"/>
        <v>PH.IC.IT.061702.01</v>
      </c>
      <c r="Q983" s="12" t="str">
        <f t="shared" si="99"/>
        <v>CL.IC.IT.061702.01</v>
      </c>
    </row>
    <row r="984" spans="1:27" ht="15">
      <c r="A984" t="s">
        <v>4089</v>
      </c>
      <c r="C984" s="2" t="s">
        <v>6888</v>
      </c>
      <c r="E984" s="2" t="s">
        <v>6865</v>
      </c>
      <c r="F984" t="s">
        <v>4500</v>
      </c>
      <c r="G984" t="s">
        <v>4042</v>
      </c>
      <c r="H984" s="2" t="s">
        <v>9640</v>
      </c>
      <c r="I984" t="s">
        <v>4043</v>
      </c>
      <c r="J984" s="11" t="str">
        <f t="shared" si="95"/>
        <v>IC.IT.061703</v>
      </c>
      <c r="K984" s="2" t="s">
        <v>11324</v>
      </c>
      <c r="L984" t="str">
        <f t="shared" si="96"/>
        <v>Arm upper, right</v>
      </c>
      <c r="M984" s="12" t="str">
        <f t="shared" si="97"/>
        <v>PI.IC.IT.061703.01</v>
      </c>
      <c r="N984" s="12"/>
      <c r="O984" s="12" t="str">
        <f t="shared" si="98"/>
        <v>PH.IC.IT.061703.01</v>
      </c>
      <c r="Q984" s="12" t="str">
        <f t="shared" si="99"/>
        <v>CL.IC.IT.061703.01</v>
      </c>
    </row>
    <row r="985" spans="1:27" ht="15">
      <c r="A985" t="s">
        <v>4089</v>
      </c>
      <c r="C985" s="2" t="s">
        <v>6888</v>
      </c>
      <c r="E985" s="2" t="s">
        <v>6865</v>
      </c>
      <c r="F985" t="s">
        <v>4500</v>
      </c>
      <c r="G985" t="s">
        <v>4044</v>
      </c>
      <c r="H985" s="2" t="s">
        <v>7070</v>
      </c>
      <c r="I985" t="s">
        <v>3886</v>
      </c>
      <c r="J985" s="11" t="str">
        <f t="shared" si="95"/>
        <v>IC.IT.061704</v>
      </c>
      <c r="K985" s="2" t="s">
        <v>11324</v>
      </c>
      <c r="L985" t="str">
        <f t="shared" si="96"/>
        <v>Arm upper, left</v>
      </c>
      <c r="M985" s="12" t="str">
        <f t="shared" si="97"/>
        <v>PI.IC.IT.061704.01</v>
      </c>
      <c r="N985" s="12"/>
      <c r="O985" s="12" t="str">
        <f t="shared" si="98"/>
        <v>PH.IC.IT.061704.01</v>
      </c>
      <c r="Q985" s="12" t="str">
        <f t="shared" si="99"/>
        <v>CL.IC.IT.061704.01</v>
      </c>
    </row>
    <row r="986" spans="1:27" ht="15">
      <c r="A986" t="s">
        <v>4089</v>
      </c>
      <c r="C986" s="2" t="s">
        <v>6888</v>
      </c>
      <c r="E986" s="2" t="s">
        <v>6865</v>
      </c>
      <c r="F986" t="s">
        <v>4500</v>
      </c>
      <c r="G986" t="s">
        <v>3887</v>
      </c>
      <c r="H986" s="2" t="s">
        <v>7071</v>
      </c>
      <c r="I986" t="s">
        <v>3888</v>
      </c>
      <c r="J986" s="11" t="str">
        <f t="shared" si="95"/>
        <v>IC.IT.061705</v>
      </c>
      <c r="K986" s="2" t="s">
        <v>11324</v>
      </c>
      <c r="L986" t="str">
        <f t="shared" si="96"/>
        <v>Elbow, right</v>
      </c>
      <c r="M986" s="12" t="str">
        <f t="shared" si="97"/>
        <v>PI.IC.IT.061705.01</v>
      </c>
      <c r="N986" s="12"/>
      <c r="O986" s="12" t="str">
        <f t="shared" si="98"/>
        <v>PH.IC.IT.061705.01</v>
      </c>
      <c r="Q986" s="12" t="str">
        <f t="shared" si="99"/>
        <v>CL.IC.IT.061705.01</v>
      </c>
    </row>
    <row r="987" spans="1:27" ht="15">
      <c r="A987" t="s">
        <v>4089</v>
      </c>
      <c r="C987" s="2" t="s">
        <v>6888</v>
      </c>
      <c r="E987" s="2" t="s">
        <v>6865</v>
      </c>
      <c r="F987" t="s">
        <v>4500</v>
      </c>
      <c r="G987" t="s">
        <v>3889</v>
      </c>
      <c r="H987" s="2" t="s">
        <v>6888</v>
      </c>
      <c r="I987" t="s">
        <v>3890</v>
      </c>
      <c r="J987" s="11" t="str">
        <f t="shared" si="95"/>
        <v>IC.IT.061706</v>
      </c>
      <c r="K987" s="2" t="s">
        <v>11324</v>
      </c>
      <c r="L987" t="str">
        <f t="shared" si="96"/>
        <v>Elbow, left</v>
      </c>
      <c r="M987" s="12" t="str">
        <f t="shared" si="97"/>
        <v>PI.IC.IT.061706.01</v>
      </c>
      <c r="N987" s="12"/>
      <c r="O987" s="12" t="str">
        <f t="shared" si="98"/>
        <v>PH.IC.IT.061706.01</v>
      </c>
      <c r="Q987" s="12" t="str">
        <f t="shared" si="99"/>
        <v>CL.IC.IT.061706.01</v>
      </c>
    </row>
    <row r="988" spans="1:27" ht="15">
      <c r="A988" t="s">
        <v>4089</v>
      </c>
      <c r="C988" s="2" t="s">
        <v>6888</v>
      </c>
      <c r="E988" s="2" t="s">
        <v>1138</v>
      </c>
      <c r="F988" t="s">
        <v>4500</v>
      </c>
      <c r="G988" t="s">
        <v>3891</v>
      </c>
      <c r="H988" s="2" t="s">
        <v>7284</v>
      </c>
      <c r="I988" t="s">
        <v>3892</v>
      </c>
      <c r="J988" s="11" t="str">
        <f t="shared" si="95"/>
        <v>IC.IT.061707</v>
      </c>
      <c r="K988" s="2" t="s">
        <v>1192</v>
      </c>
      <c r="L988" t="str">
        <f t="shared" si="96"/>
        <v>Forearm, right</v>
      </c>
      <c r="M988" s="12" t="str">
        <f t="shared" si="97"/>
        <v>PI.IC.IT.061707.01</v>
      </c>
      <c r="N988" s="12"/>
      <c r="O988" s="12" t="str">
        <f t="shared" si="98"/>
        <v>PH.IC.IT.061707.01</v>
      </c>
      <c r="Q988" s="12" t="str">
        <f t="shared" si="99"/>
        <v>CL.IC.IT.061707.01</v>
      </c>
    </row>
    <row r="989" spans="1:27" ht="15">
      <c r="A989" t="s">
        <v>4089</v>
      </c>
      <c r="C989" s="2" t="s">
        <v>6888</v>
      </c>
      <c r="E989" s="2" t="s">
        <v>1138</v>
      </c>
      <c r="F989" t="s">
        <v>4500</v>
      </c>
      <c r="G989" t="s">
        <v>3893</v>
      </c>
      <c r="H989" s="2" t="s">
        <v>10093</v>
      </c>
      <c r="I989" t="s">
        <v>3894</v>
      </c>
      <c r="J989" s="11" t="str">
        <f t="shared" si="95"/>
        <v>IC.IT.061708</v>
      </c>
      <c r="K989" s="2" t="s">
        <v>1192</v>
      </c>
      <c r="L989" t="str">
        <f t="shared" si="96"/>
        <v>Forearm, left</v>
      </c>
      <c r="M989" s="12" t="str">
        <f t="shared" si="97"/>
        <v>PI.IC.IT.061708.01</v>
      </c>
      <c r="N989" s="12"/>
      <c r="O989" s="12" t="str">
        <f t="shared" si="98"/>
        <v>PH.IC.IT.061708.01</v>
      </c>
      <c r="Q989" s="12" t="str">
        <f t="shared" si="99"/>
        <v>CL.IC.IT.061708.01</v>
      </c>
    </row>
    <row r="990" spans="1:27" ht="15">
      <c r="A990" t="s">
        <v>4089</v>
      </c>
      <c r="C990" s="2" t="s">
        <v>6888</v>
      </c>
      <c r="E990" s="2" t="s">
        <v>1138</v>
      </c>
      <c r="F990" t="s">
        <v>4500</v>
      </c>
      <c r="G990" t="s">
        <v>3895</v>
      </c>
      <c r="H990" s="2" t="s">
        <v>10095</v>
      </c>
      <c r="I990" t="s">
        <v>3896</v>
      </c>
      <c r="J990" s="11" t="str">
        <f t="shared" si="95"/>
        <v>IC.IT.061709</v>
      </c>
      <c r="K990" s="2" t="s">
        <v>1192</v>
      </c>
      <c r="L990" t="str">
        <f t="shared" si="96"/>
        <v>Wrist, right</v>
      </c>
      <c r="M990" s="12" t="str">
        <f t="shared" si="97"/>
        <v>PI.IC.IT.061709.01</v>
      </c>
      <c r="N990" s="12"/>
      <c r="O990" s="12" t="str">
        <f t="shared" si="98"/>
        <v>PH.IC.IT.061709.01</v>
      </c>
      <c r="Q990" s="12" t="str">
        <f t="shared" si="99"/>
        <v>CL.IC.IT.061709.01</v>
      </c>
    </row>
    <row r="991" spans="1:27" ht="15">
      <c r="A991" t="s">
        <v>4089</v>
      </c>
      <c r="C991" s="2" t="s">
        <v>6888</v>
      </c>
      <c r="E991" s="2" t="s">
        <v>1138</v>
      </c>
      <c r="F991" t="s">
        <v>4500</v>
      </c>
      <c r="G991" t="s">
        <v>3897</v>
      </c>
      <c r="H991" s="2" t="s">
        <v>10905</v>
      </c>
      <c r="I991" t="s">
        <v>3898</v>
      </c>
      <c r="J991" s="11" t="str">
        <f t="shared" ref="J991:J1054" si="100">CONCATENATE("IC.IT.",C991,E991,H991)</f>
        <v>IC.IT.061710</v>
      </c>
      <c r="K991" s="2" t="s">
        <v>1192</v>
      </c>
      <c r="L991" t="str">
        <f t="shared" ref="L991:L1054" si="101">G991</f>
        <v>Wrist, left</v>
      </c>
      <c r="M991" s="12" t="str">
        <f t="shared" ref="M991:M1054" si="102">CONCATENATE("PI.",J991,".",K991)</f>
        <v>PI.IC.IT.061710.01</v>
      </c>
      <c r="N991" s="12"/>
      <c r="O991" s="12" t="str">
        <f t="shared" ref="O991:O1054" si="103">CONCATENATE("PH.",J991,".",K991)</f>
        <v>PH.IC.IT.061710.01</v>
      </c>
      <c r="Q991" s="12" t="str">
        <f t="shared" ref="Q991:Q1054" si="104">CONCATENATE("CL.",J991,".",K991)</f>
        <v>CL.IC.IT.061710.01</v>
      </c>
    </row>
    <row r="992" spans="1:27" ht="15">
      <c r="A992" t="s">
        <v>4089</v>
      </c>
      <c r="C992" s="2" t="s">
        <v>6888</v>
      </c>
      <c r="E992" s="2" t="s">
        <v>1138</v>
      </c>
      <c r="F992" t="s">
        <v>4500</v>
      </c>
      <c r="G992" t="s">
        <v>4048</v>
      </c>
      <c r="H992" s="2" t="s">
        <v>11023</v>
      </c>
      <c r="I992" t="s">
        <v>4049</v>
      </c>
      <c r="J992" s="11" t="str">
        <f t="shared" si="100"/>
        <v>IC.IT.061712</v>
      </c>
      <c r="K992" s="2" t="s">
        <v>1192</v>
      </c>
      <c r="L992" t="str">
        <f t="shared" si="101"/>
        <v>Hand, right</v>
      </c>
      <c r="M992" s="12" t="str">
        <f t="shared" si="102"/>
        <v>PI.IC.IT.061712.01</v>
      </c>
      <c r="N992" s="12"/>
      <c r="O992" s="12" t="str">
        <f t="shared" si="103"/>
        <v>PH.IC.IT.061712.01</v>
      </c>
      <c r="Q992" s="12" t="str">
        <f t="shared" si="104"/>
        <v>CL.IC.IT.061712.01</v>
      </c>
    </row>
    <row r="993" spans="1:17" ht="15">
      <c r="A993" t="s">
        <v>4089</v>
      </c>
      <c r="C993" s="2" t="s">
        <v>6888</v>
      </c>
      <c r="E993" s="2" t="s">
        <v>1138</v>
      </c>
      <c r="F993" t="s">
        <v>4500</v>
      </c>
      <c r="G993" t="s">
        <v>4050</v>
      </c>
      <c r="H993" s="2" t="s">
        <v>8201</v>
      </c>
      <c r="I993" t="s">
        <v>4051</v>
      </c>
      <c r="J993" s="11" t="str">
        <f t="shared" si="100"/>
        <v>IC.IT.061713</v>
      </c>
      <c r="K993" s="2" t="s">
        <v>1192</v>
      </c>
      <c r="L993" t="str">
        <f t="shared" si="101"/>
        <v>Hand, left</v>
      </c>
      <c r="M993" s="12" t="str">
        <f t="shared" si="102"/>
        <v>PI.IC.IT.061713.01</v>
      </c>
      <c r="N993" s="12"/>
      <c r="O993" s="12" t="str">
        <f t="shared" si="103"/>
        <v>PH.IC.IT.061713.01</v>
      </c>
      <c r="Q993" s="12" t="str">
        <f t="shared" si="104"/>
        <v>CL.IC.IT.061713.01</v>
      </c>
    </row>
    <row r="994" spans="1:17" ht="15">
      <c r="A994" t="s">
        <v>4089</v>
      </c>
      <c r="C994" s="2" t="s">
        <v>6888</v>
      </c>
      <c r="E994" s="2" t="s">
        <v>1138</v>
      </c>
      <c r="F994" t="s">
        <v>4500</v>
      </c>
      <c r="G994" t="s">
        <v>3902</v>
      </c>
      <c r="H994" s="2" t="s">
        <v>9621</v>
      </c>
      <c r="I994" t="s">
        <v>3903</v>
      </c>
      <c r="J994" s="11" t="str">
        <f t="shared" si="100"/>
        <v>IC.IT.061714</v>
      </c>
      <c r="K994" s="2" t="s">
        <v>1192</v>
      </c>
      <c r="L994" t="str">
        <f t="shared" si="101"/>
        <v>Finger(s), right: specify</v>
      </c>
      <c r="M994" s="12" t="str">
        <f t="shared" si="102"/>
        <v>PI.IC.IT.061714.01</v>
      </c>
      <c r="N994" s="12"/>
      <c r="O994" s="12" t="str">
        <f t="shared" si="103"/>
        <v>PH.IC.IT.061714.01</v>
      </c>
      <c r="Q994" s="12" t="str">
        <f t="shared" si="104"/>
        <v>CL.IC.IT.061714.01</v>
      </c>
    </row>
    <row r="995" spans="1:17" ht="15">
      <c r="A995" t="s">
        <v>4089</v>
      </c>
      <c r="C995" s="2" t="s">
        <v>6888</v>
      </c>
      <c r="E995" s="2" t="s">
        <v>1138</v>
      </c>
      <c r="F995" t="s">
        <v>4500</v>
      </c>
      <c r="G995" t="s">
        <v>3904</v>
      </c>
      <c r="H995" s="2" t="s">
        <v>6135</v>
      </c>
      <c r="I995" t="s">
        <v>3905</v>
      </c>
      <c r="J995" s="11" t="str">
        <f t="shared" si="100"/>
        <v>IC.IT.061715</v>
      </c>
      <c r="K995" s="2" t="s">
        <v>1192</v>
      </c>
      <c r="L995" t="str">
        <f t="shared" si="101"/>
        <v>Finger(s), left:  specify</v>
      </c>
      <c r="M995" s="12" t="str">
        <f t="shared" si="102"/>
        <v>PI.IC.IT.061715.01</v>
      </c>
      <c r="N995" s="12"/>
      <c r="O995" s="12" t="str">
        <f t="shared" si="103"/>
        <v>PH.IC.IT.061715.01</v>
      </c>
      <c r="Q995" s="12" t="str">
        <f t="shared" si="104"/>
        <v>CL.IC.IT.061715.01</v>
      </c>
    </row>
    <row r="996" spans="1:17" ht="15">
      <c r="A996" t="s">
        <v>4089</v>
      </c>
      <c r="C996" s="2" t="s">
        <v>6888</v>
      </c>
      <c r="E996" s="2" t="s">
        <v>1138</v>
      </c>
      <c r="F996" t="s">
        <v>4500</v>
      </c>
      <c r="G996" t="s">
        <v>3906</v>
      </c>
      <c r="H996" s="2" t="s">
        <v>5740</v>
      </c>
      <c r="I996" t="s">
        <v>3907</v>
      </c>
      <c r="J996" s="11" t="str">
        <f t="shared" si="100"/>
        <v>IC.IT.061716</v>
      </c>
      <c r="K996" s="2" t="s">
        <v>1192</v>
      </c>
      <c r="L996" t="str">
        <f t="shared" si="101"/>
        <v>Thigh, right</v>
      </c>
      <c r="M996" s="12" t="str">
        <f t="shared" si="102"/>
        <v>PI.IC.IT.061716.01</v>
      </c>
      <c r="N996" s="12"/>
      <c r="O996" s="12" t="str">
        <f t="shared" si="103"/>
        <v>PH.IC.IT.061716.01</v>
      </c>
      <c r="Q996" s="12" t="str">
        <f t="shared" si="104"/>
        <v>CL.IC.IT.061716.01</v>
      </c>
    </row>
    <row r="997" spans="1:17" ht="15">
      <c r="A997" t="s">
        <v>4089</v>
      </c>
      <c r="C997" s="2" t="s">
        <v>6888</v>
      </c>
      <c r="E997" s="2" t="s">
        <v>1138</v>
      </c>
      <c r="F997" t="s">
        <v>4500</v>
      </c>
      <c r="G997" t="s">
        <v>3908</v>
      </c>
      <c r="H997" s="2" t="s">
        <v>1138</v>
      </c>
      <c r="I997" t="s">
        <v>3909</v>
      </c>
      <c r="J997" s="11" t="str">
        <f t="shared" si="100"/>
        <v>IC.IT.061717</v>
      </c>
      <c r="K997" s="2" t="s">
        <v>1192</v>
      </c>
      <c r="L997" t="str">
        <f t="shared" si="101"/>
        <v>Thigh, left</v>
      </c>
      <c r="M997" s="12" t="str">
        <f t="shared" si="102"/>
        <v>PI.IC.IT.061717.01</v>
      </c>
      <c r="N997" s="12"/>
      <c r="O997" s="12" t="str">
        <f t="shared" si="103"/>
        <v>PH.IC.IT.061717.01</v>
      </c>
      <c r="Q997" s="12" t="str">
        <f t="shared" si="104"/>
        <v>CL.IC.IT.061717.01</v>
      </c>
    </row>
    <row r="998" spans="1:17" ht="15">
      <c r="A998" t="s">
        <v>4089</v>
      </c>
      <c r="C998" s="2" t="s">
        <v>6888</v>
      </c>
      <c r="E998" s="2" t="s">
        <v>1138</v>
      </c>
      <c r="F998" t="s">
        <v>4500</v>
      </c>
      <c r="G998" t="s">
        <v>3777</v>
      </c>
      <c r="H998" s="2" t="s">
        <v>965</v>
      </c>
      <c r="I998" t="s">
        <v>3778</v>
      </c>
      <c r="J998" s="11" t="str">
        <f t="shared" si="100"/>
        <v>IC.IT.061718</v>
      </c>
      <c r="K998" s="2" t="s">
        <v>1192</v>
      </c>
      <c r="L998" t="str">
        <f t="shared" si="101"/>
        <v>Knee, right</v>
      </c>
      <c r="M998" s="12" t="str">
        <f t="shared" si="102"/>
        <v>PI.IC.IT.061718.01</v>
      </c>
      <c r="N998" s="12"/>
      <c r="O998" s="12" t="str">
        <f t="shared" si="103"/>
        <v>PH.IC.IT.061718.01</v>
      </c>
      <c r="Q998" s="12" t="str">
        <f t="shared" si="104"/>
        <v>CL.IC.IT.061718.01</v>
      </c>
    </row>
    <row r="999" spans="1:17" ht="15">
      <c r="A999" t="s">
        <v>4089</v>
      </c>
      <c r="C999" s="2" t="s">
        <v>6888</v>
      </c>
      <c r="E999" s="2" t="s">
        <v>1138</v>
      </c>
      <c r="F999" t="s">
        <v>4500</v>
      </c>
      <c r="G999" t="s">
        <v>3779</v>
      </c>
      <c r="H999" s="2" t="s">
        <v>967</v>
      </c>
      <c r="I999" t="s">
        <v>3780</v>
      </c>
      <c r="J999" s="11" t="str">
        <f t="shared" si="100"/>
        <v>IC.IT.061719</v>
      </c>
      <c r="K999" s="2" t="s">
        <v>1192</v>
      </c>
      <c r="L999" t="str">
        <f t="shared" si="101"/>
        <v>Knee, left</v>
      </c>
      <c r="M999" s="12" t="str">
        <f t="shared" si="102"/>
        <v>PI.IC.IT.061719.01</v>
      </c>
      <c r="N999" s="12"/>
      <c r="O999" s="12" t="str">
        <f t="shared" si="103"/>
        <v>PH.IC.IT.061719.01</v>
      </c>
      <c r="Q999" s="12" t="str">
        <f t="shared" si="104"/>
        <v>CL.IC.IT.061719.01</v>
      </c>
    </row>
    <row r="1000" spans="1:17" ht="15">
      <c r="A1000" t="s">
        <v>4089</v>
      </c>
      <c r="C1000" s="2" t="s">
        <v>6888</v>
      </c>
      <c r="E1000" s="2" t="s">
        <v>1138</v>
      </c>
      <c r="F1000" t="s">
        <v>4500</v>
      </c>
      <c r="G1000" t="s">
        <v>3781</v>
      </c>
      <c r="H1000" s="2" t="s">
        <v>6396</v>
      </c>
      <c r="I1000" t="s">
        <v>3782</v>
      </c>
      <c r="J1000" s="11" t="str">
        <f t="shared" si="100"/>
        <v>IC.IT.061720</v>
      </c>
      <c r="K1000" s="2" t="s">
        <v>1192</v>
      </c>
      <c r="L1000" t="str">
        <f t="shared" si="101"/>
        <v>Calf, right</v>
      </c>
      <c r="M1000" s="12" t="str">
        <f t="shared" si="102"/>
        <v>PI.IC.IT.061720.01</v>
      </c>
      <c r="N1000" s="12"/>
      <c r="O1000" s="12" t="str">
        <f t="shared" si="103"/>
        <v>PH.IC.IT.061720.01</v>
      </c>
      <c r="Q1000" s="12" t="str">
        <f t="shared" si="104"/>
        <v>CL.IC.IT.061720.01</v>
      </c>
    </row>
    <row r="1001" spans="1:17" ht="15">
      <c r="A1001" t="s">
        <v>4089</v>
      </c>
      <c r="C1001" s="2" t="s">
        <v>6888</v>
      </c>
      <c r="E1001" s="2" t="s">
        <v>1138</v>
      </c>
      <c r="F1001" t="s">
        <v>4500</v>
      </c>
      <c r="G1001" t="s">
        <v>3783</v>
      </c>
      <c r="H1001" s="2" t="s">
        <v>5577</v>
      </c>
      <c r="I1001" t="s">
        <v>3784</v>
      </c>
      <c r="J1001" s="11" t="str">
        <f t="shared" si="100"/>
        <v>IC.IT.061721</v>
      </c>
      <c r="K1001" s="2" t="s">
        <v>1192</v>
      </c>
      <c r="L1001" t="str">
        <f t="shared" si="101"/>
        <v>Calf, left</v>
      </c>
      <c r="M1001" s="12" t="str">
        <f t="shared" si="102"/>
        <v>PI.IC.IT.061721.01</v>
      </c>
      <c r="N1001" s="12"/>
      <c r="O1001" s="12" t="str">
        <f t="shared" si="103"/>
        <v>PH.IC.IT.061721.01</v>
      </c>
      <c r="Q1001" s="12" t="str">
        <f t="shared" si="104"/>
        <v>CL.IC.IT.061721.01</v>
      </c>
    </row>
    <row r="1002" spans="1:17" ht="15">
      <c r="A1002" t="s">
        <v>4089</v>
      </c>
      <c r="C1002" s="2" t="s">
        <v>6888</v>
      </c>
      <c r="E1002" s="2" t="s">
        <v>1138</v>
      </c>
      <c r="F1002" t="s">
        <v>4500</v>
      </c>
      <c r="G1002" t="s">
        <v>3785</v>
      </c>
      <c r="H1002" s="2" t="s">
        <v>5751</v>
      </c>
      <c r="I1002" t="s">
        <v>3786</v>
      </c>
      <c r="J1002" s="11" t="str">
        <f t="shared" si="100"/>
        <v>IC.IT.061722</v>
      </c>
      <c r="K1002" s="2" t="s">
        <v>1192</v>
      </c>
      <c r="L1002" t="str">
        <f t="shared" si="101"/>
        <v>Ankle, right</v>
      </c>
      <c r="M1002" s="12" t="str">
        <f t="shared" si="102"/>
        <v>PI.IC.IT.061722.01</v>
      </c>
      <c r="N1002" s="12"/>
      <c r="O1002" s="12" t="str">
        <f t="shared" si="103"/>
        <v>PH.IC.IT.061722.01</v>
      </c>
      <c r="Q1002" s="12" t="str">
        <f t="shared" si="104"/>
        <v>CL.IC.IT.061722.01</v>
      </c>
    </row>
    <row r="1003" spans="1:17" ht="15">
      <c r="A1003" t="s">
        <v>4089</v>
      </c>
      <c r="C1003" s="2" t="s">
        <v>6888</v>
      </c>
      <c r="E1003" s="2" t="s">
        <v>1138</v>
      </c>
      <c r="F1003" t="s">
        <v>4500</v>
      </c>
      <c r="G1003" t="s">
        <v>3787</v>
      </c>
      <c r="H1003" s="2" t="s">
        <v>5753</v>
      </c>
      <c r="I1003" t="s">
        <v>3917</v>
      </c>
      <c r="J1003" s="11" t="str">
        <f t="shared" si="100"/>
        <v>IC.IT.061723</v>
      </c>
      <c r="K1003" s="2" t="s">
        <v>1192</v>
      </c>
      <c r="L1003" t="str">
        <f t="shared" si="101"/>
        <v>Ankle, left</v>
      </c>
      <c r="M1003" s="12" t="str">
        <f t="shared" si="102"/>
        <v>PI.IC.IT.061723.01</v>
      </c>
      <c r="N1003" s="12"/>
      <c r="O1003" s="12" t="str">
        <f t="shared" si="103"/>
        <v>PH.IC.IT.061723.01</v>
      </c>
      <c r="Q1003" s="12" t="str">
        <f t="shared" si="104"/>
        <v>CL.IC.IT.061723.01</v>
      </c>
    </row>
    <row r="1004" spans="1:17" ht="15">
      <c r="A1004" t="s">
        <v>4089</v>
      </c>
      <c r="C1004" s="2" t="s">
        <v>6888</v>
      </c>
      <c r="E1004" s="2" t="s">
        <v>1138</v>
      </c>
      <c r="F1004" t="s">
        <v>4500</v>
      </c>
      <c r="G1004" t="s">
        <v>4191</v>
      </c>
      <c r="H1004" s="2" t="s">
        <v>6583</v>
      </c>
      <c r="I1004" t="s">
        <v>4192</v>
      </c>
      <c r="J1004" s="11" t="str">
        <f t="shared" si="100"/>
        <v>IC.IT.061724</v>
      </c>
      <c r="K1004" s="2" t="s">
        <v>1192</v>
      </c>
      <c r="L1004" t="str">
        <f t="shared" si="101"/>
        <v>Heel, right</v>
      </c>
      <c r="M1004" s="12" t="str">
        <f t="shared" si="102"/>
        <v>PI.IC.IT.061724.01</v>
      </c>
      <c r="N1004" s="12"/>
      <c r="O1004" s="12" t="str">
        <f t="shared" si="103"/>
        <v>PH.IC.IT.061724.01</v>
      </c>
      <c r="Q1004" s="12" t="str">
        <f t="shared" si="104"/>
        <v>CL.IC.IT.061724.01</v>
      </c>
    </row>
    <row r="1005" spans="1:17" ht="15">
      <c r="A1005" t="s">
        <v>4089</v>
      </c>
      <c r="C1005" s="2" t="s">
        <v>6888</v>
      </c>
      <c r="E1005" s="2" t="s">
        <v>1138</v>
      </c>
      <c r="F1005" t="s">
        <v>4500</v>
      </c>
      <c r="G1005" t="s">
        <v>4193</v>
      </c>
      <c r="H1005" s="2" t="s">
        <v>7711</v>
      </c>
      <c r="I1005" t="s">
        <v>4194</v>
      </c>
      <c r="J1005" s="11" t="str">
        <f t="shared" si="100"/>
        <v>IC.IT.061725</v>
      </c>
      <c r="K1005" s="2" t="s">
        <v>1192</v>
      </c>
      <c r="L1005" t="str">
        <f t="shared" si="101"/>
        <v>Heel, left</v>
      </c>
      <c r="M1005" s="12" t="str">
        <f t="shared" si="102"/>
        <v>PI.IC.IT.061725.01</v>
      </c>
      <c r="N1005" s="12"/>
      <c r="O1005" s="12" t="str">
        <f t="shared" si="103"/>
        <v>PH.IC.IT.061725.01</v>
      </c>
      <c r="Q1005" s="12" t="str">
        <f t="shared" si="104"/>
        <v>CL.IC.IT.061725.01</v>
      </c>
    </row>
    <row r="1006" spans="1:17" ht="15">
      <c r="A1006" t="s">
        <v>4089</v>
      </c>
      <c r="C1006" s="2" t="s">
        <v>6888</v>
      </c>
      <c r="E1006" s="2" t="s">
        <v>1138</v>
      </c>
      <c r="F1006" t="s">
        <v>4500</v>
      </c>
      <c r="G1006" t="s">
        <v>4195</v>
      </c>
      <c r="H1006" s="2" t="s">
        <v>9453</v>
      </c>
      <c r="I1006" t="s">
        <v>4196</v>
      </c>
      <c r="J1006" s="11" t="str">
        <f t="shared" si="100"/>
        <v>IC.IT.061726</v>
      </c>
      <c r="K1006" s="2" t="s">
        <v>1192</v>
      </c>
      <c r="L1006" t="str">
        <f t="shared" si="101"/>
        <v>Foot, right</v>
      </c>
      <c r="M1006" s="12" t="str">
        <f t="shared" si="102"/>
        <v>PI.IC.IT.061726.01</v>
      </c>
      <c r="N1006" s="12"/>
      <c r="O1006" s="12" t="str">
        <f t="shared" si="103"/>
        <v>PH.IC.IT.061726.01</v>
      </c>
      <c r="Q1006" s="12" t="str">
        <f t="shared" si="104"/>
        <v>CL.IC.IT.061726.01</v>
      </c>
    </row>
    <row r="1007" spans="1:17" ht="15">
      <c r="A1007" t="s">
        <v>4089</v>
      </c>
      <c r="C1007" s="2" t="s">
        <v>6888</v>
      </c>
      <c r="E1007" s="2" t="s">
        <v>1138</v>
      </c>
      <c r="F1007" t="s">
        <v>4500</v>
      </c>
      <c r="G1007" t="s">
        <v>4197</v>
      </c>
      <c r="H1007" s="2" t="s">
        <v>5889</v>
      </c>
      <c r="I1007" t="s">
        <v>4198</v>
      </c>
      <c r="J1007" s="11" t="str">
        <f t="shared" si="100"/>
        <v>IC.IT.061727</v>
      </c>
      <c r="K1007" s="2" t="s">
        <v>1192</v>
      </c>
      <c r="L1007" t="str">
        <f t="shared" si="101"/>
        <v>Foot, left</v>
      </c>
      <c r="M1007" s="12" t="str">
        <f t="shared" si="102"/>
        <v>PI.IC.IT.061727.01</v>
      </c>
      <c r="N1007" s="12"/>
      <c r="O1007" s="12" t="str">
        <f t="shared" si="103"/>
        <v>PH.IC.IT.061727.01</v>
      </c>
      <c r="Q1007" s="12" t="str">
        <f t="shared" si="104"/>
        <v>CL.IC.IT.061727.01</v>
      </c>
    </row>
    <row r="1008" spans="1:17" ht="15">
      <c r="A1008" t="s">
        <v>4089</v>
      </c>
      <c r="C1008" s="2" t="s">
        <v>6888</v>
      </c>
      <c r="E1008" s="2" t="s">
        <v>1138</v>
      </c>
      <c r="F1008" t="s">
        <v>4500</v>
      </c>
      <c r="G1008" t="s">
        <v>4199</v>
      </c>
      <c r="H1008" s="2" t="s">
        <v>5892</v>
      </c>
      <c r="I1008" t="s">
        <v>4200</v>
      </c>
      <c r="J1008" s="11" t="str">
        <f t="shared" si="100"/>
        <v>IC.IT.061728</v>
      </c>
      <c r="K1008" s="2" t="s">
        <v>1192</v>
      </c>
      <c r="L1008" t="str">
        <f t="shared" si="101"/>
        <v>Toe(s), right: specify</v>
      </c>
      <c r="M1008" s="12" t="str">
        <f t="shared" si="102"/>
        <v>PI.IC.IT.061728.01</v>
      </c>
      <c r="N1008" s="12"/>
      <c r="O1008" s="12" t="str">
        <f t="shared" si="103"/>
        <v>PH.IC.IT.061728.01</v>
      </c>
      <c r="Q1008" s="12" t="str">
        <f t="shared" si="104"/>
        <v>CL.IC.IT.061728.01</v>
      </c>
    </row>
    <row r="1009" spans="1:17" ht="15">
      <c r="A1009" t="s">
        <v>4089</v>
      </c>
      <c r="C1009" s="2" t="s">
        <v>6888</v>
      </c>
      <c r="E1009" s="2" t="s">
        <v>1138</v>
      </c>
      <c r="F1009" t="s">
        <v>4500</v>
      </c>
      <c r="G1009" t="s">
        <v>4201</v>
      </c>
      <c r="H1009" s="2" t="s">
        <v>5896</v>
      </c>
      <c r="I1009" t="s">
        <v>4202</v>
      </c>
      <c r="J1009" s="11" t="str">
        <f t="shared" si="100"/>
        <v>IC.IT.061729</v>
      </c>
      <c r="K1009" s="2" t="s">
        <v>1192</v>
      </c>
      <c r="L1009" t="str">
        <f t="shared" si="101"/>
        <v>Toe(s), left:  specify</v>
      </c>
      <c r="M1009" s="12" t="str">
        <f t="shared" si="102"/>
        <v>PI.IC.IT.061729.01</v>
      </c>
      <c r="N1009" s="12"/>
      <c r="O1009" s="12" t="str">
        <f t="shared" si="103"/>
        <v>PH.IC.IT.061729.01</v>
      </c>
      <c r="Q1009" s="12" t="str">
        <f t="shared" si="104"/>
        <v>CL.IC.IT.061729.01</v>
      </c>
    </row>
    <row r="1010" spans="1:17" ht="15">
      <c r="A1010" t="s">
        <v>4089</v>
      </c>
      <c r="C1010" s="2" t="s">
        <v>6888</v>
      </c>
      <c r="D1010" t="s">
        <v>4562</v>
      </c>
      <c r="E1010" s="2" t="s">
        <v>965</v>
      </c>
      <c r="F1010" t="s">
        <v>4501</v>
      </c>
      <c r="G1010" t="s">
        <v>4187</v>
      </c>
      <c r="H1010" s="2" t="s">
        <v>1192</v>
      </c>
      <c r="I1010" t="s">
        <v>4323</v>
      </c>
      <c r="J1010" s="11" t="str">
        <f t="shared" si="100"/>
        <v>IC.IT.061801</v>
      </c>
      <c r="K1010" s="2" t="s">
        <v>1192</v>
      </c>
      <c r="L1010" t="str">
        <f t="shared" si="101"/>
        <v>Forehead, right side</v>
      </c>
      <c r="M1010" s="12" t="str">
        <f t="shared" si="102"/>
        <v>PI.IC.IT.061801.01</v>
      </c>
      <c r="N1010" s="12"/>
      <c r="O1010" s="12" t="str">
        <f t="shared" si="103"/>
        <v>PH.IC.IT.061801.01</v>
      </c>
      <c r="Q1010" s="12" t="str">
        <f t="shared" si="104"/>
        <v>CL.IC.IT.061801.01</v>
      </c>
    </row>
    <row r="1011" spans="1:17" ht="15">
      <c r="A1011" t="s">
        <v>4089</v>
      </c>
      <c r="C1011" s="2" t="s">
        <v>6888</v>
      </c>
      <c r="E1011" s="2" t="s">
        <v>965</v>
      </c>
      <c r="F1011" t="s">
        <v>4501</v>
      </c>
      <c r="G1011" t="s">
        <v>4324</v>
      </c>
      <c r="H1011" s="2" t="s">
        <v>923</v>
      </c>
      <c r="I1011" t="s">
        <v>4325</v>
      </c>
      <c r="J1011" s="11" t="str">
        <f t="shared" si="100"/>
        <v>IC.IT.061802</v>
      </c>
      <c r="K1011" s="2" t="s">
        <v>1192</v>
      </c>
      <c r="L1011" t="str">
        <f t="shared" si="101"/>
        <v>Forehead, left side</v>
      </c>
      <c r="M1011" s="12" t="str">
        <f t="shared" si="102"/>
        <v>PI.IC.IT.061802.01</v>
      </c>
      <c r="N1011" s="12"/>
      <c r="O1011" s="12" t="str">
        <f t="shared" si="103"/>
        <v>PH.IC.IT.061802.01</v>
      </c>
      <c r="Q1011" s="12" t="str">
        <f t="shared" si="104"/>
        <v>CL.IC.IT.061802.01</v>
      </c>
    </row>
    <row r="1012" spans="1:17" ht="15">
      <c r="A1012" t="s">
        <v>4089</v>
      </c>
      <c r="C1012" s="2" t="s">
        <v>6888</v>
      </c>
      <c r="E1012" s="2" t="s">
        <v>965</v>
      </c>
      <c r="F1012" t="s">
        <v>4501</v>
      </c>
      <c r="G1012" t="s">
        <v>4326</v>
      </c>
      <c r="H1012" s="2" t="s">
        <v>1202</v>
      </c>
      <c r="I1012" t="s">
        <v>4326</v>
      </c>
      <c r="J1012" s="11" t="str">
        <f t="shared" si="100"/>
        <v>IC.IT.061803</v>
      </c>
      <c r="K1012" s="2" t="s">
        <v>1192</v>
      </c>
      <c r="L1012" t="str">
        <f t="shared" si="101"/>
        <v>Forehead</v>
      </c>
      <c r="M1012" s="12" t="str">
        <f t="shared" si="102"/>
        <v>PI.IC.IT.061803.01</v>
      </c>
      <c r="N1012" s="12"/>
      <c r="O1012" s="12" t="str">
        <f t="shared" si="103"/>
        <v>PH.IC.IT.061803.01</v>
      </c>
      <c r="Q1012" s="12" t="str">
        <f t="shared" si="104"/>
        <v>CL.IC.IT.061803.01</v>
      </c>
    </row>
    <row r="1013" spans="1:17" ht="15">
      <c r="A1013" t="s">
        <v>4089</v>
      </c>
      <c r="C1013" s="2" t="s">
        <v>6888</v>
      </c>
      <c r="E1013" s="2" t="s">
        <v>965</v>
      </c>
      <c r="F1013" t="s">
        <v>4501</v>
      </c>
      <c r="G1013" t="s">
        <v>4327</v>
      </c>
      <c r="H1013" s="2" t="s">
        <v>7070</v>
      </c>
      <c r="I1013" t="s">
        <v>4328</v>
      </c>
      <c r="J1013" s="11" t="str">
        <f t="shared" si="100"/>
        <v>IC.IT.061804</v>
      </c>
      <c r="K1013" s="2" t="s">
        <v>1192</v>
      </c>
      <c r="L1013" t="str">
        <f t="shared" si="101"/>
        <v>Temporal, right</v>
      </c>
      <c r="M1013" s="12" t="str">
        <f t="shared" si="102"/>
        <v>PI.IC.IT.061804.01</v>
      </c>
      <c r="N1013" s="12"/>
      <c r="O1013" s="12" t="str">
        <f t="shared" si="103"/>
        <v>PH.IC.IT.061804.01</v>
      </c>
      <c r="Q1013" s="12" t="str">
        <f t="shared" si="104"/>
        <v>CL.IC.IT.061804.01</v>
      </c>
    </row>
    <row r="1014" spans="1:17" ht="15">
      <c r="A1014" t="s">
        <v>4089</v>
      </c>
      <c r="C1014" s="2" t="s">
        <v>6888</v>
      </c>
      <c r="E1014" s="2" t="s">
        <v>965</v>
      </c>
      <c r="F1014" t="s">
        <v>4501</v>
      </c>
      <c r="G1014" t="s">
        <v>4329</v>
      </c>
      <c r="H1014" s="2" t="s">
        <v>7071</v>
      </c>
      <c r="I1014" t="s">
        <v>4330</v>
      </c>
      <c r="J1014" s="11" t="str">
        <f t="shared" si="100"/>
        <v>IC.IT.061805</v>
      </c>
      <c r="K1014" s="2" t="s">
        <v>1192</v>
      </c>
      <c r="L1014" t="str">
        <f t="shared" si="101"/>
        <v>Temporal, left</v>
      </c>
      <c r="M1014" s="12" t="str">
        <f t="shared" si="102"/>
        <v>PI.IC.IT.061805.01</v>
      </c>
      <c r="N1014" s="12"/>
      <c r="O1014" s="12" t="str">
        <f t="shared" si="103"/>
        <v>PH.IC.IT.061805.01</v>
      </c>
      <c r="Q1014" s="12" t="str">
        <f t="shared" si="104"/>
        <v>CL.IC.IT.061805.01</v>
      </c>
    </row>
    <row r="1015" spans="1:17" ht="15">
      <c r="A1015" t="s">
        <v>4089</v>
      </c>
      <c r="C1015" s="2" t="s">
        <v>6888</v>
      </c>
      <c r="E1015" s="2" t="s">
        <v>965</v>
      </c>
      <c r="F1015" t="s">
        <v>4501</v>
      </c>
      <c r="G1015" t="s">
        <v>4331</v>
      </c>
      <c r="H1015" s="2" t="s">
        <v>6888</v>
      </c>
      <c r="I1015" t="s">
        <v>4332</v>
      </c>
      <c r="J1015" s="11" t="str">
        <f t="shared" si="100"/>
        <v>IC.IT.061806</v>
      </c>
      <c r="K1015" s="2" t="s">
        <v>1192</v>
      </c>
      <c r="L1015" t="str">
        <f t="shared" si="101"/>
        <v>Parietal, right</v>
      </c>
      <c r="M1015" s="12" t="str">
        <f t="shared" si="102"/>
        <v>PI.IC.IT.061806.01</v>
      </c>
      <c r="N1015" s="12"/>
      <c r="O1015" s="12" t="str">
        <f t="shared" si="103"/>
        <v>PH.IC.IT.061806.01</v>
      </c>
      <c r="Q1015" s="12" t="str">
        <f t="shared" si="104"/>
        <v>CL.IC.IT.061806.01</v>
      </c>
    </row>
    <row r="1016" spans="1:17" ht="15">
      <c r="A1016" t="s">
        <v>4089</v>
      </c>
      <c r="C1016" s="2" t="s">
        <v>6888</v>
      </c>
      <c r="E1016" s="2" t="s">
        <v>965</v>
      </c>
      <c r="F1016" t="s">
        <v>4501</v>
      </c>
      <c r="G1016" t="s">
        <v>4333</v>
      </c>
      <c r="H1016" s="2" t="s">
        <v>7284</v>
      </c>
      <c r="I1016" t="s">
        <v>4334</v>
      </c>
      <c r="J1016" s="11" t="str">
        <f t="shared" si="100"/>
        <v>IC.IT.061807</v>
      </c>
      <c r="K1016" s="2" t="s">
        <v>1192</v>
      </c>
      <c r="L1016" t="str">
        <f t="shared" si="101"/>
        <v>Parietal, left</v>
      </c>
      <c r="M1016" s="12" t="str">
        <f t="shared" si="102"/>
        <v>PI.IC.IT.061807.01</v>
      </c>
      <c r="N1016" s="12"/>
      <c r="O1016" s="12" t="str">
        <f t="shared" si="103"/>
        <v>PH.IC.IT.061807.01</v>
      </c>
      <c r="Q1016" s="12" t="str">
        <f t="shared" si="104"/>
        <v>CL.IC.IT.061807.01</v>
      </c>
    </row>
    <row r="1017" spans="1:17" ht="15">
      <c r="A1017" t="s">
        <v>4089</v>
      </c>
      <c r="C1017" s="2" t="s">
        <v>6888</v>
      </c>
      <c r="E1017" s="2" t="s">
        <v>965</v>
      </c>
      <c r="F1017" t="s">
        <v>4501</v>
      </c>
      <c r="G1017" t="s">
        <v>4335</v>
      </c>
      <c r="H1017" s="2" t="s">
        <v>10093</v>
      </c>
      <c r="I1017" t="s">
        <v>4335</v>
      </c>
      <c r="J1017" s="11" t="str">
        <f t="shared" si="100"/>
        <v>IC.IT.061808</v>
      </c>
      <c r="K1017" s="2" t="s">
        <v>1192</v>
      </c>
      <c r="L1017" t="str">
        <f t="shared" si="101"/>
        <v>Occiput</v>
      </c>
      <c r="M1017" s="12" t="str">
        <f t="shared" si="102"/>
        <v>PI.IC.IT.061808.01</v>
      </c>
      <c r="N1017" s="12"/>
      <c r="O1017" s="12" t="str">
        <f t="shared" si="103"/>
        <v>PH.IC.IT.061808.01</v>
      </c>
      <c r="Q1017" s="12" t="str">
        <f t="shared" si="104"/>
        <v>CL.IC.IT.061808.01</v>
      </c>
    </row>
    <row r="1018" spans="1:17" ht="15">
      <c r="A1018" t="s">
        <v>4089</v>
      </c>
      <c r="C1018" s="2" t="s">
        <v>6888</v>
      </c>
      <c r="E1018" s="2" t="s">
        <v>965</v>
      </c>
      <c r="F1018" t="s">
        <v>4501</v>
      </c>
      <c r="G1018" t="s">
        <v>4336</v>
      </c>
      <c r="H1018" s="2" t="s">
        <v>10095</v>
      </c>
      <c r="I1018" t="s">
        <v>4337</v>
      </c>
      <c r="J1018" s="11" t="str">
        <f t="shared" si="100"/>
        <v>IC.IT.061809</v>
      </c>
      <c r="K1018" s="2" t="s">
        <v>1192</v>
      </c>
      <c r="L1018" t="str">
        <f t="shared" si="101"/>
        <v>Eye, right</v>
      </c>
      <c r="M1018" s="12" t="str">
        <f t="shared" si="102"/>
        <v>PI.IC.IT.061809.01</v>
      </c>
      <c r="N1018" s="12"/>
      <c r="O1018" s="12" t="str">
        <f t="shared" si="103"/>
        <v>PH.IC.IT.061809.01</v>
      </c>
      <c r="Q1018" s="12" t="str">
        <f t="shared" si="104"/>
        <v>CL.IC.IT.061809.01</v>
      </c>
    </row>
    <row r="1019" spans="1:17" ht="15">
      <c r="A1019" t="s">
        <v>4089</v>
      </c>
      <c r="C1019" s="2" t="s">
        <v>6888</v>
      </c>
      <c r="E1019" s="2" t="s">
        <v>965</v>
      </c>
      <c r="F1019" t="s">
        <v>4501</v>
      </c>
      <c r="G1019" t="s">
        <v>4338</v>
      </c>
      <c r="H1019" s="2" t="s">
        <v>10905</v>
      </c>
      <c r="I1019" t="s">
        <v>4339</v>
      </c>
      <c r="J1019" s="11" t="str">
        <f t="shared" si="100"/>
        <v>IC.IT.061810</v>
      </c>
      <c r="K1019" s="2" t="s">
        <v>1192</v>
      </c>
      <c r="L1019" t="str">
        <f t="shared" si="101"/>
        <v>Eye, left</v>
      </c>
      <c r="M1019" s="12" t="str">
        <f t="shared" si="102"/>
        <v>PI.IC.IT.061810.01</v>
      </c>
      <c r="N1019" s="12"/>
      <c r="O1019" s="12" t="str">
        <f t="shared" si="103"/>
        <v>PH.IC.IT.061810.01</v>
      </c>
      <c r="Q1019" s="12" t="str">
        <f t="shared" si="104"/>
        <v>CL.IC.IT.061810.01</v>
      </c>
    </row>
    <row r="1020" spans="1:17" ht="15">
      <c r="A1020" t="s">
        <v>4089</v>
      </c>
      <c r="C1020" s="2" t="s">
        <v>6888</v>
      </c>
      <c r="E1020" s="2" t="s">
        <v>965</v>
      </c>
      <c r="F1020" t="s">
        <v>4501</v>
      </c>
      <c r="G1020" t="s">
        <v>3913</v>
      </c>
      <c r="H1020" s="2" t="s">
        <v>11023</v>
      </c>
      <c r="I1020" t="s">
        <v>3914</v>
      </c>
      <c r="J1020" s="11" t="str">
        <f t="shared" si="100"/>
        <v>IC.IT.061812</v>
      </c>
      <c r="K1020" s="2" t="s">
        <v>1192</v>
      </c>
      <c r="L1020" t="str">
        <f t="shared" si="101"/>
        <v>Ear, right</v>
      </c>
      <c r="M1020" s="12" t="str">
        <f t="shared" si="102"/>
        <v>PI.IC.IT.061812.01</v>
      </c>
      <c r="N1020" s="12"/>
      <c r="O1020" s="12" t="str">
        <f t="shared" si="103"/>
        <v>PH.IC.IT.061812.01</v>
      </c>
      <c r="Q1020" s="12" t="str">
        <f t="shared" si="104"/>
        <v>CL.IC.IT.061812.01</v>
      </c>
    </row>
    <row r="1021" spans="1:17" ht="15">
      <c r="A1021" t="s">
        <v>4089</v>
      </c>
      <c r="C1021" s="2" t="s">
        <v>6888</v>
      </c>
      <c r="E1021" s="2" t="s">
        <v>965</v>
      </c>
      <c r="F1021" t="s">
        <v>4501</v>
      </c>
      <c r="G1021" t="s">
        <v>3915</v>
      </c>
      <c r="H1021" s="2" t="s">
        <v>8201</v>
      </c>
      <c r="I1021" t="s">
        <v>3916</v>
      </c>
      <c r="J1021" s="11" t="str">
        <f t="shared" si="100"/>
        <v>IC.IT.061813</v>
      </c>
      <c r="K1021" s="2" t="s">
        <v>1192</v>
      </c>
      <c r="L1021" t="str">
        <f t="shared" si="101"/>
        <v>Ear, left</v>
      </c>
      <c r="M1021" s="12" t="str">
        <f t="shared" si="102"/>
        <v>PI.IC.IT.061813.01</v>
      </c>
      <c r="N1021" s="12"/>
      <c r="O1021" s="12" t="str">
        <f t="shared" si="103"/>
        <v>PH.IC.IT.061813.01</v>
      </c>
      <c r="Q1021" s="12" t="str">
        <f t="shared" si="104"/>
        <v>CL.IC.IT.061813.01</v>
      </c>
    </row>
    <row r="1022" spans="1:17" ht="15">
      <c r="A1022" t="s">
        <v>4089</v>
      </c>
      <c r="C1022" s="2" t="s">
        <v>6888</v>
      </c>
      <c r="E1022" s="2" t="s">
        <v>965</v>
      </c>
      <c r="F1022" t="s">
        <v>4501</v>
      </c>
      <c r="G1022" t="s">
        <v>4064</v>
      </c>
      <c r="H1022" s="2" t="s">
        <v>9621</v>
      </c>
      <c r="I1022" t="s">
        <v>4064</v>
      </c>
      <c r="J1022" s="11" t="str">
        <f t="shared" si="100"/>
        <v>IC.IT.061814</v>
      </c>
      <c r="K1022" s="2" t="s">
        <v>1192</v>
      </c>
      <c r="L1022" t="str">
        <f t="shared" si="101"/>
        <v>Nose</v>
      </c>
      <c r="M1022" s="12" t="str">
        <f t="shared" si="102"/>
        <v>PI.IC.IT.061814.01</v>
      </c>
      <c r="N1022" s="12"/>
      <c r="O1022" s="12" t="str">
        <f t="shared" si="103"/>
        <v>PH.IC.IT.061814.01</v>
      </c>
      <c r="Q1022" s="12" t="str">
        <f t="shared" si="104"/>
        <v>CL.IC.IT.061814.01</v>
      </c>
    </row>
    <row r="1023" spans="1:17" ht="15">
      <c r="A1023" t="s">
        <v>4089</v>
      </c>
      <c r="C1023" s="2" t="s">
        <v>6888</v>
      </c>
      <c r="E1023" s="2" t="s">
        <v>965</v>
      </c>
      <c r="F1023" t="s">
        <v>4501</v>
      </c>
      <c r="G1023" t="s">
        <v>4246</v>
      </c>
      <c r="H1023" s="2" t="s">
        <v>6135</v>
      </c>
      <c r="I1023" t="s">
        <v>4247</v>
      </c>
      <c r="J1023" s="11" t="str">
        <f t="shared" si="100"/>
        <v>IC.IT.061815</v>
      </c>
      <c r="K1023" s="2" t="s">
        <v>1192</v>
      </c>
      <c r="L1023" t="str">
        <f t="shared" si="101"/>
        <v>Nose, right side</v>
      </c>
      <c r="M1023" s="12" t="str">
        <f t="shared" si="102"/>
        <v>PI.IC.IT.061815.01</v>
      </c>
      <c r="N1023" s="12"/>
      <c r="O1023" s="12" t="str">
        <f t="shared" si="103"/>
        <v>PH.IC.IT.061815.01</v>
      </c>
      <c r="Q1023" s="12" t="str">
        <f t="shared" si="104"/>
        <v>CL.IC.IT.061815.01</v>
      </c>
    </row>
    <row r="1024" spans="1:17" ht="15">
      <c r="A1024" t="s">
        <v>4089</v>
      </c>
      <c r="C1024" s="2" t="s">
        <v>6888</v>
      </c>
      <c r="E1024" s="2" t="s">
        <v>965</v>
      </c>
      <c r="F1024" t="s">
        <v>4501</v>
      </c>
      <c r="G1024" t="s">
        <v>4248</v>
      </c>
      <c r="H1024" s="2" t="s">
        <v>5740</v>
      </c>
      <c r="I1024" t="s">
        <v>4249</v>
      </c>
      <c r="J1024" s="11" t="str">
        <f t="shared" si="100"/>
        <v>IC.IT.061816</v>
      </c>
      <c r="K1024" s="2" t="s">
        <v>1192</v>
      </c>
      <c r="L1024" t="str">
        <f t="shared" si="101"/>
        <v>Nose, left side</v>
      </c>
      <c r="M1024" s="12" t="str">
        <f t="shared" si="102"/>
        <v>PI.IC.IT.061816.01</v>
      </c>
      <c r="N1024" s="12"/>
      <c r="O1024" s="12" t="str">
        <f t="shared" si="103"/>
        <v>PH.IC.IT.061816.01</v>
      </c>
      <c r="Q1024" s="12" t="str">
        <f t="shared" si="104"/>
        <v>CL.IC.IT.061816.01</v>
      </c>
    </row>
    <row r="1025" spans="1:17" ht="15">
      <c r="A1025" t="s">
        <v>4089</v>
      </c>
      <c r="C1025" s="2" t="s">
        <v>6888</v>
      </c>
      <c r="E1025" s="2" t="s">
        <v>965</v>
      </c>
      <c r="F1025" t="s">
        <v>4501</v>
      </c>
      <c r="G1025" t="s">
        <v>4250</v>
      </c>
      <c r="H1025" s="2" t="s">
        <v>1138</v>
      </c>
      <c r="I1025" t="s">
        <v>4250</v>
      </c>
      <c r="J1025" s="11" t="str">
        <f t="shared" si="100"/>
        <v>IC.IT.061817</v>
      </c>
      <c r="K1025" s="2" t="s">
        <v>1192</v>
      </c>
      <c r="L1025" t="str">
        <f t="shared" si="101"/>
        <v>Mouth</v>
      </c>
      <c r="M1025" s="12" t="str">
        <f t="shared" si="102"/>
        <v>PI.IC.IT.061817.01</v>
      </c>
      <c r="N1025" s="12"/>
      <c r="O1025" s="12" t="str">
        <f t="shared" si="103"/>
        <v>PH.IC.IT.061817.01</v>
      </c>
      <c r="Q1025" s="12" t="str">
        <f t="shared" si="104"/>
        <v>CL.IC.IT.061817.01</v>
      </c>
    </row>
    <row r="1026" spans="1:17" ht="15">
      <c r="A1026" t="s">
        <v>4089</v>
      </c>
      <c r="C1026" s="2" t="s">
        <v>6888</v>
      </c>
      <c r="E1026" s="2" t="s">
        <v>965</v>
      </c>
      <c r="F1026" t="s">
        <v>4501</v>
      </c>
      <c r="G1026" t="s">
        <v>4251</v>
      </c>
      <c r="H1026" s="2" t="s">
        <v>965</v>
      </c>
      <c r="I1026" t="s">
        <v>4252</v>
      </c>
      <c r="J1026" s="11" t="str">
        <f t="shared" si="100"/>
        <v>IC.IT.061818</v>
      </c>
      <c r="K1026" s="2" t="s">
        <v>1192</v>
      </c>
      <c r="L1026" t="str">
        <f t="shared" si="101"/>
        <v>Lip(s)</v>
      </c>
      <c r="M1026" s="12" t="str">
        <f t="shared" si="102"/>
        <v>PI.IC.IT.061818.01</v>
      </c>
      <c r="N1026" s="12"/>
      <c r="O1026" s="12" t="str">
        <f t="shared" si="103"/>
        <v>PH.IC.IT.061818.01</v>
      </c>
      <c r="Q1026" s="12" t="str">
        <f t="shared" si="104"/>
        <v>CL.IC.IT.061818.01</v>
      </c>
    </row>
    <row r="1027" spans="1:17" ht="15">
      <c r="A1027" t="s">
        <v>4089</v>
      </c>
      <c r="C1027" s="2" t="s">
        <v>6888</v>
      </c>
      <c r="E1027" s="2" t="s">
        <v>965</v>
      </c>
      <c r="F1027" t="s">
        <v>4501</v>
      </c>
      <c r="G1027" t="s">
        <v>4253</v>
      </c>
      <c r="H1027" s="2" t="s">
        <v>967</v>
      </c>
      <c r="I1027" t="s">
        <v>4254</v>
      </c>
      <c r="J1027" s="11" t="str">
        <f t="shared" si="100"/>
        <v>IC.IT.061819</v>
      </c>
      <c r="K1027" s="2" t="s">
        <v>1192</v>
      </c>
      <c r="L1027" t="str">
        <f t="shared" si="101"/>
        <v>Jaw, right</v>
      </c>
      <c r="M1027" s="12" t="str">
        <f t="shared" si="102"/>
        <v>PI.IC.IT.061819.01</v>
      </c>
      <c r="N1027" s="12"/>
      <c r="O1027" s="12" t="str">
        <f t="shared" si="103"/>
        <v>PH.IC.IT.061819.01</v>
      </c>
      <c r="Q1027" s="12" t="str">
        <f t="shared" si="104"/>
        <v>CL.IC.IT.061819.01</v>
      </c>
    </row>
    <row r="1028" spans="1:17" ht="15">
      <c r="A1028" t="s">
        <v>4089</v>
      </c>
      <c r="C1028" s="2" t="s">
        <v>6888</v>
      </c>
      <c r="E1028" s="2" t="s">
        <v>965</v>
      </c>
      <c r="F1028" t="s">
        <v>4501</v>
      </c>
      <c r="G1028" t="s">
        <v>4255</v>
      </c>
      <c r="H1028" s="2" t="s">
        <v>6396</v>
      </c>
      <c r="I1028" t="s">
        <v>4256</v>
      </c>
      <c r="J1028" s="11" t="str">
        <f t="shared" si="100"/>
        <v>IC.IT.061820</v>
      </c>
      <c r="K1028" s="2" t="s">
        <v>1192</v>
      </c>
      <c r="L1028" t="str">
        <f t="shared" si="101"/>
        <v>Jaw, left</v>
      </c>
      <c r="M1028" s="12" t="str">
        <f t="shared" si="102"/>
        <v>PI.IC.IT.061820.01</v>
      </c>
      <c r="N1028" s="12"/>
      <c r="O1028" s="12" t="str">
        <f t="shared" si="103"/>
        <v>PH.IC.IT.061820.01</v>
      </c>
      <c r="Q1028" s="12" t="str">
        <f t="shared" si="104"/>
        <v>CL.IC.IT.061820.01</v>
      </c>
    </row>
    <row r="1029" spans="1:17" ht="15">
      <c r="A1029" t="s">
        <v>4089</v>
      </c>
      <c r="C1029" s="2" t="s">
        <v>6888</v>
      </c>
      <c r="E1029" s="2" t="s">
        <v>965</v>
      </c>
      <c r="F1029" t="s">
        <v>4501</v>
      </c>
      <c r="G1029" t="s">
        <v>4257</v>
      </c>
      <c r="H1029" s="2" t="s">
        <v>5577</v>
      </c>
      <c r="I1029" t="s">
        <v>4258</v>
      </c>
      <c r="J1029" s="11" t="str">
        <f t="shared" si="100"/>
        <v>IC.IT.061821</v>
      </c>
      <c r="K1029" s="2" t="s">
        <v>1192</v>
      </c>
      <c r="L1029" t="str">
        <f t="shared" si="101"/>
        <v>Neck, right</v>
      </c>
      <c r="M1029" s="12" t="str">
        <f t="shared" si="102"/>
        <v>PI.IC.IT.061821.01</v>
      </c>
      <c r="N1029" s="12"/>
      <c r="O1029" s="12" t="str">
        <f t="shared" si="103"/>
        <v>PH.IC.IT.061821.01</v>
      </c>
      <c r="Q1029" s="12" t="str">
        <f t="shared" si="104"/>
        <v>CL.IC.IT.061821.01</v>
      </c>
    </row>
    <row r="1030" spans="1:17" ht="15">
      <c r="A1030" t="s">
        <v>4089</v>
      </c>
      <c r="C1030" s="2" t="s">
        <v>6888</v>
      </c>
      <c r="E1030" s="2" t="s">
        <v>965</v>
      </c>
      <c r="F1030" t="s">
        <v>4501</v>
      </c>
      <c r="G1030" t="s">
        <v>4111</v>
      </c>
      <c r="H1030" s="2" t="s">
        <v>5751</v>
      </c>
      <c r="I1030" t="s">
        <v>4112</v>
      </c>
      <c r="J1030" s="11" t="str">
        <f t="shared" si="100"/>
        <v>IC.IT.061822</v>
      </c>
      <c r="K1030" s="2" t="s">
        <v>1192</v>
      </c>
      <c r="L1030" t="str">
        <f t="shared" si="101"/>
        <v>Neck, left</v>
      </c>
      <c r="M1030" s="12" t="str">
        <f t="shared" si="102"/>
        <v>PI.IC.IT.061822.01</v>
      </c>
      <c r="N1030" s="12"/>
      <c r="O1030" s="12" t="str">
        <f t="shared" si="103"/>
        <v>PH.IC.IT.061822.01</v>
      </c>
      <c r="Q1030" s="12" t="str">
        <f t="shared" si="104"/>
        <v>CL.IC.IT.061822.01</v>
      </c>
    </row>
    <row r="1031" spans="1:17" ht="15">
      <c r="A1031" t="s">
        <v>4089</v>
      </c>
      <c r="C1031" s="2" t="s">
        <v>6888</v>
      </c>
      <c r="E1031" s="2" t="s">
        <v>965</v>
      </c>
      <c r="F1031" t="s">
        <v>4501</v>
      </c>
      <c r="G1031" t="s">
        <v>4113</v>
      </c>
      <c r="H1031" s="2" t="s">
        <v>5753</v>
      </c>
      <c r="I1031" t="s">
        <v>4113</v>
      </c>
      <c r="J1031" s="11" t="str">
        <f t="shared" si="100"/>
        <v>IC.IT.061823</v>
      </c>
      <c r="K1031" s="2" t="s">
        <v>1192</v>
      </c>
      <c r="L1031" t="str">
        <f t="shared" si="101"/>
        <v>Neck</v>
      </c>
      <c r="M1031" s="12" t="str">
        <f t="shared" si="102"/>
        <v>PI.IC.IT.061823.01</v>
      </c>
      <c r="N1031" s="12"/>
      <c r="O1031" s="12" t="str">
        <f t="shared" si="103"/>
        <v>PH.IC.IT.061823.01</v>
      </c>
      <c r="Q1031" s="12" t="str">
        <f t="shared" si="104"/>
        <v>CL.IC.IT.061823.01</v>
      </c>
    </row>
    <row r="1032" spans="1:17" ht="15">
      <c r="A1032" t="s">
        <v>4089</v>
      </c>
      <c r="C1032" s="2" t="s">
        <v>6888</v>
      </c>
      <c r="E1032" s="2" t="s">
        <v>965</v>
      </c>
      <c r="F1032" t="s">
        <v>4501</v>
      </c>
      <c r="G1032" t="s">
        <v>4114</v>
      </c>
      <c r="H1032" s="2" t="s">
        <v>6583</v>
      </c>
      <c r="I1032" t="s">
        <v>4115</v>
      </c>
      <c r="J1032" s="11" t="str">
        <f t="shared" si="100"/>
        <v>IC.IT.061824</v>
      </c>
      <c r="K1032" s="2" t="s">
        <v>1192</v>
      </c>
      <c r="L1032" t="str">
        <f t="shared" si="101"/>
        <v>Tracheostomy site</v>
      </c>
      <c r="M1032" s="12" t="str">
        <f t="shared" si="102"/>
        <v>PI.IC.IT.061824.01</v>
      </c>
      <c r="N1032" s="12"/>
      <c r="O1032" s="12" t="str">
        <f t="shared" si="103"/>
        <v>PH.IC.IT.061824.01</v>
      </c>
      <c r="Q1032" s="12" t="str">
        <f t="shared" si="104"/>
        <v>CL.IC.IT.061824.01</v>
      </c>
    </row>
    <row r="1033" spans="1:17" ht="15">
      <c r="A1033" t="s">
        <v>4089</v>
      </c>
      <c r="C1033" s="2" t="s">
        <v>6888</v>
      </c>
      <c r="E1033" s="2" t="s">
        <v>965</v>
      </c>
      <c r="F1033" t="s">
        <v>4501</v>
      </c>
      <c r="G1033" t="s">
        <v>4116</v>
      </c>
      <c r="H1033" s="2" t="s">
        <v>7711</v>
      </c>
      <c r="I1033" t="s">
        <v>4116</v>
      </c>
      <c r="J1033" s="11" t="str">
        <f t="shared" si="100"/>
        <v>IC.IT.061825</v>
      </c>
      <c r="K1033" s="2" t="s">
        <v>1192</v>
      </c>
      <c r="L1033" t="str">
        <f t="shared" si="101"/>
        <v>Chin</v>
      </c>
      <c r="M1033" s="12" t="str">
        <f t="shared" si="102"/>
        <v>PI.IC.IT.061825.01</v>
      </c>
      <c r="N1033" s="12"/>
      <c r="O1033" s="12" t="str">
        <f t="shared" si="103"/>
        <v>PH.IC.IT.061825.01</v>
      </c>
      <c r="Q1033" s="12" t="str">
        <f t="shared" si="104"/>
        <v>CL.IC.IT.061825.01</v>
      </c>
    </row>
    <row r="1034" spans="1:17" ht="15">
      <c r="A1034" t="s">
        <v>4089</v>
      </c>
      <c r="C1034" s="2" t="s">
        <v>6888</v>
      </c>
      <c r="D1034" t="s">
        <v>4564</v>
      </c>
      <c r="E1034" s="2" t="s">
        <v>967</v>
      </c>
      <c r="F1034" t="s">
        <v>4502</v>
      </c>
      <c r="G1034" t="s">
        <v>4119</v>
      </c>
      <c r="H1034" s="2" t="s">
        <v>1192</v>
      </c>
      <c r="I1034" t="s">
        <v>4120</v>
      </c>
      <c r="J1034" s="11" t="str">
        <f t="shared" si="100"/>
        <v>IC.IT.061901</v>
      </c>
      <c r="K1034" s="2" t="s">
        <v>1192</v>
      </c>
      <c r="L1034" t="str">
        <f t="shared" si="101"/>
        <v>Hip, right</v>
      </c>
      <c r="M1034" s="12" t="str">
        <f t="shared" si="102"/>
        <v>PI.IC.IT.061901.01</v>
      </c>
      <c r="N1034" s="12"/>
      <c r="O1034" s="12" t="str">
        <f t="shared" si="103"/>
        <v>PH.IC.IT.061901.01</v>
      </c>
      <c r="Q1034" s="12" t="str">
        <f t="shared" si="104"/>
        <v>CL.IC.IT.061901.01</v>
      </c>
    </row>
    <row r="1035" spans="1:17" ht="15">
      <c r="A1035" t="s">
        <v>4089</v>
      </c>
      <c r="C1035" s="2" t="s">
        <v>6888</v>
      </c>
      <c r="D1035" t="s">
        <v>945</v>
      </c>
      <c r="E1035" s="2" t="s">
        <v>967</v>
      </c>
      <c r="F1035" t="s">
        <v>4502</v>
      </c>
      <c r="G1035" t="s">
        <v>4121</v>
      </c>
      <c r="H1035" s="2" t="s">
        <v>1199</v>
      </c>
      <c r="I1035" t="s">
        <v>4122</v>
      </c>
      <c r="J1035" s="11" t="str">
        <f t="shared" si="100"/>
        <v>IC.IT.061902</v>
      </c>
      <c r="K1035" s="2" t="s">
        <v>1192</v>
      </c>
      <c r="L1035" t="str">
        <f t="shared" si="101"/>
        <v>Hip, left</v>
      </c>
      <c r="M1035" s="12" t="str">
        <f t="shared" si="102"/>
        <v>PI.IC.IT.061902.01</v>
      </c>
      <c r="N1035" s="12"/>
      <c r="O1035" s="12" t="str">
        <f t="shared" si="103"/>
        <v>PH.IC.IT.061902.01</v>
      </c>
      <c r="Q1035" s="12" t="str">
        <f t="shared" si="104"/>
        <v>CL.IC.IT.061902.01</v>
      </c>
    </row>
    <row r="1036" spans="1:17" ht="15">
      <c r="A1036" t="s">
        <v>4089</v>
      </c>
      <c r="C1036" s="2" t="s">
        <v>6888</v>
      </c>
      <c r="E1036" s="2" t="s">
        <v>967</v>
      </c>
      <c r="F1036" t="s">
        <v>4502</v>
      </c>
      <c r="G1036" t="s">
        <v>4123</v>
      </c>
      <c r="H1036" s="2" t="s">
        <v>1202</v>
      </c>
      <c r="I1036" t="s">
        <v>4124</v>
      </c>
      <c r="J1036" s="11" t="str">
        <f t="shared" si="100"/>
        <v>IC.IT.061903</v>
      </c>
      <c r="K1036" s="2" t="s">
        <v>1192</v>
      </c>
      <c r="L1036" t="str">
        <f t="shared" si="101"/>
        <v>Groin, right</v>
      </c>
      <c r="M1036" s="12" t="str">
        <f t="shared" si="102"/>
        <v>PI.IC.IT.061903.01</v>
      </c>
      <c r="N1036" s="12"/>
      <c r="O1036" s="12" t="str">
        <f t="shared" si="103"/>
        <v>PH.IC.IT.061903.01</v>
      </c>
      <c r="Q1036" s="12" t="str">
        <f t="shared" si="104"/>
        <v>CL.IC.IT.061903.01</v>
      </c>
    </row>
    <row r="1037" spans="1:17" ht="15">
      <c r="A1037" t="s">
        <v>4089</v>
      </c>
      <c r="C1037" s="2" t="s">
        <v>6888</v>
      </c>
      <c r="E1037" s="2" t="s">
        <v>967</v>
      </c>
      <c r="F1037" t="s">
        <v>4502</v>
      </c>
      <c r="G1037" t="s">
        <v>4125</v>
      </c>
      <c r="H1037" s="2" t="s">
        <v>7070</v>
      </c>
      <c r="I1037" t="s">
        <v>4126</v>
      </c>
      <c r="J1037" s="11" t="str">
        <f t="shared" si="100"/>
        <v>IC.IT.061904</v>
      </c>
      <c r="K1037" s="2" t="s">
        <v>1192</v>
      </c>
      <c r="L1037" t="str">
        <f t="shared" si="101"/>
        <v>Groin, left</v>
      </c>
      <c r="M1037" s="12" t="str">
        <f t="shared" si="102"/>
        <v>PI.IC.IT.061904.01</v>
      </c>
      <c r="N1037" s="12"/>
      <c r="O1037" s="12" t="str">
        <f t="shared" si="103"/>
        <v>PH.IC.IT.061904.01</v>
      </c>
      <c r="Q1037" s="12" t="str">
        <f t="shared" si="104"/>
        <v>CL.IC.IT.061904.01</v>
      </c>
    </row>
    <row r="1038" spans="1:17" ht="15">
      <c r="A1038" t="s">
        <v>4089</v>
      </c>
      <c r="C1038" s="2" t="s">
        <v>6888</v>
      </c>
      <c r="E1038" s="2" t="s">
        <v>967</v>
      </c>
      <c r="F1038" t="s">
        <v>4502</v>
      </c>
      <c r="G1038" t="s">
        <v>4127</v>
      </c>
      <c r="H1038" s="2" t="s">
        <v>7071</v>
      </c>
      <c r="I1038" t="s">
        <v>4127</v>
      </c>
      <c r="J1038" s="11" t="str">
        <f t="shared" si="100"/>
        <v>IC.IT.061905</v>
      </c>
      <c r="K1038" s="2" t="s">
        <v>1192</v>
      </c>
      <c r="L1038" t="str">
        <f t="shared" si="101"/>
        <v>Penis</v>
      </c>
      <c r="M1038" s="12" t="str">
        <f t="shared" si="102"/>
        <v>PI.IC.IT.061905.01</v>
      </c>
      <c r="N1038" s="12"/>
      <c r="O1038" s="12" t="str">
        <f t="shared" si="103"/>
        <v>PH.IC.IT.061905.01</v>
      </c>
      <c r="Q1038" s="12" t="str">
        <f t="shared" si="104"/>
        <v>CL.IC.IT.061905.01</v>
      </c>
    </row>
    <row r="1039" spans="1:17" ht="15">
      <c r="A1039" t="s">
        <v>4089</v>
      </c>
      <c r="C1039" s="2" t="s">
        <v>6888</v>
      </c>
      <c r="E1039" s="2" t="s">
        <v>967</v>
      </c>
      <c r="F1039" t="s">
        <v>4502</v>
      </c>
      <c r="G1039" t="s">
        <v>4128</v>
      </c>
      <c r="H1039" s="2" t="s">
        <v>6888</v>
      </c>
      <c r="I1039" t="s">
        <v>4128</v>
      </c>
      <c r="J1039" s="11" t="str">
        <f t="shared" si="100"/>
        <v>IC.IT.061906</v>
      </c>
      <c r="K1039" s="2" t="s">
        <v>1192</v>
      </c>
      <c r="L1039" t="str">
        <f t="shared" si="101"/>
        <v>Labia</v>
      </c>
      <c r="M1039" s="12" t="str">
        <f t="shared" si="102"/>
        <v>PI.IC.IT.061906.01</v>
      </c>
      <c r="N1039" s="12"/>
      <c r="O1039" s="12" t="str">
        <f t="shared" si="103"/>
        <v>PH.IC.IT.061906.01</v>
      </c>
      <c r="Q1039" s="12" t="str">
        <f t="shared" si="104"/>
        <v>CL.IC.IT.061906.01</v>
      </c>
    </row>
    <row r="1040" spans="1:17" ht="15">
      <c r="A1040" t="s">
        <v>4089</v>
      </c>
      <c r="C1040" s="2" t="s">
        <v>6888</v>
      </c>
      <c r="E1040" s="2" t="s">
        <v>967</v>
      </c>
      <c r="F1040" t="s">
        <v>4502</v>
      </c>
      <c r="G1040" t="s">
        <v>4129</v>
      </c>
      <c r="H1040" s="2" t="s">
        <v>7284</v>
      </c>
      <c r="I1040" t="s">
        <v>4129</v>
      </c>
      <c r="J1040" s="11" t="str">
        <f t="shared" si="100"/>
        <v>IC.IT.061907</v>
      </c>
      <c r="K1040" s="2" t="s">
        <v>1192</v>
      </c>
      <c r="L1040" t="str">
        <f t="shared" si="101"/>
        <v>Perineum</v>
      </c>
      <c r="M1040" s="12" t="str">
        <f t="shared" si="102"/>
        <v>PI.IC.IT.061907.01</v>
      </c>
      <c r="N1040" s="12"/>
      <c r="O1040" s="12" t="str">
        <f t="shared" si="103"/>
        <v>PH.IC.IT.061907.01</v>
      </c>
      <c r="Q1040" s="12" t="str">
        <f t="shared" si="104"/>
        <v>CL.IC.IT.061907.01</v>
      </c>
    </row>
    <row r="1041" spans="1:17" ht="15">
      <c r="A1041" t="s">
        <v>4089</v>
      </c>
      <c r="C1041" s="2" t="s">
        <v>6888</v>
      </c>
      <c r="E1041" s="2" t="s">
        <v>967</v>
      </c>
      <c r="F1041" t="s">
        <v>4502</v>
      </c>
      <c r="G1041" t="s">
        <v>4130</v>
      </c>
      <c r="H1041" s="2" t="s">
        <v>10093</v>
      </c>
      <c r="I1041" t="s">
        <v>4131</v>
      </c>
      <c r="J1041" s="11" t="str">
        <f t="shared" si="100"/>
        <v>IC.IT.061908</v>
      </c>
      <c r="K1041" s="2" t="s">
        <v>1192</v>
      </c>
      <c r="L1041" t="str">
        <f t="shared" si="101"/>
        <v>Buttock, right</v>
      </c>
      <c r="M1041" s="12" t="str">
        <f t="shared" si="102"/>
        <v>PI.IC.IT.061908.01</v>
      </c>
      <c r="N1041" s="12"/>
      <c r="O1041" s="12" t="str">
        <f t="shared" si="103"/>
        <v>PH.IC.IT.061908.01</v>
      </c>
      <c r="Q1041" s="12" t="str">
        <f t="shared" si="104"/>
        <v>CL.IC.IT.061908.01</v>
      </c>
    </row>
    <row r="1042" spans="1:17" ht="15">
      <c r="A1042" t="s">
        <v>4089</v>
      </c>
      <c r="C1042" s="2" t="s">
        <v>6888</v>
      </c>
      <c r="E1042" s="2" t="s">
        <v>967</v>
      </c>
      <c r="F1042" t="s">
        <v>4502</v>
      </c>
      <c r="G1042" t="s">
        <v>4132</v>
      </c>
      <c r="H1042" s="2" t="s">
        <v>10095</v>
      </c>
      <c r="I1042" t="s">
        <v>4133</v>
      </c>
      <c r="J1042" s="11" t="str">
        <f t="shared" si="100"/>
        <v>IC.IT.061909</v>
      </c>
      <c r="K1042" s="2" t="s">
        <v>1192</v>
      </c>
      <c r="L1042" t="str">
        <f t="shared" si="101"/>
        <v>Buttocks, left</v>
      </c>
      <c r="M1042" s="12" t="str">
        <f t="shared" si="102"/>
        <v>PI.IC.IT.061909.01</v>
      </c>
      <c r="N1042" s="12"/>
      <c r="O1042" s="12" t="str">
        <f t="shared" si="103"/>
        <v>PH.IC.IT.061909.01</v>
      </c>
      <c r="Q1042" s="12" t="str">
        <f t="shared" si="104"/>
        <v>CL.IC.IT.061909.01</v>
      </c>
    </row>
    <row r="1043" spans="1:17" ht="15">
      <c r="A1043" t="s">
        <v>4089</v>
      </c>
      <c r="C1043" s="2" t="s">
        <v>6888</v>
      </c>
      <c r="E1043" s="2" t="s">
        <v>967</v>
      </c>
      <c r="F1043" t="s">
        <v>4502</v>
      </c>
      <c r="G1043" t="s">
        <v>4134</v>
      </c>
      <c r="H1043" s="2" t="s">
        <v>10905</v>
      </c>
      <c r="I1043" t="s">
        <v>4134</v>
      </c>
      <c r="J1043" s="11" t="str">
        <f t="shared" si="100"/>
        <v>IC.IT.061910</v>
      </c>
      <c r="K1043" s="2" t="s">
        <v>1192</v>
      </c>
      <c r="L1043" t="str">
        <f t="shared" si="101"/>
        <v>Rectum</v>
      </c>
      <c r="M1043" s="12" t="str">
        <f t="shared" si="102"/>
        <v>PI.IC.IT.061910.01</v>
      </c>
      <c r="N1043" s="12"/>
      <c r="O1043" s="12" t="str">
        <f t="shared" si="103"/>
        <v>PH.IC.IT.061910.01</v>
      </c>
      <c r="Q1043" s="12" t="str">
        <f t="shared" si="104"/>
        <v>CL.IC.IT.061910.01</v>
      </c>
    </row>
    <row r="1044" spans="1:17" ht="15">
      <c r="A1044" t="s">
        <v>4089</v>
      </c>
      <c r="C1044" s="2" t="s">
        <v>6888</v>
      </c>
      <c r="E1044" s="2" t="s">
        <v>967</v>
      </c>
      <c r="F1044" t="s">
        <v>4502</v>
      </c>
      <c r="G1044" t="s">
        <v>4135</v>
      </c>
      <c r="H1044" s="2" t="s">
        <v>11023</v>
      </c>
      <c r="I1044" t="s">
        <v>4135</v>
      </c>
      <c r="J1044" s="11" t="str">
        <f t="shared" si="100"/>
        <v>IC.IT.061912</v>
      </c>
      <c r="K1044" s="2" t="s">
        <v>1192</v>
      </c>
      <c r="L1044" t="str">
        <f t="shared" si="101"/>
        <v>Sacrum</v>
      </c>
      <c r="M1044" s="12" t="str">
        <f t="shared" si="102"/>
        <v>PI.IC.IT.061912.01</v>
      </c>
      <c r="N1044" s="12"/>
      <c r="O1044" s="12" t="str">
        <f t="shared" si="103"/>
        <v>PH.IC.IT.061912.01</v>
      </c>
      <c r="Q1044" s="12" t="str">
        <f t="shared" si="104"/>
        <v>CL.IC.IT.061912.01</v>
      </c>
    </row>
    <row r="1045" spans="1:17" ht="15">
      <c r="A1045" t="s">
        <v>4089</v>
      </c>
      <c r="C1045" s="2" t="s">
        <v>6888</v>
      </c>
      <c r="E1045" s="2" t="s">
        <v>967</v>
      </c>
      <c r="F1045" t="s">
        <v>4502</v>
      </c>
      <c r="G1045" t="s">
        <v>4136</v>
      </c>
      <c r="H1045" s="2" t="s">
        <v>8201</v>
      </c>
      <c r="I1045" t="s">
        <v>4136</v>
      </c>
      <c r="J1045" s="11" t="str">
        <f t="shared" si="100"/>
        <v>IC.IT.061913</v>
      </c>
      <c r="K1045" s="2" t="s">
        <v>1192</v>
      </c>
      <c r="L1045" t="str">
        <f t="shared" si="101"/>
        <v>Coccyx</v>
      </c>
      <c r="M1045" s="12" t="str">
        <f t="shared" si="102"/>
        <v>PI.IC.IT.061913.01</v>
      </c>
      <c r="N1045" s="12"/>
      <c r="O1045" s="12" t="str">
        <f t="shared" si="103"/>
        <v>PH.IC.IT.061913.01</v>
      </c>
      <c r="Q1045" s="12" t="str">
        <f t="shared" si="104"/>
        <v>CL.IC.IT.061913.01</v>
      </c>
    </row>
    <row r="1046" spans="1:17" ht="15">
      <c r="A1046" t="s">
        <v>4089</v>
      </c>
      <c r="C1046" s="2" t="s">
        <v>6888</v>
      </c>
      <c r="E1046" s="2" t="s">
        <v>967</v>
      </c>
      <c r="F1046" t="s">
        <v>4502</v>
      </c>
      <c r="G1046" t="s">
        <v>4137</v>
      </c>
      <c r="H1046" s="2" t="s">
        <v>9621</v>
      </c>
      <c r="I1046" t="s">
        <v>4137</v>
      </c>
      <c r="J1046" s="11" t="str">
        <f t="shared" si="100"/>
        <v>IC.IT.061914</v>
      </c>
      <c r="K1046" s="2" t="s">
        <v>1192</v>
      </c>
      <c r="L1046" t="str">
        <f t="shared" si="101"/>
        <v>Scrotum</v>
      </c>
      <c r="M1046" s="12" t="str">
        <f t="shared" si="102"/>
        <v>PI.IC.IT.061914.01</v>
      </c>
      <c r="N1046" s="12"/>
      <c r="O1046" s="12" t="str">
        <f t="shared" si="103"/>
        <v>PH.IC.IT.061914.01</v>
      </c>
      <c r="Q1046" s="12" t="str">
        <f t="shared" si="104"/>
        <v>CL.IC.IT.061914.01</v>
      </c>
    </row>
    <row r="1047" spans="1:17" ht="15">
      <c r="A1047" t="s">
        <v>4089</v>
      </c>
      <c r="C1047" s="2" t="s">
        <v>6888</v>
      </c>
      <c r="D1047" t="s">
        <v>4566</v>
      </c>
      <c r="E1047" s="2" t="s">
        <v>6396</v>
      </c>
      <c r="F1047" t="s">
        <v>4503</v>
      </c>
      <c r="G1047" t="s">
        <v>3979</v>
      </c>
      <c r="H1047" s="2" t="s">
        <v>6135</v>
      </c>
      <c r="I1047" t="s">
        <v>3980</v>
      </c>
      <c r="J1047" s="11" t="str">
        <f t="shared" si="100"/>
        <v>IC.IT.062015</v>
      </c>
      <c r="K1047" s="2" t="s">
        <v>1192</v>
      </c>
      <c r="L1047" t="str">
        <f t="shared" si="101"/>
        <v>Shoulder, right</v>
      </c>
      <c r="M1047" s="12" t="str">
        <f t="shared" si="102"/>
        <v>PI.IC.IT.062015.01</v>
      </c>
      <c r="N1047" s="12"/>
      <c r="O1047" s="12" t="str">
        <f t="shared" si="103"/>
        <v>PH.IC.IT.062015.01</v>
      </c>
      <c r="Q1047" s="12" t="str">
        <f t="shared" si="104"/>
        <v>CL.IC.IT.062015.01</v>
      </c>
    </row>
    <row r="1048" spans="1:17" ht="15">
      <c r="A1048" t="s">
        <v>4089</v>
      </c>
      <c r="C1048" s="2" t="s">
        <v>6888</v>
      </c>
      <c r="E1048" s="2" t="s">
        <v>6396</v>
      </c>
      <c r="F1048" t="s">
        <v>4503</v>
      </c>
      <c r="G1048" t="s">
        <v>3981</v>
      </c>
      <c r="H1048" s="2" t="s">
        <v>5740</v>
      </c>
      <c r="I1048" t="s">
        <v>3982</v>
      </c>
      <c r="J1048" s="11" t="str">
        <f t="shared" si="100"/>
        <v>IC.IT.062016</v>
      </c>
      <c r="K1048" s="2" t="s">
        <v>1192</v>
      </c>
      <c r="L1048" t="str">
        <f t="shared" si="101"/>
        <v>Shoulder, left</v>
      </c>
      <c r="M1048" s="12" t="str">
        <f t="shared" si="102"/>
        <v>PI.IC.IT.062016.01</v>
      </c>
      <c r="N1048" s="12"/>
      <c r="O1048" s="12" t="str">
        <f t="shared" si="103"/>
        <v>PH.IC.IT.062016.01</v>
      </c>
      <c r="Q1048" s="12" t="str">
        <f t="shared" si="104"/>
        <v>CL.IC.IT.062016.01</v>
      </c>
    </row>
    <row r="1049" spans="1:17" ht="15">
      <c r="A1049" t="s">
        <v>4089</v>
      </c>
      <c r="C1049" s="2" t="s">
        <v>6888</v>
      </c>
      <c r="E1049" s="2" t="s">
        <v>6396</v>
      </c>
      <c r="F1049" t="s">
        <v>4503</v>
      </c>
      <c r="G1049" t="s">
        <v>3983</v>
      </c>
      <c r="H1049" s="2" t="s">
        <v>1138</v>
      </c>
      <c r="I1049" t="s">
        <v>4145</v>
      </c>
      <c r="J1049" s="11" t="str">
        <f t="shared" si="100"/>
        <v>IC.IT.062017</v>
      </c>
      <c r="K1049" s="2" t="s">
        <v>1192</v>
      </c>
      <c r="L1049" t="str">
        <f t="shared" si="101"/>
        <v>Clavicle, right</v>
      </c>
      <c r="M1049" s="12" t="str">
        <f t="shared" si="102"/>
        <v>PI.IC.IT.062017.01</v>
      </c>
      <c r="N1049" s="12"/>
      <c r="O1049" s="12" t="str">
        <f t="shared" si="103"/>
        <v>PH.IC.IT.062017.01</v>
      </c>
      <c r="Q1049" s="12" t="str">
        <f t="shared" si="104"/>
        <v>CL.IC.IT.062017.01</v>
      </c>
    </row>
    <row r="1050" spans="1:17" ht="15">
      <c r="A1050" t="s">
        <v>4089</v>
      </c>
      <c r="C1050" s="2" t="s">
        <v>6888</v>
      </c>
      <c r="E1050" s="2" t="s">
        <v>6396</v>
      </c>
      <c r="F1050" t="s">
        <v>4503</v>
      </c>
      <c r="G1050" t="s">
        <v>4146</v>
      </c>
      <c r="H1050" s="2" t="s">
        <v>965</v>
      </c>
      <c r="I1050" t="s">
        <v>4147</v>
      </c>
      <c r="J1050" s="11" t="str">
        <f t="shared" si="100"/>
        <v>IC.IT.062018</v>
      </c>
      <c r="K1050" s="2" t="s">
        <v>1192</v>
      </c>
      <c r="L1050" t="str">
        <f t="shared" si="101"/>
        <v>Clavicle, left</v>
      </c>
      <c r="M1050" s="12" t="str">
        <f t="shared" si="102"/>
        <v>PI.IC.IT.062018.01</v>
      </c>
      <c r="N1050" s="12"/>
      <c r="O1050" s="12" t="str">
        <f t="shared" si="103"/>
        <v>PH.IC.IT.062018.01</v>
      </c>
      <c r="Q1050" s="12" t="str">
        <f t="shared" si="104"/>
        <v>CL.IC.IT.062018.01</v>
      </c>
    </row>
    <row r="1051" spans="1:17" ht="15">
      <c r="A1051" t="s">
        <v>4089</v>
      </c>
      <c r="C1051" s="2" t="s">
        <v>6888</v>
      </c>
      <c r="E1051" s="2" t="s">
        <v>6396</v>
      </c>
      <c r="F1051" t="s">
        <v>4503</v>
      </c>
      <c r="G1051" t="s">
        <v>4148</v>
      </c>
      <c r="H1051" s="2" t="s">
        <v>967</v>
      </c>
      <c r="I1051" t="s">
        <v>4149</v>
      </c>
      <c r="J1051" s="11" t="str">
        <f t="shared" si="100"/>
        <v>IC.IT.062019</v>
      </c>
      <c r="K1051" s="2" t="s">
        <v>1192</v>
      </c>
      <c r="L1051" t="str">
        <f t="shared" si="101"/>
        <v>Breast, right</v>
      </c>
      <c r="M1051" s="12" t="str">
        <f t="shared" si="102"/>
        <v>PI.IC.IT.062019.01</v>
      </c>
      <c r="N1051" s="12"/>
      <c r="O1051" s="12" t="str">
        <f t="shared" si="103"/>
        <v>PH.IC.IT.062019.01</v>
      </c>
      <c r="Q1051" s="12" t="str">
        <f t="shared" si="104"/>
        <v>CL.IC.IT.062019.01</v>
      </c>
    </row>
    <row r="1052" spans="1:17" ht="15">
      <c r="A1052" t="s">
        <v>4089</v>
      </c>
      <c r="C1052" s="2" t="s">
        <v>6888</v>
      </c>
      <c r="E1052" s="2" t="s">
        <v>6396</v>
      </c>
      <c r="F1052" t="s">
        <v>4503</v>
      </c>
      <c r="G1052" t="s">
        <v>4150</v>
      </c>
      <c r="H1052" s="2" t="s">
        <v>6396</v>
      </c>
      <c r="I1052" t="s">
        <v>3987</v>
      </c>
      <c r="J1052" s="11" t="str">
        <f t="shared" si="100"/>
        <v>IC.IT.062020</v>
      </c>
      <c r="K1052" s="2" t="s">
        <v>1192</v>
      </c>
      <c r="L1052" t="str">
        <f t="shared" si="101"/>
        <v>Breast, left</v>
      </c>
      <c r="M1052" s="12" t="str">
        <f t="shared" si="102"/>
        <v>PI.IC.IT.062020.01</v>
      </c>
      <c r="N1052" s="12"/>
      <c r="O1052" s="12" t="str">
        <f t="shared" si="103"/>
        <v>PH.IC.IT.062020.01</v>
      </c>
      <c r="Q1052" s="12" t="str">
        <f t="shared" si="104"/>
        <v>CL.IC.IT.062020.01</v>
      </c>
    </row>
    <row r="1053" spans="1:17" ht="15">
      <c r="A1053" t="s">
        <v>4089</v>
      </c>
      <c r="C1053" s="2" t="s">
        <v>6888</v>
      </c>
      <c r="E1053" s="2" t="s">
        <v>6396</v>
      </c>
      <c r="F1053" t="s">
        <v>4503</v>
      </c>
      <c r="G1053" t="s">
        <v>3988</v>
      </c>
      <c r="H1053" s="2" t="s">
        <v>5577</v>
      </c>
      <c r="I1053" t="s">
        <v>3988</v>
      </c>
      <c r="J1053" s="11" t="str">
        <f t="shared" si="100"/>
        <v>IC.IT.062021</v>
      </c>
      <c r="K1053" s="2" t="s">
        <v>1192</v>
      </c>
      <c r="L1053" t="str">
        <f t="shared" si="101"/>
        <v>Sternum</v>
      </c>
      <c r="M1053" s="12" t="str">
        <f t="shared" si="102"/>
        <v>PI.IC.IT.062021.01</v>
      </c>
      <c r="N1053" s="12"/>
      <c r="O1053" s="12" t="str">
        <f t="shared" si="103"/>
        <v>PH.IC.IT.062021.01</v>
      </c>
      <c r="Q1053" s="12" t="str">
        <f t="shared" si="104"/>
        <v>CL.IC.IT.062021.01</v>
      </c>
    </row>
    <row r="1054" spans="1:17" ht="15">
      <c r="A1054" t="s">
        <v>4089</v>
      </c>
      <c r="C1054" s="2" t="s">
        <v>6888</v>
      </c>
      <c r="E1054" s="2" t="s">
        <v>6396</v>
      </c>
      <c r="F1054" t="s">
        <v>4503</v>
      </c>
      <c r="G1054" t="s">
        <v>4382</v>
      </c>
      <c r="H1054" s="2" t="s">
        <v>5751</v>
      </c>
      <c r="I1054" t="s">
        <v>4383</v>
      </c>
      <c r="J1054" s="11" t="str">
        <f t="shared" si="100"/>
        <v>IC.IT.062022</v>
      </c>
      <c r="K1054" s="2" t="s">
        <v>1192</v>
      </c>
      <c r="L1054" t="str">
        <f t="shared" si="101"/>
        <v>Chest, right</v>
      </c>
      <c r="M1054" s="12" t="str">
        <f t="shared" si="102"/>
        <v>PI.IC.IT.062022.01</v>
      </c>
      <c r="N1054" s="12"/>
      <c r="O1054" s="12" t="str">
        <f t="shared" si="103"/>
        <v>PH.IC.IT.062022.01</v>
      </c>
      <c r="Q1054" s="12" t="str">
        <f t="shared" si="104"/>
        <v>CL.IC.IT.062022.01</v>
      </c>
    </row>
    <row r="1055" spans="1:17" ht="15">
      <c r="A1055" t="s">
        <v>4089</v>
      </c>
      <c r="C1055" s="2" t="s">
        <v>6888</v>
      </c>
      <c r="E1055" s="2" t="s">
        <v>6396</v>
      </c>
      <c r="F1055" t="s">
        <v>4503</v>
      </c>
      <c r="G1055" t="s">
        <v>4384</v>
      </c>
      <c r="H1055" s="2" t="s">
        <v>5753</v>
      </c>
      <c r="I1055" t="s">
        <v>4385</v>
      </c>
      <c r="J1055" s="11" t="str">
        <f t="shared" ref="J1055:J1119" si="105">CONCATENATE("IC.IT.",C1055,E1055,H1055)</f>
        <v>IC.IT.062023</v>
      </c>
      <c r="K1055" s="2" t="s">
        <v>1192</v>
      </c>
      <c r="L1055" t="str">
        <f t="shared" ref="L1055:L1119" si="106">G1055</f>
        <v>Chest, left</v>
      </c>
      <c r="M1055" s="12" t="str">
        <f t="shared" ref="M1055:M1119" si="107">CONCATENATE("PI.",J1055,".",K1055)</f>
        <v>PI.IC.IT.062023.01</v>
      </c>
      <c r="N1055" s="12"/>
      <c r="O1055" s="12" t="str">
        <f t="shared" ref="O1055:O1119" si="108">CONCATENATE("PH.",J1055,".",K1055)</f>
        <v>PH.IC.IT.062023.01</v>
      </c>
      <c r="Q1055" s="12" t="str">
        <f t="shared" ref="Q1055:Q1119" si="109">CONCATENATE("CL.",J1055,".",K1055)</f>
        <v>CL.IC.IT.062023.01</v>
      </c>
    </row>
    <row r="1056" spans="1:17" ht="15">
      <c r="A1056" t="s">
        <v>4089</v>
      </c>
      <c r="C1056" s="2" t="s">
        <v>6888</v>
      </c>
      <c r="E1056" s="2" t="s">
        <v>6396</v>
      </c>
      <c r="F1056" t="s">
        <v>4503</v>
      </c>
      <c r="G1056" t="s">
        <v>4386</v>
      </c>
      <c r="H1056" s="2" t="s">
        <v>6583</v>
      </c>
      <c r="I1056" t="s">
        <v>4386</v>
      </c>
      <c r="J1056" s="11" t="str">
        <f t="shared" si="105"/>
        <v>IC.IT.062024</v>
      </c>
      <c r="K1056" s="2" t="s">
        <v>1192</v>
      </c>
      <c r="L1056" t="str">
        <f t="shared" si="106"/>
        <v>Chest</v>
      </c>
      <c r="M1056" s="12" t="str">
        <f t="shared" si="107"/>
        <v>PI.IC.IT.062024.01</v>
      </c>
      <c r="N1056" s="12"/>
      <c r="O1056" s="12" t="str">
        <f t="shared" si="108"/>
        <v>PH.IC.IT.062024.01</v>
      </c>
      <c r="Q1056" s="12" t="str">
        <f t="shared" si="109"/>
        <v>CL.IC.IT.062024.01</v>
      </c>
    </row>
    <row r="1057" spans="1:27" ht="15">
      <c r="A1057" t="s">
        <v>4089</v>
      </c>
      <c r="C1057" s="2" t="s">
        <v>6888</v>
      </c>
      <c r="E1057" s="2" t="s">
        <v>6396</v>
      </c>
      <c r="F1057" t="s">
        <v>4503</v>
      </c>
      <c r="G1057" t="s">
        <v>4387</v>
      </c>
      <c r="H1057" s="2" t="s">
        <v>7711</v>
      </c>
      <c r="I1057" t="s">
        <v>4259</v>
      </c>
      <c r="J1057" s="11" t="str">
        <f t="shared" si="105"/>
        <v>IC.IT.062025</v>
      </c>
      <c r="K1057" s="2" t="s">
        <v>1192</v>
      </c>
      <c r="L1057" t="str">
        <f t="shared" si="106"/>
        <v>Scapula, right</v>
      </c>
      <c r="M1057" s="12" t="str">
        <f t="shared" si="107"/>
        <v>PI.IC.IT.062025.01</v>
      </c>
      <c r="N1057" s="12"/>
      <c r="O1057" s="12" t="str">
        <f t="shared" si="108"/>
        <v>PH.IC.IT.062025.01</v>
      </c>
      <c r="Q1057" s="12" t="str">
        <f t="shared" si="109"/>
        <v>CL.IC.IT.062025.01</v>
      </c>
    </row>
    <row r="1058" spans="1:27" ht="15">
      <c r="A1058" t="s">
        <v>4089</v>
      </c>
      <c r="C1058" s="2" t="s">
        <v>6888</v>
      </c>
      <c r="E1058" s="2" t="s">
        <v>6396</v>
      </c>
      <c r="F1058" t="s">
        <v>4503</v>
      </c>
      <c r="G1058" t="s">
        <v>4101</v>
      </c>
      <c r="H1058" s="2" t="s">
        <v>9453</v>
      </c>
      <c r="I1058" t="s">
        <v>4102</v>
      </c>
      <c r="J1058" s="11" t="str">
        <f t="shared" si="105"/>
        <v>IC.IT.062026</v>
      </c>
      <c r="K1058" s="2" t="s">
        <v>1192</v>
      </c>
      <c r="L1058" t="str">
        <f t="shared" si="106"/>
        <v>Scapula, left</v>
      </c>
      <c r="M1058" s="12" t="str">
        <f t="shared" si="107"/>
        <v>PI.IC.IT.062026.01</v>
      </c>
      <c r="N1058" s="12"/>
      <c r="O1058" s="12" t="str">
        <f t="shared" si="108"/>
        <v>PH.IC.IT.062026.01</v>
      </c>
      <c r="Q1058" s="12" t="str">
        <f t="shared" si="109"/>
        <v>CL.IC.IT.062026.01</v>
      </c>
    </row>
    <row r="1059" spans="1:27" ht="15">
      <c r="A1059" t="s">
        <v>4089</v>
      </c>
      <c r="C1059" s="2" t="s">
        <v>6888</v>
      </c>
      <c r="E1059" s="2" t="s">
        <v>6396</v>
      </c>
      <c r="F1059" t="s">
        <v>4503</v>
      </c>
      <c r="G1059" t="s">
        <v>4103</v>
      </c>
      <c r="H1059" s="2" t="s">
        <v>5889</v>
      </c>
      <c r="I1059" t="s">
        <v>4103</v>
      </c>
      <c r="J1059" s="11" t="str">
        <f t="shared" si="105"/>
        <v>IC.IT.062027</v>
      </c>
      <c r="K1059" s="2" t="s">
        <v>1192</v>
      </c>
      <c r="L1059" t="str">
        <f t="shared" si="106"/>
        <v>Lumbar</v>
      </c>
      <c r="M1059" s="12" t="str">
        <f t="shared" si="107"/>
        <v>PI.IC.IT.062027.01</v>
      </c>
      <c r="N1059" s="12"/>
      <c r="O1059" s="12" t="str">
        <f t="shared" si="108"/>
        <v>PH.IC.IT.062027.01</v>
      </c>
      <c r="Q1059" s="12" t="str">
        <f t="shared" si="109"/>
        <v>CL.IC.IT.062027.01</v>
      </c>
    </row>
    <row r="1060" spans="1:27" ht="15">
      <c r="A1060" t="s">
        <v>4089</v>
      </c>
      <c r="C1060" s="2" t="s">
        <v>6888</v>
      </c>
      <c r="E1060" s="2" t="s">
        <v>6396</v>
      </c>
      <c r="F1060" t="s">
        <v>4503</v>
      </c>
      <c r="G1060" t="s">
        <v>4104</v>
      </c>
      <c r="H1060" s="2" t="s">
        <v>5892</v>
      </c>
      <c r="I1060" t="s">
        <v>4105</v>
      </c>
      <c r="J1060" s="11" t="str">
        <f t="shared" si="105"/>
        <v>IC.IT.062028</v>
      </c>
      <c r="K1060" s="2" t="s">
        <v>1192</v>
      </c>
      <c r="L1060" t="str">
        <f t="shared" si="106"/>
        <v>Spine:  specify</v>
      </c>
      <c r="M1060" s="12" t="str">
        <f t="shared" si="107"/>
        <v>PI.IC.IT.062028.01</v>
      </c>
      <c r="N1060" s="12"/>
      <c r="O1060" s="12" t="str">
        <f t="shared" si="108"/>
        <v>PH.IC.IT.062028.01</v>
      </c>
      <c r="Q1060" s="12" t="str">
        <f t="shared" si="109"/>
        <v>CL.IC.IT.062028.01</v>
      </c>
    </row>
    <row r="1061" spans="1:27" ht="15">
      <c r="A1061" t="s">
        <v>4089</v>
      </c>
      <c r="C1061" s="2" t="s">
        <v>6888</v>
      </c>
      <c r="E1061" s="2" t="s">
        <v>6396</v>
      </c>
      <c r="F1061" t="s">
        <v>4503</v>
      </c>
      <c r="G1061" t="s">
        <v>4430</v>
      </c>
      <c r="H1061" s="2" t="s">
        <v>5896</v>
      </c>
      <c r="I1061" t="s">
        <v>4430</v>
      </c>
      <c r="J1061" s="11" t="str">
        <f t="shared" si="105"/>
        <v>IC.IT.062029</v>
      </c>
      <c r="K1061" s="2" t="s">
        <v>1192</v>
      </c>
      <c r="L1061" t="str">
        <f t="shared" si="106"/>
        <v>Midline</v>
      </c>
      <c r="M1061" s="12" t="str">
        <f t="shared" si="107"/>
        <v>PI.IC.IT.062029.01</v>
      </c>
      <c r="N1061" s="12"/>
      <c r="O1061" s="12" t="str">
        <f t="shared" si="108"/>
        <v>PH.IC.IT.062029.01</v>
      </c>
      <c r="Q1061" s="12" t="str">
        <f t="shared" si="109"/>
        <v>CL.IC.IT.062029.01</v>
      </c>
      <c r="R1061" t="s">
        <v>1141</v>
      </c>
      <c r="S1061">
        <v>168</v>
      </c>
    </row>
    <row r="1062" spans="1:27" ht="15">
      <c r="A1062" t="s">
        <v>12238</v>
      </c>
      <c r="C1062" s="68" t="s">
        <v>12189</v>
      </c>
      <c r="E1062" s="68" t="s">
        <v>363</v>
      </c>
      <c r="F1062" t="s">
        <v>12243</v>
      </c>
      <c r="G1062" t="s">
        <v>12236</v>
      </c>
      <c r="H1062" s="68" t="s">
        <v>12237</v>
      </c>
      <c r="I1062" t="s">
        <v>12236</v>
      </c>
      <c r="J1062" s="11" t="str">
        <f t="shared" si="105"/>
        <v>IC.IT.062030</v>
      </c>
      <c r="K1062" s="68" t="s">
        <v>295</v>
      </c>
      <c r="L1062" t="str">
        <f t="shared" si="106"/>
        <v>Back</v>
      </c>
      <c r="M1062" s="12" t="str">
        <f t="shared" si="107"/>
        <v>PI.IC.IT.062030.01</v>
      </c>
      <c r="N1062" s="12"/>
      <c r="O1062" s="12" t="str">
        <f t="shared" si="108"/>
        <v>PH.IC.IT.062030.01</v>
      </c>
      <c r="Q1062" s="12" t="str">
        <f t="shared" si="109"/>
        <v>CL.IC.IT.062030.01</v>
      </c>
      <c r="Z1062" t="s">
        <v>12239</v>
      </c>
      <c r="AA1062">
        <v>1148</v>
      </c>
    </row>
    <row r="1063" spans="1:27" ht="15">
      <c r="A1063" t="s">
        <v>4089</v>
      </c>
      <c r="C1063" s="2" t="s">
        <v>6888</v>
      </c>
      <c r="D1063" t="s">
        <v>5363</v>
      </c>
      <c r="E1063" s="2" t="s">
        <v>5577</v>
      </c>
      <c r="F1063" t="s">
        <v>4504</v>
      </c>
      <c r="G1063" t="s">
        <v>4107</v>
      </c>
      <c r="H1063" s="2" t="s">
        <v>11324</v>
      </c>
      <c r="I1063" t="s">
        <v>4108</v>
      </c>
      <c r="J1063" s="11" t="str">
        <f t="shared" si="105"/>
        <v>IC.IT.062101</v>
      </c>
      <c r="K1063" s="2" t="s">
        <v>1192</v>
      </c>
      <c r="L1063" t="str">
        <f t="shared" si="106"/>
        <v>Closed surgical incision</v>
      </c>
      <c r="M1063" s="12" t="str">
        <f t="shared" si="107"/>
        <v>PI.IC.IT.062101.01</v>
      </c>
      <c r="N1063" s="12"/>
      <c r="O1063" s="12" t="str">
        <f t="shared" si="108"/>
        <v>PH.IC.IT.062101.01</v>
      </c>
      <c r="Q1063" s="12" t="str">
        <f t="shared" si="109"/>
        <v>CL.IC.IT.062101.01</v>
      </c>
    </row>
    <row r="1064" spans="1:27" ht="15">
      <c r="A1064" t="s">
        <v>4089</v>
      </c>
      <c r="C1064" s="2" t="s">
        <v>6888</v>
      </c>
      <c r="E1064" s="2" t="s">
        <v>5577</v>
      </c>
      <c r="F1064" t="s">
        <v>4504</v>
      </c>
      <c r="G1064" t="s">
        <v>4266</v>
      </c>
      <c r="H1064" s="2" t="s">
        <v>923</v>
      </c>
      <c r="I1064" t="s">
        <v>3922</v>
      </c>
      <c r="J1064" s="11" t="str">
        <f t="shared" si="105"/>
        <v>IC.IT.062102</v>
      </c>
      <c r="K1064" s="2" t="s">
        <v>1192</v>
      </c>
      <c r="L1064" t="str">
        <f t="shared" si="106"/>
        <v>Open surgical incision</v>
      </c>
      <c r="M1064" s="12" t="str">
        <f t="shared" si="107"/>
        <v>PI.IC.IT.062102.01</v>
      </c>
      <c r="N1064" s="12"/>
      <c r="O1064" s="12" t="str">
        <f t="shared" si="108"/>
        <v>PH.IC.IT.062102.01</v>
      </c>
      <c r="Q1064" s="12" t="str">
        <f t="shared" si="109"/>
        <v>CL.IC.IT.062102.01</v>
      </c>
    </row>
    <row r="1065" spans="1:27" ht="15">
      <c r="A1065" t="s">
        <v>4089</v>
      </c>
      <c r="C1065" s="2" t="s">
        <v>6888</v>
      </c>
      <c r="E1065" s="2" t="s">
        <v>5577</v>
      </c>
      <c r="F1065" t="s">
        <v>4504</v>
      </c>
      <c r="G1065" t="s">
        <v>4267</v>
      </c>
      <c r="H1065" s="2" t="s">
        <v>1202</v>
      </c>
      <c r="I1065" t="s">
        <v>4268</v>
      </c>
      <c r="J1065" s="11" t="str">
        <f t="shared" si="105"/>
        <v>IC.IT.062103</v>
      </c>
      <c r="K1065" s="2" t="s">
        <v>1192</v>
      </c>
      <c r="L1065" t="str">
        <f t="shared" si="106"/>
        <v>Graft site</v>
      </c>
      <c r="M1065" s="12" t="str">
        <f t="shared" si="107"/>
        <v>PI.IC.IT.062103.01</v>
      </c>
      <c r="N1065" s="12"/>
      <c r="O1065" s="12" t="str">
        <f t="shared" si="108"/>
        <v>PH.IC.IT.062103.01</v>
      </c>
      <c r="Q1065" s="12" t="str">
        <f t="shared" si="109"/>
        <v>CL.IC.IT.062103.01</v>
      </c>
    </row>
    <row r="1066" spans="1:27" ht="15">
      <c r="A1066" t="s">
        <v>4089</v>
      </c>
      <c r="C1066" s="2" t="s">
        <v>6888</v>
      </c>
      <c r="E1066" s="2" t="s">
        <v>5577</v>
      </c>
      <c r="F1066" t="s">
        <v>4504</v>
      </c>
      <c r="G1066" t="s">
        <v>4269</v>
      </c>
      <c r="H1066" s="2" t="s">
        <v>7070</v>
      </c>
      <c r="I1066" t="s">
        <v>4270</v>
      </c>
      <c r="J1066" s="11" t="str">
        <f t="shared" si="105"/>
        <v>IC.IT.062104</v>
      </c>
      <c r="K1066" s="2" t="s">
        <v>1192</v>
      </c>
      <c r="L1066" t="str">
        <f t="shared" si="106"/>
        <v>Donor site</v>
      </c>
      <c r="M1066" s="12" t="str">
        <f t="shared" si="107"/>
        <v>PI.IC.IT.062104.01</v>
      </c>
      <c r="N1066" s="12"/>
      <c r="O1066" s="12" t="str">
        <f t="shared" si="108"/>
        <v>PH.IC.IT.062104.01</v>
      </c>
      <c r="Q1066" s="12" t="str">
        <f t="shared" si="109"/>
        <v>CL.IC.IT.062104.01</v>
      </c>
    </row>
    <row r="1067" spans="1:27" ht="15">
      <c r="A1067" t="s">
        <v>4089</v>
      </c>
      <c r="B1067" t="s">
        <v>4505</v>
      </c>
      <c r="C1067" s="2" t="s">
        <v>7284</v>
      </c>
      <c r="D1067" t="s">
        <v>4272</v>
      </c>
      <c r="E1067" s="2" t="s">
        <v>1192</v>
      </c>
      <c r="F1067" t="s">
        <v>4388</v>
      </c>
      <c r="G1067" t="s">
        <v>3991</v>
      </c>
      <c r="H1067" s="2" t="s">
        <v>1192</v>
      </c>
      <c r="I1067" t="s">
        <v>2687</v>
      </c>
      <c r="J1067" s="11" t="str">
        <f t="shared" si="105"/>
        <v>IC.IT.070101</v>
      </c>
      <c r="K1067" s="2" t="s">
        <v>1192</v>
      </c>
      <c r="L1067" t="str">
        <f t="shared" si="106"/>
        <v xml:space="preserve">      Within normal limits</v>
      </c>
      <c r="M1067" s="12" t="str">
        <f t="shared" si="107"/>
        <v>PI.IC.IT.070101.01</v>
      </c>
      <c r="N1067" s="12"/>
      <c r="O1067" s="12" t="str">
        <f t="shared" si="108"/>
        <v>PH.IC.IT.070101.01</v>
      </c>
      <c r="Q1067" s="12" t="str">
        <f t="shared" si="109"/>
        <v>CL.IC.IT.070101.01</v>
      </c>
    </row>
    <row r="1068" spans="1:27" ht="15">
      <c r="A1068" t="s">
        <v>4089</v>
      </c>
      <c r="C1068" s="2" t="s">
        <v>7284</v>
      </c>
      <c r="E1068" s="2" t="s">
        <v>1192</v>
      </c>
      <c r="F1068" t="s">
        <v>4388</v>
      </c>
      <c r="G1068" t="s">
        <v>3992</v>
      </c>
      <c r="H1068" s="2" t="s">
        <v>923</v>
      </c>
      <c r="I1068" t="s">
        <v>2689</v>
      </c>
      <c r="J1068" s="11" t="str">
        <f t="shared" si="105"/>
        <v>IC.IT.070102</v>
      </c>
      <c r="K1068" s="2" t="s">
        <v>1192</v>
      </c>
      <c r="L1068" t="str">
        <f t="shared" si="106"/>
        <v xml:space="preserve">      Approximated</v>
      </c>
      <c r="M1068" s="12" t="str">
        <f t="shared" si="107"/>
        <v>PI.IC.IT.070102.01</v>
      </c>
      <c r="N1068" s="12"/>
      <c r="O1068" s="12" t="str">
        <f t="shared" si="108"/>
        <v>PH.IC.IT.070102.01</v>
      </c>
      <c r="Q1068" s="12" t="str">
        <f t="shared" si="109"/>
        <v>CL.IC.IT.070102.01</v>
      </c>
    </row>
    <row r="1069" spans="1:27" ht="15">
      <c r="A1069" t="s">
        <v>4089</v>
      </c>
      <c r="C1069" s="2" t="s">
        <v>7284</v>
      </c>
      <c r="E1069" s="2" t="s">
        <v>1192</v>
      </c>
      <c r="F1069" t="s">
        <v>4388</v>
      </c>
      <c r="G1069" t="s">
        <v>3993</v>
      </c>
      <c r="H1069" s="2" t="s">
        <v>1202</v>
      </c>
      <c r="I1069" t="s">
        <v>2691</v>
      </c>
      <c r="J1069" s="11" t="str">
        <f t="shared" si="105"/>
        <v>IC.IT.070103</v>
      </c>
      <c r="K1069" s="2" t="s">
        <v>1192</v>
      </c>
      <c r="L1069" t="str">
        <f t="shared" si="106"/>
        <v xml:space="preserve">      Dehiscence</v>
      </c>
      <c r="M1069" s="12" t="str">
        <f t="shared" si="107"/>
        <v>PI.IC.IT.070103.01</v>
      </c>
      <c r="N1069" s="12"/>
      <c r="O1069" s="12" t="str">
        <f t="shared" si="108"/>
        <v>PH.IC.IT.070103.01</v>
      </c>
      <c r="Q1069" s="12" t="str">
        <f t="shared" si="109"/>
        <v>CL.IC.IT.070103.01</v>
      </c>
    </row>
    <row r="1070" spans="1:27" ht="15">
      <c r="A1070" t="s">
        <v>4089</v>
      </c>
      <c r="C1070" s="2" t="s">
        <v>7284</v>
      </c>
      <c r="E1070" s="2" t="s">
        <v>1192</v>
      </c>
      <c r="F1070" t="s">
        <v>4388</v>
      </c>
      <c r="G1070" t="s">
        <v>3837</v>
      </c>
      <c r="H1070" s="2" t="s">
        <v>7070</v>
      </c>
      <c r="I1070" t="s">
        <v>1541</v>
      </c>
      <c r="J1070" s="11" t="str">
        <f t="shared" si="105"/>
        <v>IC.IT.070104</v>
      </c>
      <c r="K1070" s="2" t="s">
        <v>1192</v>
      </c>
      <c r="L1070" t="str">
        <f t="shared" si="106"/>
        <v xml:space="preserve">      Swelling</v>
      </c>
      <c r="M1070" s="12" t="str">
        <f t="shared" si="107"/>
        <v>PI.IC.IT.070104.01</v>
      </c>
      <c r="N1070" s="12"/>
      <c r="O1070" s="12" t="str">
        <f t="shared" si="108"/>
        <v>PH.IC.IT.070104.01</v>
      </c>
      <c r="Q1070" s="12" t="str">
        <f t="shared" si="109"/>
        <v>CL.IC.IT.070104.01</v>
      </c>
    </row>
    <row r="1071" spans="1:27" ht="15">
      <c r="A1071" t="s">
        <v>4089</v>
      </c>
      <c r="C1071" s="2" t="s">
        <v>7284</v>
      </c>
      <c r="E1071" s="2" t="s">
        <v>1192</v>
      </c>
      <c r="F1071" t="s">
        <v>4388</v>
      </c>
      <c r="G1071" t="s">
        <v>3838</v>
      </c>
      <c r="H1071" s="2" t="s">
        <v>7071</v>
      </c>
      <c r="I1071" t="s">
        <v>1531</v>
      </c>
      <c r="J1071" s="11" t="str">
        <f t="shared" si="105"/>
        <v>IC.IT.070105</v>
      </c>
      <c r="K1071" s="2" t="s">
        <v>1192</v>
      </c>
      <c r="L1071" t="str">
        <f t="shared" si="106"/>
        <v xml:space="preserve">      Erythema</v>
      </c>
      <c r="M1071" s="12" t="str">
        <f t="shared" si="107"/>
        <v>PI.IC.IT.070105.01</v>
      </c>
      <c r="N1071" s="12"/>
      <c r="O1071" s="12" t="str">
        <f t="shared" si="108"/>
        <v>PH.IC.IT.070105.01</v>
      </c>
      <c r="Q1071" s="12" t="str">
        <f t="shared" si="109"/>
        <v>CL.IC.IT.070105.01</v>
      </c>
    </row>
    <row r="1072" spans="1:27" ht="15">
      <c r="A1072" t="s">
        <v>4089</v>
      </c>
      <c r="C1072" s="2" t="s">
        <v>7284</v>
      </c>
      <c r="E1072" s="2" t="s">
        <v>1192</v>
      </c>
      <c r="F1072" t="s">
        <v>4388</v>
      </c>
      <c r="G1072" t="s">
        <v>3839</v>
      </c>
      <c r="H1072" s="2" t="s">
        <v>6888</v>
      </c>
      <c r="I1072" t="s">
        <v>2693</v>
      </c>
      <c r="J1072" s="11" t="str">
        <f t="shared" si="105"/>
        <v>IC.IT.070106</v>
      </c>
      <c r="K1072" s="2" t="s">
        <v>1192</v>
      </c>
      <c r="L1072" t="str">
        <f t="shared" si="106"/>
        <v xml:space="preserve">      Bruising</v>
      </c>
      <c r="M1072" s="12" t="str">
        <f t="shared" si="107"/>
        <v>PI.IC.IT.070106.01</v>
      </c>
      <c r="N1072" s="12"/>
      <c r="O1072" s="12" t="str">
        <f t="shared" si="108"/>
        <v>PH.IC.IT.070106.01</v>
      </c>
      <c r="Q1072" s="12" t="str">
        <f t="shared" si="109"/>
        <v>CL.IC.IT.070106.01</v>
      </c>
    </row>
    <row r="1073" spans="1:19" ht="15">
      <c r="A1073" t="s">
        <v>4089</v>
      </c>
      <c r="C1073" s="2" t="s">
        <v>7284</v>
      </c>
      <c r="E1073" s="2" t="s">
        <v>1192</v>
      </c>
      <c r="F1073" t="s">
        <v>4388</v>
      </c>
      <c r="G1073" t="s">
        <v>14</v>
      </c>
      <c r="H1073" s="2" t="s">
        <v>7284</v>
      </c>
      <c r="I1073" t="s">
        <v>2695</v>
      </c>
      <c r="J1073" s="11" t="str">
        <f t="shared" si="105"/>
        <v>IC.IT.070107</v>
      </c>
      <c r="K1073" s="2" t="s">
        <v>1192</v>
      </c>
      <c r="L1073" t="str">
        <f t="shared" si="106"/>
        <v xml:space="preserve">      Evisceration</v>
      </c>
      <c r="M1073" s="12" t="str">
        <f t="shared" si="107"/>
        <v>PI.IC.IT.070107.01</v>
      </c>
      <c r="N1073" s="12"/>
      <c r="O1073" s="12" t="str">
        <f t="shared" si="108"/>
        <v>PH.IC.IT.070107.01</v>
      </c>
      <c r="Q1073" s="12" t="str">
        <f t="shared" si="109"/>
        <v>CL.IC.IT.070107.01</v>
      </c>
    </row>
    <row r="1074" spans="1:19" ht="15">
      <c r="A1074" t="s">
        <v>4089</v>
      </c>
      <c r="C1074" s="2" t="s">
        <v>7284</v>
      </c>
      <c r="E1074" s="2" t="s">
        <v>1192</v>
      </c>
      <c r="F1074" t="s">
        <v>4388</v>
      </c>
      <c r="G1074" t="s">
        <v>3840</v>
      </c>
      <c r="H1074" s="2" t="s">
        <v>10093</v>
      </c>
      <c r="I1074" t="s">
        <v>1224</v>
      </c>
      <c r="J1074" s="11" t="str">
        <f t="shared" si="105"/>
        <v>IC.IT.070108</v>
      </c>
      <c r="K1074" s="2" t="s">
        <v>1192</v>
      </c>
      <c r="L1074" t="str">
        <f t="shared" si="106"/>
        <v xml:space="preserve">      Unable to assess due to dressing</v>
      </c>
      <c r="M1074" s="12" t="str">
        <f t="shared" si="107"/>
        <v>PI.IC.IT.070108.01</v>
      </c>
      <c r="N1074" s="12"/>
      <c r="O1074" s="12" t="str">
        <f t="shared" si="108"/>
        <v>PH.IC.IT.070108.01</v>
      </c>
      <c r="Q1074" s="12" t="str">
        <f t="shared" si="109"/>
        <v>CL.IC.IT.070108.01</v>
      </c>
    </row>
    <row r="1075" spans="1:19" ht="15">
      <c r="A1075" t="s">
        <v>4089</v>
      </c>
      <c r="C1075" s="2" t="s">
        <v>7284</v>
      </c>
      <c r="E1075" s="2" t="s">
        <v>1192</v>
      </c>
      <c r="F1075" t="s">
        <v>4388</v>
      </c>
      <c r="G1075" t="s">
        <v>3841</v>
      </c>
      <c r="H1075" s="2" t="s">
        <v>10095</v>
      </c>
      <c r="I1075" t="s">
        <v>930</v>
      </c>
      <c r="J1075" s="11" t="str">
        <f t="shared" si="105"/>
        <v>IC.IT.070109</v>
      </c>
      <c r="K1075" s="2" t="s">
        <v>1192</v>
      </c>
      <c r="L1075" t="str">
        <f t="shared" si="106"/>
        <v xml:space="preserve">      Other: specify</v>
      </c>
      <c r="M1075" s="12" t="str">
        <f t="shared" si="107"/>
        <v>PI.IC.IT.070109.01</v>
      </c>
      <c r="N1075" s="12"/>
      <c r="O1075" s="12" t="str">
        <f t="shared" si="108"/>
        <v>PH.IC.IT.070109.01</v>
      </c>
      <c r="Q1075" s="12" t="str">
        <f t="shared" si="109"/>
        <v>CL.IC.IT.070109.01</v>
      </c>
    </row>
    <row r="1076" spans="1:19" ht="15">
      <c r="A1076" t="s">
        <v>4089</v>
      </c>
      <c r="C1076" s="2" t="s">
        <v>7284</v>
      </c>
      <c r="E1076" s="2" t="s">
        <v>1192</v>
      </c>
      <c r="F1076" t="s">
        <v>4260</v>
      </c>
      <c r="G1076" s="2" t="s">
        <v>4433</v>
      </c>
      <c r="H1076" s="2" t="s">
        <v>10905</v>
      </c>
      <c r="I1076" s="2" t="s">
        <v>4301</v>
      </c>
      <c r="J1076" s="11" t="str">
        <f t="shared" si="105"/>
        <v>IC.IT.070110</v>
      </c>
      <c r="K1076" s="2" t="s">
        <v>1192</v>
      </c>
      <c r="L1076" t="str">
        <f t="shared" si="106"/>
        <v xml:space="preserve">  Unable to assess</v>
      </c>
      <c r="M1076" s="12" t="str">
        <f t="shared" si="107"/>
        <v>PI.IC.IT.070110.01</v>
      </c>
      <c r="N1076" s="12"/>
      <c r="O1076" s="12" t="str">
        <f t="shared" si="108"/>
        <v>PH.IC.IT.070110.01</v>
      </c>
      <c r="Q1076" s="12" t="str">
        <f t="shared" si="109"/>
        <v>CL.IC.IT.070110.01</v>
      </c>
      <c r="R1076" t="s">
        <v>1141</v>
      </c>
      <c r="S1076">
        <v>146</v>
      </c>
    </row>
    <row r="1077" spans="1:19" ht="15">
      <c r="A1077" t="s">
        <v>4089</v>
      </c>
      <c r="C1077" s="2" t="s">
        <v>7284</v>
      </c>
      <c r="E1077" s="2" t="s">
        <v>1192</v>
      </c>
      <c r="F1077" t="s">
        <v>4260</v>
      </c>
      <c r="G1077" s="2" t="s">
        <v>3998</v>
      </c>
      <c r="H1077" s="2" t="s">
        <v>8048</v>
      </c>
      <c r="I1077" s="2" t="s">
        <v>4731</v>
      </c>
      <c r="J1077" s="11" t="str">
        <f t="shared" si="105"/>
        <v>IC.IT.070111</v>
      </c>
      <c r="K1077" s="2" t="s">
        <v>1192</v>
      </c>
      <c r="L1077" t="str">
        <f t="shared" si="106"/>
        <v xml:space="preserve"> Date/Time specify</v>
      </c>
      <c r="M1077" s="12" t="str">
        <f t="shared" si="107"/>
        <v>PI.IC.IT.070111.01</v>
      </c>
      <c r="N1077" s="12"/>
      <c r="O1077" s="12" t="str">
        <f t="shared" si="108"/>
        <v>PH.IC.IT.070111.01</v>
      </c>
      <c r="Q1077" s="12" t="str">
        <f t="shared" si="109"/>
        <v>CL.IC.IT.070111.01</v>
      </c>
      <c r="R1077" t="s">
        <v>1141</v>
      </c>
      <c r="S1077">
        <v>798</v>
      </c>
    </row>
    <row r="1078" spans="1:19" ht="15">
      <c r="A1078" t="s">
        <v>4089</v>
      </c>
      <c r="C1078" s="2" t="s">
        <v>7284</v>
      </c>
      <c r="D1078" t="s">
        <v>4262</v>
      </c>
      <c r="E1078" s="2" t="s">
        <v>923</v>
      </c>
      <c r="F1078" t="s">
        <v>4388</v>
      </c>
      <c r="G1078" t="s">
        <v>2821</v>
      </c>
      <c r="H1078" s="2" t="s">
        <v>1192</v>
      </c>
      <c r="I1078" t="s">
        <v>1674</v>
      </c>
      <c r="J1078" s="11" t="str">
        <f t="shared" si="105"/>
        <v>IC.IT.070201</v>
      </c>
      <c r="K1078" s="2" t="s">
        <v>1192</v>
      </c>
      <c r="L1078" t="str">
        <f t="shared" si="106"/>
        <v xml:space="preserve">     Unchanged</v>
      </c>
      <c r="M1078" s="12" t="str">
        <f t="shared" si="107"/>
        <v>PI.IC.IT.070201.01</v>
      </c>
      <c r="N1078" s="12"/>
      <c r="O1078" s="12" t="str">
        <f t="shared" si="108"/>
        <v>PH.IC.IT.070201.01</v>
      </c>
      <c r="Q1078" s="12" t="str">
        <f t="shared" si="109"/>
        <v>CL.IC.IT.070201.01</v>
      </c>
    </row>
    <row r="1079" spans="1:19" ht="15">
      <c r="A1079" t="s">
        <v>4089</v>
      </c>
      <c r="C1079" s="2" t="s">
        <v>7284</v>
      </c>
      <c r="E1079" s="2" t="s">
        <v>923</v>
      </c>
      <c r="F1079" t="s">
        <v>4388</v>
      </c>
      <c r="G1079" t="s">
        <v>3999</v>
      </c>
      <c r="H1079" s="2" t="s">
        <v>923</v>
      </c>
      <c r="I1079" t="s">
        <v>1673</v>
      </c>
      <c r="J1079" s="11" t="str">
        <f t="shared" si="105"/>
        <v>IC.IT.070202</v>
      </c>
      <c r="K1079" s="2" t="s">
        <v>1192</v>
      </c>
      <c r="L1079" t="str">
        <f t="shared" si="106"/>
        <v xml:space="preserve">      Decreasing</v>
      </c>
      <c r="M1079" s="12" t="str">
        <f t="shared" si="107"/>
        <v>PI.IC.IT.070202.01</v>
      </c>
      <c r="N1079" s="12"/>
      <c r="O1079" s="12" t="str">
        <f t="shared" si="108"/>
        <v>PH.IC.IT.070202.01</v>
      </c>
      <c r="Q1079" s="12" t="str">
        <f t="shared" si="109"/>
        <v>CL.IC.IT.070202.01</v>
      </c>
    </row>
    <row r="1080" spans="1:19" ht="15">
      <c r="A1080" t="s">
        <v>4089</v>
      </c>
      <c r="C1080" s="2" t="s">
        <v>7284</v>
      </c>
      <c r="E1080" s="2" t="s">
        <v>923</v>
      </c>
      <c r="F1080" t="s">
        <v>4388</v>
      </c>
      <c r="G1080" t="s">
        <v>4156</v>
      </c>
      <c r="H1080" s="2" t="s">
        <v>1202</v>
      </c>
      <c r="I1080" t="s">
        <v>1841</v>
      </c>
      <c r="J1080" s="11" t="str">
        <f t="shared" si="105"/>
        <v>IC.IT.070203</v>
      </c>
      <c r="K1080" s="2" t="s">
        <v>1192</v>
      </c>
      <c r="L1080" t="str">
        <f t="shared" si="106"/>
        <v xml:space="preserve">      Increasing</v>
      </c>
      <c r="M1080" s="12" t="str">
        <f t="shared" si="107"/>
        <v>PI.IC.IT.070203.01</v>
      </c>
      <c r="N1080" s="12"/>
      <c r="O1080" s="12" t="str">
        <f t="shared" si="108"/>
        <v>PH.IC.IT.070203.01</v>
      </c>
      <c r="Q1080" s="12" t="str">
        <f t="shared" si="109"/>
        <v>CL.IC.IT.070203.01</v>
      </c>
    </row>
    <row r="1081" spans="1:19" ht="15">
      <c r="A1081" t="s">
        <v>4089</v>
      </c>
      <c r="C1081" s="2" t="s">
        <v>7284</v>
      </c>
      <c r="E1081" s="2" t="s">
        <v>923</v>
      </c>
      <c r="F1081" t="s">
        <v>4388</v>
      </c>
      <c r="G1081" t="s">
        <v>4157</v>
      </c>
      <c r="H1081" s="2" t="s">
        <v>7070</v>
      </c>
      <c r="I1081" t="s">
        <v>4158</v>
      </c>
      <c r="J1081" s="11" t="str">
        <f t="shared" si="105"/>
        <v>IC.IT.070204</v>
      </c>
      <c r="K1081" s="2" t="s">
        <v>1192</v>
      </c>
      <c r="L1081" t="str">
        <f t="shared" si="106"/>
        <v xml:space="preserve">     Site marked, date/time:  specify</v>
      </c>
      <c r="M1081" s="12" t="str">
        <f t="shared" si="107"/>
        <v>PI.IC.IT.070204.01</v>
      </c>
      <c r="N1081" s="12"/>
      <c r="O1081" s="12" t="str">
        <f t="shared" si="108"/>
        <v>PH.IC.IT.070204.01</v>
      </c>
      <c r="Q1081" s="12" t="str">
        <f t="shared" si="109"/>
        <v>CL.IC.IT.070204.01</v>
      </c>
    </row>
    <row r="1082" spans="1:19" ht="15">
      <c r="A1082" t="s">
        <v>4089</v>
      </c>
      <c r="C1082" s="2" t="s">
        <v>7284</v>
      </c>
      <c r="D1082" t="s">
        <v>4438</v>
      </c>
      <c r="E1082" s="2" t="s">
        <v>1202</v>
      </c>
      <c r="F1082" t="s">
        <v>4388</v>
      </c>
      <c r="G1082" t="s">
        <v>4159</v>
      </c>
      <c r="H1082" s="2" t="s">
        <v>1192</v>
      </c>
      <c r="I1082" t="s">
        <v>1557</v>
      </c>
      <c r="J1082" s="11" t="str">
        <f t="shared" si="105"/>
        <v>IC.IT.070301</v>
      </c>
      <c r="K1082" s="2" t="s">
        <v>1192</v>
      </c>
      <c r="L1082" t="str">
        <f t="shared" si="106"/>
        <v xml:space="preserve">      Consistent with body temperature</v>
      </c>
      <c r="M1082" s="12" t="str">
        <f t="shared" si="107"/>
        <v>PI.IC.IT.070301.01</v>
      </c>
      <c r="N1082" s="12"/>
      <c r="O1082" s="12" t="str">
        <f t="shared" si="108"/>
        <v>PH.IC.IT.070301.01</v>
      </c>
      <c r="Q1082" s="12" t="str">
        <f t="shared" si="109"/>
        <v>CL.IC.IT.070301.01</v>
      </c>
    </row>
    <row r="1083" spans="1:19" ht="15">
      <c r="A1083" t="s">
        <v>4089</v>
      </c>
      <c r="C1083" s="2" t="s">
        <v>7284</v>
      </c>
      <c r="E1083" s="2" t="s">
        <v>1202</v>
      </c>
      <c r="F1083" t="s">
        <v>4388</v>
      </c>
      <c r="G1083" t="s">
        <v>4160</v>
      </c>
      <c r="H1083" s="2" t="s">
        <v>923</v>
      </c>
      <c r="I1083" t="s">
        <v>2116</v>
      </c>
      <c r="J1083" s="11" t="str">
        <f t="shared" si="105"/>
        <v>IC.IT.070302</v>
      </c>
      <c r="K1083" s="2" t="s">
        <v>1192</v>
      </c>
      <c r="L1083" t="str">
        <f t="shared" si="106"/>
        <v xml:space="preserve">      Warmer than general body temperature</v>
      </c>
      <c r="M1083" s="12" t="str">
        <f t="shared" si="107"/>
        <v>PI.IC.IT.070302.01</v>
      </c>
      <c r="N1083" s="12"/>
      <c r="O1083" s="12" t="str">
        <f t="shared" si="108"/>
        <v>PH.IC.IT.070302.01</v>
      </c>
      <c r="Q1083" s="12" t="str">
        <f t="shared" si="109"/>
        <v>CL.IC.IT.070302.01</v>
      </c>
    </row>
    <row r="1084" spans="1:19" ht="15">
      <c r="A1084" t="s">
        <v>4089</v>
      </c>
      <c r="C1084" s="2" t="s">
        <v>7284</v>
      </c>
      <c r="E1084" s="2" t="s">
        <v>1202</v>
      </c>
      <c r="F1084" t="s">
        <v>4388</v>
      </c>
      <c r="G1084" t="s">
        <v>4161</v>
      </c>
      <c r="H1084" s="2" t="s">
        <v>1202</v>
      </c>
      <c r="I1084" t="s">
        <v>2118</v>
      </c>
      <c r="J1084" s="11" t="str">
        <f t="shared" si="105"/>
        <v>IC.IT.070303</v>
      </c>
      <c r="K1084" s="2" t="s">
        <v>1192</v>
      </c>
      <c r="L1084" t="str">
        <f t="shared" si="106"/>
        <v xml:space="preserve">      Warmer than opposite body part</v>
      </c>
      <c r="M1084" s="12" t="str">
        <f t="shared" si="107"/>
        <v>PI.IC.IT.070303.01</v>
      </c>
      <c r="N1084" s="12"/>
      <c r="O1084" s="12" t="str">
        <f t="shared" si="108"/>
        <v>PH.IC.IT.070303.01</v>
      </c>
      <c r="Q1084" s="12" t="str">
        <f t="shared" si="109"/>
        <v>CL.IC.IT.070303.01</v>
      </c>
    </row>
    <row r="1085" spans="1:19" ht="15">
      <c r="A1085" t="s">
        <v>4089</v>
      </c>
      <c r="C1085" s="2" t="s">
        <v>7284</v>
      </c>
      <c r="E1085" s="2" t="s">
        <v>1202</v>
      </c>
      <c r="F1085" t="s">
        <v>4388</v>
      </c>
      <c r="G1085" t="s">
        <v>4162</v>
      </c>
      <c r="H1085" s="2" t="s">
        <v>7070</v>
      </c>
      <c r="I1085" t="s">
        <v>2120</v>
      </c>
      <c r="J1085" s="11" t="str">
        <f t="shared" si="105"/>
        <v>IC.IT.070304</v>
      </c>
      <c r="K1085" s="2" t="s">
        <v>1192</v>
      </c>
      <c r="L1085" t="str">
        <f t="shared" si="106"/>
        <v xml:space="preserve">      Cooler than general body temperature</v>
      </c>
      <c r="M1085" s="12" t="str">
        <f t="shared" si="107"/>
        <v>PI.IC.IT.070304.01</v>
      </c>
      <c r="N1085" s="12"/>
      <c r="O1085" s="12" t="str">
        <f t="shared" si="108"/>
        <v>PH.IC.IT.070304.01</v>
      </c>
      <c r="Q1085" s="12" t="str">
        <f t="shared" si="109"/>
        <v>CL.IC.IT.070304.01</v>
      </c>
    </row>
    <row r="1086" spans="1:19" ht="15">
      <c r="A1086" t="s">
        <v>4089</v>
      </c>
      <c r="C1086" s="2" t="s">
        <v>7284</v>
      </c>
      <c r="E1086" s="2" t="s">
        <v>1202</v>
      </c>
      <c r="F1086" t="s">
        <v>4388</v>
      </c>
      <c r="G1086" t="s">
        <v>4003</v>
      </c>
      <c r="H1086" s="2" t="s">
        <v>7071</v>
      </c>
      <c r="I1086" t="s">
        <v>2122</v>
      </c>
      <c r="J1086" s="11" t="str">
        <f t="shared" si="105"/>
        <v>IC.IT.070305</v>
      </c>
      <c r="K1086" s="2" t="s">
        <v>1192</v>
      </c>
      <c r="L1086" t="str">
        <f t="shared" si="106"/>
        <v xml:space="preserve">      Cooler than opposite body part</v>
      </c>
      <c r="M1086" s="12" t="str">
        <f t="shared" si="107"/>
        <v>PI.IC.IT.070305.01</v>
      </c>
      <c r="N1086" s="12"/>
      <c r="O1086" s="12" t="str">
        <f t="shared" si="108"/>
        <v>PH.IC.IT.070305.01</v>
      </c>
      <c r="Q1086" s="12" t="str">
        <f t="shared" si="109"/>
        <v>CL.IC.IT.070305.01</v>
      </c>
    </row>
    <row r="1087" spans="1:19" ht="15">
      <c r="A1087" t="s">
        <v>4089</v>
      </c>
      <c r="C1087" s="2" t="s">
        <v>7284</v>
      </c>
      <c r="E1087" s="2" t="s">
        <v>1202</v>
      </c>
      <c r="F1087" t="s">
        <v>4388</v>
      </c>
      <c r="G1087" s="2" t="s">
        <v>4300</v>
      </c>
      <c r="H1087" s="2" t="s">
        <v>6888</v>
      </c>
      <c r="I1087" s="2" t="s">
        <v>4301</v>
      </c>
      <c r="J1087" s="11" t="str">
        <f t="shared" si="105"/>
        <v>IC.IT.070306</v>
      </c>
      <c r="K1087" s="2" t="s">
        <v>1192</v>
      </c>
      <c r="L1087" t="str">
        <f t="shared" si="106"/>
        <v xml:space="preserve"> Unable to Assess</v>
      </c>
      <c r="M1087" s="12" t="str">
        <f t="shared" si="107"/>
        <v>PI.IC.IT.070306.01</v>
      </c>
      <c r="N1087" s="12"/>
      <c r="O1087" s="12" t="str">
        <f t="shared" si="108"/>
        <v>PH.IC.IT.070306.01</v>
      </c>
      <c r="Q1087" s="12" t="str">
        <f t="shared" si="109"/>
        <v>CL.IC.IT.070306.01</v>
      </c>
      <c r="R1087" t="s">
        <v>1141</v>
      </c>
      <c r="S1087">
        <v>147</v>
      </c>
    </row>
    <row r="1088" spans="1:19" ht="15">
      <c r="A1088" t="s">
        <v>4089</v>
      </c>
      <c r="C1088" s="2" t="s">
        <v>7284</v>
      </c>
      <c r="D1088" t="s">
        <v>4302</v>
      </c>
      <c r="E1088" s="2" t="s">
        <v>948</v>
      </c>
      <c r="F1088" t="s">
        <v>4388</v>
      </c>
      <c r="G1088" t="s">
        <v>3901</v>
      </c>
      <c r="H1088" s="2" t="s">
        <v>11324</v>
      </c>
      <c r="I1088" t="s">
        <v>3642</v>
      </c>
      <c r="J1088" s="11" t="str">
        <f t="shared" si="105"/>
        <v>IC.IT.070401</v>
      </c>
      <c r="K1088" s="2" t="s">
        <v>11324</v>
      </c>
      <c r="L1088" t="str">
        <f t="shared" si="106"/>
        <v xml:space="preserve">      Staples</v>
      </c>
      <c r="M1088" s="12" t="str">
        <f t="shared" si="107"/>
        <v>PI.IC.IT.070401.01</v>
      </c>
      <c r="N1088" s="12"/>
      <c r="O1088" s="12" t="str">
        <f t="shared" si="108"/>
        <v>PH.IC.IT.070401.01</v>
      </c>
      <c r="Q1088" s="12" t="str">
        <f t="shared" si="109"/>
        <v>CL.IC.IT.070401.01</v>
      </c>
    </row>
    <row r="1089" spans="1:19" ht="15">
      <c r="A1089" t="s">
        <v>4089</v>
      </c>
      <c r="C1089" s="2" t="s">
        <v>7284</v>
      </c>
      <c r="E1089" s="2" t="s">
        <v>948</v>
      </c>
      <c r="F1089" t="s">
        <v>4388</v>
      </c>
      <c r="G1089" t="s">
        <v>3342</v>
      </c>
      <c r="H1089" s="2" t="s">
        <v>1199</v>
      </c>
      <c r="I1089" t="s">
        <v>2928</v>
      </c>
      <c r="J1089" s="11" t="str">
        <f t="shared" si="105"/>
        <v>IC.IT.070402</v>
      </c>
      <c r="K1089" s="2" t="s">
        <v>11324</v>
      </c>
      <c r="L1089" t="str">
        <f t="shared" si="106"/>
        <v xml:space="preserve">     Sutures</v>
      </c>
      <c r="M1089" s="12" t="str">
        <f t="shared" si="107"/>
        <v>PI.IC.IT.070402.01</v>
      </c>
      <c r="N1089" s="12"/>
      <c r="O1089" s="12" t="str">
        <f t="shared" si="108"/>
        <v>PH.IC.IT.070402.01</v>
      </c>
      <c r="Q1089" s="12" t="str">
        <f t="shared" si="109"/>
        <v>CL.IC.IT.070402.01</v>
      </c>
    </row>
    <row r="1090" spans="1:19" ht="15">
      <c r="A1090" t="s">
        <v>4089</v>
      </c>
      <c r="C1090" s="2" t="s">
        <v>7284</v>
      </c>
      <c r="E1090" s="2" t="s">
        <v>948</v>
      </c>
      <c r="F1090" t="s">
        <v>4388</v>
      </c>
      <c r="G1090" t="s">
        <v>3788</v>
      </c>
      <c r="H1090" s="2" t="s">
        <v>946</v>
      </c>
      <c r="I1090" t="s">
        <v>3789</v>
      </c>
      <c r="J1090" s="11" t="str">
        <f t="shared" si="105"/>
        <v>IC.IT.070403</v>
      </c>
      <c r="K1090" s="2" t="s">
        <v>11324</v>
      </c>
      <c r="L1090" t="str">
        <f t="shared" si="106"/>
        <v xml:space="preserve">      Steri-strips</v>
      </c>
      <c r="M1090" s="12" t="str">
        <f t="shared" si="107"/>
        <v>PI.IC.IT.070403.01</v>
      </c>
      <c r="N1090" s="12"/>
      <c r="O1090" s="12" t="str">
        <f t="shared" si="108"/>
        <v>PH.IC.IT.070403.01</v>
      </c>
      <c r="Q1090" s="12" t="str">
        <f t="shared" si="109"/>
        <v>CL.IC.IT.070403.01</v>
      </c>
    </row>
    <row r="1091" spans="1:19" ht="15">
      <c r="A1091" t="s">
        <v>4089</v>
      </c>
      <c r="C1091" s="2" t="s">
        <v>7284</v>
      </c>
      <c r="E1091" s="2" t="s">
        <v>948</v>
      </c>
      <c r="F1091" t="s">
        <v>4388</v>
      </c>
      <c r="G1091" t="s">
        <v>3790</v>
      </c>
      <c r="H1091" s="2" t="s">
        <v>948</v>
      </c>
      <c r="I1091" t="s">
        <v>3546</v>
      </c>
      <c r="J1091" s="11" t="str">
        <f t="shared" si="105"/>
        <v>IC.IT.070404</v>
      </c>
      <c r="K1091" s="2" t="s">
        <v>11324</v>
      </c>
      <c r="L1091" t="str">
        <f t="shared" si="106"/>
        <v xml:space="preserve">      Retention sutures</v>
      </c>
      <c r="M1091" s="12" t="str">
        <f t="shared" si="107"/>
        <v>PI.IC.IT.070404.01</v>
      </c>
      <c r="N1091" s="12"/>
      <c r="O1091" s="12" t="str">
        <f t="shared" si="108"/>
        <v>PH.IC.IT.070404.01</v>
      </c>
      <c r="Q1091" s="12" t="str">
        <f t="shared" si="109"/>
        <v>CL.IC.IT.070404.01</v>
      </c>
    </row>
    <row r="1092" spans="1:19" ht="15">
      <c r="A1092" t="s">
        <v>4089</v>
      </c>
      <c r="C1092" s="2" t="s">
        <v>7284</v>
      </c>
      <c r="E1092" s="2" t="s">
        <v>948</v>
      </c>
      <c r="F1092" t="s">
        <v>4388</v>
      </c>
      <c r="G1092" t="s">
        <v>3791</v>
      </c>
      <c r="H1092" s="2" t="s">
        <v>7071</v>
      </c>
      <c r="I1092" t="s">
        <v>3920</v>
      </c>
      <c r="J1092" s="11" t="str">
        <f t="shared" si="105"/>
        <v>IC.IT.070405</v>
      </c>
      <c r="K1092" s="2" t="s">
        <v>11324</v>
      </c>
      <c r="L1092" t="str">
        <f t="shared" si="106"/>
        <v xml:space="preserve">      Glue</v>
      </c>
      <c r="M1092" s="12" t="str">
        <f t="shared" si="107"/>
        <v>PI.IC.IT.070405.01</v>
      </c>
      <c r="N1092" s="12"/>
      <c r="O1092" s="12" t="str">
        <f t="shared" si="108"/>
        <v>PH.IC.IT.070405.01</v>
      </c>
      <c r="Q1092" s="12" t="str">
        <f t="shared" si="109"/>
        <v>CL.IC.IT.070405.01</v>
      </c>
    </row>
    <row r="1093" spans="1:19" ht="15">
      <c r="A1093" t="s">
        <v>4089</v>
      </c>
      <c r="C1093" s="2" t="s">
        <v>7284</v>
      </c>
      <c r="E1093" s="2" t="s">
        <v>7070</v>
      </c>
      <c r="F1093" t="s">
        <v>4388</v>
      </c>
      <c r="G1093" t="s">
        <v>3921</v>
      </c>
      <c r="H1093" s="2" t="s">
        <v>6888</v>
      </c>
      <c r="I1093" t="s">
        <v>3922</v>
      </c>
      <c r="J1093" s="11" t="str">
        <f t="shared" si="105"/>
        <v>IC.IT.070406</v>
      </c>
      <c r="K1093" s="2" t="s">
        <v>1192</v>
      </c>
      <c r="L1093" t="str">
        <f t="shared" si="106"/>
        <v xml:space="preserve">      Not closed</v>
      </c>
      <c r="M1093" s="12" t="str">
        <f t="shared" si="107"/>
        <v>PI.IC.IT.070406.01</v>
      </c>
      <c r="N1093" s="12"/>
      <c r="O1093" s="12" t="str">
        <f t="shared" si="108"/>
        <v>PH.IC.IT.070406.01</v>
      </c>
      <c r="Q1093" s="12" t="str">
        <f t="shared" si="109"/>
        <v>CL.IC.IT.070406.01</v>
      </c>
    </row>
    <row r="1094" spans="1:19" ht="15">
      <c r="A1094" t="s">
        <v>4089</v>
      </c>
      <c r="C1094" s="2" t="s">
        <v>7284</v>
      </c>
      <c r="E1094" s="2" t="s">
        <v>7070</v>
      </c>
      <c r="F1094" t="s">
        <v>4260</v>
      </c>
      <c r="G1094" s="2" t="s">
        <v>4163</v>
      </c>
      <c r="H1094" s="2" t="s">
        <v>7284</v>
      </c>
      <c r="I1094" s="2" t="s">
        <v>4164</v>
      </c>
      <c r="J1094" s="11" t="str">
        <f t="shared" si="105"/>
        <v>IC.IT.070407</v>
      </c>
      <c r="K1094" s="2" t="s">
        <v>1192</v>
      </c>
      <c r="L1094" t="str">
        <f t="shared" si="106"/>
        <v xml:space="preserve">  Wound vac</v>
      </c>
      <c r="M1094" s="12" t="str">
        <f t="shared" si="107"/>
        <v>PI.IC.IT.070407.01</v>
      </c>
      <c r="N1094" s="12"/>
      <c r="O1094" s="12" t="str">
        <f t="shared" si="108"/>
        <v>PH.IC.IT.070407.01</v>
      </c>
      <c r="Q1094" s="12" t="str">
        <f t="shared" si="109"/>
        <v>CL.IC.IT.070407.01</v>
      </c>
      <c r="R1094" t="s">
        <v>1141</v>
      </c>
      <c r="S1094">
        <v>145</v>
      </c>
    </row>
    <row r="1095" spans="1:19" ht="15">
      <c r="A1095" t="s">
        <v>4089</v>
      </c>
      <c r="C1095" s="2" t="s">
        <v>7284</v>
      </c>
      <c r="E1095" s="2" t="s">
        <v>7070</v>
      </c>
      <c r="F1095" t="s">
        <v>4260</v>
      </c>
      <c r="G1095" s="2" t="s">
        <v>6023</v>
      </c>
      <c r="H1095" s="2" t="s">
        <v>10093</v>
      </c>
      <c r="I1095" s="2" t="s">
        <v>4301</v>
      </c>
      <c r="J1095" s="11" t="str">
        <f t="shared" si="105"/>
        <v>IC.IT.070408</v>
      </c>
      <c r="K1095" s="2" t="s">
        <v>1192</v>
      </c>
      <c r="L1095" t="str">
        <f t="shared" si="106"/>
        <v>Unable to assess</v>
      </c>
      <c r="M1095" s="12" t="str">
        <f t="shared" si="107"/>
        <v>PI.IC.IT.070408.01</v>
      </c>
      <c r="N1095" s="12"/>
      <c r="O1095" s="12" t="str">
        <f t="shared" si="108"/>
        <v>PH.IC.IT.070408.01</v>
      </c>
      <c r="Q1095" s="12" t="str">
        <f t="shared" si="109"/>
        <v>CL.IC.IT.070408.01</v>
      </c>
      <c r="R1095" t="s">
        <v>1141</v>
      </c>
      <c r="S1095">
        <v>148</v>
      </c>
    </row>
    <row r="1096" spans="1:19" ht="15">
      <c r="A1096" t="s">
        <v>4089</v>
      </c>
      <c r="C1096" s="2" t="s">
        <v>7284</v>
      </c>
      <c r="D1096" t="s">
        <v>5578</v>
      </c>
      <c r="E1096" s="2" t="s">
        <v>7071</v>
      </c>
      <c r="F1096" t="s">
        <v>4388</v>
      </c>
      <c r="G1096" t="s">
        <v>3923</v>
      </c>
      <c r="H1096" s="2" t="s">
        <v>11324</v>
      </c>
      <c r="I1096" t="s">
        <v>1001</v>
      </c>
      <c r="J1096" s="11" t="str">
        <f t="shared" si="105"/>
        <v>IC.IT.070501</v>
      </c>
      <c r="K1096" s="2" t="s">
        <v>11324</v>
      </c>
      <c r="L1096" t="str">
        <f t="shared" si="106"/>
        <v xml:space="preserve">      None</v>
      </c>
      <c r="M1096" s="12" t="str">
        <f t="shared" si="107"/>
        <v>PI.IC.IT.070501.01</v>
      </c>
      <c r="N1096" s="12"/>
      <c r="O1096" s="12" t="str">
        <f t="shared" si="108"/>
        <v>PH.IC.IT.070501.01</v>
      </c>
      <c r="Q1096" s="12" t="str">
        <f t="shared" si="109"/>
        <v>CL.IC.IT.070501.01</v>
      </c>
    </row>
    <row r="1097" spans="1:19" ht="15">
      <c r="A1097" t="s">
        <v>4089</v>
      </c>
      <c r="C1097" s="2" t="s">
        <v>7284</v>
      </c>
      <c r="E1097" s="2" t="s">
        <v>7071</v>
      </c>
      <c r="F1097" t="s">
        <v>4388</v>
      </c>
      <c r="G1097" t="s">
        <v>3924</v>
      </c>
      <c r="H1097" s="2" t="s">
        <v>1199</v>
      </c>
      <c r="I1097" t="s">
        <v>2124</v>
      </c>
      <c r="J1097" s="11" t="str">
        <f t="shared" si="105"/>
        <v>IC.IT.070502</v>
      </c>
      <c r="K1097" s="2" t="s">
        <v>11324</v>
      </c>
      <c r="L1097" t="str">
        <f t="shared" si="106"/>
        <v xml:space="preserve">      Abdominal binder</v>
      </c>
      <c r="M1097" s="12" t="str">
        <f t="shared" si="107"/>
        <v>PI.IC.IT.070502.01</v>
      </c>
      <c r="N1097" s="12"/>
      <c r="O1097" s="12" t="str">
        <f t="shared" si="108"/>
        <v>PH.IC.IT.070502.01</v>
      </c>
      <c r="Q1097" s="12" t="str">
        <f t="shared" si="109"/>
        <v>CL.IC.IT.070502.01</v>
      </c>
    </row>
    <row r="1098" spans="1:19" ht="15">
      <c r="A1098" t="s">
        <v>4089</v>
      </c>
      <c r="C1098" s="2" t="s">
        <v>7284</v>
      </c>
      <c r="E1098" s="2" t="s">
        <v>7071</v>
      </c>
      <c r="F1098" t="s">
        <v>4388</v>
      </c>
      <c r="G1098" t="s">
        <v>3925</v>
      </c>
      <c r="H1098" s="2" t="s">
        <v>946</v>
      </c>
      <c r="I1098" t="s">
        <v>2126</v>
      </c>
      <c r="J1098" s="11" t="str">
        <f t="shared" si="105"/>
        <v>IC.IT.070503</v>
      </c>
      <c r="K1098" s="2" t="s">
        <v>11324</v>
      </c>
      <c r="L1098" t="str">
        <f t="shared" si="106"/>
        <v xml:space="preserve">      Ace wrap</v>
      </c>
      <c r="M1098" s="12" t="str">
        <f t="shared" si="107"/>
        <v>PI.IC.IT.070503.01</v>
      </c>
      <c r="N1098" s="12"/>
      <c r="O1098" s="12" t="str">
        <f t="shared" si="108"/>
        <v>PH.IC.IT.070503.01</v>
      </c>
      <c r="Q1098" s="12" t="str">
        <f t="shared" si="109"/>
        <v>CL.IC.IT.070503.01</v>
      </c>
    </row>
    <row r="1099" spans="1:19" ht="15">
      <c r="A1099" t="s">
        <v>4089</v>
      </c>
      <c r="C1099" s="2" t="s">
        <v>7284</v>
      </c>
      <c r="E1099" s="2" t="s">
        <v>7071</v>
      </c>
      <c r="F1099" t="s">
        <v>4388</v>
      </c>
      <c r="G1099" t="s">
        <v>3926</v>
      </c>
      <c r="H1099" s="2" t="s">
        <v>948</v>
      </c>
      <c r="I1099" t="s">
        <v>2128</v>
      </c>
      <c r="J1099" s="11" t="str">
        <f t="shared" si="105"/>
        <v>IC.IT.070504</v>
      </c>
      <c r="K1099" s="2" t="s">
        <v>11324</v>
      </c>
      <c r="L1099" t="str">
        <f t="shared" si="106"/>
        <v xml:space="preserve">      Montgomery Straps</v>
      </c>
      <c r="M1099" s="12" t="str">
        <f t="shared" si="107"/>
        <v>PI.IC.IT.070504.01</v>
      </c>
      <c r="N1099" s="12"/>
      <c r="O1099" s="12" t="str">
        <f t="shared" si="108"/>
        <v>PH.IC.IT.070504.01</v>
      </c>
      <c r="Q1099" s="12" t="str">
        <f t="shared" si="109"/>
        <v>CL.IC.IT.070504.01</v>
      </c>
    </row>
    <row r="1100" spans="1:19" ht="15">
      <c r="A1100" t="s">
        <v>4089</v>
      </c>
      <c r="C1100" s="2" t="s">
        <v>7284</v>
      </c>
      <c r="E1100" s="2" t="s">
        <v>7071</v>
      </c>
      <c r="F1100" t="s">
        <v>4388</v>
      </c>
      <c r="G1100" t="s">
        <v>3927</v>
      </c>
      <c r="H1100" s="2" t="s">
        <v>7071</v>
      </c>
      <c r="I1100" t="s">
        <v>3797</v>
      </c>
      <c r="J1100" s="11" t="str">
        <f t="shared" si="105"/>
        <v>IC.IT.070505</v>
      </c>
      <c r="K1100" s="2" t="s">
        <v>11324</v>
      </c>
      <c r="L1100" t="str">
        <f t="shared" si="106"/>
        <v xml:space="preserve">      Sling</v>
      </c>
      <c r="M1100" s="12" t="str">
        <f t="shared" si="107"/>
        <v>PI.IC.IT.070505.01</v>
      </c>
      <c r="N1100" s="12"/>
      <c r="O1100" s="12" t="str">
        <f t="shared" si="108"/>
        <v>PH.IC.IT.070505.01</v>
      </c>
      <c r="Q1100" s="12" t="str">
        <f t="shared" si="109"/>
        <v>CL.IC.IT.070505.01</v>
      </c>
    </row>
    <row r="1101" spans="1:19" ht="14.1" customHeight="1">
      <c r="A1101" t="s">
        <v>4089</v>
      </c>
      <c r="C1101" s="2" t="s">
        <v>7284</v>
      </c>
      <c r="E1101" s="2" t="s">
        <v>7071</v>
      </c>
      <c r="F1101" t="s">
        <v>4260</v>
      </c>
      <c r="G1101" s="2" t="s">
        <v>4300</v>
      </c>
      <c r="H1101" s="2" t="s">
        <v>6888</v>
      </c>
      <c r="I1101" s="2" t="s">
        <v>4301</v>
      </c>
      <c r="J1101" s="11" t="str">
        <f t="shared" si="105"/>
        <v>IC.IT.070506</v>
      </c>
      <c r="K1101" s="2" t="s">
        <v>11324</v>
      </c>
      <c r="L1101" t="str">
        <f t="shared" si="106"/>
        <v xml:space="preserve"> Unable to Assess</v>
      </c>
      <c r="M1101" s="12" t="str">
        <f t="shared" si="107"/>
        <v>PI.IC.IT.070506.01</v>
      </c>
      <c r="N1101" s="12"/>
      <c r="O1101" s="12" t="str">
        <f t="shared" si="108"/>
        <v>PH.IC.IT.070506.01</v>
      </c>
      <c r="Q1101" s="12" t="str">
        <f t="shared" si="109"/>
        <v>CL.IC.IT.070506.01</v>
      </c>
      <c r="R1101" t="s">
        <v>1141</v>
      </c>
      <c r="S1101">
        <v>149</v>
      </c>
    </row>
    <row r="1102" spans="1:19" ht="15">
      <c r="A1102" t="s">
        <v>4089</v>
      </c>
      <c r="C1102" s="2" t="s">
        <v>7284</v>
      </c>
      <c r="E1102" s="2" t="s">
        <v>7071</v>
      </c>
      <c r="F1102" t="s">
        <v>4260</v>
      </c>
      <c r="G1102" s="2" t="s">
        <v>4513</v>
      </c>
      <c r="H1102" s="2" t="s">
        <v>7284</v>
      </c>
      <c r="I1102" s="2" t="s">
        <v>4513</v>
      </c>
      <c r="J1102" s="11" t="str">
        <f t="shared" si="105"/>
        <v>IC.IT.070507</v>
      </c>
      <c r="K1102" s="2" t="s">
        <v>11324</v>
      </c>
      <c r="L1102" t="str">
        <f t="shared" si="106"/>
        <v>Other</v>
      </c>
      <c r="M1102" s="12" t="str">
        <f t="shared" si="107"/>
        <v>PI.IC.IT.070507.01</v>
      </c>
      <c r="N1102" s="12"/>
      <c r="O1102" s="12" t="str">
        <f t="shared" si="108"/>
        <v>PH.IC.IT.070507.01</v>
      </c>
      <c r="Q1102" s="12" t="str">
        <f t="shared" si="109"/>
        <v>CL.IC.IT.070507.01</v>
      </c>
      <c r="R1102" t="s">
        <v>1141</v>
      </c>
      <c r="S1102">
        <v>153</v>
      </c>
    </row>
    <row r="1103" spans="1:19" ht="15">
      <c r="A1103" t="s">
        <v>4089</v>
      </c>
      <c r="C1103" s="2" t="s">
        <v>7284</v>
      </c>
      <c r="D1103" t="s">
        <v>4165</v>
      </c>
      <c r="E1103" s="2" t="s">
        <v>6888</v>
      </c>
      <c r="F1103" t="s">
        <v>4298</v>
      </c>
      <c r="G1103" t="s">
        <v>3923</v>
      </c>
      <c r="H1103" s="2" t="s">
        <v>11324</v>
      </c>
      <c r="I1103" t="s">
        <v>1001</v>
      </c>
      <c r="J1103" s="11" t="str">
        <f t="shared" si="105"/>
        <v>IC.IT.070601</v>
      </c>
      <c r="K1103" s="2" t="s">
        <v>11324</v>
      </c>
      <c r="L1103" t="str">
        <f t="shared" si="106"/>
        <v xml:space="preserve">      None</v>
      </c>
      <c r="M1103" s="12" t="str">
        <f t="shared" si="107"/>
        <v>PI.IC.IT.070601.01</v>
      </c>
      <c r="N1103" s="12"/>
      <c r="O1103" s="12" t="str">
        <f t="shared" si="108"/>
        <v>PH.IC.IT.070601.01</v>
      </c>
      <c r="Q1103" s="12" t="str">
        <f t="shared" si="109"/>
        <v>CL.IC.IT.070601.01</v>
      </c>
    </row>
    <row r="1104" spans="1:19" ht="15">
      <c r="A1104" t="s">
        <v>4089</v>
      </c>
      <c r="C1104" s="2" t="s">
        <v>7284</v>
      </c>
      <c r="E1104" s="2" t="s">
        <v>6888</v>
      </c>
      <c r="F1104" t="s">
        <v>4298</v>
      </c>
      <c r="G1104" t="s">
        <v>3799</v>
      </c>
      <c r="H1104" s="2" t="s">
        <v>923</v>
      </c>
      <c r="I1104" t="s">
        <v>3800</v>
      </c>
      <c r="J1104" s="11" t="str">
        <f t="shared" si="105"/>
        <v>IC.IT.070602</v>
      </c>
      <c r="K1104" s="2" t="s">
        <v>1192</v>
      </c>
      <c r="L1104" t="str">
        <f t="shared" si="106"/>
        <v xml:space="preserve">      Scant</v>
      </c>
      <c r="M1104" s="12" t="str">
        <f t="shared" si="107"/>
        <v>PI.IC.IT.070602.01</v>
      </c>
      <c r="N1104" s="12"/>
      <c r="O1104" s="12" t="str">
        <f t="shared" si="108"/>
        <v>PH.IC.IT.070602.01</v>
      </c>
      <c r="Q1104" s="12" t="str">
        <f t="shared" si="109"/>
        <v>CL.IC.IT.070602.01</v>
      </c>
    </row>
    <row r="1105" spans="1:19" ht="15">
      <c r="A1105" t="s">
        <v>4089</v>
      </c>
      <c r="C1105" s="2" t="s">
        <v>7284</v>
      </c>
      <c r="E1105" s="2" t="s">
        <v>6888</v>
      </c>
      <c r="F1105" t="s">
        <v>4298</v>
      </c>
      <c r="G1105" t="s">
        <v>3801</v>
      </c>
      <c r="H1105" s="2" t="s">
        <v>1202</v>
      </c>
      <c r="I1105" t="s">
        <v>4203</v>
      </c>
      <c r="J1105" s="11" t="str">
        <f t="shared" si="105"/>
        <v>IC.IT.070603</v>
      </c>
      <c r="K1105" s="2" t="s">
        <v>1192</v>
      </c>
      <c r="L1105" t="str">
        <f t="shared" si="106"/>
        <v xml:space="preserve">      Small</v>
      </c>
      <c r="M1105" s="12" t="str">
        <f t="shared" si="107"/>
        <v>PI.IC.IT.070603.01</v>
      </c>
      <c r="N1105" s="12"/>
      <c r="O1105" s="12" t="str">
        <f t="shared" si="108"/>
        <v>PH.IC.IT.070603.01</v>
      </c>
      <c r="Q1105" s="12" t="str">
        <f t="shared" si="109"/>
        <v>CL.IC.IT.070603.01</v>
      </c>
    </row>
    <row r="1106" spans="1:19" ht="15">
      <c r="A1106" t="s">
        <v>4089</v>
      </c>
      <c r="C1106" s="2" t="s">
        <v>7284</v>
      </c>
      <c r="E1106" s="2" t="s">
        <v>6888</v>
      </c>
      <c r="F1106" t="s">
        <v>4298</v>
      </c>
      <c r="G1106" t="s">
        <v>4204</v>
      </c>
      <c r="H1106" s="2" t="s">
        <v>7070</v>
      </c>
      <c r="I1106" t="s">
        <v>3266</v>
      </c>
      <c r="J1106" s="11" t="str">
        <f t="shared" si="105"/>
        <v>IC.IT.070604</v>
      </c>
      <c r="K1106" s="2" t="s">
        <v>1192</v>
      </c>
      <c r="L1106" t="str">
        <f t="shared" si="106"/>
        <v xml:space="preserve">      Moderate</v>
      </c>
      <c r="M1106" s="12" t="str">
        <f t="shared" si="107"/>
        <v>PI.IC.IT.070604.01</v>
      </c>
      <c r="N1106" s="12"/>
      <c r="O1106" s="12" t="str">
        <f t="shared" si="108"/>
        <v>PH.IC.IT.070604.01</v>
      </c>
      <c r="Q1106" s="12" t="str">
        <f t="shared" si="109"/>
        <v>CL.IC.IT.070604.01</v>
      </c>
    </row>
    <row r="1107" spans="1:19" ht="15">
      <c r="A1107" t="s">
        <v>4089</v>
      </c>
      <c r="C1107" s="2" t="s">
        <v>7284</v>
      </c>
      <c r="E1107" s="2" t="s">
        <v>6888</v>
      </c>
      <c r="F1107" t="s">
        <v>4298</v>
      </c>
      <c r="G1107" t="s">
        <v>4205</v>
      </c>
      <c r="H1107" s="2" t="s">
        <v>7071</v>
      </c>
      <c r="I1107" t="s">
        <v>4206</v>
      </c>
      <c r="J1107" s="11" t="str">
        <f t="shared" si="105"/>
        <v>IC.IT.070605</v>
      </c>
      <c r="K1107" s="2" t="s">
        <v>1192</v>
      </c>
      <c r="L1107" t="str">
        <f t="shared" si="106"/>
        <v xml:space="preserve">      Large</v>
      </c>
      <c r="M1107" s="12" t="str">
        <f t="shared" si="107"/>
        <v>PI.IC.IT.070605.01</v>
      </c>
      <c r="N1107" s="12"/>
      <c r="O1107" s="12" t="str">
        <f t="shared" si="108"/>
        <v>PH.IC.IT.070605.01</v>
      </c>
      <c r="Q1107" s="12" t="str">
        <f t="shared" si="109"/>
        <v>CL.IC.IT.070605.01</v>
      </c>
    </row>
    <row r="1108" spans="1:19" ht="15">
      <c r="A1108" t="s">
        <v>4089</v>
      </c>
      <c r="C1108" s="2" t="s">
        <v>7284</v>
      </c>
      <c r="E1108" s="2" t="s">
        <v>6888</v>
      </c>
      <c r="F1108" t="s">
        <v>4298</v>
      </c>
      <c r="G1108" t="s">
        <v>4207</v>
      </c>
      <c r="H1108" s="2" t="s">
        <v>6888</v>
      </c>
      <c r="I1108" t="s">
        <v>4208</v>
      </c>
      <c r="J1108" s="11" t="str">
        <f t="shared" si="105"/>
        <v>IC.IT.070606</v>
      </c>
      <c r="K1108" s="2" t="s">
        <v>1192</v>
      </c>
      <c r="L1108" t="str">
        <f t="shared" si="106"/>
        <v xml:space="preserve">      Copious</v>
      </c>
      <c r="M1108" s="12" t="str">
        <f t="shared" si="107"/>
        <v>PI.IC.IT.070606.01</v>
      </c>
      <c r="N1108" s="12"/>
      <c r="O1108" s="12" t="str">
        <f t="shared" si="108"/>
        <v>PH.IC.IT.070606.01</v>
      </c>
      <c r="Q1108" s="12" t="str">
        <f t="shared" si="109"/>
        <v>CL.IC.IT.070606.01</v>
      </c>
    </row>
    <row r="1109" spans="1:19" ht="15">
      <c r="A1109" t="s">
        <v>4089</v>
      </c>
      <c r="C1109" s="2" t="s">
        <v>7284</v>
      </c>
      <c r="E1109" s="2" t="s">
        <v>6888</v>
      </c>
      <c r="F1109" t="s">
        <v>4298</v>
      </c>
      <c r="G1109" s="2" t="s">
        <v>4300</v>
      </c>
      <c r="H1109" s="2" t="s">
        <v>7284</v>
      </c>
      <c r="I1109" s="2" t="s">
        <v>4301</v>
      </c>
      <c r="J1109" s="11" t="str">
        <f t="shared" si="105"/>
        <v>IC.IT.070607</v>
      </c>
      <c r="K1109" s="2" t="s">
        <v>1192</v>
      </c>
      <c r="L1109" t="str">
        <f t="shared" si="106"/>
        <v xml:space="preserve"> Unable to Assess</v>
      </c>
      <c r="M1109" s="12" t="str">
        <f t="shared" si="107"/>
        <v>PI.IC.IT.070607.01</v>
      </c>
      <c r="N1109" s="12"/>
      <c r="O1109" s="12" t="str">
        <f t="shared" si="108"/>
        <v>PH.IC.IT.070607.01</v>
      </c>
      <c r="Q1109" s="12" t="str">
        <f t="shared" si="109"/>
        <v>CL.IC.IT.070607.01</v>
      </c>
      <c r="R1109" t="s">
        <v>1141</v>
      </c>
      <c r="S1109">
        <v>150</v>
      </c>
    </row>
    <row r="1110" spans="1:19" ht="15">
      <c r="A1110" t="s">
        <v>4089</v>
      </c>
      <c r="C1110" s="2" t="s">
        <v>7284</v>
      </c>
      <c r="D1110" t="s">
        <v>4046</v>
      </c>
      <c r="E1110" s="2" t="s">
        <v>7284</v>
      </c>
      <c r="F1110" t="s">
        <v>4298</v>
      </c>
      <c r="G1110" t="s">
        <v>4047</v>
      </c>
      <c r="H1110" s="2" t="s">
        <v>1192</v>
      </c>
      <c r="I1110" t="s">
        <v>1935</v>
      </c>
      <c r="J1110" s="11" t="str">
        <f t="shared" si="105"/>
        <v>IC.IT.070701</v>
      </c>
      <c r="K1110" s="2" t="s">
        <v>1192</v>
      </c>
      <c r="L1110" t="str">
        <f t="shared" si="106"/>
        <v xml:space="preserve">      Colorless</v>
      </c>
      <c r="M1110" s="12" t="str">
        <f t="shared" si="107"/>
        <v>PI.IC.IT.070701.01</v>
      </c>
      <c r="N1110" s="12"/>
      <c r="O1110" s="12" t="str">
        <f t="shared" si="108"/>
        <v>PH.IC.IT.070701.01</v>
      </c>
      <c r="Q1110" s="12" t="str">
        <f t="shared" si="109"/>
        <v>CL.IC.IT.070701.01</v>
      </c>
      <c r="R1110" t="s">
        <v>1141</v>
      </c>
    </row>
    <row r="1111" spans="1:19" ht="15">
      <c r="A1111" t="s">
        <v>4089</v>
      </c>
      <c r="C1111" s="2" t="s">
        <v>7284</v>
      </c>
      <c r="E1111" s="2" t="s">
        <v>7284</v>
      </c>
      <c r="F1111" t="s">
        <v>4298</v>
      </c>
      <c r="G1111" t="s">
        <v>4217</v>
      </c>
      <c r="H1111" s="2" t="s">
        <v>1199</v>
      </c>
      <c r="I1111" t="s">
        <v>2103</v>
      </c>
      <c r="J1111" s="11" t="str">
        <f t="shared" si="105"/>
        <v>IC.IT.070702</v>
      </c>
      <c r="K1111" s="2" t="s">
        <v>11324</v>
      </c>
      <c r="L1111" t="str">
        <f t="shared" si="106"/>
        <v xml:space="preserve">      Yellow</v>
      </c>
      <c r="M1111" s="12" t="str">
        <f t="shared" si="107"/>
        <v>PI.IC.IT.070702.01</v>
      </c>
      <c r="N1111" s="12"/>
      <c r="O1111" s="12" t="str">
        <f t="shared" si="108"/>
        <v>PH.IC.IT.070702.01</v>
      </c>
      <c r="Q1111" s="12" t="str">
        <f t="shared" si="109"/>
        <v>CL.IC.IT.070702.01</v>
      </c>
      <c r="R1111" t="s">
        <v>1141</v>
      </c>
    </row>
    <row r="1112" spans="1:19" ht="15">
      <c r="A1112" t="s">
        <v>4089</v>
      </c>
      <c r="C1112" s="2" t="s">
        <v>7284</v>
      </c>
      <c r="E1112" s="2" t="s">
        <v>7284</v>
      </c>
      <c r="F1112" t="s">
        <v>4298</v>
      </c>
      <c r="G1112" t="s">
        <v>4218</v>
      </c>
      <c r="H1112" s="2" t="s">
        <v>946</v>
      </c>
      <c r="I1112" t="s">
        <v>1432</v>
      </c>
      <c r="J1112" s="11" t="str">
        <f t="shared" si="105"/>
        <v>IC.IT.070703</v>
      </c>
      <c r="K1112" s="2" t="s">
        <v>11324</v>
      </c>
      <c r="L1112" t="str">
        <f t="shared" si="106"/>
        <v xml:space="preserve">      Amber</v>
      </c>
      <c r="M1112" s="12" t="str">
        <f t="shared" si="107"/>
        <v>PI.IC.IT.070703.01</v>
      </c>
      <c r="N1112" s="12"/>
      <c r="O1112" s="12" t="str">
        <f t="shared" si="108"/>
        <v>PH.IC.IT.070703.01</v>
      </c>
      <c r="Q1112" s="12" t="str">
        <f t="shared" si="109"/>
        <v>CL.IC.IT.070703.01</v>
      </c>
      <c r="R1112" t="s">
        <v>1141</v>
      </c>
    </row>
    <row r="1113" spans="1:19" ht="15">
      <c r="A1113" t="s">
        <v>4089</v>
      </c>
      <c r="C1113" s="2" t="s">
        <v>7284</v>
      </c>
      <c r="E1113" s="2" t="s">
        <v>7284</v>
      </c>
      <c r="F1113" t="s">
        <v>4298</v>
      </c>
      <c r="G1113" t="s">
        <v>4219</v>
      </c>
      <c r="H1113" s="2" t="s">
        <v>948</v>
      </c>
      <c r="I1113" t="s">
        <v>1937</v>
      </c>
      <c r="J1113" s="11" t="str">
        <f t="shared" si="105"/>
        <v>IC.IT.070704</v>
      </c>
      <c r="K1113" s="2" t="s">
        <v>11324</v>
      </c>
      <c r="L1113" t="str">
        <f t="shared" si="106"/>
        <v xml:space="preserve">      Pink</v>
      </c>
      <c r="M1113" s="12" t="str">
        <f t="shared" si="107"/>
        <v>PI.IC.IT.070704.01</v>
      </c>
      <c r="N1113" s="12"/>
      <c r="O1113" s="12" t="str">
        <f t="shared" si="108"/>
        <v>PH.IC.IT.070704.01</v>
      </c>
      <c r="Q1113" s="12" t="str">
        <f t="shared" si="109"/>
        <v>CL.IC.IT.070704.01</v>
      </c>
      <c r="R1113" t="s">
        <v>1141</v>
      </c>
    </row>
    <row r="1114" spans="1:19" ht="15">
      <c r="A1114" t="s">
        <v>4089</v>
      </c>
      <c r="C1114" s="2" t="s">
        <v>7284</v>
      </c>
      <c r="E1114" s="2" t="s">
        <v>7284</v>
      </c>
      <c r="F1114" t="s">
        <v>4298</v>
      </c>
      <c r="G1114" t="s">
        <v>4220</v>
      </c>
      <c r="H1114" s="2" t="s">
        <v>7071</v>
      </c>
      <c r="I1114" t="s">
        <v>1560</v>
      </c>
      <c r="J1114" s="11" t="str">
        <f t="shared" si="105"/>
        <v>IC.IT.070705</v>
      </c>
      <c r="K1114" s="2" t="s">
        <v>11324</v>
      </c>
      <c r="L1114" t="str">
        <f t="shared" si="106"/>
        <v xml:space="preserve">      Red</v>
      </c>
      <c r="M1114" s="12" t="str">
        <f t="shared" si="107"/>
        <v>PI.IC.IT.070705.01</v>
      </c>
      <c r="N1114" s="12"/>
      <c r="O1114" s="12" t="str">
        <f t="shared" si="108"/>
        <v>PH.IC.IT.070705.01</v>
      </c>
      <c r="Q1114" s="12" t="str">
        <f t="shared" si="109"/>
        <v>CL.IC.IT.070705.01</v>
      </c>
      <c r="R1114" t="s">
        <v>1141</v>
      </c>
    </row>
    <row r="1115" spans="1:19" ht="15">
      <c r="A1115" t="s">
        <v>4089</v>
      </c>
      <c r="C1115" s="2" t="s">
        <v>7284</v>
      </c>
      <c r="E1115" s="2" t="s">
        <v>7284</v>
      </c>
      <c r="F1115" t="s">
        <v>4298</v>
      </c>
      <c r="G1115" t="s">
        <v>2705</v>
      </c>
      <c r="H1115" s="2" t="s">
        <v>6888</v>
      </c>
      <c r="I1115" t="s">
        <v>2706</v>
      </c>
      <c r="J1115" s="11" t="str">
        <f t="shared" si="105"/>
        <v>IC.IT.070706</v>
      </c>
      <c r="K1115" s="2" t="s">
        <v>11324</v>
      </c>
      <c r="L1115" t="str">
        <f t="shared" si="106"/>
        <v xml:space="preserve">     Bright red</v>
      </c>
      <c r="M1115" s="12" t="str">
        <f t="shared" si="107"/>
        <v>PI.IC.IT.070706.01</v>
      </c>
      <c r="N1115" s="12"/>
      <c r="O1115" s="12" t="str">
        <f t="shared" si="108"/>
        <v>PH.IC.IT.070706.01</v>
      </c>
      <c r="Q1115" s="12" t="str">
        <f t="shared" si="109"/>
        <v>CL.IC.IT.070706.01</v>
      </c>
      <c r="R1115" t="s">
        <v>1141</v>
      </c>
    </row>
    <row r="1116" spans="1:19" ht="15">
      <c r="A1116" t="s">
        <v>4089</v>
      </c>
      <c r="C1116" s="2" t="s">
        <v>7284</v>
      </c>
      <c r="E1116" s="2" t="s">
        <v>7284</v>
      </c>
      <c r="F1116" t="s">
        <v>4298</v>
      </c>
      <c r="G1116" t="s">
        <v>4221</v>
      </c>
      <c r="H1116" s="2" t="s">
        <v>7284</v>
      </c>
      <c r="I1116" t="s">
        <v>2101</v>
      </c>
      <c r="J1116" s="11" t="str">
        <f t="shared" si="105"/>
        <v>IC.IT.070707</v>
      </c>
      <c r="K1116" s="2" t="s">
        <v>11324</v>
      </c>
      <c r="L1116" t="str">
        <f t="shared" si="106"/>
        <v xml:space="preserve">      Maroon</v>
      </c>
      <c r="M1116" s="12" t="str">
        <f t="shared" si="107"/>
        <v>PI.IC.IT.070707.01</v>
      </c>
      <c r="N1116" s="12"/>
      <c r="O1116" s="12" t="str">
        <f t="shared" si="108"/>
        <v>PH.IC.IT.070707.01</v>
      </c>
      <c r="Q1116" s="12" t="str">
        <f t="shared" si="109"/>
        <v>CL.IC.IT.070707.01</v>
      </c>
      <c r="R1116" t="s">
        <v>1141</v>
      </c>
    </row>
    <row r="1117" spans="1:19" ht="15">
      <c r="A1117" t="s">
        <v>4089</v>
      </c>
      <c r="C1117" s="2" t="s">
        <v>7284</v>
      </c>
      <c r="E1117" s="2" t="s">
        <v>7284</v>
      </c>
      <c r="F1117" t="s">
        <v>4298</v>
      </c>
      <c r="G1117" t="s">
        <v>4222</v>
      </c>
      <c r="H1117" s="2" t="s">
        <v>10093</v>
      </c>
      <c r="I1117" t="s">
        <v>1436</v>
      </c>
      <c r="J1117" s="11" t="str">
        <f t="shared" si="105"/>
        <v>IC.IT.070708</v>
      </c>
      <c r="K1117" s="2" t="s">
        <v>11324</v>
      </c>
      <c r="L1117" t="str">
        <f t="shared" si="106"/>
        <v xml:space="preserve">      Tan</v>
      </c>
      <c r="M1117" s="12" t="str">
        <f t="shared" si="107"/>
        <v>PI.IC.IT.070708.01</v>
      </c>
      <c r="N1117" s="12"/>
      <c r="O1117" s="12" t="str">
        <f t="shared" si="108"/>
        <v>PH.IC.IT.070708.01</v>
      </c>
      <c r="Q1117" s="12" t="str">
        <f t="shared" si="109"/>
        <v>CL.IC.IT.070708.01</v>
      </c>
      <c r="R1117" t="s">
        <v>1141</v>
      </c>
    </row>
    <row r="1118" spans="1:19" ht="15">
      <c r="A1118" t="s">
        <v>4089</v>
      </c>
      <c r="C1118" s="2" t="s">
        <v>7284</v>
      </c>
      <c r="E1118" s="2" t="s">
        <v>7284</v>
      </c>
      <c r="F1118" t="s">
        <v>4298</v>
      </c>
      <c r="G1118" t="s">
        <v>4052</v>
      </c>
      <c r="H1118" s="2" t="s">
        <v>10095</v>
      </c>
      <c r="I1118" t="s">
        <v>2703</v>
      </c>
      <c r="J1118" s="11" t="str">
        <f t="shared" si="105"/>
        <v>IC.IT.070709</v>
      </c>
      <c r="K1118" s="2" t="s">
        <v>11324</v>
      </c>
      <c r="L1118" t="str">
        <f t="shared" si="106"/>
        <v xml:space="preserve">      Brown</v>
      </c>
      <c r="M1118" s="12" t="str">
        <f t="shared" si="107"/>
        <v>PI.IC.IT.070709.01</v>
      </c>
      <c r="N1118" s="12"/>
      <c r="O1118" s="12" t="str">
        <f t="shared" si="108"/>
        <v>PH.IC.IT.070709.01</v>
      </c>
      <c r="Q1118" s="12" t="str">
        <f t="shared" si="109"/>
        <v>CL.IC.IT.070709.01</v>
      </c>
      <c r="R1118" t="s">
        <v>1141</v>
      </c>
    </row>
    <row r="1119" spans="1:19" ht="15">
      <c r="A1119" t="s">
        <v>4089</v>
      </c>
      <c r="C1119" s="2" t="s">
        <v>7284</v>
      </c>
      <c r="E1119" s="2" t="s">
        <v>7284</v>
      </c>
      <c r="F1119" t="s">
        <v>4298</v>
      </c>
      <c r="G1119" t="s">
        <v>4053</v>
      </c>
      <c r="H1119" s="2" t="s">
        <v>10905</v>
      </c>
      <c r="I1119" t="s">
        <v>1434</v>
      </c>
      <c r="J1119" s="11" t="str">
        <f t="shared" si="105"/>
        <v>IC.IT.070710</v>
      </c>
      <c r="K1119" s="2" t="s">
        <v>11324</v>
      </c>
      <c r="L1119" t="str">
        <f t="shared" si="106"/>
        <v xml:space="preserve">      Green</v>
      </c>
      <c r="M1119" s="12" t="str">
        <f t="shared" si="107"/>
        <v>PI.IC.IT.070710.01</v>
      </c>
      <c r="N1119" s="12"/>
      <c r="O1119" s="12" t="str">
        <f t="shared" si="108"/>
        <v>PH.IC.IT.070710.01</v>
      </c>
      <c r="Q1119" s="12" t="str">
        <f t="shared" si="109"/>
        <v>CL.IC.IT.070710.01</v>
      </c>
      <c r="R1119" t="s">
        <v>1141</v>
      </c>
    </row>
    <row r="1120" spans="1:19" ht="15">
      <c r="A1120" t="s">
        <v>4089</v>
      </c>
      <c r="C1120" s="2" t="s">
        <v>7284</v>
      </c>
      <c r="E1120" s="2" t="s">
        <v>7284</v>
      </c>
      <c r="F1120" t="s">
        <v>4298</v>
      </c>
      <c r="G1120" t="s">
        <v>3123</v>
      </c>
      <c r="H1120" s="2" t="s">
        <v>11023</v>
      </c>
      <c r="I1120" t="s">
        <v>3124</v>
      </c>
      <c r="J1120" s="11" t="str">
        <f t="shared" ref="J1120:J1188" si="110">CONCATENATE("IC.IT.",C1120,E1120,H1120)</f>
        <v>IC.IT.070712</v>
      </c>
      <c r="K1120" s="2" t="s">
        <v>11324</v>
      </c>
      <c r="L1120" t="str">
        <f t="shared" ref="L1120:L1188" si="111">G1120</f>
        <v xml:space="preserve">     White</v>
      </c>
      <c r="M1120" s="12" t="str">
        <f t="shared" ref="M1120:M1188" si="112">CONCATENATE("PI.",J1120,".",K1120)</f>
        <v>PI.IC.IT.070712.01</v>
      </c>
      <c r="N1120" s="12"/>
      <c r="O1120" s="12" t="str">
        <f t="shared" ref="O1120:O1188" si="113">CONCATENATE("PH.",J1120,".",K1120)</f>
        <v>PH.IC.IT.070712.01</v>
      </c>
      <c r="Q1120" s="12" t="str">
        <f t="shared" ref="Q1120:Q1188" si="114">CONCATENATE("CL.",J1120,".",K1120)</f>
        <v>CL.IC.IT.070712.01</v>
      </c>
      <c r="R1120" t="s">
        <v>1141</v>
      </c>
    </row>
    <row r="1121" spans="1:19" ht="15">
      <c r="A1121" t="s">
        <v>4089</v>
      </c>
      <c r="C1121" s="2" t="s">
        <v>7284</v>
      </c>
      <c r="E1121" s="2" t="s">
        <v>7284</v>
      </c>
      <c r="F1121" t="s">
        <v>4298</v>
      </c>
      <c r="G1121" t="s">
        <v>4054</v>
      </c>
      <c r="H1121" s="2" t="s">
        <v>8201</v>
      </c>
      <c r="I1121" t="s">
        <v>2618</v>
      </c>
      <c r="J1121" s="11" t="str">
        <f t="shared" si="110"/>
        <v>IC.IT.070713</v>
      </c>
      <c r="K1121" s="2" t="s">
        <v>11324</v>
      </c>
      <c r="L1121" t="str">
        <f t="shared" si="111"/>
        <v xml:space="preserve">      Black</v>
      </c>
      <c r="M1121" s="12" t="str">
        <f t="shared" si="112"/>
        <v>PI.IC.IT.070713.01</v>
      </c>
      <c r="N1121" s="12"/>
      <c r="O1121" s="12" t="str">
        <f t="shared" si="113"/>
        <v>PH.IC.IT.070713.01</v>
      </c>
      <c r="Q1121" s="12" t="str">
        <f t="shared" si="114"/>
        <v>CL.IC.IT.070713.01</v>
      </c>
      <c r="R1121" t="s">
        <v>1141</v>
      </c>
    </row>
    <row r="1122" spans="1:19" ht="15">
      <c r="A1122" t="s">
        <v>4089</v>
      </c>
      <c r="C1122" s="2" t="s">
        <v>7284</v>
      </c>
      <c r="E1122" s="2" t="s">
        <v>7284</v>
      </c>
      <c r="F1122" t="s">
        <v>4432</v>
      </c>
      <c r="G1122" s="2" t="s">
        <v>4433</v>
      </c>
      <c r="H1122" s="2" t="s">
        <v>9621</v>
      </c>
      <c r="I1122" s="2" t="s">
        <v>4301</v>
      </c>
      <c r="J1122" s="11" t="str">
        <f t="shared" si="110"/>
        <v>IC.IT.070714</v>
      </c>
      <c r="K1122" s="2" t="s">
        <v>11324</v>
      </c>
      <c r="L1122" t="str">
        <f t="shared" si="111"/>
        <v xml:space="preserve">  Unable to assess</v>
      </c>
      <c r="M1122" s="12" t="str">
        <f t="shared" si="112"/>
        <v>PI.IC.IT.070714.01</v>
      </c>
      <c r="N1122" s="12"/>
      <c r="O1122" s="12" t="str">
        <f t="shared" si="113"/>
        <v>PH.IC.IT.070714.01</v>
      </c>
      <c r="Q1122" s="12" t="str">
        <f t="shared" si="114"/>
        <v>CL.IC.IT.070714.01</v>
      </c>
      <c r="R1122" t="s">
        <v>1141</v>
      </c>
      <c r="S1122">
        <v>151</v>
      </c>
    </row>
    <row r="1123" spans="1:19" ht="15">
      <c r="A1123" t="s">
        <v>4089</v>
      </c>
      <c r="C1123" s="2" t="s">
        <v>7284</v>
      </c>
      <c r="D1123" t="s">
        <v>3875</v>
      </c>
      <c r="E1123" s="2" t="s">
        <v>10093</v>
      </c>
      <c r="F1123" t="s">
        <v>4298</v>
      </c>
      <c r="G1123" t="s">
        <v>4055</v>
      </c>
      <c r="H1123" s="2" t="s">
        <v>11324</v>
      </c>
      <c r="I1123" t="s">
        <v>1639</v>
      </c>
      <c r="J1123" s="11" t="str">
        <f t="shared" si="110"/>
        <v>IC.IT.070801</v>
      </c>
      <c r="K1123" s="2" t="s">
        <v>11324</v>
      </c>
      <c r="L1123" t="str">
        <f t="shared" si="111"/>
        <v xml:space="preserve">     Clear </v>
      </c>
      <c r="M1123" s="12" t="str">
        <f t="shared" si="112"/>
        <v>PI.IC.IT.070801.01</v>
      </c>
      <c r="N1123" s="12"/>
      <c r="O1123" s="12" t="str">
        <f t="shared" si="113"/>
        <v>PH.IC.IT.070801.01</v>
      </c>
      <c r="Q1123" s="12" t="str">
        <f t="shared" si="114"/>
        <v>CL.IC.IT.070801.01</v>
      </c>
      <c r="R1123" t="s">
        <v>1141</v>
      </c>
    </row>
    <row r="1124" spans="1:19" ht="15">
      <c r="A1124" t="s">
        <v>4089</v>
      </c>
      <c r="C1124" s="2" t="s">
        <v>7284</v>
      </c>
      <c r="E1124" s="2" t="s">
        <v>10093</v>
      </c>
      <c r="F1124" t="s">
        <v>4298</v>
      </c>
      <c r="G1124" t="s">
        <v>4056</v>
      </c>
      <c r="H1124" s="2" t="s">
        <v>1199</v>
      </c>
      <c r="I1124" t="s">
        <v>1438</v>
      </c>
      <c r="J1124" s="11" t="str">
        <f t="shared" si="110"/>
        <v>IC.IT.070802</v>
      </c>
      <c r="K1124" s="2" t="s">
        <v>11324</v>
      </c>
      <c r="L1124" t="str">
        <f t="shared" si="111"/>
        <v xml:space="preserve">      Bloody</v>
      </c>
      <c r="M1124" s="12" t="str">
        <f t="shared" si="112"/>
        <v>PI.IC.IT.070802.01</v>
      </c>
      <c r="N1124" s="12"/>
      <c r="O1124" s="12" t="str">
        <f t="shared" si="113"/>
        <v>PH.IC.IT.070802.01</v>
      </c>
      <c r="Q1124" s="12" t="str">
        <f t="shared" si="114"/>
        <v>CL.IC.IT.070802.01</v>
      </c>
      <c r="R1124" t="s">
        <v>1141</v>
      </c>
    </row>
    <row r="1125" spans="1:19" ht="15">
      <c r="A1125" t="s">
        <v>4089</v>
      </c>
      <c r="C1125" s="2" t="s">
        <v>7284</v>
      </c>
      <c r="E1125" s="2" t="s">
        <v>10093</v>
      </c>
      <c r="F1125" t="s">
        <v>4298</v>
      </c>
      <c r="G1125" t="s">
        <v>4057</v>
      </c>
      <c r="H1125" s="2" t="s">
        <v>946</v>
      </c>
      <c r="I1125" t="s">
        <v>1635</v>
      </c>
      <c r="J1125" s="11" t="str">
        <f t="shared" si="110"/>
        <v>IC.IT.070803</v>
      </c>
      <c r="K1125" s="2" t="s">
        <v>11324</v>
      </c>
      <c r="L1125" t="str">
        <f t="shared" si="111"/>
        <v xml:space="preserve">      Serosanguinous</v>
      </c>
      <c r="M1125" s="12" t="str">
        <f t="shared" si="112"/>
        <v>PI.IC.IT.070803.01</v>
      </c>
      <c r="N1125" s="12"/>
      <c r="O1125" s="12" t="str">
        <f t="shared" si="113"/>
        <v>PH.IC.IT.070803.01</v>
      </c>
      <c r="Q1125" s="12" t="str">
        <f t="shared" si="114"/>
        <v>CL.IC.IT.070803.01</v>
      </c>
      <c r="R1125" t="s">
        <v>1141</v>
      </c>
    </row>
    <row r="1126" spans="1:19" ht="15">
      <c r="A1126" t="s">
        <v>4089</v>
      </c>
      <c r="C1126" s="2" t="s">
        <v>7284</v>
      </c>
      <c r="E1126" s="2" t="s">
        <v>10093</v>
      </c>
      <c r="F1126" t="s">
        <v>4298</v>
      </c>
      <c r="G1126" t="s">
        <v>4058</v>
      </c>
      <c r="H1126" s="2" t="s">
        <v>948</v>
      </c>
      <c r="I1126" t="s">
        <v>1637</v>
      </c>
      <c r="J1126" s="11" t="str">
        <f t="shared" si="110"/>
        <v>IC.IT.070804</v>
      </c>
      <c r="K1126" s="2" t="s">
        <v>11324</v>
      </c>
      <c r="L1126" t="str">
        <f t="shared" si="111"/>
        <v xml:space="preserve">      Serous</v>
      </c>
      <c r="M1126" s="12" t="str">
        <f t="shared" si="112"/>
        <v>PI.IC.IT.070804.01</v>
      </c>
      <c r="N1126" s="12"/>
      <c r="O1126" s="12" t="str">
        <f t="shared" si="113"/>
        <v>PH.IC.IT.070804.01</v>
      </c>
      <c r="Q1126" s="12" t="str">
        <f t="shared" si="114"/>
        <v>CL.IC.IT.070804.01</v>
      </c>
      <c r="R1126" t="s">
        <v>1141</v>
      </c>
    </row>
    <row r="1127" spans="1:19" ht="15">
      <c r="A1127" t="s">
        <v>4089</v>
      </c>
      <c r="C1127" s="2" t="s">
        <v>7284</v>
      </c>
      <c r="E1127" s="2" t="s">
        <v>10093</v>
      </c>
      <c r="F1127" t="s">
        <v>4298</v>
      </c>
      <c r="G1127" t="s">
        <v>4059</v>
      </c>
      <c r="H1127" s="2" t="s">
        <v>7071</v>
      </c>
      <c r="I1127" t="s">
        <v>1641</v>
      </c>
      <c r="J1127" s="11" t="str">
        <f t="shared" si="110"/>
        <v>IC.IT.070805</v>
      </c>
      <c r="K1127" s="2" t="s">
        <v>11324</v>
      </c>
      <c r="L1127" t="str">
        <f t="shared" si="111"/>
        <v xml:space="preserve">      Cloudy</v>
      </c>
      <c r="M1127" s="12" t="str">
        <f t="shared" si="112"/>
        <v>PI.IC.IT.070805.01</v>
      </c>
      <c r="N1127" s="12"/>
      <c r="O1127" s="12" t="str">
        <f t="shared" si="113"/>
        <v>PH.IC.IT.070805.01</v>
      </c>
      <c r="Q1127" s="12" t="str">
        <f t="shared" si="114"/>
        <v>CL.IC.IT.070805.01</v>
      </c>
      <c r="R1127" t="s">
        <v>1141</v>
      </c>
    </row>
    <row r="1128" spans="1:19" ht="15">
      <c r="A1128" t="s">
        <v>4089</v>
      </c>
      <c r="C1128" s="2" t="s">
        <v>7284</v>
      </c>
      <c r="E1128" s="2" t="s">
        <v>10093</v>
      </c>
      <c r="F1128" t="s">
        <v>4298</v>
      </c>
      <c r="G1128" t="s">
        <v>4060</v>
      </c>
      <c r="H1128" s="2" t="s">
        <v>6888</v>
      </c>
      <c r="I1128" t="s">
        <v>1643</v>
      </c>
      <c r="J1128" s="11" t="str">
        <f t="shared" si="110"/>
        <v>IC.IT.070806</v>
      </c>
      <c r="K1128" s="2" t="s">
        <v>11324</v>
      </c>
      <c r="L1128" t="str">
        <f t="shared" si="111"/>
        <v xml:space="preserve">      Purulent</v>
      </c>
      <c r="M1128" s="12" t="str">
        <f t="shared" si="112"/>
        <v>PI.IC.IT.070806.01</v>
      </c>
      <c r="N1128" s="12"/>
      <c r="O1128" s="12" t="str">
        <f t="shared" si="113"/>
        <v>PH.IC.IT.070806.01</v>
      </c>
      <c r="Q1128" s="12" t="str">
        <f t="shared" si="114"/>
        <v>CL.IC.IT.070806.01</v>
      </c>
      <c r="R1128" t="s">
        <v>1141</v>
      </c>
    </row>
    <row r="1129" spans="1:19" ht="15">
      <c r="A1129" t="s">
        <v>4089</v>
      </c>
      <c r="C1129" s="2" t="s">
        <v>7284</v>
      </c>
      <c r="E1129" s="2" t="s">
        <v>10093</v>
      </c>
      <c r="F1129" t="s">
        <v>4298</v>
      </c>
      <c r="G1129" t="s">
        <v>4061</v>
      </c>
      <c r="H1129" s="2" t="s">
        <v>7284</v>
      </c>
      <c r="I1129" t="s">
        <v>1645</v>
      </c>
      <c r="J1129" s="11" t="str">
        <f t="shared" si="110"/>
        <v>IC.IT.070807</v>
      </c>
      <c r="K1129" s="2" t="s">
        <v>11324</v>
      </c>
      <c r="L1129" t="str">
        <f t="shared" si="111"/>
        <v xml:space="preserve">      Viscous</v>
      </c>
      <c r="M1129" s="12" t="str">
        <f t="shared" si="112"/>
        <v>PI.IC.IT.070807.01</v>
      </c>
      <c r="N1129" s="12"/>
      <c r="O1129" s="12" t="str">
        <f t="shared" si="113"/>
        <v>PH.IC.IT.070807.01</v>
      </c>
      <c r="Q1129" s="12" t="str">
        <f t="shared" si="114"/>
        <v>CL.IC.IT.070807.01</v>
      </c>
      <c r="R1129" t="s">
        <v>1141</v>
      </c>
    </row>
    <row r="1130" spans="1:19" ht="15">
      <c r="A1130" t="s">
        <v>4089</v>
      </c>
      <c r="C1130" s="2" t="s">
        <v>7284</v>
      </c>
      <c r="E1130" s="2" t="s">
        <v>10093</v>
      </c>
      <c r="F1130" t="s">
        <v>4298</v>
      </c>
      <c r="G1130" s="2" t="s">
        <v>4300</v>
      </c>
      <c r="H1130" s="2" t="s">
        <v>10093</v>
      </c>
      <c r="I1130" s="2" t="s">
        <v>4301</v>
      </c>
      <c r="J1130" s="11" t="str">
        <f t="shared" si="110"/>
        <v>IC.IT.070808</v>
      </c>
      <c r="K1130" s="2" t="s">
        <v>11324</v>
      </c>
      <c r="L1130" t="str">
        <f t="shared" si="111"/>
        <v xml:space="preserve"> Unable to Assess</v>
      </c>
      <c r="M1130" s="12" t="str">
        <f t="shared" si="112"/>
        <v>PI.IC.IT.070808.01</v>
      </c>
      <c r="N1130" s="12"/>
      <c r="O1130" s="12" t="str">
        <f t="shared" si="113"/>
        <v>PH.IC.IT.070808.01</v>
      </c>
      <c r="Q1130" s="12" t="str">
        <f t="shared" si="114"/>
        <v>CL.IC.IT.070808.01</v>
      </c>
      <c r="R1130" t="s">
        <v>1141</v>
      </c>
      <c r="S1130">
        <v>152</v>
      </c>
    </row>
    <row r="1131" spans="1:19" ht="15">
      <c r="A1131" t="s">
        <v>4089</v>
      </c>
      <c r="C1131" s="2" t="s">
        <v>7284</v>
      </c>
      <c r="D1131" t="s">
        <v>3910</v>
      </c>
      <c r="E1131" s="2" t="s">
        <v>10095</v>
      </c>
      <c r="F1131" t="s">
        <v>4298</v>
      </c>
      <c r="G1131" t="s">
        <v>3885</v>
      </c>
      <c r="H1131" s="2" t="s">
        <v>11324</v>
      </c>
      <c r="I1131" t="s">
        <v>1993</v>
      </c>
      <c r="J1131" s="11" t="str">
        <f t="shared" si="110"/>
        <v>IC.IT.070901</v>
      </c>
      <c r="K1131" s="2" t="s">
        <v>11324</v>
      </c>
      <c r="L1131" t="str">
        <f t="shared" si="111"/>
        <v xml:space="preserve">     Odor none</v>
      </c>
      <c r="M1131" s="12" t="str">
        <f t="shared" si="112"/>
        <v>PI.IC.IT.070901.01</v>
      </c>
      <c r="N1131" s="12"/>
      <c r="O1131" s="12" t="str">
        <f t="shared" si="113"/>
        <v>PH.IC.IT.070901.01</v>
      </c>
      <c r="Q1131" s="12" t="str">
        <f t="shared" si="114"/>
        <v>CL.IC.IT.070901.01</v>
      </c>
      <c r="R1131" t="s">
        <v>1141</v>
      </c>
    </row>
    <row r="1132" spans="1:19" ht="15">
      <c r="A1132" t="s">
        <v>4089</v>
      </c>
      <c r="C1132" s="2" t="s">
        <v>7284</v>
      </c>
      <c r="E1132" s="2" t="s">
        <v>10095</v>
      </c>
      <c r="F1132" t="s">
        <v>4298</v>
      </c>
      <c r="G1132" t="s">
        <v>3755</v>
      </c>
      <c r="H1132" s="2" t="s">
        <v>1199</v>
      </c>
      <c r="I1132" t="s">
        <v>1995</v>
      </c>
      <c r="J1132" s="11" t="str">
        <f t="shared" si="110"/>
        <v>IC.IT.070902</v>
      </c>
      <c r="K1132" s="2" t="s">
        <v>11324</v>
      </c>
      <c r="L1132" t="str">
        <f t="shared" si="111"/>
        <v xml:space="preserve">     Odor foul</v>
      </c>
      <c r="M1132" s="12" t="str">
        <f t="shared" si="112"/>
        <v>PI.IC.IT.070902.01</v>
      </c>
      <c r="N1132" s="12"/>
      <c r="O1132" s="12" t="str">
        <f t="shared" si="113"/>
        <v>PH.IC.IT.070902.01</v>
      </c>
      <c r="Q1132" s="12" t="str">
        <f t="shared" si="114"/>
        <v>CL.IC.IT.070902.01</v>
      </c>
      <c r="R1132" t="s">
        <v>1141</v>
      </c>
    </row>
    <row r="1133" spans="1:19" ht="15">
      <c r="A1133" t="s">
        <v>4089</v>
      </c>
      <c r="C1133" s="2" t="s">
        <v>7284</v>
      </c>
      <c r="D1133" t="s">
        <v>5727</v>
      </c>
      <c r="E1133" s="2" t="s">
        <v>10905</v>
      </c>
      <c r="F1133" t="s">
        <v>4434</v>
      </c>
      <c r="G1133" t="s">
        <v>3912</v>
      </c>
      <c r="H1133" s="2" t="s">
        <v>11324</v>
      </c>
      <c r="I1133" t="s">
        <v>1831</v>
      </c>
      <c r="J1133" s="11" t="str">
        <f t="shared" si="110"/>
        <v>IC.IT.071001</v>
      </c>
      <c r="K1133" s="2" t="s">
        <v>11324</v>
      </c>
      <c r="L1133" t="str">
        <f t="shared" si="111"/>
        <v xml:space="preserve">      None (open to air)</v>
      </c>
      <c r="M1133" s="12" t="str">
        <f t="shared" si="112"/>
        <v>PI.IC.IT.071001.01</v>
      </c>
      <c r="N1133" s="12"/>
      <c r="O1133" s="12" t="str">
        <f t="shared" si="113"/>
        <v>PH.IC.IT.071001.01</v>
      </c>
      <c r="Q1133" s="12" t="str">
        <f t="shared" si="114"/>
        <v>CL.IC.IT.071001.01</v>
      </c>
      <c r="R1133" t="s">
        <v>1141</v>
      </c>
    </row>
    <row r="1134" spans="1:19" ht="15">
      <c r="A1134" t="s">
        <v>4089</v>
      </c>
      <c r="C1134" s="2" t="s">
        <v>7284</v>
      </c>
      <c r="E1134" s="2" t="s">
        <v>10905</v>
      </c>
      <c r="F1134" t="s">
        <v>4434</v>
      </c>
      <c r="G1134" t="s">
        <v>4243</v>
      </c>
      <c r="H1134" s="2" t="s">
        <v>1199</v>
      </c>
      <c r="I1134" t="s">
        <v>1827</v>
      </c>
      <c r="J1134" s="11" t="str">
        <f t="shared" si="110"/>
        <v>IC.IT.071002</v>
      </c>
      <c r="K1134" s="2" t="s">
        <v>11324</v>
      </c>
      <c r="L1134" t="str">
        <f t="shared" si="111"/>
        <v xml:space="preserve">      Pressure</v>
      </c>
      <c r="M1134" s="12" t="str">
        <f t="shared" si="112"/>
        <v>PI.IC.IT.071002.01</v>
      </c>
      <c r="N1134" s="12"/>
      <c r="O1134" s="12" t="str">
        <f t="shared" si="113"/>
        <v>PH.IC.IT.071002.01</v>
      </c>
      <c r="Q1134" s="12" t="str">
        <f t="shared" si="114"/>
        <v>CL.IC.IT.071002.01</v>
      </c>
      <c r="R1134" t="s">
        <v>1141</v>
      </c>
    </row>
    <row r="1135" spans="1:19" ht="15">
      <c r="A1135" t="s">
        <v>4089</v>
      </c>
      <c r="C1135" s="2" t="s">
        <v>7284</v>
      </c>
      <c r="E1135" s="2" t="s">
        <v>10905</v>
      </c>
      <c r="F1135" t="s">
        <v>4434</v>
      </c>
      <c r="G1135" t="s">
        <v>4244</v>
      </c>
      <c r="H1135" s="2" t="s">
        <v>946</v>
      </c>
      <c r="I1135" t="s">
        <v>1880</v>
      </c>
      <c r="J1135" s="11" t="str">
        <f t="shared" si="110"/>
        <v>IC.IT.071003</v>
      </c>
      <c r="K1135" s="2" t="s">
        <v>11324</v>
      </c>
      <c r="L1135" t="str">
        <f t="shared" si="111"/>
        <v xml:space="preserve">      Antimicrobial</v>
      </c>
      <c r="M1135" s="12" t="str">
        <f t="shared" si="112"/>
        <v>PI.IC.IT.071003.01</v>
      </c>
      <c r="N1135" s="12"/>
      <c r="O1135" s="12" t="str">
        <f t="shared" si="113"/>
        <v>PH.IC.IT.071003.01</v>
      </c>
      <c r="Q1135" s="12" t="str">
        <f t="shared" si="114"/>
        <v>CL.IC.IT.071003.01</v>
      </c>
      <c r="R1135" t="s">
        <v>1141</v>
      </c>
    </row>
    <row r="1136" spans="1:19" ht="15">
      <c r="A1136" t="s">
        <v>4089</v>
      </c>
      <c r="C1136" s="2" t="s">
        <v>7284</v>
      </c>
      <c r="E1136" s="2" t="s">
        <v>10905</v>
      </c>
      <c r="F1136" t="s">
        <v>4434</v>
      </c>
      <c r="G1136" t="s">
        <v>4245</v>
      </c>
      <c r="H1136" s="2" t="s">
        <v>948</v>
      </c>
      <c r="I1136" t="s">
        <v>1825</v>
      </c>
      <c r="J1136" s="11" t="str">
        <f t="shared" si="110"/>
        <v>IC.IT.071004</v>
      </c>
      <c r="K1136" s="2" t="s">
        <v>11324</v>
      </c>
      <c r="L1136" t="str">
        <f t="shared" si="111"/>
        <v xml:space="preserve">      Gauze</v>
      </c>
      <c r="M1136" s="12" t="str">
        <f t="shared" si="112"/>
        <v>PI.IC.IT.071004.01</v>
      </c>
      <c r="N1136" s="12"/>
      <c r="O1136" s="12" t="str">
        <f t="shared" si="113"/>
        <v>PH.IC.IT.071004.01</v>
      </c>
      <c r="Q1136" s="12" t="str">
        <f t="shared" si="114"/>
        <v>CL.IC.IT.071004.01</v>
      </c>
      <c r="R1136" t="s">
        <v>1141</v>
      </c>
    </row>
    <row r="1137" spans="1:25" ht="15">
      <c r="A1137" t="s">
        <v>4089</v>
      </c>
      <c r="C1137" s="2" t="s">
        <v>7284</v>
      </c>
      <c r="E1137" s="2" t="s">
        <v>10905</v>
      </c>
      <c r="F1137" t="s">
        <v>4434</v>
      </c>
      <c r="G1137" t="s">
        <v>3823</v>
      </c>
      <c r="H1137" s="2" t="s">
        <v>7071</v>
      </c>
      <c r="I1137" t="s">
        <v>1998</v>
      </c>
      <c r="J1137" s="11" t="str">
        <f t="shared" si="110"/>
        <v>IC.IT.071005</v>
      </c>
      <c r="K1137" s="2" t="s">
        <v>11324</v>
      </c>
      <c r="L1137" t="str">
        <f t="shared" si="111"/>
        <v xml:space="preserve">      Transparent (Opsite, Tegaderm)</v>
      </c>
      <c r="M1137" s="12" t="str">
        <f t="shared" si="112"/>
        <v>PI.IC.IT.071005.01</v>
      </c>
      <c r="N1137" s="12"/>
      <c r="O1137" s="12" t="str">
        <f t="shared" si="113"/>
        <v>PH.IC.IT.071005.01</v>
      </c>
      <c r="Q1137" s="12" t="str">
        <f t="shared" si="114"/>
        <v>CL.IC.IT.071005.01</v>
      </c>
      <c r="R1137" t="s">
        <v>1141</v>
      </c>
    </row>
    <row r="1138" spans="1:25" ht="15">
      <c r="A1138" t="s">
        <v>4089</v>
      </c>
      <c r="C1138" s="2" t="s">
        <v>7284</v>
      </c>
      <c r="E1138" s="2" t="s">
        <v>10905</v>
      </c>
      <c r="F1138" t="s">
        <v>4434</v>
      </c>
      <c r="G1138" t="s">
        <v>3824</v>
      </c>
      <c r="H1138" s="2" t="s">
        <v>6888</v>
      </c>
      <c r="I1138" t="s">
        <v>1701</v>
      </c>
      <c r="J1138" s="11" t="str">
        <f t="shared" si="110"/>
        <v>IC.IT.071006</v>
      </c>
      <c r="K1138" s="2" t="s">
        <v>11324</v>
      </c>
      <c r="L1138" t="str">
        <f t="shared" si="111"/>
        <v xml:space="preserve">      Wet to Dry: specify date/time</v>
      </c>
      <c r="M1138" s="12" t="str">
        <f t="shared" si="112"/>
        <v>PI.IC.IT.071006.01</v>
      </c>
      <c r="N1138" s="12"/>
      <c r="O1138" s="12" t="str">
        <f t="shared" si="113"/>
        <v>PH.IC.IT.071006.01</v>
      </c>
      <c r="Q1138" s="12" t="str">
        <f t="shared" si="114"/>
        <v>CL.IC.IT.071006.01</v>
      </c>
      <c r="R1138" t="s">
        <v>1141</v>
      </c>
    </row>
    <row r="1139" spans="1:25" ht="15">
      <c r="A1139" t="s">
        <v>4089</v>
      </c>
      <c r="C1139" s="2" t="s">
        <v>7284</v>
      </c>
      <c r="E1139" s="2" t="s">
        <v>10905</v>
      </c>
      <c r="F1139" t="s">
        <v>4434</v>
      </c>
      <c r="G1139" t="s">
        <v>3825</v>
      </c>
      <c r="H1139" s="2" t="s">
        <v>7284</v>
      </c>
      <c r="I1139" t="s">
        <v>2536</v>
      </c>
      <c r="J1139" s="11" t="str">
        <f t="shared" si="110"/>
        <v>IC.IT.071007</v>
      </c>
      <c r="K1139" s="2" t="s">
        <v>11324</v>
      </c>
      <c r="L1139" t="str">
        <f t="shared" si="111"/>
        <v xml:space="preserve">      Gauze Wrap (Kerlix, Kling)</v>
      </c>
      <c r="M1139" s="12" t="str">
        <f t="shared" si="112"/>
        <v>PI.IC.IT.071007.01</v>
      </c>
      <c r="N1139" s="12"/>
      <c r="O1139" s="12" t="str">
        <f t="shared" si="113"/>
        <v>PH.IC.IT.071007.01</v>
      </c>
      <c r="Q1139" s="12" t="str">
        <f t="shared" si="114"/>
        <v>CL.IC.IT.071007.01</v>
      </c>
      <c r="R1139" t="s">
        <v>1141</v>
      </c>
    </row>
    <row r="1140" spans="1:25" ht="15">
      <c r="A1140" t="s">
        <v>4089</v>
      </c>
      <c r="C1140" s="2" t="s">
        <v>7284</v>
      </c>
      <c r="E1140" s="2" t="s">
        <v>10905</v>
      </c>
      <c r="F1140" t="s">
        <v>4434</v>
      </c>
      <c r="G1140" t="s">
        <v>3826</v>
      </c>
      <c r="H1140" s="2" t="s">
        <v>10093</v>
      </c>
      <c r="I1140" t="s">
        <v>3827</v>
      </c>
      <c r="J1140" s="11" t="str">
        <f t="shared" si="110"/>
        <v>IC.IT.071008</v>
      </c>
      <c r="K1140" s="2" t="s">
        <v>11324</v>
      </c>
      <c r="L1140" t="str">
        <f t="shared" si="111"/>
        <v xml:space="preserve">      Foam dressing</v>
      </c>
      <c r="M1140" s="12" t="str">
        <f t="shared" si="112"/>
        <v>PI.IC.IT.071008.01</v>
      </c>
      <c r="N1140" s="12"/>
      <c r="O1140" s="12" t="str">
        <f t="shared" si="113"/>
        <v>PH.IC.IT.071008.01</v>
      </c>
      <c r="Q1140" s="12" t="str">
        <f t="shared" si="114"/>
        <v>CL.IC.IT.071008.01</v>
      </c>
      <c r="R1140" t="s">
        <v>1141</v>
      </c>
    </row>
    <row r="1141" spans="1:25" ht="15">
      <c r="A1141" t="s">
        <v>4089</v>
      </c>
      <c r="C1141" s="2" t="s">
        <v>7284</v>
      </c>
      <c r="E1141" s="2" t="s">
        <v>10905</v>
      </c>
      <c r="F1141" t="s">
        <v>4434</v>
      </c>
      <c r="G1141" t="s">
        <v>3828</v>
      </c>
      <c r="H1141" s="2" t="s">
        <v>10095</v>
      </c>
      <c r="I1141" t="s">
        <v>2538</v>
      </c>
      <c r="J1141" s="11" t="str">
        <f t="shared" si="110"/>
        <v>IC.IT.071009</v>
      </c>
      <c r="K1141" s="2" t="s">
        <v>11324</v>
      </c>
      <c r="L1141" t="str">
        <f t="shared" si="111"/>
        <v xml:space="preserve">      Gauze Packing (Iodoform, NuGauze)</v>
      </c>
      <c r="M1141" s="12" t="str">
        <f t="shared" si="112"/>
        <v>PI.IC.IT.071009.01</v>
      </c>
      <c r="N1141" s="12"/>
      <c r="O1141" s="12" t="str">
        <f t="shared" si="113"/>
        <v>PH.IC.IT.071009.01</v>
      </c>
      <c r="Q1141" s="12" t="str">
        <f t="shared" si="114"/>
        <v>CL.IC.IT.071009.01</v>
      </c>
      <c r="R1141" t="s">
        <v>1141</v>
      </c>
    </row>
    <row r="1142" spans="1:25" ht="15">
      <c r="A1142" t="s">
        <v>4089</v>
      </c>
      <c r="C1142" s="2" t="s">
        <v>7284</v>
      </c>
      <c r="E1142" s="2" t="s">
        <v>10905</v>
      </c>
      <c r="F1142" t="s">
        <v>4434</v>
      </c>
      <c r="G1142" t="s">
        <v>3829</v>
      </c>
      <c r="H1142" s="2" t="s">
        <v>10905</v>
      </c>
      <c r="I1142" t="s">
        <v>3984</v>
      </c>
      <c r="J1142" s="11" t="str">
        <f t="shared" si="110"/>
        <v>IC.IT.071010</v>
      </c>
      <c r="K1142" s="2" t="s">
        <v>11324</v>
      </c>
      <c r="L1142" t="str">
        <f t="shared" si="111"/>
        <v xml:space="preserve">      Hydrocolloidal (Duoderm, Restore)</v>
      </c>
      <c r="M1142" s="12" t="str">
        <f t="shared" si="112"/>
        <v>PI.IC.IT.071010.01</v>
      </c>
      <c r="N1142" s="12"/>
      <c r="O1142" s="12" t="str">
        <f t="shared" si="113"/>
        <v>PH.IC.IT.071010.01</v>
      </c>
      <c r="Q1142" s="12" t="str">
        <f t="shared" si="114"/>
        <v>CL.IC.IT.071010.01</v>
      </c>
      <c r="R1142" t="s">
        <v>1141</v>
      </c>
    </row>
    <row r="1143" spans="1:25" ht="15">
      <c r="A1143" t="s">
        <v>4089</v>
      </c>
      <c r="C1143" s="2" t="s">
        <v>7284</v>
      </c>
      <c r="E1143" s="2" t="s">
        <v>10905</v>
      </c>
      <c r="F1143" t="s">
        <v>4434</v>
      </c>
      <c r="G1143" t="s">
        <v>3985</v>
      </c>
      <c r="H1143" s="2" t="s">
        <v>11023</v>
      </c>
      <c r="I1143" t="s">
        <v>3986</v>
      </c>
      <c r="J1143" s="11" t="str">
        <f t="shared" si="110"/>
        <v>IC.IT.071012</v>
      </c>
      <c r="K1143" s="2" t="s">
        <v>11324</v>
      </c>
      <c r="L1143" t="str">
        <f t="shared" si="111"/>
        <v xml:space="preserve">      Calcium Alginate (Aquacel, Calicare)</v>
      </c>
      <c r="M1143" s="12" t="str">
        <f t="shared" si="112"/>
        <v>PI.IC.IT.071012.01</v>
      </c>
      <c r="N1143" s="12"/>
      <c r="O1143" s="12" t="str">
        <f t="shared" si="113"/>
        <v>PH.IC.IT.071012.01</v>
      </c>
      <c r="Q1143" s="12" t="str">
        <f t="shared" si="114"/>
        <v>CL.IC.IT.071012.01</v>
      </c>
      <c r="R1143" t="s">
        <v>1141</v>
      </c>
    </row>
    <row r="1144" spans="1:25" ht="15">
      <c r="A1144" t="s">
        <v>4089</v>
      </c>
      <c r="C1144" s="2" t="s">
        <v>7284</v>
      </c>
      <c r="E1144" s="2" t="s">
        <v>10905</v>
      </c>
      <c r="F1144" t="s">
        <v>4434</v>
      </c>
      <c r="G1144" t="s">
        <v>3707</v>
      </c>
      <c r="H1144" s="2" t="s">
        <v>8201</v>
      </c>
      <c r="I1144" t="s">
        <v>3708</v>
      </c>
      <c r="J1144" s="11" t="str">
        <f t="shared" si="110"/>
        <v>IC.IT.071013</v>
      </c>
      <c r="K1144" s="2" t="s">
        <v>11324</v>
      </c>
      <c r="L1144" t="str">
        <f t="shared" si="111"/>
        <v xml:space="preserve">      Hypertonic Hydrogel</v>
      </c>
      <c r="M1144" s="12" t="str">
        <f t="shared" si="112"/>
        <v>PI.IC.IT.071013.01</v>
      </c>
      <c r="N1144" s="12"/>
      <c r="O1144" s="12" t="str">
        <f t="shared" si="113"/>
        <v>PH.IC.IT.071013.01</v>
      </c>
      <c r="Q1144" s="12" t="str">
        <f t="shared" si="114"/>
        <v>CL.IC.IT.071013.01</v>
      </c>
      <c r="R1144" t="s">
        <v>1141</v>
      </c>
    </row>
    <row r="1145" spans="1:25" ht="15">
      <c r="A1145" t="s">
        <v>4089</v>
      </c>
      <c r="C1145" s="2" t="s">
        <v>7284</v>
      </c>
      <c r="E1145" s="2" t="s">
        <v>10905</v>
      </c>
      <c r="F1145" t="s">
        <v>4434</v>
      </c>
      <c r="G1145" t="s">
        <v>3709</v>
      </c>
      <c r="H1145" s="2" t="s">
        <v>9621</v>
      </c>
      <c r="I1145" t="s">
        <v>3710</v>
      </c>
      <c r="J1145" s="11" t="str">
        <f t="shared" si="110"/>
        <v>IC.IT.071014</v>
      </c>
      <c r="K1145" s="2" t="s">
        <v>11324</v>
      </c>
      <c r="L1145" t="str">
        <f t="shared" si="111"/>
        <v xml:space="preserve">      Hydrogel (Duoderm-gel)</v>
      </c>
      <c r="M1145" s="12" t="str">
        <f t="shared" si="112"/>
        <v>PI.IC.IT.071014.01</v>
      </c>
      <c r="N1145" s="12"/>
      <c r="O1145" s="12" t="str">
        <f t="shared" si="113"/>
        <v>PH.IC.IT.071014.01</v>
      </c>
      <c r="Q1145" s="12" t="str">
        <f t="shared" si="114"/>
        <v>CL.IC.IT.071014.01</v>
      </c>
      <c r="R1145" t="s">
        <v>1141</v>
      </c>
    </row>
    <row r="1146" spans="1:25" ht="15">
      <c r="A1146" t="s">
        <v>4089</v>
      </c>
      <c r="C1146" s="2" t="s">
        <v>7284</v>
      </c>
      <c r="E1146" s="2" t="s">
        <v>10905</v>
      </c>
      <c r="F1146" t="s">
        <v>4434</v>
      </c>
      <c r="G1146" t="s">
        <v>3711</v>
      </c>
      <c r="H1146" s="2" t="s">
        <v>6135</v>
      </c>
      <c r="I1146" t="s">
        <v>3712</v>
      </c>
      <c r="J1146" s="11" t="str">
        <f t="shared" si="110"/>
        <v>IC.IT.071015</v>
      </c>
      <c r="K1146" s="2" t="s">
        <v>11324</v>
      </c>
      <c r="L1146" t="str">
        <f t="shared" si="111"/>
        <v xml:space="preserve">      Balsam of Peru (Xenaderm)</v>
      </c>
      <c r="M1146" s="12" t="str">
        <f t="shared" si="112"/>
        <v>PI.IC.IT.071015.01</v>
      </c>
      <c r="N1146" s="12"/>
      <c r="O1146" s="12" t="str">
        <f t="shared" si="113"/>
        <v>PH.IC.IT.071015.01</v>
      </c>
      <c r="Q1146" s="12" t="str">
        <f t="shared" si="114"/>
        <v>CL.IC.IT.071015.01</v>
      </c>
      <c r="R1146" t="s">
        <v>1141</v>
      </c>
    </row>
    <row r="1147" spans="1:25" ht="15">
      <c r="A1147" t="s">
        <v>4089</v>
      </c>
      <c r="C1147" s="2" t="s">
        <v>7284</v>
      </c>
      <c r="E1147" s="2" t="s">
        <v>10905</v>
      </c>
      <c r="F1147" t="s">
        <v>4434</v>
      </c>
      <c r="G1147" t="s">
        <v>3713</v>
      </c>
      <c r="H1147" s="2" t="s">
        <v>5740</v>
      </c>
      <c r="I1147" t="s">
        <v>3714</v>
      </c>
      <c r="J1147" s="11" t="str">
        <f t="shared" si="110"/>
        <v>IC.IT.071016</v>
      </c>
      <c r="K1147" s="2" t="s">
        <v>11324</v>
      </c>
      <c r="L1147" t="str">
        <f t="shared" si="111"/>
        <v xml:space="preserve">      Bismuth Gauze (Xeroform)</v>
      </c>
      <c r="M1147" s="12" t="str">
        <f t="shared" si="112"/>
        <v>PI.IC.IT.071016.01</v>
      </c>
      <c r="N1147" s="12"/>
      <c r="O1147" s="12" t="str">
        <f t="shared" si="113"/>
        <v>PH.IC.IT.071016.01</v>
      </c>
      <c r="Q1147" s="12" t="str">
        <f t="shared" si="114"/>
        <v>CL.IC.IT.071016.01</v>
      </c>
      <c r="R1147" t="s">
        <v>1141</v>
      </c>
    </row>
    <row r="1148" spans="1:25" ht="15">
      <c r="A1148" t="s">
        <v>4089</v>
      </c>
      <c r="C1148" s="2" t="s">
        <v>7284</v>
      </c>
      <c r="E1148" s="2" t="s">
        <v>10905</v>
      </c>
      <c r="F1148" t="s">
        <v>4434</v>
      </c>
      <c r="G1148" t="s">
        <v>3842</v>
      </c>
      <c r="H1148" s="2" t="s">
        <v>6865</v>
      </c>
      <c r="I1148" t="s">
        <v>1882</v>
      </c>
      <c r="J1148" s="11" t="str">
        <f t="shared" si="110"/>
        <v>IC.IT.071017</v>
      </c>
      <c r="K1148" s="2" t="s">
        <v>11324</v>
      </c>
      <c r="L1148" t="str">
        <f t="shared" si="111"/>
        <v xml:space="preserve">      Non-adhering (Telfa)</v>
      </c>
      <c r="M1148" s="12" t="str">
        <f t="shared" si="112"/>
        <v>PI.IC.IT.071017.01</v>
      </c>
      <c r="N1148" s="12"/>
      <c r="O1148" s="12" t="str">
        <f t="shared" si="113"/>
        <v>PH.IC.IT.071017.01</v>
      </c>
      <c r="Q1148" s="12" t="str">
        <f t="shared" si="114"/>
        <v>CL.IC.IT.071017.01</v>
      </c>
      <c r="R1148" t="s">
        <v>1141</v>
      </c>
    </row>
    <row r="1149" spans="1:25" ht="15">
      <c r="A1149" t="s">
        <v>4089</v>
      </c>
      <c r="C1149" s="2" t="s">
        <v>7284</v>
      </c>
      <c r="E1149" s="2" t="s">
        <v>10905</v>
      </c>
      <c r="F1149" t="s">
        <v>4434</v>
      </c>
      <c r="G1149" t="s">
        <v>3841</v>
      </c>
      <c r="H1149" s="2" t="s">
        <v>5743</v>
      </c>
      <c r="I1149" t="s">
        <v>930</v>
      </c>
      <c r="J1149" s="11" t="str">
        <f t="shared" si="110"/>
        <v>IC.IT.071018</v>
      </c>
      <c r="K1149" s="2" t="s">
        <v>11324</v>
      </c>
      <c r="L1149" t="str">
        <f t="shared" si="111"/>
        <v xml:space="preserve">      Other: specify</v>
      </c>
      <c r="M1149" s="12" t="str">
        <f t="shared" si="112"/>
        <v>PI.IC.IT.071018.01</v>
      </c>
      <c r="N1149" s="12"/>
      <c r="O1149" s="12" t="str">
        <f t="shared" si="113"/>
        <v>PH.IC.IT.071018.01</v>
      </c>
      <c r="Q1149" s="12" t="str">
        <f t="shared" si="114"/>
        <v>CL.IC.IT.071018.01</v>
      </c>
      <c r="R1149" t="s">
        <v>1141</v>
      </c>
    </row>
    <row r="1150" spans="1:25" ht="15">
      <c r="A1150" t="s">
        <v>4089</v>
      </c>
      <c r="C1150" s="2" t="s">
        <v>11517</v>
      </c>
      <c r="E1150" s="2" t="s">
        <v>10905</v>
      </c>
      <c r="F1150" t="s">
        <v>11518</v>
      </c>
      <c r="G1150" t="s">
        <v>11635</v>
      </c>
      <c r="H1150" s="2" t="s">
        <v>11636</v>
      </c>
      <c r="I1150" t="s">
        <v>11637</v>
      </c>
      <c r="J1150" s="11" t="str">
        <f t="shared" si="110"/>
        <v>IC.IT.071019</v>
      </c>
      <c r="K1150" s="2" t="s">
        <v>1192</v>
      </c>
      <c r="L1150" t="str">
        <f t="shared" si="111"/>
        <v>Negative Pressure Wound Therapy</v>
      </c>
      <c r="M1150" s="12" t="str">
        <f t="shared" si="112"/>
        <v>PI.IC.IT.071019.01</v>
      </c>
      <c r="N1150" s="12"/>
      <c r="O1150" s="12" t="str">
        <f t="shared" si="113"/>
        <v>PH.IC.IT.071019.01</v>
      </c>
      <c r="Q1150" s="12" t="str">
        <f t="shared" si="114"/>
        <v>CL.IC.IT.071019.01</v>
      </c>
      <c r="X1150" t="s">
        <v>11499</v>
      </c>
      <c r="Y1150">
        <v>976</v>
      </c>
    </row>
    <row r="1151" spans="1:25" ht="15">
      <c r="A1151" t="s">
        <v>4089</v>
      </c>
      <c r="C1151" s="2" t="s">
        <v>7284</v>
      </c>
      <c r="D1151" t="s">
        <v>9791</v>
      </c>
      <c r="E1151" s="2" t="s">
        <v>8048</v>
      </c>
      <c r="F1151" t="s">
        <v>4434</v>
      </c>
      <c r="G1151" t="s">
        <v>3843</v>
      </c>
      <c r="H1151" s="2" t="s">
        <v>11324</v>
      </c>
      <c r="I1151" t="s">
        <v>1833</v>
      </c>
      <c r="J1151" s="11" t="str">
        <f t="shared" si="110"/>
        <v>IC.IT.071101</v>
      </c>
      <c r="K1151" s="2" t="s">
        <v>11324</v>
      </c>
      <c r="L1151" t="str">
        <f t="shared" si="111"/>
        <v xml:space="preserve">      Clean, dry and intact</v>
      </c>
      <c r="M1151" s="12" t="str">
        <f t="shared" si="112"/>
        <v>PI.IC.IT.071101.01</v>
      </c>
      <c r="N1151" s="12"/>
      <c r="O1151" s="12" t="str">
        <f t="shared" si="113"/>
        <v>PH.IC.IT.071101.01</v>
      </c>
      <c r="Q1151" s="12" t="str">
        <f t="shared" si="114"/>
        <v>CL.IC.IT.071101.01</v>
      </c>
      <c r="R1151" t="s">
        <v>1141</v>
      </c>
    </row>
    <row r="1152" spans="1:25" ht="15">
      <c r="A1152" t="s">
        <v>4089</v>
      </c>
      <c r="C1152" s="2" t="s">
        <v>7284</v>
      </c>
      <c r="E1152" s="2" t="s">
        <v>8048</v>
      </c>
      <c r="F1152" t="s">
        <v>4434</v>
      </c>
      <c r="G1152" t="s">
        <v>4000</v>
      </c>
      <c r="H1152" s="2" t="s">
        <v>1199</v>
      </c>
      <c r="I1152" t="s">
        <v>2010</v>
      </c>
      <c r="J1152" s="11" t="str">
        <f t="shared" si="110"/>
        <v>IC.IT.071102</v>
      </c>
      <c r="K1152" s="2" t="s">
        <v>11324</v>
      </c>
      <c r="L1152" t="str">
        <f t="shared" si="111"/>
        <v xml:space="preserve">      Reinforced:  specify date/time</v>
      </c>
      <c r="M1152" s="12" t="str">
        <f t="shared" si="112"/>
        <v>PI.IC.IT.071102.01</v>
      </c>
      <c r="N1152" s="12"/>
      <c r="O1152" s="12" t="str">
        <f t="shared" si="113"/>
        <v>PH.IC.IT.071102.01</v>
      </c>
      <c r="Q1152" s="12" t="str">
        <f t="shared" si="114"/>
        <v>CL.IC.IT.071102.01</v>
      </c>
      <c r="R1152" t="s">
        <v>1141</v>
      </c>
    </row>
    <row r="1153" spans="1:25" ht="15">
      <c r="A1153" t="s">
        <v>4089</v>
      </c>
      <c r="C1153" s="2" t="s">
        <v>7284</v>
      </c>
      <c r="E1153" s="2" t="s">
        <v>8048</v>
      </c>
      <c r="F1153" t="s">
        <v>4434</v>
      </c>
      <c r="G1153" t="s">
        <v>4001</v>
      </c>
      <c r="H1153" s="2" t="s">
        <v>946</v>
      </c>
      <c r="I1153" t="s">
        <v>1699</v>
      </c>
      <c r="J1153" s="11" t="str">
        <f t="shared" si="110"/>
        <v>IC.IT.071103</v>
      </c>
      <c r="K1153" s="2" t="s">
        <v>11324</v>
      </c>
      <c r="L1153" t="str">
        <f t="shared" si="111"/>
        <v xml:space="preserve">      Changed:  specify date/time</v>
      </c>
      <c r="M1153" s="12" t="str">
        <f t="shared" si="112"/>
        <v>PI.IC.IT.071103.01</v>
      </c>
      <c r="N1153" s="12"/>
      <c r="O1153" s="12" t="str">
        <f t="shared" si="113"/>
        <v>PH.IC.IT.071103.01</v>
      </c>
      <c r="Q1153" s="12" t="str">
        <f t="shared" si="114"/>
        <v>CL.IC.IT.071103.01</v>
      </c>
      <c r="R1153" t="s">
        <v>1141</v>
      </c>
    </row>
    <row r="1154" spans="1:25" ht="15">
      <c r="A1154" t="s">
        <v>4089</v>
      </c>
      <c r="C1154" s="2" t="s">
        <v>7284</v>
      </c>
      <c r="E1154" s="2" t="s">
        <v>8048</v>
      </c>
      <c r="F1154" t="s">
        <v>4434</v>
      </c>
      <c r="G1154" t="s">
        <v>3850</v>
      </c>
      <c r="H1154" s="2" t="s">
        <v>948</v>
      </c>
      <c r="I1154" t="s">
        <v>1701</v>
      </c>
      <c r="J1154" s="11" t="str">
        <f t="shared" si="110"/>
        <v>IC.IT.071104</v>
      </c>
      <c r="K1154" s="2" t="s">
        <v>11324</v>
      </c>
      <c r="L1154" t="str">
        <f t="shared" si="111"/>
        <v xml:space="preserve">      Wet/Dry: specify date/time</v>
      </c>
      <c r="M1154" s="12" t="str">
        <f t="shared" si="112"/>
        <v>PI.IC.IT.071104.01</v>
      </c>
      <c r="N1154" s="12"/>
      <c r="O1154" s="12" t="str">
        <f t="shared" si="113"/>
        <v>PH.IC.IT.071104.01</v>
      </c>
      <c r="Q1154" s="12" t="str">
        <f t="shared" si="114"/>
        <v>CL.IC.IT.071104.01</v>
      </c>
      <c r="R1154" t="s">
        <v>1141</v>
      </c>
    </row>
    <row r="1155" spans="1:25" ht="15">
      <c r="A1155" t="s">
        <v>4089</v>
      </c>
      <c r="C1155" s="2" t="s">
        <v>7284</v>
      </c>
      <c r="E1155" s="2" t="s">
        <v>8048</v>
      </c>
      <c r="F1155" t="s">
        <v>4434</v>
      </c>
      <c r="G1155" t="s">
        <v>11519</v>
      </c>
      <c r="H1155" s="2" t="s">
        <v>11493</v>
      </c>
      <c r="J1155" s="11" t="str">
        <f t="shared" si="110"/>
        <v>IC.IT.071105</v>
      </c>
      <c r="K1155" s="2" t="s">
        <v>1192</v>
      </c>
      <c r="L1155" t="str">
        <f t="shared" si="111"/>
        <v>Clean</v>
      </c>
      <c r="M1155" s="12" t="str">
        <f t="shared" si="112"/>
        <v>PI.IC.IT.071105.01</v>
      </c>
      <c r="N1155" s="12"/>
      <c r="O1155" s="12" t="str">
        <f t="shared" si="113"/>
        <v>PH.IC.IT.071105.01</v>
      </c>
      <c r="Q1155" s="12" t="str">
        <f t="shared" si="114"/>
        <v>CL.IC.IT.071105.01</v>
      </c>
      <c r="X1155" t="s">
        <v>11659</v>
      </c>
      <c r="Y1155">
        <v>978</v>
      </c>
    </row>
    <row r="1156" spans="1:25" ht="15">
      <c r="A1156" t="s">
        <v>4089</v>
      </c>
      <c r="C1156" s="2" t="s">
        <v>7284</v>
      </c>
      <c r="E1156" s="2" t="s">
        <v>8048</v>
      </c>
      <c r="F1156" t="s">
        <v>4434</v>
      </c>
      <c r="G1156" t="s">
        <v>11657</v>
      </c>
      <c r="H1156" s="2" t="s">
        <v>11494</v>
      </c>
      <c r="J1156" s="11" t="str">
        <f t="shared" si="110"/>
        <v>IC.IT.071106</v>
      </c>
      <c r="K1156" s="2" t="s">
        <v>1192</v>
      </c>
      <c r="L1156" t="str">
        <f t="shared" si="111"/>
        <v>Dry</v>
      </c>
      <c r="M1156" s="12" t="str">
        <f t="shared" si="112"/>
        <v>PI.IC.IT.071106.01</v>
      </c>
      <c r="N1156" s="12"/>
      <c r="O1156" s="12" t="str">
        <f t="shared" si="113"/>
        <v>PH.IC.IT.071106.01</v>
      </c>
      <c r="Q1156" s="12" t="str">
        <f t="shared" si="114"/>
        <v>CL.IC.IT.071106.01</v>
      </c>
      <c r="X1156" t="s">
        <v>11659</v>
      </c>
      <c r="Y1156">
        <v>978</v>
      </c>
    </row>
    <row r="1157" spans="1:25" ht="15">
      <c r="A1157" t="s">
        <v>4089</v>
      </c>
      <c r="C1157" s="2" t="s">
        <v>7284</v>
      </c>
      <c r="E1157" s="2" t="s">
        <v>8048</v>
      </c>
      <c r="F1157" t="s">
        <v>4434</v>
      </c>
      <c r="G1157" t="s">
        <v>11658</v>
      </c>
      <c r="H1157" s="2" t="s">
        <v>11517</v>
      </c>
      <c r="J1157" s="11" t="str">
        <f t="shared" si="110"/>
        <v>IC.IT.071107</v>
      </c>
      <c r="K1157" s="2" t="s">
        <v>1192</v>
      </c>
      <c r="L1157" t="str">
        <f t="shared" si="111"/>
        <v>Intact</v>
      </c>
      <c r="M1157" s="12" t="str">
        <f t="shared" si="112"/>
        <v>PI.IC.IT.071107.01</v>
      </c>
      <c r="N1157" s="12"/>
      <c r="O1157" s="12" t="str">
        <f t="shared" si="113"/>
        <v>PH.IC.IT.071107.01</v>
      </c>
      <c r="Q1157" s="12" t="str">
        <f t="shared" si="114"/>
        <v>CL.IC.IT.071107.01</v>
      </c>
      <c r="X1157" t="s">
        <v>11659</v>
      </c>
      <c r="Y1157">
        <v>978</v>
      </c>
    </row>
    <row r="1158" spans="1:25" ht="15">
      <c r="A1158" t="s">
        <v>4089</v>
      </c>
      <c r="C1158" s="2" t="s">
        <v>7284</v>
      </c>
      <c r="D1158" t="s">
        <v>4303</v>
      </c>
      <c r="E1158" s="2" t="s">
        <v>11023</v>
      </c>
      <c r="F1158" t="s">
        <v>4434</v>
      </c>
      <c r="G1158" t="s">
        <v>1521</v>
      </c>
      <c r="H1158" s="2" t="s">
        <v>11324</v>
      </c>
      <c r="I1158" t="s">
        <v>1522</v>
      </c>
      <c r="J1158" s="11" t="str">
        <f t="shared" si="110"/>
        <v>IC.IT.071201</v>
      </c>
      <c r="K1158" s="2" t="s">
        <v>11324</v>
      </c>
      <c r="L1158" t="str">
        <f t="shared" si="111"/>
        <v xml:space="preserve">      Normal Saline</v>
      </c>
      <c r="M1158" s="12" t="str">
        <f t="shared" si="112"/>
        <v>PI.IC.IT.071201.01</v>
      </c>
      <c r="N1158" s="12"/>
      <c r="O1158" s="12" t="str">
        <f t="shared" si="113"/>
        <v>PH.IC.IT.071201.01</v>
      </c>
      <c r="Q1158" s="12" t="str">
        <f t="shared" si="114"/>
        <v>CL.IC.IT.071201.01</v>
      </c>
      <c r="R1158" t="s">
        <v>1141</v>
      </c>
    </row>
    <row r="1159" spans="1:25" ht="15">
      <c r="A1159" t="s">
        <v>4089</v>
      </c>
      <c r="C1159" s="2" t="s">
        <v>7284</v>
      </c>
      <c r="E1159" s="2" t="s">
        <v>11023</v>
      </c>
      <c r="F1159" t="s">
        <v>4434</v>
      </c>
      <c r="G1159" t="s">
        <v>3851</v>
      </c>
      <c r="H1159" s="2" t="s">
        <v>1199</v>
      </c>
      <c r="I1159" t="s">
        <v>3852</v>
      </c>
      <c r="J1159" s="11" t="str">
        <f t="shared" si="110"/>
        <v>IC.IT.071202</v>
      </c>
      <c r="K1159" s="2" t="s">
        <v>11324</v>
      </c>
      <c r="L1159" t="str">
        <f t="shared" si="111"/>
        <v xml:space="preserve">      Wound cleanser</v>
      </c>
      <c r="M1159" s="12" t="str">
        <f t="shared" si="112"/>
        <v>PI.IC.IT.071202.01</v>
      </c>
      <c r="N1159" s="12"/>
      <c r="O1159" s="12" t="str">
        <f t="shared" si="113"/>
        <v>PH.IC.IT.071202.01</v>
      </c>
      <c r="Q1159" s="12" t="str">
        <f t="shared" si="114"/>
        <v>CL.IC.IT.071202.01</v>
      </c>
      <c r="R1159" t="s">
        <v>1141</v>
      </c>
    </row>
    <row r="1160" spans="1:25" ht="15">
      <c r="A1160" t="s">
        <v>4089</v>
      </c>
      <c r="C1160" s="2" t="s">
        <v>7284</v>
      </c>
      <c r="E1160" s="2" t="s">
        <v>11023</v>
      </c>
      <c r="F1160" t="s">
        <v>4434</v>
      </c>
      <c r="G1160" t="s">
        <v>3853</v>
      </c>
      <c r="H1160" s="2" t="s">
        <v>946</v>
      </c>
      <c r="I1160" t="s">
        <v>2394</v>
      </c>
      <c r="J1160" s="11" t="str">
        <f t="shared" si="110"/>
        <v>IC.IT.071203</v>
      </c>
      <c r="K1160" s="2" t="s">
        <v>11324</v>
      </c>
      <c r="L1160" t="str">
        <f t="shared" si="111"/>
        <v xml:space="preserve">       Other: specify</v>
      </c>
      <c r="M1160" s="12" t="str">
        <f t="shared" si="112"/>
        <v>PI.IC.IT.071203.01</v>
      </c>
      <c r="N1160" s="12"/>
      <c r="O1160" s="12" t="str">
        <f t="shared" si="113"/>
        <v>PH.IC.IT.071203.01</v>
      </c>
      <c r="Q1160" s="12" t="str">
        <f t="shared" si="114"/>
        <v>CL.IC.IT.071203.01</v>
      </c>
      <c r="R1160" t="s">
        <v>1141</v>
      </c>
    </row>
    <row r="1161" spans="1:25" ht="15">
      <c r="A1161" t="s">
        <v>4089</v>
      </c>
      <c r="C1161" s="2" t="s">
        <v>7284</v>
      </c>
      <c r="D1161" t="s">
        <v>4304</v>
      </c>
      <c r="E1161" s="2" t="s">
        <v>8201</v>
      </c>
      <c r="F1161" t="s">
        <v>4434</v>
      </c>
      <c r="G1161" t="s">
        <v>3989</v>
      </c>
      <c r="H1161" s="2" t="s">
        <v>11324</v>
      </c>
      <c r="I1161" t="s">
        <v>1001</v>
      </c>
      <c r="J1161" s="11" t="str">
        <f t="shared" si="110"/>
        <v>IC.IT.071301</v>
      </c>
      <c r="K1161" s="2" t="s">
        <v>11324</v>
      </c>
      <c r="L1161" t="str">
        <f t="shared" si="111"/>
        <v xml:space="preserve">      Drsg discharge none</v>
      </c>
      <c r="M1161" s="12" t="str">
        <f t="shared" si="112"/>
        <v>PI.IC.IT.071301.01</v>
      </c>
      <c r="N1161" s="12"/>
      <c r="O1161" s="12" t="str">
        <f t="shared" si="113"/>
        <v>PH.IC.IT.071301.01</v>
      </c>
      <c r="Q1161" s="12" t="str">
        <f t="shared" si="114"/>
        <v>CL.IC.IT.071301.01</v>
      </c>
      <c r="R1161" t="s">
        <v>1141</v>
      </c>
    </row>
    <row r="1162" spans="1:25" ht="15">
      <c r="A1162" t="s">
        <v>4089</v>
      </c>
      <c r="C1162" s="2" t="s">
        <v>7284</v>
      </c>
      <c r="E1162" s="2" t="s">
        <v>8201</v>
      </c>
      <c r="F1162" t="s">
        <v>4434</v>
      </c>
      <c r="G1162" t="s">
        <v>3990</v>
      </c>
      <c r="H1162" s="2" t="s">
        <v>1199</v>
      </c>
      <c r="I1162" t="s">
        <v>1649</v>
      </c>
      <c r="J1162" s="11" t="str">
        <f t="shared" si="110"/>
        <v>IC.IT.071302</v>
      </c>
      <c r="K1162" s="2" t="s">
        <v>11324</v>
      </c>
      <c r="L1162" t="str">
        <f t="shared" si="111"/>
        <v xml:space="preserve">      Drsg scant amount discharge</v>
      </c>
      <c r="M1162" s="12" t="str">
        <f t="shared" si="112"/>
        <v>PI.IC.IT.071302.01</v>
      </c>
      <c r="N1162" s="12"/>
      <c r="O1162" s="12" t="str">
        <f t="shared" si="113"/>
        <v>PH.IC.IT.071302.01</v>
      </c>
      <c r="Q1162" s="12" t="str">
        <f t="shared" si="114"/>
        <v>CL.IC.IT.071302.01</v>
      </c>
      <c r="R1162" t="s">
        <v>1141</v>
      </c>
    </row>
    <row r="1163" spans="1:25" ht="15">
      <c r="A1163" t="s">
        <v>4089</v>
      </c>
      <c r="C1163" s="2" t="s">
        <v>7284</v>
      </c>
      <c r="E1163" s="2" t="s">
        <v>8201</v>
      </c>
      <c r="F1163" t="s">
        <v>4434</v>
      </c>
      <c r="G1163" t="s">
        <v>4274</v>
      </c>
      <c r="H1163" s="2" t="s">
        <v>946</v>
      </c>
      <c r="I1163" t="s">
        <v>1651</v>
      </c>
      <c r="J1163" s="11" t="str">
        <f t="shared" si="110"/>
        <v>IC.IT.071303</v>
      </c>
      <c r="K1163" s="2" t="s">
        <v>11324</v>
      </c>
      <c r="L1163" t="str">
        <f t="shared" si="111"/>
        <v xml:space="preserve">      Drsg small amount discharge</v>
      </c>
      <c r="M1163" s="12" t="str">
        <f t="shared" si="112"/>
        <v>PI.IC.IT.071303.01</v>
      </c>
      <c r="N1163" s="12"/>
      <c r="O1163" s="12" t="str">
        <f t="shared" si="113"/>
        <v>PH.IC.IT.071303.01</v>
      </c>
      <c r="Q1163" s="12" t="str">
        <f t="shared" si="114"/>
        <v>CL.IC.IT.071303.01</v>
      </c>
      <c r="R1163" t="s">
        <v>1141</v>
      </c>
    </row>
    <row r="1164" spans="1:25" ht="15">
      <c r="A1164" t="s">
        <v>4089</v>
      </c>
      <c r="C1164" s="2" t="s">
        <v>7284</v>
      </c>
      <c r="E1164" s="2" t="s">
        <v>8201</v>
      </c>
      <c r="F1164" t="s">
        <v>4434</v>
      </c>
      <c r="G1164" t="s">
        <v>4275</v>
      </c>
      <c r="H1164" s="2" t="s">
        <v>948</v>
      </c>
      <c r="I1164" t="s">
        <v>1653</v>
      </c>
      <c r="J1164" s="11" t="str">
        <f t="shared" si="110"/>
        <v>IC.IT.071304</v>
      </c>
      <c r="K1164" s="2" t="s">
        <v>11324</v>
      </c>
      <c r="L1164" t="str">
        <f t="shared" si="111"/>
        <v xml:space="preserve">      Drsg moderate amount discharge</v>
      </c>
      <c r="M1164" s="12" t="str">
        <f t="shared" si="112"/>
        <v>PI.IC.IT.071304.01</v>
      </c>
      <c r="N1164" s="12"/>
      <c r="O1164" s="12" t="str">
        <f t="shared" si="113"/>
        <v>PH.IC.IT.071304.01</v>
      </c>
      <c r="Q1164" s="12" t="str">
        <f t="shared" si="114"/>
        <v>CL.IC.IT.071304.01</v>
      </c>
      <c r="R1164" t="s">
        <v>1141</v>
      </c>
    </row>
    <row r="1165" spans="1:25" ht="15">
      <c r="A1165" t="s">
        <v>4089</v>
      </c>
      <c r="C1165" s="2" t="s">
        <v>7284</v>
      </c>
      <c r="E1165" s="2" t="s">
        <v>8201</v>
      </c>
      <c r="F1165" t="s">
        <v>4434</v>
      </c>
      <c r="G1165" t="s">
        <v>4276</v>
      </c>
      <c r="H1165" s="2" t="s">
        <v>7071</v>
      </c>
      <c r="I1165" t="s">
        <v>1743</v>
      </c>
      <c r="J1165" s="11" t="str">
        <f t="shared" si="110"/>
        <v>IC.IT.071305</v>
      </c>
      <c r="K1165" s="2" t="s">
        <v>11324</v>
      </c>
      <c r="L1165" t="str">
        <f t="shared" si="111"/>
        <v xml:space="preserve">      Drsg heavy amount discharge</v>
      </c>
      <c r="M1165" s="12" t="str">
        <f t="shared" si="112"/>
        <v>PI.IC.IT.071305.01</v>
      </c>
      <c r="N1165" s="12"/>
      <c r="O1165" s="12" t="str">
        <f t="shared" si="113"/>
        <v>PH.IC.IT.071305.01</v>
      </c>
      <c r="Q1165" s="12" t="str">
        <f t="shared" si="114"/>
        <v>CL.IC.IT.071305.01</v>
      </c>
      <c r="R1165" t="s">
        <v>1141</v>
      </c>
    </row>
    <row r="1166" spans="1:25" ht="15">
      <c r="A1166" t="s">
        <v>4089</v>
      </c>
      <c r="C1166" s="2" t="s">
        <v>7284</v>
      </c>
      <c r="D1166" t="s">
        <v>4436</v>
      </c>
      <c r="E1166" s="2" t="s">
        <v>9621</v>
      </c>
      <c r="F1166" t="s">
        <v>4434</v>
      </c>
      <c r="G1166" t="s">
        <v>4277</v>
      </c>
      <c r="H1166" s="2" t="s">
        <v>11324</v>
      </c>
      <c r="I1166" t="s">
        <v>1674</v>
      </c>
      <c r="J1166" s="11" t="str">
        <f t="shared" si="110"/>
        <v>IC.IT.071401</v>
      </c>
      <c r="K1166" s="2" t="s">
        <v>11324</v>
      </c>
      <c r="L1166" t="str">
        <f t="shared" si="111"/>
        <v xml:space="preserve">      Drsg discharge unchanged</v>
      </c>
      <c r="M1166" s="12" t="str">
        <f t="shared" si="112"/>
        <v>PI.IC.IT.071401.01</v>
      </c>
      <c r="N1166" s="12"/>
      <c r="O1166" s="12" t="str">
        <f t="shared" si="113"/>
        <v>PH.IC.IT.071401.01</v>
      </c>
      <c r="Q1166" s="12" t="str">
        <f t="shared" si="114"/>
        <v>CL.IC.IT.071401.01</v>
      </c>
      <c r="R1166" t="s">
        <v>1141</v>
      </c>
    </row>
    <row r="1167" spans="1:25" ht="15">
      <c r="A1167" t="s">
        <v>4089</v>
      </c>
      <c r="C1167" s="2" t="s">
        <v>7284</v>
      </c>
      <c r="E1167" s="2" t="s">
        <v>9621</v>
      </c>
      <c r="F1167" t="s">
        <v>4434</v>
      </c>
      <c r="G1167" t="s">
        <v>4138</v>
      </c>
      <c r="H1167" s="2" t="s">
        <v>1199</v>
      </c>
      <c r="I1167" t="s">
        <v>1673</v>
      </c>
      <c r="J1167" s="11" t="str">
        <f t="shared" si="110"/>
        <v>IC.IT.071402</v>
      </c>
      <c r="K1167" s="2" t="s">
        <v>11324</v>
      </c>
      <c r="L1167" t="str">
        <f t="shared" si="111"/>
        <v xml:space="preserve">      Drsg discharge decreasing</v>
      </c>
      <c r="M1167" s="12" t="str">
        <f t="shared" si="112"/>
        <v>PI.IC.IT.071402.01</v>
      </c>
      <c r="N1167" s="12"/>
      <c r="O1167" s="12" t="str">
        <f t="shared" si="113"/>
        <v>PH.IC.IT.071402.01</v>
      </c>
      <c r="Q1167" s="12" t="str">
        <f t="shared" si="114"/>
        <v>CL.IC.IT.071402.01</v>
      </c>
      <c r="R1167" t="s">
        <v>1141</v>
      </c>
    </row>
    <row r="1168" spans="1:25" ht="15">
      <c r="A1168" t="s">
        <v>4089</v>
      </c>
      <c r="C1168" s="2" t="s">
        <v>7284</v>
      </c>
      <c r="E1168" s="2" t="s">
        <v>9621</v>
      </c>
      <c r="F1168" t="s">
        <v>4434</v>
      </c>
      <c r="G1168" t="s">
        <v>4139</v>
      </c>
      <c r="H1168" s="2" t="s">
        <v>946</v>
      </c>
      <c r="I1168" t="s">
        <v>1841</v>
      </c>
      <c r="J1168" s="11" t="str">
        <f t="shared" si="110"/>
        <v>IC.IT.071403</v>
      </c>
      <c r="K1168" s="2" t="s">
        <v>11324</v>
      </c>
      <c r="L1168" t="str">
        <f t="shared" si="111"/>
        <v xml:space="preserve">      Drsg discharge increasing</v>
      </c>
      <c r="M1168" s="12" t="str">
        <f t="shared" si="112"/>
        <v>PI.IC.IT.071403.01</v>
      </c>
      <c r="N1168" s="12"/>
      <c r="O1168" s="12" t="str">
        <f t="shared" si="113"/>
        <v>PH.IC.IT.071403.01</v>
      </c>
      <c r="Q1168" s="12" t="str">
        <f t="shared" si="114"/>
        <v>CL.IC.IT.071403.01</v>
      </c>
      <c r="R1168" t="s">
        <v>1141</v>
      </c>
    </row>
    <row r="1169" spans="1:19" ht="15">
      <c r="A1169" t="s">
        <v>4089</v>
      </c>
      <c r="C1169" s="2" t="s">
        <v>7284</v>
      </c>
      <c r="D1169" t="s">
        <v>4553</v>
      </c>
      <c r="E1169" s="2" t="s">
        <v>6135</v>
      </c>
      <c r="F1169" t="s">
        <v>4554</v>
      </c>
      <c r="G1169" t="s">
        <v>4141</v>
      </c>
      <c r="H1169" s="2" t="s">
        <v>11324</v>
      </c>
      <c r="I1169" t="s">
        <v>4141</v>
      </c>
      <c r="J1169" s="11" t="str">
        <f t="shared" si="110"/>
        <v>IC.IT.071501</v>
      </c>
      <c r="K1169" s="2" t="s">
        <v>11324</v>
      </c>
      <c r="L1169" t="str">
        <f t="shared" si="111"/>
        <v>Lateral</v>
      </c>
      <c r="M1169" s="12" t="str">
        <f t="shared" si="112"/>
        <v>PI.IC.IT.071501.01</v>
      </c>
      <c r="N1169" s="12"/>
      <c r="O1169" s="12" t="str">
        <f t="shared" si="113"/>
        <v>PH.IC.IT.071501.01</v>
      </c>
      <c r="Q1169" s="12" t="str">
        <f t="shared" si="114"/>
        <v>CL.IC.IT.071501.01</v>
      </c>
      <c r="R1169" t="s">
        <v>1141</v>
      </c>
    </row>
    <row r="1170" spans="1:19" ht="15">
      <c r="A1170" t="s">
        <v>4089</v>
      </c>
      <c r="C1170" s="2" t="s">
        <v>7284</v>
      </c>
      <c r="E1170" s="2" t="s">
        <v>6135</v>
      </c>
      <c r="F1170" t="s">
        <v>4554</v>
      </c>
      <c r="G1170" t="s">
        <v>4142</v>
      </c>
      <c r="H1170" s="2" t="s">
        <v>1199</v>
      </c>
      <c r="I1170" t="s">
        <v>4142</v>
      </c>
      <c r="J1170" s="11" t="str">
        <f t="shared" si="110"/>
        <v>IC.IT.071502</v>
      </c>
      <c r="K1170" s="2" t="s">
        <v>11324</v>
      </c>
      <c r="L1170" t="str">
        <f t="shared" si="111"/>
        <v>Medial</v>
      </c>
      <c r="M1170" s="12" t="str">
        <f t="shared" si="112"/>
        <v>PI.IC.IT.071502.01</v>
      </c>
      <c r="N1170" s="12"/>
      <c r="O1170" s="12" t="str">
        <f t="shared" si="113"/>
        <v>PH.IC.IT.071502.01</v>
      </c>
      <c r="Q1170" s="12" t="str">
        <f t="shared" si="114"/>
        <v>CL.IC.IT.071502.01</v>
      </c>
      <c r="R1170" t="s">
        <v>1141</v>
      </c>
    </row>
    <row r="1171" spans="1:19" ht="15">
      <c r="A1171" t="s">
        <v>4089</v>
      </c>
      <c r="C1171" s="2" t="s">
        <v>7284</v>
      </c>
      <c r="E1171" s="2" t="s">
        <v>6135</v>
      </c>
      <c r="F1171" t="s">
        <v>4554</v>
      </c>
      <c r="G1171" t="s">
        <v>4143</v>
      </c>
      <c r="H1171" s="2" t="s">
        <v>946</v>
      </c>
      <c r="I1171" t="s">
        <v>4143</v>
      </c>
      <c r="J1171" s="11" t="str">
        <f t="shared" si="110"/>
        <v>IC.IT.071503</v>
      </c>
      <c r="K1171" s="2" t="s">
        <v>11324</v>
      </c>
      <c r="L1171" t="str">
        <f t="shared" si="111"/>
        <v>Anterior</v>
      </c>
      <c r="M1171" s="12" t="str">
        <f t="shared" si="112"/>
        <v>PI.IC.IT.071503.01</v>
      </c>
      <c r="N1171" s="12"/>
      <c r="O1171" s="12" t="str">
        <f t="shared" si="113"/>
        <v>PH.IC.IT.071503.01</v>
      </c>
      <c r="Q1171" s="12" t="str">
        <f t="shared" si="114"/>
        <v>CL.IC.IT.071503.01</v>
      </c>
      <c r="R1171" t="s">
        <v>1141</v>
      </c>
    </row>
    <row r="1172" spans="1:19" ht="15">
      <c r="A1172" t="s">
        <v>4089</v>
      </c>
      <c r="C1172" s="2" t="s">
        <v>7284</v>
      </c>
      <c r="E1172" s="2" t="s">
        <v>6135</v>
      </c>
      <c r="F1172" t="s">
        <v>4554</v>
      </c>
      <c r="G1172" t="s">
        <v>4144</v>
      </c>
      <c r="H1172" s="2" t="s">
        <v>948</v>
      </c>
      <c r="I1172" t="s">
        <v>4144</v>
      </c>
      <c r="J1172" s="11" t="str">
        <f t="shared" si="110"/>
        <v>IC.IT.071504</v>
      </c>
      <c r="K1172" s="2" t="s">
        <v>11324</v>
      </c>
      <c r="L1172" t="str">
        <f t="shared" si="111"/>
        <v>Posterior</v>
      </c>
      <c r="M1172" s="12" t="str">
        <f t="shared" si="112"/>
        <v>PI.IC.IT.071504.01</v>
      </c>
      <c r="N1172" s="12"/>
      <c r="O1172" s="12" t="str">
        <f t="shared" si="113"/>
        <v>PH.IC.IT.071504.01</v>
      </c>
      <c r="Q1172" s="12" t="str">
        <f t="shared" si="114"/>
        <v>CL.IC.IT.071504.01</v>
      </c>
      <c r="R1172" t="s">
        <v>1141</v>
      </c>
    </row>
    <row r="1173" spans="1:19" ht="15">
      <c r="A1173" t="s">
        <v>4089</v>
      </c>
      <c r="C1173" s="2" t="s">
        <v>7284</v>
      </c>
      <c r="E1173" s="2" t="s">
        <v>6135</v>
      </c>
      <c r="F1173" t="s">
        <v>4554</v>
      </c>
      <c r="G1173" t="s">
        <v>4286</v>
      </c>
      <c r="H1173" s="2" t="s">
        <v>7071</v>
      </c>
      <c r="I1173" t="s">
        <v>4286</v>
      </c>
      <c r="J1173" s="11" t="str">
        <f t="shared" si="110"/>
        <v>IC.IT.071505</v>
      </c>
      <c r="K1173" s="2" t="s">
        <v>11324</v>
      </c>
      <c r="L1173" t="str">
        <f t="shared" si="111"/>
        <v>Proximal</v>
      </c>
      <c r="M1173" s="12" t="str">
        <f t="shared" si="112"/>
        <v>PI.IC.IT.071505.01</v>
      </c>
      <c r="N1173" s="12"/>
      <c r="O1173" s="12" t="str">
        <f t="shared" si="113"/>
        <v>PH.IC.IT.071505.01</v>
      </c>
      <c r="Q1173" s="12" t="str">
        <f t="shared" si="114"/>
        <v>CL.IC.IT.071505.01</v>
      </c>
      <c r="R1173" t="s">
        <v>1141</v>
      </c>
    </row>
    <row r="1174" spans="1:19" ht="15">
      <c r="A1174" t="s">
        <v>4089</v>
      </c>
      <c r="C1174" s="2" t="s">
        <v>7284</v>
      </c>
      <c r="E1174" s="2" t="s">
        <v>6135</v>
      </c>
      <c r="F1174" t="s">
        <v>4554</v>
      </c>
      <c r="G1174" t="s">
        <v>4287</v>
      </c>
      <c r="H1174" s="2" t="s">
        <v>6888</v>
      </c>
      <c r="I1174" t="s">
        <v>4287</v>
      </c>
      <c r="J1174" s="11" t="str">
        <f t="shared" si="110"/>
        <v>IC.IT.071506</v>
      </c>
      <c r="K1174" s="2" t="s">
        <v>11324</v>
      </c>
      <c r="L1174" t="str">
        <f t="shared" si="111"/>
        <v>Distal</v>
      </c>
      <c r="M1174" s="12" t="str">
        <f t="shared" si="112"/>
        <v>PI.IC.IT.071506.01</v>
      </c>
      <c r="N1174" s="12"/>
      <c r="O1174" s="12" t="str">
        <f t="shared" si="113"/>
        <v>PH.IC.IT.071506.01</v>
      </c>
      <c r="Q1174" s="12" t="str">
        <f t="shared" si="114"/>
        <v>CL.IC.IT.071506.01</v>
      </c>
      <c r="R1174" t="s">
        <v>1141</v>
      </c>
    </row>
    <row r="1175" spans="1:19" ht="15">
      <c r="A1175" t="s">
        <v>4089</v>
      </c>
      <c r="C1175" s="2" t="s">
        <v>7284</v>
      </c>
      <c r="E1175" s="2" t="s">
        <v>6135</v>
      </c>
      <c r="F1175" t="s">
        <v>4554</v>
      </c>
      <c r="G1175" t="s">
        <v>4288</v>
      </c>
      <c r="H1175" s="2" t="s">
        <v>7284</v>
      </c>
      <c r="I1175" t="s">
        <v>4288</v>
      </c>
      <c r="J1175" s="11" t="str">
        <f t="shared" si="110"/>
        <v>IC.IT.071507</v>
      </c>
      <c r="K1175" s="2" t="s">
        <v>11324</v>
      </c>
      <c r="L1175" t="str">
        <f t="shared" si="111"/>
        <v>Upper</v>
      </c>
      <c r="M1175" s="12" t="str">
        <f t="shared" si="112"/>
        <v>PI.IC.IT.071507.01</v>
      </c>
      <c r="N1175" s="12"/>
      <c r="O1175" s="12" t="str">
        <f t="shared" si="113"/>
        <v>PH.IC.IT.071507.01</v>
      </c>
      <c r="Q1175" s="12" t="str">
        <f t="shared" si="114"/>
        <v>CL.IC.IT.071507.01</v>
      </c>
      <c r="R1175" t="s">
        <v>1141</v>
      </c>
    </row>
    <row r="1176" spans="1:19" ht="15">
      <c r="A1176" t="s">
        <v>4089</v>
      </c>
      <c r="C1176" s="2" t="s">
        <v>7284</v>
      </c>
      <c r="E1176" s="2" t="s">
        <v>6135</v>
      </c>
      <c r="F1176" t="s">
        <v>4554</v>
      </c>
      <c r="G1176" t="s">
        <v>4289</v>
      </c>
      <c r="H1176" s="2" t="s">
        <v>10093</v>
      </c>
      <c r="I1176" t="s">
        <v>4289</v>
      </c>
      <c r="J1176" s="11" t="str">
        <f t="shared" si="110"/>
        <v>IC.IT.071508</v>
      </c>
      <c r="K1176" s="2" t="s">
        <v>11324</v>
      </c>
      <c r="L1176" t="str">
        <f t="shared" si="111"/>
        <v>Lower</v>
      </c>
      <c r="M1176" s="12" t="str">
        <f t="shared" si="112"/>
        <v>PI.IC.IT.071508.01</v>
      </c>
      <c r="N1176" s="12"/>
      <c r="O1176" s="12" t="str">
        <f t="shared" si="113"/>
        <v>PH.IC.IT.071508.01</v>
      </c>
      <c r="Q1176" s="12" t="str">
        <f t="shared" si="114"/>
        <v>CL.IC.IT.071508.01</v>
      </c>
      <c r="R1176" t="s">
        <v>1141</v>
      </c>
    </row>
    <row r="1177" spans="1:19" ht="15">
      <c r="A1177" t="s">
        <v>4089</v>
      </c>
      <c r="C1177" s="2" t="s">
        <v>7284</v>
      </c>
      <c r="D1177" t="s">
        <v>4428</v>
      </c>
      <c r="E1177" s="2" t="s">
        <v>5740</v>
      </c>
      <c r="F1177" t="s">
        <v>4429</v>
      </c>
      <c r="G1177" t="s">
        <v>3009</v>
      </c>
      <c r="H1177" s="68" t="s">
        <v>9</v>
      </c>
      <c r="I1177" t="s">
        <v>3009</v>
      </c>
      <c r="J1177" s="11" t="str">
        <f t="shared" si="110"/>
        <v>IC.IT.071609</v>
      </c>
      <c r="K1177" s="2" t="s">
        <v>11324</v>
      </c>
      <c r="L1177" t="str">
        <f t="shared" si="111"/>
        <v>RUQ</v>
      </c>
      <c r="M1177" s="12" t="str">
        <f t="shared" si="112"/>
        <v>PI.IC.IT.071609.01</v>
      </c>
      <c r="N1177" s="12"/>
      <c r="O1177" s="12" t="str">
        <f t="shared" si="113"/>
        <v>PH.IC.IT.071609.01</v>
      </c>
      <c r="Q1177" s="12" t="str">
        <f t="shared" si="114"/>
        <v>CL.IC.IT.071609.01</v>
      </c>
      <c r="R1177" t="s">
        <v>1141</v>
      </c>
    </row>
    <row r="1178" spans="1:19" ht="15">
      <c r="A1178" t="s">
        <v>4089</v>
      </c>
      <c r="C1178" s="2" t="s">
        <v>7284</v>
      </c>
      <c r="E1178" s="2" t="s">
        <v>5740</v>
      </c>
      <c r="F1178" t="s">
        <v>4429</v>
      </c>
      <c r="G1178" t="s">
        <v>3011</v>
      </c>
      <c r="H1178" s="2" t="s">
        <v>1199</v>
      </c>
      <c r="I1178" t="s">
        <v>3011</v>
      </c>
      <c r="J1178" s="11" t="str">
        <f t="shared" si="110"/>
        <v>IC.IT.071602</v>
      </c>
      <c r="K1178" s="2" t="s">
        <v>11324</v>
      </c>
      <c r="L1178" t="str">
        <f t="shared" si="111"/>
        <v>RLQ</v>
      </c>
      <c r="M1178" s="12" t="str">
        <f t="shared" si="112"/>
        <v>PI.IC.IT.071602.01</v>
      </c>
      <c r="N1178" s="12"/>
      <c r="O1178" s="12" t="str">
        <f t="shared" si="113"/>
        <v>PH.IC.IT.071602.01</v>
      </c>
      <c r="Q1178" s="12" t="str">
        <f t="shared" si="114"/>
        <v>CL.IC.IT.071602.01</v>
      </c>
      <c r="R1178" t="s">
        <v>1141</v>
      </c>
    </row>
    <row r="1179" spans="1:19" ht="15">
      <c r="A1179" t="s">
        <v>4089</v>
      </c>
      <c r="C1179" s="2" t="s">
        <v>7284</v>
      </c>
      <c r="E1179" s="2" t="s">
        <v>5740</v>
      </c>
      <c r="F1179" t="s">
        <v>4429</v>
      </c>
      <c r="G1179" t="s">
        <v>3013</v>
      </c>
      <c r="H1179" s="2" t="s">
        <v>946</v>
      </c>
      <c r="I1179" t="s">
        <v>3013</v>
      </c>
      <c r="J1179" s="11" t="str">
        <f t="shared" si="110"/>
        <v>IC.IT.071603</v>
      </c>
      <c r="K1179" s="2" t="s">
        <v>11324</v>
      </c>
      <c r="L1179" t="str">
        <f t="shared" si="111"/>
        <v>LUQ</v>
      </c>
      <c r="M1179" s="12" t="str">
        <f t="shared" si="112"/>
        <v>PI.IC.IT.071603.01</v>
      </c>
      <c r="N1179" s="12"/>
      <c r="O1179" s="12" t="str">
        <f t="shared" si="113"/>
        <v>PH.IC.IT.071603.01</v>
      </c>
      <c r="Q1179" s="12" t="str">
        <f t="shared" si="114"/>
        <v>CL.IC.IT.071603.01</v>
      </c>
      <c r="R1179" t="s">
        <v>1141</v>
      </c>
    </row>
    <row r="1180" spans="1:19" ht="15">
      <c r="A1180" t="s">
        <v>4089</v>
      </c>
      <c r="C1180" s="2" t="s">
        <v>7284</v>
      </c>
      <c r="E1180" s="2" t="s">
        <v>5740</v>
      </c>
      <c r="F1180" t="s">
        <v>4429</v>
      </c>
      <c r="G1180" t="s">
        <v>3015</v>
      </c>
      <c r="H1180" s="2" t="s">
        <v>948</v>
      </c>
      <c r="I1180" t="s">
        <v>3015</v>
      </c>
      <c r="J1180" s="11" t="str">
        <f t="shared" si="110"/>
        <v>IC.IT.071604</v>
      </c>
      <c r="K1180" s="2" t="s">
        <v>11324</v>
      </c>
      <c r="L1180" t="str">
        <f t="shared" si="111"/>
        <v>LLQ</v>
      </c>
      <c r="M1180" s="12" t="str">
        <f t="shared" si="112"/>
        <v>PI.IC.IT.071604.01</v>
      </c>
      <c r="N1180" s="12"/>
      <c r="O1180" s="12" t="str">
        <f t="shared" si="113"/>
        <v>PH.IC.IT.071604.01</v>
      </c>
      <c r="Q1180" s="12" t="str">
        <f t="shared" si="114"/>
        <v>CL.IC.IT.071604.01</v>
      </c>
      <c r="R1180" t="s">
        <v>1141</v>
      </c>
    </row>
    <row r="1181" spans="1:19" ht="15">
      <c r="A1181" t="s">
        <v>4089</v>
      </c>
      <c r="C1181" s="2" t="s">
        <v>7284</v>
      </c>
      <c r="E1181" s="2" t="s">
        <v>5740</v>
      </c>
      <c r="F1181" t="s">
        <v>4429</v>
      </c>
      <c r="G1181" t="s">
        <v>4004</v>
      </c>
      <c r="H1181" s="2" t="s">
        <v>7071</v>
      </c>
      <c r="I1181" t="s">
        <v>4005</v>
      </c>
      <c r="J1181" s="11" t="str">
        <f t="shared" si="110"/>
        <v>IC.IT.071605</v>
      </c>
      <c r="K1181" s="2" t="s">
        <v>11324</v>
      </c>
      <c r="L1181" t="str">
        <f t="shared" si="111"/>
        <v>Abdomen, general</v>
      </c>
      <c r="M1181" s="12" t="str">
        <f t="shared" si="112"/>
        <v>PI.IC.IT.071605.01</v>
      </c>
      <c r="N1181" s="12"/>
      <c r="O1181" s="12" t="str">
        <f t="shared" si="113"/>
        <v>PH.IC.IT.071605.01</v>
      </c>
      <c r="Q1181" s="12" t="str">
        <f t="shared" si="114"/>
        <v>CL.IC.IT.071605.01</v>
      </c>
      <c r="R1181" t="s">
        <v>1141</v>
      </c>
    </row>
    <row r="1182" spans="1:19" ht="15">
      <c r="A1182" t="s">
        <v>4089</v>
      </c>
      <c r="C1182" s="2" t="s">
        <v>7284</v>
      </c>
      <c r="E1182" s="2" t="s">
        <v>5740</v>
      </c>
      <c r="F1182" t="s">
        <v>4429</v>
      </c>
      <c r="G1182" t="s">
        <v>4006</v>
      </c>
      <c r="H1182" s="2" t="s">
        <v>6888</v>
      </c>
      <c r="I1182" t="s">
        <v>4299</v>
      </c>
      <c r="J1182" s="11" t="str">
        <f t="shared" si="110"/>
        <v>IC.IT.071606</v>
      </c>
      <c r="K1182" s="2" t="s">
        <v>11324</v>
      </c>
      <c r="L1182" t="str">
        <f t="shared" si="111"/>
        <v>Flank, right</v>
      </c>
      <c r="M1182" s="12" t="str">
        <f t="shared" si="112"/>
        <v>PI.IC.IT.071606.01</v>
      </c>
      <c r="N1182" s="12"/>
      <c r="O1182" s="12" t="str">
        <f t="shared" si="113"/>
        <v>PH.IC.IT.071606.01</v>
      </c>
      <c r="Q1182" s="12" t="str">
        <f t="shared" si="114"/>
        <v>CL.IC.IT.071606.01</v>
      </c>
      <c r="R1182" t="s">
        <v>1141</v>
      </c>
    </row>
    <row r="1183" spans="1:19" ht="15">
      <c r="A1183" t="s">
        <v>4089</v>
      </c>
      <c r="C1183" s="2" t="s">
        <v>7284</v>
      </c>
      <c r="E1183" s="2" t="s">
        <v>5740</v>
      </c>
      <c r="F1183" t="s">
        <v>4429</v>
      </c>
      <c r="G1183" t="s">
        <v>4034</v>
      </c>
      <c r="H1183" s="2" t="s">
        <v>7284</v>
      </c>
      <c r="I1183" t="s">
        <v>4035</v>
      </c>
      <c r="J1183" s="11" t="str">
        <f t="shared" si="110"/>
        <v>IC.IT.071607</v>
      </c>
      <c r="K1183" s="2" t="s">
        <v>11324</v>
      </c>
      <c r="L1183" t="str">
        <f t="shared" si="111"/>
        <v>Flank, left</v>
      </c>
      <c r="M1183" s="12" t="str">
        <f t="shared" si="112"/>
        <v>PI.IC.IT.071607.01</v>
      </c>
      <c r="N1183" s="12"/>
      <c r="O1183" s="12" t="str">
        <f t="shared" si="113"/>
        <v>PH.IC.IT.071607.01</v>
      </c>
      <c r="Q1183" s="12" t="str">
        <f t="shared" si="114"/>
        <v>CL.IC.IT.071607.01</v>
      </c>
      <c r="R1183" t="s">
        <v>1141</v>
      </c>
    </row>
    <row r="1184" spans="1:19" ht="15">
      <c r="A1184" t="s">
        <v>4089</v>
      </c>
      <c r="C1184" s="2" t="s">
        <v>7284</v>
      </c>
      <c r="E1184" s="2" t="s">
        <v>5740</v>
      </c>
      <c r="F1184" t="s">
        <v>4429</v>
      </c>
      <c r="G1184" t="s">
        <v>4430</v>
      </c>
      <c r="H1184" s="2" t="s">
        <v>10093</v>
      </c>
      <c r="I1184" t="s">
        <v>4430</v>
      </c>
      <c r="J1184" s="11" t="str">
        <f t="shared" si="110"/>
        <v>IC.IT.071608</v>
      </c>
      <c r="K1184" s="2" t="s">
        <v>11324</v>
      </c>
      <c r="L1184" t="str">
        <f t="shared" si="111"/>
        <v>Midline</v>
      </c>
      <c r="M1184" s="12" t="str">
        <f t="shared" si="112"/>
        <v>PI.IC.IT.071608.01</v>
      </c>
      <c r="N1184" s="12"/>
      <c r="O1184" s="12" t="str">
        <f t="shared" si="113"/>
        <v>PH.IC.IT.071608.01</v>
      </c>
      <c r="Q1184" s="12" t="str">
        <f t="shared" si="114"/>
        <v>CL.IC.IT.071608.01</v>
      </c>
      <c r="R1184" t="s">
        <v>1141</v>
      </c>
      <c r="S1184">
        <v>166</v>
      </c>
    </row>
    <row r="1185" spans="1:27" ht="15">
      <c r="A1185" t="s">
        <v>4089</v>
      </c>
      <c r="C1185" s="68" t="s">
        <v>12220</v>
      </c>
      <c r="E1185" s="68" t="s">
        <v>570</v>
      </c>
      <c r="F1185" t="s">
        <v>12221</v>
      </c>
      <c r="G1185" t="s">
        <v>13</v>
      </c>
      <c r="H1185" s="68" t="s">
        <v>10</v>
      </c>
      <c r="I1185" t="s">
        <v>12186</v>
      </c>
      <c r="J1185" s="11" t="str">
        <f t="shared" si="110"/>
        <v>IC.IT.071610</v>
      </c>
      <c r="K1185" s="68" t="s">
        <v>295</v>
      </c>
      <c r="L1185" t="str">
        <f t="shared" si="111"/>
        <v>Laparoscopic</v>
      </c>
      <c r="M1185" s="12" t="str">
        <f t="shared" si="112"/>
        <v>PI.IC.IT.071610.01</v>
      </c>
      <c r="N1185" s="12"/>
      <c r="O1185" s="12" t="str">
        <f t="shared" si="113"/>
        <v>PH.IC.IT.071610.01</v>
      </c>
      <c r="Q1185" s="12" t="str">
        <f t="shared" si="114"/>
        <v>CL.IC.IT.071610.01</v>
      </c>
      <c r="Z1185" t="s">
        <v>11747</v>
      </c>
      <c r="AA1185">
        <v>1144</v>
      </c>
    </row>
    <row r="1186" spans="1:27" ht="15">
      <c r="A1186" t="s">
        <v>4089</v>
      </c>
      <c r="C1186" s="2" t="s">
        <v>7284</v>
      </c>
      <c r="D1186" t="s">
        <v>4036</v>
      </c>
      <c r="E1186" s="2" t="s">
        <v>1138</v>
      </c>
      <c r="F1186" t="s">
        <v>4431</v>
      </c>
      <c r="G1186" t="s">
        <v>4038</v>
      </c>
      <c r="H1186" s="2" t="s">
        <v>11324</v>
      </c>
      <c r="I1186" t="s">
        <v>4039</v>
      </c>
      <c r="J1186" s="11" t="str">
        <f t="shared" si="110"/>
        <v>IC.IT.071701</v>
      </c>
      <c r="K1186" s="2" t="s">
        <v>11324</v>
      </c>
      <c r="L1186" t="str">
        <f t="shared" si="111"/>
        <v>Axilla, right</v>
      </c>
      <c r="M1186" s="12" t="str">
        <f t="shared" si="112"/>
        <v>PI.IC.IT.071701.01</v>
      </c>
      <c r="N1186" s="12"/>
      <c r="O1186" s="12" t="str">
        <f t="shared" si="113"/>
        <v>PH.IC.IT.071701.01</v>
      </c>
      <c r="Q1186" s="12" t="str">
        <f t="shared" si="114"/>
        <v>CL.IC.IT.071701.01</v>
      </c>
      <c r="R1186" t="s">
        <v>1141</v>
      </c>
    </row>
    <row r="1187" spans="1:27" ht="15">
      <c r="A1187" t="s">
        <v>4089</v>
      </c>
      <c r="C1187" s="2" t="s">
        <v>7284</v>
      </c>
      <c r="E1187" s="2" t="s">
        <v>6865</v>
      </c>
      <c r="F1187" t="s">
        <v>4431</v>
      </c>
      <c r="G1187" t="s">
        <v>4040</v>
      </c>
      <c r="H1187" s="2" t="s">
        <v>1199</v>
      </c>
      <c r="I1187" t="s">
        <v>4041</v>
      </c>
      <c r="J1187" s="11" t="str">
        <f t="shared" si="110"/>
        <v>IC.IT.071702</v>
      </c>
      <c r="K1187" s="2" t="s">
        <v>11324</v>
      </c>
      <c r="L1187" t="str">
        <f t="shared" si="111"/>
        <v>Axilla, left</v>
      </c>
      <c r="M1187" s="12" t="str">
        <f t="shared" si="112"/>
        <v>PI.IC.IT.071702.01</v>
      </c>
      <c r="N1187" s="12"/>
      <c r="O1187" s="12" t="str">
        <f t="shared" si="113"/>
        <v>PH.IC.IT.071702.01</v>
      </c>
      <c r="Q1187" s="12" t="str">
        <f t="shared" si="114"/>
        <v>CL.IC.IT.071702.01</v>
      </c>
      <c r="R1187" t="s">
        <v>1141</v>
      </c>
    </row>
    <row r="1188" spans="1:27" ht="15">
      <c r="A1188" t="s">
        <v>4089</v>
      </c>
      <c r="C1188" s="2" t="s">
        <v>7284</v>
      </c>
      <c r="E1188" s="2" t="s">
        <v>6865</v>
      </c>
      <c r="F1188" t="s">
        <v>4431</v>
      </c>
      <c r="G1188" t="s">
        <v>4042</v>
      </c>
      <c r="H1188" s="22" t="s">
        <v>1400</v>
      </c>
      <c r="I1188" t="s">
        <v>4043</v>
      </c>
      <c r="J1188" s="11" t="str">
        <f t="shared" si="110"/>
        <v>IC.IT.071703</v>
      </c>
      <c r="K1188" s="2" t="s">
        <v>11324</v>
      </c>
      <c r="L1188" t="str">
        <f t="shared" si="111"/>
        <v>Arm upper, right</v>
      </c>
      <c r="M1188" s="12" t="str">
        <f t="shared" si="112"/>
        <v>PI.IC.IT.071703.01</v>
      </c>
      <c r="N1188" s="12"/>
      <c r="O1188" s="12" t="str">
        <f t="shared" si="113"/>
        <v>PH.IC.IT.071703.01</v>
      </c>
      <c r="Q1188" s="12" t="str">
        <f t="shared" si="114"/>
        <v>CL.IC.IT.071703.01</v>
      </c>
      <c r="R1188" t="s">
        <v>1141</v>
      </c>
    </row>
    <row r="1189" spans="1:27" ht="15">
      <c r="A1189" t="s">
        <v>4089</v>
      </c>
      <c r="C1189" s="2" t="s">
        <v>7284</v>
      </c>
      <c r="E1189" s="2" t="s">
        <v>6865</v>
      </c>
      <c r="F1189" t="s">
        <v>4431</v>
      </c>
      <c r="G1189" t="s">
        <v>4044</v>
      </c>
      <c r="H1189" s="22" t="s">
        <v>1402</v>
      </c>
      <c r="I1189" t="s">
        <v>3886</v>
      </c>
      <c r="J1189" s="11" t="str">
        <f t="shared" ref="J1189:J1252" si="115">CONCATENATE("IC.IT.",C1189,E1189,H1189)</f>
        <v>IC.IT.071704</v>
      </c>
      <c r="K1189" s="2" t="s">
        <v>11324</v>
      </c>
      <c r="L1189" t="str">
        <f t="shared" ref="L1189:L1252" si="116">G1189</f>
        <v>Arm upper, left</v>
      </c>
      <c r="M1189" s="12" t="str">
        <f t="shared" ref="M1189:M1252" si="117">CONCATENATE("PI.",J1189,".",K1189)</f>
        <v>PI.IC.IT.071704.01</v>
      </c>
      <c r="N1189" s="12"/>
      <c r="O1189" s="12" t="str">
        <f t="shared" ref="O1189:O1252" si="118">CONCATENATE("PH.",J1189,".",K1189)</f>
        <v>PH.IC.IT.071704.01</v>
      </c>
      <c r="Q1189" s="12" t="str">
        <f t="shared" ref="Q1189:Q1252" si="119">CONCATENATE("CL.",J1189,".",K1189)</f>
        <v>CL.IC.IT.071704.01</v>
      </c>
      <c r="R1189" t="s">
        <v>1141</v>
      </c>
    </row>
    <row r="1190" spans="1:27" ht="15">
      <c r="A1190" t="s">
        <v>4089</v>
      </c>
      <c r="C1190" s="2" t="s">
        <v>7284</v>
      </c>
      <c r="E1190" s="2" t="s">
        <v>6865</v>
      </c>
      <c r="F1190" t="s">
        <v>4431</v>
      </c>
      <c r="G1190" t="s">
        <v>3887</v>
      </c>
      <c r="H1190" s="22" t="s">
        <v>1404</v>
      </c>
      <c r="I1190" t="s">
        <v>3888</v>
      </c>
      <c r="J1190" s="11" t="str">
        <f t="shared" si="115"/>
        <v>IC.IT.071705</v>
      </c>
      <c r="K1190" s="2" t="s">
        <v>11324</v>
      </c>
      <c r="L1190" t="str">
        <f t="shared" si="116"/>
        <v>Elbow, right</v>
      </c>
      <c r="M1190" s="12" t="str">
        <f t="shared" si="117"/>
        <v>PI.IC.IT.071705.01</v>
      </c>
      <c r="N1190" s="12"/>
      <c r="O1190" s="12" t="str">
        <f t="shared" si="118"/>
        <v>PH.IC.IT.071705.01</v>
      </c>
      <c r="Q1190" s="12" t="str">
        <f t="shared" si="119"/>
        <v>CL.IC.IT.071705.01</v>
      </c>
      <c r="R1190" t="s">
        <v>1141</v>
      </c>
    </row>
    <row r="1191" spans="1:27" ht="15">
      <c r="A1191" t="s">
        <v>4089</v>
      </c>
      <c r="C1191" s="2" t="s">
        <v>7284</v>
      </c>
      <c r="E1191" s="2" t="s">
        <v>6865</v>
      </c>
      <c r="F1191" t="s">
        <v>4431</v>
      </c>
      <c r="G1191" t="s">
        <v>3889</v>
      </c>
      <c r="H1191" s="22" t="s">
        <v>1406</v>
      </c>
      <c r="I1191" t="s">
        <v>3890</v>
      </c>
      <c r="J1191" s="11" t="str">
        <f t="shared" si="115"/>
        <v>IC.IT.071706</v>
      </c>
      <c r="K1191" s="2" t="s">
        <v>11324</v>
      </c>
      <c r="L1191" t="str">
        <f t="shared" si="116"/>
        <v>Elbow, left</v>
      </c>
      <c r="M1191" s="12" t="str">
        <f t="shared" si="117"/>
        <v>PI.IC.IT.071706.01</v>
      </c>
      <c r="N1191" s="12"/>
      <c r="O1191" s="12" t="str">
        <f t="shared" si="118"/>
        <v>PH.IC.IT.071706.01</v>
      </c>
      <c r="Q1191" s="12" t="str">
        <f t="shared" si="119"/>
        <v>CL.IC.IT.071706.01</v>
      </c>
      <c r="R1191" t="s">
        <v>1141</v>
      </c>
    </row>
    <row r="1192" spans="1:27" ht="15">
      <c r="A1192" t="s">
        <v>4089</v>
      </c>
      <c r="C1192" s="2" t="s">
        <v>7284</v>
      </c>
      <c r="E1192" s="2" t="s">
        <v>6865</v>
      </c>
      <c r="F1192" t="s">
        <v>4431</v>
      </c>
      <c r="G1192" t="s">
        <v>3891</v>
      </c>
      <c r="H1192" s="22" t="s">
        <v>1419</v>
      </c>
      <c r="I1192" t="s">
        <v>3892</v>
      </c>
      <c r="J1192" s="11" t="str">
        <f t="shared" si="115"/>
        <v>IC.IT.071707</v>
      </c>
      <c r="K1192" s="2" t="s">
        <v>11324</v>
      </c>
      <c r="L1192" t="str">
        <f t="shared" si="116"/>
        <v>Forearm, right</v>
      </c>
      <c r="M1192" s="12" t="str">
        <f t="shared" si="117"/>
        <v>PI.IC.IT.071707.01</v>
      </c>
      <c r="N1192" s="12"/>
      <c r="O1192" s="12" t="str">
        <f t="shared" si="118"/>
        <v>PH.IC.IT.071707.01</v>
      </c>
      <c r="Q1192" s="12" t="str">
        <f t="shared" si="119"/>
        <v>CL.IC.IT.071707.01</v>
      </c>
      <c r="R1192" t="s">
        <v>1141</v>
      </c>
    </row>
    <row r="1193" spans="1:27" ht="15">
      <c r="A1193" t="s">
        <v>4089</v>
      </c>
      <c r="C1193" s="2" t="s">
        <v>7284</v>
      </c>
      <c r="E1193" s="2" t="s">
        <v>6865</v>
      </c>
      <c r="F1193" t="s">
        <v>4431</v>
      </c>
      <c r="G1193" t="s">
        <v>3893</v>
      </c>
      <c r="H1193" s="22" t="s">
        <v>1550</v>
      </c>
      <c r="I1193" t="s">
        <v>3894</v>
      </c>
      <c r="J1193" s="11" t="str">
        <f t="shared" si="115"/>
        <v>IC.IT.071708</v>
      </c>
      <c r="K1193" s="2" t="s">
        <v>11324</v>
      </c>
      <c r="L1193" t="str">
        <f t="shared" si="116"/>
        <v>Forearm, left</v>
      </c>
      <c r="M1193" s="12" t="str">
        <f t="shared" si="117"/>
        <v>PI.IC.IT.071708.01</v>
      </c>
      <c r="N1193" s="12"/>
      <c r="O1193" s="12" t="str">
        <f t="shared" si="118"/>
        <v>PH.IC.IT.071708.01</v>
      </c>
      <c r="Q1193" s="12" t="str">
        <f t="shared" si="119"/>
        <v>CL.IC.IT.071708.01</v>
      </c>
      <c r="R1193" t="s">
        <v>1141</v>
      </c>
    </row>
    <row r="1194" spans="1:27" ht="15">
      <c r="A1194" t="s">
        <v>4089</v>
      </c>
      <c r="C1194" s="2" t="s">
        <v>7284</v>
      </c>
      <c r="E1194" s="2" t="s">
        <v>6865</v>
      </c>
      <c r="F1194" t="s">
        <v>4431</v>
      </c>
      <c r="G1194" t="s">
        <v>3895</v>
      </c>
      <c r="H1194" s="22" t="s">
        <v>1551</v>
      </c>
      <c r="I1194" t="s">
        <v>3896</v>
      </c>
      <c r="J1194" s="11" t="str">
        <f t="shared" si="115"/>
        <v>IC.IT.071709</v>
      </c>
      <c r="K1194" s="2" t="s">
        <v>11324</v>
      </c>
      <c r="L1194" t="str">
        <f t="shared" si="116"/>
        <v>Wrist, right</v>
      </c>
      <c r="M1194" s="12" t="str">
        <f t="shared" si="117"/>
        <v>PI.IC.IT.071709.01</v>
      </c>
      <c r="N1194" s="12"/>
      <c r="O1194" s="12" t="str">
        <f t="shared" si="118"/>
        <v>PH.IC.IT.071709.01</v>
      </c>
      <c r="Q1194" s="12" t="str">
        <f t="shared" si="119"/>
        <v>CL.IC.IT.071709.01</v>
      </c>
      <c r="R1194" t="s">
        <v>1141</v>
      </c>
    </row>
    <row r="1195" spans="1:27" ht="15">
      <c r="A1195" t="s">
        <v>4089</v>
      </c>
      <c r="C1195" s="2" t="s">
        <v>7284</v>
      </c>
      <c r="E1195" s="2" t="s">
        <v>6865</v>
      </c>
      <c r="F1195" t="s">
        <v>4431</v>
      </c>
      <c r="G1195" t="s">
        <v>3897</v>
      </c>
      <c r="H1195" s="22" t="s">
        <v>1571</v>
      </c>
      <c r="I1195" t="s">
        <v>3898</v>
      </c>
      <c r="J1195" s="11" t="str">
        <f t="shared" si="115"/>
        <v>IC.IT.071710</v>
      </c>
      <c r="K1195" s="2" t="s">
        <v>11324</v>
      </c>
      <c r="L1195" t="str">
        <f t="shared" si="116"/>
        <v>Wrist, left</v>
      </c>
      <c r="M1195" s="12" t="str">
        <f t="shared" si="117"/>
        <v>PI.IC.IT.071710.01</v>
      </c>
      <c r="N1195" s="12"/>
      <c r="O1195" s="12" t="str">
        <f t="shared" si="118"/>
        <v>PH.IC.IT.071710.01</v>
      </c>
      <c r="Q1195" s="12" t="str">
        <f t="shared" si="119"/>
        <v>CL.IC.IT.071710.01</v>
      </c>
      <c r="R1195" t="s">
        <v>1141</v>
      </c>
    </row>
    <row r="1196" spans="1:27" ht="15">
      <c r="A1196" t="s">
        <v>4089</v>
      </c>
      <c r="C1196" s="2" t="s">
        <v>7284</v>
      </c>
      <c r="E1196" s="2" t="s">
        <v>6865</v>
      </c>
      <c r="F1196" t="s">
        <v>4431</v>
      </c>
      <c r="G1196" t="s">
        <v>4048</v>
      </c>
      <c r="H1196" s="22" t="s">
        <v>1299</v>
      </c>
      <c r="I1196" t="s">
        <v>4049</v>
      </c>
      <c r="J1196" s="11" t="str">
        <f t="shared" si="115"/>
        <v>IC.IT.071712</v>
      </c>
      <c r="K1196" s="2" t="s">
        <v>11324</v>
      </c>
      <c r="L1196" t="str">
        <f t="shared" si="116"/>
        <v>Hand, right</v>
      </c>
      <c r="M1196" s="12" t="str">
        <f t="shared" si="117"/>
        <v>PI.IC.IT.071712.01</v>
      </c>
      <c r="N1196" s="12"/>
      <c r="O1196" s="12" t="str">
        <f t="shared" si="118"/>
        <v>PH.IC.IT.071712.01</v>
      </c>
      <c r="Q1196" s="12" t="str">
        <f t="shared" si="119"/>
        <v>CL.IC.IT.071712.01</v>
      </c>
      <c r="R1196" t="s">
        <v>1141</v>
      </c>
    </row>
    <row r="1197" spans="1:27" ht="15">
      <c r="A1197" t="s">
        <v>4089</v>
      </c>
      <c r="C1197" s="2" t="s">
        <v>7284</v>
      </c>
      <c r="E1197" s="2" t="s">
        <v>6865</v>
      </c>
      <c r="F1197" t="s">
        <v>4431</v>
      </c>
      <c r="G1197" t="s">
        <v>4050</v>
      </c>
      <c r="H1197" s="22" t="s">
        <v>1300</v>
      </c>
      <c r="I1197" t="s">
        <v>4051</v>
      </c>
      <c r="J1197" s="11" t="str">
        <f t="shared" si="115"/>
        <v>IC.IT.071713</v>
      </c>
      <c r="K1197" s="2" t="s">
        <v>11324</v>
      </c>
      <c r="L1197" t="str">
        <f t="shared" si="116"/>
        <v>Hand, left</v>
      </c>
      <c r="M1197" s="12" t="str">
        <f t="shared" si="117"/>
        <v>PI.IC.IT.071713.01</v>
      </c>
      <c r="N1197" s="12"/>
      <c r="O1197" s="12" t="str">
        <f t="shared" si="118"/>
        <v>PH.IC.IT.071713.01</v>
      </c>
      <c r="Q1197" s="12" t="str">
        <f t="shared" si="119"/>
        <v>CL.IC.IT.071713.01</v>
      </c>
      <c r="R1197" t="s">
        <v>1141</v>
      </c>
    </row>
    <row r="1198" spans="1:27" ht="15">
      <c r="A1198" t="s">
        <v>4089</v>
      </c>
      <c r="C1198" s="2" t="s">
        <v>7284</v>
      </c>
      <c r="E1198" s="2" t="s">
        <v>6865</v>
      </c>
      <c r="F1198" t="s">
        <v>4431</v>
      </c>
      <c r="G1198" t="s">
        <v>3902</v>
      </c>
      <c r="H1198" s="22" t="s">
        <v>1301</v>
      </c>
      <c r="I1198" t="s">
        <v>3903</v>
      </c>
      <c r="J1198" s="11" t="str">
        <f t="shared" si="115"/>
        <v>IC.IT.071714</v>
      </c>
      <c r="K1198" s="2" t="s">
        <v>11324</v>
      </c>
      <c r="L1198" t="str">
        <f t="shared" si="116"/>
        <v>Finger(s), right: specify</v>
      </c>
      <c r="M1198" s="12" t="str">
        <f t="shared" si="117"/>
        <v>PI.IC.IT.071714.01</v>
      </c>
      <c r="N1198" s="12"/>
      <c r="O1198" s="12" t="str">
        <f t="shared" si="118"/>
        <v>PH.IC.IT.071714.01</v>
      </c>
      <c r="Q1198" s="12" t="str">
        <f t="shared" si="119"/>
        <v>CL.IC.IT.071714.01</v>
      </c>
      <c r="R1198" t="s">
        <v>1141</v>
      </c>
    </row>
    <row r="1199" spans="1:27" ht="15">
      <c r="A1199" t="s">
        <v>4089</v>
      </c>
      <c r="C1199" s="2" t="s">
        <v>7284</v>
      </c>
      <c r="E1199" s="2" t="s">
        <v>6865</v>
      </c>
      <c r="F1199" t="s">
        <v>4431</v>
      </c>
      <c r="G1199" t="s">
        <v>3904</v>
      </c>
      <c r="H1199" s="22" t="s">
        <v>1468</v>
      </c>
      <c r="I1199" t="s">
        <v>3905</v>
      </c>
      <c r="J1199" s="11" t="str">
        <f t="shared" si="115"/>
        <v>IC.IT.071715</v>
      </c>
      <c r="K1199" s="2" t="s">
        <v>11324</v>
      </c>
      <c r="L1199" t="str">
        <f t="shared" si="116"/>
        <v>Finger(s), left:  specify</v>
      </c>
      <c r="M1199" s="12" t="str">
        <f t="shared" si="117"/>
        <v>PI.IC.IT.071715.01</v>
      </c>
      <c r="N1199" s="12"/>
      <c r="O1199" s="12" t="str">
        <f t="shared" si="118"/>
        <v>PH.IC.IT.071715.01</v>
      </c>
      <c r="Q1199" s="12" t="str">
        <f t="shared" si="119"/>
        <v>CL.IC.IT.071715.01</v>
      </c>
      <c r="R1199" t="s">
        <v>1141</v>
      </c>
    </row>
    <row r="1200" spans="1:27" ht="15">
      <c r="A1200" t="s">
        <v>4089</v>
      </c>
      <c r="C1200" s="2" t="s">
        <v>7284</v>
      </c>
      <c r="E1200" s="2" t="s">
        <v>6865</v>
      </c>
      <c r="F1200" t="s">
        <v>4431</v>
      </c>
      <c r="G1200" t="s">
        <v>3906</v>
      </c>
      <c r="H1200" s="22" t="s">
        <v>1469</v>
      </c>
      <c r="I1200" t="s">
        <v>3907</v>
      </c>
      <c r="J1200" s="11" t="str">
        <f t="shared" si="115"/>
        <v>IC.IT.071716</v>
      </c>
      <c r="K1200" s="2" t="s">
        <v>11324</v>
      </c>
      <c r="L1200" t="str">
        <f t="shared" si="116"/>
        <v>Thigh, right</v>
      </c>
      <c r="M1200" s="12" t="str">
        <f t="shared" si="117"/>
        <v>PI.IC.IT.071716.01</v>
      </c>
      <c r="N1200" s="12"/>
      <c r="O1200" s="12" t="str">
        <f t="shared" si="118"/>
        <v>PH.IC.IT.071716.01</v>
      </c>
      <c r="Q1200" s="12" t="str">
        <f t="shared" si="119"/>
        <v>CL.IC.IT.071716.01</v>
      </c>
      <c r="R1200" t="s">
        <v>1141</v>
      </c>
    </row>
    <row r="1201" spans="1:19" ht="15">
      <c r="A1201" t="s">
        <v>4089</v>
      </c>
      <c r="C1201" s="2" t="s">
        <v>7284</v>
      </c>
      <c r="E1201" s="2" t="s">
        <v>6865</v>
      </c>
      <c r="F1201" t="s">
        <v>4431</v>
      </c>
      <c r="G1201" t="s">
        <v>3908</v>
      </c>
      <c r="H1201" s="22" t="s">
        <v>1470</v>
      </c>
      <c r="I1201" t="s">
        <v>3909</v>
      </c>
      <c r="J1201" s="11" t="str">
        <f t="shared" si="115"/>
        <v>IC.IT.071717</v>
      </c>
      <c r="K1201" s="2" t="s">
        <v>11324</v>
      </c>
      <c r="L1201" t="str">
        <f t="shared" si="116"/>
        <v>Thigh, left</v>
      </c>
      <c r="M1201" s="12" t="str">
        <f t="shared" si="117"/>
        <v>PI.IC.IT.071717.01</v>
      </c>
      <c r="N1201" s="12"/>
      <c r="O1201" s="12" t="str">
        <f t="shared" si="118"/>
        <v>PH.IC.IT.071717.01</v>
      </c>
      <c r="Q1201" s="12" t="str">
        <f t="shared" si="119"/>
        <v>CL.IC.IT.071717.01</v>
      </c>
      <c r="R1201" t="s">
        <v>1141</v>
      </c>
    </row>
    <row r="1202" spans="1:19" ht="15">
      <c r="A1202" t="s">
        <v>4089</v>
      </c>
      <c r="C1202" s="2" t="s">
        <v>7284</v>
      </c>
      <c r="E1202" s="2" t="s">
        <v>6865</v>
      </c>
      <c r="F1202" t="s">
        <v>4431</v>
      </c>
      <c r="G1202" t="s">
        <v>3777</v>
      </c>
      <c r="H1202" s="22" t="s">
        <v>1251</v>
      </c>
      <c r="I1202" t="s">
        <v>3778</v>
      </c>
      <c r="J1202" s="11" t="str">
        <f t="shared" si="115"/>
        <v>IC.IT.071718</v>
      </c>
      <c r="K1202" s="2" t="s">
        <v>11324</v>
      </c>
      <c r="L1202" t="str">
        <f t="shared" si="116"/>
        <v>Knee, right</v>
      </c>
      <c r="M1202" s="12" t="str">
        <f t="shared" si="117"/>
        <v>PI.IC.IT.071718.01</v>
      </c>
      <c r="N1202" s="12"/>
      <c r="O1202" s="12" t="str">
        <f t="shared" si="118"/>
        <v>PH.IC.IT.071718.01</v>
      </c>
      <c r="Q1202" s="12" t="str">
        <f t="shared" si="119"/>
        <v>CL.IC.IT.071718.01</v>
      </c>
      <c r="R1202" t="s">
        <v>1141</v>
      </c>
    </row>
    <row r="1203" spans="1:19" ht="15">
      <c r="A1203" t="s">
        <v>4089</v>
      </c>
      <c r="C1203" s="2" t="s">
        <v>7284</v>
      </c>
      <c r="E1203" s="2" t="s">
        <v>6865</v>
      </c>
      <c r="F1203" t="s">
        <v>4431</v>
      </c>
      <c r="G1203" t="s">
        <v>3779</v>
      </c>
      <c r="H1203" s="22" t="s">
        <v>1100</v>
      </c>
      <c r="I1203" t="s">
        <v>3780</v>
      </c>
      <c r="J1203" s="11" t="str">
        <f t="shared" si="115"/>
        <v>IC.IT.071719</v>
      </c>
      <c r="K1203" s="2" t="s">
        <v>11324</v>
      </c>
      <c r="L1203" t="str">
        <f t="shared" si="116"/>
        <v>Knee, left</v>
      </c>
      <c r="M1203" s="12" t="str">
        <f t="shared" si="117"/>
        <v>PI.IC.IT.071719.01</v>
      </c>
      <c r="N1203" s="12"/>
      <c r="O1203" s="12" t="str">
        <f t="shared" si="118"/>
        <v>PH.IC.IT.071719.01</v>
      </c>
      <c r="Q1203" s="12" t="str">
        <f t="shared" si="119"/>
        <v>CL.IC.IT.071719.01</v>
      </c>
      <c r="R1203" t="s">
        <v>1141</v>
      </c>
    </row>
    <row r="1204" spans="1:19" ht="15">
      <c r="A1204" t="s">
        <v>4089</v>
      </c>
      <c r="C1204" s="2" t="s">
        <v>7284</v>
      </c>
      <c r="E1204" s="2" t="s">
        <v>6865</v>
      </c>
      <c r="F1204" t="s">
        <v>4431</v>
      </c>
      <c r="G1204" t="s">
        <v>3781</v>
      </c>
      <c r="H1204" s="22" t="s">
        <v>1271</v>
      </c>
      <c r="I1204" t="s">
        <v>3782</v>
      </c>
      <c r="J1204" s="11" t="str">
        <f t="shared" si="115"/>
        <v>IC.IT.071720</v>
      </c>
      <c r="K1204" s="2" t="s">
        <v>11324</v>
      </c>
      <c r="L1204" t="str">
        <f t="shared" si="116"/>
        <v>Calf, right</v>
      </c>
      <c r="M1204" s="12" t="str">
        <f t="shared" si="117"/>
        <v>PI.IC.IT.071720.01</v>
      </c>
      <c r="N1204" s="12"/>
      <c r="O1204" s="12" t="str">
        <f t="shared" si="118"/>
        <v>PH.IC.IT.071720.01</v>
      </c>
      <c r="Q1204" s="12" t="str">
        <f t="shared" si="119"/>
        <v>CL.IC.IT.071720.01</v>
      </c>
      <c r="R1204" t="s">
        <v>1141</v>
      </c>
    </row>
    <row r="1205" spans="1:19" ht="15">
      <c r="A1205" t="s">
        <v>4089</v>
      </c>
      <c r="C1205" s="2" t="s">
        <v>7284</v>
      </c>
      <c r="E1205" s="2" t="s">
        <v>6865</v>
      </c>
      <c r="F1205" t="s">
        <v>4431</v>
      </c>
      <c r="G1205" t="s">
        <v>3783</v>
      </c>
      <c r="H1205" s="22" t="s">
        <v>2395</v>
      </c>
      <c r="I1205" t="s">
        <v>3784</v>
      </c>
      <c r="J1205" s="11" t="str">
        <f t="shared" si="115"/>
        <v>IC.IT.071721</v>
      </c>
      <c r="K1205" s="2" t="s">
        <v>11324</v>
      </c>
      <c r="L1205" t="str">
        <f t="shared" si="116"/>
        <v>Calf, left</v>
      </c>
      <c r="M1205" s="12" t="str">
        <f t="shared" si="117"/>
        <v>PI.IC.IT.071721.01</v>
      </c>
      <c r="N1205" s="12"/>
      <c r="O1205" s="12" t="str">
        <f t="shared" si="118"/>
        <v>PH.IC.IT.071721.01</v>
      </c>
      <c r="Q1205" s="12" t="str">
        <f t="shared" si="119"/>
        <v>CL.IC.IT.071721.01</v>
      </c>
      <c r="R1205" t="s">
        <v>1141</v>
      </c>
    </row>
    <row r="1206" spans="1:19" ht="15">
      <c r="A1206" t="s">
        <v>4089</v>
      </c>
      <c r="C1206" s="2" t="s">
        <v>7284</v>
      </c>
      <c r="E1206" s="2" t="s">
        <v>6865</v>
      </c>
      <c r="F1206" t="s">
        <v>4431</v>
      </c>
      <c r="G1206" t="s">
        <v>3785</v>
      </c>
      <c r="H1206" s="22" t="s">
        <v>2396</v>
      </c>
      <c r="I1206" t="s">
        <v>3786</v>
      </c>
      <c r="J1206" s="11" t="str">
        <f t="shared" si="115"/>
        <v>IC.IT.071722</v>
      </c>
      <c r="K1206" s="2" t="s">
        <v>11324</v>
      </c>
      <c r="L1206" t="str">
        <f t="shared" si="116"/>
        <v>Ankle, right</v>
      </c>
      <c r="M1206" s="12" t="str">
        <f t="shared" si="117"/>
        <v>PI.IC.IT.071722.01</v>
      </c>
      <c r="N1206" s="12"/>
      <c r="O1206" s="12" t="str">
        <f t="shared" si="118"/>
        <v>PH.IC.IT.071722.01</v>
      </c>
      <c r="Q1206" s="12" t="str">
        <f t="shared" si="119"/>
        <v>CL.IC.IT.071722.01</v>
      </c>
      <c r="R1206" t="s">
        <v>1141</v>
      </c>
    </row>
    <row r="1207" spans="1:19" ht="15">
      <c r="A1207" t="s">
        <v>4089</v>
      </c>
      <c r="C1207" s="2" t="s">
        <v>7284</v>
      </c>
      <c r="E1207" s="2" t="s">
        <v>6865</v>
      </c>
      <c r="F1207" t="s">
        <v>4431</v>
      </c>
      <c r="G1207" t="s">
        <v>3787</v>
      </c>
      <c r="H1207" s="22" t="s">
        <v>2397</v>
      </c>
      <c r="I1207" t="s">
        <v>3917</v>
      </c>
      <c r="J1207" s="11" t="str">
        <f t="shared" si="115"/>
        <v>IC.IT.071723</v>
      </c>
      <c r="K1207" s="2" t="s">
        <v>11324</v>
      </c>
      <c r="L1207" t="str">
        <f t="shared" si="116"/>
        <v>Ankle, left</v>
      </c>
      <c r="M1207" s="12" t="str">
        <f t="shared" si="117"/>
        <v>PI.IC.IT.071723.01</v>
      </c>
      <c r="N1207" s="12"/>
      <c r="O1207" s="12" t="str">
        <f t="shared" si="118"/>
        <v>PH.IC.IT.071723.01</v>
      </c>
      <c r="Q1207" s="12" t="str">
        <f t="shared" si="119"/>
        <v>CL.IC.IT.071723.01</v>
      </c>
      <c r="R1207" t="s">
        <v>1141</v>
      </c>
    </row>
    <row r="1208" spans="1:19" ht="15">
      <c r="A1208" t="s">
        <v>4089</v>
      </c>
      <c r="C1208" s="2" t="s">
        <v>7284</v>
      </c>
      <c r="E1208" s="2" t="s">
        <v>6865</v>
      </c>
      <c r="F1208" t="s">
        <v>4431</v>
      </c>
      <c r="G1208" t="s">
        <v>4191</v>
      </c>
      <c r="H1208" s="22" t="s">
        <v>2398</v>
      </c>
      <c r="I1208" t="s">
        <v>4192</v>
      </c>
      <c r="J1208" s="11" t="str">
        <f t="shared" si="115"/>
        <v>IC.IT.071724</v>
      </c>
      <c r="K1208" s="2" t="s">
        <v>11324</v>
      </c>
      <c r="L1208" t="str">
        <f t="shared" si="116"/>
        <v>Heel, right</v>
      </c>
      <c r="M1208" s="12" t="str">
        <f t="shared" si="117"/>
        <v>PI.IC.IT.071724.01</v>
      </c>
      <c r="N1208" s="12"/>
      <c r="O1208" s="12" t="str">
        <f t="shared" si="118"/>
        <v>PH.IC.IT.071724.01</v>
      </c>
      <c r="Q1208" s="12" t="str">
        <f t="shared" si="119"/>
        <v>CL.IC.IT.071724.01</v>
      </c>
      <c r="R1208" t="s">
        <v>1141</v>
      </c>
    </row>
    <row r="1209" spans="1:19" ht="15">
      <c r="A1209" t="s">
        <v>4089</v>
      </c>
      <c r="C1209" s="2" t="s">
        <v>7284</v>
      </c>
      <c r="E1209" s="2" t="s">
        <v>6865</v>
      </c>
      <c r="F1209" t="s">
        <v>4431</v>
      </c>
      <c r="G1209" t="s">
        <v>4193</v>
      </c>
      <c r="H1209" s="22" t="s">
        <v>2399</v>
      </c>
      <c r="I1209" t="s">
        <v>4194</v>
      </c>
      <c r="J1209" s="11" t="str">
        <f t="shared" si="115"/>
        <v>IC.IT.071725</v>
      </c>
      <c r="K1209" s="2" t="s">
        <v>11324</v>
      </c>
      <c r="L1209" t="str">
        <f t="shared" si="116"/>
        <v>Heel, left</v>
      </c>
      <c r="M1209" s="12" t="str">
        <f t="shared" si="117"/>
        <v>PI.IC.IT.071725.01</v>
      </c>
      <c r="N1209" s="12"/>
      <c r="O1209" s="12" t="str">
        <f t="shared" si="118"/>
        <v>PH.IC.IT.071725.01</v>
      </c>
      <c r="Q1209" s="12" t="str">
        <f t="shared" si="119"/>
        <v>CL.IC.IT.071725.01</v>
      </c>
      <c r="R1209" t="s">
        <v>1141</v>
      </c>
    </row>
    <row r="1210" spans="1:19" ht="15">
      <c r="A1210" t="s">
        <v>4089</v>
      </c>
      <c r="C1210" s="2" t="s">
        <v>7284</v>
      </c>
      <c r="E1210" s="2" t="s">
        <v>6865</v>
      </c>
      <c r="F1210" t="s">
        <v>4431</v>
      </c>
      <c r="G1210" t="s">
        <v>4195</v>
      </c>
      <c r="H1210" s="22" t="s">
        <v>2400</v>
      </c>
      <c r="I1210" t="s">
        <v>4196</v>
      </c>
      <c r="J1210" s="11" t="str">
        <f t="shared" si="115"/>
        <v>IC.IT.071726</v>
      </c>
      <c r="K1210" s="2" t="s">
        <v>11324</v>
      </c>
      <c r="L1210" t="str">
        <f t="shared" si="116"/>
        <v>Foot, right</v>
      </c>
      <c r="M1210" s="12" t="str">
        <f t="shared" si="117"/>
        <v>PI.IC.IT.071726.01</v>
      </c>
      <c r="N1210" s="12"/>
      <c r="O1210" s="12" t="str">
        <f t="shared" si="118"/>
        <v>PH.IC.IT.071726.01</v>
      </c>
      <c r="Q1210" s="12" t="str">
        <f t="shared" si="119"/>
        <v>CL.IC.IT.071726.01</v>
      </c>
      <c r="R1210" t="s">
        <v>1141</v>
      </c>
    </row>
    <row r="1211" spans="1:19" ht="15">
      <c r="A1211" t="s">
        <v>4089</v>
      </c>
      <c r="C1211" s="2" t="s">
        <v>7284</v>
      </c>
      <c r="E1211" s="2" t="s">
        <v>6865</v>
      </c>
      <c r="F1211" t="s">
        <v>4431</v>
      </c>
      <c r="G1211" t="s">
        <v>4197</v>
      </c>
      <c r="H1211" s="22" t="s">
        <v>4559</v>
      </c>
      <c r="I1211" t="s">
        <v>4198</v>
      </c>
      <c r="J1211" s="11" t="str">
        <f t="shared" si="115"/>
        <v>IC.IT.071727</v>
      </c>
      <c r="K1211" s="2" t="s">
        <v>11324</v>
      </c>
      <c r="L1211" t="str">
        <f t="shared" si="116"/>
        <v>Foot, left</v>
      </c>
      <c r="M1211" s="12" t="str">
        <f t="shared" si="117"/>
        <v>PI.IC.IT.071727.01</v>
      </c>
      <c r="N1211" s="12"/>
      <c r="O1211" s="12" t="str">
        <f t="shared" si="118"/>
        <v>PH.IC.IT.071727.01</v>
      </c>
      <c r="Q1211" s="12" t="str">
        <f t="shared" si="119"/>
        <v>CL.IC.IT.071727.01</v>
      </c>
      <c r="R1211" t="s">
        <v>1141</v>
      </c>
    </row>
    <row r="1212" spans="1:19" ht="15">
      <c r="A1212" t="s">
        <v>4089</v>
      </c>
      <c r="C1212" s="2" t="s">
        <v>7284</v>
      </c>
      <c r="E1212" s="2" t="s">
        <v>6865</v>
      </c>
      <c r="F1212" t="s">
        <v>4431</v>
      </c>
      <c r="G1212" t="s">
        <v>4199</v>
      </c>
      <c r="H1212" s="22" t="s">
        <v>4560</v>
      </c>
      <c r="I1212" t="s">
        <v>4200</v>
      </c>
      <c r="J1212" s="11" t="str">
        <f t="shared" si="115"/>
        <v>IC.IT.071728</v>
      </c>
      <c r="K1212" s="2" t="s">
        <v>11324</v>
      </c>
      <c r="L1212" t="str">
        <f t="shared" si="116"/>
        <v>Toe(s), right: specify</v>
      </c>
      <c r="M1212" s="12" t="str">
        <f t="shared" si="117"/>
        <v>PI.IC.IT.071728.01</v>
      </c>
      <c r="N1212" s="12"/>
      <c r="O1212" s="12" t="str">
        <f t="shared" si="118"/>
        <v>PH.IC.IT.071728.01</v>
      </c>
      <c r="Q1212" s="12" t="str">
        <f t="shared" si="119"/>
        <v>CL.IC.IT.071728.01</v>
      </c>
      <c r="R1212" t="s">
        <v>1141</v>
      </c>
      <c r="S1212" t="s">
        <v>945</v>
      </c>
    </row>
    <row r="1213" spans="1:19" ht="15">
      <c r="A1213" t="s">
        <v>4089</v>
      </c>
      <c r="C1213" s="2" t="s">
        <v>7284</v>
      </c>
      <c r="E1213" s="2" t="s">
        <v>6865</v>
      </c>
      <c r="F1213" t="s">
        <v>4431</v>
      </c>
      <c r="G1213" t="s">
        <v>4201</v>
      </c>
      <c r="H1213" s="22" t="s">
        <v>4561</v>
      </c>
      <c r="I1213" t="s">
        <v>4202</v>
      </c>
      <c r="J1213" s="11" t="str">
        <f t="shared" si="115"/>
        <v>IC.IT.071729</v>
      </c>
      <c r="K1213" s="2" t="s">
        <v>11324</v>
      </c>
      <c r="L1213" t="str">
        <f t="shared" si="116"/>
        <v>Toe(s), left:  specify</v>
      </c>
      <c r="M1213" s="12" t="str">
        <f t="shared" si="117"/>
        <v>PI.IC.IT.071729.01</v>
      </c>
      <c r="N1213" s="12"/>
      <c r="O1213" s="12" t="str">
        <f t="shared" si="118"/>
        <v>PH.IC.IT.071729.01</v>
      </c>
      <c r="Q1213" s="12" t="str">
        <f t="shared" si="119"/>
        <v>CL.IC.IT.071729.01</v>
      </c>
      <c r="R1213" t="s">
        <v>1141</v>
      </c>
      <c r="S1213" t="s">
        <v>945</v>
      </c>
    </row>
    <row r="1214" spans="1:19" ht="15">
      <c r="A1214" t="s">
        <v>4089</v>
      </c>
      <c r="C1214" s="2" t="s">
        <v>7284</v>
      </c>
      <c r="D1214" t="s">
        <v>4562</v>
      </c>
      <c r="E1214" s="2" t="s">
        <v>5743</v>
      </c>
      <c r="F1214" t="s">
        <v>4563</v>
      </c>
      <c r="G1214" t="s">
        <v>4187</v>
      </c>
      <c r="H1214" s="2" t="s">
        <v>11324</v>
      </c>
      <c r="I1214" t="s">
        <v>4323</v>
      </c>
      <c r="J1214" s="11" t="str">
        <f t="shared" si="115"/>
        <v>IC.IT.071801</v>
      </c>
      <c r="K1214" s="2" t="s">
        <v>11324</v>
      </c>
      <c r="L1214" t="str">
        <f t="shared" si="116"/>
        <v>Forehead, right side</v>
      </c>
      <c r="M1214" s="12" t="str">
        <f t="shared" si="117"/>
        <v>PI.IC.IT.071801.01</v>
      </c>
      <c r="N1214" s="12"/>
      <c r="O1214" s="12" t="str">
        <f t="shared" si="118"/>
        <v>PH.IC.IT.071801.01</v>
      </c>
      <c r="Q1214" s="12" t="str">
        <f t="shared" si="119"/>
        <v>CL.IC.IT.071801.01</v>
      </c>
      <c r="R1214" t="s">
        <v>1141</v>
      </c>
    </row>
    <row r="1215" spans="1:19" ht="15">
      <c r="A1215" t="s">
        <v>4089</v>
      </c>
      <c r="C1215" s="2" t="s">
        <v>7284</v>
      </c>
      <c r="E1215" s="2" t="s">
        <v>5743</v>
      </c>
      <c r="F1215" t="s">
        <v>4563</v>
      </c>
      <c r="G1215" t="s">
        <v>4324</v>
      </c>
      <c r="H1215" s="2" t="s">
        <v>1199</v>
      </c>
      <c r="I1215" t="s">
        <v>4325</v>
      </c>
      <c r="J1215" s="11" t="str">
        <f t="shared" si="115"/>
        <v>IC.IT.071802</v>
      </c>
      <c r="K1215" s="2" t="s">
        <v>11324</v>
      </c>
      <c r="L1215" t="str">
        <f t="shared" si="116"/>
        <v>Forehead, left side</v>
      </c>
      <c r="M1215" s="12" t="str">
        <f t="shared" si="117"/>
        <v>PI.IC.IT.071802.01</v>
      </c>
      <c r="N1215" s="12"/>
      <c r="O1215" s="12" t="str">
        <f t="shared" si="118"/>
        <v>PH.IC.IT.071802.01</v>
      </c>
      <c r="Q1215" s="12" t="str">
        <f t="shared" si="119"/>
        <v>CL.IC.IT.071802.01</v>
      </c>
      <c r="R1215" t="s">
        <v>1141</v>
      </c>
    </row>
    <row r="1216" spans="1:19" ht="15">
      <c r="A1216" t="s">
        <v>4089</v>
      </c>
      <c r="C1216" s="2" t="s">
        <v>7284</v>
      </c>
      <c r="E1216" s="2" t="s">
        <v>5743</v>
      </c>
      <c r="F1216" t="s">
        <v>4563</v>
      </c>
      <c r="G1216" t="s">
        <v>4326</v>
      </c>
      <c r="H1216" s="22" t="s">
        <v>1400</v>
      </c>
      <c r="I1216" t="s">
        <v>4326</v>
      </c>
      <c r="J1216" s="11" t="str">
        <f t="shared" si="115"/>
        <v>IC.IT.071803</v>
      </c>
      <c r="K1216" s="2" t="s">
        <v>11324</v>
      </c>
      <c r="L1216" t="str">
        <f t="shared" si="116"/>
        <v>Forehead</v>
      </c>
      <c r="M1216" s="12" t="str">
        <f t="shared" si="117"/>
        <v>PI.IC.IT.071803.01</v>
      </c>
      <c r="N1216" s="12"/>
      <c r="O1216" s="12" t="str">
        <f t="shared" si="118"/>
        <v>PH.IC.IT.071803.01</v>
      </c>
      <c r="Q1216" s="12" t="str">
        <f t="shared" si="119"/>
        <v>CL.IC.IT.071803.01</v>
      </c>
      <c r="R1216" t="s">
        <v>1141</v>
      </c>
    </row>
    <row r="1217" spans="1:18" ht="15">
      <c r="A1217" t="s">
        <v>4089</v>
      </c>
      <c r="C1217" s="2" t="s">
        <v>7284</v>
      </c>
      <c r="E1217" s="2" t="s">
        <v>5743</v>
      </c>
      <c r="F1217" t="s">
        <v>4563</v>
      </c>
      <c r="G1217" t="s">
        <v>4327</v>
      </c>
      <c r="H1217" s="22" t="s">
        <v>1402</v>
      </c>
      <c r="I1217" t="s">
        <v>4328</v>
      </c>
      <c r="J1217" s="11" t="str">
        <f t="shared" si="115"/>
        <v>IC.IT.071804</v>
      </c>
      <c r="K1217" s="2" t="s">
        <v>11324</v>
      </c>
      <c r="L1217" t="str">
        <f t="shared" si="116"/>
        <v>Temporal, right</v>
      </c>
      <c r="M1217" s="12" t="str">
        <f t="shared" si="117"/>
        <v>PI.IC.IT.071804.01</v>
      </c>
      <c r="N1217" s="12"/>
      <c r="O1217" s="12" t="str">
        <f t="shared" si="118"/>
        <v>PH.IC.IT.071804.01</v>
      </c>
      <c r="Q1217" s="12" t="str">
        <f t="shared" si="119"/>
        <v>CL.IC.IT.071804.01</v>
      </c>
      <c r="R1217" t="s">
        <v>1141</v>
      </c>
    </row>
    <row r="1218" spans="1:18" ht="15">
      <c r="A1218" t="s">
        <v>4089</v>
      </c>
      <c r="C1218" s="2" t="s">
        <v>7284</v>
      </c>
      <c r="E1218" s="2" t="s">
        <v>5743</v>
      </c>
      <c r="F1218" t="s">
        <v>4563</v>
      </c>
      <c r="G1218" t="s">
        <v>4329</v>
      </c>
      <c r="H1218" s="22" t="s">
        <v>1404</v>
      </c>
      <c r="I1218" t="s">
        <v>4330</v>
      </c>
      <c r="J1218" s="11" t="str">
        <f t="shared" si="115"/>
        <v>IC.IT.071805</v>
      </c>
      <c r="K1218" s="2" t="s">
        <v>11324</v>
      </c>
      <c r="L1218" t="str">
        <f t="shared" si="116"/>
        <v>Temporal, left</v>
      </c>
      <c r="M1218" s="12" t="str">
        <f t="shared" si="117"/>
        <v>PI.IC.IT.071805.01</v>
      </c>
      <c r="N1218" s="12"/>
      <c r="O1218" s="12" t="str">
        <f t="shared" si="118"/>
        <v>PH.IC.IT.071805.01</v>
      </c>
      <c r="Q1218" s="12" t="str">
        <f t="shared" si="119"/>
        <v>CL.IC.IT.071805.01</v>
      </c>
      <c r="R1218" t="s">
        <v>1141</v>
      </c>
    </row>
    <row r="1219" spans="1:18" ht="15">
      <c r="A1219" t="s">
        <v>4089</v>
      </c>
      <c r="C1219" s="2" t="s">
        <v>7284</v>
      </c>
      <c r="E1219" s="2" t="s">
        <v>5743</v>
      </c>
      <c r="F1219" t="s">
        <v>4563</v>
      </c>
      <c r="G1219" t="s">
        <v>4331</v>
      </c>
      <c r="H1219" s="22" t="s">
        <v>1406</v>
      </c>
      <c r="I1219" t="s">
        <v>4332</v>
      </c>
      <c r="J1219" s="11" t="str">
        <f t="shared" si="115"/>
        <v>IC.IT.071806</v>
      </c>
      <c r="K1219" s="2" t="s">
        <v>11324</v>
      </c>
      <c r="L1219" t="str">
        <f t="shared" si="116"/>
        <v>Parietal, right</v>
      </c>
      <c r="M1219" s="12" t="str">
        <f t="shared" si="117"/>
        <v>PI.IC.IT.071806.01</v>
      </c>
      <c r="N1219" s="12"/>
      <c r="O1219" s="12" t="str">
        <f t="shared" si="118"/>
        <v>PH.IC.IT.071806.01</v>
      </c>
      <c r="Q1219" s="12" t="str">
        <f t="shared" si="119"/>
        <v>CL.IC.IT.071806.01</v>
      </c>
      <c r="R1219" t="s">
        <v>1141</v>
      </c>
    </row>
    <row r="1220" spans="1:18" ht="15">
      <c r="A1220" t="s">
        <v>4089</v>
      </c>
      <c r="C1220" s="2" t="s">
        <v>7284</v>
      </c>
      <c r="E1220" s="2" t="s">
        <v>5743</v>
      </c>
      <c r="F1220" t="s">
        <v>4563</v>
      </c>
      <c r="G1220" t="s">
        <v>4333</v>
      </c>
      <c r="H1220" s="22" t="s">
        <v>1419</v>
      </c>
      <c r="I1220" t="s">
        <v>4334</v>
      </c>
      <c r="J1220" s="11" t="str">
        <f t="shared" si="115"/>
        <v>IC.IT.071807</v>
      </c>
      <c r="K1220" s="2" t="s">
        <v>11324</v>
      </c>
      <c r="L1220" t="str">
        <f t="shared" si="116"/>
        <v>Parietal, left</v>
      </c>
      <c r="M1220" s="12" t="str">
        <f t="shared" si="117"/>
        <v>PI.IC.IT.071807.01</v>
      </c>
      <c r="N1220" s="12"/>
      <c r="O1220" s="12" t="str">
        <f t="shared" si="118"/>
        <v>PH.IC.IT.071807.01</v>
      </c>
      <c r="Q1220" s="12" t="str">
        <f t="shared" si="119"/>
        <v>CL.IC.IT.071807.01</v>
      </c>
      <c r="R1220" t="s">
        <v>1141</v>
      </c>
    </row>
    <row r="1221" spans="1:18" ht="15">
      <c r="A1221" t="s">
        <v>4089</v>
      </c>
      <c r="C1221" s="2" t="s">
        <v>7284</v>
      </c>
      <c r="E1221" s="2" t="s">
        <v>5743</v>
      </c>
      <c r="F1221" t="s">
        <v>4563</v>
      </c>
      <c r="G1221" t="s">
        <v>4335</v>
      </c>
      <c r="H1221" s="22" t="s">
        <v>1550</v>
      </c>
      <c r="I1221" t="s">
        <v>4335</v>
      </c>
      <c r="J1221" s="11" t="str">
        <f t="shared" si="115"/>
        <v>IC.IT.071808</v>
      </c>
      <c r="K1221" s="2" t="s">
        <v>11324</v>
      </c>
      <c r="L1221" t="str">
        <f t="shared" si="116"/>
        <v>Occiput</v>
      </c>
      <c r="M1221" s="12" t="str">
        <f t="shared" si="117"/>
        <v>PI.IC.IT.071808.01</v>
      </c>
      <c r="N1221" s="12"/>
      <c r="O1221" s="12" t="str">
        <f t="shared" si="118"/>
        <v>PH.IC.IT.071808.01</v>
      </c>
      <c r="Q1221" s="12" t="str">
        <f t="shared" si="119"/>
        <v>CL.IC.IT.071808.01</v>
      </c>
      <c r="R1221" t="s">
        <v>1141</v>
      </c>
    </row>
    <row r="1222" spans="1:18" ht="15">
      <c r="A1222" t="s">
        <v>4089</v>
      </c>
      <c r="C1222" s="2" t="s">
        <v>7284</v>
      </c>
      <c r="E1222" s="2" t="s">
        <v>5743</v>
      </c>
      <c r="F1222" t="s">
        <v>4563</v>
      </c>
      <c r="G1222" t="s">
        <v>4336</v>
      </c>
      <c r="H1222" s="22" t="s">
        <v>1551</v>
      </c>
      <c r="I1222" t="s">
        <v>4337</v>
      </c>
      <c r="J1222" s="11" t="str">
        <f t="shared" si="115"/>
        <v>IC.IT.071809</v>
      </c>
      <c r="K1222" s="2" t="s">
        <v>11324</v>
      </c>
      <c r="L1222" t="str">
        <f t="shared" si="116"/>
        <v>Eye, right</v>
      </c>
      <c r="M1222" s="12" t="str">
        <f t="shared" si="117"/>
        <v>PI.IC.IT.071809.01</v>
      </c>
      <c r="N1222" s="12"/>
      <c r="O1222" s="12" t="str">
        <f t="shared" si="118"/>
        <v>PH.IC.IT.071809.01</v>
      </c>
      <c r="Q1222" s="12" t="str">
        <f t="shared" si="119"/>
        <v>CL.IC.IT.071809.01</v>
      </c>
      <c r="R1222" t="s">
        <v>1141</v>
      </c>
    </row>
    <row r="1223" spans="1:18" ht="15">
      <c r="A1223" t="s">
        <v>4089</v>
      </c>
      <c r="C1223" s="2" t="s">
        <v>7284</v>
      </c>
      <c r="E1223" s="2" t="s">
        <v>5743</v>
      </c>
      <c r="F1223" t="s">
        <v>4563</v>
      </c>
      <c r="G1223" t="s">
        <v>4338</v>
      </c>
      <c r="H1223" s="22" t="s">
        <v>1571</v>
      </c>
      <c r="I1223" t="s">
        <v>4339</v>
      </c>
      <c r="J1223" s="11" t="str">
        <f t="shared" si="115"/>
        <v>IC.IT.071810</v>
      </c>
      <c r="K1223" s="2" t="s">
        <v>11324</v>
      </c>
      <c r="L1223" t="str">
        <f t="shared" si="116"/>
        <v>Eye, left</v>
      </c>
      <c r="M1223" s="12" t="str">
        <f t="shared" si="117"/>
        <v>PI.IC.IT.071810.01</v>
      </c>
      <c r="N1223" s="12"/>
      <c r="O1223" s="12" t="str">
        <f t="shared" si="118"/>
        <v>PH.IC.IT.071810.01</v>
      </c>
      <c r="Q1223" s="12" t="str">
        <f t="shared" si="119"/>
        <v>CL.IC.IT.071810.01</v>
      </c>
      <c r="R1223" t="s">
        <v>1141</v>
      </c>
    </row>
    <row r="1224" spans="1:18" ht="15">
      <c r="A1224" t="s">
        <v>4089</v>
      </c>
      <c r="C1224" s="2" t="s">
        <v>7284</v>
      </c>
      <c r="E1224" s="2" t="s">
        <v>5743</v>
      </c>
      <c r="F1224" t="s">
        <v>4563</v>
      </c>
      <c r="G1224" t="s">
        <v>3913</v>
      </c>
      <c r="H1224" s="22" t="s">
        <v>1299</v>
      </c>
      <c r="I1224" t="s">
        <v>3914</v>
      </c>
      <c r="J1224" s="11" t="str">
        <f t="shared" si="115"/>
        <v>IC.IT.071812</v>
      </c>
      <c r="K1224" s="2" t="s">
        <v>11324</v>
      </c>
      <c r="L1224" t="str">
        <f t="shared" si="116"/>
        <v>Ear, right</v>
      </c>
      <c r="M1224" s="12" t="str">
        <f t="shared" si="117"/>
        <v>PI.IC.IT.071812.01</v>
      </c>
      <c r="N1224" s="12"/>
      <c r="O1224" s="12" t="str">
        <f t="shared" si="118"/>
        <v>PH.IC.IT.071812.01</v>
      </c>
      <c r="Q1224" s="12" t="str">
        <f t="shared" si="119"/>
        <v>CL.IC.IT.071812.01</v>
      </c>
      <c r="R1224" t="s">
        <v>1141</v>
      </c>
    </row>
    <row r="1225" spans="1:18" ht="15">
      <c r="A1225" t="s">
        <v>4089</v>
      </c>
      <c r="C1225" s="2" t="s">
        <v>7284</v>
      </c>
      <c r="E1225" s="2" t="s">
        <v>5743</v>
      </c>
      <c r="F1225" t="s">
        <v>4563</v>
      </c>
      <c r="G1225" t="s">
        <v>3915</v>
      </c>
      <c r="H1225" s="22" t="s">
        <v>1300</v>
      </c>
      <c r="I1225" t="s">
        <v>3916</v>
      </c>
      <c r="J1225" s="11" t="str">
        <f t="shared" si="115"/>
        <v>IC.IT.071813</v>
      </c>
      <c r="K1225" s="2" t="s">
        <v>11324</v>
      </c>
      <c r="L1225" t="str">
        <f t="shared" si="116"/>
        <v>Ear, left</v>
      </c>
      <c r="M1225" s="12" t="str">
        <f t="shared" si="117"/>
        <v>PI.IC.IT.071813.01</v>
      </c>
      <c r="N1225" s="12"/>
      <c r="O1225" s="12" t="str">
        <f t="shared" si="118"/>
        <v>PH.IC.IT.071813.01</v>
      </c>
      <c r="Q1225" s="12" t="str">
        <f t="shared" si="119"/>
        <v>CL.IC.IT.071813.01</v>
      </c>
      <c r="R1225" t="s">
        <v>1141</v>
      </c>
    </row>
    <row r="1226" spans="1:18" ht="15">
      <c r="A1226" t="s">
        <v>4089</v>
      </c>
      <c r="C1226" s="2" t="s">
        <v>7284</v>
      </c>
      <c r="E1226" s="2" t="s">
        <v>5743</v>
      </c>
      <c r="F1226" t="s">
        <v>4563</v>
      </c>
      <c r="G1226" t="s">
        <v>4064</v>
      </c>
      <c r="H1226" s="22" t="s">
        <v>1301</v>
      </c>
      <c r="I1226" t="s">
        <v>4064</v>
      </c>
      <c r="J1226" s="11" t="str">
        <f t="shared" si="115"/>
        <v>IC.IT.071814</v>
      </c>
      <c r="K1226" s="2" t="s">
        <v>11324</v>
      </c>
      <c r="L1226" t="str">
        <f t="shared" si="116"/>
        <v>Nose</v>
      </c>
      <c r="M1226" s="12" t="str">
        <f t="shared" si="117"/>
        <v>PI.IC.IT.071814.01</v>
      </c>
      <c r="N1226" s="12"/>
      <c r="O1226" s="12" t="str">
        <f t="shared" si="118"/>
        <v>PH.IC.IT.071814.01</v>
      </c>
      <c r="Q1226" s="12" t="str">
        <f t="shared" si="119"/>
        <v>CL.IC.IT.071814.01</v>
      </c>
      <c r="R1226" t="s">
        <v>1141</v>
      </c>
    </row>
    <row r="1227" spans="1:18" ht="15">
      <c r="A1227" t="s">
        <v>4089</v>
      </c>
      <c r="C1227" s="2" t="s">
        <v>7284</v>
      </c>
      <c r="E1227" s="2" t="s">
        <v>5743</v>
      </c>
      <c r="F1227" t="s">
        <v>4563</v>
      </c>
      <c r="G1227" t="s">
        <v>4246</v>
      </c>
      <c r="H1227" s="22" t="s">
        <v>1468</v>
      </c>
      <c r="I1227" t="s">
        <v>4247</v>
      </c>
      <c r="J1227" s="11" t="str">
        <f t="shared" si="115"/>
        <v>IC.IT.071815</v>
      </c>
      <c r="K1227" s="2" t="s">
        <v>11324</v>
      </c>
      <c r="L1227" t="str">
        <f t="shared" si="116"/>
        <v>Nose, right side</v>
      </c>
      <c r="M1227" s="12" t="str">
        <f t="shared" si="117"/>
        <v>PI.IC.IT.071815.01</v>
      </c>
      <c r="N1227" s="12"/>
      <c r="O1227" s="12" t="str">
        <f t="shared" si="118"/>
        <v>PH.IC.IT.071815.01</v>
      </c>
      <c r="Q1227" s="12" t="str">
        <f t="shared" si="119"/>
        <v>CL.IC.IT.071815.01</v>
      </c>
      <c r="R1227" t="s">
        <v>1141</v>
      </c>
    </row>
    <row r="1228" spans="1:18" ht="15">
      <c r="A1228" t="s">
        <v>4089</v>
      </c>
      <c r="C1228" s="2" t="s">
        <v>7284</v>
      </c>
      <c r="E1228" s="2" t="s">
        <v>5743</v>
      </c>
      <c r="F1228" t="s">
        <v>4563</v>
      </c>
      <c r="G1228" t="s">
        <v>4248</v>
      </c>
      <c r="H1228" s="22" t="s">
        <v>1469</v>
      </c>
      <c r="I1228" t="s">
        <v>4249</v>
      </c>
      <c r="J1228" s="11" t="str">
        <f t="shared" si="115"/>
        <v>IC.IT.071816</v>
      </c>
      <c r="K1228" s="2" t="s">
        <v>11324</v>
      </c>
      <c r="L1228" t="str">
        <f t="shared" si="116"/>
        <v>Nose, left side</v>
      </c>
      <c r="M1228" s="12" t="str">
        <f t="shared" si="117"/>
        <v>PI.IC.IT.071816.01</v>
      </c>
      <c r="N1228" s="12"/>
      <c r="O1228" s="12" t="str">
        <f t="shared" si="118"/>
        <v>PH.IC.IT.071816.01</v>
      </c>
      <c r="Q1228" s="12" t="str">
        <f t="shared" si="119"/>
        <v>CL.IC.IT.071816.01</v>
      </c>
      <c r="R1228" t="s">
        <v>1141</v>
      </c>
    </row>
    <row r="1229" spans="1:18" ht="15">
      <c r="A1229" t="s">
        <v>4089</v>
      </c>
      <c r="C1229" s="2" t="s">
        <v>7284</v>
      </c>
      <c r="E1229" s="2" t="s">
        <v>5743</v>
      </c>
      <c r="F1229" t="s">
        <v>4563</v>
      </c>
      <c r="G1229" t="s">
        <v>4250</v>
      </c>
      <c r="H1229" s="22" t="s">
        <v>1470</v>
      </c>
      <c r="I1229" t="s">
        <v>4250</v>
      </c>
      <c r="J1229" s="11" t="str">
        <f t="shared" si="115"/>
        <v>IC.IT.071817</v>
      </c>
      <c r="K1229" s="2" t="s">
        <v>11324</v>
      </c>
      <c r="L1229" t="str">
        <f t="shared" si="116"/>
        <v>Mouth</v>
      </c>
      <c r="M1229" s="12" t="str">
        <f t="shared" si="117"/>
        <v>PI.IC.IT.071817.01</v>
      </c>
      <c r="N1229" s="12"/>
      <c r="O1229" s="12" t="str">
        <f t="shared" si="118"/>
        <v>PH.IC.IT.071817.01</v>
      </c>
      <c r="Q1229" s="12" t="str">
        <f t="shared" si="119"/>
        <v>CL.IC.IT.071817.01</v>
      </c>
      <c r="R1229" t="s">
        <v>1141</v>
      </c>
    </row>
    <row r="1230" spans="1:18" ht="15">
      <c r="A1230" t="s">
        <v>4089</v>
      </c>
      <c r="C1230" s="2" t="s">
        <v>7284</v>
      </c>
      <c r="E1230" s="2" t="s">
        <v>5743</v>
      </c>
      <c r="F1230" t="s">
        <v>4563</v>
      </c>
      <c r="G1230" t="s">
        <v>4251</v>
      </c>
      <c r="H1230" s="22" t="s">
        <v>1251</v>
      </c>
      <c r="I1230" t="s">
        <v>4252</v>
      </c>
      <c r="J1230" s="11" t="str">
        <f t="shared" si="115"/>
        <v>IC.IT.071818</v>
      </c>
      <c r="K1230" s="2" t="s">
        <v>11324</v>
      </c>
      <c r="L1230" t="str">
        <f t="shared" si="116"/>
        <v>Lip(s)</v>
      </c>
      <c r="M1230" s="12" t="str">
        <f t="shared" si="117"/>
        <v>PI.IC.IT.071818.01</v>
      </c>
      <c r="N1230" s="12"/>
      <c r="O1230" s="12" t="str">
        <f t="shared" si="118"/>
        <v>PH.IC.IT.071818.01</v>
      </c>
      <c r="Q1230" s="12" t="str">
        <f t="shared" si="119"/>
        <v>CL.IC.IT.071818.01</v>
      </c>
      <c r="R1230" t="s">
        <v>1141</v>
      </c>
    </row>
    <row r="1231" spans="1:18" ht="15">
      <c r="A1231" t="s">
        <v>4089</v>
      </c>
      <c r="C1231" s="2" t="s">
        <v>7284</v>
      </c>
      <c r="E1231" s="2" t="s">
        <v>5743</v>
      </c>
      <c r="F1231" t="s">
        <v>4563</v>
      </c>
      <c r="G1231" t="s">
        <v>4253</v>
      </c>
      <c r="H1231" s="22" t="s">
        <v>1100</v>
      </c>
      <c r="I1231" t="s">
        <v>4254</v>
      </c>
      <c r="J1231" s="11" t="str">
        <f t="shared" si="115"/>
        <v>IC.IT.071819</v>
      </c>
      <c r="K1231" s="2" t="s">
        <v>11324</v>
      </c>
      <c r="L1231" t="str">
        <f t="shared" si="116"/>
        <v>Jaw, right</v>
      </c>
      <c r="M1231" s="12" t="str">
        <f t="shared" si="117"/>
        <v>PI.IC.IT.071819.01</v>
      </c>
      <c r="N1231" s="12"/>
      <c r="O1231" s="12" t="str">
        <f t="shared" si="118"/>
        <v>PH.IC.IT.071819.01</v>
      </c>
      <c r="Q1231" s="12" t="str">
        <f t="shared" si="119"/>
        <v>CL.IC.IT.071819.01</v>
      </c>
      <c r="R1231" t="s">
        <v>1141</v>
      </c>
    </row>
    <row r="1232" spans="1:18" ht="15">
      <c r="A1232" t="s">
        <v>4089</v>
      </c>
      <c r="C1232" s="2" t="s">
        <v>7284</v>
      </c>
      <c r="E1232" s="2" t="s">
        <v>5743</v>
      </c>
      <c r="F1232" t="s">
        <v>4563</v>
      </c>
      <c r="G1232" t="s">
        <v>4255</v>
      </c>
      <c r="H1232" s="22" t="s">
        <v>1271</v>
      </c>
      <c r="I1232" t="s">
        <v>4256</v>
      </c>
      <c r="J1232" s="11" t="str">
        <f t="shared" si="115"/>
        <v>IC.IT.071820</v>
      </c>
      <c r="K1232" s="2" t="s">
        <v>11324</v>
      </c>
      <c r="L1232" t="str">
        <f t="shared" si="116"/>
        <v>Jaw, left</v>
      </c>
      <c r="M1232" s="12" t="str">
        <f t="shared" si="117"/>
        <v>PI.IC.IT.071820.01</v>
      </c>
      <c r="N1232" s="12"/>
      <c r="O1232" s="12" t="str">
        <f t="shared" si="118"/>
        <v>PH.IC.IT.071820.01</v>
      </c>
      <c r="Q1232" s="12" t="str">
        <f t="shared" si="119"/>
        <v>CL.IC.IT.071820.01</v>
      </c>
      <c r="R1232" t="s">
        <v>1141</v>
      </c>
    </row>
    <row r="1233" spans="1:18" ht="15">
      <c r="A1233" t="s">
        <v>4089</v>
      </c>
      <c r="C1233" s="2" t="s">
        <v>7284</v>
      </c>
      <c r="E1233" s="2" t="s">
        <v>5743</v>
      </c>
      <c r="F1233" t="s">
        <v>4563</v>
      </c>
      <c r="G1233" t="s">
        <v>4257</v>
      </c>
      <c r="H1233" s="22" t="s">
        <v>2395</v>
      </c>
      <c r="I1233" t="s">
        <v>4258</v>
      </c>
      <c r="J1233" s="11" t="str">
        <f t="shared" si="115"/>
        <v>IC.IT.071821</v>
      </c>
      <c r="K1233" s="2" t="s">
        <v>11324</v>
      </c>
      <c r="L1233" t="str">
        <f t="shared" si="116"/>
        <v>Neck, right</v>
      </c>
      <c r="M1233" s="12" t="str">
        <f t="shared" si="117"/>
        <v>PI.IC.IT.071821.01</v>
      </c>
      <c r="N1233" s="12"/>
      <c r="O1233" s="12" t="str">
        <f t="shared" si="118"/>
        <v>PH.IC.IT.071821.01</v>
      </c>
      <c r="Q1233" s="12" t="str">
        <f t="shared" si="119"/>
        <v>CL.IC.IT.071821.01</v>
      </c>
      <c r="R1233" t="s">
        <v>1141</v>
      </c>
    </row>
    <row r="1234" spans="1:18" ht="15">
      <c r="A1234" t="s">
        <v>4089</v>
      </c>
      <c r="C1234" s="2" t="s">
        <v>7284</v>
      </c>
      <c r="E1234" s="2" t="s">
        <v>5743</v>
      </c>
      <c r="F1234" t="s">
        <v>4563</v>
      </c>
      <c r="G1234" t="s">
        <v>4111</v>
      </c>
      <c r="H1234" s="22" t="s">
        <v>2396</v>
      </c>
      <c r="I1234" t="s">
        <v>4112</v>
      </c>
      <c r="J1234" s="11" t="str">
        <f t="shared" si="115"/>
        <v>IC.IT.071822</v>
      </c>
      <c r="K1234" s="2" t="s">
        <v>11324</v>
      </c>
      <c r="L1234" t="str">
        <f t="shared" si="116"/>
        <v>Neck, left</v>
      </c>
      <c r="M1234" s="12" t="str">
        <f t="shared" si="117"/>
        <v>PI.IC.IT.071822.01</v>
      </c>
      <c r="N1234" s="12"/>
      <c r="O1234" s="12" t="str">
        <f t="shared" si="118"/>
        <v>PH.IC.IT.071822.01</v>
      </c>
      <c r="Q1234" s="12" t="str">
        <f t="shared" si="119"/>
        <v>CL.IC.IT.071822.01</v>
      </c>
      <c r="R1234" t="s">
        <v>1141</v>
      </c>
    </row>
    <row r="1235" spans="1:18" ht="15">
      <c r="A1235" t="s">
        <v>4089</v>
      </c>
      <c r="C1235" s="2" t="s">
        <v>7284</v>
      </c>
      <c r="E1235" s="2" t="s">
        <v>5743</v>
      </c>
      <c r="F1235" t="s">
        <v>4563</v>
      </c>
      <c r="G1235" t="s">
        <v>4113</v>
      </c>
      <c r="H1235" s="22" t="s">
        <v>2397</v>
      </c>
      <c r="I1235" t="s">
        <v>4113</v>
      </c>
      <c r="J1235" s="11" t="str">
        <f t="shared" si="115"/>
        <v>IC.IT.071823</v>
      </c>
      <c r="K1235" s="2" t="s">
        <v>11324</v>
      </c>
      <c r="L1235" t="str">
        <f t="shared" si="116"/>
        <v>Neck</v>
      </c>
      <c r="M1235" s="12" t="str">
        <f t="shared" si="117"/>
        <v>PI.IC.IT.071823.01</v>
      </c>
      <c r="N1235" s="12"/>
      <c r="O1235" s="12" t="str">
        <f t="shared" si="118"/>
        <v>PH.IC.IT.071823.01</v>
      </c>
      <c r="Q1235" s="12" t="str">
        <f t="shared" si="119"/>
        <v>CL.IC.IT.071823.01</v>
      </c>
      <c r="R1235" t="s">
        <v>1141</v>
      </c>
    </row>
    <row r="1236" spans="1:18" ht="15">
      <c r="A1236" t="s">
        <v>4089</v>
      </c>
      <c r="C1236" s="2" t="s">
        <v>7284</v>
      </c>
      <c r="E1236" s="2" t="s">
        <v>5743</v>
      </c>
      <c r="F1236" t="s">
        <v>4563</v>
      </c>
      <c r="G1236" t="s">
        <v>4114</v>
      </c>
      <c r="H1236" s="22" t="s">
        <v>2398</v>
      </c>
      <c r="I1236" t="s">
        <v>4115</v>
      </c>
      <c r="J1236" s="11" t="str">
        <f t="shared" si="115"/>
        <v>IC.IT.071824</v>
      </c>
      <c r="K1236" s="2" t="s">
        <v>11324</v>
      </c>
      <c r="L1236" t="str">
        <f t="shared" si="116"/>
        <v>Tracheostomy site</v>
      </c>
      <c r="M1236" s="12" t="str">
        <f t="shared" si="117"/>
        <v>PI.IC.IT.071824.01</v>
      </c>
      <c r="N1236" s="12"/>
      <c r="O1236" s="12" t="str">
        <f t="shared" si="118"/>
        <v>PH.IC.IT.071824.01</v>
      </c>
      <c r="Q1236" s="12" t="str">
        <f t="shared" si="119"/>
        <v>CL.IC.IT.071824.01</v>
      </c>
      <c r="R1236" t="s">
        <v>1141</v>
      </c>
    </row>
    <row r="1237" spans="1:18" ht="15">
      <c r="A1237" t="s">
        <v>4089</v>
      </c>
      <c r="C1237" s="2" t="s">
        <v>7284</v>
      </c>
      <c r="E1237" s="2" t="s">
        <v>5743</v>
      </c>
      <c r="F1237" t="s">
        <v>4563</v>
      </c>
      <c r="G1237" t="s">
        <v>4116</v>
      </c>
      <c r="H1237" s="22" t="s">
        <v>2399</v>
      </c>
      <c r="I1237" t="s">
        <v>4116</v>
      </c>
      <c r="J1237" s="11" t="str">
        <f t="shared" si="115"/>
        <v>IC.IT.071825</v>
      </c>
      <c r="K1237" s="2" t="s">
        <v>11324</v>
      </c>
      <c r="L1237" t="str">
        <f t="shared" si="116"/>
        <v>Chin</v>
      </c>
      <c r="M1237" s="12" t="str">
        <f t="shared" si="117"/>
        <v>PI.IC.IT.071825.01</v>
      </c>
      <c r="N1237" s="12"/>
      <c r="O1237" s="12" t="str">
        <f t="shared" si="118"/>
        <v>PH.IC.IT.071825.01</v>
      </c>
      <c r="Q1237" s="12" t="str">
        <f t="shared" si="119"/>
        <v>CL.IC.IT.071825.01</v>
      </c>
      <c r="R1237" t="s">
        <v>1141</v>
      </c>
    </row>
    <row r="1238" spans="1:18" ht="15">
      <c r="A1238" t="s">
        <v>4089</v>
      </c>
      <c r="C1238" s="2" t="s">
        <v>7284</v>
      </c>
      <c r="D1238" t="s">
        <v>4564</v>
      </c>
      <c r="E1238" s="2" t="s">
        <v>967</v>
      </c>
      <c r="F1238" t="s">
        <v>4565</v>
      </c>
      <c r="G1238" t="s">
        <v>4119</v>
      </c>
      <c r="H1238" s="22" t="s">
        <v>11324</v>
      </c>
      <c r="I1238" t="s">
        <v>4120</v>
      </c>
      <c r="J1238" s="11" t="str">
        <f t="shared" si="115"/>
        <v>IC.IT.071901</v>
      </c>
      <c r="K1238" s="2" t="s">
        <v>11324</v>
      </c>
      <c r="L1238" t="str">
        <f t="shared" si="116"/>
        <v>Hip, right</v>
      </c>
      <c r="M1238" s="12" t="str">
        <f t="shared" si="117"/>
        <v>PI.IC.IT.071901.01</v>
      </c>
      <c r="N1238" s="12"/>
      <c r="O1238" s="12" t="str">
        <f t="shared" si="118"/>
        <v>PH.IC.IT.071901.01</v>
      </c>
      <c r="Q1238" s="12" t="str">
        <f t="shared" si="119"/>
        <v>CL.IC.IT.071901.01</v>
      </c>
      <c r="R1238" t="s">
        <v>1141</v>
      </c>
    </row>
    <row r="1239" spans="1:18" ht="15">
      <c r="A1239" t="s">
        <v>4089</v>
      </c>
      <c r="C1239" s="2" t="s">
        <v>7284</v>
      </c>
      <c r="D1239" t="s">
        <v>945</v>
      </c>
      <c r="E1239" s="2" t="s">
        <v>967</v>
      </c>
      <c r="F1239" t="s">
        <v>4565</v>
      </c>
      <c r="G1239" t="s">
        <v>4121</v>
      </c>
      <c r="H1239" s="22" t="s">
        <v>923</v>
      </c>
      <c r="I1239" t="s">
        <v>4122</v>
      </c>
      <c r="J1239" s="11" t="str">
        <f t="shared" si="115"/>
        <v>IC.IT.071902</v>
      </c>
      <c r="K1239" s="2" t="s">
        <v>1192</v>
      </c>
      <c r="L1239" t="str">
        <f t="shared" si="116"/>
        <v>Hip, left</v>
      </c>
      <c r="M1239" s="12" t="str">
        <f t="shared" si="117"/>
        <v>PI.IC.IT.071902.01</v>
      </c>
      <c r="N1239" s="12"/>
      <c r="O1239" s="12" t="str">
        <f t="shared" si="118"/>
        <v>PH.IC.IT.071902.01</v>
      </c>
      <c r="Q1239" s="12" t="str">
        <f t="shared" si="119"/>
        <v>CL.IC.IT.071902.01</v>
      </c>
      <c r="R1239" t="s">
        <v>1141</v>
      </c>
    </row>
    <row r="1240" spans="1:18" ht="15">
      <c r="A1240" t="s">
        <v>4089</v>
      </c>
      <c r="C1240" s="2" t="s">
        <v>7284</v>
      </c>
      <c r="E1240" s="2" t="s">
        <v>967</v>
      </c>
      <c r="F1240" t="s">
        <v>4565</v>
      </c>
      <c r="G1240" t="s">
        <v>4123</v>
      </c>
      <c r="H1240" s="22" t="s">
        <v>1400</v>
      </c>
      <c r="I1240" t="s">
        <v>4124</v>
      </c>
      <c r="J1240" s="11" t="str">
        <f t="shared" si="115"/>
        <v>IC.IT.071903</v>
      </c>
      <c r="K1240" s="2" t="s">
        <v>1192</v>
      </c>
      <c r="L1240" t="str">
        <f t="shared" si="116"/>
        <v>Groin, right</v>
      </c>
      <c r="M1240" s="12" t="str">
        <f t="shared" si="117"/>
        <v>PI.IC.IT.071903.01</v>
      </c>
      <c r="N1240" s="12"/>
      <c r="O1240" s="12" t="str">
        <f t="shared" si="118"/>
        <v>PH.IC.IT.071903.01</v>
      </c>
      <c r="Q1240" s="12" t="str">
        <f t="shared" si="119"/>
        <v>CL.IC.IT.071903.01</v>
      </c>
      <c r="R1240" t="s">
        <v>1141</v>
      </c>
    </row>
    <row r="1241" spans="1:18" ht="15">
      <c r="A1241" t="s">
        <v>4089</v>
      </c>
      <c r="C1241" s="2" t="s">
        <v>7284</v>
      </c>
      <c r="E1241" s="2" t="s">
        <v>10174</v>
      </c>
      <c r="F1241" t="s">
        <v>4565</v>
      </c>
      <c r="G1241" t="s">
        <v>4125</v>
      </c>
      <c r="H1241" s="22" t="s">
        <v>1402</v>
      </c>
      <c r="I1241" t="s">
        <v>4126</v>
      </c>
      <c r="J1241" s="11" t="str">
        <f t="shared" si="115"/>
        <v>IC.IT.071904</v>
      </c>
      <c r="K1241" s="2" t="s">
        <v>11324</v>
      </c>
      <c r="L1241" t="str">
        <f t="shared" si="116"/>
        <v>Groin, left</v>
      </c>
      <c r="M1241" s="12" t="str">
        <f t="shared" si="117"/>
        <v>PI.IC.IT.071904.01</v>
      </c>
      <c r="N1241" s="12"/>
      <c r="O1241" s="12" t="str">
        <f t="shared" si="118"/>
        <v>PH.IC.IT.071904.01</v>
      </c>
      <c r="Q1241" s="12" t="str">
        <f t="shared" si="119"/>
        <v>CL.IC.IT.071904.01</v>
      </c>
      <c r="R1241" t="s">
        <v>1141</v>
      </c>
    </row>
    <row r="1242" spans="1:18" ht="15">
      <c r="A1242" t="s">
        <v>4089</v>
      </c>
      <c r="C1242" s="2" t="s">
        <v>7284</v>
      </c>
      <c r="E1242" s="2" t="s">
        <v>10174</v>
      </c>
      <c r="F1242" t="s">
        <v>4565</v>
      </c>
      <c r="G1242" t="s">
        <v>4127</v>
      </c>
      <c r="H1242" s="22" t="s">
        <v>1404</v>
      </c>
      <c r="I1242" t="s">
        <v>4127</v>
      </c>
      <c r="J1242" s="11" t="str">
        <f t="shared" si="115"/>
        <v>IC.IT.071905</v>
      </c>
      <c r="K1242" s="2" t="s">
        <v>11324</v>
      </c>
      <c r="L1242" t="str">
        <f t="shared" si="116"/>
        <v>Penis</v>
      </c>
      <c r="M1242" s="12" t="str">
        <f t="shared" si="117"/>
        <v>PI.IC.IT.071905.01</v>
      </c>
      <c r="N1242" s="12"/>
      <c r="O1242" s="12" t="str">
        <f t="shared" si="118"/>
        <v>PH.IC.IT.071905.01</v>
      </c>
      <c r="Q1242" s="12" t="str">
        <f t="shared" si="119"/>
        <v>CL.IC.IT.071905.01</v>
      </c>
      <c r="R1242" t="s">
        <v>1141</v>
      </c>
    </row>
    <row r="1243" spans="1:18" ht="15">
      <c r="A1243" t="s">
        <v>4089</v>
      </c>
      <c r="C1243" s="2" t="s">
        <v>7284</v>
      </c>
      <c r="E1243" s="2" t="s">
        <v>10174</v>
      </c>
      <c r="F1243" t="s">
        <v>4565</v>
      </c>
      <c r="G1243" t="s">
        <v>4128</v>
      </c>
      <c r="H1243" s="22" t="s">
        <v>1406</v>
      </c>
      <c r="I1243" t="s">
        <v>4128</v>
      </c>
      <c r="J1243" s="11" t="str">
        <f t="shared" si="115"/>
        <v>IC.IT.071906</v>
      </c>
      <c r="K1243" s="2" t="s">
        <v>11324</v>
      </c>
      <c r="L1243" t="str">
        <f t="shared" si="116"/>
        <v>Labia</v>
      </c>
      <c r="M1243" s="12" t="str">
        <f t="shared" si="117"/>
        <v>PI.IC.IT.071906.01</v>
      </c>
      <c r="N1243" s="12"/>
      <c r="O1243" s="12" t="str">
        <f t="shared" si="118"/>
        <v>PH.IC.IT.071906.01</v>
      </c>
      <c r="Q1243" s="12" t="str">
        <f t="shared" si="119"/>
        <v>CL.IC.IT.071906.01</v>
      </c>
      <c r="R1243" t="s">
        <v>1141</v>
      </c>
    </row>
    <row r="1244" spans="1:18" ht="15">
      <c r="A1244" t="s">
        <v>4089</v>
      </c>
      <c r="C1244" s="2" t="s">
        <v>7284</v>
      </c>
      <c r="E1244" s="2" t="s">
        <v>10174</v>
      </c>
      <c r="F1244" t="s">
        <v>4565</v>
      </c>
      <c r="G1244" t="s">
        <v>4129</v>
      </c>
      <c r="H1244" s="22" t="s">
        <v>1419</v>
      </c>
      <c r="I1244" t="s">
        <v>4129</v>
      </c>
      <c r="J1244" s="11" t="str">
        <f t="shared" si="115"/>
        <v>IC.IT.071907</v>
      </c>
      <c r="K1244" s="2" t="s">
        <v>11324</v>
      </c>
      <c r="L1244" t="str">
        <f t="shared" si="116"/>
        <v>Perineum</v>
      </c>
      <c r="M1244" s="12" t="str">
        <f t="shared" si="117"/>
        <v>PI.IC.IT.071907.01</v>
      </c>
      <c r="N1244" s="12"/>
      <c r="O1244" s="12" t="str">
        <f t="shared" si="118"/>
        <v>PH.IC.IT.071907.01</v>
      </c>
      <c r="Q1244" s="12" t="str">
        <f t="shared" si="119"/>
        <v>CL.IC.IT.071907.01</v>
      </c>
      <c r="R1244" t="s">
        <v>1141</v>
      </c>
    </row>
    <row r="1245" spans="1:18" ht="15">
      <c r="A1245" t="s">
        <v>4089</v>
      </c>
      <c r="C1245" s="2" t="s">
        <v>7284</v>
      </c>
      <c r="E1245" s="2" t="s">
        <v>10174</v>
      </c>
      <c r="F1245" t="s">
        <v>4565</v>
      </c>
      <c r="G1245" t="s">
        <v>4130</v>
      </c>
      <c r="H1245" s="22" t="s">
        <v>1550</v>
      </c>
      <c r="I1245" t="s">
        <v>4131</v>
      </c>
      <c r="J1245" s="11" t="str">
        <f t="shared" si="115"/>
        <v>IC.IT.071908</v>
      </c>
      <c r="K1245" s="2" t="s">
        <v>11324</v>
      </c>
      <c r="L1245" t="str">
        <f t="shared" si="116"/>
        <v>Buttock, right</v>
      </c>
      <c r="M1245" s="12" t="str">
        <f t="shared" si="117"/>
        <v>PI.IC.IT.071908.01</v>
      </c>
      <c r="N1245" s="12"/>
      <c r="O1245" s="12" t="str">
        <f t="shared" si="118"/>
        <v>PH.IC.IT.071908.01</v>
      </c>
      <c r="Q1245" s="12" t="str">
        <f t="shared" si="119"/>
        <v>CL.IC.IT.071908.01</v>
      </c>
      <c r="R1245" t="s">
        <v>1141</v>
      </c>
    </row>
    <row r="1246" spans="1:18" ht="15">
      <c r="A1246" t="s">
        <v>4089</v>
      </c>
      <c r="C1246" s="2" t="s">
        <v>7284</v>
      </c>
      <c r="E1246" s="2" t="s">
        <v>10174</v>
      </c>
      <c r="F1246" t="s">
        <v>4565</v>
      </c>
      <c r="G1246" t="s">
        <v>4132</v>
      </c>
      <c r="H1246" s="22" t="s">
        <v>1551</v>
      </c>
      <c r="I1246" t="s">
        <v>4133</v>
      </c>
      <c r="J1246" s="11" t="str">
        <f t="shared" si="115"/>
        <v>IC.IT.071909</v>
      </c>
      <c r="K1246" s="2" t="s">
        <v>11324</v>
      </c>
      <c r="L1246" t="str">
        <f t="shared" si="116"/>
        <v>Buttocks, left</v>
      </c>
      <c r="M1246" s="12" t="str">
        <f t="shared" si="117"/>
        <v>PI.IC.IT.071909.01</v>
      </c>
      <c r="N1246" s="12"/>
      <c r="O1246" s="12" t="str">
        <f t="shared" si="118"/>
        <v>PH.IC.IT.071909.01</v>
      </c>
      <c r="Q1246" s="12" t="str">
        <f t="shared" si="119"/>
        <v>CL.IC.IT.071909.01</v>
      </c>
      <c r="R1246" t="s">
        <v>1141</v>
      </c>
    </row>
    <row r="1247" spans="1:18" ht="15">
      <c r="A1247" t="s">
        <v>4089</v>
      </c>
      <c r="C1247" s="2" t="s">
        <v>7284</v>
      </c>
      <c r="E1247" s="2" t="s">
        <v>10174</v>
      </c>
      <c r="F1247" t="s">
        <v>4565</v>
      </c>
      <c r="G1247" t="s">
        <v>4134</v>
      </c>
      <c r="H1247" s="22" t="s">
        <v>1571</v>
      </c>
      <c r="I1247" t="s">
        <v>4134</v>
      </c>
      <c r="J1247" s="11" t="str">
        <f t="shared" si="115"/>
        <v>IC.IT.071910</v>
      </c>
      <c r="K1247" s="2" t="s">
        <v>11324</v>
      </c>
      <c r="L1247" t="str">
        <f t="shared" si="116"/>
        <v>Rectum</v>
      </c>
      <c r="M1247" s="12" t="str">
        <f t="shared" si="117"/>
        <v>PI.IC.IT.071910.01</v>
      </c>
      <c r="N1247" s="12"/>
      <c r="O1247" s="12" t="str">
        <f t="shared" si="118"/>
        <v>PH.IC.IT.071910.01</v>
      </c>
      <c r="Q1247" s="12" t="str">
        <f t="shared" si="119"/>
        <v>CL.IC.IT.071910.01</v>
      </c>
      <c r="R1247" t="s">
        <v>1141</v>
      </c>
    </row>
    <row r="1248" spans="1:18" ht="15">
      <c r="A1248" t="s">
        <v>4089</v>
      </c>
      <c r="C1248" s="2" t="s">
        <v>7284</v>
      </c>
      <c r="E1248" s="2" t="s">
        <v>10174</v>
      </c>
      <c r="F1248" t="s">
        <v>4565</v>
      </c>
      <c r="G1248" t="s">
        <v>4135</v>
      </c>
      <c r="H1248" s="22" t="s">
        <v>1299</v>
      </c>
      <c r="I1248" t="s">
        <v>4135</v>
      </c>
      <c r="J1248" s="11" t="str">
        <f t="shared" si="115"/>
        <v>IC.IT.071912</v>
      </c>
      <c r="K1248" s="2" t="s">
        <v>11324</v>
      </c>
      <c r="L1248" t="str">
        <f t="shared" si="116"/>
        <v>Sacrum</v>
      </c>
      <c r="M1248" s="12" t="str">
        <f t="shared" si="117"/>
        <v>PI.IC.IT.071912.01</v>
      </c>
      <c r="N1248" s="12"/>
      <c r="O1248" s="12" t="str">
        <f t="shared" si="118"/>
        <v>PH.IC.IT.071912.01</v>
      </c>
      <c r="Q1248" s="12" t="str">
        <f t="shared" si="119"/>
        <v>CL.IC.IT.071912.01</v>
      </c>
      <c r="R1248" t="s">
        <v>1141</v>
      </c>
    </row>
    <row r="1249" spans="1:18" ht="15">
      <c r="A1249" t="s">
        <v>4089</v>
      </c>
      <c r="C1249" s="2" t="s">
        <v>7284</v>
      </c>
      <c r="E1249" s="2" t="s">
        <v>10174</v>
      </c>
      <c r="F1249" t="s">
        <v>4565</v>
      </c>
      <c r="G1249" t="s">
        <v>4136</v>
      </c>
      <c r="H1249" s="22" t="s">
        <v>1300</v>
      </c>
      <c r="I1249" t="s">
        <v>4136</v>
      </c>
      <c r="J1249" s="11" t="str">
        <f t="shared" si="115"/>
        <v>IC.IT.071913</v>
      </c>
      <c r="K1249" s="2" t="s">
        <v>11324</v>
      </c>
      <c r="L1249" t="str">
        <f t="shared" si="116"/>
        <v>Coccyx</v>
      </c>
      <c r="M1249" s="12" t="str">
        <f t="shared" si="117"/>
        <v>PI.IC.IT.071913.01</v>
      </c>
      <c r="N1249" s="12"/>
      <c r="O1249" s="12" t="str">
        <f t="shared" si="118"/>
        <v>PH.IC.IT.071913.01</v>
      </c>
      <c r="Q1249" s="12" t="str">
        <f t="shared" si="119"/>
        <v>CL.IC.IT.071913.01</v>
      </c>
      <c r="R1249" t="s">
        <v>1141</v>
      </c>
    </row>
    <row r="1250" spans="1:18" ht="15">
      <c r="A1250" t="s">
        <v>4089</v>
      </c>
      <c r="C1250" s="2" t="s">
        <v>7284</v>
      </c>
      <c r="E1250" s="2" t="s">
        <v>10174</v>
      </c>
      <c r="F1250" t="s">
        <v>4565</v>
      </c>
      <c r="G1250" t="s">
        <v>4137</v>
      </c>
      <c r="H1250" s="22" t="s">
        <v>1301</v>
      </c>
      <c r="I1250" t="s">
        <v>4137</v>
      </c>
      <c r="J1250" s="11" t="str">
        <f t="shared" si="115"/>
        <v>IC.IT.071914</v>
      </c>
      <c r="K1250" s="2" t="s">
        <v>11324</v>
      </c>
      <c r="L1250" t="str">
        <f t="shared" si="116"/>
        <v>Scrotum</v>
      </c>
      <c r="M1250" s="12" t="str">
        <f t="shared" si="117"/>
        <v>PI.IC.IT.071914.01</v>
      </c>
      <c r="N1250" s="12"/>
      <c r="O1250" s="12" t="str">
        <f t="shared" si="118"/>
        <v>PH.IC.IT.071914.01</v>
      </c>
      <c r="Q1250" s="12" t="str">
        <f t="shared" si="119"/>
        <v>CL.IC.IT.071914.01</v>
      </c>
      <c r="R1250" t="s">
        <v>1141</v>
      </c>
    </row>
    <row r="1251" spans="1:18" ht="15">
      <c r="A1251" t="s">
        <v>4089</v>
      </c>
      <c r="C1251" s="2" t="s">
        <v>7284</v>
      </c>
      <c r="D1251" t="s">
        <v>4566</v>
      </c>
      <c r="E1251" s="2" t="s">
        <v>6396</v>
      </c>
      <c r="F1251" t="s">
        <v>4435</v>
      </c>
      <c r="G1251" t="s">
        <v>3979</v>
      </c>
      <c r="H1251" s="22" t="s">
        <v>11324</v>
      </c>
      <c r="I1251" t="s">
        <v>3980</v>
      </c>
      <c r="J1251" s="11" t="str">
        <f t="shared" si="115"/>
        <v>IC.IT.072001</v>
      </c>
      <c r="K1251" s="2" t="s">
        <v>11324</v>
      </c>
      <c r="L1251" t="str">
        <f t="shared" si="116"/>
        <v>Shoulder, right</v>
      </c>
      <c r="M1251" s="12" t="str">
        <f t="shared" si="117"/>
        <v>PI.IC.IT.072001.01</v>
      </c>
      <c r="N1251" s="12"/>
      <c r="O1251" s="12" t="str">
        <f t="shared" si="118"/>
        <v>PH.IC.IT.072001.01</v>
      </c>
      <c r="Q1251" s="12" t="str">
        <f t="shared" si="119"/>
        <v>CL.IC.IT.072001.01</v>
      </c>
    </row>
    <row r="1252" spans="1:18" ht="15">
      <c r="A1252" t="s">
        <v>4089</v>
      </c>
      <c r="C1252" s="2" t="s">
        <v>7284</v>
      </c>
      <c r="E1252" s="2" t="s">
        <v>6396</v>
      </c>
      <c r="F1252" t="s">
        <v>4435</v>
      </c>
      <c r="G1252" t="s">
        <v>3981</v>
      </c>
      <c r="H1252" s="22" t="s">
        <v>1199</v>
      </c>
      <c r="I1252" t="s">
        <v>3982</v>
      </c>
      <c r="J1252" s="11" t="str">
        <f t="shared" si="115"/>
        <v>IC.IT.072002</v>
      </c>
      <c r="K1252" s="2" t="s">
        <v>11324</v>
      </c>
      <c r="L1252" t="str">
        <f t="shared" si="116"/>
        <v>Shoulder, left</v>
      </c>
      <c r="M1252" s="12" t="str">
        <f t="shared" si="117"/>
        <v>PI.IC.IT.072002.01</v>
      </c>
      <c r="N1252" s="12"/>
      <c r="O1252" s="12" t="str">
        <f t="shared" si="118"/>
        <v>PH.IC.IT.072002.01</v>
      </c>
      <c r="Q1252" s="12" t="str">
        <f t="shared" si="119"/>
        <v>CL.IC.IT.072002.01</v>
      </c>
    </row>
    <row r="1253" spans="1:18" ht="15">
      <c r="A1253" t="s">
        <v>4089</v>
      </c>
      <c r="C1253" s="2" t="s">
        <v>7284</v>
      </c>
      <c r="E1253" s="2" t="s">
        <v>6396</v>
      </c>
      <c r="F1253" t="s">
        <v>4435</v>
      </c>
      <c r="G1253" t="s">
        <v>3983</v>
      </c>
      <c r="H1253" s="22" t="s">
        <v>1400</v>
      </c>
      <c r="I1253" t="s">
        <v>4145</v>
      </c>
      <c r="J1253" s="11" t="str">
        <f t="shared" ref="J1253:J1317" si="120">CONCATENATE("IC.IT.",C1253,E1253,H1253)</f>
        <v>IC.IT.072003</v>
      </c>
      <c r="K1253" s="2" t="s">
        <v>11324</v>
      </c>
      <c r="L1253" t="str">
        <f t="shared" ref="L1253:L1317" si="121">G1253</f>
        <v>Clavicle, right</v>
      </c>
      <c r="M1253" s="12" t="str">
        <f t="shared" ref="M1253:M1317" si="122">CONCATENATE("PI.",J1253,".",K1253)</f>
        <v>PI.IC.IT.072003.01</v>
      </c>
      <c r="N1253" s="12"/>
      <c r="O1253" s="12" t="str">
        <f t="shared" ref="O1253:O1317" si="123">CONCATENATE("PH.",J1253,".",K1253)</f>
        <v>PH.IC.IT.072003.01</v>
      </c>
      <c r="Q1253" s="12" t="str">
        <f t="shared" ref="Q1253:Q1317" si="124">CONCATENATE("CL.",J1253,".",K1253)</f>
        <v>CL.IC.IT.072003.01</v>
      </c>
    </row>
    <row r="1254" spans="1:18" ht="15">
      <c r="A1254" t="s">
        <v>4089</v>
      </c>
      <c r="C1254" s="2" t="s">
        <v>7284</v>
      </c>
      <c r="E1254" s="2" t="s">
        <v>6396</v>
      </c>
      <c r="F1254" t="s">
        <v>4435</v>
      </c>
      <c r="G1254" t="s">
        <v>4146</v>
      </c>
      <c r="H1254" s="22" t="s">
        <v>1402</v>
      </c>
      <c r="I1254" t="s">
        <v>4147</v>
      </c>
      <c r="J1254" s="11" t="str">
        <f t="shared" si="120"/>
        <v>IC.IT.072004</v>
      </c>
      <c r="K1254" s="2" t="s">
        <v>11324</v>
      </c>
      <c r="L1254" t="str">
        <f t="shared" si="121"/>
        <v>Clavicle, left</v>
      </c>
      <c r="M1254" s="12" t="str">
        <f t="shared" si="122"/>
        <v>PI.IC.IT.072004.01</v>
      </c>
      <c r="N1254" s="12"/>
      <c r="O1254" s="12" t="str">
        <f t="shared" si="123"/>
        <v>PH.IC.IT.072004.01</v>
      </c>
      <c r="Q1254" s="12" t="str">
        <f t="shared" si="124"/>
        <v>CL.IC.IT.072004.01</v>
      </c>
    </row>
    <row r="1255" spans="1:18" ht="15">
      <c r="A1255" t="s">
        <v>4089</v>
      </c>
      <c r="C1255" s="2" t="s">
        <v>7284</v>
      </c>
      <c r="E1255" s="2" t="s">
        <v>6396</v>
      </c>
      <c r="F1255" t="s">
        <v>4435</v>
      </c>
      <c r="G1255" t="s">
        <v>4148</v>
      </c>
      <c r="H1255" s="22" t="s">
        <v>1404</v>
      </c>
      <c r="I1255" t="s">
        <v>4149</v>
      </c>
      <c r="J1255" s="11" t="str">
        <f t="shared" si="120"/>
        <v>IC.IT.072005</v>
      </c>
      <c r="K1255" s="2" t="s">
        <v>11324</v>
      </c>
      <c r="L1255" t="str">
        <f t="shared" si="121"/>
        <v>Breast, right</v>
      </c>
      <c r="M1255" s="12" t="str">
        <f t="shared" si="122"/>
        <v>PI.IC.IT.072005.01</v>
      </c>
      <c r="N1255" s="12"/>
      <c r="O1255" s="12" t="str">
        <f t="shared" si="123"/>
        <v>PH.IC.IT.072005.01</v>
      </c>
      <c r="Q1255" s="12" t="str">
        <f t="shared" si="124"/>
        <v>CL.IC.IT.072005.01</v>
      </c>
    </row>
    <row r="1256" spans="1:18" ht="15">
      <c r="A1256" t="s">
        <v>4089</v>
      </c>
      <c r="C1256" s="2" t="s">
        <v>7284</v>
      </c>
      <c r="E1256" s="2" t="s">
        <v>6396</v>
      </c>
      <c r="F1256" t="s">
        <v>4435</v>
      </c>
      <c r="G1256" t="s">
        <v>4150</v>
      </c>
      <c r="H1256" s="22" t="s">
        <v>1406</v>
      </c>
      <c r="I1256" t="s">
        <v>3987</v>
      </c>
      <c r="J1256" s="11" t="str">
        <f t="shared" si="120"/>
        <v>IC.IT.072006</v>
      </c>
      <c r="K1256" s="2" t="s">
        <v>11324</v>
      </c>
      <c r="L1256" t="str">
        <f t="shared" si="121"/>
        <v>Breast, left</v>
      </c>
      <c r="M1256" s="12" t="str">
        <f t="shared" si="122"/>
        <v>PI.IC.IT.072006.01</v>
      </c>
      <c r="N1256" s="12"/>
      <c r="O1256" s="12" t="str">
        <f t="shared" si="123"/>
        <v>PH.IC.IT.072006.01</v>
      </c>
      <c r="Q1256" s="12" t="str">
        <f t="shared" si="124"/>
        <v>CL.IC.IT.072006.01</v>
      </c>
    </row>
    <row r="1257" spans="1:18" ht="15">
      <c r="A1257" t="s">
        <v>4089</v>
      </c>
      <c r="C1257" s="2" t="s">
        <v>7284</v>
      </c>
      <c r="E1257" s="2" t="s">
        <v>6396</v>
      </c>
      <c r="F1257" t="s">
        <v>4435</v>
      </c>
      <c r="G1257" t="s">
        <v>3988</v>
      </c>
      <c r="H1257" s="22" t="s">
        <v>1419</v>
      </c>
      <c r="I1257" t="s">
        <v>3988</v>
      </c>
      <c r="J1257" s="11" t="str">
        <f t="shared" si="120"/>
        <v>IC.IT.072007</v>
      </c>
      <c r="K1257" s="2" t="s">
        <v>11324</v>
      </c>
      <c r="L1257" t="str">
        <f t="shared" si="121"/>
        <v>Sternum</v>
      </c>
      <c r="M1257" s="12" t="str">
        <f t="shared" si="122"/>
        <v>PI.IC.IT.072007.01</v>
      </c>
      <c r="N1257" s="12"/>
      <c r="O1257" s="12" t="str">
        <f t="shared" si="123"/>
        <v>PH.IC.IT.072007.01</v>
      </c>
      <c r="Q1257" s="12" t="str">
        <f t="shared" si="124"/>
        <v>CL.IC.IT.072007.01</v>
      </c>
    </row>
    <row r="1258" spans="1:18" ht="15">
      <c r="A1258" t="s">
        <v>4089</v>
      </c>
      <c r="C1258" s="2" t="s">
        <v>7284</v>
      </c>
      <c r="E1258" s="2" t="s">
        <v>6396</v>
      </c>
      <c r="F1258" t="s">
        <v>4435</v>
      </c>
      <c r="G1258" t="s">
        <v>4382</v>
      </c>
      <c r="H1258" s="22" t="s">
        <v>1550</v>
      </c>
      <c r="I1258" t="s">
        <v>4383</v>
      </c>
      <c r="J1258" s="11" t="str">
        <f t="shared" si="120"/>
        <v>IC.IT.072008</v>
      </c>
      <c r="K1258" s="2" t="s">
        <v>1192</v>
      </c>
      <c r="L1258" t="str">
        <f t="shared" si="121"/>
        <v>Chest, right</v>
      </c>
      <c r="M1258" s="12" t="str">
        <f t="shared" si="122"/>
        <v>PI.IC.IT.072008.01</v>
      </c>
      <c r="N1258" s="12"/>
      <c r="O1258" s="12" t="str">
        <f t="shared" si="123"/>
        <v>PH.IC.IT.072008.01</v>
      </c>
      <c r="Q1258" s="12" t="str">
        <f t="shared" si="124"/>
        <v>CL.IC.IT.072008.01</v>
      </c>
    </row>
    <row r="1259" spans="1:18" ht="15">
      <c r="A1259" t="s">
        <v>4089</v>
      </c>
      <c r="C1259" s="2" t="s">
        <v>7284</v>
      </c>
      <c r="E1259" s="2" t="s">
        <v>6396</v>
      </c>
      <c r="F1259" t="s">
        <v>4435</v>
      </c>
      <c r="G1259" t="s">
        <v>4384</v>
      </c>
      <c r="H1259" s="22" t="s">
        <v>1551</v>
      </c>
      <c r="I1259" t="s">
        <v>4385</v>
      </c>
      <c r="J1259" s="11" t="str">
        <f t="shared" si="120"/>
        <v>IC.IT.072009</v>
      </c>
      <c r="K1259" s="2" t="s">
        <v>1192</v>
      </c>
      <c r="L1259" t="str">
        <f t="shared" si="121"/>
        <v>Chest, left</v>
      </c>
      <c r="M1259" s="12" t="str">
        <f t="shared" si="122"/>
        <v>PI.IC.IT.072009.01</v>
      </c>
      <c r="N1259" s="12"/>
      <c r="O1259" s="12" t="str">
        <f t="shared" si="123"/>
        <v>PH.IC.IT.072009.01</v>
      </c>
      <c r="Q1259" s="12" t="str">
        <f t="shared" si="124"/>
        <v>CL.IC.IT.072009.01</v>
      </c>
    </row>
    <row r="1260" spans="1:18" ht="15">
      <c r="A1260" t="s">
        <v>4089</v>
      </c>
      <c r="C1260" s="2" t="s">
        <v>7284</v>
      </c>
      <c r="E1260" s="2" t="s">
        <v>6396</v>
      </c>
      <c r="F1260" t="s">
        <v>4435</v>
      </c>
      <c r="G1260" t="s">
        <v>4386</v>
      </c>
      <c r="H1260" s="22" t="s">
        <v>1571</v>
      </c>
      <c r="I1260" t="s">
        <v>4386</v>
      </c>
      <c r="J1260" s="11" t="str">
        <f t="shared" si="120"/>
        <v>IC.IT.072010</v>
      </c>
      <c r="K1260" s="2" t="s">
        <v>1192</v>
      </c>
      <c r="L1260" t="str">
        <f t="shared" si="121"/>
        <v>Chest</v>
      </c>
      <c r="M1260" s="12" t="str">
        <f t="shared" si="122"/>
        <v>PI.IC.IT.072010.01</v>
      </c>
      <c r="N1260" s="12"/>
      <c r="O1260" s="12" t="str">
        <f t="shared" si="123"/>
        <v>PH.IC.IT.072010.01</v>
      </c>
      <c r="Q1260" s="12" t="str">
        <f t="shared" si="124"/>
        <v>CL.IC.IT.072010.01</v>
      </c>
    </row>
    <row r="1261" spans="1:18" ht="15">
      <c r="A1261" t="s">
        <v>4089</v>
      </c>
      <c r="C1261" s="2" t="s">
        <v>7284</v>
      </c>
      <c r="E1261" s="2" t="s">
        <v>6396</v>
      </c>
      <c r="F1261" t="s">
        <v>4435</v>
      </c>
      <c r="G1261" t="s">
        <v>4387</v>
      </c>
      <c r="H1261" s="22" t="s">
        <v>1299</v>
      </c>
      <c r="I1261" t="s">
        <v>4259</v>
      </c>
      <c r="J1261" s="11" t="str">
        <f t="shared" si="120"/>
        <v>IC.IT.072012</v>
      </c>
      <c r="K1261" s="2" t="s">
        <v>1192</v>
      </c>
      <c r="L1261" t="str">
        <f t="shared" si="121"/>
        <v>Scapula, right</v>
      </c>
      <c r="M1261" s="12" t="str">
        <f t="shared" si="122"/>
        <v>PI.IC.IT.072012.01</v>
      </c>
      <c r="N1261" s="12"/>
      <c r="O1261" s="12" t="str">
        <f t="shared" si="123"/>
        <v>PH.IC.IT.072012.01</v>
      </c>
      <c r="Q1261" s="12" t="str">
        <f t="shared" si="124"/>
        <v>CL.IC.IT.072012.01</v>
      </c>
    </row>
    <row r="1262" spans="1:18" ht="15">
      <c r="A1262" t="s">
        <v>4089</v>
      </c>
      <c r="C1262" s="2" t="s">
        <v>7284</v>
      </c>
      <c r="E1262" s="2" t="s">
        <v>6396</v>
      </c>
      <c r="F1262" t="s">
        <v>4435</v>
      </c>
      <c r="G1262" t="s">
        <v>4101</v>
      </c>
      <c r="H1262" s="22" t="s">
        <v>1300</v>
      </c>
      <c r="I1262" t="s">
        <v>4102</v>
      </c>
      <c r="J1262" s="11" t="str">
        <f t="shared" si="120"/>
        <v>IC.IT.072013</v>
      </c>
      <c r="K1262" s="2" t="s">
        <v>1192</v>
      </c>
      <c r="L1262" t="str">
        <f t="shared" si="121"/>
        <v>Scapula, left</v>
      </c>
      <c r="M1262" s="12" t="str">
        <f t="shared" si="122"/>
        <v>PI.IC.IT.072013.01</v>
      </c>
      <c r="N1262" s="12"/>
      <c r="O1262" s="12" t="str">
        <f t="shared" si="123"/>
        <v>PH.IC.IT.072013.01</v>
      </c>
      <c r="Q1262" s="12" t="str">
        <f t="shared" si="124"/>
        <v>CL.IC.IT.072013.01</v>
      </c>
    </row>
    <row r="1263" spans="1:18" ht="15">
      <c r="A1263" t="s">
        <v>4089</v>
      </c>
      <c r="C1263" s="2" t="s">
        <v>7284</v>
      </c>
      <c r="E1263" s="2" t="s">
        <v>6396</v>
      </c>
      <c r="F1263" t="s">
        <v>4435</v>
      </c>
      <c r="G1263" t="s">
        <v>4103</v>
      </c>
      <c r="H1263" s="22" t="s">
        <v>1301</v>
      </c>
      <c r="I1263" t="s">
        <v>4103</v>
      </c>
      <c r="J1263" s="11" t="str">
        <f t="shared" si="120"/>
        <v>IC.IT.072014</v>
      </c>
      <c r="K1263" s="2" t="s">
        <v>1192</v>
      </c>
      <c r="L1263" t="str">
        <f t="shared" si="121"/>
        <v>Lumbar</v>
      </c>
      <c r="M1263" s="12" t="str">
        <f t="shared" si="122"/>
        <v>PI.IC.IT.072014.01</v>
      </c>
      <c r="N1263" s="12"/>
      <c r="O1263" s="12" t="str">
        <f t="shared" si="123"/>
        <v>PH.IC.IT.072014.01</v>
      </c>
      <c r="Q1263" s="12" t="str">
        <f t="shared" si="124"/>
        <v>CL.IC.IT.072014.01</v>
      </c>
    </row>
    <row r="1264" spans="1:18" ht="15">
      <c r="A1264" t="s">
        <v>4089</v>
      </c>
      <c r="C1264" s="2" t="s">
        <v>7284</v>
      </c>
      <c r="E1264" s="2" t="s">
        <v>6396</v>
      </c>
      <c r="F1264" t="s">
        <v>4435</v>
      </c>
      <c r="G1264" t="s">
        <v>4104</v>
      </c>
      <c r="H1264" s="22" t="s">
        <v>1468</v>
      </c>
      <c r="I1264" t="s">
        <v>4105</v>
      </c>
      <c r="J1264" s="11" t="str">
        <f t="shared" si="120"/>
        <v>IC.IT.072015</v>
      </c>
      <c r="K1264" s="2" t="s">
        <v>1192</v>
      </c>
      <c r="L1264" t="str">
        <f t="shared" si="121"/>
        <v>Spine:  specify</v>
      </c>
      <c r="M1264" s="12" t="str">
        <f t="shared" si="122"/>
        <v>PI.IC.IT.072015.01</v>
      </c>
      <c r="N1264" s="12"/>
      <c r="O1264" s="12" t="str">
        <f t="shared" si="123"/>
        <v>PH.IC.IT.072015.01</v>
      </c>
      <c r="Q1264" s="12" t="str">
        <f t="shared" si="124"/>
        <v>CL.IC.IT.072015.01</v>
      </c>
    </row>
    <row r="1265" spans="1:27" ht="15">
      <c r="A1265" t="s">
        <v>4089</v>
      </c>
      <c r="C1265" s="2" t="s">
        <v>7284</v>
      </c>
      <c r="E1265" s="2" t="s">
        <v>6396</v>
      </c>
      <c r="F1265" t="s">
        <v>4435</v>
      </c>
      <c r="G1265" t="s">
        <v>4430</v>
      </c>
      <c r="H1265" s="2" t="s">
        <v>5896</v>
      </c>
      <c r="I1265" t="s">
        <v>4430</v>
      </c>
      <c r="J1265" s="11" t="str">
        <f t="shared" si="120"/>
        <v>IC.IT.072029</v>
      </c>
      <c r="K1265" s="2" t="s">
        <v>1192</v>
      </c>
      <c r="L1265" t="str">
        <f t="shared" si="121"/>
        <v>Midline</v>
      </c>
      <c r="M1265" s="12" t="str">
        <f t="shared" si="122"/>
        <v>PI.IC.IT.072029.01</v>
      </c>
      <c r="N1265" s="12"/>
      <c r="O1265" s="12" t="str">
        <f t="shared" si="123"/>
        <v>PH.IC.IT.072029.01</v>
      </c>
      <c r="Q1265" s="12" t="str">
        <f t="shared" si="124"/>
        <v>CL.IC.IT.072029.01</v>
      </c>
      <c r="R1265" t="s">
        <v>1141</v>
      </c>
      <c r="S1265">
        <v>168</v>
      </c>
    </row>
    <row r="1266" spans="1:27" ht="15">
      <c r="A1266" t="s">
        <v>12238</v>
      </c>
      <c r="C1266" s="68" t="s">
        <v>12220</v>
      </c>
      <c r="E1266" s="68" t="s">
        <v>363</v>
      </c>
      <c r="F1266" t="s">
        <v>12244</v>
      </c>
      <c r="G1266" t="s">
        <v>12236</v>
      </c>
      <c r="H1266" s="68" t="s">
        <v>12237</v>
      </c>
      <c r="I1266" t="s">
        <v>12236</v>
      </c>
      <c r="J1266" s="11" t="str">
        <f t="shared" si="120"/>
        <v>IC.IT.072030</v>
      </c>
      <c r="K1266" s="68" t="s">
        <v>295</v>
      </c>
      <c r="L1266" t="str">
        <f t="shared" si="121"/>
        <v>Back</v>
      </c>
      <c r="M1266" s="12" t="str">
        <f t="shared" si="122"/>
        <v>PI.IC.IT.072030.01</v>
      </c>
      <c r="N1266" s="12"/>
      <c r="O1266" s="12" t="str">
        <f t="shared" si="123"/>
        <v>PH.IC.IT.072030.01</v>
      </c>
      <c r="Q1266" s="12" t="str">
        <f t="shared" si="124"/>
        <v>CL.IC.IT.072030.01</v>
      </c>
      <c r="Z1266" t="s">
        <v>12239</v>
      </c>
      <c r="AA1266">
        <v>1148</v>
      </c>
    </row>
    <row r="1267" spans="1:27" ht="15">
      <c r="A1267" t="s">
        <v>4089</v>
      </c>
      <c r="C1267" s="2" t="s">
        <v>7284</v>
      </c>
      <c r="D1267" t="s">
        <v>5363</v>
      </c>
      <c r="E1267" s="2" t="s">
        <v>5577</v>
      </c>
      <c r="F1267" t="s">
        <v>4569</v>
      </c>
      <c r="G1267" t="s">
        <v>4107</v>
      </c>
      <c r="H1267" s="22" t="s">
        <v>11324</v>
      </c>
      <c r="I1267" t="s">
        <v>4108</v>
      </c>
      <c r="J1267" s="11" t="str">
        <f t="shared" si="120"/>
        <v>IC.IT.072101</v>
      </c>
      <c r="K1267" s="2" t="s">
        <v>1192</v>
      </c>
      <c r="L1267" t="str">
        <f t="shared" si="121"/>
        <v>Closed surgical incision</v>
      </c>
      <c r="M1267" s="12" t="str">
        <f t="shared" si="122"/>
        <v>PI.IC.IT.072101.01</v>
      </c>
      <c r="N1267" s="12"/>
      <c r="O1267" s="12" t="str">
        <f t="shared" si="123"/>
        <v>PH.IC.IT.072101.01</v>
      </c>
      <c r="Q1267" s="12" t="str">
        <f t="shared" si="124"/>
        <v>CL.IC.IT.072101.01</v>
      </c>
    </row>
    <row r="1268" spans="1:27" ht="15">
      <c r="A1268" t="s">
        <v>4089</v>
      </c>
      <c r="C1268" s="2" t="s">
        <v>7284</v>
      </c>
      <c r="E1268" s="2" t="s">
        <v>5577</v>
      </c>
      <c r="F1268" t="s">
        <v>4569</v>
      </c>
      <c r="G1268" t="s">
        <v>4266</v>
      </c>
      <c r="H1268" s="22" t="s">
        <v>923</v>
      </c>
      <c r="I1268" t="s">
        <v>3922</v>
      </c>
      <c r="J1268" s="11" t="str">
        <f t="shared" si="120"/>
        <v>IC.IT.072102</v>
      </c>
      <c r="K1268" s="2" t="s">
        <v>1192</v>
      </c>
      <c r="L1268" t="str">
        <f t="shared" si="121"/>
        <v>Open surgical incision</v>
      </c>
      <c r="M1268" s="12" t="str">
        <f t="shared" si="122"/>
        <v>PI.IC.IT.072102.01</v>
      </c>
      <c r="N1268" s="12"/>
      <c r="O1268" s="12" t="str">
        <f t="shared" si="123"/>
        <v>PH.IC.IT.072102.01</v>
      </c>
      <c r="Q1268" s="12" t="str">
        <f t="shared" si="124"/>
        <v>CL.IC.IT.072102.01</v>
      </c>
    </row>
    <row r="1269" spans="1:27" ht="15">
      <c r="A1269" t="s">
        <v>4089</v>
      </c>
      <c r="C1269" s="2" t="s">
        <v>7284</v>
      </c>
      <c r="E1269" s="2" t="s">
        <v>5577</v>
      </c>
      <c r="F1269" t="s">
        <v>4569</v>
      </c>
      <c r="G1269" t="s">
        <v>4267</v>
      </c>
      <c r="H1269" s="22" t="s">
        <v>1202</v>
      </c>
      <c r="I1269" t="s">
        <v>4268</v>
      </c>
      <c r="J1269" s="11" t="str">
        <f t="shared" si="120"/>
        <v>IC.IT.072103</v>
      </c>
      <c r="K1269" s="2" t="s">
        <v>1192</v>
      </c>
      <c r="L1269" t="str">
        <f t="shared" si="121"/>
        <v>Graft site</v>
      </c>
      <c r="M1269" s="12" t="str">
        <f t="shared" si="122"/>
        <v>PI.IC.IT.072103.01</v>
      </c>
      <c r="N1269" s="12"/>
      <c r="O1269" s="12" t="str">
        <f t="shared" si="123"/>
        <v>PH.IC.IT.072103.01</v>
      </c>
      <c r="Q1269" s="12" t="str">
        <f t="shared" si="124"/>
        <v>CL.IC.IT.072103.01</v>
      </c>
    </row>
    <row r="1270" spans="1:27" ht="15">
      <c r="A1270" t="s">
        <v>4089</v>
      </c>
      <c r="C1270" s="2" t="s">
        <v>7284</v>
      </c>
      <c r="E1270" s="2" t="s">
        <v>5577</v>
      </c>
      <c r="F1270" t="s">
        <v>4569</v>
      </c>
      <c r="G1270" t="s">
        <v>4269</v>
      </c>
      <c r="H1270" s="22" t="s">
        <v>7070</v>
      </c>
      <c r="I1270" t="s">
        <v>4270</v>
      </c>
      <c r="J1270" s="11" t="str">
        <f t="shared" si="120"/>
        <v>IC.IT.072104</v>
      </c>
      <c r="K1270" s="2" t="s">
        <v>1192</v>
      </c>
      <c r="L1270" t="str">
        <f t="shared" si="121"/>
        <v>Donor site</v>
      </c>
      <c r="M1270" s="12" t="str">
        <f t="shared" si="122"/>
        <v>PI.IC.IT.072104.01</v>
      </c>
      <c r="N1270" s="12"/>
      <c r="O1270" s="12" t="str">
        <f t="shared" si="123"/>
        <v>PH.IC.IT.072104.01</v>
      </c>
      <c r="Q1270" s="12" t="str">
        <f t="shared" si="124"/>
        <v>CL.IC.IT.072104.01</v>
      </c>
    </row>
    <row r="1271" spans="1:27" ht="15">
      <c r="A1271" t="s">
        <v>4089</v>
      </c>
      <c r="B1271" t="s">
        <v>4570</v>
      </c>
      <c r="C1271" s="2" t="s">
        <v>10093</v>
      </c>
      <c r="D1271" t="s">
        <v>4631</v>
      </c>
      <c r="E1271" s="2" t="s">
        <v>11324</v>
      </c>
      <c r="F1271" t="s">
        <v>4571</v>
      </c>
      <c r="G1271" t="s">
        <v>4572</v>
      </c>
      <c r="H1271" s="22" t="s">
        <v>11324</v>
      </c>
      <c r="I1271" t="s">
        <v>3009</v>
      </c>
      <c r="J1271" s="11" t="str">
        <f t="shared" si="120"/>
        <v>IC.IT.080101</v>
      </c>
      <c r="K1271" s="2" t="s">
        <v>1192</v>
      </c>
      <c r="L1271" t="str">
        <f t="shared" si="121"/>
        <v>Abdomen upper quadrant right</v>
      </c>
      <c r="M1271" s="12" t="str">
        <f t="shared" si="122"/>
        <v>PI.IC.IT.080101.01</v>
      </c>
      <c r="N1271" s="12"/>
      <c r="O1271" s="12" t="str">
        <f t="shared" si="123"/>
        <v>PH.IC.IT.080101.01</v>
      </c>
      <c r="Q1271" s="12" t="str">
        <f t="shared" si="124"/>
        <v>CL.IC.IT.080101.01</v>
      </c>
    </row>
    <row r="1272" spans="1:27" ht="15">
      <c r="A1272" t="s">
        <v>4089</v>
      </c>
      <c r="C1272" s="2" t="s">
        <v>10093</v>
      </c>
      <c r="E1272" s="2" t="s">
        <v>1192</v>
      </c>
      <c r="F1272" t="s">
        <v>4571</v>
      </c>
      <c r="G1272" t="s">
        <v>4573</v>
      </c>
      <c r="H1272" s="22" t="s">
        <v>923</v>
      </c>
      <c r="I1272" t="s">
        <v>3011</v>
      </c>
      <c r="J1272" s="11" t="str">
        <f t="shared" si="120"/>
        <v>IC.IT.080102</v>
      </c>
      <c r="K1272" s="2" t="s">
        <v>1192</v>
      </c>
      <c r="L1272" t="str">
        <f t="shared" si="121"/>
        <v>Abdomen lower quadrant right</v>
      </c>
      <c r="M1272" s="12" t="str">
        <f t="shared" si="122"/>
        <v>PI.IC.IT.080102.01</v>
      </c>
      <c r="N1272" s="12"/>
      <c r="O1272" s="12" t="str">
        <f t="shared" si="123"/>
        <v>PH.IC.IT.080102.01</v>
      </c>
      <c r="Q1272" s="12" t="str">
        <f t="shared" si="124"/>
        <v>CL.IC.IT.080102.01</v>
      </c>
    </row>
    <row r="1273" spans="1:27" ht="15">
      <c r="A1273" t="s">
        <v>4089</v>
      </c>
      <c r="C1273" s="2" t="s">
        <v>10093</v>
      </c>
      <c r="E1273" s="2" t="s">
        <v>1192</v>
      </c>
      <c r="F1273" t="s">
        <v>4571</v>
      </c>
      <c r="G1273" t="s">
        <v>4574</v>
      </c>
      <c r="H1273" s="22" t="s">
        <v>1202</v>
      </c>
      <c r="I1273" t="s">
        <v>3013</v>
      </c>
      <c r="J1273" s="11" t="str">
        <f t="shared" si="120"/>
        <v>IC.IT.080103</v>
      </c>
      <c r="K1273" s="2" t="s">
        <v>1192</v>
      </c>
      <c r="L1273" t="str">
        <f t="shared" si="121"/>
        <v>Abdomen upper quadrant left</v>
      </c>
      <c r="M1273" s="12" t="str">
        <f t="shared" si="122"/>
        <v>PI.IC.IT.080103.01</v>
      </c>
      <c r="N1273" s="12"/>
      <c r="O1273" s="12" t="str">
        <f t="shared" si="123"/>
        <v>PH.IC.IT.080103.01</v>
      </c>
      <c r="Q1273" s="12" t="str">
        <f t="shared" si="124"/>
        <v>CL.IC.IT.080103.01</v>
      </c>
    </row>
    <row r="1274" spans="1:27" ht="15">
      <c r="A1274" t="s">
        <v>4089</v>
      </c>
      <c r="C1274" s="2" t="s">
        <v>10093</v>
      </c>
      <c r="E1274" s="2" t="s">
        <v>1192</v>
      </c>
      <c r="F1274" t="s">
        <v>4571</v>
      </c>
      <c r="G1274" t="s">
        <v>4575</v>
      </c>
      <c r="H1274" s="22" t="s">
        <v>7070</v>
      </c>
      <c r="I1274" t="s">
        <v>3015</v>
      </c>
      <c r="J1274" s="11" t="str">
        <f t="shared" si="120"/>
        <v>IC.IT.080104</v>
      </c>
      <c r="K1274" s="2" t="s">
        <v>1192</v>
      </c>
      <c r="L1274" t="str">
        <f t="shared" si="121"/>
        <v>Abdomen lower quadrant left</v>
      </c>
      <c r="M1274" s="12" t="str">
        <f t="shared" si="122"/>
        <v>PI.IC.IT.080104.01</v>
      </c>
      <c r="N1274" s="12"/>
      <c r="O1274" s="12" t="str">
        <f t="shared" si="123"/>
        <v>PH.IC.IT.080104.01</v>
      </c>
      <c r="Q1274" s="12" t="str">
        <f t="shared" si="124"/>
        <v>CL.IC.IT.080104.01</v>
      </c>
    </row>
    <row r="1275" spans="1:27" ht="15">
      <c r="A1275" t="s">
        <v>4089</v>
      </c>
      <c r="C1275" s="2" t="s">
        <v>10093</v>
      </c>
      <c r="E1275" s="2" t="s">
        <v>1192</v>
      </c>
      <c r="F1275" t="s">
        <v>4571</v>
      </c>
      <c r="G1275" t="s">
        <v>4576</v>
      </c>
      <c r="H1275" s="22" t="s">
        <v>7071</v>
      </c>
      <c r="I1275" t="s">
        <v>4005</v>
      </c>
      <c r="J1275" s="11" t="str">
        <f t="shared" si="120"/>
        <v>IC.IT.080105</v>
      </c>
      <c r="K1275" s="2" t="s">
        <v>1192</v>
      </c>
      <c r="L1275" t="str">
        <f t="shared" si="121"/>
        <v>Abdomen entire</v>
      </c>
      <c r="M1275" s="12" t="str">
        <f t="shared" si="122"/>
        <v>PI.IC.IT.080105.01</v>
      </c>
      <c r="N1275" s="12"/>
      <c r="O1275" s="12" t="str">
        <f t="shared" si="123"/>
        <v>PH.IC.IT.080105.01</v>
      </c>
      <c r="Q1275" s="12" t="str">
        <f t="shared" si="124"/>
        <v>CL.IC.IT.080105.01</v>
      </c>
    </row>
    <row r="1276" spans="1:27" ht="15">
      <c r="A1276" t="s">
        <v>4089</v>
      </c>
      <c r="C1276" s="2" t="s">
        <v>10093</v>
      </c>
      <c r="E1276" s="2" t="s">
        <v>1192</v>
      </c>
      <c r="F1276" t="s">
        <v>4571</v>
      </c>
      <c r="G1276" t="s">
        <v>4006</v>
      </c>
      <c r="H1276" s="22" t="s">
        <v>6888</v>
      </c>
      <c r="I1276" t="s">
        <v>4299</v>
      </c>
      <c r="J1276" s="11" t="str">
        <f t="shared" si="120"/>
        <v>IC.IT.080106</v>
      </c>
      <c r="K1276" s="2" t="s">
        <v>1192</v>
      </c>
      <c r="L1276" t="str">
        <f t="shared" si="121"/>
        <v>Flank, right</v>
      </c>
      <c r="M1276" s="12" t="str">
        <f t="shared" si="122"/>
        <v>PI.IC.IT.080106.01</v>
      </c>
      <c r="N1276" s="12"/>
      <c r="O1276" s="12" t="str">
        <f t="shared" si="123"/>
        <v>PH.IC.IT.080106.01</v>
      </c>
      <c r="Q1276" s="12" t="str">
        <f t="shared" si="124"/>
        <v>CL.IC.IT.080106.01</v>
      </c>
    </row>
    <row r="1277" spans="1:27" ht="15">
      <c r="A1277" t="s">
        <v>4089</v>
      </c>
      <c r="C1277" s="2" t="s">
        <v>10093</v>
      </c>
      <c r="E1277" s="2" t="s">
        <v>1192</v>
      </c>
      <c r="F1277" t="s">
        <v>4571</v>
      </c>
      <c r="G1277" t="s">
        <v>4034</v>
      </c>
      <c r="H1277" s="22" t="s">
        <v>7284</v>
      </c>
      <c r="I1277" t="s">
        <v>4035</v>
      </c>
      <c r="J1277" s="11" t="str">
        <f t="shared" si="120"/>
        <v>IC.IT.080107</v>
      </c>
      <c r="K1277" s="2" t="s">
        <v>1192</v>
      </c>
      <c r="L1277" t="str">
        <f t="shared" si="121"/>
        <v>Flank, left</v>
      </c>
      <c r="M1277" s="12" t="str">
        <f t="shared" si="122"/>
        <v>PI.IC.IT.080107.01</v>
      </c>
      <c r="N1277" s="12"/>
      <c r="O1277" s="12" t="str">
        <f t="shared" si="123"/>
        <v>PH.IC.IT.080107.01</v>
      </c>
      <c r="Q1277" s="12" t="str">
        <f t="shared" si="124"/>
        <v>CL.IC.IT.080107.01</v>
      </c>
    </row>
    <row r="1278" spans="1:27" ht="15">
      <c r="A1278" t="s">
        <v>4089</v>
      </c>
      <c r="C1278" s="2" t="s">
        <v>10093</v>
      </c>
      <c r="D1278" t="s">
        <v>5196</v>
      </c>
      <c r="E1278" s="2" t="s">
        <v>923</v>
      </c>
      <c r="F1278" t="s">
        <v>4443</v>
      </c>
      <c r="G1278" t="s">
        <v>4038</v>
      </c>
      <c r="H1278" s="22" t="s">
        <v>1192</v>
      </c>
      <c r="I1278" t="s">
        <v>4039</v>
      </c>
      <c r="J1278" s="11" t="str">
        <f t="shared" si="120"/>
        <v>IC.IT.080201</v>
      </c>
      <c r="K1278" s="2" t="s">
        <v>1192</v>
      </c>
      <c r="L1278" t="str">
        <f t="shared" si="121"/>
        <v>Axilla, right</v>
      </c>
      <c r="M1278" s="12" t="str">
        <f t="shared" si="122"/>
        <v>PI.IC.IT.080201.01</v>
      </c>
      <c r="N1278" s="12"/>
      <c r="O1278" s="12" t="str">
        <f t="shared" si="123"/>
        <v>PH.IC.IT.080201.01</v>
      </c>
      <c r="Q1278" s="12" t="str">
        <f t="shared" si="124"/>
        <v>CL.IC.IT.080201.01</v>
      </c>
    </row>
    <row r="1279" spans="1:27" ht="15">
      <c r="A1279" t="s">
        <v>4089</v>
      </c>
      <c r="C1279" s="2" t="s">
        <v>10093</v>
      </c>
      <c r="E1279" s="2" t="s">
        <v>923</v>
      </c>
      <c r="F1279" t="s">
        <v>4443</v>
      </c>
      <c r="G1279" t="s">
        <v>4040</v>
      </c>
      <c r="H1279" s="22" t="s">
        <v>923</v>
      </c>
      <c r="I1279" t="s">
        <v>4041</v>
      </c>
      <c r="J1279" s="11" t="str">
        <f t="shared" si="120"/>
        <v>IC.IT.080202</v>
      </c>
      <c r="K1279" s="2" t="s">
        <v>1192</v>
      </c>
      <c r="L1279" t="str">
        <f t="shared" si="121"/>
        <v>Axilla, left</v>
      </c>
      <c r="M1279" s="12" t="str">
        <f t="shared" si="122"/>
        <v>PI.IC.IT.080202.01</v>
      </c>
      <c r="N1279" s="12"/>
      <c r="O1279" s="12" t="str">
        <f t="shared" si="123"/>
        <v>PH.IC.IT.080202.01</v>
      </c>
      <c r="Q1279" s="12" t="str">
        <f t="shared" si="124"/>
        <v>CL.IC.IT.080202.01</v>
      </c>
    </row>
    <row r="1280" spans="1:27" ht="15">
      <c r="A1280" t="s">
        <v>4089</v>
      </c>
      <c r="C1280" s="2" t="s">
        <v>10093</v>
      </c>
      <c r="E1280" s="2" t="s">
        <v>923</v>
      </c>
      <c r="F1280" t="s">
        <v>4443</v>
      </c>
      <c r="G1280" t="s">
        <v>4042</v>
      </c>
      <c r="H1280" s="22" t="s">
        <v>1202</v>
      </c>
      <c r="I1280" t="s">
        <v>4043</v>
      </c>
      <c r="J1280" s="11" t="str">
        <f t="shared" si="120"/>
        <v>IC.IT.080203</v>
      </c>
      <c r="K1280" s="2" t="s">
        <v>1192</v>
      </c>
      <c r="L1280" t="str">
        <f t="shared" si="121"/>
        <v>Arm upper, right</v>
      </c>
      <c r="M1280" s="12" t="str">
        <f t="shared" si="122"/>
        <v>PI.IC.IT.080203.01</v>
      </c>
      <c r="N1280" s="12"/>
      <c r="O1280" s="12" t="str">
        <f t="shared" si="123"/>
        <v>PH.IC.IT.080203.01</v>
      </c>
      <c r="Q1280" s="12" t="str">
        <f t="shared" si="124"/>
        <v>CL.IC.IT.080203.01</v>
      </c>
    </row>
    <row r="1281" spans="1:17" ht="15">
      <c r="A1281" t="s">
        <v>4089</v>
      </c>
      <c r="C1281" s="2" t="s">
        <v>10093</v>
      </c>
      <c r="E1281" s="2" t="s">
        <v>923</v>
      </c>
      <c r="F1281" t="s">
        <v>4443</v>
      </c>
      <c r="G1281" t="s">
        <v>4044</v>
      </c>
      <c r="H1281" s="2" t="s">
        <v>7070</v>
      </c>
      <c r="I1281" t="s">
        <v>3886</v>
      </c>
      <c r="J1281" s="11" t="str">
        <f t="shared" si="120"/>
        <v>IC.IT.080204</v>
      </c>
      <c r="K1281" s="2" t="s">
        <v>1192</v>
      </c>
      <c r="L1281" t="str">
        <f t="shared" si="121"/>
        <v>Arm upper, left</v>
      </c>
      <c r="M1281" s="12" t="str">
        <f t="shared" si="122"/>
        <v>PI.IC.IT.080204.01</v>
      </c>
      <c r="N1281" s="12"/>
      <c r="O1281" s="12" t="str">
        <f t="shared" si="123"/>
        <v>PH.IC.IT.080204.01</v>
      </c>
      <c r="Q1281" s="12" t="str">
        <f t="shared" si="124"/>
        <v>CL.IC.IT.080204.01</v>
      </c>
    </row>
    <row r="1282" spans="1:17" ht="15">
      <c r="A1282" t="s">
        <v>4089</v>
      </c>
      <c r="C1282" s="2" t="s">
        <v>10093</v>
      </c>
      <c r="E1282" s="2" t="s">
        <v>923</v>
      </c>
      <c r="F1282" t="s">
        <v>4443</v>
      </c>
      <c r="G1282" t="s">
        <v>3887</v>
      </c>
      <c r="H1282" s="2" t="s">
        <v>7071</v>
      </c>
      <c r="I1282" t="s">
        <v>3888</v>
      </c>
      <c r="J1282" s="11" t="str">
        <f t="shared" si="120"/>
        <v>IC.IT.080205</v>
      </c>
      <c r="K1282" s="2" t="s">
        <v>1192</v>
      </c>
      <c r="L1282" t="str">
        <f t="shared" si="121"/>
        <v>Elbow, right</v>
      </c>
      <c r="M1282" s="12" t="str">
        <f t="shared" si="122"/>
        <v>PI.IC.IT.080205.01</v>
      </c>
      <c r="N1282" s="12"/>
      <c r="O1282" s="12" t="str">
        <f t="shared" si="123"/>
        <v>PH.IC.IT.080205.01</v>
      </c>
      <c r="Q1282" s="12" t="str">
        <f t="shared" si="124"/>
        <v>CL.IC.IT.080205.01</v>
      </c>
    </row>
    <row r="1283" spans="1:17" ht="15">
      <c r="A1283" t="s">
        <v>4089</v>
      </c>
      <c r="C1283" s="2" t="s">
        <v>10093</v>
      </c>
      <c r="E1283" s="2" t="s">
        <v>923</v>
      </c>
      <c r="F1283" t="s">
        <v>4443</v>
      </c>
      <c r="G1283" t="s">
        <v>3889</v>
      </c>
      <c r="H1283" s="2" t="s">
        <v>6888</v>
      </c>
      <c r="I1283" t="s">
        <v>3890</v>
      </c>
      <c r="J1283" s="11" t="str">
        <f t="shared" si="120"/>
        <v>IC.IT.080206</v>
      </c>
      <c r="K1283" s="2" t="s">
        <v>1192</v>
      </c>
      <c r="L1283" t="str">
        <f t="shared" si="121"/>
        <v>Elbow, left</v>
      </c>
      <c r="M1283" s="12" t="str">
        <f t="shared" si="122"/>
        <v>PI.IC.IT.080206.01</v>
      </c>
      <c r="N1283" s="12"/>
      <c r="O1283" s="12" t="str">
        <f t="shared" si="123"/>
        <v>PH.IC.IT.080206.01</v>
      </c>
      <c r="Q1283" s="12" t="str">
        <f t="shared" si="124"/>
        <v>CL.IC.IT.080206.01</v>
      </c>
    </row>
    <row r="1284" spans="1:17" ht="15">
      <c r="A1284" t="s">
        <v>4089</v>
      </c>
      <c r="C1284" s="2" t="s">
        <v>10093</v>
      </c>
      <c r="E1284" s="2" t="s">
        <v>923</v>
      </c>
      <c r="F1284" t="s">
        <v>4443</v>
      </c>
      <c r="G1284" t="s">
        <v>3891</v>
      </c>
      <c r="H1284" s="2" t="s">
        <v>7284</v>
      </c>
      <c r="I1284" t="s">
        <v>3892</v>
      </c>
      <c r="J1284" s="11" t="str">
        <f t="shared" si="120"/>
        <v>IC.IT.080207</v>
      </c>
      <c r="K1284" s="2" t="s">
        <v>1192</v>
      </c>
      <c r="L1284" t="str">
        <f t="shared" si="121"/>
        <v>Forearm, right</v>
      </c>
      <c r="M1284" s="12" t="str">
        <f t="shared" si="122"/>
        <v>PI.IC.IT.080207.01</v>
      </c>
      <c r="N1284" s="12"/>
      <c r="O1284" s="12" t="str">
        <f t="shared" si="123"/>
        <v>PH.IC.IT.080207.01</v>
      </c>
      <c r="Q1284" s="12" t="str">
        <f t="shared" si="124"/>
        <v>CL.IC.IT.080207.01</v>
      </c>
    </row>
    <row r="1285" spans="1:17" ht="15">
      <c r="A1285" t="s">
        <v>4089</v>
      </c>
      <c r="C1285" s="2" t="s">
        <v>10093</v>
      </c>
      <c r="E1285" s="2" t="s">
        <v>923</v>
      </c>
      <c r="F1285" t="s">
        <v>4443</v>
      </c>
      <c r="G1285" t="s">
        <v>3893</v>
      </c>
      <c r="H1285" s="2" t="s">
        <v>10093</v>
      </c>
      <c r="I1285" t="s">
        <v>3894</v>
      </c>
      <c r="J1285" s="11" t="str">
        <f t="shared" si="120"/>
        <v>IC.IT.080208</v>
      </c>
      <c r="K1285" s="2" t="s">
        <v>1192</v>
      </c>
      <c r="L1285" t="str">
        <f t="shared" si="121"/>
        <v>Forearm, left</v>
      </c>
      <c r="M1285" s="12" t="str">
        <f t="shared" si="122"/>
        <v>PI.IC.IT.080208.01</v>
      </c>
      <c r="N1285" s="12"/>
      <c r="O1285" s="12" t="str">
        <f t="shared" si="123"/>
        <v>PH.IC.IT.080208.01</v>
      </c>
      <c r="Q1285" s="12" t="str">
        <f t="shared" si="124"/>
        <v>CL.IC.IT.080208.01</v>
      </c>
    </row>
    <row r="1286" spans="1:17" ht="15">
      <c r="A1286" t="s">
        <v>4089</v>
      </c>
      <c r="C1286" s="2" t="s">
        <v>10093</v>
      </c>
      <c r="E1286" s="2" t="s">
        <v>923</v>
      </c>
      <c r="F1286" t="s">
        <v>4443</v>
      </c>
      <c r="G1286" t="s">
        <v>3895</v>
      </c>
      <c r="H1286" s="2" t="s">
        <v>10095</v>
      </c>
      <c r="I1286" t="s">
        <v>3896</v>
      </c>
      <c r="J1286" s="11" t="str">
        <f t="shared" si="120"/>
        <v>IC.IT.080209</v>
      </c>
      <c r="K1286" s="2" t="s">
        <v>1192</v>
      </c>
      <c r="L1286" t="str">
        <f t="shared" si="121"/>
        <v>Wrist, right</v>
      </c>
      <c r="M1286" s="12" t="str">
        <f t="shared" si="122"/>
        <v>PI.IC.IT.080209.01</v>
      </c>
      <c r="N1286" s="12"/>
      <c r="O1286" s="12" t="str">
        <f t="shared" si="123"/>
        <v>PH.IC.IT.080209.01</v>
      </c>
      <c r="Q1286" s="12" t="str">
        <f t="shared" si="124"/>
        <v>CL.IC.IT.080209.01</v>
      </c>
    </row>
    <row r="1287" spans="1:17" ht="15">
      <c r="A1287" t="s">
        <v>4089</v>
      </c>
      <c r="C1287" s="2" t="s">
        <v>10093</v>
      </c>
      <c r="E1287" s="2" t="s">
        <v>923</v>
      </c>
      <c r="F1287" t="s">
        <v>4443</v>
      </c>
      <c r="G1287" t="s">
        <v>3897</v>
      </c>
      <c r="H1287" s="2" t="s">
        <v>10905</v>
      </c>
      <c r="I1287" t="s">
        <v>3898</v>
      </c>
      <c r="J1287" s="11" t="str">
        <f t="shared" si="120"/>
        <v>IC.IT.080210</v>
      </c>
      <c r="K1287" s="2" t="s">
        <v>1192</v>
      </c>
      <c r="L1287" t="str">
        <f t="shared" si="121"/>
        <v>Wrist, left</v>
      </c>
      <c r="M1287" s="12" t="str">
        <f t="shared" si="122"/>
        <v>PI.IC.IT.080210.01</v>
      </c>
      <c r="N1287" s="12"/>
      <c r="O1287" s="12" t="str">
        <f t="shared" si="123"/>
        <v>PH.IC.IT.080210.01</v>
      </c>
      <c r="Q1287" s="12" t="str">
        <f t="shared" si="124"/>
        <v>CL.IC.IT.080210.01</v>
      </c>
    </row>
    <row r="1288" spans="1:17" ht="15">
      <c r="A1288" t="s">
        <v>4089</v>
      </c>
      <c r="C1288" s="2" t="s">
        <v>10093</v>
      </c>
      <c r="E1288" s="2" t="s">
        <v>923</v>
      </c>
      <c r="F1288" t="s">
        <v>4443</v>
      </c>
      <c r="G1288" t="s">
        <v>4048</v>
      </c>
      <c r="H1288" s="2" t="s">
        <v>8048</v>
      </c>
      <c r="I1288" t="s">
        <v>4049</v>
      </c>
      <c r="J1288" s="11" t="str">
        <f t="shared" si="120"/>
        <v>IC.IT.080211</v>
      </c>
      <c r="K1288" s="2" t="s">
        <v>1192</v>
      </c>
      <c r="L1288" t="str">
        <f t="shared" si="121"/>
        <v>Hand, right</v>
      </c>
      <c r="M1288" s="12" t="str">
        <f t="shared" si="122"/>
        <v>PI.IC.IT.080211.01</v>
      </c>
      <c r="N1288" s="12"/>
      <c r="O1288" s="12" t="str">
        <f t="shared" si="123"/>
        <v>PH.IC.IT.080211.01</v>
      </c>
      <c r="Q1288" s="12" t="str">
        <f t="shared" si="124"/>
        <v>CL.IC.IT.080211.01</v>
      </c>
    </row>
    <row r="1289" spans="1:17" ht="15">
      <c r="A1289" t="s">
        <v>4089</v>
      </c>
      <c r="C1289" s="2" t="s">
        <v>10093</v>
      </c>
      <c r="E1289" s="2" t="s">
        <v>923</v>
      </c>
      <c r="F1289" t="s">
        <v>4443</v>
      </c>
      <c r="G1289" t="s">
        <v>4050</v>
      </c>
      <c r="H1289" s="2" t="s">
        <v>11023</v>
      </c>
      <c r="I1289" t="s">
        <v>4051</v>
      </c>
      <c r="J1289" s="11" t="str">
        <f t="shared" si="120"/>
        <v>IC.IT.080212</v>
      </c>
      <c r="K1289" s="2" t="s">
        <v>1192</v>
      </c>
      <c r="L1289" t="str">
        <f t="shared" si="121"/>
        <v>Hand, left</v>
      </c>
      <c r="M1289" s="12" t="str">
        <f t="shared" si="122"/>
        <v>PI.IC.IT.080212.01</v>
      </c>
      <c r="N1289" s="12"/>
      <c r="O1289" s="12" t="str">
        <f t="shared" si="123"/>
        <v>PH.IC.IT.080212.01</v>
      </c>
      <c r="Q1289" s="12" t="str">
        <f t="shared" si="124"/>
        <v>CL.IC.IT.080212.01</v>
      </c>
    </row>
    <row r="1290" spans="1:17" ht="15">
      <c r="A1290" t="s">
        <v>4089</v>
      </c>
      <c r="C1290" s="2" t="s">
        <v>10093</v>
      </c>
      <c r="E1290" s="2" t="s">
        <v>923</v>
      </c>
      <c r="F1290" t="s">
        <v>4443</v>
      </c>
      <c r="G1290" t="s">
        <v>4444</v>
      </c>
      <c r="H1290" s="2" t="s">
        <v>8201</v>
      </c>
      <c r="I1290" t="s">
        <v>3903</v>
      </c>
      <c r="J1290" s="11" t="str">
        <f t="shared" si="120"/>
        <v>IC.IT.080213</v>
      </c>
      <c r="K1290" s="2" t="s">
        <v>1192</v>
      </c>
      <c r="L1290" t="str">
        <f t="shared" si="121"/>
        <v>Finger(s), right:  specify</v>
      </c>
      <c r="M1290" s="12" t="str">
        <f t="shared" si="122"/>
        <v>PI.IC.IT.080213.01</v>
      </c>
      <c r="N1290" s="12"/>
      <c r="O1290" s="12" t="str">
        <f t="shared" si="123"/>
        <v>PH.IC.IT.080213.01</v>
      </c>
      <c r="Q1290" s="12" t="str">
        <f t="shared" si="124"/>
        <v>CL.IC.IT.080213.01</v>
      </c>
    </row>
    <row r="1291" spans="1:17" ht="15">
      <c r="A1291" t="s">
        <v>4089</v>
      </c>
      <c r="C1291" s="2" t="s">
        <v>10093</v>
      </c>
      <c r="E1291" s="2" t="s">
        <v>923</v>
      </c>
      <c r="F1291" t="s">
        <v>4443</v>
      </c>
      <c r="G1291" t="s">
        <v>4314</v>
      </c>
      <c r="H1291" s="2" t="s">
        <v>9621</v>
      </c>
      <c r="I1291" t="s">
        <v>3905</v>
      </c>
      <c r="J1291" s="11" t="str">
        <f t="shared" si="120"/>
        <v>IC.IT.080214</v>
      </c>
      <c r="K1291" s="2" t="s">
        <v>1192</v>
      </c>
      <c r="L1291" t="str">
        <f t="shared" si="121"/>
        <v>Finger(s), left: specify</v>
      </c>
      <c r="M1291" s="12" t="str">
        <f t="shared" si="122"/>
        <v>PI.IC.IT.080214.01</v>
      </c>
      <c r="N1291" s="12"/>
      <c r="O1291" s="12" t="str">
        <f t="shared" si="123"/>
        <v>PH.IC.IT.080214.01</v>
      </c>
      <c r="Q1291" s="12" t="str">
        <f t="shared" si="124"/>
        <v>CL.IC.IT.080214.01</v>
      </c>
    </row>
    <row r="1292" spans="1:17" ht="15">
      <c r="A1292" t="s">
        <v>4089</v>
      </c>
      <c r="C1292" s="2" t="s">
        <v>10093</v>
      </c>
      <c r="E1292" s="2" t="s">
        <v>923</v>
      </c>
      <c r="F1292" t="s">
        <v>4443</v>
      </c>
      <c r="G1292" t="s">
        <v>3906</v>
      </c>
      <c r="H1292" s="2" t="s">
        <v>6135</v>
      </c>
      <c r="I1292" t="s">
        <v>3907</v>
      </c>
      <c r="J1292" s="11" t="str">
        <f t="shared" si="120"/>
        <v>IC.IT.080215</v>
      </c>
      <c r="K1292" s="2" t="s">
        <v>1192</v>
      </c>
      <c r="L1292" t="str">
        <f t="shared" si="121"/>
        <v>Thigh, right</v>
      </c>
      <c r="M1292" s="12" t="str">
        <f t="shared" si="122"/>
        <v>PI.IC.IT.080215.01</v>
      </c>
      <c r="N1292" s="12"/>
      <c r="O1292" s="12" t="str">
        <f t="shared" si="123"/>
        <v>PH.IC.IT.080215.01</v>
      </c>
      <c r="Q1292" s="12" t="str">
        <f t="shared" si="124"/>
        <v>CL.IC.IT.080215.01</v>
      </c>
    </row>
    <row r="1293" spans="1:17" ht="15">
      <c r="A1293" t="s">
        <v>4089</v>
      </c>
      <c r="C1293" s="2" t="s">
        <v>10093</v>
      </c>
      <c r="E1293" s="2" t="s">
        <v>923</v>
      </c>
      <c r="F1293" t="s">
        <v>4443</v>
      </c>
      <c r="G1293" t="s">
        <v>3908</v>
      </c>
      <c r="H1293" s="2" t="s">
        <v>5740</v>
      </c>
      <c r="I1293" t="s">
        <v>3909</v>
      </c>
      <c r="J1293" s="11" t="str">
        <f t="shared" si="120"/>
        <v>IC.IT.080216</v>
      </c>
      <c r="K1293" s="2" t="s">
        <v>1192</v>
      </c>
      <c r="L1293" t="str">
        <f t="shared" si="121"/>
        <v>Thigh, left</v>
      </c>
      <c r="M1293" s="12" t="str">
        <f t="shared" si="122"/>
        <v>PI.IC.IT.080216.01</v>
      </c>
      <c r="N1293" s="12"/>
      <c r="O1293" s="12" t="str">
        <f t="shared" si="123"/>
        <v>PH.IC.IT.080216.01</v>
      </c>
      <c r="Q1293" s="12" t="str">
        <f t="shared" si="124"/>
        <v>CL.IC.IT.080216.01</v>
      </c>
    </row>
    <row r="1294" spans="1:17" ht="15">
      <c r="A1294" t="s">
        <v>4089</v>
      </c>
      <c r="C1294" s="2" t="s">
        <v>10093</v>
      </c>
      <c r="E1294" s="2" t="s">
        <v>923</v>
      </c>
      <c r="F1294" t="s">
        <v>4443</v>
      </c>
      <c r="G1294" t="s">
        <v>3777</v>
      </c>
      <c r="H1294" s="2" t="s">
        <v>1138</v>
      </c>
      <c r="I1294" t="s">
        <v>3778</v>
      </c>
      <c r="J1294" s="11" t="str">
        <f t="shared" si="120"/>
        <v>IC.IT.080217</v>
      </c>
      <c r="K1294" s="2" t="s">
        <v>1192</v>
      </c>
      <c r="L1294" t="str">
        <f t="shared" si="121"/>
        <v>Knee, right</v>
      </c>
      <c r="M1294" s="12" t="str">
        <f t="shared" si="122"/>
        <v>PI.IC.IT.080217.01</v>
      </c>
      <c r="N1294" s="12"/>
      <c r="O1294" s="12" t="str">
        <f t="shared" si="123"/>
        <v>PH.IC.IT.080217.01</v>
      </c>
      <c r="Q1294" s="12" t="str">
        <f t="shared" si="124"/>
        <v>CL.IC.IT.080217.01</v>
      </c>
    </row>
    <row r="1295" spans="1:17" ht="15">
      <c r="A1295" t="s">
        <v>4089</v>
      </c>
      <c r="C1295" s="2" t="s">
        <v>10093</v>
      </c>
      <c r="E1295" s="2" t="s">
        <v>923</v>
      </c>
      <c r="F1295" t="s">
        <v>4443</v>
      </c>
      <c r="G1295" t="s">
        <v>3779</v>
      </c>
      <c r="H1295" s="2" t="s">
        <v>965</v>
      </c>
      <c r="I1295" t="s">
        <v>3780</v>
      </c>
      <c r="J1295" s="11" t="str">
        <f t="shared" si="120"/>
        <v>IC.IT.080218</v>
      </c>
      <c r="K1295" s="2" t="s">
        <v>1192</v>
      </c>
      <c r="L1295" t="str">
        <f t="shared" si="121"/>
        <v>Knee, left</v>
      </c>
      <c r="M1295" s="12" t="str">
        <f t="shared" si="122"/>
        <v>PI.IC.IT.080218.01</v>
      </c>
      <c r="N1295" s="12"/>
      <c r="O1295" s="12" t="str">
        <f t="shared" si="123"/>
        <v>PH.IC.IT.080218.01</v>
      </c>
      <c r="Q1295" s="12" t="str">
        <f t="shared" si="124"/>
        <v>CL.IC.IT.080218.01</v>
      </c>
    </row>
    <row r="1296" spans="1:17" ht="15">
      <c r="A1296" t="s">
        <v>4089</v>
      </c>
      <c r="C1296" s="2" t="s">
        <v>10093</v>
      </c>
      <c r="E1296" s="2" t="s">
        <v>923</v>
      </c>
      <c r="F1296" t="s">
        <v>4443</v>
      </c>
      <c r="G1296" t="s">
        <v>3781</v>
      </c>
      <c r="H1296" s="2" t="s">
        <v>967</v>
      </c>
      <c r="I1296" t="s">
        <v>3782</v>
      </c>
      <c r="J1296" s="11" t="str">
        <f t="shared" si="120"/>
        <v>IC.IT.080219</v>
      </c>
      <c r="K1296" s="2" t="s">
        <v>1192</v>
      </c>
      <c r="L1296" t="str">
        <f t="shared" si="121"/>
        <v>Calf, right</v>
      </c>
      <c r="M1296" s="12" t="str">
        <f t="shared" si="122"/>
        <v>PI.IC.IT.080219.01</v>
      </c>
      <c r="N1296" s="12"/>
      <c r="O1296" s="12" t="str">
        <f t="shared" si="123"/>
        <v>PH.IC.IT.080219.01</v>
      </c>
      <c r="Q1296" s="12" t="str">
        <f t="shared" si="124"/>
        <v>CL.IC.IT.080219.01</v>
      </c>
    </row>
    <row r="1297" spans="1:17" ht="15">
      <c r="A1297" t="s">
        <v>4089</v>
      </c>
      <c r="C1297" s="2" t="s">
        <v>10093</v>
      </c>
      <c r="E1297" s="2" t="s">
        <v>923</v>
      </c>
      <c r="F1297" t="s">
        <v>4443</v>
      </c>
      <c r="G1297" t="s">
        <v>3783</v>
      </c>
      <c r="H1297" s="2" t="s">
        <v>6396</v>
      </c>
      <c r="I1297" t="s">
        <v>3784</v>
      </c>
      <c r="J1297" s="11" t="str">
        <f t="shared" si="120"/>
        <v>IC.IT.080220</v>
      </c>
      <c r="K1297" s="2" t="s">
        <v>1192</v>
      </c>
      <c r="L1297" t="str">
        <f t="shared" si="121"/>
        <v>Calf, left</v>
      </c>
      <c r="M1297" s="12" t="str">
        <f t="shared" si="122"/>
        <v>PI.IC.IT.080220.01</v>
      </c>
      <c r="N1297" s="12"/>
      <c r="O1297" s="12" t="str">
        <f t="shared" si="123"/>
        <v>PH.IC.IT.080220.01</v>
      </c>
      <c r="Q1297" s="12" t="str">
        <f t="shared" si="124"/>
        <v>CL.IC.IT.080220.01</v>
      </c>
    </row>
    <row r="1298" spans="1:17" ht="15">
      <c r="A1298" t="s">
        <v>4089</v>
      </c>
      <c r="C1298" s="2" t="s">
        <v>10093</v>
      </c>
      <c r="E1298" s="2" t="s">
        <v>923</v>
      </c>
      <c r="F1298" t="s">
        <v>4443</v>
      </c>
      <c r="G1298" t="s">
        <v>3785</v>
      </c>
      <c r="H1298" s="2" t="s">
        <v>5577</v>
      </c>
      <c r="I1298" t="s">
        <v>3786</v>
      </c>
      <c r="J1298" s="11" t="str">
        <f t="shared" si="120"/>
        <v>IC.IT.080221</v>
      </c>
      <c r="K1298" s="2" t="s">
        <v>1192</v>
      </c>
      <c r="L1298" t="str">
        <f t="shared" si="121"/>
        <v>Ankle, right</v>
      </c>
      <c r="M1298" s="12" t="str">
        <f t="shared" si="122"/>
        <v>PI.IC.IT.080221.01</v>
      </c>
      <c r="N1298" s="12"/>
      <c r="O1298" s="12" t="str">
        <f t="shared" si="123"/>
        <v>PH.IC.IT.080221.01</v>
      </c>
      <c r="Q1298" s="12" t="str">
        <f t="shared" si="124"/>
        <v>CL.IC.IT.080221.01</v>
      </c>
    </row>
    <row r="1299" spans="1:17" ht="15">
      <c r="A1299" t="s">
        <v>4089</v>
      </c>
      <c r="C1299" s="2" t="s">
        <v>10093</v>
      </c>
      <c r="E1299" s="2" t="s">
        <v>923</v>
      </c>
      <c r="F1299" t="s">
        <v>4443</v>
      </c>
      <c r="G1299" t="s">
        <v>3787</v>
      </c>
      <c r="H1299" s="2" t="s">
        <v>5751</v>
      </c>
      <c r="I1299" t="s">
        <v>3917</v>
      </c>
      <c r="J1299" s="11" t="str">
        <f t="shared" si="120"/>
        <v>IC.IT.080222</v>
      </c>
      <c r="K1299" s="2" t="s">
        <v>1192</v>
      </c>
      <c r="L1299" t="str">
        <f t="shared" si="121"/>
        <v>Ankle, left</v>
      </c>
      <c r="M1299" s="12" t="str">
        <f t="shared" si="122"/>
        <v>PI.IC.IT.080222.01</v>
      </c>
      <c r="N1299" s="12"/>
      <c r="O1299" s="12" t="str">
        <f t="shared" si="123"/>
        <v>PH.IC.IT.080222.01</v>
      </c>
      <c r="Q1299" s="12" t="str">
        <f t="shared" si="124"/>
        <v>CL.IC.IT.080222.01</v>
      </c>
    </row>
    <row r="1300" spans="1:17" ht="15">
      <c r="A1300" t="s">
        <v>4089</v>
      </c>
      <c r="C1300" s="2" t="s">
        <v>10093</v>
      </c>
      <c r="E1300" s="2" t="s">
        <v>923</v>
      </c>
      <c r="F1300" t="s">
        <v>4443</v>
      </c>
      <c r="G1300" t="s">
        <v>4191</v>
      </c>
      <c r="H1300" s="2" t="s">
        <v>5753</v>
      </c>
      <c r="I1300" t="s">
        <v>4192</v>
      </c>
      <c r="J1300" s="11" t="str">
        <f t="shared" si="120"/>
        <v>IC.IT.080223</v>
      </c>
      <c r="K1300" s="2" t="s">
        <v>1192</v>
      </c>
      <c r="L1300" t="str">
        <f t="shared" si="121"/>
        <v>Heel, right</v>
      </c>
      <c r="M1300" s="12" t="str">
        <f t="shared" si="122"/>
        <v>PI.IC.IT.080223.01</v>
      </c>
      <c r="N1300" s="12"/>
      <c r="O1300" s="12" t="str">
        <f t="shared" si="123"/>
        <v>PH.IC.IT.080223.01</v>
      </c>
      <c r="Q1300" s="12" t="str">
        <f t="shared" si="124"/>
        <v>CL.IC.IT.080223.01</v>
      </c>
    </row>
    <row r="1301" spans="1:17" ht="15">
      <c r="A1301" t="s">
        <v>4089</v>
      </c>
      <c r="C1301" s="2" t="s">
        <v>10093</v>
      </c>
      <c r="E1301" s="2" t="s">
        <v>923</v>
      </c>
      <c r="F1301" t="s">
        <v>4443</v>
      </c>
      <c r="G1301" t="s">
        <v>4193</v>
      </c>
      <c r="H1301" s="2" t="s">
        <v>6583</v>
      </c>
      <c r="I1301" t="s">
        <v>4194</v>
      </c>
      <c r="J1301" s="11" t="str">
        <f t="shared" si="120"/>
        <v>IC.IT.080224</v>
      </c>
      <c r="K1301" s="2" t="s">
        <v>1192</v>
      </c>
      <c r="L1301" t="str">
        <f t="shared" si="121"/>
        <v>Heel, left</v>
      </c>
      <c r="M1301" s="12" t="str">
        <f t="shared" si="122"/>
        <v>PI.IC.IT.080224.01</v>
      </c>
      <c r="N1301" s="12"/>
      <c r="O1301" s="12" t="str">
        <f t="shared" si="123"/>
        <v>PH.IC.IT.080224.01</v>
      </c>
      <c r="Q1301" s="12" t="str">
        <f t="shared" si="124"/>
        <v>CL.IC.IT.080224.01</v>
      </c>
    </row>
    <row r="1302" spans="1:17" ht="15">
      <c r="A1302" t="s">
        <v>4089</v>
      </c>
      <c r="C1302" s="2" t="s">
        <v>10093</v>
      </c>
      <c r="E1302" s="2" t="s">
        <v>923</v>
      </c>
      <c r="F1302" t="s">
        <v>4443</v>
      </c>
      <c r="G1302" t="s">
        <v>4195</v>
      </c>
      <c r="H1302" s="2" t="s">
        <v>7711</v>
      </c>
      <c r="I1302" t="s">
        <v>4196</v>
      </c>
      <c r="J1302" s="11" t="str">
        <f t="shared" si="120"/>
        <v>IC.IT.080225</v>
      </c>
      <c r="K1302" s="2" t="s">
        <v>1192</v>
      </c>
      <c r="L1302" t="str">
        <f t="shared" si="121"/>
        <v>Foot, right</v>
      </c>
      <c r="M1302" s="12" t="str">
        <f t="shared" si="122"/>
        <v>PI.IC.IT.080225.01</v>
      </c>
      <c r="N1302" s="12"/>
      <c r="O1302" s="12" t="str">
        <f t="shared" si="123"/>
        <v>PH.IC.IT.080225.01</v>
      </c>
      <c r="Q1302" s="12" t="str">
        <f t="shared" si="124"/>
        <v>CL.IC.IT.080225.01</v>
      </c>
    </row>
    <row r="1303" spans="1:17" ht="15">
      <c r="A1303" t="s">
        <v>4089</v>
      </c>
      <c r="C1303" s="2" t="s">
        <v>10093</v>
      </c>
      <c r="E1303" s="2" t="s">
        <v>923</v>
      </c>
      <c r="F1303" t="s">
        <v>4443</v>
      </c>
      <c r="G1303" t="s">
        <v>4197</v>
      </c>
      <c r="H1303" s="2" t="s">
        <v>9453</v>
      </c>
      <c r="I1303" t="s">
        <v>4198</v>
      </c>
      <c r="J1303" s="11" t="str">
        <f t="shared" si="120"/>
        <v>IC.IT.080226</v>
      </c>
      <c r="K1303" s="2" t="s">
        <v>1192</v>
      </c>
      <c r="L1303" t="str">
        <f t="shared" si="121"/>
        <v>Foot, left</v>
      </c>
      <c r="M1303" s="12" t="str">
        <f t="shared" si="122"/>
        <v>PI.IC.IT.080226.01</v>
      </c>
      <c r="N1303" s="12"/>
      <c r="O1303" s="12" t="str">
        <f t="shared" si="123"/>
        <v>PH.IC.IT.080226.01</v>
      </c>
      <c r="Q1303" s="12" t="str">
        <f t="shared" si="124"/>
        <v>CL.IC.IT.080226.01</v>
      </c>
    </row>
    <row r="1304" spans="1:17" ht="15">
      <c r="A1304" t="s">
        <v>4089</v>
      </c>
      <c r="C1304" s="2" t="s">
        <v>10093</v>
      </c>
      <c r="E1304" s="2" t="s">
        <v>923</v>
      </c>
      <c r="F1304" t="s">
        <v>4443</v>
      </c>
      <c r="G1304" t="s">
        <v>4315</v>
      </c>
      <c r="H1304" s="2" t="s">
        <v>5889</v>
      </c>
      <c r="I1304" t="s">
        <v>4200</v>
      </c>
      <c r="J1304" s="11" t="str">
        <f t="shared" si="120"/>
        <v>IC.IT.080227</v>
      </c>
      <c r="K1304" s="2" t="s">
        <v>1192</v>
      </c>
      <c r="L1304" t="str">
        <f t="shared" si="121"/>
        <v>Toe(s), right:  specify</v>
      </c>
      <c r="M1304" s="12" t="str">
        <f t="shared" si="122"/>
        <v>PI.IC.IT.080227.01</v>
      </c>
      <c r="N1304" s="12"/>
      <c r="O1304" s="12" t="str">
        <f t="shared" si="123"/>
        <v>PH.IC.IT.080227.01</v>
      </c>
      <c r="Q1304" s="12" t="str">
        <f t="shared" si="124"/>
        <v>CL.IC.IT.080227.01</v>
      </c>
    </row>
    <row r="1305" spans="1:17" ht="15">
      <c r="A1305" t="s">
        <v>4089</v>
      </c>
      <c r="C1305" s="2" t="s">
        <v>10093</v>
      </c>
      <c r="E1305" s="2" t="s">
        <v>923</v>
      </c>
      <c r="F1305" t="s">
        <v>4443</v>
      </c>
      <c r="G1305" t="s">
        <v>4316</v>
      </c>
      <c r="H1305" s="2" t="s">
        <v>5892</v>
      </c>
      <c r="I1305" t="s">
        <v>4202</v>
      </c>
      <c r="J1305" s="11" t="str">
        <f t="shared" si="120"/>
        <v>IC.IT.080228</v>
      </c>
      <c r="K1305" s="2" t="s">
        <v>1192</v>
      </c>
      <c r="L1305" t="str">
        <f t="shared" si="121"/>
        <v>Toe(s), left: specify</v>
      </c>
      <c r="M1305" s="12" t="str">
        <f t="shared" si="122"/>
        <v>PI.IC.IT.080228.01</v>
      </c>
      <c r="N1305" s="12"/>
      <c r="O1305" s="12" t="str">
        <f t="shared" si="123"/>
        <v>PH.IC.IT.080228.01</v>
      </c>
      <c r="Q1305" s="12" t="str">
        <f t="shared" si="124"/>
        <v>CL.IC.IT.080228.01</v>
      </c>
    </row>
    <row r="1306" spans="1:17" ht="15">
      <c r="A1306" t="s">
        <v>4089</v>
      </c>
      <c r="C1306" s="2" t="s">
        <v>10093</v>
      </c>
      <c r="D1306" t="s">
        <v>4648</v>
      </c>
      <c r="E1306" s="2" t="s">
        <v>1202</v>
      </c>
      <c r="F1306" t="s">
        <v>4209</v>
      </c>
      <c r="G1306" t="s">
        <v>4210</v>
      </c>
      <c r="H1306" s="2" t="s">
        <v>1192</v>
      </c>
      <c r="I1306" t="s">
        <v>4211</v>
      </c>
      <c r="J1306" s="11" t="str">
        <f t="shared" si="120"/>
        <v>IC.IT.080301</v>
      </c>
      <c r="K1306" s="2" t="s">
        <v>1192</v>
      </c>
      <c r="L1306" t="str">
        <f t="shared" si="121"/>
        <v>Face, right</v>
      </c>
      <c r="M1306" s="12" t="str">
        <f t="shared" si="122"/>
        <v>PI.IC.IT.080301.01</v>
      </c>
      <c r="N1306" s="12"/>
      <c r="O1306" s="12" t="str">
        <f t="shared" si="123"/>
        <v>PH.IC.IT.080301.01</v>
      </c>
      <c r="Q1306" s="12" t="str">
        <f t="shared" si="124"/>
        <v>CL.IC.IT.080301.01</v>
      </c>
    </row>
    <row r="1307" spans="1:17" ht="15">
      <c r="A1307" t="s">
        <v>4089</v>
      </c>
      <c r="C1307" s="2" t="s">
        <v>10093</v>
      </c>
      <c r="E1307" s="2" t="s">
        <v>1202</v>
      </c>
      <c r="F1307" t="s">
        <v>4209</v>
      </c>
      <c r="G1307" t="s">
        <v>4065</v>
      </c>
      <c r="H1307" s="2" t="s">
        <v>923</v>
      </c>
      <c r="I1307" t="s">
        <v>4066</v>
      </c>
      <c r="J1307" s="11" t="str">
        <f t="shared" si="120"/>
        <v>IC.IT.080302</v>
      </c>
      <c r="K1307" s="2" t="s">
        <v>1192</v>
      </c>
      <c r="L1307" t="str">
        <f t="shared" si="121"/>
        <v>Face, left</v>
      </c>
      <c r="M1307" s="12" t="str">
        <f t="shared" si="122"/>
        <v>PI.IC.IT.080302.01</v>
      </c>
      <c r="N1307" s="12"/>
      <c r="O1307" s="12" t="str">
        <f t="shared" si="123"/>
        <v>PH.IC.IT.080302.01</v>
      </c>
      <c r="Q1307" s="12" t="str">
        <f t="shared" si="124"/>
        <v>CL.IC.IT.080302.01</v>
      </c>
    </row>
    <row r="1308" spans="1:17" ht="15">
      <c r="A1308" t="s">
        <v>4089</v>
      </c>
      <c r="C1308" s="2" t="s">
        <v>10093</v>
      </c>
      <c r="E1308" s="2" t="s">
        <v>1202</v>
      </c>
      <c r="F1308" t="s">
        <v>4209</v>
      </c>
      <c r="G1308" t="s">
        <v>4067</v>
      </c>
      <c r="H1308" s="2" t="s">
        <v>1202</v>
      </c>
      <c r="I1308" t="s">
        <v>4067</v>
      </c>
      <c r="J1308" s="11" t="str">
        <f t="shared" si="120"/>
        <v>IC.IT.080303</v>
      </c>
      <c r="K1308" s="2" t="s">
        <v>1192</v>
      </c>
      <c r="L1308" t="str">
        <f t="shared" si="121"/>
        <v>Face</v>
      </c>
      <c r="M1308" s="12" t="str">
        <f t="shared" si="122"/>
        <v>PI.IC.IT.080303.01</v>
      </c>
      <c r="N1308" s="12"/>
      <c r="O1308" s="12" t="str">
        <f t="shared" si="123"/>
        <v>PH.IC.IT.080303.01</v>
      </c>
      <c r="Q1308" s="12" t="str">
        <f t="shared" si="124"/>
        <v>CL.IC.IT.080303.01</v>
      </c>
    </row>
    <row r="1309" spans="1:17" ht="15">
      <c r="A1309" t="s">
        <v>4089</v>
      </c>
      <c r="C1309" s="2" t="s">
        <v>10093</v>
      </c>
      <c r="E1309" s="2" t="s">
        <v>1202</v>
      </c>
      <c r="F1309" t="s">
        <v>4209</v>
      </c>
      <c r="G1309" t="s">
        <v>4360</v>
      </c>
      <c r="H1309" s="2" t="s">
        <v>7070</v>
      </c>
      <c r="I1309" t="s">
        <v>4361</v>
      </c>
      <c r="J1309" s="11" t="str">
        <f t="shared" si="120"/>
        <v>IC.IT.080304</v>
      </c>
      <c r="K1309" s="2" t="s">
        <v>1192</v>
      </c>
      <c r="L1309" t="str">
        <f t="shared" si="121"/>
        <v>Head, right</v>
      </c>
      <c r="M1309" s="12" t="str">
        <f t="shared" si="122"/>
        <v>PI.IC.IT.080304.01</v>
      </c>
      <c r="N1309" s="12"/>
      <c r="O1309" s="12" t="str">
        <f t="shared" si="123"/>
        <v>PH.IC.IT.080304.01</v>
      </c>
      <c r="Q1309" s="12" t="str">
        <f t="shared" si="124"/>
        <v>CL.IC.IT.080304.01</v>
      </c>
    </row>
    <row r="1310" spans="1:17" ht="15">
      <c r="A1310" t="s">
        <v>4089</v>
      </c>
      <c r="C1310" s="2" t="s">
        <v>10093</v>
      </c>
      <c r="E1310" s="2" t="s">
        <v>1202</v>
      </c>
      <c r="F1310" t="s">
        <v>4209</v>
      </c>
      <c r="G1310" t="s">
        <v>4362</v>
      </c>
      <c r="H1310" s="2" t="s">
        <v>7071</v>
      </c>
      <c r="I1310" t="s">
        <v>4363</v>
      </c>
      <c r="J1310" s="11" t="str">
        <f t="shared" si="120"/>
        <v>IC.IT.080305</v>
      </c>
      <c r="K1310" s="2" t="s">
        <v>1192</v>
      </c>
      <c r="L1310" t="str">
        <f t="shared" si="121"/>
        <v>Head, left</v>
      </c>
      <c r="M1310" s="12" t="str">
        <f t="shared" si="122"/>
        <v>PI.IC.IT.080305.01</v>
      </c>
      <c r="N1310" s="12"/>
      <c r="O1310" s="12" t="str">
        <f t="shared" si="123"/>
        <v>PH.IC.IT.080305.01</v>
      </c>
      <c r="Q1310" s="12" t="str">
        <f t="shared" si="124"/>
        <v>CL.IC.IT.080305.01</v>
      </c>
    </row>
    <row r="1311" spans="1:17" ht="15">
      <c r="A1311" t="s">
        <v>4089</v>
      </c>
      <c r="C1311" s="2" t="s">
        <v>10093</v>
      </c>
      <c r="E1311" s="2" t="s">
        <v>1202</v>
      </c>
      <c r="F1311" t="s">
        <v>4209</v>
      </c>
      <c r="G1311" t="s">
        <v>4364</v>
      </c>
      <c r="H1311" s="2" t="s">
        <v>6888</v>
      </c>
      <c r="I1311" t="s">
        <v>4364</v>
      </c>
      <c r="J1311" s="11" t="str">
        <f t="shared" si="120"/>
        <v>IC.IT.080306</v>
      </c>
      <c r="K1311" s="2" t="s">
        <v>1192</v>
      </c>
      <c r="L1311" t="str">
        <f t="shared" si="121"/>
        <v>Head</v>
      </c>
      <c r="M1311" s="12" t="str">
        <f t="shared" si="122"/>
        <v>PI.IC.IT.080306.01</v>
      </c>
      <c r="N1311" s="12"/>
      <c r="O1311" s="12" t="str">
        <f t="shared" si="123"/>
        <v>PH.IC.IT.080306.01</v>
      </c>
      <c r="Q1311" s="12" t="str">
        <f t="shared" si="124"/>
        <v>CL.IC.IT.080306.01</v>
      </c>
    </row>
    <row r="1312" spans="1:17" ht="15">
      <c r="A1312" t="s">
        <v>4089</v>
      </c>
      <c r="C1312" s="2" t="s">
        <v>10093</v>
      </c>
      <c r="E1312" s="2" t="s">
        <v>1202</v>
      </c>
      <c r="F1312" t="s">
        <v>4209</v>
      </c>
      <c r="G1312" t="s">
        <v>4336</v>
      </c>
      <c r="H1312" s="2" t="s">
        <v>7284</v>
      </c>
      <c r="I1312" t="s">
        <v>4337</v>
      </c>
      <c r="J1312" s="11" t="str">
        <f t="shared" si="120"/>
        <v>IC.IT.080307</v>
      </c>
      <c r="K1312" s="2" t="s">
        <v>1192</v>
      </c>
      <c r="L1312" t="str">
        <f t="shared" si="121"/>
        <v>Eye, right</v>
      </c>
      <c r="M1312" s="12" t="str">
        <f t="shared" si="122"/>
        <v>PI.IC.IT.080307.01</v>
      </c>
      <c r="N1312" s="12"/>
      <c r="O1312" s="12" t="str">
        <f t="shared" si="123"/>
        <v>PH.IC.IT.080307.01</v>
      </c>
      <c r="Q1312" s="12" t="str">
        <f t="shared" si="124"/>
        <v>CL.IC.IT.080307.01</v>
      </c>
    </row>
    <row r="1313" spans="1:19" ht="15">
      <c r="A1313" t="s">
        <v>4089</v>
      </c>
      <c r="C1313" s="2" t="s">
        <v>10093</v>
      </c>
      <c r="E1313" s="2" t="s">
        <v>1202</v>
      </c>
      <c r="F1313" t="s">
        <v>4209</v>
      </c>
      <c r="G1313" t="s">
        <v>4338</v>
      </c>
      <c r="H1313" s="2" t="s">
        <v>10093</v>
      </c>
      <c r="I1313" t="s">
        <v>4339</v>
      </c>
      <c r="J1313" s="11" t="str">
        <f t="shared" si="120"/>
        <v>IC.IT.080308</v>
      </c>
      <c r="K1313" s="2" t="s">
        <v>1192</v>
      </c>
      <c r="L1313" t="str">
        <f t="shared" si="121"/>
        <v>Eye, left</v>
      </c>
      <c r="M1313" s="12" t="str">
        <f t="shared" si="122"/>
        <v>PI.IC.IT.080308.01</v>
      </c>
      <c r="N1313" s="12"/>
      <c r="O1313" s="12" t="str">
        <f t="shared" si="123"/>
        <v>PH.IC.IT.080308.01</v>
      </c>
      <c r="Q1313" s="12" t="str">
        <f t="shared" si="124"/>
        <v>CL.IC.IT.080308.01</v>
      </c>
    </row>
    <row r="1314" spans="1:19" ht="15">
      <c r="A1314" t="s">
        <v>4089</v>
      </c>
      <c r="C1314" s="2" t="s">
        <v>10093</v>
      </c>
      <c r="E1314" s="2" t="s">
        <v>1202</v>
      </c>
      <c r="F1314" t="s">
        <v>4209</v>
      </c>
      <c r="G1314" t="s">
        <v>3913</v>
      </c>
      <c r="H1314" s="2" t="s">
        <v>10095</v>
      </c>
      <c r="I1314" t="s">
        <v>3914</v>
      </c>
      <c r="J1314" s="11" t="str">
        <f t="shared" si="120"/>
        <v>IC.IT.080309</v>
      </c>
      <c r="K1314" s="2" t="s">
        <v>1192</v>
      </c>
      <c r="L1314" t="str">
        <f t="shared" si="121"/>
        <v>Ear, right</v>
      </c>
      <c r="M1314" s="12" t="str">
        <f t="shared" si="122"/>
        <v>PI.IC.IT.080309.01</v>
      </c>
      <c r="N1314" s="12"/>
      <c r="O1314" s="12" t="str">
        <f t="shared" si="123"/>
        <v>PH.IC.IT.080309.01</v>
      </c>
      <c r="Q1314" s="12" t="str">
        <f t="shared" si="124"/>
        <v>CL.IC.IT.080309.01</v>
      </c>
    </row>
    <row r="1315" spans="1:19" ht="15">
      <c r="A1315" t="s">
        <v>4089</v>
      </c>
      <c r="C1315" s="2" t="s">
        <v>10093</v>
      </c>
      <c r="E1315" s="2" t="s">
        <v>1202</v>
      </c>
      <c r="F1315" t="s">
        <v>4209</v>
      </c>
      <c r="G1315" t="s">
        <v>3915</v>
      </c>
      <c r="H1315" s="2" t="s">
        <v>10905</v>
      </c>
      <c r="I1315" t="s">
        <v>3916</v>
      </c>
      <c r="J1315" s="11" t="str">
        <f t="shared" si="120"/>
        <v>IC.IT.080310</v>
      </c>
      <c r="K1315" s="2" t="s">
        <v>1192</v>
      </c>
      <c r="L1315" t="str">
        <f t="shared" si="121"/>
        <v>Ear, left</v>
      </c>
      <c r="M1315" s="12" t="str">
        <f t="shared" si="122"/>
        <v>PI.IC.IT.080310.01</v>
      </c>
      <c r="N1315" s="12"/>
      <c r="O1315" s="12" t="str">
        <f t="shared" si="123"/>
        <v>PH.IC.IT.080310.01</v>
      </c>
      <c r="Q1315" s="12" t="str">
        <f t="shared" si="124"/>
        <v>CL.IC.IT.080310.01</v>
      </c>
    </row>
    <row r="1316" spans="1:19" ht="15">
      <c r="A1316" t="s">
        <v>4089</v>
      </c>
      <c r="C1316" s="2" t="s">
        <v>10093</v>
      </c>
      <c r="E1316" s="2" t="s">
        <v>1202</v>
      </c>
      <c r="F1316" t="s">
        <v>4209</v>
      </c>
      <c r="G1316" t="s">
        <v>4064</v>
      </c>
      <c r="H1316" s="2" t="s">
        <v>8048</v>
      </c>
      <c r="I1316" t="s">
        <v>4064</v>
      </c>
      <c r="J1316" s="11" t="str">
        <f t="shared" si="120"/>
        <v>IC.IT.080311</v>
      </c>
      <c r="K1316" s="2" t="s">
        <v>1192</v>
      </c>
      <c r="L1316" t="str">
        <f t="shared" si="121"/>
        <v>Nose</v>
      </c>
      <c r="M1316" s="12" t="str">
        <f t="shared" si="122"/>
        <v>PI.IC.IT.080311.01</v>
      </c>
      <c r="N1316" s="12"/>
      <c r="O1316" s="12" t="str">
        <f t="shared" si="123"/>
        <v>PH.IC.IT.080311.01</v>
      </c>
      <c r="Q1316" s="12" t="str">
        <f t="shared" si="124"/>
        <v>CL.IC.IT.080311.01</v>
      </c>
    </row>
    <row r="1317" spans="1:19" ht="15">
      <c r="A1317" t="s">
        <v>4089</v>
      </c>
      <c r="C1317" s="2" t="s">
        <v>10093</v>
      </c>
      <c r="E1317" s="2" t="s">
        <v>1202</v>
      </c>
      <c r="F1317" t="s">
        <v>4209</v>
      </c>
      <c r="G1317" t="s">
        <v>4246</v>
      </c>
      <c r="H1317" s="2" t="s">
        <v>11023</v>
      </c>
      <c r="I1317" t="s">
        <v>4247</v>
      </c>
      <c r="J1317" s="11" t="str">
        <f t="shared" si="120"/>
        <v>IC.IT.080312</v>
      </c>
      <c r="K1317" s="2" t="s">
        <v>1192</v>
      </c>
      <c r="L1317" t="str">
        <f t="shared" si="121"/>
        <v>Nose, right side</v>
      </c>
      <c r="M1317" s="12" t="str">
        <f t="shared" si="122"/>
        <v>PI.IC.IT.080312.01</v>
      </c>
      <c r="N1317" s="12"/>
      <c r="O1317" s="12" t="str">
        <f t="shared" si="123"/>
        <v>PH.IC.IT.080312.01</v>
      </c>
      <c r="Q1317" s="12" t="str">
        <f t="shared" si="124"/>
        <v>CL.IC.IT.080312.01</v>
      </c>
    </row>
    <row r="1318" spans="1:19" ht="15">
      <c r="A1318" t="s">
        <v>4089</v>
      </c>
      <c r="C1318" s="2" t="s">
        <v>10093</v>
      </c>
      <c r="E1318" s="2" t="s">
        <v>1202</v>
      </c>
      <c r="F1318" t="s">
        <v>4209</v>
      </c>
      <c r="G1318" t="s">
        <v>4248</v>
      </c>
      <c r="H1318" s="2" t="s">
        <v>8201</v>
      </c>
      <c r="I1318" t="s">
        <v>4249</v>
      </c>
      <c r="J1318" s="11" t="str">
        <f t="shared" ref="J1318:J1381" si="125">CONCATENATE("IC.IT.",C1318,E1318,H1318)</f>
        <v>IC.IT.080313</v>
      </c>
      <c r="K1318" s="2" t="s">
        <v>1192</v>
      </c>
      <c r="L1318" t="str">
        <f t="shared" ref="L1318:L1381" si="126">G1318</f>
        <v>Nose, left side</v>
      </c>
      <c r="M1318" s="12" t="str">
        <f t="shared" ref="M1318:M1381" si="127">CONCATENATE("PI.",J1318,".",K1318)</f>
        <v>PI.IC.IT.080313.01</v>
      </c>
      <c r="N1318" s="12"/>
      <c r="O1318" s="12" t="str">
        <f t="shared" ref="O1318:O1381" si="128">CONCATENATE("PH.",J1318,".",K1318)</f>
        <v>PH.IC.IT.080313.01</v>
      </c>
      <c r="Q1318" s="12" t="str">
        <f t="shared" ref="Q1318:Q1381" si="129">CONCATENATE("CL.",J1318,".",K1318)</f>
        <v>CL.IC.IT.080313.01</v>
      </c>
    </row>
    <row r="1319" spans="1:19" ht="15">
      <c r="A1319" t="s">
        <v>4089</v>
      </c>
      <c r="C1319" s="2" t="s">
        <v>10093</v>
      </c>
      <c r="E1319" s="2" t="s">
        <v>1202</v>
      </c>
      <c r="F1319" t="s">
        <v>4209</v>
      </c>
      <c r="G1319" t="s">
        <v>4365</v>
      </c>
      <c r="H1319" s="2" t="s">
        <v>9621</v>
      </c>
      <c r="I1319" t="s">
        <v>4258</v>
      </c>
      <c r="J1319" s="11" t="str">
        <f t="shared" si="125"/>
        <v>IC.IT.080314</v>
      </c>
      <c r="K1319" s="2" t="s">
        <v>1192</v>
      </c>
      <c r="L1319" t="str">
        <f t="shared" si="126"/>
        <v xml:space="preserve">Neck, right </v>
      </c>
      <c r="M1319" s="12" t="str">
        <f t="shared" si="127"/>
        <v>PI.IC.IT.080314.01</v>
      </c>
      <c r="N1319" s="12"/>
      <c r="O1319" s="12" t="str">
        <f t="shared" si="128"/>
        <v>PH.IC.IT.080314.01</v>
      </c>
      <c r="Q1319" s="12" t="str">
        <f t="shared" si="129"/>
        <v>CL.IC.IT.080314.01</v>
      </c>
    </row>
    <row r="1320" spans="1:19" ht="15">
      <c r="A1320" t="s">
        <v>4089</v>
      </c>
      <c r="C1320" s="2" t="s">
        <v>10093</v>
      </c>
      <c r="E1320" s="2" t="s">
        <v>1202</v>
      </c>
      <c r="F1320" t="s">
        <v>4209</v>
      </c>
      <c r="G1320" t="s">
        <v>4111</v>
      </c>
      <c r="H1320" s="2" t="s">
        <v>6135</v>
      </c>
      <c r="I1320" t="s">
        <v>4112</v>
      </c>
      <c r="J1320" s="11" t="str">
        <f t="shared" si="125"/>
        <v>IC.IT.080315</v>
      </c>
      <c r="K1320" s="2" t="s">
        <v>1192</v>
      </c>
      <c r="L1320" t="str">
        <f t="shared" si="126"/>
        <v>Neck, left</v>
      </c>
      <c r="M1320" s="12" t="str">
        <f t="shared" si="127"/>
        <v>PI.IC.IT.080315.01</v>
      </c>
      <c r="N1320" s="12"/>
      <c r="O1320" s="12" t="str">
        <f t="shared" si="128"/>
        <v>PH.IC.IT.080315.01</v>
      </c>
      <c r="Q1320" s="12" t="str">
        <f t="shared" si="129"/>
        <v>CL.IC.IT.080315.01</v>
      </c>
    </row>
    <row r="1321" spans="1:19" ht="15">
      <c r="A1321" t="s">
        <v>4089</v>
      </c>
      <c r="C1321" s="2" t="s">
        <v>10093</v>
      </c>
      <c r="E1321" s="2" t="s">
        <v>1202</v>
      </c>
      <c r="F1321" t="s">
        <v>4209</v>
      </c>
      <c r="G1321" t="s">
        <v>4113</v>
      </c>
      <c r="H1321" s="2" t="s">
        <v>5740</v>
      </c>
      <c r="I1321" t="s">
        <v>4113</v>
      </c>
      <c r="J1321" s="11" t="str">
        <f t="shared" si="125"/>
        <v>IC.IT.080316</v>
      </c>
      <c r="K1321" s="2" t="s">
        <v>1192</v>
      </c>
      <c r="L1321" t="str">
        <f t="shared" si="126"/>
        <v>Neck</v>
      </c>
      <c r="M1321" s="12" t="str">
        <f t="shared" si="127"/>
        <v>PI.IC.IT.080316.01</v>
      </c>
      <c r="N1321" s="12"/>
      <c r="O1321" s="12" t="str">
        <f t="shared" si="128"/>
        <v>PH.IC.IT.080316.01</v>
      </c>
      <c r="Q1321" s="12" t="str">
        <f t="shared" si="129"/>
        <v>CL.IC.IT.080316.01</v>
      </c>
    </row>
    <row r="1322" spans="1:19" ht="15">
      <c r="A1322" t="s">
        <v>4089</v>
      </c>
      <c r="C1322" s="2" t="s">
        <v>10093</v>
      </c>
      <c r="E1322" s="2" t="s">
        <v>1202</v>
      </c>
      <c r="F1322" t="s">
        <v>4209</v>
      </c>
      <c r="G1322" s="2" t="s">
        <v>4366</v>
      </c>
      <c r="H1322" s="2" t="s">
        <v>7711</v>
      </c>
      <c r="I1322" s="2" t="s">
        <v>4366</v>
      </c>
      <c r="J1322" s="11" t="str">
        <f t="shared" si="125"/>
        <v>IC.IT.080325</v>
      </c>
      <c r="K1322" s="2" t="s">
        <v>1192</v>
      </c>
      <c r="L1322" t="str">
        <f t="shared" si="126"/>
        <v>Lips</v>
      </c>
      <c r="M1322" s="12" t="str">
        <f t="shared" si="127"/>
        <v>PI.IC.IT.080325.01</v>
      </c>
      <c r="N1322" s="12"/>
      <c r="O1322" s="12" t="str">
        <f t="shared" si="128"/>
        <v>PH.IC.IT.080325.01</v>
      </c>
      <c r="Q1322" s="12" t="str">
        <f t="shared" si="129"/>
        <v>CL.IC.IT.080325.01</v>
      </c>
      <c r="R1322" t="s">
        <v>1141</v>
      </c>
      <c r="S1322">
        <v>780</v>
      </c>
    </row>
    <row r="1323" spans="1:19" ht="15">
      <c r="A1323" t="s">
        <v>4089</v>
      </c>
      <c r="C1323" s="2" t="s">
        <v>10093</v>
      </c>
      <c r="D1323" t="s">
        <v>4553</v>
      </c>
      <c r="E1323" s="2" t="s">
        <v>7070</v>
      </c>
      <c r="F1323" t="s">
        <v>4367</v>
      </c>
      <c r="G1323" t="s">
        <v>4141</v>
      </c>
      <c r="H1323" s="2" t="s">
        <v>6865</v>
      </c>
      <c r="I1323" t="s">
        <v>4141</v>
      </c>
      <c r="J1323" s="11" t="str">
        <f t="shared" si="125"/>
        <v>IC.IT.080417</v>
      </c>
      <c r="K1323" s="2" t="s">
        <v>11324</v>
      </c>
      <c r="L1323" t="str">
        <f t="shared" si="126"/>
        <v>Lateral</v>
      </c>
      <c r="M1323" s="12" t="str">
        <f t="shared" si="127"/>
        <v>PI.IC.IT.080417.01</v>
      </c>
      <c r="N1323" s="12"/>
      <c r="O1323" s="12" t="str">
        <f t="shared" si="128"/>
        <v>PH.IC.IT.080417.01</v>
      </c>
      <c r="Q1323" s="12" t="str">
        <f t="shared" si="129"/>
        <v>CL.IC.IT.080417.01</v>
      </c>
    </row>
    <row r="1324" spans="1:19" ht="15">
      <c r="A1324" t="s">
        <v>4089</v>
      </c>
      <c r="C1324" s="2" t="s">
        <v>10093</v>
      </c>
      <c r="E1324" s="2" t="s">
        <v>7070</v>
      </c>
      <c r="F1324" t="s">
        <v>4367</v>
      </c>
      <c r="G1324" t="s">
        <v>4142</v>
      </c>
      <c r="H1324" s="2" t="s">
        <v>965</v>
      </c>
      <c r="I1324" t="s">
        <v>4142</v>
      </c>
      <c r="J1324" s="11" t="str">
        <f t="shared" si="125"/>
        <v>IC.IT.080418</v>
      </c>
      <c r="K1324" s="2" t="s">
        <v>1192</v>
      </c>
      <c r="L1324" t="str">
        <f t="shared" si="126"/>
        <v>Medial</v>
      </c>
      <c r="M1324" s="12" t="str">
        <f t="shared" si="127"/>
        <v>PI.IC.IT.080418.01</v>
      </c>
      <c r="N1324" s="12"/>
      <c r="O1324" s="12" t="str">
        <f t="shared" si="128"/>
        <v>PH.IC.IT.080418.01</v>
      </c>
      <c r="Q1324" s="12" t="str">
        <f t="shared" si="129"/>
        <v>CL.IC.IT.080418.01</v>
      </c>
    </row>
    <row r="1325" spans="1:19" ht="15">
      <c r="A1325" t="s">
        <v>4089</v>
      </c>
      <c r="C1325" s="2" t="s">
        <v>10093</v>
      </c>
      <c r="E1325" s="2" t="s">
        <v>7070</v>
      </c>
      <c r="F1325" t="s">
        <v>4367</v>
      </c>
      <c r="G1325" t="s">
        <v>4143</v>
      </c>
      <c r="H1325" s="2" t="s">
        <v>967</v>
      </c>
      <c r="I1325" t="s">
        <v>4143</v>
      </c>
      <c r="J1325" s="11" t="str">
        <f t="shared" si="125"/>
        <v>IC.IT.080419</v>
      </c>
      <c r="K1325" s="2" t="s">
        <v>1192</v>
      </c>
      <c r="L1325" t="str">
        <f t="shared" si="126"/>
        <v>Anterior</v>
      </c>
      <c r="M1325" s="12" t="str">
        <f t="shared" si="127"/>
        <v>PI.IC.IT.080419.01</v>
      </c>
      <c r="N1325" s="12"/>
      <c r="O1325" s="12" t="str">
        <f t="shared" si="128"/>
        <v>PH.IC.IT.080419.01</v>
      </c>
      <c r="Q1325" s="12" t="str">
        <f t="shared" si="129"/>
        <v>CL.IC.IT.080419.01</v>
      </c>
    </row>
    <row r="1326" spans="1:19" ht="15">
      <c r="A1326" t="s">
        <v>4089</v>
      </c>
      <c r="C1326" s="2" t="s">
        <v>10093</v>
      </c>
      <c r="E1326" s="2" t="s">
        <v>7070</v>
      </c>
      <c r="F1326" t="s">
        <v>4367</v>
      </c>
      <c r="G1326" t="s">
        <v>4144</v>
      </c>
      <c r="H1326" s="2" t="s">
        <v>6396</v>
      </c>
      <c r="I1326" t="s">
        <v>4144</v>
      </c>
      <c r="J1326" s="11" t="str">
        <f t="shared" si="125"/>
        <v>IC.IT.080420</v>
      </c>
      <c r="K1326" s="2" t="s">
        <v>1192</v>
      </c>
      <c r="L1326" t="str">
        <f t="shared" si="126"/>
        <v>Posterior</v>
      </c>
      <c r="M1326" s="12" t="str">
        <f t="shared" si="127"/>
        <v>PI.IC.IT.080420.01</v>
      </c>
      <c r="N1326" s="12"/>
      <c r="O1326" s="12" t="str">
        <f t="shared" si="128"/>
        <v>PH.IC.IT.080420.01</v>
      </c>
      <c r="Q1326" s="12" t="str">
        <f t="shared" si="129"/>
        <v>CL.IC.IT.080420.01</v>
      </c>
    </row>
    <row r="1327" spans="1:19" ht="15">
      <c r="A1327" t="s">
        <v>4089</v>
      </c>
      <c r="C1327" s="2" t="s">
        <v>10093</v>
      </c>
      <c r="E1327" s="2" t="s">
        <v>7070</v>
      </c>
      <c r="F1327" t="s">
        <v>4367</v>
      </c>
      <c r="G1327" t="s">
        <v>4286</v>
      </c>
      <c r="H1327" s="2" t="s">
        <v>5577</v>
      </c>
      <c r="I1327" t="s">
        <v>4286</v>
      </c>
      <c r="J1327" s="11" t="str">
        <f t="shared" si="125"/>
        <v>IC.IT.080421</v>
      </c>
      <c r="K1327" s="2" t="s">
        <v>1192</v>
      </c>
      <c r="L1327" t="str">
        <f t="shared" si="126"/>
        <v>Proximal</v>
      </c>
      <c r="M1327" s="12" t="str">
        <f t="shared" si="127"/>
        <v>PI.IC.IT.080421.01</v>
      </c>
      <c r="N1327" s="12"/>
      <c r="O1327" s="12" t="str">
        <f t="shared" si="128"/>
        <v>PH.IC.IT.080421.01</v>
      </c>
      <c r="Q1327" s="12" t="str">
        <f t="shared" si="129"/>
        <v>CL.IC.IT.080421.01</v>
      </c>
    </row>
    <row r="1328" spans="1:19" ht="15">
      <c r="A1328" t="s">
        <v>4089</v>
      </c>
      <c r="C1328" s="2" t="s">
        <v>10093</v>
      </c>
      <c r="E1328" s="2" t="s">
        <v>7070</v>
      </c>
      <c r="F1328" t="s">
        <v>4367</v>
      </c>
      <c r="G1328" t="s">
        <v>4287</v>
      </c>
      <c r="H1328" s="2" t="s">
        <v>5751</v>
      </c>
      <c r="I1328" t="s">
        <v>4287</v>
      </c>
      <c r="J1328" s="11" t="str">
        <f t="shared" si="125"/>
        <v>IC.IT.080422</v>
      </c>
      <c r="K1328" s="2" t="s">
        <v>1192</v>
      </c>
      <c r="L1328" t="str">
        <f t="shared" si="126"/>
        <v>Distal</v>
      </c>
      <c r="M1328" s="12" t="str">
        <f t="shared" si="127"/>
        <v>PI.IC.IT.080422.01</v>
      </c>
      <c r="N1328" s="12"/>
      <c r="O1328" s="12" t="str">
        <f t="shared" si="128"/>
        <v>PH.IC.IT.080422.01</v>
      </c>
      <c r="Q1328" s="12" t="str">
        <f t="shared" si="129"/>
        <v>CL.IC.IT.080422.01</v>
      </c>
    </row>
    <row r="1329" spans="1:19" ht="15">
      <c r="A1329" t="s">
        <v>4089</v>
      </c>
      <c r="C1329" s="2" t="s">
        <v>10093</v>
      </c>
      <c r="E1329" s="2" t="s">
        <v>7070</v>
      </c>
      <c r="F1329" t="s">
        <v>4367</v>
      </c>
      <c r="G1329" t="s">
        <v>4288</v>
      </c>
      <c r="H1329" s="2" t="s">
        <v>5753</v>
      </c>
      <c r="I1329" t="s">
        <v>4288</v>
      </c>
      <c r="J1329" s="11" t="str">
        <f t="shared" si="125"/>
        <v>IC.IT.080423</v>
      </c>
      <c r="K1329" s="2" t="s">
        <v>1192</v>
      </c>
      <c r="L1329" t="str">
        <f t="shared" si="126"/>
        <v>Upper</v>
      </c>
      <c r="M1329" s="12" t="str">
        <f t="shared" si="127"/>
        <v>PI.IC.IT.080423.01</v>
      </c>
      <c r="N1329" s="12"/>
      <c r="O1329" s="12" t="str">
        <f t="shared" si="128"/>
        <v>PH.IC.IT.080423.01</v>
      </c>
      <c r="Q1329" s="12" t="str">
        <f t="shared" si="129"/>
        <v>CL.IC.IT.080423.01</v>
      </c>
    </row>
    <row r="1330" spans="1:19" ht="15">
      <c r="A1330" t="s">
        <v>4089</v>
      </c>
      <c r="C1330" s="2" t="s">
        <v>10093</v>
      </c>
      <c r="E1330" s="2" t="s">
        <v>7070</v>
      </c>
      <c r="F1330" t="s">
        <v>4367</v>
      </c>
      <c r="G1330" t="s">
        <v>4289</v>
      </c>
      <c r="H1330" s="2" t="s">
        <v>6583</v>
      </c>
      <c r="I1330" t="s">
        <v>4289</v>
      </c>
      <c r="J1330" s="11" t="str">
        <f t="shared" si="125"/>
        <v>IC.IT.080424</v>
      </c>
      <c r="K1330" s="2" t="s">
        <v>1192</v>
      </c>
      <c r="L1330" t="str">
        <f t="shared" si="126"/>
        <v>Lower</v>
      </c>
      <c r="M1330" s="12" t="str">
        <f t="shared" si="127"/>
        <v>PI.IC.IT.080424.01</v>
      </c>
      <c r="N1330" s="12"/>
      <c r="O1330" s="12" t="str">
        <f t="shared" si="128"/>
        <v>PH.IC.IT.080424.01</v>
      </c>
      <c r="Q1330" s="12" t="str">
        <f t="shared" si="129"/>
        <v>CL.IC.IT.080424.01</v>
      </c>
    </row>
    <row r="1331" spans="1:19" ht="15">
      <c r="A1331" t="s">
        <v>4089</v>
      </c>
      <c r="C1331" s="2" t="s">
        <v>10093</v>
      </c>
      <c r="D1331" t="s">
        <v>4650</v>
      </c>
      <c r="E1331" s="2" t="s">
        <v>7071</v>
      </c>
      <c r="F1331" t="s">
        <v>4368</v>
      </c>
      <c r="G1331" t="s">
        <v>4119</v>
      </c>
      <c r="H1331" s="22" t="s">
        <v>1396</v>
      </c>
      <c r="I1331" t="s">
        <v>4120</v>
      </c>
      <c r="J1331" s="11" t="str">
        <f t="shared" si="125"/>
        <v>IC.IT.080501</v>
      </c>
      <c r="K1331" s="2" t="s">
        <v>1192</v>
      </c>
      <c r="L1331" t="str">
        <f t="shared" si="126"/>
        <v>Hip, right</v>
      </c>
      <c r="M1331" s="12" t="str">
        <f t="shared" si="127"/>
        <v>PI.IC.IT.080501.01</v>
      </c>
      <c r="N1331" s="12"/>
      <c r="O1331" s="12" t="str">
        <f t="shared" si="128"/>
        <v>PH.IC.IT.080501.01</v>
      </c>
      <c r="Q1331" s="12" t="str">
        <f t="shared" si="129"/>
        <v>CL.IC.IT.080501.01</v>
      </c>
    </row>
    <row r="1332" spans="1:19" ht="15">
      <c r="A1332" t="s">
        <v>4089</v>
      </c>
      <c r="C1332" s="2" t="s">
        <v>10093</v>
      </c>
      <c r="E1332" s="2" t="s">
        <v>7071</v>
      </c>
      <c r="F1332" t="s">
        <v>4368</v>
      </c>
      <c r="G1332" t="s">
        <v>4121</v>
      </c>
      <c r="H1332" s="22" t="s">
        <v>1398</v>
      </c>
      <c r="I1332" t="s">
        <v>4122</v>
      </c>
      <c r="J1332" s="11" t="str">
        <f t="shared" si="125"/>
        <v>IC.IT.080502</v>
      </c>
      <c r="K1332" s="2" t="s">
        <v>1192</v>
      </c>
      <c r="L1332" t="str">
        <f t="shared" si="126"/>
        <v>Hip, left</v>
      </c>
      <c r="M1332" s="12" t="str">
        <f t="shared" si="127"/>
        <v>PI.IC.IT.080502.01</v>
      </c>
      <c r="N1332" s="12"/>
      <c r="O1332" s="12" t="str">
        <f t="shared" si="128"/>
        <v>PH.IC.IT.080502.01</v>
      </c>
      <c r="Q1332" s="12" t="str">
        <f t="shared" si="129"/>
        <v>CL.IC.IT.080502.01</v>
      </c>
    </row>
    <row r="1333" spans="1:19" ht="15">
      <c r="A1333" t="s">
        <v>4089</v>
      </c>
      <c r="C1333" s="2" t="s">
        <v>10093</v>
      </c>
      <c r="E1333" s="2" t="s">
        <v>7071</v>
      </c>
      <c r="F1333" t="s">
        <v>4368</v>
      </c>
      <c r="G1333" t="s">
        <v>4369</v>
      </c>
      <c r="H1333" s="22" t="s">
        <v>1400</v>
      </c>
      <c r="I1333" t="s">
        <v>4369</v>
      </c>
      <c r="J1333" s="11" t="str">
        <f t="shared" si="125"/>
        <v>IC.IT.080503</v>
      </c>
      <c r="K1333" s="2" t="s">
        <v>1192</v>
      </c>
      <c r="L1333" t="str">
        <f t="shared" si="126"/>
        <v>Genitalia</v>
      </c>
      <c r="M1333" s="12" t="str">
        <f t="shared" si="127"/>
        <v>PI.IC.IT.080503.01</v>
      </c>
      <c r="N1333" s="12"/>
      <c r="O1333" s="12" t="str">
        <f t="shared" si="128"/>
        <v>PH.IC.IT.080503.01</v>
      </c>
      <c r="Q1333" s="12" t="str">
        <f t="shared" si="129"/>
        <v>CL.IC.IT.080503.01</v>
      </c>
    </row>
    <row r="1334" spans="1:19" ht="15">
      <c r="A1334" t="s">
        <v>4089</v>
      </c>
      <c r="C1334" s="2" t="s">
        <v>10093</v>
      </c>
      <c r="E1334" s="2" t="s">
        <v>7071</v>
      </c>
      <c r="F1334" t="s">
        <v>4368</v>
      </c>
      <c r="G1334" t="s">
        <v>4130</v>
      </c>
      <c r="H1334" s="22" t="s">
        <v>1402</v>
      </c>
      <c r="I1334" t="s">
        <v>4131</v>
      </c>
      <c r="J1334" s="11" t="str">
        <f t="shared" si="125"/>
        <v>IC.IT.080504</v>
      </c>
      <c r="K1334" s="2" t="s">
        <v>1192</v>
      </c>
      <c r="L1334" t="str">
        <f t="shared" si="126"/>
        <v>Buttock, right</v>
      </c>
      <c r="M1334" s="12" t="str">
        <f t="shared" si="127"/>
        <v>PI.IC.IT.080504.01</v>
      </c>
      <c r="N1334" s="12"/>
      <c r="O1334" s="12" t="str">
        <f t="shared" si="128"/>
        <v>PH.IC.IT.080504.01</v>
      </c>
      <c r="Q1334" s="12" t="str">
        <f t="shared" si="129"/>
        <v>CL.IC.IT.080504.01</v>
      </c>
    </row>
    <row r="1335" spans="1:19" ht="15">
      <c r="A1335" t="s">
        <v>4089</v>
      </c>
      <c r="C1335" s="2" t="s">
        <v>10093</v>
      </c>
      <c r="E1335" s="2" t="s">
        <v>7071</v>
      </c>
      <c r="F1335" t="s">
        <v>4368</v>
      </c>
      <c r="G1335" t="s">
        <v>4359</v>
      </c>
      <c r="H1335" s="22" t="s">
        <v>1404</v>
      </c>
      <c r="I1335" t="s">
        <v>4613</v>
      </c>
      <c r="J1335" s="11" t="str">
        <f t="shared" si="125"/>
        <v>IC.IT.080505</v>
      </c>
      <c r="K1335" s="2" t="s">
        <v>1192</v>
      </c>
      <c r="L1335" t="str">
        <f t="shared" si="126"/>
        <v>Buttock, left</v>
      </c>
      <c r="M1335" s="12" t="str">
        <f t="shared" si="127"/>
        <v>PI.IC.IT.080505.01</v>
      </c>
      <c r="N1335" s="12"/>
      <c r="O1335" s="12" t="str">
        <f t="shared" si="128"/>
        <v>PH.IC.IT.080505.01</v>
      </c>
      <c r="Q1335" s="12" t="str">
        <f t="shared" si="129"/>
        <v>CL.IC.IT.080505.01</v>
      </c>
    </row>
    <row r="1336" spans="1:19" ht="15">
      <c r="A1336" t="s">
        <v>4089</v>
      </c>
      <c r="C1336" s="2" t="s">
        <v>10093</v>
      </c>
      <c r="E1336" s="2" t="s">
        <v>7071</v>
      </c>
      <c r="F1336" t="s">
        <v>4368</v>
      </c>
      <c r="G1336" t="s">
        <v>4134</v>
      </c>
      <c r="H1336" s="22" t="s">
        <v>1406</v>
      </c>
      <c r="I1336" t="s">
        <v>4134</v>
      </c>
      <c r="J1336" s="11" t="str">
        <f t="shared" si="125"/>
        <v>IC.IT.080506</v>
      </c>
      <c r="K1336" s="2" t="s">
        <v>1192</v>
      </c>
      <c r="L1336" t="str">
        <f t="shared" si="126"/>
        <v>Rectum</v>
      </c>
      <c r="M1336" s="12" t="str">
        <f t="shared" si="127"/>
        <v>PI.IC.IT.080506.01</v>
      </c>
      <c r="N1336" s="12"/>
      <c r="O1336" s="12" t="str">
        <f t="shared" si="128"/>
        <v>PH.IC.IT.080506.01</v>
      </c>
      <c r="Q1336" s="12" t="str">
        <f t="shared" si="129"/>
        <v>CL.IC.IT.080506.01</v>
      </c>
    </row>
    <row r="1337" spans="1:19" ht="15">
      <c r="A1337" t="s">
        <v>4089</v>
      </c>
      <c r="C1337" s="2" t="s">
        <v>10093</v>
      </c>
      <c r="E1337" s="2" t="s">
        <v>7071</v>
      </c>
      <c r="F1337" t="s">
        <v>4368</v>
      </c>
      <c r="G1337" t="s">
        <v>4123</v>
      </c>
      <c r="H1337" s="22" t="s">
        <v>1419</v>
      </c>
      <c r="I1337" t="s">
        <v>4124</v>
      </c>
      <c r="J1337" s="11" t="str">
        <f t="shared" si="125"/>
        <v>IC.IT.080507</v>
      </c>
      <c r="K1337" s="2" t="s">
        <v>1192</v>
      </c>
      <c r="L1337" t="str">
        <f t="shared" si="126"/>
        <v>Groin, right</v>
      </c>
      <c r="M1337" s="12" t="str">
        <f t="shared" si="127"/>
        <v>PI.IC.IT.080507.01</v>
      </c>
      <c r="N1337" s="12"/>
      <c r="O1337" s="12" t="str">
        <f t="shared" si="128"/>
        <v>PH.IC.IT.080507.01</v>
      </c>
      <c r="Q1337" s="12" t="str">
        <f t="shared" si="129"/>
        <v>CL.IC.IT.080507.01</v>
      </c>
    </row>
    <row r="1338" spans="1:19" ht="15">
      <c r="A1338" t="s">
        <v>4089</v>
      </c>
      <c r="C1338" s="2" t="s">
        <v>10093</v>
      </c>
      <c r="E1338" s="2" t="s">
        <v>7071</v>
      </c>
      <c r="F1338" t="s">
        <v>4368</v>
      </c>
      <c r="G1338" t="s">
        <v>4125</v>
      </c>
      <c r="H1338" s="22" t="s">
        <v>1550</v>
      </c>
      <c r="I1338" t="s">
        <v>4126</v>
      </c>
      <c r="J1338" s="11" t="str">
        <f t="shared" si="125"/>
        <v>IC.IT.080508</v>
      </c>
      <c r="K1338" s="2" t="s">
        <v>1192</v>
      </c>
      <c r="L1338" t="str">
        <f t="shared" si="126"/>
        <v>Groin, left</v>
      </c>
      <c r="M1338" s="12" t="str">
        <f t="shared" si="127"/>
        <v>PI.IC.IT.080508.01</v>
      </c>
      <c r="N1338" s="12"/>
      <c r="O1338" s="12" t="str">
        <f t="shared" si="128"/>
        <v>PH.IC.IT.080508.01</v>
      </c>
      <c r="Q1338" s="12" t="str">
        <f t="shared" si="129"/>
        <v>CL.IC.IT.080508.01</v>
      </c>
    </row>
    <row r="1339" spans="1:19" ht="15">
      <c r="A1339" t="s">
        <v>4089</v>
      </c>
      <c r="C1339" s="2" t="s">
        <v>10093</v>
      </c>
      <c r="E1339" s="2" t="s">
        <v>7071</v>
      </c>
      <c r="F1339" t="s">
        <v>4368</v>
      </c>
      <c r="G1339" t="s">
        <v>4135</v>
      </c>
      <c r="H1339" s="22" t="s">
        <v>1551</v>
      </c>
      <c r="I1339" t="s">
        <v>4135</v>
      </c>
      <c r="J1339" s="11" t="str">
        <f t="shared" si="125"/>
        <v>IC.IT.080509</v>
      </c>
      <c r="K1339" s="2" t="s">
        <v>1192</v>
      </c>
      <c r="L1339" t="str">
        <f t="shared" si="126"/>
        <v>Sacrum</v>
      </c>
      <c r="M1339" s="12" t="str">
        <f t="shared" si="127"/>
        <v>PI.IC.IT.080509.01</v>
      </c>
      <c r="N1339" s="12"/>
      <c r="O1339" s="12" t="str">
        <f t="shared" si="128"/>
        <v>PH.IC.IT.080509.01</v>
      </c>
      <c r="Q1339" s="12" t="str">
        <f t="shared" si="129"/>
        <v>CL.IC.IT.080509.01</v>
      </c>
    </row>
    <row r="1340" spans="1:19" ht="15">
      <c r="A1340" t="s">
        <v>4089</v>
      </c>
      <c r="C1340" s="2" t="s">
        <v>10093</v>
      </c>
      <c r="E1340" s="2" t="s">
        <v>7071</v>
      </c>
      <c r="F1340" t="s">
        <v>4368</v>
      </c>
      <c r="G1340" t="s">
        <v>4137</v>
      </c>
      <c r="H1340" s="22" t="s">
        <v>1571</v>
      </c>
      <c r="I1340" t="s">
        <v>4137</v>
      </c>
      <c r="J1340" s="11" t="str">
        <f t="shared" si="125"/>
        <v>IC.IT.080510</v>
      </c>
      <c r="K1340" s="2" t="s">
        <v>1192</v>
      </c>
      <c r="L1340" t="str">
        <f t="shared" si="126"/>
        <v>Scrotum</v>
      </c>
      <c r="M1340" s="12" t="str">
        <f t="shared" si="127"/>
        <v>PI.IC.IT.080510.01</v>
      </c>
      <c r="N1340" s="12"/>
      <c r="O1340" s="12" t="str">
        <f t="shared" si="128"/>
        <v>PH.IC.IT.080510.01</v>
      </c>
      <c r="Q1340" s="12" t="str">
        <f t="shared" si="129"/>
        <v>CL.IC.IT.080510.01</v>
      </c>
    </row>
    <row r="1341" spans="1:19" ht="15">
      <c r="A1341" t="s">
        <v>4089</v>
      </c>
      <c r="C1341" s="2" t="s">
        <v>10093</v>
      </c>
      <c r="E1341" s="2" t="s">
        <v>7071</v>
      </c>
      <c r="F1341" t="s">
        <v>4368</v>
      </c>
      <c r="G1341" t="s">
        <v>4129</v>
      </c>
      <c r="H1341" s="22" t="s">
        <v>1298</v>
      </c>
      <c r="I1341" t="s">
        <v>4129</v>
      </c>
      <c r="J1341" s="11" t="str">
        <f t="shared" si="125"/>
        <v>IC.IT.080511</v>
      </c>
      <c r="K1341" s="2" t="s">
        <v>1192</v>
      </c>
      <c r="L1341" t="str">
        <f t="shared" si="126"/>
        <v>Perineum</v>
      </c>
      <c r="M1341" s="12" t="str">
        <f t="shared" si="127"/>
        <v>PI.IC.IT.080511.01</v>
      </c>
      <c r="N1341" s="12"/>
      <c r="O1341" s="12" t="str">
        <f t="shared" si="128"/>
        <v>PH.IC.IT.080511.01</v>
      </c>
      <c r="Q1341" s="12" t="str">
        <f t="shared" si="129"/>
        <v>CL.IC.IT.080511.01</v>
      </c>
    </row>
    <row r="1342" spans="1:19" ht="15">
      <c r="A1342" t="s">
        <v>4089</v>
      </c>
      <c r="C1342" s="2" t="s">
        <v>10093</v>
      </c>
      <c r="E1342" s="2" t="s">
        <v>7071</v>
      </c>
      <c r="F1342" t="s">
        <v>4368</v>
      </c>
      <c r="G1342" s="2" t="s">
        <v>4415</v>
      </c>
      <c r="H1342" s="22" t="s">
        <v>11023</v>
      </c>
      <c r="I1342" s="22" t="s">
        <v>4415</v>
      </c>
      <c r="J1342" s="11" t="str">
        <f t="shared" si="125"/>
        <v>IC.IT.080512</v>
      </c>
      <c r="K1342" s="2" t="s">
        <v>1192</v>
      </c>
      <c r="L1342" t="str">
        <f t="shared" si="126"/>
        <v>Coccyx</v>
      </c>
      <c r="M1342" s="12" t="str">
        <f t="shared" si="127"/>
        <v>PI.IC.IT.080512.01</v>
      </c>
      <c r="N1342" s="12"/>
      <c r="O1342" s="12" t="str">
        <f t="shared" si="128"/>
        <v>PH.IC.IT.080512.01</v>
      </c>
      <c r="Q1342" s="12" t="str">
        <f t="shared" si="129"/>
        <v>CL.IC.IT.080512.01</v>
      </c>
      <c r="R1342" t="s">
        <v>1141</v>
      </c>
      <c r="S1342">
        <v>781</v>
      </c>
    </row>
    <row r="1343" spans="1:19" ht="15">
      <c r="A1343" t="s">
        <v>4089</v>
      </c>
      <c r="C1343" s="2" t="s">
        <v>10093</v>
      </c>
      <c r="D1343" t="s">
        <v>4652</v>
      </c>
      <c r="E1343" s="2" t="s">
        <v>6888</v>
      </c>
      <c r="F1343" t="s">
        <v>4614</v>
      </c>
      <c r="G1343" t="s">
        <v>3979</v>
      </c>
      <c r="H1343" s="22" t="s">
        <v>1396</v>
      </c>
      <c r="I1343" t="s">
        <v>3980</v>
      </c>
      <c r="J1343" s="11" t="str">
        <f t="shared" si="125"/>
        <v>IC.IT.080601</v>
      </c>
      <c r="K1343" s="2" t="s">
        <v>1192</v>
      </c>
      <c r="L1343" t="str">
        <f t="shared" si="126"/>
        <v>Shoulder, right</v>
      </c>
      <c r="M1343" s="12" t="str">
        <f t="shared" si="127"/>
        <v>PI.IC.IT.080601.01</v>
      </c>
      <c r="N1343" s="12"/>
      <c r="O1343" s="12" t="str">
        <f t="shared" si="128"/>
        <v>PH.IC.IT.080601.01</v>
      </c>
      <c r="Q1343" s="12" t="str">
        <f t="shared" si="129"/>
        <v>CL.IC.IT.080601.01</v>
      </c>
    </row>
    <row r="1344" spans="1:19" ht="15">
      <c r="A1344" t="s">
        <v>4089</v>
      </c>
      <c r="C1344" s="2" t="s">
        <v>10093</v>
      </c>
      <c r="E1344" s="2" t="s">
        <v>6888</v>
      </c>
      <c r="F1344" t="s">
        <v>4614</v>
      </c>
      <c r="G1344" t="s">
        <v>3981</v>
      </c>
      <c r="H1344" s="22" t="s">
        <v>1398</v>
      </c>
      <c r="I1344" t="s">
        <v>3982</v>
      </c>
      <c r="J1344" s="11" t="str">
        <f t="shared" si="125"/>
        <v>IC.IT.080602</v>
      </c>
      <c r="K1344" s="2" t="s">
        <v>1192</v>
      </c>
      <c r="L1344" t="str">
        <f t="shared" si="126"/>
        <v>Shoulder, left</v>
      </c>
      <c r="M1344" s="12" t="str">
        <f t="shared" si="127"/>
        <v>PI.IC.IT.080602.01</v>
      </c>
      <c r="N1344" s="12"/>
      <c r="O1344" s="12" t="str">
        <f t="shared" si="128"/>
        <v>PH.IC.IT.080602.01</v>
      </c>
      <c r="Q1344" s="12" t="str">
        <f t="shared" si="129"/>
        <v>CL.IC.IT.080602.01</v>
      </c>
    </row>
    <row r="1345" spans="1:17" ht="15">
      <c r="A1345" t="s">
        <v>4089</v>
      </c>
      <c r="C1345" s="2" t="s">
        <v>10093</v>
      </c>
      <c r="E1345" s="2" t="s">
        <v>6888</v>
      </c>
      <c r="F1345" t="s">
        <v>4614</v>
      </c>
      <c r="G1345" t="s">
        <v>4148</v>
      </c>
      <c r="H1345" s="22" t="s">
        <v>1400</v>
      </c>
      <c r="I1345" t="s">
        <v>4149</v>
      </c>
      <c r="J1345" s="11" t="str">
        <f t="shared" si="125"/>
        <v>IC.IT.080603</v>
      </c>
      <c r="K1345" s="2" t="s">
        <v>1192</v>
      </c>
      <c r="L1345" t="str">
        <f t="shared" si="126"/>
        <v>Breast, right</v>
      </c>
      <c r="M1345" s="12" t="str">
        <f t="shared" si="127"/>
        <v>PI.IC.IT.080603.01</v>
      </c>
      <c r="N1345" s="12"/>
      <c r="O1345" s="12" t="str">
        <f t="shared" si="128"/>
        <v>PH.IC.IT.080603.01</v>
      </c>
      <c r="Q1345" s="12" t="str">
        <f t="shared" si="129"/>
        <v>CL.IC.IT.080603.01</v>
      </c>
    </row>
    <row r="1346" spans="1:17" ht="15">
      <c r="A1346" t="s">
        <v>4089</v>
      </c>
      <c r="C1346" s="2" t="s">
        <v>10093</v>
      </c>
      <c r="E1346" s="2" t="s">
        <v>6888</v>
      </c>
      <c r="F1346" t="s">
        <v>4614</v>
      </c>
      <c r="G1346" t="s">
        <v>4150</v>
      </c>
      <c r="H1346" s="22" t="s">
        <v>1402</v>
      </c>
      <c r="I1346" t="s">
        <v>3987</v>
      </c>
      <c r="J1346" s="11" t="str">
        <f t="shared" si="125"/>
        <v>IC.IT.080604</v>
      </c>
      <c r="K1346" s="2" t="s">
        <v>1192</v>
      </c>
      <c r="L1346" t="str">
        <f t="shared" si="126"/>
        <v>Breast, left</v>
      </c>
      <c r="M1346" s="12" t="str">
        <f t="shared" si="127"/>
        <v>PI.IC.IT.080604.01</v>
      </c>
      <c r="N1346" s="12"/>
      <c r="O1346" s="12" t="str">
        <f t="shared" si="128"/>
        <v>PH.IC.IT.080604.01</v>
      </c>
      <c r="Q1346" s="12" t="str">
        <f t="shared" si="129"/>
        <v>CL.IC.IT.080604.01</v>
      </c>
    </row>
    <row r="1347" spans="1:17" ht="15">
      <c r="A1347" t="s">
        <v>4089</v>
      </c>
      <c r="C1347" s="2" t="s">
        <v>10093</v>
      </c>
      <c r="E1347" s="2" t="s">
        <v>6888</v>
      </c>
      <c r="F1347" t="s">
        <v>4614</v>
      </c>
      <c r="G1347" t="s">
        <v>3988</v>
      </c>
      <c r="H1347" s="22" t="s">
        <v>1404</v>
      </c>
      <c r="I1347" t="s">
        <v>3988</v>
      </c>
      <c r="J1347" s="11" t="str">
        <f t="shared" si="125"/>
        <v>IC.IT.080605</v>
      </c>
      <c r="K1347" s="2" t="s">
        <v>1192</v>
      </c>
      <c r="L1347" t="str">
        <f t="shared" si="126"/>
        <v>Sternum</v>
      </c>
      <c r="M1347" s="12" t="str">
        <f t="shared" si="127"/>
        <v>PI.IC.IT.080605.01</v>
      </c>
      <c r="N1347" s="12"/>
      <c r="O1347" s="12" t="str">
        <f t="shared" si="128"/>
        <v>PH.IC.IT.080605.01</v>
      </c>
      <c r="Q1347" s="12" t="str">
        <f t="shared" si="129"/>
        <v>CL.IC.IT.080605.01</v>
      </c>
    </row>
    <row r="1348" spans="1:17" ht="15">
      <c r="A1348" t="s">
        <v>4089</v>
      </c>
      <c r="C1348" s="2" t="s">
        <v>10093</v>
      </c>
      <c r="E1348" s="2" t="s">
        <v>6888</v>
      </c>
      <c r="F1348" t="s">
        <v>4614</v>
      </c>
      <c r="G1348" t="s">
        <v>4382</v>
      </c>
      <c r="H1348" s="22" t="s">
        <v>1406</v>
      </c>
      <c r="I1348" t="s">
        <v>4383</v>
      </c>
      <c r="J1348" s="11" t="str">
        <f t="shared" si="125"/>
        <v>IC.IT.080606</v>
      </c>
      <c r="K1348" s="2" t="s">
        <v>1192</v>
      </c>
      <c r="L1348" t="str">
        <f t="shared" si="126"/>
        <v>Chest, right</v>
      </c>
      <c r="M1348" s="12" t="str">
        <f t="shared" si="127"/>
        <v>PI.IC.IT.080606.01</v>
      </c>
      <c r="N1348" s="12"/>
      <c r="O1348" s="12" t="str">
        <f t="shared" si="128"/>
        <v>PH.IC.IT.080606.01</v>
      </c>
      <c r="Q1348" s="12" t="str">
        <f t="shared" si="129"/>
        <v>CL.IC.IT.080606.01</v>
      </c>
    </row>
    <row r="1349" spans="1:17" ht="15">
      <c r="A1349" t="s">
        <v>4089</v>
      </c>
      <c r="C1349" s="2" t="s">
        <v>10093</v>
      </c>
      <c r="E1349" s="2" t="s">
        <v>6888</v>
      </c>
      <c r="F1349" t="s">
        <v>4614</v>
      </c>
      <c r="G1349" t="s">
        <v>4384</v>
      </c>
      <c r="H1349" s="22" t="s">
        <v>1419</v>
      </c>
      <c r="I1349" t="s">
        <v>4385</v>
      </c>
      <c r="J1349" s="11" t="str">
        <f t="shared" si="125"/>
        <v>IC.IT.080607</v>
      </c>
      <c r="K1349" s="2" t="s">
        <v>1192</v>
      </c>
      <c r="L1349" t="str">
        <f t="shared" si="126"/>
        <v>Chest, left</v>
      </c>
      <c r="M1349" s="12" t="str">
        <f t="shared" si="127"/>
        <v>PI.IC.IT.080607.01</v>
      </c>
      <c r="N1349" s="12"/>
      <c r="O1349" s="12" t="str">
        <f t="shared" si="128"/>
        <v>PH.IC.IT.080607.01</v>
      </c>
      <c r="Q1349" s="12" t="str">
        <f t="shared" si="129"/>
        <v>CL.IC.IT.080607.01</v>
      </c>
    </row>
    <row r="1350" spans="1:17" ht="15">
      <c r="A1350" t="s">
        <v>4089</v>
      </c>
      <c r="C1350" s="2" t="s">
        <v>10093</v>
      </c>
      <c r="E1350" s="2" t="s">
        <v>6888</v>
      </c>
      <c r="F1350" t="s">
        <v>4614</v>
      </c>
      <c r="G1350" t="s">
        <v>4386</v>
      </c>
      <c r="H1350" s="22" t="s">
        <v>1550</v>
      </c>
      <c r="I1350" t="s">
        <v>4386</v>
      </c>
      <c r="J1350" s="11" t="str">
        <f t="shared" si="125"/>
        <v>IC.IT.080608</v>
      </c>
      <c r="K1350" s="2" t="s">
        <v>1192</v>
      </c>
      <c r="L1350" t="str">
        <f t="shared" si="126"/>
        <v>Chest</v>
      </c>
      <c r="M1350" s="12" t="str">
        <f t="shared" si="127"/>
        <v>PI.IC.IT.080608.01</v>
      </c>
      <c r="N1350" s="12"/>
      <c r="O1350" s="12" t="str">
        <f t="shared" si="128"/>
        <v>PH.IC.IT.080608.01</v>
      </c>
      <c r="Q1350" s="12" t="str">
        <f t="shared" si="129"/>
        <v>CL.IC.IT.080608.01</v>
      </c>
    </row>
    <row r="1351" spans="1:17" ht="15">
      <c r="A1351" t="s">
        <v>4089</v>
      </c>
      <c r="C1351" s="2" t="s">
        <v>10093</v>
      </c>
      <c r="E1351" s="2" t="s">
        <v>6888</v>
      </c>
      <c r="F1351" t="s">
        <v>4614</v>
      </c>
      <c r="G1351" t="s">
        <v>4618</v>
      </c>
      <c r="H1351" s="22" t="s">
        <v>1551</v>
      </c>
      <c r="I1351" t="s">
        <v>4619</v>
      </c>
      <c r="J1351" s="11" t="str">
        <f t="shared" si="125"/>
        <v>IC.IT.080609</v>
      </c>
      <c r="K1351" s="2" t="s">
        <v>1192</v>
      </c>
      <c r="L1351" t="str">
        <f t="shared" si="126"/>
        <v>Back, right</v>
      </c>
      <c r="M1351" s="12" t="str">
        <f t="shared" si="127"/>
        <v>PI.IC.IT.080609.01</v>
      </c>
      <c r="N1351" s="12"/>
      <c r="O1351" s="12" t="str">
        <f t="shared" si="128"/>
        <v>PH.IC.IT.080609.01</v>
      </c>
      <c r="Q1351" s="12" t="str">
        <f t="shared" si="129"/>
        <v>CL.IC.IT.080609.01</v>
      </c>
    </row>
    <row r="1352" spans="1:17" ht="15">
      <c r="A1352" t="s">
        <v>4089</v>
      </c>
      <c r="C1352" s="2" t="s">
        <v>10093</v>
      </c>
      <c r="E1352" s="2" t="s">
        <v>6888</v>
      </c>
      <c r="F1352" t="s">
        <v>4614</v>
      </c>
      <c r="G1352" t="s">
        <v>4620</v>
      </c>
      <c r="H1352" s="22" t="s">
        <v>1571</v>
      </c>
      <c r="I1352" t="s">
        <v>4621</v>
      </c>
      <c r="J1352" s="11" t="str">
        <f t="shared" si="125"/>
        <v>IC.IT.080610</v>
      </c>
      <c r="K1352" s="2" t="s">
        <v>1192</v>
      </c>
      <c r="L1352" t="str">
        <f t="shared" si="126"/>
        <v>Back, left</v>
      </c>
      <c r="M1352" s="12" t="str">
        <f t="shared" si="127"/>
        <v>PI.IC.IT.080610.01</v>
      </c>
      <c r="N1352" s="12"/>
      <c r="O1352" s="12" t="str">
        <f t="shared" si="128"/>
        <v>PH.IC.IT.080610.01</v>
      </c>
      <c r="Q1352" s="12" t="str">
        <f t="shared" si="129"/>
        <v>CL.IC.IT.080610.01</v>
      </c>
    </row>
    <row r="1353" spans="1:17" ht="15">
      <c r="A1353" t="s">
        <v>4089</v>
      </c>
      <c r="C1353" s="2" t="s">
        <v>10093</v>
      </c>
      <c r="E1353" s="2" t="s">
        <v>6888</v>
      </c>
      <c r="F1353" t="s">
        <v>4614</v>
      </c>
      <c r="G1353" t="s">
        <v>1234</v>
      </c>
      <c r="H1353" s="22" t="s">
        <v>1298</v>
      </c>
      <c r="I1353" t="s">
        <v>1234</v>
      </c>
      <c r="J1353" s="11" t="str">
        <f t="shared" si="125"/>
        <v>IC.IT.080611</v>
      </c>
      <c r="K1353" s="2" t="s">
        <v>1192</v>
      </c>
      <c r="L1353" t="str">
        <f t="shared" si="126"/>
        <v>Back</v>
      </c>
      <c r="M1353" s="12" t="str">
        <f t="shared" si="127"/>
        <v>PI.IC.IT.080611.01</v>
      </c>
      <c r="N1353" s="12"/>
      <c r="O1353" s="12" t="str">
        <f t="shared" si="128"/>
        <v>PH.IC.IT.080611.01</v>
      </c>
      <c r="Q1353" s="12" t="str">
        <f t="shared" si="129"/>
        <v>CL.IC.IT.080611.01</v>
      </c>
    </row>
    <row r="1354" spans="1:17" ht="15">
      <c r="A1354" t="s">
        <v>4089</v>
      </c>
      <c r="C1354" s="2" t="s">
        <v>10093</v>
      </c>
      <c r="D1354" t="s">
        <v>4622</v>
      </c>
      <c r="E1354" s="2" t="s">
        <v>7284</v>
      </c>
      <c r="F1354" t="s">
        <v>4623</v>
      </c>
      <c r="G1354" t="s">
        <v>1656</v>
      </c>
      <c r="H1354" s="22" t="s">
        <v>1396</v>
      </c>
      <c r="I1354" t="s">
        <v>1656</v>
      </c>
      <c r="J1354" s="11" t="str">
        <f t="shared" si="125"/>
        <v>IC.IT.080701</v>
      </c>
      <c r="K1354" s="2" t="s">
        <v>1192</v>
      </c>
      <c r="L1354" t="str">
        <f t="shared" si="126"/>
        <v>Generalized</v>
      </c>
      <c r="M1354" s="12" t="str">
        <f t="shared" si="127"/>
        <v>PI.IC.IT.080701.01</v>
      </c>
      <c r="N1354" s="12"/>
      <c r="O1354" s="12" t="str">
        <f t="shared" si="128"/>
        <v>PH.IC.IT.080701.01</v>
      </c>
      <c r="Q1354" s="12" t="str">
        <f t="shared" si="129"/>
        <v>CL.IC.IT.080701.01</v>
      </c>
    </row>
    <row r="1355" spans="1:17" ht="15">
      <c r="A1355" t="s">
        <v>4089</v>
      </c>
      <c r="C1355" s="2" t="s">
        <v>10093</v>
      </c>
      <c r="D1355" t="s">
        <v>5363</v>
      </c>
      <c r="E1355" s="2" t="s">
        <v>10093</v>
      </c>
      <c r="F1355" t="s">
        <v>4624</v>
      </c>
      <c r="G1355" t="s">
        <v>4625</v>
      </c>
      <c r="H1355" s="22" t="s">
        <v>1396</v>
      </c>
      <c r="I1355" t="s">
        <v>4625</v>
      </c>
      <c r="J1355" s="11" t="str">
        <f t="shared" si="125"/>
        <v>IC.IT.080801</v>
      </c>
      <c r="K1355" s="2" t="s">
        <v>1192</v>
      </c>
      <c r="L1355" t="str">
        <f t="shared" si="126"/>
        <v>Abrasion</v>
      </c>
      <c r="M1355" s="12" t="str">
        <f t="shared" si="127"/>
        <v>PI.IC.IT.080801.01</v>
      </c>
      <c r="N1355" s="12"/>
      <c r="O1355" s="12" t="str">
        <f t="shared" si="128"/>
        <v>PH.IC.IT.080801.01</v>
      </c>
      <c r="Q1355" s="12" t="str">
        <f t="shared" si="129"/>
        <v>CL.IC.IT.080801.01</v>
      </c>
    </row>
    <row r="1356" spans="1:17" ht="15">
      <c r="A1356" t="s">
        <v>4089</v>
      </c>
      <c r="C1356" s="2" t="s">
        <v>10093</v>
      </c>
      <c r="E1356" s="2" t="s">
        <v>10093</v>
      </c>
      <c r="F1356" t="s">
        <v>4624</v>
      </c>
      <c r="G1356" t="s">
        <v>4626</v>
      </c>
      <c r="H1356" s="22" t="s">
        <v>1398</v>
      </c>
      <c r="I1356" t="s">
        <v>4627</v>
      </c>
      <c r="J1356" s="11" t="str">
        <f t="shared" si="125"/>
        <v>IC.IT.080802</v>
      </c>
      <c r="K1356" s="2" t="s">
        <v>1192</v>
      </c>
      <c r="L1356" t="str">
        <f t="shared" si="126"/>
        <v>Blister</v>
      </c>
      <c r="M1356" s="12" t="str">
        <f t="shared" si="127"/>
        <v>PI.IC.IT.080802.01</v>
      </c>
      <c r="N1356" s="12"/>
      <c r="O1356" s="12" t="str">
        <f t="shared" si="128"/>
        <v>PH.IC.IT.080802.01</v>
      </c>
      <c r="Q1356" s="12" t="str">
        <f t="shared" si="129"/>
        <v>CL.IC.IT.080802.01</v>
      </c>
    </row>
    <row r="1357" spans="1:17" ht="15">
      <c r="A1357" t="s">
        <v>4089</v>
      </c>
      <c r="C1357" s="2" t="s">
        <v>10093</v>
      </c>
      <c r="E1357" s="2" t="s">
        <v>10093</v>
      </c>
      <c r="F1357" t="s">
        <v>4624</v>
      </c>
      <c r="G1357" t="s">
        <v>3300</v>
      </c>
      <c r="H1357" s="22" t="s">
        <v>1400</v>
      </c>
      <c r="I1357" t="s">
        <v>3300</v>
      </c>
      <c r="J1357" s="11" t="str">
        <f t="shared" si="125"/>
        <v>IC.IT.080803</v>
      </c>
      <c r="K1357" s="2" t="s">
        <v>1192</v>
      </c>
      <c r="L1357" t="str">
        <f t="shared" si="126"/>
        <v>Rash</v>
      </c>
      <c r="M1357" s="12" t="str">
        <f t="shared" si="127"/>
        <v>PI.IC.IT.080803.01</v>
      </c>
      <c r="N1357" s="12"/>
      <c r="O1357" s="12" t="str">
        <f t="shared" si="128"/>
        <v>PH.IC.IT.080803.01</v>
      </c>
      <c r="Q1357" s="12" t="str">
        <f t="shared" si="129"/>
        <v>CL.IC.IT.080803.01</v>
      </c>
    </row>
    <row r="1358" spans="1:17" ht="15">
      <c r="A1358" t="s">
        <v>4089</v>
      </c>
      <c r="C1358" s="2" t="s">
        <v>10093</v>
      </c>
      <c r="E1358" s="2" t="s">
        <v>10093</v>
      </c>
      <c r="F1358" t="s">
        <v>4624</v>
      </c>
      <c r="G1358" t="s">
        <v>1533</v>
      </c>
      <c r="H1358" s="22" t="s">
        <v>1402</v>
      </c>
      <c r="I1358" t="s">
        <v>1533</v>
      </c>
      <c r="J1358" s="11" t="str">
        <f t="shared" si="125"/>
        <v>IC.IT.080804</v>
      </c>
      <c r="K1358" s="2" t="s">
        <v>1192</v>
      </c>
      <c r="L1358" t="str">
        <f t="shared" si="126"/>
        <v>Hematoma</v>
      </c>
      <c r="M1358" s="12" t="str">
        <f t="shared" si="127"/>
        <v>PI.IC.IT.080804.01</v>
      </c>
      <c r="N1358" s="12"/>
      <c r="O1358" s="12" t="str">
        <f t="shared" si="128"/>
        <v>PH.IC.IT.080804.01</v>
      </c>
      <c r="Q1358" s="12" t="str">
        <f t="shared" si="129"/>
        <v>CL.IC.IT.080804.01</v>
      </c>
    </row>
    <row r="1359" spans="1:17" ht="15">
      <c r="A1359" t="s">
        <v>4089</v>
      </c>
      <c r="C1359" s="2" t="s">
        <v>10093</v>
      </c>
      <c r="E1359" s="2" t="s">
        <v>10093</v>
      </c>
      <c r="F1359" t="s">
        <v>4624</v>
      </c>
      <c r="G1359" t="s">
        <v>2693</v>
      </c>
      <c r="H1359" s="22" t="s">
        <v>1404</v>
      </c>
      <c r="I1359" t="s">
        <v>4628</v>
      </c>
      <c r="J1359" s="11" t="str">
        <f t="shared" si="125"/>
        <v>IC.IT.080805</v>
      </c>
      <c r="K1359" s="2" t="s">
        <v>1192</v>
      </c>
      <c r="L1359" t="str">
        <f t="shared" si="126"/>
        <v>Bruising</v>
      </c>
      <c r="M1359" s="12" t="str">
        <f t="shared" si="127"/>
        <v>PI.IC.IT.080805.01</v>
      </c>
      <c r="N1359" s="12"/>
      <c r="O1359" s="12" t="str">
        <f t="shared" si="128"/>
        <v>PH.IC.IT.080805.01</v>
      </c>
      <c r="Q1359" s="12" t="str">
        <f t="shared" si="129"/>
        <v>CL.IC.IT.080805.01</v>
      </c>
    </row>
    <row r="1360" spans="1:17" ht="15">
      <c r="A1360" t="s">
        <v>4089</v>
      </c>
      <c r="C1360" s="2" t="s">
        <v>10093</v>
      </c>
      <c r="E1360" s="2" t="s">
        <v>10093</v>
      </c>
      <c r="F1360" t="s">
        <v>4624</v>
      </c>
      <c r="G1360" t="s">
        <v>4629</v>
      </c>
      <c r="H1360" s="22" t="s">
        <v>1406</v>
      </c>
      <c r="I1360" t="s">
        <v>4490</v>
      </c>
      <c r="J1360" s="11" t="str">
        <f t="shared" si="125"/>
        <v>IC.IT.080806</v>
      </c>
      <c r="K1360" s="2" t="s">
        <v>1192</v>
      </c>
      <c r="L1360" t="str">
        <f t="shared" si="126"/>
        <v>Incontinence dermatitis</v>
      </c>
      <c r="M1360" s="12" t="str">
        <f t="shared" si="127"/>
        <v>PI.IC.IT.080806.01</v>
      </c>
      <c r="N1360" s="12"/>
      <c r="O1360" s="12" t="str">
        <f t="shared" si="128"/>
        <v>PH.IC.IT.080806.01</v>
      </c>
      <c r="Q1360" s="12" t="str">
        <f t="shared" si="129"/>
        <v>CL.IC.IT.080806.01</v>
      </c>
    </row>
    <row r="1361" spans="1:17" ht="15">
      <c r="A1361" t="s">
        <v>4089</v>
      </c>
      <c r="C1361" s="2" t="s">
        <v>10093</v>
      </c>
      <c r="E1361" s="2" t="s">
        <v>10093</v>
      </c>
      <c r="F1361" t="s">
        <v>4491</v>
      </c>
      <c r="G1361" t="s">
        <v>4492</v>
      </c>
      <c r="H1361" s="22" t="s">
        <v>1419</v>
      </c>
      <c r="I1361" t="s">
        <v>4492</v>
      </c>
      <c r="J1361" s="11" t="str">
        <f t="shared" si="125"/>
        <v>IC.IT.080807</v>
      </c>
      <c r="K1361" s="2" t="s">
        <v>1192</v>
      </c>
      <c r="L1361" t="str">
        <f t="shared" si="126"/>
        <v>Excoriation</v>
      </c>
      <c r="M1361" s="12" t="str">
        <f t="shared" si="127"/>
        <v>PI.IC.IT.080807.01</v>
      </c>
      <c r="N1361" s="12"/>
      <c r="O1361" s="12" t="str">
        <f t="shared" si="128"/>
        <v>PH.IC.IT.080807.01</v>
      </c>
      <c r="Q1361" s="12" t="str">
        <f t="shared" si="129"/>
        <v>CL.IC.IT.080807.01</v>
      </c>
    </row>
    <row r="1362" spans="1:17" ht="15">
      <c r="A1362" t="s">
        <v>4089</v>
      </c>
      <c r="C1362" s="2" t="s">
        <v>10093</v>
      </c>
      <c r="E1362" s="2" t="s">
        <v>10093</v>
      </c>
      <c r="F1362" t="s">
        <v>4491</v>
      </c>
      <c r="G1362" t="s">
        <v>4076</v>
      </c>
      <c r="H1362" s="2" t="s">
        <v>10093</v>
      </c>
      <c r="I1362" t="s">
        <v>4076</v>
      </c>
      <c r="J1362" s="11" t="str">
        <f t="shared" si="125"/>
        <v>IC.IT.080808</v>
      </c>
      <c r="K1362" s="2" t="s">
        <v>1192</v>
      </c>
      <c r="L1362" t="str">
        <f t="shared" si="126"/>
        <v>Petechiae</v>
      </c>
      <c r="M1362" s="12" t="str">
        <f t="shared" si="127"/>
        <v>PI.IC.IT.080808.01</v>
      </c>
      <c r="N1362" s="12"/>
      <c r="O1362" s="12" t="str">
        <f t="shared" si="128"/>
        <v>PH.IC.IT.080808.01</v>
      </c>
      <c r="Q1362" s="12" t="str">
        <f t="shared" si="129"/>
        <v>CL.IC.IT.080808.01</v>
      </c>
    </row>
    <row r="1363" spans="1:17" ht="15">
      <c r="A1363" t="s">
        <v>4089</v>
      </c>
      <c r="C1363" s="2" t="s">
        <v>10093</v>
      </c>
      <c r="E1363" s="2" t="s">
        <v>10093</v>
      </c>
      <c r="F1363" t="s">
        <v>4624</v>
      </c>
      <c r="G1363" t="s">
        <v>2734</v>
      </c>
      <c r="H1363" s="22" t="s">
        <v>10095</v>
      </c>
      <c r="I1363" t="s">
        <v>930</v>
      </c>
      <c r="J1363" s="11" t="str">
        <f t="shared" si="125"/>
        <v>IC.IT.080809</v>
      </c>
      <c r="K1363" s="2" t="s">
        <v>1192</v>
      </c>
      <c r="L1363" t="str">
        <f t="shared" si="126"/>
        <v>Other:  specify</v>
      </c>
      <c r="M1363" s="12" t="str">
        <f t="shared" si="127"/>
        <v>PI.IC.IT.080809.01</v>
      </c>
      <c r="N1363" s="12"/>
      <c r="O1363" s="12" t="str">
        <f t="shared" si="128"/>
        <v>PH.IC.IT.080809.01</v>
      </c>
      <c r="Q1363" s="12" t="str">
        <f t="shared" si="129"/>
        <v>CL.IC.IT.080809.01</v>
      </c>
    </row>
    <row r="1364" spans="1:17" ht="15">
      <c r="A1364" t="s">
        <v>4089</v>
      </c>
      <c r="B1364" t="s">
        <v>4493</v>
      </c>
      <c r="C1364" s="2" t="s">
        <v>10095</v>
      </c>
      <c r="D1364" t="s">
        <v>4631</v>
      </c>
      <c r="E1364" s="2" t="s">
        <v>1192</v>
      </c>
      <c r="F1364" t="s">
        <v>4632</v>
      </c>
      <c r="G1364" t="s">
        <v>239</v>
      </c>
      <c r="H1364" s="2" t="s">
        <v>1192</v>
      </c>
      <c r="I1364" t="s">
        <v>3009</v>
      </c>
      <c r="J1364" s="11" t="str">
        <f t="shared" si="125"/>
        <v>IC.IT.090101</v>
      </c>
      <c r="K1364" s="2" t="s">
        <v>1192</v>
      </c>
      <c r="L1364" t="str">
        <f t="shared" si="126"/>
        <v>Abdomen upper quadrant right</v>
      </c>
      <c r="M1364" s="12" t="str">
        <f t="shared" si="127"/>
        <v>PI.IC.IT.090101.01</v>
      </c>
      <c r="N1364" s="12"/>
      <c r="O1364" s="12" t="str">
        <f t="shared" si="128"/>
        <v>PH.IC.IT.090101.01</v>
      </c>
      <c r="Q1364" s="12" t="str">
        <f t="shared" si="129"/>
        <v>CL.IC.IT.090101.01</v>
      </c>
    </row>
    <row r="1365" spans="1:17" ht="15">
      <c r="A1365" t="s">
        <v>4089</v>
      </c>
      <c r="C1365" s="2" t="s">
        <v>10095</v>
      </c>
      <c r="E1365" s="2" t="s">
        <v>1192</v>
      </c>
      <c r="F1365" t="s">
        <v>4632</v>
      </c>
      <c r="G1365" t="s">
        <v>240</v>
      </c>
      <c r="H1365" s="2" t="s">
        <v>923</v>
      </c>
      <c r="I1365" t="s">
        <v>3011</v>
      </c>
      <c r="J1365" s="11" t="str">
        <f t="shared" si="125"/>
        <v>IC.IT.090102</v>
      </c>
      <c r="K1365" s="2" t="s">
        <v>1192</v>
      </c>
      <c r="L1365" t="str">
        <f t="shared" si="126"/>
        <v>Abdomen lower quadrant right</v>
      </c>
      <c r="M1365" s="12" t="str">
        <f t="shared" si="127"/>
        <v>PI.IC.IT.090102.01</v>
      </c>
      <c r="N1365" s="12"/>
      <c r="O1365" s="12" t="str">
        <f t="shared" si="128"/>
        <v>PH.IC.IT.090102.01</v>
      </c>
      <c r="Q1365" s="12" t="str">
        <f t="shared" si="129"/>
        <v>CL.IC.IT.090102.01</v>
      </c>
    </row>
    <row r="1366" spans="1:17" ht="15">
      <c r="A1366" t="s">
        <v>4089</v>
      </c>
      <c r="C1366" s="2" t="s">
        <v>10095</v>
      </c>
      <c r="E1366" s="2" t="s">
        <v>11324</v>
      </c>
      <c r="F1366" t="s">
        <v>4632</v>
      </c>
      <c r="G1366" t="s">
        <v>241</v>
      </c>
      <c r="H1366" s="2" t="s">
        <v>9640</v>
      </c>
      <c r="I1366" t="s">
        <v>3013</v>
      </c>
      <c r="J1366" s="11" t="str">
        <f t="shared" si="125"/>
        <v>IC.IT.090103</v>
      </c>
      <c r="K1366" s="2" t="s">
        <v>11324</v>
      </c>
      <c r="L1366" t="str">
        <f t="shared" si="126"/>
        <v>Abdomen upper quadrant left</v>
      </c>
      <c r="M1366" s="12" t="str">
        <f t="shared" si="127"/>
        <v>PI.IC.IT.090103.01</v>
      </c>
      <c r="N1366" s="12"/>
      <c r="O1366" s="12" t="str">
        <f t="shared" si="128"/>
        <v>PH.IC.IT.090103.01</v>
      </c>
      <c r="Q1366" s="12" t="str">
        <f t="shared" si="129"/>
        <v>CL.IC.IT.090103.01</v>
      </c>
    </row>
    <row r="1367" spans="1:17" ht="15">
      <c r="A1367" t="s">
        <v>4089</v>
      </c>
      <c r="C1367" s="2" t="s">
        <v>10095</v>
      </c>
      <c r="E1367" s="2" t="s">
        <v>11324</v>
      </c>
      <c r="F1367" t="s">
        <v>4632</v>
      </c>
      <c r="G1367" t="s">
        <v>4575</v>
      </c>
      <c r="H1367" s="2" t="s">
        <v>7070</v>
      </c>
      <c r="I1367" t="s">
        <v>3015</v>
      </c>
      <c r="J1367" s="11" t="str">
        <f t="shared" si="125"/>
        <v>IC.IT.090104</v>
      </c>
      <c r="K1367" s="2" t="s">
        <v>11324</v>
      </c>
      <c r="L1367" t="str">
        <f t="shared" si="126"/>
        <v>Abdomen lower quadrant left</v>
      </c>
      <c r="M1367" s="12" t="str">
        <f t="shared" si="127"/>
        <v>PI.IC.IT.090104.01</v>
      </c>
      <c r="N1367" s="12"/>
      <c r="O1367" s="12" t="str">
        <f t="shared" si="128"/>
        <v>PH.IC.IT.090104.01</v>
      </c>
      <c r="Q1367" s="12" t="str">
        <f t="shared" si="129"/>
        <v>CL.IC.IT.090104.01</v>
      </c>
    </row>
    <row r="1368" spans="1:17" ht="15">
      <c r="A1368" t="s">
        <v>4089</v>
      </c>
      <c r="C1368" s="2" t="s">
        <v>10095</v>
      </c>
      <c r="E1368" s="2" t="s">
        <v>11324</v>
      </c>
      <c r="F1368" t="s">
        <v>4632</v>
      </c>
      <c r="G1368" t="s">
        <v>4576</v>
      </c>
      <c r="H1368" s="2" t="s">
        <v>7071</v>
      </c>
      <c r="I1368" t="s">
        <v>4005</v>
      </c>
      <c r="J1368" s="11" t="str">
        <f t="shared" si="125"/>
        <v>IC.IT.090105</v>
      </c>
      <c r="K1368" s="2" t="s">
        <v>11324</v>
      </c>
      <c r="L1368" t="str">
        <f t="shared" si="126"/>
        <v>Abdomen entire</v>
      </c>
      <c r="M1368" s="12" t="str">
        <f t="shared" si="127"/>
        <v>PI.IC.IT.090105.01</v>
      </c>
      <c r="N1368" s="12"/>
      <c r="O1368" s="12" t="str">
        <f t="shared" si="128"/>
        <v>PH.IC.IT.090105.01</v>
      </c>
      <c r="Q1368" s="12" t="str">
        <f t="shared" si="129"/>
        <v>CL.IC.IT.090105.01</v>
      </c>
    </row>
    <row r="1369" spans="1:17" ht="15">
      <c r="A1369" t="s">
        <v>4089</v>
      </c>
      <c r="C1369" s="2" t="s">
        <v>10095</v>
      </c>
      <c r="E1369" s="2" t="s">
        <v>11324</v>
      </c>
      <c r="F1369" t="s">
        <v>4632</v>
      </c>
      <c r="G1369" t="s">
        <v>4006</v>
      </c>
      <c r="H1369" s="2" t="s">
        <v>6888</v>
      </c>
      <c r="I1369" t="s">
        <v>4299</v>
      </c>
      <c r="J1369" s="11" t="str">
        <f t="shared" si="125"/>
        <v>IC.IT.090106</v>
      </c>
      <c r="K1369" s="2" t="s">
        <v>11324</v>
      </c>
      <c r="L1369" t="str">
        <f t="shared" si="126"/>
        <v>Flank, right</v>
      </c>
      <c r="M1369" s="12" t="str">
        <f t="shared" si="127"/>
        <v>PI.IC.IT.090106.01</v>
      </c>
      <c r="N1369" s="12"/>
      <c r="O1369" s="12" t="str">
        <f t="shared" si="128"/>
        <v>PH.IC.IT.090106.01</v>
      </c>
      <c r="Q1369" s="12" t="str">
        <f t="shared" si="129"/>
        <v>CL.IC.IT.090106.01</v>
      </c>
    </row>
    <row r="1370" spans="1:17" ht="15">
      <c r="A1370" t="s">
        <v>4089</v>
      </c>
      <c r="C1370" s="2" t="s">
        <v>10095</v>
      </c>
      <c r="E1370" s="2" t="s">
        <v>11324</v>
      </c>
      <c r="F1370" t="s">
        <v>4632</v>
      </c>
      <c r="G1370" t="s">
        <v>4034</v>
      </c>
      <c r="H1370" s="2" t="s">
        <v>7284</v>
      </c>
      <c r="I1370" t="s">
        <v>4035</v>
      </c>
      <c r="J1370" s="11" t="str">
        <f t="shared" si="125"/>
        <v>IC.IT.090107</v>
      </c>
      <c r="K1370" s="2" t="s">
        <v>11324</v>
      </c>
      <c r="L1370" t="str">
        <f t="shared" si="126"/>
        <v>Flank, left</v>
      </c>
      <c r="M1370" s="12" t="str">
        <f t="shared" si="127"/>
        <v>PI.IC.IT.090107.01</v>
      </c>
      <c r="N1370" s="12"/>
      <c r="O1370" s="12" t="str">
        <f t="shared" si="128"/>
        <v>PH.IC.IT.090107.01</v>
      </c>
      <c r="Q1370" s="12" t="str">
        <f t="shared" si="129"/>
        <v>CL.IC.IT.090107.01</v>
      </c>
    </row>
    <row r="1371" spans="1:17" ht="15">
      <c r="A1371" t="s">
        <v>4089</v>
      </c>
      <c r="C1371" s="2" t="s">
        <v>10095</v>
      </c>
      <c r="D1371" t="s">
        <v>5196</v>
      </c>
      <c r="E1371" s="2" t="s">
        <v>9391</v>
      </c>
      <c r="F1371" t="s">
        <v>4633</v>
      </c>
      <c r="G1371" t="s">
        <v>4038</v>
      </c>
      <c r="H1371" s="2" t="s">
        <v>11324</v>
      </c>
      <c r="I1371" t="s">
        <v>4039</v>
      </c>
      <c r="J1371" s="11" t="str">
        <f t="shared" si="125"/>
        <v>IC.IT.090201</v>
      </c>
      <c r="K1371" s="2" t="s">
        <v>11324</v>
      </c>
      <c r="L1371" t="str">
        <f t="shared" si="126"/>
        <v>Axilla, right</v>
      </c>
      <c r="M1371" s="12" t="str">
        <f t="shared" si="127"/>
        <v>PI.IC.IT.090201.01</v>
      </c>
      <c r="N1371" s="12"/>
      <c r="O1371" s="12" t="str">
        <f t="shared" si="128"/>
        <v>PH.IC.IT.090201.01</v>
      </c>
      <c r="Q1371" s="12" t="str">
        <f t="shared" si="129"/>
        <v>CL.IC.IT.090201.01</v>
      </c>
    </row>
    <row r="1372" spans="1:17" ht="15">
      <c r="A1372" t="s">
        <v>4089</v>
      </c>
      <c r="C1372" s="2" t="s">
        <v>10095</v>
      </c>
      <c r="E1372" s="2" t="s">
        <v>9391</v>
      </c>
      <c r="F1372" t="s">
        <v>4633</v>
      </c>
      <c r="G1372" t="s">
        <v>4040</v>
      </c>
      <c r="H1372" s="2" t="s">
        <v>9391</v>
      </c>
      <c r="I1372" t="s">
        <v>4041</v>
      </c>
      <c r="J1372" s="11" t="str">
        <f t="shared" si="125"/>
        <v>IC.IT.090202</v>
      </c>
      <c r="K1372" s="2" t="s">
        <v>11324</v>
      </c>
      <c r="L1372" t="str">
        <f t="shared" si="126"/>
        <v>Axilla, left</v>
      </c>
      <c r="M1372" s="12" t="str">
        <f t="shared" si="127"/>
        <v>PI.IC.IT.090202.01</v>
      </c>
      <c r="N1372" s="12"/>
      <c r="O1372" s="12" t="str">
        <f t="shared" si="128"/>
        <v>PH.IC.IT.090202.01</v>
      </c>
      <c r="Q1372" s="12" t="str">
        <f t="shared" si="129"/>
        <v>CL.IC.IT.090202.01</v>
      </c>
    </row>
    <row r="1373" spans="1:17" ht="15">
      <c r="A1373" t="s">
        <v>4089</v>
      </c>
      <c r="C1373" s="2" t="s">
        <v>10095</v>
      </c>
      <c r="E1373" s="2" t="s">
        <v>9391</v>
      </c>
      <c r="F1373" t="s">
        <v>4633</v>
      </c>
      <c r="G1373" t="s">
        <v>4042</v>
      </c>
      <c r="H1373" s="2" t="s">
        <v>9640</v>
      </c>
      <c r="I1373" t="s">
        <v>4043</v>
      </c>
      <c r="J1373" s="11" t="str">
        <f t="shared" si="125"/>
        <v>IC.IT.090203</v>
      </c>
      <c r="K1373" s="2" t="s">
        <v>11324</v>
      </c>
      <c r="L1373" t="str">
        <f t="shared" si="126"/>
        <v>Arm upper, right</v>
      </c>
      <c r="M1373" s="12" t="str">
        <f t="shared" si="127"/>
        <v>PI.IC.IT.090203.01</v>
      </c>
      <c r="N1373" s="12"/>
      <c r="O1373" s="12" t="str">
        <f t="shared" si="128"/>
        <v>PH.IC.IT.090203.01</v>
      </c>
      <c r="Q1373" s="12" t="str">
        <f t="shared" si="129"/>
        <v>CL.IC.IT.090203.01</v>
      </c>
    </row>
    <row r="1374" spans="1:17" ht="15">
      <c r="A1374" t="s">
        <v>4089</v>
      </c>
      <c r="C1374" s="2" t="s">
        <v>10095</v>
      </c>
      <c r="E1374" s="2" t="s">
        <v>9391</v>
      </c>
      <c r="F1374" t="s">
        <v>4633</v>
      </c>
      <c r="G1374" t="s">
        <v>4044</v>
      </c>
      <c r="H1374" s="2" t="s">
        <v>7070</v>
      </c>
      <c r="I1374" t="s">
        <v>3886</v>
      </c>
      <c r="J1374" s="11" t="str">
        <f t="shared" si="125"/>
        <v>IC.IT.090204</v>
      </c>
      <c r="K1374" s="2" t="s">
        <v>11324</v>
      </c>
      <c r="L1374" t="str">
        <f t="shared" si="126"/>
        <v>Arm upper, left</v>
      </c>
      <c r="M1374" s="12" t="str">
        <f t="shared" si="127"/>
        <v>PI.IC.IT.090204.01</v>
      </c>
      <c r="N1374" s="12"/>
      <c r="O1374" s="12" t="str">
        <f t="shared" si="128"/>
        <v>PH.IC.IT.090204.01</v>
      </c>
      <c r="Q1374" s="12" t="str">
        <f t="shared" si="129"/>
        <v>CL.IC.IT.090204.01</v>
      </c>
    </row>
    <row r="1375" spans="1:17" ht="15">
      <c r="A1375" t="s">
        <v>4089</v>
      </c>
      <c r="C1375" s="2" t="s">
        <v>10095</v>
      </c>
      <c r="E1375" s="2" t="s">
        <v>9391</v>
      </c>
      <c r="F1375" t="s">
        <v>4633</v>
      </c>
      <c r="G1375" t="s">
        <v>3887</v>
      </c>
      <c r="H1375" s="2" t="s">
        <v>7071</v>
      </c>
      <c r="I1375" t="s">
        <v>3888</v>
      </c>
      <c r="J1375" s="11" t="str">
        <f t="shared" si="125"/>
        <v>IC.IT.090205</v>
      </c>
      <c r="K1375" s="2" t="s">
        <v>11324</v>
      </c>
      <c r="L1375" t="str">
        <f t="shared" si="126"/>
        <v>Elbow, right</v>
      </c>
      <c r="M1375" s="12" t="str">
        <f t="shared" si="127"/>
        <v>PI.IC.IT.090205.01</v>
      </c>
      <c r="N1375" s="12"/>
      <c r="O1375" s="12" t="str">
        <f t="shared" si="128"/>
        <v>PH.IC.IT.090205.01</v>
      </c>
      <c r="Q1375" s="12" t="str">
        <f t="shared" si="129"/>
        <v>CL.IC.IT.090205.01</v>
      </c>
    </row>
    <row r="1376" spans="1:17" ht="15">
      <c r="A1376" t="s">
        <v>4089</v>
      </c>
      <c r="C1376" s="2" t="s">
        <v>10095</v>
      </c>
      <c r="E1376" s="2" t="s">
        <v>9391</v>
      </c>
      <c r="F1376" t="s">
        <v>4633</v>
      </c>
      <c r="G1376" t="s">
        <v>3889</v>
      </c>
      <c r="H1376" s="2" t="s">
        <v>6888</v>
      </c>
      <c r="I1376" t="s">
        <v>3890</v>
      </c>
      <c r="J1376" s="11" t="str">
        <f t="shared" si="125"/>
        <v>IC.IT.090206</v>
      </c>
      <c r="K1376" s="2" t="s">
        <v>11324</v>
      </c>
      <c r="L1376" t="str">
        <f t="shared" si="126"/>
        <v>Elbow, left</v>
      </c>
      <c r="M1376" s="12" t="str">
        <f t="shared" si="127"/>
        <v>PI.IC.IT.090206.01</v>
      </c>
      <c r="N1376" s="12"/>
      <c r="O1376" s="12" t="str">
        <f t="shared" si="128"/>
        <v>PH.IC.IT.090206.01</v>
      </c>
      <c r="Q1376" s="12" t="str">
        <f t="shared" si="129"/>
        <v>CL.IC.IT.090206.01</v>
      </c>
    </row>
    <row r="1377" spans="1:17" ht="15">
      <c r="A1377" t="s">
        <v>4089</v>
      </c>
      <c r="C1377" s="2" t="s">
        <v>10095</v>
      </c>
      <c r="E1377" s="2" t="s">
        <v>9391</v>
      </c>
      <c r="F1377" t="s">
        <v>4633</v>
      </c>
      <c r="G1377" t="s">
        <v>3891</v>
      </c>
      <c r="H1377" s="2" t="s">
        <v>7284</v>
      </c>
      <c r="I1377" t="s">
        <v>3892</v>
      </c>
      <c r="J1377" s="11" t="str">
        <f t="shared" si="125"/>
        <v>IC.IT.090207</v>
      </c>
      <c r="K1377" s="2" t="s">
        <v>11324</v>
      </c>
      <c r="L1377" t="str">
        <f t="shared" si="126"/>
        <v>Forearm, right</v>
      </c>
      <c r="M1377" s="12" t="str">
        <f t="shared" si="127"/>
        <v>PI.IC.IT.090207.01</v>
      </c>
      <c r="N1377" s="12"/>
      <c r="O1377" s="12" t="str">
        <f t="shared" si="128"/>
        <v>PH.IC.IT.090207.01</v>
      </c>
      <c r="Q1377" s="12" t="str">
        <f t="shared" si="129"/>
        <v>CL.IC.IT.090207.01</v>
      </c>
    </row>
    <row r="1378" spans="1:17" ht="15">
      <c r="A1378" t="s">
        <v>4089</v>
      </c>
      <c r="C1378" s="2" t="s">
        <v>10095</v>
      </c>
      <c r="E1378" s="2" t="s">
        <v>9391</v>
      </c>
      <c r="F1378" t="s">
        <v>4633</v>
      </c>
      <c r="G1378" t="s">
        <v>3893</v>
      </c>
      <c r="H1378" s="2" t="s">
        <v>10093</v>
      </c>
      <c r="I1378" t="s">
        <v>3894</v>
      </c>
      <c r="J1378" s="11" t="str">
        <f t="shared" si="125"/>
        <v>IC.IT.090208</v>
      </c>
      <c r="K1378" s="2" t="s">
        <v>11324</v>
      </c>
      <c r="L1378" t="str">
        <f t="shared" si="126"/>
        <v>Forearm, left</v>
      </c>
      <c r="M1378" s="12" t="str">
        <f t="shared" si="127"/>
        <v>PI.IC.IT.090208.01</v>
      </c>
      <c r="N1378" s="12"/>
      <c r="O1378" s="12" t="str">
        <f t="shared" si="128"/>
        <v>PH.IC.IT.090208.01</v>
      </c>
      <c r="Q1378" s="12" t="str">
        <f t="shared" si="129"/>
        <v>CL.IC.IT.090208.01</v>
      </c>
    </row>
    <row r="1379" spans="1:17" ht="15">
      <c r="A1379" t="s">
        <v>4089</v>
      </c>
      <c r="C1379" s="2" t="s">
        <v>10095</v>
      </c>
      <c r="E1379" s="2" t="s">
        <v>9391</v>
      </c>
      <c r="F1379" t="s">
        <v>4633</v>
      </c>
      <c r="G1379" t="s">
        <v>3895</v>
      </c>
      <c r="H1379" s="2" t="s">
        <v>10095</v>
      </c>
      <c r="I1379" t="s">
        <v>3896</v>
      </c>
      <c r="J1379" s="11" t="str">
        <f t="shared" si="125"/>
        <v>IC.IT.090209</v>
      </c>
      <c r="K1379" s="2" t="s">
        <v>11324</v>
      </c>
      <c r="L1379" t="str">
        <f t="shared" si="126"/>
        <v>Wrist, right</v>
      </c>
      <c r="M1379" s="12" t="str">
        <f t="shared" si="127"/>
        <v>PI.IC.IT.090209.01</v>
      </c>
      <c r="N1379" s="12"/>
      <c r="O1379" s="12" t="str">
        <f t="shared" si="128"/>
        <v>PH.IC.IT.090209.01</v>
      </c>
      <c r="Q1379" s="12" t="str">
        <f t="shared" si="129"/>
        <v>CL.IC.IT.090209.01</v>
      </c>
    </row>
    <row r="1380" spans="1:17" ht="15">
      <c r="A1380" t="s">
        <v>4089</v>
      </c>
      <c r="C1380" s="2" t="s">
        <v>10095</v>
      </c>
      <c r="E1380" s="2" t="s">
        <v>9391</v>
      </c>
      <c r="F1380" t="s">
        <v>4633</v>
      </c>
      <c r="G1380" t="s">
        <v>3897</v>
      </c>
      <c r="H1380" s="2" t="s">
        <v>10905</v>
      </c>
      <c r="I1380" t="s">
        <v>3898</v>
      </c>
      <c r="J1380" s="11" t="str">
        <f t="shared" si="125"/>
        <v>IC.IT.090210</v>
      </c>
      <c r="K1380" s="2" t="s">
        <v>11324</v>
      </c>
      <c r="L1380" t="str">
        <f t="shared" si="126"/>
        <v>Wrist, left</v>
      </c>
      <c r="M1380" s="12" t="str">
        <f t="shared" si="127"/>
        <v>PI.IC.IT.090210.01</v>
      </c>
      <c r="N1380" s="12"/>
      <c r="O1380" s="12" t="str">
        <f t="shared" si="128"/>
        <v>PH.IC.IT.090210.01</v>
      </c>
      <c r="Q1380" s="12" t="str">
        <f t="shared" si="129"/>
        <v>CL.IC.IT.090210.01</v>
      </c>
    </row>
    <row r="1381" spans="1:17" ht="15">
      <c r="A1381" t="s">
        <v>4089</v>
      </c>
      <c r="C1381" s="2" t="s">
        <v>10095</v>
      </c>
      <c r="E1381" s="2" t="s">
        <v>923</v>
      </c>
      <c r="F1381" t="s">
        <v>4633</v>
      </c>
      <c r="G1381" t="s">
        <v>4048</v>
      </c>
      <c r="H1381" s="2" t="s">
        <v>8048</v>
      </c>
      <c r="I1381" t="s">
        <v>4049</v>
      </c>
      <c r="J1381" s="11" t="str">
        <f t="shared" si="125"/>
        <v>IC.IT.090211</v>
      </c>
      <c r="K1381" s="2" t="s">
        <v>1192</v>
      </c>
      <c r="L1381" t="str">
        <f t="shared" si="126"/>
        <v>Hand, right</v>
      </c>
      <c r="M1381" s="12" t="str">
        <f t="shared" si="127"/>
        <v>PI.IC.IT.090211.01</v>
      </c>
      <c r="N1381" s="12"/>
      <c r="O1381" s="12" t="str">
        <f t="shared" si="128"/>
        <v>PH.IC.IT.090211.01</v>
      </c>
      <c r="Q1381" s="12" t="str">
        <f t="shared" si="129"/>
        <v>CL.IC.IT.090211.01</v>
      </c>
    </row>
    <row r="1382" spans="1:17" ht="15">
      <c r="A1382" t="s">
        <v>4089</v>
      </c>
      <c r="C1382" s="2" t="s">
        <v>10095</v>
      </c>
      <c r="E1382" s="2" t="s">
        <v>923</v>
      </c>
      <c r="F1382" t="s">
        <v>4633</v>
      </c>
      <c r="G1382" t="s">
        <v>4050</v>
      </c>
      <c r="H1382" s="2" t="s">
        <v>11023</v>
      </c>
      <c r="I1382" t="s">
        <v>4051</v>
      </c>
      <c r="J1382" s="11" t="str">
        <f t="shared" ref="J1382:J1445" si="130">CONCATENATE("IC.IT.",C1382,E1382,H1382)</f>
        <v>IC.IT.090212</v>
      </c>
      <c r="K1382" s="2" t="s">
        <v>1192</v>
      </c>
      <c r="L1382" t="str">
        <f t="shared" ref="L1382:L1445" si="131">G1382</f>
        <v>Hand, left</v>
      </c>
      <c r="M1382" s="12" t="str">
        <f t="shared" ref="M1382:M1445" si="132">CONCATENATE("PI.",J1382,".",K1382)</f>
        <v>PI.IC.IT.090212.01</v>
      </c>
      <c r="N1382" s="12"/>
      <c r="O1382" s="12" t="str">
        <f t="shared" ref="O1382:O1445" si="133">CONCATENATE("PH.",J1382,".",K1382)</f>
        <v>PH.IC.IT.090212.01</v>
      </c>
      <c r="Q1382" s="12" t="str">
        <f t="shared" ref="Q1382:Q1445" si="134">CONCATENATE("CL.",J1382,".",K1382)</f>
        <v>CL.IC.IT.090212.01</v>
      </c>
    </row>
    <row r="1383" spans="1:17" ht="15">
      <c r="A1383" t="s">
        <v>4089</v>
      </c>
      <c r="C1383" s="2" t="s">
        <v>10095</v>
      </c>
      <c r="E1383" s="2" t="s">
        <v>923</v>
      </c>
      <c r="F1383" t="s">
        <v>4633</v>
      </c>
      <c r="G1383" t="s">
        <v>3902</v>
      </c>
      <c r="H1383" s="2" t="s">
        <v>8201</v>
      </c>
      <c r="I1383" t="s">
        <v>3903</v>
      </c>
      <c r="J1383" s="11" t="str">
        <f t="shared" si="130"/>
        <v>IC.IT.090213</v>
      </c>
      <c r="K1383" s="2" t="s">
        <v>1192</v>
      </c>
      <c r="L1383" t="str">
        <f t="shared" si="131"/>
        <v>Finger(s), right: specify</v>
      </c>
      <c r="M1383" s="12" t="str">
        <f t="shared" si="132"/>
        <v>PI.IC.IT.090213.01</v>
      </c>
      <c r="N1383" s="12"/>
      <c r="O1383" s="12" t="str">
        <f t="shared" si="133"/>
        <v>PH.IC.IT.090213.01</v>
      </c>
      <c r="Q1383" s="12" t="str">
        <f t="shared" si="134"/>
        <v>CL.IC.IT.090213.01</v>
      </c>
    </row>
    <row r="1384" spans="1:17" ht="15">
      <c r="A1384" t="s">
        <v>4089</v>
      </c>
      <c r="C1384" s="2" t="s">
        <v>10095</v>
      </c>
      <c r="E1384" s="2" t="s">
        <v>923</v>
      </c>
      <c r="F1384" t="s">
        <v>4633</v>
      </c>
      <c r="G1384" t="s">
        <v>4314</v>
      </c>
      <c r="H1384" s="2" t="s">
        <v>9621</v>
      </c>
      <c r="I1384" t="s">
        <v>3905</v>
      </c>
      <c r="J1384" s="11" t="str">
        <f t="shared" si="130"/>
        <v>IC.IT.090214</v>
      </c>
      <c r="K1384" s="2" t="s">
        <v>1192</v>
      </c>
      <c r="L1384" t="str">
        <f t="shared" si="131"/>
        <v>Finger(s), left: specify</v>
      </c>
      <c r="M1384" s="12" t="str">
        <f t="shared" si="132"/>
        <v>PI.IC.IT.090214.01</v>
      </c>
      <c r="N1384" s="12"/>
      <c r="O1384" s="12" t="str">
        <f t="shared" si="133"/>
        <v>PH.IC.IT.090214.01</v>
      </c>
      <c r="Q1384" s="12" t="str">
        <f t="shared" si="134"/>
        <v>CL.IC.IT.090214.01</v>
      </c>
    </row>
    <row r="1385" spans="1:17" ht="15">
      <c r="A1385" t="s">
        <v>4089</v>
      </c>
      <c r="C1385" s="2" t="s">
        <v>10095</v>
      </c>
      <c r="E1385" s="2" t="s">
        <v>923</v>
      </c>
      <c r="F1385" t="s">
        <v>4633</v>
      </c>
      <c r="G1385" t="s">
        <v>3906</v>
      </c>
      <c r="H1385" s="2" t="s">
        <v>6135</v>
      </c>
      <c r="I1385" t="s">
        <v>3907</v>
      </c>
      <c r="J1385" s="11" t="str">
        <f t="shared" si="130"/>
        <v>IC.IT.090215</v>
      </c>
      <c r="K1385" s="2" t="s">
        <v>1192</v>
      </c>
      <c r="L1385" t="str">
        <f t="shared" si="131"/>
        <v>Thigh, right</v>
      </c>
      <c r="M1385" s="12" t="str">
        <f t="shared" si="132"/>
        <v>PI.IC.IT.090215.01</v>
      </c>
      <c r="N1385" s="12"/>
      <c r="O1385" s="12" t="str">
        <f t="shared" si="133"/>
        <v>PH.IC.IT.090215.01</v>
      </c>
      <c r="Q1385" s="12" t="str">
        <f t="shared" si="134"/>
        <v>CL.IC.IT.090215.01</v>
      </c>
    </row>
    <row r="1386" spans="1:17" ht="15">
      <c r="A1386" t="s">
        <v>4089</v>
      </c>
      <c r="C1386" s="2" t="s">
        <v>10095</v>
      </c>
      <c r="E1386" s="2" t="s">
        <v>923</v>
      </c>
      <c r="F1386" t="s">
        <v>4633</v>
      </c>
      <c r="G1386" t="s">
        <v>3908</v>
      </c>
      <c r="H1386" s="2" t="s">
        <v>5740</v>
      </c>
      <c r="I1386" t="s">
        <v>3909</v>
      </c>
      <c r="J1386" s="11" t="str">
        <f t="shared" si="130"/>
        <v>IC.IT.090216</v>
      </c>
      <c r="K1386" s="2" t="s">
        <v>1192</v>
      </c>
      <c r="L1386" t="str">
        <f t="shared" si="131"/>
        <v>Thigh, left</v>
      </c>
      <c r="M1386" s="12" t="str">
        <f t="shared" si="132"/>
        <v>PI.IC.IT.090216.01</v>
      </c>
      <c r="N1386" s="12"/>
      <c r="O1386" s="12" t="str">
        <f t="shared" si="133"/>
        <v>PH.IC.IT.090216.01</v>
      </c>
      <c r="Q1386" s="12" t="str">
        <f t="shared" si="134"/>
        <v>CL.IC.IT.090216.01</v>
      </c>
    </row>
    <row r="1387" spans="1:17" ht="15">
      <c r="A1387" t="s">
        <v>4089</v>
      </c>
      <c r="C1387" s="2" t="s">
        <v>10095</v>
      </c>
      <c r="E1387" s="2" t="s">
        <v>923</v>
      </c>
      <c r="F1387" t="s">
        <v>4633</v>
      </c>
      <c r="G1387" t="s">
        <v>3777</v>
      </c>
      <c r="H1387" s="2" t="s">
        <v>1138</v>
      </c>
      <c r="I1387" t="s">
        <v>3778</v>
      </c>
      <c r="J1387" s="11" t="str">
        <f t="shared" si="130"/>
        <v>IC.IT.090217</v>
      </c>
      <c r="K1387" s="2" t="s">
        <v>1192</v>
      </c>
      <c r="L1387" t="str">
        <f t="shared" si="131"/>
        <v>Knee, right</v>
      </c>
      <c r="M1387" s="12" t="str">
        <f t="shared" si="132"/>
        <v>PI.IC.IT.090217.01</v>
      </c>
      <c r="N1387" s="12"/>
      <c r="O1387" s="12" t="str">
        <f t="shared" si="133"/>
        <v>PH.IC.IT.090217.01</v>
      </c>
      <c r="Q1387" s="12" t="str">
        <f t="shared" si="134"/>
        <v>CL.IC.IT.090217.01</v>
      </c>
    </row>
    <row r="1388" spans="1:17" ht="15">
      <c r="A1388" t="s">
        <v>4089</v>
      </c>
      <c r="C1388" s="2" t="s">
        <v>10095</v>
      </c>
      <c r="E1388" s="2" t="s">
        <v>923</v>
      </c>
      <c r="F1388" t="s">
        <v>4633</v>
      </c>
      <c r="G1388" t="s">
        <v>3779</v>
      </c>
      <c r="H1388" s="2" t="s">
        <v>965</v>
      </c>
      <c r="I1388" t="s">
        <v>3780</v>
      </c>
      <c r="J1388" s="11" t="str">
        <f t="shared" si="130"/>
        <v>IC.IT.090218</v>
      </c>
      <c r="K1388" s="2" t="s">
        <v>1192</v>
      </c>
      <c r="L1388" t="str">
        <f t="shared" si="131"/>
        <v>Knee, left</v>
      </c>
      <c r="M1388" s="12" t="str">
        <f t="shared" si="132"/>
        <v>PI.IC.IT.090218.01</v>
      </c>
      <c r="N1388" s="12"/>
      <c r="O1388" s="12" t="str">
        <f t="shared" si="133"/>
        <v>PH.IC.IT.090218.01</v>
      </c>
      <c r="Q1388" s="12" t="str">
        <f t="shared" si="134"/>
        <v>CL.IC.IT.090218.01</v>
      </c>
    </row>
    <row r="1389" spans="1:17" ht="15">
      <c r="A1389" t="s">
        <v>4089</v>
      </c>
      <c r="C1389" s="2" t="s">
        <v>10095</v>
      </c>
      <c r="E1389" s="2" t="s">
        <v>923</v>
      </c>
      <c r="F1389" t="s">
        <v>4633</v>
      </c>
      <c r="G1389" t="s">
        <v>3781</v>
      </c>
      <c r="H1389" s="2" t="s">
        <v>967</v>
      </c>
      <c r="I1389" t="s">
        <v>3782</v>
      </c>
      <c r="J1389" s="11" t="str">
        <f t="shared" si="130"/>
        <v>IC.IT.090219</v>
      </c>
      <c r="K1389" s="2" t="s">
        <v>1192</v>
      </c>
      <c r="L1389" t="str">
        <f t="shared" si="131"/>
        <v>Calf, right</v>
      </c>
      <c r="M1389" s="12" t="str">
        <f t="shared" si="132"/>
        <v>PI.IC.IT.090219.01</v>
      </c>
      <c r="N1389" s="12"/>
      <c r="O1389" s="12" t="str">
        <f t="shared" si="133"/>
        <v>PH.IC.IT.090219.01</v>
      </c>
      <c r="Q1389" s="12" t="str">
        <f t="shared" si="134"/>
        <v>CL.IC.IT.090219.01</v>
      </c>
    </row>
    <row r="1390" spans="1:17" ht="15">
      <c r="A1390" t="s">
        <v>4089</v>
      </c>
      <c r="C1390" s="2" t="s">
        <v>10095</v>
      </c>
      <c r="E1390" s="2" t="s">
        <v>923</v>
      </c>
      <c r="F1390" t="s">
        <v>4633</v>
      </c>
      <c r="G1390" t="s">
        <v>3783</v>
      </c>
      <c r="H1390" s="2" t="s">
        <v>6396</v>
      </c>
      <c r="I1390" t="s">
        <v>3784</v>
      </c>
      <c r="J1390" s="11" t="str">
        <f t="shared" si="130"/>
        <v>IC.IT.090220</v>
      </c>
      <c r="K1390" s="2" t="s">
        <v>1192</v>
      </c>
      <c r="L1390" t="str">
        <f t="shared" si="131"/>
        <v>Calf, left</v>
      </c>
      <c r="M1390" s="12" t="str">
        <f t="shared" si="132"/>
        <v>PI.IC.IT.090220.01</v>
      </c>
      <c r="N1390" s="12"/>
      <c r="O1390" s="12" t="str">
        <f t="shared" si="133"/>
        <v>PH.IC.IT.090220.01</v>
      </c>
      <c r="Q1390" s="12" t="str">
        <f t="shared" si="134"/>
        <v>CL.IC.IT.090220.01</v>
      </c>
    </row>
    <row r="1391" spans="1:17" ht="15">
      <c r="A1391" t="s">
        <v>4089</v>
      </c>
      <c r="C1391" s="2" t="s">
        <v>10095</v>
      </c>
      <c r="E1391" s="2" t="s">
        <v>923</v>
      </c>
      <c r="F1391" t="s">
        <v>4633</v>
      </c>
      <c r="G1391" t="s">
        <v>3785</v>
      </c>
      <c r="H1391" s="2" t="s">
        <v>5577</v>
      </c>
      <c r="I1391" t="s">
        <v>3786</v>
      </c>
      <c r="J1391" s="11" t="str">
        <f t="shared" si="130"/>
        <v>IC.IT.090221</v>
      </c>
      <c r="K1391" s="2" t="s">
        <v>1192</v>
      </c>
      <c r="L1391" t="str">
        <f t="shared" si="131"/>
        <v>Ankle, right</v>
      </c>
      <c r="M1391" s="12" t="str">
        <f t="shared" si="132"/>
        <v>PI.IC.IT.090221.01</v>
      </c>
      <c r="N1391" s="12"/>
      <c r="O1391" s="12" t="str">
        <f t="shared" si="133"/>
        <v>PH.IC.IT.090221.01</v>
      </c>
      <c r="Q1391" s="12" t="str">
        <f t="shared" si="134"/>
        <v>CL.IC.IT.090221.01</v>
      </c>
    </row>
    <row r="1392" spans="1:17" ht="15">
      <c r="A1392" t="s">
        <v>4089</v>
      </c>
      <c r="C1392" s="2" t="s">
        <v>10095</v>
      </c>
      <c r="E1392" s="2" t="s">
        <v>923</v>
      </c>
      <c r="F1392" t="s">
        <v>4633</v>
      </c>
      <c r="G1392" t="s">
        <v>3787</v>
      </c>
      <c r="H1392" s="2" t="s">
        <v>5751</v>
      </c>
      <c r="I1392" t="s">
        <v>3917</v>
      </c>
      <c r="J1392" s="11" t="str">
        <f t="shared" si="130"/>
        <v>IC.IT.090222</v>
      </c>
      <c r="K1392" s="2" t="s">
        <v>1192</v>
      </c>
      <c r="L1392" t="str">
        <f t="shared" si="131"/>
        <v>Ankle, left</v>
      </c>
      <c r="M1392" s="12" t="str">
        <f t="shared" si="132"/>
        <v>PI.IC.IT.090222.01</v>
      </c>
      <c r="N1392" s="12"/>
      <c r="O1392" s="12" t="str">
        <f t="shared" si="133"/>
        <v>PH.IC.IT.090222.01</v>
      </c>
      <c r="Q1392" s="12" t="str">
        <f t="shared" si="134"/>
        <v>CL.IC.IT.090222.01</v>
      </c>
    </row>
    <row r="1393" spans="1:17" ht="15">
      <c r="A1393" t="s">
        <v>4089</v>
      </c>
      <c r="C1393" s="2" t="s">
        <v>10095</v>
      </c>
      <c r="E1393" s="2" t="s">
        <v>923</v>
      </c>
      <c r="F1393" t="s">
        <v>4633</v>
      </c>
      <c r="G1393" t="s">
        <v>4191</v>
      </c>
      <c r="H1393" s="2" t="s">
        <v>5753</v>
      </c>
      <c r="I1393" t="s">
        <v>4192</v>
      </c>
      <c r="J1393" s="11" t="str">
        <f t="shared" si="130"/>
        <v>IC.IT.090223</v>
      </c>
      <c r="K1393" s="2" t="s">
        <v>1192</v>
      </c>
      <c r="L1393" t="str">
        <f t="shared" si="131"/>
        <v>Heel, right</v>
      </c>
      <c r="M1393" s="12" t="str">
        <f t="shared" si="132"/>
        <v>PI.IC.IT.090223.01</v>
      </c>
      <c r="N1393" s="12"/>
      <c r="O1393" s="12" t="str">
        <f t="shared" si="133"/>
        <v>PH.IC.IT.090223.01</v>
      </c>
      <c r="Q1393" s="12" t="str">
        <f t="shared" si="134"/>
        <v>CL.IC.IT.090223.01</v>
      </c>
    </row>
    <row r="1394" spans="1:17" ht="15">
      <c r="A1394" t="s">
        <v>4089</v>
      </c>
      <c r="C1394" s="2" t="s">
        <v>10095</v>
      </c>
      <c r="E1394" s="2" t="s">
        <v>923</v>
      </c>
      <c r="F1394" t="s">
        <v>4633</v>
      </c>
      <c r="G1394" t="s">
        <v>4193</v>
      </c>
      <c r="H1394" s="2" t="s">
        <v>6583</v>
      </c>
      <c r="I1394" t="s">
        <v>4194</v>
      </c>
      <c r="J1394" s="11" t="str">
        <f t="shared" si="130"/>
        <v>IC.IT.090224</v>
      </c>
      <c r="K1394" s="2" t="s">
        <v>1192</v>
      </c>
      <c r="L1394" t="str">
        <f t="shared" si="131"/>
        <v>Heel, left</v>
      </c>
      <c r="M1394" s="12" t="str">
        <f t="shared" si="132"/>
        <v>PI.IC.IT.090224.01</v>
      </c>
      <c r="N1394" s="12"/>
      <c r="O1394" s="12" t="str">
        <f t="shared" si="133"/>
        <v>PH.IC.IT.090224.01</v>
      </c>
      <c r="Q1394" s="12" t="str">
        <f t="shared" si="134"/>
        <v>CL.IC.IT.090224.01</v>
      </c>
    </row>
    <row r="1395" spans="1:17" ht="15">
      <c r="A1395" t="s">
        <v>4089</v>
      </c>
      <c r="C1395" s="2" t="s">
        <v>10095</v>
      </c>
      <c r="E1395" s="2" t="s">
        <v>923</v>
      </c>
      <c r="F1395" t="s">
        <v>4633</v>
      </c>
      <c r="G1395" t="s">
        <v>4195</v>
      </c>
      <c r="H1395" s="2" t="s">
        <v>7711</v>
      </c>
      <c r="I1395" t="s">
        <v>4196</v>
      </c>
      <c r="J1395" s="11" t="str">
        <f t="shared" si="130"/>
        <v>IC.IT.090225</v>
      </c>
      <c r="K1395" s="2" t="s">
        <v>1192</v>
      </c>
      <c r="L1395" t="str">
        <f t="shared" si="131"/>
        <v>Foot, right</v>
      </c>
      <c r="M1395" s="12" t="str">
        <f t="shared" si="132"/>
        <v>PI.IC.IT.090225.01</v>
      </c>
      <c r="N1395" s="12"/>
      <c r="O1395" s="12" t="str">
        <f t="shared" si="133"/>
        <v>PH.IC.IT.090225.01</v>
      </c>
      <c r="Q1395" s="12" t="str">
        <f t="shared" si="134"/>
        <v>CL.IC.IT.090225.01</v>
      </c>
    </row>
    <row r="1396" spans="1:17" ht="15">
      <c r="A1396" t="s">
        <v>4089</v>
      </c>
      <c r="C1396" s="2" t="s">
        <v>10095</v>
      </c>
      <c r="E1396" s="2" t="s">
        <v>923</v>
      </c>
      <c r="F1396" t="s">
        <v>4633</v>
      </c>
      <c r="G1396" t="s">
        <v>4197</v>
      </c>
      <c r="H1396" s="2" t="s">
        <v>9453</v>
      </c>
      <c r="I1396" t="s">
        <v>4198</v>
      </c>
      <c r="J1396" s="11" t="str">
        <f t="shared" si="130"/>
        <v>IC.IT.090226</v>
      </c>
      <c r="K1396" s="2" t="s">
        <v>1192</v>
      </c>
      <c r="L1396" t="str">
        <f t="shared" si="131"/>
        <v>Foot, left</v>
      </c>
      <c r="M1396" s="12" t="str">
        <f t="shared" si="132"/>
        <v>PI.IC.IT.090226.01</v>
      </c>
      <c r="N1396" s="12"/>
      <c r="O1396" s="12" t="str">
        <f t="shared" si="133"/>
        <v>PH.IC.IT.090226.01</v>
      </c>
      <c r="Q1396" s="12" t="str">
        <f t="shared" si="134"/>
        <v>CL.IC.IT.090226.01</v>
      </c>
    </row>
    <row r="1397" spans="1:17" ht="15">
      <c r="A1397" t="s">
        <v>4089</v>
      </c>
      <c r="C1397" s="2" t="s">
        <v>10095</v>
      </c>
      <c r="E1397" s="2" t="s">
        <v>923</v>
      </c>
      <c r="F1397" t="s">
        <v>4633</v>
      </c>
      <c r="G1397" t="s">
        <v>4199</v>
      </c>
      <c r="H1397" s="2" t="s">
        <v>5889</v>
      </c>
      <c r="I1397" t="s">
        <v>4200</v>
      </c>
      <c r="J1397" s="11" t="str">
        <f t="shared" si="130"/>
        <v>IC.IT.090227</v>
      </c>
      <c r="K1397" s="2" t="s">
        <v>1192</v>
      </c>
      <c r="L1397" t="str">
        <f t="shared" si="131"/>
        <v>Toe(s), right: specify</v>
      </c>
      <c r="M1397" s="12" t="str">
        <f t="shared" si="132"/>
        <v>PI.IC.IT.090227.01</v>
      </c>
      <c r="N1397" s="12"/>
      <c r="O1397" s="12" t="str">
        <f t="shared" si="133"/>
        <v>PH.IC.IT.090227.01</v>
      </c>
      <c r="Q1397" s="12" t="str">
        <f t="shared" si="134"/>
        <v>CL.IC.IT.090227.01</v>
      </c>
    </row>
    <row r="1398" spans="1:17" ht="15">
      <c r="A1398" t="s">
        <v>4089</v>
      </c>
      <c r="C1398" s="2" t="s">
        <v>10095</v>
      </c>
      <c r="E1398" s="2" t="s">
        <v>923</v>
      </c>
      <c r="F1398" t="s">
        <v>4633</v>
      </c>
      <c r="G1398" t="s">
        <v>4201</v>
      </c>
      <c r="H1398" s="2" t="s">
        <v>5892</v>
      </c>
      <c r="I1398" t="s">
        <v>4202</v>
      </c>
      <c r="J1398" s="11" t="str">
        <f t="shared" si="130"/>
        <v>IC.IT.090228</v>
      </c>
      <c r="K1398" s="2" t="s">
        <v>1192</v>
      </c>
      <c r="L1398" t="str">
        <f t="shared" si="131"/>
        <v>Toe(s), left:  specify</v>
      </c>
      <c r="M1398" s="12" t="str">
        <f t="shared" si="132"/>
        <v>PI.IC.IT.090228.01</v>
      </c>
      <c r="N1398" s="12"/>
      <c r="O1398" s="12" t="str">
        <f t="shared" si="133"/>
        <v>PH.IC.IT.090228.01</v>
      </c>
      <c r="Q1398" s="12" t="str">
        <f t="shared" si="134"/>
        <v>CL.IC.IT.090228.01</v>
      </c>
    </row>
    <row r="1399" spans="1:17" ht="15">
      <c r="A1399" t="s">
        <v>4089</v>
      </c>
      <c r="C1399" s="2" t="s">
        <v>10095</v>
      </c>
      <c r="D1399" t="s">
        <v>4648</v>
      </c>
      <c r="E1399" s="2" t="s">
        <v>1202</v>
      </c>
      <c r="F1399" t="s">
        <v>4497</v>
      </c>
      <c r="G1399" t="s">
        <v>4210</v>
      </c>
      <c r="H1399" s="2" t="s">
        <v>1192</v>
      </c>
      <c r="I1399" t="s">
        <v>4211</v>
      </c>
      <c r="J1399" s="11" t="str">
        <f t="shared" si="130"/>
        <v>IC.IT.090301</v>
      </c>
      <c r="K1399" s="2" t="s">
        <v>1192</v>
      </c>
      <c r="L1399" t="str">
        <f t="shared" si="131"/>
        <v>Face, right</v>
      </c>
      <c r="M1399" s="12" t="str">
        <f t="shared" si="132"/>
        <v>PI.IC.IT.090301.01</v>
      </c>
      <c r="N1399" s="12"/>
      <c r="O1399" s="12" t="str">
        <f t="shared" si="133"/>
        <v>PH.IC.IT.090301.01</v>
      </c>
      <c r="Q1399" s="12" t="str">
        <f t="shared" si="134"/>
        <v>CL.IC.IT.090301.01</v>
      </c>
    </row>
    <row r="1400" spans="1:17" ht="15">
      <c r="A1400" t="s">
        <v>4089</v>
      </c>
      <c r="C1400" s="2" t="s">
        <v>10095</v>
      </c>
      <c r="E1400" s="2" t="s">
        <v>1202</v>
      </c>
      <c r="F1400" t="s">
        <v>4497</v>
      </c>
      <c r="G1400" t="s">
        <v>4065</v>
      </c>
      <c r="H1400" s="2" t="s">
        <v>923</v>
      </c>
      <c r="I1400" t="s">
        <v>4066</v>
      </c>
      <c r="J1400" s="11" t="str">
        <f t="shared" si="130"/>
        <v>IC.IT.090302</v>
      </c>
      <c r="K1400" s="2" t="s">
        <v>1192</v>
      </c>
      <c r="L1400" t="str">
        <f t="shared" si="131"/>
        <v>Face, left</v>
      </c>
      <c r="M1400" s="12" t="str">
        <f t="shared" si="132"/>
        <v>PI.IC.IT.090302.01</v>
      </c>
      <c r="N1400" s="12"/>
      <c r="O1400" s="12" t="str">
        <f t="shared" si="133"/>
        <v>PH.IC.IT.090302.01</v>
      </c>
      <c r="Q1400" s="12" t="str">
        <f t="shared" si="134"/>
        <v>CL.IC.IT.090302.01</v>
      </c>
    </row>
    <row r="1401" spans="1:17" ht="15">
      <c r="A1401" t="s">
        <v>4089</v>
      </c>
      <c r="C1401" s="2" t="s">
        <v>10095</v>
      </c>
      <c r="E1401" s="2" t="s">
        <v>1202</v>
      </c>
      <c r="F1401" t="s">
        <v>4497</v>
      </c>
      <c r="G1401" t="s">
        <v>4067</v>
      </c>
      <c r="H1401" s="2" t="s">
        <v>1202</v>
      </c>
      <c r="I1401" t="s">
        <v>4067</v>
      </c>
      <c r="J1401" s="11" t="str">
        <f t="shared" si="130"/>
        <v>IC.IT.090303</v>
      </c>
      <c r="K1401" s="2" t="s">
        <v>1192</v>
      </c>
      <c r="L1401" t="str">
        <f t="shared" si="131"/>
        <v>Face</v>
      </c>
      <c r="M1401" s="12" t="str">
        <f t="shared" si="132"/>
        <v>PI.IC.IT.090303.01</v>
      </c>
      <c r="N1401" s="12"/>
      <c r="O1401" s="12" t="str">
        <f t="shared" si="133"/>
        <v>PH.IC.IT.090303.01</v>
      </c>
      <c r="Q1401" s="12" t="str">
        <f t="shared" si="134"/>
        <v>CL.IC.IT.090303.01</v>
      </c>
    </row>
    <row r="1402" spans="1:17" ht="15">
      <c r="A1402" t="s">
        <v>4089</v>
      </c>
      <c r="C1402" s="2" t="s">
        <v>10095</v>
      </c>
      <c r="E1402" s="2" t="s">
        <v>1202</v>
      </c>
      <c r="F1402" t="s">
        <v>4497</v>
      </c>
      <c r="G1402" t="s">
        <v>4360</v>
      </c>
      <c r="H1402" s="2" t="s">
        <v>7070</v>
      </c>
      <c r="I1402" t="s">
        <v>4361</v>
      </c>
      <c r="J1402" s="11" t="str">
        <f t="shared" si="130"/>
        <v>IC.IT.090304</v>
      </c>
      <c r="K1402" s="2" t="s">
        <v>1192</v>
      </c>
      <c r="L1402" t="str">
        <f t="shared" si="131"/>
        <v>Head, right</v>
      </c>
      <c r="M1402" s="12" t="str">
        <f t="shared" si="132"/>
        <v>PI.IC.IT.090304.01</v>
      </c>
      <c r="N1402" s="12"/>
      <c r="O1402" s="12" t="str">
        <f t="shared" si="133"/>
        <v>PH.IC.IT.090304.01</v>
      </c>
      <c r="Q1402" s="12" t="str">
        <f t="shared" si="134"/>
        <v>CL.IC.IT.090304.01</v>
      </c>
    </row>
    <row r="1403" spans="1:17" ht="15">
      <c r="A1403" t="s">
        <v>4089</v>
      </c>
      <c r="C1403" s="2" t="s">
        <v>10095</v>
      </c>
      <c r="E1403" s="2" t="s">
        <v>1202</v>
      </c>
      <c r="F1403" t="s">
        <v>4497</v>
      </c>
      <c r="G1403" t="s">
        <v>4362</v>
      </c>
      <c r="H1403" s="2" t="s">
        <v>7071</v>
      </c>
      <c r="I1403" t="s">
        <v>4363</v>
      </c>
      <c r="J1403" s="11" t="str">
        <f t="shared" si="130"/>
        <v>IC.IT.090305</v>
      </c>
      <c r="K1403" s="2" t="s">
        <v>1192</v>
      </c>
      <c r="L1403" t="str">
        <f t="shared" si="131"/>
        <v>Head, left</v>
      </c>
      <c r="M1403" s="12" t="str">
        <f t="shared" si="132"/>
        <v>PI.IC.IT.090305.01</v>
      </c>
      <c r="N1403" s="12"/>
      <c r="O1403" s="12" t="str">
        <f t="shared" si="133"/>
        <v>PH.IC.IT.090305.01</v>
      </c>
      <c r="Q1403" s="12" t="str">
        <f t="shared" si="134"/>
        <v>CL.IC.IT.090305.01</v>
      </c>
    </row>
    <row r="1404" spans="1:17" ht="15">
      <c r="A1404" t="s">
        <v>4089</v>
      </c>
      <c r="C1404" s="2" t="s">
        <v>10095</v>
      </c>
      <c r="E1404" s="2" t="s">
        <v>1202</v>
      </c>
      <c r="F1404" t="s">
        <v>4497</v>
      </c>
      <c r="G1404" t="s">
        <v>4364</v>
      </c>
      <c r="H1404" s="2" t="s">
        <v>6888</v>
      </c>
      <c r="I1404" t="s">
        <v>4364</v>
      </c>
      <c r="J1404" s="11" t="str">
        <f t="shared" si="130"/>
        <v>IC.IT.090306</v>
      </c>
      <c r="K1404" s="2" t="s">
        <v>1192</v>
      </c>
      <c r="L1404" t="str">
        <f t="shared" si="131"/>
        <v>Head</v>
      </c>
      <c r="M1404" s="12" t="str">
        <f t="shared" si="132"/>
        <v>PI.IC.IT.090306.01</v>
      </c>
      <c r="N1404" s="12"/>
      <c r="O1404" s="12" t="str">
        <f t="shared" si="133"/>
        <v>PH.IC.IT.090306.01</v>
      </c>
      <c r="Q1404" s="12" t="str">
        <f t="shared" si="134"/>
        <v>CL.IC.IT.090306.01</v>
      </c>
    </row>
    <row r="1405" spans="1:17" ht="15">
      <c r="A1405" t="s">
        <v>4089</v>
      </c>
      <c r="C1405" s="2" t="s">
        <v>10095</v>
      </c>
      <c r="E1405" s="2" t="s">
        <v>1202</v>
      </c>
      <c r="F1405" t="s">
        <v>4497</v>
      </c>
      <c r="G1405" t="s">
        <v>4336</v>
      </c>
      <c r="H1405" s="2" t="s">
        <v>7284</v>
      </c>
      <c r="I1405" t="s">
        <v>4337</v>
      </c>
      <c r="J1405" s="11" t="str">
        <f t="shared" si="130"/>
        <v>IC.IT.090307</v>
      </c>
      <c r="K1405" s="2" t="s">
        <v>1192</v>
      </c>
      <c r="L1405" t="str">
        <f t="shared" si="131"/>
        <v>Eye, right</v>
      </c>
      <c r="M1405" s="12" t="str">
        <f t="shared" si="132"/>
        <v>PI.IC.IT.090307.01</v>
      </c>
      <c r="N1405" s="12"/>
      <c r="O1405" s="12" t="str">
        <f t="shared" si="133"/>
        <v>PH.IC.IT.090307.01</v>
      </c>
      <c r="Q1405" s="12" t="str">
        <f t="shared" si="134"/>
        <v>CL.IC.IT.090307.01</v>
      </c>
    </row>
    <row r="1406" spans="1:17" ht="15">
      <c r="A1406" t="s">
        <v>4089</v>
      </c>
      <c r="C1406" s="2" t="s">
        <v>10095</v>
      </c>
      <c r="E1406" s="2" t="s">
        <v>1202</v>
      </c>
      <c r="F1406" t="s">
        <v>4497</v>
      </c>
      <c r="G1406" t="s">
        <v>4338</v>
      </c>
      <c r="H1406" s="2" t="s">
        <v>10093</v>
      </c>
      <c r="I1406" t="s">
        <v>4339</v>
      </c>
      <c r="J1406" s="11" t="str">
        <f t="shared" si="130"/>
        <v>IC.IT.090308</v>
      </c>
      <c r="K1406" s="2" t="s">
        <v>1192</v>
      </c>
      <c r="L1406" t="str">
        <f t="shared" si="131"/>
        <v>Eye, left</v>
      </c>
      <c r="M1406" s="12" t="str">
        <f t="shared" si="132"/>
        <v>PI.IC.IT.090308.01</v>
      </c>
      <c r="N1406" s="12"/>
      <c r="O1406" s="12" t="str">
        <f t="shared" si="133"/>
        <v>PH.IC.IT.090308.01</v>
      </c>
      <c r="Q1406" s="12" t="str">
        <f t="shared" si="134"/>
        <v>CL.IC.IT.090308.01</v>
      </c>
    </row>
    <row r="1407" spans="1:17" ht="15">
      <c r="A1407" t="s">
        <v>4089</v>
      </c>
      <c r="C1407" s="2" t="s">
        <v>10095</v>
      </c>
      <c r="E1407" s="2" t="s">
        <v>1202</v>
      </c>
      <c r="F1407" t="s">
        <v>4497</v>
      </c>
      <c r="G1407" t="s">
        <v>3913</v>
      </c>
      <c r="H1407" s="2" t="s">
        <v>10095</v>
      </c>
      <c r="I1407" t="s">
        <v>3914</v>
      </c>
      <c r="J1407" s="11" t="str">
        <f t="shared" si="130"/>
        <v>IC.IT.090309</v>
      </c>
      <c r="K1407" s="2" t="s">
        <v>1192</v>
      </c>
      <c r="L1407" t="str">
        <f t="shared" si="131"/>
        <v>Ear, right</v>
      </c>
      <c r="M1407" s="12" t="str">
        <f t="shared" si="132"/>
        <v>PI.IC.IT.090309.01</v>
      </c>
      <c r="N1407" s="12"/>
      <c r="O1407" s="12" t="str">
        <f t="shared" si="133"/>
        <v>PH.IC.IT.090309.01</v>
      </c>
      <c r="Q1407" s="12" t="str">
        <f t="shared" si="134"/>
        <v>CL.IC.IT.090309.01</v>
      </c>
    </row>
    <row r="1408" spans="1:17" ht="15">
      <c r="A1408" t="s">
        <v>4089</v>
      </c>
      <c r="C1408" s="2" t="s">
        <v>10095</v>
      </c>
      <c r="E1408" s="2" t="s">
        <v>1202</v>
      </c>
      <c r="F1408" t="s">
        <v>4497</v>
      </c>
      <c r="G1408" t="s">
        <v>3915</v>
      </c>
      <c r="H1408" s="2" t="s">
        <v>10905</v>
      </c>
      <c r="I1408" t="s">
        <v>3916</v>
      </c>
      <c r="J1408" s="11" t="str">
        <f t="shared" si="130"/>
        <v>IC.IT.090310</v>
      </c>
      <c r="K1408" s="2" t="s">
        <v>1192</v>
      </c>
      <c r="L1408" t="str">
        <f t="shared" si="131"/>
        <v>Ear, left</v>
      </c>
      <c r="M1408" s="12" t="str">
        <f t="shared" si="132"/>
        <v>PI.IC.IT.090310.01</v>
      </c>
      <c r="N1408" s="12"/>
      <c r="O1408" s="12" t="str">
        <f t="shared" si="133"/>
        <v>PH.IC.IT.090310.01</v>
      </c>
      <c r="Q1408" s="12" t="str">
        <f t="shared" si="134"/>
        <v>CL.IC.IT.090310.01</v>
      </c>
    </row>
    <row r="1409" spans="1:19" ht="15">
      <c r="A1409" t="s">
        <v>4089</v>
      </c>
      <c r="C1409" s="2" t="s">
        <v>10095</v>
      </c>
      <c r="E1409" s="2" t="s">
        <v>1202</v>
      </c>
      <c r="F1409" t="s">
        <v>4497</v>
      </c>
      <c r="G1409" t="s">
        <v>4064</v>
      </c>
      <c r="H1409" s="2" t="s">
        <v>8048</v>
      </c>
      <c r="I1409" t="s">
        <v>4064</v>
      </c>
      <c r="J1409" s="11" t="str">
        <f t="shared" si="130"/>
        <v>IC.IT.090311</v>
      </c>
      <c r="K1409" s="2" t="s">
        <v>1192</v>
      </c>
      <c r="L1409" t="str">
        <f t="shared" si="131"/>
        <v>Nose</v>
      </c>
      <c r="M1409" s="12" t="str">
        <f t="shared" si="132"/>
        <v>PI.IC.IT.090311.01</v>
      </c>
      <c r="N1409" s="12"/>
      <c r="O1409" s="12" t="str">
        <f t="shared" si="133"/>
        <v>PH.IC.IT.090311.01</v>
      </c>
      <c r="Q1409" s="12" t="str">
        <f t="shared" si="134"/>
        <v>CL.IC.IT.090311.01</v>
      </c>
    </row>
    <row r="1410" spans="1:19" ht="15">
      <c r="A1410" t="s">
        <v>4089</v>
      </c>
      <c r="C1410" s="2" t="s">
        <v>10095</v>
      </c>
      <c r="E1410" s="2" t="s">
        <v>1202</v>
      </c>
      <c r="F1410" t="s">
        <v>4497</v>
      </c>
      <c r="G1410" t="s">
        <v>4246</v>
      </c>
      <c r="H1410" s="2" t="s">
        <v>11023</v>
      </c>
      <c r="I1410" t="s">
        <v>4247</v>
      </c>
      <c r="J1410" s="11" t="str">
        <f t="shared" si="130"/>
        <v>IC.IT.090312</v>
      </c>
      <c r="K1410" s="2" t="s">
        <v>1192</v>
      </c>
      <c r="L1410" t="str">
        <f t="shared" si="131"/>
        <v>Nose, right side</v>
      </c>
      <c r="M1410" s="12" t="str">
        <f t="shared" si="132"/>
        <v>PI.IC.IT.090312.01</v>
      </c>
      <c r="N1410" s="12"/>
      <c r="O1410" s="12" t="str">
        <f t="shared" si="133"/>
        <v>PH.IC.IT.090312.01</v>
      </c>
      <c r="Q1410" s="12" t="str">
        <f t="shared" si="134"/>
        <v>CL.IC.IT.090312.01</v>
      </c>
    </row>
    <row r="1411" spans="1:19" ht="15">
      <c r="A1411" t="s">
        <v>4089</v>
      </c>
      <c r="C1411" s="2" t="s">
        <v>10095</v>
      </c>
      <c r="E1411" s="2" t="s">
        <v>1202</v>
      </c>
      <c r="F1411" t="s">
        <v>4497</v>
      </c>
      <c r="G1411" t="s">
        <v>4248</v>
      </c>
      <c r="H1411" s="2" t="s">
        <v>8201</v>
      </c>
      <c r="I1411" t="s">
        <v>4249</v>
      </c>
      <c r="J1411" s="11" t="str">
        <f t="shared" si="130"/>
        <v>IC.IT.090313</v>
      </c>
      <c r="K1411" s="2" t="s">
        <v>1192</v>
      </c>
      <c r="L1411" t="str">
        <f t="shared" si="131"/>
        <v>Nose, left side</v>
      </c>
      <c r="M1411" s="12" t="str">
        <f t="shared" si="132"/>
        <v>PI.IC.IT.090313.01</v>
      </c>
      <c r="N1411" s="12"/>
      <c r="O1411" s="12" t="str">
        <f t="shared" si="133"/>
        <v>PH.IC.IT.090313.01</v>
      </c>
      <c r="Q1411" s="12" t="str">
        <f t="shared" si="134"/>
        <v>CL.IC.IT.090313.01</v>
      </c>
    </row>
    <row r="1412" spans="1:19" ht="15">
      <c r="A1412" t="s">
        <v>4089</v>
      </c>
      <c r="C1412" s="2" t="s">
        <v>10095</v>
      </c>
      <c r="E1412" s="2" t="s">
        <v>1202</v>
      </c>
      <c r="F1412" t="s">
        <v>4497</v>
      </c>
      <c r="G1412" t="s">
        <v>4257</v>
      </c>
      <c r="H1412" s="2" t="s">
        <v>9621</v>
      </c>
      <c r="I1412" t="s">
        <v>4258</v>
      </c>
      <c r="J1412" s="11" t="str">
        <f t="shared" si="130"/>
        <v>IC.IT.090314</v>
      </c>
      <c r="K1412" s="2" t="s">
        <v>1192</v>
      </c>
      <c r="L1412" t="str">
        <f t="shared" si="131"/>
        <v>Neck, right</v>
      </c>
      <c r="M1412" s="12" t="str">
        <f t="shared" si="132"/>
        <v>PI.IC.IT.090314.01</v>
      </c>
      <c r="N1412" s="12"/>
      <c r="O1412" s="12" t="str">
        <f t="shared" si="133"/>
        <v>PH.IC.IT.090314.01</v>
      </c>
      <c r="Q1412" s="12" t="str">
        <f t="shared" si="134"/>
        <v>CL.IC.IT.090314.01</v>
      </c>
    </row>
    <row r="1413" spans="1:19" ht="15">
      <c r="A1413" t="s">
        <v>4089</v>
      </c>
      <c r="C1413" s="2" t="s">
        <v>10095</v>
      </c>
      <c r="E1413" s="2" t="s">
        <v>1202</v>
      </c>
      <c r="F1413" t="s">
        <v>4497</v>
      </c>
      <c r="G1413" t="s">
        <v>4111</v>
      </c>
      <c r="H1413" s="2" t="s">
        <v>6135</v>
      </c>
      <c r="I1413" t="s">
        <v>4112</v>
      </c>
      <c r="J1413" s="11" t="str">
        <f t="shared" si="130"/>
        <v>IC.IT.090315</v>
      </c>
      <c r="K1413" s="2" t="s">
        <v>1192</v>
      </c>
      <c r="L1413" t="str">
        <f t="shared" si="131"/>
        <v>Neck, left</v>
      </c>
      <c r="M1413" s="12" t="str">
        <f t="shared" si="132"/>
        <v>PI.IC.IT.090315.01</v>
      </c>
      <c r="N1413" s="12"/>
      <c r="O1413" s="12" t="str">
        <f t="shared" si="133"/>
        <v>PH.IC.IT.090315.01</v>
      </c>
      <c r="Q1413" s="12" t="str">
        <f t="shared" si="134"/>
        <v>CL.IC.IT.090315.01</v>
      </c>
    </row>
    <row r="1414" spans="1:19" ht="15">
      <c r="A1414" t="s">
        <v>4089</v>
      </c>
      <c r="C1414" s="2" t="s">
        <v>10095</v>
      </c>
      <c r="E1414" s="2" t="s">
        <v>1202</v>
      </c>
      <c r="F1414" t="s">
        <v>4497</v>
      </c>
      <c r="G1414" t="s">
        <v>4113</v>
      </c>
      <c r="H1414" s="2" t="s">
        <v>5740</v>
      </c>
      <c r="I1414" t="s">
        <v>4113</v>
      </c>
      <c r="J1414" s="11" t="str">
        <f t="shared" si="130"/>
        <v>IC.IT.090316</v>
      </c>
      <c r="K1414" s="2" t="s">
        <v>1192</v>
      </c>
      <c r="L1414" t="str">
        <f t="shared" si="131"/>
        <v>Neck</v>
      </c>
      <c r="M1414" s="12" t="str">
        <f t="shared" si="132"/>
        <v>PI.IC.IT.090316.01</v>
      </c>
      <c r="N1414" s="12"/>
      <c r="O1414" s="12" t="str">
        <f t="shared" si="133"/>
        <v>PH.IC.IT.090316.01</v>
      </c>
      <c r="Q1414" s="12" t="str">
        <f t="shared" si="134"/>
        <v>CL.IC.IT.090316.01</v>
      </c>
    </row>
    <row r="1415" spans="1:19" ht="15">
      <c r="A1415" t="s">
        <v>4089</v>
      </c>
      <c r="C1415" s="2" t="s">
        <v>10095</v>
      </c>
      <c r="E1415" s="2" t="s">
        <v>1202</v>
      </c>
      <c r="F1415" t="s">
        <v>4497</v>
      </c>
      <c r="G1415" s="2" t="s">
        <v>4366</v>
      </c>
      <c r="H1415" s="2" t="s">
        <v>7711</v>
      </c>
      <c r="I1415" s="2" t="s">
        <v>4366</v>
      </c>
      <c r="J1415" s="11" t="str">
        <f t="shared" si="130"/>
        <v>IC.IT.090325</v>
      </c>
      <c r="K1415" s="2" t="s">
        <v>1192</v>
      </c>
      <c r="L1415" t="str">
        <f t="shared" si="131"/>
        <v>Lips</v>
      </c>
      <c r="M1415" s="12" t="str">
        <f t="shared" si="132"/>
        <v>PI.IC.IT.090325.01</v>
      </c>
      <c r="N1415" s="12"/>
      <c r="O1415" s="12" t="str">
        <f t="shared" si="133"/>
        <v>PH.IC.IT.090325.01</v>
      </c>
      <c r="Q1415" s="12" t="str">
        <f t="shared" si="134"/>
        <v>CL.IC.IT.090325.01</v>
      </c>
      <c r="R1415" t="s">
        <v>1141</v>
      </c>
      <c r="S1415">
        <v>780</v>
      </c>
    </row>
    <row r="1416" spans="1:19" ht="15">
      <c r="A1416" t="s">
        <v>4089</v>
      </c>
      <c r="C1416" s="2" t="s">
        <v>10095</v>
      </c>
      <c r="D1416" t="s">
        <v>4553</v>
      </c>
      <c r="E1416" s="2" t="s">
        <v>7070</v>
      </c>
      <c r="F1416" t="s">
        <v>4635</v>
      </c>
      <c r="G1416" t="s">
        <v>4141</v>
      </c>
      <c r="H1416" s="2" t="s">
        <v>6865</v>
      </c>
      <c r="I1416" t="s">
        <v>4141</v>
      </c>
      <c r="J1416" s="11" t="str">
        <f t="shared" si="130"/>
        <v>IC.IT.090417</v>
      </c>
      <c r="K1416" s="2" t="s">
        <v>11324</v>
      </c>
      <c r="L1416" t="str">
        <f t="shared" si="131"/>
        <v>Lateral</v>
      </c>
      <c r="M1416" s="12" t="str">
        <f t="shared" si="132"/>
        <v>PI.IC.IT.090417.01</v>
      </c>
      <c r="N1416" s="12"/>
      <c r="O1416" s="12" t="str">
        <f t="shared" si="133"/>
        <v>PH.IC.IT.090417.01</v>
      </c>
      <c r="Q1416" s="12" t="str">
        <f t="shared" si="134"/>
        <v>CL.IC.IT.090417.01</v>
      </c>
    </row>
    <row r="1417" spans="1:19" ht="15">
      <c r="A1417" t="s">
        <v>4089</v>
      </c>
      <c r="C1417" s="2" t="s">
        <v>10095</v>
      </c>
      <c r="E1417" s="2" t="s">
        <v>7070</v>
      </c>
      <c r="F1417" t="s">
        <v>4635</v>
      </c>
      <c r="G1417" t="s">
        <v>4142</v>
      </c>
      <c r="H1417" s="2" t="s">
        <v>965</v>
      </c>
      <c r="I1417" t="s">
        <v>4142</v>
      </c>
      <c r="J1417" s="11" t="str">
        <f t="shared" si="130"/>
        <v>IC.IT.090418</v>
      </c>
      <c r="K1417" s="2" t="s">
        <v>1192</v>
      </c>
      <c r="L1417" t="str">
        <f t="shared" si="131"/>
        <v>Medial</v>
      </c>
      <c r="M1417" s="12" t="str">
        <f t="shared" si="132"/>
        <v>PI.IC.IT.090418.01</v>
      </c>
      <c r="N1417" s="12"/>
      <c r="O1417" s="12" t="str">
        <f t="shared" si="133"/>
        <v>PH.IC.IT.090418.01</v>
      </c>
      <c r="Q1417" s="12" t="str">
        <f t="shared" si="134"/>
        <v>CL.IC.IT.090418.01</v>
      </c>
    </row>
    <row r="1418" spans="1:19" ht="15">
      <c r="A1418" t="s">
        <v>4089</v>
      </c>
      <c r="C1418" s="2" t="s">
        <v>10095</v>
      </c>
      <c r="E1418" s="2" t="s">
        <v>7070</v>
      </c>
      <c r="F1418" t="s">
        <v>4635</v>
      </c>
      <c r="G1418" t="s">
        <v>4143</v>
      </c>
      <c r="H1418" s="2" t="s">
        <v>967</v>
      </c>
      <c r="I1418" t="s">
        <v>4143</v>
      </c>
      <c r="J1418" s="11" t="str">
        <f t="shared" si="130"/>
        <v>IC.IT.090419</v>
      </c>
      <c r="K1418" s="2" t="s">
        <v>1192</v>
      </c>
      <c r="L1418" t="str">
        <f t="shared" si="131"/>
        <v>Anterior</v>
      </c>
      <c r="M1418" s="12" t="str">
        <f t="shared" si="132"/>
        <v>PI.IC.IT.090419.01</v>
      </c>
      <c r="N1418" s="12"/>
      <c r="O1418" s="12" t="str">
        <f t="shared" si="133"/>
        <v>PH.IC.IT.090419.01</v>
      </c>
      <c r="Q1418" s="12" t="str">
        <f t="shared" si="134"/>
        <v>CL.IC.IT.090419.01</v>
      </c>
    </row>
    <row r="1419" spans="1:19" ht="15">
      <c r="A1419" t="s">
        <v>4089</v>
      </c>
      <c r="C1419" s="2" t="s">
        <v>10095</v>
      </c>
      <c r="E1419" s="2" t="s">
        <v>7070</v>
      </c>
      <c r="F1419" t="s">
        <v>4635</v>
      </c>
      <c r="G1419" t="s">
        <v>4144</v>
      </c>
      <c r="H1419" s="2" t="s">
        <v>6396</v>
      </c>
      <c r="I1419" t="s">
        <v>4144</v>
      </c>
      <c r="J1419" s="11" t="str">
        <f t="shared" si="130"/>
        <v>IC.IT.090420</v>
      </c>
      <c r="K1419" s="2" t="s">
        <v>1192</v>
      </c>
      <c r="L1419" t="str">
        <f t="shared" si="131"/>
        <v>Posterior</v>
      </c>
      <c r="M1419" s="12" t="str">
        <f t="shared" si="132"/>
        <v>PI.IC.IT.090420.01</v>
      </c>
      <c r="N1419" s="12"/>
      <c r="O1419" s="12" t="str">
        <f t="shared" si="133"/>
        <v>PH.IC.IT.090420.01</v>
      </c>
      <c r="Q1419" s="12" t="str">
        <f t="shared" si="134"/>
        <v>CL.IC.IT.090420.01</v>
      </c>
    </row>
    <row r="1420" spans="1:19" ht="15">
      <c r="A1420" t="s">
        <v>4089</v>
      </c>
      <c r="C1420" s="2" t="s">
        <v>10095</v>
      </c>
      <c r="E1420" s="2" t="s">
        <v>7070</v>
      </c>
      <c r="F1420" t="s">
        <v>4635</v>
      </c>
      <c r="G1420" t="s">
        <v>4286</v>
      </c>
      <c r="H1420" s="2" t="s">
        <v>5577</v>
      </c>
      <c r="I1420" t="s">
        <v>4286</v>
      </c>
      <c r="J1420" s="11" t="str">
        <f t="shared" si="130"/>
        <v>IC.IT.090421</v>
      </c>
      <c r="K1420" s="2" t="s">
        <v>1192</v>
      </c>
      <c r="L1420" t="str">
        <f t="shared" si="131"/>
        <v>Proximal</v>
      </c>
      <c r="M1420" s="12" t="str">
        <f t="shared" si="132"/>
        <v>PI.IC.IT.090421.01</v>
      </c>
      <c r="N1420" s="12"/>
      <c r="O1420" s="12" t="str">
        <f t="shared" si="133"/>
        <v>PH.IC.IT.090421.01</v>
      </c>
      <c r="Q1420" s="12" t="str">
        <f t="shared" si="134"/>
        <v>CL.IC.IT.090421.01</v>
      </c>
    </row>
    <row r="1421" spans="1:19" ht="15">
      <c r="A1421" t="s">
        <v>4089</v>
      </c>
      <c r="C1421" s="2" t="s">
        <v>10095</v>
      </c>
      <c r="E1421" s="2" t="s">
        <v>7070</v>
      </c>
      <c r="F1421" t="s">
        <v>4635</v>
      </c>
      <c r="G1421" t="s">
        <v>4287</v>
      </c>
      <c r="H1421" s="2" t="s">
        <v>5751</v>
      </c>
      <c r="I1421" t="s">
        <v>4287</v>
      </c>
      <c r="J1421" s="11" t="str">
        <f t="shared" si="130"/>
        <v>IC.IT.090422</v>
      </c>
      <c r="K1421" s="2" t="s">
        <v>1192</v>
      </c>
      <c r="L1421" t="str">
        <f t="shared" si="131"/>
        <v>Distal</v>
      </c>
      <c r="M1421" s="12" t="str">
        <f t="shared" si="132"/>
        <v>PI.IC.IT.090422.01</v>
      </c>
      <c r="N1421" s="12"/>
      <c r="O1421" s="12" t="str">
        <f t="shared" si="133"/>
        <v>PH.IC.IT.090422.01</v>
      </c>
      <c r="Q1421" s="12" t="str">
        <f t="shared" si="134"/>
        <v>CL.IC.IT.090422.01</v>
      </c>
    </row>
    <row r="1422" spans="1:19" ht="15">
      <c r="A1422" t="s">
        <v>4089</v>
      </c>
      <c r="C1422" s="2" t="s">
        <v>10095</v>
      </c>
      <c r="E1422" s="2" t="s">
        <v>7070</v>
      </c>
      <c r="F1422" t="s">
        <v>4635</v>
      </c>
      <c r="G1422" t="s">
        <v>4288</v>
      </c>
      <c r="H1422" s="2" t="s">
        <v>5753</v>
      </c>
      <c r="I1422" t="s">
        <v>4288</v>
      </c>
      <c r="J1422" s="11" t="str">
        <f t="shared" si="130"/>
        <v>IC.IT.090423</v>
      </c>
      <c r="K1422" s="2" t="s">
        <v>1192</v>
      </c>
      <c r="L1422" t="str">
        <f t="shared" si="131"/>
        <v>Upper</v>
      </c>
      <c r="M1422" s="12" t="str">
        <f t="shared" si="132"/>
        <v>PI.IC.IT.090423.01</v>
      </c>
      <c r="N1422" s="12"/>
      <c r="O1422" s="12" t="str">
        <f t="shared" si="133"/>
        <v>PH.IC.IT.090423.01</v>
      </c>
      <c r="Q1422" s="12" t="str">
        <f t="shared" si="134"/>
        <v>CL.IC.IT.090423.01</v>
      </c>
    </row>
    <row r="1423" spans="1:19" ht="15">
      <c r="A1423" t="s">
        <v>4089</v>
      </c>
      <c r="C1423" s="2" t="s">
        <v>10095</v>
      </c>
      <c r="E1423" s="2" t="s">
        <v>7070</v>
      </c>
      <c r="F1423" t="s">
        <v>4635</v>
      </c>
      <c r="G1423" t="s">
        <v>4289</v>
      </c>
      <c r="H1423" s="2" t="s">
        <v>6583</v>
      </c>
      <c r="I1423" t="s">
        <v>4289</v>
      </c>
      <c r="J1423" s="11" t="str">
        <f t="shared" si="130"/>
        <v>IC.IT.090424</v>
      </c>
      <c r="K1423" s="2" t="s">
        <v>1192</v>
      </c>
      <c r="L1423" t="str">
        <f t="shared" si="131"/>
        <v>Lower</v>
      </c>
      <c r="M1423" s="12" t="str">
        <f t="shared" si="132"/>
        <v>PI.IC.IT.090424.01</v>
      </c>
      <c r="N1423" s="12"/>
      <c r="O1423" s="12" t="str">
        <f t="shared" si="133"/>
        <v>PH.IC.IT.090424.01</v>
      </c>
      <c r="Q1423" s="12" t="str">
        <f t="shared" si="134"/>
        <v>CL.IC.IT.090424.01</v>
      </c>
    </row>
    <row r="1424" spans="1:19" ht="15">
      <c r="A1424" t="s">
        <v>4089</v>
      </c>
      <c r="C1424" s="2" t="s">
        <v>10095</v>
      </c>
      <c r="D1424" t="s">
        <v>4650</v>
      </c>
      <c r="E1424" s="2" t="s">
        <v>7071</v>
      </c>
      <c r="F1424" t="s">
        <v>4636</v>
      </c>
      <c r="G1424" t="s">
        <v>4119</v>
      </c>
      <c r="H1424" s="22" t="s">
        <v>1396</v>
      </c>
      <c r="I1424" t="s">
        <v>4120</v>
      </c>
      <c r="J1424" s="11" t="str">
        <f t="shared" si="130"/>
        <v>IC.IT.090501</v>
      </c>
      <c r="K1424" s="2" t="s">
        <v>1192</v>
      </c>
      <c r="L1424" t="str">
        <f t="shared" si="131"/>
        <v>Hip, right</v>
      </c>
      <c r="M1424" s="12" t="str">
        <f t="shared" si="132"/>
        <v>PI.IC.IT.090501.01</v>
      </c>
      <c r="N1424" s="12"/>
      <c r="O1424" s="12" t="str">
        <f t="shared" si="133"/>
        <v>PH.IC.IT.090501.01</v>
      </c>
      <c r="Q1424" s="12" t="str">
        <f t="shared" si="134"/>
        <v>CL.IC.IT.090501.01</v>
      </c>
    </row>
    <row r="1425" spans="1:19" ht="15">
      <c r="A1425" t="s">
        <v>4089</v>
      </c>
      <c r="C1425" s="2" t="s">
        <v>10095</v>
      </c>
      <c r="E1425" s="2" t="s">
        <v>7071</v>
      </c>
      <c r="F1425" t="s">
        <v>4636</v>
      </c>
      <c r="G1425" t="s">
        <v>4121</v>
      </c>
      <c r="H1425" s="22" t="s">
        <v>1398</v>
      </c>
      <c r="I1425" t="s">
        <v>4122</v>
      </c>
      <c r="J1425" s="11" t="str">
        <f t="shared" si="130"/>
        <v>IC.IT.090502</v>
      </c>
      <c r="K1425" s="2" t="s">
        <v>1192</v>
      </c>
      <c r="L1425" t="str">
        <f t="shared" si="131"/>
        <v>Hip, left</v>
      </c>
      <c r="M1425" s="12" t="str">
        <f t="shared" si="132"/>
        <v>PI.IC.IT.090502.01</v>
      </c>
      <c r="N1425" s="12"/>
      <c r="O1425" s="12" t="str">
        <f t="shared" si="133"/>
        <v>PH.IC.IT.090502.01</v>
      </c>
      <c r="Q1425" s="12" t="str">
        <f t="shared" si="134"/>
        <v>CL.IC.IT.090502.01</v>
      </c>
    </row>
    <row r="1426" spans="1:19" ht="15">
      <c r="A1426" t="s">
        <v>4089</v>
      </c>
      <c r="C1426" s="2" t="s">
        <v>10095</v>
      </c>
      <c r="E1426" s="2" t="s">
        <v>7071</v>
      </c>
      <c r="F1426" t="s">
        <v>4636</v>
      </c>
      <c r="G1426" t="s">
        <v>4369</v>
      </c>
      <c r="H1426" s="22" t="s">
        <v>1400</v>
      </c>
      <c r="I1426" t="s">
        <v>4369</v>
      </c>
      <c r="J1426" s="11" t="str">
        <f t="shared" si="130"/>
        <v>IC.IT.090503</v>
      </c>
      <c r="K1426" s="2" t="s">
        <v>1192</v>
      </c>
      <c r="L1426" t="str">
        <f t="shared" si="131"/>
        <v>Genitalia</v>
      </c>
      <c r="M1426" s="12" t="str">
        <f t="shared" si="132"/>
        <v>PI.IC.IT.090503.01</v>
      </c>
      <c r="N1426" s="12"/>
      <c r="O1426" s="12" t="str">
        <f t="shared" si="133"/>
        <v>PH.IC.IT.090503.01</v>
      </c>
      <c r="Q1426" s="12" t="str">
        <f t="shared" si="134"/>
        <v>CL.IC.IT.090503.01</v>
      </c>
    </row>
    <row r="1427" spans="1:19" ht="15">
      <c r="A1427" t="s">
        <v>4089</v>
      </c>
      <c r="C1427" s="2" t="s">
        <v>10095</v>
      </c>
      <c r="E1427" s="2" t="s">
        <v>7071</v>
      </c>
      <c r="F1427" t="s">
        <v>4636</v>
      </c>
      <c r="G1427" t="s">
        <v>4130</v>
      </c>
      <c r="H1427" s="22" t="s">
        <v>1402</v>
      </c>
      <c r="I1427" t="s">
        <v>4131</v>
      </c>
      <c r="J1427" s="11" t="str">
        <f t="shared" si="130"/>
        <v>IC.IT.090504</v>
      </c>
      <c r="K1427" s="2" t="s">
        <v>1192</v>
      </c>
      <c r="L1427" t="str">
        <f t="shared" si="131"/>
        <v>Buttock, right</v>
      </c>
      <c r="M1427" s="12" t="str">
        <f t="shared" si="132"/>
        <v>PI.IC.IT.090504.01</v>
      </c>
      <c r="N1427" s="12"/>
      <c r="O1427" s="12" t="str">
        <f t="shared" si="133"/>
        <v>PH.IC.IT.090504.01</v>
      </c>
      <c r="Q1427" s="12" t="str">
        <f t="shared" si="134"/>
        <v>CL.IC.IT.090504.01</v>
      </c>
    </row>
    <row r="1428" spans="1:19" ht="15">
      <c r="A1428" t="s">
        <v>4089</v>
      </c>
      <c r="C1428" s="2" t="s">
        <v>10095</v>
      </c>
      <c r="E1428" s="2" t="s">
        <v>7071</v>
      </c>
      <c r="F1428" t="s">
        <v>4636</v>
      </c>
      <c r="G1428" t="s">
        <v>4359</v>
      </c>
      <c r="H1428" s="22" t="s">
        <v>1404</v>
      </c>
      <c r="I1428" t="s">
        <v>4613</v>
      </c>
      <c r="J1428" s="11" t="str">
        <f t="shared" si="130"/>
        <v>IC.IT.090505</v>
      </c>
      <c r="K1428" s="2" t="s">
        <v>1192</v>
      </c>
      <c r="L1428" t="str">
        <f t="shared" si="131"/>
        <v>Buttock, left</v>
      </c>
      <c r="M1428" s="12" t="str">
        <f t="shared" si="132"/>
        <v>PI.IC.IT.090505.01</v>
      </c>
      <c r="N1428" s="12"/>
      <c r="O1428" s="12" t="str">
        <f t="shared" si="133"/>
        <v>PH.IC.IT.090505.01</v>
      </c>
      <c r="Q1428" s="12" t="str">
        <f t="shared" si="134"/>
        <v>CL.IC.IT.090505.01</v>
      </c>
    </row>
    <row r="1429" spans="1:19" ht="15">
      <c r="A1429" t="s">
        <v>4089</v>
      </c>
      <c r="C1429" s="2" t="s">
        <v>10095</v>
      </c>
      <c r="E1429" s="2" t="s">
        <v>7071</v>
      </c>
      <c r="F1429" t="s">
        <v>4636</v>
      </c>
      <c r="G1429" t="s">
        <v>4134</v>
      </c>
      <c r="H1429" s="22" t="s">
        <v>1406</v>
      </c>
      <c r="I1429" t="s">
        <v>4134</v>
      </c>
      <c r="J1429" s="11" t="str">
        <f t="shared" si="130"/>
        <v>IC.IT.090506</v>
      </c>
      <c r="K1429" s="2" t="s">
        <v>1192</v>
      </c>
      <c r="L1429" t="str">
        <f t="shared" si="131"/>
        <v>Rectum</v>
      </c>
      <c r="M1429" s="12" t="str">
        <f t="shared" si="132"/>
        <v>PI.IC.IT.090506.01</v>
      </c>
      <c r="N1429" s="12"/>
      <c r="O1429" s="12" t="str">
        <f t="shared" si="133"/>
        <v>PH.IC.IT.090506.01</v>
      </c>
      <c r="Q1429" s="12" t="str">
        <f t="shared" si="134"/>
        <v>CL.IC.IT.090506.01</v>
      </c>
    </row>
    <row r="1430" spans="1:19" ht="15">
      <c r="A1430" t="s">
        <v>4089</v>
      </c>
      <c r="C1430" s="2" t="s">
        <v>10095</v>
      </c>
      <c r="E1430" s="2" t="s">
        <v>7071</v>
      </c>
      <c r="F1430" t="s">
        <v>4636</v>
      </c>
      <c r="G1430" t="s">
        <v>4123</v>
      </c>
      <c r="H1430" s="22" t="s">
        <v>1419</v>
      </c>
      <c r="I1430" t="s">
        <v>4124</v>
      </c>
      <c r="J1430" s="11" t="str">
        <f t="shared" si="130"/>
        <v>IC.IT.090507</v>
      </c>
      <c r="K1430" s="2" t="s">
        <v>1192</v>
      </c>
      <c r="L1430" t="str">
        <f t="shared" si="131"/>
        <v>Groin, right</v>
      </c>
      <c r="M1430" s="12" t="str">
        <f t="shared" si="132"/>
        <v>PI.IC.IT.090507.01</v>
      </c>
      <c r="N1430" s="12"/>
      <c r="O1430" s="12" t="str">
        <f t="shared" si="133"/>
        <v>PH.IC.IT.090507.01</v>
      </c>
      <c r="Q1430" s="12" t="str">
        <f t="shared" si="134"/>
        <v>CL.IC.IT.090507.01</v>
      </c>
    </row>
    <row r="1431" spans="1:19" ht="15">
      <c r="A1431" t="s">
        <v>4089</v>
      </c>
      <c r="C1431" s="2" t="s">
        <v>10095</v>
      </c>
      <c r="E1431" s="2" t="s">
        <v>7071</v>
      </c>
      <c r="F1431" t="s">
        <v>4636</v>
      </c>
      <c r="G1431" t="s">
        <v>4125</v>
      </c>
      <c r="H1431" s="22" t="s">
        <v>1550</v>
      </c>
      <c r="I1431" t="s">
        <v>4126</v>
      </c>
      <c r="J1431" s="11" t="str">
        <f t="shared" si="130"/>
        <v>IC.IT.090508</v>
      </c>
      <c r="K1431" s="2" t="s">
        <v>1192</v>
      </c>
      <c r="L1431" t="str">
        <f t="shared" si="131"/>
        <v>Groin, left</v>
      </c>
      <c r="M1431" s="12" t="str">
        <f t="shared" si="132"/>
        <v>PI.IC.IT.090508.01</v>
      </c>
      <c r="N1431" s="12"/>
      <c r="O1431" s="12" t="str">
        <f t="shared" si="133"/>
        <v>PH.IC.IT.090508.01</v>
      </c>
      <c r="Q1431" s="12" t="str">
        <f t="shared" si="134"/>
        <v>CL.IC.IT.090508.01</v>
      </c>
    </row>
    <row r="1432" spans="1:19" ht="15">
      <c r="A1432" t="s">
        <v>4089</v>
      </c>
      <c r="C1432" s="2" t="s">
        <v>10095</v>
      </c>
      <c r="E1432" s="2" t="s">
        <v>7071</v>
      </c>
      <c r="F1432" t="s">
        <v>4636</v>
      </c>
      <c r="G1432" t="s">
        <v>4135</v>
      </c>
      <c r="H1432" s="22" t="s">
        <v>1551</v>
      </c>
      <c r="I1432" t="s">
        <v>4135</v>
      </c>
      <c r="J1432" s="11" t="str">
        <f t="shared" si="130"/>
        <v>IC.IT.090509</v>
      </c>
      <c r="K1432" s="2" t="s">
        <v>1192</v>
      </c>
      <c r="L1432" t="str">
        <f t="shared" si="131"/>
        <v>Sacrum</v>
      </c>
      <c r="M1432" s="12" t="str">
        <f t="shared" si="132"/>
        <v>PI.IC.IT.090509.01</v>
      </c>
      <c r="N1432" s="12"/>
      <c r="O1432" s="12" t="str">
        <f t="shared" si="133"/>
        <v>PH.IC.IT.090509.01</v>
      </c>
      <c r="Q1432" s="12" t="str">
        <f t="shared" si="134"/>
        <v>CL.IC.IT.090509.01</v>
      </c>
    </row>
    <row r="1433" spans="1:19" ht="15">
      <c r="A1433" t="s">
        <v>4089</v>
      </c>
      <c r="C1433" s="2" t="s">
        <v>10095</v>
      </c>
      <c r="E1433" s="2" t="s">
        <v>7071</v>
      </c>
      <c r="F1433" t="s">
        <v>4636</v>
      </c>
      <c r="G1433" t="s">
        <v>4137</v>
      </c>
      <c r="H1433" s="22" t="s">
        <v>1571</v>
      </c>
      <c r="I1433" t="s">
        <v>4137</v>
      </c>
      <c r="J1433" s="11" t="str">
        <f t="shared" si="130"/>
        <v>IC.IT.090510</v>
      </c>
      <c r="K1433" s="2" t="s">
        <v>1192</v>
      </c>
      <c r="L1433" t="str">
        <f t="shared" si="131"/>
        <v>Scrotum</v>
      </c>
      <c r="M1433" s="12" t="str">
        <f t="shared" si="132"/>
        <v>PI.IC.IT.090510.01</v>
      </c>
      <c r="N1433" s="12"/>
      <c r="O1433" s="12" t="str">
        <f t="shared" si="133"/>
        <v>PH.IC.IT.090510.01</v>
      </c>
      <c r="Q1433" s="12" t="str">
        <f t="shared" si="134"/>
        <v>CL.IC.IT.090510.01</v>
      </c>
    </row>
    <row r="1434" spans="1:19" ht="15">
      <c r="A1434" t="s">
        <v>4089</v>
      </c>
      <c r="C1434" s="2" t="s">
        <v>10095</v>
      </c>
      <c r="E1434" s="2" t="s">
        <v>7071</v>
      </c>
      <c r="F1434" t="s">
        <v>4636</v>
      </c>
      <c r="G1434" t="s">
        <v>4129</v>
      </c>
      <c r="H1434" s="22" t="s">
        <v>1298</v>
      </c>
      <c r="I1434" t="s">
        <v>4129</v>
      </c>
      <c r="J1434" s="11" t="str">
        <f t="shared" si="130"/>
        <v>IC.IT.090511</v>
      </c>
      <c r="K1434" s="2" t="s">
        <v>1192</v>
      </c>
      <c r="L1434" t="str">
        <f t="shared" si="131"/>
        <v>Perineum</v>
      </c>
      <c r="M1434" s="12" t="str">
        <f t="shared" si="132"/>
        <v>PI.IC.IT.090511.01</v>
      </c>
      <c r="N1434" s="12"/>
      <c r="O1434" s="12" t="str">
        <f t="shared" si="133"/>
        <v>PH.IC.IT.090511.01</v>
      </c>
      <c r="Q1434" s="12" t="str">
        <f t="shared" si="134"/>
        <v>CL.IC.IT.090511.01</v>
      </c>
    </row>
    <row r="1435" spans="1:19" ht="15">
      <c r="A1435" t="s">
        <v>4089</v>
      </c>
      <c r="C1435" s="2" t="s">
        <v>10095</v>
      </c>
      <c r="E1435" s="2" t="s">
        <v>7071</v>
      </c>
      <c r="F1435" t="s">
        <v>4636</v>
      </c>
      <c r="G1435" s="2" t="s">
        <v>4415</v>
      </c>
      <c r="H1435" s="22" t="s">
        <v>11023</v>
      </c>
      <c r="I1435" s="22" t="s">
        <v>4415</v>
      </c>
      <c r="J1435" s="11" t="str">
        <f t="shared" si="130"/>
        <v>IC.IT.090512</v>
      </c>
      <c r="K1435" s="2" t="s">
        <v>1192</v>
      </c>
      <c r="L1435" t="str">
        <f t="shared" si="131"/>
        <v>Coccyx</v>
      </c>
      <c r="M1435" s="12" t="str">
        <f t="shared" si="132"/>
        <v>PI.IC.IT.090512.01</v>
      </c>
      <c r="N1435" s="12"/>
      <c r="O1435" s="12" t="str">
        <f t="shared" si="133"/>
        <v>PH.IC.IT.090512.01</v>
      </c>
      <c r="Q1435" s="12" t="str">
        <f t="shared" si="134"/>
        <v>CL.IC.IT.090512.01</v>
      </c>
      <c r="R1435" t="s">
        <v>1141</v>
      </c>
      <c r="S1435">
        <v>781</v>
      </c>
    </row>
    <row r="1436" spans="1:19" ht="15">
      <c r="A1436" t="s">
        <v>4089</v>
      </c>
      <c r="C1436" s="2" t="s">
        <v>10095</v>
      </c>
      <c r="D1436" t="s">
        <v>4652</v>
      </c>
      <c r="E1436" s="2" t="s">
        <v>6888</v>
      </c>
      <c r="F1436" t="s">
        <v>4264</v>
      </c>
      <c r="G1436" t="s">
        <v>3979</v>
      </c>
      <c r="H1436" s="22" t="s">
        <v>1396</v>
      </c>
      <c r="I1436" t="s">
        <v>3980</v>
      </c>
      <c r="J1436" s="11" t="str">
        <f t="shared" si="130"/>
        <v>IC.IT.090601</v>
      </c>
      <c r="K1436" s="2" t="s">
        <v>1192</v>
      </c>
      <c r="L1436" t="str">
        <f t="shared" si="131"/>
        <v>Shoulder, right</v>
      </c>
      <c r="M1436" s="12" t="str">
        <f t="shared" si="132"/>
        <v>PI.IC.IT.090601.01</v>
      </c>
      <c r="N1436" s="12"/>
      <c r="O1436" s="12" t="str">
        <f t="shared" si="133"/>
        <v>PH.IC.IT.090601.01</v>
      </c>
      <c r="Q1436" s="12" t="str">
        <f t="shared" si="134"/>
        <v>CL.IC.IT.090601.01</v>
      </c>
    </row>
    <row r="1437" spans="1:19" ht="15">
      <c r="A1437" t="s">
        <v>4089</v>
      </c>
      <c r="C1437" s="2" t="s">
        <v>10095</v>
      </c>
      <c r="E1437" s="2" t="s">
        <v>6888</v>
      </c>
      <c r="F1437" t="s">
        <v>4264</v>
      </c>
      <c r="G1437" t="s">
        <v>3981</v>
      </c>
      <c r="H1437" s="22" t="s">
        <v>1398</v>
      </c>
      <c r="I1437" t="s">
        <v>3982</v>
      </c>
      <c r="J1437" s="11" t="str">
        <f t="shared" si="130"/>
        <v>IC.IT.090602</v>
      </c>
      <c r="K1437" s="2" t="s">
        <v>1192</v>
      </c>
      <c r="L1437" t="str">
        <f t="shared" si="131"/>
        <v>Shoulder, left</v>
      </c>
      <c r="M1437" s="12" t="str">
        <f t="shared" si="132"/>
        <v>PI.IC.IT.090602.01</v>
      </c>
      <c r="N1437" s="12"/>
      <c r="O1437" s="12" t="str">
        <f t="shared" si="133"/>
        <v>PH.IC.IT.090602.01</v>
      </c>
      <c r="Q1437" s="12" t="str">
        <f t="shared" si="134"/>
        <v>CL.IC.IT.090602.01</v>
      </c>
    </row>
    <row r="1438" spans="1:19" ht="15">
      <c r="A1438" t="s">
        <v>4089</v>
      </c>
      <c r="C1438" s="2" t="s">
        <v>10095</v>
      </c>
      <c r="E1438" s="2" t="s">
        <v>6888</v>
      </c>
      <c r="F1438" t="s">
        <v>4264</v>
      </c>
      <c r="G1438" t="s">
        <v>4148</v>
      </c>
      <c r="H1438" s="22" t="s">
        <v>1400</v>
      </c>
      <c r="I1438" t="s">
        <v>4149</v>
      </c>
      <c r="J1438" s="11" t="str">
        <f t="shared" si="130"/>
        <v>IC.IT.090603</v>
      </c>
      <c r="K1438" s="2" t="s">
        <v>1192</v>
      </c>
      <c r="L1438" t="str">
        <f t="shared" si="131"/>
        <v>Breast, right</v>
      </c>
      <c r="M1438" s="12" t="str">
        <f t="shared" si="132"/>
        <v>PI.IC.IT.090603.01</v>
      </c>
      <c r="N1438" s="12"/>
      <c r="O1438" s="12" t="str">
        <f t="shared" si="133"/>
        <v>PH.IC.IT.090603.01</v>
      </c>
      <c r="Q1438" s="12" t="str">
        <f t="shared" si="134"/>
        <v>CL.IC.IT.090603.01</v>
      </c>
    </row>
    <row r="1439" spans="1:19" ht="15">
      <c r="A1439" t="s">
        <v>4089</v>
      </c>
      <c r="C1439" s="2" t="s">
        <v>10095</v>
      </c>
      <c r="E1439" s="2" t="s">
        <v>6888</v>
      </c>
      <c r="F1439" t="s">
        <v>4264</v>
      </c>
      <c r="G1439" t="s">
        <v>4150</v>
      </c>
      <c r="H1439" s="22" t="s">
        <v>1402</v>
      </c>
      <c r="I1439" t="s">
        <v>3987</v>
      </c>
      <c r="J1439" s="11" t="str">
        <f t="shared" si="130"/>
        <v>IC.IT.090604</v>
      </c>
      <c r="K1439" s="2" t="s">
        <v>1192</v>
      </c>
      <c r="L1439" t="str">
        <f t="shared" si="131"/>
        <v>Breast, left</v>
      </c>
      <c r="M1439" s="12" t="str">
        <f t="shared" si="132"/>
        <v>PI.IC.IT.090604.01</v>
      </c>
      <c r="N1439" s="12"/>
      <c r="O1439" s="12" t="str">
        <f t="shared" si="133"/>
        <v>PH.IC.IT.090604.01</v>
      </c>
      <c r="Q1439" s="12" t="str">
        <f t="shared" si="134"/>
        <v>CL.IC.IT.090604.01</v>
      </c>
    </row>
    <row r="1440" spans="1:19" ht="15">
      <c r="A1440" t="s">
        <v>4089</v>
      </c>
      <c r="C1440" s="2" t="s">
        <v>10095</v>
      </c>
      <c r="E1440" s="2" t="s">
        <v>6888</v>
      </c>
      <c r="F1440" t="s">
        <v>4264</v>
      </c>
      <c r="G1440" t="s">
        <v>3988</v>
      </c>
      <c r="H1440" s="22" t="s">
        <v>1404</v>
      </c>
      <c r="I1440" t="s">
        <v>3988</v>
      </c>
      <c r="J1440" s="11" t="str">
        <f t="shared" si="130"/>
        <v>IC.IT.090605</v>
      </c>
      <c r="K1440" s="2" t="s">
        <v>1192</v>
      </c>
      <c r="L1440" t="str">
        <f t="shared" si="131"/>
        <v>Sternum</v>
      </c>
      <c r="M1440" s="12" t="str">
        <f t="shared" si="132"/>
        <v>PI.IC.IT.090605.01</v>
      </c>
      <c r="N1440" s="12"/>
      <c r="O1440" s="12" t="str">
        <f t="shared" si="133"/>
        <v>PH.IC.IT.090605.01</v>
      </c>
      <c r="Q1440" s="12" t="str">
        <f t="shared" si="134"/>
        <v>CL.IC.IT.090605.01</v>
      </c>
    </row>
    <row r="1441" spans="1:17" ht="15">
      <c r="A1441" t="s">
        <v>4089</v>
      </c>
      <c r="C1441" s="2" t="s">
        <v>10095</v>
      </c>
      <c r="E1441" s="2" t="s">
        <v>6888</v>
      </c>
      <c r="F1441" t="s">
        <v>4264</v>
      </c>
      <c r="G1441" t="s">
        <v>4382</v>
      </c>
      <c r="H1441" s="22" t="s">
        <v>1406</v>
      </c>
      <c r="I1441" t="s">
        <v>4383</v>
      </c>
      <c r="J1441" s="11" t="str">
        <f t="shared" si="130"/>
        <v>IC.IT.090606</v>
      </c>
      <c r="K1441" s="2" t="s">
        <v>1192</v>
      </c>
      <c r="L1441" t="str">
        <f t="shared" si="131"/>
        <v>Chest, right</v>
      </c>
      <c r="M1441" s="12" t="str">
        <f t="shared" si="132"/>
        <v>PI.IC.IT.090606.01</v>
      </c>
      <c r="N1441" s="12"/>
      <c r="O1441" s="12" t="str">
        <f t="shared" si="133"/>
        <v>PH.IC.IT.090606.01</v>
      </c>
      <c r="Q1441" s="12" t="str">
        <f t="shared" si="134"/>
        <v>CL.IC.IT.090606.01</v>
      </c>
    </row>
    <row r="1442" spans="1:17" ht="15">
      <c r="A1442" t="s">
        <v>4089</v>
      </c>
      <c r="C1442" s="2" t="s">
        <v>10095</v>
      </c>
      <c r="E1442" s="2" t="s">
        <v>6888</v>
      </c>
      <c r="F1442" t="s">
        <v>4264</v>
      </c>
      <c r="G1442" t="s">
        <v>4384</v>
      </c>
      <c r="H1442" s="22" t="s">
        <v>1419</v>
      </c>
      <c r="I1442" t="s">
        <v>4385</v>
      </c>
      <c r="J1442" s="11" t="str">
        <f t="shared" si="130"/>
        <v>IC.IT.090607</v>
      </c>
      <c r="K1442" s="2" t="s">
        <v>1192</v>
      </c>
      <c r="L1442" t="str">
        <f t="shared" si="131"/>
        <v>Chest, left</v>
      </c>
      <c r="M1442" s="12" t="str">
        <f t="shared" si="132"/>
        <v>PI.IC.IT.090607.01</v>
      </c>
      <c r="N1442" s="12"/>
      <c r="O1442" s="12" t="str">
        <f t="shared" si="133"/>
        <v>PH.IC.IT.090607.01</v>
      </c>
      <c r="Q1442" s="12" t="str">
        <f t="shared" si="134"/>
        <v>CL.IC.IT.090607.01</v>
      </c>
    </row>
    <row r="1443" spans="1:17" ht="15">
      <c r="A1443" t="s">
        <v>4089</v>
      </c>
      <c r="C1443" s="2" t="s">
        <v>10095</v>
      </c>
      <c r="E1443" s="2" t="s">
        <v>6888</v>
      </c>
      <c r="F1443" t="s">
        <v>4264</v>
      </c>
      <c r="G1443" t="s">
        <v>4386</v>
      </c>
      <c r="H1443" s="22" t="s">
        <v>1550</v>
      </c>
      <c r="I1443" t="s">
        <v>4386</v>
      </c>
      <c r="J1443" s="11" t="str">
        <f t="shared" si="130"/>
        <v>IC.IT.090608</v>
      </c>
      <c r="K1443" s="2" t="s">
        <v>1192</v>
      </c>
      <c r="L1443" t="str">
        <f t="shared" si="131"/>
        <v>Chest</v>
      </c>
      <c r="M1443" s="12" t="str">
        <f t="shared" si="132"/>
        <v>PI.IC.IT.090608.01</v>
      </c>
      <c r="N1443" s="12"/>
      <c r="O1443" s="12" t="str">
        <f t="shared" si="133"/>
        <v>PH.IC.IT.090608.01</v>
      </c>
      <c r="Q1443" s="12" t="str">
        <f t="shared" si="134"/>
        <v>CL.IC.IT.090608.01</v>
      </c>
    </row>
    <row r="1444" spans="1:17" ht="15">
      <c r="A1444" t="s">
        <v>4089</v>
      </c>
      <c r="C1444" s="2" t="s">
        <v>10095</v>
      </c>
      <c r="E1444" s="2" t="s">
        <v>6888</v>
      </c>
      <c r="F1444" t="s">
        <v>4264</v>
      </c>
      <c r="G1444" t="s">
        <v>4618</v>
      </c>
      <c r="H1444" s="22" t="s">
        <v>1551</v>
      </c>
      <c r="I1444" t="s">
        <v>4619</v>
      </c>
      <c r="J1444" s="11" t="str">
        <f t="shared" si="130"/>
        <v>IC.IT.090609</v>
      </c>
      <c r="K1444" s="2" t="s">
        <v>1192</v>
      </c>
      <c r="L1444" t="str">
        <f t="shared" si="131"/>
        <v>Back, right</v>
      </c>
      <c r="M1444" s="12" t="str">
        <f t="shared" si="132"/>
        <v>PI.IC.IT.090609.01</v>
      </c>
      <c r="N1444" s="12"/>
      <c r="O1444" s="12" t="str">
        <f t="shared" si="133"/>
        <v>PH.IC.IT.090609.01</v>
      </c>
      <c r="Q1444" s="12" t="str">
        <f t="shared" si="134"/>
        <v>CL.IC.IT.090609.01</v>
      </c>
    </row>
    <row r="1445" spans="1:17" ht="15">
      <c r="A1445" t="s">
        <v>4089</v>
      </c>
      <c r="C1445" s="2" t="s">
        <v>10095</v>
      </c>
      <c r="E1445" s="2" t="s">
        <v>6888</v>
      </c>
      <c r="F1445" t="s">
        <v>4264</v>
      </c>
      <c r="G1445" t="s">
        <v>4620</v>
      </c>
      <c r="H1445" s="22" t="s">
        <v>1571</v>
      </c>
      <c r="I1445" t="s">
        <v>4621</v>
      </c>
      <c r="J1445" s="11" t="str">
        <f t="shared" si="130"/>
        <v>IC.IT.090610</v>
      </c>
      <c r="K1445" s="2" t="s">
        <v>1192</v>
      </c>
      <c r="L1445" t="str">
        <f t="shared" si="131"/>
        <v>Back, left</v>
      </c>
      <c r="M1445" s="12" t="str">
        <f t="shared" si="132"/>
        <v>PI.IC.IT.090610.01</v>
      </c>
      <c r="N1445" s="12"/>
      <c r="O1445" s="12" t="str">
        <f t="shared" si="133"/>
        <v>PH.IC.IT.090610.01</v>
      </c>
      <c r="Q1445" s="12" t="str">
        <f t="shared" si="134"/>
        <v>CL.IC.IT.090610.01</v>
      </c>
    </row>
    <row r="1446" spans="1:17" ht="15">
      <c r="A1446" t="s">
        <v>4089</v>
      </c>
      <c r="C1446" s="2" t="s">
        <v>10095</v>
      </c>
      <c r="E1446" s="2" t="s">
        <v>6888</v>
      </c>
      <c r="F1446" t="s">
        <v>4264</v>
      </c>
      <c r="G1446" t="s">
        <v>1234</v>
      </c>
      <c r="H1446" s="22" t="s">
        <v>1298</v>
      </c>
      <c r="I1446" t="s">
        <v>1234</v>
      </c>
      <c r="J1446" s="11" t="str">
        <f t="shared" ref="J1446:J1509" si="135">CONCATENATE("IC.IT.",C1446,E1446,H1446)</f>
        <v>IC.IT.090611</v>
      </c>
      <c r="K1446" s="2" t="s">
        <v>1192</v>
      </c>
      <c r="L1446" t="str">
        <f t="shared" ref="L1446:L1509" si="136">G1446</f>
        <v>Back</v>
      </c>
      <c r="M1446" s="12" t="str">
        <f t="shared" ref="M1446:M1509" si="137">CONCATENATE("PI.",J1446,".",K1446)</f>
        <v>PI.IC.IT.090611.01</v>
      </c>
      <c r="N1446" s="12"/>
      <c r="O1446" s="12" t="str">
        <f t="shared" ref="O1446:O1509" si="138">CONCATENATE("PH.",J1446,".",K1446)</f>
        <v>PH.IC.IT.090611.01</v>
      </c>
      <c r="Q1446" s="12" t="str">
        <f t="shared" ref="Q1446:Q1509" si="139">CONCATENATE("CL.",J1446,".",K1446)</f>
        <v>CL.IC.IT.090611.01</v>
      </c>
    </row>
    <row r="1447" spans="1:17" ht="15">
      <c r="A1447" t="s">
        <v>4089</v>
      </c>
      <c r="C1447" s="2" t="s">
        <v>10095</v>
      </c>
      <c r="D1447" t="s">
        <v>4622</v>
      </c>
      <c r="E1447" s="2" t="s">
        <v>7284</v>
      </c>
      <c r="F1447" t="s">
        <v>4265</v>
      </c>
      <c r="G1447" t="s">
        <v>1656</v>
      </c>
      <c r="H1447" s="22" t="s">
        <v>1396</v>
      </c>
      <c r="I1447" t="s">
        <v>1656</v>
      </c>
      <c r="J1447" s="11" t="str">
        <f t="shared" si="135"/>
        <v>IC.IT.090701</v>
      </c>
      <c r="K1447" s="2" t="s">
        <v>1192</v>
      </c>
      <c r="L1447" t="str">
        <f t="shared" si="136"/>
        <v>Generalized</v>
      </c>
      <c r="M1447" s="12" t="str">
        <f t="shared" si="137"/>
        <v>PI.IC.IT.090701.01</v>
      </c>
      <c r="N1447" s="12"/>
      <c r="O1447" s="12" t="str">
        <f t="shared" si="138"/>
        <v>PH.IC.IT.090701.01</v>
      </c>
      <c r="Q1447" s="12" t="str">
        <f t="shared" si="139"/>
        <v>CL.IC.IT.090701.01</v>
      </c>
    </row>
    <row r="1448" spans="1:17" ht="15">
      <c r="A1448" t="s">
        <v>4089</v>
      </c>
      <c r="C1448" s="2" t="s">
        <v>10095</v>
      </c>
      <c r="D1448" t="s">
        <v>5363</v>
      </c>
      <c r="E1448" s="2" t="s">
        <v>10093</v>
      </c>
      <c r="F1448" t="s">
        <v>4152</v>
      </c>
      <c r="G1448" t="s">
        <v>4625</v>
      </c>
      <c r="H1448" s="22" t="s">
        <v>1396</v>
      </c>
      <c r="I1448" t="s">
        <v>4625</v>
      </c>
      <c r="J1448" s="11" t="str">
        <f t="shared" si="135"/>
        <v>IC.IT.090801</v>
      </c>
      <c r="K1448" s="2" t="s">
        <v>1192</v>
      </c>
      <c r="L1448" t="str">
        <f t="shared" si="136"/>
        <v>Abrasion</v>
      </c>
      <c r="M1448" s="12" t="str">
        <f t="shared" si="137"/>
        <v>PI.IC.IT.090801.01</v>
      </c>
      <c r="N1448" s="12"/>
      <c r="O1448" s="12" t="str">
        <f t="shared" si="138"/>
        <v>PH.IC.IT.090801.01</v>
      </c>
      <c r="Q1448" s="12" t="str">
        <f t="shared" si="139"/>
        <v>CL.IC.IT.090801.01</v>
      </c>
    </row>
    <row r="1449" spans="1:17" ht="15">
      <c r="A1449" t="s">
        <v>4089</v>
      </c>
      <c r="C1449" s="2" t="s">
        <v>10095</v>
      </c>
      <c r="E1449" s="2" t="s">
        <v>10093</v>
      </c>
      <c r="F1449" t="s">
        <v>4152</v>
      </c>
      <c r="G1449" t="s">
        <v>4626</v>
      </c>
      <c r="H1449" s="22" t="s">
        <v>1398</v>
      </c>
      <c r="I1449" t="s">
        <v>4626</v>
      </c>
      <c r="J1449" s="11" t="str">
        <f t="shared" si="135"/>
        <v>IC.IT.090802</v>
      </c>
      <c r="K1449" s="2" t="s">
        <v>1192</v>
      </c>
      <c r="L1449" t="str">
        <f t="shared" si="136"/>
        <v>Blister</v>
      </c>
      <c r="M1449" s="12" t="str">
        <f t="shared" si="137"/>
        <v>PI.IC.IT.090802.01</v>
      </c>
      <c r="N1449" s="12"/>
      <c r="O1449" s="12" t="str">
        <f t="shared" si="138"/>
        <v>PH.IC.IT.090802.01</v>
      </c>
      <c r="Q1449" s="12" t="str">
        <f t="shared" si="139"/>
        <v>CL.IC.IT.090802.01</v>
      </c>
    </row>
    <row r="1450" spans="1:17" ht="15">
      <c r="A1450" t="s">
        <v>4089</v>
      </c>
      <c r="C1450" s="2" t="s">
        <v>10095</v>
      </c>
      <c r="E1450" s="2" t="s">
        <v>10093</v>
      </c>
      <c r="F1450" t="s">
        <v>4152</v>
      </c>
      <c r="G1450" t="s">
        <v>3300</v>
      </c>
      <c r="H1450" s="22" t="s">
        <v>1400</v>
      </c>
      <c r="I1450" t="s">
        <v>3300</v>
      </c>
      <c r="J1450" s="11" t="str">
        <f t="shared" si="135"/>
        <v>IC.IT.090803</v>
      </c>
      <c r="K1450" s="2" t="s">
        <v>1192</v>
      </c>
      <c r="L1450" t="str">
        <f t="shared" si="136"/>
        <v>Rash</v>
      </c>
      <c r="M1450" s="12" t="str">
        <f t="shared" si="137"/>
        <v>PI.IC.IT.090803.01</v>
      </c>
      <c r="N1450" s="12"/>
      <c r="O1450" s="12" t="str">
        <f t="shared" si="138"/>
        <v>PH.IC.IT.090803.01</v>
      </c>
      <c r="Q1450" s="12" t="str">
        <f t="shared" si="139"/>
        <v>CL.IC.IT.090803.01</v>
      </c>
    </row>
    <row r="1451" spans="1:17" ht="15">
      <c r="A1451" t="s">
        <v>4089</v>
      </c>
      <c r="C1451" s="2" t="s">
        <v>10095</v>
      </c>
      <c r="E1451" s="2" t="s">
        <v>10093</v>
      </c>
      <c r="F1451" t="s">
        <v>4152</v>
      </c>
      <c r="G1451" t="s">
        <v>1533</v>
      </c>
      <c r="H1451" s="22" t="s">
        <v>1402</v>
      </c>
      <c r="I1451" t="s">
        <v>1533</v>
      </c>
      <c r="J1451" s="11" t="str">
        <f t="shared" si="135"/>
        <v>IC.IT.090804</v>
      </c>
      <c r="K1451" s="2" t="s">
        <v>1192</v>
      </c>
      <c r="L1451" t="str">
        <f t="shared" si="136"/>
        <v>Hematoma</v>
      </c>
      <c r="M1451" s="12" t="str">
        <f t="shared" si="137"/>
        <v>PI.IC.IT.090804.01</v>
      </c>
      <c r="N1451" s="12"/>
      <c r="O1451" s="12" t="str">
        <f t="shared" si="138"/>
        <v>PH.IC.IT.090804.01</v>
      </c>
      <c r="Q1451" s="12" t="str">
        <f t="shared" si="139"/>
        <v>CL.IC.IT.090804.01</v>
      </c>
    </row>
    <row r="1452" spans="1:17" ht="15">
      <c r="A1452" t="s">
        <v>4089</v>
      </c>
      <c r="C1452" s="2" t="s">
        <v>10095</v>
      </c>
      <c r="E1452" s="2" t="s">
        <v>10093</v>
      </c>
      <c r="F1452" t="s">
        <v>4152</v>
      </c>
      <c r="G1452" t="s">
        <v>2693</v>
      </c>
      <c r="H1452" s="22" t="s">
        <v>1404</v>
      </c>
      <c r="I1452" t="s">
        <v>2693</v>
      </c>
      <c r="J1452" s="11" t="str">
        <f t="shared" si="135"/>
        <v>IC.IT.090805</v>
      </c>
      <c r="K1452" s="2" t="s">
        <v>1192</v>
      </c>
      <c r="L1452" t="str">
        <f t="shared" si="136"/>
        <v>Bruising</v>
      </c>
      <c r="M1452" s="12" t="str">
        <f t="shared" si="137"/>
        <v>PI.IC.IT.090805.01</v>
      </c>
      <c r="N1452" s="12"/>
      <c r="O1452" s="12" t="str">
        <f t="shared" si="138"/>
        <v>PH.IC.IT.090805.01</v>
      </c>
      <c r="Q1452" s="12" t="str">
        <f t="shared" si="139"/>
        <v>CL.IC.IT.090805.01</v>
      </c>
    </row>
    <row r="1453" spans="1:17" ht="15">
      <c r="A1453" t="s">
        <v>4089</v>
      </c>
      <c r="C1453" s="2" t="s">
        <v>10095</v>
      </c>
      <c r="E1453" s="2" t="s">
        <v>10093</v>
      </c>
      <c r="F1453" t="s">
        <v>4152</v>
      </c>
      <c r="G1453" t="s">
        <v>4629</v>
      </c>
      <c r="H1453" s="22" t="s">
        <v>1406</v>
      </c>
      <c r="I1453" t="s">
        <v>4490</v>
      </c>
      <c r="J1453" s="11" t="str">
        <f t="shared" si="135"/>
        <v>IC.IT.090806</v>
      </c>
      <c r="K1453" s="2" t="s">
        <v>1192</v>
      </c>
      <c r="L1453" t="str">
        <f t="shared" si="136"/>
        <v>Incontinence dermatitis</v>
      </c>
      <c r="M1453" s="12" t="str">
        <f t="shared" si="137"/>
        <v>PI.IC.IT.090806.01</v>
      </c>
      <c r="N1453" s="12"/>
      <c r="O1453" s="12" t="str">
        <f t="shared" si="138"/>
        <v>PH.IC.IT.090806.01</v>
      </c>
      <c r="Q1453" s="12" t="str">
        <f t="shared" si="139"/>
        <v>CL.IC.IT.090806.01</v>
      </c>
    </row>
    <row r="1454" spans="1:17" ht="15">
      <c r="A1454" t="s">
        <v>4089</v>
      </c>
      <c r="C1454" s="2" t="s">
        <v>10095</v>
      </c>
      <c r="E1454" s="2" t="s">
        <v>10093</v>
      </c>
      <c r="F1454" t="s">
        <v>4152</v>
      </c>
      <c r="G1454" t="s">
        <v>4492</v>
      </c>
      <c r="H1454" s="22" t="s">
        <v>1419</v>
      </c>
      <c r="I1454" t="s">
        <v>4492</v>
      </c>
      <c r="J1454" s="11" t="str">
        <f t="shared" si="135"/>
        <v>IC.IT.090807</v>
      </c>
      <c r="K1454" s="2" t="s">
        <v>1192</v>
      </c>
      <c r="L1454" t="str">
        <f t="shared" si="136"/>
        <v>Excoriation</v>
      </c>
      <c r="M1454" s="12" t="str">
        <f t="shared" si="137"/>
        <v>PI.IC.IT.090807.01</v>
      </c>
      <c r="N1454" s="12"/>
      <c r="O1454" s="12" t="str">
        <f t="shared" si="138"/>
        <v>PH.IC.IT.090807.01</v>
      </c>
      <c r="Q1454" s="12" t="str">
        <f t="shared" si="139"/>
        <v>CL.IC.IT.090807.01</v>
      </c>
    </row>
    <row r="1455" spans="1:17" ht="15">
      <c r="A1455" t="s">
        <v>4089</v>
      </c>
      <c r="C1455" s="2" t="s">
        <v>10095</v>
      </c>
      <c r="E1455" s="2" t="s">
        <v>10093</v>
      </c>
      <c r="F1455" t="s">
        <v>4152</v>
      </c>
      <c r="G1455" t="s">
        <v>4076</v>
      </c>
      <c r="H1455" s="2" t="s">
        <v>10093</v>
      </c>
      <c r="I1455" t="s">
        <v>4076</v>
      </c>
      <c r="J1455" s="11" t="str">
        <f t="shared" si="135"/>
        <v>IC.IT.090808</v>
      </c>
      <c r="K1455" s="2" t="s">
        <v>1192</v>
      </c>
      <c r="L1455" t="str">
        <f t="shared" si="136"/>
        <v>Petechiae</v>
      </c>
      <c r="M1455" s="12" t="str">
        <f t="shared" si="137"/>
        <v>PI.IC.IT.090808.01</v>
      </c>
      <c r="N1455" s="12"/>
      <c r="O1455" s="12" t="str">
        <f t="shared" si="138"/>
        <v>PH.IC.IT.090808.01</v>
      </c>
      <c r="Q1455" s="12" t="str">
        <f t="shared" si="139"/>
        <v>CL.IC.IT.090808.01</v>
      </c>
    </row>
    <row r="1456" spans="1:17" ht="15">
      <c r="A1456" t="s">
        <v>4089</v>
      </c>
      <c r="C1456" s="2" t="s">
        <v>10095</v>
      </c>
      <c r="E1456" s="2" t="s">
        <v>10093</v>
      </c>
      <c r="F1456" t="s">
        <v>4152</v>
      </c>
      <c r="G1456" t="s">
        <v>2971</v>
      </c>
      <c r="H1456" s="2" t="s">
        <v>10095</v>
      </c>
      <c r="I1456" t="s">
        <v>930</v>
      </c>
      <c r="J1456" s="11" t="str">
        <f t="shared" si="135"/>
        <v>IC.IT.090809</v>
      </c>
      <c r="K1456" s="2" t="s">
        <v>1192</v>
      </c>
      <c r="L1456" t="str">
        <f t="shared" si="136"/>
        <v>Other: specify</v>
      </c>
      <c r="M1456" s="12" t="str">
        <f t="shared" si="137"/>
        <v>PI.IC.IT.090809.01</v>
      </c>
      <c r="N1456" s="12"/>
      <c r="O1456" s="12" t="str">
        <f t="shared" si="138"/>
        <v>PH.IC.IT.090809.01</v>
      </c>
      <c r="Q1456" s="12" t="str">
        <f t="shared" si="139"/>
        <v>CL.IC.IT.090809.01</v>
      </c>
    </row>
    <row r="1457" spans="1:17" ht="15">
      <c r="A1457" t="s">
        <v>4089</v>
      </c>
      <c r="B1457" t="s">
        <v>4153</v>
      </c>
      <c r="C1457" s="2" t="s">
        <v>10905</v>
      </c>
      <c r="D1457" t="s">
        <v>4631</v>
      </c>
      <c r="E1457" s="22" t="s">
        <v>1396</v>
      </c>
      <c r="F1457" t="s">
        <v>4154</v>
      </c>
      <c r="G1457" t="s">
        <v>4572</v>
      </c>
      <c r="H1457" s="22" t="s">
        <v>1396</v>
      </c>
      <c r="I1457" t="s">
        <v>3009</v>
      </c>
      <c r="J1457" s="11" t="str">
        <f t="shared" si="135"/>
        <v>IC.IT.100101</v>
      </c>
      <c r="K1457" s="2" t="s">
        <v>1192</v>
      </c>
      <c r="L1457" t="str">
        <f t="shared" si="136"/>
        <v>Abdomen upper quadrant right</v>
      </c>
      <c r="M1457" s="12" t="str">
        <f t="shared" si="137"/>
        <v>PI.IC.IT.100101.01</v>
      </c>
      <c r="N1457" s="12"/>
      <c r="O1457" s="12" t="str">
        <f t="shared" si="138"/>
        <v>PH.IC.IT.100101.01</v>
      </c>
      <c r="Q1457" s="12" t="str">
        <f t="shared" si="139"/>
        <v>CL.IC.IT.100101.01</v>
      </c>
    </row>
    <row r="1458" spans="1:17" ht="15">
      <c r="A1458" t="s">
        <v>4089</v>
      </c>
      <c r="C1458" s="2" t="s">
        <v>10905</v>
      </c>
      <c r="E1458" s="22" t="s">
        <v>1396</v>
      </c>
      <c r="F1458" t="s">
        <v>4154</v>
      </c>
      <c r="G1458" t="s">
        <v>4573</v>
      </c>
      <c r="H1458" s="22" t="s">
        <v>1398</v>
      </c>
      <c r="I1458" t="s">
        <v>3011</v>
      </c>
      <c r="J1458" s="11" t="str">
        <f t="shared" si="135"/>
        <v>IC.IT.100102</v>
      </c>
      <c r="K1458" s="2" t="s">
        <v>1192</v>
      </c>
      <c r="L1458" t="str">
        <f t="shared" si="136"/>
        <v>Abdomen lower quadrant right</v>
      </c>
      <c r="M1458" s="12" t="str">
        <f t="shared" si="137"/>
        <v>PI.IC.IT.100102.01</v>
      </c>
      <c r="N1458" s="12"/>
      <c r="O1458" s="12" t="str">
        <f t="shared" si="138"/>
        <v>PH.IC.IT.100102.01</v>
      </c>
      <c r="Q1458" s="12" t="str">
        <f t="shared" si="139"/>
        <v>CL.IC.IT.100102.01</v>
      </c>
    </row>
    <row r="1459" spans="1:17" ht="15">
      <c r="A1459" t="s">
        <v>4089</v>
      </c>
      <c r="C1459" s="2" t="s">
        <v>10905</v>
      </c>
      <c r="E1459" s="22" t="s">
        <v>1396</v>
      </c>
      <c r="F1459" t="s">
        <v>4154</v>
      </c>
      <c r="G1459" t="s">
        <v>4574</v>
      </c>
      <c r="H1459" s="22" t="s">
        <v>1400</v>
      </c>
      <c r="I1459" t="s">
        <v>3013</v>
      </c>
      <c r="J1459" s="11" t="str">
        <f t="shared" si="135"/>
        <v>IC.IT.100103</v>
      </c>
      <c r="K1459" s="2" t="s">
        <v>1192</v>
      </c>
      <c r="L1459" t="str">
        <f t="shared" si="136"/>
        <v>Abdomen upper quadrant left</v>
      </c>
      <c r="M1459" s="12" t="str">
        <f t="shared" si="137"/>
        <v>PI.IC.IT.100103.01</v>
      </c>
      <c r="N1459" s="12"/>
      <c r="O1459" s="12" t="str">
        <f t="shared" si="138"/>
        <v>PH.IC.IT.100103.01</v>
      </c>
      <c r="Q1459" s="12" t="str">
        <f t="shared" si="139"/>
        <v>CL.IC.IT.100103.01</v>
      </c>
    </row>
    <row r="1460" spans="1:17" ht="15">
      <c r="A1460" t="s">
        <v>4089</v>
      </c>
      <c r="C1460" s="2" t="s">
        <v>10905</v>
      </c>
      <c r="E1460" s="22" t="s">
        <v>1396</v>
      </c>
      <c r="F1460" t="s">
        <v>4154</v>
      </c>
      <c r="G1460" t="s">
        <v>4575</v>
      </c>
      <c r="H1460" s="22" t="s">
        <v>1402</v>
      </c>
      <c r="I1460" t="s">
        <v>3015</v>
      </c>
      <c r="J1460" s="11" t="str">
        <f t="shared" si="135"/>
        <v>IC.IT.100104</v>
      </c>
      <c r="K1460" s="2" t="s">
        <v>1192</v>
      </c>
      <c r="L1460" t="str">
        <f t="shared" si="136"/>
        <v>Abdomen lower quadrant left</v>
      </c>
      <c r="M1460" s="12" t="str">
        <f t="shared" si="137"/>
        <v>PI.IC.IT.100104.01</v>
      </c>
      <c r="N1460" s="12"/>
      <c r="O1460" s="12" t="str">
        <f t="shared" si="138"/>
        <v>PH.IC.IT.100104.01</v>
      </c>
      <c r="Q1460" s="12" t="str">
        <f t="shared" si="139"/>
        <v>CL.IC.IT.100104.01</v>
      </c>
    </row>
    <row r="1461" spans="1:17" ht="15">
      <c r="A1461" t="s">
        <v>4089</v>
      </c>
      <c r="C1461" s="2" t="s">
        <v>10905</v>
      </c>
      <c r="E1461" s="22" t="s">
        <v>1396</v>
      </c>
      <c r="F1461" t="s">
        <v>4154</v>
      </c>
      <c r="G1461" t="s">
        <v>4576</v>
      </c>
      <c r="H1461" s="22" t="s">
        <v>1404</v>
      </c>
      <c r="I1461" t="s">
        <v>4005</v>
      </c>
      <c r="J1461" s="11" t="str">
        <f t="shared" si="135"/>
        <v>IC.IT.100105</v>
      </c>
      <c r="K1461" s="2" t="s">
        <v>1192</v>
      </c>
      <c r="L1461" t="str">
        <f t="shared" si="136"/>
        <v>Abdomen entire</v>
      </c>
      <c r="M1461" s="12" t="str">
        <f t="shared" si="137"/>
        <v>PI.IC.IT.100105.01</v>
      </c>
      <c r="N1461" s="12"/>
      <c r="O1461" s="12" t="str">
        <f t="shared" si="138"/>
        <v>PH.IC.IT.100105.01</v>
      </c>
      <c r="Q1461" s="12" t="str">
        <f t="shared" si="139"/>
        <v>CL.IC.IT.100105.01</v>
      </c>
    </row>
    <row r="1462" spans="1:17" ht="15">
      <c r="A1462" t="s">
        <v>4089</v>
      </c>
      <c r="C1462" s="2" t="s">
        <v>10905</v>
      </c>
      <c r="E1462" s="22" t="s">
        <v>1396</v>
      </c>
      <c r="F1462" t="s">
        <v>4154</v>
      </c>
      <c r="G1462" t="s">
        <v>4006</v>
      </c>
      <c r="H1462" s="22" t="s">
        <v>1406</v>
      </c>
      <c r="I1462" t="s">
        <v>4299</v>
      </c>
      <c r="J1462" s="11" t="str">
        <f t="shared" si="135"/>
        <v>IC.IT.100106</v>
      </c>
      <c r="K1462" s="2" t="s">
        <v>1192</v>
      </c>
      <c r="L1462" t="str">
        <f t="shared" si="136"/>
        <v>Flank, right</v>
      </c>
      <c r="M1462" s="12" t="str">
        <f t="shared" si="137"/>
        <v>PI.IC.IT.100106.01</v>
      </c>
      <c r="N1462" s="12"/>
      <c r="O1462" s="12" t="str">
        <f t="shared" si="138"/>
        <v>PH.IC.IT.100106.01</v>
      </c>
      <c r="Q1462" s="12" t="str">
        <f t="shared" si="139"/>
        <v>CL.IC.IT.100106.01</v>
      </c>
    </row>
    <row r="1463" spans="1:17" ht="15">
      <c r="A1463" t="s">
        <v>4089</v>
      </c>
      <c r="C1463" s="2" t="s">
        <v>10905</v>
      </c>
      <c r="E1463" s="22" t="s">
        <v>1396</v>
      </c>
      <c r="F1463" t="s">
        <v>4154</v>
      </c>
      <c r="G1463" t="s">
        <v>4034</v>
      </c>
      <c r="H1463" s="22" t="s">
        <v>1419</v>
      </c>
      <c r="I1463" t="s">
        <v>4035</v>
      </c>
      <c r="J1463" s="11" t="str">
        <f t="shared" si="135"/>
        <v>IC.IT.100107</v>
      </c>
      <c r="K1463" s="2" t="s">
        <v>1192</v>
      </c>
      <c r="L1463" t="str">
        <f t="shared" si="136"/>
        <v>Flank, left</v>
      </c>
      <c r="M1463" s="12" t="str">
        <f t="shared" si="137"/>
        <v>PI.IC.IT.100107.01</v>
      </c>
      <c r="N1463" s="12"/>
      <c r="O1463" s="12" t="str">
        <f t="shared" si="138"/>
        <v>PH.IC.IT.100107.01</v>
      </c>
      <c r="Q1463" s="12" t="str">
        <f t="shared" si="139"/>
        <v>CL.IC.IT.100107.01</v>
      </c>
    </row>
    <row r="1464" spans="1:17" ht="15">
      <c r="A1464" t="s">
        <v>4089</v>
      </c>
      <c r="C1464" s="2" t="s">
        <v>10905</v>
      </c>
      <c r="D1464" t="s">
        <v>5196</v>
      </c>
      <c r="E1464" s="22" t="s">
        <v>1398</v>
      </c>
      <c r="F1464" t="s">
        <v>3994</v>
      </c>
      <c r="G1464" t="s">
        <v>4038</v>
      </c>
      <c r="H1464" s="22" t="s">
        <v>1396</v>
      </c>
      <c r="I1464" t="s">
        <v>4039</v>
      </c>
      <c r="J1464" s="11" t="str">
        <f t="shared" si="135"/>
        <v>IC.IT.100201</v>
      </c>
      <c r="K1464" s="2" t="s">
        <v>1192</v>
      </c>
      <c r="L1464" t="str">
        <f t="shared" si="136"/>
        <v>Axilla, right</v>
      </c>
      <c r="M1464" s="12" t="str">
        <f t="shared" si="137"/>
        <v>PI.IC.IT.100201.01</v>
      </c>
      <c r="N1464" s="12"/>
      <c r="O1464" s="12" t="str">
        <f t="shared" si="138"/>
        <v>PH.IC.IT.100201.01</v>
      </c>
      <c r="Q1464" s="12" t="str">
        <f t="shared" si="139"/>
        <v>CL.IC.IT.100201.01</v>
      </c>
    </row>
    <row r="1465" spans="1:17" ht="15">
      <c r="A1465" t="s">
        <v>4089</v>
      </c>
      <c r="C1465" s="2" t="s">
        <v>10905</v>
      </c>
      <c r="E1465" s="22" t="s">
        <v>1398</v>
      </c>
      <c r="F1465" t="s">
        <v>3994</v>
      </c>
      <c r="G1465" t="s">
        <v>4040</v>
      </c>
      <c r="H1465" s="22" t="s">
        <v>1398</v>
      </c>
      <c r="I1465" t="s">
        <v>4041</v>
      </c>
      <c r="J1465" s="11" t="str">
        <f t="shared" si="135"/>
        <v>IC.IT.100202</v>
      </c>
      <c r="K1465" s="2" t="s">
        <v>1192</v>
      </c>
      <c r="L1465" t="str">
        <f t="shared" si="136"/>
        <v>Axilla, left</v>
      </c>
      <c r="M1465" s="12" t="str">
        <f t="shared" si="137"/>
        <v>PI.IC.IT.100202.01</v>
      </c>
      <c r="N1465" s="12"/>
      <c r="O1465" s="12" t="str">
        <f t="shared" si="138"/>
        <v>PH.IC.IT.100202.01</v>
      </c>
      <c r="Q1465" s="12" t="str">
        <f t="shared" si="139"/>
        <v>CL.IC.IT.100202.01</v>
      </c>
    </row>
    <row r="1466" spans="1:17" ht="15">
      <c r="A1466" t="s">
        <v>4089</v>
      </c>
      <c r="C1466" s="2" t="s">
        <v>10905</v>
      </c>
      <c r="E1466" s="22" t="s">
        <v>1398</v>
      </c>
      <c r="F1466" t="s">
        <v>3994</v>
      </c>
      <c r="G1466" t="s">
        <v>4042</v>
      </c>
      <c r="H1466" s="22" t="s">
        <v>1400</v>
      </c>
      <c r="I1466" t="s">
        <v>4043</v>
      </c>
      <c r="J1466" s="11" t="str">
        <f t="shared" si="135"/>
        <v>IC.IT.100203</v>
      </c>
      <c r="K1466" s="2" t="s">
        <v>1192</v>
      </c>
      <c r="L1466" t="str">
        <f t="shared" si="136"/>
        <v>Arm upper, right</v>
      </c>
      <c r="M1466" s="12" t="str">
        <f t="shared" si="137"/>
        <v>PI.IC.IT.100203.01</v>
      </c>
      <c r="N1466" s="12"/>
      <c r="O1466" s="12" t="str">
        <f t="shared" si="138"/>
        <v>PH.IC.IT.100203.01</v>
      </c>
      <c r="Q1466" s="12" t="str">
        <f t="shared" si="139"/>
        <v>CL.IC.IT.100203.01</v>
      </c>
    </row>
    <row r="1467" spans="1:17" ht="15">
      <c r="A1467" t="s">
        <v>4089</v>
      </c>
      <c r="C1467" s="2" t="s">
        <v>10905</v>
      </c>
      <c r="E1467" s="22" t="s">
        <v>1398</v>
      </c>
      <c r="F1467" t="s">
        <v>3994</v>
      </c>
      <c r="G1467" t="s">
        <v>4044</v>
      </c>
      <c r="H1467" s="22" t="s">
        <v>1402</v>
      </c>
      <c r="I1467" t="s">
        <v>3886</v>
      </c>
      <c r="J1467" s="11" t="str">
        <f t="shared" si="135"/>
        <v>IC.IT.100204</v>
      </c>
      <c r="K1467" s="2" t="s">
        <v>1192</v>
      </c>
      <c r="L1467" t="str">
        <f t="shared" si="136"/>
        <v>Arm upper, left</v>
      </c>
      <c r="M1467" s="12" t="str">
        <f t="shared" si="137"/>
        <v>PI.IC.IT.100204.01</v>
      </c>
      <c r="N1467" s="12"/>
      <c r="O1467" s="12" t="str">
        <f t="shared" si="138"/>
        <v>PH.IC.IT.100204.01</v>
      </c>
      <c r="Q1467" s="12" t="str">
        <f t="shared" si="139"/>
        <v>CL.IC.IT.100204.01</v>
      </c>
    </row>
    <row r="1468" spans="1:17" ht="15">
      <c r="A1468" t="s">
        <v>4089</v>
      </c>
      <c r="C1468" s="2" t="s">
        <v>10905</v>
      </c>
      <c r="E1468" s="22" t="s">
        <v>1398</v>
      </c>
      <c r="F1468" t="s">
        <v>3994</v>
      </c>
      <c r="G1468" t="s">
        <v>3887</v>
      </c>
      <c r="H1468" s="22" t="s">
        <v>1404</v>
      </c>
      <c r="I1468" t="s">
        <v>3888</v>
      </c>
      <c r="J1468" s="11" t="str">
        <f t="shared" si="135"/>
        <v>IC.IT.100205</v>
      </c>
      <c r="K1468" s="2" t="s">
        <v>1192</v>
      </c>
      <c r="L1468" t="str">
        <f t="shared" si="136"/>
        <v>Elbow, right</v>
      </c>
      <c r="M1468" s="12" t="str">
        <f t="shared" si="137"/>
        <v>PI.IC.IT.100205.01</v>
      </c>
      <c r="N1468" s="12"/>
      <c r="O1468" s="12" t="str">
        <f t="shared" si="138"/>
        <v>PH.IC.IT.100205.01</v>
      </c>
      <c r="Q1468" s="12" t="str">
        <f t="shared" si="139"/>
        <v>CL.IC.IT.100205.01</v>
      </c>
    </row>
    <row r="1469" spans="1:17" ht="15">
      <c r="A1469" t="s">
        <v>4089</v>
      </c>
      <c r="C1469" s="2" t="s">
        <v>10905</v>
      </c>
      <c r="E1469" s="22" t="s">
        <v>1398</v>
      </c>
      <c r="F1469" t="s">
        <v>3994</v>
      </c>
      <c r="G1469" t="s">
        <v>3889</v>
      </c>
      <c r="H1469" s="22" t="s">
        <v>1406</v>
      </c>
      <c r="I1469" t="s">
        <v>3890</v>
      </c>
      <c r="J1469" s="11" t="str">
        <f t="shared" si="135"/>
        <v>IC.IT.100206</v>
      </c>
      <c r="K1469" s="2" t="s">
        <v>1192</v>
      </c>
      <c r="L1469" t="str">
        <f t="shared" si="136"/>
        <v>Elbow, left</v>
      </c>
      <c r="M1469" s="12" t="str">
        <f t="shared" si="137"/>
        <v>PI.IC.IT.100206.01</v>
      </c>
      <c r="N1469" s="12"/>
      <c r="O1469" s="12" t="str">
        <f t="shared" si="138"/>
        <v>PH.IC.IT.100206.01</v>
      </c>
      <c r="Q1469" s="12" t="str">
        <f t="shared" si="139"/>
        <v>CL.IC.IT.100206.01</v>
      </c>
    </row>
    <row r="1470" spans="1:17" ht="15">
      <c r="A1470" t="s">
        <v>4089</v>
      </c>
      <c r="C1470" s="2" t="s">
        <v>10905</v>
      </c>
      <c r="E1470" s="22" t="s">
        <v>1398</v>
      </c>
      <c r="F1470" t="s">
        <v>3994</v>
      </c>
      <c r="G1470" t="s">
        <v>3891</v>
      </c>
      <c r="H1470" s="22" t="s">
        <v>1419</v>
      </c>
      <c r="I1470" t="s">
        <v>3892</v>
      </c>
      <c r="J1470" s="11" t="str">
        <f t="shared" si="135"/>
        <v>IC.IT.100207</v>
      </c>
      <c r="K1470" s="2" t="s">
        <v>1192</v>
      </c>
      <c r="L1470" t="str">
        <f t="shared" si="136"/>
        <v>Forearm, right</v>
      </c>
      <c r="M1470" s="12" t="str">
        <f t="shared" si="137"/>
        <v>PI.IC.IT.100207.01</v>
      </c>
      <c r="N1470" s="12"/>
      <c r="O1470" s="12" t="str">
        <f t="shared" si="138"/>
        <v>PH.IC.IT.100207.01</v>
      </c>
      <c r="Q1470" s="12" t="str">
        <f t="shared" si="139"/>
        <v>CL.IC.IT.100207.01</v>
      </c>
    </row>
    <row r="1471" spans="1:17" ht="15">
      <c r="A1471" t="s">
        <v>4089</v>
      </c>
      <c r="C1471" s="2" t="s">
        <v>10905</v>
      </c>
      <c r="E1471" s="22" t="s">
        <v>1398</v>
      </c>
      <c r="F1471" t="s">
        <v>3994</v>
      </c>
      <c r="G1471" t="s">
        <v>3893</v>
      </c>
      <c r="H1471" s="22" t="s">
        <v>1550</v>
      </c>
      <c r="I1471" t="s">
        <v>3894</v>
      </c>
      <c r="J1471" s="11" t="str">
        <f t="shared" si="135"/>
        <v>IC.IT.100208</v>
      </c>
      <c r="K1471" s="2" t="s">
        <v>1192</v>
      </c>
      <c r="L1471" t="str">
        <f t="shared" si="136"/>
        <v>Forearm, left</v>
      </c>
      <c r="M1471" s="12" t="str">
        <f t="shared" si="137"/>
        <v>PI.IC.IT.100208.01</v>
      </c>
      <c r="N1471" s="12"/>
      <c r="O1471" s="12" t="str">
        <f t="shared" si="138"/>
        <v>PH.IC.IT.100208.01</v>
      </c>
      <c r="Q1471" s="12" t="str">
        <f t="shared" si="139"/>
        <v>CL.IC.IT.100208.01</v>
      </c>
    </row>
    <row r="1472" spans="1:17" ht="15">
      <c r="A1472" t="s">
        <v>4089</v>
      </c>
      <c r="C1472" s="2" t="s">
        <v>10905</v>
      </c>
      <c r="E1472" s="22" t="s">
        <v>1398</v>
      </c>
      <c r="F1472" t="s">
        <v>3994</v>
      </c>
      <c r="G1472" t="s">
        <v>3895</v>
      </c>
      <c r="H1472" s="22" t="s">
        <v>1551</v>
      </c>
      <c r="I1472" t="s">
        <v>3896</v>
      </c>
      <c r="J1472" s="11" t="str">
        <f t="shared" si="135"/>
        <v>IC.IT.100209</v>
      </c>
      <c r="K1472" s="2" t="s">
        <v>1192</v>
      </c>
      <c r="L1472" t="str">
        <f t="shared" si="136"/>
        <v>Wrist, right</v>
      </c>
      <c r="M1472" s="12" t="str">
        <f t="shared" si="137"/>
        <v>PI.IC.IT.100209.01</v>
      </c>
      <c r="N1472" s="12"/>
      <c r="O1472" s="12" t="str">
        <f t="shared" si="138"/>
        <v>PH.IC.IT.100209.01</v>
      </c>
      <c r="Q1472" s="12" t="str">
        <f t="shared" si="139"/>
        <v>CL.IC.IT.100209.01</v>
      </c>
    </row>
    <row r="1473" spans="1:17" ht="15">
      <c r="A1473" t="s">
        <v>4089</v>
      </c>
      <c r="C1473" s="2" t="s">
        <v>10905</v>
      </c>
      <c r="E1473" s="22" t="s">
        <v>1398</v>
      </c>
      <c r="F1473" t="s">
        <v>3994</v>
      </c>
      <c r="G1473" t="s">
        <v>3897</v>
      </c>
      <c r="H1473" s="22" t="s">
        <v>1571</v>
      </c>
      <c r="I1473" t="s">
        <v>3898</v>
      </c>
      <c r="J1473" s="11" t="str">
        <f t="shared" si="135"/>
        <v>IC.IT.100210</v>
      </c>
      <c r="K1473" s="2" t="s">
        <v>1192</v>
      </c>
      <c r="L1473" t="str">
        <f t="shared" si="136"/>
        <v>Wrist, left</v>
      </c>
      <c r="M1473" s="12" t="str">
        <f t="shared" si="137"/>
        <v>PI.IC.IT.100210.01</v>
      </c>
      <c r="N1473" s="12"/>
      <c r="O1473" s="12" t="str">
        <f t="shared" si="138"/>
        <v>PH.IC.IT.100210.01</v>
      </c>
      <c r="Q1473" s="12" t="str">
        <f t="shared" si="139"/>
        <v>CL.IC.IT.100210.01</v>
      </c>
    </row>
    <row r="1474" spans="1:17" ht="15">
      <c r="A1474" t="s">
        <v>4089</v>
      </c>
      <c r="C1474" s="2" t="s">
        <v>10905</v>
      </c>
      <c r="E1474" s="22" t="s">
        <v>1398</v>
      </c>
      <c r="F1474" t="s">
        <v>3994</v>
      </c>
      <c r="G1474" t="s">
        <v>4048</v>
      </c>
      <c r="H1474" s="22" t="s">
        <v>1298</v>
      </c>
      <c r="I1474" t="s">
        <v>4049</v>
      </c>
      <c r="J1474" s="11" t="str">
        <f t="shared" si="135"/>
        <v>IC.IT.100211</v>
      </c>
      <c r="K1474" s="2" t="s">
        <v>1192</v>
      </c>
      <c r="L1474" t="str">
        <f t="shared" si="136"/>
        <v>Hand, right</v>
      </c>
      <c r="M1474" s="12" t="str">
        <f t="shared" si="137"/>
        <v>PI.IC.IT.100211.01</v>
      </c>
      <c r="N1474" s="12"/>
      <c r="O1474" s="12" t="str">
        <f t="shared" si="138"/>
        <v>PH.IC.IT.100211.01</v>
      </c>
      <c r="Q1474" s="12" t="str">
        <f t="shared" si="139"/>
        <v>CL.IC.IT.100211.01</v>
      </c>
    </row>
    <row r="1475" spans="1:17" ht="15">
      <c r="A1475" t="s">
        <v>4089</v>
      </c>
      <c r="C1475" s="2" t="s">
        <v>10905</v>
      </c>
      <c r="E1475" s="22" t="s">
        <v>1398</v>
      </c>
      <c r="F1475" t="s">
        <v>3994</v>
      </c>
      <c r="G1475" t="s">
        <v>4050</v>
      </c>
      <c r="H1475" s="22" t="s">
        <v>1299</v>
      </c>
      <c r="I1475" t="s">
        <v>4051</v>
      </c>
      <c r="J1475" s="11" t="str">
        <f t="shared" si="135"/>
        <v>IC.IT.100212</v>
      </c>
      <c r="K1475" s="2" t="s">
        <v>1192</v>
      </c>
      <c r="L1475" t="str">
        <f t="shared" si="136"/>
        <v>Hand, left</v>
      </c>
      <c r="M1475" s="12" t="str">
        <f t="shared" si="137"/>
        <v>PI.IC.IT.100212.01</v>
      </c>
      <c r="N1475" s="12"/>
      <c r="O1475" s="12" t="str">
        <f t="shared" si="138"/>
        <v>PH.IC.IT.100212.01</v>
      </c>
      <c r="Q1475" s="12" t="str">
        <f t="shared" si="139"/>
        <v>CL.IC.IT.100212.01</v>
      </c>
    </row>
    <row r="1476" spans="1:17" ht="15">
      <c r="A1476" t="s">
        <v>4089</v>
      </c>
      <c r="C1476" s="2" t="s">
        <v>10905</v>
      </c>
      <c r="E1476" s="22" t="s">
        <v>1398</v>
      </c>
      <c r="F1476" t="s">
        <v>3994</v>
      </c>
      <c r="G1476" t="s">
        <v>3902</v>
      </c>
      <c r="H1476" s="22" t="s">
        <v>1300</v>
      </c>
      <c r="I1476" t="s">
        <v>3903</v>
      </c>
      <c r="J1476" s="11" t="str">
        <f t="shared" si="135"/>
        <v>IC.IT.100213</v>
      </c>
      <c r="K1476" s="2" t="s">
        <v>1192</v>
      </c>
      <c r="L1476" t="str">
        <f t="shared" si="136"/>
        <v>Finger(s), right: specify</v>
      </c>
      <c r="M1476" s="12" t="str">
        <f t="shared" si="137"/>
        <v>PI.IC.IT.100213.01</v>
      </c>
      <c r="N1476" s="12"/>
      <c r="O1476" s="12" t="str">
        <f t="shared" si="138"/>
        <v>PH.IC.IT.100213.01</v>
      </c>
      <c r="Q1476" s="12" t="str">
        <f t="shared" si="139"/>
        <v>CL.IC.IT.100213.01</v>
      </c>
    </row>
    <row r="1477" spans="1:17" ht="15">
      <c r="A1477" t="s">
        <v>4089</v>
      </c>
      <c r="C1477" s="2" t="s">
        <v>10905</v>
      </c>
      <c r="E1477" s="22" t="s">
        <v>1398</v>
      </c>
      <c r="F1477" t="s">
        <v>3994</v>
      </c>
      <c r="G1477" t="s">
        <v>3904</v>
      </c>
      <c r="H1477" s="22" t="s">
        <v>1301</v>
      </c>
      <c r="I1477" t="s">
        <v>3905</v>
      </c>
      <c r="J1477" s="11" t="str">
        <f t="shared" si="135"/>
        <v>IC.IT.100214</v>
      </c>
      <c r="K1477" s="2" t="s">
        <v>1192</v>
      </c>
      <c r="L1477" t="str">
        <f t="shared" si="136"/>
        <v>Finger(s), left:  specify</v>
      </c>
      <c r="M1477" s="12" t="str">
        <f t="shared" si="137"/>
        <v>PI.IC.IT.100214.01</v>
      </c>
      <c r="N1477" s="12"/>
      <c r="O1477" s="12" t="str">
        <f t="shared" si="138"/>
        <v>PH.IC.IT.100214.01</v>
      </c>
      <c r="Q1477" s="12" t="str">
        <f t="shared" si="139"/>
        <v>CL.IC.IT.100214.01</v>
      </c>
    </row>
    <row r="1478" spans="1:17" ht="15">
      <c r="A1478" t="s">
        <v>4089</v>
      </c>
      <c r="C1478" s="2" t="s">
        <v>10905</v>
      </c>
      <c r="E1478" s="22" t="s">
        <v>1398</v>
      </c>
      <c r="F1478" t="s">
        <v>3994</v>
      </c>
      <c r="G1478" t="s">
        <v>3906</v>
      </c>
      <c r="H1478" s="22" t="s">
        <v>1468</v>
      </c>
      <c r="I1478" t="s">
        <v>3907</v>
      </c>
      <c r="J1478" s="11" t="str">
        <f t="shared" si="135"/>
        <v>IC.IT.100215</v>
      </c>
      <c r="K1478" s="2" t="s">
        <v>1192</v>
      </c>
      <c r="L1478" t="str">
        <f t="shared" si="136"/>
        <v>Thigh, right</v>
      </c>
      <c r="M1478" s="12" t="str">
        <f t="shared" si="137"/>
        <v>PI.IC.IT.100215.01</v>
      </c>
      <c r="N1478" s="12"/>
      <c r="O1478" s="12" t="str">
        <f t="shared" si="138"/>
        <v>PH.IC.IT.100215.01</v>
      </c>
      <c r="Q1478" s="12" t="str">
        <f t="shared" si="139"/>
        <v>CL.IC.IT.100215.01</v>
      </c>
    </row>
    <row r="1479" spans="1:17" ht="15">
      <c r="A1479" t="s">
        <v>4089</v>
      </c>
      <c r="C1479" s="2" t="s">
        <v>10905</v>
      </c>
      <c r="E1479" s="22" t="s">
        <v>1398</v>
      </c>
      <c r="F1479" t="s">
        <v>3994</v>
      </c>
      <c r="G1479" t="s">
        <v>3908</v>
      </c>
      <c r="H1479" s="22" t="s">
        <v>1469</v>
      </c>
      <c r="I1479" t="s">
        <v>3909</v>
      </c>
      <c r="J1479" s="11" t="str">
        <f t="shared" si="135"/>
        <v>IC.IT.100216</v>
      </c>
      <c r="K1479" s="2" t="s">
        <v>1192</v>
      </c>
      <c r="L1479" t="str">
        <f t="shared" si="136"/>
        <v>Thigh, left</v>
      </c>
      <c r="M1479" s="12" t="str">
        <f t="shared" si="137"/>
        <v>PI.IC.IT.100216.01</v>
      </c>
      <c r="N1479" s="12"/>
      <c r="O1479" s="12" t="str">
        <f t="shared" si="138"/>
        <v>PH.IC.IT.100216.01</v>
      </c>
      <c r="Q1479" s="12" t="str">
        <f t="shared" si="139"/>
        <v>CL.IC.IT.100216.01</v>
      </c>
    </row>
    <row r="1480" spans="1:17" ht="15">
      <c r="A1480" t="s">
        <v>4089</v>
      </c>
      <c r="C1480" s="2" t="s">
        <v>10905</v>
      </c>
      <c r="E1480" s="22" t="s">
        <v>1398</v>
      </c>
      <c r="F1480" t="s">
        <v>3994</v>
      </c>
      <c r="G1480" t="s">
        <v>3777</v>
      </c>
      <c r="H1480" s="22" t="s">
        <v>1470</v>
      </c>
      <c r="I1480" t="s">
        <v>3778</v>
      </c>
      <c r="J1480" s="11" t="str">
        <f t="shared" si="135"/>
        <v>IC.IT.100217</v>
      </c>
      <c r="K1480" s="2" t="s">
        <v>1192</v>
      </c>
      <c r="L1480" t="str">
        <f t="shared" si="136"/>
        <v>Knee, right</v>
      </c>
      <c r="M1480" s="12" t="str">
        <f t="shared" si="137"/>
        <v>PI.IC.IT.100217.01</v>
      </c>
      <c r="N1480" s="12"/>
      <c r="O1480" s="12" t="str">
        <f t="shared" si="138"/>
        <v>PH.IC.IT.100217.01</v>
      </c>
      <c r="Q1480" s="12" t="str">
        <f t="shared" si="139"/>
        <v>CL.IC.IT.100217.01</v>
      </c>
    </row>
    <row r="1481" spans="1:17" ht="15">
      <c r="A1481" t="s">
        <v>4089</v>
      </c>
      <c r="C1481" s="2" t="s">
        <v>10905</v>
      </c>
      <c r="E1481" s="22" t="s">
        <v>1398</v>
      </c>
      <c r="F1481" t="s">
        <v>3994</v>
      </c>
      <c r="G1481" t="s">
        <v>3779</v>
      </c>
      <c r="H1481" s="22" t="s">
        <v>1251</v>
      </c>
      <c r="I1481" t="s">
        <v>3780</v>
      </c>
      <c r="J1481" s="11" t="str">
        <f t="shared" si="135"/>
        <v>IC.IT.100218</v>
      </c>
      <c r="K1481" s="2" t="s">
        <v>1192</v>
      </c>
      <c r="L1481" t="str">
        <f t="shared" si="136"/>
        <v>Knee, left</v>
      </c>
      <c r="M1481" s="12" t="str">
        <f t="shared" si="137"/>
        <v>PI.IC.IT.100218.01</v>
      </c>
      <c r="N1481" s="12"/>
      <c r="O1481" s="12" t="str">
        <f t="shared" si="138"/>
        <v>PH.IC.IT.100218.01</v>
      </c>
      <c r="Q1481" s="12" t="str">
        <f t="shared" si="139"/>
        <v>CL.IC.IT.100218.01</v>
      </c>
    </row>
    <row r="1482" spans="1:17" ht="15">
      <c r="A1482" t="s">
        <v>4089</v>
      </c>
      <c r="C1482" s="2" t="s">
        <v>10905</v>
      </c>
      <c r="E1482" s="22" t="s">
        <v>1398</v>
      </c>
      <c r="F1482" t="s">
        <v>3994</v>
      </c>
      <c r="G1482" t="s">
        <v>3781</v>
      </c>
      <c r="H1482" s="22" t="s">
        <v>1100</v>
      </c>
      <c r="I1482" t="s">
        <v>3782</v>
      </c>
      <c r="J1482" s="11" t="str">
        <f t="shared" si="135"/>
        <v>IC.IT.100219</v>
      </c>
      <c r="K1482" s="2" t="s">
        <v>1192</v>
      </c>
      <c r="L1482" t="str">
        <f t="shared" si="136"/>
        <v>Calf, right</v>
      </c>
      <c r="M1482" s="12" t="str">
        <f t="shared" si="137"/>
        <v>PI.IC.IT.100219.01</v>
      </c>
      <c r="N1482" s="12"/>
      <c r="O1482" s="12" t="str">
        <f t="shared" si="138"/>
        <v>PH.IC.IT.100219.01</v>
      </c>
      <c r="Q1482" s="12" t="str">
        <f t="shared" si="139"/>
        <v>CL.IC.IT.100219.01</v>
      </c>
    </row>
    <row r="1483" spans="1:17" ht="15">
      <c r="A1483" t="s">
        <v>4089</v>
      </c>
      <c r="C1483" s="2" t="s">
        <v>10905</v>
      </c>
      <c r="E1483" s="22" t="s">
        <v>1398</v>
      </c>
      <c r="F1483" t="s">
        <v>3994</v>
      </c>
      <c r="G1483" t="s">
        <v>3783</v>
      </c>
      <c r="H1483" s="22" t="s">
        <v>1271</v>
      </c>
      <c r="I1483" t="s">
        <v>3784</v>
      </c>
      <c r="J1483" s="11" t="str">
        <f t="shared" si="135"/>
        <v>IC.IT.100220</v>
      </c>
      <c r="K1483" s="2" t="s">
        <v>1192</v>
      </c>
      <c r="L1483" t="str">
        <f t="shared" si="136"/>
        <v>Calf, left</v>
      </c>
      <c r="M1483" s="12" t="str">
        <f t="shared" si="137"/>
        <v>PI.IC.IT.100220.01</v>
      </c>
      <c r="N1483" s="12"/>
      <c r="O1483" s="12" t="str">
        <f t="shared" si="138"/>
        <v>PH.IC.IT.100220.01</v>
      </c>
      <c r="Q1483" s="12" t="str">
        <f t="shared" si="139"/>
        <v>CL.IC.IT.100220.01</v>
      </c>
    </row>
    <row r="1484" spans="1:17" ht="15">
      <c r="A1484" t="s">
        <v>4089</v>
      </c>
      <c r="C1484" s="2" t="s">
        <v>10905</v>
      </c>
      <c r="E1484" s="22" t="s">
        <v>1398</v>
      </c>
      <c r="F1484" t="s">
        <v>3994</v>
      </c>
      <c r="G1484" t="s">
        <v>3785</v>
      </c>
      <c r="H1484" s="22" t="s">
        <v>2395</v>
      </c>
      <c r="I1484" t="s">
        <v>3786</v>
      </c>
      <c r="J1484" s="11" t="str">
        <f t="shared" si="135"/>
        <v>IC.IT.100221</v>
      </c>
      <c r="K1484" s="2" t="s">
        <v>1192</v>
      </c>
      <c r="L1484" t="str">
        <f t="shared" si="136"/>
        <v>Ankle, right</v>
      </c>
      <c r="M1484" s="12" t="str">
        <f t="shared" si="137"/>
        <v>PI.IC.IT.100221.01</v>
      </c>
      <c r="N1484" s="12"/>
      <c r="O1484" s="12" t="str">
        <f t="shared" si="138"/>
        <v>PH.IC.IT.100221.01</v>
      </c>
      <c r="Q1484" s="12" t="str">
        <f t="shared" si="139"/>
        <v>CL.IC.IT.100221.01</v>
      </c>
    </row>
    <row r="1485" spans="1:17" ht="15">
      <c r="A1485" t="s">
        <v>4089</v>
      </c>
      <c r="C1485" s="2" t="s">
        <v>10905</v>
      </c>
      <c r="E1485" s="22" t="s">
        <v>1398</v>
      </c>
      <c r="F1485" t="s">
        <v>3994</v>
      </c>
      <c r="G1485" t="s">
        <v>3787</v>
      </c>
      <c r="H1485" s="22" t="s">
        <v>2396</v>
      </c>
      <c r="I1485" t="s">
        <v>3917</v>
      </c>
      <c r="J1485" s="11" t="str">
        <f t="shared" si="135"/>
        <v>IC.IT.100222</v>
      </c>
      <c r="K1485" s="2" t="s">
        <v>1192</v>
      </c>
      <c r="L1485" t="str">
        <f t="shared" si="136"/>
        <v>Ankle, left</v>
      </c>
      <c r="M1485" s="12" t="str">
        <f t="shared" si="137"/>
        <v>PI.IC.IT.100222.01</v>
      </c>
      <c r="N1485" s="12"/>
      <c r="O1485" s="12" t="str">
        <f t="shared" si="138"/>
        <v>PH.IC.IT.100222.01</v>
      </c>
      <c r="Q1485" s="12" t="str">
        <f t="shared" si="139"/>
        <v>CL.IC.IT.100222.01</v>
      </c>
    </row>
    <row r="1486" spans="1:17" ht="15">
      <c r="A1486" t="s">
        <v>4089</v>
      </c>
      <c r="C1486" s="2" t="s">
        <v>10905</v>
      </c>
      <c r="E1486" s="22" t="s">
        <v>1398</v>
      </c>
      <c r="F1486" t="s">
        <v>3994</v>
      </c>
      <c r="G1486" t="s">
        <v>4191</v>
      </c>
      <c r="H1486" s="22" t="s">
        <v>2397</v>
      </c>
      <c r="I1486" t="s">
        <v>4192</v>
      </c>
      <c r="J1486" s="11" t="str">
        <f t="shared" si="135"/>
        <v>IC.IT.100223</v>
      </c>
      <c r="K1486" s="2" t="s">
        <v>1192</v>
      </c>
      <c r="L1486" t="str">
        <f t="shared" si="136"/>
        <v>Heel, right</v>
      </c>
      <c r="M1486" s="12" t="str">
        <f t="shared" si="137"/>
        <v>PI.IC.IT.100223.01</v>
      </c>
      <c r="N1486" s="12"/>
      <c r="O1486" s="12" t="str">
        <f t="shared" si="138"/>
        <v>PH.IC.IT.100223.01</v>
      </c>
      <c r="Q1486" s="12" t="str">
        <f t="shared" si="139"/>
        <v>CL.IC.IT.100223.01</v>
      </c>
    </row>
    <row r="1487" spans="1:17" ht="15">
      <c r="A1487" t="s">
        <v>4089</v>
      </c>
      <c r="C1487" s="2" t="s">
        <v>10905</v>
      </c>
      <c r="E1487" s="22" t="s">
        <v>1398</v>
      </c>
      <c r="F1487" t="s">
        <v>3994</v>
      </c>
      <c r="G1487" t="s">
        <v>4193</v>
      </c>
      <c r="H1487" s="22" t="s">
        <v>2398</v>
      </c>
      <c r="I1487" t="s">
        <v>4194</v>
      </c>
      <c r="J1487" s="11" t="str">
        <f t="shared" si="135"/>
        <v>IC.IT.100224</v>
      </c>
      <c r="K1487" s="2" t="s">
        <v>1192</v>
      </c>
      <c r="L1487" t="str">
        <f t="shared" si="136"/>
        <v>Heel, left</v>
      </c>
      <c r="M1487" s="12" t="str">
        <f t="shared" si="137"/>
        <v>PI.IC.IT.100224.01</v>
      </c>
      <c r="N1487" s="12"/>
      <c r="O1487" s="12" t="str">
        <f t="shared" si="138"/>
        <v>PH.IC.IT.100224.01</v>
      </c>
      <c r="Q1487" s="12" t="str">
        <f t="shared" si="139"/>
        <v>CL.IC.IT.100224.01</v>
      </c>
    </row>
    <row r="1488" spans="1:17" ht="15">
      <c r="A1488" t="s">
        <v>4089</v>
      </c>
      <c r="C1488" s="2" t="s">
        <v>10905</v>
      </c>
      <c r="E1488" s="22" t="s">
        <v>1398</v>
      </c>
      <c r="F1488" t="s">
        <v>3994</v>
      </c>
      <c r="G1488" t="s">
        <v>4195</v>
      </c>
      <c r="H1488" s="22" t="s">
        <v>2399</v>
      </c>
      <c r="I1488" t="s">
        <v>4196</v>
      </c>
      <c r="J1488" s="11" t="str">
        <f t="shared" si="135"/>
        <v>IC.IT.100225</v>
      </c>
      <c r="K1488" s="2" t="s">
        <v>1192</v>
      </c>
      <c r="L1488" t="str">
        <f t="shared" si="136"/>
        <v>Foot, right</v>
      </c>
      <c r="M1488" s="12" t="str">
        <f t="shared" si="137"/>
        <v>PI.IC.IT.100225.01</v>
      </c>
      <c r="N1488" s="12"/>
      <c r="O1488" s="12" t="str">
        <f t="shared" si="138"/>
        <v>PH.IC.IT.100225.01</v>
      </c>
      <c r="Q1488" s="12" t="str">
        <f t="shared" si="139"/>
        <v>CL.IC.IT.100225.01</v>
      </c>
    </row>
    <row r="1489" spans="1:17" ht="15">
      <c r="A1489" t="s">
        <v>4089</v>
      </c>
      <c r="C1489" s="2" t="s">
        <v>10905</v>
      </c>
      <c r="E1489" s="22" t="s">
        <v>1398</v>
      </c>
      <c r="F1489" t="s">
        <v>3994</v>
      </c>
      <c r="G1489" t="s">
        <v>4197</v>
      </c>
      <c r="H1489" s="22" t="s">
        <v>2400</v>
      </c>
      <c r="I1489" t="s">
        <v>4198</v>
      </c>
      <c r="J1489" s="11" t="str">
        <f t="shared" si="135"/>
        <v>IC.IT.100226</v>
      </c>
      <c r="K1489" s="2" t="s">
        <v>1192</v>
      </c>
      <c r="L1489" t="str">
        <f t="shared" si="136"/>
        <v>Foot, left</v>
      </c>
      <c r="M1489" s="12" t="str">
        <f t="shared" si="137"/>
        <v>PI.IC.IT.100226.01</v>
      </c>
      <c r="N1489" s="12"/>
      <c r="O1489" s="12" t="str">
        <f t="shared" si="138"/>
        <v>PH.IC.IT.100226.01</v>
      </c>
      <c r="Q1489" s="12" t="str">
        <f t="shared" si="139"/>
        <v>CL.IC.IT.100226.01</v>
      </c>
    </row>
    <row r="1490" spans="1:17" ht="15">
      <c r="A1490" t="s">
        <v>4089</v>
      </c>
      <c r="C1490" s="2" t="s">
        <v>10905</v>
      </c>
      <c r="E1490" s="22" t="s">
        <v>1398</v>
      </c>
      <c r="F1490" t="s">
        <v>3994</v>
      </c>
      <c r="G1490" t="s">
        <v>4199</v>
      </c>
      <c r="H1490" s="22" t="s">
        <v>4559</v>
      </c>
      <c r="I1490" t="s">
        <v>4200</v>
      </c>
      <c r="J1490" s="11" t="str">
        <f t="shared" si="135"/>
        <v>IC.IT.100227</v>
      </c>
      <c r="K1490" s="2" t="s">
        <v>1192</v>
      </c>
      <c r="L1490" t="str">
        <f t="shared" si="136"/>
        <v>Toe(s), right: specify</v>
      </c>
      <c r="M1490" s="12" t="str">
        <f t="shared" si="137"/>
        <v>PI.IC.IT.100227.01</v>
      </c>
      <c r="N1490" s="12"/>
      <c r="O1490" s="12" t="str">
        <f t="shared" si="138"/>
        <v>PH.IC.IT.100227.01</v>
      </c>
      <c r="Q1490" s="12" t="str">
        <f t="shared" si="139"/>
        <v>CL.IC.IT.100227.01</v>
      </c>
    </row>
    <row r="1491" spans="1:17" ht="15">
      <c r="A1491" t="s">
        <v>4089</v>
      </c>
      <c r="C1491" s="2" t="s">
        <v>10905</v>
      </c>
      <c r="E1491" s="22" t="s">
        <v>1398</v>
      </c>
      <c r="F1491" t="s">
        <v>3994</v>
      </c>
      <c r="G1491" t="s">
        <v>4201</v>
      </c>
      <c r="H1491" s="22" t="s">
        <v>4560</v>
      </c>
      <c r="I1491" t="s">
        <v>4202</v>
      </c>
      <c r="J1491" s="11" t="str">
        <f t="shared" si="135"/>
        <v>IC.IT.100228</v>
      </c>
      <c r="K1491" s="2" t="s">
        <v>1192</v>
      </c>
      <c r="L1491" t="str">
        <f t="shared" si="136"/>
        <v>Toe(s), left:  specify</v>
      </c>
      <c r="M1491" s="12" t="str">
        <f t="shared" si="137"/>
        <v>PI.IC.IT.100228.01</v>
      </c>
      <c r="N1491" s="12"/>
      <c r="O1491" s="12" t="str">
        <f t="shared" si="138"/>
        <v>PH.IC.IT.100228.01</v>
      </c>
      <c r="Q1491" s="12" t="str">
        <f t="shared" si="139"/>
        <v>CL.IC.IT.100228.01</v>
      </c>
    </row>
    <row r="1492" spans="1:17" ht="15">
      <c r="A1492" t="s">
        <v>4089</v>
      </c>
      <c r="C1492" s="2" t="s">
        <v>10905</v>
      </c>
      <c r="D1492" t="s">
        <v>4648</v>
      </c>
      <c r="E1492" s="22" t="s">
        <v>1400</v>
      </c>
      <c r="F1492" t="s">
        <v>3995</v>
      </c>
      <c r="G1492" t="s">
        <v>4210</v>
      </c>
      <c r="H1492" s="22" t="s">
        <v>1396</v>
      </c>
      <c r="I1492" t="s">
        <v>4211</v>
      </c>
      <c r="J1492" s="11" t="str">
        <f t="shared" si="135"/>
        <v>IC.IT.100301</v>
      </c>
      <c r="K1492" s="2" t="s">
        <v>1192</v>
      </c>
      <c r="L1492" t="str">
        <f t="shared" si="136"/>
        <v>Face, right</v>
      </c>
      <c r="M1492" s="12" t="str">
        <f t="shared" si="137"/>
        <v>PI.IC.IT.100301.01</v>
      </c>
      <c r="N1492" s="12"/>
      <c r="O1492" s="12" t="str">
        <f t="shared" si="138"/>
        <v>PH.IC.IT.100301.01</v>
      </c>
      <c r="Q1492" s="12" t="str">
        <f t="shared" si="139"/>
        <v>CL.IC.IT.100301.01</v>
      </c>
    </row>
    <row r="1493" spans="1:17" ht="15">
      <c r="A1493" t="s">
        <v>4089</v>
      </c>
      <c r="C1493" s="2" t="s">
        <v>10905</v>
      </c>
      <c r="E1493" s="22" t="s">
        <v>1400</v>
      </c>
      <c r="F1493" t="s">
        <v>3995</v>
      </c>
      <c r="G1493" t="s">
        <v>4065</v>
      </c>
      <c r="H1493" s="22" t="s">
        <v>1398</v>
      </c>
      <c r="I1493" t="s">
        <v>4066</v>
      </c>
      <c r="J1493" s="11" t="str">
        <f t="shared" si="135"/>
        <v>IC.IT.100302</v>
      </c>
      <c r="K1493" s="2" t="s">
        <v>1192</v>
      </c>
      <c r="L1493" t="str">
        <f t="shared" si="136"/>
        <v>Face, left</v>
      </c>
      <c r="M1493" s="12" t="str">
        <f t="shared" si="137"/>
        <v>PI.IC.IT.100302.01</v>
      </c>
      <c r="N1493" s="12"/>
      <c r="O1493" s="12" t="str">
        <f t="shared" si="138"/>
        <v>PH.IC.IT.100302.01</v>
      </c>
      <c r="Q1493" s="12" t="str">
        <f t="shared" si="139"/>
        <v>CL.IC.IT.100302.01</v>
      </c>
    </row>
    <row r="1494" spans="1:17" ht="15">
      <c r="A1494" t="s">
        <v>4089</v>
      </c>
      <c r="C1494" s="2" t="s">
        <v>10905</v>
      </c>
      <c r="E1494" s="22" t="s">
        <v>1400</v>
      </c>
      <c r="F1494" t="s">
        <v>3995</v>
      </c>
      <c r="G1494" t="s">
        <v>4067</v>
      </c>
      <c r="H1494" s="22" t="s">
        <v>1400</v>
      </c>
      <c r="I1494" t="s">
        <v>4067</v>
      </c>
      <c r="J1494" s="11" t="str">
        <f t="shared" si="135"/>
        <v>IC.IT.100303</v>
      </c>
      <c r="K1494" s="2" t="s">
        <v>1192</v>
      </c>
      <c r="L1494" t="str">
        <f t="shared" si="136"/>
        <v>Face</v>
      </c>
      <c r="M1494" s="12" t="str">
        <f t="shared" si="137"/>
        <v>PI.IC.IT.100303.01</v>
      </c>
      <c r="N1494" s="12"/>
      <c r="O1494" s="12" t="str">
        <f t="shared" si="138"/>
        <v>PH.IC.IT.100303.01</v>
      </c>
      <c r="Q1494" s="12" t="str">
        <f t="shared" si="139"/>
        <v>CL.IC.IT.100303.01</v>
      </c>
    </row>
    <row r="1495" spans="1:17" ht="15">
      <c r="A1495" t="s">
        <v>4089</v>
      </c>
      <c r="C1495" s="2" t="s">
        <v>10905</v>
      </c>
      <c r="E1495" s="22" t="s">
        <v>1400</v>
      </c>
      <c r="F1495" t="s">
        <v>3995</v>
      </c>
      <c r="G1495" t="s">
        <v>4360</v>
      </c>
      <c r="H1495" s="22" t="s">
        <v>1402</v>
      </c>
      <c r="I1495" t="s">
        <v>4361</v>
      </c>
      <c r="J1495" s="11" t="str">
        <f t="shared" si="135"/>
        <v>IC.IT.100304</v>
      </c>
      <c r="K1495" s="2" t="s">
        <v>1192</v>
      </c>
      <c r="L1495" t="str">
        <f t="shared" si="136"/>
        <v>Head, right</v>
      </c>
      <c r="M1495" s="12" t="str">
        <f t="shared" si="137"/>
        <v>PI.IC.IT.100304.01</v>
      </c>
      <c r="N1495" s="12"/>
      <c r="O1495" s="12" t="str">
        <f t="shared" si="138"/>
        <v>PH.IC.IT.100304.01</v>
      </c>
      <c r="Q1495" s="12" t="str">
        <f t="shared" si="139"/>
        <v>CL.IC.IT.100304.01</v>
      </c>
    </row>
    <row r="1496" spans="1:17" ht="15">
      <c r="A1496" t="s">
        <v>4089</v>
      </c>
      <c r="C1496" s="2" t="s">
        <v>10905</v>
      </c>
      <c r="E1496" s="22" t="s">
        <v>1400</v>
      </c>
      <c r="F1496" t="s">
        <v>3995</v>
      </c>
      <c r="G1496" t="s">
        <v>4362</v>
      </c>
      <c r="H1496" s="22" t="s">
        <v>1404</v>
      </c>
      <c r="I1496" t="s">
        <v>4363</v>
      </c>
      <c r="J1496" s="11" t="str">
        <f t="shared" si="135"/>
        <v>IC.IT.100305</v>
      </c>
      <c r="K1496" s="2" t="s">
        <v>1192</v>
      </c>
      <c r="L1496" t="str">
        <f t="shared" si="136"/>
        <v>Head, left</v>
      </c>
      <c r="M1496" s="12" t="str">
        <f t="shared" si="137"/>
        <v>PI.IC.IT.100305.01</v>
      </c>
      <c r="N1496" s="12"/>
      <c r="O1496" s="12" t="str">
        <f t="shared" si="138"/>
        <v>PH.IC.IT.100305.01</v>
      </c>
      <c r="Q1496" s="12" t="str">
        <f t="shared" si="139"/>
        <v>CL.IC.IT.100305.01</v>
      </c>
    </row>
    <row r="1497" spans="1:17" ht="15">
      <c r="A1497" t="s">
        <v>4089</v>
      </c>
      <c r="C1497" s="2" t="s">
        <v>10905</v>
      </c>
      <c r="E1497" s="22" t="s">
        <v>1400</v>
      </c>
      <c r="F1497" t="s">
        <v>3995</v>
      </c>
      <c r="G1497" t="s">
        <v>4364</v>
      </c>
      <c r="H1497" s="22" t="s">
        <v>1406</v>
      </c>
      <c r="I1497" t="s">
        <v>4364</v>
      </c>
      <c r="J1497" s="11" t="str">
        <f t="shared" si="135"/>
        <v>IC.IT.100306</v>
      </c>
      <c r="K1497" s="2" t="s">
        <v>1192</v>
      </c>
      <c r="L1497" t="str">
        <f t="shared" si="136"/>
        <v>Head</v>
      </c>
      <c r="M1497" s="12" t="str">
        <f t="shared" si="137"/>
        <v>PI.IC.IT.100306.01</v>
      </c>
      <c r="N1497" s="12"/>
      <c r="O1497" s="12" t="str">
        <f t="shared" si="138"/>
        <v>PH.IC.IT.100306.01</v>
      </c>
      <c r="Q1497" s="12" t="str">
        <f t="shared" si="139"/>
        <v>CL.IC.IT.100306.01</v>
      </c>
    </row>
    <row r="1498" spans="1:17" ht="15">
      <c r="A1498" t="s">
        <v>4089</v>
      </c>
      <c r="C1498" s="2" t="s">
        <v>10905</v>
      </c>
      <c r="E1498" s="22" t="s">
        <v>1400</v>
      </c>
      <c r="F1498" t="s">
        <v>3995</v>
      </c>
      <c r="G1498" t="s">
        <v>4336</v>
      </c>
      <c r="H1498" s="22" t="s">
        <v>1419</v>
      </c>
      <c r="I1498" t="s">
        <v>4337</v>
      </c>
      <c r="J1498" s="11" t="str">
        <f t="shared" si="135"/>
        <v>IC.IT.100307</v>
      </c>
      <c r="K1498" s="2" t="s">
        <v>1192</v>
      </c>
      <c r="L1498" t="str">
        <f t="shared" si="136"/>
        <v>Eye, right</v>
      </c>
      <c r="M1498" s="12" t="str">
        <f t="shared" si="137"/>
        <v>PI.IC.IT.100307.01</v>
      </c>
      <c r="N1498" s="12"/>
      <c r="O1498" s="12" t="str">
        <f t="shared" si="138"/>
        <v>PH.IC.IT.100307.01</v>
      </c>
      <c r="Q1498" s="12" t="str">
        <f t="shared" si="139"/>
        <v>CL.IC.IT.100307.01</v>
      </c>
    </row>
    <row r="1499" spans="1:17" ht="15">
      <c r="A1499" t="s">
        <v>4089</v>
      </c>
      <c r="C1499" s="2" t="s">
        <v>10905</v>
      </c>
      <c r="E1499" s="22" t="s">
        <v>1400</v>
      </c>
      <c r="F1499" t="s">
        <v>3995</v>
      </c>
      <c r="G1499" t="s">
        <v>4338</v>
      </c>
      <c r="H1499" s="22" t="s">
        <v>1550</v>
      </c>
      <c r="I1499" t="s">
        <v>4339</v>
      </c>
      <c r="J1499" s="11" t="str">
        <f t="shared" si="135"/>
        <v>IC.IT.100308</v>
      </c>
      <c r="K1499" s="2" t="s">
        <v>1192</v>
      </c>
      <c r="L1499" t="str">
        <f t="shared" si="136"/>
        <v>Eye, left</v>
      </c>
      <c r="M1499" s="12" t="str">
        <f t="shared" si="137"/>
        <v>PI.IC.IT.100308.01</v>
      </c>
      <c r="N1499" s="12"/>
      <c r="O1499" s="12" t="str">
        <f t="shared" si="138"/>
        <v>PH.IC.IT.100308.01</v>
      </c>
      <c r="Q1499" s="12" t="str">
        <f t="shared" si="139"/>
        <v>CL.IC.IT.100308.01</v>
      </c>
    </row>
    <row r="1500" spans="1:17" ht="15">
      <c r="A1500" t="s">
        <v>4089</v>
      </c>
      <c r="C1500" s="2" t="s">
        <v>10905</v>
      </c>
      <c r="E1500" s="22" t="s">
        <v>1400</v>
      </c>
      <c r="F1500" t="s">
        <v>3995</v>
      </c>
      <c r="G1500" t="s">
        <v>3913</v>
      </c>
      <c r="H1500" s="22" t="s">
        <v>1551</v>
      </c>
      <c r="I1500" t="s">
        <v>3914</v>
      </c>
      <c r="J1500" s="11" t="str">
        <f t="shared" si="135"/>
        <v>IC.IT.100309</v>
      </c>
      <c r="K1500" s="2" t="s">
        <v>1192</v>
      </c>
      <c r="L1500" t="str">
        <f t="shared" si="136"/>
        <v>Ear, right</v>
      </c>
      <c r="M1500" s="12" t="str">
        <f t="shared" si="137"/>
        <v>PI.IC.IT.100309.01</v>
      </c>
      <c r="N1500" s="12"/>
      <c r="O1500" s="12" t="str">
        <f t="shared" si="138"/>
        <v>PH.IC.IT.100309.01</v>
      </c>
      <c r="Q1500" s="12" t="str">
        <f t="shared" si="139"/>
        <v>CL.IC.IT.100309.01</v>
      </c>
    </row>
    <row r="1501" spans="1:17" ht="15">
      <c r="A1501" t="s">
        <v>4089</v>
      </c>
      <c r="C1501" s="2" t="s">
        <v>10905</v>
      </c>
      <c r="E1501" s="22" t="s">
        <v>1400</v>
      </c>
      <c r="F1501" t="s">
        <v>3995</v>
      </c>
      <c r="G1501" t="s">
        <v>3915</v>
      </c>
      <c r="H1501" s="22" t="s">
        <v>1571</v>
      </c>
      <c r="I1501" t="s">
        <v>3916</v>
      </c>
      <c r="J1501" s="11" t="str">
        <f t="shared" si="135"/>
        <v>IC.IT.100310</v>
      </c>
      <c r="K1501" s="2" t="s">
        <v>1192</v>
      </c>
      <c r="L1501" t="str">
        <f t="shared" si="136"/>
        <v>Ear, left</v>
      </c>
      <c r="M1501" s="12" t="str">
        <f t="shared" si="137"/>
        <v>PI.IC.IT.100310.01</v>
      </c>
      <c r="N1501" s="12"/>
      <c r="O1501" s="12" t="str">
        <f t="shared" si="138"/>
        <v>PH.IC.IT.100310.01</v>
      </c>
      <c r="Q1501" s="12" t="str">
        <f t="shared" si="139"/>
        <v>CL.IC.IT.100310.01</v>
      </c>
    </row>
    <row r="1502" spans="1:17" ht="15">
      <c r="A1502" t="s">
        <v>4089</v>
      </c>
      <c r="C1502" s="2" t="s">
        <v>10905</v>
      </c>
      <c r="E1502" s="22" t="s">
        <v>1400</v>
      </c>
      <c r="F1502" t="s">
        <v>3995</v>
      </c>
      <c r="G1502" t="s">
        <v>4064</v>
      </c>
      <c r="H1502" s="22" t="s">
        <v>1298</v>
      </c>
      <c r="I1502" t="s">
        <v>4064</v>
      </c>
      <c r="J1502" s="11" t="str">
        <f t="shared" si="135"/>
        <v>IC.IT.100311</v>
      </c>
      <c r="K1502" s="2" t="s">
        <v>1192</v>
      </c>
      <c r="L1502" t="str">
        <f t="shared" si="136"/>
        <v>Nose</v>
      </c>
      <c r="M1502" s="12" t="str">
        <f t="shared" si="137"/>
        <v>PI.IC.IT.100311.01</v>
      </c>
      <c r="N1502" s="12"/>
      <c r="O1502" s="12" t="str">
        <f t="shared" si="138"/>
        <v>PH.IC.IT.100311.01</v>
      </c>
      <c r="Q1502" s="12" t="str">
        <f t="shared" si="139"/>
        <v>CL.IC.IT.100311.01</v>
      </c>
    </row>
    <row r="1503" spans="1:17" ht="15">
      <c r="A1503" t="s">
        <v>4089</v>
      </c>
      <c r="C1503" s="2" t="s">
        <v>10905</v>
      </c>
      <c r="E1503" s="22" t="s">
        <v>1400</v>
      </c>
      <c r="F1503" t="s">
        <v>3995</v>
      </c>
      <c r="G1503" t="s">
        <v>4246</v>
      </c>
      <c r="H1503" s="22" t="s">
        <v>1299</v>
      </c>
      <c r="I1503" t="s">
        <v>4247</v>
      </c>
      <c r="J1503" s="11" t="str">
        <f t="shared" si="135"/>
        <v>IC.IT.100312</v>
      </c>
      <c r="K1503" s="2" t="s">
        <v>1192</v>
      </c>
      <c r="L1503" t="str">
        <f t="shared" si="136"/>
        <v>Nose, right side</v>
      </c>
      <c r="M1503" s="12" t="str">
        <f t="shared" si="137"/>
        <v>PI.IC.IT.100312.01</v>
      </c>
      <c r="N1503" s="12"/>
      <c r="O1503" s="12" t="str">
        <f t="shared" si="138"/>
        <v>PH.IC.IT.100312.01</v>
      </c>
      <c r="Q1503" s="12" t="str">
        <f t="shared" si="139"/>
        <v>CL.IC.IT.100312.01</v>
      </c>
    </row>
    <row r="1504" spans="1:17" ht="15">
      <c r="A1504" t="s">
        <v>4089</v>
      </c>
      <c r="C1504" s="2" t="s">
        <v>10905</v>
      </c>
      <c r="E1504" s="22" t="s">
        <v>1400</v>
      </c>
      <c r="F1504" t="s">
        <v>3995</v>
      </c>
      <c r="G1504" t="s">
        <v>4248</v>
      </c>
      <c r="H1504" s="22" t="s">
        <v>1300</v>
      </c>
      <c r="I1504" t="s">
        <v>4249</v>
      </c>
      <c r="J1504" s="11" t="str">
        <f t="shared" si="135"/>
        <v>IC.IT.100313</v>
      </c>
      <c r="K1504" s="2" t="s">
        <v>1192</v>
      </c>
      <c r="L1504" t="str">
        <f t="shared" si="136"/>
        <v>Nose, left side</v>
      </c>
      <c r="M1504" s="12" t="str">
        <f t="shared" si="137"/>
        <v>PI.IC.IT.100313.01</v>
      </c>
      <c r="N1504" s="12"/>
      <c r="O1504" s="12" t="str">
        <f t="shared" si="138"/>
        <v>PH.IC.IT.100313.01</v>
      </c>
      <c r="Q1504" s="12" t="str">
        <f t="shared" si="139"/>
        <v>CL.IC.IT.100313.01</v>
      </c>
    </row>
    <row r="1505" spans="1:19" ht="15">
      <c r="A1505" t="s">
        <v>4089</v>
      </c>
      <c r="C1505" s="2" t="s">
        <v>10905</v>
      </c>
      <c r="E1505" s="22" t="s">
        <v>1400</v>
      </c>
      <c r="F1505" t="s">
        <v>3995</v>
      </c>
      <c r="G1505" t="s">
        <v>4257</v>
      </c>
      <c r="H1505" s="22" t="s">
        <v>1301</v>
      </c>
      <c r="I1505" t="s">
        <v>4258</v>
      </c>
      <c r="J1505" s="11" t="str">
        <f t="shared" si="135"/>
        <v>IC.IT.100314</v>
      </c>
      <c r="K1505" s="2" t="s">
        <v>1192</v>
      </c>
      <c r="L1505" t="str">
        <f t="shared" si="136"/>
        <v>Neck, right</v>
      </c>
      <c r="M1505" s="12" t="str">
        <f t="shared" si="137"/>
        <v>PI.IC.IT.100314.01</v>
      </c>
      <c r="N1505" s="12"/>
      <c r="O1505" s="12" t="str">
        <f t="shared" si="138"/>
        <v>PH.IC.IT.100314.01</v>
      </c>
      <c r="Q1505" s="12" t="str">
        <f t="shared" si="139"/>
        <v>CL.IC.IT.100314.01</v>
      </c>
    </row>
    <row r="1506" spans="1:19" ht="15">
      <c r="A1506" t="s">
        <v>4089</v>
      </c>
      <c r="C1506" s="2" t="s">
        <v>10905</v>
      </c>
      <c r="E1506" s="22" t="s">
        <v>1400</v>
      </c>
      <c r="F1506" t="s">
        <v>3995</v>
      </c>
      <c r="G1506" t="s">
        <v>4111</v>
      </c>
      <c r="H1506" s="22" t="s">
        <v>1468</v>
      </c>
      <c r="I1506" t="s">
        <v>4112</v>
      </c>
      <c r="J1506" s="11" t="str">
        <f t="shared" si="135"/>
        <v>IC.IT.100315</v>
      </c>
      <c r="K1506" s="2" t="s">
        <v>1192</v>
      </c>
      <c r="L1506" t="str">
        <f t="shared" si="136"/>
        <v>Neck, left</v>
      </c>
      <c r="M1506" s="12" t="str">
        <f t="shared" si="137"/>
        <v>PI.IC.IT.100315.01</v>
      </c>
      <c r="N1506" s="12"/>
      <c r="O1506" s="12" t="str">
        <f t="shared" si="138"/>
        <v>PH.IC.IT.100315.01</v>
      </c>
      <c r="Q1506" s="12" t="str">
        <f t="shared" si="139"/>
        <v>CL.IC.IT.100315.01</v>
      </c>
    </row>
    <row r="1507" spans="1:19" ht="15">
      <c r="A1507" t="s">
        <v>4089</v>
      </c>
      <c r="C1507" s="2" t="s">
        <v>10905</v>
      </c>
      <c r="E1507" s="22" t="s">
        <v>1400</v>
      </c>
      <c r="F1507" t="s">
        <v>3995</v>
      </c>
      <c r="G1507" t="s">
        <v>4113</v>
      </c>
      <c r="H1507" s="22" t="s">
        <v>1469</v>
      </c>
      <c r="I1507" t="s">
        <v>4113</v>
      </c>
      <c r="J1507" s="11" t="str">
        <f t="shared" si="135"/>
        <v>IC.IT.100316</v>
      </c>
      <c r="K1507" s="2" t="s">
        <v>1192</v>
      </c>
      <c r="L1507" t="str">
        <f t="shared" si="136"/>
        <v>Neck</v>
      </c>
      <c r="M1507" s="12" t="str">
        <f t="shared" si="137"/>
        <v>PI.IC.IT.100316.01</v>
      </c>
      <c r="N1507" s="12"/>
      <c r="O1507" s="12" t="str">
        <f t="shared" si="138"/>
        <v>PH.IC.IT.100316.01</v>
      </c>
      <c r="Q1507" s="12" t="str">
        <f t="shared" si="139"/>
        <v>CL.IC.IT.100316.01</v>
      </c>
    </row>
    <row r="1508" spans="1:19" ht="15">
      <c r="A1508" t="s">
        <v>4089</v>
      </c>
      <c r="C1508" s="2" t="s">
        <v>10905</v>
      </c>
      <c r="E1508" s="2" t="s">
        <v>1202</v>
      </c>
      <c r="F1508" t="s">
        <v>3995</v>
      </c>
      <c r="G1508" s="2" t="s">
        <v>4366</v>
      </c>
      <c r="H1508" s="2" t="s">
        <v>7711</v>
      </c>
      <c r="I1508" s="2" t="s">
        <v>4366</v>
      </c>
      <c r="J1508" s="11" t="str">
        <f t="shared" si="135"/>
        <v>IC.IT.100325</v>
      </c>
      <c r="K1508" s="2" t="s">
        <v>1192</v>
      </c>
      <c r="L1508" t="str">
        <f t="shared" si="136"/>
        <v>Lips</v>
      </c>
      <c r="M1508" s="12" t="str">
        <f t="shared" si="137"/>
        <v>PI.IC.IT.100325.01</v>
      </c>
      <c r="N1508" s="12"/>
      <c r="O1508" s="12" t="str">
        <f t="shared" si="138"/>
        <v>PH.IC.IT.100325.01</v>
      </c>
      <c r="Q1508" s="12" t="str">
        <f t="shared" si="139"/>
        <v>CL.IC.IT.100325.01</v>
      </c>
      <c r="R1508" t="s">
        <v>1141</v>
      </c>
      <c r="S1508">
        <v>780</v>
      </c>
    </row>
    <row r="1509" spans="1:19" ht="15">
      <c r="A1509" t="s">
        <v>4089</v>
      </c>
      <c r="C1509" s="2" t="s">
        <v>10905</v>
      </c>
      <c r="D1509" t="s">
        <v>4553</v>
      </c>
      <c r="E1509" s="22" t="s">
        <v>1402</v>
      </c>
      <c r="F1509" t="s">
        <v>3996</v>
      </c>
      <c r="G1509" t="s">
        <v>4141</v>
      </c>
      <c r="H1509" s="22" t="s">
        <v>1470</v>
      </c>
      <c r="I1509" t="s">
        <v>4141</v>
      </c>
      <c r="J1509" s="11" t="str">
        <f t="shared" si="135"/>
        <v>IC.IT.100417</v>
      </c>
      <c r="K1509" s="2" t="s">
        <v>1192</v>
      </c>
      <c r="L1509" t="str">
        <f t="shared" si="136"/>
        <v>Lateral</v>
      </c>
      <c r="M1509" s="12" t="str">
        <f t="shared" si="137"/>
        <v>PI.IC.IT.100417.01</v>
      </c>
      <c r="N1509" s="12"/>
      <c r="O1509" s="12" t="str">
        <f t="shared" si="138"/>
        <v>PH.IC.IT.100417.01</v>
      </c>
      <c r="Q1509" s="12" t="str">
        <f t="shared" si="139"/>
        <v>CL.IC.IT.100417.01</v>
      </c>
    </row>
    <row r="1510" spans="1:19" ht="15">
      <c r="A1510" t="s">
        <v>4089</v>
      </c>
      <c r="C1510" s="2" t="s">
        <v>10905</v>
      </c>
      <c r="E1510" s="22" t="s">
        <v>1402</v>
      </c>
      <c r="F1510" t="s">
        <v>3996</v>
      </c>
      <c r="G1510" t="s">
        <v>4142</v>
      </c>
      <c r="H1510" s="22" t="s">
        <v>1251</v>
      </c>
      <c r="I1510" t="s">
        <v>4142</v>
      </c>
      <c r="J1510" s="11" t="str">
        <f t="shared" ref="J1510:J1573" si="140">CONCATENATE("IC.IT.",C1510,E1510,H1510)</f>
        <v>IC.IT.100418</v>
      </c>
      <c r="K1510" s="2" t="s">
        <v>1192</v>
      </c>
      <c r="L1510" t="str">
        <f t="shared" ref="L1510:L1573" si="141">G1510</f>
        <v>Medial</v>
      </c>
      <c r="M1510" s="12" t="str">
        <f t="shared" ref="M1510:M1573" si="142">CONCATENATE("PI.",J1510,".",K1510)</f>
        <v>PI.IC.IT.100418.01</v>
      </c>
      <c r="N1510" s="12"/>
      <c r="O1510" s="12" t="str">
        <f t="shared" ref="O1510:O1573" si="143">CONCATENATE("PH.",J1510,".",K1510)</f>
        <v>PH.IC.IT.100418.01</v>
      </c>
      <c r="Q1510" s="12" t="str">
        <f t="shared" ref="Q1510:Q1573" si="144">CONCATENATE("CL.",J1510,".",K1510)</f>
        <v>CL.IC.IT.100418.01</v>
      </c>
    </row>
    <row r="1511" spans="1:19" ht="15">
      <c r="A1511" t="s">
        <v>4089</v>
      </c>
      <c r="C1511" s="2" t="s">
        <v>10905</v>
      </c>
      <c r="E1511" s="22" t="s">
        <v>1402</v>
      </c>
      <c r="F1511" t="s">
        <v>3996</v>
      </c>
      <c r="G1511" t="s">
        <v>4143</v>
      </c>
      <c r="H1511" s="22" t="s">
        <v>1100</v>
      </c>
      <c r="I1511" t="s">
        <v>4143</v>
      </c>
      <c r="J1511" s="11" t="str">
        <f t="shared" si="140"/>
        <v>IC.IT.100419</v>
      </c>
      <c r="K1511" s="2" t="s">
        <v>1192</v>
      </c>
      <c r="L1511" t="str">
        <f t="shared" si="141"/>
        <v>Anterior</v>
      </c>
      <c r="M1511" s="12" t="str">
        <f t="shared" si="142"/>
        <v>PI.IC.IT.100419.01</v>
      </c>
      <c r="N1511" s="12"/>
      <c r="O1511" s="12" t="str">
        <f t="shared" si="143"/>
        <v>PH.IC.IT.100419.01</v>
      </c>
      <c r="Q1511" s="12" t="str">
        <f t="shared" si="144"/>
        <v>CL.IC.IT.100419.01</v>
      </c>
    </row>
    <row r="1512" spans="1:19" ht="15">
      <c r="A1512" t="s">
        <v>4089</v>
      </c>
      <c r="C1512" s="2" t="s">
        <v>10905</v>
      </c>
      <c r="E1512" s="22" t="s">
        <v>1402</v>
      </c>
      <c r="F1512" t="s">
        <v>3996</v>
      </c>
      <c r="G1512" t="s">
        <v>4144</v>
      </c>
      <c r="H1512" s="22" t="s">
        <v>1271</v>
      </c>
      <c r="I1512" t="s">
        <v>4144</v>
      </c>
      <c r="J1512" s="11" t="str">
        <f t="shared" si="140"/>
        <v>IC.IT.100420</v>
      </c>
      <c r="K1512" s="2" t="s">
        <v>1192</v>
      </c>
      <c r="L1512" t="str">
        <f t="shared" si="141"/>
        <v>Posterior</v>
      </c>
      <c r="M1512" s="12" t="str">
        <f t="shared" si="142"/>
        <v>PI.IC.IT.100420.01</v>
      </c>
      <c r="N1512" s="12"/>
      <c r="O1512" s="12" t="str">
        <f t="shared" si="143"/>
        <v>PH.IC.IT.100420.01</v>
      </c>
      <c r="Q1512" s="12" t="str">
        <f t="shared" si="144"/>
        <v>CL.IC.IT.100420.01</v>
      </c>
    </row>
    <row r="1513" spans="1:19" ht="15">
      <c r="A1513" t="s">
        <v>4089</v>
      </c>
      <c r="C1513" s="2" t="s">
        <v>10905</v>
      </c>
      <c r="E1513" s="22" t="s">
        <v>1402</v>
      </c>
      <c r="F1513" t="s">
        <v>3996</v>
      </c>
      <c r="G1513" t="s">
        <v>4286</v>
      </c>
      <c r="H1513" s="22" t="s">
        <v>2395</v>
      </c>
      <c r="I1513" t="s">
        <v>4286</v>
      </c>
      <c r="J1513" s="11" t="str">
        <f t="shared" si="140"/>
        <v>IC.IT.100421</v>
      </c>
      <c r="K1513" s="2" t="s">
        <v>1192</v>
      </c>
      <c r="L1513" t="str">
        <f t="shared" si="141"/>
        <v>Proximal</v>
      </c>
      <c r="M1513" s="12" t="str">
        <f t="shared" si="142"/>
        <v>PI.IC.IT.100421.01</v>
      </c>
      <c r="N1513" s="12"/>
      <c r="O1513" s="12" t="str">
        <f t="shared" si="143"/>
        <v>PH.IC.IT.100421.01</v>
      </c>
      <c r="Q1513" s="12" t="str">
        <f t="shared" si="144"/>
        <v>CL.IC.IT.100421.01</v>
      </c>
    </row>
    <row r="1514" spans="1:19" ht="15">
      <c r="A1514" t="s">
        <v>4089</v>
      </c>
      <c r="C1514" s="2" t="s">
        <v>10905</v>
      </c>
      <c r="E1514" s="22" t="s">
        <v>1402</v>
      </c>
      <c r="F1514" t="s">
        <v>3996</v>
      </c>
      <c r="G1514" t="s">
        <v>4287</v>
      </c>
      <c r="H1514" s="22" t="s">
        <v>2396</v>
      </c>
      <c r="I1514" t="s">
        <v>4287</v>
      </c>
      <c r="J1514" s="11" t="str">
        <f t="shared" si="140"/>
        <v>IC.IT.100422</v>
      </c>
      <c r="K1514" s="2" t="s">
        <v>1192</v>
      </c>
      <c r="L1514" t="str">
        <f t="shared" si="141"/>
        <v>Distal</v>
      </c>
      <c r="M1514" s="12" t="str">
        <f t="shared" si="142"/>
        <v>PI.IC.IT.100422.01</v>
      </c>
      <c r="N1514" s="12"/>
      <c r="O1514" s="12" t="str">
        <f t="shared" si="143"/>
        <v>PH.IC.IT.100422.01</v>
      </c>
      <c r="Q1514" s="12" t="str">
        <f t="shared" si="144"/>
        <v>CL.IC.IT.100422.01</v>
      </c>
    </row>
    <row r="1515" spans="1:19" ht="15">
      <c r="A1515" t="s">
        <v>4089</v>
      </c>
      <c r="C1515" s="2" t="s">
        <v>10905</v>
      </c>
      <c r="E1515" s="22" t="s">
        <v>1402</v>
      </c>
      <c r="F1515" t="s">
        <v>3996</v>
      </c>
      <c r="G1515" t="s">
        <v>4288</v>
      </c>
      <c r="H1515" s="22" t="s">
        <v>2397</v>
      </c>
      <c r="I1515" t="s">
        <v>4288</v>
      </c>
      <c r="J1515" s="11" t="str">
        <f t="shared" si="140"/>
        <v>IC.IT.100423</v>
      </c>
      <c r="K1515" s="2" t="s">
        <v>1192</v>
      </c>
      <c r="L1515" t="str">
        <f t="shared" si="141"/>
        <v>Upper</v>
      </c>
      <c r="M1515" s="12" t="str">
        <f t="shared" si="142"/>
        <v>PI.IC.IT.100423.01</v>
      </c>
      <c r="N1515" s="12"/>
      <c r="O1515" s="12" t="str">
        <f t="shared" si="143"/>
        <v>PH.IC.IT.100423.01</v>
      </c>
      <c r="Q1515" s="12" t="str">
        <f t="shared" si="144"/>
        <v>CL.IC.IT.100423.01</v>
      </c>
    </row>
    <row r="1516" spans="1:19" ht="15">
      <c r="A1516" t="s">
        <v>4089</v>
      </c>
      <c r="C1516" s="2" t="s">
        <v>10905</v>
      </c>
      <c r="E1516" s="22" t="s">
        <v>1402</v>
      </c>
      <c r="F1516" t="s">
        <v>3996</v>
      </c>
      <c r="G1516" t="s">
        <v>4289</v>
      </c>
      <c r="H1516" s="22" t="s">
        <v>2398</v>
      </c>
      <c r="I1516" t="s">
        <v>4289</v>
      </c>
      <c r="J1516" s="11" t="str">
        <f t="shared" si="140"/>
        <v>IC.IT.100424</v>
      </c>
      <c r="K1516" s="2" t="s">
        <v>1192</v>
      </c>
      <c r="L1516" t="str">
        <f t="shared" si="141"/>
        <v>Lower</v>
      </c>
      <c r="M1516" s="12" t="str">
        <f t="shared" si="142"/>
        <v>PI.IC.IT.100424.01</v>
      </c>
      <c r="N1516" s="12"/>
      <c r="O1516" s="12" t="str">
        <f t="shared" si="143"/>
        <v>PH.IC.IT.100424.01</v>
      </c>
      <c r="Q1516" s="12" t="str">
        <f t="shared" si="144"/>
        <v>CL.IC.IT.100424.01</v>
      </c>
    </row>
    <row r="1517" spans="1:19" ht="15">
      <c r="A1517" t="s">
        <v>4089</v>
      </c>
      <c r="C1517" s="2" t="s">
        <v>10905</v>
      </c>
      <c r="D1517" t="s">
        <v>4650</v>
      </c>
      <c r="E1517" s="22" t="s">
        <v>1404</v>
      </c>
      <c r="F1517" t="s">
        <v>3997</v>
      </c>
      <c r="G1517" t="s">
        <v>4119</v>
      </c>
      <c r="H1517" s="22" t="s">
        <v>1396</v>
      </c>
      <c r="I1517" t="s">
        <v>4120</v>
      </c>
      <c r="J1517" s="11" t="str">
        <f t="shared" si="140"/>
        <v>IC.IT.100501</v>
      </c>
      <c r="K1517" s="2" t="s">
        <v>1192</v>
      </c>
      <c r="L1517" t="str">
        <f t="shared" si="141"/>
        <v>Hip, right</v>
      </c>
      <c r="M1517" s="12" t="str">
        <f t="shared" si="142"/>
        <v>PI.IC.IT.100501.01</v>
      </c>
      <c r="N1517" s="12"/>
      <c r="O1517" s="12" t="str">
        <f t="shared" si="143"/>
        <v>PH.IC.IT.100501.01</v>
      </c>
      <c r="Q1517" s="12" t="str">
        <f t="shared" si="144"/>
        <v>CL.IC.IT.100501.01</v>
      </c>
    </row>
    <row r="1518" spans="1:19" ht="15">
      <c r="A1518" t="s">
        <v>4089</v>
      </c>
      <c r="C1518" s="2" t="s">
        <v>10905</v>
      </c>
      <c r="E1518" s="22" t="s">
        <v>1404</v>
      </c>
      <c r="F1518" t="s">
        <v>3997</v>
      </c>
      <c r="G1518" t="s">
        <v>4121</v>
      </c>
      <c r="H1518" s="22" t="s">
        <v>1398</v>
      </c>
      <c r="I1518" t="s">
        <v>4122</v>
      </c>
      <c r="J1518" s="11" t="str">
        <f t="shared" si="140"/>
        <v>IC.IT.100502</v>
      </c>
      <c r="K1518" s="2" t="s">
        <v>1192</v>
      </c>
      <c r="L1518" t="str">
        <f t="shared" si="141"/>
        <v>Hip, left</v>
      </c>
      <c r="M1518" s="12" t="str">
        <f t="shared" si="142"/>
        <v>PI.IC.IT.100502.01</v>
      </c>
      <c r="N1518" s="12"/>
      <c r="O1518" s="12" t="str">
        <f t="shared" si="143"/>
        <v>PH.IC.IT.100502.01</v>
      </c>
      <c r="Q1518" s="12" t="str">
        <f t="shared" si="144"/>
        <v>CL.IC.IT.100502.01</v>
      </c>
    </row>
    <row r="1519" spans="1:19" ht="15">
      <c r="A1519" t="s">
        <v>4089</v>
      </c>
      <c r="C1519" s="2" t="s">
        <v>10905</v>
      </c>
      <c r="E1519" s="22" t="s">
        <v>1404</v>
      </c>
      <c r="F1519" t="s">
        <v>3997</v>
      </c>
      <c r="G1519" t="s">
        <v>4369</v>
      </c>
      <c r="H1519" s="22" t="s">
        <v>1400</v>
      </c>
      <c r="I1519" t="s">
        <v>4369</v>
      </c>
      <c r="J1519" s="11" t="str">
        <f t="shared" si="140"/>
        <v>IC.IT.100503</v>
      </c>
      <c r="K1519" s="2" t="s">
        <v>1192</v>
      </c>
      <c r="L1519" t="str">
        <f t="shared" si="141"/>
        <v>Genitalia</v>
      </c>
      <c r="M1519" s="12" t="str">
        <f t="shared" si="142"/>
        <v>PI.IC.IT.100503.01</v>
      </c>
      <c r="N1519" s="12"/>
      <c r="O1519" s="12" t="str">
        <f t="shared" si="143"/>
        <v>PH.IC.IT.100503.01</v>
      </c>
      <c r="Q1519" s="12" t="str">
        <f t="shared" si="144"/>
        <v>CL.IC.IT.100503.01</v>
      </c>
    </row>
    <row r="1520" spans="1:19" ht="15">
      <c r="A1520" t="s">
        <v>4089</v>
      </c>
      <c r="C1520" s="2" t="s">
        <v>10905</v>
      </c>
      <c r="E1520" s="22" t="s">
        <v>1404</v>
      </c>
      <c r="F1520" t="s">
        <v>3997</v>
      </c>
      <c r="G1520" t="s">
        <v>4130</v>
      </c>
      <c r="H1520" s="22" t="s">
        <v>1402</v>
      </c>
      <c r="I1520" t="s">
        <v>4131</v>
      </c>
      <c r="J1520" s="11" t="str">
        <f t="shared" si="140"/>
        <v>IC.IT.100504</v>
      </c>
      <c r="K1520" s="2" t="s">
        <v>1192</v>
      </c>
      <c r="L1520" t="str">
        <f t="shared" si="141"/>
        <v>Buttock, right</v>
      </c>
      <c r="M1520" s="12" t="str">
        <f t="shared" si="142"/>
        <v>PI.IC.IT.100504.01</v>
      </c>
      <c r="N1520" s="12"/>
      <c r="O1520" s="12" t="str">
        <f t="shared" si="143"/>
        <v>PH.IC.IT.100504.01</v>
      </c>
      <c r="Q1520" s="12" t="str">
        <f t="shared" si="144"/>
        <v>CL.IC.IT.100504.01</v>
      </c>
    </row>
    <row r="1521" spans="1:19" ht="15">
      <c r="A1521" t="s">
        <v>4089</v>
      </c>
      <c r="C1521" s="2" t="s">
        <v>10905</v>
      </c>
      <c r="E1521" s="22" t="s">
        <v>1404</v>
      </c>
      <c r="F1521" t="s">
        <v>3997</v>
      </c>
      <c r="G1521" t="s">
        <v>4359</v>
      </c>
      <c r="H1521" s="22" t="s">
        <v>1404</v>
      </c>
      <c r="I1521" t="s">
        <v>4613</v>
      </c>
      <c r="J1521" s="11" t="str">
        <f t="shared" si="140"/>
        <v>IC.IT.100505</v>
      </c>
      <c r="K1521" s="2" t="s">
        <v>1192</v>
      </c>
      <c r="L1521" t="str">
        <f t="shared" si="141"/>
        <v>Buttock, left</v>
      </c>
      <c r="M1521" s="12" t="str">
        <f t="shared" si="142"/>
        <v>PI.IC.IT.100505.01</v>
      </c>
      <c r="N1521" s="12"/>
      <c r="O1521" s="12" t="str">
        <f t="shared" si="143"/>
        <v>PH.IC.IT.100505.01</v>
      </c>
      <c r="Q1521" s="12" t="str">
        <f t="shared" si="144"/>
        <v>CL.IC.IT.100505.01</v>
      </c>
    </row>
    <row r="1522" spans="1:19" ht="15">
      <c r="A1522" t="s">
        <v>4089</v>
      </c>
      <c r="C1522" s="2" t="s">
        <v>10905</v>
      </c>
      <c r="E1522" s="22" t="s">
        <v>1404</v>
      </c>
      <c r="F1522" t="s">
        <v>3997</v>
      </c>
      <c r="G1522" t="s">
        <v>4134</v>
      </c>
      <c r="H1522" s="22" t="s">
        <v>1406</v>
      </c>
      <c r="I1522" t="s">
        <v>4134</v>
      </c>
      <c r="J1522" s="11" t="str">
        <f t="shared" si="140"/>
        <v>IC.IT.100506</v>
      </c>
      <c r="K1522" s="2" t="s">
        <v>1192</v>
      </c>
      <c r="L1522" t="str">
        <f t="shared" si="141"/>
        <v>Rectum</v>
      </c>
      <c r="M1522" s="12" t="str">
        <f t="shared" si="142"/>
        <v>PI.IC.IT.100506.01</v>
      </c>
      <c r="N1522" s="12"/>
      <c r="O1522" s="12" t="str">
        <f t="shared" si="143"/>
        <v>PH.IC.IT.100506.01</v>
      </c>
      <c r="Q1522" s="12" t="str">
        <f t="shared" si="144"/>
        <v>CL.IC.IT.100506.01</v>
      </c>
    </row>
    <row r="1523" spans="1:19" ht="15">
      <c r="A1523" t="s">
        <v>4089</v>
      </c>
      <c r="C1523" s="2" t="s">
        <v>10905</v>
      </c>
      <c r="E1523" s="22" t="s">
        <v>1404</v>
      </c>
      <c r="F1523" t="s">
        <v>3997</v>
      </c>
      <c r="G1523" t="s">
        <v>4123</v>
      </c>
      <c r="H1523" s="22" t="s">
        <v>1419</v>
      </c>
      <c r="I1523" t="s">
        <v>4124</v>
      </c>
      <c r="J1523" s="11" t="str">
        <f t="shared" si="140"/>
        <v>IC.IT.100507</v>
      </c>
      <c r="K1523" s="2" t="s">
        <v>1192</v>
      </c>
      <c r="L1523" t="str">
        <f t="shared" si="141"/>
        <v>Groin, right</v>
      </c>
      <c r="M1523" s="12" t="str">
        <f t="shared" si="142"/>
        <v>PI.IC.IT.100507.01</v>
      </c>
      <c r="N1523" s="12"/>
      <c r="O1523" s="12" t="str">
        <f t="shared" si="143"/>
        <v>PH.IC.IT.100507.01</v>
      </c>
      <c r="Q1523" s="12" t="str">
        <f t="shared" si="144"/>
        <v>CL.IC.IT.100507.01</v>
      </c>
    </row>
    <row r="1524" spans="1:19" ht="15">
      <c r="A1524" t="s">
        <v>4089</v>
      </c>
      <c r="C1524" s="2" t="s">
        <v>10905</v>
      </c>
      <c r="E1524" s="22" t="s">
        <v>1404</v>
      </c>
      <c r="F1524" t="s">
        <v>3997</v>
      </c>
      <c r="G1524" t="s">
        <v>4125</v>
      </c>
      <c r="H1524" s="22" t="s">
        <v>1550</v>
      </c>
      <c r="I1524" t="s">
        <v>4126</v>
      </c>
      <c r="J1524" s="11" t="str">
        <f t="shared" si="140"/>
        <v>IC.IT.100508</v>
      </c>
      <c r="K1524" s="2" t="s">
        <v>1192</v>
      </c>
      <c r="L1524" t="str">
        <f t="shared" si="141"/>
        <v>Groin, left</v>
      </c>
      <c r="M1524" s="12" t="str">
        <f t="shared" si="142"/>
        <v>PI.IC.IT.100508.01</v>
      </c>
      <c r="N1524" s="12"/>
      <c r="O1524" s="12" t="str">
        <f t="shared" si="143"/>
        <v>PH.IC.IT.100508.01</v>
      </c>
      <c r="Q1524" s="12" t="str">
        <f t="shared" si="144"/>
        <v>CL.IC.IT.100508.01</v>
      </c>
    </row>
    <row r="1525" spans="1:19" ht="15">
      <c r="A1525" t="s">
        <v>4089</v>
      </c>
      <c r="C1525" s="2" t="s">
        <v>10905</v>
      </c>
      <c r="E1525" s="22" t="s">
        <v>1404</v>
      </c>
      <c r="F1525" t="s">
        <v>3997</v>
      </c>
      <c r="G1525" t="s">
        <v>4135</v>
      </c>
      <c r="H1525" s="22" t="s">
        <v>1551</v>
      </c>
      <c r="I1525" t="s">
        <v>4135</v>
      </c>
      <c r="J1525" s="11" t="str">
        <f t="shared" si="140"/>
        <v>IC.IT.100509</v>
      </c>
      <c r="K1525" s="2" t="s">
        <v>1192</v>
      </c>
      <c r="L1525" t="str">
        <f t="shared" si="141"/>
        <v>Sacrum</v>
      </c>
      <c r="M1525" s="12" t="str">
        <f t="shared" si="142"/>
        <v>PI.IC.IT.100509.01</v>
      </c>
      <c r="N1525" s="12"/>
      <c r="O1525" s="12" t="str">
        <f t="shared" si="143"/>
        <v>PH.IC.IT.100509.01</v>
      </c>
      <c r="Q1525" s="12" t="str">
        <f t="shared" si="144"/>
        <v>CL.IC.IT.100509.01</v>
      </c>
    </row>
    <row r="1526" spans="1:19" ht="15">
      <c r="A1526" t="s">
        <v>4089</v>
      </c>
      <c r="C1526" s="2" t="s">
        <v>10905</v>
      </c>
      <c r="E1526" s="22" t="s">
        <v>1404</v>
      </c>
      <c r="F1526" t="s">
        <v>3997</v>
      </c>
      <c r="G1526" t="s">
        <v>4137</v>
      </c>
      <c r="H1526" s="22" t="s">
        <v>1571</v>
      </c>
      <c r="I1526" t="s">
        <v>4137</v>
      </c>
      <c r="J1526" s="11" t="str">
        <f t="shared" si="140"/>
        <v>IC.IT.100510</v>
      </c>
      <c r="K1526" s="2" t="s">
        <v>1192</v>
      </c>
      <c r="L1526" t="str">
        <f t="shared" si="141"/>
        <v>Scrotum</v>
      </c>
      <c r="M1526" s="12" t="str">
        <f t="shared" si="142"/>
        <v>PI.IC.IT.100510.01</v>
      </c>
      <c r="N1526" s="12"/>
      <c r="O1526" s="12" t="str">
        <f t="shared" si="143"/>
        <v>PH.IC.IT.100510.01</v>
      </c>
      <c r="Q1526" s="12" t="str">
        <f t="shared" si="144"/>
        <v>CL.IC.IT.100510.01</v>
      </c>
    </row>
    <row r="1527" spans="1:19" ht="15">
      <c r="A1527" t="s">
        <v>4089</v>
      </c>
      <c r="C1527" s="2" t="s">
        <v>10905</v>
      </c>
      <c r="E1527" s="22" t="s">
        <v>1404</v>
      </c>
      <c r="F1527" t="s">
        <v>3997</v>
      </c>
      <c r="G1527" t="s">
        <v>4129</v>
      </c>
      <c r="H1527" s="22" t="s">
        <v>1298</v>
      </c>
      <c r="I1527" t="s">
        <v>4129</v>
      </c>
      <c r="J1527" s="11" t="str">
        <f t="shared" si="140"/>
        <v>IC.IT.100511</v>
      </c>
      <c r="K1527" s="2" t="s">
        <v>1192</v>
      </c>
      <c r="L1527" t="str">
        <f t="shared" si="141"/>
        <v>Perineum</v>
      </c>
      <c r="M1527" s="12" t="str">
        <f t="shared" si="142"/>
        <v>PI.IC.IT.100511.01</v>
      </c>
      <c r="N1527" s="12"/>
      <c r="O1527" s="12" t="str">
        <f t="shared" si="143"/>
        <v>PH.IC.IT.100511.01</v>
      </c>
      <c r="Q1527" s="12" t="str">
        <f t="shared" si="144"/>
        <v>CL.IC.IT.100511.01</v>
      </c>
    </row>
    <row r="1528" spans="1:19" ht="15">
      <c r="A1528" t="s">
        <v>4089</v>
      </c>
      <c r="C1528" s="2" t="s">
        <v>10905</v>
      </c>
      <c r="E1528" s="2" t="s">
        <v>7071</v>
      </c>
      <c r="F1528" t="s">
        <v>3997</v>
      </c>
      <c r="G1528" s="2" t="s">
        <v>4415</v>
      </c>
      <c r="H1528" s="22" t="s">
        <v>11023</v>
      </c>
      <c r="I1528" s="22" t="s">
        <v>4415</v>
      </c>
      <c r="J1528" s="11" t="str">
        <f t="shared" si="140"/>
        <v>IC.IT.100512</v>
      </c>
      <c r="K1528" s="2" t="s">
        <v>1192</v>
      </c>
      <c r="L1528" t="str">
        <f t="shared" si="141"/>
        <v>Coccyx</v>
      </c>
      <c r="M1528" s="12" t="str">
        <f t="shared" si="142"/>
        <v>PI.IC.IT.100512.01</v>
      </c>
      <c r="N1528" s="12"/>
      <c r="O1528" s="12" t="str">
        <f t="shared" si="143"/>
        <v>PH.IC.IT.100512.01</v>
      </c>
      <c r="Q1528" s="12" t="str">
        <f t="shared" si="144"/>
        <v>CL.IC.IT.100512.01</v>
      </c>
      <c r="R1528" t="s">
        <v>1141</v>
      </c>
      <c r="S1528">
        <v>781</v>
      </c>
    </row>
    <row r="1529" spans="1:19" ht="15">
      <c r="A1529" t="s">
        <v>4089</v>
      </c>
      <c r="C1529" s="2" t="s">
        <v>10905</v>
      </c>
      <c r="D1529" t="s">
        <v>4652</v>
      </c>
      <c r="E1529" s="22" t="s">
        <v>1406</v>
      </c>
      <c r="F1529" t="s">
        <v>4155</v>
      </c>
      <c r="G1529" t="s">
        <v>3979</v>
      </c>
      <c r="H1529" s="22" t="s">
        <v>1396</v>
      </c>
      <c r="I1529" t="s">
        <v>3980</v>
      </c>
      <c r="J1529" s="11" t="str">
        <f t="shared" si="140"/>
        <v>IC.IT.100601</v>
      </c>
      <c r="K1529" s="2" t="s">
        <v>1192</v>
      </c>
      <c r="L1529" t="str">
        <f t="shared" si="141"/>
        <v>Shoulder, right</v>
      </c>
      <c r="M1529" s="12" t="str">
        <f t="shared" si="142"/>
        <v>PI.IC.IT.100601.01</v>
      </c>
      <c r="N1529" s="12"/>
      <c r="O1529" s="12" t="str">
        <f t="shared" si="143"/>
        <v>PH.IC.IT.100601.01</v>
      </c>
      <c r="Q1529" s="12" t="str">
        <f t="shared" si="144"/>
        <v>CL.IC.IT.100601.01</v>
      </c>
    </row>
    <row r="1530" spans="1:19" ht="15">
      <c r="A1530" t="s">
        <v>4089</v>
      </c>
      <c r="C1530" s="2" t="s">
        <v>10905</v>
      </c>
      <c r="E1530" s="22" t="s">
        <v>1406</v>
      </c>
      <c r="F1530" t="s">
        <v>4155</v>
      </c>
      <c r="G1530" t="s">
        <v>3981</v>
      </c>
      <c r="H1530" s="22" t="s">
        <v>1398</v>
      </c>
      <c r="I1530" t="s">
        <v>3982</v>
      </c>
      <c r="J1530" s="11" t="str">
        <f t="shared" si="140"/>
        <v>IC.IT.100602</v>
      </c>
      <c r="K1530" s="2" t="s">
        <v>1192</v>
      </c>
      <c r="L1530" t="str">
        <f t="shared" si="141"/>
        <v>Shoulder, left</v>
      </c>
      <c r="M1530" s="12" t="str">
        <f t="shared" si="142"/>
        <v>PI.IC.IT.100602.01</v>
      </c>
      <c r="N1530" s="12"/>
      <c r="O1530" s="12" t="str">
        <f t="shared" si="143"/>
        <v>PH.IC.IT.100602.01</v>
      </c>
      <c r="Q1530" s="12" t="str">
        <f t="shared" si="144"/>
        <v>CL.IC.IT.100602.01</v>
      </c>
    </row>
    <row r="1531" spans="1:19" ht="15">
      <c r="A1531" t="s">
        <v>4089</v>
      </c>
      <c r="C1531" s="2" t="s">
        <v>10905</v>
      </c>
      <c r="E1531" s="22" t="s">
        <v>1406</v>
      </c>
      <c r="F1531" t="s">
        <v>4155</v>
      </c>
      <c r="G1531" t="s">
        <v>4148</v>
      </c>
      <c r="H1531" s="22" t="s">
        <v>1400</v>
      </c>
      <c r="I1531" t="s">
        <v>4149</v>
      </c>
      <c r="J1531" s="11" t="str">
        <f t="shared" si="140"/>
        <v>IC.IT.100603</v>
      </c>
      <c r="K1531" s="2" t="s">
        <v>1192</v>
      </c>
      <c r="L1531" t="str">
        <f t="shared" si="141"/>
        <v>Breast, right</v>
      </c>
      <c r="M1531" s="12" t="str">
        <f t="shared" si="142"/>
        <v>PI.IC.IT.100603.01</v>
      </c>
      <c r="N1531" s="12"/>
      <c r="O1531" s="12" t="str">
        <f t="shared" si="143"/>
        <v>PH.IC.IT.100603.01</v>
      </c>
      <c r="Q1531" s="12" t="str">
        <f t="shared" si="144"/>
        <v>CL.IC.IT.100603.01</v>
      </c>
    </row>
    <row r="1532" spans="1:19" ht="15">
      <c r="A1532" t="s">
        <v>4089</v>
      </c>
      <c r="C1532" s="2" t="s">
        <v>10905</v>
      </c>
      <c r="E1532" s="22" t="s">
        <v>1406</v>
      </c>
      <c r="F1532" t="s">
        <v>4155</v>
      </c>
      <c r="G1532" t="s">
        <v>4150</v>
      </c>
      <c r="H1532" s="22" t="s">
        <v>1402</v>
      </c>
      <c r="I1532" t="s">
        <v>3987</v>
      </c>
      <c r="J1532" s="11" t="str">
        <f t="shared" si="140"/>
        <v>IC.IT.100604</v>
      </c>
      <c r="K1532" s="2" t="s">
        <v>1192</v>
      </c>
      <c r="L1532" t="str">
        <f t="shared" si="141"/>
        <v>Breast, left</v>
      </c>
      <c r="M1532" s="12" t="str">
        <f t="shared" si="142"/>
        <v>PI.IC.IT.100604.01</v>
      </c>
      <c r="N1532" s="12"/>
      <c r="O1532" s="12" t="str">
        <f t="shared" si="143"/>
        <v>PH.IC.IT.100604.01</v>
      </c>
      <c r="Q1532" s="12" t="str">
        <f t="shared" si="144"/>
        <v>CL.IC.IT.100604.01</v>
      </c>
    </row>
    <row r="1533" spans="1:19" ht="15">
      <c r="A1533" t="s">
        <v>4089</v>
      </c>
      <c r="C1533" s="2" t="s">
        <v>10905</v>
      </c>
      <c r="E1533" s="22" t="s">
        <v>1406</v>
      </c>
      <c r="F1533" t="s">
        <v>4155</v>
      </c>
      <c r="G1533" t="s">
        <v>3988</v>
      </c>
      <c r="H1533" s="22" t="s">
        <v>1404</v>
      </c>
      <c r="I1533" t="s">
        <v>3988</v>
      </c>
      <c r="J1533" s="11" t="str">
        <f t="shared" si="140"/>
        <v>IC.IT.100605</v>
      </c>
      <c r="K1533" s="2" t="s">
        <v>1192</v>
      </c>
      <c r="L1533" t="str">
        <f t="shared" si="141"/>
        <v>Sternum</v>
      </c>
      <c r="M1533" s="12" t="str">
        <f t="shared" si="142"/>
        <v>PI.IC.IT.100605.01</v>
      </c>
      <c r="N1533" s="12"/>
      <c r="O1533" s="12" t="str">
        <f t="shared" si="143"/>
        <v>PH.IC.IT.100605.01</v>
      </c>
      <c r="Q1533" s="12" t="str">
        <f t="shared" si="144"/>
        <v>CL.IC.IT.100605.01</v>
      </c>
    </row>
    <row r="1534" spans="1:19" ht="15">
      <c r="A1534" t="s">
        <v>4089</v>
      </c>
      <c r="C1534" s="2" t="s">
        <v>10905</v>
      </c>
      <c r="E1534" s="22" t="s">
        <v>1406</v>
      </c>
      <c r="F1534" t="s">
        <v>4155</v>
      </c>
      <c r="G1534" t="s">
        <v>4382</v>
      </c>
      <c r="H1534" s="22" t="s">
        <v>1406</v>
      </c>
      <c r="I1534" t="s">
        <v>4383</v>
      </c>
      <c r="J1534" s="11" t="str">
        <f t="shared" si="140"/>
        <v>IC.IT.100606</v>
      </c>
      <c r="K1534" s="2" t="s">
        <v>1192</v>
      </c>
      <c r="L1534" t="str">
        <f t="shared" si="141"/>
        <v>Chest, right</v>
      </c>
      <c r="M1534" s="12" t="str">
        <f t="shared" si="142"/>
        <v>PI.IC.IT.100606.01</v>
      </c>
      <c r="N1534" s="12"/>
      <c r="O1534" s="12" t="str">
        <f t="shared" si="143"/>
        <v>PH.IC.IT.100606.01</v>
      </c>
      <c r="Q1534" s="12" t="str">
        <f t="shared" si="144"/>
        <v>CL.IC.IT.100606.01</v>
      </c>
    </row>
    <row r="1535" spans="1:19" ht="15">
      <c r="A1535" t="s">
        <v>4089</v>
      </c>
      <c r="C1535" s="2" t="s">
        <v>10905</v>
      </c>
      <c r="E1535" s="22" t="s">
        <v>1406</v>
      </c>
      <c r="F1535" t="s">
        <v>4155</v>
      </c>
      <c r="G1535" t="s">
        <v>4384</v>
      </c>
      <c r="H1535" s="22" t="s">
        <v>1419</v>
      </c>
      <c r="I1535" t="s">
        <v>4385</v>
      </c>
      <c r="J1535" s="11" t="str">
        <f t="shared" si="140"/>
        <v>IC.IT.100607</v>
      </c>
      <c r="K1535" s="2" t="s">
        <v>1192</v>
      </c>
      <c r="L1535" t="str">
        <f t="shared" si="141"/>
        <v>Chest, left</v>
      </c>
      <c r="M1535" s="12" t="str">
        <f t="shared" si="142"/>
        <v>PI.IC.IT.100607.01</v>
      </c>
      <c r="N1535" s="12"/>
      <c r="O1535" s="12" t="str">
        <f t="shared" si="143"/>
        <v>PH.IC.IT.100607.01</v>
      </c>
      <c r="Q1535" s="12" t="str">
        <f t="shared" si="144"/>
        <v>CL.IC.IT.100607.01</v>
      </c>
    </row>
    <row r="1536" spans="1:19" ht="15">
      <c r="A1536" t="s">
        <v>4089</v>
      </c>
      <c r="C1536" s="2" t="s">
        <v>10905</v>
      </c>
      <c r="E1536" s="22" t="s">
        <v>1406</v>
      </c>
      <c r="F1536" t="s">
        <v>4155</v>
      </c>
      <c r="G1536" t="s">
        <v>4386</v>
      </c>
      <c r="H1536" s="22" t="s">
        <v>1550</v>
      </c>
      <c r="I1536" t="s">
        <v>4386</v>
      </c>
      <c r="J1536" s="11" t="str">
        <f t="shared" si="140"/>
        <v>IC.IT.100608</v>
      </c>
      <c r="K1536" s="2" t="s">
        <v>1192</v>
      </c>
      <c r="L1536" t="str">
        <f t="shared" si="141"/>
        <v>Chest</v>
      </c>
      <c r="M1536" s="12" t="str">
        <f t="shared" si="142"/>
        <v>PI.IC.IT.100608.01</v>
      </c>
      <c r="N1536" s="12"/>
      <c r="O1536" s="12" t="str">
        <f t="shared" si="143"/>
        <v>PH.IC.IT.100608.01</v>
      </c>
      <c r="Q1536" s="12" t="str">
        <f t="shared" si="144"/>
        <v>CL.IC.IT.100608.01</v>
      </c>
    </row>
    <row r="1537" spans="1:17" ht="15">
      <c r="A1537" t="s">
        <v>4089</v>
      </c>
      <c r="C1537" s="2" t="s">
        <v>10905</v>
      </c>
      <c r="E1537" s="22" t="s">
        <v>1406</v>
      </c>
      <c r="F1537" t="s">
        <v>4155</v>
      </c>
      <c r="G1537" t="s">
        <v>4618</v>
      </c>
      <c r="H1537" s="22" t="s">
        <v>1551</v>
      </c>
      <c r="I1537" t="s">
        <v>4619</v>
      </c>
      <c r="J1537" s="11" t="str">
        <f t="shared" si="140"/>
        <v>IC.IT.100609</v>
      </c>
      <c r="K1537" s="2" t="s">
        <v>1192</v>
      </c>
      <c r="L1537" t="str">
        <f t="shared" si="141"/>
        <v>Back, right</v>
      </c>
      <c r="M1537" s="12" t="str">
        <f t="shared" si="142"/>
        <v>PI.IC.IT.100609.01</v>
      </c>
      <c r="N1537" s="12"/>
      <c r="O1537" s="12" t="str">
        <f t="shared" si="143"/>
        <v>PH.IC.IT.100609.01</v>
      </c>
      <c r="Q1537" s="12" t="str">
        <f t="shared" si="144"/>
        <v>CL.IC.IT.100609.01</v>
      </c>
    </row>
    <row r="1538" spans="1:17" ht="15">
      <c r="A1538" t="s">
        <v>4089</v>
      </c>
      <c r="C1538" s="2" t="s">
        <v>10905</v>
      </c>
      <c r="E1538" s="22" t="s">
        <v>1406</v>
      </c>
      <c r="F1538" t="s">
        <v>4155</v>
      </c>
      <c r="G1538" t="s">
        <v>4620</v>
      </c>
      <c r="H1538" s="22" t="s">
        <v>1571</v>
      </c>
      <c r="I1538" t="s">
        <v>4621</v>
      </c>
      <c r="J1538" s="11" t="str">
        <f t="shared" si="140"/>
        <v>IC.IT.100610</v>
      </c>
      <c r="K1538" s="2" t="s">
        <v>1192</v>
      </c>
      <c r="L1538" t="str">
        <f t="shared" si="141"/>
        <v>Back, left</v>
      </c>
      <c r="M1538" s="12" t="str">
        <f t="shared" si="142"/>
        <v>PI.IC.IT.100610.01</v>
      </c>
      <c r="N1538" s="12"/>
      <c r="O1538" s="12" t="str">
        <f t="shared" si="143"/>
        <v>PH.IC.IT.100610.01</v>
      </c>
      <c r="Q1538" s="12" t="str">
        <f t="shared" si="144"/>
        <v>CL.IC.IT.100610.01</v>
      </c>
    </row>
    <row r="1539" spans="1:17" ht="15">
      <c r="A1539" t="s">
        <v>4089</v>
      </c>
      <c r="C1539" s="2" t="s">
        <v>10905</v>
      </c>
      <c r="E1539" s="22" t="s">
        <v>1406</v>
      </c>
      <c r="F1539" t="s">
        <v>4155</v>
      </c>
      <c r="G1539" t="s">
        <v>1234</v>
      </c>
      <c r="H1539" s="22" t="s">
        <v>1298</v>
      </c>
      <c r="I1539" t="s">
        <v>1234</v>
      </c>
      <c r="J1539" s="11" t="str">
        <f t="shared" si="140"/>
        <v>IC.IT.100611</v>
      </c>
      <c r="K1539" s="2" t="s">
        <v>1192</v>
      </c>
      <c r="L1539" t="str">
        <f t="shared" si="141"/>
        <v>Back</v>
      </c>
      <c r="M1539" s="12" t="str">
        <f t="shared" si="142"/>
        <v>PI.IC.IT.100611.01</v>
      </c>
      <c r="N1539" s="12"/>
      <c r="O1539" s="12" t="str">
        <f t="shared" si="143"/>
        <v>PH.IC.IT.100611.01</v>
      </c>
      <c r="Q1539" s="12" t="str">
        <f t="shared" si="144"/>
        <v>CL.IC.IT.100611.01</v>
      </c>
    </row>
    <row r="1540" spans="1:17" ht="15">
      <c r="A1540" t="s">
        <v>4089</v>
      </c>
      <c r="C1540" s="2" t="s">
        <v>10905</v>
      </c>
      <c r="D1540" t="s">
        <v>4622</v>
      </c>
      <c r="E1540" s="22" t="s">
        <v>1419</v>
      </c>
      <c r="F1540" t="s">
        <v>4422</v>
      </c>
      <c r="G1540" t="s">
        <v>1656</v>
      </c>
      <c r="H1540" s="22" t="s">
        <v>1396</v>
      </c>
      <c r="I1540" t="s">
        <v>4423</v>
      </c>
      <c r="J1540" s="11" t="str">
        <f t="shared" si="140"/>
        <v>IC.IT.100701</v>
      </c>
      <c r="K1540" s="2" t="s">
        <v>1192</v>
      </c>
      <c r="L1540" t="str">
        <f t="shared" si="141"/>
        <v>Generalized</v>
      </c>
      <c r="M1540" s="12" t="str">
        <f t="shared" si="142"/>
        <v>PI.IC.IT.100701.01</v>
      </c>
      <c r="N1540" s="12"/>
      <c r="O1540" s="12" t="str">
        <f t="shared" si="143"/>
        <v>PH.IC.IT.100701.01</v>
      </c>
      <c r="Q1540" s="12" t="str">
        <f t="shared" si="144"/>
        <v>CL.IC.IT.100701.01</v>
      </c>
    </row>
    <row r="1541" spans="1:17" ht="15">
      <c r="A1541" t="s">
        <v>4089</v>
      </c>
      <c r="C1541" s="2" t="s">
        <v>10905</v>
      </c>
      <c r="D1541" t="s">
        <v>5363</v>
      </c>
      <c r="E1541" s="22" t="s">
        <v>1550</v>
      </c>
      <c r="F1541" t="s">
        <v>4424</v>
      </c>
      <c r="G1541" t="s">
        <v>4625</v>
      </c>
      <c r="H1541" s="22" t="s">
        <v>1396</v>
      </c>
      <c r="I1541" t="s">
        <v>4625</v>
      </c>
      <c r="J1541" s="11" t="str">
        <f t="shared" si="140"/>
        <v>IC.IT.100801</v>
      </c>
      <c r="K1541" s="2" t="s">
        <v>1192</v>
      </c>
      <c r="L1541" t="str">
        <f t="shared" si="141"/>
        <v>Abrasion</v>
      </c>
      <c r="M1541" s="12" t="str">
        <f t="shared" si="142"/>
        <v>PI.IC.IT.100801.01</v>
      </c>
      <c r="N1541" s="12"/>
      <c r="O1541" s="12" t="str">
        <f t="shared" si="143"/>
        <v>PH.IC.IT.100801.01</v>
      </c>
      <c r="Q1541" s="12" t="str">
        <f t="shared" si="144"/>
        <v>CL.IC.IT.100801.01</v>
      </c>
    </row>
    <row r="1542" spans="1:17" ht="15">
      <c r="A1542" t="s">
        <v>4089</v>
      </c>
      <c r="C1542" s="2" t="s">
        <v>10905</v>
      </c>
      <c r="E1542" s="22" t="s">
        <v>1550</v>
      </c>
      <c r="F1542" t="s">
        <v>4424</v>
      </c>
      <c r="G1542" t="s">
        <v>4626</v>
      </c>
      <c r="H1542" s="22" t="s">
        <v>1398</v>
      </c>
      <c r="I1542" t="s">
        <v>4626</v>
      </c>
      <c r="J1542" s="11" t="str">
        <f t="shared" si="140"/>
        <v>IC.IT.100802</v>
      </c>
      <c r="K1542" s="2" t="s">
        <v>1192</v>
      </c>
      <c r="L1542" t="str">
        <f t="shared" si="141"/>
        <v>Blister</v>
      </c>
      <c r="M1542" s="12" t="str">
        <f t="shared" si="142"/>
        <v>PI.IC.IT.100802.01</v>
      </c>
      <c r="N1542" s="12"/>
      <c r="O1542" s="12" t="str">
        <f t="shared" si="143"/>
        <v>PH.IC.IT.100802.01</v>
      </c>
      <c r="Q1542" s="12" t="str">
        <f t="shared" si="144"/>
        <v>CL.IC.IT.100802.01</v>
      </c>
    </row>
    <row r="1543" spans="1:17" ht="15">
      <c r="A1543" t="s">
        <v>4089</v>
      </c>
      <c r="C1543" s="2" t="s">
        <v>10905</v>
      </c>
      <c r="E1543" s="22" t="s">
        <v>1550</v>
      </c>
      <c r="F1543" t="s">
        <v>4424</v>
      </c>
      <c r="G1543" t="s">
        <v>3300</v>
      </c>
      <c r="H1543" s="22" t="s">
        <v>1400</v>
      </c>
      <c r="I1543" t="s">
        <v>3300</v>
      </c>
      <c r="J1543" s="11" t="str">
        <f t="shared" si="140"/>
        <v>IC.IT.100803</v>
      </c>
      <c r="K1543" s="2" t="s">
        <v>1192</v>
      </c>
      <c r="L1543" t="str">
        <f t="shared" si="141"/>
        <v>Rash</v>
      </c>
      <c r="M1543" s="12" t="str">
        <f t="shared" si="142"/>
        <v>PI.IC.IT.100803.01</v>
      </c>
      <c r="N1543" s="12"/>
      <c r="O1543" s="12" t="str">
        <f t="shared" si="143"/>
        <v>PH.IC.IT.100803.01</v>
      </c>
      <c r="Q1543" s="12" t="str">
        <f t="shared" si="144"/>
        <v>CL.IC.IT.100803.01</v>
      </c>
    </row>
    <row r="1544" spans="1:17" ht="15">
      <c r="A1544" t="s">
        <v>4089</v>
      </c>
      <c r="C1544" s="2" t="s">
        <v>10905</v>
      </c>
      <c r="E1544" s="22" t="s">
        <v>1550</v>
      </c>
      <c r="F1544" t="s">
        <v>4424</v>
      </c>
      <c r="G1544" t="s">
        <v>1533</v>
      </c>
      <c r="H1544" s="22" t="s">
        <v>1402</v>
      </c>
      <c r="I1544" t="s">
        <v>1533</v>
      </c>
      <c r="J1544" s="11" t="str">
        <f t="shared" si="140"/>
        <v>IC.IT.100804</v>
      </c>
      <c r="K1544" s="2" t="s">
        <v>1192</v>
      </c>
      <c r="L1544" t="str">
        <f t="shared" si="141"/>
        <v>Hematoma</v>
      </c>
      <c r="M1544" s="12" t="str">
        <f t="shared" si="142"/>
        <v>PI.IC.IT.100804.01</v>
      </c>
      <c r="N1544" s="12"/>
      <c r="O1544" s="12" t="str">
        <f t="shared" si="143"/>
        <v>PH.IC.IT.100804.01</v>
      </c>
      <c r="Q1544" s="12" t="str">
        <f t="shared" si="144"/>
        <v>CL.IC.IT.100804.01</v>
      </c>
    </row>
    <row r="1545" spans="1:17" ht="15">
      <c r="A1545" t="s">
        <v>4089</v>
      </c>
      <c r="C1545" s="2" t="s">
        <v>10905</v>
      </c>
      <c r="E1545" s="22" t="s">
        <v>1550</v>
      </c>
      <c r="F1545" t="s">
        <v>4424</v>
      </c>
      <c r="G1545" t="s">
        <v>2693</v>
      </c>
      <c r="H1545" s="22" t="s">
        <v>1404</v>
      </c>
      <c r="I1545" t="s">
        <v>2693</v>
      </c>
      <c r="J1545" s="11" t="str">
        <f t="shared" si="140"/>
        <v>IC.IT.100805</v>
      </c>
      <c r="K1545" s="2" t="s">
        <v>1192</v>
      </c>
      <c r="L1545" t="str">
        <f t="shared" si="141"/>
        <v>Bruising</v>
      </c>
      <c r="M1545" s="12" t="str">
        <f t="shared" si="142"/>
        <v>PI.IC.IT.100805.01</v>
      </c>
      <c r="N1545" s="12"/>
      <c r="O1545" s="12" t="str">
        <f t="shared" si="143"/>
        <v>PH.IC.IT.100805.01</v>
      </c>
      <c r="Q1545" s="12" t="str">
        <f t="shared" si="144"/>
        <v>CL.IC.IT.100805.01</v>
      </c>
    </row>
    <row r="1546" spans="1:17" ht="15">
      <c r="A1546" t="s">
        <v>4089</v>
      </c>
      <c r="C1546" s="2" t="s">
        <v>10905</v>
      </c>
      <c r="E1546" s="22" t="s">
        <v>1550</v>
      </c>
      <c r="F1546" t="s">
        <v>4424</v>
      </c>
      <c r="G1546" t="s">
        <v>4629</v>
      </c>
      <c r="H1546" s="22" t="s">
        <v>1406</v>
      </c>
      <c r="I1546" t="s">
        <v>4490</v>
      </c>
      <c r="J1546" s="11" t="str">
        <f t="shared" si="140"/>
        <v>IC.IT.100806</v>
      </c>
      <c r="K1546" s="2" t="s">
        <v>1192</v>
      </c>
      <c r="L1546" t="str">
        <f t="shared" si="141"/>
        <v>Incontinence dermatitis</v>
      </c>
      <c r="M1546" s="12" t="str">
        <f t="shared" si="142"/>
        <v>PI.IC.IT.100806.01</v>
      </c>
      <c r="N1546" s="12"/>
      <c r="O1546" s="12" t="str">
        <f t="shared" si="143"/>
        <v>PH.IC.IT.100806.01</v>
      </c>
      <c r="Q1546" s="12" t="str">
        <f t="shared" si="144"/>
        <v>CL.IC.IT.100806.01</v>
      </c>
    </row>
    <row r="1547" spans="1:17" ht="15">
      <c r="A1547" t="s">
        <v>4089</v>
      </c>
      <c r="C1547" s="2" t="s">
        <v>10905</v>
      </c>
      <c r="E1547" s="22" t="s">
        <v>1550</v>
      </c>
      <c r="F1547" t="s">
        <v>4424</v>
      </c>
      <c r="G1547" t="s">
        <v>4492</v>
      </c>
      <c r="H1547" s="22" t="s">
        <v>1419</v>
      </c>
      <c r="I1547" t="s">
        <v>4492</v>
      </c>
      <c r="J1547" s="11" t="str">
        <f t="shared" si="140"/>
        <v>IC.IT.100807</v>
      </c>
      <c r="K1547" s="2" t="s">
        <v>1192</v>
      </c>
      <c r="L1547" t="str">
        <f t="shared" si="141"/>
        <v>Excoriation</v>
      </c>
      <c r="M1547" s="12" t="str">
        <f t="shared" si="142"/>
        <v>PI.IC.IT.100807.01</v>
      </c>
      <c r="N1547" s="12"/>
      <c r="O1547" s="12" t="str">
        <f t="shared" si="143"/>
        <v>PH.IC.IT.100807.01</v>
      </c>
      <c r="Q1547" s="12" t="str">
        <f t="shared" si="144"/>
        <v>CL.IC.IT.100807.01</v>
      </c>
    </row>
    <row r="1548" spans="1:17" ht="15">
      <c r="A1548" t="s">
        <v>4089</v>
      </c>
      <c r="C1548" s="2" t="s">
        <v>10905</v>
      </c>
      <c r="E1548" s="2" t="s">
        <v>10093</v>
      </c>
      <c r="F1548" t="s">
        <v>4424</v>
      </c>
      <c r="G1548" t="s">
        <v>4076</v>
      </c>
      <c r="H1548" s="2" t="s">
        <v>10093</v>
      </c>
      <c r="I1548" t="s">
        <v>4076</v>
      </c>
      <c r="J1548" s="11" t="str">
        <f t="shared" si="140"/>
        <v>IC.IT.100808</v>
      </c>
      <c r="K1548" s="2" t="s">
        <v>1192</v>
      </c>
      <c r="L1548" t="str">
        <f t="shared" si="141"/>
        <v>Petechiae</v>
      </c>
      <c r="M1548" s="12" t="str">
        <f t="shared" si="142"/>
        <v>PI.IC.IT.100808.01</v>
      </c>
      <c r="N1548" s="12"/>
      <c r="O1548" s="12" t="str">
        <f t="shared" si="143"/>
        <v>PH.IC.IT.100808.01</v>
      </c>
      <c r="Q1548" s="12" t="str">
        <f t="shared" si="144"/>
        <v>CL.IC.IT.100808.01</v>
      </c>
    </row>
    <row r="1549" spans="1:17" ht="15">
      <c r="A1549" t="s">
        <v>4089</v>
      </c>
      <c r="C1549" s="2" t="s">
        <v>10905</v>
      </c>
      <c r="E1549" s="2" t="s">
        <v>10093</v>
      </c>
      <c r="F1549" t="s">
        <v>4424</v>
      </c>
      <c r="G1549" t="s">
        <v>2971</v>
      </c>
      <c r="H1549" s="2" t="s">
        <v>10095</v>
      </c>
      <c r="I1549" t="s">
        <v>930</v>
      </c>
      <c r="J1549" s="11" t="str">
        <f t="shared" si="140"/>
        <v>IC.IT.100809</v>
      </c>
      <c r="K1549" s="2" t="s">
        <v>1192</v>
      </c>
      <c r="L1549" t="str">
        <f t="shared" si="141"/>
        <v>Other: specify</v>
      </c>
      <c r="M1549" s="12" t="str">
        <f t="shared" si="142"/>
        <v>PI.IC.IT.100809.01</v>
      </c>
      <c r="N1549" s="12"/>
      <c r="O1549" s="12" t="str">
        <f t="shared" si="143"/>
        <v>PH.IC.IT.100809.01</v>
      </c>
      <c r="Q1549" s="12" t="str">
        <f t="shared" si="144"/>
        <v>CL.IC.IT.100809.01</v>
      </c>
    </row>
    <row r="1550" spans="1:17" ht="15">
      <c r="A1550" t="s">
        <v>4089</v>
      </c>
      <c r="B1550" t="s">
        <v>4425</v>
      </c>
      <c r="C1550" s="2" t="s">
        <v>8048</v>
      </c>
      <c r="D1550" t="s">
        <v>4631</v>
      </c>
      <c r="E1550" s="22" t="s">
        <v>1396</v>
      </c>
      <c r="F1550" t="s">
        <v>4426</v>
      </c>
      <c r="G1550" t="s">
        <v>4572</v>
      </c>
      <c r="H1550" s="22" t="s">
        <v>1396</v>
      </c>
      <c r="I1550" t="s">
        <v>3009</v>
      </c>
      <c r="J1550" s="11" t="str">
        <f t="shared" si="140"/>
        <v>IC.IT.110101</v>
      </c>
      <c r="K1550" s="2" t="s">
        <v>1192</v>
      </c>
      <c r="L1550" t="str">
        <f t="shared" si="141"/>
        <v>Abdomen upper quadrant right</v>
      </c>
      <c r="M1550" s="12" t="str">
        <f t="shared" si="142"/>
        <v>PI.IC.IT.110101.01</v>
      </c>
      <c r="N1550" s="12"/>
      <c r="O1550" s="12" t="str">
        <f t="shared" si="143"/>
        <v>PH.IC.IT.110101.01</v>
      </c>
      <c r="Q1550" s="12" t="str">
        <f t="shared" si="144"/>
        <v>CL.IC.IT.110101.01</v>
      </c>
    </row>
    <row r="1551" spans="1:17" ht="15">
      <c r="A1551" t="s">
        <v>4089</v>
      </c>
      <c r="C1551" s="2" t="s">
        <v>8048</v>
      </c>
      <c r="E1551" s="22" t="s">
        <v>1396</v>
      </c>
      <c r="F1551" t="s">
        <v>4426</v>
      </c>
      <c r="G1551" t="s">
        <v>4573</v>
      </c>
      <c r="H1551" s="22" t="s">
        <v>1398</v>
      </c>
      <c r="I1551" t="s">
        <v>3011</v>
      </c>
      <c r="J1551" s="11" t="str">
        <f t="shared" si="140"/>
        <v>IC.IT.110102</v>
      </c>
      <c r="K1551" s="2" t="s">
        <v>1192</v>
      </c>
      <c r="L1551" t="str">
        <f t="shared" si="141"/>
        <v>Abdomen lower quadrant right</v>
      </c>
      <c r="M1551" s="12" t="str">
        <f t="shared" si="142"/>
        <v>PI.IC.IT.110102.01</v>
      </c>
      <c r="N1551" s="12"/>
      <c r="O1551" s="12" t="str">
        <f t="shared" si="143"/>
        <v>PH.IC.IT.110102.01</v>
      </c>
      <c r="Q1551" s="12" t="str">
        <f t="shared" si="144"/>
        <v>CL.IC.IT.110102.01</v>
      </c>
    </row>
    <row r="1552" spans="1:17" ht="15">
      <c r="A1552" t="s">
        <v>4089</v>
      </c>
      <c r="C1552" s="2" t="s">
        <v>8048</v>
      </c>
      <c r="E1552" s="22" t="s">
        <v>1396</v>
      </c>
      <c r="F1552" t="s">
        <v>4426</v>
      </c>
      <c r="G1552" t="s">
        <v>4574</v>
      </c>
      <c r="H1552" s="22" t="s">
        <v>1400</v>
      </c>
      <c r="I1552" t="s">
        <v>3013</v>
      </c>
      <c r="J1552" s="11" t="str">
        <f t="shared" si="140"/>
        <v>IC.IT.110103</v>
      </c>
      <c r="K1552" s="2" t="s">
        <v>1192</v>
      </c>
      <c r="L1552" t="str">
        <f t="shared" si="141"/>
        <v>Abdomen upper quadrant left</v>
      </c>
      <c r="M1552" s="12" t="str">
        <f t="shared" si="142"/>
        <v>PI.IC.IT.110103.01</v>
      </c>
      <c r="N1552" s="12"/>
      <c r="O1552" s="12" t="str">
        <f t="shared" si="143"/>
        <v>PH.IC.IT.110103.01</v>
      </c>
      <c r="Q1552" s="12" t="str">
        <f t="shared" si="144"/>
        <v>CL.IC.IT.110103.01</v>
      </c>
    </row>
    <row r="1553" spans="1:17" ht="15">
      <c r="A1553" t="s">
        <v>4089</v>
      </c>
      <c r="C1553" s="2" t="s">
        <v>8048</v>
      </c>
      <c r="E1553" s="22" t="s">
        <v>1396</v>
      </c>
      <c r="F1553" t="s">
        <v>4426</v>
      </c>
      <c r="G1553" t="s">
        <v>4575</v>
      </c>
      <c r="H1553" s="22" t="s">
        <v>1402</v>
      </c>
      <c r="I1553" t="s">
        <v>3015</v>
      </c>
      <c r="J1553" s="11" t="str">
        <f t="shared" si="140"/>
        <v>IC.IT.110104</v>
      </c>
      <c r="K1553" s="2" t="s">
        <v>1192</v>
      </c>
      <c r="L1553" t="str">
        <f t="shared" si="141"/>
        <v>Abdomen lower quadrant left</v>
      </c>
      <c r="M1553" s="12" t="str">
        <f t="shared" si="142"/>
        <v>PI.IC.IT.110104.01</v>
      </c>
      <c r="N1553" s="12"/>
      <c r="O1553" s="12" t="str">
        <f t="shared" si="143"/>
        <v>PH.IC.IT.110104.01</v>
      </c>
      <c r="Q1553" s="12" t="str">
        <f t="shared" si="144"/>
        <v>CL.IC.IT.110104.01</v>
      </c>
    </row>
    <row r="1554" spans="1:17" ht="15">
      <c r="A1554" t="s">
        <v>4089</v>
      </c>
      <c r="C1554" s="2" t="s">
        <v>8048</v>
      </c>
      <c r="E1554" s="22" t="s">
        <v>1396</v>
      </c>
      <c r="F1554" t="s">
        <v>4426</v>
      </c>
      <c r="G1554" t="s">
        <v>4576</v>
      </c>
      <c r="H1554" s="22" t="s">
        <v>1404</v>
      </c>
      <c r="I1554" t="s">
        <v>4005</v>
      </c>
      <c r="J1554" s="11" t="str">
        <f t="shared" si="140"/>
        <v>IC.IT.110105</v>
      </c>
      <c r="K1554" s="2" t="s">
        <v>1192</v>
      </c>
      <c r="L1554" t="str">
        <f t="shared" si="141"/>
        <v>Abdomen entire</v>
      </c>
      <c r="M1554" s="12" t="str">
        <f t="shared" si="142"/>
        <v>PI.IC.IT.110105.01</v>
      </c>
      <c r="N1554" s="12"/>
      <c r="O1554" s="12" t="str">
        <f t="shared" si="143"/>
        <v>PH.IC.IT.110105.01</v>
      </c>
      <c r="Q1554" s="12" t="str">
        <f t="shared" si="144"/>
        <v>CL.IC.IT.110105.01</v>
      </c>
    </row>
    <row r="1555" spans="1:17" ht="15">
      <c r="A1555" t="s">
        <v>4089</v>
      </c>
      <c r="C1555" s="2" t="s">
        <v>8048</v>
      </c>
      <c r="E1555" s="22" t="s">
        <v>1396</v>
      </c>
      <c r="F1555" t="s">
        <v>4426</v>
      </c>
      <c r="G1555" t="s">
        <v>4006</v>
      </c>
      <c r="H1555" s="22" t="s">
        <v>1406</v>
      </c>
      <c r="I1555" t="s">
        <v>4299</v>
      </c>
      <c r="J1555" s="11" t="str">
        <f t="shared" si="140"/>
        <v>IC.IT.110106</v>
      </c>
      <c r="K1555" s="2" t="s">
        <v>1192</v>
      </c>
      <c r="L1555" t="str">
        <f t="shared" si="141"/>
        <v>Flank, right</v>
      </c>
      <c r="M1555" s="12" t="str">
        <f t="shared" si="142"/>
        <v>PI.IC.IT.110106.01</v>
      </c>
      <c r="N1555" s="12"/>
      <c r="O1555" s="12" t="str">
        <f t="shared" si="143"/>
        <v>PH.IC.IT.110106.01</v>
      </c>
      <c r="Q1555" s="12" t="str">
        <f t="shared" si="144"/>
        <v>CL.IC.IT.110106.01</v>
      </c>
    </row>
    <row r="1556" spans="1:17" ht="15">
      <c r="A1556" t="s">
        <v>4089</v>
      </c>
      <c r="C1556" s="2" t="s">
        <v>8048</v>
      </c>
      <c r="E1556" s="22" t="s">
        <v>1396</v>
      </c>
      <c r="F1556" t="s">
        <v>4426</v>
      </c>
      <c r="G1556" t="s">
        <v>4034</v>
      </c>
      <c r="H1556" s="22" t="s">
        <v>1419</v>
      </c>
      <c r="I1556" t="s">
        <v>4035</v>
      </c>
      <c r="J1556" s="11" t="str">
        <f t="shared" si="140"/>
        <v>IC.IT.110107</v>
      </c>
      <c r="K1556" s="2" t="s">
        <v>1192</v>
      </c>
      <c r="L1556" t="str">
        <f t="shared" si="141"/>
        <v>Flank, left</v>
      </c>
      <c r="M1556" s="12" t="str">
        <f t="shared" si="142"/>
        <v>PI.IC.IT.110107.01</v>
      </c>
      <c r="N1556" s="12"/>
      <c r="O1556" s="12" t="str">
        <f t="shared" si="143"/>
        <v>PH.IC.IT.110107.01</v>
      </c>
      <c r="Q1556" s="12" t="str">
        <f t="shared" si="144"/>
        <v>CL.IC.IT.110107.01</v>
      </c>
    </row>
    <row r="1557" spans="1:17" ht="15">
      <c r="A1557" t="s">
        <v>4089</v>
      </c>
      <c r="C1557" s="2" t="s">
        <v>8048</v>
      </c>
      <c r="D1557" t="s">
        <v>5196</v>
      </c>
      <c r="E1557" s="22" t="s">
        <v>1398</v>
      </c>
      <c r="F1557" t="s">
        <v>4427</v>
      </c>
      <c r="G1557" t="s">
        <v>4038</v>
      </c>
      <c r="H1557" s="22" t="s">
        <v>1396</v>
      </c>
      <c r="I1557" t="s">
        <v>4039</v>
      </c>
      <c r="J1557" s="11" t="str">
        <f t="shared" si="140"/>
        <v>IC.IT.110201</v>
      </c>
      <c r="K1557" s="2" t="s">
        <v>1192</v>
      </c>
      <c r="L1557" t="str">
        <f t="shared" si="141"/>
        <v>Axilla, right</v>
      </c>
      <c r="M1557" s="12" t="str">
        <f t="shared" si="142"/>
        <v>PI.IC.IT.110201.01</v>
      </c>
      <c r="N1557" s="12"/>
      <c r="O1557" s="12" t="str">
        <f t="shared" si="143"/>
        <v>PH.IC.IT.110201.01</v>
      </c>
      <c r="Q1557" s="12" t="str">
        <f t="shared" si="144"/>
        <v>CL.IC.IT.110201.01</v>
      </c>
    </row>
    <row r="1558" spans="1:17" ht="15">
      <c r="A1558" t="s">
        <v>4089</v>
      </c>
      <c r="C1558" s="2" t="s">
        <v>8048</v>
      </c>
      <c r="E1558" s="22" t="s">
        <v>1398</v>
      </c>
      <c r="F1558" t="s">
        <v>4427</v>
      </c>
      <c r="G1558" t="s">
        <v>4040</v>
      </c>
      <c r="H1558" s="22" t="s">
        <v>1398</v>
      </c>
      <c r="I1558" t="s">
        <v>4041</v>
      </c>
      <c r="J1558" s="11" t="str">
        <f t="shared" si="140"/>
        <v>IC.IT.110202</v>
      </c>
      <c r="K1558" s="2" t="s">
        <v>1192</v>
      </c>
      <c r="L1558" t="str">
        <f t="shared" si="141"/>
        <v>Axilla, left</v>
      </c>
      <c r="M1558" s="12" t="str">
        <f t="shared" si="142"/>
        <v>PI.IC.IT.110202.01</v>
      </c>
      <c r="N1558" s="12"/>
      <c r="O1558" s="12" t="str">
        <f t="shared" si="143"/>
        <v>PH.IC.IT.110202.01</v>
      </c>
      <c r="Q1558" s="12" t="str">
        <f t="shared" si="144"/>
        <v>CL.IC.IT.110202.01</v>
      </c>
    </row>
    <row r="1559" spans="1:17" ht="15">
      <c r="A1559" t="s">
        <v>4089</v>
      </c>
      <c r="C1559" s="2" t="s">
        <v>8048</v>
      </c>
      <c r="E1559" s="22" t="s">
        <v>1398</v>
      </c>
      <c r="F1559" t="s">
        <v>4427</v>
      </c>
      <c r="G1559" t="s">
        <v>4042</v>
      </c>
      <c r="H1559" s="22" t="s">
        <v>1400</v>
      </c>
      <c r="I1559" t="s">
        <v>4043</v>
      </c>
      <c r="J1559" s="11" t="str">
        <f t="shared" si="140"/>
        <v>IC.IT.110203</v>
      </c>
      <c r="K1559" s="2" t="s">
        <v>1192</v>
      </c>
      <c r="L1559" t="str">
        <f t="shared" si="141"/>
        <v>Arm upper, right</v>
      </c>
      <c r="M1559" s="12" t="str">
        <f t="shared" si="142"/>
        <v>PI.IC.IT.110203.01</v>
      </c>
      <c r="N1559" s="12"/>
      <c r="O1559" s="12" t="str">
        <f t="shared" si="143"/>
        <v>PH.IC.IT.110203.01</v>
      </c>
      <c r="Q1559" s="12" t="str">
        <f t="shared" si="144"/>
        <v>CL.IC.IT.110203.01</v>
      </c>
    </row>
    <row r="1560" spans="1:17" ht="15">
      <c r="A1560" t="s">
        <v>4089</v>
      </c>
      <c r="C1560" s="2" t="s">
        <v>8048</v>
      </c>
      <c r="E1560" s="22" t="s">
        <v>1398</v>
      </c>
      <c r="F1560" t="s">
        <v>4427</v>
      </c>
      <c r="G1560" t="s">
        <v>4044</v>
      </c>
      <c r="H1560" s="22" t="s">
        <v>1402</v>
      </c>
      <c r="I1560" t="s">
        <v>3886</v>
      </c>
      <c r="J1560" s="11" t="str">
        <f t="shared" si="140"/>
        <v>IC.IT.110204</v>
      </c>
      <c r="K1560" s="2" t="s">
        <v>1192</v>
      </c>
      <c r="L1560" t="str">
        <f t="shared" si="141"/>
        <v>Arm upper, left</v>
      </c>
      <c r="M1560" s="12" t="str">
        <f t="shared" si="142"/>
        <v>PI.IC.IT.110204.01</v>
      </c>
      <c r="N1560" s="12"/>
      <c r="O1560" s="12" t="str">
        <f t="shared" si="143"/>
        <v>PH.IC.IT.110204.01</v>
      </c>
      <c r="Q1560" s="12" t="str">
        <f t="shared" si="144"/>
        <v>CL.IC.IT.110204.01</v>
      </c>
    </row>
    <row r="1561" spans="1:17" ht="15">
      <c r="A1561" t="s">
        <v>4089</v>
      </c>
      <c r="C1561" s="2" t="s">
        <v>8048</v>
      </c>
      <c r="E1561" s="22" t="s">
        <v>1398</v>
      </c>
      <c r="F1561" t="s">
        <v>4427</v>
      </c>
      <c r="G1561" t="s">
        <v>3887</v>
      </c>
      <c r="H1561" s="22" t="s">
        <v>1404</v>
      </c>
      <c r="I1561" t="s">
        <v>3888</v>
      </c>
      <c r="J1561" s="11" t="str">
        <f t="shared" si="140"/>
        <v>IC.IT.110205</v>
      </c>
      <c r="K1561" s="2" t="s">
        <v>1192</v>
      </c>
      <c r="L1561" t="str">
        <f t="shared" si="141"/>
        <v>Elbow, right</v>
      </c>
      <c r="M1561" s="12" t="str">
        <f t="shared" si="142"/>
        <v>PI.IC.IT.110205.01</v>
      </c>
      <c r="N1561" s="12"/>
      <c r="O1561" s="12" t="str">
        <f t="shared" si="143"/>
        <v>PH.IC.IT.110205.01</v>
      </c>
      <c r="Q1561" s="12" t="str">
        <f t="shared" si="144"/>
        <v>CL.IC.IT.110205.01</v>
      </c>
    </row>
    <row r="1562" spans="1:17" ht="15">
      <c r="A1562" t="s">
        <v>4089</v>
      </c>
      <c r="C1562" s="2" t="s">
        <v>8048</v>
      </c>
      <c r="E1562" s="22" t="s">
        <v>1398</v>
      </c>
      <c r="F1562" t="s">
        <v>4427</v>
      </c>
      <c r="G1562" t="s">
        <v>3889</v>
      </c>
      <c r="H1562" s="22" t="s">
        <v>1406</v>
      </c>
      <c r="I1562" t="s">
        <v>3890</v>
      </c>
      <c r="J1562" s="11" t="str">
        <f t="shared" si="140"/>
        <v>IC.IT.110206</v>
      </c>
      <c r="K1562" s="2" t="s">
        <v>1192</v>
      </c>
      <c r="L1562" t="str">
        <f t="shared" si="141"/>
        <v>Elbow, left</v>
      </c>
      <c r="M1562" s="12" t="str">
        <f t="shared" si="142"/>
        <v>PI.IC.IT.110206.01</v>
      </c>
      <c r="N1562" s="12"/>
      <c r="O1562" s="12" t="str">
        <f t="shared" si="143"/>
        <v>PH.IC.IT.110206.01</v>
      </c>
      <c r="Q1562" s="12" t="str">
        <f t="shared" si="144"/>
        <v>CL.IC.IT.110206.01</v>
      </c>
    </row>
    <row r="1563" spans="1:17" ht="15">
      <c r="A1563" t="s">
        <v>4089</v>
      </c>
      <c r="C1563" s="2" t="s">
        <v>8048</v>
      </c>
      <c r="E1563" s="22" t="s">
        <v>1398</v>
      </c>
      <c r="F1563" t="s">
        <v>4427</v>
      </c>
      <c r="G1563" t="s">
        <v>3891</v>
      </c>
      <c r="H1563" s="22" t="s">
        <v>1419</v>
      </c>
      <c r="I1563" t="s">
        <v>3892</v>
      </c>
      <c r="J1563" s="11" t="str">
        <f t="shared" si="140"/>
        <v>IC.IT.110207</v>
      </c>
      <c r="K1563" s="2" t="s">
        <v>1192</v>
      </c>
      <c r="L1563" t="str">
        <f t="shared" si="141"/>
        <v>Forearm, right</v>
      </c>
      <c r="M1563" s="12" t="str">
        <f t="shared" si="142"/>
        <v>PI.IC.IT.110207.01</v>
      </c>
      <c r="N1563" s="12"/>
      <c r="O1563" s="12" t="str">
        <f t="shared" si="143"/>
        <v>PH.IC.IT.110207.01</v>
      </c>
      <c r="Q1563" s="12" t="str">
        <f t="shared" si="144"/>
        <v>CL.IC.IT.110207.01</v>
      </c>
    </row>
    <row r="1564" spans="1:17" ht="15">
      <c r="A1564" t="s">
        <v>4089</v>
      </c>
      <c r="C1564" s="2" t="s">
        <v>8048</v>
      </c>
      <c r="E1564" s="22" t="s">
        <v>1398</v>
      </c>
      <c r="F1564" t="s">
        <v>4427</v>
      </c>
      <c r="G1564" t="s">
        <v>3893</v>
      </c>
      <c r="H1564" s="22" t="s">
        <v>1550</v>
      </c>
      <c r="I1564" t="s">
        <v>3894</v>
      </c>
      <c r="J1564" s="11" t="str">
        <f t="shared" si="140"/>
        <v>IC.IT.110208</v>
      </c>
      <c r="K1564" s="2" t="s">
        <v>1192</v>
      </c>
      <c r="L1564" t="str">
        <f t="shared" si="141"/>
        <v>Forearm, left</v>
      </c>
      <c r="M1564" s="12" t="str">
        <f t="shared" si="142"/>
        <v>PI.IC.IT.110208.01</v>
      </c>
      <c r="N1564" s="12"/>
      <c r="O1564" s="12" t="str">
        <f t="shared" si="143"/>
        <v>PH.IC.IT.110208.01</v>
      </c>
      <c r="Q1564" s="12" t="str">
        <f t="shared" si="144"/>
        <v>CL.IC.IT.110208.01</v>
      </c>
    </row>
    <row r="1565" spans="1:17" ht="15">
      <c r="A1565" t="s">
        <v>4089</v>
      </c>
      <c r="C1565" s="2" t="s">
        <v>8048</v>
      </c>
      <c r="E1565" s="22" t="s">
        <v>1398</v>
      </c>
      <c r="F1565" t="s">
        <v>4427</v>
      </c>
      <c r="G1565" t="s">
        <v>3895</v>
      </c>
      <c r="H1565" s="22" t="s">
        <v>1551</v>
      </c>
      <c r="I1565" t="s">
        <v>3896</v>
      </c>
      <c r="J1565" s="11" t="str">
        <f t="shared" si="140"/>
        <v>IC.IT.110209</v>
      </c>
      <c r="K1565" s="2" t="s">
        <v>1192</v>
      </c>
      <c r="L1565" t="str">
        <f t="shared" si="141"/>
        <v>Wrist, right</v>
      </c>
      <c r="M1565" s="12" t="str">
        <f t="shared" si="142"/>
        <v>PI.IC.IT.110209.01</v>
      </c>
      <c r="N1565" s="12"/>
      <c r="O1565" s="12" t="str">
        <f t="shared" si="143"/>
        <v>PH.IC.IT.110209.01</v>
      </c>
      <c r="Q1565" s="12" t="str">
        <f t="shared" si="144"/>
        <v>CL.IC.IT.110209.01</v>
      </c>
    </row>
    <row r="1566" spans="1:17" ht="15">
      <c r="A1566" t="s">
        <v>4089</v>
      </c>
      <c r="C1566" s="2" t="s">
        <v>8048</v>
      </c>
      <c r="E1566" s="22" t="s">
        <v>1398</v>
      </c>
      <c r="F1566" t="s">
        <v>4427</v>
      </c>
      <c r="G1566" t="s">
        <v>3897</v>
      </c>
      <c r="H1566" s="22" t="s">
        <v>1571</v>
      </c>
      <c r="I1566" t="s">
        <v>3898</v>
      </c>
      <c r="J1566" s="11" t="str">
        <f t="shared" si="140"/>
        <v>IC.IT.110210</v>
      </c>
      <c r="K1566" s="2" t="s">
        <v>1192</v>
      </c>
      <c r="L1566" t="str">
        <f t="shared" si="141"/>
        <v>Wrist, left</v>
      </c>
      <c r="M1566" s="12" t="str">
        <f t="shared" si="142"/>
        <v>PI.IC.IT.110210.01</v>
      </c>
      <c r="N1566" s="12"/>
      <c r="O1566" s="12" t="str">
        <f t="shared" si="143"/>
        <v>PH.IC.IT.110210.01</v>
      </c>
      <c r="Q1566" s="12" t="str">
        <f t="shared" si="144"/>
        <v>CL.IC.IT.110210.01</v>
      </c>
    </row>
    <row r="1567" spans="1:17" ht="15">
      <c r="A1567" t="s">
        <v>4089</v>
      </c>
      <c r="C1567" s="2" t="s">
        <v>8048</v>
      </c>
      <c r="E1567" s="22" t="s">
        <v>1398</v>
      </c>
      <c r="F1567" t="s">
        <v>4427</v>
      </c>
      <c r="G1567" t="s">
        <v>4048</v>
      </c>
      <c r="H1567" s="22" t="s">
        <v>1298</v>
      </c>
      <c r="I1567" t="s">
        <v>4049</v>
      </c>
      <c r="J1567" s="11" t="str">
        <f t="shared" si="140"/>
        <v>IC.IT.110211</v>
      </c>
      <c r="K1567" s="2" t="s">
        <v>1192</v>
      </c>
      <c r="L1567" t="str">
        <f t="shared" si="141"/>
        <v>Hand, right</v>
      </c>
      <c r="M1567" s="12" t="str">
        <f t="shared" si="142"/>
        <v>PI.IC.IT.110211.01</v>
      </c>
      <c r="N1567" s="12"/>
      <c r="O1567" s="12" t="str">
        <f t="shared" si="143"/>
        <v>PH.IC.IT.110211.01</v>
      </c>
      <c r="Q1567" s="12" t="str">
        <f t="shared" si="144"/>
        <v>CL.IC.IT.110211.01</v>
      </c>
    </row>
    <row r="1568" spans="1:17" ht="15">
      <c r="A1568" t="s">
        <v>4089</v>
      </c>
      <c r="C1568" s="2" t="s">
        <v>8048</v>
      </c>
      <c r="E1568" s="22" t="s">
        <v>1398</v>
      </c>
      <c r="F1568" t="s">
        <v>4427</v>
      </c>
      <c r="G1568" t="s">
        <v>4050</v>
      </c>
      <c r="H1568" s="22" t="s">
        <v>1299</v>
      </c>
      <c r="I1568" t="s">
        <v>4051</v>
      </c>
      <c r="J1568" s="11" t="str">
        <f t="shared" si="140"/>
        <v>IC.IT.110212</v>
      </c>
      <c r="K1568" s="2" t="s">
        <v>1192</v>
      </c>
      <c r="L1568" t="str">
        <f t="shared" si="141"/>
        <v>Hand, left</v>
      </c>
      <c r="M1568" s="12" t="str">
        <f t="shared" si="142"/>
        <v>PI.IC.IT.110212.01</v>
      </c>
      <c r="N1568" s="12"/>
      <c r="O1568" s="12" t="str">
        <f t="shared" si="143"/>
        <v>PH.IC.IT.110212.01</v>
      </c>
      <c r="Q1568" s="12" t="str">
        <f t="shared" si="144"/>
        <v>CL.IC.IT.110212.01</v>
      </c>
    </row>
    <row r="1569" spans="1:17" ht="15">
      <c r="A1569" t="s">
        <v>4089</v>
      </c>
      <c r="C1569" s="2" t="s">
        <v>8048</v>
      </c>
      <c r="E1569" s="22" t="s">
        <v>1398</v>
      </c>
      <c r="F1569" t="s">
        <v>4427</v>
      </c>
      <c r="G1569" t="s">
        <v>3902</v>
      </c>
      <c r="H1569" s="22" t="s">
        <v>1300</v>
      </c>
      <c r="I1569" t="s">
        <v>3903</v>
      </c>
      <c r="J1569" s="11" t="str">
        <f t="shared" si="140"/>
        <v>IC.IT.110213</v>
      </c>
      <c r="K1569" s="2" t="s">
        <v>1192</v>
      </c>
      <c r="L1569" t="str">
        <f t="shared" si="141"/>
        <v>Finger(s), right: specify</v>
      </c>
      <c r="M1569" s="12" t="str">
        <f t="shared" si="142"/>
        <v>PI.IC.IT.110213.01</v>
      </c>
      <c r="N1569" s="12"/>
      <c r="O1569" s="12" t="str">
        <f t="shared" si="143"/>
        <v>PH.IC.IT.110213.01</v>
      </c>
      <c r="Q1569" s="12" t="str">
        <f t="shared" si="144"/>
        <v>CL.IC.IT.110213.01</v>
      </c>
    </row>
    <row r="1570" spans="1:17" ht="15">
      <c r="A1570" t="s">
        <v>4089</v>
      </c>
      <c r="C1570" s="2" t="s">
        <v>8048</v>
      </c>
      <c r="E1570" s="22" t="s">
        <v>1398</v>
      </c>
      <c r="F1570" t="s">
        <v>4427</v>
      </c>
      <c r="G1570" t="s">
        <v>3904</v>
      </c>
      <c r="H1570" s="22" t="s">
        <v>1301</v>
      </c>
      <c r="I1570" t="s">
        <v>3905</v>
      </c>
      <c r="J1570" s="11" t="str">
        <f t="shared" si="140"/>
        <v>IC.IT.110214</v>
      </c>
      <c r="K1570" s="2" t="s">
        <v>1192</v>
      </c>
      <c r="L1570" t="str">
        <f t="shared" si="141"/>
        <v>Finger(s), left:  specify</v>
      </c>
      <c r="M1570" s="12" t="str">
        <f t="shared" si="142"/>
        <v>PI.IC.IT.110214.01</v>
      </c>
      <c r="N1570" s="12"/>
      <c r="O1570" s="12" t="str">
        <f t="shared" si="143"/>
        <v>PH.IC.IT.110214.01</v>
      </c>
      <c r="Q1570" s="12" t="str">
        <f t="shared" si="144"/>
        <v>CL.IC.IT.110214.01</v>
      </c>
    </row>
    <row r="1571" spans="1:17" ht="15">
      <c r="A1571" t="s">
        <v>4089</v>
      </c>
      <c r="C1571" s="2" t="s">
        <v>8048</v>
      </c>
      <c r="E1571" s="22" t="s">
        <v>1398</v>
      </c>
      <c r="F1571" t="s">
        <v>4427</v>
      </c>
      <c r="G1571" t="s">
        <v>3906</v>
      </c>
      <c r="H1571" s="22" t="s">
        <v>1468</v>
      </c>
      <c r="I1571" t="s">
        <v>3907</v>
      </c>
      <c r="J1571" s="11" t="str">
        <f t="shared" si="140"/>
        <v>IC.IT.110215</v>
      </c>
      <c r="K1571" s="2" t="s">
        <v>1192</v>
      </c>
      <c r="L1571" t="str">
        <f t="shared" si="141"/>
        <v>Thigh, right</v>
      </c>
      <c r="M1571" s="12" t="str">
        <f t="shared" si="142"/>
        <v>PI.IC.IT.110215.01</v>
      </c>
      <c r="N1571" s="12"/>
      <c r="O1571" s="12" t="str">
        <f t="shared" si="143"/>
        <v>PH.IC.IT.110215.01</v>
      </c>
      <c r="Q1571" s="12" t="str">
        <f t="shared" si="144"/>
        <v>CL.IC.IT.110215.01</v>
      </c>
    </row>
    <row r="1572" spans="1:17" ht="15">
      <c r="A1572" t="s">
        <v>4089</v>
      </c>
      <c r="C1572" s="2" t="s">
        <v>8048</v>
      </c>
      <c r="E1572" s="22" t="s">
        <v>1398</v>
      </c>
      <c r="F1572" t="s">
        <v>4427</v>
      </c>
      <c r="G1572" t="s">
        <v>3908</v>
      </c>
      <c r="H1572" s="22" t="s">
        <v>1469</v>
      </c>
      <c r="I1572" t="s">
        <v>3909</v>
      </c>
      <c r="J1572" s="11" t="str">
        <f t="shared" si="140"/>
        <v>IC.IT.110216</v>
      </c>
      <c r="K1572" s="2" t="s">
        <v>1192</v>
      </c>
      <c r="L1572" t="str">
        <f t="shared" si="141"/>
        <v>Thigh, left</v>
      </c>
      <c r="M1572" s="12" t="str">
        <f t="shared" si="142"/>
        <v>PI.IC.IT.110216.01</v>
      </c>
      <c r="N1572" s="12"/>
      <c r="O1572" s="12" t="str">
        <f t="shared" si="143"/>
        <v>PH.IC.IT.110216.01</v>
      </c>
      <c r="Q1572" s="12" t="str">
        <f t="shared" si="144"/>
        <v>CL.IC.IT.110216.01</v>
      </c>
    </row>
    <row r="1573" spans="1:17" ht="15">
      <c r="A1573" t="s">
        <v>4089</v>
      </c>
      <c r="C1573" s="2" t="s">
        <v>8048</v>
      </c>
      <c r="E1573" s="22" t="s">
        <v>1398</v>
      </c>
      <c r="F1573" t="s">
        <v>4427</v>
      </c>
      <c r="G1573" t="s">
        <v>3777</v>
      </c>
      <c r="H1573" s="22" t="s">
        <v>1470</v>
      </c>
      <c r="I1573" t="s">
        <v>3778</v>
      </c>
      <c r="J1573" s="11" t="str">
        <f t="shared" si="140"/>
        <v>IC.IT.110217</v>
      </c>
      <c r="K1573" s="2" t="s">
        <v>1192</v>
      </c>
      <c r="L1573" t="str">
        <f t="shared" si="141"/>
        <v>Knee, right</v>
      </c>
      <c r="M1573" s="12" t="str">
        <f t="shared" si="142"/>
        <v>PI.IC.IT.110217.01</v>
      </c>
      <c r="N1573" s="12"/>
      <c r="O1573" s="12" t="str">
        <f t="shared" si="143"/>
        <v>PH.IC.IT.110217.01</v>
      </c>
      <c r="Q1573" s="12" t="str">
        <f t="shared" si="144"/>
        <v>CL.IC.IT.110217.01</v>
      </c>
    </row>
    <row r="1574" spans="1:17" ht="15">
      <c r="A1574" t="s">
        <v>4089</v>
      </c>
      <c r="C1574" s="2" t="s">
        <v>8048</v>
      </c>
      <c r="E1574" s="22" t="s">
        <v>1398</v>
      </c>
      <c r="F1574" t="s">
        <v>4427</v>
      </c>
      <c r="G1574" t="s">
        <v>3779</v>
      </c>
      <c r="H1574" s="22" t="s">
        <v>1251</v>
      </c>
      <c r="I1574" t="s">
        <v>3780</v>
      </c>
      <c r="J1574" s="11" t="str">
        <f t="shared" ref="J1574:J1637" si="145">CONCATENATE("IC.IT.",C1574,E1574,H1574)</f>
        <v>IC.IT.110218</v>
      </c>
      <c r="K1574" s="2" t="s">
        <v>1192</v>
      </c>
      <c r="L1574" t="str">
        <f t="shared" ref="L1574:L1637" si="146">G1574</f>
        <v>Knee, left</v>
      </c>
      <c r="M1574" s="12" t="str">
        <f t="shared" ref="M1574:M1637" si="147">CONCATENATE("PI.",J1574,".",K1574)</f>
        <v>PI.IC.IT.110218.01</v>
      </c>
      <c r="N1574" s="12"/>
      <c r="O1574" s="12" t="str">
        <f t="shared" ref="O1574:O1637" si="148">CONCATENATE("PH.",J1574,".",K1574)</f>
        <v>PH.IC.IT.110218.01</v>
      </c>
      <c r="Q1574" s="12" t="str">
        <f t="shared" ref="Q1574:Q1637" si="149">CONCATENATE("CL.",J1574,".",K1574)</f>
        <v>CL.IC.IT.110218.01</v>
      </c>
    </row>
    <row r="1575" spans="1:17" ht="15">
      <c r="A1575" t="s">
        <v>4089</v>
      </c>
      <c r="C1575" s="2" t="s">
        <v>8048</v>
      </c>
      <c r="E1575" s="22" t="s">
        <v>1398</v>
      </c>
      <c r="F1575" t="s">
        <v>4427</v>
      </c>
      <c r="G1575" t="s">
        <v>3781</v>
      </c>
      <c r="H1575" s="22" t="s">
        <v>1100</v>
      </c>
      <c r="I1575" t="s">
        <v>3782</v>
      </c>
      <c r="J1575" s="11" t="str">
        <f t="shared" si="145"/>
        <v>IC.IT.110219</v>
      </c>
      <c r="K1575" s="2" t="s">
        <v>1192</v>
      </c>
      <c r="L1575" t="str">
        <f t="shared" si="146"/>
        <v>Calf, right</v>
      </c>
      <c r="M1575" s="12" t="str">
        <f t="shared" si="147"/>
        <v>PI.IC.IT.110219.01</v>
      </c>
      <c r="N1575" s="12"/>
      <c r="O1575" s="12" t="str">
        <f t="shared" si="148"/>
        <v>PH.IC.IT.110219.01</v>
      </c>
      <c r="Q1575" s="12" t="str">
        <f t="shared" si="149"/>
        <v>CL.IC.IT.110219.01</v>
      </c>
    </row>
    <row r="1576" spans="1:17" ht="15">
      <c r="A1576" t="s">
        <v>4089</v>
      </c>
      <c r="C1576" s="2" t="s">
        <v>8048</v>
      </c>
      <c r="E1576" s="22" t="s">
        <v>1398</v>
      </c>
      <c r="F1576" t="s">
        <v>4427</v>
      </c>
      <c r="G1576" t="s">
        <v>3783</v>
      </c>
      <c r="H1576" s="22" t="s">
        <v>1271</v>
      </c>
      <c r="I1576" t="s">
        <v>3784</v>
      </c>
      <c r="J1576" s="11" t="str">
        <f t="shared" si="145"/>
        <v>IC.IT.110220</v>
      </c>
      <c r="K1576" s="2" t="s">
        <v>1192</v>
      </c>
      <c r="L1576" t="str">
        <f t="shared" si="146"/>
        <v>Calf, left</v>
      </c>
      <c r="M1576" s="12" t="str">
        <f t="shared" si="147"/>
        <v>PI.IC.IT.110220.01</v>
      </c>
      <c r="N1576" s="12"/>
      <c r="O1576" s="12" t="str">
        <f t="shared" si="148"/>
        <v>PH.IC.IT.110220.01</v>
      </c>
      <c r="Q1576" s="12" t="str">
        <f t="shared" si="149"/>
        <v>CL.IC.IT.110220.01</v>
      </c>
    </row>
    <row r="1577" spans="1:17" ht="15">
      <c r="A1577" t="s">
        <v>4089</v>
      </c>
      <c r="C1577" s="2" t="s">
        <v>8048</v>
      </c>
      <c r="E1577" s="22" t="s">
        <v>1398</v>
      </c>
      <c r="F1577" t="s">
        <v>4427</v>
      </c>
      <c r="G1577" t="s">
        <v>3785</v>
      </c>
      <c r="H1577" s="22" t="s">
        <v>2395</v>
      </c>
      <c r="I1577" t="s">
        <v>3786</v>
      </c>
      <c r="J1577" s="11" t="str">
        <f t="shared" si="145"/>
        <v>IC.IT.110221</v>
      </c>
      <c r="K1577" s="2" t="s">
        <v>1192</v>
      </c>
      <c r="L1577" t="str">
        <f t="shared" si="146"/>
        <v>Ankle, right</v>
      </c>
      <c r="M1577" s="12" t="str">
        <f t="shared" si="147"/>
        <v>PI.IC.IT.110221.01</v>
      </c>
      <c r="N1577" s="12"/>
      <c r="O1577" s="12" t="str">
        <f t="shared" si="148"/>
        <v>PH.IC.IT.110221.01</v>
      </c>
      <c r="Q1577" s="12" t="str">
        <f t="shared" si="149"/>
        <v>CL.IC.IT.110221.01</v>
      </c>
    </row>
    <row r="1578" spans="1:17" ht="15">
      <c r="A1578" t="s">
        <v>4089</v>
      </c>
      <c r="C1578" s="2" t="s">
        <v>8048</v>
      </c>
      <c r="E1578" s="22" t="s">
        <v>1398</v>
      </c>
      <c r="F1578" t="s">
        <v>4427</v>
      </c>
      <c r="G1578" t="s">
        <v>3787</v>
      </c>
      <c r="H1578" s="22" t="s">
        <v>2396</v>
      </c>
      <c r="I1578" t="s">
        <v>3917</v>
      </c>
      <c r="J1578" s="11" t="str">
        <f t="shared" si="145"/>
        <v>IC.IT.110222</v>
      </c>
      <c r="K1578" s="2" t="s">
        <v>1192</v>
      </c>
      <c r="L1578" t="str">
        <f t="shared" si="146"/>
        <v>Ankle, left</v>
      </c>
      <c r="M1578" s="12" t="str">
        <f t="shared" si="147"/>
        <v>PI.IC.IT.110222.01</v>
      </c>
      <c r="N1578" s="12"/>
      <c r="O1578" s="12" t="str">
        <f t="shared" si="148"/>
        <v>PH.IC.IT.110222.01</v>
      </c>
      <c r="Q1578" s="12" t="str">
        <f t="shared" si="149"/>
        <v>CL.IC.IT.110222.01</v>
      </c>
    </row>
    <row r="1579" spans="1:17" ht="15">
      <c r="A1579" t="s">
        <v>4089</v>
      </c>
      <c r="C1579" s="2" t="s">
        <v>8048</v>
      </c>
      <c r="E1579" s="22" t="s">
        <v>1398</v>
      </c>
      <c r="F1579" t="s">
        <v>4427</v>
      </c>
      <c r="G1579" t="s">
        <v>4191</v>
      </c>
      <c r="H1579" s="22" t="s">
        <v>2397</v>
      </c>
      <c r="I1579" t="s">
        <v>4192</v>
      </c>
      <c r="J1579" s="11" t="str">
        <f t="shared" si="145"/>
        <v>IC.IT.110223</v>
      </c>
      <c r="K1579" s="2" t="s">
        <v>1192</v>
      </c>
      <c r="L1579" t="str">
        <f t="shared" si="146"/>
        <v>Heel, right</v>
      </c>
      <c r="M1579" s="12" t="str">
        <f t="shared" si="147"/>
        <v>PI.IC.IT.110223.01</v>
      </c>
      <c r="N1579" s="12"/>
      <c r="O1579" s="12" t="str">
        <f t="shared" si="148"/>
        <v>PH.IC.IT.110223.01</v>
      </c>
      <c r="Q1579" s="12" t="str">
        <f t="shared" si="149"/>
        <v>CL.IC.IT.110223.01</v>
      </c>
    </row>
    <row r="1580" spans="1:17" ht="15">
      <c r="A1580" t="s">
        <v>4089</v>
      </c>
      <c r="C1580" s="2" t="s">
        <v>8048</v>
      </c>
      <c r="E1580" s="22" t="s">
        <v>1398</v>
      </c>
      <c r="F1580" t="s">
        <v>4427</v>
      </c>
      <c r="G1580" t="s">
        <v>4193</v>
      </c>
      <c r="H1580" s="22" t="s">
        <v>2398</v>
      </c>
      <c r="I1580" t="s">
        <v>4194</v>
      </c>
      <c r="J1580" s="11" t="str">
        <f t="shared" si="145"/>
        <v>IC.IT.110224</v>
      </c>
      <c r="K1580" s="2" t="s">
        <v>1192</v>
      </c>
      <c r="L1580" t="str">
        <f t="shared" si="146"/>
        <v>Heel, left</v>
      </c>
      <c r="M1580" s="12" t="str">
        <f t="shared" si="147"/>
        <v>PI.IC.IT.110224.01</v>
      </c>
      <c r="N1580" s="12"/>
      <c r="O1580" s="12" t="str">
        <f t="shared" si="148"/>
        <v>PH.IC.IT.110224.01</v>
      </c>
      <c r="Q1580" s="12" t="str">
        <f t="shared" si="149"/>
        <v>CL.IC.IT.110224.01</v>
      </c>
    </row>
    <row r="1581" spans="1:17" ht="15">
      <c r="A1581" t="s">
        <v>4089</v>
      </c>
      <c r="C1581" s="2" t="s">
        <v>8048</v>
      </c>
      <c r="E1581" s="22" t="s">
        <v>1398</v>
      </c>
      <c r="F1581" t="s">
        <v>4427</v>
      </c>
      <c r="G1581" t="s">
        <v>4195</v>
      </c>
      <c r="H1581" s="22" t="s">
        <v>2399</v>
      </c>
      <c r="I1581" t="s">
        <v>4196</v>
      </c>
      <c r="J1581" s="11" t="str">
        <f t="shared" si="145"/>
        <v>IC.IT.110225</v>
      </c>
      <c r="K1581" s="2" t="s">
        <v>1192</v>
      </c>
      <c r="L1581" t="str">
        <f t="shared" si="146"/>
        <v>Foot, right</v>
      </c>
      <c r="M1581" s="12" t="str">
        <f t="shared" si="147"/>
        <v>PI.IC.IT.110225.01</v>
      </c>
      <c r="N1581" s="12"/>
      <c r="O1581" s="12" t="str">
        <f t="shared" si="148"/>
        <v>PH.IC.IT.110225.01</v>
      </c>
      <c r="Q1581" s="12" t="str">
        <f t="shared" si="149"/>
        <v>CL.IC.IT.110225.01</v>
      </c>
    </row>
    <row r="1582" spans="1:17" ht="15">
      <c r="A1582" t="s">
        <v>4089</v>
      </c>
      <c r="C1582" s="2" t="s">
        <v>8048</v>
      </c>
      <c r="E1582" s="22" t="s">
        <v>1398</v>
      </c>
      <c r="F1582" t="s">
        <v>4427</v>
      </c>
      <c r="G1582" t="s">
        <v>4197</v>
      </c>
      <c r="H1582" s="22" t="s">
        <v>2400</v>
      </c>
      <c r="I1582" t="s">
        <v>4198</v>
      </c>
      <c r="J1582" s="11" t="str">
        <f t="shared" si="145"/>
        <v>IC.IT.110226</v>
      </c>
      <c r="K1582" s="2" t="s">
        <v>11324</v>
      </c>
      <c r="L1582" t="str">
        <f t="shared" si="146"/>
        <v>Foot, left</v>
      </c>
      <c r="M1582" s="12" t="str">
        <f t="shared" si="147"/>
        <v>PI.IC.IT.110226.01</v>
      </c>
      <c r="N1582" s="12"/>
      <c r="O1582" s="12" t="str">
        <f t="shared" si="148"/>
        <v>PH.IC.IT.110226.01</v>
      </c>
      <c r="Q1582" s="12" t="str">
        <f t="shared" si="149"/>
        <v>CL.IC.IT.110226.01</v>
      </c>
    </row>
    <row r="1583" spans="1:17" ht="15">
      <c r="A1583" t="s">
        <v>4089</v>
      </c>
      <c r="C1583" s="2" t="s">
        <v>8048</v>
      </c>
      <c r="E1583" s="22" t="s">
        <v>1398</v>
      </c>
      <c r="F1583" t="s">
        <v>4427</v>
      </c>
      <c r="G1583" t="s">
        <v>4199</v>
      </c>
      <c r="H1583" s="22" t="s">
        <v>4559</v>
      </c>
      <c r="I1583" t="s">
        <v>4200</v>
      </c>
      <c r="J1583" s="11" t="str">
        <f t="shared" si="145"/>
        <v>IC.IT.110227</v>
      </c>
      <c r="K1583" s="2" t="s">
        <v>1192</v>
      </c>
      <c r="L1583" t="str">
        <f t="shared" si="146"/>
        <v>Toe(s), right: specify</v>
      </c>
      <c r="M1583" s="12" t="str">
        <f t="shared" si="147"/>
        <v>PI.IC.IT.110227.01</v>
      </c>
      <c r="N1583" s="12"/>
      <c r="O1583" s="12" t="str">
        <f t="shared" si="148"/>
        <v>PH.IC.IT.110227.01</v>
      </c>
      <c r="Q1583" s="12" t="str">
        <f t="shared" si="149"/>
        <v>CL.IC.IT.110227.01</v>
      </c>
    </row>
    <row r="1584" spans="1:17" ht="15">
      <c r="A1584" t="s">
        <v>4089</v>
      </c>
      <c r="C1584" s="2" t="s">
        <v>8048</v>
      </c>
      <c r="E1584" s="22" t="s">
        <v>1398</v>
      </c>
      <c r="F1584" t="s">
        <v>4427</v>
      </c>
      <c r="G1584" t="s">
        <v>4201</v>
      </c>
      <c r="H1584" s="22" t="s">
        <v>4560</v>
      </c>
      <c r="I1584" t="s">
        <v>4202</v>
      </c>
      <c r="J1584" s="11" t="str">
        <f t="shared" si="145"/>
        <v>IC.IT.110228</v>
      </c>
      <c r="K1584" s="2" t="s">
        <v>1192</v>
      </c>
      <c r="L1584" t="str">
        <f t="shared" si="146"/>
        <v>Toe(s), left:  specify</v>
      </c>
      <c r="M1584" s="12" t="str">
        <f t="shared" si="147"/>
        <v>PI.IC.IT.110228.01</v>
      </c>
      <c r="N1584" s="12"/>
      <c r="O1584" s="12" t="str">
        <f t="shared" si="148"/>
        <v>PH.IC.IT.110228.01</v>
      </c>
      <c r="Q1584" s="12" t="str">
        <f t="shared" si="149"/>
        <v>CL.IC.IT.110228.01</v>
      </c>
    </row>
    <row r="1585" spans="1:17" ht="15">
      <c r="A1585" t="s">
        <v>4089</v>
      </c>
      <c r="C1585" s="2" t="s">
        <v>8048</v>
      </c>
      <c r="D1585" t="s">
        <v>4648</v>
      </c>
      <c r="E1585" s="22" t="s">
        <v>1400</v>
      </c>
      <c r="F1585" t="s">
        <v>4296</v>
      </c>
      <c r="G1585" t="s">
        <v>4210</v>
      </c>
      <c r="H1585" s="22" t="s">
        <v>1396</v>
      </c>
      <c r="I1585" t="s">
        <v>4211</v>
      </c>
      <c r="J1585" s="11" t="str">
        <f t="shared" si="145"/>
        <v>IC.IT.110301</v>
      </c>
      <c r="K1585" s="2" t="s">
        <v>1192</v>
      </c>
      <c r="L1585" t="str">
        <f t="shared" si="146"/>
        <v>Face, right</v>
      </c>
      <c r="M1585" s="12" t="str">
        <f t="shared" si="147"/>
        <v>PI.IC.IT.110301.01</v>
      </c>
      <c r="N1585" s="12"/>
      <c r="O1585" s="12" t="str">
        <f t="shared" si="148"/>
        <v>PH.IC.IT.110301.01</v>
      </c>
      <c r="Q1585" s="12" t="str">
        <f t="shared" si="149"/>
        <v>CL.IC.IT.110301.01</v>
      </c>
    </row>
    <row r="1586" spans="1:17" ht="15">
      <c r="A1586" t="s">
        <v>4089</v>
      </c>
      <c r="C1586" s="2" t="s">
        <v>8048</v>
      </c>
      <c r="E1586" s="22" t="s">
        <v>1400</v>
      </c>
      <c r="F1586" t="s">
        <v>4296</v>
      </c>
      <c r="G1586" t="s">
        <v>4065</v>
      </c>
      <c r="H1586" s="22" t="s">
        <v>1398</v>
      </c>
      <c r="I1586" t="s">
        <v>4066</v>
      </c>
      <c r="J1586" s="11" t="str">
        <f t="shared" si="145"/>
        <v>IC.IT.110302</v>
      </c>
      <c r="K1586" s="2" t="s">
        <v>11324</v>
      </c>
      <c r="L1586" t="str">
        <f t="shared" si="146"/>
        <v>Face, left</v>
      </c>
      <c r="M1586" s="12" t="str">
        <f t="shared" si="147"/>
        <v>PI.IC.IT.110302.01</v>
      </c>
      <c r="N1586" s="12"/>
      <c r="O1586" s="12" t="str">
        <f t="shared" si="148"/>
        <v>PH.IC.IT.110302.01</v>
      </c>
      <c r="Q1586" s="12" t="str">
        <f t="shared" si="149"/>
        <v>CL.IC.IT.110302.01</v>
      </c>
    </row>
    <row r="1587" spans="1:17" ht="15">
      <c r="A1587" t="s">
        <v>4089</v>
      </c>
      <c r="C1587" s="2" t="s">
        <v>8048</v>
      </c>
      <c r="E1587" s="22" t="s">
        <v>1400</v>
      </c>
      <c r="F1587" t="s">
        <v>4296</v>
      </c>
      <c r="G1587" t="s">
        <v>4067</v>
      </c>
      <c r="H1587" s="22" t="s">
        <v>1400</v>
      </c>
      <c r="I1587" t="s">
        <v>4067</v>
      </c>
      <c r="J1587" s="11" t="str">
        <f t="shared" si="145"/>
        <v>IC.IT.110303</v>
      </c>
      <c r="K1587" s="2" t="s">
        <v>1192</v>
      </c>
      <c r="L1587" t="str">
        <f t="shared" si="146"/>
        <v>Face</v>
      </c>
      <c r="M1587" s="12" t="str">
        <f t="shared" si="147"/>
        <v>PI.IC.IT.110303.01</v>
      </c>
      <c r="N1587" s="12"/>
      <c r="O1587" s="12" t="str">
        <f t="shared" si="148"/>
        <v>PH.IC.IT.110303.01</v>
      </c>
      <c r="Q1587" s="12" t="str">
        <f t="shared" si="149"/>
        <v>CL.IC.IT.110303.01</v>
      </c>
    </row>
    <row r="1588" spans="1:17" ht="15">
      <c r="A1588" t="s">
        <v>4089</v>
      </c>
      <c r="C1588" s="2" t="s">
        <v>8048</v>
      </c>
      <c r="E1588" s="22" t="s">
        <v>1400</v>
      </c>
      <c r="F1588" t="s">
        <v>4296</v>
      </c>
      <c r="G1588" t="s">
        <v>4360</v>
      </c>
      <c r="H1588" s="22" t="s">
        <v>1402</v>
      </c>
      <c r="I1588" t="s">
        <v>4361</v>
      </c>
      <c r="J1588" s="11" t="str">
        <f t="shared" si="145"/>
        <v>IC.IT.110304</v>
      </c>
      <c r="K1588" s="2" t="s">
        <v>1192</v>
      </c>
      <c r="L1588" t="str">
        <f t="shared" si="146"/>
        <v>Head, right</v>
      </c>
      <c r="M1588" s="12" t="str">
        <f t="shared" si="147"/>
        <v>PI.IC.IT.110304.01</v>
      </c>
      <c r="N1588" s="12"/>
      <c r="O1588" s="12" t="str">
        <f t="shared" si="148"/>
        <v>PH.IC.IT.110304.01</v>
      </c>
      <c r="Q1588" s="12" t="str">
        <f t="shared" si="149"/>
        <v>CL.IC.IT.110304.01</v>
      </c>
    </row>
    <row r="1589" spans="1:17" ht="15">
      <c r="A1589" t="s">
        <v>4089</v>
      </c>
      <c r="C1589" s="2" t="s">
        <v>8048</v>
      </c>
      <c r="E1589" s="22" t="s">
        <v>1400</v>
      </c>
      <c r="F1589" t="s">
        <v>4296</v>
      </c>
      <c r="G1589" t="s">
        <v>4362</v>
      </c>
      <c r="H1589" s="22" t="s">
        <v>1404</v>
      </c>
      <c r="I1589" t="s">
        <v>4363</v>
      </c>
      <c r="J1589" s="11" t="str">
        <f t="shared" si="145"/>
        <v>IC.IT.110305</v>
      </c>
      <c r="K1589" s="2" t="s">
        <v>1192</v>
      </c>
      <c r="L1589" t="str">
        <f t="shared" si="146"/>
        <v>Head, left</v>
      </c>
      <c r="M1589" s="12" t="str">
        <f t="shared" si="147"/>
        <v>PI.IC.IT.110305.01</v>
      </c>
      <c r="N1589" s="12"/>
      <c r="O1589" s="12" t="str">
        <f t="shared" si="148"/>
        <v>PH.IC.IT.110305.01</v>
      </c>
      <c r="Q1589" s="12" t="str">
        <f t="shared" si="149"/>
        <v>CL.IC.IT.110305.01</v>
      </c>
    </row>
    <row r="1590" spans="1:17" ht="15">
      <c r="A1590" t="s">
        <v>4089</v>
      </c>
      <c r="C1590" s="2" t="s">
        <v>8048</v>
      </c>
      <c r="E1590" s="22" t="s">
        <v>1400</v>
      </c>
      <c r="F1590" t="s">
        <v>4296</v>
      </c>
      <c r="G1590" t="s">
        <v>4364</v>
      </c>
      <c r="H1590" s="22" t="s">
        <v>1406</v>
      </c>
      <c r="I1590" t="s">
        <v>4364</v>
      </c>
      <c r="J1590" s="11" t="str">
        <f t="shared" si="145"/>
        <v>IC.IT.110306</v>
      </c>
      <c r="K1590" s="2" t="s">
        <v>1192</v>
      </c>
      <c r="L1590" t="str">
        <f t="shared" si="146"/>
        <v>Head</v>
      </c>
      <c r="M1590" s="12" t="str">
        <f t="shared" si="147"/>
        <v>PI.IC.IT.110306.01</v>
      </c>
      <c r="N1590" s="12"/>
      <c r="O1590" s="12" t="str">
        <f t="shared" si="148"/>
        <v>PH.IC.IT.110306.01</v>
      </c>
      <c r="Q1590" s="12" t="str">
        <f t="shared" si="149"/>
        <v>CL.IC.IT.110306.01</v>
      </c>
    </row>
    <row r="1591" spans="1:17" ht="15">
      <c r="A1591" t="s">
        <v>4089</v>
      </c>
      <c r="C1591" s="2" t="s">
        <v>8048</v>
      </c>
      <c r="E1591" s="22" t="s">
        <v>1400</v>
      </c>
      <c r="F1591" t="s">
        <v>4296</v>
      </c>
      <c r="G1591" t="s">
        <v>4336</v>
      </c>
      <c r="H1591" s="22" t="s">
        <v>1419</v>
      </c>
      <c r="I1591" t="s">
        <v>4337</v>
      </c>
      <c r="J1591" s="11" t="str">
        <f t="shared" si="145"/>
        <v>IC.IT.110307</v>
      </c>
      <c r="K1591" s="2" t="s">
        <v>1192</v>
      </c>
      <c r="L1591" t="str">
        <f t="shared" si="146"/>
        <v>Eye, right</v>
      </c>
      <c r="M1591" s="12" t="str">
        <f t="shared" si="147"/>
        <v>PI.IC.IT.110307.01</v>
      </c>
      <c r="N1591" s="12"/>
      <c r="O1591" s="12" t="str">
        <f t="shared" si="148"/>
        <v>PH.IC.IT.110307.01</v>
      </c>
      <c r="Q1591" s="12" t="str">
        <f t="shared" si="149"/>
        <v>CL.IC.IT.110307.01</v>
      </c>
    </row>
    <row r="1592" spans="1:17" ht="15">
      <c r="A1592" t="s">
        <v>4089</v>
      </c>
      <c r="C1592" s="2" t="s">
        <v>8048</v>
      </c>
      <c r="E1592" s="22" t="s">
        <v>1400</v>
      </c>
      <c r="F1592" t="s">
        <v>4296</v>
      </c>
      <c r="G1592" t="s">
        <v>4338</v>
      </c>
      <c r="H1592" s="22" t="s">
        <v>1550</v>
      </c>
      <c r="I1592" t="s">
        <v>4339</v>
      </c>
      <c r="J1592" s="11" t="str">
        <f t="shared" si="145"/>
        <v>IC.IT.110308</v>
      </c>
      <c r="K1592" s="2" t="s">
        <v>1192</v>
      </c>
      <c r="L1592" t="str">
        <f t="shared" si="146"/>
        <v>Eye, left</v>
      </c>
      <c r="M1592" s="12" t="str">
        <f t="shared" si="147"/>
        <v>PI.IC.IT.110308.01</v>
      </c>
      <c r="N1592" s="12"/>
      <c r="O1592" s="12" t="str">
        <f t="shared" si="148"/>
        <v>PH.IC.IT.110308.01</v>
      </c>
      <c r="Q1592" s="12" t="str">
        <f t="shared" si="149"/>
        <v>CL.IC.IT.110308.01</v>
      </c>
    </row>
    <row r="1593" spans="1:17" ht="15">
      <c r="A1593" t="s">
        <v>4089</v>
      </c>
      <c r="C1593" s="2" t="s">
        <v>8048</v>
      </c>
      <c r="E1593" s="22" t="s">
        <v>1400</v>
      </c>
      <c r="F1593" t="s">
        <v>4296</v>
      </c>
      <c r="G1593" t="s">
        <v>3913</v>
      </c>
      <c r="H1593" s="22" t="s">
        <v>1551</v>
      </c>
      <c r="I1593" t="s">
        <v>3914</v>
      </c>
      <c r="J1593" s="11" t="str">
        <f t="shared" si="145"/>
        <v>IC.IT.110309</v>
      </c>
      <c r="K1593" s="2" t="s">
        <v>1192</v>
      </c>
      <c r="L1593" t="str">
        <f t="shared" si="146"/>
        <v>Ear, right</v>
      </c>
      <c r="M1593" s="12" t="str">
        <f t="shared" si="147"/>
        <v>PI.IC.IT.110309.01</v>
      </c>
      <c r="N1593" s="12"/>
      <c r="O1593" s="12" t="str">
        <f t="shared" si="148"/>
        <v>PH.IC.IT.110309.01</v>
      </c>
      <c r="Q1593" s="12" t="str">
        <f t="shared" si="149"/>
        <v>CL.IC.IT.110309.01</v>
      </c>
    </row>
    <row r="1594" spans="1:17" ht="15">
      <c r="A1594" t="s">
        <v>4089</v>
      </c>
      <c r="C1594" s="2" t="s">
        <v>8048</v>
      </c>
      <c r="E1594" s="22" t="s">
        <v>1400</v>
      </c>
      <c r="F1594" t="s">
        <v>4296</v>
      </c>
      <c r="G1594" t="s">
        <v>3915</v>
      </c>
      <c r="H1594" s="22" t="s">
        <v>1571</v>
      </c>
      <c r="I1594" t="s">
        <v>3916</v>
      </c>
      <c r="J1594" s="11" t="str">
        <f t="shared" si="145"/>
        <v>IC.IT.110310</v>
      </c>
      <c r="K1594" s="2" t="s">
        <v>1192</v>
      </c>
      <c r="L1594" t="str">
        <f t="shared" si="146"/>
        <v>Ear, left</v>
      </c>
      <c r="M1594" s="12" t="str">
        <f t="shared" si="147"/>
        <v>PI.IC.IT.110310.01</v>
      </c>
      <c r="N1594" s="12"/>
      <c r="O1594" s="12" t="str">
        <f t="shared" si="148"/>
        <v>PH.IC.IT.110310.01</v>
      </c>
      <c r="Q1594" s="12" t="str">
        <f t="shared" si="149"/>
        <v>CL.IC.IT.110310.01</v>
      </c>
    </row>
    <row r="1595" spans="1:17" ht="15">
      <c r="A1595" t="s">
        <v>4089</v>
      </c>
      <c r="C1595" s="2" t="s">
        <v>8048</v>
      </c>
      <c r="E1595" s="22" t="s">
        <v>1400</v>
      </c>
      <c r="F1595" t="s">
        <v>4296</v>
      </c>
      <c r="G1595" t="s">
        <v>4064</v>
      </c>
      <c r="H1595" s="22" t="s">
        <v>1298</v>
      </c>
      <c r="I1595" t="s">
        <v>4064</v>
      </c>
      <c r="J1595" s="11" t="str">
        <f t="shared" si="145"/>
        <v>IC.IT.110311</v>
      </c>
      <c r="K1595" s="2" t="s">
        <v>1192</v>
      </c>
      <c r="L1595" t="str">
        <f t="shared" si="146"/>
        <v>Nose</v>
      </c>
      <c r="M1595" s="12" t="str">
        <f t="shared" si="147"/>
        <v>PI.IC.IT.110311.01</v>
      </c>
      <c r="N1595" s="12"/>
      <c r="O1595" s="12" t="str">
        <f t="shared" si="148"/>
        <v>PH.IC.IT.110311.01</v>
      </c>
      <c r="Q1595" s="12" t="str">
        <f t="shared" si="149"/>
        <v>CL.IC.IT.110311.01</v>
      </c>
    </row>
    <row r="1596" spans="1:17" ht="15">
      <c r="A1596" t="s">
        <v>4089</v>
      </c>
      <c r="C1596" s="2" t="s">
        <v>8048</v>
      </c>
      <c r="E1596" s="22" t="s">
        <v>1400</v>
      </c>
      <c r="F1596" t="s">
        <v>4296</v>
      </c>
      <c r="G1596" t="s">
        <v>4246</v>
      </c>
      <c r="H1596" s="22" t="s">
        <v>1299</v>
      </c>
      <c r="I1596" t="s">
        <v>4247</v>
      </c>
      <c r="J1596" s="11" t="str">
        <f t="shared" si="145"/>
        <v>IC.IT.110312</v>
      </c>
      <c r="K1596" s="2" t="s">
        <v>1192</v>
      </c>
      <c r="L1596" t="str">
        <f t="shared" si="146"/>
        <v>Nose, right side</v>
      </c>
      <c r="M1596" s="12" t="str">
        <f t="shared" si="147"/>
        <v>PI.IC.IT.110312.01</v>
      </c>
      <c r="N1596" s="12"/>
      <c r="O1596" s="12" t="str">
        <f t="shared" si="148"/>
        <v>PH.IC.IT.110312.01</v>
      </c>
      <c r="Q1596" s="12" t="str">
        <f t="shared" si="149"/>
        <v>CL.IC.IT.110312.01</v>
      </c>
    </row>
    <row r="1597" spans="1:17" ht="15">
      <c r="A1597" t="s">
        <v>4089</v>
      </c>
      <c r="C1597" s="2" t="s">
        <v>8048</v>
      </c>
      <c r="E1597" s="22" t="s">
        <v>1400</v>
      </c>
      <c r="F1597" t="s">
        <v>4296</v>
      </c>
      <c r="G1597" t="s">
        <v>4248</v>
      </c>
      <c r="H1597" s="22" t="s">
        <v>1300</v>
      </c>
      <c r="I1597" t="s">
        <v>4249</v>
      </c>
      <c r="J1597" s="11" t="str">
        <f t="shared" si="145"/>
        <v>IC.IT.110313</v>
      </c>
      <c r="K1597" s="2" t="s">
        <v>1192</v>
      </c>
      <c r="L1597" t="str">
        <f t="shared" si="146"/>
        <v>Nose, left side</v>
      </c>
      <c r="M1597" s="12" t="str">
        <f t="shared" si="147"/>
        <v>PI.IC.IT.110313.01</v>
      </c>
      <c r="N1597" s="12"/>
      <c r="O1597" s="12" t="str">
        <f t="shared" si="148"/>
        <v>PH.IC.IT.110313.01</v>
      </c>
      <c r="Q1597" s="12" t="str">
        <f t="shared" si="149"/>
        <v>CL.IC.IT.110313.01</v>
      </c>
    </row>
    <row r="1598" spans="1:17" ht="15">
      <c r="A1598" t="s">
        <v>4089</v>
      </c>
      <c r="C1598" s="2" t="s">
        <v>8048</v>
      </c>
      <c r="E1598" s="22" t="s">
        <v>1400</v>
      </c>
      <c r="F1598" t="s">
        <v>4296</v>
      </c>
      <c r="G1598" t="s">
        <v>4257</v>
      </c>
      <c r="H1598" s="22" t="s">
        <v>1301</v>
      </c>
      <c r="I1598" t="s">
        <v>4258</v>
      </c>
      <c r="J1598" s="11" t="str">
        <f t="shared" si="145"/>
        <v>IC.IT.110314</v>
      </c>
      <c r="K1598" s="2" t="s">
        <v>1192</v>
      </c>
      <c r="L1598" t="str">
        <f t="shared" si="146"/>
        <v>Neck, right</v>
      </c>
      <c r="M1598" s="12" t="str">
        <f t="shared" si="147"/>
        <v>PI.IC.IT.110314.01</v>
      </c>
      <c r="N1598" s="12"/>
      <c r="O1598" s="12" t="str">
        <f t="shared" si="148"/>
        <v>PH.IC.IT.110314.01</v>
      </c>
      <c r="Q1598" s="12" t="str">
        <f t="shared" si="149"/>
        <v>CL.IC.IT.110314.01</v>
      </c>
    </row>
    <row r="1599" spans="1:17" ht="15">
      <c r="A1599" t="s">
        <v>4089</v>
      </c>
      <c r="C1599" s="2" t="s">
        <v>8048</v>
      </c>
      <c r="E1599" s="22" t="s">
        <v>1400</v>
      </c>
      <c r="F1599" t="s">
        <v>4296</v>
      </c>
      <c r="G1599" t="s">
        <v>4111</v>
      </c>
      <c r="H1599" s="22" t="s">
        <v>1468</v>
      </c>
      <c r="I1599" t="s">
        <v>4112</v>
      </c>
      <c r="J1599" s="11" t="str">
        <f t="shared" si="145"/>
        <v>IC.IT.110315</v>
      </c>
      <c r="K1599" s="2" t="s">
        <v>1192</v>
      </c>
      <c r="L1599" t="str">
        <f t="shared" si="146"/>
        <v>Neck, left</v>
      </c>
      <c r="M1599" s="12" t="str">
        <f t="shared" si="147"/>
        <v>PI.IC.IT.110315.01</v>
      </c>
      <c r="N1599" s="12"/>
      <c r="O1599" s="12" t="str">
        <f t="shared" si="148"/>
        <v>PH.IC.IT.110315.01</v>
      </c>
      <c r="Q1599" s="12" t="str">
        <f t="shared" si="149"/>
        <v>CL.IC.IT.110315.01</v>
      </c>
    </row>
    <row r="1600" spans="1:17" ht="15">
      <c r="A1600" t="s">
        <v>4089</v>
      </c>
      <c r="C1600" s="2" t="s">
        <v>8048</v>
      </c>
      <c r="E1600" s="22" t="s">
        <v>1400</v>
      </c>
      <c r="F1600" t="s">
        <v>4296</v>
      </c>
      <c r="G1600" t="s">
        <v>4113</v>
      </c>
      <c r="H1600" s="22" t="s">
        <v>1469</v>
      </c>
      <c r="I1600" t="s">
        <v>4113</v>
      </c>
      <c r="J1600" s="11" t="str">
        <f t="shared" si="145"/>
        <v>IC.IT.110316</v>
      </c>
      <c r="K1600" s="2" t="s">
        <v>1192</v>
      </c>
      <c r="L1600" t="str">
        <f t="shared" si="146"/>
        <v>Neck</v>
      </c>
      <c r="M1600" s="12" t="str">
        <f t="shared" si="147"/>
        <v>PI.IC.IT.110316.01</v>
      </c>
      <c r="N1600" s="12"/>
      <c r="O1600" s="12" t="str">
        <f t="shared" si="148"/>
        <v>PH.IC.IT.110316.01</v>
      </c>
      <c r="Q1600" s="12" t="str">
        <f t="shared" si="149"/>
        <v>CL.IC.IT.110316.01</v>
      </c>
    </row>
    <row r="1601" spans="1:19" ht="15">
      <c r="A1601" t="s">
        <v>4089</v>
      </c>
      <c r="C1601" s="2" t="s">
        <v>8048</v>
      </c>
      <c r="E1601" s="2" t="s">
        <v>1202</v>
      </c>
      <c r="F1601" t="s">
        <v>4296</v>
      </c>
      <c r="G1601" s="2" t="s">
        <v>4366</v>
      </c>
      <c r="H1601" s="2" t="s">
        <v>7711</v>
      </c>
      <c r="I1601" s="2" t="s">
        <v>4366</v>
      </c>
      <c r="J1601" s="11" t="str">
        <f t="shared" si="145"/>
        <v>IC.IT.110325</v>
      </c>
      <c r="K1601" s="2" t="s">
        <v>1192</v>
      </c>
      <c r="L1601" t="str">
        <f t="shared" si="146"/>
        <v>Lips</v>
      </c>
      <c r="M1601" s="12" t="str">
        <f t="shared" si="147"/>
        <v>PI.IC.IT.110325.01</v>
      </c>
      <c r="N1601" s="12"/>
      <c r="O1601" s="12" t="str">
        <f t="shared" si="148"/>
        <v>PH.IC.IT.110325.01</v>
      </c>
      <c r="Q1601" s="12" t="str">
        <f t="shared" si="149"/>
        <v>CL.IC.IT.110325.01</v>
      </c>
      <c r="R1601" t="s">
        <v>1141</v>
      </c>
      <c r="S1601">
        <v>780</v>
      </c>
    </row>
    <row r="1602" spans="1:19" ht="15">
      <c r="A1602" t="s">
        <v>4089</v>
      </c>
      <c r="C1602" s="2" t="s">
        <v>8048</v>
      </c>
      <c r="D1602" t="s">
        <v>4553</v>
      </c>
      <c r="E1602" s="22" t="s">
        <v>1402</v>
      </c>
      <c r="F1602" t="s">
        <v>4297</v>
      </c>
      <c r="G1602" t="s">
        <v>4141</v>
      </c>
      <c r="H1602" s="22" t="s">
        <v>1470</v>
      </c>
      <c r="I1602" t="s">
        <v>4141</v>
      </c>
      <c r="J1602" s="11" t="str">
        <f t="shared" si="145"/>
        <v>IC.IT.110417</v>
      </c>
      <c r="K1602" s="2" t="s">
        <v>1192</v>
      </c>
      <c r="L1602" t="str">
        <f t="shared" si="146"/>
        <v>Lateral</v>
      </c>
      <c r="M1602" s="12" t="str">
        <f t="shared" si="147"/>
        <v>PI.IC.IT.110417.01</v>
      </c>
      <c r="N1602" s="12"/>
      <c r="O1602" s="12" t="str">
        <f t="shared" si="148"/>
        <v>PH.IC.IT.110417.01</v>
      </c>
      <c r="Q1602" s="12" t="str">
        <f t="shared" si="149"/>
        <v>CL.IC.IT.110417.01</v>
      </c>
    </row>
    <row r="1603" spans="1:19" ht="15">
      <c r="A1603" t="s">
        <v>4089</v>
      </c>
      <c r="C1603" s="2" t="s">
        <v>8048</v>
      </c>
      <c r="E1603" s="22" t="s">
        <v>1402</v>
      </c>
      <c r="F1603" t="s">
        <v>4297</v>
      </c>
      <c r="G1603" t="s">
        <v>4142</v>
      </c>
      <c r="H1603" s="22" t="s">
        <v>1251</v>
      </c>
      <c r="I1603" t="s">
        <v>4142</v>
      </c>
      <c r="J1603" s="11" t="str">
        <f t="shared" si="145"/>
        <v>IC.IT.110418</v>
      </c>
      <c r="K1603" s="2" t="s">
        <v>1192</v>
      </c>
      <c r="L1603" t="str">
        <f t="shared" si="146"/>
        <v>Medial</v>
      </c>
      <c r="M1603" s="12" t="str">
        <f t="shared" si="147"/>
        <v>PI.IC.IT.110418.01</v>
      </c>
      <c r="N1603" s="12"/>
      <c r="O1603" s="12" t="str">
        <f t="shared" si="148"/>
        <v>PH.IC.IT.110418.01</v>
      </c>
      <c r="Q1603" s="12" t="str">
        <f t="shared" si="149"/>
        <v>CL.IC.IT.110418.01</v>
      </c>
    </row>
    <row r="1604" spans="1:19" ht="15">
      <c r="A1604" t="s">
        <v>4089</v>
      </c>
      <c r="C1604" s="2" t="s">
        <v>8048</v>
      </c>
      <c r="E1604" s="22" t="s">
        <v>1402</v>
      </c>
      <c r="F1604" t="s">
        <v>4297</v>
      </c>
      <c r="G1604" t="s">
        <v>4143</v>
      </c>
      <c r="H1604" s="22" t="s">
        <v>1100</v>
      </c>
      <c r="I1604" t="s">
        <v>4143</v>
      </c>
      <c r="J1604" s="11" t="str">
        <f t="shared" si="145"/>
        <v>IC.IT.110419</v>
      </c>
      <c r="K1604" s="2" t="s">
        <v>1192</v>
      </c>
      <c r="L1604" t="str">
        <f t="shared" si="146"/>
        <v>Anterior</v>
      </c>
      <c r="M1604" s="12" t="str">
        <f t="shared" si="147"/>
        <v>PI.IC.IT.110419.01</v>
      </c>
      <c r="N1604" s="12"/>
      <c r="O1604" s="12" t="str">
        <f t="shared" si="148"/>
        <v>PH.IC.IT.110419.01</v>
      </c>
      <c r="Q1604" s="12" t="str">
        <f t="shared" si="149"/>
        <v>CL.IC.IT.110419.01</v>
      </c>
    </row>
    <row r="1605" spans="1:19" ht="15">
      <c r="A1605" t="s">
        <v>4089</v>
      </c>
      <c r="C1605" s="2" t="s">
        <v>8048</v>
      </c>
      <c r="E1605" s="22" t="s">
        <v>1402</v>
      </c>
      <c r="F1605" t="s">
        <v>4297</v>
      </c>
      <c r="G1605" t="s">
        <v>4144</v>
      </c>
      <c r="H1605" s="22" t="s">
        <v>1271</v>
      </c>
      <c r="I1605" t="s">
        <v>4144</v>
      </c>
      <c r="J1605" s="11" t="str">
        <f t="shared" si="145"/>
        <v>IC.IT.110420</v>
      </c>
      <c r="K1605" s="2" t="s">
        <v>1192</v>
      </c>
      <c r="L1605" t="str">
        <f t="shared" si="146"/>
        <v>Posterior</v>
      </c>
      <c r="M1605" s="12" t="str">
        <f t="shared" si="147"/>
        <v>PI.IC.IT.110420.01</v>
      </c>
      <c r="N1605" s="12"/>
      <c r="O1605" s="12" t="str">
        <f t="shared" si="148"/>
        <v>PH.IC.IT.110420.01</v>
      </c>
      <c r="Q1605" s="12" t="str">
        <f t="shared" si="149"/>
        <v>CL.IC.IT.110420.01</v>
      </c>
    </row>
    <row r="1606" spans="1:19" ht="15">
      <c r="A1606" t="s">
        <v>4089</v>
      </c>
      <c r="C1606" s="2" t="s">
        <v>8048</v>
      </c>
      <c r="E1606" s="22" t="s">
        <v>1402</v>
      </c>
      <c r="F1606" t="s">
        <v>4297</v>
      </c>
      <c r="G1606" t="s">
        <v>4286</v>
      </c>
      <c r="H1606" s="22" t="s">
        <v>2395</v>
      </c>
      <c r="I1606" t="s">
        <v>4286</v>
      </c>
      <c r="J1606" s="11" t="str">
        <f t="shared" si="145"/>
        <v>IC.IT.110421</v>
      </c>
      <c r="K1606" s="2" t="s">
        <v>1192</v>
      </c>
      <c r="L1606" t="str">
        <f t="shared" si="146"/>
        <v>Proximal</v>
      </c>
      <c r="M1606" s="12" t="str">
        <f t="shared" si="147"/>
        <v>PI.IC.IT.110421.01</v>
      </c>
      <c r="N1606" s="12"/>
      <c r="O1606" s="12" t="str">
        <f t="shared" si="148"/>
        <v>PH.IC.IT.110421.01</v>
      </c>
      <c r="Q1606" s="12" t="str">
        <f t="shared" si="149"/>
        <v>CL.IC.IT.110421.01</v>
      </c>
    </row>
    <row r="1607" spans="1:19" ht="15">
      <c r="A1607" t="s">
        <v>4089</v>
      </c>
      <c r="C1607" s="2" t="s">
        <v>8048</v>
      </c>
      <c r="E1607" s="22" t="s">
        <v>1402</v>
      </c>
      <c r="F1607" t="s">
        <v>4297</v>
      </c>
      <c r="G1607" t="s">
        <v>4287</v>
      </c>
      <c r="H1607" s="22" t="s">
        <v>2396</v>
      </c>
      <c r="I1607" t="s">
        <v>4287</v>
      </c>
      <c r="J1607" s="11" t="str">
        <f t="shared" si="145"/>
        <v>IC.IT.110422</v>
      </c>
      <c r="K1607" s="2" t="s">
        <v>1192</v>
      </c>
      <c r="L1607" t="str">
        <f t="shared" si="146"/>
        <v>Distal</v>
      </c>
      <c r="M1607" s="12" t="str">
        <f t="shared" si="147"/>
        <v>PI.IC.IT.110422.01</v>
      </c>
      <c r="N1607" s="12"/>
      <c r="O1607" s="12" t="str">
        <f t="shared" si="148"/>
        <v>PH.IC.IT.110422.01</v>
      </c>
      <c r="Q1607" s="12" t="str">
        <f t="shared" si="149"/>
        <v>CL.IC.IT.110422.01</v>
      </c>
    </row>
    <row r="1608" spans="1:19" ht="15">
      <c r="A1608" t="s">
        <v>4089</v>
      </c>
      <c r="C1608" s="2" t="s">
        <v>8048</v>
      </c>
      <c r="E1608" s="22" t="s">
        <v>1402</v>
      </c>
      <c r="F1608" t="s">
        <v>4297</v>
      </c>
      <c r="G1608" t="s">
        <v>4288</v>
      </c>
      <c r="H1608" s="22" t="s">
        <v>2397</v>
      </c>
      <c r="I1608" t="s">
        <v>4288</v>
      </c>
      <c r="J1608" s="11" t="str">
        <f t="shared" si="145"/>
        <v>IC.IT.110423</v>
      </c>
      <c r="K1608" s="2" t="s">
        <v>1192</v>
      </c>
      <c r="L1608" t="str">
        <f t="shared" si="146"/>
        <v>Upper</v>
      </c>
      <c r="M1608" s="12" t="str">
        <f t="shared" si="147"/>
        <v>PI.IC.IT.110423.01</v>
      </c>
      <c r="N1608" s="12"/>
      <c r="O1608" s="12" t="str">
        <f t="shared" si="148"/>
        <v>PH.IC.IT.110423.01</v>
      </c>
      <c r="Q1608" s="12" t="str">
        <f t="shared" si="149"/>
        <v>CL.IC.IT.110423.01</v>
      </c>
    </row>
    <row r="1609" spans="1:19" ht="15">
      <c r="A1609" t="s">
        <v>4089</v>
      </c>
      <c r="C1609" s="2" t="s">
        <v>8048</v>
      </c>
      <c r="E1609" s="22" t="s">
        <v>1402</v>
      </c>
      <c r="F1609" t="s">
        <v>4297</v>
      </c>
      <c r="G1609" t="s">
        <v>4289</v>
      </c>
      <c r="H1609" s="22" t="s">
        <v>2398</v>
      </c>
      <c r="I1609" t="s">
        <v>4289</v>
      </c>
      <c r="J1609" s="11" t="str">
        <f t="shared" si="145"/>
        <v>IC.IT.110424</v>
      </c>
      <c r="K1609" s="2" t="s">
        <v>1192</v>
      </c>
      <c r="L1609" t="str">
        <f t="shared" si="146"/>
        <v>Lower</v>
      </c>
      <c r="M1609" s="12" t="str">
        <f t="shared" si="147"/>
        <v>PI.IC.IT.110424.01</v>
      </c>
      <c r="N1609" s="12"/>
      <c r="O1609" s="12" t="str">
        <f t="shared" si="148"/>
        <v>PH.IC.IT.110424.01</v>
      </c>
      <c r="Q1609" s="12" t="str">
        <f t="shared" si="149"/>
        <v>CL.IC.IT.110424.01</v>
      </c>
    </row>
    <row r="1610" spans="1:19" ht="15">
      <c r="A1610" t="s">
        <v>4089</v>
      </c>
      <c r="C1610" s="2" t="s">
        <v>8048</v>
      </c>
      <c r="D1610" t="s">
        <v>4650</v>
      </c>
      <c r="E1610" s="22" t="s">
        <v>1404</v>
      </c>
      <c r="F1610" t="s">
        <v>4414</v>
      </c>
      <c r="G1610" t="s">
        <v>4119</v>
      </c>
      <c r="H1610" s="22" t="s">
        <v>1396</v>
      </c>
      <c r="I1610" t="s">
        <v>4120</v>
      </c>
      <c r="J1610" s="11" t="str">
        <f t="shared" si="145"/>
        <v>IC.IT.110501</v>
      </c>
      <c r="K1610" s="2" t="s">
        <v>11324</v>
      </c>
      <c r="L1610" t="str">
        <f t="shared" si="146"/>
        <v>Hip, right</v>
      </c>
      <c r="M1610" s="12" t="str">
        <f t="shared" si="147"/>
        <v>PI.IC.IT.110501.01</v>
      </c>
      <c r="N1610" s="12"/>
      <c r="O1610" s="12" t="str">
        <f t="shared" si="148"/>
        <v>PH.IC.IT.110501.01</v>
      </c>
      <c r="Q1610" s="12" t="str">
        <f t="shared" si="149"/>
        <v>CL.IC.IT.110501.01</v>
      </c>
    </row>
    <row r="1611" spans="1:19" ht="15">
      <c r="A1611" t="s">
        <v>4089</v>
      </c>
      <c r="C1611" s="2" t="s">
        <v>8048</v>
      </c>
      <c r="E1611" s="22" t="s">
        <v>1404</v>
      </c>
      <c r="F1611" t="s">
        <v>4414</v>
      </c>
      <c r="G1611" t="s">
        <v>4121</v>
      </c>
      <c r="H1611" s="22" t="s">
        <v>1398</v>
      </c>
      <c r="I1611" t="s">
        <v>4122</v>
      </c>
      <c r="J1611" s="11" t="str">
        <f t="shared" si="145"/>
        <v>IC.IT.110502</v>
      </c>
      <c r="K1611" s="2" t="s">
        <v>11324</v>
      </c>
      <c r="L1611" t="str">
        <f t="shared" si="146"/>
        <v>Hip, left</v>
      </c>
      <c r="M1611" s="12" t="str">
        <f t="shared" si="147"/>
        <v>PI.IC.IT.110502.01</v>
      </c>
      <c r="N1611" s="12"/>
      <c r="O1611" s="12" t="str">
        <f t="shared" si="148"/>
        <v>PH.IC.IT.110502.01</v>
      </c>
      <c r="Q1611" s="12" t="str">
        <f t="shared" si="149"/>
        <v>CL.IC.IT.110502.01</v>
      </c>
    </row>
    <row r="1612" spans="1:19" ht="15">
      <c r="A1612" t="s">
        <v>4089</v>
      </c>
      <c r="C1612" s="2" t="s">
        <v>8048</v>
      </c>
      <c r="E1612" s="22" t="s">
        <v>1404</v>
      </c>
      <c r="F1612" t="s">
        <v>4414</v>
      </c>
      <c r="G1612" t="s">
        <v>4369</v>
      </c>
      <c r="H1612" s="22" t="s">
        <v>1400</v>
      </c>
      <c r="I1612" t="s">
        <v>4369</v>
      </c>
      <c r="J1612" s="11" t="str">
        <f t="shared" si="145"/>
        <v>IC.IT.110503</v>
      </c>
      <c r="K1612" s="2" t="s">
        <v>1192</v>
      </c>
      <c r="L1612" t="str">
        <f t="shared" si="146"/>
        <v>Genitalia</v>
      </c>
      <c r="M1612" s="12" t="str">
        <f t="shared" si="147"/>
        <v>PI.IC.IT.110503.01</v>
      </c>
      <c r="N1612" s="12"/>
      <c r="O1612" s="12" t="str">
        <f t="shared" si="148"/>
        <v>PH.IC.IT.110503.01</v>
      </c>
      <c r="Q1612" s="12" t="str">
        <f t="shared" si="149"/>
        <v>CL.IC.IT.110503.01</v>
      </c>
    </row>
    <row r="1613" spans="1:19" ht="15">
      <c r="A1613" t="s">
        <v>4089</v>
      </c>
      <c r="C1613" s="2" t="s">
        <v>8048</v>
      </c>
      <c r="E1613" s="22" t="s">
        <v>1404</v>
      </c>
      <c r="F1613" t="s">
        <v>4414</v>
      </c>
      <c r="G1613" t="s">
        <v>4130</v>
      </c>
      <c r="H1613" s="22" t="s">
        <v>1402</v>
      </c>
      <c r="I1613" t="s">
        <v>4131</v>
      </c>
      <c r="J1613" s="11" t="str">
        <f t="shared" si="145"/>
        <v>IC.IT.110504</v>
      </c>
      <c r="K1613" s="2" t="s">
        <v>1192</v>
      </c>
      <c r="L1613" t="str">
        <f t="shared" si="146"/>
        <v>Buttock, right</v>
      </c>
      <c r="M1613" s="12" t="str">
        <f t="shared" si="147"/>
        <v>PI.IC.IT.110504.01</v>
      </c>
      <c r="N1613" s="12"/>
      <c r="O1613" s="12" t="str">
        <f t="shared" si="148"/>
        <v>PH.IC.IT.110504.01</v>
      </c>
      <c r="Q1613" s="12" t="str">
        <f t="shared" si="149"/>
        <v>CL.IC.IT.110504.01</v>
      </c>
    </row>
    <row r="1614" spans="1:19" ht="15">
      <c r="A1614" t="s">
        <v>4089</v>
      </c>
      <c r="C1614" s="2" t="s">
        <v>8048</v>
      </c>
      <c r="E1614" s="22" t="s">
        <v>1404</v>
      </c>
      <c r="F1614" t="s">
        <v>4414</v>
      </c>
      <c r="G1614" t="s">
        <v>4359</v>
      </c>
      <c r="H1614" s="22" t="s">
        <v>1404</v>
      </c>
      <c r="I1614" t="s">
        <v>4613</v>
      </c>
      <c r="J1614" s="11" t="str">
        <f t="shared" si="145"/>
        <v>IC.IT.110505</v>
      </c>
      <c r="K1614" s="2" t="s">
        <v>1192</v>
      </c>
      <c r="L1614" t="str">
        <f t="shared" si="146"/>
        <v>Buttock, left</v>
      </c>
      <c r="M1614" s="12" t="str">
        <f t="shared" si="147"/>
        <v>PI.IC.IT.110505.01</v>
      </c>
      <c r="N1614" s="12"/>
      <c r="O1614" s="12" t="str">
        <f t="shared" si="148"/>
        <v>PH.IC.IT.110505.01</v>
      </c>
      <c r="Q1614" s="12" t="str">
        <f t="shared" si="149"/>
        <v>CL.IC.IT.110505.01</v>
      </c>
    </row>
    <row r="1615" spans="1:19" ht="15">
      <c r="A1615" t="s">
        <v>4089</v>
      </c>
      <c r="C1615" s="2" t="s">
        <v>8048</v>
      </c>
      <c r="E1615" s="22" t="s">
        <v>1404</v>
      </c>
      <c r="F1615" t="s">
        <v>4414</v>
      </c>
      <c r="G1615" t="s">
        <v>4134</v>
      </c>
      <c r="H1615" s="22" t="s">
        <v>1406</v>
      </c>
      <c r="I1615" t="s">
        <v>4134</v>
      </c>
      <c r="J1615" s="11" t="str">
        <f t="shared" si="145"/>
        <v>IC.IT.110506</v>
      </c>
      <c r="K1615" s="2" t="s">
        <v>1192</v>
      </c>
      <c r="L1615" t="str">
        <f t="shared" si="146"/>
        <v>Rectum</v>
      </c>
      <c r="M1615" s="12" t="str">
        <f t="shared" si="147"/>
        <v>PI.IC.IT.110506.01</v>
      </c>
      <c r="N1615" s="12"/>
      <c r="O1615" s="12" t="str">
        <f t="shared" si="148"/>
        <v>PH.IC.IT.110506.01</v>
      </c>
      <c r="Q1615" s="12" t="str">
        <f t="shared" si="149"/>
        <v>CL.IC.IT.110506.01</v>
      </c>
    </row>
    <row r="1616" spans="1:19" ht="15">
      <c r="A1616" t="s">
        <v>4089</v>
      </c>
      <c r="C1616" s="2" t="s">
        <v>8048</v>
      </c>
      <c r="E1616" s="22" t="s">
        <v>1404</v>
      </c>
      <c r="F1616" t="s">
        <v>4414</v>
      </c>
      <c r="G1616" t="s">
        <v>4123</v>
      </c>
      <c r="H1616" s="22" t="s">
        <v>1419</v>
      </c>
      <c r="I1616" t="s">
        <v>4124</v>
      </c>
      <c r="J1616" s="11" t="str">
        <f t="shared" si="145"/>
        <v>IC.IT.110507</v>
      </c>
      <c r="K1616" s="2" t="s">
        <v>1192</v>
      </c>
      <c r="L1616" t="str">
        <f t="shared" si="146"/>
        <v>Groin, right</v>
      </c>
      <c r="M1616" s="12" t="str">
        <f t="shared" si="147"/>
        <v>PI.IC.IT.110507.01</v>
      </c>
      <c r="N1616" s="12"/>
      <c r="O1616" s="12" t="str">
        <f t="shared" si="148"/>
        <v>PH.IC.IT.110507.01</v>
      </c>
      <c r="Q1616" s="12" t="str">
        <f t="shared" si="149"/>
        <v>CL.IC.IT.110507.01</v>
      </c>
    </row>
    <row r="1617" spans="1:19" ht="15">
      <c r="A1617" t="s">
        <v>4089</v>
      </c>
      <c r="C1617" s="2" t="s">
        <v>8048</v>
      </c>
      <c r="E1617" s="22" t="s">
        <v>1404</v>
      </c>
      <c r="F1617" t="s">
        <v>4414</v>
      </c>
      <c r="G1617" t="s">
        <v>4125</v>
      </c>
      <c r="H1617" s="22" t="s">
        <v>1550</v>
      </c>
      <c r="I1617" t="s">
        <v>4126</v>
      </c>
      <c r="J1617" s="11" t="str">
        <f t="shared" si="145"/>
        <v>IC.IT.110508</v>
      </c>
      <c r="K1617" s="2" t="s">
        <v>1192</v>
      </c>
      <c r="L1617" t="str">
        <f t="shared" si="146"/>
        <v>Groin, left</v>
      </c>
      <c r="M1617" s="12" t="str">
        <f t="shared" si="147"/>
        <v>PI.IC.IT.110508.01</v>
      </c>
      <c r="N1617" s="12"/>
      <c r="O1617" s="12" t="str">
        <f t="shared" si="148"/>
        <v>PH.IC.IT.110508.01</v>
      </c>
      <c r="Q1617" s="12" t="str">
        <f t="shared" si="149"/>
        <v>CL.IC.IT.110508.01</v>
      </c>
    </row>
    <row r="1618" spans="1:19" ht="15">
      <c r="A1618" t="s">
        <v>4089</v>
      </c>
      <c r="C1618" s="2" t="s">
        <v>8048</v>
      </c>
      <c r="E1618" s="22" t="s">
        <v>1404</v>
      </c>
      <c r="F1618" t="s">
        <v>4414</v>
      </c>
      <c r="G1618" t="s">
        <v>4135</v>
      </c>
      <c r="H1618" s="22" t="s">
        <v>1551</v>
      </c>
      <c r="I1618" t="s">
        <v>4135</v>
      </c>
      <c r="J1618" s="11" t="str">
        <f t="shared" si="145"/>
        <v>IC.IT.110509</v>
      </c>
      <c r="K1618" s="2" t="s">
        <v>1192</v>
      </c>
      <c r="L1618" t="str">
        <f t="shared" si="146"/>
        <v>Sacrum</v>
      </c>
      <c r="M1618" s="12" t="str">
        <f t="shared" si="147"/>
        <v>PI.IC.IT.110509.01</v>
      </c>
      <c r="N1618" s="12"/>
      <c r="O1618" s="12" t="str">
        <f t="shared" si="148"/>
        <v>PH.IC.IT.110509.01</v>
      </c>
      <c r="Q1618" s="12" t="str">
        <f t="shared" si="149"/>
        <v>CL.IC.IT.110509.01</v>
      </c>
    </row>
    <row r="1619" spans="1:19" ht="15">
      <c r="A1619" t="s">
        <v>4089</v>
      </c>
      <c r="C1619" s="2" t="s">
        <v>8048</v>
      </c>
      <c r="E1619" s="22" t="s">
        <v>1404</v>
      </c>
      <c r="F1619" t="s">
        <v>4414</v>
      </c>
      <c r="G1619" t="s">
        <v>4137</v>
      </c>
      <c r="H1619" s="22" t="s">
        <v>1571</v>
      </c>
      <c r="I1619" t="s">
        <v>4137</v>
      </c>
      <c r="J1619" s="11" t="str">
        <f t="shared" si="145"/>
        <v>IC.IT.110510</v>
      </c>
      <c r="K1619" s="2" t="s">
        <v>1192</v>
      </c>
      <c r="L1619" t="str">
        <f t="shared" si="146"/>
        <v>Scrotum</v>
      </c>
      <c r="M1619" s="12" t="str">
        <f t="shared" si="147"/>
        <v>PI.IC.IT.110510.01</v>
      </c>
      <c r="N1619" s="12"/>
      <c r="O1619" s="12" t="str">
        <f t="shared" si="148"/>
        <v>PH.IC.IT.110510.01</v>
      </c>
      <c r="Q1619" s="12" t="str">
        <f t="shared" si="149"/>
        <v>CL.IC.IT.110510.01</v>
      </c>
    </row>
    <row r="1620" spans="1:19" ht="15">
      <c r="A1620" t="s">
        <v>4089</v>
      </c>
      <c r="C1620" s="2" t="s">
        <v>8048</v>
      </c>
      <c r="E1620" s="22" t="s">
        <v>1404</v>
      </c>
      <c r="F1620" t="s">
        <v>4414</v>
      </c>
      <c r="G1620" t="s">
        <v>4129</v>
      </c>
      <c r="H1620" s="22" t="s">
        <v>1298</v>
      </c>
      <c r="I1620" t="s">
        <v>4129</v>
      </c>
      <c r="J1620" s="11" t="str">
        <f t="shared" si="145"/>
        <v>IC.IT.110511</v>
      </c>
      <c r="K1620" s="2" t="s">
        <v>1192</v>
      </c>
      <c r="L1620" t="str">
        <f t="shared" si="146"/>
        <v>Perineum</v>
      </c>
      <c r="M1620" s="12" t="str">
        <f t="shared" si="147"/>
        <v>PI.IC.IT.110511.01</v>
      </c>
      <c r="N1620" s="12"/>
      <c r="O1620" s="12" t="str">
        <f t="shared" si="148"/>
        <v>PH.IC.IT.110511.01</v>
      </c>
      <c r="Q1620" s="12" t="str">
        <f t="shared" si="149"/>
        <v>CL.IC.IT.110511.01</v>
      </c>
    </row>
    <row r="1621" spans="1:19" ht="15">
      <c r="A1621" t="s">
        <v>4089</v>
      </c>
      <c r="C1621" s="2" t="s">
        <v>8048</v>
      </c>
      <c r="E1621" s="2" t="s">
        <v>7071</v>
      </c>
      <c r="F1621" t="s">
        <v>4414</v>
      </c>
      <c r="G1621" s="2" t="s">
        <v>4415</v>
      </c>
      <c r="H1621" s="22" t="s">
        <v>11023</v>
      </c>
      <c r="I1621" s="22" t="s">
        <v>4415</v>
      </c>
      <c r="J1621" s="11" t="str">
        <f t="shared" si="145"/>
        <v>IC.IT.110512</v>
      </c>
      <c r="K1621" s="2" t="s">
        <v>1192</v>
      </c>
      <c r="L1621" t="str">
        <f t="shared" si="146"/>
        <v>Coccyx</v>
      </c>
      <c r="M1621" s="12" t="str">
        <f t="shared" si="147"/>
        <v>PI.IC.IT.110512.01</v>
      </c>
      <c r="N1621" s="12"/>
      <c r="O1621" s="12" t="str">
        <f t="shared" si="148"/>
        <v>PH.IC.IT.110512.01</v>
      </c>
      <c r="Q1621" s="12" t="str">
        <f t="shared" si="149"/>
        <v>CL.IC.IT.110512.01</v>
      </c>
      <c r="R1621" t="s">
        <v>1141</v>
      </c>
      <c r="S1621">
        <v>781</v>
      </c>
    </row>
    <row r="1622" spans="1:19" ht="15">
      <c r="A1622" t="s">
        <v>4089</v>
      </c>
      <c r="C1622" s="2" t="s">
        <v>8048</v>
      </c>
      <c r="D1622" t="s">
        <v>4652</v>
      </c>
      <c r="E1622" s="22" t="s">
        <v>1406</v>
      </c>
      <c r="F1622" t="s">
        <v>4416</v>
      </c>
      <c r="G1622" t="s">
        <v>3979</v>
      </c>
      <c r="H1622" s="22" t="s">
        <v>1396</v>
      </c>
      <c r="I1622" t="s">
        <v>3980</v>
      </c>
      <c r="J1622" s="11" t="str">
        <f t="shared" si="145"/>
        <v>IC.IT.110601</v>
      </c>
      <c r="K1622" s="2" t="s">
        <v>1192</v>
      </c>
      <c r="L1622" t="str">
        <f t="shared" si="146"/>
        <v>Shoulder, right</v>
      </c>
      <c r="M1622" s="12" t="str">
        <f t="shared" si="147"/>
        <v>PI.IC.IT.110601.01</v>
      </c>
      <c r="N1622" s="12"/>
      <c r="O1622" s="12" t="str">
        <f t="shared" si="148"/>
        <v>PH.IC.IT.110601.01</v>
      </c>
      <c r="Q1622" s="12" t="str">
        <f t="shared" si="149"/>
        <v>CL.IC.IT.110601.01</v>
      </c>
    </row>
    <row r="1623" spans="1:19" ht="15">
      <c r="A1623" t="s">
        <v>4089</v>
      </c>
      <c r="C1623" s="2" t="s">
        <v>8048</v>
      </c>
      <c r="E1623" s="22" t="s">
        <v>1406</v>
      </c>
      <c r="F1623" t="s">
        <v>4416</v>
      </c>
      <c r="G1623" t="s">
        <v>3981</v>
      </c>
      <c r="H1623" s="22" t="s">
        <v>1398</v>
      </c>
      <c r="I1623" t="s">
        <v>3982</v>
      </c>
      <c r="J1623" s="11" t="str">
        <f t="shared" si="145"/>
        <v>IC.IT.110602</v>
      </c>
      <c r="K1623" s="2" t="s">
        <v>1192</v>
      </c>
      <c r="L1623" t="str">
        <f t="shared" si="146"/>
        <v>Shoulder, left</v>
      </c>
      <c r="M1623" s="12" t="str">
        <f t="shared" si="147"/>
        <v>PI.IC.IT.110602.01</v>
      </c>
      <c r="N1623" s="12"/>
      <c r="O1623" s="12" t="str">
        <f t="shared" si="148"/>
        <v>PH.IC.IT.110602.01</v>
      </c>
      <c r="Q1623" s="12" t="str">
        <f t="shared" si="149"/>
        <v>CL.IC.IT.110602.01</v>
      </c>
    </row>
    <row r="1624" spans="1:19" ht="15">
      <c r="A1624" t="s">
        <v>4089</v>
      </c>
      <c r="C1624" s="2" t="s">
        <v>8048</v>
      </c>
      <c r="E1624" s="22" t="s">
        <v>1406</v>
      </c>
      <c r="F1624" t="s">
        <v>4416</v>
      </c>
      <c r="G1624" t="s">
        <v>4148</v>
      </c>
      <c r="H1624" s="22" t="s">
        <v>1400</v>
      </c>
      <c r="I1624" t="s">
        <v>4149</v>
      </c>
      <c r="J1624" s="11" t="str">
        <f t="shared" si="145"/>
        <v>IC.IT.110603</v>
      </c>
      <c r="K1624" s="2" t="s">
        <v>1192</v>
      </c>
      <c r="L1624" t="str">
        <f t="shared" si="146"/>
        <v>Breast, right</v>
      </c>
      <c r="M1624" s="12" t="str">
        <f t="shared" si="147"/>
        <v>PI.IC.IT.110603.01</v>
      </c>
      <c r="N1624" s="12"/>
      <c r="O1624" s="12" t="str">
        <f t="shared" si="148"/>
        <v>PH.IC.IT.110603.01</v>
      </c>
      <c r="Q1624" s="12" t="str">
        <f t="shared" si="149"/>
        <v>CL.IC.IT.110603.01</v>
      </c>
    </row>
    <row r="1625" spans="1:19" ht="15">
      <c r="A1625" t="s">
        <v>4089</v>
      </c>
      <c r="C1625" s="2" t="s">
        <v>8048</v>
      </c>
      <c r="E1625" s="22" t="s">
        <v>1406</v>
      </c>
      <c r="F1625" t="s">
        <v>4416</v>
      </c>
      <c r="G1625" t="s">
        <v>4150</v>
      </c>
      <c r="H1625" s="22" t="s">
        <v>1402</v>
      </c>
      <c r="I1625" t="s">
        <v>3987</v>
      </c>
      <c r="J1625" s="11" t="str">
        <f t="shared" si="145"/>
        <v>IC.IT.110604</v>
      </c>
      <c r="K1625" s="2" t="s">
        <v>1192</v>
      </c>
      <c r="L1625" t="str">
        <f t="shared" si="146"/>
        <v>Breast, left</v>
      </c>
      <c r="M1625" s="12" t="str">
        <f t="shared" si="147"/>
        <v>PI.IC.IT.110604.01</v>
      </c>
      <c r="N1625" s="12"/>
      <c r="O1625" s="12" t="str">
        <f t="shared" si="148"/>
        <v>PH.IC.IT.110604.01</v>
      </c>
      <c r="Q1625" s="12" t="str">
        <f t="shared" si="149"/>
        <v>CL.IC.IT.110604.01</v>
      </c>
    </row>
    <row r="1626" spans="1:19" ht="15">
      <c r="A1626" t="s">
        <v>4089</v>
      </c>
      <c r="C1626" s="2" t="s">
        <v>8048</v>
      </c>
      <c r="E1626" s="22" t="s">
        <v>1406</v>
      </c>
      <c r="F1626" t="s">
        <v>4416</v>
      </c>
      <c r="G1626" t="s">
        <v>3988</v>
      </c>
      <c r="H1626" s="22" t="s">
        <v>1404</v>
      </c>
      <c r="I1626" t="s">
        <v>3988</v>
      </c>
      <c r="J1626" s="11" t="str">
        <f t="shared" si="145"/>
        <v>IC.IT.110605</v>
      </c>
      <c r="K1626" s="2" t="s">
        <v>1192</v>
      </c>
      <c r="L1626" t="str">
        <f t="shared" si="146"/>
        <v>Sternum</v>
      </c>
      <c r="M1626" s="12" t="str">
        <f t="shared" si="147"/>
        <v>PI.IC.IT.110605.01</v>
      </c>
      <c r="N1626" s="12"/>
      <c r="O1626" s="12" t="str">
        <f t="shared" si="148"/>
        <v>PH.IC.IT.110605.01</v>
      </c>
      <c r="Q1626" s="12" t="str">
        <f t="shared" si="149"/>
        <v>CL.IC.IT.110605.01</v>
      </c>
    </row>
    <row r="1627" spans="1:19" ht="15">
      <c r="A1627" t="s">
        <v>4089</v>
      </c>
      <c r="C1627" s="2" t="s">
        <v>8048</v>
      </c>
      <c r="E1627" s="22" t="s">
        <v>1406</v>
      </c>
      <c r="F1627" t="s">
        <v>4416</v>
      </c>
      <c r="G1627" t="s">
        <v>4382</v>
      </c>
      <c r="H1627" s="22" t="s">
        <v>1406</v>
      </c>
      <c r="I1627" t="s">
        <v>4383</v>
      </c>
      <c r="J1627" s="11" t="str">
        <f t="shared" si="145"/>
        <v>IC.IT.110606</v>
      </c>
      <c r="K1627" s="2" t="s">
        <v>1192</v>
      </c>
      <c r="L1627" t="str">
        <f t="shared" si="146"/>
        <v>Chest, right</v>
      </c>
      <c r="M1627" s="12" t="str">
        <f t="shared" si="147"/>
        <v>PI.IC.IT.110606.01</v>
      </c>
      <c r="N1627" s="12"/>
      <c r="O1627" s="12" t="str">
        <f t="shared" si="148"/>
        <v>PH.IC.IT.110606.01</v>
      </c>
      <c r="Q1627" s="12" t="str">
        <f t="shared" si="149"/>
        <v>CL.IC.IT.110606.01</v>
      </c>
    </row>
    <row r="1628" spans="1:19" ht="15">
      <c r="A1628" t="s">
        <v>4089</v>
      </c>
      <c r="C1628" s="2" t="s">
        <v>8048</v>
      </c>
      <c r="E1628" s="22" t="s">
        <v>1406</v>
      </c>
      <c r="F1628" t="s">
        <v>4416</v>
      </c>
      <c r="G1628" t="s">
        <v>4386</v>
      </c>
      <c r="H1628" s="22" t="s">
        <v>1419</v>
      </c>
      <c r="I1628" t="s">
        <v>4386</v>
      </c>
      <c r="J1628" s="11" t="str">
        <f t="shared" si="145"/>
        <v>IC.IT.110607</v>
      </c>
      <c r="K1628" s="2" t="s">
        <v>1192</v>
      </c>
      <c r="L1628" t="str">
        <f t="shared" si="146"/>
        <v>Chest</v>
      </c>
      <c r="M1628" s="12" t="str">
        <f t="shared" si="147"/>
        <v>PI.IC.IT.110607.01</v>
      </c>
      <c r="N1628" s="12"/>
      <c r="O1628" s="12" t="str">
        <f t="shared" si="148"/>
        <v>PH.IC.IT.110607.01</v>
      </c>
      <c r="Q1628" s="12" t="str">
        <f t="shared" si="149"/>
        <v>CL.IC.IT.110607.01</v>
      </c>
    </row>
    <row r="1629" spans="1:19" ht="15">
      <c r="A1629" t="s">
        <v>4089</v>
      </c>
      <c r="C1629" s="2" t="s">
        <v>8048</v>
      </c>
      <c r="E1629" s="22" t="s">
        <v>1406</v>
      </c>
      <c r="F1629" t="s">
        <v>4416</v>
      </c>
      <c r="G1629" t="s">
        <v>4618</v>
      </c>
      <c r="H1629" s="22" t="s">
        <v>1550</v>
      </c>
      <c r="I1629" t="s">
        <v>4619</v>
      </c>
      <c r="J1629" s="11" t="str">
        <f t="shared" si="145"/>
        <v>IC.IT.110608</v>
      </c>
      <c r="K1629" s="2" t="s">
        <v>1192</v>
      </c>
      <c r="L1629" t="str">
        <f t="shared" si="146"/>
        <v>Back, right</v>
      </c>
      <c r="M1629" s="12" t="str">
        <f t="shared" si="147"/>
        <v>PI.IC.IT.110608.01</v>
      </c>
      <c r="N1629" s="12"/>
      <c r="O1629" s="12" t="str">
        <f t="shared" si="148"/>
        <v>PH.IC.IT.110608.01</v>
      </c>
      <c r="Q1629" s="12" t="str">
        <f t="shared" si="149"/>
        <v>CL.IC.IT.110608.01</v>
      </c>
    </row>
    <row r="1630" spans="1:19" ht="15">
      <c r="A1630" t="s">
        <v>4089</v>
      </c>
      <c r="C1630" s="2" t="s">
        <v>8048</v>
      </c>
      <c r="E1630" s="22" t="s">
        <v>1406</v>
      </c>
      <c r="F1630" t="s">
        <v>4416</v>
      </c>
      <c r="G1630" t="s">
        <v>4620</v>
      </c>
      <c r="H1630" s="22" t="s">
        <v>1551</v>
      </c>
      <c r="I1630" t="s">
        <v>4621</v>
      </c>
      <c r="J1630" s="11" t="str">
        <f t="shared" si="145"/>
        <v>IC.IT.110609</v>
      </c>
      <c r="K1630" s="2" t="s">
        <v>1192</v>
      </c>
      <c r="L1630" t="str">
        <f t="shared" si="146"/>
        <v>Back, left</v>
      </c>
      <c r="M1630" s="12" t="str">
        <f t="shared" si="147"/>
        <v>PI.IC.IT.110609.01</v>
      </c>
      <c r="N1630" s="12"/>
      <c r="O1630" s="12" t="str">
        <f t="shared" si="148"/>
        <v>PH.IC.IT.110609.01</v>
      </c>
      <c r="Q1630" s="12" t="str">
        <f t="shared" si="149"/>
        <v>CL.IC.IT.110609.01</v>
      </c>
    </row>
    <row r="1631" spans="1:19" ht="15">
      <c r="A1631" t="s">
        <v>4089</v>
      </c>
      <c r="C1631" s="2" t="s">
        <v>8048</v>
      </c>
      <c r="E1631" s="22" t="s">
        <v>1406</v>
      </c>
      <c r="F1631" t="s">
        <v>4416</v>
      </c>
      <c r="G1631" t="s">
        <v>1234</v>
      </c>
      <c r="H1631" s="22" t="s">
        <v>1571</v>
      </c>
      <c r="I1631" t="s">
        <v>1234</v>
      </c>
      <c r="J1631" s="11" t="str">
        <f t="shared" si="145"/>
        <v>IC.IT.110610</v>
      </c>
      <c r="K1631" s="2" t="s">
        <v>1192</v>
      </c>
      <c r="L1631" t="str">
        <f t="shared" si="146"/>
        <v>Back</v>
      </c>
      <c r="M1631" s="12" t="str">
        <f t="shared" si="147"/>
        <v>PI.IC.IT.110610.01</v>
      </c>
      <c r="N1631" s="12"/>
      <c r="O1631" s="12" t="str">
        <f t="shared" si="148"/>
        <v>PH.IC.IT.110610.01</v>
      </c>
      <c r="Q1631" s="12" t="str">
        <f t="shared" si="149"/>
        <v>CL.IC.IT.110610.01</v>
      </c>
    </row>
    <row r="1632" spans="1:19" ht="15">
      <c r="A1632" t="s">
        <v>4089</v>
      </c>
      <c r="C1632" s="2" t="s">
        <v>8048</v>
      </c>
      <c r="D1632" t="s">
        <v>4622</v>
      </c>
      <c r="E1632" s="22" t="s">
        <v>7284</v>
      </c>
      <c r="F1632" t="s">
        <v>4417</v>
      </c>
      <c r="G1632" t="s">
        <v>1656</v>
      </c>
      <c r="H1632" s="22" t="s">
        <v>1298</v>
      </c>
      <c r="I1632" t="s">
        <v>4423</v>
      </c>
      <c r="J1632" s="11" t="str">
        <f t="shared" si="145"/>
        <v>IC.IT.110711</v>
      </c>
      <c r="K1632" s="2" t="s">
        <v>1192</v>
      </c>
      <c r="L1632" t="str">
        <f t="shared" si="146"/>
        <v>Generalized</v>
      </c>
      <c r="M1632" s="12" t="str">
        <f t="shared" si="147"/>
        <v>PI.IC.IT.110711.01</v>
      </c>
      <c r="N1632" s="12"/>
      <c r="O1632" s="12" t="str">
        <f t="shared" si="148"/>
        <v>PH.IC.IT.110711.01</v>
      </c>
      <c r="Q1632" s="12" t="str">
        <f t="shared" si="149"/>
        <v>CL.IC.IT.110711.01</v>
      </c>
    </row>
    <row r="1633" spans="1:18" ht="15">
      <c r="A1633" t="s">
        <v>4089</v>
      </c>
      <c r="C1633" s="2" t="s">
        <v>8048</v>
      </c>
      <c r="D1633" t="s">
        <v>5363</v>
      </c>
      <c r="E1633" s="22" t="s">
        <v>10093</v>
      </c>
      <c r="F1633" t="s">
        <v>4418</v>
      </c>
      <c r="G1633" t="s">
        <v>4625</v>
      </c>
      <c r="H1633" s="22" t="s">
        <v>1396</v>
      </c>
      <c r="I1633" t="s">
        <v>4625</v>
      </c>
      <c r="J1633" s="11" t="str">
        <f t="shared" si="145"/>
        <v>IC.IT.110801</v>
      </c>
      <c r="K1633" s="2" t="s">
        <v>1192</v>
      </c>
      <c r="L1633" t="str">
        <f t="shared" si="146"/>
        <v>Abrasion</v>
      </c>
      <c r="M1633" s="12" t="str">
        <f t="shared" si="147"/>
        <v>PI.IC.IT.110801.01</v>
      </c>
      <c r="N1633" s="12"/>
      <c r="O1633" s="12" t="str">
        <f t="shared" si="148"/>
        <v>PH.IC.IT.110801.01</v>
      </c>
      <c r="Q1633" s="12" t="str">
        <f t="shared" si="149"/>
        <v>CL.IC.IT.110801.01</v>
      </c>
    </row>
    <row r="1634" spans="1:18" ht="15">
      <c r="A1634" t="s">
        <v>4089</v>
      </c>
      <c r="C1634" s="2" t="s">
        <v>8048</v>
      </c>
      <c r="D1634" t="s">
        <v>945</v>
      </c>
      <c r="E1634" s="22" t="s">
        <v>1550</v>
      </c>
      <c r="F1634" t="s">
        <v>4418</v>
      </c>
      <c r="G1634" t="s">
        <v>4626</v>
      </c>
      <c r="H1634" s="22" t="s">
        <v>923</v>
      </c>
      <c r="I1634" t="s">
        <v>4626</v>
      </c>
      <c r="J1634" s="11" t="str">
        <f t="shared" si="145"/>
        <v>IC.IT.110802</v>
      </c>
      <c r="K1634" s="2" t="s">
        <v>11324</v>
      </c>
      <c r="L1634" t="str">
        <f t="shared" si="146"/>
        <v>Blister</v>
      </c>
      <c r="M1634" s="12" t="str">
        <f t="shared" si="147"/>
        <v>PI.IC.IT.110802.01</v>
      </c>
      <c r="N1634" s="12"/>
      <c r="O1634" s="12" t="str">
        <f t="shared" si="148"/>
        <v>PH.IC.IT.110802.01</v>
      </c>
      <c r="Q1634" s="12" t="str">
        <f t="shared" si="149"/>
        <v>CL.IC.IT.110802.01</v>
      </c>
      <c r="R1634" t="s">
        <v>1141</v>
      </c>
    </row>
    <row r="1635" spans="1:18" ht="15">
      <c r="A1635" t="s">
        <v>4089</v>
      </c>
      <c r="C1635" s="2" t="s">
        <v>8048</v>
      </c>
      <c r="E1635" s="22" t="s">
        <v>1550</v>
      </c>
      <c r="F1635" t="s">
        <v>4418</v>
      </c>
      <c r="G1635" t="s">
        <v>3300</v>
      </c>
      <c r="H1635" s="22" t="s">
        <v>1202</v>
      </c>
      <c r="I1635" t="s">
        <v>3300</v>
      </c>
      <c r="J1635" s="11" t="str">
        <f t="shared" si="145"/>
        <v>IC.IT.110803</v>
      </c>
      <c r="K1635" s="2" t="s">
        <v>1192</v>
      </c>
      <c r="L1635" t="str">
        <f t="shared" si="146"/>
        <v>Rash</v>
      </c>
      <c r="M1635" s="12" t="str">
        <f t="shared" si="147"/>
        <v>PI.IC.IT.110803.01</v>
      </c>
      <c r="N1635" s="12"/>
      <c r="O1635" s="12" t="str">
        <f t="shared" si="148"/>
        <v>PH.IC.IT.110803.01</v>
      </c>
      <c r="Q1635" s="12" t="str">
        <f t="shared" si="149"/>
        <v>CL.IC.IT.110803.01</v>
      </c>
      <c r="R1635" t="s">
        <v>1141</v>
      </c>
    </row>
    <row r="1636" spans="1:18" ht="15">
      <c r="A1636" t="s">
        <v>4089</v>
      </c>
      <c r="C1636" s="2" t="s">
        <v>8048</v>
      </c>
      <c r="E1636" s="22" t="s">
        <v>1550</v>
      </c>
      <c r="F1636" t="s">
        <v>4418</v>
      </c>
      <c r="G1636" t="s">
        <v>1533</v>
      </c>
      <c r="H1636" s="22" t="s">
        <v>7070</v>
      </c>
      <c r="I1636" t="s">
        <v>1533</v>
      </c>
      <c r="J1636" s="11" t="str">
        <f t="shared" si="145"/>
        <v>IC.IT.110804</v>
      </c>
      <c r="K1636" s="2" t="s">
        <v>1192</v>
      </c>
      <c r="L1636" t="str">
        <f t="shared" si="146"/>
        <v>Hematoma</v>
      </c>
      <c r="M1636" s="12" t="str">
        <f t="shared" si="147"/>
        <v>PI.IC.IT.110804.01</v>
      </c>
      <c r="N1636" s="12"/>
      <c r="O1636" s="12" t="str">
        <f t="shared" si="148"/>
        <v>PH.IC.IT.110804.01</v>
      </c>
      <c r="Q1636" s="12" t="str">
        <f t="shared" si="149"/>
        <v>CL.IC.IT.110804.01</v>
      </c>
      <c r="R1636" t="s">
        <v>1141</v>
      </c>
    </row>
    <row r="1637" spans="1:18" ht="15">
      <c r="A1637" t="s">
        <v>4089</v>
      </c>
      <c r="C1637" s="2" t="s">
        <v>8048</v>
      </c>
      <c r="E1637" s="22" t="s">
        <v>1550</v>
      </c>
      <c r="F1637" t="s">
        <v>4418</v>
      </c>
      <c r="G1637" t="s">
        <v>2693</v>
      </c>
      <c r="H1637" s="22" t="s">
        <v>7071</v>
      </c>
      <c r="I1637" t="s">
        <v>2693</v>
      </c>
      <c r="J1637" s="11" t="str">
        <f t="shared" si="145"/>
        <v>IC.IT.110805</v>
      </c>
      <c r="K1637" s="2" t="s">
        <v>1192</v>
      </c>
      <c r="L1637" t="str">
        <f t="shared" si="146"/>
        <v>Bruising</v>
      </c>
      <c r="M1637" s="12" t="str">
        <f t="shared" si="147"/>
        <v>PI.IC.IT.110805.01</v>
      </c>
      <c r="N1637" s="12"/>
      <c r="O1637" s="12" t="str">
        <f t="shared" si="148"/>
        <v>PH.IC.IT.110805.01</v>
      </c>
      <c r="Q1637" s="12" t="str">
        <f t="shared" si="149"/>
        <v>CL.IC.IT.110805.01</v>
      </c>
      <c r="R1637" t="s">
        <v>1141</v>
      </c>
    </row>
    <row r="1638" spans="1:18" ht="15">
      <c r="A1638" t="s">
        <v>4089</v>
      </c>
      <c r="C1638" s="2" t="s">
        <v>8048</v>
      </c>
      <c r="E1638" s="22" t="s">
        <v>1550</v>
      </c>
      <c r="F1638" t="s">
        <v>4418</v>
      </c>
      <c r="G1638" t="s">
        <v>4629</v>
      </c>
      <c r="H1638" s="22" t="s">
        <v>6888</v>
      </c>
      <c r="I1638" t="s">
        <v>4490</v>
      </c>
      <c r="J1638" s="11" t="str">
        <f t="shared" ref="J1638:J1701" si="150">CONCATENATE("IC.IT.",C1638,E1638,H1638)</f>
        <v>IC.IT.110806</v>
      </c>
      <c r="K1638" s="2" t="s">
        <v>1192</v>
      </c>
      <c r="L1638" t="str">
        <f t="shared" ref="L1638:L1701" si="151">G1638</f>
        <v>Incontinence dermatitis</v>
      </c>
      <c r="M1638" s="12" t="str">
        <f t="shared" ref="M1638:M1701" si="152">CONCATENATE("PI.",J1638,".",K1638)</f>
        <v>PI.IC.IT.110806.01</v>
      </c>
      <c r="N1638" s="12"/>
      <c r="O1638" s="12" t="str">
        <f t="shared" ref="O1638:O1701" si="153">CONCATENATE("PH.",J1638,".",K1638)</f>
        <v>PH.IC.IT.110806.01</v>
      </c>
      <c r="Q1638" s="12" t="str">
        <f t="shared" ref="Q1638:Q1701" si="154">CONCATENATE("CL.",J1638,".",K1638)</f>
        <v>CL.IC.IT.110806.01</v>
      </c>
      <c r="R1638" t="s">
        <v>1141</v>
      </c>
    </row>
    <row r="1639" spans="1:18" ht="15">
      <c r="A1639" t="s">
        <v>4089</v>
      </c>
      <c r="C1639" s="2" t="s">
        <v>8048</v>
      </c>
      <c r="E1639" s="22" t="s">
        <v>1550</v>
      </c>
      <c r="F1639" t="s">
        <v>4418</v>
      </c>
      <c r="G1639" t="s">
        <v>4492</v>
      </c>
      <c r="H1639" s="22" t="s">
        <v>7284</v>
      </c>
      <c r="I1639" t="s">
        <v>4492</v>
      </c>
      <c r="J1639" s="11" t="str">
        <f t="shared" si="150"/>
        <v>IC.IT.110807</v>
      </c>
      <c r="K1639" s="2" t="s">
        <v>1192</v>
      </c>
      <c r="L1639" t="str">
        <f t="shared" si="151"/>
        <v>Excoriation</v>
      </c>
      <c r="M1639" s="12" t="str">
        <f t="shared" si="152"/>
        <v>PI.IC.IT.110807.01</v>
      </c>
      <c r="N1639" s="12"/>
      <c r="O1639" s="12" t="str">
        <f t="shared" si="153"/>
        <v>PH.IC.IT.110807.01</v>
      </c>
      <c r="Q1639" s="12" t="str">
        <f t="shared" si="154"/>
        <v>CL.IC.IT.110807.01</v>
      </c>
      <c r="R1639" t="s">
        <v>9277</v>
      </c>
    </row>
    <row r="1640" spans="1:18" ht="15">
      <c r="A1640" t="s">
        <v>4089</v>
      </c>
      <c r="C1640" s="2" t="s">
        <v>8048</v>
      </c>
      <c r="E1640" s="22" t="s">
        <v>1550</v>
      </c>
      <c r="F1640" t="s">
        <v>4418</v>
      </c>
      <c r="G1640" t="s">
        <v>4076</v>
      </c>
      <c r="H1640" s="22" t="s">
        <v>10093</v>
      </c>
      <c r="I1640" t="s">
        <v>4076</v>
      </c>
      <c r="J1640" s="11" t="str">
        <f t="shared" si="150"/>
        <v>IC.IT.110808</v>
      </c>
      <c r="K1640" s="2" t="s">
        <v>1192</v>
      </c>
      <c r="L1640" t="str">
        <f t="shared" si="151"/>
        <v>Petechiae</v>
      </c>
      <c r="M1640" s="12" t="str">
        <f t="shared" si="152"/>
        <v>PI.IC.IT.110808.01</v>
      </c>
      <c r="N1640" s="12"/>
      <c r="O1640" s="12" t="str">
        <f t="shared" si="153"/>
        <v>PH.IC.IT.110808.01</v>
      </c>
      <c r="Q1640" s="12" t="str">
        <f t="shared" si="154"/>
        <v>CL.IC.IT.110808.01</v>
      </c>
      <c r="R1640" t="s">
        <v>1141</v>
      </c>
    </row>
    <row r="1641" spans="1:18" ht="15">
      <c r="A1641" t="s">
        <v>4089</v>
      </c>
      <c r="C1641" s="2" t="s">
        <v>8048</v>
      </c>
      <c r="E1641" s="2" t="s">
        <v>10093</v>
      </c>
      <c r="F1641" t="s">
        <v>4418</v>
      </c>
      <c r="G1641" t="s">
        <v>2971</v>
      </c>
      <c r="H1641" s="2" t="s">
        <v>10095</v>
      </c>
      <c r="I1641" t="s">
        <v>930</v>
      </c>
      <c r="J1641" s="11" t="str">
        <f t="shared" si="150"/>
        <v>IC.IT.110809</v>
      </c>
      <c r="K1641" s="2" t="s">
        <v>1192</v>
      </c>
      <c r="L1641" t="str">
        <f t="shared" si="151"/>
        <v>Other: specify</v>
      </c>
      <c r="M1641" s="12" t="str">
        <f t="shared" si="152"/>
        <v>PI.IC.IT.110809.01</v>
      </c>
      <c r="N1641" s="12"/>
      <c r="O1641" s="12" t="str">
        <f t="shared" si="153"/>
        <v>PH.IC.IT.110809.01</v>
      </c>
      <c r="Q1641" s="12" t="str">
        <f t="shared" si="154"/>
        <v>CL.IC.IT.110809.01</v>
      </c>
      <c r="R1641" t="s">
        <v>1141</v>
      </c>
    </row>
    <row r="1642" spans="1:18" ht="15">
      <c r="A1642" t="s">
        <v>4089</v>
      </c>
      <c r="B1642" t="s">
        <v>4419</v>
      </c>
      <c r="C1642" s="2" t="s">
        <v>11023</v>
      </c>
      <c r="D1642" t="s">
        <v>4631</v>
      </c>
      <c r="E1642" s="22" t="s">
        <v>1396</v>
      </c>
      <c r="F1642" t="s">
        <v>4285</v>
      </c>
      <c r="G1642" t="s">
        <v>4572</v>
      </c>
      <c r="H1642" s="22" t="s">
        <v>1396</v>
      </c>
      <c r="I1642" t="s">
        <v>3009</v>
      </c>
      <c r="J1642" s="11" t="str">
        <f t="shared" si="150"/>
        <v>IC.IT.120101</v>
      </c>
      <c r="K1642" s="2" t="s">
        <v>1192</v>
      </c>
      <c r="L1642" t="str">
        <f t="shared" si="151"/>
        <v>Abdomen upper quadrant right</v>
      </c>
      <c r="M1642" s="12" t="str">
        <f t="shared" si="152"/>
        <v>PI.IC.IT.120101.01</v>
      </c>
      <c r="N1642" s="12"/>
      <c r="O1642" s="12" t="str">
        <f t="shared" si="153"/>
        <v>PH.IC.IT.120101.01</v>
      </c>
      <c r="Q1642" s="12" t="str">
        <f t="shared" si="154"/>
        <v>CL.IC.IT.120101.01</v>
      </c>
    </row>
    <row r="1643" spans="1:18" ht="15">
      <c r="A1643" t="s">
        <v>4089</v>
      </c>
      <c r="C1643" s="2" t="s">
        <v>11023</v>
      </c>
      <c r="E1643" s="22" t="s">
        <v>1396</v>
      </c>
      <c r="F1643" t="s">
        <v>4285</v>
      </c>
      <c r="G1643" t="s">
        <v>4573</v>
      </c>
      <c r="H1643" s="22" t="s">
        <v>1398</v>
      </c>
      <c r="I1643" t="s">
        <v>3011</v>
      </c>
      <c r="J1643" s="11" t="str">
        <f t="shared" si="150"/>
        <v>IC.IT.120102</v>
      </c>
      <c r="K1643" s="2" t="s">
        <v>1192</v>
      </c>
      <c r="L1643" t="str">
        <f t="shared" si="151"/>
        <v>Abdomen lower quadrant right</v>
      </c>
      <c r="M1643" s="12" t="str">
        <f t="shared" si="152"/>
        <v>PI.IC.IT.120102.01</v>
      </c>
      <c r="N1643" s="12"/>
      <c r="O1643" s="12" t="str">
        <f t="shared" si="153"/>
        <v>PH.IC.IT.120102.01</v>
      </c>
      <c r="Q1643" s="12" t="str">
        <f t="shared" si="154"/>
        <v>CL.IC.IT.120102.01</v>
      </c>
    </row>
    <row r="1644" spans="1:18" ht="15">
      <c r="A1644" t="s">
        <v>4089</v>
      </c>
      <c r="C1644" s="2" t="s">
        <v>11023</v>
      </c>
      <c r="E1644" s="22" t="s">
        <v>1396</v>
      </c>
      <c r="F1644" t="s">
        <v>4285</v>
      </c>
      <c r="G1644" t="s">
        <v>4574</v>
      </c>
      <c r="H1644" s="22" t="s">
        <v>1400</v>
      </c>
      <c r="I1644" t="s">
        <v>3013</v>
      </c>
      <c r="J1644" s="11" t="str">
        <f t="shared" si="150"/>
        <v>IC.IT.120103</v>
      </c>
      <c r="K1644" s="2" t="s">
        <v>1192</v>
      </c>
      <c r="L1644" t="str">
        <f t="shared" si="151"/>
        <v>Abdomen upper quadrant left</v>
      </c>
      <c r="M1644" s="12" t="str">
        <f t="shared" si="152"/>
        <v>PI.IC.IT.120103.01</v>
      </c>
      <c r="N1644" s="12"/>
      <c r="O1644" s="12" t="str">
        <f t="shared" si="153"/>
        <v>PH.IC.IT.120103.01</v>
      </c>
      <c r="Q1644" s="12" t="str">
        <f t="shared" si="154"/>
        <v>CL.IC.IT.120103.01</v>
      </c>
    </row>
    <row r="1645" spans="1:18" ht="15">
      <c r="A1645" t="s">
        <v>4089</v>
      </c>
      <c r="C1645" s="2" t="s">
        <v>11023</v>
      </c>
      <c r="E1645" s="22" t="s">
        <v>1396</v>
      </c>
      <c r="F1645" t="s">
        <v>4285</v>
      </c>
      <c r="G1645" t="s">
        <v>4575</v>
      </c>
      <c r="H1645" s="22" t="s">
        <v>1402</v>
      </c>
      <c r="I1645" t="s">
        <v>3015</v>
      </c>
      <c r="J1645" s="11" t="str">
        <f t="shared" si="150"/>
        <v>IC.IT.120104</v>
      </c>
      <c r="K1645" s="2" t="s">
        <v>1192</v>
      </c>
      <c r="L1645" t="str">
        <f t="shared" si="151"/>
        <v>Abdomen lower quadrant left</v>
      </c>
      <c r="M1645" s="12" t="str">
        <f t="shared" si="152"/>
        <v>PI.IC.IT.120104.01</v>
      </c>
      <c r="N1645" s="12"/>
      <c r="O1645" s="12" t="str">
        <f t="shared" si="153"/>
        <v>PH.IC.IT.120104.01</v>
      </c>
      <c r="Q1645" s="12" t="str">
        <f t="shared" si="154"/>
        <v>CL.IC.IT.120104.01</v>
      </c>
    </row>
    <row r="1646" spans="1:18" ht="15">
      <c r="A1646" t="s">
        <v>4089</v>
      </c>
      <c r="C1646" s="2" t="s">
        <v>11023</v>
      </c>
      <c r="E1646" s="22" t="s">
        <v>1396</v>
      </c>
      <c r="F1646" t="s">
        <v>4285</v>
      </c>
      <c r="G1646" t="s">
        <v>4576</v>
      </c>
      <c r="H1646" s="22" t="s">
        <v>1404</v>
      </c>
      <c r="I1646" t="s">
        <v>4005</v>
      </c>
      <c r="J1646" s="11" t="str">
        <f t="shared" si="150"/>
        <v>IC.IT.120105</v>
      </c>
      <c r="K1646" s="2" t="s">
        <v>11324</v>
      </c>
      <c r="L1646" t="str">
        <f t="shared" si="151"/>
        <v>Abdomen entire</v>
      </c>
      <c r="M1646" s="12" t="str">
        <f t="shared" si="152"/>
        <v>PI.IC.IT.120105.01</v>
      </c>
      <c r="N1646" s="12"/>
      <c r="O1646" s="12" t="str">
        <f t="shared" si="153"/>
        <v>PH.IC.IT.120105.01</v>
      </c>
      <c r="Q1646" s="12" t="str">
        <f t="shared" si="154"/>
        <v>CL.IC.IT.120105.01</v>
      </c>
    </row>
    <row r="1647" spans="1:18" ht="15">
      <c r="A1647" t="s">
        <v>4089</v>
      </c>
      <c r="C1647" s="2" t="s">
        <v>11023</v>
      </c>
      <c r="E1647" s="22" t="s">
        <v>1396</v>
      </c>
      <c r="F1647" t="s">
        <v>4285</v>
      </c>
      <c r="G1647" t="s">
        <v>4006</v>
      </c>
      <c r="H1647" s="22" t="s">
        <v>1406</v>
      </c>
      <c r="I1647" t="s">
        <v>4299</v>
      </c>
      <c r="J1647" s="11" t="str">
        <f t="shared" si="150"/>
        <v>IC.IT.120106</v>
      </c>
      <c r="K1647" s="2" t="s">
        <v>1192</v>
      </c>
      <c r="L1647" t="str">
        <f t="shared" si="151"/>
        <v>Flank, right</v>
      </c>
      <c r="M1647" s="12" t="str">
        <f t="shared" si="152"/>
        <v>PI.IC.IT.120106.01</v>
      </c>
      <c r="N1647" s="12"/>
      <c r="O1647" s="12" t="str">
        <f t="shared" si="153"/>
        <v>PH.IC.IT.120106.01</v>
      </c>
      <c r="Q1647" s="12" t="str">
        <f t="shared" si="154"/>
        <v>CL.IC.IT.120106.01</v>
      </c>
    </row>
    <row r="1648" spans="1:18" ht="15">
      <c r="A1648" t="s">
        <v>4089</v>
      </c>
      <c r="C1648" s="2" t="s">
        <v>11023</v>
      </c>
      <c r="E1648" s="22" t="s">
        <v>1396</v>
      </c>
      <c r="F1648" t="s">
        <v>4285</v>
      </c>
      <c r="G1648" t="s">
        <v>4034</v>
      </c>
      <c r="H1648" s="22" t="s">
        <v>1419</v>
      </c>
      <c r="I1648" t="s">
        <v>4035</v>
      </c>
      <c r="J1648" s="11" t="str">
        <f t="shared" si="150"/>
        <v>IC.IT.120107</v>
      </c>
      <c r="K1648" s="2" t="s">
        <v>1192</v>
      </c>
      <c r="L1648" t="str">
        <f t="shared" si="151"/>
        <v>Flank, left</v>
      </c>
      <c r="M1648" s="12" t="str">
        <f t="shared" si="152"/>
        <v>PI.IC.IT.120107.01</v>
      </c>
      <c r="N1648" s="12"/>
      <c r="O1648" s="12" t="str">
        <f t="shared" si="153"/>
        <v>PH.IC.IT.120107.01</v>
      </c>
      <c r="Q1648" s="12" t="str">
        <f t="shared" si="154"/>
        <v>CL.IC.IT.120107.01</v>
      </c>
    </row>
    <row r="1649" spans="1:17" ht="15">
      <c r="A1649" t="s">
        <v>4089</v>
      </c>
      <c r="C1649" s="2" t="s">
        <v>11023</v>
      </c>
      <c r="D1649" t="s">
        <v>5196</v>
      </c>
      <c r="E1649" s="22" t="s">
        <v>1398</v>
      </c>
      <c r="F1649" t="s">
        <v>4420</v>
      </c>
      <c r="G1649" t="s">
        <v>4040</v>
      </c>
      <c r="H1649" s="22" t="s">
        <v>1396</v>
      </c>
      <c r="I1649" t="s">
        <v>4041</v>
      </c>
      <c r="J1649" s="11" t="str">
        <f t="shared" si="150"/>
        <v>IC.IT.120201</v>
      </c>
      <c r="K1649" s="2" t="s">
        <v>1192</v>
      </c>
      <c r="L1649" t="str">
        <f t="shared" si="151"/>
        <v>Axilla, left</v>
      </c>
      <c r="M1649" s="12" t="str">
        <f t="shared" si="152"/>
        <v>PI.IC.IT.120201.01</v>
      </c>
      <c r="N1649" s="12"/>
      <c r="O1649" s="12" t="str">
        <f t="shared" si="153"/>
        <v>PH.IC.IT.120201.01</v>
      </c>
      <c r="Q1649" s="12" t="str">
        <f t="shared" si="154"/>
        <v>CL.IC.IT.120201.01</v>
      </c>
    </row>
    <row r="1650" spans="1:17" ht="15">
      <c r="A1650" t="s">
        <v>4089</v>
      </c>
      <c r="C1650" s="2" t="s">
        <v>11023</v>
      </c>
      <c r="E1650" s="22" t="s">
        <v>1398</v>
      </c>
      <c r="F1650" t="s">
        <v>4420</v>
      </c>
      <c r="G1650" t="s">
        <v>4042</v>
      </c>
      <c r="H1650" s="22" t="s">
        <v>1398</v>
      </c>
      <c r="I1650" t="s">
        <v>4043</v>
      </c>
      <c r="J1650" s="11" t="str">
        <f t="shared" si="150"/>
        <v>IC.IT.120202</v>
      </c>
      <c r="K1650" s="2" t="s">
        <v>1192</v>
      </c>
      <c r="L1650" t="str">
        <f t="shared" si="151"/>
        <v>Arm upper, right</v>
      </c>
      <c r="M1650" s="12" t="str">
        <f t="shared" si="152"/>
        <v>PI.IC.IT.120202.01</v>
      </c>
      <c r="N1650" s="12"/>
      <c r="O1650" s="12" t="str">
        <f t="shared" si="153"/>
        <v>PH.IC.IT.120202.01</v>
      </c>
      <c r="Q1650" s="12" t="str">
        <f t="shared" si="154"/>
        <v>CL.IC.IT.120202.01</v>
      </c>
    </row>
    <row r="1651" spans="1:17" ht="15">
      <c r="A1651" t="s">
        <v>4089</v>
      </c>
      <c r="C1651" s="2" t="s">
        <v>11023</v>
      </c>
      <c r="E1651" s="22" t="s">
        <v>1398</v>
      </c>
      <c r="F1651" t="s">
        <v>4420</v>
      </c>
      <c r="G1651" t="s">
        <v>4044</v>
      </c>
      <c r="H1651" s="22" t="s">
        <v>1400</v>
      </c>
      <c r="I1651" t="s">
        <v>3886</v>
      </c>
      <c r="J1651" s="11" t="str">
        <f t="shared" si="150"/>
        <v>IC.IT.120203</v>
      </c>
      <c r="K1651" s="2" t="s">
        <v>1192</v>
      </c>
      <c r="L1651" t="str">
        <f t="shared" si="151"/>
        <v>Arm upper, left</v>
      </c>
      <c r="M1651" s="12" t="str">
        <f t="shared" si="152"/>
        <v>PI.IC.IT.120203.01</v>
      </c>
      <c r="N1651" s="12"/>
      <c r="O1651" s="12" t="str">
        <f t="shared" si="153"/>
        <v>PH.IC.IT.120203.01</v>
      </c>
      <c r="Q1651" s="12" t="str">
        <f t="shared" si="154"/>
        <v>CL.IC.IT.120203.01</v>
      </c>
    </row>
    <row r="1652" spans="1:17" ht="15">
      <c r="A1652" t="s">
        <v>4089</v>
      </c>
      <c r="C1652" s="2" t="s">
        <v>11023</v>
      </c>
      <c r="E1652" s="22" t="s">
        <v>1398</v>
      </c>
      <c r="F1652" t="s">
        <v>4420</v>
      </c>
      <c r="G1652" t="s">
        <v>3887</v>
      </c>
      <c r="H1652" s="22" t="s">
        <v>1402</v>
      </c>
      <c r="I1652" t="s">
        <v>3888</v>
      </c>
      <c r="J1652" s="11" t="str">
        <f t="shared" si="150"/>
        <v>IC.IT.120204</v>
      </c>
      <c r="K1652" s="2" t="s">
        <v>1192</v>
      </c>
      <c r="L1652" t="str">
        <f t="shared" si="151"/>
        <v>Elbow, right</v>
      </c>
      <c r="M1652" s="12" t="str">
        <f t="shared" si="152"/>
        <v>PI.IC.IT.120204.01</v>
      </c>
      <c r="N1652" s="12"/>
      <c r="O1652" s="12" t="str">
        <f t="shared" si="153"/>
        <v>PH.IC.IT.120204.01</v>
      </c>
      <c r="Q1652" s="12" t="str">
        <f t="shared" si="154"/>
        <v>CL.IC.IT.120204.01</v>
      </c>
    </row>
    <row r="1653" spans="1:17" ht="15">
      <c r="A1653" t="s">
        <v>4089</v>
      </c>
      <c r="C1653" s="2" t="s">
        <v>11023</v>
      </c>
      <c r="E1653" s="22" t="s">
        <v>1398</v>
      </c>
      <c r="F1653" t="s">
        <v>4420</v>
      </c>
      <c r="G1653" t="s">
        <v>3889</v>
      </c>
      <c r="H1653" s="22" t="s">
        <v>1404</v>
      </c>
      <c r="I1653" t="s">
        <v>3890</v>
      </c>
      <c r="J1653" s="11" t="str">
        <f t="shared" si="150"/>
        <v>IC.IT.120205</v>
      </c>
      <c r="K1653" s="2" t="s">
        <v>11324</v>
      </c>
      <c r="L1653" t="str">
        <f t="shared" si="151"/>
        <v>Elbow, left</v>
      </c>
      <c r="M1653" s="12" t="str">
        <f t="shared" si="152"/>
        <v>PI.IC.IT.120205.01</v>
      </c>
      <c r="N1653" s="12"/>
      <c r="O1653" s="12" t="str">
        <f t="shared" si="153"/>
        <v>PH.IC.IT.120205.01</v>
      </c>
      <c r="Q1653" s="12" t="str">
        <f t="shared" si="154"/>
        <v>CL.IC.IT.120205.01</v>
      </c>
    </row>
    <row r="1654" spans="1:17" ht="15">
      <c r="A1654" t="s">
        <v>4089</v>
      </c>
      <c r="C1654" s="2" t="s">
        <v>11023</v>
      </c>
      <c r="E1654" s="22" t="s">
        <v>1398</v>
      </c>
      <c r="F1654" t="s">
        <v>4420</v>
      </c>
      <c r="G1654" t="s">
        <v>3891</v>
      </c>
      <c r="H1654" s="22" t="s">
        <v>1406</v>
      </c>
      <c r="I1654" t="s">
        <v>3892</v>
      </c>
      <c r="J1654" s="11" t="str">
        <f t="shared" si="150"/>
        <v>IC.IT.120206</v>
      </c>
      <c r="K1654" s="2" t="s">
        <v>1192</v>
      </c>
      <c r="L1654" t="str">
        <f t="shared" si="151"/>
        <v>Forearm, right</v>
      </c>
      <c r="M1654" s="12" t="str">
        <f t="shared" si="152"/>
        <v>PI.IC.IT.120206.01</v>
      </c>
      <c r="N1654" s="12"/>
      <c r="O1654" s="12" t="str">
        <f t="shared" si="153"/>
        <v>PH.IC.IT.120206.01</v>
      </c>
      <c r="Q1654" s="12" t="str">
        <f t="shared" si="154"/>
        <v>CL.IC.IT.120206.01</v>
      </c>
    </row>
    <row r="1655" spans="1:17" ht="15">
      <c r="A1655" t="s">
        <v>4089</v>
      </c>
      <c r="C1655" s="2" t="s">
        <v>11023</v>
      </c>
      <c r="E1655" s="22" t="s">
        <v>1398</v>
      </c>
      <c r="F1655" t="s">
        <v>4420</v>
      </c>
      <c r="G1655" t="s">
        <v>3893</v>
      </c>
      <c r="H1655" s="22" t="s">
        <v>1419</v>
      </c>
      <c r="I1655" t="s">
        <v>3894</v>
      </c>
      <c r="J1655" s="11" t="str">
        <f t="shared" si="150"/>
        <v>IC.IT.120207</v>
      </c>
      <c r="K1655" s="2" t="s">
        <v>1192</v>
      </c>
      <c r="L1655" t="str">
        <f t="shared" si="151"/>
        <v>Forearm, left</v>
      </c>
      <c r="M1655" s="12" t="str">
        <f t="shared" si="152"/>
        <v>PI.IC.IT.120207.01</v>
      </c>
      <c r="N1655" s="12"/>
      <c r="O1655" s="12" t="str">
        <f t="shared" si="153"/>
        <v>PH.IC.IT.120207.01</v>
      </c>
      <c r="Q1655" s="12" t="str">
        <f t="shared" si="154"/>
        <v>CL.IC.IT.120207.01</v>
      </c>
    </row>
    <row r="1656" spans="1:17" ht="15">
      <c r="A1656" t="s">
        <v>4089</v>
      </c>
      <c r="C1656" s="2" t="s">
        <v>11023</v>
      </c>
      <c r="E1656" s="22" t="s">
        <v>1398</v>
      </c>
      <c r="F1656" t="s">
        <v>4420</v>
      </c>
      <c r="G1656" t="s">
        <v>3895</v>
      </c>
      <c r="H1656" s="22" t="s">
        <v>1550</v>
      </c>
      <c r="I1656" t="s">
        <v>3896</v>
      </c>
      <c r="J1656" s="11" t="str">
        <f t="shared" si="150"/>
        <v>IC.IT.120208</v>
      </c>
      <c r="K1656" s="2" t="s">
        <v>11324</v>
      </c>
      <c r="L1656" t="str">
        <f t="shared" si="151"/>
        <v>Wrist, right</v>
      </c>
      <c r="M1656" s="12" t="str">
        <f t="shared" si="152"/>
        <v>PI.IC.IT.120208.01</v>
      </c>
      <c r="N1656" s="12"/>
      <c r="O1656" s="12" t="str">
        <f t="shared" si="153"/>
        <v>PH.IC.IT.120208.01</v>
      </c>
      <c r="Q1656" s="12" t="str">
        <f t="shared" si="154"/>
        <v>CL.IC.IT.120208.01</v>
      </c>
    </row>
    <row r="1657" spans="1:17" ht="15">
      <c r="A1657" t="s">
        <v>4089</v>
      </c>
      <c r="C1657" s="2" t="s">
        <v>11023</v>
      </c>
      <c r="E1657" s="22" t="s">
        <v>1398</v>
      </c>
      <c r="F1657" t="s">
        <v>4420</v>
      </c>
      <c r="G1657" t="s">
        <v>3897</v>
      </c>
      <c r="H1657" s="22" t="s">
        <v>1551</v>
      </c>
      <c r="I1657" t="s">
        <v>3898</v>
      </c>
      <c r="J1657" s="11" t="str">
        <f t="shared" si="150"/>
        <v>IC.IT.120209</v>
      </c>
      <c r="K1657" s="2" t="s">
        <v>1192</v>
      </c>
      <c r="L1657" t="str">
        <f t="shared" si="151"/>
        <v>Wrist, left</v>
      </c>
      <c r="M1657" s="12" t="str">
        <f t="shared" si="152"/>
        <v>PI.IC.IT.120209.01</v>
      </c>
      <c r="N1657" s="12"/>
      <c r="O1657" s="12" t="str">
        <f t="shared" si="153"/>
        <v>PH.IC.IT.120209.01</v>
      </c>
      <c r="Q1657" s="12" t="str">
        <f t="shared" si="154"/>
        <v>CL.IC.IT.120209.01</v>
      </c>
    </row>
    <row r="1658" spans="1:17" ht="15">
      <c r="A1658" t="s">
        <v>4089</v>
      </c>
      <c r="C1658" s="2" t="s">
        <v>11023</v>
      </c>
      <c r="E1658" s="22" t="s">
        <v>1398</v>
      </c>
      <c r="F1658" t="s">
        <v>4420</v>
      </c>
      <c r="G1658" t="s">
        <v>4048</v>
      </c>
      <c r="H1658" s="22" t="s">
        <v>1571</v>
      </c>
      <c r="I1658" t="s">
        <v>4049</v>
      </c>
      <c r="J1658" s="11" t="str">
        <f t="shared" si="150"/>
        <v>IC.IT.120210</v>
      </c>
      <c r="K1658" s="2" t="s">
        <v>1192</v>
      </c>
      <c r="L1658" t="str">
        <f t="shared" si="151"/>
        <v>Hand, right</v>
      </c>
      <c r="M1658" s="12" t="str">
        <f t="shared" si="152"/>
        <v>PI.IC.IT.120210.01</v>
      </c>
      <c r="N1658" s="12"/>
      <c r="O1658" s="12" t="str">
        <f t="shared" si="153"/>
        <v>PH.IC.IT.120210.01</v>
      </c>
      <c r="Q1658" s="12" t="str">
        <f t="shared" si="154"/>
        <v>CL.IC.IT.120210.01</v>
      </c>
    </row>
    <row r="1659" spans="1:17" ht="15">
      <c r="A1659" t="s">
        <v>4089</v>
      </c>
      <c r="C1659" s="2" t="s">
        <v>11023</v>
      </c>
      <c r="E1659" s="22" t="s">
        <v>1398</v>
      </c>
      <c r="F1659" t="s">
        <v>4420</v>
      </c>
      <c r="G1659" t="s">
        <v>4050</v>
      </c>
      <c r="H1659" s="22" t="s">
        <v>1298</v>
      </c>
      <c r="I1659" t="s">
        <v>4051</v>
      </c>
      <c r="J1659" s="11" t="str">
        <f t="shared" si="150"/>
        <v>IC.IT.120211</v>
      </c>
      <c r="K1659" s="2" t="s">
        <v>1192</v>
      </c>
      <c r="L1659" t="str">
        <f t="shared" si="151"/>
        <v>Hand, left</v>
      </c>
      <c r="M1659" s="12" t="str">
        <f t="shared" si="152"/>
        <v>PI.IC.IT.120211.01</v>
      </c>
      <c r="N1659" s="12"/>
      <c r="O1659" s="12" t="str">
        <f t="shared" si="153"/>
        <v>PH.IC.IT.120211.01</v>
      </c>
      <c r="Q1659" s="12" t="str">
        <f t="shared" si="154"/>
        <v>CL.IC.IT.120211.01</v>
      </c>
    </row>
    <row r="1660" spans="1:17" ht="15">
      <c r="A1660" t="s">
        <v>4089</v>
      </c>
      <c r="C1660" s="2" t="s">
        <v>11023</v>
      </c>
      <c r="E1660" s="22" t="s">
        <v>1398</v>
      </c>
      <c r="F1660" t="s">
        <v>4420</v>
      </c>
      <c r="G1660" t="s">
        <v>3902</v>
      </c>
      <c r="H1660" s="22" t="s">
        <v>1299</v>
      </c>
      <c r="I1660" t="s">
        <v>3903</v>
      </c>
      <c r="J1660" s="11" t="str">
        <f t="shared" si="150"/>
        <v>IC.IT.120212</v>
      </c>
      <c r="K1660" s="2" t="s">
        <v>11324</v>
      </c>
      <c r="L1660" t="str">
        <f t="shared" si="151"/>
        <v>Finger(s), right: specify</v>
      </c>
      <c r="M1660" s="12" t="str">
        <f t="shared" si="152"/>
        <v>PI.IC.IT.120212.01</v>
      </c>
      <c r="N1660" s="12"/>
      <c r="O1660" s="12" t="str">
        <f t="shared" si="153"/>
        <v>PH.IC.IT.120212.01</v>
      </c>
      <c r="Q1660" s="12" t="str">
        <f t="shared" si="154"/>
        <v>CL.IC.IT.120212.01</v>
      </c>
    </row>
    <row r="1661" spans="1:17" ht="15">
      <c r="A1661" t="s">
        <v>4089</v>
      </c>
      <c r="C1661" s="2" t="s">
        <v>11023</v>
      </c>
      <c r="E1661" s="22" t="s">
        <v>1398</v>
      </c>
      <c r="F1661" t="s">
        <v>4420</v>
      </c>
      <c r="G1661" t="s">
        <v>3904</v>
      </c>
      <c r="H1661" s="22" t="s">
        <v>1300</v>
      </c>
      <c r="I1661" t="s">
        <v>3905</v>
      </c>
      <c r="J1661" s="11" t="str">
        <f t="shared" si="150"/>
        <v>IC.IT.120213</v>
      </c>
      <c r="K1661" s="2" t="s">
        <v>1192</v>
      </c>
      <c r="L1661" t="str">
        <f t="shared" si="151"/>
        <v>Finger(s), left:  specify</v>
      </c>
      <c r="M1661" s="12" t="str">
        <f t="shared" si="152"/>
        <v>PI.IC.IT.120213.01</v>
      </c>
      <c r="N1661" s="12"/>
      <c r="O1661" s="12" t="str">
        <f t="shared" si="153"/>
        <v>PH.IC.IT.120213.01</v>
      </c>
      <c r="Q1661" s="12" t="str">
        <f t="shared" si="154"/>
        <v>CL.IC.IT.120213.01</v>
      </c>
    </row>
    <row r="1662" spans="1:17" ht="15">
      <c r="A1662" t="s">
        <v>4089</v>
      </c>
      <c r="C1662" s="2" t="s">
        <v>11023</v>
      </c>
      <c r="E1662" s="22" t="s">
        <v>1398</v>
      </c>
      <c r="F1662" t="s">
        <v>4420</v>
      </c>
      <c r="G1662" t="s">
        <v>3906</v>
      </c>
      <c r="H1662" s="22" t="s">
        <v>1301</v>
      </c>
      <c r="I1662" t="s">
        <v>3907</v>
      </c>
      <c r="J1662" s="11" t="str">
        <f t="shared" si="150"/>
        <v>IC.IT.120214</v>
      </c>
      <c r="K1662" s="2" t="s">
        <v>1192</v>
      </c>
      <c r="L1662" t="str">
        <f t="shared" si="151"/>
        <v>Thigh, right</v>
      </c>
      <c r="M1662" s="12" t="str">
        <f t="shared" si="152"/>
        <v>PI.IC.IT.120214.01</v>
      </c>
      <c r="N1662" s="12"/>
      <c r="O1662" s="12" t="str">
        <f t="shared" si="153"/>
        <v>PH.IC.IT.120214.01</v>
      </c>
      <c r="Q1662" s="12" t="str">
        <f t="shared" si="154"/>
        <v>CL.IC.IT.120214.01</v>
      </c>
    </row>
    <row r="1663" spans="1:17" ht="15">
      <c r="A1663" t="s">
        <v>4089</v>
      </c>
      <c r="C1663" s="2" t="s">
        <v>11023</v>
      </c>
      <c r="E1663" s="22" t="s">
        <v>1398</v>
      </c>
      <c r="F1663" t="s">
        <v>4420</v>
      </c>
      <c r="G1663" t="s">
        <v>3908</v>
      </c>
      <c r="H1663" s="22" t="s">
        <v>1468</v>
      </c>
      <c r="I1663" t="s">
        <v>3909</v>
      </c>
      <c r="J1663" s="11" t="str">
        <f t="shared" si="150"/>
        <v>IC.IT.120215</v>
      </c>
      <c r="K1663" s="2" t="s">
        <v>1192</v>
      </c>
      <c r="L1663" t="str">
        <f t="shared" si="151"/>
        <v>Thigh, left</v>
      </c>
      <c r="M1663" s="12" t="str">
        <f t="shared" si="152"/>
        <v>PI.IC.IT.120215.01</v>
      </c>
      <c r="N1663" s="12"/>
      <c r="O1663" s="12" t="str">
        <f t="shared" si="153"/>
        <v>PH.IC.IT.120215.01</v>
      </c>
      <c r="Q1663" s="12" t="str">
        <f t="shared" si="154"/>
        <v>CL.IC.IT.120215.01</v>
      </c>
    </row>
    <row r="1664" spans="1:17" ht="15">
      <c r="A1664" t="s">
        <v>4089</v>
      </c>
      <c r="C1664" s="2" t="s">
        <v>11023</v>
      </c>
      <c r="E1664" s="22" t="s">
        <v>1398</v>
      </c>
      <c r="F1664" t="s">
        <v>4420</v>
      </c>
      <c r="G1664" t="s">
        <v>3777</v>
      </c>
      <c r="H1664" s="22" t="s">
        <v>1469</v>
      </c>
      <c r="I1664" t="s">
        <v>3778</v>
      </c>
      <c r="J1664" s="11" t="str">
        <f t="shared" si="150"/>
        <v>IC.IT.120216</v>
      </c>
      <c r="K1664" s="2" t="s">
        <v>1192</v>
      </c>
      <c r="L1664" t="str">
        <f t="shared" si="151"/>
        <v>Knee, right</v>
      </c>
      <c r="M1664" s="12" t="str">
        <f t="shared" si="152"/>
        <v>PI.IC.IT.120216.01</v>
      </c>
      <c r="N1664" s="12"/>
      <c r="O1664" s="12" t="str">
        <f t="shared" si="153"/>
        <v>PH.IC.IT.120216.01</v>
      </c>
      <c r="Q1664" s="12" t="str">
        <f t="shared" si="154"/>
        <v>CL.IC.IT.120216.01</v>
      </c>
    </row>
    <row r="1665" spans="1:17" ht="15">
      <c r="A1665" t="s">
        <v>4089</v>
      </c>
      <c r="C1665" s="2" t="s">
        <v>11023</v>
      </c>
      <c r="E1665" s="22" t="s">
        <v>1398</v>
      </c>
      <c r="F1665" t="s">
        <v>4420</v>
      </c>
      <c r="G1665" t="s">
        <v>3779</v>
      </c>
      <c r="H1665" s="22" t="s">
        <v>1470</v>
      </c>
      <c r="I1665" t="s">
        <v>3780</v>
      </c>
      <c r="J1665" s="11" t="str">
        <f t="shared" si="150"/>
        <v>IC.IT.120217</v>
      </c>
      <c r="K1665" s="2" t="s">
        <v>1192</v>
      </c>
      <c r="L1665" t="str">
        <f t="shared" si="151"/>
        <v>Knee, left</v>
      </c>
      <c r="M1665" s="12" t="str">
        <f t="shared" si="152"/>
        <v>PI.IC.IT.120217.01</v>
      </c>
      <c r="N1665" s="12"/>
      <c r="O1665" s="12" t="str">
        <f t="shared" si="153"/>
        <v>PH.IC.IT.120217.01</v>
      </c>
      <c r="Q1665" s="12" t="str">
        <f t="shared" si="154"/>
        <v>CL.IC.IT.120217.01</v>
      </c>
    </row>
    <row r="1666" spans="1:17" ht="15">
      <c r="A1666" t="s">
        <v>4089</v>
      </c>
      <c r="C1666" s="2" t="s">
        <v>11023</v>
      </c>
      <c r="E1666" s="22" t="s">
        <v>1398</v>
      </c>
      <c r="F1666" t="s">
        <v>4420</v>
      </c>
      <c r="G1666" t="s">
        <v>3781</v>
      </c>
      <c r="H1666" s="22" t="s">
        <v>1251</v>
      </c>
      <c r="I1666" t="s">
        <v>3782</v>
      </c>
      <c r="J1666" s="11" t="str">
        <f t="shared" si="150"/>
        <v>IC.IT.120218</v>
      </c>
      <c r="K1666" s="2" t="s">
        <v>1192</v>
      </c>
      <c r="L1666" t="str">
        <f t="shared" si="151"/>
        <v>Calf, right</v>
      </c>
      <c r="M1666" s="12" t="str">
        <f t="shared" si="152"/>
        <v>PI.IC.IT.120218.01</v>
      </c>
      <c r="N1666" s="12"/>
      <c r="O1666" s="12" t="str">
        <f t="shared" si="153"/>
        <v>PH.IC.IT.120218.01</v>
      </c>
      <c r="Q1666" s="12" t="str">
        <f t="shared" si="154"/>
        <v>CL.IC.IT.120218.01</v>
      </c>
    </row>
    <row r="1667" spans="1:17" ht="15">
      <c r="A1667" t="s">
        <v>4089</v>
      </c>
      <c r="C1667" s="2" t="s">
        <v>11023</v>
      </c>
      <c r="E1667" s="22" t="s">
        <v>1398</v>
      </c>
      <c r="F1667" t="s">
        <v>4420</v>
      </c>
      <c r="G1667" t="s">
        <v>3783</v>
      </c>
      <c r="H1667" s="22" t="s">
        <v>1100</v>
      </c>
      <c r="I1667" t="s">
        <v>3784</v>
      </c>
      <c r="J1667" s="11" t="str">
        <f t="shared" si="150"/>
        <v>IC.IT.120219</v>
      </c>
      <c r="K1667" s="2" t="s">
        <v>1192</v>
      </c>
      <c r="L1667" t="str">
        <f t="shared" si="151"/>
        <v>Calf, left</v>
      </c>
      <c r="M1667" s="12" t="str">
        <f t="shared" si="152"/>
        <v>PI.IC.IT.120219.01</v>
      </c>
      <c r="N1667" s="12"/>
      <c r="O1667" s="12" t="str">
        <f t="shared" si="153"/>
        <v>PH.IC.IT.120219.01</v>
      </c>
      <c r="Q1667" s="12" t="str">
        <f t="shared" si="154"/>
        <v>CL.IC.IT.120219.01</v>
      </c>
    </row>
    <row r="1668" spans="1:17" ht="15">
      <c r="A1668" t="s">
        <v>4089</v>
      </c>
      <c r="C1668" s="2" t="s">
        <v>11023</v>
      </c>
      <c r="E1668" s="22" t="s">
        <v>1398</v>
      </c>
      <c r="F1668" t="s">
        <v>4420</v>
      </c>
      <c r="G1668" t="s">
        <v>3785</v>
      </c>
      <c r="H1668" s="22" t="s">
        <v>1271</v>
      </c>
      <c r="I1668" t="s">
        <v>3786</v>
      </c>
      <c r="J1668" s="11" t="str">
        <f t="shared" si="150"/>
        <v>IC.IT.120220</v>
      </c>
      <c r="K1668" s="2" t="s">
        <v>1192</v>
      </c>
      <c r="L1668" t="str">
        <f t="shared" si="151"/>
        <v>Ankle, right</v>
      </c>
      <c r="M1668" s="12" t="str">
        <f t="shared" si="152"/>
        <v>PI.IC.IT.120220.01</v>
      </c>
      <c r="N1668" s="12"/>
      <c r="O1668" s="12" t="str">
        <f t="shared" si="153"/>
        <v>PH.IC.IT.120220.01</v>
      </c>
      <c r="Q1668" s="12" t="str">
        <f t="shared" si="154"/>
        <v>CL.IC.IT.120220.01</v>
      </c>
    </row>
    <row r="1669" spans="1:17" ht="15">
      <c r="A1669" t="s">
        <v>4089</v>
      </c>
      <c r="C1669" s="2" t="s">
        <v>11023</v>
      </c>
      <c r="E1669" s="22" t="s">
        <v>1398</v>
      </c>
      <c r="F1669" t="s">
        <v>4420</v>
      </c>
      <c r="G1669" t="s">
        <v>3787</v>
      </c>
      <c r="H1669" s="22" t="s">
        <v>2395</v>
      </c>
      <c r="I1669" t="s">
        <v>3917</v>
      </c>
      <c r="J1669" s="11" t="str">
        <f t="shared" si="150"/>
        <v>IC.IT.120221</v>
      </c>
      <c r="K1669" s="2" t="s">
        <v>1192</v>
      </c>
      <c r="L1669" t="str">
        <f t="shared" si="151"/>
        <v>Ankle, left</v>
      </c>
      <c r="M1669" s="12" t="str">
        <f t="shared" si="152"/>
        <v>PI.IC.IT.120221.01</v>
      </c>
      <c r="N1669" s="12"/>
      <c r="O1669" s="12" t="str">
        <f t="shared" si="153"/>
        <v>PH.IC.IT.120221.01</v>
      </c>
      <c r="Q1669" s="12" t="str">
        <f t="shared" si="154"/>
        <v>CL.IC.IT.120221.01</v>
      </c>
    </row>
    <row r="1670" spans="1:17" ht="15">
      <c r="A1670" t="s">
        <v>4089</v>
      </c>
      <c r="C1670" s="2" t="s">
        <v>11023</v>
      </c>
      <c r="E1670" s="22" t="s">
        <v>1398</v>
      </c>
      <c r="F1670" t="s">
        <v>4420</v>
      </c>
      <c r="G1670" t="s">
        <v>4191</v>
      </c>
      <c r="H1670" s="22" t="s">
        <v>2396</v>
      </c>
      <c r="I1670" t="s">
        <v>4192</v>
      </c>
      <c r="J1670" s="11" t="str">
        <f t="shared" si="150"/>
        <v>IC.IT.120222</v>
      </c>
      <c r="K1670" s="2" t="s">
        <v>1192</v>
      </c>
      <c r="L1670" t="str">
        <f t="shared" si="151"/>
        <v>Heel, right</v>
      </c>
      <c r="M1670" s="12" t="str">
        <f t="shared" si="152"/>
        <v>PI.IC.IT.120222.01</v>
      </c>
      <c r="N1670" s="12"/>
      <c r="O1670" s="12" t="str">
        <f t="shared" si="153"/>
        <v>PH.IC.IT.120222.01</v>
      </c>
      <c r="Q1670" s="12" t="str">
        <f t="shared" si="154"/>
        <v>CL.IC.IT.120222.01</v>
      </c>
    </row>
    <row r="1671" spans="1:17" ht="15">
      <c r="A1671" t="s">
        <v>4089</v>
      </c>
      <c r="C1671" s="2" t="s">
        <v>11023</v>
      </c>
      <c r="E1671" s="22" t="s">
        <v>1398</v>
      </c>
      <c r="F1671" t="s">
        <v>4420</v>
      </c>
      <c r="G1671" t="s">
        <v>4193</v>
      </c>
      <c r="H1671" s="22" t="s">
        <v>2397</v>
      </c>
      <c r="I1671" t="s">
        <v>4194</v>
      </c>
      <c r="J1671" s="11" t="str">
        <f t="shared" si="150"/>
        <v>IC.IT.120223</v>
      </c>
      <c r="K1671" s="2" t="s">
        <v>1192</v>
      </c>
      <c r="L1671" t="str">
        <f t="shared" si="151"/>
        <v>Heel, left</v>
      </c>
      <c r="M1671" s="12" t="str">
        <f t="shared" si="152"/>
        <v>PI.IC.IT.120223.01</v>
      </c>
      <c r="N1671" s="12"/>
      <c r="O1671" s="12" t="str">
        <f t="shared" si="153"/>
        <v>PH.IC.IT.120223.01</v>
      </c>
      <c r="Q1671" s="12" t="str">
        <f t="shared" si="154"/>
        <v>CL.IC.IT.120223.01</v>
      </c>
    </row>
    <row r="1672" spans="1:17" ht="15">
      <c r="A1672" t="s">
        <v>4089</v>
      </c>
      <c r="C1672" s="2" t="s">
        <v>11023</v>
      </c>
      <c r="E1672" s="22" t="s">
        <v>1398</v>
      </c>
      <c r="F1672" t="s">
        <v>4420</v>
      </c>
      <c r="G1672" t="s">
        <v>4195</v>
      </c>
      <c r="H1672" s="22" t="s">
        <v>2398</v>
      </c>
      <c r="I1672" t="s">
        <v>4196</v>
      </c>
      <c r="J1672" s="11" t="str">
        <f t="shared" si="150"/>
        <v>IC.IT.120224</v>
      </c>
      <c r="K1672" s="2" t="s">
        <v>1192</v>
      </c>
      <c r="L1672" t="str">
        <f t="shared" si="151"/>
        <v>Foot, right</v>
      </c>
      <c r="M1672" s="12" t="str">
        <f t="shared" si="152"/>
        <v>PI.IC.IT.120224.01</v>
      </c>
      <c r="N1672" s="12"/>
      <c r="O1672" s="12" t="str">
        <f t="shared" si="153"/>
        <v>PH.IC.IT.120224.01</v>
      </c>
      <c r="Q1672" s="12" t="str">
        <f t="shared" si="154"/>
        <v>CL.IC.IT.120224.01</v>
      </c>
    </row>
    <row r="1673" spans="1:17" ht="15">
      <c r="A1673" t="s">
        <v>4089</v>
      </c>
      <c r="C1673" s="2" t="s">
        <v>11023</v>
      </c>
      <c r="E1673" s="22" t="s">
        <v>1398</v>
      </c>
      <c r="F1673" t="s">
        <v>4420</v>
      </c>
      <c r="G1673" t="s">
        <v>4197</v>
      </c>
      <c r="H1673" s="22" t="s">
        <v>2399</v>
      </c>
      <c r="I1673" t="s">
        <v>4198</v>
      </c>
      <c r="J1673" s="11" t="str">
        <f t="shared" si="150"/>
        <v>IC.IT.120225</v>
      </c>
      <c r="K1673" s="2" t="s">
        <v>1192</v>
      </c>
      <c r="L1673" t="str">
        <f t="shared" si="151"/>
        <v>Foot, left</v>
      </c>
      <c r="M1673" s="12" t="str">
        <f t="shared" si="152"/>
        <v>PI.IC.IT.120225.01</v>
      </c>
      <c r="N1673" s="12"/>
      <c r="O1673" s="12" t="str">
        <f t="shared" si="153"/>
        <v>PH.IC.IT.120225.01</v>
      </c>
      <c r="Q1673" s="12" t="str">
        <f t="shared" si="154"/>
        <v>CL.IC.IT.120225.01</v>
      </c>
    </row>
    <row r="1674" spans="1:17" ht="15">
      <c r="A1674" t="s">
        <v>4089</v>
      </c>
      <c r="C1674" s="2" t="s">
        <v>11023</v>
      </c>
      <c r="E1674" s="22" t="s">
        <v>1398</v>
      </c>
      <c r="F1674" t="s">
        <v>4420</v>
      </c>
      <c r="G1674" t="s">
        <v>4199</v>
      </c>
      <c r="H1674" s="22" t="s">
        <v>2400</v>
      </c>
      <c r="I1674" t="s">
        <v>4200</v>
      </c>
      <c r="J1674" s="11" t="str">
        <f t="shared" si="150"/>
        <v>IC.IT.120226</v>
      </c>
      <c r="K1674" s="2" t="s">
        <v>1192</v>
      </c>
      <c r="L1674" t="str">
        <f t="shared" si="151"/>
        <v>Toe(s), right: specify</v>
      </c>
      <c r="M1674" s="12" t="str">
        <f t="shared" si="152"/>
        <v>PI.IC.IT.120226.01</v>
      </c>
      <c r="N1674" s="12"/>
      <c r="O1674" s="12" t="str">
        <f t="shared" si="153"/>
        <v>PH.IC.IT.120226.01</v>
      </c>
      <c r="Q1674" s="12" t="str">
        <f t="shared" si="154"/>
        <v>CL.IC.IT.120226.01</v>
      </c>
    </row>
    <row r="1675" spans="1:17" ht="15">
      <c r="A1675" t="s">
        <v>4089</v>
      </c>
      <c r="C1675" s="2" t="s">
        <v>11023</v>
      </c>
      <c r="E1675" s="22" t="s">
        <v>1398</v>
      </c>
      <c r="F1675" t="s">
        <v>4420</v>
      </c>
      <c r="G1675" t="s">
        <v>4201</v>
      </c>
      <c r="H1675" s="22" t="s">
        <v>4559</v>
      </c>
      <c r="I1675" t="s">
        <v>4202</v>
      </c>
      <c r="J1675" s="11" t="str">
        <f t="shared" si="150"/>
        <v>IC.IT.120227</v>
      </c>
      <c r="K1675" s="2" t="s">
        <v>1192</v>
      </c>
      <c r="L1675" t="str">
        <f t="shared" si="151"/>
        <v>Toe(s), left:  specify</v>
      </c>
      <c r="M1675" s="12" t="str">
        <f t="shared" si="152"/>
        <v>PI.IC.IT.120227.01</v>
      </c>
      <c r="N1675" s="12"/>
      <c r="O1675" s="12" t="str">
        <f t="shared" si="153"/>
        <v>PH.IC.IT.120227.01</v>
      </c>
      <c r="Q1675" s="12" t="str">
        <f t="shared" si="154"/>
        <v>CL.IC.IT.120227.01</v>
      </c>
    </row>
    <row r="1676" spans="1:17" ht="15">
      <c r="A1676" t="s">
        <v>4089</v>
      </c>
      <c r="C1676" s="2" t="s">
        <v>11023</v>
      </c>
      <c r="E1676" s="22" t="s">
        <v>1398</v>
      </c>
      <c r="F1676" t="s">
        <v>4420</v>
      </c>
      <c r="G1676" t="s">
        <v>4038</v>
      </c>
      <c r="H1676" s="22" t="s">
        <v>4560</v>
      </c>
      <c r="I1676" t="s">
        <v>4039</v>
      </c>
      <c r="J1676" s="11" t="str">
        <f t="shared" si="150"/>
        <v>IC.IT.120228</v>
      </c>
      <c r="K1676" s="2" t="s">
        <v>1192</v>
      </c>
      <c r="L1676" t="str">
        <f t="shared" si="151"/>
        <v>Axilla, right</v>
      </c>
      <c r="M1676" s="12" t="str">
        <f t="shared" si="152"/>
        <v>PI.IC.IT.120228.01</v>
      </c>
      <c r="N1676" s="12"/>
      <c r="O1676" s="12" t="str">
        <f t="shared" si="153"/>
        <v>PH.IC.IT.120228.01</v>
      </c>
      <c r="Q1676" s="12" t="str">
        <f t="shared" si="154"/>
        <v>CL.IC.IT.120228.01</v>
      </c>
    </row>
    <row r="1677" spans="1:17" ht="15">
      <c r="A1677" t="s">
        <v>4089</v>
      </c>
      <c r="C1677" s="2" t="s">
        <v>11023</v>
      </c>
      <c r="D1677" t="s">
        <v>4648</v>
      </c>
      <c r="E1677" s="22" t="s">
        <v>1400</v>
      </c>
      <c r="F1677" t="s">
        <v>4421</v>
      </c>
      <c r="G1677" t="s">
        <v>4210</v>
      </c>
      <c r="H1677" s="22" t="s">
        <v>1396</v>
      </c>
      <c r="I1677" t="s">
        <v>4211</v>
      </c>
      <c r="J1677" s="11" t="str">
        <f t="shared" si="150"/>
        <v>IC.IT.120301</v>
      </c>
      <c r="K1677" s="2" t="s">
        <v>1192</v>
      </c>
      <c r="L1677" t="str">
        <f t="shared" si="151"/>
        <v>Face, right</v>
      </c>
      <c r="M1677" s="12" t="str">
        <f t="shared" si="152"/>
        <v>PI.IC.IT.120301.01</v>
      </c>
      <c r="N1677" s="12"/>
      <c r="O1677" s="12" t="str">
        <f t="shared" si="153"/>
        <v>PH.IC.IT.120301.01</v>
      </c>
      <c r="Q1677" s="12" t="str">
        <f t="shared" si="154"/>
        <v>CL.IC.IT.120301.01</v>
      </c>
    </row>
    <row r="1678" spans="1:17" ht="15">
      <c r="A1678" t="s">
        <v>4089</v>
      </c>
      <c r="C1678" s="2" t="s">
        <v>11023</v>
      </c>
      <c r="E1678" s="22" t="s">
        <v>1400</v>
      </c>
      <c r="F1678" t="s">
        <v>4421</v>
      </c>
      <c r="G1678" t="s">
        <v>4065</v>
      </c>
      <c r="H1678" s="22" t="s">
        <v>1398</v>
      </c>
      <c r="I1678" t="s">
        <v>4066</v>
      </c>
      <c r="J1678" s="11" t="str">
        <f t="shared" si="150"/>
        <v>IC.IT.120302</v>
      </c>
      <c r="K1678" s="2" t="s">
        <v>11324</v>
      </c>
      <c r="L1678" t="str">
        <f t="shared" si="151"/>
        <v>Face, left</v>
      </c>
      <c r="M1678" s="12" t="str">
        <f t="shared" si="152"/>
        <v>PI.IC.IT.120302.01</v>
      </c>
      <c r="N1678" s="12"/>
      <c r="O1678" s="12" t="str">
        <f t="shared" si="153"/>
        <v>PH.IC.IT.120302.01</v>
      </c>
      <c r="Q1678" s="12" t="str">
        <f t="shared" si="154"/>
        <v>CL.IC.IT.120302.01</v>
      </c>
    </row>
    <row r="1679" spans="1:17" ht="15">
      <c r="A1679" t="s">
        <v>4089</v>
      </c>
      <c r="C1679" s="2" t="s">
        <v>11023</v>
      </c>
      <c r="E1679" s="22" t="s">
        <v>1400</v>
      </c>
      <c r="F1679" t="s">
        <v>4421</v>
      </c>
      <c r="G1679" t="s">
        <v>4067</v>
      </c>
      <c r="H1679" s="22" t="s">
        <v>1400</v>
      </c>
      <c r="I1679" t="s">
        <v>4067</v>
      </c>
      <c r="J1679" s="11" t="str">
        <f t="shared" si="150"/>
        <v>IC.IT.120303</v>
      </c>
      <c r="K1679" s="2" t="s">
        <v>1192</v>
      </c>
      <c r="L1679" t="str">
        <f t="shared" si="151"/>
        <v>Face</v>
      </c>
      <c r="M1679" s="12" t="str">
        <f t="shared" si="152"/>
        <v>PI.IC.IT.120303.01</v>
      </c>
      <c r="N1679" s="12"/>
      <c r="O1679" s="12" t="str">
        <f t="shared" si="153"/>
        <v>PH.IC.IT.120303.01</v>
      </c>
      <c r="Q1679" s="12" t="str">
        <f t="shared" si="154"/>
        <v>CL.IC.IT.120303.01</v>
      </c>
    </row>
    <row r="1680" spans="1:17" ht="15">
      <c r="A1680" t="s">
        <v>4089</v>
      </c>
      <c r="C1680" s="2" t="s">
        <v>11023</v>
      </c>
      <c r="E1680" s="22" t="s">
        <v>1400</v>
      </c>
      <c r="F1680" t="s">
        <v>4421</v>
      </c>
      <c r="G1680" t="s">
        <v>4360</v>
      </c>
      <c r="H1680" s="22" t="s">
        <v>1402</v>
      </c>
      <c r="I1680" t="s">
        <v>4361</v>
      </c>
      <c r="J1680" s="11" t="str">
        <f t="shared" si="150"/>
        <v>IC.IT.120304</v>
      </c>
      <c r="K1680" s="2" t="s">
        <v>1192</v>
      </c>
      <c r="L1680" t="str">
        <f t="shared" si="151"/>
        <v>Head, right</v>
      </c>
      <c r="M1680" s="12" t="str">
        <f t="shared" si="152"/>
        <v>PI.IC.IT.120304.01</v>
      </c>
      <c r="N1680" s="12"/>
      <c r="O1680" s="12" t="str">
        <f t="shared" si="153"/>
        <v>PH.IC.IT.120304.01</v>
      </c>
      <c r="Q1680" s="12" t="str">
        <f t="shared" si="154"/>
        <v>CL.IC.IT.120304.01</v>
      </c>
    </row>
    <row r="1681" spans="1:19" ht="15">
      <c r="A1681" t="s">
        <v>4089</v>
      </c>
      <c r="C1681" s="2" t="s">
        <v>11023</v>
      </c>
      <c r="E1681" s="22" t="s">
        <v>1400</v>
      </c>
      <c r="F1681" t="s">
        <v>4421</v>
      </c>
      <c r="G1681" t="s">
        <v>4362</v>
      </c>
      <c r="H1681" s="22" t="s">
        <v>1404</v>
      </c>
      <c r="I1681" t="s">
        <v>4363</v>
      </c>
      <c r="J1681" s="11" t="str">
        <f t="shared" si="150"/>
        <v>IC.IT.120305</v>
      </c>
      <c r="K1681" s="2" t="s">
        <v>1192</v>
      </c>
      <c r="L1681" t="str">
        <f t="shared" si="151"/>
        <v>Head, left</v>
      </c>
      <c r="M1681" s="12" t="str">
        <f t="shared" si="152"/>
        <v>PI.IC.IT.120305.01</v>
      </c>
      <c r="N1681" s="12"/>
      <c r="O1681" s="12" t="str">
        <f t="shared" si="153"/>
        <v>PH.IC.IT.120305.01</v>
      </c>
      <c r="Q1681" s="12" t="str">
        <f t="shared" si="154"/>
        <v>CL.IC.IT.120305.01</v>
      </c>
    </row>
    <row r="1682" spans="1:19" ht="15">
      <c r="A1682" t="s">
        <v>4089</v>
      </c>
      <c r="C1682" s="2" t="s">
        <v>11023</v>
      </c>
      <c r="E1682" s="22" t="s">
        <v>1400</v>
      </c>
      <c r="F1682" t="s">
        <v>4421</v>
      </c>
      <c r="G1682" t="s">
        <v>4364</v>
      </c>
      <c r="H1682" s="22" t="s">
        <v>1406</v>
      </c>
      <c r="I1682" t="s">
        <v>4364</v>
      </c>
      <c r="J1682" s="11" t="str">
        <f t="shared" si="150"/>
        <v>IC.IT.120306</v>
      </c>
      <c r="K1682" s="2" t="s">
        <v>11324</v>
      </c>
      <c r="L1682" t="str">
        <f t="shared" si="151"/>
        <v>Head</v>
      </c>
      <c r="M1682" s="12" t="str">
        <f t="shared" si="152"/>
        <v>PI.IC.IT.120306.01</v>
      </c>
      <c r="N1682" s="12"/>
      <c r="O1682" s="12" t="str">
        <f t="shared" si="153"/>
        <v>PH.IC.IT.120306.01</v>
      </c>
      <c r="Q1682" s="12" t="str">
        <f t="shared" si="154"/>
        <v>CL.IC.IT.120306.01</v>
      </c>
    </row>
    <row r="1683" spans="1:19" ht="15">
      <c r="A1683" t="s">
        <v>4089</v>
      </c>
      <c r="C1683" s="2" t="s">
        <v>11023</v>
      </c>
      <c r="E1683" s="22" t="s">
        <v>1400</v>
      </c>
      <c r="F1683" t="s">
        <v>4421</v>
      </c>
      <c r="G1683" t="s">
        <v>4336</v>
      </c>
      <c r="H1683" s="22" t="s">
        <v>1419</v>
      </c>
      <c r="I1683" t="s">
        <v>4337</v>
      </c>
      <c r="J1683" s="11" t="str">
        <f t="shared" si="150"/>
        <v>IC.IT.120307</v>
      </c>
      <c r="K1683" s="2" t="s">
        <v>1192</v>
      </c>
      <c r="L1683" t="str">
        <f t="shared" si="151"/>
        <v>Eye, right</v>
      </c>
      <c r="M1683" s="12" t="str">
        <f t="shared" si="152"/>
        <v>PI.IC.IT.120307.01</v>
      </c>
      <c r="N1683" s="12"/>
      <c r="O1683" s="12" t="str">
        <f t="shared" si="153"/>
        <v>PH.IC.IT.120307.01</v>
      </c>
      <c r="Q1683" s="12" t="str">
        <f t="shared" si="154"/>
        <v>CL.IC.IT.120307.01</v>
      </c>
    </row>
    <row r="1684" spans="1:19" ht="15">
      <c r="A1684" t="s">
        <v>4089</v>
      </c>
      <c r="C1684" s="2" t="s">
        <v>11023</v>
      </c>
      <c r="E1684" s="22" t="s">
        <v>1400</v>
      </c>
      <c r="F1684" t="s">
        <v>4421</v>
      </c>
      <c r="G1684" t="s">
        <v>4338</v>
      </c>
      <c r="H1684" s="22" t="s">
        <v>1550</v>
      </c>
      <c r="I1684" t="s">
        <v>4339</v>
      </c>
      <c r="J1684" s="11" t="str">
        <f t="shared" si="150"/>
        <v>IC.IT.120308</v>
      </c>
      <c r="K1684" s="2" t="s">
        <v>1192</v>
      </c>
      <c r="L1684" t="str">
        <f t="shared" si="151"/>
        <v>Eye, left</v>
      </c>
      <c r="M1684" s="12" t="str">
        <f t="shared" si="152"/>
        <v>PI.IC.IT.120308.01</v>
      </c>
      <c r="N1684" s="12"/>
      <c r="O1684" s="12" t="str">
        <f t="shared" si="153"/>
        <v>PH.IC.IT.120308.01</v>
      </c>
      <c r="Q1684" s="12" t="str">
        <f t="shared" si="154"/>
        <v>CL.IC.IT.120308.01</v>
      </c>
    </row>
    <row r="1685" spans="1:19" ht="15">
      <c r="A1685" t="s">
        <v>4089</v>
      </c>
      <c r="C1685" s="2" t="s">
        <v>11023</v>
      </c>
      <c r="E1685" s="22" t="s">
        <v>1400</v>
      </c>
      <c r="F1685" t="s">
        <v>4421</v>
      </c>
      <c r="G1685" t="s">
        <v>3913</v>
      </c>
      <c r="H1685" s="22" t="s">
        <v>1551</v>
      </c>
      <c r="I1685" t="s">
        <v>3914</v>
      </c>
      <c r="J1685" s="11" t="str">
        <f t="shared" si="150"/>
        <v>IC.IT.120309</v>
      </c>
      <c r="K1685" s="2" t="s">
        <v>1192</v>
      </c>
      <c r="L1685" t="str">
        <f t="shared" si="151"/>
        <v>Ear, right</v>
      </c>
      <c r="M1685" s="12" t="str">
        <f t="shared" si="152"/>
        <v>PI.IC.IT.120309.01</v>
      </c>
      <c r="N1685" s="12"/>
      <c r="O1685" s="12" t="str">
        <f t="shared" si="153"/>
        <v>PH.IC.IT.120309.01</v>
      </c>
      <c r="Q1685" s="12" t="str">
        <f t="shared" si="154"/>
        <v>CL.IC.IT.120309.01</v>
      </c>
    </row>
    <row r="1686" spans="1:19" ht="15">
      <c r="A1686" t="s">
        <v>4089</v>
      </c>
      <c r="C1686" s="2" t="s">
        <v>11023</v>
      </c>
      <c r="E1686" s="22" t="s">
        <v>1400</v>
      </c>
      <c r="F1686" t="s">
        <v>4421</v>
      </c>
      <c r="G1686" t="s">
        <v>3915</v>
      </c>
      <c r="H1686" s="22" t="s">
        <v>1571</v>
      </c>
      <c r="I1686" t="s">
        <v>3916</v>
      </c>
      <c r="J1686" s="11" t="str">
        <f t="shared" si="150"/>
        <v>IC.IT.120310</v>
      </c>
      <c r="K1686" s="2" t="s">
        <v>1192</v>
      </c>
      <c r="L1686" t="str">
        <f t="shared" si="151"/>
        <v>Ear, left</v>
      </c>
      <c r="M1686" s="12" t="str">
        <f t="shared" si="152"/>
        <v>PI.IC.IT.120310.01</v>
      </c>
      <c r="N1686" s="12"/>
      <c r="O1686" s="12" t="str">
        <f t="shared" si="153"/>
        <v>PH.IC.IT.120310.01</v>
      </c>
      <c r="Q1686" s="12" t="str">
        <f t="shared" si="154"/>
        <v>CL.IC.IT.120310.01</v>
      </c>
    </row>
    <row r="1687" spans="1:19" ht="15">
      <c r="A1687" t="s">
        <v>4089</v>
      </c>
      <c r="C1687" s="2" t="s">
        <v>11023</v>
      </c>
      <c r="E1687" s="22" t="s">
        <v>1400</v>
      </c>
      <c r="F1687" t="s">
        <v>4421</v>
      </c>
      <c r="G1687" t="s">
        <v>4064</v>
      </c>
      <c r="H1687" s="22" t="s">
        <v>1298</v>
      </c>
      <c r="I1687" t="s">
        <v>4064</v>
      </c>
      <c r="J1687" s="11" t="str">
        <f t="shared" si="150"/>
        <v>IC.IT.120311</v>
      </c>
      <c r="K1687" s="2" t="s">
        <v>1192</v>
      </c>
      <c r="L1687" t="str">
        <f t="shared" si="151"/>
        <v>Nose</v>
      </c>
      <c r="M1687" s="12" t="str">
        <f t="shared" si="152"/>
        <v>PI.IC.IT.120311.01</v>
      </c>
      <c r="N1687" s="12"/>
      <c r="O1687" s="12" t="str">
        <f t="shared" si="153"/>
        <v>PH.IC.IT.120311.01</v>
      </c>
      <c r="Q1687" s="12" t="str">
        <f t="shared" si="154"/>
        <v>CL.IC.IT.120311.01</v>
      </c>
    </row>
    <row r="1688" spans="1:19" ht="15">
      <c r="A1688" t="s">
        <v>4089</v>
      </c>
      <c r="C1688" s="2" t="s">
        <v>11023</v>
      </c>
      <c r="E1688" s="22" t="s">
        <v>1400</v>
      </c>
      <c r="F1688" t="s">
        <v>4421</v>
      </c>
      <c r="G1688" t="s">
        <v>4246</v>
      </c>
      <c r="H1688" s="22" t="s">
        <v>1299</v>
      </c>
      <c r="I1688" t="s">
        <v>4247</v>
      </c>
      <c r="J1688" s="11" t="str">
        <f t="shared" si="150"/>
        <v>IC.IT.120312</v>
      </c>
      <c r="K1688" s="2" t="s">
        <v>1192</v>
      </c>
      <c r="L1688" t="str">
        <f t="shared" si="151"/>
        <v>Nose, right side</v>
      </c>
      <c r="M1688" s="12" t="str">
        <f t="shared" si="152"/>
        <v>PI.IC.IT.120312.01</v>
      </c>
      <c r="N1688" s="12"/>
      <c r="O1688" s="12" t="str">
        <f t="shared" si="153"/>
        <v>PH.IC.IT.120312.01</v>
      </c>
      <c r="Q1688" s="12" t="str">
        <f t="shared" si="154"/>
        <v>CL.IC.IT.120312.01</v>
      </c>
    </row>
    <row r="1689" spans="1:19" ht="15">
      <c r="A1689" t="s">
        <v>4089</v>
      </c>
      <c r="C1689" s="2" t="s">
        <v>11023</v>
      </c>
      <c r="E1689" s="22" t="s">
        <v>1400</v>
      </c>
      <c r="F1689" t="s">
        <v>4421</v>
      </c>
      <c r="G1689" t="s">
        <v>4248</v>
      </c>
      <c r="H1689" s="22" t="s">
        <v>1300</v>
      </c>
      <c r="I1689" t="s">
        <v>4249</v>
      </c>
      <c r="J1689" s="11" t="str">
        <f t="shared" si="150"/>
        <v>IC.IT.120313</v>
      </c>
      <c r="K1689" s="2" t="s">
        <v>1192</v>
      </c>
      <c r="L1689" t="str">
        <f t="shared" si="151"/>
        <v>Nose, left side</v>
      </c>
      <c r="M1689" s="12" t="str">
        <f t="shared" si="152"/>
        <v>PI.IC.IT.120313.01</v>
      </c>
      <c r="N1689" s="12"/>
      <c r="O1689" s="12" t="str">
        <f t="shared" si="153"/>
        <v>PH.IC.IT.120313.01</v>
      </c>
      <c r="Q1689" s="12" t="str">
        <f t="shared" si="154"/>
        <v>CL.IC.IT.120313.01</v>
      </c>
    </row>
    <row r="1690" spans="1:19" ht="15">
      <c r="A1690" t="s">
        <v>4089</v>
      </c>
      <c r="C1690" s="2" t="s">
        <v>11023</v>
      </c>
      <c r="E1690" s="22" t="s">
        <v>1400</v>
      </c>
      <c r="F1690" t="s">
        <v>4421</v>
      </c>
      <c r="G1690" t="s">
        <v>4257</v>
      </c>
      <c r="H1690" s="22" t="s">
        <v>1301</v>
      </c>
      <c r="I1690" t="s">
        <v>4258</v>
      </c>
      <c r="J1690" s="11" t="str">
        <f t="shared" si="150"/>
        <v>IC.IT.120314</v>
      </c>
      <c r="K1690" s="2" t="s">
        <v>1192</v>
      </c>
      <c r="L1690" t="str">
        <f t="shared" si="151"/>
        <v>Neck, right</v>
      </c>
      <c r="M1690" s="12" t="str">
        <f t="shared" si="152"/>
        <v>PI.IC.IT.120314.01</v>
      </c>
      <c r="N1690" s="12"/>
      <c r="O1690" s="12" t="str">
        <f t="shared" si="153"/>
        <v>PH.IC.IT.120314.01</v>
      </c>
      <c r="Q1690" s="12" t="str">
        <f t="shared" si="154"/>
        <v>CL.IC.IT.120314.01</v>
      </c>
    </row>
    <row r="1691" spans="1:19" ht="15">
      <c r="A1691" t="s">
        <v>4089</v>
      </c>
      <c r="C1691" s="2" t="s">
        <v>11023</v>
      </c>
      <c r="E1691" s="22" t="s">
        <v>1400</v>
      </c>
      <c r="F1691" t="s">
        <v>4421</v>
      </c>
      <c r="G1691" t="s">
        <v>4111</v>
      </c>
      <c r="H1691" s="22" t="s">
        <v>1468</v>
      </c>
      <c r="I1691" t="s">
        <v>4112</v>
      </c>
      <c r="J1691" s="11" t="str">
        <f t="shared" si="150"/>
        <v>IC.IT.120315</v>
      </c>
      <c r="K1691" s="2" t="s">
        <v>1192</v>
      </c>
      <c r="L1691" t="str">
        <f t="shared" si="151"/>
        <v>Neck, left</v>
      </c>
      <c r="M1691" s="12" t="str">
        <f t="shared" si="152"/>
        <v>PI.IC.IT.120315.01</v>
      </c>
      <c r="N1691" s="12"/>
      <c r="O1691" s="12" t="str">
        <f t="shared" si="153"/>
        <v>PH.IC.IT.120315.01</v>
      </c>
      <c r="Q1691" s="12" t="str">
        <f t="shared" si="154"/>
        <v>CL.IC.IT.120315.01</v>
      </c>
    </row>
    <row r="1692" spans="1:19" ht="15">
      <c r="A1692" t="s">
        <v>4089</v>
      </c>
      <c r="C1692" s="2" t="s">
        <v>11023</v>
      </c>
      <c r="E1692" s="22" t="s">
        <v>1400</v>
      </c>
      <c r="F1692" t="s">
        <v>4421</v>
      </c>
      <c r="G1692" t="s">
        <v>4113</v>
      </c>
      <c r="H1692" s="22" t="s">
        <v>1469</v>
      </c>
      <c r="I1692" t="s">
        <v>4113</v>
      </c>
      <c r="J1692" s="11" t="str">
        <f t="shared" si="150"/>
        <v>IC.IT.120316</v>
      </c>
      <c r="K1692" s="2" t="s">
        <v>1192</v>
      </c>
      <c r="L1692" t="str">
        <f t="shared" si="151"/>
        <v>Neck</v>
      </c>
      <c r="M1692" s="12" t="str">
        <f t="shared" si="152"/>
        <v>PI.IC.IT.120316.01</v>
      </c>
      <c r="N1692" s="12"/>
      <c r="O1692" s="12" t="str">
        <f t="shared" si="153"/>
        <v>PH.IC.IT.120316.01</v>
      </c>
      <c r="Q1692" s="12" t="str">
        <f t="shared" si="154"/>
        <v>CL.IC.IT.120316.01</v>
      </c>
    </row>
    <row r="1693" spans="1:19" ht="15">
      <c r="A1693" t="s">
        <v>4089</v>
      </c>
      <c r="C1693" s="2" t="s">
        <v>11023</v>
      </c>
      <c r="E1693" s="2" t="s">
        <v>1202</v>
      </c>
      <c r="F1693" t="s">
        <v>4421</v>
      </c>
      <c r="G1693" s="2" t="s">
        <v>4366</v>
      </c>
      <c r="H1693" s="2" t="s">
        <v>7711</v>
      </c>
      <c r="I1693" s="2" t="s">
        <v>4366</v>
      </c>
      <c r="J1693" s="11" t="str">
        <f t="shared" si="150"/>
        <v>IC.IT.120325</v>
      </c>
      <c r="K1693" s="2" t="s">
        <v>1192</v>
      </c>
      <c r="L1693" t="str">
        <f t="shared" si="151"/>
        <v>Lips</v>
      </c>
      <c r="M1693" s="12" t="str">
        <f t="shared" si="152"/>
        <v>PI.IC.IT.120325.01</v>
      </c>
      <c r="N1693" s="12"/>
      <c r="O1693" s="12" t="str">
        <f t="shared" si="153"/>
        <v>PH.IC.IT.120325.01</v>
      </c>
      <c r="Q1693" s="12" t="str">
        <f t="shared" si="154"/>
        <v>CL.IC.IT.120325.01</v>
      </c>
      <c r="R1693" t="s">
        <v>1141</v>
      </c>
      <c r="S1693">
        <v>780</v>
      </c>
    </row>
    <row r="1694" spans="1:19" ht="15">
      <c r="A1694" t="s">
        <v>4089</v>
      </c>
      <c r="C1694" s="2" t="s">
        <v>11023</v>
      </c>
      <c r="D1694" t="s">
        <v>4553</v>
      </c>
      <c r="E1694" s="22" t="s">
        <v>1402</v>
      </c>
      <c r="F1694" t="s">
        <v>4548</v>
      </c>
      <c r="G1694" t="s">
        <v>4141</v>
      </c>
      <c r="H1694" s="22" t="s">
        <v>1470</v>
      </c>
      <c r="I1694" t="s">
        <v>4141</v>
      </c>
      <c r="J1694" s="11" t="str">
        <f t="shared" si="150"/>
        <v>IC.IT.120417</v>
      </c>
      <c r="K1694" s="2" t="s">
        <v>1192</v>
      </c>
      <c r="L1694" t="str">
        <f t="shared" si="151"/>
        <v>Lateral</v>
      </c>
      <c r="M1694" s="12" t="str">
        <f t="shared" si="152"/>
        <v>PI.IC.IT.120417.01</v>
      </c>
      <c r="N1694" s="12"/>
      <c r="O1694" s="12" t="str">
        <f t="shared" si="153"/>
        <v>PH.IC.IT.120417.01</v>
      </c>
      <c r="Q1694" s="12" t="str">
        <f t="shared" si="154"/>
        <v>CL.IC.IT.120417.01</v>
      </c>
    </row>
    <row r="1695" spans="1:19" ht="15">
      <c r="A1695" t="s">
        <v>4089</v>
      </c>
      <c r="C1695" s="2" t="s">
        <v>11023</v>
      </c>
      <c r="E1695" s="22" t="s">
        <v>1402</v>
      </c>
      <c r="F1695" t="s">
        <v>4548</v>
      </c>
      <c r="G1695" t="s">
        <v>4142</v>
      </c>
      <c r="H1695" s="22" t="s">
        <v>1251</v>
      </c>
      <c r="I1695" t="s">
        <v>4142</v>
      </c>
      <c r="J1695" s="11" t="str">
        <f t="shared" si="150"/>
        <v>IC.IT.120418</v>
      </c>
      <c r="K1695" s="2" t="s">
        <v>1192</v>
      </c>
      <c r="L1695" t="str">
        <f t="shared" si="151"/>
        <v>Medial</v>
      </c>
      <c r="M1695" s="12" t="str">
        <f t="shared" si="152"/>
        <v>PI.IC.IT.120418.01</v>
      </c>
      <c r="N1695" s="12"/>
      <c r="O1695" s="12" t="str">
        <f t="shared" si="153"/>
        <v>PH.IC.IT.120418.01</v>
      </c>
      <c r="Q1695" s="12" t="str">
        <f t="shared" si="154"/>
        <v>CL.IC.IT.120418.01</v>
      </c>
    </row>
    <row r="1696" spans="1:19" ht="15">
      <c r="A1696" t="s">
        <v>4089</v>
      </c>
      <c r="C1696" s="2" t="s">
        <v>11023</v>
      </c>
      <c r="E1696" s="22" t="s">
        <v>1402</v>
      </c>
      <c r="F1696" t="s">
        <v>4548</v>
      </c>
      <c r="G1696" t="s">
        <v>4143</v>
      </c>
      <c r="H1696" s="22" t="s">
        <v>1100</v>
      </c>
      <c r="I1696" t="s">
        <v>4143</v>
      </c>
      <c r="J1696" s="11" t="str">
        <f t="shared" si="150"/>
        <v>IC.IT.120419</v>
      </c>
      <c r="K1696" s="2" t="s">
        <v>1192</v>
      </c>
      <c r="L1696" t="str">
        <f t="shared" si="151"/>
        <v>Anterior</v>
      </c>
      <c r="M1696" s="12" t="str">
        <f t="shared" si="152"/>
        <v>PI.IC.IT.120419.01</v>
      </c>
      <c r="N1696" s="12"/>
      <c r="O1696" s="12" t="str">
        <f t="shared" si="153"/>
        <v>PH.IC.IT.120419.01</v>
      </c>
      <c r="Q1696" s="12" t="str">
        <f t="shared" si="154"/>
        <v>CL.IC.IT.120419.01</v>
      </c>
    </row>
    <row r="1697" spans="1:17" ht="15">
      <c r="A1697" t="s">
        <v>4089</v>
      </c>
      <c r="C1697" s="2" t="s">
        <v>11023</v>
      </c>
      <c r="E1697" s="22" t="s">
        <v>1402</v>
      </c>
      <c r="F1697" t="s">
        <v>4548</v>
      </c>
      <c r="G1697" t="s">
        <v>4144</v>
      </c>
      <c r="H1697" s="22" t="s">
        <v>1271</v>
      </c>
      <c r="I1697" t="s">
        <v>4144</v>
      </c>
      <c r="J1697" s="11" t="str">
        <f t="shared" si="150"/>
        <v>IC.IT.120420</v>
      </c>
      <c r="K1697" s="2" t="s">
        <v>1192</v>
      </c>
      <c r="L1697" t="str">
        <f t="shared" si="151"/>
        <v>Posterior</v>
      </c>
      <c r="M1697" s="12" t="str">
        <f t="shared" si="152"/>
        <v>PI.IC.IT.120420.01</v>
      </c>
      <c r="N1697" s="12"/>
      <c r="O1697" s="12" t="str">
        <f t="shared" si="153"/>
        <v>PH.IC.IT.120420.01</v>
      </c>
      <c r="Q1697" s="12" t="str">
        <f t="shared" si="154"/>
        <v>CL.IC.IT.120420.01</v>
      </c>
    </row>
    <row r="1698" spans="1:17" ht="15">
      <c r="A1698" t="s">
        <v>4089</v>
      </c>
      <c r="C1698" s="2" t="s">
        <v>11023</v>
      </c>
      <c r="E1698" s="22" t="s">
        <v>1402</v>
      </c>
      <c r="F1698" t="s">
        <v>4548</v>
      </c>
      <c r="G1698" t="s">
        <v>4286</v>
      </c>
      <c r="H1698" s="22" t="s">
        <v>2395</v>
      </c>
      <c r="I1698" t="s">
        <v>4286</v>
      </c>
      <c r="J1698" s="11" t="str">
        <f t="shared" si="150"/>
        <v>IC.IT.120421</v>
      </c>
      <c r="K1698" s="2" t="s">
        <v>1192</v>
      </c>
      <c r="L1698" t="str">
        <f t="shared" si="151"/>
        <v>Proximal</v>
      </c>
      <c r="M1698" s="12" t="str">
        <f t="shared" si="152"/>
        <v>PI.IC.IT.120421.01</v>
      </c>
      <c r="N1698" s="12"/>
      <c r="O1698" s="12" t="str">
        <f t="shared" si="153"/>
        <v>PH.IC.IT.120421.01</v>
      </c>
      <c r="Q1698" s="12" t="str">
        <f t="shared" si="154"/>
        <v>CL.IC.IT.120421.01</v>
      </c>
    </row>
    <row r="1699" spans="1:17" ht="15">
      <c r="A1699" t="s">
        <v>4089</v>
      </c>
      <c r="C1699" s="2" t="s">
        <v>11023</v>
      </c>
      <c r="E1699" s="22" t="s">
        <v>1402</v>
      </c>
      <c r="F1699" t="s">
        <v>4548</v>
      </c>
      <c r="G1699" t="s">
        <v>4287</v>
      </c>
      <c r="H1699" s="22" t="s">
        <v>2396</v>
      </c>
      <c r="I1699" t="s">
        <v>4287</v>
      </c>
      <c r="J1699" s="11" t="str">
        <f t="shared" si="150"/>
        <v>IC.IT.120422</v>
      </c>
      <c r="K1699" s="2" t="s">
        <v>1192</v>
      </c>
      <c r="L1699" t="str">
        <f t="shared" si="151"/>
        <v>Distal</v>
      </c>
      <c r="M1699" s="12" t="str">
        <f t="shared" si="152"/>
        <v>PI.IC.IT.120422.01</v>
      </c>
      <c r="N1699" s="12"/>
      <c r="O1699" s="12" t="str">
        <f t="shared" si="153"/>
        <v>PH.IC.IT.120422.01</v>
      </c>
      <c r="Q1699" s="12" t="str">
        <f t="shared" si="154"/>
        <v>CL.IC.IT.120422.01</v>
      </c>
    </row>
    <row r="1700" spans="1:17" ht="15">
      <c r="A1700" t="s">
        <v>4089</v>
      </c>
      <c r="C1700" s="2" t="s">
        <v>11023</v>
      </c>
      <c r="E1700" s="22" t="s">
        <v>1402</v>
      </c>
      <c r="F1700" t="s">
        <v>4548</v>
      </c>
      <c r="G1700" t="s">
        <v>4288</v>
      </c>
      <c r="H1700" s="22" t="s">
        <v>2397</v>
      </c>
      <c r="I1700" t="s">
        <v>4288</v>
      </c>
      <c r="J1700" s="11" t="str">
        <f t="shared" si="150"/>
        <v>IC.IT.120423</v>
      </c>
      <c r="K1700" s="2" t="s">
        <v>1192</v>
      </c>
      <c r="L1700" t="str">
        <f t="shared" si="151"/>
        <v>Upper</v>
      </c>
      <c r="M1700" s="12" t="str">
        <f t="shared" si="152"/>
        <v>PI.IC.IT.120423.01</v>
      </c>
      <c r="N1700" s="12"/>
      <c r="O1700" s="12" t="str">
        <f t="shared" si="153"/>
        <v>PH.IC.IT.120423.01</v>
      </c>
      <c r="Q1700" s="12" t="str">
        <f t="shared" si="154"/>
        <v>CL.IC.IT.120423.01</v>
      </c>
    </row>
    <row r="1701" spans="1:17" ht="15">
      <c r="A1701" t="s">
        <v>4089</v>
      </c>
      <c r="C1701" s="2" t="s">
        <v>11023</v>
      </c>
      <c r="E1701" s="22" t="s">
        <v>1402</v>
      </c>
      <c r="F1701" t="s">
        <v>4548</v>
      </c>
      <c r="G1701" t="s">
        <v>4289</v>
      </c>
      <c r="H1701" s="22" t="s">
        <v>2398</v>
      </c>
      <c r="I1701" t="s">
        <v>4289</v>
      </c>
      <c r="J1701" s="11" t="str">
        <f t="shared" si="150"/>
        <v>IC.IT.120424</v>
      </c>
      <c r="K1701" s="2" t="s">
        <v>1192</v>
      </c>
      <c r="L1701" t="str">
        <f t="shared" si="151"/>
        <v>Lower</v>
      </c>
      <c r="M1701" s="12" t="str">
        <f t="shared" si="152"/>
        <v>PI.IC.IT.120424.01</v>
      </c>
      <c r="N1701" s="12"/>
      <c r="O1701" s="12" t="str">
        <f t="shared" si="153"/>
        <v>PH.IC.IT.120424.01</v>
      </c>
      <c r="Q1701" s="12" t="str">
        <f t="shared" si="154"/>
        <v>CL.IC.IT.120424.01</v>
      </c>
    </row>
    <row r="1702" spans="1:17" ht="15">
      <c r="A1702" t="s">
        <v>4089</v>
      </c>
      <c r="C1702" s="2" t="s">
        <v>11023</v>
      </c>
      <c r="D1702" t="s">
        <v>4650</v>
      </c>
      <c r="E1702" s="22" t="s">
        <v>1404</v>
      </c>
      <c r="F1702" t="s">
        <v>4678</v>
      </c>
      <c r="G1702" t="s">
        <v>4119</v>
      </c>
      <c r="H1702" s="22" t="s">
        <v>1396</v>
      </c>
      <c r="I1702" t="s">
        <v>4120</v>
      </c>
      <c r="J1702" s="11" t="str">
        <f t="shared" ref="J1702:J1765" si="155">CONCATENATE("IC.IT.",C1702,E1702,H1702)</f>
        <v>IC.IT.120501</v>
      </c>
      <c r="K1702" s="2" t="s">
        <v>1192</v>
      </c>
      <c r="L1702" t="str">
        <f t="shared" ref="L1702:L1765" si="156">G1702</f>
        <v>Hip, right</v>
      </c>
      <c r="M1702" s="12" t="str">
        <f t="shared" ref="M1702:M1765" si="157">CONCATENATE("PI.",J1702,".",K1702)</f>
        <v>PI.IC.IT.120501.01</v>
      </c>
      <c r="N1702" s="12"/>
      <c r="O1702" s="12" t="str">
        <f t="shared" ref="O1702:O1765" si="158">CONCATENATE("PH.",J1702,".",K1702)</f>
        <v>PH.IC.IT.120501.01</v>
      </c>
      <c r="Q1702" s="12" t="str">
        <f t="shared" ref="Q1702:Q1765" si="159">CONCATENATE("CL.",J1702,".",K1702)</f>
        <v>CL.IC.IT.120501.01</v>
      </c>
    </row>
    <row r="1703" spans="1:17" ht="15">
      <c r="A1703" t="s">
        <v>4089</v>
      </c>
      <c r="C1703" s="2" t="s">
        <v>11023</v>
      </c>
      <c r="E1703" s="22" t="s">
        <v>1404</v>
      </c>
      <c r="F1703" t="s">
        <v>4678</v>
      </c>
      <c r="G1703" t="s">
        <v>4121</v>
      </c>
      <c r="H1703" s="22" t="s">
        <v>1398</v>
      </c>
      <c r="I1703" t="s">
        <v>4122</v>
      </c>
      <c r="J1703" s="11" t="str">
        <f t="shared" si="155"/>
        <v>IC.IT.120502</v>
      </c>
      <c r="K1703" s="2" t="s">
        <v>1192</v>
      </c>
      <c r="L1703" t="str">
        <f t="shared" si="156"/>
        <v>Hip, left</v>
      </c>
      <c r="M1703" s="12" t="str">
        <f t="shared" si="157"/>
        <v>PI.IC.IT.120502.01</v>
      </c>
      <c r="N1703" s="12"/>
      <c r="O1703" s="12" t="str">
        <f t="shared" si="158"/>
        <v>PH.IC.IT.120502.01</v>
      </c>
      <c r="Q1703" s="12" t="str">
        <f t="shared" si="159"/>
        <v>CL.IC.IT.120502.01</v>
      </c>
    </row>
    <row r="1704" spans="1:17" ht="15">
      <c r="A1704" t="s">
        <v>4089</v>
      </c>
      <c r="C1704" s="2" t="s">
        <v>11023</v>
      </c>
      <c r="E1704" s="22" t="s">
        <v>1404</v>
      </c>
      <c r="F1704" t="s">
        <v>4678</v>
      </c>
      <c r="G1704" t="s">
        <v>4369</v>
      </c>
      <c r="H1704" s="22" t="s">
        <v>1400</v>
      </c>
      <c r="I1704" t="s">
        <v>4369</v>
      </c>
      <c r="J1704" s="11" t="str">
        <f t="shared" si="155"/>
        <v>IC.IT.120503</v>
      </c>
      <c r="K1704" s="2" t="s">
        <v>1192</v>
      </c>
      <c r="L1704" t="str">
        <f t="shared" si="156"/>
        <v>Genitalia</v>
      </c>
      <c r="M1704" s="12" t="str">
        <f t="shared" si="157"/>
        <v>PI.IC.IT.120503.01</v>
      </c>
      <c r="N1704" s="12"/>
      <c r="O1704" s="12" t="str">
        <f t="shared" si="158"/>
        <v>PH.IC.IT.120503.01</v>
      </c>
      <c r="Q1704" s="12" t="str">
        <f t="shared" si="159"/>
        <v>CL.IC.IT.120503.01</v>
      </c>
    </row>
    <row r="1705" spans="1:17" ht="15">
      <c r="A1705" t="s">
        <v>4089</v>
      </c>
      <c r="C1705" s="2" t="s">
        <v>11023</v>
      </c>
      <c r="E1705" s="22" t="s">
        <v>1404</v>
      </c>
      <c r="F1705" t="s">
        <v>4678</v>
      </c>
      <c r="G1705" t="s">
        <v>4130</v>
      </c>
      <c r="H1705" s="22" t="s">
        <v>1402</v>
      </c>
      <c r="I1705" t="s">
        <v>4131</v>
      </c>
      <c r="J1705" s="11" t="str">
        <f t="shared" si="155"/>
        <v>IC.IT.120504</v>
      </c>
      <c r="K1705" s="2" t="s">
        <v>1192</v>
      </c>
      <c r="L1705" t="str">
        <f t="shared" si="156"/>
        <v>Buttock, right</v>
      </c>
      <c r="M1705" s="12" t="str">
        <f t="shared" si="157"/>
        <v>PI.IC.IT.120504.01</v>
      </c>
      <c r="N1705" s="12"/>
      <c r="O1705" s="12" t="str">
        <f t="shared" si="158"/>
        <v>PH.IC.IT.120504.01</v>
      </c>
      <c r="Q1705" s="12" t="str">
        <f t="shared" si="159"/>
        <v>CL.IC.IT.120504.01</v>
      </c>
    </row>
    <row r="1706" spans="1:17" ht="15">
      <c r="A1706" t="s">
        <v>4089</v>
      </c>
      <c r="C1706" s="2" t="s">
        <v>11023</v>
      </c>
      <c r="E1706" s="22" t="s">
        <v>1404</v>
      </c>
      <c r="F1706" t="s">
        <v>4678</v>
      </c>
      <c r="G1706" t="s">
        <v>4359</v>
      </c>
      <c r="H1706" s="22" t="s">
        <v>1404</v>
      </c>
      <c r="I1706" t="s">
        <v>4613</v>
      </c>
      <c r="J1706" s="11" t="str">
        <f t="shared" si="155"/>
        <v>IC.IT.120505</v>
      </c>
      <c r="K1706" s="2" t="s">
        <v>1192</v>
      </c>
      <c r="L1706" t="str">
        <f t="shared" si="156"/>
        <v>Buttock, left</v>
      </c>
      <c r="M1706" s="12" t="str">
        <f t="shared" si="157"/>
        <v>PI.IC.IT.120505.01</v>
      </c>
      <c r="N1706" s="12"/>
      <c r="O1706" s="12" t="str">
        <f t="shared" si="158"/>
        <v>PH.IC.IT.120505.01</v>
      </c>
      <c r="Q1706" s="12" t="str">
        <f t="shared" si="159"/>
        <v>CL.IC.IT.120505.01</v>
      </c>
    </row>
    <row r="1707" spans="1:17" ht="15">
      <c r="A1707" t="s">
        <v>4089</v>
      </c>
      <c r="C1707" s="2" t="s">
        <v>11023</v>
      </c>
      <c r="E1707" s="22" t="s">
        <v>1404</v>
      </c>
      <c r="F1707" t="s">
        <v>4678</v>
      </c>
      <c r="G1707" t="s">
        <v>4134</v>
      </c>
      <c r="H1707" s="22" t="s">
        <v>1406</v>
      </c>
      <c r="I1707" t="s">
        <v>4134</v>
      </c>
      <c r="J1707" s="11" t="str">
        <f t="shared" si="155"/>
        <v>IC.IT.120506</v>
      </c>
      <c r="K1707" s="2" t="s">
        <v>1192</v>
      </c>
      <c r="L1707" t="str">
        <f t="shared" si="156"/>
        <v>Rectum</v>
      </c>
      <c r="M1707" s="12" t="str">
        <f t="shared" si="157"/>
        <v>PI.IC.IT.120506.01</v>
      </c>
      <c r="N1707" s="12"/>
      <c r="O1707" s="12" t="str">
        <f t="shared" si="158"/>
        <v>PH.IC.IT.120506.01</v>
      </c>
      <c r="Q1707" s="12" t="str">
        <f t="shared" si="159"/>
        <v>CL.IC.IT.120506.01</v>
      </c>
    </row>
    <row r="1708" spans="1:17" ht="15">
      <c r="A1708" t="s">
        <v>4089</v>
      </c>
      <c r="C1708" s="2" t="s">
        <v>11023</v>
      </c>
      <c r="E1708" s="22" t="s">
        <v>1404</v>
      </c>
      <c r="F1708" t="s">
        <v>4678</v>
      </c>
      <c r="G1708" t="s">
        <v>4123</v>
      </c>
      <c r="H1708" s="22" t="s">
        <v>1419</v>
      </c>
      <c r="I1708" t="s">
        <v>4124</v>
      </c>
      <c r="J1708" s="11" t="str">
        <f t="shared" si="155"/>
        <v>IC.IT.120507</v>
      </c>
      <c r="K1708" s="2" t="s">
        <v>1192</v>
      </c>
      <c r="L1708" t="str">
        <f t="shared" si="156"/>
        <v>Groin, right</v>
      </c>
      <c r="M1708" s="12" t="str">
        <f t="shared" si="157"/>
        <v>PI.IC.IT.120507.01</v>
      </c>
      <c r="N1708" s="12"/>
      <c r="O1708" s="12" t="str">
        <f t="shared" si="158"/>
        <v>PH.IC.IT.120507.01</v>
      </c>
      <c r="Q1708" s="12" t="str">
        <f t="shared" si="159"/>
        <v>CL.IC.IT.120507.01</v>
      </c>
    </row>
    <row r="1709" spans="1:17" ht="15">
      <c r="A1709" t="s">
        <v>4089</v>
      </c>
      <c r="C1709" s="2" t="s">
        <v>11023</v>
      </c>
      <c r="E1709" s="22" t="s">
        <v>1404</v>
      </c>
      <c r="F1709" t="s">
        <v>4678</v>
      </c>
      <c r="G1709" t="s">
        <v>4125</v>
      </c>
      <c r="H1709" s="22" t="s">
        <v>1550</v>
      </c>
      <c r="I1709" t="s">
        <v>4126</v>
      </c>
      <c r="J1709" s="11" t="str">
        <f t="shared" si="155"/>
        <v>IC.IT.120508</v>
      </c>
      <c r="K1709" s="2" t="s">
        <v>1192</v>
      </c>
      <c r="L1709" t="str">
        <f t="shared" si="156"/>
        <v>Groin, left</v>
      </c>
      <c r="M1709" s="12" t="str">
        <f t="shared" si="157"/>
        <v>PI.IC.IT.120508.01</v>
      </c>
      <c r="N1709" s="12"/>
      <c r="O1709" s="12" t="str">
        <f t="shared" si="158"/>
        <v>PH.IC.IT.120508.01</v>
      </c>
      <c r="Q1709" s="12" t="str">
        <f t="shared" si="159"/>
        <v>CL.IC.IT.120508.01</v>
      </c>
    </row>
    <row r="1710" spans="1:17" ht="15">
      <c r="A1710" t="s">
        <v>4089</v>
      </c>
      <c r="C1710" s="2" t="s">
        <v>11023</v>
      </c>
      <c r="E1710" s="22" t="s">
        <v>1404</v>
      </c>
      <c r="F1710" t="s">
        <v>4678</v>
      </c>
      <c r="G1710" t="s">
        <v>4135</v>
      </c>
      <c r="H1710" s="22" t="s">
        <v>1551</v>
      </c>
      <c r="I1710" t="s">
        <v>4135</v>
      </c>
      <c r="J1710" s="11" t="str">
        <f t="shared" si="155"/>
        <v>IC.IT.120509</v>
      </c>
      <c r="K1710" s="2" t="s">
        <v>1192</v>
      </c>
      <c r="L1710" t="str">
        <f t="shared" si="156"/>
        <v>Sacrum</v>
      </c>
      <c r="M1710" s="12" t="str">
        <f t="shared" si="157"/>
        <v>PI.IC.IT.120509.01</v>
      </c>
      <c r="N1710" s="12"/>
      <c r="O1710" s="12" t="str">
        <f t="shared" si="158"/>
        <v>PH.IC.IT.120509.01</v>
      </c>
      <c r="Q1710" s="12" t="str">
        <f t="shared" si="159"/>
        <v>CL.IC.IT.120509.01</v>
      </c>
    </row>
    <row r="1711" spans="1:17" ht="15">
      <c r="A1711" t="s">
        <v>4089</v>
      </c>
      <c r="C1711" s="2" t="s">
        <v>11023</v>
      </c>
      <c r="E1711" s="22" t="s">
        <v>1404</v>
      </c>
      <c r="F1711" t="s">
        <v>4678</v>
      </c>
      <c r="G1711" t="s">
        <v>4137</v>
      </c>
      <c r="H1711" s="22" t="s">
        <v>1571</v>
      </c>
      <c r="I1711" t="s">
        <v>4137</v>
      </c>
      <c r="J1711" s="11" t="str">
        <f t="shared" si="155"/>
        <v>IC.IT.120510</v>
      </c>
      <c r="K1711" s="2" t="s">
        <v>1192</v>
      </c>
      <c r="L1711" t="str">
        <f t="shared" si="156"/>
        <v>Scrotum</v>
      </c>
      <c r="M1711" s="12" t="str">
        <f t="shared" si="157"/>
        <v>PI.IC.IT.120510.01</v>
      </c>
      <c r="N1711" s="12"/>
      <c r="O1711" s="12" t="str">
        <f t="shared" si="158"/>
        <v>PH.IC.IT.120510.01</v>
      </c>
      <c r="Q1711" s="12" t="str">
        <f t="shared" si="159"/>
        <v>CL.IC.IT.120510.01</v>
      </c>
    </row>
    <row r="1712" spans="1:17" ht="15">
      <c r="A1712" t="s">
        <v>4089</v>
      </c>
      <c r="C1712" s="2" t="s">
        <v>11023</v>
      </c>
      <c r="E1712" s="22" t="s">
        <v>1404</v>
      </c>
      <c r="F1712" t="s">
        <v>4678</v>
      </c>
      <c r="G1712" t="s">
        <v>4129</v>
      </c>
      <c r="H1712" s="22" t="s">
        <v>1298</v>
      </c>
      <c r="I1712" t="s">
        <v>4129</v>
      </c>
      <c r="J1712" s="11" t="str">
        <f t="shared" si="155"/>
        <v>IC.IT.120511</v>
      </c>
      <c r="K1712" s="2" t="s">
        <v>1192</v>
      </c>
      <c r="L1712" t="str">
        <f t="shared" si="156"/>
        <v>Perineum</v>
      </c>
      <c r="M1712" s="12" t="str">
        <f t="shared" si="157"/>
        <v>PI.IC.IT.120511.01</v>
      </c>
      <c r="N1712" s="12"/>
      <c r="O1712" s="12" t="str">
        <f t="shared" si="158"/>
        <v>PH.IC.IT.120511.01</v>
      </c>
      <c r="Q1712" s="12" t="str">
        <f t="shared" si="159"/>
        <v>CL.IC.IT.120511.01</v>
      </c>
    </row>
    <row r="1713" spans="1:19" ht="15">
      <c r="A1713" t="s">
        <v>4089</v>
      </c>
      <c r="C1713" s="2" t="s">
        <v>11023</v>
      </c>
      <c r="E1713" s="2" t="s">
        <v>7071</v>
      </c>
      <c r="F1713" t="s">
        <v>4678</v>
      </c>
      <c r="G1713" s="2" t="s">
        <v>4415</v>
      </c>
      <c r="H1713" s="22" t="s">
        <v>11023</v>
      </c>
      <c r="I1713" s="22" t="s">
        <v>4415</v>
      </c>
      <c r="J1713" s="11" t="str">
        <f t="shared" si="155"/>
        <v>IC.IT.120512</v>
      </c>
      <c r="K1713" s="2" t="s">
        <v>11324</v>
      </c>
      <c r="L1713" t="str">
        <f t="shared" si="156"/>
        <v>Coccyx</v>
      </c>
      <c r="M1713" s="12" t="str">
        <f t="shared" si="157"/>
        <v>PI.IC.IT.120512.01</v>
      </c>
      <c r="N1713" s="12"/>
      <c r="O1713" s="12" t="str">
        <f t="shared" si="158"/>
        <v>PH.IC.IT.120512.01</v>
      </c>
      <c r="Q1713" s="12" t="str">
        <f t="shared" si="159"/>
        <v>CL.IC.IT.120512.01</v>
      </c>
      <c r="R1713" t="s">
        <v>9277</v>
      </c>
      <c r="S1713">
        <v>781</v>
      </c>
    </row>
    <row r="1714" spans="1:19" ht="15">
      <c r="A1714" t="s">
        <v>4089</v>
      </c>
      <c r="C1714" s="2" t="s">
        <v>11023</v>
      </c>
      <c r="D1714" t="s">
        <v>4652</v>
      </c>
      <c r="E1714" s="22" t="s">
        <v>1406</v>
      </c>
      <c r="F1714" t="s">
        <v>4684</v>
      </c>
      <c r="G1714" t="s">
        <v>3979</v>
      </c>
      <c r="H1714" s="22" t="s">
        <v>1396</v>
      </c>
      <c r="I1714" t="s">
        <v>3980</v>
      </c>
      <c r="J1714" s="11" t="str">
        <f t="shared" si="155"/>
        <v>IC.IT.120601</v>
      </c>
      <c r="K1714" s="2" t="s">
        <v>11324</v>
      </c>
      <c r="L1714" t="str">
        <f t="shared" si="156"/>
        <v>Shoulder, right</v>
      </c>
      <c r="M1714" s="12" t="str">
        <f t="shared" si="157"/>
        <v>PI.IC.IT.120601.01</v>
      </c>
      <c r="N1714" s="12"/>
      <c r="O1714" s="12" t="str">
        <f t="shared" si="158"/>
        <v>PH.IC.IT.120601.01</v>
      </c>
      <c r="Q1714" s="12" t="str">
        <f t="shared" si="159"/>
        <v>CL.IC.IT.120601.01</v>
      </c>
    </row>
    <row r="1715" spans="1:19" ht="15">
      <c r="A1715" t="s">
        <v>4089</v>
      </c>
      <c r="C1715" s="2" t="s">
        <v>11023</v>
      </c>
      <c r="E1715" s="22" t="s">
        <v>1406</v>
      </c>
      <c r="F1715" t="s">
        <v>4684</v>
      </c>
      <c r="G1715" t="s">
        <v>3981</v>
      </c>
      <c r="H1715" s="22" t="s">
        <v>1398</v>
      </c>
      <c r="I1715" t="s">
        <v>3982</v>
      </c>
      <c r="J1715" s="11" t="str">
        <f t="shared" si="155"/>
        <v>IC.IT.120602</v>
      </c>
      <c r="K1715" s="2" t="s">
        <v>11324</v>
      </c>
      <c r="L1715" t="str">
        <f t="shared" si="156"/>
        <v>Shoulder, left</v>
      </c>
      <c r="M1715" s="12" t="str">
        <f t="shared" si="157"/>
        <v>PI.IC.IT.120602.01</v>
      </c>
      <c r="N1715" s="12"/>
      <c r="O1715" s="12" t="str">
        <f t="shared" si="158"/>
        <v>PH.IC.IT.120602.01</v>
      </c>
      <c r="Q1715" s="12" t="str">
        <f t="shared" si="159"/>
        <v>CL.IC.IT.120602.01</v>
      </c>
    </row>
    <row r="1716" spans="1:19" ht="15">
      <c r="A1716" t="s">
        <v>4089</v>
      </c>
      <c r="C1716" s="2" t="s">
        <v>11023</v>
      </c>
      <c r="E1716" s="22" t="s">
        <v>1406</v>
      </c>
      <c r="F1716" t="s">
        <v>4684</v>
      </c>
      <c r="G1716" t="s">
        <v>4148</v>
      </c>
      <c r="H1716" s="22" t="s">
        <v>1400</v>
      </c>
      <c r="I1716" t="s">
        <v>4149</v>
      </c>
      <c r="J1716" s="11" t="str">
        <f t="shared" si="155"/>
        <v>IC.IT.120603</v>
      </c>
      <c r="K1716" s="2" t="s">
        <v>11324</v>
      </c>
      <c r="L1716" t="str">
        <f t="shared" si="156"/>
        <v>Breast, right</v>
      </c>
      <c r="M1716" s="12" t="str">
        <f t="shared" si="157"/>
        <v>PI.IC.IT.120603.01</v>
      </c>
      <c r="N1716" s="12"/>
      <c r="O1716" s="12" t="str">
        <f t="shared" si="158"/>
        <v>PH.IC.IT.120603.01</v>
      </c>
      <c r="Q1716" s="12" t="str">
        <f t="shared" si="159"/>
        <v>CL.IC.IT.120603.01</v>
      </c>
    </row>
    <row r="1717" spans="1:19" ht="15">
      <c r="A1717" t="s">
        <v>4089</v>
      </c>
      <c r="C1717" s="2" t="s">
        <v>11023</v>
      </c>
      <c r="E1717" s="22" t="s">
        <v>1406</v>
      </c>
      <c r="F1717" t="s">
        <v>4684</v>
      </c>
      <c r="G1717" t="s">
        <v>4150</v>
      </c>
      <c r="H1717" s="22" t="s">
        <v>1402</v>
      </c>
      <c r="I1717" t="s">
        <v>3987</v>
      </c>
      <c r="J1717" s="11" t="str">
        <f t="shared" si="155"/>
        <v>IC.IT.120604</v>
      </c>
      <c r="K1717" s="2" t="s">
        <v>11324</v>
      </c>
      <c r="L1717" t="str">
        <f t="shared" si="156"/>
        <v>Breast, left</v>
      </c>
      <c r="M1717" s="12" t="str">
        <f t="shared" si="157"/>
        <v>PI.IC.IT.120604.01</v>
      </c>
      <c r="N1717" s="12"/>
      <c r="O1717" s="12" t="str">
        <f t="shared" si="158"/>
        <v>PH.IC.IT.120604.01</v>
      </c>
      <c r="Q1717" s="12" t="str">
        <f t="shared" si="159"/>
        <v>CL.IC.IT.120604.01</v>
      </c>
    </row>
    <row r="1718" spans="1:19" ht="15">
      <c r="A1718" t="s">
        <v>4089</v>
      </c>
      <c r="C1718" s="2" t="s">
        <v>11023</v>
      </c>
      <c r="E1718" s="22" t="s">
        <v>1406</v>
      </c>
      <c r="F1718" t="s">
        <v>4684</v>
      </c>
      <c r="G1718" t="s">
        <v>3988</v>
      </c>
      <c r="H1718" s="22" t="s">
        <v>1404</v>
      </c>
      <c r="I1718" t="s">
        <v>3988</v>
      </c>
      <c r="J1718" s="11" t="str">
        <f t="shared" si="155"/>
        <v>IC.IT.120605</v>
      </c>
      <c r="K1718" s="2" t="s">
        <v>11324</v>
      </c>
      <c r="L1718" t="str">
        <f t="shared" si="156"/>
        <v>Sternum</v>
      </c>
      <c r="M1718" s="12" t="str">
        <f t="shared" si="157"/>
        <v>PI.IC.IT.120605.01</v>
      </c>
      <c r="N1718" s="12"/>
      <c r="O1718" s="12" t="str">
        <f t="shared" si="158"/>
        <v>PH.IC.IT.120605.01</v>
      </c>
      <c r="Q1718" s="12" t="str">
        <f t="shared" si="159"/>
        <v>CL.IC.IT.120605.01</v>
      </c>
    </row>
    <row r="1719" spans="1:19" ht="15">
      <c r="A1719" t="s">
        <v>4089</v>
      </c>
      <c r="C1719" s="2" t="s">
        <v>11023</v>
      </c>
      <c r="E1719" s="22" t="s">
        <v>1406</v>
      </c>
      <c r="F1719" t="s">
        <v>4684</v>
      </c>
      <c r="G1719" t="s">
        <v>4382</v>
      </c>
      <c r="H1719" s="22" t="s">
        <v>1406</v>
      </c>
      <c r="I1719" t="s">
        <v>4383</v>
      </c>
      <c r="J1719" s="11" t="str">
        <f t="shared" si="155"/>
        <v>IC.IT.120606</v>
      </c>
      <c r="K1719" s="2" t="s">
        <v>11324</v>
      </c>
      <c r="L1719" t="str">
        <f t="shared" si="156"/>
        <v>Chest, right</v>
      </c>
      <c r="M1719" s="12" t="str">
        <f t="shared" si="157"/>
        <v>PI.IC.IT.120606.01</v>
      </c>
      <c r="N1719" s="12"/>
      <c r="O1719" s="12" t="str">
        <f t="shared" si="158"/>
        <v>PH.IC.IT.120606.01</v>
      </c>
      <c r="Q1719" s="12" t="str">
        <f t="shared" si="159"/>
        <v>CL.IC.IT.120606.01</v>
      </c>
    </row>
    <row r="1720" spans="1:19" ht="15">
      <c r="A1720" t="s">
        <v>4089</v>
      </c>
      <c r="C1720" s="2" t="s">
        <v>11023</v>
      </c>
      <c r="E1720" s="22" t="s">
        <v>1406</v>
      </c>
      <c r="F1720" t="s">
        <v>4684</v>
      </c>
      <c r="G1720" t="s">
        <v>4384</v>
      </c>
      <c r="H1720" s="22" t="s">
        <v>1419</v>
      </c>
      <c r="I1720" t="s">
        <v>4385</v>
      </c>
      <c r="J1720" s="11" t="str">
        <f t="shared" si="155"/>
        <v>IC.IT.120607</v>
      </c>
      <c r="K1720" s="2" t="s">
        <v>11324</v>
      </c>
      <c r="L1720" t="str">
        <f t="shared" si="156"/>
        <v>Chest, left</v>
      </c>
      <c r="M1720" s="12" t="str">
        <f t="shared" si="157"/>
        <v>PI.IC.IT.120607.01</v>
      </c>
      <c r="N1720" s="12"/>
      <c r="O1720" s="12" t="str">
        <f t="shared" si="158"/>
        <v>PH.IC.IT.120607.01</v>
      </c>
      <c r="Q1720" s="12" t="str">
        <f t="shared" si="159"/>
        <v>CL.IC.IT.120607.01</v>
      </c>
    </row>
    <row r="1721" spans="1:19" ht="15">
      <c r="A1721" t="s">
        <v>4089</v>
      </c>
      <c r="C1721" s="2" t="s">
        <v>11023</v>
      </c>
      <c r="E1721" s="22" t="s">
        <v>1406</v>
      </c>
      <c r="F1721" t="s">
        <v>4684</v>
      </c>
      <c r="G1721" t="s">
        <v>4386</v>
      </c>
      <c r="H1721" s="22" t="s">
        <v>1550</v>
      </c>
      <c r="I1721" t="s">
        <v>4386</v>
      </c>
      <c r="J1721" s="11" t="str">
        <f t="shared" si="155"/>
        <v>IC.IT.120608</v>
      </c>
      <c r="K1721" s="2" t="s">
        <v>11324</v>
      </c>
      <c r="L1721" t="str">
        <f t="shared" si="156"/>
        <v>Chest</v>
      </c>
      <c r="M1721" s="12" t="str">
        <f t="shared" si="157"/>
        <v>PI.IC.IT.120608.01</v>
      </c>
      <c r="N1721" s="12"/>
      <c r="O1721" s="12" t="str">
        <f t="shared" si="158"/>
        <v>PH.IC.IT.120608.01</v>
      </c>
      <c r="Q1721" s="12" t="str">
        <f t="shared" si="159"/>
        <v>CL.IC.IT.120608.01</v>
      </c>
    </row>
    <row r="1722" spans="1:19" ht="15">
      <c r="A1722" t="s">
        <v>4089</v>
      </c>
      <c r="C1722" s="2" t="s">
        <v>11023</v>
      </c>
      <c r="E1722" s="22" t="s">
        <v>1406</v>
      </c>
      <c r="F1722" t="s">
        <v>4684</v>
      </c>
      <c r="G1722" t="s">
        <v>4618</v>
      </c>
      <c r="H1722" s="22" t="s">
        <v>1551</v>
      </c>
      <c r="I1722" t="s">
        <v>4619</v>
      </c>
      <c r="J1722" s="11" t="str">
        <f t="shared" si="155"/>
        <v>IC.IT.120609</v>
      </c>
      <c r="K1722" s="2" t="s">
        <v>1192</v>
      </c>
      <c r="L1722" t="str">
        <f t="shared" si="156"/>
        <v>Back, right</v>
      </c>
      <c r="M1722" s="12" t="str">
        <f t="shared" si="157"/>
        <v>PI.IC.IT.120609.01</v>
      </c>
      <c r="N1722" s="12"/>
      <c r="O1722" s="12" t="str">
        <f t="shared" si="158"/>
        <v>PH.IC.IT.120609.01</v>
      </c>
      <c r="Q1722" s="12" t="str">
        <f t="shared" si="159"/>
        <v>CL.IC.IT.120609.01</v>
      </c>
    </row>
    <row r="1723" spans="1:19" ht="15">
      <c r="A1723" t="s">
        <v>4089</v>
      </c>
      <c r="C1723" s="2" t="s">
        <v>11023</v>
      </c>
      <c r="E1723" s="22" t="s">
        <v>1406</v>
      </c>
      <c r="F1723" t="s">
        <v>4684</v>
      </c>
      <c r="G1723" t="s">
        <v>4620</v>
      </c>
      <c r="H1723" s="22" t="s">
        <v>1571</v>
      </c>
      <c r="I1723" t="s">
        <v>4621</v>
      </c>
      <c r="J1723" s="11" t="str">
        <f t="shared" si="155"/>
        <v>IC.IT.120610</v>
      </c>
      <c r="K1723" s="2" t="s">
        <v>11324</v>
      </c>
      <c r="L1723" t="str">
        <f t="shared" si="156"/>
        <v>Back, left</v>
      </c>
      <c r="M1723" s="12" t="str">
        <f t="shared" si="157"/>
        <v>PI.IC.IT.120610.01</v>
      </c>
      <c r="N1723" s="12"/>
      <c r="O1723" s="12" t="str">
        <f t="shared" si="158"/>
        <v>PH.IC.IT.120610.01</v>
      </c>
      <c r="Q1723" s="12" t="str">
        <f t="shared" si="159"/>
        <v>CL.IC.IT.120610.01</v>
      </c>
    </row>
    <row r="1724" spans="1:19" ht="15">
      <c r="A1724" t="s">
        <v>4089</v>
      </c>
      <c r="C1724" s="2" t="s">
        <v>11023</v>
      </c>
      <c r="E1724" s="22" t="s">
        <v>1406</v>
      </c>
      <c r="F1724" t="s">
        <v>4684</v>
      </c>
      <c r="G1724" t="s">
        <v>1234</v>
      </c>
      <c r="H1724" s="22" t="s">
        <v>1298</v>
      </c>
      <c r="I1724" t="s">
        <v>1234</v>
      </c>
      <c r="J1724" s="11" t="str">
        <f t="shared" si="155"/>
        <v>IC.IT.120611</v>
      </c>
      <c r="K1724" s="2" t="s">
        <v>11324</v>
      </c>
      <c r="L1724" t="str">
        <f t="shared" si="156"/>
        <v>Back</v>
      </c>
      <c r="M1724" s="12" t="str">
        <f t="shared" si="157"/>
        <v>PI.IC.IT.120611.01</v>
      </c>
      <c r="N1724" s="12"/>
      <c r="O1724" s="12" t="str">
        <f t="shared" si="158"/>
        <v>PH.IC.IT.120611.01</v>
      </c>
      <c r="Q1724" s="12" t="str">
        <f t="shared" si="159"/>
        <v>CL.IC.IT.120611.01</v>
      </c>
    </row>
    <row r="1725" spans="1:19" ht="15">
      <c r="A1725" t="s">
        <v>4089</v>
      </c>
      <c r="C1725" s="2" t="s">
        <v>11023</v>
      </c>
      <c r="D1725" t="s">
        <v>4622</v>
      </c>
      <c r="E1725" s="22" t="s">
        <v>1419</v>
      </c>
      <c r="F1725" t="s">
        <v>4685</v>
      </c>
      <c r="G1725" t="s">
        <v>1656</v>
      </c>
      <c r="H1725" s="22" t="s">
        <v>1396</v>
      </c>
      <c r="I1725" t="s">
        <v>4423</v>
      </c>
      <c r="J1725" s="11" t="str">
        <f t="shared" si="155"/>
        <v>IC.IT.120701</v>
      </c>
      <c r="K1725" s="2" t="s">
        <v>1192</v>
      </c>
      <c r="L1725" t="str">
        <f t="shared" si="156"/>
        <v>Generalized</v>
      </c>
      <c r="M1725" s="12" t="str">
        <f t="shared" si="157"/>
        <v>PI.IC.IT.120701.01</v>
      </c>
      <c r="N1725" s="12"/>
      <c r="O1725" s="12" t="str">
        <f t="shared" si="158"/>
        <v>PH.IC.IT.120701.01</v>
      </c>
      <c r="Q1725" s="12" t="str">
        <f t="shared" si="159"/>
        <v>CL.IC.IT.120701.01</v>
      </c>
    </row>
    <row r="1726" spans="1:19" ht="15">
      <c r="A1726" t="s">
        <v>4089</v>
      </c>
      <c r="C1726" s="2" t="s">
        <v>11023</v>
      </c>
      <c r="D1726" t="s">
        <v>5363</v>
      </c>
      <c r="E1726" s="22" t="s">
        <v>1550</v>
      </c>
      <c r="F1726" t="s">
        <v>4686</v>
      </c>
      <c r="G1726" t="s">
        <v>4625</v>
      </c>
      <c r="H1726" s="22" t="s">
        <v>1396</v>
      </c>
      <c r="I1726" t="s">
        <v>4625</v>
      </c>
      <c r="J1726" s="11" t="str">
        <f t="shared" si="155"/>
        <v>IC.IT.120801</v>
      </c>
      <c r="K1726" s="2" t="s">
        <v>1192</v>
      </c>
      <c r="L1726" t="str">
        <f t="shared" si="156"/>
        <v>Abrasion</v>
      </c>
      <c r="M1726" s="12" t="str">
        <f t="shared" si="157"/>
        <v>PI.IC.IT.120801.01</v>
      </c>
      <c r="N1726" s="12"/>
      <c r="O1726" s="12" t="str">
        <f t="shared" si="158"/>
        <v>PH.IC.IT.120801.01</v>
      </c>
      <c r="Q1726" s="12" t="str">
        <f t="shared" si="159"/>
        <v>CL.IC.IT.120801.01</v>
      </c>
    </row>
    <row r="1727" spans="1:19" ht="15">
      <c r="A1727" t="s">
        <v>4089</v>
      </c>
      <c r="C1727" s="2" t="s">
        <v>11023</v>
      </c>
      <c r="E1727" s="22" t="s">
        <v>1550</v>
      </c>
      <c r="F1727" t="s">
        <v>4686</v>
      </c>
      <c r="G1727" t="s">
        <v>4626</v>
      </c>
      <c r="H1727" s="22" t="s">
        <v>1398</v>
      </c>
      <c r="I1727" t="s">
        <v>4626</v>
      </c>
      <c r="J1727" s="11" t="str">
        <f t="shared" si="155"/>
        <v>IC.IT.120802</v>
      </c>
      <c r="K1727" s="2" t="s">
        <v>1192</v>
      </c>
      <c r="L1727" t="str">
        <f t="shared" si="156"/>
        <v>Blister</v>
      </c>
      <c r="M1727" s="12" t="str">
        <f t="shared" si="157"/>
        <v>PI.IC.IT.120802.01</v>
      </c>
      <c r="N1727" s="12"/>
      <c r="O1727" s="12" t="str">
        <f t="shared" si="158"/>
        <v>PH.IC.IT.120802.01</v>
      </c>
      <c r="Q1727" s="12" t="str">
        <f t="shared" si="159"/>
        <v>CL.IC.IT.120802.01</v>
      </c>
    </row>
    <row r="1728" spans="1:19" ht="15">
      <c r="A1728" t="s">
        <v>4089</v>
      </c>
      <c r="C1728" s="2" t="s">
        <v>11023</v>
      </c>
      <c r="E1728" s="22" t="s">
        <v>1550</v>
      </c>
      <c r="F1728" t="s">
        <v>4686</v>
      </c>
      <c r="G1728" t="s">
        <v>3300</v>
      </c>
      <c r="H1728" s="22" t="s">
        <v>1400</v>
      </c>
      <c r="I1728" t="s">
        <v>3300</v>
      </c>
      <c r="J1728" s="11" t="str">
        <f t="shared" si="155"/>
        <v>IC.IT.120803</v>
      </c>
      <c r="K1728" s="2" t="s">
        <v>1192</v>
      </c>
      <c r="L1728" t="str">
        <f t="shared" si="156"/>
        <v>Rash</v>
      </c>
      <c r="M1728" s="12" t="str">
        <f t="shared" si="157"/>
        <v>PI.IC.IT.120803.01</v>
      </c>
      <c r="N1728" s="12"/>
      <c r="O1728" s="12" t="str">
        <f t="shared" si="158"/>
        <v>PH.IC.IT.120803.01</v>
      </c>
      <c r="Q1728" s="12" t="str">
        <f t="shared" si="159"/>
        <v>CL.IC.IT.120803.01</v>
      </c>
    </row>
    <row r="1729" spans="1:17" ht="15">
      <c r="A1729" t="s">
        <v>4089</v>
      </c>
      <c r="C1729" s="2" t="s">
        <v>11023</v>
      </c>
      <c r="E1729" s="22" t="s">
        <v>1550</v>
      </c>
      <c r="F1729" t="s">
        <v>4686</v>
      </c>
      <c r="G1729" t="s">
        <v>1533</v>
      </c>
      <c r="H1729" s="22" t="s">
        <v>1402</v>
      </c>
      <c r="I1729" t="s">
        <v>1533</v>
      </c>
      <c r="J1729" s="11" t="str">
        <f t="shared" si="155"/>
        <v>IC.IT.120804</v>
      </c>
      <c r="K1729" s="2" t="s">
        <v>11324</v>
      </c>
      <c r="L1729" t="str">
        <f t="shared" si="156"/>
        <v>Hematoma</v>
      </c>
      <c r="M1729" s="12" t="str">
        <f t="shared" si="157"/>
        <v>PI.IC.IT.120804.01</v>
      </c>
      <c r="N1729" s="12"/>
      <c r="O1729" s="12" t="str">
        <f t="shared" si="158"/>
        <v>PH.IC.IT.120804.01</v>
      </c>
      <c r="Q1729" s="12" t="str">
        <f t="shared" si="159"/>
        <v>CL.IC.IT.120804.01</v>
      </c>
    </row>
    <row r="1730" spans="1:17" ht="15">
      <c r="A1730" t="s">
        <v>4089</v>
      </c>
      <c r="C1730" s="2" t="s">
        <v>11023</v>
      </c>
      <c r="E1730" s="22" t="s">
        <v>1550</v>
      </c>
      <c r="F1730" t="s">
        <v>4686</v>
      </c>
      <c r="G1730" t="s">
        <v>2693</v>
      </c>
      <c r="H1730" s="22" t="s">
        <v>1404</v>
      </c>
      <c r="I1730" t="s">
        <v>2693</v>
      </c>
      <c r="J1730" s="11" t="str">
        <f t="shared" si="155"/>
        <v>IC.IT.120805</v>
      </c>
      <c r="K1730" s="2" t="s">
        <v>1192</v>
      </c>
      <c r="L1730" t="str">
        <f t="shared" si="156"/>
        <v>Bruising</v>
      </c>
      <c r="M1730" s="12" t="str">
        <f t="shared" si="157"/>
        <v>PI.IC.IT.120805.01</v>
      </c>
      <c r="N1730" s="12"/>
      <c r="O1730" s="12" t="str">
        <f t="shared" si="158"/>
        <v>PH.IC.IT.120805.01</v>
      </c>
      <c r="Q1730" s="12" t="str">
        <f t="shared" si="159"/>
        <v>CL.IC.IT.120805.01</v>
      </c>
    </row>
    <row r="1731" spans="1:17" ht="15">
      <c r="A1731" t="s">
        <v>4089</v>
      </c>
      <c r="C1731" s="2" t="s">
        <v>11023</v>
      </c>
      <c r="E1731" s="22" t="s">
        <v>1550</v>
      </c>
      <c r="F1731" t="s">
        <v>4686</v>
      </c>
      <c r="G1731" t="s">
        <v>4629</v>
      </c>
      <c r="H1731" s="22" t="s">
        <v>1406</v>
      </c>
      <c r="I1731" t="s">
        <v>4490</v>
      </c>
      <c r="J1731" s="11" t="str">
        <f t="shared" si="155"/>
        <v>IC.IT.120806</v>
      </c>
      <c r="K1731" s="2" t="s">
        <v>1192</v>
      </c>
      <c r="L1731" t="str">
        <f t="shared" si="156"/>
        <v>Incontinence dermatitis</v>
      </c>
      <c r="M1731" s="12" t="str">
        <f t="shared" si="157"/>
        <v>PI.IC.IT.120806.01</v>
      </c>
      <c r="N1731" s="12"/>
      <c r="O1731" s="12" t="str">
        <f t="shared" si="158"/>
        <v>PH.IC.IT.120806.01</v>
      </c>
      <c r="Q1731" s="12" t="str">
        <f t="shared" si="159"/>
        <v>CL.IC.IT.120806.01</v>
      </c>
    </row>
    <row r="1732" spans="1:17" ht="15">
      <c r="A1732" t="s">
        <v>4089</v>
      </c>
      <c r="C1732" s="2" t="s">
        <v>11023</v>
      </c>
      <c r="E1732" s="22" t="s">
        <v>1550</v>
      </c>
      <c r="F1732" t="s">
        <v>4686</v>
      </c>
      <c r="G1732" t="s">
        <v>4492</v>
      </c>
      <c r="H1732" s="22" t="s">
        <v>1419</v>
      </c>
      <c r="I1732" t="s">
        <v>4492</v>
      </c>
      <c r="J1732" s="11" t="str">
        <f t="shared" si="155"/>
        <v>IC.IT.120807</v>
      </c>
      <c r="K1732" s="2" t="s">
        <v>1192</v>
      </c>
      <c r="L1732" t="str">
        <f t="shared" si="156"/>
        <v>Excoriation</v>
      </c>
      <c r="M1732" s="12" t="str">
        <f t="shared" si="157"/>
        <v>PI.IC.IT.120807.01</v>
      </c>
      <c r="N1732" s="12"/>
      <c r="O1732" s="12" t="str">
        <f t="shared" si="158"/>
        <v>PH.IC.IT.120807.01</v>
      </c>
      <c r="Q1732" s="12" t="str">
        <f t="shared" si="159"/>
        <v>CL.IC.IT.120807.01</v>
      </c>
    </row>
    <row r="1733" spans="1:17" ht="15">
      <c r="A1733" t="s">
        <v>4089</v>
      </c>
      <c r="C1733" s="2" t="s">
        <v>11023</v>
      </c>
      <c r="E1733" s="2" t="s">
        <v>10093</v>
      </c>
      <c r="F1733" t="s">
        <v>4686</v>
      </c>
      <c r="G1733" t="s">
        <v>4076</v>
      </c>
      <c r="H1733" s="2" t="s">
        <v>10093</v>
      </c>
      <c r="I1733" t="s">
        <v>4076</v>
      </c>
      <c r="J1733" s="11" t="str">
        <f t="shared" si="155"/>
        <v>IC.IT.120808</v>
      </c>
      <c r="K1733" s="2" t="s">
        <v>1192</v>
      </c>
      <c r="L1733" t="str">
        <f t="shared" si="156"/>
        <v>Petechiae</v>
      </c>
      <c r="M1733" s="12" t="str">
        <f t="shared" si="157"/>
        <v>PI.IC.IT.120808.01</v>
      </c>
      <c r="N1733" s="12"/>
      <c r="O1733" s="12" t="str">
        <f t="shared" si="158"/>
        <v>PH.IC.IT.120808.01</v>
      </c>
      <c r="Q1733" s="12" t="str">
        <f t="shared" si="159"/>
        <v>CL.IC.IT.120808.01</v>
      </c>
    </row>
    <row r="1734" spans="1:17" ht="15">
      <c r="A1734" t="s">
        <v>4089</v>
      </c>
      <c r="C1734" s="2" t="s">
        <v>11023</v>
      </c>
      <c r="E1734" s="2" t="s">
        <v>10093</v>
      </c>
      <c r="F1734" t="s">
        <v>4686</v>
      </c>
      <c r="G1734" t="s">
        <v>2971</v>
      </c>
      <c r="H1734" s="2" t="s">
        <v>10095</v>
      </c>
      <c r="I1734" t="s">
        <v>930</v>
      </c>
      <c r="J1734" s="11" t="str">
        <f t="shared" si="155"/>
        <v>IC.IT.120809</v>
      </c>
      <c r="K1734" s="2" t="s">
        <v>1192</v>
      </c>
      <c r="L1734" t="str">
        <f t="shared" si="156"/>
        <v>Other: specify</v>
      </c>
      <c r="M1734" s="12" t="str">
        <f t="shared" si="157"/>
        <v>PI.IC.IT.120809.01</v>
      </c>
      <c r="N1734" s="12"/>
      <c r="O1734" s="12" t="str">
        <f t="shared" si="158"/>
        <v>PH.IC.IT.120809.01</v>
      </c>
      <c r="Q1734" s="12" t="str">
        <f t="shared" si="159"/>
        <v>CL.IC.IT.120809.01</v>
      </c>
    </row>
    <row r="1735" spans="1:17" ht="15">
      <c r="A1735" t="s">
        <v>4089</v>
      </c>
      <c r="B1735" t="s">
        <v>4687</v>
      </c>
      <c r="C1735" s="2" t="s">
        <v>8201</v>
      </c>
      <c r="D1735" t="s">
        <v>4631</v>
      </c>
      <c r="E1735" s="22" t="s">
        <v>1396</v>
      </c>
      <c r="F1735" t="s">
        <v>4688</v>
      </c>
      <c r="G1735" t="s">
        <v>4572</v>
      </c>
      <c r="H1735" s="22" t="s">
        <v>1396</v>
      </c>
      <c r="I1735" t="s">
        <v>3009</v>
      </c>
      <c r="J1735" s="11" t="str">
        <f t="shared" si="155"/>
        <v>IC.IT.130101</v>
      </c>
      <c r="K1735" s="2" t="s">
        <v>1192</v>
      </c>
      <c r="L1735" t="str">
        <f t="shared" si="156"/>
        <v>Abdomen upper quadrant right</v>
      </c>
      <c r="M1735" s="12" t="str">
        <f t="shared" si="157"/>
        <v>PI.IC.IT.130101.01</v>
      </c>
      <c r="N1735" s="12"/>
      <c r="O1735" s="12" t="str">
        <f t="shared" si="158"/>
        <v>PH.IC.IT.130101.01</v>
      </c>
      <c r="Q1735" s="12" t="str">
        <f t="shared" si="159"/>
        <v>CL.IC.IT.130101.01</v>
      </c>
    </row>
    <row r="1736" spans="1:17" ht="15">
      <c r="A1736" t="s">
        <v>4089</v>
      </c>
      <c r="C1736" s="2" t="s">
        <v>8201</v>
      </c>
      <c r="E1736" s="22" t="s">
        <v>1396</v>
      </c>
      <c r="F1736" t="s">
        <v>4688</v>
      </c>
      <c r="G1736" t="s">
        <v>4573</v>
      </c>
      <c r="H1736" s="22" t="s">
        <v>1398</v>
      </c>
      <c r="I1736" t="s">
        <v>3011</v>
      </c>
      <c r="J1736" s="11" t="str">
        <f t="shared" si="155"/>
        <v>IC.IT.130102</v>
      </c>
      <c r="K1736" s="2" t="s">
        <v>1192</v>
      </c>
      <c r="L1736" t="str">
        <f t="shared" si="156"/>
        <v>Abdomen lower quadrant right</v>
      </c>
      <c r="M1736" s="12" t="str">
        <f t="shared" si="157"/>
        <v>PI.IC.IT.130102.01</v>
      </c>
      <c r="N1736" s="12"/>
      <c r="O1736" s="12" t="str">
        <f t="shared" si="158"/>
        <v>PH.IC.IT.130102.01</v>
      </c>
      <c r="Q1736" s="12" t="str">
        <f t="shared" si="159"/>
        <v>CL.IC.IT.130102.01</v>
      </c>
    </row>
    <row r="1737" spans="1:17" ht="15">
      <c r="A1737" t="s">
        <v>4089</v>
      </c>
      <c r="C1737" s="2" t="s">
        <v>8201</v>
      </c>
      <c r="E1737" s="22" t="s">
        <v>1396</v>
      </c>
      <c r="F1737" t="s">
        <v>4688</v>
      </c>
      <c r="G1737" t="s">
        <v>4574</v>
      </c>
      <c r="H1737" s="22" t="s">
        <v>1400</v>
      </c>
      <c r="I1737" t="s">
        <v>3013</v>
      </c>
      <c r="J1737" s="11" t="str">
        <f t="shared" si="155"/>
        <v>IC.IT.130103</v>
      </c>
      <c r="K1737" s="2" t="s">
        <v>1192</v>
      </c>
      <c r="L1737" t="str">
        <f t="shared" si="156"/>
        <v>Abdomen upper quadrant left</v>
      </c>
      <c r="M1737" s="12" t="str">
        <f t="shared" si="157"/>
        <v>PI.IC.IT.130103.01</v>
      </c>
      <c r="N1737" s="12"/>
      <c r="O1737" s="12" t="str">
        <f t="shared" si="158"/>
        <v>PH.IC.IT.130103.01</v>
      </c>
      <c r="Q1737" s="12" t="str">
        <f t="shared" si="159"/>
        <v>CL.IC.IT.130103.01</v>
      </c>
    </row>
    <row r="1738" spans="1:17" ht="15">
      <c r="A1738" t="s">
        <v>4089</v>
      </c>
      <c r="C1738" s="2" t="s">
        <v>8201</v>
      </c>
      <c r="E1738" s="22" t="s">
        <v>1396</v>
      </c>
      <c r="F1738" t="s">
        <v>4688</v>
      </c>
      <c r="G1738" t="s">
        <v>4575</v>
      </c>
      <c r="H1738" s="22" t="s">
        <v>1402</v>
      </c>
      <c r="I1738" t="s">
        <v>3015</v>
      </c>
      <c r="J1738" s="11" t="str">
        <f t="shared" si="155"/>
        <v>IC.IT.130104</v>
      </c>
      <c r="K1738" s="2" t="s">
        <v>1192</v>
      </c>
      <c r="L1738" t="str">
        <f t="shared" si="156"/>
        <v>Abdomen lower quadrant left</v>
      </c>
      <c r="M1738" s="12" t="str">
        <f t="shared" si="157"/>
        <v>PI.IC.IT.130104.01</v>
      </c>
      <c r="N1738" s="12"/>
      <c r="O1738" s="12" t="str">
        <f t="shared" si="158"/>
        <v>PH.IC.IT.130104.01</v>
      </c>
      <c r="Q1738" s="12" t="str">
        <f t="shared" si="159"/>
        <v>CL.IC.IT.130104.01</v>
      </c>
    </row>
    <row r="1739" spans="1:17" ht="15">
      <c r="A1739" t="s">
        <v>4089</v>
      </c>
      <c r="C1739" s="2" t="s">
        <v>8201</v>
      </c>
      <c r="E1739" s="22" t="s">
        <v>1396</v>
      </c>
      <c r="F1739" t="s">
        <v>4688</v>
      </c>
      <c r="G1739" t="s">
        <v>4576</v>
      </c>
      <c r="H1739" s="22" t="s">
        <v>1404</v>
      </c>
      <c r="I1739" t="s">
        <v>4005</v>
      </c>
      <c r="J1739" s="11" t="str">
        <f t="shared" si="155"/>
        <v>IC.IT.130105</v>
      </c>
      <c r="K1739" s="2" t="s">
        <v>1192</v>
      </c>
      <c r="L1739" t="str">
        <f t="shared" si="156"/>
        <v>Abdomen entire</v>
      </c>
      <c r="M1739" s="12" t="str">
        <f t="shared" si="157"/>
        <v>PI.IC.IT.130105.01</v>
      </c>
      <c r="N1739" s="12"/>
      <c r="O1739" s="12" t="str">
        <f t="shared" si="158"/>
        <v>PH.IC.IT.130105.01</v>
      </c>
      <c r="Q1739" s="12" t="str">
        <f t="shared" si="159"/>
        <v>CL.IC.IT.130105.01</v>
      </c>
    </row>
    <row r="1740" spans="1:17" ht="15">
      <c r="A1740" t="s">
        <v>4089</v>
      </c>
      <c r="C1740" s="2" t="s">
        <v>8201</v>
      </c>
      <c r="E1740" s="22" t="s">
        <v>1396</v>
      </c>
      <c r="F1740" t="s">
        <v>4688</v>
      </c>
      <c r="G1740" t="s">
        <v>4006</v>
      </c>
      <c r="H1740" s="22" t="s">
        <v>1406</v>
      </c>
      <c r="I1740" t="s">
        <v>4299</v>
      </c>
      <c r="J1740" s="11" t="str">
        <f t="shared" si="155"/>
        <v>IC.IT.130106</v>
      </c>
      <c r="K1740" s="2" t="s">
        <v>1192</v>
      </c>
      <c r="L1740" t="str">
        <f t="shared" si="156"/>
        <v>Flank, right</v>
      </c>
      <c r="M1740" s="12" t="str">
        <f t="shared" si="157"/>
        <v>PI.IC.IT.130106.01</v>
      </c>
      <c r="N1740" s="12"/>
      <c r="O1740" s="12" t="str">
        <f t="shared" si="158"/>
        <v>PH.IC.IT.130106.01</v>
      </c>
      <c r="Q1740" s="12" t="str">
        <f t="shared" si="159"/>
        <v>CL.IC.IT.130106.01</v>
      </c>
    </row>
    <row r="1741" spans="1:17" ht="15">
      <c r="A1741" t="s">
        <v>4089</v>
      </c>
      <c r="C1741" s="2" t="s">
        <v>8201</v>
      </c>
      <c r="E1741" s="22" t="s">
        <v>1396</v>
      </c>
      <c r="F1741" t="s">
        <v>4688</v>
      </c>
      <c r="G1741" t="s">
        <v>4034</v>
      </c>
      <c r="H1741" s="22" t="s">
        <v>1419</v>
      </c>
      <c r="I1741" t="s">
        <v>4035</v>
      </c>
      <c r="J1741" s="11" t="str">
        <f t="shared" si="155"/>
        <v>IC.IT.130107</v>
      </c>
      <c r="K1741" s="2" t="s">
        <v>1192</v>
      </c>
      <c r="L1741" t="str">
        <f t="shared" si="156"/>
        <v>Flank, left</v>
      </c>
      <c r="M1741" s="12" t="str">
        <f t="shared" si="157"/>
        <v>PI.IC.IT.130107.01</v>
      </c>
      <c r="N1741" s="12"/>
      <c r="O1741" s="12" t="str">
        <f t="shared" si="158"/>
        <v>PH.IC.IT.130107.01</v>
      </c>
      <c r="Q1741" s="12" t="str">
        <f t="shared" si="159"/>
        <v>CL.IC.IT.130107.01</v>
      </c>
    </row>
    <row r="1742" spans="1:17" ht="15">
      <c r="A1742" t="s">
        <v>4089</v>
      </c>
      <c r="C1742" s="2" t="s">
        <v>8201</v>
      </c>
      <c r="D1742" t="s">
        <v>5196</v>
      </c>
      <c r="E1742" s="22" t="s">
        <v>1398</v>
      </c>
      <c r="F1742" t="s">
        <v>4317</v>
      </c>
      <c r="G1742" t="s">
        <v>4038</v>
      </c>
      <c r="H1742" s="22" t="s">
        <v>1396</v>
      </c>
      <c r="I1742" t="s">
        <v>4039</v>
      </c>
      <c r="J1742" s="11" t="str">
        <f t="shared" si="155"/>
        <v>IC.IT.130201</v>
      </c>
      <c r="K1742" s="2" t="s">
        <v>11324</v>
      </c>
      <c r="L1742" t="str">
        <f t="shared" si="156"/>
        <v>Axilla, right</v>
      </c>
      <c r="M1742" s="12" t="str">
        <f t="shared" si="157"/>
        <v>PI.IC.IT.130201.01</v>
      </c>
      <c r="N1742" s="12"/>
      <c r="O1742" s="12" t="str">
        <f t="shared" si="158"/>
        <v>PH.IC.IT.130201.01</v>
      </c>
      <c r="Q1742" s="12" t="str">
        <f t="shared" si="159"/>
        <v>CL.IC.IT.130201.01</v>
      </c>
    </row>
    <row r="1743" spans="1:17" ht="15">
      <c r="A1743" t="s">
        <v>4089</v>
      </c>
      <c r="C1743" s="2" t="s">
        <v>8201</v>
      </c>
      <c r="E1743" s="22" t="s">
        <v>1398</v>
      </c>
      <c r="F1743" t="s">
        <v>4317</v>
      </c>
      <c r="G1743" t="s">
        <v>4040</v>
      </c>
      <c r="H1743" s="22" t="s">
        <v>1398</v>
      </c>
      <c r="I1743" t="s">
        <v>4041</v>
      </c>
      <c r="J1743" s="11" t="str">
        <f t="shared" si="155"/>
        <v>IC.IT.130202</v>
      </c>
      <c r="K1743" s="2" t="s">
        <v>11324</v>
      </c>
      <c r="L1743" t="str">
        <f t="shared" si="156"/>
        <v>Axilla, left</v>
      </c>
      <c r="M1743" s="12" t="str">
        <f t="shared" si="157"/>
        <v>PI.IC.IT.130202.01</v>
      </c>
      <c r="N1743" s="12"/>
      <c r="O1743" s="12" t="str">
        <f t="shared" si="158"/>
        <v>PH.IC.IT.130202.01</v>
      </c>
      <c r="Q1743" s="12" t="str">
        <f t="shared" si="159"/>
        <v>CL.IC.IT.130202.01</v>
      </c>
    </row>
    <row r="1744" spans="1:17" ht="15">
      <c r="A1744" t="s">
        <v>4089</v>
      </c>
      <c r="C1744" s="2" t="s">
        <v>8201</v>
      </c>
      <c r="E1744" s="22" t="s">
        <v>1398</v>
      </c>
      <c r="F1744" t="s">
        <v>4317</v>
      </c>
      <c r="G1744" t="s">
        <v>4042</v>
      </c>
      <c r="H1744" s="22" t="s">
        <v>1400</v>
      </c>
      <c r="I1744" t="s">
        <v>4043</v>
      </c>
      <c r="J1744" s="11" t="str">
        <f t="shared" si="155"/>
        <v>IC.IT.130203</v>
      </c>
      <c r="K1744" s="2" t="s">
        <v>11324</v>
      </c>
      <c r="L1744" t="str">
        <f t="shared" si="156"/>
        <v>Arm upper, right</v>
      </c>
      <c r="M1744" s="12" t="str">
        <f t="shared" si="157"/>
        <v>PI.IC.IT.130203.01</v>
      </c>
      <c r="N1744" s="12"/>
      <c r="O1744" s="12" t="str">
        <f t="shared" si="158"/>
        <v>PH.IC.IT.130203.01</v>
      </c>
      <c r="Q1744" s="12" t="str">
        <f t="shared" si="159"/>
        <v>CL.IC.IT.130203.01</v>
      </c>
    </row>
    <row r="1745" spans="1:17" ht="15">
      <c r="A1745" t="s">
        <v>4089</v>
      </c>
      <c r="C1745" s="2" t="s">
        <v>8201</v>
      </c>
      <c r="E1745" s="22" t="s">
        <v>1398</v>
      </c>
      <c r="F1745" t="s">
        <v>4317</v>
      </c>
      <c r="G1745" t="s">
        <v>4044</v>
      </c>
      <c r="H1745" s="22" t="s">
        <v>1402</v>
      </c>
      <c r="I1745" t="s">
        <v>3886</v>
      </c>
      <c r="J1745" s="11" t="str">
        <f t="shared" si="155"/>
        <v>IC.IT.130204</v>
      </c>
      <c r="K1745" s="2" t="s">
        <v>11324</v>
      </c>
      <c r="L1745" t="str">
        <f t="shared" si="156"/>
        <v>Arm upper, left</v>
      </c>
      <c r="M1745" s="12" t="str">
        <f t="shared" si="157"/>
        <v>PI.IC.IT.130204.01</v>
      </c>
      <c r="N1745" s="12"/>
      <c r="O1745" s="12" t="str">
        <f t="shared" si="158"/>
        <v>PH.IC.IT.130204.01</v>
      </c>
      <c r="Q1745" s="12" t="str">
        <f t="shared" si="159"/>
        <v>CL.IC.IT.130204.01</v>
      </c>
    </row>
    <row r="1746" spans="1:17" ht="15">
      <c r="A1746" t="s">
        <v>4089</v>
      </c>
      <c r="C1746" s="2" t="s">
        <v>8201</v>
      </c>
      <c r="E1746" s="22" t="s">
        <v>1398</v>
      </c>
      <c r="F1746" t="s">
        <v>4317</v>
      </c>
      <c r="G1746" t="s">
        <v>3887</v>
      </c>
      <c r="H1746" s="22" t="s">
        <v>1404</v>
      </c>
      <c r="I1746" t="s">
        <v>3888</v>
      </c>
      <c r="J1746" s="11" t="str">
        <f t="shared" si="155"/>
        <v>IC.IT.130205</v>
      </c>
      <c r="K1746" s="2" t="s">
        <v>11324</v>
      </c>
      <c r="L1746" t="str">
        <f t="shared" si="156"/>
        <v>Elbow, right</v>
      </c>
      <c r="M1746" s="12" t="str">
        <f t="shared" si="157"/>
        <v>PI.IC.IT.130205.01</v>
      </c>
      <c r="N1746" s="12"/>
      <c r="O1746" s="12" t="str">
        <f t="shared" si="158"/>
        <v>PH.IC.IT.130205.01</v>
      </c>
      <c r="Q1746" s="12" t="str">
        <f t="shared" si="159"/>
        <v>CL.IC.IT.130205.01</v>
      </c>
    </row>
    <row r="1747" spans="1:17" ht="15">
      <c r="A1747" t="s">
        <v>4089</v>
      </c>
      <c r="C1747" s="2" t="s">
        <v>8201</v>
      </c>
      <c r="E1747" s="22" t="s">
        <v>1398</v>
      </c>
      <c r="F1747" t="s">
        <v>4317</v>
      </c>
      <c r="G1747" t="s">
        <v>3889</v>
      </c>
      <c r="H1747" s="22" t="s">
        <v>1406</v>
      </c>
      <c r="I1747" t="s">
        <v>3890</v>
      </c>
      <c r="J1747" s="11" t="str">
        <f t="shared" si="155"/>
        <v>IC.IT.130206</v>
      </c>
      <c r="K1747" s="2" t="s">
        <v>11324</v>
      </c>
      <c r="L1747" t="str">
        <f t="shared" si="156"/>
        <v>Elbow, left</v>
      </c>
      <c r="M1747" s="12" t="str">
        <f t="shared" si="157"/>
        <v>PI.IC.IT.130206.01</v>
      </c>
      <c r="N1747" s="12"/>
      <c r="O1747" s="12" t="str">
        <f t="shared" si="158"/>
        <v>PH.IC.IT.130206.01</v>
      </c>
      <c r="Q1747" s="12" t="str">
        <f t="shared" si="159"/>
        <v>CL.IC.IT.130206.01</v>
      </c>
    </row>
    <row r="1748" spans="1:17" ht="15">
      <c r="A1748" t="s">
        <v>4089</v>
      </c>
      <c r="C1748" s="2" t="s">
        <v>8201</v>
      </c>
      <c r="E1748" s="22" t="s">
        <v>1398</v>
      </c>
      <c r="F1748" t="s">
        <v>4317</v>
      </c>
      <c r="G1748" t="s">
        <v>3891</v>
      </c>
      <c r="H1748" s="22" t="s">
        <v>1419</v>
      </c>
      <c r="I1748" t="s">
        <v>3892</v>
      </c>
      <c r="J1748" s="11" t="str">
        <f t="shared" si="155"/>
        <v>IC.IT.130207</v>
      </c>
      <c r="K1748" s="2" t="s">
        <v>11324</v>
      </c>
      <c r="L1748" t="str">
        <f t="shared" si="156"/>
        <v>Forearm, right</v>
      </c>
      <c r="M1748" s="12" t="str">
        <f t="shared" si="157"/>
        <v>PI.IC.IT.130207.01</v>
      </c>
      <c r="N1748" s="12"/>
      <c r="O1748" s="12" t="str">
        <f t="shared" si="158"/>
        <v>PH.IC.IT.130207.01</v>
      </c>
      <c r="Q1748" s="12" t="str">
        <f t="shared" si="159"/>
        <v>CL.IC.IT.130207.01</v>
      </c>
    </row>
    <row r="1749" spans="1:17" ht="15">
      <c r="A1749" t="s">
        <v>4089</v>
      </c>
      <c r="C1749" s="2" t="s">
        <v>8201</v>
      </c>
      <c r="E1749" s="22" t="s">
        <v>1398</v>
      </c>
      <c r="F1749" t="s">
        <v>4317</v>
      </c>
      <c r="G1749" t="s">
        <v>3893</v>
      </c>
      <c r="H1749" s="22" t="s">
        <v>1550</v>
      </c>
      <c r="I1749" t="s">
        <v>3894</v>
      </c>
      <c r="J1749" s="11" t="str">
        <f t="shared" si="155"/>
        <v>IC.IT.130208</v>
      </c>
      <c r="K1749" s="2" t="s">
        <v>11324</v>
      </c>
      <c r="L1749" t="str">
        <f t="shared" si="156"/>
        <v>Forearm, left</v>
      </c>
      <c r="M1749" s="12" t="str">
        <f t="shared" si="157"/>
        <v>PI.IC.IT.130208.01</v>
      </c>
      <c r="N1749" s="12"/>
      <c r="O1749" s="12" t="str">
        <f t="shared" si="158"/>
        <v>PH.IC.IT.130208.01</v>
      </c>
      <c r="Q1749" s="12" t="str">
        <f t="shared" si="159"/>
        <v>CL.IC.IT.130208.01</v>
      </c>
    </row>
    <row r="1750" spans="1:17" ht="15">
      <c r="A1750" t="s">
        <v>4089</v>
      </c>
      <c r="C1750" s="2" t="s">
        <v>8201</v>
      </c>
      <c r="E1750" s="22" t="s">
        <v>1398</v>
      </c>
      <c r="F1750" t="s">
        <v>4317</v>
      </c>
      <c r="G1750" t="s">
        <v>3895</v>
      </c>
      <c r="H1750" s="22" t="s">
        <v>1551</v>
      </c>
      <c r="I1750" t="s">
        <v>3896</v>
      </c>
      <c r="J1750" s="11" t="str">
        <f t="shared" si="155"/>
        <v>IC.IT.130209</v>
      </c>
      <c r="K1750" s="2" t="s">
        <v>1192</v>
      </c>
      <c r="L1750" t="str">
        <f t="shared" si="156"/>
        <v>Wrist, right</v>
      </c>
      <c r="M1750" s="12" t="str">
        <f t="shared" si="157"/>
        <v>PI.IC.IT.130209.01</v>
      </c>
      <c r="N1750" s="12"/>
      <c r="O1750" s="12" t="str">
        <f t="shared" si="158"/>
        <v>PH.IC.IT.130209.01</v>
      </c>
      <c r="Q1750" s="12" t="str">
        <f t="shared" si="159"/>
        <v>CL.IC.IT.130209.01</v>
      </c>
    </row>
    <row r="1751" spans="1:17" ht="15">
      <c r="A1751" t="s">
        <v>4089</v>
      </c>
      <c r="C1751" s="2" t="s">
        <v>8201</v>
      </c>
      <c r="E1751" s="22" t="s">
        <v>1398</v>
      </c>
      <c r="F1751" t="s">
        <v>4317</v>
      </c>
      <c r="G1751" t="s">
        <v>3897</v>
      </c>
      <c r="H1751" s="22" t="s">
        <v>1571</v>
      </c>
      <c r="I1751" t="s">
        <v>3898</v>
      </c>
      <c r="J1751" s="11" t="str">
        <f t="shared" si="155"/>
        <v>IC.IT.130210</v>
      </c>
      <c r="K1751" s="2" t="s">
        <v>1192</v>
      </c>
      <c r="L1751" t="str">
        <f t="shared" si="156"/>
        <v>Wrist, left</v>
      </c>
      <c r="M1751" s="12" t="str">
        <f t="shared" si="157"/>
        <v>PI.IC.IT.130210.01</v>
      </c>
      <c r="N1751" s="12"/>
      <c r="O1751" s="12" t="str">
        <f t="shared" si="158"/>
        <v>PH.IC.IT.130210.01</v>
      </c>
      <c r="Q1751" s="12" t="str">
        <f t="shared" si="159"/>
        <v>CL.IC.IT.130210.01</v>
      </c>
    </row>
    <row r="1752" spans="1:17" ht="15">
      <c r="A1752" t="s">
        <v>4089</v>
      </c>
      <c r="C1752" s="2" t="s">
        <v>8201</v>
      </c>
      <c r="E1752" s="22" t="s">
        <v>1398</v>
      </c>
      <c r="F1752" t="s">
        <v>4317</v>
      </c>
      <c r="G1752" t="s">
        <v>4048</v>
      </c>
      <c r="H1752" s="22" t="s">
        <v>1298</v>
      </c>
      <c r="I1752" t="s">
        <v>4049</v>
      </c>
      <c r="J1752" s="11" t="str">
        <f t="shared" si="155"/>
        <v>IC.IT.130211</v>
      </c>
      <c r="K1752" s="2" t="s">
        <v>11324</v>
      </c>
      <c r="L1752" t="str">
        <f t="shared" si="156"/>
        <v>Hand, right</v>
      </c>
      <c r="M1752" s="12" t="str">
        <f t="shared" si="157"/>
        <v>PI.IC.IT.130211.01</v>
      </c>
      <c r="N1752" s="12"/>
      <c r="O1752" s="12" t="str">
        <f t="shared" si="158"/>
        <v>PH.IC.IT.130211.01</v>
      </c>
      <c r="Q1752" s="12" t="str">
        <f t="shared" si="159"/>
        <v>CL.IC.IT.130211.01</v>
      </c>
    </row>
    <row r="1753" spans="1:17" ht="15">
      <c r="A1753" t="s">
        <v>4089</v>
      </c>
      <c r="C1753" s="2" t="s">
        <v>8201</v>
      </c>
      <c r="E1753" s="22" t="s">
        <v>1398</v>
      </c>
      <c r="F1753" t="s">
        <v>4317</v>
      </c>
      <c r="G1753" t="s">
        <v>4050</v>
      </c>
      <c r="H1753" s="22" t="s">
        <v>1299</v>
      </c>
      <c r="I1753" t="s">
        <v>4051</v>
      </c>
      <c r="J1753" s="11" t="str">
        <f t="shared" si="155"/>
        <v>IC.IT.130212</v>
      </c>
      <c r="K1753" s="2" t="s">
        <v>11324</v>
      </c>
      <c r="L1753" t="str">
        <f t="shared" si="156"/>
        <v>Hand, left</v>
      </c>
      <c r="M1753" s="12" t="str">
        <f t="shared" si="157"/>
        <v>PI.IC.IT.130212.01</v>
      </c>
      <c r="N1753" s="12"/>
      <c r="O1753" s="12" t="str">
        <f t="shared" si="158"/>
        <v>PH.IC.IT.130212.01</v>
      </c>
      <c r="Q1753" s="12" t="str">
        <f t="shared" si="159"/>
        <v>CL.IC.IT.130212.01</v>
      </c>
    </row>
    <row r="1754" spans="1:17" ht="15">
      <c r="A1754" t="s">
        <v>4089</v>
      </c>
      <c r="C1754" s="2" t="s">
        <v>8201</v>
      </c>
      <c r="E1754" s="22" t="s">
        <v>1398</v>
      </c>
      <c r="F1754" t="s">
        <v>4317</v>
      </c>
      <c r="G1754" t="s">
        <v>3902</v>
      </c>
      <c r="H1754" s="22" t="s">
        <v>1300</v>
      </c>
      <c r="I1754" t="s">
        <v>3903</v>
      </c>
      <c r="J1754" s="11" t="str">
        <f t="shared" si="155"/>
        <v>IC.IT.130213</v>
      </c>
      <c r="K1754" s="2" t="s">
        <v>11324</v>
      </c>
      <c r="L1754" t="str">
        <f t="shared" si="156"/>
        <v>Finger(s), right: specify</v>
      </c>
      <c r="M1754" s="12" t="str">
        <f t="shared" si="157"/>
        <v>PI.IC.IT.130213.01</v>
      </c>
      <c r="N1754" s="12"/>
      <c r="O1754" s="12" t="str">
        <f t="shared" si="158"/>
        <v>PH.IC.IT.130213.01</v>
      </c>
      <c r="Q1754" s="12" t="str">
        <f t="shared" si="159"/>
        <v>CL.IC.IT.130213.01</v>
      </c>
    </row>
    <row r="1755" spans="1:17" ht="15">
      <c r="A1755" t="s">
        <v>4089</v>
      </c>
      <c r="C1755" s="2" t="s">
        <v>8201</v>
      </c>
      <c r="E1755" s="22" t="s">
        <v>1398</v>
      </c>
      <c r="F1755" t="s">
        <v>4317</v>
      </c>
      <c r="G1755" t="s">
        <v>3904</v>
      </c>
      <c r="H1755" s="22" t="s">
        <v>1301</v>
      </c>
      <c r="I1755" t="s">
        <v>3905</v>
      </c>
      <c r="J1755" s="11" t="str">
        <f t="shared" si="155"/>
        <v>IC.IT.130214</v>
      </c>
      <c r="K1755" s="2" t="s">
        <v>11324</v>
      </c>
      <c r="L1755" t="str">
        <f t="shared" si="156"/>
        <v>Finger(s), left:  specify</v>
      </c>
      <c r="M1755" s="12" t="str">
        <f t="shared" si="157"/>
        <v>PI.IC.IT.130214.01</v>
      </c>
      <c r="N1755" s="12"/>
      <c r="O1755" s="12" t="str">
        <f t="shared" si="158"/>
        <v>PH.IC.IT.130214.01</v>
      </c>
      <c r="Q1755" s="12" t="str">
        <f t="shared" si="159"/>
        <v>CL.IC.IT.130214.01</v>
      </c>
    </row>
    <row r="1756" spans="1:17" ht="15">
      <c r="A1756" t="s">
        <v>4089</v>
      </c>
      <c r="C1756" s="2" t="s">
        <v>8201</v>
      </c>
      <c r="E1756" s="22" t="s">
        <v>1398</v>
      </c>
      <c r="F1756" t="s">
        <v>4317</v>
      </c>
      <c r="G1756" t="s">
        <v>3906</v>
      </c>
      <c r="H1756" s="22" t="s">
        <v>1468</v>
      </c>
      <c r="I1756" t="s">
        <v>3907</v>
      </c>
      <c r="J1756" s="11" t="str">
        <f t="shared" si="155"/>
        <v>IC.IT.130215</v>
      </c>
      <c r="K1756" s="2" t="s">
        <v>11324</v>
      </c>
      <c r="L1756" t="str">
        <f t="shared" si="156"/>
        <v>Thigh, right</v>
      </c>
      <c r="M1756" s="12" t="str">
        <f t="shared" si="157"/>
        <v>PI.IC.IT.130215.01</v>
      </c>
      <c r="N1756" s="12"/>
      <c r="O1756" s="12" t="str">
        <f t="shared" si="158"/>
        <v>PH.IC.IT.130215.01</v>
      </c>
      <c r="Q1756" s="12" t="str">
        <f t="shared" si="159"/>
        <v>CL.IC.IT.130215.01</v>
      </c>
    </row>
    <row r="1757" spans="1:17" ht="15">
      <c r="A1757" t="s">
        <v>4089</v>
      </c>
      <c r="C1757" s="2" t="s">
        <v>8201</v>
      </c>
      <c r="E1757" s="22" t="s">
        <v>1398</v>
      </c>
      <c r="F1757" t="s">
        <v>4317</v>
      </c>
      <c r="G1757" t="s">
        <v>3908</v>
      </c>
      <c r="H1757" s="22" t="s">
        <v>1469</v>
      </c>
      <c r="I1757" t="s">
        <v>3909</v>
      </c>
      <c r="J1757" s="11" t="str">
        <f t="shared" si="155"/>
        <v>IC.IT.130216</v>
      </c>
      <c r="K1757" s="2" t="s">
        <v>1192</v>
      </c>
      <c r="L1757" t="str">
        <f t="shared" si="156"/>
        <v>Thigh, left</v>
      </c>
      <c r="M1757" s="12" t="str">
        <f t="shared" si="157"/>
        <v>PI.IC.IT.130216.01</v>
      </c>
      <c r="N1757" s="12"/>
      <c r="O1757" s="12" t="str">
        <f t="shared" si="158"/>
        <v>PH.IC.IT.130216.01</v>
      </c>
      <c r="Q1757" s="12" t="str">
        <f t="shared" si="159"/>
        <v>CL.IC.IT.130216.01</v>
      </c>
    </row>
    <row r="1758" spans="1:17" ht="15">
      <c r="A1758" t="s">
        <v>4089</v>
      </c>
      <c r="C1758" s="2" t="s">
        <v>8201</v>
      </c>
      <c r="E1758" s="22" t="s">
        <v>1398</v>
      </c>
      <c r="F1758" t="s">
        <v>4317</v>
      </c>
      <c r="G1758" t="s">
        <v>3777</v>
      </c>
      <c r="H1758" s="22" t="s">
        <v>1470</v>
      </c>
      <c r="I1758" t="s">
        <v>3778</v>
      </c>
      <c r="J1758" s="11" t="str">
        <f t="shared" si="155"/>
        <v>IC.IT.130217</v>
      </c>
      <c r="K1758" s="2" t="s">
        <v>1192</v>
      </c>
      <c r="L1758" t="str">
        <f t="shared" si="156"/>
        <v>Knee, right</v>
      </c>
      <c r="M1758" s="12" t="str">
        <f t="shared" si="157"/>
        <v>PI.IC.IT.130217.01</v>
      </c>
      <c r="N1758" s="12"/>
      <c r="O1758" s="12" t="str">
        <f t="shared" si="158"/>
        <v>PH.IC.IT.130217.01</v>
      </c>
      <c r="Q1758" s="12" t="str">
        <f t="shared" si="159"/>
        <v>CL.IC.IT.130217.01</v>
      </c>
    </row>
    <row r="1759" spans="1:17" ht="15">
      <c r="A1759" t="s">
        <v>4089</v>
      </c>
      <c r="C1759" s="2" t="s">
        <v>8201</v>
      </c>
      <c r="E1759" s="22" t="s">
        <v>1398</v>
      </c>
      <c r="F1759" t="s">
        <v>4317</v>
      </c>
      <c r="G1759" t="s">
        <v>3779</v>
      </c>
      <c r="H1759" s="22" t="s">
        <v>1251</v>
      </c>
      <c r="I1759" t="s">
        <v>3780</v>
      </c>
      <c r="J1759" s="11" t="str">
        <f t="shared" si="155"/>
        <v>IC.IT.130218</v>
      </c>
      <c r="K1759" s="2" t="s">
        <v>1192</v>
      </c>
      <c r="L1759" t="str">
        <f t="shared" si="156"/>
        <v>Knee, left</v>
      </c>
      <c r="M1759" s="12" t="str">
        <f t="shared" si="157"/>
        <v>PI.IC.IT.130218.01</v>
      </c>
      <c r="N1759" s="12"/>
      <c r="O1759" s="12" t="str">
        <f t="shared" si="158"/>
        <v>PH.IC.IT.130218.01</v>
      </c>
      <c r="Q1759" s="12" t="str">
        <f t="shared" si="159"/>
        <v>CL.IC.IT.130218.01</v>
      </c>
    </row>
    <row r="1760" spans="1:17" ht="15">
      <c r="A1760" t="s">
        <v>4089</v>
      </c>
      <c r="C1760" s="2" t="s">
        <v>8201</v>
      </c>
      <c r="E1760" s="22" t="s">
        <v>1398</v>
      </c>
      <c r="F1760" t="s">
        <v>4317</v>
      </c>
      <c r="G1760" t="s">
        <v>3781</v>
      </c>
      <c r="H1760" s="22" t="s">
        <v>1100</v>
      </c>
      <c r="I1760" t="s">
        <v>3782</v>
      </c>
      <c r="J1760" s="11" t="str">
        <f t="shared" si="155"/>
        <v>IC.IT.130219</v>
      </c>
      <c r="K1760" s="2" t="s">
        <v>1192</v>
      </c>
      <c r="L1760" t="str">
        <f t="shared" si="156"/>
        <v>Calf, right</v>
      </c>
      <c r="M1760" s="12" t="str">
        <f t="shared" si="157"/>
        <v>PI.IC.IT.130219.01</v>
      </c>
      <c r="N1760" s="12"/>
      <c r="O1760" s="12" t="str">
        <f t="shared" si="158"/>
        <v>PH.IC.IT.130219.01</v>
      </c>
      <c r="Q1760" s="12" t="str">
        <f t="shared" si="159"/>
        <v>CL.IC.IT.130219.01</v>
      </c>
    </row>
    <row r="1761" spans="1:17" ht="15">
      <c r="A1761" t="s">
        <v>4089</v>
      </c>
      <c r="C1761" s="2" t="s">
        <v>8201</v>
      </c>
      <c r="E1761" s="22" t="s">
        <v>1398</v>
      </c>
      <c r="F1761" t="s">
        <v>4317</v>
      </c>
      <c r="G1761" t="s">
        <v>3783</v>
      </c>
      <c r="H1761" s="22" t="s">
        <v>1271</v>
      </c>
      <c r="I1761" t="s">
        <v>3784</v>
      </c>
      <c r="J1761" s="11" t="str">
        <f t="shared" si="155"/>
        <v>IC.IT.130220</v>
      </c>
      <c r="K1761" s="2" t="s">
        <v>1192</v>
      </c>
      <c r="L1761" t="str">
        <f t="shared" si="156"/>
        <v>Calf, left</v>
      </c>
      <c r="M1761" s="12" t="str">
        <f t="shared" si="157"/>
        <v>PI.IC.IT.130220.01</v>
      </c>
      <c r="N1761" s="12"/>
      <c r="O1761" s="12" t="str">
        <f t="shared" si="158"/>
        <v>PH.IC.IT.130220.01</v>
      </c>
      <c r="Q1761" s="12" t="str">
        <f t="shared" si="159"/>
        <v>CL.IC.IT.130220.01</v>
      </c>
    </row>
    <row r="1762" spans="1:17" ht="15">
      <c r="A1762" t="s">
        <v>4089</v>
      </c>
      <c r="C1762" s="2" t="s">
        <v>8201</v>
      </c>
      <c r="E1762" s="22" t="s">
        <v>1398</v>
      </c>
      <c r="F1762" t="s">
        <v>4317</v>
      </c>
      <c r="G1762" t="s">
        <v>3785</v>
      </c>
      <c r="H1762" s="22" t="s">
        <v>2395</v>
      </c>
      <c r="I1762" t="s">
        <v>3786</v>
      </c>
      <c r="J1762" s="11" t="str">
        <f t="shared" si="155"/>
        <v>IC.IT.130221</v>
      </c>
      <c r="K1762" s="2" t="s">
        <v>1192</v>
      </c>
      <c r="L1762" t="str">
        <f t="shared" si="156"/>
        <v>Ankle, right</v>
      </c>
      <c r="M1762" s="12" t="str">
        <f t="shared" si="157"/>
        <v>PI.IC.IT.130221.01</v>
      </c>
      <c r="N1762" s="12"/>
      <c r="O1762" s="12" t="str">
        <f t="shared" si="158"/>
        <v>PH.IC.IT.130221.01</v>
      </c>
      <c r="Q1762" s="12" t="str">
        <f t="shared" si="159"/>
        <v>CL.IC.IT.130221.01</v>
      </c>
    </row>
    <row r="1763" spans="1:17" ht="15">
      <c r="A1763" t="s">
        <v>4089</v>
      </c>
      <c r="C1763" s="2" t="s">
        <v>8201</v>
      </c>
      <c r="E1763" s="22" t="s">
        <v>1398</v>
      </c>
      <c r="F1763" t="s">
        <v>4317</v>
      </c>
      <c r="G1763" t="s">
        <v>3787</v>
      </c>
      <c r="H1763" s="22" t="s">
        <v>2396</v>
      </c>
      <c r="I1763" t="s">
        <v>3917</v>
      </c>
      <c r="J1763" s="11" t="str">
        <f t="shared" si="155"/>
        <v>IC.IT.130222</v>
      </c>
      <c r="K1763" s="2" t="s">
        <v>1192</v>
      </c>
      <c r="L1763" t="str">
        <f t="shared" si="156"/>
        <v>Ankle, left</v>
      </c>
      <c r="M1763" s="12" t="str">
        <f t="shared" si="157"/>
        <v>PI.IC.IT.130222.01</v>
      </c>
      <c r="N1763" s="12"/>
      <c r="O1763" s="12" t="str">
        <f t="shared" si="158"/>
        <v>PH.IC.IT.130222.01</v>
      </c>
      <c r="Q1763" s="12" t="str">
        <f t="shared" si="159"/>
        <v>CL.IC.IT.130222.01</v>
      </c>
    </row>
    <row r="1764" spans="1:17" ht="15">
      <c r="A1764" t="s">
        <v>4089</v>
      </c>
      <c r="C1764" s="2" t="s">
        <v>8201</v>
      </c>
      <c r="E1764" s="22" t="s">
        <v>1398</v>
      </c>
      <c r="F1764" t="s">
        <v>4317</v>
      </c>
      <c r="G1764" t="s">
        <v>4191</v>
      </c>
      <c r="H1764" s="22" t="s">
        <v>2397</v>
      </c>
      <c r="I1764" t="s">
        <v>4192</v>
      </c>
      <c r="J1764" s="11" t="str">
        <f t="shared" si="155"/>
        <v>IC.IT.130223</v>
      </c>
      <c r="K1764" s="2" t="s">
        <v>1192</v>
      </c>
      <c r="L1764" t="str">
        <f t="shared" si="156"/>
        <v>Heel, right</v>
      </c>
      <c r="M1764" s="12" t="str">
        <f t="shared" si="157"/>
        <v>PI.IC.IT.130223.01</v>
      </c>
      <c r="N1764" s="12"/>
      <c r="O1764" s="12" t="str">
        <f t="shared" si="158"/>
        <v>PH.IC.IT.130223.01</v>
      </c>
      <c r="Q1764" s="12" t="str">
        <f t="shared" si="159"/>
        <v>CL.IC.IT.130223.01</v>
      </c>
    </row>
    <row r="1765" spans="1:17" ht="15">
      <c r="A1765" t="s">
        <v>4089</v>
      </c>
      <c r="C1765" s="2" t="s">
        <v>8201</v>
      </c>
      <c r="E1765" s="22" t="s">
        <v>1398</v>
      </c>
      <c r="F1765" t="s">
        <v>4317</v>
      </c>
      <c r="G1765" t="s">
        <v>4193</v>
      </c>
      <c r="H1765" s="22" t="s">
        <v>2398</v>
      </c>
      <c r="I1765" t="s">
        <v>4194</v>
      </c>
      <c r="J1765" s="11" t="str">
        <f t="shared" si="155"/>
        <v>IC.IT.130224</v>
      </c>
      <c r="K1765" s="2" t="s">
        <v>1192</v>
      </c>
      <c r="L1765" t="str">
        <f t="shared" si="156"/>
        <v>Heel, left</v>
      </c>
      <c r="M1765" s="12" t="str">
        <f t="shared" si="157"/>
        <v>PI.IC.IT.130224.01</v>
      </c>
      <c r="N1765" s="12"/>
      <c r="O1765" s="12" t="str">
        <f t="shared" si="158"/>
        <v>PH.IC.IT.130224.01</v>
      </c>
      <c r="Q1765" s="12" t="str">
        <f t="shared" si="159"/>
        <v>CL.IC.IT.130224.01</v>
      </c>
    </row>
    <row r="1766" spans="1:17" ht="15">
      <c r="A1766" t="s">
        <v>4089</v>
      </c>
      <c r="C1766" s="2" t="s">
        <v>8201</v>
      </c>
      <c r="E1766" s="22" t="s">
        <v>1398</v>
      </c>
      <c r="F1766" t="s">
        <v>4317</v>
      </c>
      <c r="G1766" t="s">
        <v>4195</v>
      </c>
      <c r="H1766" s="22" t="s">
        <v>2399</v>
      </c>
      <c r="I1766" t="s">
        <v>4196</v>
      </c>
      <c r="J1766" s="11" t="str">
        <f t="shared" ref="J1766:J1829" si="160">CONCATENATE("IC.IT.",C1766,E1766,H1766)</f>
        <v>IC.IT.130225</v>
      </c>
      <c r="K1766" s="2" t="s">
        <v>1192</v>
      </c>
      <c r="L1766" t="str">
        <f t="shared" ref="L1766:L1829" si="161">G1766</f>
        <v>Foot, right</v>
      </c>
      <c r="M1766" s="12" t="str">
        <f t="shared" ref="M1766:M1829" si="162">CONCATENATE("PI.",J1766,".",K1766)</f>
        <v>PI.IC.IT.130225.01</v>
      </c>
      <c r="N1766" s="12"/>
      <c r="O1766" s="12" t="str">
        <f t="shared" ref="O1766:O1829" si="163">CONCATENATE("PH.",J1766,".",K1766)</f>
        <v>PH.IC.IT.130225.01</v>
      </c>
      <c r="Q1766" s="12" t="str">
        <f t="shared" ref="Q1766:Q1829" si="164">CONCATENATE("CL.",J1766,".",K1766)</f>
        <v>CL.IC.IT.130225.01</v>
      </c>
    </row>
    <row r="1767" spans="1:17" ht="15">
      <c r="A1767" t="s">
        <v>4089</v>
      </c>
      <c r="C1767" s="2" t="s">
        <v>8201</v>
      </c>
      <c r="E1767" s="22" t="s">
        <v>1398</v>
      </c>
      <c r="F1767" t="s">
        <v>4317</v>
      </c>
      <c r="G1767" t="s">
        <v>4197</v>
      </c>
      <c r="H1767" s="22" t="s">
        <v>2400</v>
      </c>
      <c r="I1767" t="s">
        <v>4198</v>
      </c>
      <c r="J1767" s="11" t="str">
        <f t="shared" si="160"/>
        <v>IC.IT.130226</v>
      </c>
      <c r="K1767" s="2" t="s">
        <v>1192</v>
      </c>
      <c r="L1767" t="str">
        <f t="shared" si="161"/>
        <v>Foot, left</v>
      </c>
      <c r="M1767" s="12" t="str">
        <f t="shared" si="162"/>
        <v>PI.IC.IT.130226.01</v>
      </c>
      <c r="N1767" s="12"/>
      <c r="O1767" s="12" t="str">
        <f t="shared" si="163"/>
        <v>PH.IC.IT.130226.01</v>
      </c>
      <c r="Q1767" s="12" t="str">
        <f t="shared" si="164"/>
        <v>CL.IC.IT.130226.01</v>
      </c>
    </row>
    <row r="1768" spans="1:17" ht="15">
      <c r="A1768" t="s">
        <v>4089</v>
      </c>
      <c r="C1768" s="2" t="s">
        <v>8201</v>
      </c>
      <c r="E1768" s="22" t="s">
        <v>1398</v>
      </c>
      <c r="F1768" t="s">
        <v>4317</v>
      </c>
      <c r="G1768" t="s">
        <v>4199</v>
      </c>
      <c r="H1768" s="22" t="s">
        <v>4559</v>
      </c>
      <c r="I1768" t="s">
        <v>4200</v>
      </c>
      <c r="J1768" s="11" t="str">
        <f t="shared" si="160"/>
        <v>IC.IT.130227</v>
      </c>
      <c r="K1768" s="2" t="s">
        <v>1192</v>
      </c>
      <c r="L1768" t="str">
        <f t="shared" si="161"/>
        <v>Toe(s), right: specify</v>
      </c>
      <c r="M1768" s="12" t="str">
        <f t="shared" si="162"/>
        <v>PI.IC.IT.130227.01</v>
      </c>
      <c r="N1768" s="12"/>
      <c r="O1768" s="12" t="str">
        <f t="shared" si="163"/>
        <v>PH.IC.IT.130227.01</v>
      </c>
      <c r="Q1768" s="12" t="str">
        <f t="shared" si="164"/>
        <v>CL.IC.IT.130227.01</v>
      </c>
    </row>
    <row r="1769" spans="1:17" ht="15">
      <c r="A1769" t="s">
        <v>4089</v>
      </c>
      <c r="C1769" s="2" t="s">
        <v>8201</v>
      </c>
      <c r="E1769" s="22" t="s">
        <v>1398</v>
      </c>
      <c r="F1769" t="s">
        <v>4317</v>
      </c>
      <c r="G1769" t="s">
        <v>4201</v>
      </c>
      <c r="H1769" s="22" t="s">
        <v>4560</v>
      </c>
      <c r="I1769" t="s">
        <v>4202</v>
      </c>
      <c r="J1769" s="11" t="str">
        <f t="shared" si="160"/>
        <v>IC.IT.130228</v>
      </c>
      <c r="K1769" s="2" t="s">
        <v>1192</v>
      </c>
      <c r="L1769" t="str">
        <f t="shared" si="161"/>
        <v>Toe(s), left:  specify</v>
      </c>
      <c r="M1769" s="12" t="str">
        <f t="shared" si="162"/>
        <v>PI.IC.IT.130228.01</v>
      </c>
      <c r="N1769" s="12"/>
      <c r="O1769" s="12" t="str">
        <f t="shared" si="163"/>
        <v>PH.IC.IT.130228.01</v>
      </c>
      <c r="Q1769" s="12" t="str">
        <f t="shared" si="164"/>
        <v>CL.IC.IT.130228.01</v>
      </c>
    </row>
    <row r="1770" spans="1:17" ht="15">
      <c r="A1770" t="s">
        <v>4089</v>
      </c>
      <c r="C1770" s="2" t="s">
        <v>8201</v>
      </c>
      <c r="D1770" t="s">
        <v>4648</v>
      </c>
      <c r="E1770" s="22" t="s">
        <v>1400</v>
      </c>
      <c r="F1770" t="s">
        <v>4212</v>
      </c>
      <c r="G1770" t="s">
        <v>4210</v>
      </c>
      <c r="H1770" s="22" t="s">
        <v>1396</v>
      </c>
      <c r="I1770" t="s">
        <v>4211</v>
      </c>
      <c r="J1770" s="11" t="str">
        <f t="shared" si="160"/>
        <v>IC.IT.130301</v>
      </c>
      <c r="K1770" s="2" t="s">
        <v>1192</v>
      </c>
      <c r="L1770" t="str">
        <f t="shared" si="161"/>
        <v>Face, right</v>
      </c>
      <c r="M1770" s="12" t="str">
        <f t="shared" si="162"/>
        <v>PI.IC.IT.130301.01</v>
      </c>
      <c r="N1770" s="12"/>
      <c r="O1770" s="12" t="str">
        <f t="shared" si="163"/>
        <v>PH.IC.IT.130301.01</v>
      </c>
      <c r="Q1770" s="12" t="str">
        <f t="shared" si="164"/>
        <v>CL.IC.IT.130301.01</v>
      </c>
    </row>
    <row r="1771" spans="1:17" ht="15">
      <c r="A1771" t="s">
        <v>4089</v>
      </c>
      <c r="C1771" s="2" t="s">
        <v>8201</v>
      </c>
      <c r="E1771" s="22" t="s">
        <v>1400</v>
      </c>
      <c r="F1771" t="s">
        <v>4212</v>
      </c>
      <c r="G1771" t="s">
        <v>4065</v>
      </c>
      <c r="H1771" s="22" t="s">
        <v>1398</v>
      </c>
      <c r="I1771" t="s">
        <v>4066</v>
      </c>
      <c r="J1771" s="11" t="str">
        <f t="shared" si="160"/>
        <v>IC.IT.130302</v>
      </c>
      <c r="K1771" s="2" t="s">
        <v>1192</v>
      </c>
      <c r="L1771" t="str">
        <f t="shared" si="161"/>
        <v>Face, left</v>
      </c>
      <c r="M1771" s="12" t="str">
        <f t="shared" si="162"/>
        <v>PI.IC.IT.130302.01</v>
      </c>
      <c r="N1771" s="12"/>
      <c r="O1771" s="12" t="str">
        <f t="shared" si="163"/>
        <v>PH.IC.IT.130302.01</v>
      </c>
      <c r="Q1771" s="12" t="str">
        <f t="shared" si="164"/>
        <v>CL.IC.IT.130302.01</v>
      </c>
    </row>
    <row r="1772" spans="1:17" ht="15">
      <c r="A1772" t="s">
        <v>4089</v>
      </c>
      <c r="C1772" s="2" t="s">
        <v>8201</v>
      </c>
      <c r="E1772" s="22" t="s">
        <v>1400</v>
      </c>
      <c r="F1772" t="s">
        <v>4212</v>
      </c>
      <c r="G1772" t="s">
        <v>4067</v>
      </c>
      <c r="H1772" s="22" t="s">
        <v>1400</v>
      </c>
      <c r="I1772" t="s">
        <v>4067</v>
      </c>
      <c r="J1772" s="11" t="str">
        <f t="shared" si="160"/>
        <v>IC.IT.130303</v>
      </c>
      <c r="K1772" s="2" t="s">
        <v>1192</v>
      </c>
      <c r="L1772" t="str">
        <f t="shared" si="161"/>
        <v>Face</v>
      </c>
      <c r="M1772" s="12" t="str">
        <f t="shared" si="162"/>
        <v>PI.IC.IT.130303.01</v>
      </c>
      <c r="N1772" s="12"/>
      <c r="O1772" s="12" t="str">
        <f t="shared" si="163"/>
        <v>PH.IC.IT.130303.01</v>
      </c>
      <c r="Q1772" s="12" t="str">
        <f t="shared" si="164"/>
        <v>CL.IC.IT.130303.01</v>
      </c>
    </row>
    <row r="1773" spans="1:17" ht="15">
      <c r="A1773" t="s">
        <v>4089</v>
      </c>
      <c r="C1773" s="2" t="s">
        <v>8201</v>
      </c>
      <c r="E1773" s="22" t="s">
        <v>1400</v>
      </c>
      <c r="F1773" t="s">
        <v>4212</v>
      </c>
      <c r="G1773" t="s">
        <v>4360</v>
      </c>
      <c r="H1773" s="22" t="s">
        <v>1402</v>
      </c>
      <c r="I1773" t="s">
        <v>4361</v>
      </c>
      <c r="J1773" s="11" t="str">
        <f t="shared" si="160"/>
        <v>IC.IT.130304</v>
      </c>
      <c r="K1773" s="2" t="s">
        <v>1192</v>
      </c>
      <c r="L1773" t="str">
        <f t="shared" si="161"/>
        <v>Head, right</v>
      </c>
      <c r="M1773" s="12" t="str">
        <f t="shared" si="162"/>
        <v>PI.IC.IT.130304.01</v>
      </c>
      <c r="N1773" s="12"/>
      <c r="O1773" s="12" t="str">
        <f t="shared" si="163"/>
        <v>PH.IC.IT.130304.01</v>
      </c>
      <c r="Q1773" s="12" t="str">
        <f t="shared" si="164"/>
        <v>CL.IC.IT.130304.01</v>
      </c>
    </row>
    <row r="1774" spans="1:17" ht="15">
      <c r="A1774" t="s">
        <v>4089</v>
      </c>
      <c r="C1774" s="2" t="s">
        <v>8201</v>
      </c>
      <c r="E1774" s="22" t="s">
        <v>1400</v>
      </c>
      <c r="F1774" t="s">
        <v>4212</v>
      </c>
      <c r="G1774" t="s">
        <v>4362</v>
      </c>
      <c r="H1774" s="22" t="s">
        <v>1404</v>
      </c>
      <c r="I1774" t="s">
        <v>4363</v>
      </c>
      <c r="J1774" s="11" t="str">
        <f t="shared" si="160"/>
        <v>IC.IT.130305</v>
      </c>
      <c r="K1774" s="2" t="s">
        <v>1192</v>
      </c>
      <c r="L1774" t="str">
        <f t="shared" si="161"/>
        <v>Head, left</v>
      </c>
      <c r="M1774" s="12" t="str">
        <f t="shared" si="162"/>
        <v>PI.IC.IT.130305.01</v>
      </c>
      <c r="N1774" s="12"/>
      <c r="O1774" s="12" t="str">
        <f t="shared" si="163"/>
        <v>PH.IC.IT.130305.01</v>
      </c>
      <c r="Q1774" s="12" t="str">
        <f t="shared" si="164"/>
        <v>CL.IC.IT.130305.01</v>
      </c>
    </row>
    <row r="1775" spans="1:17" ht="15">
      <c r="A1775" t="s">
        <v>4089</v>
      </c>
      <c r="C1775" s="2" t="s">
        <v>8201</v>
      </c>
      <c r="E1775" s="22" t="s">
        <v>1400</v>
      </c>
      <c r="F1775" t="s">
        <v>4212</v>
      </c>
      <c r="G1775" t="s">
        <v>4364</v>
      </c>
      <c r="H1775" s="22" t="s">
        <v>1406</v>
      </c>
      <c r="I1775" t="s">
        <v>4364</v>
      </c>
      <c r="J1775" s="11" t="str">
        <f t="shared" si="160"/>
        <v>IC.IT.130306</v>
      </c>
      <c r="K1775" s="2" t="s">
        <v>1192</v>
      </c>
      <c r="L1775" t="str">
        <f t="shared" si="161"/>
        <v>Head</v>
      </c>
      <c r="M1775" s="12" t="str">
        <f t="shared" si="162"/>
        <v>PI.IC.IT.130306.01</v>
      </c>
      <c r="N1775" s="12"/>
      <c r="O1775" s="12" t="str">
        <f t="shared" si="163"/>
        <v>PH.IC.IT.130306.01</v>
      </c>
      <c r="Q1775" s="12" t="str">
        <f t="shared" si="164"/>
        <v>CL.IC.IT.130306.01</v>
      </c>
    </row>
    <row r="1776" spans="1:17" ht="15">
      <c r="A1776" t="s">
        <v>4089</v>
      </c>
      <c r="C1776" s="2" t="s">
        <v>8201</v>
      </c>
      <c r="E1776" s="22" t="s">
        <v>1400</v>
      </c>
      <c r="F1776" t="s">
        <v>4212</v>
      </c>
      <c r="G1776" t="s">
        <v>4336</v>
      </c>
      <c r="H1776" s="22" t="s">
        <v>1419</v>
      </c>
      <c r="I1776" t="s">
        <v>4337</v>
      </c>
      <c r="J1776" s="11" t="str">
        <f t="shared" si="160"/>
        <v>IC.IT.130307</v>
      </c>
      <c r="K1776" s="2" t="s">
        <v>1192</v>
      </c>
      <c r="L1776" t="str">
        <f t="shared" si="161"/>
        <v>Eye, right</v>
      </c>
      <c r="M1776" s="12" t="str">
        <f t="shared" si="162"/>
        <v>PI.IC.IT.130307.01</v>
      </c>
      <c r="N1776" s="12"/>
      <c r="O1776" s="12" t="str">
        <f t="shared" si="163"/>
        <v>PH.IC.IT.130307.01</v>
      </c>
      <c r="Q1776" s="12" t="str">
        <f t="shared" si="164"/>
        <v>CL.IC.IT.130307.01</v>
      </c>
    </row>
    <row r="1777" spans="1:19" ht="15">
      <c r="A1777" t="s">
        <v>4089</v>
      </c>
      <c r="C1777" s="2" t="s">
        <v>8201</v>
      </c>
      <c r="E1777" s="22" t="s">
        <v>1400</v>
      </c>
      <c r="F1777" t="s">
        <v>4212</v>
      </c>
      <c r="G1777" t="s">
        <v>3913</v>
      </c>
      <c r="H1777" s="22" t="s">
        <v>1550</v>
      </c>
      <c r="I1777" t="s">
        <v>3914</v>
      </c>
      <c r="J1777" s="11" t="str">
        <f t="shared" si="160"/>
        <v>IC.IT.130308</v>
      </c>
      <c r="K1777" s="2" t="s">
        <v>1192</v>
      </c>
      <c r="L1777" t="str">
        <f t="shared" si="161"/>
        <v>Ear, right</v>
      </c>
      <c r="M1777" s="12" t="str">
        <f t="shared" si="162"/>
        <v>PI.IC.IT.130308.01</v>
      </c>
      <c r="N1777" s="12"/>
      <c r="O1777" s="12" t="str">
        <f t="shared" si="163"/>
        <v>PH.IC.IT.130308.01</v>
      </c>
      <c r="Q1777" s="12" t="str">
        <f t="shared" si="164"/>
        <v>CL.IC.IT.130308.01</v>
      </c>
    </row>
    <row r="1778" spans="1:19" ht="15">
      <c r="A1778" t="s">
        <v>4089</v>
      </c>
      <c r="C1778" s="2" t="s">
        <v>8201</v>
      </c>
      <c r="E1778" s="22" t="s">
        <v>1400</v>
      </c>
      <c r="F1778" t="s">
        <v>4212</v>
      </c>
      <c r="G1778" t="s">
        <v>3915</v>
      </c>
      <c r="H1778" s="22" t="s">
        <v>1551</v>
      </c>
      <c r="I1778" t="s">
        <v>3916</v>
      </c>
      <c r="J1778" s="11" t="str">
        <f t="shared" si="160"/>
        <v>IC.IT.130309</v>
      </c>
      <c r="K1778" s="2" t="s">
        <v>1192</v>
      </c>
      <c r="L1778" t="str">
        <f t="shared" si="161"/>
        <v>Ear, left</v>
      </c>
      <c r="M1778" s="12" t="str">
        <f t="shared" si="162"/>
        <v>PI.IC.IT.130309.01</v>
      </c>
      <c r="N1778" s="12"/>
      <c r="O1778" s="12" t="str">
        <f t="shared" si="163"/>
        <v>PH.IC.IT.130309.01</v>
      </c>
      <c r="Q1778" s="12" t="str">
        <f t="shared" si="164"/>
        <v>CL.IC.IT.130309.01</v>
      </c>
    </row>
    <row r="1779" spans="1:19" ht="15">
      <c r="A1779" t="s">
        <v>4089</v>
      </c>
      <c r="C1779" s="2" t="s">
        <v>8201</v>
      </c>
      <c r="E1779" s="22" t="s">
        <v>1400</v>
      </c>
      <c r="F1779" t="s">
        <v>4212</v>
      </c>
      <c r="G1779" t="s">
        <v>4064</v>
      </c>
      <c r="H1779" s="22" t="s">
        <v>1571</v>
      </c>
      <c r="I1779" t="s">
        <v>4064</v>
      </c>
      <c r="J1779" s="11" t="str">
        <f t="shared" si="160"/>
        <v>IC.IT.130310</v>
      </c>
      <c r="K1779" s="2" t="s">
        <v>1192</v>
      </c>
      <c r="L1779" t="str">
        <f t="shared" si="161"/>
        <v>Nose</v>
      </c>
      <c r="M1779" s="12" t="str">
        <f t="shared" si="162"/>
        <v>PI.IC.IT.130310.01</v>
      </c>
      <c r="N1779" s="12"/>
      <c r="O1779" s="12" t="str">
        <f t="shared" si="163"/>
        <v>PH.IC.IT.130310.01</v>
      </c>
      <c r="Q1779" s="12" t="str">
        <f t="shared" si="164"/>
        <v>CL.IC.IT.130310.01</v>
      </c>
    </row>
    <row r="1780" spans="1:19" ht="15">
      <c r="A1780" t="s">
        <v>4089</v>
      </c>
      <c r="C1780" s="2" t="s">
        <v>8201</v>
      </c>
      <c r="E1780" s="22" t="s">
        <v>1400</v>
      </c>
      <c r="F1780" t="s">
        <v>4212</v>
      </c>
      <c r="G1780" t="s">
        <v>4246</v>
      </c>
      <c r="H1780" s="22" t="s">
        <v>1298</v>
      </c>
      <c r="I1780" t="s">
        <v>4247</v>
      </c>
      <c r="J1780" s="11" t="str">
        <f t="shared" si="160"/>
        <v>IC.IT.130311</v>
      </c>
      <c r="K1780" s="2" t="s">
        <v>1192</v>
      </c>
      <c r="L1780" t="str">
        <f t="shared" si="161"/>
        <v>Nose, right side</v>
      </c>
      <c r="M1780" s="12" t="str">
        <f t="shared" si="162"/>
        <v>PI.IC.IT.130311.01</v>
      </c>
      <c r="N1780" s="12"/>
      <c r="O1780" s="12" t="str">
        <f t="shared" si="163"/>
        <v>PH.IC.IT.130311.01</v>
      </c>
      <c r="Q1780" s="12" t="str">
        <f t="shared" si="164"/>
        <v>CL.IC.IT.130311.01</v>
      </c>
    </row>
    <row r="1781" spans="1:19" ht="15">
      <c r="A1781" t="s">
        <v>4089</v>
      </c>
      <c r="C1781" s="2" t="s">
        <v>8201</v>
      </c>
      <c r="E1781" s="22" t="s">
        <v>1400</v>
      </c>
      <c r="F1781" t="s">
        <v>4212</v>
      </c>
      <c r="G1781" t="s">
        <v>4248</v>
      </c>
      <c r="H1781" s="22" t="s">
        <v>1299</v>
      </c>
      <c r="I1781" t="s">
        <v>4249</v>
      </c>
      <c r="J1781" s="11" t="str">
        <f t="shared" si="160"/>
        <v>IC.IT.130312</v>
      </c>
      <c r="K1781" s="2" t="s">
        <v>1192</v>
      </c>
      <c r="L1781" t="str">
        <f t="shared" si="161"/>
        <v>Nose, left side</v>
      </c>
      <c r="M1781" s="12" t="str">
        <f t="shared" si="162"/>
        <v>PI.IC.IT.130312.01</v>
      </c>
      <c r="N1781" s="12"/>
      <c r="O1781" s="12" t="str">
        <f t="shared" si="163"/>
        <v>PH.IC.IT.130312.01</v>
      </c>
      <c r="Q1781" s="12" t="str">
        <f t="shared" si="164"/>
        <v>CL.IC.IT.130312.01</v>
      </c>
    </row>
    <row r="1782" spans="1:19" ht="15">
      <c r="A1782" t="s">
        <v>4089</v>
      </c>
      <c r="C1782" s="2" t="s">
        <v>8201</v>
      </c>
      <c r="E1782" s="22" t="s">
        <v>1400</v>
      </c>
      <c r="F1782" t="s">
        <v>4212</v>
      </c>
      <c r="G1782" t="s">
        <v>4257</v>
      </c>
      <c r="H1782" s="22" t="s">
        <v>1300</v>
      </c>
      <c r="I1782" t="s">
        <v>4258</v>
      </c>
      <c r="J1782" s="11" t="str">
        <f t="shared" si="160"/>
        <v>IC.IT.130313</v>
      </c>
      <c r="K1782" s="2" t="s">
        <v>1192</v>
      </c>
      <c r="L1782" t="str">
        <f t="shared" si="161"/>
        <v>Neck, right</v>
      </c>
      <c r="M1782" s="12" t="str">
        <f t="shared" si="162"/>
        <v>PI.IC.IT.130313.01</v>
      </c>
      <c r="N1782" s="12"/>
      <c r="O1782" s="12" t="str">
        <f t="shared" si="163"/>
        <v>PH.IC.IT.130313.01</v>
      </c>
      <c r="Q1782" s="12" t="str">
        <f t="shared" si="164"/>
        <v>CL.IC.IT.130313.01</v>
      </c>
    </row>
    <row r="1783" spans="1:19" ht="15">
      <c r="A1783" t="s">
        <v>4089</v>
      </c>
      <c r="C1783" s="2" t="s">
        <v>8201</v>
      </c>
      <c r="E1783" s="22" t="s">
        <v>1400</v>
      </c>
      <c r="F1783" t="s">
        <v>4212</v>
      </c>
      <c r="G1783" t="s">
        <v>4111</v>
      </c>
      <c r="H1783" s="22" t="s">
        <v>1301</v>
      </c>
      <c r="I1783" t="s">
        <v>4112</v>
      </c>
      <c r="J1783" s="11" t="str">
        <f t="shared" si="160"/>
        <v>IC.IT.130314</v>
      </c>
      <c r="K1783" s="2" t="s">
        <v>1192</v>
      </c>
      <c r="L1783" t="str">
        <f t="shared" si="161"/>
        <v>Neck, left</v>
      </c>
      <c r="M1783" s="12" t="str">
        <f t="shared" si="162"/>
        <v>PI.IC.IT.130314.01</v>
      </c>
      <c r="N1783" s="12"/>
      <c r="O1783" s="12" t="str">
        <f t="shared" si="163"/>
        <v>PH.IC.IT.130314.01</v>
      </c>
      <c r="Q1783" s="12" t="str">
        <f t="shared" si="164"/>
        <v>CL.IC.IT.130314.01</v>
      </c>
    </row>
    <row r="1784" spans="1:19" ht="15">
      <c r="A1784" t="s">
        <v>4089</v>
      </c>
      <c r="C1784" s="2" t="s">
        <v>8201</v>
      </c>
      <c r="E1784" s="22" t="s">
        <v>1400</v>
      </c>
      <c r="F1784" t="s">
        <v>4212</v>
      </c>
      <c r="G1784" t="s">
        <v>4113</v>
      </c>
      <c r="H1784" s="22" t="s">
        <v>1468</v>
      </c>
      <c r="I1784" t="s">
        <v>4113</v>
      </c>
      <c r="J1784" s="11" t="str">
        <f t="shared" si="160"/>
        <v>IC.IT.130315</v>
      </c>
      <c r="K1784" s="2" t="s">
        <v>1192</v>
      </c>
      <c r="L1784" t="str">
        <f t="shared" si="161"/>
        <v>Neck</v>
      </c>
      <c r="M1784" s="12" t="str">
        <f t="shared" si="162"/>
        <v>PI.IC.IT.130315.01</v>
      </c>
      <c r="N1784" s="12"/>
      <c r="O1784" s="12" t="str">
        <f t="shared" si="163"/>
        <v>PH.IC.IT.130315.01</v>
      </c>
      <c r="Q1784" s="12" t="str">
        <f t="shared" si="164"/>
        <v>CL.IC.IT.130315.01</v>
      </c>
    </row>
    <row r="1785" spans="1:19" ht="15">
      <c r="A1785" t="s">
        <v>4089</v>
      </c>
      <c r="C1785" s="2" t="s">
        <v>8201</v>
      </c>
      <c r="E1785" s="22" t="s">
        <v>1400</v>
      </c>
      <c r="F1785" t="s">
        <v>4212</v>
      </c>
      <c r="G1785" t="s">
        <v>4338</v>
      </c>
      <c r="H1785" s="22" t="s">
        <v>1469</v>
      </c>
      <c r="I1785" t="s">
        <v>4339</v>
      </c>
      <c r="J1785" s="11" t="str">
        <f t="shared" si="160"/>
        <v>IC.IT.130316</v>
      </c>
      <c r="K1785" s="2" t="s">
        <v>1192</v>
      </c>
      <c r="L1785" t="str">
        <f t="shared" si="161"/>
        <v>Eye, left</v>
      </c>
      <c r="M1785" s="12" t="str">
        <f t="shared" si="162"/>
        <v>PI.IC.IT.130316.01</v>
      </c>
      <c r="N1785" s="12"/>
      <c r="O1785" s="12" t="str">
        <f t="shared" si="163"/>
        <v>PH.IC.IT.130316.01</v>
      </c>
      <c r="Q1785" s="12" t="str">
        <f t="shared" si="164"/>
        <v>CL.IC.IT.130316.01</v>
      </c>
    </row>
    <row r="1786" spans="1:19" ht="15">
      <c r="A1786" t="s">
        <v>4089</v>
      </c>
      <c r="C1786" s="2" t="s">
        <v>8201</v>
      </c>
      <c r="E1786" s="2" t="s">
        <v>1202</v>
      </c>
      <c r="F1786" t="s">
        <v>4212</v>
      </c>
      <c r="G1786" s="2" t="s">
        <v>4366</v>
      </c>
      <c r="H1786" s="2" t="s">
        <v>7711</v>
      </c>
      <c r="I1786" s="2" t="s">
        <v>4366</v>
      </c>
      <c r="J1786" s="11" t="str">
        <f t="shared" si="160"/>
        <v>IC.IT.130325</v>
      </c>
      <c r="K1786" s="2" t="s">
        <v>1192</v>
      </c>
      <c r="L1786" t="str">
        <f t="shared" si="161"/>
        <v>Lips</v>
      </c>
      <c r="M1786" s="12" t="str">
        <f t="shared" si="162"/>
        <v>PI.IC.IT.130325.01</v>
      </c>
      <c r="N1786" s="12"/>
      <c r="O1786" s="12" t="str">
        <f t="shared" si="163"/>
        <v>PH.IC.IT.130325.01</v>
      </c>
      <c r="Q1786" s="12" t="str">
        <f t="shared" si="164"/>
        <v>CL.IC.IT.130325.01</v>
      </c>
      <c r="R1786" t="s">
        <v>1141</v>
      </c>
      <c r="S1786">
        <v>780</v>
      </c>
    </row>
    <row r="1787" spans="1:19" ht="15">
      <c r="A1787" t="s">
        <v>4089</v>
      </c>
      <c r="C1787" s="2" t="s">
        <v>8201</v>
      </c>
      <c r="D1787" t="s">
        <v>4553</v>
      </c>
      <c r="E1787" s="22" t="s">
        <v>1402</v>
      </c>
      <c r="F1787" t="s">
        <v>4213</v>
      </c>
      <c r="G1787" t="s">
        <v>4141</v>
      </c>
      <c r="H1787" s="22" t="s">
        <v>1470</v>
      </c>
      <c r="I1787" t="s">
        <v>4141</v>
      </c>
      <c r="J1787" s="11" t="str">
        <f t="shared" si="160"/>
        <v>IC.IT.130417</v>
      </c>
      <c r="K1787" s="2" t="s">
        <v>1192</v>
      </c>
      <c r="L1787" t="str">
        <f t="shared" si="161"/>
        <v>Lateral</v>
      </c>
      <c r="M1787" s="12" t="str">
        <f t="shared" si="162"/>
        <v>PI.IC.IT.130417.01</v>
      </c>
      <c r="N1787" s="12"/>
      <c r="O1787" s="12" t="str">
        <f t="shared" si="163"/>
        <v>PH.IC.IT.130417.01</v>
      </c>
      <c r="Q1787" s="12" t="str">
        <f t="shared" si="164"/>
        <v>CL.IC.IT.130417.01</v>
      </c>
    </row>
    <row r="1788" spans="1:19" ht="15">
      <c r="A1788" t="s">
        <v>4089</v>
      </c>
      <c r="C1788" s="2" t="s">
        <v>8201</v>
      </c>
      <c r="E1788" s="22" t="s">
        <v>1402</v>
      </c>
      <c r="F1788" t="s">
        <v>4213</v>
      </c>
      <c r="G1788" t="s">
        <v>4142</v>
      </c>
      <c r="H1788" s="22" t="s">
        <v>1251</v>
      </c>
      <c r="I1788" t="s">
        <v>4142</v>
      </c>
      <c r="J1788" s="11" t="str">
        <f t="shared" si="160"/>
        <v>IC.IT.130418</v>
      </c>
      <c r="K1788" s="2" t="s">
        <v>1192</v>
      </c>
      <c r="L1788" t="str">
        <f t="shared" si="161"/>
        <v>Medial</v>
      </c>
      <c r="M1788" s="12" t="str">
        <f t="shared" si="162"/>
        <v>PI.IC.IT.130418.01</v>
      </c>
      <c r="N1788" s="12"/>
      <c r="O1788" s="12" t="str">
        <f t="shared" si="163"/>
        <v>PH.IC.IT.130418.01</v>
      </c>
      <c r="Q1788" s="12" t="str">
        <f t="shared" si="164"/>
        <v>CL.IC.IT.130418.01</v>
      </c>
    </row>
    <row r="1789" spans="1:19" ht="15">
      <c r="A1789" t="s">
        <v>4089</v>
      </c>
      <c r="C1789" s="2" t="s">
        <v>8201</v>
      </c>
      <c r="E1789" s="22" t="s">
        <v>1402</v>
      </c>
      <c r="F1789" t="s">
        <v>4213</v>
      </c>
      <c r="G1789" t="s">
        <v>4143</v>
      </c>
      <c r="H1789" s="22" t="s">
        <v>1100</v>
      </c>
      <c r="I1789" t="s">
        <v>4143</v>
      </c>
      <c r="J1789" s="11" t="str">
        <f t="shared" si="160"/>
        <v>IC.IT.130419</v>
      </c>
      <c r="K1789" s="2" t="s">
        <v>1192</v>
      </c>
      <c r="L1789" t="str">
        <f t="shared" si="161"/>
        <v>Anterior</v>
      </c>
      <c r="M1789" s="12" t="str">
        <f t="shared" si="162"/>
        <v>PI.IC.IT.130419.01</v>
      </c>
      <c r="N1789" s="12"/>
      <c r="O1789" s="12" t="str">
        <f t="shared" si="163"/>
        <v>PH.IC.IT.130419.01</v>
      </c>
      <c r="Q1789" s="12" t="str">
        <f t="shared" si="164"/>
        <v>CL.IC.IT.130419.01</v>
      </c>
    </row>
    <row r="1790" spans="1:19" ht="15">
      <c r="A1790" t="s">
        <v>4089</v>
      </c>
      <c r="C1790" s="2" t="s">
        <v>8201</v>
      </c>
      <c r="E1790" s="22" t="s">
        <v>1402</v>
      </c>
      <c r="F1790" t="s">
        <v>4213</v>
      </c>
      <c r="G1790" t="s">
        <v>4144</v>
      </c>
      <c r="H1790" s="22" t="s">
        <v>1271</v>
      </c>
      <c r="I1790" t="s">
        <v>4144</v>
      </c>
      <c r="J1790" s="11" t="str">
        <f t="shared" si="160"/>
        <v>IC.IT.130420</v>
      </c>
      <c r="K1790" s="2" t="s">
        <v>1192</v>
      </c>
      <c r="L1790" t="str">
        <f t="shared" si="161"/>
        <v>Posterior</v>
      </c>
      <c r="M1790" s="12" t="str">
        <f t="shared" si="162"/>
        <v>PI.IC.IT.130420.01</v>
      </c>
      <c r="N1790" s="12"/>
      <c r="O1790" s="12" t="str">
        <f t="shared" si="163"/>
        <v>PH.IC.IT.130420.01</v>
      </c>
      <c r="Q1790" s="12" t="str">
        <f t="shared" si="164"/>
        <v>CL.IC.IT.130420.01</v>
      </c>
    </row>
    <row r="1791" spans="1:19" ht="15">
      <c r="A1791" t="s">
        <v>4089</v>
      </c>
      <c r="C1791" s="2" t="s">
        <v>8201</v>
      </c>
      <c r="E1791" s="22" t="s">
        <v>1402</v>
      </c>
      <c r="F1791" t="s">
        <v>4213</v>
      </c>
      <c r="G1791" t="s">
        <v>4286</v>
      </c>
      <c r="H1791" s="22" t="s">
        <v>2395</v>
      </c>
      <c r="I1791" t="s">
        <v>4286</v>
      </c>
      <c r="J1791" s="11" t="str">
        <f t="shared" si="160"/>
        <v>IC.IT.130421</v>
      </c>
      <c r="K1791" s="2" t="s">
        <v>1192</v>
      </c>
      <c r="L1791" t="str">
        <f t="shared" si="161"/>
        <v>Proximal</v>
      </c>
      <c r="M1791" s="12" t="str">
        <f t="shared" si="162"/>
        <v>PI.IC.IT.130421.01</v>
      </c>
      <c r="N1791" s="12"/>
      <c r="O1791" s="12" t="str">
        <f t="shared" si="163"/>
        <v>PH.IC.IT.130421.01</v>
      </c>
      <c r="Q1791" s="12" t="str">
        <f t="shared" si="164"/>
        <v>CL.IC.IT.130421.01</v>
      </c>
    </row>
    <row r="1792" spans="1:19" ht="15">
      <c r="A1792" t="s">
        <v>4089</v>
      </c>
      <c r="C1792" s="2" t="s">
        <v>8201</v>
      </c>
      <c r="E1792" s="22" t="s">
        <v>1402</v>
      </c>
      <c r="F1792" t="s">
        <v>4213</v>
      </c>
      <c r="G1792" t="s">
        <v>4287</v>
      </c>
      <c r="H1792" s="22" t="s">
        <v>2396</v>
      </c>
      <c r="I1792" t="s">
        <v>4287</v>
      </c>
      <c r="J1792" s="11" t="str">
        <f t="shared" si="160"/>
        <v>IC.IT.130422</v>
      </c>
      <c r="K1792" s="2" t="s">
        <v>1192</v>
      </c>
      <c r="L1792" t="str">
        <f t="shared" si="161"/>
        <v>Distal</v>
      </c>
      <c r="M1792" s="12" t="str">
        <f t="shared" si="162"/>
        <v>PI.IC.IT.130422.01</v>
      </c>
      <c r="N1792" s="12"/>
      <c r="O1792" s="12" t="str">
        <f t="shared" si="163"/>
        <v>PH.IC.IT.130422.01</v>
      </c>
      <c r="Q1792" s="12" t="str">
        <f t="shared" si="164"/>
        <v>CL.IC.IT.130422.01</v>
      </c>
    </row>
    <row r="1793" spans="1:19" ht="15">
      <c r="A1793" t="s">
        <v>4089</v>
      </c>
      <c r="C1793" s="2" t="s">
        <v>8201</v>
      </c>
      <c r="E1793" s="22" t="s">
        <v>1402</v>
      </c>
      <c r="F1793" t="s">
        <v>4213</v>
      </c>
      <c r="G1793" t="s">
        <v>4288</v>
      </c>
      <c r="H1793" s="22" t="s">
        <v>2397</v>
      </c>
      <c r="I1793" t="s">
        <v>4288</v>
      </c>
      <c r="J1793" s="11" t="str">
        <f t="shared" si="160"/>
        <v>IC.IT.130423</v>
      </c>
      <c r="K1793" s="2" t="s">
        <v>1192</v>
      </c>
      <c r="L1793" t="str">
        <f t="shared" si="161"/>
        <v>Upper</v>
      </c>
      <c r="M1793" s="12" t="str">
        <f t="shared" si="162"/>
        <v>PI.IC.IT.130423.01</v>
      </c>
      <c r="N1793" s="12"/>
      <c r="O1793" s="12" t="str">
        <f t="shared" si="163"/>
        <v>PH.IC.IT.130423.01</v>
      </c>
      <c r="Q1793" s="12" t="str">
        <f t="shared" si="164"/>
        <v>CL.IC.IT.130423.01</v>
      </c>
    </row>
    <row r="1794" spans="1:19" ht="15">
      <c r="A1794" t="s">
        <v>4089</v>
      </c>
      <c r="C1794" s="2" t="s">
        <v>8201</v>
      </c>
      <c r="E1794" s="22" t="s">
        <v>1402</v>
      </c>
      <c r="F1794" t="s">
        <v>4213</v>
      </c>
      <c r="G1794" t="s">
        <v>4289</v>
      </c>
      <c r="H1794" s="22" t="s">
        <v>2398</v>
      </c>
      <c r="I1794" t="s">
        <v>4289</v>
      </c>
      <c r="J1794" s="11" t="str">
        <f t="shared" si="160"/>
        <v>IC.IT.130424</v>
      </c>
      <c r="K1794" s="2" t="s">
        <v>1192</v>
      </c>
      <c r="L1794" t="str">
        <f t="shared" si="161"/>
        <v>Lower</v>
      </c>
      <c r="M1794" s="12" t="str">
        <f t="shared" si="162"/>
        <v>PI.IC.IT.130424.01</v>
      </c>
      <c r="N1794" s="12"/>
      <c r="O1794" s="12" t="str">
        <f t="shared" si="163"/>
        <v>PH.IC.IT.130424.01</v>
      </c>
      <c r="Q1794" s="12" t="str">
        <f t="shared" si="164"/>
        <v>CL.IC.IT.130424.01</v>
      </c>
    </row>
    <row r="1795" spans="1:19" ht="15">
      <c r="A1795" t="s">
        <v>4089</v>
      </c>
      <c r="C1795" s="2" t="s">
        <v>8201</v>
      </c>
      <c r="D1795" t="s">
        <v>4650</v>
      </c>
      <c r="E1795" s="22" t="s">
        <v>1404</v>
      </c>
      <c r="F1795" t="s">
        <v>4214</v>
      </c>
      <c r="G1795" t="s">
        <v>4119</v>
      </c>
      <c r="H1795" s="22" t="s">
        <v>1396</v>
      </c>
      <c r="I1795" t="s">
        <v>4120</v>
      </c>
      <c r="J1795" s="11" t="str">
        <f t="shared" si="160"/>
        <v>IC.IT.130501</v>
      </c>
      <c r="K1795" s="2" t="s">
        <v>1192</v>
      </c>
      <c r="L1795" t="str">
        <f t="shared" si="161"/>
        <v>Hip, right</v>
      </c>
      <c r="M1795" s="12" t="str">
        <f t="shared" si="162"/>
        <v>PI.IC.IT.130501.01</v>
      </c>
      <c r="N1795" s="12"/>
      <c r="O1795" s="12" t="str">
        <f t="shared" si="163"/>
        <v>PH.IC.IT.130501.01</v>
      </c>
      <c r="Q1795" s="12" t="str">
        <f t="shared" si="164"/>
        <v>CL.IC.IT.130501.01</v>
      </c>
    </row>
    <row r="1796" spans="1:19" ht="15">
      <c r="A1796" t="s">
        <v>4089</v>
      </c>
      <c r="C1796" s="2" t="s">
        <v>8201</v>
      </c>
      <c r="E1796" s="22" t="s">
        <v>1404</v>
      </c>
      <c r="F1796" t="s">
        <v>4214</v>
      </c>
      <c r="G1796" t="s">
        <v>4121</v>
      </c>
      <c r="H1796" s="22" t="s">
        <v>1398</v>
      </c>
      <c r="I1796" t="s">
        <v>4122</v>
      </c>
      <c r="J1796" s="11" t="str">
        <f t="shared" si="160"/>
        <v>IC.IT.130502</v>
      </c>
      <c r="K1796" s="2" t="s">
        <v>1192</v>
      </c>
      <c r="L1796" t="str">
        <f t="shared" si="161"/>
        <v>Hip, left</v>
      </c>
      <c r="M1796" s="12" t="str">
        <f t="shared" si="162"/>
        <v>PI.IC.IT.130502.01</v>
      </c>
      <c r="N1796" s="12"/>
      <c r="O1796" s="12" t="str">
        <f t="shared" si="163"/>
        <v>PH.IC.IT.130502.01</v>
      </c>
      <c r="Q1796" s="12" t="str">
        <f t="shared" si="164"/>
        <v>CL.IC.IT.130502.01</v>
      </c>
    </row>
    <row r="1797" spans="1:19" ht="15">
      <c r="A1797" t="s">
        <v>4089</v>
      </c>
      <c r="C1797" s="2" t="s">
        <v>8201</v>
      </c>
      <c r="E1797" s="22" t="s">
        <v>1404</v>
      </c>
      <c r="F1797" t="s">
        <v>4214</v>
      </c>
      <c r="G1797" t="s">
        <v>4369</v>
      </c>
      <c r="H1797" s="22" t="s">
        <v>1400</v>
      </c>
      <c r="I1797" t="s">
        <v>4369</v>
      </c>
      <c r="J1797" s="11" t="str">
        <f t="shared" si="160"/>
        <v>IC.IT.130503</v>
      </c>
      <c r="K1797" s="2" t="s">
        <v>1192</v>
      </c>
      <c r="L1797" t="str">
        <f t="shared" si="161"/>
        <v>Genitalia</v>
      </c>
      <c r="M1797" s="12" t="str">
        <f t="shared" si="162"/>
        <v>PI.IC.IT.130503.01</v>
      </c>
      <c r="N1797" s="12"/>
      <c r="O1797" s="12" t="str">
        <f t="shared" si="163"/>
        <v>PH.IC.IT.130503.01</v>
      </c>
      <c r="Q1797" s="12" t="str">
        <f t="shared" si="164"/>
        <v>CL.IC.IT.130503.01</v>
      </c>
    </row>
    <row r="1798" spans="1:19" ht="15">
      <c r="A1798" t="s">
        <v>4089</v>
      </c>
      <c r="C1798" s="2" t="s">
        <v>8201</v>
      </c>
      <c r="E1798" s="22" t="s">
        <v>1404</v>
      </c>
      <c r="F1798" t="s">
        <v>4214</v>
      </c>
      <c r="G1798" t="s">
        <v>4130</v>
      </c>
      <c r="H1798" s="22" t="s">
        <v>1402</v>
      </c>
      <c r="I1798" t="s">
        <v>4131</v>
      </c>
      <c r="J1798" s="11" t="str">
        <f t="shared" si="160"/>
        <v>IC.IT.130504</v>
      </c>
      <c r="K1798" s="2" t="s">
        <v>1192</v>
      </c>
      <c r="L1798" t="str">
        <f t="shared" si="161"/>
        <v>Buttock, right</v>
      </c>
      <c r="M1798" s="12" t="str">
        <f t="shared" si="162"/>
        <v>PI.IC.IT.130504.01</v>
      </c>
      <c r="N1798" s="12"/>
      <c r="O1798" s="12" t="str">
        <f t="shared" si="163"/>
        <v>PH.IC.IT.130504.01</v>
      </c>
      <c r="Q1798" s="12" t="str">
        <f t="shared" si="164"/>
        <v>CL.IC.IT.130504.01</v>
      </c>
    </row>
    <row r="1799" spans="1:19" ht="15">
      <c r="A1799" t="s">
        <v>4089</v>
      </c>
      <c r="C1799" s="2" t="s">
        <v>8201</v>
      </c>
      <c r="E1799" s="22" t="s">
        <v>1404</v>
      </c>
      <c r="F1799" t="s">
        <v>4214</v>
      </c>
      <c r="G1799" t="s">
        <v>4359</v>
      </c>
      <c r="H1799" s="22" t="s">
        <v>1404</v>
      </c>
      <c r="I1799" t="s">
        <v>4613</v>
      </c>
      <c r="J1799" s="11" t="str">
        <f t="shared" si="160"/>
        <v>IC.IT.130505</v>
      </c>
      <c r="K1799" s="2" t="s">
        <v>1192</v>
      </c>
      <c r="L1799" t="str">
        <f t="shared" si="161"/>
        <v>Buttock, left</v>
      </c>
      <c r="M1799" s="12" t="str">
        <f t="shared" si="162"/>
        <v>PI.IC.IT.130505.01</v>
      </c>
      <c r="N1799" s="12"/>
      <c r="O1799" s="12" t="str">
        <f t="shared" si="163"/>
        <v>PH.IC.IT.130505.01</v>
      </c>
      <c r="Q1799" s="12" t="str">
        <f t="shared" si="164"/>
        <v>CL.IC.IT.130505.01</v>
      </c>
    </row>
    <row r="1800" spans="1:19" ht="15">
      <c r="A1800" t="s">
        <v>4089</v>
      </c>
      <c r="C1800" s="2" t="s">
        <v>8201</v>
      </c>
      <c r="E1800" s="22" t="s">
        <v>1404</v>
      </c>
      <c r="F1800" t="s">
        <v>4214</v>
      </c>
      <c r="G1800" t="s">
        <v>4134</v>
      </c>
      <c r="H1800" s="22" t="s">
        <v>1406</v>
      </c>
      <c r="I1800" t="s">
        <v>4134</v>
      </c>
      <c r="J1800" s="11" t="str">
        <f t="shared" si="160"/>
        <v>IC.IT.130506</v>
      </c>
      <c r="K1800" s="2" t="s">
        <v>1192</v>
      </c>
      <c r="L1800" t="str">
        <f t="shared" si="161"/>
        <v>Rectum</v>
      </c>
      <c r="M1800" s="12" t="str">
        <f t="shared" si="162"/>
        <v>PI.IC.IT.130506.01</v>
      </c>
      <c r="N1800" s="12"/>
      <c r="O1800" s="12" t="str">
        <f t="shared" si="163"/>
        <v>PH.IC.IT.130506.01</v>
      </c>
      <c r="Q1800" s="12" t="str">
        <f t="shared" si="164"/>
        <v>CL.IC.IT.130506.01</v>
      </c>
    </row>
    <row r="1801" spans="1:19" ht="15">
      <c r="A1801" t="s">
        <v>4089</v>
      </c>
      <c r="C1801" s="2" t="s">
        <v>8201</v>
      </c>
      <c r="E1801" s="22" t="s">
        <v>1404</v>
      </c>
      <c r="F1801" t="s">
        <v>4214</v>
      </c>
      <c r="G1801" t="s">
        <v>4123</v>
      </c>
      <c r="H1801" s="22" t="s">
        <v>1419</v>
      </c>
      <c r="I1801" t="s">
        <v>4124</v>
      </c>
      <c r="J1801" s="11" t="str">
        <f t="shared" si="160"/>
        <v>IC.IT.130507</v>
      </c>
      <c r="K1801" s="2" t="s">
        <v>1192</v>
      </c>
      <c r="L1801" t="str">
        <f t="shared" si="161"/>
        <v>Groin, right</v>
      </c>
      <c r="M1801" s="12" t="str">
        <f t="shared" si="162"/>
        <v>PI.IC.IT.130507.01</v>
      </c>
      <c r="N1801" s="12"/>
      <c r="O1801" s="12" t="str">
        <f t="shared" si="163"/>
        <v>PH.IC.IT.130507.01</v>
      </c>
      <c r="Q1801" s="12" t="str">
        <f t="shared" si="164"/>
        <v>CL.IC.IT.130507.01</v>
      </c>
    </row>
    <row r="1802" spans="1:19" ht="15">
      <c r="A1802" t="s">
        <v>4089</v>
      </c>
      <c r="C1802" s="2" t="s">
        <v>8201</v>
      </c>
      <c r="E1802" s="22" t="s">
        <v>1404</v>
      </c>
      <c r="F1802" t="s">
        <v>4214</v>
      </c>
      <c r="G1802" t="s">
        <v>4125</v>
      </c>
      <c r="H1802" s="22" t="s">
        <v>1550</v>
      </c>
      <c r="I1802" t="s">
        <v>4126</v>
      </c>
      <c r="J1802" s="11" t="str">
        <f t="shared" si="160"/>
        <v>IC.IT.130508</v>
      </c>
      <c r="K1802" s="2" t="s">
        <v>1192</v>
      </c>
      <c r="L1802" t="str">
        <f t="shared" si="161"/>
        <v>Groin, left</v>
      </c>
      <c r="M1802" s="12" t="str">
        <f t="shared" si="162"/>
        <v>PI.IC.IT.130508.01</v>
      </c>
      <c r="N1802" s="12"/>
      <c r="O1802" s="12" t="str">
        <f t="shared" si="163"/>
        <v>PH.IC.IT.130508.01</v>
      </c>
      <c r="Q1802" s="12" t="str">
        <f t="shared" si="164"/>
        <v>CL.IC.IT.130508.01</v>
      </c>
    </row>
    <row r="1803" spans="1:19" ht="15">
      <c r="A1803" t="s">
        <v>4089</v>
      </c>
      <c r="C1803" s="2" t="s">
        <v>8201</v>
      </c>
      <c r="E1803" s="22" t="s">
        <v>1404</v>
      </c>
      <c r="F1803" t="s">
        <v>4214</v>
      </c>
      <c r="G1803" t="s">
        <v>4135</v>
      </c>
      <c r="H1803" s="22" t="s">
        <v>1551</v>
      </c>
      <c r="I1803" t="s">
        <v>4135</v>
      </c>
      <c r="J1803" s="11" t="str">
        <f t="shared" si="160"/>
        <v>IC.IT.130509</v>
      </c>
      <c r="K1803" s="2" t="s">
        <v>1192</v>
      </c>
      <c r="L1803" t="str">
        <f t="shared" si="161"/>
        <v>Sacrum</v>
      </c>
      <c r="M1803" s="12" t="str">
        <f t="shared" si="162"/>
        <v>PI.IC.IT.130509.01</v>
      </c>
      <c r="N1803" s="12"/>
      <c r="O1803" s="12" t="str">
        <f t="shared" si="163"/>
        <v>PH.IC.IT.130509.01</v>
      </c>
      <c r="Q1803" s="12" t="str">
        <f t="shared" si="164"/>
        <v>CL.IC.IT.130509.01</v>
      </c>
    </row>
    <row r="1804" spans="1:19" ht="15">
      <c r="A1804" t="s">
        <v>4089</v>
      </c>
      <c r="C1804" s="2" t="s">
        <v>8201</v>
      </c>
      <c r="E1804" s="22" t="s">
        <v>1404</v>
      </c>
      <c r="F1804" t="s">
        <v>4214</v>
      </c>
      <c r="G1804" t="s">
        <v>4137</v>
      </c>
      <c r="H1804" s="22" t="s">
        <v>1571</v>
      </c>
      <c r="I1804" t="s">
        <v>4137</v>
      </c>
      <c r="J1804" s="11" t="str">
        <f t="shared" si="160"/>
        <v>IC.IT.130510</v>
      </c>
      <c r="K1804" s="2" t="s">
        <v>1192</v>
      </c>
      <c r="L1804" t="str">
        <f t="shared" si="161"/>
        <v>Scrotum</v>
      </c>
      <c r="M1804" s="12" t="str">
        <f t="shared" si="162"/>
        <v>PI.IC.IT.130510.01</v>
      </c>
      <c r="N1804" s="12"/>
      <c r="O1804" s="12" t="str">
        <f t="shared" si="163"/>
        <v>PH.IC.IT.130510.01</v>
      </c>
      <c r="Q1804" s="12" t="str">
        <f t="shared" si="164"/>
        <v>CL.IC.IT.130510.01</v>
      </c>
    </row>
    <row r="1805" spans="1:19" ht="15">
      <c r="A1805" t="s">
        <v>4089</v>
      </c>
      <c r="C1805" s="2" t="s">
        <v>8201</v>
      </c>
      <c r="E1805" s="22" t="s">
        <v>1404</v>
      </c>
      <c r="F1805" t="s">
        <v>4214</v>
      </c>
      <c r="G1805" t="s">
        <v>4129</v>
      </c>
      <c r="H1805" s="22" t="s">
        <v>1298</v>
      </c>
      <c r="I1805" t="s">
        <v>4129</v>
      </c>
      <c r="J1805" s="11" t="str">
        <f t="shared" si="160"/>
        <v>IC.IT.130511</v>
      </c>
      <c r="K1805" s="2" t="s">
        <v>1192</v>
      </c>
      <c r="L1805" t="str">
        <f t="shared" si="161"/>
        <v>Perineum</v>
      </c>
      <c r="M1805" s="12" t="str">
        <f t="shared" si="162"/>
        <v>PI.IC.IT.130511.01</v>
      </c>
      <c r="N1805" s="12"/>
      <c r="O1805" s="12" t="str">
        <f t="shared" si="163"/>
        <v>PH.IC.IT.130511.01</v>
      </c>
      <c r="Q1805" s="12" t="str">
        <f t="shared" si="164"/>
        <v>CL.IC.IT.130511.01</v>
      </c>
    </row>
    <row r="1806" spans="1:19" ht="15">
      <c r="A1806" t="s">
        <v>4089</v>
      </c>
      <c r="C1806" s="2" t="s">
        <v>8201</v>
      </c>
      <c r="E1806" s="2" t="s">
        <v>7071</v>
      </c>
      <c r="F1806" t="s">
        <v>4214</v>
      </c>
      <c r="G1806" s="2" t="s">
        <v>4415</v>
      </c>
      <c r="H1806" s="22" t="s">
        <v>11023</v>
      </c>
      <c r="I1806" s="22" t="s">
        <v>4415</v>
      </c>
      <c r="J1806" s="11" t="str">
        <f t="shared" si="160"/>
        <v>IC.IT.130512</v>
      </c>
      <c r="K1806" s="2" t="s">
        <v>1192</v>
      </c>
      <c r="L1806" t="str">
        <f t="shared" si="161"/>
        <v>Coccyx</v>
      </c>
      <c r="M1806" s="12" t="str">
        <f t="shared" si="162"/>
        <v>PI.IC.IT.130512.01</v>
      </c>
      <c r="N1806" s="12"/>
      <c r="O1806" s="12" t="str">
        <f t="shared" si="163"/>
        <v>PH.IC.IT.130512.01</v>
      </c>
      <c r="Q1806" s="12" t="str">
        <f t="shared" si="164"/>
        <v>CL.IC.IT.130512.01</v>
      </c>
      <c r="R1806" t="s">
        <v>1141</v>
      </c>
      <c r="S1806">
        <v>781</v>
      </c>
    </row>
    <row r="1807" spans="1:19" ht="15">
      <c r="A1807" t="s">
        <v>4089</v>
      </c>
      <c r="C1807" s="2" t="s">
        <v>8201</v>
      </c>
      <c r="D1807" t="s">
        <v>4652</v>
      </c>
      <c r="E1807" s="22" t="s">
        <v>1406</v>
      </c>
      <c r="F1807" t="s">
        <v>4215</v>
      </c>
      <c r="G1807" t="s">
        <v>3979</v>
      </c>
      <c r="H1807" s="22" t="s">
        <v>1396</v>
      </c>
      <c r="I1807" t="s">
        <v>3980</v>
      </c>
      <c r="J1807" s="11" t="str">
        <f t="shared" si="160"/>
        <v>IC.IT.130601</v>
      </c>
      <c r="K1807" s="2" t="s">
        <v>1192</v>
      </c>
      <c r="L1807" t="str">
        <f t="shared" si="161"/>
        <v>Shoulder, right</v>
      </c>
      <c r="M1807" s="12" t="str">
        <f t="shared" si="162"/>
        <v>PI.IC.IT.130601.01</v>
      </c>
      <c r="N1807" s="12"/>
      <c r="O1807" s="12" t="str">
        <f t="shared" si="163"/>
        <v>PH.IC.IT.130601.01</v>
      </c>
      <c r="Q1807" s="12" t="str">
        <f t="shared" si="164"/>
        <v>CL.IC.IT.130601.01</v>
      </c>
    </row>
    <row r="1808" spans="1:19" ht="15">
      <c r="A1808" t="s">
        <v>4089</v>
      </c>
      <c r="C1808" s="2" t="s">
        <v>8201</v>
      </c>
      <c r="E1808" s="22" t="s">
        <v>1406</v>
      </c>
      <c r="F1808" t="s">
        <v>4215</v>
      </c>
      <c r="G1808" t="s">
        <v>3981</v>
      </c>
      <c r="H1808" s="22" t="s">
        <v>1398</v>
      </c>
      <c r="I1808" t="s">
        <v>3982</v>
      </c>
      <c r="J1808" s="11" t="str">
        <f t="shared" si="160"/>
        <v>IC.IT.130602</v>
      </c>
      <c r="K1808" s="2" t="s">
        <v>1192</v>
      </c>
      <c r="L1808" t="str">
        <f t="shared" si="161"/>
        <v>Shoulder, left</v>
      </c>
      <c r="M1808" s="12" t="str">
        <f t="shared" si="162"/>
        <v>PI.IC.IT.130602.01</v>
      </c>
      <c r="N1808" s="12"/>
      <c r="O1808" s="12" t="str">
        <f t="shared" si="163"/>
        <v>PH.IC.IT.130602.01</v>
      </c>
      <c r="Q1808" s="12" t="str">
        <f t="shared" si="164"/>
        <v>CL.IC.IT.130602.01</v>
      </c>
    </row>
    <row r="1809" spans="1:17" ht="15">
      <c r="A1809" t="s">
        <v>4089</v>
      </c>
      <c r="C1809" s="2" t="s">
        <v>8201</v>
      </c>
      <c r="E1809" s="22" t="s">
        <v>1406</v>
      </c>
      <c r="F1809" t="s">
        <v>4215</v>
      </c>
      <c r="G1809" t="s">
        <v>4148</v>
      </c>
      <c r="H1809" s="22" t="s">
        <v>1400</v>
      </c>
      <c r="I1809" t="s">
        <v>4149</v>
      </c>
      <c r="J1809" s="11" t="str">
        <f t="shared" si="160"/>
        <v>IC.IT.130603</v>
      </c>
      <c r="K1809" s="2" t="s">
        <v>1192</v>
      </c>
      <c r="L1809" t="str">
        <f t="shared" si="161"/>
        <v>Breast, right</v>
      </c>
      <c r="M1809" s="12" t="str">
        <f t="shared" si="162"/>
        <v>PI.IC.IT.130603.01</v>
      </c>
      <c r="N1809" s="12"/>
      <c r="O1809" s="12" t="str">
        <f t="shared" si="163"/>
        <v>PH.IC.IT.130603.01</v>
      </c>
      <c r="Q1809" s="12" t="str">
        <f t="shared" si="164"/>
        <v>CL.IC.IT.130603.01</v>
      </c>
    </row>
    <row r="1810" spans="1:17" ht="15">
      <c r="A1810" t="s">
        <v>4089</v>
      </c>
      <c r="C1810" s="2" t="s">
        <v>8201</v>
      </c>
      <c r="E1810" s="22" t="s">
        <v>1406</v>
      </c>
      <c r="F1810" t="s">
        <v>4215</v>
      </c>
      <c r="G1810" t="s">
        <v>4150</v>
      </c>
      <c r="H1810" s="22" t="s">
        <v>1402</v>
      </c>
      <c r="I1810" t="s">
        <v>3987</v>
      </c>
      <c r="J1810" s="11" t="str">
        <f t="shared" si="160"/>
        <v>IC.IT.130604</v>
      </c>
      <c r="K1810" s="2" t="s">
        <v>1192</v>
      </c>
      <c r="L1810" t="str">
        <f t="shared" si="161"/>
        <v>Breast, left</v>
      </c>
      <c r="M1810" s="12" t="str">
        <f t="shared" si="162"/>
        <v>PI.IC.IT.130604.01</v>
      </c>
      <c r="N1810" s="12"/>
      <c r="O1810" s="12" t="str">
        <f t="shared" si="163"/>
        <v>PH.IC.IT.130604.01</v>
      </c>
      <c r="Q1810" s="12" t="str">
        <f t="shared" si="164"/>
        <v>CL.IC.IT.130604.01</v>
      </c>
    </row>
    <row r="1811" spans="1:17" ht="15">
      <c r="A1811" t="s">
        <v>4089</v>
      </c>
      <c r="C1811" s="2" t="s">
        <v>8201</v>
      </c>
      <c r="E1811" s="22" t="s">
        <v>1406</v>
      </c>
      <c r="F1811" t="s">
        <v>4215</v>
      </c>
      <c r="G1811" t="s">
        <v>3988</v>
      </c>
      <c r="H1811" s="22" t="s">
        <v>1404</v>
      </c>
      <c r="I1811" t="s">
        <v>3988</v>
      </c>
      <c r="J1811" s="11" t="str">
        <f t="shared" si="160"/>
        <v>IC.IT.130605</v>
      </c>
      <c r="K1811" s="2" t="s">
        <v>1192</v>
      </c>
      <c r="L1811" t="str">
        <f t="shared" si="161"/>
        <v>Sternum</v>
      </c>
      <c r="M1811" s="12" t="str">
        <f t="shared" si="162"/>
        <v>PI.IC.IT.130605.01</v>
      </c>
      <c r="N1811" s="12"/>
      <c r="O1811" s="12" t="str">
        <f t="shared" si="163"/>
        <v>PH.IC.IT.130605.01</v>
      </c>
      <c r="Q1811" s="12" t="str">
        <f t="shared" si="164"/>
        <v>CL.IC.IT.130605.01</v>
      </c>
    </row>
    <row r="1812" spans="1:17" ht="15">
      <c r="A1812" t="s">
        <v>4089</v>
      </c>
      <c r="C1812" s="2" t="s">
        <v>8201</v>
      </c>
      <c r="E1812" s="22" t="s">
        <v>1406</v>
      </c>
      <c r="F1812" t="s">
        <v>4215</v>
      </c>
      <c r="G1812" t="s">
        <v>4382</v>
      </c>
      <c r="H1812" s="22" t="s">
        <v>1406</v>
      </c>
      <c r="I1812" t="s">
        <v>4383</v>
      </c>
      <c r="J1812" s="11" t="str">
        <f t="shared" si="160"/>
        <v>IC.IT.130606</v>
      </c>
      <c r="K1812" s="2" t="s">
        <v>1192</v>
      </c>
      <c r="L1812" t="str">
        <f t="shared" si="161"/>
        <v>Chest, right</v>
      </c>
      <c r="M1812" s="12" t="str">
        <f t="shared" si="162"/>
        <v>PI.IC.IT.130606.01</v>
      </c>
      <c r="N1812" s="12"/>
      <c r="O1812" s="12" t="str">
        <f t="shared" si="163"/>
        <v>PH.IC.IT.130606.01</v>
      </c>
      <c r="Q1812" s="12" t="str">
        <f t="shared" si="164"/>
        <v>CL.IC.IT.130606.01</v>
      </c>
    </row>
    <row r="1813" spans="1:17" ht="15">
      <c r="A1813" t="s">
        <v>4089</v>
      </c>
      <c r="C1813" s="2" t="s">
        <v>8201</v>
      </c>
      <c r="E1813" s="22" t="s">
        <v>1406</v>
      </c>
      <c r="F1813" t="s">
        <v>4215</v>
      </c>
      <c r="G1813" t="s">
        <v>4384</v>
      </c>
      <c r="H1813" s="22" t="s">
        <v>1419</v>
      </c>
      <c r="I1813" t="s">
        <v>4385</v>
      </c>
      <c r="J1813" s="11" t="str">
        <f t="shared" si="160"/>
        <v>IC.IT.130607</v>
      </c>
      <c r="K1813" s="2" t="s">
        <v>1192</v>
      </c>
      <c r="L1813" t="str">
        <f t="shared" si="161"/>
        <v>Chest, left</v>
      </c>
      <c r="M1813" s="12" t="str">
        <f t="shared" si="162"/>
        <v>PI.IC.IT.130607.01</v>
      </c>
      <c r="N1813" s="12"/>
      <c r="O1813" s="12" t="str">
        <f t="shared" si="163"/>
        <v>PH.IC.IT.130607.01</v>
      </c>
      <c r="Q1813" s="12" t="str">
        <f t="shared" si="164"/>
        <v>CL.IC.IT.130607.01</v>
      </c>
    </row>
    <row r="1814" spans="1:17" ht="15">
      <c r="A1814" t="s">
        <v>4089</v>
      </c>
      <c r="C1814" s="2" t="s">
        <v>8201</v>
      </c>
      <c r="E1814" s="22" t="s">
        <v>1406</v>
      </c>
      <c r="F1814" t="s">
        <v>4215</v>
      </c>
      <c r="G1814" t="s">
        <v>4386</v>
      </c>
      <c r="H1814" s="22" t="s">
        <v>1550</v>
      </c>
      <c r="I1814" t="s">
        <v>4386</v>
      </c>
      <c r="J1814" s="11" t="str">
        <f t="shared" si="160"/>
        <v>IC.IT.130608</v>
      </c>
      <c r="K1814" s="2" t="s">
        <v>1192</v>
      </c>
      <c r="L1814" t="str">
        <f t="shared" si="161"/>
        <v>Chest</v>
      </c>
      <c r="M1814" s="12" t="str">
        <f t="shared" si="162"/>
        <v>PI.IC.IT.130608.01</v>
      </c>
      <c r="N1814" s="12"/>
      <c r="O1814" s="12" t="str">
        <f t="shared" si="163"/>
        <v>PH.IC.IT.130608.01</v>
      </c>
      <c r="Q1814" s="12" t="str">
        <f t="shared" si="164"/>
        <v>CL.IC.IT.130608.01</v>
      </c>
    </row>
    <row r="1815" spans="1:17" ht="15">
      <c r="A1815" t="s">
        <v>4089</v>
      </c>
      <c r="C1815" s="2" t="s">
        <v>8201</v>
      </c>
      <c r="E1815" s="22" t="s">
        <v>1406</v>
      </c>
      <c r="F1815" t="s">
        <v>4215</v>
      </c>
      <c r="G1815" t="s">
        <v>4618</v>
      </c>
      <c r="H1815" s="22" t="s">
        <v>1551</v>
      </c>
      <c r="I1815" t="s">
        <v>4619</v>
      </c>
      <c r="J1815" s="11" t="str">
        <f t="shared" si="160"/>
        <v>IC.IT.130609</v>
      </c>
      <c r="K1815" s="2" t="s">
        <v>1192</v>
      </c>
      <c r="L1815" t="str">
        <f t="shared" si="161"/>
        <v>Back, right</v>
      </c>
      <c r="M1815" s="12" t="str">
        <f t="shared" si="162"/>
        <v>PI.IC.IT.130609.01</v>
      </c>
      <c r="N1815" s="12"/>
      <c r="O1815" s="12" t="str">
        <f t="shared" si="163"/>
        <v>PH.IC.IT.130609.01</v>
      </c>
      <c r="Q1815" s="12" t="str">
        <f t="shared" si="164"/>
        <v>CL.IC.IT.130609.01</v>
      </c>
    </row>
    <row r="1816" spans="1:17" ht="15">
      <c r="A1816" t="s">
        <v>4089</v>
      </c>
      <c r="C1816" s="2" t="s">
        <v>8201</v>
      </c>
      <c r="E1816" s="22" t="s">
        <v>1406</v>
      </c>
      <c r="F1816" t="s">
        <v>4215</v>
      </c>
      <c r="G1816" t="s">
        <v>4620</v>
      </c>
      <c r="H1816" s="22" t="s">
        <v>1571</v>
      </c>
      <c r="I1816" t="s">
        <v>4621</v>
      </c>
      <c r="J1816" s="11" t="str">
        <f t="shared" si="160"/>
        <v>IC.IT.130610</v>
      </c>
      <c r="K1816" s="2" t="s">
        <v>1192</v>
      </c>
      <c r="L1816" t="str">
        <f t="shared" si="161"/>
        <v>Back, left</v>
      </c>
      <c r="M1816" s="12" t="str">
        <f t="shared" si="162"/>
        <v>PI.IC.IT.130610.01</v>
      </c>
      <c r="N1816" s="12"/>
      <c r="O1816" s="12" t="str">
        <f t="shared" si="163"/>
        <v>PH.IC.IT.130610.01</v>
      </c>
      <c r="Q1816" s="12" t="str">
        <f t="shared" si="164"/>
        <v>CL.IC.IT.130610.01</v>
      </c>
    </row>
    <row r="1817" spans="1:17" ht="15">
      <c r="A1817" t="s">
        <v>4089</v>
      </c>
      <c r="C1817" s="2" t="s">
        <v>8201</v>
      </c>
      <c r="E1817" s="22" t="s">
        <v>1406</v>
      </c>
      <c r="F1817" t="s">
        <v>4215</v>
      </c>
      <c r="G1817" t="s">
        <v>1234</v>
      </c>
      <c r="H1817" s="22" t="s">
        <v>1298</v>
      </c>
      <c r="I1817" t="s">
        <v>1234</v>
      </c>
      <c r="J1817" s="11" t="str">
        <f t="shared" si="160"/>
        <v>IC.IT.130611</v>
      </c>
      <c r="K1817" s="2" t="s">
        <v>1192</v>
      </c>
      <c r="L1817" t="str">
        <f t="shared" si="161"/>
        <v>Back</v>
      </c>
      <c r="M1817" s="12" t="str">
        <f t="shared" si="162"/>
        <v>PI.IC.IT.130611.01</v>
      </c>
      <c r="N1817" s="12"/>
      <c r="O1817" s="12" t="str">
        <f t="shared" si="163"/>
        <v>PH.IC.IT.130611.01</v>
      </c>
      <c r="Q1817" s="12" t="str">
        <f t="shared" si="164"/>
        <v>CL.IC.IT.130611.01</v>
      </c>
    </row>
    <row r="1818" spans="1:17" ht="15">
      <c r="A1818" t="s">
        <v>4089</v>
      </c>
      <c r="C1818" s="2" t="s">
        <v>8201</v>
      </c>
      <c r="D1818" t="s">
        <v>4622</v>
      </c>
      <c r="E1818" s="22" t="s">
        <v>1419</v>
      </c>
      <c r="F1818" t="s">
        <v>4216</v>
      </c>
      <c r="G1818" t="s">
        <v>1656</v>
      </c>
      <c r="H1818" s="22" t="s">
        <v>1396</v>
      </c>
      <c r="I1818" t="s">
        <v>4423</v>
      </c>
      <c r="J1818" s="11" t="str">
        <f t="shared" si="160"/>
        <v>IC.IT.130701</v>
      </c>
      <c r="K1818" s="2" t="s">
        <v>1192</v>
      </c>
      <c r="L1818" t="str">
        <f t="shared" si="161"/>
        <v>Generalized</v>
      </c>
      <c r="M1818" s="12" t="str">
        <f t="shared" si="162"/>
        <v>PI.IC.IT.130701.01</v>
      </c>
      <c r="N1818" s="12"/>
      <c r="O1818" s="12" t="str">
        <f t="shared" si="163"/>
        <v>PH.IC.IT.130701.01</v>
      </c>
      <c r="Q1818" s="12" t="str">
        <f t="shared" si="164"/>
        <v>CL.IC.IT.130701.01</v>
      </c>
    </row>
    <row r="1819" spans="1:17" ht="15">
      <c r="A1819" t="s">
        <v>4089</v>
      </c>
      <c r="C1819" s="2" t="s">
        <v>8201</v>
      </c>
      <c r="D1819" t="s">
        <v>5363</v>
      </c>
      <c r="E1819" s="22" t="s">
        <v>1550</v>
      </c>
      <c r="F1819" t="s">
        <v>4354</v>
      </c>
      <c r="G1819" t="s">
        <v>4625</v>
      </c>
      <c r="H1819" s="22" t="s">
        <v>1396</v>
      </c>
      <c r="I1819" t="s">
        <v>4625</v>
      </c>
      <c r="J1819" s="11" t="str">
        <f t="shared" si="160"/>
        <v>IC.IT.130801</v>
      </c>
      <c r="K1819" s="2" t="s">
        <v>1192</v>
      </c>
      <c r="L1819" t="str">
        <f t="shared" si="161"/>
        <v>Abrasion</v>
      </c>
      <c r="M1819" s="12" t="str">
        <f t="shared" si="162"/>
        <v>PI.IC.IT.130801.01</v>
      </c>
      <c r="N1819" s="12"/>
      <c r="O1819" s="12" t="str">
        <f t="shared" si="163"/>
        <v>PH.IC.IT.130801.01</v>
      </c>
      <c r="Q1819" s="12" t="str">
        <f t="shared" si="164"/>
        <v>CL.IC.IT.130801.01</v>
      </c>
    </row>
    <row r="1820" spans="1:17" ht="15">
      <c r="A1820" t="s">
        <v>4089</v>
      </c>
      <c r="C1820" s="2" t="s">
        <v>8201</v>
      </c>
      <c r="E1820" s="22" t="s">
        <v>1550</v>
      </c>
      <c r="F1820" t="s">
        <v>4354</v>
      </c>
      <c r="G1820" t="s">
        <v>4626</v>
      </c>
      <c r="H1820" s="22" t="s">
        <v>1398</v>
      </c>
      <c r="I1820" t="s">
        <v>4626</v>
      </c>
      <c r="J1820" s="11" t="str">
        <f t="shared" si="160"/>
        <v>IC.IT.130802</v>
      </c>
      <c r="K1820" s="2" t="s">
        <v>1192</v>
      </c>
      <c r="L1820" t="str">
        <f t="shared" si="161"/>
        <v>Blister</v>
      </c>
      <c r="M1820" s="12" t="str">
        <f t="shared" si="162"/>
        <v>PI.IC.IT.130802.01</v>
      </c>
      <c r="N1820" s="12"/>
      <c r="O1820" s="12" t="str">
        <f t="shared" si="163"/>
        <v>PH.IC.IT.130802.01</v>
      </c>
      <c r="Q1820" s="12" t="str">
        <f t="shared" si="164"/>
        <v>CL.IC.IT.130802.01</v>
      </c>
    </row>
    <row r="1821" spans="1:17" ht="15">
      <c r="A1821" t="s">
        <v>4089</v>
      </c>
      <c r="C1821" s="2" t="s">
        <v>8201</v>
      </c>
      <c r="E1821" s="22" t="s">
        <v>1550</v>
      </c>
      <c r="F1821" t="s">
        <v>4354</v>
      </c>
      <c r="G1821" t="s">
        <v>3300</v>
      </c>
      <c r="H1821" s="22" t="s">
        <v>1400</v>
      </c>
      <c r="I1821" t="s">
        <v>3300</v>
      </c>
      <c r="J1821" s="11" t="str">
        <f t="shared" si="160"/>
        <v>IC.IT.130803</v>
      </c>
      <c r="K1821" s="2" t="s">
        <v>1192</v>
      </c>
      <c r="L1821" t="str">
        <f t="shared" si="161"/>
        <v>Rash</v>
      </c>
      <c r="M1821" s="12" t="str">
        <f t="shared" si="162"/>
        <v>PI.IC.IT.130803.01</v>
      </c>
      <c r="N1821" s="12"/>
      <c r="O1821" s="12" t="str">
        <f t="shared" si="163"/>
        <v>PH.IC.IT.130803.01</v>
      </c>
      <c r="Q1821" s="12" t="str">
        <f t="shared" si="164"/>
        <v>CL.IC.IT.130803.01</v>
      </c>
    </row>
    <row r="1822" spans="1:17" ht="15">
      <c r="A1822" t="s">
        <v>4089</v>
      </c>
      <c r="C1822" s="2" t="s">
        <v>8201</v>
      </c>
      <c r="E1822" s="22" t="s">
        <v>1550</v>
      </c>
      <c r="F1822" t="s">
        <v>4354</v>
      </c>
      <c r="G1822" t="s">
        <v>1533</v>
      </c>
      <c r="H1822" s="22" t="s">
        <v>1402</v>
      </c>
      <c r="I1822" t="s">
        <v>1533</v>
      </c>
      <c r="J1822" s="11" t="str">
        <f t="shared" si="160"/>
        <v>IC.IT.130804</v>
      </c>
      <c r="K1822" s="2" t="s">
        <v>1192</v>
      </c>
      <c r="L1822" t="str">
        <f t="shared" si="161"/>
        <v>Hematoma</v>
      </c>
      <c r="M1822" s="12" t="str">
        <f t="shared" si="162"/>
        <v>PI.IC.IT.130804.01</v>
      </c>
      <c r="N1822" s="12"/>
      <c r="O1822" s="12" t="str">
        <f t="shared" si="163"/>
        <v>PH.IC.IT.130804.01</v>
      </c>
      <c r="Q1822" s="12" t="str">
        <f t="shared" si="164"/>
        <v>CL.IC.IT.130804.01</v>
      </c>
    </row>
    <row r="1823" spans="1:17" ht="15">
      <c r="A1823" t="s">
        <v>4089</v>
      </c>
      <c r="C1823" s="2" t="s">
        <v>8201</v>
      </c>
      <c r="E1823" s="22" t="s">
        <v>1550</v>
      </c>
      <c r="F1823" t="s">
        <v>4354</v>
      </c>
      <c r="G1823" t="s">
        <v>2693</v>
      </c>
      <c r="H1823" s="22" t="s">
        <v>1404</v>
      </c>
      <c r="I1823" t="s">
        <v>2693</v>
      </c>
      <c r="J1823" s="11" t="str">
        <f t="shared" si="160"/>
        <v>IC.IT.130805</v>
      </c>
      <c r="K1823" s="2" t="s">
        <v>1192</v>
      </c>
      <c r="L1823" t="str">
        <f t="shared" si="161"/>
        <v>Bruising</v>
      </c>
      <c r="M1823" s="12" t="str">
        <f t="shared" si="162"/>
        <v>PI.IC.IT.130805.01</v>
      </c>
      <c r="N1823" s="12"/>
      <c r="O1823" s="12" t="str">
        <f t="shared" si="163"/>
        <v>PH.IC.IT.130805.01</v>
      </c>
      <c r="Q1823" s="12" t="str">
        <f t="shared" si="164"/>
        <v>CL.IC.IT.130805.01</v>
      </c>
    </row>
    <row r="1824" spans="1:17" ht="15">
      <c r="A1824" t="s">
        <v>4089</v>
      </c>
      <c r="C1824" s="2" t="s">
        <v>8201</v>
      </c>
      <c r="E1824" s="22" t="s">
        <v>1550</v>
      </c>
      <c r="F1824" t="s">
        <v>4354</v>
      </c>
      <c r="G1824" t="s">
        <v>4629</v>
      </c>
      <c r="H1824" s="22" t="s">
        <v>1406</v>
      </c>
      <c r="I1824" t="s">
        <v>4490</v>
      </c>
      <c r="J1824" s="11" t="str">
        <f t="shared" si="160"/>
        <v>IC.IT.130806</v>
      </c>
      <c r="K1824" s="2" t="s">
        <v>1192</v>
      </c>
      <c r="L1824" t="str">
        <f t="shared" si="161"/>
        <v>Incontinence dermatitis</v>
      </c>
      <c r="M1824" s="12" t="str">
        <f t="shared" si="162"/>
        <v>PI.IC.IT.130806.01</v>
      </c>
      <c r="N1824" s="12"/>
      <c r="O1824" s="12" t="str">
        <f t="shared" si="163"/>
        <v>PH.IC.IT.130806.01</v>
      </c>
      <c r="Q1824" s="12" t="str">
        <f t="shared" si="164"/>
        <v>CL.IC.IT.130806.01</v>
      </c>
    </row>
    <row r="1825" spans="1:17" ht="15">
      <c r="A1825" t="s">
        <v>4089</v>
      </c>
      <c r="C1825" s="2" t="s">
        <v>8201</v>
      </c>
      <c r="E1825" s="22" t="s">
        <v>1550</v>
      </c>
      <c r="F1825" t="s">
        <v>4354</v>
      </c>
      <c r="G1825" t="s">
        <v>4492</v>
      </c>
      <c r="H1825" s="22" t="s">
        <v>1419</v>
      </c>
      <c r="I1825" t="s">
        <v>4492</v>
      </c>
      <c r="J1825" s="11" t="str">
        <f t="shared" si="160"/>
        <v>IC.IT.130807</v>
      </c>
      <c r="K1825" s="2" t="s">
        <v>1192</v>
      </c>
      <c r="L1825" t="str">
        <f t="shared" si="161"/>
        <v>Excoriation</v>
      </c>
      <c r="M1825" s="12" t="str">
        <f t="shared" si="162"/>
        <v>PI.IC.IT.130807.01</v>
      </c>
      <c r="N1825" s="12"/>
      <c r="O1825" s="12" t="str">
        <f t="shared" si="163"/>
        <v>PH.IC.IT.130807.01</v>
      </c>
      <c r="Q1825" s="12" t="str">
        <f t="shared" si="164"/>
        <v>CL.IC.IT.130807.01</v>
      </c>
    </row>
    <row r="1826" spans="1:17" ht="15">
      <c r="A1826" t="s">
        <v>4089</v>
      </c>
      <c r="C1826" s="2" t="s">
        <v>8201</v>
      </c>
      <c r="E1826" s="2" t="s">
        <v>10093</v>
      </c>
      <c r="F1826" t="s">
        <v>4354</v>
      </c>
      <c r="G1826" t="s">
        <v>4076</v>
      </c>
      <c r="H1826" s="2" t="s">
        <v>10093</v>
      </c>
      <c r="I1826" t="s">
        <v>4076</v>
      </c>
      <c r="J1826" s="11" t="str">
        <f t="shared" si="160"/>
        <v>IC.IT.130808</v>
      </c>
      <c r="K1826" s="2" t="s">
        <v>1192</v>
      </c>
      <c r="L1826" t="str">
        <f t="shared" si="161"/>
        <v>Petechiae</v>
      </c>
      <c r="M1826" s="12" t="str">
        <f t="shared" si="162"/>
        <v>PI.IC.IT.130808.01</v>
      </c>
      <c r="N1826" s="12"/>
      <c r="O1826" s="12" t="str">
        <f t="shared" si="163"/>
        <v>PH.IC.IT.130808.01</v>
      </c>
      <c r="Q1826" s="12" t="str">
        <f t="shared" si="164"/>
        <v>CL.IC.IT.130808.01</v>
      </c>
    </row>
    <row r="1827" spans="1:17" ht="15">
      <c r="A1827" t="s">
        <v>4089</v>
      </c>
      <c r="C1827" s="2" t="s">
        <v>8201</v>
      </c>
      <c r="E1827" s="2" t="s">
        <v>10093</v>
      </c>
      <c r="F1827" t="s">
        <v>4354</v>
      </c>
      <c r="G1827" t="s">
        <v>2971</v>
      </c>
      <c r="H1827" s="2" t="s">
        <v>10095</v>
      </c>
      <c r="I1827" t="s">
        <v>930</v>
      </c>
      <c r="J1827" s="11" t="str">
        <f t="shared" si="160"/>
        <v>IC.IT.130809</v>
      </c>
      <c r="K1827" s="2" t="s">
        <v>1192</v>
      </c>
      <c r="L1827" t="str">
        <f t="shared" si="161"/>
        <v>Other: specify</v>
      </c>
      <c r="M1827" s="12" t="str">
        <f t="shared" si="162"/>
        <v>PI.IC.IT.130809.01</v>
      </c>
      <c r="N1827" s="12"/>
      <c r="O1827" s="12" t="str">
        <f t="shared" si="163"/>
        <v>PH.IC.IT.130809.01</v>
      </c>
      <c r="Q1827" s="12" t="str">
        <f t="shared" si="164"/>
        <v>CL.IC.IT.130809.01</v>
      </c>
    </row>
    <row r="1828" spans="1:17" ht="15">
      <c r="A1828" t="s">
        <v>4089</v>
      </c>
      <c r="B1828" t="s">
        <v>4223</v>
      </c>
      <c r="C1828" s="2" t="s">
        <v>9621</v>
      </c>
      <c r="D1828" t="s">
        <v>4631</v>
      </c>
      <c r="E1828" s="22" t="s">
        <v>1396</v>
      </c>
      <c r="F1828" t="s">
        <v>4224</v>
      </c>
      <c r="G1828" t="s">
        <v>4572</v>
      </c>
      <c r="H1828" s="22" t="s">
        <v>1396</v>
      </c>
      <c r="I1828" t="s">
        <v>3009</v>
      </c>
      <c r="J1828" s="11" t="str">
        <f t="shared" si="160"/>
        <v>IC.IT.140101</v>
      </c>
      <c r="K1828" s="2" t="s">
        <v>1192</v>
      </c>
      <c r="L1828" t="str">
        <f t="shared" si="161"/>
        <v>Abdomen upper quadrant right</v>
      </c>
      <c r="M1828" s="12" t="str">
        <f t="shared" si="162"/>
        <v>PI.IC.IT.140101.01</v>
      </c>
      <c r="N1828" s="12"/>
      <c r="O1828" s="12" t="str">
        <f t="shared" si="163"/>
        <v>PH.IC.IT.140101.01</v>
      </c>
      <c r="Q1828" s="12" t="str">
        <f t="shared" si="164"/>
        <v>CL.IC.IT.140101.01</v>
      </c>
    </row>
    <row r="1829" spans="1:17" ht="15">
      <c r="A1829" t="s">
        <v>4089</v>
      </c>
      <c r="C1829" s="2" t="s">
        <v>9621</v>
      </c>
      <c r="E1829" s="22" t="s">
        <v>1396</v>
      </c>
      <c r="F1829" t="s">
        <v>4224</v>
      </c>
      <c r="G1829" t="s">
        <v>4573</v>
      </c>
      <c r="H1829" s="22" t="s">
        <v>1398</v>
      </c>
      <c r="I1829" t="s">
        <v>3011</v>
      </c>
      <c r="J1829" s="11" t="str">
        <f t="shared" si="160"/>
        <v>IC.IT.140102</v>
      </c>
      <c r="K1829" s="2" t="s">
        <v>1192</v>
      </c>
      <c r="L1829" t="str">
        <f t="shared" si="161"/>
        <v>Abdomen lower quadrant right</v>
      </c>
      <c r="M1829" s="12" t="str">
        <f t="shared" si="162"/>
        <v>PI.IC.IT.140102.01</v>
      </c>
      <c r="N1829" s="12"/>
      <c r="O1829" s="12" t="str">
        <f t="shared" si="163"/>
        <v>PH.IC.IT.140102.01</v>
      </c>
      <c r="Q1829" s="12" t="str">
        <f t="shared" si="164"/>
        <v>CL.IC.IT.140102.01</v>
      </c>
    </row>
    <row r="1830" spans="1:17" ht="15">
      <c r="A1830" t="s">
        <v>4089</v>
      </c>
      <c r="C1830" s="2" t="s">
        <v>9621</v>
      </c>
      <c r="E1830" s="22" t="s">
        <v>1396</v>
      </c>
      <c r="F1830" t="s">
        <v>4224</v>
      </c>
      <c r="G1830" t="s">
        <v>4574</v>
      </c>
      <c r="H1830" s="22" t="s">
        <v>1400</v>
      </c>
      <c r="I1830" t="s">
        <v>3013</v>
      </c>
      <c r="J1830" s="11" t="str">
        <f t="shared" ref="J1830:J1893" si="165">CONCATENATE("IC.IT.",C1830,E1830,H1830)</f>
        <v>IC.IT.140103</v>
      </c>
      <c r="K1830" s="2" t="s">
        <v>1192</v>
      </c>
      <c r="L1830" t="str">
        <f t="shared" ref="L1830:L1893" si="166">G1830</f>
        <v>Abdomen upper quadrant left</v>
      </c>
      <c r="M1830" s="12" t="str">
        <f t="shared" ref="M1830:M1893" si="167">CONCATENATE("PI.",J1830,".",K1830)</f>
        <v>PI.IC.IT.140103.01</v>
      </c>
      <c r="N1830" s="12"/>
      <c r="O1830" s="12" t="str">
        <f t="shared" ref="O1830:O1893" si="168">CONCATENATE("PH.",J1830,".",K1830)</f>
        <v>PH.IC.IT.140103.01</v>
      </c>
      <c r="Q1830" s="12" t="str">
        <f t="shared" ref="Q1830:Q1893" si="169">CONCATENATE("CL.",J1830,".",K1830)</f>
        <v>CL.IC.IT.140103.01</v>
      </c>
    </row>
    <row r="1831" spans="1:17" ht="15">
      <c r="A1831" t="s">
        <v>4089</v>
      </c>
      <c r="C1831" s="2" t="s">
        <v>9621</v>
      </c>
      <c r="E1831" s="22" t="s">
        <v>1396</v>
      </c>
      <c r="F1831" t="s">
        <v>4224</v>
      </c>
      <c r="G1831" t="s">
        <v>4575</v>
      </c>
      <c r="H1831" s="22" t="s">
        <v>1402</v>
      </c>
      <c r="I1831" t="s">
        <v>3015</v>
      </c>
      <c r="J1831" s="11" t="str">
        <f t="shared" si="165"/>
        <v>IC.IT.140104</v>
      </c>
      <c r="K1831" s="2" t="s">
        <v>1192</v>
      </c>
      <c r="L1831" t="str">
        <f t="shared" si="166"/>
        <v>Abdomen lower quadrant left</v>
      </c>
      <c r="M1831" s="12" t="str">
        <f t="shared" si="167"/>
        <v>PI.IC.IT.140104.01</v>
      </c>
      <c r="N1831" s="12"/>
      <c r="O1831" s="12" t="str">
        <f t="shared" si="168"/>
        <v>PH.IC.IT.140104.01</v>
      </c>
      <c r="Q1831" s="12" t="str">
        <f t="shared" si="169"/>
        <v>CL.IC.IT.140104.01</v>
      </c>
    </row>
    <row r="1832" spans="1:17" ht="15">
      <c r="A1832" t="s">
        <v>4089</v>
      </c>
      <c r="C1832" s="2" t="s">
        <v>9621</v>
      </c>
      <c r="E1832" s="22" t="s">
        <v>1396</v>
      </c>
      <c r="F1832" t="s">
        <v>4224</v>
      </c>
      <c r="G1832" t="s">
        <v>4576</v>
      </c>
      <c r="H1832" s="22" t="s">
        <v>1404</v>
      </c>
      <c r="I1832" t="s">
        <v>4005</v>
      </c>
      <c r="J1832" s="11" t="str">
        <f t="shared" si="165"/>
        <v>IC.IT.140105</v>
      </c>
      <c r="K1832" s="2" t="s">
        <v>1192</v>
      </c>
      <c r="L1832" t="str">
        <f t="shared" si="166"/>
        <v>Abdomen entire</v>
      </c>
      <c r="M1832" s="12" t="str">
        <f t="shared" si="167"/>
        <v>PI.IC.IT.140105.01</v>
      </c>
      <c r="N1832" s="12"/>
      <c r="O1832" s="12" t="str">
        <f t="shared" si="168"/>
        <v>PH.IC.IT.140105.01</v>
      </c>
      <c r="Q1832" s="12" t="str">
        <f t="shared" si="169"/>
        <v>CL.IC.IT.140105.01</v>
      </c>
    </row>
    <row r="1833" spans="1:17" ht="15">
      <c r="A1833" t="s">
        <v>4089</v>
      </c>
      <c r="C1833" s="2" t="s">
        <v>9621</v>
      </c>
      <c r="E1833" s="22" t="s">
        <v>1396</v>
      </c>
      <c r="F1833" t="s">
        <v>4224</v>
      </c>
      <c r="G1833" t="s">
        <v>4006</v>
      </c>
      <c r="H1833" s="22" t="s">
        <v>1406</v>
      </c>
      <c r="I1833" t="s">
        <v>4299</v>
      </c>
      <c r="J1833" s="11" t="str">
        <f t="shared" si="165"/>
        <v>IC.IT.140106</v>
      </c>
      <c r="K1833" s="2" t="s">
        <v>1192</v>
      </c>
      <c r="L1833" t="str">
        <f t="shared" si="166"/>
        <v>Flank, right</v>
      </c>
      <c r="M1833" s="12" t="str">
        <f t="shared" si="167"/>
        <v>PI.IC.IT.140106.01</v>
      </c>
      <c r="N1833" s="12"/>
      <c r="O1833" s="12" t="str">
        <f t="shared" si="168"/>
        <v>PH.IC.IT.140106.01</v>
      </c>
      <c r="Q1833" s="12" t="str">
        <f t="shared" si="169"/>
        <v>CL.IC.IT.140106.01</v>
      </c>
    </row>
    <row r="1834" spans="1:17" ht="15">
      <c r="A1834" t="s">
        <v>4089</v>
      </c>
      <c r="C1834" s="2" t="s">
        <v>9621</v>
      </c>
      <c r="E1834" s="22" t="s">
        <v>1396</v>
      </c>
      <c r="F1834" t="s">
        <v>4224</v>
      </c>
      <c r="G1834" t="s">
        <v>4034</v>
      </c>
      <c r="H1834" s="22" t="s">
        <v>1419</v>
      </c>
      <c r="I1834" t="s">
        <v>4035</v>
      </c>
      <c r="J1834" s="11" t="str">
        <f t="shared" si="165"/>
        <v>IC.IT.140107</v>
      </c>
      <c r="K1834" s="2" t="s">
        <v>1192</v>
      </c>
      <c r="L1834" t="str">
        <f t="shared" si="166"/>
        <v>Flank, left</v>
      </c>
      <c r="M1834" s="12" t="str">
        <f t="shared" si="167"/>
        <v>PI.IC.IT.140107.01</v>
      </c>
      <c r="N1834" s="12"/>
      <c r="O1834" s="12" t="str">
        <f t="shared" si="168"/>
        <v>PH.IC.IT.140107.01</v>
      </c>
      <c r="Q1834" s="12" t="str">
        <f t="shared" si="169"/>
        <v>CL.IC.IT.140107.01</v>
      </c>
    </row>
    <row r="1835" spans="1:17" ht="15">
      <c r="A1835" t="s">
        <v>4089</v>
      </c>
      <c r="C1835" s="2" t="s">
        <v>9621</v>
      </c>
      <c r="D1835" t="s">
        <v>5196</v>
      </c>
      <c r="E1835" s="22" t="s">
        <v>1398</v>
      </c>
      <c r="F1835" t="s">
        <v>4225</v>
      </c>
      <c r="G1835" t="s">
        <v>4038</v>
      </c>
      <c r="H1835" s="22" t="s">
        <v>1396</v>
      </c>
      <c r="I1835" t="s">
        <v>4039</v>
      </c>
      <c r="J1835" s="11" t="str">
        <f t="shared" si="165"/>
        <v>IC.IT.140201</v>
      </c>
      <c r="K1835" s="2" t="s">
        <v>1192</v>
      </c>
      <c r="L1835" t="str">
        <f t="shared" si="166"/>
        <v>Axilla, right</v>
      </c>
      <c r="M1835" s="12" t="str">
        <f t="shared" si="167"/>
        <v>PI.IC.IT.140201.01</v>
      </c>
      <c r="N1835" s="12"/>
      <c r="O1835" s="12" t="str">
        <f t="shared" si="168"/>
        <v>PH.IC.IT.140201.01</v>
      </c>
      <c r="Q1835" s="12" t="str">
        <f t="shared" si="169"/>
        <v>CL.IC.IT.140201.01</v>
      </c>
    </row>
    <row r="1836" spans="1:17" ht="15">
      <c r="A1836" t="s">
        <v>4089</v>
      </c>
      <c r="C1836" s="2" t="s">
        <v>9621</v>
      </c>
      <c r="E1836" s="22" t="s">
        <v>1398</v>
      </c>
      <c r="F1836" t="s">
        <v>4225</v>
      </c>
      <c r="G1836" t="s">
        <v>4040</v>
      </c>
      <c r="H1836" s="22" t="s">
        <v>1398</v>
      </c>
      <c r="I1836" t="s">
        <v>4041</v>
      </c>
      <c r="J1836" s="11" t="str">
        <f t="shared" si="165"/>
        <v>IC.IT.140202</v>
      </c>
      <c r="K1836" s="2" t="s">
        <v>1192</v>
      </c>
      <c r="L1836" t="str">
        <f t="shared" si="166"/>
        <v>Axilla, left</v>
      </c>
      <c r="M1836" s="12" t="str">
        <f t="shared" si="167"/>
        <v>PI.IC.IT.140202.01</v>
      </c>
      <c r="N1836" s="12"/>
      <c r="O1836" s="12" t="str">
        <f t="shared" si="168"/>
        <v>PH.IC.IT.140202.01</v>
      </c>
      <c r="Q1836" s="12" t="str">
        <f t="shared" si="169"/>
        <v>CL.IC.IT.140202.01</v>
      </c>
    </row>
    <row r="1837" spans="1:17" ht="15">
      <c r="A1837" t="s">
        <v>4089</v>
      </c>
      <c r="C1837" s="2" t="s">
        <v>9621</v>
      </c>
      <c r="E1837" s="22" t="s">
        <v>1398</v>
      </c>
      <c r="F1837" t="s">
        <v>4225</v>
      </c>
      <c r="G1837" t="s">
        <v>4042</v>
      </c>
      <c r="H1837" s="22" t="s">
        <v>1400</v>
      </c>
      <c r="I1837" t="s">
        <v>4043</v>
      </c>
      <c r="J1837" s="11" t="str">
        <f t="shared" si="165"/>
        <v>IC.IT.140203</v>
      </c>
      <c r="K1837" s="2" t="s">
        <v>1192</v>
      </c>
      <c r="L1837" t="str">
        <f t="shared" si="166"/>
        <v>Arm upper, right</v>
      </c>
      <c r="M1837" s="12" t="str">
        <f t="shared" si="167"/>
        <v>PI.IC.IT.140203.01</v>
      </c>
      <c r="N1837" s="12"/>
      <c r="O1837" s="12" t="str">
        <f t="shared" si="168"/>
        <v>PH.IC.IT.140203.01</v>
      </c>
      <c r="Q1837" s="12" t="str">
        <f t="shared" si="169"/>
        <v>CL.IC.IT.140203.01</v>
      </c>
    </row>
    <row r="1838" spans="1:17" ht="15">
      <c r="A1838" t="s">
        <v>4089</v>
      </c>
      <c r="C1838" s="2" t="s">
        <v>9621</v>
      </c>
      <c r="E1838" s="22" t="s">
        <v>1398</v>
      </c>
      <c r="F1838" t="s">
        <v>4225</v>
      </c>
      <c r="G1838" t="s">
        <v>4044</v>
      </c>
      <c r="H1838" s="22" t="s">
        <v>1402</v>
      </c>
      <c r="I1838" t="s">
        <v>3886</v>
      </c>
      <c r="J1838" s="11" t="str">
        <f t="shared" si="165"/>
        <v>IC.IT.140204</v>
      </c>
      <c r="K1838" s="2" t="s">
        <v>1192</v>
      </c>
      <c r="L1838" t="str">
        <f t="shared" si="166"/>
        <v>Arm upper, left</v>
      </c>
      <c r="M1838" s="12" t="str">
        <f t="shared" si="167"/>
        <v>PI.IC.IT.140204.01</v>
      </c>
      <c r="N1838" s="12"/>
      <c r="O1838" s="12" t="str">
        <f t="shared" si="168"/>
        <v>PH.IC.IT.140204.01</v>
      </c>
      <c r="Q1838" s="12" t="str">
        <f t="shared" si="169"/>
        <v>CL.IC.IT.140204.01</v>
      </c>
    </row>
    <row r="1839" spans="1:17" ht="15">
      <c r="A1839" t="s">
        <v>4089</v>
      </c>
      <c r="C1839" s="2" t="s">
        <v>9621</v>
      </c>
      <c r="E1839" s="22" t="s">
        <v>1398</v>
      </c>
      <c r="F1839" t="s">
        <v>4225</v>
      </c>
      <c r="G1839" t="s">
        <v>3887</v>
      </c>
      <c r="H1839" s="22" t="s">
        <v>1404</v>
      </c>
      <c r="I1839" t="s">
        <v>3888</v>
      </c>
      <c r="J1839" s="11" t="str">
        <f t="shared" si="165"/>
        <v>IC.IT.140205</v>
      </c>
      <c r="K1839" s="2" t="s">
        <v>1192</v>
      </c>
      <c r="L1839" t="str">
        <f t="shared" si="166"/>
        <v>Elbow, right</v>
      </c>
      <c r="M1839" s="12" t="str">
        <f t="shared" si="167"/>
        <v>PI.IC.IT.140205.01</v>
      </c>
      <c r="N1839" s="12"/>
      <c r="O1839" s="12" t="str">
        <f t="shared" si="168"/>
        <v>PH.IC.IT.140205.01</v>
      </c>
      <c r="Q1839" s="12" t="str">
        <f t="shared" si="169"/>
        <v>CL.IC.IT.140205.01</v>
      </c>
    </row>
    <row r="1840" spans="1:17" ht="15">
      <c r="A1840" t="s">
        <v>4089</v>
      </c>
      <c r="C1840" s="2" t="s">
        <v>9621</v>
      </c>
      <c r="E1840" s="22" t="s">
        <v>1398</v>
      </c>
      <c r="F1840" t="s">
        <v>4225</v>
      </c>
      <c r="G1840" t="s">
        <v>3889</v>
      </c>
      <c r="H1840" s="22" t="s">
        <v>1406</v>
      </c>
      <c r="I1840" t="s">
        <v>3890</v>
      </c>
      <c r="J1840" s="11" t="str">
        <f t="shared" si="165"/>
        <v>IC.IT.140206</v>
      </c>
      <c r="K1840" s="2" t="s">
        <v>1192</v>
      </c>
      <c r="L1840" t="str">
        <f t="shared" si="166"/>
        <v>Elbow, left</v>
      </c>
      <c r="M1840" s="12" t="str">
        <f t="shared" si="167"/>
        <v>PI.IC.IT.140206.01</v>
      </c>
      <c r="N1840" s="12"/>
      <c r="O1840" s="12" t="str">
        <f t="shared" si="168"/>
        <v>PH.IC.IT.140206.01</v>
      </c>
      <c r="Q1840" s="12" t="str">
        <f t="shared" si="169"/>
        <v>CL.IC.IT.140206.01</v>
      </c>
    </row>
    <row r="1841" spans="1:17" ht="15">
      <c r="A1841" t="s">
        <v>4089</v>
      </c>
      <c r="C1841" s="2" t="s">
        <v>9621</v>
      </c>
      <c r="E1841" s="22" t="s">
        <v>1398</v>
      </c>
      <c r="F1841" t="s">
        <v>4225</v>
      </c>
      <c r="G1841" t="s">
        <v>3891</v>
      </c>
      <c r="H1841" s="22" t="s">
        <v>1419</v>
      </c>
      <c r="I1841" t="s">
        <v>3892</v>
      </c>
      <c r="J1841" s="11" t="str">
        <f t="shared" si="165"/>
        <v>IC.IT.140207</v>
      </c>
      <c r="K1841" s="2" t="s">
        <v>1192</v>
      </c>
      <c r="L1841" t="str">
        <f t="shared" si="166"/>
        <v>Forearm, right</v>
      </c>
      <c r="M1841" s="12" t="str">
        <f t="shared" si="167"/>
        <v>PI.IC.IT.140207.01</v>
      </c>
      <c r="N1841" s="12"/>
      <c r="O1841" s="12" t="str">
        <f t="shared" si="168"/>
        <v>PH.IC.IT.140207.01</v>
      </c>
      <c r="Q1841" s="12" t="str">
        <f t="shared" si="169"/>
        <v>CL.IC.IT.140207.01</v>
      </c>
    </row>
    <row r="1842" spans="1:17" ht="15">
      <c r="A1842" t="s">
        <v>4089</v>
      </c>
      <c r="C1842" s="2" t="s">
        <v>9621</v>
      </c>
      <c r="E1842" s="22" t="s">
        <v>1398</v>
      </c>
      <c r="F1842" t="s">
        <v>4225</v>
      </c>
      <c r="G1842" t="s">
        <v>3893</v>
      </c>
      <c r="H1842" s="22" t="s">
        <v>1550</v>
      </c>
      <c r="I1842" t="s">
        <v>3894</v>
      </c>
      <c r="J1842" s="11" t="str">
        <f t="shared" si="165"/>
        <v>IC.IT.140208</v>
      </c>
      <c r="K1842" s="2" t="s">
        <v>1192</v>
      </c>
      <c r="L1842" t="str">
        <f t="shared" si="166"/>
        <v>Forearm, left</v>
      </c>
      <c r="M1842" s="12" t="str">
        <f t="shared" si="167"/>
        <v>PI.IC.IT.140208.01</v>
      </c>
      <c r="N1842" s="12"/>
      <c r="O1842" s="12" t="str">
        <f t="shared" si="168"/>
        <v>PH.IC.IT.140208.01</v>
      </c>
      <c r="Q1842" s="12" t="str">
        <f t="shared" si="169"/>
        <v>CL.IC.IT.140208.01</v>
      </c>
    </row>
    <row r="1843" spans="1:17" ht="15">
      <c r="A1843" t="s">
        <v>4089</v>
      </c>
      <c r="C1843" s="2" t="s">
        <v>9621</v>
      </c>
      <c r="E1843" s="22" t="s">
        <v>1398</v>
      </c>
      <c r="F1843" t="s">
        <v>4225</v>
      </c>
      <c r="G1843" t="s">
        <v>3895</v>
      </c>
      <c r="H1843" s="22" t="s">
        <v>1551</v>
      </c>
      <c r="I1843" t="s">
        <v>3896</v>
      </c>
      <c r="J1843" s="11" t="str">
        <f t="shared" si="165"/>
        <v>IC.IT.140209</v>
      </c>
      <c r="K1843" s="2" t="s">
        <v>1192</v>
      </c>
      <c r="L1843" t="str">
        <f t="shared" si="166"/>
        <v>Wrist, right</v>
      </c>
      <c r="M1843" s="12" t="str">
        <f t="shared" si="167"/>
        <v>PI.IC.IT.140209.01</v>
      </c>
      <c r="N1843" s="12"/>
      <c r="O1843" s="12" t="str">
        <f t="shared" si="168"/>
        <v>PH.IC.IT.140209.01</v>
      </c>
      <c r="Q1843" s="12" t="str">
        <f t="shared" si="169"/>
        <v>CL.IC.IT.140209.01</v>
      </c>
    </row>
    <row r="1844" spans="1:17" ht="15">
      <c r="A1844" t="s">
        <v>4089</v>
      </c>
      <c r="C1844" s="2" t="s">
        <v>9621</v>
      </c>
      <c r="E1844" s="22" t="s">
        <v>1398</v>
      </c>
      <c r="F1844" t="s">
        <v>4225</v>
      </c>
      <c r="G1844" t="s">
        <v>3897</v>
      </c>
      <c r="H1844" s="22" t="s">
        <v>1571</v>
      </c>
      <c r="I1844" t="s">
        <v>3898</v>
      </c>
      <c r="J1844" s="11" t="str">
        <f t="shared" si="165"/>
        <v>IC.IT.140210</v>
      </c>
      <c r="K1844" s="2" t="s">
        <v>1192</v>
      </c>
      <c r="L1844" t="str">
        <f t="shared" si="166"/>
        <v>Wrist, left</v>
      </c>
      <c r="M1844" s="12" t="str">
        <f t="shared" si="167"/>
        <v>PI.IC.IT.140210.01</v>
      </c>
      <c r="N1844" s="12"/>
      <c r="O1844" s="12" t="str">
        <f t="shared" si="168"/>
        <v>PH.IC.IT.140210.01</v>
      </c>
      <c r="Q1844" s="12" t="str">
        <f t="shared" si="169"/>
        <v>CL.IC.IT.140210.01</v>
      </c>
    </row>
    <row r="1845" spans="1:17" ht="15">
      <c r="A1845" t="s">
        <v>4089</v>
      </c>
      <c r="C1845" s="2" t="s">
        <v>9621</v>
      </c>
      <c r="E1845" s="22" t="s">
        <v>1398</v>
      </c>
      <c r="F1845" t="s">
        <v>4225</v>
      </c>
      <c r="G1845" t="s">
        <v>4048</v>
      </c>
      <c r="H1845" s="22" t="s">
        <v>1298</v>
      </c>
      <c r="I1845" t="s">
        <v>4049</v>
      </c>
      <c r="J1845" s="11" t="str">
        <f t="shared" si="165"/>
        <v>IC.IT.140211</v>
      </c>
      <c r="K1845" s="2" t="s">
        <v>1192</v>
      </c>
      <c r="L1845" t="str">
        <f t="shared" si="166"/>
        <v>Hand, right</v>
      </c>
      <c r="M1845" s="12" t="str">
        <f t="shared" si="167"/>
        <v>PI.IC.IT.140211.01</v>
      </c>
      <c r="N1845" s="12"/>
      <c r="O1845" s="12" t="str">
        <f t="shared" si="168"/>
        <v>PH.IC.IT.140211.01</v>
      </c>
      <c r="Q1845" s="12" t="str">
        <f t="shared" si="169"/>
        <v>CL.IC.IT.140211.01</v>
      </c>
    </row>
    <row r="1846" spans="1:17" ht="15">
      <c r="A1846" t="s">
        <v>4089</v>
      </c>
      <c r="C1846" s="2" t="s">
        <v>9621</v>
      </c>
      <c r="E1846" s="22" t="s">
        <v>1398</v>
      </c>
      <c r="F1846" t="s">
        <v>4225</v>
      </c>
      <c r="G1846" t="s">
        <v>4050</v>
      </c>
      <c r="H1846" s="22" t="s">
        <v>1299</v>
      </c>
      <c r="I1846" t="s">
        <v>4051</v>
      </c>
      <c r="J1846" s="11" t="str">
        <f t="shared" si="165"/>
        <v>IC.IT.140212</v>
      </c>
      <c r="K1846" s="2" t="s">
        <v>1192</v>
      </c>
      <c r="L1846" t="str">
        <f t="shared" si="166"/>
        <v>Hand, left</v>
      </c>
      <c r="M1846" s="12" t="str">
        <f t="shared" si="167"/>
        <v>PI.IC.IT.140212.01</v>
      </c>
      <c r="N1846" s="12"/>
      <c r="O1846" s="12" t="str">
        <f t="shared" si="168"/>
        <v>PH.IC.IT.140212.01</v>
      </c>
      <c r="Q1846" s="12" t="str">
        <f t="shared" si="169"/>
        <v>CL.IC.IT.140212.01</v>
      </c>
    </row>
    <row r="1847" spans="1:17" ht="15">
      <c r="A1847" t="s">
        <v>4089</v>
      </c>
      <c r="C1847" s="2" t="s">
        <v>9621</v>
      </c>
      <c r="E1847" s="22" t="s">
        <v>1398</v>
      </c>
      <c r="F1847" t="s">
        <v>4225</v>
      </c>
      <c r="G1847" t="s">
        <v>3902</v>
      </c>
      <c r="H1847" s="22" t="s">
        <v>1300</v>
      </c>
      <c r="I1847" t="s">
        <v>3903</v>
      </c>
      <c r="J1847" s="11" t="str">
        <f t="shared" si="165"/>
        <v>IC.IT.140213</v>
      </c>
      <c r="K1847" s="2" t="s">
        <v>1192</v>
      </c>
      <c r="L1847" t="str">
        <f t="shared" si="166"/>
        <v>Finger(s), right: specify</v>
      </c>
      <c r="M1847" s="12" t="str">
        <f t="shared" si="167"/>
        <v>PI.IC.IT.140213.01</v>
      </c>
      <c r="N1847" s="12"/>
      <c r="O1847" s="12" t="str">
        <f t="shared" si="168"/>
        <v>PH.IC.IT.140213.01</v>
      </c>
      <c r="Q1847" s="12" t="str">
        <f t="shared" si="169"/>
        <v>CL.IC.IT.140213.01</v>
      </c>
    </row>
    <row r="1848" spans="1:17" ht="15">
      <c r="A1848" t="s">
        <v>4089</v>
      </c>
      <c r="C1848" s="2" t="s">
        <v>9621</v>
      </c>
      <c r="E1848" s="22" t="s">
        <v>1398</v>
      </c>
      <c r="F1848" t="s">
        <v>4225</v>
      </c>
      <c r="G1848" t="s">
        <v>3904</v>
      </c>
      <c r="H1848" s="22" t="s">
        <v>1301</v>
      </c>
      <c r="I1848" t="s">
        <v>3905</v>
      </c>
      <c r="J1848" s="11" t="str">
        <f t="shared" si="165"/>
        <v>IC.IT.140214</v>
      </c>
      <c r="K1848" s="2" t="s">
        <v>1192</v>
      </c>
      <c r="L1848" t="str">
        <f t="shared" si="166"/>
        <v>Finger(s), left:  specify</v>
      </c>
      <c r="M1848" s="12" t="str">
        <f t="shared" si="167"/>
        <v>PI.IC.IT.140214.01</v>
      </c>
      <c r="N1848" s="12"/>
      <c r="O1848" s="12" t="str">
        <f t="shared" si="168"/>
        <v>PH.IC.IT.140214.01</v>
      </c>
      <c r="Q1848" s="12" t="str">
        <f t="shared" si="169"/>
        <v>CL.IC.IT.140214.01</v>
      </c>
    </row>
    <row r="1849" spans="1:17" ht="15">
      <c r="A1849" t="s">
        <v>4089</v>
      </c>
      <c r="C1849" s="2" t="s">
        <v>9621</v>
      </c>
      <c r="E1849" s="22" t="s">
        <v>1398</v>
      </c>
      <c r="F1849" t="s">
        <v>4225</v>
      </c>
      <c r="G1849" t="s">
        <v>3906</v>
      </c>
      <c r="H1849" s="22" t="s">
        <v>1468</v>
      </c>
      <c r="I1849" t="s">
        <v>3907</v>
      </c>
      <c r="J1849" s="11" t="str">
        <f t="shared" si="165"/>
        <v>IC.IT.140215</v>
      </c>
      <c r="K1849" s="2" t="s">
        <v>1192</v>
      </c>
      <c r="L1849" t="str">
        <f t="shared" si="166"/>
        <v>Thigh, right</v>
      </c>
      <c r="M1849" s="12" t="str">
        <f t="shared" si="167"/>
        <v>PI.IC.IT.140215.01</v>
      </c>
      <c r="N1849" s="12"/>
      <c r="O1849" s="12" t="str">
        <f t="shared" si="168"/>
        <v>PH.IC.IT.140215.01</v>
      </c>
      <c r="Q1849" s="12" t="str">
        <f t="shared" si="169"/>
        <v>CL.IC.IT.140215.01</v>
      </c>
    </row>
    <row r="1850" spans="1:17" ht="15">
      <c r="A1850" t="s">
        <v>4089</v>
      </c>
      <c r="C1850" s="2" t="s">
        <v>9621</v>
      </c>
      <c r="E1850" s="22" t="s">
        <v>1398</v>
      </c>
      <c r="F1850" t="s">
        <v>4225</v>
      </c>
      <c r="G1850" t="s">
        <v>3908</v>
      </c>
      <c r="H1850" s="22" t="s">
        <v>1469</v>
      </c>
      <c r="I1850" t="s">
        <v>3909</v>
      </c>
      <c r="J1850" s="11" t="str">
        <f t="shared" si="165"/>
        <v>IC.IT.140216</v>
      </c>
      <c r="K1850" s="2" t="s">
        <v>1192</v>
      </c>
      <c r="L1850" t="str">
        <f t="shared" si="166"/>
        <v>Thigh, left</v>
      </c>
      <c r="M1850" s="12" t="str">
        <f t="shared" si="167"/>
        <v>PI.IC.IT.140216.01</v>
      </c>
      <c r="N1850" s="12"/>
      <c r="O1850" s="12" t="str">
        <f t="shared" si="168"/>
        <v>PH.IC.IT.140216.01</v>
      </c>
      <c r="Q1850" s="12" t="str">
        <f t="shared" si="169"/>
        <v>CL.IC.IT.140216.01</v>
      </c>
    </row>
    <row r="1851" spans="1:17" ht="15">
      <c r="A1851" t="s">
        <v>4089</v>
      </c>
      <c r="C1851" s="2" t="s">
        <v>9621</v>
      </c>
      <c r="E1851" s="22" t="s">
        <v>1398</v>
      </c>
      <c r="F1851" t="s">
        <v>4225</v>
      </c>
      <c r="G1851" t="s">
        <v>3777</v>
      </c>
      <c r="H1851" s="22" t="s">
        <v>1470</v>
      </c>
      <c r="I1851" t="s">
        <v>3778</v>
      </c>
      <c r="J1851" s="11" t="str">
        <f t="shared" si="165"/>
        <v>IC.IT.140217</v>
      </c>
      <c r="K1851" s="2" t="s">
        <v>1192</v>
      </c>
      <c r="L1851" t="str">
        <f t="shared" si="166"/>
        <v>Knee, right</v>
      </c>
      <c r="M1851" s="12" t="str">
        <f t="shared" si="167"/>
        <v>PI.IC.IT.140217.01</v>
      </c>
      <c r="N1851" s="12"/>
      <c r="O1851" s="12" t="str">
        <f t="shared" si="168"/>
        <v>PH.IC.IT.140217.01</v>
      </c>
      <c r="Q1851" s="12" t="str">
        <f t="shared" si="169"/>
        <v>CL.IC.IT.140217.01</v>
      </c>
    </row>
    <row r="1852" spans="1:17" ht="15">
      <c r="A1852" t="s">
        <v>4089</v>
      </c>
      <c r="C1852" s="2" t="s">
        <v>9621</v>
      </c>
      <c r="E1852" s="22" t="s">
        <v>1398</v>
      </c>
      <c r="F1852" t="s">
        <v>4225</v>
      </c>
      <c r="G1852" t="s">
        <v>3779</v>
      </c>
      <c r="H1852" s="22" t="s">
        <v>1251</v>
      </c>
      <c r="I1852" t="s">
        <v>3780</v>
      </c>
      <c r="J1852" s="11" t="str">
        <f t="shared" si="165"/>
        <v>IC.IT.140218</v>
      </c>
      <c r="K1852" s="2" t="s">
        <v>1192</v>
      </c>
      <c r="L1852" t="str">
        <f t="shared" si="166"/>
        <v>Knee, left</v>
      </c>
      <c r="M1852" s="12" t="str">
        <f t="shared" si="167"/>
        <v>PI.IC.IT.140218.01</v>
      </c>
      <c r="N1852" s="12"/>
      <c r="O1852" s="12" t="str">
        <f t="shared" si="168"/>
        <v>PH.IC.IT.140218.01</v>
      </c>
      <c r="Q1852" s="12" t="str">
        <f t="shared" si="169"/>
        <v>CL.IC.IT.140218.01</v>
      </c>
    </row>
    <row r="1853" spans="1:17" ht="15">
      <c r="A1853" t="s">
        <v>4089</v>
      </c>
      <c r="C1853" s="2" t="s">
        <v>9621</v>
      </c>
      <c r="E1853" s="22" t="s">
        <v>1398</v>
      </c>
      <c r="F1853" t="s">
        <v>4225</v>
      </c>
      <c r="G1853" t="s">
        <v>3781</v>
      </c>
      <c r="H1853" s="22" t="s">
        <v>1100</v>
      </c>
      <c r="I1853" t="s">
        <v>3782</v>
      </c>
      <c r="J1853" s="11" t="str">
        <f t="shared" si="165"/>
        <v>IC.IT.140219</v>
      </c>
      <c r="K1853" s="2" t="s">
        <v>1192</v>
      </c>
      <c r="L1853" t="str">
        <f t="shared" si="166"/>
        <v>Calf, right</v>
      </c>
      <c r="M1853" s="12" t="str">
        <f t="shared" si="167"/>
        <v>PI.IC.IT.140219.01</v>
      </c>
      <c r="N1853" s="12"/>
      <c r="O1853" s="12" t="str">
        <f t="shared" si="168"/>
        <v>PH.IC.IT.140219.01</v>
      </c>
      <c r="Q1853" s="12" t="str">
        <f t="shared" si="169"/>
        <v>CL.IC.IT.140219.01</v>
      </c>
    </row>
    <row r="1854" spans="1:17" ht="15">
      <c r="A1854" t="s">
        <v>4089</v>
      </c>
      <c r="C1854" s="2" t="s">
        <v>9621</v>
      </c>
      <c r="E1854" s="22" t="s">
        <v>1398</v>
      </c>
      <c r="F1854" t="s">
        <v>4225</v>
      </c>
      <c r="G1854" t="s">
        <v>3783</v>
      </c>
      <c r="H1854" s="22" t="s">
        <v>1271</v>
      </c>
      <c r="I1854" t="s">
        <v>3784</v>
      </c>
      <c r="J1854" s="11" t="str">
        <f t="shared" si="165"/>
        <v>IC.IT.140220</v>
      </c>
      <c r="K1854" s="2" t="s">
        <v>1192</v>
      </c>
      <c r="L1854" t="str">
        <f t="shared" si="166"/>
        <v>Calf, left</v>
      </c>
      <c r="M1854" s="12" t="str">
        <f t="shared" si="167"/>
        <v>PI.IC.IT.140220.01</v>
      </c>
      <c r="N1854" s="12"/>
      <c r="O1854" s="12" t="str">
        <f t="shared" si="168"/>
        <v>PH.IC.IT.140220.01</v>
      </c>
      <c r="Q1854" s="12" t="str">
        <f t="shared" si="169"/>
        <v>CL.IC.IT.140220.01</v>
      </c>
    </row>
    <row r="1855" spans="1:17" ht="15">
      <c r="A1855" t="s">
        <v>4089</v>
      </c>
      <c r="C1855" s="2" t="s">
        <v>9621</v>
      </c>
      <c r="E1855" s="22" t="s">
        <v>1398</v>
      </c>
      <c r="F1855" t="s">
        <v>4225</v>
      </c>
      <c r="G1855" t="s">
        <v>3785</v>
      </c>
      <c r="H1855" s="22" t="s">
        <v>2395</v>
      </c>
      <c r="I1855" t="s">
        <v>3786</v>
      </c>
      <c r="J1855" s="11" t="str">
        <f t="shared" si="165"/>
        <v>IC.IT.140221</v>
      </c>
      <c r="K1855" s="2" t="s">
        <v>1192</v>
      </c>
      <c r="L1855" t="str">
        <f t="shared" si="166"/>
        <v>Ankle, right</v>
      </c>
      <c r="M1855" s="12" t="str">
        <f t="shared" si="167"/>
        <v>PI.IC.IT.140221.01</v>
      </c>
      <c r="N1855" s="12"/>
      <c r="O1855" s="12" t="str">
        <f t="shared" si="168"/>
        <v>PH.IC.IT.140221.01</v>
      </c>
      <c r="Q1855" s="12" t="str">
        <f t="shared" si="169"/>
        <v>CL.IC.IT.140221.01</v>
      </c>
    </row>
    <row r="1856" spans="1:17" ht="15">
      <c r="A1856" t="s">
        <v>4089</v>
      </c>
      <c r="C1856" s="2" t="s">
        <v>9621</v>
      </c>
      <c r="E1856" s="22" t="s">
        <v>1398</v>
      </c>
      <c r="F1856" t="s">
        <v>4225</v>
      </c>
      <c r="G1856" t="s">
        <v>3787</v>
      </c>
      <c r="H1856" s="22" t="s">
        <v>2396</v>
      </c>
      <c r="I1856" t="s">
        <v>3917</v>
      </c>
      <c r="J1856" s="11" t="str">
        <f t="shared" si="165"/>
        <v>IC.IT.140222</v>
      </c>
      <c r="K1856" s="2" t="s">
        <v>1192</v>
      </c>
      <c r="L1856" t="str">
        <f t="shared" si="166"/>
        <v>Ankle, left</v>
      </c>
      <c r="M1856" s="12" t="str">
        <f t="shared" si="167"/>
        <v>PI.IC.IT.140222.01</v>
      </c>
      <c r="N1856" s="12"/>
      <c r="O1856" s="12" t="str">
        <f t="shared" si="168"/>
        <v>PH.IC.IT.140222.01</v>
      </c>
      <c r="Q1856" s="12" t="str">
        <f t="shared" si="169"/>
        <v>CL.IC.IT.140222.01</v>
      </c>
    </row>
    <row r="1857" spans="1:17" ht="15">
      <c r="A1857" t="s">
        <v>4089</v>
      </c>
      <c r="C1857" s="2" t="s">
        <v>9621</v>
      </c>
      <c r="E1857" s="22" t="s">
        <v>1398</v>
      </c>
      <c r="F1857" t="s">
        <v>4225</v>
      </c>
      <c r="G1857" t="s">
        <v>4191</v>
      </c>
      <c r="H1857" s="22" t="s">
        <v>2397</v>
      </c>
      <c r="I1857" t="s">
        <v>4192</v>
      </c>
      <c r="J1857" s="11" t="str">
        <f t="shared" si="165"/>
        <v>IC.IT.140223</v>
      </c>
      <c r="K1857" s="2" t="s">
        <v>1192</v>
      </c>
      <c r="L1857" t="str">
        <f t="shared" si="166"/>
        <v>Heel, right</v>
      </c>
      <c r="M1857" s="12" t="str">
        <f t="shared" si="167"/>
        <v>PI.IC.IT.140223.01</v>
      </c>
      <c r="N1857" s="12"/>
      <c r="O1857" s="12" t="str">
        <f t="shared" si="168"/>
        <v>PH.IC.IT.140223.01</v>
      </c>
      <c r="Q1857" s="12" t="str">
        <f t="shared" si="169"/>
        <v>CL.IC.IT.140223.01</v>
      </c>
    </row>
    <row r="1858" spans="1:17" ht="15">
      <c r="A1858" t="s">
        <v>4089</v>
      </c>
      <c r="C1858" s="2" t="s">
        <v>9621</v>
      </c>
      <c r="E1858" s="22" t="s">
        <v>1398</v>
      </c>
      <c r="F1858" t="s">
        <v>4225</v>
      </c>
      <c r="G1858" t="s">
        <v>4193</v>
      </c>
      <c r="H1858" s="22" t="s">
        <v>2398</v>
      </c>
      <c r="I1858" t="s">
        <v>4194</v>
      </c>
      <c r="J1858" s="11" t="str">
        <f t="shared" si="165"/>
        <v>IC.IT.140224</v>
      </c>
      <c r="K1858" s="2" t="s">
        <v>1192</v>
      </c>
      <c r="L1858" t="str">
        <f t="shared" si="166"/>
        <v>Heel, left</v>
      </c>
      <c r="M1858" s="12" t="str">
        <f t="shared" si="167"/>
        <v>PI.IC.IT.140224.01</v>
      </c>
      <c r="N1858" s="12"/>
      <c r="O1858" s="12" t="str">
        <f t="shared" si="168"/>
        <v>PH.IC.IT.140224.01</v>
      </c>
      <c r="Q1858" s="12" t="str">
        <f t="shared" si="169"/>
        <v>CL.IC.IT.140224.01</v>
      </c>
    </row>
    <row r="1859" spans="1:17" ht="15">
      <c r="A1859" t="s">
        <v>4089</v>
      </c>
      <c r="C1859" s="2" t="s">
        <v>9621</v>
      </c>
      <c r="E1859" s="22" t="s">
        <v>1398</v>
      </c>
      <c r="F1859" t="s">
        <v>4225</v>
      </c>
      <c r="G1859" t="s">
        <v>4195</v>
      </c>
      <c r="H1859" s="22" t="s">
        <v>2399</v>
      </c>
      <c r="I1859" t="s">
        <v>4196</v>
      </c>
      <c r="J1859" s="11" t="str">
        <f t="shared" si="165"/>
        <v>IC.IT.140225</v>
      </c>
      <c r="K1859" s="2" t="s">
        <v>1192</v>
      </c>
      <c r="L1859" t="str">
        <f t="shared" si="166"/>
        <v>Foot, right</v>
      </c>
      <c r="M1859" s="12" t="str">
        <f t="shared" si="167"/>
        <v>PI.IC.IT.140225.01</v>
      </c>
      <c r="N1859" s="12"/>
      <c r="O1859" s="12" t="str">
        <f t="shared" si="168"/>
        <v>PH.IC.IT.140225.01</v>
      </c>
      <c r="Q1859" s="12" t="str">
        <f t="shared" si="169"/>
        <v>CL.IC.IT.140225.01</v>
      </c>
    </row>
    <row r="1860" spans="1:17" ht="15">
      <c r="A1860" t="s">
        <v>4089</v>
      </c>
      <c r="C1860" s="2" t="s">
        <v>9621</v>
      </c>
      <c r="E1860" s="22" t="s">
        <v>1398</v>
      </c>
      <c r="F1860" t="s">
        <v>4225</v>
      </c>
      <c r="G1860" t="s">
        <v>4197</v>
      </c>
      <c r="H1860" s="22" t="s">
        <v>2400</v>
      </c>
      <c r="I1860" t="s">
        <v>4198</v>
      </c>
      <c r="J1860" s="11" t="str">
        <f t="shared" si="165"/>
        <v>IC.IT.140226</v>
      </c>
      <c r="K1860" s="2" t="s">
        <v>1192</v>
      </c>
      <c r="L1860" t="str">
        <f t="shared" si="166"/>
        <v>Foot, left</v>
      </c>
      <c r="M1860" s="12" t="str">
        <f t="shared" si="167"/>
        <v>PI.IC.IT.140226.01</v>
      </c>
      <c r="N1860" s="12"/>
      <c r="O1860" s="12" t="str">
        <f t="shared" si="168"/>
        <v>PH.IC.IT.140226.01</v>
      </c>
      <c r="Q1860" s="12" t="str">
        <f t="shared" si="169"/>
        <v>CL.IC.IT.140226.01</v>
      </c>
    </row>
    <row r="1861" spans="1:17" ht="15">
      <c r="A1861" t="s">
        <v>4089</v>
      </c>
      <c r="C1861" s="2" t="s">
        <v>9621</v>
      </c>
      <c r="E1861" s="22" t="s">
        <v>1398</v>
      </c>
      <c r="F1861" t="s">
        <v>4225</v>
      </c>
      <c r="G1861" t="s">
        <v>4199</v>
      </c>
      <c r="H1861" s="22" t="s">
        <v>4559</v>
      </c>
      <c r="I1861" t="s">
        <v>4200</v>
      </c>
      <c r="J1861" s="11" t="str">
        <f t="shared" si="165"/>
        <v>IC.IT.140227</v>
      </c>
      <c r="K1861" s="2" t="s">
        <v>1192</v>
      </c>
      <c r="L1861" t="str">
        <f t="shared" si="166"/>
        <v>Toe(s), right: specify</v>
      </c>
      <c r="M1861" s="12" t="str">
        <f t="shared" si="167"/>
        <v>PI.IC.IT.140227.01</v>
      </c>
      <c r="N1861" s="12"/>
      <c r="O1861" s="12" t="str">
        <f t="shared" si="168"/>
        <v>PH.IC.IT.140227.01</v>
      </c>
      <c r="Q1861" s="12" t="str">
        <f t="shared" si="169"/>
        <v>CL.IC.IT.140227.01</v>
      </c>
    </row>
    <row r="1862" spans="1:17" ht="15">
      <c r="A1862" t="s">
        <v>4089</v>
      </c>
      <c r="C1862" s="2" t="s">
        <v>9621</v>
      </c>
      <c r="E1862" s="22" t="s">
        <v>1398</v>
      </c>
      <c r="F1862" t="s">
        <v>4225</v>
      </c>
      <c r="G1862" t="s">
        <v>4201</v>
      </c>
      <c r="H1862" s="22" t="s">
        <v>4560</v>
      </c>
      <c r="I1862" t="s">
        <v>4202</v>
      </c>
      <c r="J1862" s="11" t="str">
        <f t="shared" si="165"/>
        <v>IC.IT.140228</v>
      </c>
      <c r="K1862" s="2" t="s">
        <v>1192</v>
      </c>
      <c r="L1862" t="str">
        <f t="shared" si="166"/>
        <v>Toe(s), left:  specify</v>
      </c>
      <c r="M1862" s="12" t="str">
        <f t="shared" si="167"/>
        <v>PI.IC.IT.140228.01</v>
      </c>
      <c r="N1862" s="12"/>
      <c r="O1862" s="12" t="str">
        <f t="shared" si="168"/>
        <v>PH.IC.IT.140228.01</v>
      </c>
      <c r="Q1862" s="12" t="str">
        <f t="shared" si="169"/>
        <v>CL.IC.IT.140228.01</v>
      </c>
    </row>
    <row r="1863" spans="1:17" ht="15">
      <c r="A1863" t="s">
        <v>4089</v>
      </c>
      <c r="C1863" s="2" t="s">
        <v>9621</v>
      </c>
      <c r="D1863" t="s">
        <v>4648</v>
      </c>
      <c r="E1863" s="22" t="s">
        <v>1400</v>
      </c>
      <c r="F1863" t="s">
        <v>4226</v>
      </c>
      <c r="G1863" t="s">
        <v>4210</v>
      </c>
      <c r="H1863" s="22" t="s">
        <v>1396</v>
      </c>
      <c r="I1863" t="s">
        <v>4211</v>
      </c>
      <c r="J1863" s="11" t="str">
        <f t="shared" si="165"/>
        <v>IC.IT.140301</v>
      </c>
      <c r="K1863" s="2" t="s">
        <v>1192</v>
      </c>
      <c r="L1863" t="str">
        <f t="shared" si="166"/>
        <v>Face, right</v>
      </c>
      <c r="M1863" s="12" t="str">
        <f t="shared" si="167"/>
        <v>PI.IC.IT.140301.01</v>
      </c>
      <c r="N1863" s="12"/>
      <c r="O1863" s="12" t="str">
        <f t="shared" si="168"/>
        <v>PH.IC.IT.140301.01</v>
      </c>
      <c r="Q1863" s="12" t="str">
        <f t="shared" si="169"/>
        <v>CL.IC.IT.140301.01</v>
      </c>
    </row>
    <row r="1864" spans="1:17" ht="15">
      <c r="A1864" t="s">
        <v>4089</v>
      </c>
      <c r="C1864" s="2" t="s">
        <v>9621</v>
      </c>
      <c r="E1864" s="22" t="s">
        <v>1400</v>
      </c>
      <c r="F1864" t="s">
        <v>4226</v>
      </c>
      <c r="G1864" t="s">
        <v>4065</v>
      </c>
      <c r="H1864" s="22" t="s">
        <v>1398</v>
      </c>
      <c r="I1864" t="s">
        <v>4066</v>
      </c>
      <c r="J1864" s="11" t="str">
        <f t="shared" si="165"/>
        <v>IC.IT.140302</v>
      </c>
      <c r="K1864" s="2" t="s">
        <v>1192</v>
      </c>
      <c r="L1864" t="str">
        <f t="shared" si="166"/>
        <v>Face, left</v>
      </c>
      <c r="M1864" s="12" t="str">
        <f t="shared" si="167"/>
        <v>PI.IC.IT.140302.01</v>
      </c>
      <c r="N1864" s="12"/>
      <c r="O1864" s="12" t="str">
        <f t="shared" si="168"/>
        <v>PH.IC.IT.140302.01</v>
      </c>
      <c r="Q1864" s="12" t="str">
        <f t="shared" si="169"/>
        <v>CL.IC.IT.140302.01</v>
      </c>
    </row>
    <row r="1865" spans="1:17" ht="15">
      <c r="A1865" t="s">
        <v>4089</v>
      </c>
      <c r="C1865" s="2" t="s">
        <v>9621</v>
      </c>
      <c r="E1865" s="22" t="s">
        <v>1400</v>
      </c>
      <c r="F1865" t="s">
        <v>4226</v>
      </c>
      <c r="G1865" t="s">
        <v>4067</v>
      </c>
      <c r="H1865" s="22" t="s">
        <v>1400</v>
      </c>
      <c r="I1865" t="s">
        <v>4067</v>
      </c>
      <c r="J1865" s="11" t="str">
        <f t="shared" si="165"/>
        <v>IC.IT.140303</v>
      </c>
      <c r="K1865" s="2" t="s">
        <v>1192</v>
      </c>
      <c r="L1865" t="str">
        <f t="shared" si="166"/>
        <v>Face</v>
      </c>
      <c r="M1865" s="12" t="str">
        <f t="shared" si="167"/>
        <v>PI.IC.IT.140303.01</v>
      </c>
      <c r="N1865" s="12"/>
      <c r="O1865" s="12" t="str">
        <f t="shared" si="168"/>
        <v>PH.IC.IT.140303.01</v>
      </c>
      <c r="Q1865" s="12" t="str">
        <f t="shared" si="169"/>
        <v>CL.IC.IT.140303.01</v>
      </c>
    </row>
    <row r="1866" spans="1:17" ht="15">
      <c r="A1866" t="s">
        <v>4089</v>
      </c>
      <c r="C1866" s="2" t="s">
        <v>9621</v>
      </c>
      <c r="E1866" s="22" t="s">
        <v>1400</v>
      </c>
      <c r="F1866" t="s">
        <v>4226</v>
      </c>
      <c r="G1866" t="s">
        <v>4360</v>
      </c>
      <c r="H1866" s="22" t="s">
        <v>1402</v>
      </c>
      <c r="I1866" t="s">
        <v>4361</v>
      </c>
      <c r="J1866" s="11" t="str">
        <f t="shared" si="165"/>
        <v>IC.IT.140304</v>
      </c>
      <c r="K1866" s="2" t="s">
        <v>1192</v>
      </c>
      <c r="L1866" t="str">
        <f t="shared" si="166"/>
        <v>Head, right</v>
      </c>
      <c r="M1866" s="12" t="str">
        <f t="shared" si="167"/>
        <v>PI.IC.IT.140304.01</v>
      </c>
      <c r="N1866" s="12"/>
      <c r="O1866" s="12" t="str">
        <f t="shared" si="168"/>
        <v>PH.IC.IT.140304.01</v>
      </c>
      <c r="Q1866" s="12" t="str">
        <f t="shared" si="169"/>
        <v>CL.IC.IT.140304.01</v>
      </c>
    </row>
    <row r="1867" spans="1:17" ht="15">
      <c r="A1867" t="s">
        <v>4089</v>
      </c>
      <c r="C1867" s="2" t="s">
        <v>9621</v>
      </c>
      <c r="E1867" s="22" t="s">
        <v>1400</v>
      </c>
      <c r="F1867" t="s">
        <v>4226</v>
      </c>
      <c r="G1867" t="s">
        <v>4362</v>
      </c>
      <c r="H1867" s="22" t="s">
        <v>1404</v>
      </c>
      <c r="I1867" t="s">
        <v>4363</v>
      </c>
      <c r="J1867" s="11" t="str">
        <f t="shared" si="165"/>
        <v>IC.IT.140305</v>
      </c>
      <c r="K1867" s="2" t="s">
        <v>1192</v>
      </c>
      <c r="L1867" t="str">
        <f t="shared" si="166"/>
        <v>Head, left</v>
      </c>
      <c r="M1867" s="12" t="str">
        <f t="shared" si="167"/>
        <v>PI.IC.IT.140305.01</v>
      </c>
      <c r="N1867" s="12"/>
      <c r="O1867" s="12" t="str">
        <f t="shared" si="168"/>
        <v>PH.IC.IT.140305.01</v>
      </c>
      <c r="Q1867" s="12" t="str">
        <f t="shared" si="169"/>
        <v>CL.IC.IT.140305.01</v>
      </c>
    </row>
    <row r="1868" spans="1:17" ht="15">
      <c r="A1868" t="s">
        <v>4089</v>
      </c>
      <c r="C1868" s="2" t="s">
        <v>9621</v>
      </c>
      <c r="E1868" s="22" t="s">
        <v>1400</v>
      </c>
      <c r="F1868" t="s">
        <v>4226</v>
      </c>
      <c r="G1868" t="s">
        <v>4364</v>
      </c>
      <c r="H1868" s="22" t="s">
        <v>1406</v>
      </c>
      <c r="I1868" t="s">
        <v>4364</v>
      </c>
      <c r="J1868" s="11" t="str">
        <f t="shared" si="165"/>
        <v>IC.IT.140306</v>
      </c>
      <c r="K1868" s="2" t="s">
        <v>1192</v>
      </c>
      <c r="L1868" t="str">
        <f t="shared" si="166"/>
        <v>Head</v>
      </c>
      <c r="M1868" s="12" t="str">
        <f t="shared" si="167"/>
        <v>PI.IC.IT.140306.01</v>
      </c>
      <c r="N1868" s="12"/>
      <c r="O1868" s="12" t="str">
        <f t="shared" si="168"/>
        <v>PH.IC.IT.140306.01</v>
      </c>
      <c r="Q1868" s="12" t="str">
        <f t="shared" si="169"/>
        <v>CL.IC.IT.140306.01</v>
      </c>
    </row>
    <row r="1869" spans="1:17" ht="15">
      <c r="A1869" t="s">
        <v>4089</v>
      </c>
      <c r="C1869" s="2" t="s">
        <v>9621</v>
      </c>
      <c r="E1869" s="22" t="s">
        <v>1400</v>
      </c>
      <c r="F1869" t="s">
        <v>4226</v>
      </c>
      <c r="G1869" t="s">
        <v>4336</v>
      </c>
      <c r="H1869" s="22" t="s">
        <v>1419</v>
      </c>
      <c r="I1869" t="s">
        <v>4337</v>
      </c>
      <c r="J1869" s="11" t="str">
        <f t="shared" si="165"/>
        <v>IC.IT.140307</v>
      </c>
      <c r="K1869" s="2" t="s">
        <v>1192</v>
      </c>
      <c r="L1869" t="str">
        <f t="shared" si="166"/>
        <v>Eye, right</v>
      </c>
      <c r="M1869" s="12" t="str">
        <f t="shared" si="167"/>
        <v>PI.IC.IT.140307.01</v>
      </c>
      <c r="N1869" s="12"/>
      <c r="O1869" s="12" t="str">
        <f t="shared" si="168"/>
        <v>PH.IC.IT.140307.01</v>
      </c>
      <c r="Q1869" s="12" t="str">
        <f t="shared" si="169"/>
        <v>CL.IC.IT.140307.01</v>
      </c>
    </row>
    <row r="1870" spans="1:17" ht="15">
      <c r="A1870" t="s">
        <v>4089</v>
      </c>
      <c r="C1870" s="2" t="s">
        <v>9621</v>
      </c>
      <c r="E1870" s="22" t="s">
        <v>1400</v>
      </c>
      <c r="F1870" t="s">
        <v>4226</v>
      </c>
      <c r="G1870" t="s">
        <v>4338</v>
      </c>
      <c r="H1870" s="22" t="s">
        <v>1550</v>
      </c>
      <c r="I1870" t="s">
        <v>4339</v>
      </c>
      <c r="J1870" s="11" t="str">
        <f t="shared" si="165"/>
        <v>IC.IT.140308</v>
      </c>
      <c r="K1870" s="2" t="s">
        <v>1192</v>
      </c>
      <c r="L1870" t="str">
        <f t="shared" si="166"/>
        <v>Eye, left</v>
      </c>
      <c r="M1870" s="12" t="str">
        <f t="shared" si="167"/>
        <v>PI.IC.IT.140308.01</v>
      </c>
      <c r="N1870" s="12"/>
      <c r="O1870" s="12" t="str">
        <f t="shared" si="168"/>
        <v>PH.IC.IT.140308.01</v>
      </c>
      <c r="Q1870" s="12" t="str">
        <f t="shared" si="169"/>
        <v>CL.IC.IT.140308.01</v>
      </c>
    </row>
    <row r="1871" spans="1:17" ht="15">
      <c r="A1871" t="s">
        <v>4089</v>
      </c>
      <c r="C1871" s="2" t="s">
        <v>9621</v>
      </c>
      <c r="E1871" s="22" t="s">
        <v>1400</v>
      </c>
      <c r="F1871" t="s">
        <v>4226</v>
      </c>
      <c r="G1871" t="s">
        <v>3913</v>
      </c>
      <c r="H1871" s="22" t="s">
        <v>1551</v>
      </c>
      <c r="I1871" t="s">
        <v>3914</v>
      </c>
      <c r="J1871" s="11" t="str">
        <f t="shared" si="165"/>
        <v>IC.IT.140309</v>
      </c>
      <c r="K1871" s="2" t="s">
        <v>1192</v>
      </c>
      <c r="L1871" t="str">
        <f t="shared" si="166"/>
        <v>Ear, right</v>
      </c>
      <c r="M1871" s="12" t="str">
        <f t="shared" si="167"/>
        <v>PI.IC.IT.140309.01</v>
      </c>
      <c r="N1871" s="12"/>
      <c r="O1871" s="12" t="str">
        <f t="shared" si="168"/>
        <v>PH.IC.IT.140309.01</v>
      </c>
      <c r="Q1871" s="12" t="str">
        <f t="shared" si="169"/>
        <v>CL.IC.IT.140309.01</v>
      </c>
    </row>
    <row r="1872" spans="1:17" ht="15">
      <c r="A1872" t="s">
        <v>4089</v>
      </c>
      <c r="C1872" s="2" t="s">
        <v>9621</v>
      </c>
      <c r="E1872" s="22" t="s">
        <v>1400</v>
      </c>
      <c r="F1872" t="s">
        <v>4226</v>
      </c>
      <c r="G1872" t="s">
        <v>3915</v>
      </c>
      <c r="H1872" s="22" t="s">
        <v>1571</v>
      </c>
      <c r="I1872" t="s">
        <v>3916</v>
      </c>
      <c r="J1872" s="11" t="str">
        <f t="shared" si="165"/>
        <v>IC.IT.140310</v>
      </c>
      <c r="K1872" s="2" t="s">
        <v>1192</v>
      </c>
      <c r="L1872" t="str">
        <f t="shared" si="166"/>
        <v>Ear, left</v>
      </c>
      <c r="M1872" s="12" t="str">
        <f t="shared" si="167"/>
        <v>PI.IC.IT.140310.01</v>
      </c>
      <c r="N1872" s="12"/>
      <c r="O1872" s="12" t="str">
        <f t="shared" si="168"/>
        <v>PH.IC.IT.140310.01</v>
      </c>
      <c r="Q1872" s="12" t="str">
        <f t="shared" si="169"/>
        <v>CL.IC.IT.140310.01</v>
      </c>
    </row>
    <row r="1873" spans="1:19" ht="15">
      <c r="A1873" t="s">
        <v>4089</v>
      </c>
      <c r="C1873" s="2" t="s">
        <v>9621</v>
      </c>
      <c r="E1873" s="22" t="s">
        <v>1400</v>
      </c>
      <c r="F1873" t="s">
        <v>4226</v>
      </c>
      <c r="G1873" t="s">
        <v>4064</v>
      </c>
      <c r="H1873" s="22" t="s">
        <v>1298</v>
      </c>
      <c r="I1873" t="s">
        <v>4064</v>
      </c>
      <c r="J1873" s="11" t="str">
        <f t="shared" si="165"/>
        <v>IC.IT.140311</v>
      </c>
      <c r="K1873" s="2" t="s">
        <v>1192</v>
      </c>
      <c r="L1873" t="str">
        <f t="shared" si="166"/>
        <v>Nose</v>
      </c>
      <c r="M1873" s="12" t="str">
        <f t="shared" si="167"/>
        <v>PI.IC.IT.140311.01</v>
      </c>
      <c r="N1873" s="12"/>
      <c r="O1873" s="12" t="str">
        <f t="shared" si="168"/>
        <v>PH.IC.IT.140311.01</v>
      </c>
      <c r="Q1873" s="12" t="str">
        <f t="shared" si="169"/>
        <v>CL.IC.IT.140311.01</v>
      </c>
    </row>
    <row r="1874" spans="1:19" ht="15">
      <c r="A1874" t="s">
        <v>4089</v>
      </c>
      <c r="C1874" s="2" t="s">
        <v>9621</v>
      </c>
      <c r="E1874" s="22" t="s">
        <v>1400</v>
      </c>
      <c r="F1874" t="s">
        <v>4226</v>
      </c>
      <c r="G1874" t="s">
        <v>4246</v>
      </c>
      <c r="H1874" s="22" t="s">
        <v>1299</v>
      </c>
      <c r="I1874" t="s">
        <v>4247</v>
      </c>
      <c r="J1874" s="11" t="str">
        <f t="shared" si="165"/>
        <v>IC.IT.140312</v>
      </c>
      <c r="K1874" s="2" t="s">
        <v>1192</v>
      </c>
      <c r="L1874" t="str">
        <f t="shared" si="166"/>
        <v>Nose, right side</v>
      </c>
      <c r="M1874" s="12" t="str">
        <f t="shared" si="167"/>
        <v>PI.IC.IT.140312.01</v>
      </c>
      <c r="N1874" s="12"/>
      <c r="O1874" s="12" t="str">
        <f t="shared" si="168"/>
        <v>PH.IC.IT.140312.01</v>
      </c>
      <c r="Q1874" s="12" t="str">
        <f t="shared" si="169"/>
        <v>CL.IC.IT.140312.01</v>
      </c>
    </row>
    <row r="1875" spans="1:19" ht="15">
      <c r="A1875" t="s">
        <v>4089</v>
      </c>
      <c r="C1875" s="2" t="s">
        <v>9621</v>
      </c>
      <c r="E1875" s="22" t="s">
        <v>1400</v>
      </c>
      <c r="F1875" t="s">
        <v>4226</v>
      </c>
      <c r="G1875" t="s">
        <v>4248</v>
      </c>
      <c r="H1875" s="22" t="s">
        <v>1300</v>
      </c>
      <c r="I1875" t="s">
        <v>4249</v>
      </c>
      <c r="J1875" s="11" t="str">
        <f t="shared" si="165"/>
        <v>IC.IT.140313</v>
      </c>
      <c r="K1875" s="2" t="s">
        <v>1192</v>
      </c>
      <c r="L1875" t="str">
        <f t="shared" si="166"/>
        <v>Nose, left side</v>
      </c>
      <c r="M1875" s="12" t="str">
        <f t="shared" si="167"/>
        <v>PI.IC.IT.140313.01</v>
      </c>
      <c r="N1875" s="12"/>
      <c r="O1875" s="12" t="str">
        <f t="shared" si="168"/>
        <v>PH.IC.IT.140313.01</v>
      </c>
      <c r="Q1875" s="12" t="str">
        <f t="shared" si="169"/>
        <v>CL.IC.IT.140313.01</v>
      </c>
    </row>
    <row r="1876" spans="1:19" ht="15">
      <c r="A1876" t="s">
        <v>4089</v>
      </c>
      <c r="C1876" s="2" t="s">
        <v>9621</v>
      </c>
      <c r="E1876" s="22" t="s">
        <v>1400</v>
      </c>
      <c r="F1876" t="s">
        <v>4226</v>
      </c>
      <c r="G1876" t="s">
        <v>4257</v>
      </c>
      <c r="H1876" s="22" t="s">
        <v>1301</v>
      </c>
      <c r="I1876" t="s">
        <v>4258</v>
      </c>
      <c r="J1876" s="11" t="str">
        <f t="shared" si="165"/>
        <v>IC.IT.140314</v>
      </c>
      <c r="K1876" s="2" t="s">
        <v>1192</v>
      </c>
      <c r="L1876" t="str">
        <f t="shared" si="166"/>
        <v>Neck, right</v>
      </c>
      <c r="M1876" s="12" t="str">
        <f t="shared" si="167"/>
        <v>PI.IC.IT.140314.01</v>
      </c>
      <c r="N1876" s="12"/>
      <c r="O1876" s="12" t="str">
        <f t="shared" si="168"/>
        <v>PH.IC.IT.140314.01</v>
      </c>
      <c r="Q1876" s="12" t="str">
        <f t="shared" si="169"/>
        <v>CL.IC.IT.140314.01</v>
      </c>
    </row>
    <row r="1877" spans="1:19" ht="15">
      <c r="A1877" t="s">
        <v>4089</v>
      </c>
      <c r="C1877" s="2" t="s">
        <v>9621</v>
      </c>
      <c r="E1877" s="22" t="s">
        <v>1400</v>
      </c>
      <c r="F1877" t="s">
        <v>4226</v>
      </c>
      <c r="G1877" t="s">
        <v>4111</v>
      </c>
      <c r="H1877" s="22" t="s">
        <v>1468</v>
      </c>
      <c r="I1877" t="s">
        <v>4112</v>
      </c>
      <c r="J1877" s="11" t="str">
        <f t="shared" si="165"/>
        <v>IC.IT.140315</v>
      </c>
      <c r="K1877" s="2" t="s">
        <v>1192</v>
      </c>
      <c r="L1877" t="str">
        <f t="shared" si="166"/>
        <v>Neck, left</v>
      </c>
      <c r="M1877" s="12" t="str">
        <f t="shared" si="167"/>
        <v>PI.IC.IT.140315.01</v>
      </c>
      <c r="N1877" s="12"/>
      <c r="O1877" s="12" t="str">
        <f t="shared" si="168"/>
        <v>PH.IC.IT.140315.01</v>
      </c>
      <c r="Q1877" s="12" t="str">
        <f t="shared" si="169"/>
        <v>CL.IC.IT.140315.01</v>
      </c>
    </row>
    <row r="1878" spans="1:19" ht="15">
      <c r="A1878" t="s">
        <v>4089</v>
      </c>
      <c r="C1878" s="2" t="s">
        <v>9621</v>
      </c>
      <c r="E1878" s="22" t="s">
        <v>1400</v>
      </c>
      <c r="F1878" t="s">
        <v>4226</v>
      </c>
      <c r="G1878" t="s">
        <v>4113</v>
      </c>
      <c r="H1878" s="22" t="s">
        <v>1469</v>
      </c>
      <c r="I1878" t="s">
        <v>4113</v>
      </c>
      <c r="J1878" s="11" t="str">
        <f t="shared" si="165"/>
        <v>IC.IT.140316</v>
      </c>
      <c r="K1878" s="2" t="s">
        <v>1192</v>
      </c>
      <c r="L1878" t="str">
        <f t="shared" si="166"/>
        <v>Neck</v>
      </c>
      <c r="M1878" s="12" t="str">
        <f t="shared" si="167"/>
        <v>PI.IC.IT.140316.01</v>
      </c>
      <c r="N1878" s="12"/>
      <c r="O1878" s="12" t="str">
        <f t="shared" si="168"/>
        <v>PH.IC.IT.140316.01</v>
      </c>
      <c r="Q1878" s="12" t="str">
        <f t="shared" si="169"/>
        <v>CL.IC.IT.140316.01</v>
      </c>
    </row>
    <row r="1879" spans="1:19" ht="15">
      <c r="A1879" t="s">
        <v>4089</v>
      </c>
      <c r="C1879" s="2" t="s">
        <v>9621</v>
      </c>
      <c r="E1879" s="2" t="s">
        <v>1202</v>
      </c>
      <c r="F1879" t="s">
        <v>4226</v>
      </c>
      <c r="G1879" s="2" t="s">
        <v>4366</v>
      </c>
      <c r="H1879" s="2" t="s">
        <v>7711</v>
      </c>
      <c r="I1879" s="2" t="s">
        <v>4366</v>
      </c>
      <c r="J1879" s="11" t="str">
        <f t="shared" si="165"/>
        <v>IC.IT.140325</v>
      </c>
      <c r="K1879" s="2" t="s">
        <v>1192</v>
      </c>
      <c r="L1879" t="str">
        <f t="shared" si="166"/>
        <v>Lips</v>
      </c>
      <c r="M1879" s="12" t="str">
        <f t="shared" si="167"/>
        <v>PI.IC.IT.140325.01</v>
      </c>
      <c r="N1879" s="12"/>
      <c r="O1879" s="12" t="str">
        <f t="shared" si="168"/>
        <v>PH.IC.IT.140325.01</v>
      </c>
      <c r="Q1879" s="12" t="str">
        <f t="shared" si="169"/>
        <v>CL.IC.IT.140325.01</v>
      </c>
      <c r="R1879" t="s">
        <v>1141</v>
      </c>
      <c r="S1879">
        <v>780</v>
      </c>
    </row>
    <row r="1880" spans="1:19" ht="15">
      <c r="A1880" t="s">
        <v>4089</v>
      </c>
      <c r="C1880" s="2" t="s">
        <v>9621</v>
      </c>
      <c r="D1880" t="s">
        <v>4553</v>
      </c>
      <c r="E1880" s="22" t="s">
        <v>1402</v>
      </c>
      <c r="F1880" t="s">
        <v>4062</v>
      </c>
      <c r="G1880" t="s">
        <v>4141</v>
      </c>
      <c r="H1880" s="22" t="s">
        <v>1470</v>
      </c>
      <c r="I1880" t="s">
        <v>4141</v>
      </c>
      <c r="J1880" s="11" t="str">
        <f t="shared" si="165"/>
        <v>IC.IT.140417</v>
      </c>
      <c r="K1880" s="2" t="s">
        <v>1192</v>
      </c>
      <c r="L1880" t="str">
        <f t="shared" si="166"/>
        <v>Lateral</v>
      </c>
      <c r="M1880" s="12" t="str">
        <f t="shared" si="167"/>
        <v>PI.IC.IT.140417.01</v>
      </c>
      <c r="N1880" s="12"/>
      <c r="O1880" s="12" t="str">
        <f t="shared" si="168"/>
        <v>PH.IC.IT.140417.01</v>
      </c>
      <c r="Q1880" s="12" t="str">
        <f t="shared" si="169"/>
        <v>CL.IC.IT.140417.01</v>
      </c>
    </row>
    <row r="1881" spans="1:19" ht="15">
      <c r="A1881" t="s">
        <v>4089</v>
      </c>
      <c r="C1881" s="2" t="s">
        <v>9621</v>
      </c>
      <c r="E1881" s="22" t="s">
        <v>1402</v>
      </c>
      <c r="F1881" t="s">
        <v>4062</v>
      </c>
      <c r="G1881" t="s">
        <v>4142</v>
      </c>
      <c r="H1881" s="22" t="s">
        <v>1251</v>
      </c>
      <c r="I1881" t="s">
        <v>4142</v>
      </c>
      <c r="J1881" s="11" t="str">
        <f t="shared" si="165"/>
        <v>IC.IT.140418</v>
      </c>
      <c r="K1881" s="2" t="s">
        <v>1192</v>
      </c>
      <c r="L1881" t="str">
        <f t="shared" si="166"/>
        <v>Medial</v>
      </c>
      <c r="M1881" s="12" t="str">
        <f t="shared" si="167"/>
        <v>PI.IC.IT.140418.01</v>
      </c>
      <c r="N1881" s="12"/>
      <c r="O1881" s="12" t="str">
        <f t="shared" si="168"/>
        <v>PH.IC.IT.140418.01</v>
      </c>
      <c r="Q1881" s="12" t="str">
        <f t="shared" si="169"/>
        <v>CL.IC.IT.140418.01</v>
      </c>
    </row>
    <row r="1882" spans="1:19" ht="15">
      <c r="A1882" t="s">
        <v>4089</v>
      </c>
      <c r="C1882" s="2" t="s">
        <v>9621</v>
      </c>
      <c r="E1882" s="22" t="s">
        <v>1402</v>
      </c>
      <c r="F1882" t="s">
        <v>4062</v>
      </c>
      <c r="G1882" t="s">
        <v>4143</v>
      </c>
      <c r="H1882" s="22" t="s">
        <v>1100</v>
      </c>
      <c r="I1882" t="s">
        <v>4143</v>
      </c>
      <c r="J1882" s="11" t="str">
        <f t="shared" si="165"/>
        <v>IC.IT.140419</v>
      </c>
      <c r="K1882" s="2" t="s">
        <v>1192</v>
      </c>
      <c r="L1882" t="str">
        <f t="shared" si="166"/>
        <v>Anterior</v>
      </c>
      <c r="M1882" s="12" t="str">
        <f t="shared" si="167"/>
        <v>PI.IC.IT.140419.01</v>
      </c>
      <c r="N1882" s="12"/>
      <c r="O1882" s="12" t="str">
        <f t="shared" si="168"/>
        <v>PH.IC.IT.140419.01</v>
      </c>
      <c r="Q1882" s="12" t="str">
        <f t="shared" si="169"/>
        <v>CL.IC.IT.140419.01</v>
      </c>
    </row>
    <row r="1883" spans="1:19" ht="15">
      <c r="A1883" t="s">
        <v>4089</v>
      </c>
      <c r="C1883" s="2" t="s">
        <v>9621</v>
      </c>
      <c r="E1883" s="22" t="s">
        <v>1402</v>
      </c>
      <c r="F1883" t="s">
        <v>4062</v>
      </c>
      <c r="G1883" t="s">
        <v>4144</v>
      </c>
      <c r="H1883" s="22" t="s">
        <v>1271</v>
      </c>
      <c r="I1883" t="s">
        <v>4144</v>
      </c>
      <c r="J1883" s="11" t="str">
        <f t="shared" si="165"/>
        <v>IC.IT.140420</v>
      </c>
      <c r="K1883" s="2" t="s">
        <v>1192</v>
      </c>
      <c r="L1883" t="str">
        <f t="shared" si="166"/>
        <v>Posterior</v>
      </c>
      <c r="M1883" s="12" t="str">
        <f t="shared" si="167"/>
        <v>PI.IC.IT.140420.01</v>
      </c>
      <c r="N1883" s="12"/>
      <c r="O1883" s="12" t="str">
        <f t="shared" si="168"/>
        <v>PH.IC.IT.140420.01</v>
      </c>
      <c r="Q1883" s="12" t="str">
        <f t="shared" si="169"/>
        <v>CL.IC.IT.140420.01</v>
      </c>
    </row>
    <row r="1884" spans="1:19" ht="15">
      <c r="A1884" t="s">
        <v>4089</v>
      </c>
      <c r="C1884" s="2" t="s">
        <v>9621</v>
      </c>
      <c r="E1884" s="22" t="s">
        <v>1402</v>
      </c>
      <c r="F1884" t="s">
        <v>4062</v>
      </c>
      <c r="G1884" t="s">
        <v>4286</v>
      </c>
      <c r="H1884" s="22" t="s">
        <v>2395</v>
      </c>
      <c r="I1884" t="s">
        <v>4286</v>
      </c>
      <c r="J1884" s="11" t="str">
        <f t="shared" si="165"/>
        <v>IC.IT.140421</v>
      </c>
      <c r="K1884" s="2" t="s">
        <v>1192</v>
      </c>
      <c r="L1884" t="str">
        <f t="shared" si="166"/>
        <v>Proximal</v>
      </c>
      <c r="M1884" s="12" t="str">
        <f t="shared" si="167"/>
        <v>PI.IC.IT.140421.01</v>
      </c>
      <c r="N1884" s="12"/>
      <c r="O1884" s="12" t="str">
        <f t="shared" si="168"/>
        <v>PH.IC.IT.140421.01</v>
      </c>
      <c r="Q1884" s="12" t="str">
        <f t="shared" si="169"/>
        <v>CL.IC.IT.140421.01</v>
      </c>
    </row>
    <row r="1885" spans="1:19" ht="15">
      <c r="A1885" t="s">
        <v>4089</v>
      </c>
      <c r="C1885" s="2" t="s">
        <v>9621</v>
      </c>
      <c r="E1885" s="22" t="s">
        <v>1402</v>
      </c>
      <c r="F1885" t="s">
        <v>4062</v>
      </c>
      <c r="G1885" t="s">
        <v>4287</v>
      </c>
      <c r="H1885" s="22" t="s">
        <v>2396</v>
      </c>
      <c r="I1885" t="s">
        <v>4287</v>
      </c>
      <c r="J1885" s="11" t="str">
        <f t="shared" si="165"/>
        <v>IC.IT.140422</v>
      </c>
      <c r="K1885" s="2" t="s">
        <v>1192</v>
      </c>
      <c r="L1885" t="str">
        <f t="shared" si="166"/>
        <v>Distal</v>
      </c>
      <c r="M1885" s="12" t="str">
        <f t="shared" si="167"/>
        <v>PI.IC.IT.140422.01</v>
      </c>
      <c r="N1885" s="12"/>
      <c r="O1885" s="12" t="str">
        <f t="shared" si="168"/>
        <v>PH.IC.IT.140422.01</v>
      </c>
      <c r="Q1885" s="12" t="str">
        <f t="shared" si="169"/>
        <v>CL.IC.IT.140422.01</v>
      </c>
    </row>
    <row r="1886" spans="1:19" ht="15">
      <c r="A1886" t="s">
        <v>4089</v>
      </c>
      <c r="C1886" s="2" t="s">
        <v>9621</v>
      </c>
      <c r="E1886" s="22" t="s">
        <v>1402</v>
      </c>
      <c r="F1886" t="s">
        <v>4062</v>
      </c>
      <c r="G1886" t="s">
        <v>4288</v>
      </c>
      <c r="H1886" s="22" t="s">
        <v>2397</v>
      </c>
      <c r="I1886" t="s">
        <v>4288</v>
      </c>
      <c r="J1886" s="11" t="str">
        <f t="shared" si="165"/>
        <v>IC.IT.140423</v>
      </c>
      <c r="K1886" s="2" t="s">
        <v>1192</v>
      </c>
      <c r="L1886" t="str">
        <f t="shared" si="166"/>
        <v>Upper</v>
      </c>
      <c r="M1886" s="12" t="str">
        <f t="shared" si="167"/>
        <v>PI.IC.IT.140423.01</v>
      </c>
      <c r="N1886" s="12"/>
      <c r="O1886" s="12" t="str">
        <f t="shared" si="168"/>
        <v>PH.IC.IT.140423.01</v>
      </c>
      <c r="Q1886" s="12" t="str">
        <f t="shared" si="169"/>
        <v>CL.IC.IT.140423.01</v>
      </c>
    </row>
    <row r="1887" spans="1:19" ht="15">
      <c r="A1887" t="s">
        <v>4089</v>
      </c>
      <c r="C1887" s="2" t="s">
        <v>9621</v>
      </c>
      <c r="E1887" s="22" t="s">
        <v>1402</v>
      </c>
      <c r="F1887" t="s">
        <v>4062</v>
      </c>
      <c r="G1887" t="s">
        <v>4289</v>
      </c>
      <c r="H1887" s="22" t="s">
        <v>2398</v>
      </c>
      <c r="I1887" t="s">
        <v>4289</v>
      </c>
      <c r="J1887" s="11" t="str">
        <f t="shared" si="165"/>
        <v>IC.IT.140424</v>
      </c>
      <c r="K1887" s="2" t="s">
        <v>1192</v>
      </c>
      <c r="L1887" t="str">
        <f t="shared" si="166"/>
        <v>Lower</v>
      </c>
      <c r="M1887" s="12" t="str">
        <f t="shared" si="167"/>
        <v>PI.IC.IT.140424.01</v>
      </c>
      <c r="N1887" s="12"/>
      <c r="O1887" s="12" t="str">
        <f t="shared" si="168"/>
        <v>PH.IC.IT.140424.01</v>
      </c>
      <c r="Q1887" s="12" t="str">
        <f t="shared" si="169"/>
        <v>CL.IC.IT.140424.01</v>
      </c>
    </row>
    <row r="1888" spans="1:19" ht="15">
      <c r="A1888" t="s">
        <v>4089</v>
      </c>
      <c r="C1888" s="2" t="s">
        <v>9621</v>
      </c>
      <c r="D1888" t="s">
        <v>4650</v>
      </c>
      <c r="E1888" s="22" t="s">
        <v>1404</v>
      </c>
      <c r="F1888" t="s">
        <v>4063</v>
      </c>
      <c r="G1888" t="s">
        <v>4119</v>
      </c>
      <c r="H1888" s="22" t="s">
        <v>1396</v>
      </c>
      <c r="I1888" t="s">
        <v>4120</v>
      </c>
      <c r="J1888" s="11" t="str">
        <f t="shared" si="165"/>
        <v>IC.IT.140501</v>
      </c>
      <c r="K1888" s="2" t="s">
        <v>1192</v>
      </c>
      <c r="L1888" t="str">
        <f t="shared" si="166"/>
        <v>Hip, right</v>
      </c>
      <c r="M1888" s="12" t="str">
        <f t="shared" si="167"/>
        <v>PI.IC.IT.140501.01</v>
      </c>
      <c r="N1888" s="12"/>
      <c r="O1888" s="12" t="str">
        <f t="shared" si="168"/>
        <v>PH.IC.IT.140501.01</v>
      </c>
      <c r="Q1888" s="12" t="str">
        <f t="shared" si="169"/>
        <v>CL.IC.IT.140501.01</v>
      </c>
    </row>
    <row r="1889" spans="1:19" ht="15">
      <c r="A1889" t="s">
        <v>4089</v>
      </c>
      <c r="C1889" s="2" t="s">
        <v>9621</v>
      </c>
      <c r="E1889" s="22" t="s">
        <v>1404</v>
      </c>
      <c r="F1889" t="s">
        <v>4063</v>
      </c>
      <c r="G1889" t="s">
        <v>4121</v>
      </c>
      <c r="H1889" s="22" t="s">
        <v>1398</v>
      </c>
      <c r="I1889" t="s">
        <v>4122</v>
      </c>
      <c r="J1889" s="11" t="str">
        <f t="shared" si="165"/>
        <v>IC.IT.140502</v>
      </c>
      <c r="K1889" s="2" t="s">
        <v>1192</v>
      </c>
      <c r="L1889" t="str">
        <f t="shared" si="166"/>
        <v>Hip, left</v>
      </c>
      <c r="M1889" s="12" t="str">
        <f t="shared" si="167"/>
        <v>PI.IC.IT.140502.01</v>
      </c>
      <c r="N1889" s="12"/>
      <c r="O1889" s="12" t="str">
        <f t="shared" si="168"/>
        <v>PH.IC.IT.140502.01</v>
      </c>
      <c r="Q1889" s="12" t="str">
        <f t="shared" si="169"/>
        <v>CL.IC.IT.140502.01</v>
      </c>
    </row>
    <row r="1890" spans="1:19" ht="15">
      <c r="A1890" t="s">
        <v>4089</v>
      </c>
      <c r="C1890" s="2" t="s">
        <v>9621</v>
      </c>
      <c r="E1890" s="22" t="s">
        <v>1404</v>
      </c>
      <c r="F1890" t="s">
        <v>4063</v>
      </c>
      <c r="G1890" t="s">
        <v>4369</v>
      </c>
      <c r="H1890" s="22" t="s">
        <v>1400</v>
      </c>
      <c r="I1890" t="s">
        <v>4369</v>
      </c>
      <c r="J1890" s="11" t="str">
        <f t="shared" si="165"/>
        <v>IC.IT.140503</v>
      </c>
      <c r="K1890" s="2" t="s">
        <v>1192</v>
      </c>
      <c r="L1890" t="str">
        <f t="shared" si="166"/>
        <v>Genitalia</v>
      </c>
      <c r="M1890" s="12" t="str">
        <f t="shared" si="167"/>
        <v>PI.IC.IT.140503.01</v>
      </c>
      <c r="N1890" s="12"/>
      <c r="O1890" s="12" t="str">
        <f t="shared" si="168"/>
        <v>PH.IC.IT.140503.01</v>
      </c>
      <c r="Q1890" s="12" t="str">
        <f t="shared" si="169"/>
        <v>CL.IC.IT.140503.01</v>
      </c>
    </row>
    <row r="1891" spans="1:19" ht="15">
      <c r="A1891" t="s">
        <v>4089</v>
      </c>
      <c r="C1891" s="2" t="s">
        <v>9621</v>
      </c>
      <c r="E1891" s="22" t="s">
        <v>1404</v>
      </c>
      <c r="F1891" t="s">
        <v>4063</v>
      </c>
      <c r="G1891" t="s">
        <v>4130</v>
      </c>
      <c r="H1891" s="22" t="s">
        <v>1402</v>
      </c>
      <c r="I1891" t="s">
        <v>4131</v>
      </c>
      <c r="J1891" s="11" t="str">
        <f t="shared" si="165"/>
        <v>IC.IT.140504</v>
      </c>
      <c r="K1891" s="2" t="s">
        <v>1192</v>
      </c>
      <c r="L1891" t="str">
        <f t="shared" si="166"/>
        <v>Buttock, right</v>
      </c>
      <c r="M1891" s="12" t="str">
        <f t="shared" si="167"/>
        <v>PI.IC.IT.140504.01</v>
      </c>
      <c r="N1891" s="12"/>
      <c r="O1891" s="12" t="str">
        <f t="shared" si="168"/>
        <v>PH.IC.IT.140504.01</v>
      </c>
      <c r="Q1891" s="12" t="str">
        <f t="shared" si="169"/>
        <v>CL.IC.IT.140504.01</v>
      </c>
    </row>
    <row r="1892" spans="1:19" ht="15">
      <c r="A1892" t="s">
        <v>4089</v>
      </c>
      <c r="C1892" s="2" t="s">
        <v>9621</v>
      </c>
      <c r="E1892" s="22" t="s">
        <v>1404</v>
      </c>
      <c r="F1892" t="s">
        <v>4063</v>
      </c>
      <c r="G1892" t="s">
        <v>4359</v>
      </c>
      <c r="H1892" s="22" t="s">
        <v>1404</v>
      </c>
      <c r="I1892" t="s">
        <v>4613</v>
      </c>
      <c r="J1892" s="11" t="str">
        <f t="shared" si="165"/>
        <v>IC.IT.140505</v>
      </c>
      <c r="K1892" s="2" t="s">
        <v>1192</v>
      </c>
      <c r="L1892" t="str">
        <f t="shared" si="166"/>
        <v>Buttock, left</v>
      </c>
      <c r="M1892" s="12" t="str">
        <f t="shared" si="167"/>
        <v>PI.IC.IT.140505.01</v>
      </c>
      <c r="N1892" s="12"/>
      <c r="O1892" s="12" t="str">
        <f t="shared" si="168"/>
        <v>PH.IC.IT.140505.01</v>
      </c>
      <c r="Q1892" s="12" t="str">
        <f t="shared" si="169"/>
        <v>CL.IC.IT.140505.01</v>
      </c>
    </row>
    <row r="1893" spans="1:19" ht="15">
      <c r="A1893" t="s">
        <v>4089</v>
      </c>
      <c r="C1893" s="2" t="s">
        <v>9621</v>
      </c>
      <c r="E1893" s="22" t="s">
        <v>1404</v>
      </c>
      <c r="F1893" t="s">
        <v>4063</v>
      </c>
      <c r="G1893" t="s">
        <v>4134</v>
      </c>
      <c r="H1893" s="22" t="s">
        <v>1406</v>
      </c>
      <c r="I1893" t="s">
        <v>4134</v>
      </c>
      <c r="J1893" s="11" t="str">
        <f t="shared" si="165"/>
        <v>IC.IT.140506</v>
      </c>
      <c r="K1893" s="2" t="s">
        <v>1192</v>
      </c>
      <c r="L1893" t="str">
        <f t="shared" si="166"/>
        <v>Rectum</v>
      </c>
      <c r="M1893" s="12" t="str">
        <f t="shared" si="167"/>
        <v>PI.IC.IT.140506.01</v>
      </c>
      <c r="N1893" s="12"/>
      <c r="O1893" s="12" t="str">
        <f t="shared" si="168"/>
        <v>PH.IC.IT.140506.01</v>
      </c>
      <c r="Q1893" s="12" t="str">
        <f t="shared" si="169"/>
        <v>CL.IC.IT.140506.01</v>
      </c>
    </row>
    <row r="1894" spans="1:19" ht="15">
      <c r="A1894" t="s">
        <v>4089</v>
      </c>
      <c r="C1894" s="2" t="s">
        <v>9621</v>
      </c>
      <c r="E1894" s="22" t="s">
        <v>1404</v>
      </c>
      <c r="F1894" t="s">
        <v>4063</v>
      </c>
      <c r="G1894" t="s">
        <v>4123</v>
      </c>
      <c r="H1894" s="22" t="s">
        <v>1419</v>
      </c>
      <c r="I1894" t="s">
        <v>4124</v>
      </c>
      <c r="J1894" s="11" t="str">
        <f t="shared" ref="J1894:J1957" si="170">CONCATENATE("IC.IT.",C1894,E1894,H1894)</f>
        <v>IC.IT.140507</v>
      </c>
      <c r="K1894" s="2" t="s">
        <v>1192</v>
      </c>
      <c r="L1894" t="str">
        <f t="shared" ref="L1894:L1957" si="171">G1894</f>
        <v>Groin, right</v>
      </c>
      <c r="M1894" s="12" t="str">
        <f t="shared" ref="M1894:M1957" si="172">CONCATENATE("PI.",J1894,".",K1894)</f>
        <v>PI.IC.IT.140507.01</v>
      </c>
      <c r="N1894" s="12"/>
      <c r="O1894" s="12" t="str">
        <f t="shared" ref="O1894:O1957" si="173">CONCATENATE("PH.",J1894,".",K1894)</f>
        <v>PH.IC.IT.140507.01</v>
      </c>
      <c r="Q1894" s="12" t="str">
        <f t="shared" ref="Q1894:Q1957" si="174">CONCATENATE("CL.",J1894,".",K1894)</f>
        <v>CL.IC.IT.140507.01</v>
      </c>
    </row>
    <row r="1895" spans="1:19" ht="15">
      <c r="A1895" t="s">
        <v>4089</v>
      </c>
      <c r="C1895" s="2" t="s">
        <v>9621</v>
      </c>
      <c r="E1895" s="22" t="s">
        <v>1404</v>
      </c>
      <c r="F1895" t="s">
        <v>4063</v>
      </c>
      <c r="G1895" t="s">
        <v>4125</v>
      </c>
      <c r="H1895" s="22" t="s">
        <v>1550</v>
      </c>
      <c r="I1895" t="s">
        <v>4126</v>
      </c>
      <c r="J1895" s="11" t="str">
        <f t="shared" si="170"/>
        <v>IC.IT.140508</v>
      </c>
      <c r="K1895" s="2" t="s">
        <v>1192</v>
      </c>
      <c r="L1895" t="str">
        <f t="shared" si="171"/>
        <v>Groin, left</v>
      </c>
      <c r="M1895" s="12" t="str">
        <f t="shared" si="172"/>
        <v>PI.IC.IT.140508.01</v>
      </c>
      <c r="N1895" s="12"/>
      <c r="O1895" s="12" t="str">
        <f t="shared" si="173"/>
        <v>PH.IC.IT.140508.01</v>
      </c>
      <c r="Q1895" s="12" t="str">
        <f t="shared" si="174"/>
        <v>CL.IC.IT.140508.01</v>
      </c>
    </row>
    <row r="1896" spans="1:19" ht="15">
      <c r="A1896" t="s">
        <v>4089</v>
      </c>
      <c r="C1896" s="2" t="s">
        <v>9621</v>
      </c>
      <c r="E1896" s="22" t="s">
        <v>1404</v>
      </c>
      <c r="F1896" t="s">
        <v>4063</v>
      </c>
      <c r="G1896" t="s">
        <v>4135</v>
      </c>
      <c r="H1896" s="22" t="s">
        <v>1551</v>
      </c>
      <c r="I1896" t="s">
        <v>4135</v>
      </c>
      <c r="J1896" s="11" t="str">
        <f t="shared" si="170"/>
        <v>IC.IT.140509</v>
      </c>
      <c r="K1896" s="2" t="s">
        <v>1192</v>
      </c>
      <c r="L1896" t="str">
        <f t="shared" si="171"/>
        <v>Sacrum</v>
      </c>
      <c r="M1896" s="12" t="str">
        <f t="shared" si="172"/>
        <v>PI.IC.IT.140509.01</v>
      </c>
      <c r="N1896" s="12"/>
      <c r="O1896" s="12" t="str">
        <f t="shared" si="173"/>
        <v>PH.IC.IT.140509.01</v>
      </c>
      <c r="Q1896" s="12" t="str">
        <f t="shared" si="174"/>
        <v>CL.IC.IT.140509.01</v>
      </c>
    </row>
    <row r="1897" spans="1:19" ht="15">
      <c r="A1897" t="s">
        <v>4089</v>
      </c>
      <c r="C1897" s="2" t="s">
        <v>9621</v>
      </c>
      <c r="E1897" s="22" t="s">
        <v>1404</v>
      </c>
      <c r="F1897" t="s">
        <v>4063</v>
      </c>
      <c r="G1897" t="s">
        <v>4137</v>
      </c>
      <c r="H1897" s="22" t="s">
        <v>1571</v>
      </c>
      <c r="I1897" t="s">
        <v>4137</v>
      </c>
      <c r="J1897" s="11" t="str">
        <f t="shared" si="170"/>
        <v>IC.IT.140510</v>
      </c>
      <c r="K1897" s="2" t="s">
        <v>1192</v>
      </c>
      <c r="L1897" t="str">
        <f t="shared" si="171"/>
        <v>Scrotum</v>
      </c>
      <c r="M1897" s="12" t="str">
        <f t="shared" si="172"/>
        <v>PI.IC.IT.140510.01</v>
      </c>
      <c r="N1897" s="12"/>
      <c r="O1897" s="12" t="str">
        <f t="shared" si="173"/>
        <v>PH.IC.IT.140510.01</v>
      </c>
      <c r="Q1897" s="12" t="str">
        <f t="shared" si="174"/>
        <v>CL.IC.IT.140510.01</v>
      </c>
    </row>
    <row r="1898" spans="1:19" ht="15">
      <c r="A1898" t="s">
        <v>4089</v>
      </c>
      <c r="C1898" s="2" t="s">
        <v>9621</v>
      </c>
      <c r="E1898" s="22" t="s">
        <v>1404</v>
      </c>
      <c r="F1898" t="s">
        <v>4063</v>
      </c>
      <c r="G1898" t="s">
        <v>4129</v>
      </c>
      <c r="H1898" s="22" t="s">
        <v>1298</v>
      </c>
      <c r="I1898" t="s">
        <v>4129</v>
      </c>
      <c r="J1898" s="11" t="str">
        <f t="shared" si="170"/>
        <v>IC.IT.140511</v>
      </c>
      <c r="K1898" s="2" t="s">
        <v>1192</v>
      </c>
      <c r="L1898" t="str">
        <f t="shared" si="171"/>
        <v>Perineum</v>
      </c>
      <c r="M1898" s="12" t="str">
        <f t="shared" si="172"/>
        <v>PI.IC.IT.140511.01</v>
      </c>
      <c r="N1898" s="12"/>
      <c r="O1898" s="12" t="str">
        <f t="shared" si="173"/>
        <v>PH.IC.IT.140511.01</v>
      </c>
      <c r="Q1898" s="12" t="str">
        <f t="shared" si="174"/>
        <v>CL.IC.IT.140511.01</v>
      </c>
    </row>
    <row r="1899" spans="1:19" ht="15">
      <c r="A1899" t="s">
        <v>4089</v>
      </c>
      <c r="C1899" s="2" t="s">
        <v>9621</v>
      </c>
      <c r="E1899" s="2" t="s">
        <v>7071</v>
      </c>
      <c r="F1899" t="s">
        <v>4063</v>
      </c>
      <c r="G1899" s="2" t="s">
        <v>4415</v>
      </c>
      <c r="H1899" s="22" t="s">
        <v>11023</v>
      </c>
      <c r="I1899" s="22" t="s">
        <v>4415</v>
      </c>
      <c r="J1899" s="11" t="str">
        <f t="shared" si="170"/>
        <v>IC.IT.140512</v>
      </c>
      <c r="K1899" s="2" t="s">
        <v>1192</v>
      </c>
      <c r="L1899" t="str">
        <f t="shared" si="171"/>
        <v>Coccyx</v>
      </c>
      <c r="M1899" s="12" t="str">
        <f t="shared" si="172"/>
        <v>PI.IC.IT.140512.01</v>
      </c>
      <c r="N1899" s="12"/>
      <c r="O1899" s="12" t="str">
        <f t="shared" si="173"/>
        <v>PH.IC.IT.140512.01</v>
      </c>
      <c r="Q1899" s="12" t="str">
        <f t="shared" si="174"/>
        <v>CL.IC.IT.140512.01</v>
      </c>
      <c r="R1899" t="s">
        <v>1141</v>
      </c>
      <c r="S1899">
        <v>781</v>
      </c>
    </row>
    <row r="1900" spans="1:19" ht="15">
      <c r="A1900" t="s">
        <v>4089</v>
      </c>
      <c r="C1900" s="2" t="s">
        <v>9621</v>
      </c>
      <c r="D1900" t="s">
        <v>4652</v>
      </c>
      <c r="E1900" s="22" t="s">
        <v>1406</v>
      </c>
      <c r="F1900" t="s">
        <v>4483</v>
      </c>
      <c r="G1900" t="s">
        <v>3979</v>
      </c>
      <c r="H1900" s="22" t="s">
        <v>1396</v>
      </c>
      <c r="I1900" t="s">
        <v>3980</v>
      </c>
      <c r="J1900" s="11" t="str">
        <f t="shared" si="170"/>
        <v>IC.IT.140601</v>
      </c>
      <c r="K1900" s="2" t="s">
        <v>1192</v>
      </c>
      <c r="L1900" t="str">
        <f t="shared" si="171"/>
        <v>Shoulder, right</v>
      </c>
      <c r="M1900" s="12" t="str">
        <f t="shared" si="172"/>
        <v>PI.IC.IT.140601.01</v>
      </c>
      <c r="N1900" s="12"/>
      <c r="O1900" s="12" t="str">
        <f t="shared" si="173"/>
        <v>PH.IC.IT.140601.01</v>
      </c>
      <c r="Q1900" s="12" t="str">
        <f t="shared" si="174"/>
        <v>CL.IC.IT.140601.01</v>
      </c>
    </row>
    <row r="1901" spans="1:19" ht="15">
      <c r="A1901" t="s">
        <v>4089</v>
      </c>
      <c r="C1901" s="2" t="s">
        <v>9621</v>
      </c>
      <c r="E1901" s="22" t="s">
        <v>1406</v>
      </c>
      <c r="F1901" t="s">
        <v>4483</v>
      </c>
      <c r="G1901" t="s">
        <v>3981</v>
      </c>
      <c r="H1901" s="22" t="s">
        <v>1398</v>
      </c>
      <c r="I1901" t="s">
        <v>3982</v>
      </c>
      <c r="J1901" s="11" t="str">
        <f t="shared" si="170"/>
        <v>IC.IT.140602</v>
      </c>
      <c r="K1901" s="2" t="s">
        <v>1192</v>
      </c>
      <c r="L1901" t="str">
        <f t="shared" si="171"/>
        <v>Shoulder, left</v>
      </c>
      <c r="M1901" s="12" t="str">
        <f t="shared" si="172"/>
        <v>PI.IC.IT.140602.01</v>
      </c>
      <c r="N1901" s="12"/>
      <c r="O1901" s="12" t="str">
        <f t="shared" si="173"/>
        <v>PH.IC.IT.140602.01</v>
      </c>
      <c r="Q1901" s="12" t="str">
        <f t="shared" si="174"/>
        <v>CL.IC.IT.140602.01</v>
      </c>
    </row>
    <row r="1902" spans="1:19" ht="15">
      <c r="A1902" t="s">
        <v>4089</v>
      </c>
      <c r="C1902" s="2" t="s">
        <v>9621</v>
      </c>
      <c r="E1902" s="22" t="s">
        <v>1406</v>
      </c>
      <c r="F1902" t="s">
        <v>4483</v>
      </c>
      <c r="G1902" t="s">
        <v>4148</v>
      </c>
      <c r="H1902" s="22" t="s">
        <v>1400</v>
      </c>
      <c r="I1902" t="s">
        <v>4149</v>
      </c>
      <c r="J1902" s="11" t="str">
        <f t="shared" si="170"/>
        <v>IC.IT.140603</v>
      </c>
      <c r="K1902" s="2" t="s">
        <v>1192</v>
      </c>
      <c r="L1902" t="str">
        <f t="shared" si="171"/>
        <v>Breast, right</v>
      </c>
      <c r="M1902" s="12" t="str">
        <f t="shared" si="172"/>
        <v>PI.IC.IT.140603.01</v>
      </c>
      <c r="N1902" s="12"/>
      <c r="O1902" s="12" t="str">
        <f t="shared" si="173"/>
        <v>PH.IC.IT.140603.01</v>
      </c>
      <c r="Q1902" s="12" t="str">
        <f t="shared" si="174"/>
        <v>CL.IC.IT.140603.01</v>
      </c>
    </row>
    <row r="1903" spans="1:19" ht="15">
      <c r="A1903" t="s">
        <v>4089</v>
      </c>
      <c r="C1903" s="2" t="s">
        <v>9621</v>
      </c>
      <c r="E1903" s="22" t="s">
        <v>1406</v>
      </c>
      <c r="F1903" t="s">
        <v>4483</v>
      </c>
      <c r="G1903" t="s">
        <v>4150</v>
      </c>
      <c r="H1903" s="22" t="s">
        <v>1402</v>
      </c>
      <c r="I1903" t="s">
        <v>3987</v>
      </c>
      <c r="J1903" s="11" t="str">
        <f t="shared" si="170"/>
        <v>IC.IT.140604</v>
      </c>
      <c r="K1903" s="2" t="s">
        <v>1192</v>
      </c>
      <c r="L1903" t="str">
        <f t="shared" si="171"/>
        <v>Breast, left</v>
      </c>
      <c r="M1903" s="12" t="str">
        <f t="shared" si="172"/>
        <v>PI.IC.IT.140604.01</v>
      </c>
      <c r="N1903" s="12"/>
      <c r="O1903" s="12" t="str">
        <f t="shared" si="173"/>
        <v>PH.IC.IT.140604.01</v>
      </c>
      <c r="Q1903" s="12" t="str">
        <f t="shared" si="174"/>
        <v>CL.IC.IT.140604.01</v>
      </c>
    </row>
    <row r="1904" spans="1:19" ht="15">
      <c r="A1904" t="s">
        <v>4089</v>
      </c>
      <c r="C1904" s="2" t="s">
        <v>9621</v>
      </c>
      <c r="E1904" s="22" t="s">
        <v>1406</v>
      </c>
      <c r="F1904" t="s">
        <v>4483</v>
      </c>
      <c r="G1904" t="s">
        <v>3988</v>
      </c>
      <c r="H1904" s="22" t="s">
        <v>1404</v>
      </c>
      <c r="I1904" t="s">
        <v>3988</v>
      </c>
      <c r="J1904" s="11" t="str">
        <f t="shared" si="170"/>
        <v>IC.IT.140605</v>
      </c>
      <c r="K1904" s="2" t="s">
        <v>1192</v>
      </c>
      <c r="L1904" t="str">
        <f t="shared" si="171"/>
        <v>Sternum</v>
      </c>
      <c r="M1904" s="12" t="str">
        <f t="shared" si="172"/>
        <v>PI.IC.IT.140605.01</v>
      </c>
      <c r="N1904" s="12"/>
      <c r="O1904" s="12" t="str">
        <f t="shared" si="173"/>
        <v>PH.IC.IT.140605.01</v>
      </c>
      <c r="Q1904" s="12" t="str">
        <f t="shared" si="174"/>
        <v>CL.IC.IT.140605.01</v>
      </c>
    </row>
    <row r="1905" spans="1:17" ht="15">
      <c r="A1905" t="s">
        <v>4089</v>
      </c>
      <c r="C1905" s="2" t="s">
        <v>9621</v>
      </c>
      <c r="E1905" s="22" t="s">
        <v>1406</v>
      </c>
      <c r="F1905" t="s">
        <v>4483</v>
      </c>
      <c r="G1905" t="s">
        <v>4382</v>
      </c>
      <c r="H1905" s="22" t="s">
        <v>1406</v>
      </c>
      <c r="I1905" t="s">
        <v>4383</v>
      </c>
      <c r="J1905" s="11" t="str">
        <f t="shared" si="170"/>
        <v>IC.IT.140606</v>
      </c>
      <c r="K1905" s="2" t="s">
        <v>1192</v>
      </c>
      <c r="L1905" t="str">
        <f t="shared" si="171"/>
        <v>Chest, right</v>
      </c>
      <c r="M1905" s="12" t="str">
        <f t="shared" si="172"/>
        <v>PI.IC.IT.140606.01</v>
      </c>
      <c r="N1905" s="12"/>
      <c r="O1905" s="12" t="str">
        <f t="shared" si="173"/>
        <v>PH.IC.IT.140606.01</v>
      </c>
      <c r="Q1905" s="12" t="str">
        <f t="shared" si="174"/>
        <v>CL.IC.IT.140606.01</v>
      </c>
    </row>
    <row r="1906" spans="1:17" ht="15">
      <c r="A1906" t="s">
        <v>4089</v>
      </c>
      <c r="C1906" s="2" t="s">
        <v>9621</v>
      </c>
      <c r="E1906" s="22" t="s">
        <v>1406</v>
      </c>
      <c r="F1906" t="s">
        <v>4483</v>
      </c>
      <c r="G1906" t="s">
        <v>4384</v>
      </c>
      <c r="H1906" s="22" t="s">
        <v>1419</v>
      </c>
      <c r="I1906" t="s">
        <v>4385</v>
      </c>
      <c r="J1906" s="11" t="str">
        <f t="shared" si="170"/>
        <v>IC.IT.140607</v>
      </c>
      <c r="K1906" s="2" t="s">
        <v>1192</v>
      </c>
      <c r="L1906" t="str">
        <f t="shared" si="171"/>
        <v>Chest, left</v>
      </c>
      <c r="M1906" s="12" t="str">
        <f t="shared" si="172"/>
        <v>PI.IC.IT.140607.01</v>
      </c>
      <c r="N1906" s="12"/>
      <c r="O1906" s="12" t="str">
        <f t="shared" si="173"/>
        <v>PH.IC.IT.140607.01</v>
      </c>
      <c r="Q1906" s="12" t="str">
        <f t="shared" si="174"/>
        <v>CL.IC.IT.140607.01</v>
      </c>
    </row>
    <row r="1907" spans="1:17" ht="15">
      <c r="A1907" t="s">
        <v>4089</v>
      </c>
      <c r="C1907" s="2" t="s">
        <v>9621</v>
      </c>
      <c r="E1907" s="22" t="s">
        <v>1406</v>
      </c>
      <c r="F1907" t="s">
        <v>4483</v>
      </c>
      <c r="G1907" t="s">
        <v>4386</v>
      </c>
      <c r="H1907" s="22" t="s">
        <v>1550</v>
      </c>
      <c r="I1907" t="s">
        <v>4386</v>
      </c>
      <c r="J1907" s="11" t="str">
        <f t="shared" si="170"/>
        <v>IC.IT.140608</v>
      </c>
      <c r="K1907" s="2" t="s">
        <v>1192</v>
      </c>
      <c r="L1907" t="str">
        <f t="shared" si="171"/>
        <v>Chest</v>
      </c>
      <c r="M1907" s="12" t="str">
        <f t="shared" si="172"/>
        <v>PI.IC.IT.140608.01</v>
      </c>
      <c r="N1907" s="12"/>
      <c r="O1907" s="12" t="str">
        <f t="shared" si="173"/>
        <v>PH.IC.IT.140608.01</v>
      </c>
      <c r="Q1907" s="12" t="str">
        <f t="shared" si="174"/>
        <v>CL.IC.IT.140608.01</v>
      </c>
    </row>
    <row r="1908" spans="1:17" ht="15">
      <c r="A1908" t="s">
        <v>4089</v>
      </c>
      <c r="C1908" s="2" t="s">
        <v>9621</v>
      </c>
      <c r="E1908" s="22" t="s">
        <v>1406</v>
      </c>
      <c r="F1908" t="s">
        <v>4483</v>
      </c>
      <c r="G1908" t="s">
        <v>4618</v>
      </c>
      <c r="H1908" s="22" t="s">
        <v>1551</v>
      </c>
      <c r="I1908" t="s">
        <v>4619</v>
      </c>
      <c r="J1908" s="11" t="str">
        <f t="shared" si="170"/>
        <v>IC.IT.140609</v>
      </c>
      <c r="K1908" s="2" t="s">
        <v>1192</v>
      </c>
      <c r="L1908" t="str">
        <f t="shared" si="171"/>
        <v>Back, right</v>
      </c>
      <c r="M1908" s="12" t="str">
        <f t="shared" si="172"/>
        <v>PI.IC.IT.140609.01</v>
      </c>
      <c r="N1908" s="12"/>
      <c r="O1908" s="12" t="str">
        <f t="shared" si="173"/>
        <v>PH.IC.IT.140609.01</v>
      </c>
      <c r="Q1908" s="12" t="str">
        <f t="shared" si="174"/>
        <v>CL.IC.IT.140609.01</v>
      </c>
    </row>
    <row r="1909" spans="1:17" ht="15">
      <c r="A1909" t="s">
        <v>4089</v>
      </c>
      <c r="C1909" s="2" t="s">
        <v>9621</v>
      </c>
      <c r="E1909" s="22" t="s">
        <v>1406</v>
      </c>
      <c r="F1909" t="s">
        <v>4483</v>
      </c>
      <c r="G1909" t="s">
        <v>4620</v>
      </c>
      <c r="H1909" s="22" t="s">
        <v>1571</v>
      </c>
      <c r="I1909" t="s">
        <v>4621</v>
      </c>
      <c r="J1909" s="11" t="str">
        <f t="shared" si="170"/>
        <v>IC.IT.140610</v>
      </c>
      <c r="K1909" s="2" t="s">
        <v>1192</v>
      </c>
      <c r="L1909" t="str">
        <f t="shared" si="171"/>
        <v>Back, left</v>
      </c>
      <c r="M1909" s="12" t="str">
        <f t="shared" si="172"/>
        <v>PI.IC.IT.140610.01</v>
      </c>
      <c r="N1909" s="12"/>
      <c r="O1909" s="12" t="str">
        <f t="shared" si="173"/>
        <v>PH.IC.IT.140610.01</v>
      </c>
      <c r="Q1909" s="12" t="str">
        <f t="shared" si="174"/>
        <v>CL.IC.IT.140610.01</v>
      </c>
    </row>
    <row r="1910" spans="1:17" ht="15">
      <c r="A1910" t="s">
        <v>4089</v>
      </c>
      <c r="C1910" s="2" t="s">
        <v>9621</v>
      </c>
      <c r="E1910" s="22" t="s">
        <v>1406</v>
      </c>
      <c r="F1910" t="s">
        <v>4483</v>
      </c>
      <c r="G1910" t="s">
        <v>1234</v>
      </c>
      <c r="H1910" s="22" t="s">
        <v>1298</v>
      </c>
      <c r="I1910" t="s">
        <v>1234</v>
      </c>
      <c r="J1910" s="11" t="str">
        <f t="shared" si="170"/>
        <v>IC.IT.140611</v>
      </c>
      <c r="K1910" s="2" t="s">
        <v>1192</v>
      </c>
      <c r="L1910" t="str">
        <f t="shared" si="171"/>
        <v>Back</v>
      </c>
      <c r="M1910" s="12" t="str">
        <f t="shared" si="172"/>
        <v>PI.IC.IT.140611.01</v>
      </c>
      <c r="N1910" s="12"/>
      <c r="O1910" s="12" t="str">
        <f t="shared" si="173"/>
        <v>PH.IC.IT.140611.01</v>
      </c>
      <c r="Q1910" s="12" t="str">
        <f t="shared" si="174"/>
        <v>CL.IC.IT.140611.01</v>
      </c>
    </row>
    <row r="1911" spans="1:17" ht="15">
      <c r="A1911" t="s">
        <v>4089</v>
      </c>
      <c r="C1911" s="2" t="s">
        <v>9621</v>
      </c>
      <c r="D1911" t="s">
        <v>4622</v>
      </c>
      <c r="E1911" s="22" t="s">
        <v>1419</v>
      </c>
      <c r="F1911" t="s">
        <v>4484</v>
      </c>
      <c r="G1911" t="s">
        <v>1656</v>
      </c>
      <c r="H1911" s="22" t="s">
        <v>1396</v>
      </c>
      <c r="I1911" t="s">
        <v>4423</v>
      </c>
      <c r="J1911" s="11" t="str">
        <f t="shared" si="170"/>
        <v>IC.IT.140701</v>
      </c>
      <c r="K1911" s="2" t="s">
        <v>1192</v>
      </c>
      <c r="L1911" t="str">
        <f t="shared" si="171"/>
        <v>Generalized</v>
      </c>
      <c r="M1911" s="12" t="str">
        <f t="shared" si="172"/>
        <v>PI.IC.IT.140701.01</v>
      </c>
      <c r="N1911" s="12"/>
      <c r="O1911" s="12" t="str">
        <f t="shared" si="173"/>
        <v>PH.IC.IT.140701.01</v>
      </c>
      <c r="Q1911" s="12" t="str">
        <f t="shared" si="174"/>
        <v>CL.IC.IT.140701.01</v>
      </c>
    </row>
    <row r="1912" spans="1:17" ht="15">
      <c r="A1912" t="s">
        <v>4089</v>
      </c>
      <c r="C1912" s="2" t="s">
        <v>9621</v>
      </c>
      <c r="D1912" t="s">
        <v>5363</v>
      </c>
      <c r="E1912" s="22" t="s">
        <v>1550</v>
      </c>
      <c r="F1912" t="s">
        <v>4485</v>
      </c>
      <c r="G1912" t="s">
        <v>4625</v>
      </c>
      <c r="H1912" s="22" t="s">
        <v>1396</v>
      </c>
      <c r="I1912" t="s">
        <v>4625</v>
      </c>
      <c r="J1912" s="11" t="str">
        <f t="shared" si="170"/>
        <v>IC.IT.140801</v>
      </c>
      <c r="K1912" s="2" t="s">
        <v>1192</v>
      </c>
      <c r="L1912" t="str">
        <f t="shared" si="171"/>
        <v>Abrasion</v>
      </c>
      <c r="M1912" s="12" t="str">
        <f t="shared" si="172"/>
        <v>PI.IC.IT.140801.01</v>
      </c>
      <c r="N1912" s="12"/>
      <c r="O1912" s="12" t="str">
        <f t="shared" si="173"/>
        <v>PH.IC.IT.140801.01</v>
      </c>
      <c r="Q1912" s="12" t="str">
        <f t="shared" si="174"/>
        <v>CL.IC.IT.140801.01</v>
      </c>
    </row>
    <row r="1913" spans="1:17" ht="15">
      <c r="A1913" t="s">
        <v>4089</v>
      </c>
      <c r="C1913" s="2" t="s">
        <v>9621</v>
      </c>
      <c r="E1913" s="22" t="s">
        <v>1550</v>
      </c>
      <c r="F1913" t="s">
        <v>4485</v>
      </c>
      <c r="G1913" t="s">
        <v>4626</v>
      </c>
      <c r="H1913" s="22" t="s">
        <v>1398</v>
      </c>
      <c r="I1913" t="s">
        <v>4626</v>
      </c>
      <c r="J1913" s="11" t="str">
        <f t="shared" si="170"/>
        <v>IC.IT.140802</v>
      </c>
      <c r="K1913" s="2" t="s">
        <v>1192</v>
      </c>
      <c r="L1913" t="str">
        <f t="shared" si="171"/>
        <v>Blister</v>
      </c>
      <c r="M1913" s="12" t="str">
        <f t="shared" si="172"/>
        <v>PI.IC.IT.140802.01</v>
      </c>
      <c r="N1913" s="12"/>
      <c r="O1913" s="12" t="str">
        <f t="shared" si="173"/>
        <v>PH.IC.IT.140802.01</v>
      </c>
      <c r="Q1913" s="12" t="str">
        <f t="shared" si="174"/>
        <v>CL.IC.IT.140802.01</v>
      </c>
    </row>
    <row r="1914" spans="1:17" ht="15">
      <c r="A1914" t="s">
        <v>4089</v>
      </c>
      <c r="C1914" s="2" t="s">
        <v>9621</v>
      </c>
      <c r="E1914" s="22" t="s">
        <v>1550</v>
      </c>
      <c r="F1914" t="s">
        <v>4485</v>
      </c>
      <c r="G1914" t="s">
        <v>3300</v>
      </c>
      <c r="H1914" s="22" t="s">
        <v>1400</v>
      </c>
      <c r="I1914" t="s">
        <v>3300</v>
      </c>
      <c r="J1914" s="11" t="str">
        <f t="shared" si="170"/>
        <v>IC.IT.140803</v>
      </c>
      <c r="K1914" s="2" t="s">
        <v>1192</v>
      </c>
      <c r="L1914" t="str">
        <f t="shared" si="171"/>
        <v>Rash</v>
      </c>
      <c r="M1914" s="12" t="str">
        <f t="shared" si="172"/>
        <v>PI.IC.IT.140803.01</v>
      </c>
      <c r="N1914" s="12"/>
      <c r="O1914" s="12" t="str">
        <f t="shared" si="173"/>
        <v>PH.IC.IT.140803.01</v>
      </c>
      <c r="Q1914" s="12" t="str">
        <f t="shared" si="174"/>
        <v>CL.IC.IT.140803.01</v>
      </c>
    </row>
    <row r="1915" spans="1:17" ht="15">
      <c r="A1915" t="s">
        <v>4089</v>
      </c>
      <c r="C1915" s="2" t="s">
        <v>9621</v>
      </c>
      <c r="E1915" s="22" t="s">
        <v>1550</v>
      </c>
      <c r="F1915" t="s">
        <v>4485</v>
      </c>
      <c r="G1915" t="s">
        <v>1533</v>
      </c>
      <c r="H1915" s="22" t="s">
        <v>1402</v>
      </c>
      <c r="I1915" t="s">
        <v>1533</v>
      </c>
      <c r="J1915" s="11" t="str">
        <f t="shared" si="170"/>
        <v>IC.IT.140804</v>
      </c>
      <c r="K1915" s="2" t="s">
        <v>1192</v>
      </c>
      <c r="L1915" t="str">
        <f t="shared" si="171"/>
        <v>Hematoma</v>
      </c>
      <c r="M1915" s="12" t="str">
        <f t="shared" si="172"/>
        <v>PI.IC.IT.140804.01</v>
      </c>
      <c r="N1915" s="12"/>
      <c r="O1915" s="12" t="str">
        <f t="shared" si="173"/>
        <v>PH.IC.IT.140804.01</v>
      </c>
      <c r="Q1915" s="12" t="str">
        <f t="shared" si="174"/>
        <v>CL.IC.IT.140804.01</v>
      </c>
    </row>
    <row r="1916" spans="1:17" ht="15">
      <c r="A1916" t="s">
        <v>4089</v>
      </c>
      <c r="C1916" s="2" t="s">
        <v>9621</v>
      </c>
      <c r="E1916" s="22" t="s">
        <v>1550</v>
      </c>
      <c r="F1916" t="s">
        <v>4485</v>
      </c>
      <c r="G1916" t="s">
        <v>2693</v>
      </c>
      <c r="H1916" s="22" t="s">
        <v>1404</v>
      </c>
      <c r="I1916" t="s">
        <v>2693</v>
      </c>
      <c r="J1916" s="11" t="str">
        <f t="shared" si="170"/>
        <v>IC.IT.140805</v>
      </c>
      <c r="K1916" s="2" t="s">
        <v>1192</v>
      </c>
      <c r="L1916" t="str">
        <f t="shared" si="171"/>
        <v>Bruising</v>
      </c>
      <c r="M1916" s="12" t="str">
        <f t="shared" si="172"/>
        <v>PI.IC.IT.140805.01</v>
      </c>
      <c r="N1916" s="12"/>
      <c r="O1916" s="12" t="str">
        <f t="shared" si="173"/>
        <v>PH.IC.IT.140805.01</v>
      </c>
      <c r="Q1916" s="12" t="str">
        <f t="shared" si="174"/>
        <v>CL.IC.IT.140805.01</v>
      </c>
    </row>
    <row r="1917" spans="1:17" ht="15">
      <c r="A1917" t="s">
        <v>4089</v>
      </c>
      <c r="C1917" s="2" t="s">
        <v>9621</v>
      </c>
      <c r="E1917" s="22" t="s">
        <v>1550</v>
      </c>
      <c r="F1917" t="s">
        <v>4485</v>
      </c>
      <c r="G1917" t="s">
        <v>4629</v>
      </c>
      <c r="H1917" s="22" t="s">
        <v>1406</v>
      </c>
      <c r="I1917" t="s">
        <v>4490</v>
      </c>
      <c r="J1917" s="11" t="str">
        <f t="shared" si="170"/>
        <v>IC.IT.140806</v>
      </c>
      <c r="K1917" s="2" t="s">
        <v>1192</v>
      </c>
      <c r="L1917" t="str">
        <f t="shared" si="171"/>
        <v>Incontinence dermatitis</v>
      </c>
      <c r="M1917" s="12" t="str">
        <f t="shared" si="172"/>
        <v>PI.IC.IT.140806.01</v>
      </c>
      <c r="N1917" s="12"/>
      <c r="O1917" s="12" t="str">
        <f t="shared" si="173"/>
        <v>PH.IC.IT.140806.01</v>
      </c>
      <c r="Q1917" s="12" t="str">
        <f t="shared" si="174"/>
        <v>CL.IC.IT.140806.01</v>
      </c>
    </row>
    <row r="1918" spans="1:17" ht="15">
      <c r="A1918" t="s">
        <v>4089</v>
      </c>
      <c r="C1918" s="2" t="s">
        <v>9621</v>
      </c>
      <c r="E1918" s="22" t="s">
        <v>1550</v>
      </c>
      <c r="F1918" t="s">
        <v>4485</v>
      </c>
      <c r="G1918" t="s">
        <v>4492</v>
      </c>
      <c r="H1918" s="22" t="s">
        <v>1419</v>
      </c>
      <c r="I1918" t="s">
        <v>4492</v>
      </c>
      <c r="J1918" s="11" t="str">
        <f t="shared" si="170"/>
        <v>IC.IT.140807</v>
      </c>
      <c r="K1918" s="2" t="s">
        <v>1192</v>
      </c>
      <c r="L1918" t="str">
        <f t="shared" si="171"/>
        <v>Excoriation</v>
      </c>
      <c r="M1918" s="12" t="str">
        <f t="shared" si="172"/>
        <v>PI.IC.IT.140807.01</v>
      </c>
      <c r="N1918" s="12"/>
      <c r="O1918" s="12" t="str">
        <f t="shared" si="173"/>
        <v>PH.IC.IT.140807.01</v>
      </c>
      <c r="Q1918" s="12" t="str">
        <f t="shared" si="174"/>
        <v>CL.IC.IT.140807.01</v>
      </c>
    </row>
    <row r="1919" spans="1:17" ht="15">
      <c r="A1919" t="s">
        <v>4089</v>
      </c>
      <c r="C1919" s="2" t="s">
        <v>9621</v>
      </c>
      <c r="E1919" s="2" t="s">
        <v>10093</v>
      </c>
      <c r="F1919" t="s">
        <v>4485</v>
      </c>
      <c r="G1919" t="s">
        <v>4076</v>
      </c>
      <c r="H1919" s="2" t="s">
        <v>10093</v>
      </c>
      <c r="I1919" t="s">
        <v>4076</v>
      </c>
      <c r="J1919" s="11" t="str">
        <f t="shared" si="170"/>
        <v>IC.IT.140808</v>
      </c>
      <c r="K1919" s="2" t="s">
        <v>1192</v>
      </c>
      <c r="L1919" t="str">
        <f t="shared" si="171"/>
        <v>Petechiae</v>
      </c>
      <c r="M1919" s="12" t="str">
        <f t="shared" si="172"/>
        <v>PI.IC.IT.140808.01</v>
      </c>
      <c r="N1919" s="12"/>
      <c r="O1919" s="12" t="str">
        <f t="shared" si="173"/>
        <v>PH.IC.IT.140808.01</v>
      </c>
      <c r="Q1919" s="12" t="str">
        <f t="shared" si="174"/>
        <v>CL.IC.IT.140808.01</v>
      </c>
    </row>
    <row r="1920" spans="1:17" ht="15">
      <c r="A1920" t="s">
        <v>4089</v>
      </c>
      <c r="C1920" s="2" t="s">
        <v>9621</v>
      </c>
      <c r="E1920" s="2" t="s">
        <v>10093</v>
      </c>
      <c r="F1920" t="s">
        <v>4485</v>
      </c>
      <c r="G1920" t="s">
        <v>2971</v>
      </c>
      <c r="H1920" s="2" t="s">
        <v>10095</v>
      </c>
      <c r="I1920" t="s">
        <v>930</v>
      </c>
      <c r="J1920" s="11" t="str">
        <f t="shared" si="170"/>
        <v>IC.IT.140809</v>
      </c>
      <c r="K1920" s="2" t="s">
        <v>1192</v>
      </c>
      <c r="L1920" t="str">
        <f t="shared" si="171"/>
        <v>Other: specify</v>
      </c>
      <c r="M1920" s="12" t="str">
        <f t="shared" si="172"/>
        <v>PI.IC.IT.140809.01</v>
      </c>
      <c r="N1920" s="12"/>
      <c r="O1920" s="12" t="str">
        <f t="shared" si="173"/>
        <v>PH.IC.IT.140809.01</v>
      </c>
      <c r="Q1920" s="12" t="str">
        <f t="shared" si="174"/>
        <v>CL.IC.IT.140809.01</v>
      </c>
    </row>
    <row r="1921" spans="1:19" ht="15">
      <c r="A1921" t="s">
        <v>4089</v>
      </c>
      <c r="B1921" t="s">
        <v>4486</v>
      </c>
      <c r="C1921" s="2" t="s">
        <v>6135</v>
      </c>
      <c r="D1921" t="s">
        <v>4487</v>
      </c>
      <c r="E1921" s="2" t="s">
        <v>1192</v>
      </c>
      <c r="F1921" t="s">
        <v>4488</v>
      </c>
      <c r="G1921" t="s">
        <v>1001</v>
      </c>
      <c r="H1921" s="2" t="s">
        <v>1192</v>
      </c>
      <c r="I1921" t="s">
        <v>1001</v>
      </c>
      <c r="J1921" s="11" t="str">
        <f t="shared" si="170"/>
        <v>IC.IT.150101</v>
      </c>
      <c r="K1921" s="2" t="s">
        <v>1192</v>
      </c>
      <c r="L1921" t="str">
        <f t="shared" si="171"/>
        <v>None</v>
      </c>
      <c r="M1921" s="12" t="str">
        <f t="shared" si="172"/>
        <v>PI.IC.IT.150101.01</v>
      </c>
      <c r="N1921" s="12"/>
      <c r="O1921" s="12" t="str">
        <f t="shared" si="173"/>
        <v>PH.IC.IT.150101.01</v>
      </c>
      <c r="Q1921" s="12" t="str">
        <f t="shared" si="174"/>
        <v>CL.IC.IT.150101.01</v>
      </c>
    </row>
    <row r="1922" spans="1:19" ht="15">
      <c r="A1922" t="s">
        <v>4089</v>
      </c>
      <c r="C1922" s="2" t="s">
        <v>6135</v>
      </c>
      <c r="D1922" t="s">
        <v>4489</v>
      </c>
      <c r="E1922" s="2" t="s">
        <v>923</v>
      </c>
      <c r="F1922" t="s">
        <v>4488</v>
      </c>
      <c r="G1922" t="s">
        <v>4468</v>
      </c>
      <c r="H1922" s="2" t="s">
        <v>1192</v>
      </c>
      <c r="I1922" t="s">
        <v>4625</v>
      </c>
      <c r="J1922" s="11" t="str">
        <f t="shared" si="170"/>
        <v>IC.IT.150201</v>
      </c>
      <c r="K1922" s="2" t="s">
        <v>1192</v>
      </c>
      <c r="L1922" t="str">
        <f t="shared" si="171"/>
        <v xml:space="preserve">     Abrasion</v>
      </c>
      <c r="M1922" s="12" t="str">
        <f t="shared" si="172"/>
        <v>PI.IC.IT.150201.01</v>
      </c>
      <c r="N1922" s="12"/>
      <c r="O1922" s="12" t="str">
        <f t="shared" si="173"/>
        <v>PH.IC.IT.150201.01</v>
      </c>
      <c r="Q1922" s="12" t="str">
        <f t="shared" si="174"/>
        <v>CL.IC.IT.150201.01</v>
      </c>
    </row>
    <row r="1923" spans="1:19" ht="15">
      <c r="A1923" t="s">
        <v>4089</v>
      </c>
      <c r="C1923" s="2" t="s">
        <v>6135</v>
      </c>
      <c r="E1923" s="2" t="s">
        <v>923</v>
      </c>
      <c r="F1923" t="s">
        <v>4488</v>
      </c>
      <c r="G1923" t="s">
        <v>4469</v>
      </c>
      <c r="H1923" s="2" t="s">
        <v>923</v>
      </c>
      <c r="I1923" t="s">
        <v>4626</v>
      </c>
      <c r="J1923" s="11" t="str">
        <f t="shared" si="170"/>
        <v>IC.IT.150202</v>
      </c>
      <c r="K1923" s="2" t="s">
        <v>1192</v>
      </c>
      <c r="L1923" t="str">
        <f t="shared" si="171"/>
        <v xml:space="preserve">     Blister</v>
      </c>
      <c r="M1923" s="12" t="str">
        <f t="shared" si="172"/>
        <v>PI.IC.IT.150202.01</v>
      </c>
      <c r="N1923" s="12"/>
      <c r="O1923" s="12" t="str">
        <f t="shared" si="173"/>
        <v>PH.IC.IT.150202.01</v>
      </c>
      <c r="Q1923" s="12" t="str">
        <f t="shared" si="174"/>
        <v>CL.IC.IT.150202.01</v>
      </c>
    </row>
    <row r="1924" spans="1:19" ht="15">
      <c r="A1924" t="s">
        <v>4089</v>
      </c>
      <c r="C1924" s="2" t="s">
        <v>6135</v>
      </c>
      <c r="E1924" s="2" t="s">
        <v>923</v>
      </c>
      <c r="F1924" t="s">
        <v>4488</v>
      </c>
      <c r="G1924" t="s">
        <v>4470</v>
      </c>
      <c r="H1924" s="2" t="s">
        <v>1202</v>
      </c>
      <c r="I1924" t="s">
        <v>3300</v>
      </c>
      <c r="J1924" s="11" t="str">
        <f t="shared" si="170"/>
        <v>IC.IT.150203</v>
      </c>
      <c r="K1924" s="2" t="s">
        <v>1192</v>
      </c>
      <c r="L1924" t="str">
        <f t="shared" si="171"/>
        <v xml:space="preserve">     Rash</v>
      </c>
      <c r="M1924" s="12" t="str">
        <f t="shared" si="172"/>
        <v>PI.IC.IT.150203.01</v>
      </c>
      <c r="N1924" s="12"/>
      <c r="O1924" s="12" t="str">
        <f t="shared" si="173"/>
        <v>PH.IC.IT.150203.01</v>
      </c>
      <c r="Q1924" s="12" t="str">
        <f t="shared" si="174"/>
        <v>CL.IC.IT.150203.01</v>
      </c>
    </row>
    <row r="1925" spans="1:19" ht="15">
      <c r="A1925" t="s">
        <v>4089</v>
      </c>
      <c r="C1925" s="2" t="s">
        <v>6135</v>
      </c>
      <c r="E1925" s="2" t="s">
        <v>923</v>
      </c>
      <c r="F1925" t="s">
        <v>4488</v>
      </c>
      <c r="G1925" t="s">
        <v>1532</v>
      </c>
      <c r="H1925" s="2" t="s">
        <v>7070</v>
      </c>
      <c r="I1925" t="s">
        <v>1533</v>
      </c>
      <c r="J1925" s="11" t="str">
        <f t="shared" si="170"/>
        <v>IC.IT.150204</v>
      </c>
      <c r="K1925" s="2" t="s">
        <v>1192</v>
      </c>
      <c r="L1925" t="str">
        <f t="shared" si="171"/>
        <v xml:space="preserve">     Hematoma</v>
      </c>
      <c r="M1925" s="12" t="str">
        <f t="shared" si="172"/>
        <v>PI.IC.IT.150204.01</v>
      </c>
      <c r="N1925" s="12"/>
      <c r="O1925" s="12" t="str">
        <f t="shared" si="173"/>
        <v>PH.IC.IT.150204.01</v>
      </c>
      <c r="Q1925" s="12" t="str">
        <f t="shared" si="174"/>
        <v>CL.IC.IT.150204.01</v>
      </c>
    </row>
    <row r="1926" spans="1:19" ht="15">
      <c r="A1926" t="s">
        <v>4089</v>
      </c>
      <c r="C1926" s="2" t="s">
        <v>6135</v>
      </c>
      <c r="E1926" s="2" t="s">
        <v>923</v>
      </c>
      <c r="F1926" t="s">
        <v>4488</v>
      </c>
      <c r="G1926" t="s">
        <v>2692</v>
      </c>
      <c r="H1926" s="2" t="s">
        <v>7071</v>
      </c>
      <c r="I1926" t="s">
        <v>2693</v>
      </c>
      <c r="J1926" s="11" t="str">
        <f t="shared" si="170"/>
        <v>IC.IT.150205</v>
      </c>
      <c r="K1926" s="2" t="s">
        <v>1192</v>
      </c>
      <c r="L1926" t="str">
        <f t="shared" si="171"/>
        <v xml:space="preserve">     Bruising</v>
      </c>
      <c r="M1926" s="12" t="str">
        <f t="shared" si="172"/>
        <v>PI.IC.IT.150205.01</v>
      </c>
      <c r="N1926" s="12"/>
      <c r="O1926" s="12" t="str">
        <f t="shared" si="173"/>
        <v>PH.IC.IT.150205.01</v>
      </c>
      <c r="Q1926" s="12" t="str">
        <f t="shared" si="174"/>
        <v>CL.IC.IT.150205.01</v>
      </c>
    </row>
    <row r="1927" spans="1:19" ht="15">
      <c r="A1927" t="s">
        <v>4089</v>
      </c>
      <c r="C1927" s="2" t="s">
        <v>6135</v>
      </c>
      <c r="E1927" s="2" t="s">
        <v>923</v>
      </c>
      <c r="F1927" t="s">
        <v>4488</v>
      </c>
      <c r="G1927" t="s">
        <v>4471</v>
      </c>
      <c r="H1927" s="2" t="s">
        <v>6888</v>
      </c>
      <c r="I1927" t="s">
        <v>4490</v>
      </c>
      <c r="J1927" s="11" t="str">
        <f t="shared" si="170"/>
        <v>IC.IT.150206</v>
      </c>
      <c r="K1927" s="2" t="s">
        <v>1192</v>
      </c>
      <c r="L1927" t="str">
        <f t="shared" si="171"/>
        <v xml:space="preserve">     Incontinence dermatitis</v>
      </c>
      <c r="M1927" s="12" t="str">
        <f t="shared" si="172"/>
        <v>PI.IC.IT.150206.01</v>
      </c>
      <c r="N1927" s="12"/>
      <c r="O1927" s="12" t="str">
        <f t="shared" si="173"/>
        <v>PH.IC.IT.150206.01</v>
      </c>
      <c r="Q1927" s="12" t="str">
        <f t="shared" si="174"/>
        <v>CL.IC.IT.150206.01</v>
      </c>
    </row>
    <row r="1928" spans="1:19" ht="15">
      <c r="A1928" t="s">
        <v>4089</v>
      </c>
      <c r="C1928" s="2" t="s">
        <v>6135</v>
      </c>
      <c r="E1928" s="2" t="s">
        <v>923</v>
      </c>
      <c r="F1928" t="s">
        <v>4488</v>
      </c>
      <c r="G1928" t="s">
        <v>4472</v>
      </c>
      <c r="H1928" s="2" t="s">
        <v>7284</v>
      </c>
      <c r="I1928" t="s">
        <v>4492</v>
      </c>
      <c r="J1928" s="11" t="str">
        <f t="shared" si="170"/>
        <v>IC.IT.150207</v>
      </c>
      <c r="K1928" s="2" t="s">
        <v>1192</v>
      </c>
      <c r="L1928" t="str">
        <f t="shared" si="171"/>
        <v xml:space="preserve">     Excoriation</v>
      </c>
      <c r="M1928" s="12" t="str">
        <f t="shared" si="172"/>
        <v>PI.IC.IT.150207.01</v>
      </c>
      <c r="N1928" s="12"/>
      <c r="O1928" s="12" t="str">
        <f t="shared" si="173"/>
        <v>PH.IC.IT.150207.01</v>
      </c>
      <c r="Q1928" s="12" t="str">
        <f t="shared" si="174"/>
        <v>CL.IC.IT.150207.01</v>
      </c>
    </row>
    <row r="1929" spans="1:19" ht="15">
      <c r="A1929" t="s">
        <v>4089</v>
      </c>
      <c r="C1929" s="2" t="s">
        <v>6135</v>
      </c>
      <c r="E1929" s="2" t="s">
        <v>923</v>
      </c>
      <c r="F1929" t="s">
        <v>4488</v>
      </c>
      <c r="G1929" t="s">
        <v>4473</v>
      </c>
      <c r="H1929" s="2" t="s">
        <v>10093</v>
      </c>
      <c r="I1929" t="s">
        <v>4076</v>
      </c>
      <c r="J1929" s="11" t="str">
        <f t="shared" si="170"/>
        <v>IC.IT.150208</v>
      </c>
      <c r="K1929" s="2" t="s">
        <v>1192</v>
      </c>
      <c r="L1929" t="str">
        <f t="shared" si="171"/>
        <v xml:space="preserve">     Petechiae</v>
      </c>
      <c r="M1929" s="12" t="str">
        <f t="shared" si="172"/>
        <v>PI.IC.IT.150208.01</v>
      </c>
      <c r="N1929" s="12"/>
      <c r="O1929" s="12" t="str">
        <f t="shared" si="173"/>
        <v>PH.IC.IT.150208.01</v>
      </c>
      <c r="Q1929" s="12" t="str">
        <f t="shared" si="174"/>
        <v>CL.IC.IT.150208.01</v>
      </c>
    </row>
    <row r="1930" spans="1:19" ht="15">
      <c r="A1930" t="s">
        <v>4089</v>
      </c>
      <c r="C1930" s="2" t="s">
        <v>6135</v>
      </c>
      <c r="E1930" s="2" t="s">
        <v>923</v>
      </c>
      <c r="F1930" t="s">
        <v>4488</v>
      </c>
      <c r="G1930" t="s">
        <v>1523</v>
      </c>
      <c r="H1930" s="2" t="s">
        <v>10095</v>
      </c>
      <c r="I1930" t="s">
        <v>930</v>
      </c>
      <c r="J1930" s="11" t="str">
        <f t="shared" si="170"/>
        <v>IC.IT.150209</v>
      </c>
      <c r="K1930" s="2" t="s">
        <v>1192</v>
      </c>
      <c r="L1930" t="str">
        <f t="shared" si="171"/>
        <v xml:space="preserve">     Other:  specify</v>
      </c>
      <c r="M1930" s="12" t="str">
        <f t="shared" si="172"/>
        <v>PI.IC.IT.150209.01</v>
      </c>
      <c r="N1930" s="12"/>
      <c r="O1930" s="12" t="str">
        <f t="shared" si="173"/>
        <v>PH.IC.IT.150209.01</v>
      </c>
      <c r="Q1930" s="12" t="str">
        <f t="shared" si="174"/>
        <v>CL.IC.IT.150209.01</v>
      </c>
    </row>
    <row r="1931" spans="1:19" ht="15">
      <c r="A1931" t="s">
        <v>4089</v>
      </c>
      <c r="C1931" s="2" t="s">
        <v>6135</v>
      </c>
      <c r="D1931" t="s">
        <v>4474</v>
      </c>
      <c r="E1931" s="2" t="s">
        <v>1202</v>
      </c>
      <c r="F1931" t="s">
        <v>4475</v>
      </c>
      <c r="G1931" t="s">
        <v>5870</v>
      </c>
      <c r="H1931" s="2" t="s">
        <v>1192</v>
      </c>
      <c r="I1931" t="s">
        <v>4476</v>
      </c>
      <c r="J1931" s="11" t="str">
        <f t="shared" si="170"/>
        <v>IC.IT.150301</v>
      </c>
      <c r="K1931" s="2" t="s">
        <v>923</v>
      </c>
      <c r="L1931" t="str">
        <f t="shared" si="171"/>
        <v>Within Normal Limits</v>
      </c>
      <c r="M1931" s="12" t="str">
        <f t="shared" si="172"/>
        <v>PI.IC.IT.150301.02</v>
      </c>
      <c r="N1931" s="12"/>
      <c r="O1931" s="12" t="str">
        <f t="shared" si="173"/>
        <v>PH.IC.IT.150301.02</v>
      </c>
      <c r="Q1931" s="12" t="str">
        <f t="shared" si="174"/>
        <v>CL.IC.IT.150301.02</v>
      </c>
      <c r="R1931" t="s">
        <v>1141</v>
      </c>
      <c r="S1931">
        <v>215</v>
      </c>
    </row>
    <row r="1932" spans="1:19" ht="15">
      <c r="A1932" t="s">
        <v>4089</v>
      </c>
      <c r="C1932" s="2" t="s">
        <v>6135</v>
      </c>
      <c r="E1932" s="2" t="s">
        <v>1202</v>
      </c>
      <c r="F1932" t="s">
        <v>4475</v>
      </c>
      <c r="G1932" t="s">
        <v>4477</v>
      </c>
      <c r="H1932" s="2" t="s">
        <v>923</v>
      </c>
      <c r="I1932" t="s">
        <v>4478</v>
      </c>
      <c r="J1932" s="11" t="str">
        <f t="shared" si="170"/>
        <v>IC.IT.150302</v>
      </c>
      <c r="K1932" s="2" t="s">
        <v>923</v>
      </c>
      <c r="L1932" t="str">
        <f t="shared" si="171"/>
        <v>Not Within Normal Limits</v>
      </c>
      <c r="M1932" s="12" t="str">
        <f t="shared" si="172"/>
        <v>PI.IC.IT.150302.02</v>
      </c>
      <c r="N1932" s="12"/>
      <c r="O1932" s="12" t="str">
        <f t="shared" si="173"/>
        <v>PH.IC.IT.150302.02</v>
      </c>
      <c r="Q1932" s="12" t="str">
        <f t="shared" si="174"/>
        <v>CL.IC.IT.150302.02</v>
      </c>
      <c r="R1932" t="s">
        <v>1141</v>
      </c>
      <c r="S1932">
        <v>215</v>
      </c>
    </row>
    <row r="1933" spans="1:19" ht="15">
      <c r="A1933" t="s">
        <v>4089</v>
      </c>
      <c r="C1933" s="2" t="s">
        <v>6135</v>
      </c>
      <c r="E1933" s="2" t="s">
        <v>946</v>
      </c>
      <c r="F1933" t="s">
        <v>4475</v>
      </c>
      <c r="G1933" t="s">
        <v>4479</v>
      </c>
      <c r="H1933" s="2" t="s">
        <v>946</v>
      </c>
      <c r="I1933" t="s">
        <v>4480</v>
      </c>
      <c r="J1933" s="11" t="str">
        <f t="shared" si="170"/>
        <v>IC.IT.150303</v>
      </c>
      <c r="K1933" s="2" t="s">
        <v>11324</v>
      </c>
      <c r="L1933" t="str">
        <f t="shared" si="171"/>
        <v>Deferred</v>
      </c>
      <c r="M1933" s="12" t="str">
        <f t="shared" si="172"/>
        <v>PI.IC.IT.150303.01</v>
      </c>
      <c r="N1933" s="12"/>
      <c r="O1933" s="12" t="str">
        <f t="shared" si="173"/>
        <v>PH.IC.IT.150303.01</v>
      </c>
      <c r="Q1933" s="12" t="str">
        <f t="shared" si="174"/>
        <v>CL.IC.IT.150303.01</v>
      </c>
    </row>
    <row r="1934" spans="1:19" ht="15">
      <c r="A1934" t="s">
        <v>4089</v>
      </c>
      <c r="C1934" s="2" t="s">
        <v>6135</v>
      </c>
      <c r="D1934" t="s">
        <v>4046</v>
      </c>
      <c r="E1934" s="2" t="s">
        <v>7070</v>
      </c>
      <c r="F1934" t="s">
        <v>4481</v>
      </c>
      <c r="G1934" t="s">
        <v>1556</v>
      </c>
      <c r="H1934" s="22" t="s">
        <v>1396</v>
      </c>
      <c r="I1934" t="s">
        <v>1557</v>
      </c>
      <c r="J1934" s="11" t="str">
        <f t="shared" si="170"/>
        <v>IC.IT.150401</v>
      </c>
      <c r="K1934" s="2" t="s">
        <v>1192</v>
      </c>
      <c r="L1934" t="str">
        <f t="shared" si="171"/>
        <v>Normal for ethnic group</v>
      </c>
      <c r="M1934" s="12" t="str">
        <f t="shared" si="172"/>
        <v>PI.IC.IT.150401.01</v>
      </c>
      <c r="N1934" s="12"/>
      <c r="O1934" s="12" t="str">
        <f t="shared" si="173"/>
        <v>PH.IC.IT.150401.01</v>
      </c>
      <c r="Q1934" s="12" t="str">
        <f t="shared" si="174"/>
        <v>CL.IC.IT.150401.01</v>
      </c>
    </row>
    <row r="1935" spans="1:19" ht="15">
      <c r="A1935" t="s">
        <v>4089</v>
      </c>
      <c r="C1935" s="2" t="s">
        <v>6135</v>
      </c>
      <c r="E1935" s="2" t="s">
        <v>7070</v>
      </c>
      <c r="F1935" t="s">
        <v>4481</v>
      </c>
      <c r="G1935" t="s">
        <v>1558</v>
      </c>
      <c r="H1935" s="22" t="s">
        <v>1398</v>
      </c>
      <c r="I1935" t="s">
        <v>1558</v>
      </c>
      <c r="J1935" s="11" t="str">
        <f t="shared" si="170"/>
        <v>IC.IT.150402</v>
      </c>
      <c r="K1935" s="2" t="s">
        <v>1192</v>
      </c>
      <c r="L1935" t="str">
        <f t="shared" si="171"/>
        <v>Pale</v>
      </c>
      <c r="M1935" s="12" t="str">
        <f t="shared" si="172"/>
        <v>PI.IC.IT.150402.01</v>
      </c>
      <c r="N1935" s="12"/>
      <c r="O1935" s="12" t="str">
        <f t="shared" si="173"/>
        <v>PH.IC.IT.150402.01</v>
      </c>
      <c r="Q1935" s="12" t="str">
        <f t="shared" si="174"/>
        <v>CL.IC.IT.150402.01</v>
      </c>
    </row>
    <row r="1936" spans="1:19" ht="15">
      <c r="A1936" t="s">
        <v>4089</v>
      </c>
      <c r="C1936" s="2" t="s">
        <v>6135</v>
      </c>
      <c r="E1936" s="2" t="s">
        <v>7070</v>
      </c>
      <c r="F1936" t="s">
        <v>4481</v>
      </c>
      <c r="G1936" t="s">
        <v>4617</v>
      </c>
      <c r="H1936" s="22" t="s">
        <v>1400</v>
      </c>
      <c r="I1936" t="s">
        <v>4617</v>
      </c>
      <c r="J1936" s="11" t="str">
        <f t="shared" si="170"/>
        <v>IC.IT.150403</v>
      </c>
      <c r="K1936" s="2" t="s">
        <v>1192</v>
      </c>
      <c r="L1936" t="str">
        <f t="shared" si="171"/>
        <v>Ashen</v>
      </c>
      <c r="M1936" s="12" t="str">
        <f t="shared" si="172"/>
        <v>PI.IC.IT.150403.01</v>
      </c>
      <c r="N1936" s="12"/>
      <c r="O1936" s="12" t="str">
        <f t="shared" si="173"/>
        <v>PH.IC.IT.150403.01</v>
      </c>
      <c r="Q1936" s="12" t="str">
        <f t="shared" si="174"/>
        <v>CL.IC.IT.150403.01</v>
      </c>
    </row>
    <row r="1937" spans="1:17" ht="15">
      <c r="A1937" t="s">
        <v>4089</v>
      </c>
      <c r="C1937" s="2" t="s">
        <v>6135</v>
      </c>
      <c r="E1937" s="2" t="s">
        <v>7070</v>
      </c>
      <c r="F1937" t="s">
        <v>4481</v>
      </c>
      <c r="G1937" t="s">
        <v>1566</v>
      </c>
      <c r="H1937" s="22" t="s">
        <v>1402</v>
      </c>
      <c r="I1937" t="s">
        <v>1566</v>
      </c>
      <c r="J1937" s="11" t="str">
        <f t="shared" si="170"/>
        <v>IC.IT.150404</v>
      </c>
      <c r="K1937" s="2" t="s">
        <v>1192</v>
      </c>
      <c r="L1937" t="str">
        <f t="shared" si="171"/>
        <v>Cyanotic</v>
      </c>
      <c r="M1937" s="12" t="str">
        <f t="shared" si="172"/>
        <v>PI.IC.IT.150404.01</v>
      </c>
      <c r="N1937" s="12"/>
      <c r="O1937" s="12" t="str">
        <f t="shared" si="173"/>
        <v>PH.IC.IT.150404.01</v>
      </c>
      <c r="Q1937" s="12" t="str">
        <f t="shared" si="174"/>
        <v>CL.IC.IT.150404.01</v>
      </c>
    </row>
    <row r="1938" spans="1:17" ht="15">
      <c r="A1938" t="s">
        <v>4089</v>
      </c>
      <c r="C1938" s="2" t="s">
        <v>6135</v>
      </c>
      <c r="E1938" s="2" t="s">
        <v>7070</v>
      </c>
      <c r="F1938" t="s">
        <v>4481</v>
      </c>
      <c r="G1938" t="s">
        <v>1565</v>
      </c>
      <c r="H1938" s="22" t="s">
        <v>1404</v>
      </c>
      <c r="I1938" t="s">
        <v>1565</v>
      </c>
      <c r="J1938" s="11" t="str">
        <f t="shared" si="170"/>
        <v>IC.IT.150405</v>
      </c>
      <c r="K1938" s="2" t="s">
        <v>1192</v>
      </c>
      <c r="L1938" t="str">
        <f t="shared" si="171"/>
        <v>Dusky</v>
      </c>
      <c r="M1938" s="12" t="str">
        <f t="shared" si="172"/>
        <v>PI.IC.IT.150405.01</v>
      </c>
      <c r="N1938" s="12"/>
      <c r="O1938" s="12" t="str">
        <f t="shared" si="173"/>
        <v>PH.IC.IT.150405.01</v>
      </c>
      <c r="Q1938" s="12" t="str">
        <f t="shared" si="174"/>
        <v>CL.IC.IT.150405.01</v>
      </c>
    </row>
    <row r="1939" spans="1:17" ht="15">
      <c r="A1939" t="s">
        <v>4089</v>
      </c>
      <c r="C1939" s="2" t="s">
        <v>6135</v>
      </c>
      <c r="E1939" s="2" t="s">
        <v>7070</v>
      </c>
      <c r="F1939" t="s">
        <v>4481</v>
      </c>
      <c r="G1939" t="s">
        <v>4352</v>
      </c>
      <c r="H1939" s="22" t="s">
        <v>1406</v>
      </c>
      <c r="I1939" t="s">
        <v>4352</v>
      </c>
      <c r="J1939" s="11" t="str">
        <f t="shared" si="170"/>
        <v>IC.IT.150406</v>
      </c>
      <c r="K1939" s="2" t="s">
        <v>1192</v>
      </c>
      <c r="L1939" t="str">
        <f t="shared" si="171"/>
        <v>Flushed</v>
      </c>
      <c r="M1939" s="12" t="str">
        <f t="shared" si="172"/>
        <v>PI.IC.IT.150406.01</v>
      </c>
      <c r="N1939" s="12"/>
      <c r="O1939" s="12" t="str">
        <f t="shared" si="173"/>
        <v>PH.IC.IT.150406.01</v>
      </c>
      <c r="Q1939" s="12" t="str">
        <f t="shared" si="174"/>
        <v>CL.IC.IT.150406.01</v>
      </c>
    </row>
    <row r="1940" spans="1:17" ht="15">
      <c r="A1940" t="s">
        <v>4089</v>
      </c>
      <c r="C1940" s="2" t="s">
        <v>6135</v>
      </c>
      <c r="E1940" s="2" t="s">
        <v>7070</v>
      </c>
      <c r="F1940" t="s">
        <v>4481</v>
      </c>
      <c r="G1940" t="s">
        <v>4353</v>
      </c>
      <c r="H1940" s="22" t="s">
        <v>1419</v>
      </c>
      <c r="I1940" t="s">
        <v>1563</v>
      </c>
      <c r="J1940" s="11" t="str">
        <f t="shared" si="170"/>
        <v>IC.IT.150407</v>
      </c>
      <c r="K1940" s="2" t="s">
        <v>1192</v>
      </c>
      <c r="L1940" t="str">
        <f t="shared" si="171"/>
        <v>Jaundiced/icteric</v>
      </c>
      <c r="M1940" s="12" t="str">
        <f t="shared" si="172"/>
        <v>PI.IC.IT.150407.01</v>
      </c>
      <c r="N1940" s="12"/>
      <c r="O1940" s="12" t="str">
        <f t="shared" si="173"/>
        <v>PH.IC.IT.150407.01</v>
      </c>
      <c r="Q1940" s="12" t="str">
        <f t="shared" si="174"/>
        <v>CL.IC.IT.150407.01</v>
      </c>
    </row>
    <row r="1941" spans="1:17" ht="15">
      <c r="A1941" t="s">
        <v>4089</v>
      </c>
      <c r="C1941" s="2" t="s">
        <v>6135</v>
      </c>
      <c r="E1941" s="2" t="s">
        <v>7070</v>
      </c>
      <c r="F1941" t="s">
        <v>4481</v>
      </c>
      <c r="G1941" t="s">
        <v>1567</v>
      </c>
      <c r="H1941" s="22" t="s">
        <v>1550</v>
      </c>
      <c r="I1941" t="s">
        <v>1567</v>
      </c>
      <c r="J1941" s="11" t="str">
        <f t="shared" si="170"/>
        <v>IC.IT.150408</v>
      </c>
      <c r="K1941" s="2" t="s">
        <v>1192</v>
      </c>
      <c r="L1941" t="str">
        <f t="shared" si="171"/>
        <v>Mottled</v>
      </c>
      <c r="M1941" s="12" t="str">
        <f t="shared" si="172"/>
        <v>PI.IC.IT.150408.01</v>
      </c>
      <c r="N1941" s="12"/>
      <c r="O1941" s="12" t="str">
        <f t="shared" si="173"/>
        <v>PH.IC.IT.150408.01</v>
      </c>
      <c r="Q1941" s="12" t="str">
        <f t="shared" si="174"/>
        <v>CL.IC.IT.150408.01</v>
      </c>
    </row>
    <row r="1942" spans="1:17" ht="15">
      <c r="A1942" t="s">
        <v>4089</v>
      </c>
      <c r="C1942" s="2" t="s">
        <v>6135</v>
      </c>
      <c r="E1942" s="2" t="s">
        <v>7070</v>
      </c>
      <c r="F1942" t="s">
        <v>4481</v>
      </c>
      <c r="G1942" t="s">
        <v>2971</v>
      </c>
      <c r="H1942" s="22" t="s">
        <v>1551</v>
      </c>
      <c r="I1942" t="s">
        <v>930</v>
      </c>
      <c r="J1942" s="11" t="str">
        <f t="shared" si="170"/>
        <v>IC.IT.150409</v>
      </c>
      <c r="K1942" s="2" t="s">
        <v>1192</v>
      </c>
      <c r="L1942" t="str">
        <f t="shared" si="171"/>
        <v>Other: specify</v>
      </c>
      <c r="M1942" s="12" t="str">
        <f t="shared" si="172"/>
        <v>PI.IC.IT.150409.01</v>
      </c>
      <c r="N1942" s="12"/>
      <c r="O1942" s="12" t="str">
        <f t="shared" si="173"/>
        <v>PH.IC.IT.150409.01</v>
      </c>
      <c r="Q1942" s="12" t="str">
        <f t="shared" si="174"/>
        <v>CL.IC.IT.150409.01</v>
      </c>
    </row>
    <row r="1943" spans="1:17" ht="15">
      <c r="A1943" t="s">
        <v>4089</v>
      </c>
      <c r="C1943" s="2" t="s">
        <v>6135</v>
      </c>
      <c r="D1943" t="s">
        <v>4482</v>
      </c>
      <c r="E1943" s="2" t="s">
        <v>7071</v>
      </c>
      <c r="F1943" t="s">
        <v>4610</v>
      </c>
      <c r="G1943" t="s">
        <v>1557</v>
      </c>
      <c r="H1943" s="22" t="s">
        <v>1396</v>
      </c>
      <c r="I1943" t="s">
        <v>1557</v>
      </c>
      <c r="J1943" s="11" t="str">
        <f t="shared" si="170"/>
        <v>IC.IT.150501</v>
      </c>
      <c r="K1943" s="2" t="s">
        <v>1192</v>
      </c>
      <c r="L1943" t="str">
        <f t="shared" si="171"/>
        <v>Normal</v>
      </c>
      <c r="M1943" s="12" t="str">
        <f t="shared" si="172"/>
        <v>PI.IC.IT.150501.01</v>
      </c>
      <c r="N1943" s="12"/>
      <c r="O1943" s="12" t="str">
        <f t="shared" si="173"/>
        <v>PH.IC.IT.150501.01</v>
      </c>
      <c r="Q1943" s="12" t="str">
        <f t="shared" si="174"/>
        <v>CL.IC.IT.150501.01</v>
      </c>
    </row>
    <row r="1944" spans="1:17" ht="15">
      <c r="A1944" t="s">
        <v>4089</v>
      </c>
      <c r="C1944" s="2" t="s">
        <v>6135</v>
      </c>
      <c r="E1944" s="2" t="s">
        <v>7071</v>
      </c>
      <c r="F1944" t="s">
        <v>4610</v>
      </c>
      <c r="G1944" t="s">
        <v>4611</v>
      </c>
      <c r="H1944" s="22" t="s">
        <v>1398</v>
      </c>
      <c r="I1944" t="s">
        <v>4612</v>
      </c>
      <c r="J1944" s="11" t="str">
        <f t="shared" si="170"/>
        <v>IC.IT.150502</v>
      </c>
      <c r="K1944" s="2" t="s">
        <v>1192</v>
      </c>
      <c r="L1944" t="str">
        <f t="shared" si="171"/>
        <v>Diaphoretic</v>
      </c>
      <c r="M1944" s="12" t="str">
        <f t="shared" si="172"/>
        <v>PI.IC.IT.150502.01</v>
      </c>
      <c r="N1944" s="12"/>
      <c r="O1944" s="12" t="str">
        <f t="shared" si="173"/>
        <v>PH.IC.IT.150502.01</v>
      </c>
      <c r="Q1944" s="12" t="str">
        <f t="shared" si="174"/>
        <v>CL.IC.IT.150502.01</v>
      </c>
    </row>
    <row r="1945" spans="1:17" ht="15">
      <c r="A1945" t="s">
        <v>4089</v>
      </c>
      <c r="C1945" s="2" t="s">
        <v>6135</v>
      </c>
      <c r="E1945" s="2" t="s">
        <v>7071</v>
      </c>
      <c r="F1945" t="s">
        <v>4610</v>
      </c>
      <c r="G1945" t="s">
        <v>3223</v>
      </c>
      <c r="H1945" s="22" t="s">
        <v>1400</v>
      </c>
      <c r="I1945" t="s">
        <v>3223</v>
      </c>
      <c r="J1945" s="11" t="str">
        <f t="shared" si="170"/>
        <v>IC.IT.150503</v>
      </c>
      <c r="K1945" s="2" t="s">
        <v>1192</v>
      </c>
      <c r="L1945" t="str">
        <f t="shared" si="171"/>
        <v>Moist</v>
      </c>
      <c r="M1945" s="12" t="str">
        <f t="shared" si="172"/>
        <v>PI.IC.IT.150503.01</v>
      </c>
      <c r="N1945" s="12"/>
      <c r="O1945" s="12" t="str">
        <f t="shared" si="173"/>
        <v>PH.IC.IT.150503.01</v>
      </c>
      <c r="Q1945" s="12" t="str">
        <f t="shared" si="174"/>
        <v>CL.IC.IT.150503.01</v>
      </c>
    </row>
    <row r="1946" spans="1:17" ht="15">
      <c r="A1946" t="s">
        <v>4089</v>
      </c>
      <c r="C1946" s="2" t="s">
        <v>6135</v>
      </c>
      <c r="E1946" s="2" t="s">
        <v>7071</v>
      </c>
      <c r="F1946" t="s">
        <v>4610</v>
      </c>
      <c r="G1946" t="s">
        <v>4738</v>
      </c>
      <c r="H1946" s="22" t="s">
        <v>1402</v>
      </c>
      <c r="I1946" t="s">
        <v>4739</v>
      </c>
      <c r="J1946" s="11" t="str">
        <f t="shared" si="170"/>
        <v>IC.IT.150504</v>
      </c>
      <c r="K1946" s="2" t="s">
        <v>1192</v>
      </c>
      <c r="L1946" t="str">
        <f t="shared" si="171"/>
        <v>Extremely dry</v>
      </c>
      <c r="M1946" s="12" t="str">
        <f t="shared" si="172"/>
        <v>PI.IC.IT.150504.01</v>
      </c>
      <c r="N1946" s="12"/>
      <c r="O1946" s="12" t="str">
        <f t="shared" si="173"/>
        <v>PH.IC.IT.150504.01</v>
      </c>
      <c r="Q1946" s="12" t="str">
        <f t="shared" si="174"/>
        <v>CL.IC.IT.150504.01</v>
      </c>
    </row>
    <row r="1947" spans="1:17" ht="15">
      <c r="A1947" t="s">
        <v>4089</v>
      </c>
      <c r="C1947" s="2" t="s">
        <v>6135</v>
      </c>
      <c r="E1947" s="2" t="s">
        <v>7071</v>
      </c>
      <c r="F1947" t="s">
        <v>4610</v>
      </c>
      <c r="G1947" t="s">
        <v>4740</v>
      </c>
      <c r="H1947" s="22" t="s">
        <v>1404</v>
      </c>
      <c r="I1947" t="s">
        <v>4740</v>
      </c>
      <c r="J1947" s="11" t="str">
        <f t="shared" si="170"/>
        <v>IC.IT.150505</v>
      </c>
      <c r="K1947" s="2" t="s">
        <v>1192</v>
      </c>
      <c r="L1947" t="str">
        <f t="shared" si="171"/>
        <v>Clammy</v>
      </c>
      <c r="M1947" s="12" t="str">
        <f t="shared" si="172"/>
        <v>PI.IC.IT.150505.01</v>
      </c>
      <c r="N1947" s="12"/>
      <c r="O1947" s="12" t="str">
        <f t="shared" si="173"/>
        <v>PH.IC.IT.150505.01</v>
      </c>
      <c r="Q1947" s="12" t="str">
        <f t="shared" si="174"/>
        <v>CL.IC.IT.150505.01</v>
      </c>
    </row>
    <row r="1948" spans="1:17" ht="15">
      <c r="A1948" t="s">
        <v>4089</v>
      </c>
      <c r="C1948" s="2" t="s">
        <v>6135</v>
      </c>
      <c r="D1948" t="s">
        <v>1244</v>
      </c>
      <c r="E1948" s="2" t="s">
        <v>6888</v>
      </c>
      <c r="F1948" t="s">
        <v>4615</v>
      </c>
      <c r="G1948" t="s">
        <v>1246</v>
      </c>
      <c r="H1948" s="22" t="s">
        <v>1396</v>
      </c>
      <c r="I1948" t="s">
        <v>1246</v>
      </c>
      <c r="J1948" s="11" t="str">
        <f t="shared" si="170"/>
        <v>IC.IT.150601</v>
      </c>
      <c r="K1948" s="2" t="s">
        <v>1192</v>
      </c>
      <c r="L1948" t="str">
        <f t="shared" si="171"/>
        <v>Warm</v>
      </c>
      <c r="M1948" s="12" t="str">
        <f t="shared" si="172"/>
        <v>PI.IC.IT.150601.01</v>
      </c>
      <c r="N1948" s="12"/>
      <c r="O1948" s="12" t="str">
        <f t="shared" si="173"/>
        <v>PH.IC.IT.150601.01</v>
      </c>
      <c r="Q1948" s="12" t="str">
        <f t="shared" si="174"/>
        <v>CL.IC.IT.150601.01</v>
      </c>
    </row>
    <row r="1949" spans="1:17" ht="15">
      <c r="A1949" t="s">
        <v>4089</v>
      </c>
      <c r="C1949" s="2" t="s">
        <v>6135</v>
      </c>
      <c r="E1949" s="2" t="s">
        <v>6888</v>
      </c>
      <c r="F1949" t="s">
        <v>4615</v>
      </c>
      <c r="G1949" t="s">
        <v>1248</v>
      </c>
      <c r="H1949" s="22" t="s">
        <v>1398</v>
      </c>
      <c r="I1949" t="s">
        <v>1248</v>
      </c>
      <c r="J1949" s="11" t="str">
        <f t="shared" si="170"/>
        <v>IC.IT.150602</v>
      </c>
      <c r="K1949" s="2" t="s">
        <v>1192</v>
      </c>
      <c r="L1949" t="str">
        <f t="shared" si="171"/>
        <v>Cool</v>
      </c>
      <c r="M1949" s="12" t="str">
        <f t="shared" si="172"/>
        <v>PI.IC.IT.150602.01</v>
      </c>
      <c r="N1949" s="12"/>
      <c r="O1949" s="12" t="str">
        <f t="shared" si="173"/>
        <v>PH.IC.IT.150602.01</v>
      </c>
      <c r="Q1949" s="12" t="str">
        <f t="shared" si="174"/>
        <v>CL.IC.IT.150602.01</v>
      </c>
    </row>
    <row r="1950" spans="1:17" ht="15">
      <c r="A1950" t="s">
        <v>4089</v>
      </c>
      <c r="C1950" s="2" t="s">
        <v>6135</v>
      </c>
      <c r="E1950" s="2" t="s">
        <v>6888</v>
      </c>
      <c r="F1950" t="s">
        <v>4615</v>
      </c>
      <c r="G1950" t="s">
        <v>1249</v>
      </c>
      <c r="H1950" s="22" t="s">
        <v>1400</v>
      </c>
      <c r="I1950" t="s">
        <v>1249</v>
      </c>
      <c r="J1950" s="11" t="str">
        <f t="shared" si="170"/>
        <v>IC.IT.150603</v>
      </c>
      <c r="K1950" s="2" t="s">
        <v>1192</v>
      </c>
      <c r="L1950" t="str">
        <f t="shared" si="171"/>
        <v>Cold</v>
      </c>
      <c r="M1950" s="12" t="str">
        <f t="shared" si="172"/>
        <v>PI.IC.IT.150603.01</v>
      </c>
      <c r="N1950" s="12"/>
      <c r="O1950" s="12" t="str">
        <f t="shared" si="173"/>
        <v>PH.IC.IT.150603.01</v>
      </c>
      <c r="Q1950" s="12" t="str">
        <f t="shared" si="174"/>
        <v>CL.IC.IT.150603.01</v>
      </c>
    </row>
    <row r="1951" spans="1:17" ht="15">
      <c r="A1951" t="s">
        <v>4089</v>
      </c>
      <c r="C1951" s="2" t="s">
        <v>6135</v>
      </c>
      <c r="E1951" s="2" t="s">
        <v>6888</v>
      </c>
      <c r="F1951" t="s">
        <v>4615</v>
      </c>
      <c r="G1951" t="s">
        <v>1247</v>
      </c>
      <c r="H1951" s="22" t="s">
        <v>1402</v>
      </c>
      <c r="I1951" t="s">
        <v>1247</v>
      </c>
      <c r="J1951" s="11" t="str">
        <f t="shared" si="170"/>
        <v>IC.IT.150604</v>
      </c>
      <c r="K1951" s="2" t="s">
        <v>1192</v>
      </c>
      <c r="L1951" t="str">
        <f t="shared" si="171"/>
        <v>Hot</v>
      </c>
      <c r="M1951" s="12" t="str">
        <f t="shared" si="172"/>
        <v>PI.IC.IT.150604.01</v>
      </c>
      <c r="N1951" s="12"/>
      <c r="O1951" s="12" t="str">
        <f t="shared" si="173"/>
        <v>PH.IC.IT.150604.01</v>
      </c>
      <c r="Q1951" s="12" t="str">
        <f t="shared" si="174"/>
        <v>CL.IC.IT.150604.01</v>
      </c>
    </row>
    <row r="1952" spans="1:17" ht="15">
      <c r="A1952" t="s">
        <v>4089</v>
      </c>
      <c r="C1952" s="2" t="s">
        <v>6135</v>
      </c>
      <c r="D1952" t="s">
        <v>4616</v>
      </c>
      <c r="E1952" s="2" t="s">
        <v>7284</v>
      </c>
      <c r="F1952" t="s">
        <v>4752</v>
      </c>
      <c r="G1952" t="s">
        <v>1557</v>
      </c>
      <c r="H1952" s="22" t="s">
        <v>1396</v>
      </c>
      <c r="I1952" t="s">
        <v>1557</v>
      </c>
      <c r="J1952" s="11" t="str">
        <f t="shared" si="170"/>
        <v>IC.IT.150701</v>
      </c>
      <c r="K1952" s="2" t="s">
        <v>1192</v>
      </c>
      <c r="L1952" t="str">
        <f t="shared" si="171"/>
        <v>Normal</v>
      </c>
      <c r="M1952" s="12" t="str">
        <f t="shared" si="172"/>
        <v>PI.IC.IT.150701.01</v>
      </c>
      <c r="N1952" s="12"/>
      <c r="O1952" s="12" t="str">
        <f t="shared" si="173"/>
        <v>PH.IC.IT.150701.01</v>
      </c>
      <c r="Q1952" s="12" t="str">
        <f t="shared" si="174"/>
        <v>CL.IC.IT.150701.01</v>
      </c>
    </row>
    <row r="1953" spans="1:17" ht="15">
      <c r="A1953" t="s">
        <v>4089</v>
      </c>
      <c r="C1953" s="2" t="s">
        <v>6135</v>
      </c>
      <c r="E1953" s="2" t="s">
        <v>7284</v>
      </c>
      <c r="F1953" t="s">
        <v>4752</v>
      </c>
      <c r="G1953" t="s">
        <v>4753</v>
      </c>
      <c r="H1953" s="22" t="s">
        <v>1398</v>
      </c>
      <c r="I1953" t="s">
        <v>4753</v>
      </c>
      <c r="J1953" s="11" t="str">
        <f t="shared" si="170"/>
        <v>IC.IT.150702</v>
      </c>
      <c r="K1953" s="2" t="s">
        <v>1192</v>
      </c>
      <c r="L1953" t="str">
        <f t="shared" si="171"/>
        <v>Decreased</v>
      </c>
      <c r="M1953" s="12" t="str">
        <f t="shared" si="172"/>
        <v>PI.IC.IT.150702.01</v>
      </c>
      <c r="N1953" s="12"/>
      <c r="O1953" s="12" t="str">
        <f t="shared" si="173"/>
        <v>PH.IC.IT.150702.01</v>
      </c>
      <c r="Q1953" s="12" t="str">
        <f t="shared" si="174"/>
        <v>CL.IC.IT.150702.01</v>
      </c>
    </row>
    <row r="1954" spans="1:17" ht="15">
      <c r="A1954" t="s">
        <v>4089</v>
      </c>
      <c r="C1954" s="2" t="s">
        <v>6135</v>
      </c>
      <c r="E1954" s="2" t="s">
        <v>7284</v>
      </c>
      <c r="F1954" t="s">
        <v>4752</v>
      </c>
      <c r="G1954" t="s">
        <v>4754</v>
      </c>
      <c r="H1954" s="22" t="s">
        <v>1400</v>
      </c>
      <c r="I1954" t="s">
        <v>4637</v>
      </c>
      <c r="J1954" s="11" t="str">
        <f t="shared" si="170"/>
        <v>IC.IT.150703</v>
      </c>
      <c r="K1954" s="2" t="s">
        <v>1192</v>
      </c>
      <c r="L1954" t="str">
        <f t="shared" si="171"/>
        <v>Tenting</v>
      </c>
      <c r="M1954" s="12" t="str">
        <f t="shared" si="172"/>
        <v>PI.IC.IT.150703.01</v>
      </c>
      <c r="N1954" s="12"/>
      <c r="O1954" s="12" t="str">
        <f t="shared" si="173"/>
        <v>PH.IC.IT.150703.01</v>
      </c>
      <c r="Q1954" s="12" t="str">
        <f t="shared" si="174"/>
        <v>CL.IC.IT.150703.01</v>
      </c>
    </row>
    <row r="1955" spans="1:17" ht="15">
      <c r="A1955" t="s">
        <v>4089</v>
      </c>
      <c r="C1955" s="2" t="s">
        <v>6135</v>
      </c>
      <c r="E1955" s="2" t="s">
        <v>7284</v>
      </c>
      <c r="F1955" t="s">
        <v>4752</v>
      </c>
      <c r="G1955" t="s">
        <v>1846</v>
      </c>
      <c r="H1955" s="22" t="s">
        <v>1402</v>
      </c>
      <c r="I1955" t="s">
        <v>1846</v>
      </c>
      <c r="J1955" s="11" t="str">
        <f t="shared" si="170"/>
        <v>IC.IT.150704</v>
      </c>
      <c r="K1955" s="2" t="s">
        <v>1192</v>
      </c>
      <c r="L1955" t="str">
        <f t="shared" si="171"/>
        <v>Taut</v>
      </c>
      <c r="M1955" s="12" t="str">
        <f t="shared" si="172"/>
        <v>PI.IC.IT.150704.01</v>
      </c>
      <c r="N1955" s="12"/>
      <c r="O1955" s="12" t="str">
        <f t="shared" si="173"/>
        <v>PH.IC.IT.150704.01</v>
      </c>
      <c r="Q1955" s="12" t="str">
        <f t="shared" si="174"/>
        <v>CL.IC.IT.150704.01</v>
      </c>
    </row>
    <row r="1956" spans="1:17" ht="15">
      <c r="A1956" t="s">
        <v>4089</v>
      </c>
      <c r="B1956" t="s">
        <v>4638</v>
      </c>
      <c r="C1956" s="2" t="s">
        <v>5740</v>
      </c>
      <c r="D1956" t="s">
        <v>4639</v>
      </c>
      <c r="E1956" s="2" t="s">
        <v>11324</v>
      </c>
      <c r="F1956" t="s">
        <v>4399</v>
      </c>
      <c r="G1956" t="s">
        <v>4400</v>
      </c>
      <c r="H1956" s="22" t="s">
        <v>1396</v>
      </c>
      <c r="I1956" t="s">
        <v>4401</v>
      </c>
      <c r="J1956" s="11" t="str">
        <f t="shared" si="170"/>
        <v>IC.IT.160101</v>
      </c>
      <c r="K1956" s="2" t="s">
        <v>1192</v>
      </c>
      <c r="L1956" t="str">
        <f t="shared" si="171"/>
        <v>Provide pt/other education regarding causes/prevention of pressure ulcers</v>
      </c>
      <c r="M1956" s="12" t="str">
        <f t="shared" si="172"/>
        <v>PI.IC.IT.160101.01</v>
      </c>
      <c r="N1956" s="12"/>
      <c r="O1956" s="12" t="str">
        <f t="shared" si="173"/>
        <v>PH.IC.IT.160101.01</v>
      </c>
      <c r="Q1956" s="12" t="str">
        <f t="shared" si="174"/>
        <v>CL.IC.IT.160101.01</v>
      </c>
    </row>
    <row r="1957" spans="1:17" ht="15">
      <c r="A1957" t="s">
        <v>4089</v>
      </c>
      <c r="C1957" s="2" t="s">
        <v>5740</v>
      </c>
      <c r="E1957" s="2" t="s">
        <v>1192</v>
      </c>
      <c r="F1957" t="s">
        <v>4399</v>
      </c>
      <c r="G1957" t="s">
        <v>4402</v>
      </c>
      <c r="H1957" s="22" t="s">
        <v>1398</v>
      </c>
      <c r="I1957" t="s">
        <v>4403</v>
      </c>
      <c r="J1957" s="11" t="str">
        <f t="shared" si="170"/>
        <v>IC.IT.160102</v>
      </c>
      <c r="K1957" s="2" t="s">
        <v>1192</v>
      </c>
      <c r="L1957" t="str">
        <f t="shared" si="171"/>
        <v>Provide pt/other education regarding treatment plan for pressure ulcers</v>
      </c>
      <c r="M1957" s="12" t="str">
        <f t="shared" si="172"/>
        <v>PI.IC.IT.160102.01</v>
      </c>
      <c r="N1957" s="12"/>
      <c r="O1957" s="12" t="str">
        <f t="shared" si="173"/>
        <v>PH.IC.IT.160102.01</v>
      </c>
      <c r="Q1957" s="12" t="str">
        <f t="shared" si="174"/>
        <v>CL.IC.IT.160102.01</v>
      </c>
    </row>
    <row r="1958" spans="1:17" ht="15">
      <c r="A1958" t="s">
        <v>4089</v>
      </c>
      <c r="C1958" s="2" t="s">
        <v>5740</v>
      </c>
      <c r="E1958" s="2" t="s">
        <v>1192</v>
      </c>
      <c r="F1958" t="s">
        <v>4399</v>
      </c>
      <c r="G1958" t="s">
        <v>4278</v>
      </c>
      <c r="H1958" s="22" t="s">
        <v>1400</v>
      </c>
      <c r="I1958" t="s">
        <v>4279</v>
      </c>
      <c r="J1958" s="11" t="str">
        <f t="shared" ref="J1958:J2022" si="175">CONCATENATE("IC.IT.",C1958,E1958,H1958)</f>
        <v>IC.IT.160103</v>
      </c>
      <c r="K1958" s="2" t="s">
        <v>1192</v>
      </c>
      <c r="L1958" t="str">
        <f t="shared" ref="L1958:L2022" si="176">G1958</f>
        <v>Teach pt/other importance to change position frequently for pressure ulcer prevention</v>
      </c>
      <c r="M1958" s="12" t="str">
        <f t="shared" ref="M1958:M2022" si="177">CONCATENATE("PI.",J1958,".",K1958)</f>
        <v>PI.IC.IT.160103.01</v>
      </c>
      <c r="N1958" s="12"/>
      <c r="O1958" s="12" t="str">
        <f t="shared" ref="O1958:O2022" si="178">CONCATENATE("PH.",J1958,".",K1958)</f>
        <v>PH.IC.IT.160103.01</v>
      </c>
      <c r="Q1958" s="12" t="str">
        <f t="shared" ref="Q1958:Q2022" si="179">CONCATENATE("CL.",J1958,".",K1958)</f>
        <v>CL.IC.IT.160103.01</v>
      </c>
    </row>
    <row r="1959" spans="1:17" ht="15">
      <c r="A1959" t="s">
        <v>4089</v>
      </c>
      <c r="C1959" s="2" t="s">
        <v>5740</v>
      </c>
      <c r="E1959" s="2" t="s">
        <v>1192</v>
      </c>
      <c r="F1959" t="s">
        <v>4399</v>
      </c>
      <c r="G1959" t="s">
        <v>4280</v>
      </c>
      <c r="H1959" s="22" t="s">
        <v>1402</v>
      </c>
      <c r="I1959" t="s">
        <v>4281</v>
      </c>
      <c r="J1959" s="11" t="str">
        <f t="shared" si="175"/>
        <v>IC.IT.160104</v>
      </c>
      <c r="K1959" s="2" t="s">
        <v>1192</v>
      </c>
      <c r="L1959" t="str">
        <f t="shared" si="176"/>
        <v>Provide pt/other with education materials</v>
      </c>
      <c r="M1959" s="12" t="str">
        <f t="shared" si="177"/>
        <v>PI.IC.IT.160104.01</v>
      </c>
      <c r="N1959" s="12"/>
      <c r="O1959" s="12" t="str">
        <f t="shared" si="178"/>
        <v>PH.IC.IT.160104.01</v>
      </c>
      <c r="Q1959" s="12" t="str">
        <f t="shared" si="179"/>
        <v>CL.IC.IT.160104.01</v>
      </c>
    </row>
    <row r="1960" spans="1:17" ht="15">
      <c r="A1960" t="s">
        <v>4089</v>
      </c>
      <c r="C1960" s="2" t="s">
        <v>5740</v>
      </c>
      <c r="E1960" s="2" t="s">
        <v>1192</v>
      </c>
      <c r="F1960" t="s">
        <v>4399</v>
      </c>
      <c r="G1960" t="s">
        <v>4282</v>
      </c>
      <c r="H1960" s="22" t="s">
        <v>1404</v>
      </c>
      <c r="I1960" t="s">
        <v>1780</v>
      </c>
      <c r="J1960" s="11" t="str">
        <f t="shared" si="175"/>
        <v>IC.IT.160105</v>
      </c>
      <c r="K1960" s="2" t="s">
        <v>1192</v>
      </c>
      <c r="L1960" t="str">
        <f t="shared" si="176"/>
        <v>Other education to prevent pressure ulcers:</v>
      </c>
      <c r="M1960" s="12" t="str">
        <f t="shared" si="177"/>
        <v>PI.IC.IT.160105.01</v>
      </c>
      <c r="N1960" s="12"/>
      <c r="O1960" s="12" t="str">
        <f t="shared" si="178"/>
        <v>PH.IC.IT.160105.01</v>
      </c>
      <c r="Q1960" s="12" t="str">
        <f t="shared" si="179"/>
        <v>CL.IC.IT.160105.01</v>
      </c>
    </row>
    <row r="1961" spans="1:17" ht="15">
      <c r="A1961" t="s">
        <v>4089</v>
      </c>
      <c r="C1961" s="2" t="s">
        <v>5740</v>
      </c>
      <c r="D1961" t="s">
        <v>4283</v>
      </c>
      <c r="E1961" s="2" t="s">
        <v>923</v>
      </c>
      <c r="F1961" t="s">
        <v>4284</v>
      </c>
      <c r="G1961" t="s">
        <v>4290</v>
      </c>
      <c r="H1961" s="22" t="s">
        <v>1396</v>
      </c>
      <c r="I1961" t="s">
        <v>4291</v>
      </c>
      <c r="J1961" s="11" t="str">
        <f t="shared" si="175"/>
        <v>IC.IT.160201</v>
      </c>
      <c r="K1961" s="2" t="s">
        <v>1192</v>
      </c>
      <c r="L1961" t="str">
        <f t="shared" si="176"/>
        <v>Use a bed trapeze or pull sheet to lift up in bed or turn</v>
      </c>
      <c r="M1961" s="12" t="str">
        <f t="shared" si="177"/>
        <v>PI.IC.IT.160201.01</v>
      </c>
      <c r="N1961" s="12"/>
      <c r="O1961" s="12" t="str">
        <f t="shared" si="178"/>
        <v>PH.IC.IT.160201.01</v>
      </c>
      <c r="Q1961" s="12" t="str">
        <f t="shared" si="179"/>
        <v>CL.IC.IT.160201.01</v>
      </c>
    </row>
    <row r="1962" spans="1:17" ht="15">
      <c r="A1962" t="s">
        <v>4089</v>
      </c>
      <c r="C1962" s="2" t="s">
        <v>5740</v>
      </c>
      <c r="E1962" s="2" t="s">
        <v>923</v>
      </c>
      <c r="F1962" t="s">
        <v>4284</v>
      </c>
      <c r="G1962" t="s">
        <v>4292</v>
      </c>
      <c r="H1962" s="22" t="s">
        <v>1398</v>
      </c>
      <c r="I1962" t="s">
        <v>4293</v>
      </c>
      <c r="J1962" s="11" t="str">
        <f t="shared" si="175"/>
        <v>IC.IT.160202</v>
      </c>
      <c r="K1962" s="2" t="s">
        <v>1192</v>
      </c>
      <c r="L1962" t="str">
        <f t="shared" si="176"/>
        <v>Raise the knee when elevating HOB</v>
      </c>
      <c r="M1962" s="12" t="str">
        <f t="shared" si="177"/>
        <v>PI.IC.IT.160202.01</v>
      </c>
      <c r="N1962" s="12"/>
      <c r="O1962" s="12" t="str">
        <f t="shared" si="178"/>
        <v>PH.IC.IT.160202.01</v>
      </c>
      <c r="Q1962" s="12" t="str">
        <f t="shared" si="179"/>
        <v>CL.IC.IT.160202.01</v>
      </c>
    </row>
    <row r="1963" spans="1:17" ht="15">
      <c r="A1963" t="s">
        <v>4089</v>
      </c>
      <c r="C1963" s="2" t="s">
        <v>5740</v>
      </c>
      <c r="E1963" s="2" t="s">
        <v>923</v>
      </c>
      <c r="F1963" t="s">
        <v>4284</v>
      </c>
      <c r="G1963" t="s">
        <v>4294</v>
      </c>
      <c r="H1963" s="22" t="s">
        <v>1400</v>
      </c>
      <c r="I1963" t="s">
        <v>4295</v>
      </c>
      <c r="J1963" s="11" t="str">
        <f t="shared" si="175"/>
        <v>IC.IT.160203</v>
      </c>
      <c r="K1963" s="2" t="s">
        <v>1192</v>
      </c>
      <c r="L1963" t="str">
        <f t="shared" si="176"/>
        <v>Keep HOB at or below 30 degrees when not eating</v>
      </c>
      <c r="M1963" s="12" t="str">
        <f t="shared" si="177"/>
        <v>PI.IC.IT.160203.01</v>
      </c>
      <c r="N1963" s="12"/>
      <c r="O1963" s="12" t="str">
        <f t="shared" si="178"/>
        <v>PH.IC.IT.160203.01</v>
      </c>
      <c r="Q1963" s="12" t="str">
        <f t="shared" si="179"/>
        <v>CL.IC.IT.160203.01</v>
      </c>
    </row>
    <row r="1964" spans="1:17" ht="15">
      <c r="A1964" t="s">
        <v>4089</v>
      </c>
      <c r="C1964" s="2" t="s">
        <v>5740</v>
      </c>
      <c r="E1964" s="2" t="s">
        <v>923</v>
      </c>
      <c r="F1964" t="s">
        <v>4284</v>
      </c>
      <c r="G1964" t="s">
        <v>4549</v>
      </c>
      <c r="H1964" s="22" t="s">
        <v>1402</v>
      </c>
      <c r="I1964" t="s">
        <v>4550</v>
      </c>
      <c r="J1964" s="11" t="str">
        <f t="shared" si="175"/>
        <v>IC.IT.160204</v>
      </c>
      <c r="K1964" s="2" t="s">
        <v>1192</v>
      </c>
      <c r="L1964" t="str">
        <f t="shared" si="176"/>
        <v>Elevate HOB for meals, then lower within 1 hour after eating</v>
      </c>
      <c r="M1964" s="12" t="str">
        <f t="shared" si="177"/>
        <v>PI.IC.IT.160204.01</v>
      </c>
      <c r="N1964" s="12"/>
      <c r="O1964" s="12" t="str">
        <f t="shared" si="178"/>
        <v>PH.IC.IT.160204.01</v>
      </c>
      <c r="Q1964" s="12" t="str">
        <f t="shared" si="179"/>
        <v>CL.IC.IT.160204.01</v>
      </c>
    </row>
    <row r="1965" spans="1:17" ht="15">
      <c r="A1965" t="s">
        <v>4089</v>
      </c>
      <c r="C1965" s="2" t="s">
        <v>5740</v>
      </c>
      <c r="E1965" s="2" t="s">
        <v>923</v>
      </c>
      <c r="F1965" t="s">
        <v>4284</v>
      </c>
      <c r="G1965" t="s">
        <v>4551</v>
      </c>
      <c r="H1965" s="22" t="s">
        <v>1404</v>
      </c>
      <c r="I1965" t="s">
        <v>4552</v>
      </c>
      <c r="J1965" s="11" t="str">
        <f t="shared" si="175"/>
        <v>IC.IT.160205</v>
      </c>
      <c r="K1965" s="2" t="s">
        <v>1192</v>
      </c>
      <c r="L1965" t="str">
        <f t="shared" si="176"/>
        <v>Elevate HOB for meals, then lower within 1 hour after eating (contraindicated)</v>
      </c>
      <c r="M1965" s="12" t="str">
        <f t="shared" si="177"/>
        <v>PI.IC.IT.160205.01</v>
      </c>
      <c r="N1965" s="12"/>
      <c r="O1965" s="12" t="str">
        <f t="shared" si="178"/>
        <v>PH.IC.IT.160205.01</v>
      </c>
      <c r="Q1965" s="12" t="str">
        <f t="shared" si="179"/>
        <v>CL.IC.IT.160205.01</v>
      </c>
    </row>
    <row r="1966" spans="1:17" ht="15">
      <c r="A1966" t="s">
        <v>4089</v>
      </c>
      <c r="C1966" s="2" t="s">
        <v>5740</v>
      </c>
      <c r="E1966" s="2" t="s">
        <v>923</v>
      </c>
      <c r="F1966" t="s">
        <v>4284</v>
      </c>
      <c r="G1966" t="s">
        <v>4412</v>
      </c>
      <c r="H1966" s="22" t="s">
        <v>1406</v>
      </c>
      <c r="I1966" t="s">
        <v>1780</v>
      </c>
      <c r="J1966" s="11" t="str">
        <f t="shared" si="175"/>
        <v>IC.IT.160206</v>
      </c>
      <c r="K1966" s="2" t="s">
        <v>1192</v>
      </c>
      <c r="L1966" t="str">
        <f t="shared" si="176"/>
        <v>Other friction/shear reduction methods:</v>
      </c>
      <c r="M1966" s="12" t="str">
        <f t="shared" si="177"/>
        <v>PI.IC.IT.160206.01</v>
      </c>
      <c r="N1966" s="12"/>
      <c r="O1966" s="12" t="str">
        <f t="shared" si="178"/>
        <v>PH.IC.IT.160206.01</v>
      </c>
      <c r="Q1966" s="12" t="str">
        <f t="shared" si="179"/>
        <v>CL.IC.IT.160206.01</v>
      </c>
    </row>
    <row r="1967" spans="1:17" ht="15">
      <c r="A1967" t="s">
        <v>4089</v>
      </c>
      <c r="C1967" s="2" t="s">
        <v>5740</v>
      </c>
      <c r="D1967" t="s">
        <v>4413</v>
      </c>
      <c r="E1967" s="2" t="s">
        <v>1202</v>
      </c>
      <c r="F1967" t="s">
        <v>4657</v>
      </c>
      <c r="G1967" t="s">
        <v>4658</v>
      </c>
      <c r="H1967" s="22" t="s">
        <v>1396</v>
      </c>
      <c r="I1967" t="s">
        <v>4659</v>
      </c>
      <c r="J1967" s="11" t="str">
        <f t="shared" si="175"/>
        <v>IC.IT.160301</v>
      </c>
      <c r="K1967" s="2" t="s">
        <v>1192</v>
      </c>
      <c r="L1967" t="str">
        <f t="shared" si="176"/>
        <v>Maintain clean and dry skin</v>
      </c>
      <c r="M1967" s="12" t="str">
        <f t="shared" si="177"/>
        <v>PI.IC.IT.160301.01</v>
      </c>
      <c r="N1967" s="12"/>
      <c r="O1967" s="12" t="str">
        <f t="shared" si="178"/>
        <v>PH.IC.IT.160301.01</v>
      </c>
      <c r="Q1967" s="12" t="str">
        <f t="shared" si="179"/>
        <v>CL.IC.IT.160301.01</v>
      </c>
    </row>
    <row r="1968" spans="1:17" ht="15">
      <c r="A1968" t="s">
        <v>4089</v>
      </c>
      <c r="C1968" s="2" t="s">
        <v>5740</v>
      </c>
      <c r="E1968" s="2" t="s">
        <v>1202</v>
      </c>
      <c r="F1968" t="s">
        <v>4657</v>
      </c>
      <c r="G1968" t="s">
        <v>4660</v>
      </c>
      <c r="H1968" s="22" t="s">
        <v>1398</v>
      </c>
      <c r="I1968" t="s">
        <v>4661</v>
      </c>
      <c r="J1968" s="11" t="str">
        <f t="shared" si="175"/>
        <v>IC.IT.160302</v>
      </c>
      <c r="K1968" s="2" t="s">
        <v>1192</v>
      </c>
      <c r="L1968" t="str">
        <f t="shared" si="176"/>
        <v>Apply condom catheter</v>
      </c>
      <c r="M1968" s="12" t="str">
        <f t="shared" si="177"/>
        <v>PI.IC.IT.160302.01</v>
      </c>
      <c r="N1968" s="12"/>
      <c r="O1968" s="12" t="str">
        <f t="shared" si="178"/>
        <v>PH.IC.IT.160302.01</v>
      </c>
      <c r="Q1968" s="12" t="str">
        <f t="shared" si="179"/>
        <v>CL.IC.IT.160302.01</v>
      </c>
    </row>
    <row r="1969" spans="1:17" ht="15">
      <c r="A1969" t="s">
        <v>4089</v>
      </c>
      <c r="C1969" s="2" t="s">
        <v>5740</v>
      </c>
      <c r="E1969" s="2" t="s">
        <v>1202</v>
      </c>
      <c r="F1969" t="s">
        <v>4657</v>
      </c>
      <c r="G1969" t="s">
        <v>4535</v>
      </c>
      <c r="H1969" s="22" t="s">
        <v>1400</v>
      </c>
      <c r="I1969" t="s">
        <v>4536</v>
      </c>
      <c r="J1969" s="11" t="str">
        <f t="shared" si="175"/>
        <v>IC.IT.160303</v>
      </c>
      <c r="K1969" s="2" t="s">
        <v>1192</v>
      </c>
      <c r="L1969" t="str">
        <f t="shared" si="176"/>
        <v>Apply fecal collector (especially if skin breakdown present)</v>
      </c>
      <c r="M1969" s="12" t="str">
        <f t="shared" si="177"/>
        <v>PI.IC.IT.160303.01</v>
      </c>
      <c r="N1969" s="12"/>
      <c r="O1969" s="12" t="str">
        <f t="shared" si="178"/>
        <v>PH.IC.IT.160303.01</v>
      </c>
      <c r="Q1969" s="12" t="str">
        <f t="shared" si="179"/>
        <v>CL.IC.IT.160303.01</v>
      </c>
    </row>
    <row r="1970" spans="1:17" ht="15">
      <c r="A1970" t="s">
        <v>4089</v>
      </c>
      <c r="C1970" s="2" t="s">
        <v>5740</v>
      </c>
      <c r="E1970" s="2" t="s">
        <v>1202</v>
      </c>
      <c r="F1970" t="s">
        <v>4657</v>
      </c>
      <c r="G1970" t="s">
        <v>4537</v>
      </c>
      <c r="H1970" s="22" t="s">
        <v>1402</v>
      </c>
      <c r="I1970" t="s">
        <v>4538</v>
      </c>
      <c r="J1970" s="11" t="str">
        <f t="shared" si="175"/>
        <v>IC.IT.160304</v>
      </c>
      <c r="K1970" s="2" t="s">
        <v>1192</v>
      </c>
      <c r="L1970" t="str">
        <f t="shared" si="176"/>
        <v>Apply protective barrier ointment</v>
      </c>
      <c r="M1970" s="12" t="str">
        <f t="shared" si="177"/>
        <v>PI.IC.IT.160304.01</v>
      </c>
      <c r="N1970" s="12"/>
      <c r="O1970" s="12" t="str">
        <f t="shared" si="178"/>
        <v>PH.IC.IT.160304.01</v>
      </c>
      <c r="Q1970" s="12" t="str">
        <f t="shared" si="179"/>
        <v>CL.IC.IT.160304.01</v>
      </c>
    </row>
    <row r="1971" spans="1:17" ht="15">
      <c r="A1971" t="s">
        <v>4089</v>
      </c>
      <c r="C1971" s="2" t="s">
        <v>5740</v>
      </c>
      <c r="E1971" s="2" t="s">
        <v>1202</v>
      </c>
      <c r="F1971" t="s">
        <v>4657</v>
      </c>
      <c r="G1971" t="s">
        <v>4539</v>
      </c>
      <c r="H1971" s="22" t="s">
        <v>1404</v>
      </c>
      <c r="I1971" t="s">
        <v>4540</v>
      </c>
      <c r="J1971" s="11" t="str">
        <f t="shared" si="175"/>
        <v>IC.IT.160305</v>
      </c>
      <c r="K1971" s="2" t="s">
        <v>1192</v>
      </c>
      <c r="L1971" t="str">
        <f t="shared" si="176"/>
        <v>Offer bedpan or urinal at scheduled intervals if pt is bed-bound</v>
      </c>
      <c r="M1971" s="12" t="str">
        <f t="shared" si="177"/>
        <v>PI.IC.IT.160305.01</v>
      </c>
      <c r="N1971" s="12"/>
      <c r="O1971" s="12" t="str">
        <f t="shared" si="178"/>
        <v>PH.IC.IT.160305.01</v>
      </c>
      <c r="Q1971" s="12" t="str">
        <f t="shared" si="179"/>
        <v>CL.IC.IT.160305.01</v>
      </c>
    </row>
    <row r="1972" spans="1:17" ht="15">
      <c r="A1972" t="s">
        <v>4089</v>
      </c>
      <c r="C1972" s="2" t="s">
        <v>5740</v>
      </c>
      <c r="E1972" s="2" t="s">
        <v>1202</v>
      </c>
      <c r="F1972" t="s">
        <v>4657</v>
      </c>
      <c r="G1972" t="s">
        <v>4541</v>
      </c>
      <c r="H1972" s="22" t="s">
        <v>1406</v>
      </c>
      <c r="I1972" t="s">
        <v>4542</v>
      </c>
      <c r="J1972" s="11" t="str">
        <f t="shared" si="175"/>
        <v>IC.IT.160306</v>
      </c>
      <c r="K1972" s="2" t="s">
        <v>1192</v>
      </c>
      <c r="L1972" t="str">
        <f t="shared" si="176"/>
        <v>Schedule toileting</v>
      </c>
      <c r="M1972" s="12" t="str">
        <f t="shared" si="177"/>
        <v>PI.IC.IT.160306.01</v>
      </c>
      <c r="N1972" s="12"/>
      <c r="O1972" s="12" t="str">
        <f t="shared" si="178"/>
        <v>PH.IC.IT.160306.01</v>
      </c>
      <c r="Q1972" s="12" t="str">
        <f t="shared" si="179"/>
        <v>CL.IC.IT.160306.01</v>
      </c>
    </row>
    <row r="1973" spans="1:17" ht="15">
      <c r="A1973" t="s">
        <v>4089</v>
      </c>
      <c r="C1973" s="2" t="s">
        <v>5740</v>
      </c>
      <c r="E1973" s="2" t="s">
        <v>1202</v>
      </c>
      <c r="F1973" t="s">
        <v>4657</v>
      </c>
      <c r="G1973" t="s">
        <v>4543</v>
      </c>
      <c r="H1973" s="22" t="s">
        <v>1419</v>
      </c>
      <c r="I1973" t="s">
        <v>4544</v>
      </c>
      <c r="J1973" s="11" t="str">
        <f t="shared" si="175"/>
        <v>IC.IT.160307</v>
      </c>
      <c r="K1973" s="2" t="s">
        <v>1192</v>
      </c>
      <c r="L1973" t="str">
        <f t="shared" si="176"/>
        <v>Instruct pt/other to request assistance as needed</v>
      </c>
      <c r="M1973" s="12" t="str">
        <f t="shared" si="177"/>
        <v>PI.IC.IT.160307.01</v>
      </c>
      <c r="N1973" s="12"/>
      <c r="O1973" s="12" t="str">
        <f t="shared" si="178"/>
        <v>PH.IC.IT.160307.01</v>
      </c>
      <c r="Q1973" s="12" t="str">
        <f t="shared" si="179"/>
        <v>CL.IC.IT.160307.01</v>
      </c>
    </row>
    <row r="1974" spans="1:17" ht="15">
      <c r="A1974" t="s">
        <v>4089</v>
      </c>
      <c r="C1974" s="2" t="s">
        <v>5740</v>
      </c>
      <c r="E1974" s="2" t="s">
        <v>1202</v>
      </c>
      <c r="F1974" t="s">
        <v>4657</v>
      </c>
      <c r="G1974" t="s">
        <v>4689</v>
      </c>
      <c r="H1974" s="22" t="s">
        <v>1550</v>
      </c>
      <c r="I1974" t="s">
        <v>1780</v>
      </c>
      <c r="J1974" s="11" t="str">
        <f t="shared" si="175"/>
        <v>IC.IT.160308</v>
      </c>
      <c r="K1974" s="2" t="s">
        <v>1192</v>
      </c>
      <c r="L1974" t="str">
        <f t="shared" si="176"/>
        <v>Other moisture management methods:</v>
      </c>
      <c r="M1974" s="12" t="str">
        <f t="shared" si="177"/>
        <v>PI.IC.IT.160308.01</v>
      </c>
      <c r="N1974" s="12"/>
      <c r="O1974" s="12" t="str">
        <f t="shared" si="178"/>
        <v>PH.IC.IT.160308.01</v>
      </c>
      <c r="Q1974" s="12" t="str">
        <f t="shared" si="179"/>
        <v>CL.IC.IT.160308.01</v>
      </c>
    </row>
    <row r="1975" spans="1:17" ht="15">
      <c r="A1975" t="s">
        <v>4089</v>
      </c>
      <c r="C1975" s="2" t="s">
        <v>5740</v>
      </c>
      <c r="D1975" t="s">
        <v>4690</v>
      </c>
      <c r="E1975" s="2" t="s">
        <v>7070</v>
      </c>
      <c r="F1975" t="s">
        <v>4555</v>
      </c>
      <c r="G1975" t="s">
        <v>4318</v>
      </c>
      <c r="H1975" s="22" t="s">
        <v>1396</v>
      </c>
      <c r="I1975" t="s">
        <v>1190</v>
      </c>
      <c r="J1975" s="11" t="str">
        <f t="shared" si="175"/>
        <v>IC.IT.160401</v>
      </c>
      <c r="K1975" s="2" t="s">
        <v>1192</v>
      </c>
      <c r="L1975" t="str">
        <f t="shared" si="176"/>
        <v>Encourage activity as tolerated</v>
      </c>
      <c r="M1975" s="12" t="str">
        <f t="shared" si="177"/>
        <v>PI.IC.IT.160401.01</v>
      </c>
      <c r="N1975" s="12"/>
      <c r="O1975" s="12" t="str">
        <f t="shared" si="178"/>
        <v>PH.IC.IT.160401.01</v>
      </c>
      <c r="Q1975" s="12" t="str">
        <f t="shared" si="179"/>
        <v>CL.IC.IT.160401.01</v>
      </c>
    </row>
    <row r="1976" spans="1:17" ht="15">
      <c r="A1976" t="s">
        <v>4089</v>
      </c>
      <c r="C1976" s="2" t="s">
        <v>5740</v>
      </c>
      <c r="E1976" s="2" t="s">
        <v>7070</v>
      </c>
      <c r="F1976" t="s">
        <v>4555</v>
      </c>
      <c r="G1976" t="s">
        <v>4319</v>
      </c>
      <c r="H1976" s="22" t="s">
        <v>1398</v>
      </c>
      <c r="I1976" t="s">
        <v>4320</v>
      </c>
      <c r="J1976" s="11" t="str">
        <f t="shared" si="175"/>
        <v>IC.IT.160402</v>
      </c>
      <c r="K1976" s="2" t="s">
        <v>1192</v>
      </c>
      <c r="L1976" t="str">
        <f t="shared" si="176"/>
        <v>Perform ROM exercises when turning/repositioning</v>
      </c>
      <c r="M1976" s="12" t="str">
        <f t="shared" si="177"/>
        <v>PI.IC.IT.160402.01</v>
      </c>
      <c r="N1976" s="12"/>
      <c r="O1976" s="12" t="str">
        <f t="shared" si="178"/>
        <v>PH.IC.IT.160402.01</v>
      </c>
      <c r="Q1976" s="12" t="str">
        <f t="shared" si="179"/>
        <v>CL.IC.IT.160402.01</v>
      </c>
    </row>
    <row r="1977" spans="1:17" ht="15">
      <c r="A1977" t="s">
        <v>4089</v>
      </c>
      <c r="C1977" s="2" t="s">
        <v>5740</v>
      </c>
      <c r="E1977" s="2" t="s">
        <v>7070</v>
      </c>
      <c r="F1977" t="s">
        <v>4555</v>
      </c>
      <c r="G1977" t="s">
        <v>4321</v>
      </c>
      <c r="H1977" s="22" t="s">
        <v>1400</v>
      </c>
      <c r="I1977" t="s">
        <v>4322</v>
      </c>
      <c r="J1977" s="11" t="str">
        <f t="shared" si="175"/>
        <v>IC.IT.160403</v>
      </c>
      <c r="K1977" s="2" t="s">
        <v>1192</v>
      </c>
      <c r="L1977" t="str">
        <f t="shared" si="176"/>
        <v>Limit sitting out of bed to less than 2 hours at a time</v>
      </c>
      <c r="M1977" s="12" t="str">
        <f t="shared" si="177"/>
        <v>PI.IC.IT.160403.01</v>
      </c>
      <c r="N1977" s="12"/>
      <c r="O1977" s="12" t="str">
        <f t="shared" si="178"/>
        <v>PH.IC.IT.160403.01</v>
      </c>
      <c r="Q1977" s="12" t="str">
        <f t="shared" si="179"/>
        <v>CL.IC.IT.160403.01</v>
      </c>
    </row>
    <row r="1978" spans="1:17" ht="15">
      <c r="A1978" t="s">
        <v>4089</v>
      </c>
      <c r="C1978" s="2" t="s">
        <v>5740</v>
      </c>
      <c r="E1978" s="2" t="s">
        <v>7070</v>
      </c>
      <c r="F1978" t="s">
        <v>4555</v>
      </c>
      <c r="G1978" t="s">
        <v>4460</v>
      </c>
      <c r="H1978" s="22" t="s">
        <v>1402</v>
      </c>
      <c r="I1978" t="s">
        <v>1780</v>
      </c>
      <c r="J1978" s="11" t="str">
        <f t="shared" si="175"/>
        <v>IC.IT.160404</v>
      </c>
      <c r="K1978" s="2" t="s">
        <v>1192</v>
      </c>
      <c r="L1978" t="str">
        <f t="shared" si="176"/>
        <v>Other activities to maximize mobilization:</v>
      </c>
      <c r="M1978" s="12" t="str">
        <f t="shared" si="177"/>
        <v>PI.IC.IT.160404.01</v>
      </c>
      <c r="N1978" s="12"/>
      <c r="O1978" s="12" t="str">
        <f t="shared" si="178"/>
        <v>PH.IC.IT.160404.01</v>
      </c>
      <c r="Q1978" s="12" t="str">
        <f t="shared" si="179"/>
        <v>CL.IC.IT.160404.01</v>
      </c>
    </row>
    <row r="1979" spans="1:17" ht="15">
      <c r="A1979" t="s">
        <v>4089</v>
      </c>
      <c r="C1979" s="2" t="s">
        <v>5740</v>
      </c>
      <c r="D1979" t="s">
        <v>4461</v>
      </c>
      <c r="E1979" s="2" t="s">
        <v>7071</v>
      </c>
      <c r="F1979" t="s">
        <v>4462</v>
      </c>
      <c r="G1979" t="s">
        <v>4463</v>
      </c>
      <c r="H1979" s="22" t="s">
        <v>1396</v>
      </c>
      <c r="I1979" t="s">
        <v>4464</v>
      </c>
      <c r="J1979" s="11" t="str">
        <f t="shared" si="175"/>
        <v>IC.IT.160501</v>
      </c>
      <c r="K1979" s="2" t="s">
        <v>1192</v>
      </c>
      <c r="L1979" t="str">
        <f t="shared" si="176"/>
        <v>Encourage eating and assist with meals</v>
      </c>
      <c r="M1979" s="12" t="str">
        <f t="shared" si="177"/>
        <v>PI.IC.IT.160501.01</v>
      </c>
      <c r="N1979" s="12"/>
      <c r="O1979" s="12" t="str">
        <f t="shared" si="178"/>
        <v>PH.IC.IT.160501.01</v>
      </c>
      <c r="Q1979" s="12" t="str">
        <f t="shared" si="179"/>
        <v>CL.IC.IT.160501.01</v>
      </c>
    </row>
    <row r="1980" spans="1:17" ht="15">
      <c r="A1980" t="s">
        <v>4089</v>
      </c>
      <c r="C1980" s="2" t="s">
        <v>5740</v>
      </c>
      <c r="E1980" s="2" t="s">
        <v>7071</v>
      </c>
      <c r="F1980" t="s">
        <v>4462</v>
      </c>
      <c r="G1980" t="s">
        <v>4340</v>
      </c>
      <c r="H1980" s="22" t="s">
        <v>1398</v>
      </c>
      <c r="I1980" t="s">
        <v>4341</v>
      </c>
      <c r="J1980" s="11" t="str">
        <f t="shared" si="175"/>
        <v>IC.IT.160502</v>
      </c>
      <c r="K1980" s="2" t="s">
        <v>1192</v>
      </c>
      <c r="L1980" t="str">
        <f t="shared" si="176"/>
        <v>Provide tray set-up and other assistance as needed</v>
      </c>
      <c r="M1980" s="12" t="str">
        <f t="shared" si="177"/>
        <v>PI.IC.IT.160502.01</v>
      </c>
      <c r="N1980" s="12"/>
      <c r="O1980" s="12" t="str">
        <f t="shared" si="178"/>
        <v>PH.IC.IT.160502.01</v>
      </c>
      <c r="Q1980" s="12" t="str">
        <f t="shared" si="179"/>
        <v>CL.IC.IT.160502.01</v>
      </c>
    </row>
    <row r="1981" spans="1:17" ht="15">
      <c r="A1981" t="s">
        <v>4089</v>
      </c>
      <c r="C1981" s="2" t="s">
        <v>5740</v>
      </c>
      <c r="E1981" s="2" t="s">
        <v>7071</v>
      </c>
      <c r="F1981" t="s">
        <v>4462</v>
      </c>
      <c r="G1981" t="s">
        <v>4342</v>
      </c>
      <c r="H1981" s="22" t="s">
        <v>1400</v>
      </c>
      <c r="I1981" t="s">
        <v>4343</v>
      </c>
      <c r="J1981" s="11" t="str">
        <f t="shared" si="175"/>
        <v>IC.IT.160503</v>
      </c>
      <c r="K1981" s="2" t="s">
        <v>1192</v>
      </c>
      <c r="L1981" t="str">
        <f t="shared" si="176"/>
        <v>Encourage meals and assist with meals as needed</v>
      </c>
      <c r="M1981" s="12" t="str">
        <f t="shared" si="177"/>
        <v>PI.IC.IT.160503.01</v>
      </c>
      <c r="N1981" s="12"/>
      <c r="O1981" s="12" t="str">
        <f t="shared" si="178"/>
        <v>PH.IC.IT.160503.01</v>
      </c>
      <c r="Q1981" s="12" t="str">
        <f t="shared" si="179"/>
        <v>CL.IC.IT.160503.01</v>
      </c>
    </row>
    <row r="1982" spans="1:17" ht="15">
      <c r="A1982" t="s">
        <v>4089</v>
      </c>
      <c r="C1982" s="2" t="s">
        <v>5740</v>
      </c>
      <c r="E1982" s="2" t="s">
        <v>7071</v>
      </c>
      <c r="F1982" t="s">
        <v>4462</v>
      </c>
      <c r="G1982" t="s">
        <v>4344</v>
      </c>
      <c r="H1982" s="22" t="s">
        <v>1402</v>
      </c>
      <c r="I1982" t="s">
        <v>4345</v>
      </c>
      <c r="J1982" s="11" t="str">
        <f t="shared" si="175"/>
        <v>IC.IT.160504</v>
      </c>
      <c r="K1982" s="2" t="s">
        <v>1192</v>
      </c>
      <c r="L1982" t="str">
        <f t="shared" si="176"/>
        <v>Offer ordered supplements</v>
      </c>
      <c r="M1982" s="12" t="str">
        <f t="shared" si="177"/>
        <v>PI.IC.IT.160504.01</v>
      </c>
      <c r="N1982" s="12"/>
      <c r="O1982" s="12" t="str">
        <f t="shared" si="178"/>
        <v>PH.IC.IT.160504.01</v>
      </c>
      <c r="Q1982" s="12" t="str">
        <f t="shared" si="179"/>
        <v>CL.IC.IT.160504.01</v>
      </c>
    </row>
    <row r="1983" spans="1:17" ht="15">
      <c r="A1983" t="s">
        <v>4089</v>
      </c>
      <c r="C1983" s="2" t="s">
        <v>5740</v>
      </c>
      <c r="E1983" s="2" t="s">
        <v>7071</v>
      </c>
      <c r="F1983" t="s">
        <v>4462</v>
      </c>
      <c r="G1983" t="s">
        <v>4346</v>
      </c>
      <c r="H1983" s="22" t="s">
        <v>1404</v>
      </c>
      <c r="I1983" t="s">
        <v>4347</v>
      </c>
      <c r="J1983" s="11" t="str">
        <f t="shared" si="175"/>
        <v>IC.IT.160505</v>
      </c>
      <c r="K1983" s="2" t="s">
        <v>1192</v>
      </c>
      <c r="L1983" t="str">
        <f t="shared" si="176"/>
        <v>Provide or encourage oral care as needed</v>
      </c>
      <c r="M1983" s="12" t="str">
        <f t="shared" si="177"/>
        <v>PI.IC.IT.160505.01</v>
      </c>
      <c r="N1983" s="12"/>
      <c r="O1983" s="12" t="str">
        <f t="shared" si="178"/>
        <v>PH.IC.IT.160505.01</v>
      </c>
      <c r="Q1983" s="12" t="str">
        <f t="shared" si="179"/>
        <v>CL.IC.IT.160505.01</v>
      </c>
    </row>
    <row r="1984" spans="1:17" ht="15">
      <c r="A1984" t="s">
        <v>4089</v>
      </c>
      <c r="C1984" s="2" t="s">
        <v>5740</v>
      </c>
      <c r="E1984" s="2" t="s">
        <v>7071</v>
      </c>
      <c r="F1984" t="s">
        <v>4462</v>
      </c>
      <c r="G1984" t="s">
        <v>4348</v>
      </c>
      <c r="H1984" s="22" t="s">
        <v>1406</v>
      </c>
      <c r="I1984" t="s">
        <v>4349</v>
      </c>
      <c r="J1984" s="11" t="str">
        <f t="shared" si="175"/>
        <v>IC.IT.160506</v>
      </c>
      <c r="K1984" s="2" t="s">
        <v>11324</v>
      </c>
      <c r="L1984" t="str">
        <f t="shared" si="176"/>
        <v>Offer liquids Q2 hours when turning pt</v>
      </c>
      <c r="M1984" s="12" t="str">
        <f t="shared" si="177"/>
        <v>PI.IC.IT.160506.01</v>
      </c>
      <c r="N1984" s="12"/>
      <c r="O1984" s="12" t="str">
        <f t="shared" si="178"/>
        <v>PH.IC.IT.160506.01</v>
      </c>
      <c r="Q1984" s="12" t="str">
        <f t="shared" si="179"/>
        <v>CL.IC.IT.160506.01</v>
      </c>
    </row>
    <row r="1985" spans="1:25" ht="15">
      <c r="A1985" t="s">
        <v>4089</v>
      </c>
      <c r="C1985" s="2" t="s">
        <v>5740</v>
      </c>
      <c r="E1985" s="2" t="s">
        <v>7071</v>
      </c>
      <c r="F1985" t="s">
        <v>4462</v>
      </c>
      <c r="G1985" t="s">
        <v>4350</v>
      </c>
      <c r="H1985" s="22" t="s">
        <v>1419</v>
      </c>
      <c r="I1985" t="s">
        <v>4351</v>
      </c>
      <c r="J1985" s="11" t="str">
        <f t="shared" si="175"/>
        <v>IC.IT.160507</v>
      </c>
      <c r="K1985" s="2" t="s">
        <v>11324</v>
      </c>
      <c r="L1985" t="str">
        <f t="shared" si="176"/>
        <v>Monitor fluid/food intake</v>
      </c>
      <c r="M1985" s="12" t="str">
        <f t="shared" si="177"/>
        <v>PI.IC.IT.160507.01</v>
      </c>
      <c r="N1985" s="12"/>
      <c r="O1985" s="12" t="str">
        <f t="shared" si="178"/>
        <v>PH.IC.IT.160507.01</v>
      </c>
      <c r="Q1985" s="12" t="str">
        <f t="shared" si="179"/>
        <v>CL.IC.IT.160507.01</v>
      </c>
    </row>
    <row r="1986" spans="1:25" ht="15">
      <c r="A1986" t="s">
        <v>4089</v>
      </c>
      <c r="C1986" s="2" t="s">
        <v>5740</v>
      </c>
      <c r="E1986" s="2" t="s">
        <v>7071</v>
      </c>
      <c r="F1986" t="s">
        <v>4462</v>
      </c>
      <c r="G1986" t="s">
        <v>4355</v>
      </c>
      <c r="H1986" s="22" t="s">
        <v>1550</v>
      </c>
      <c r="I1986" t="s">
        <v>4356</v>
      </c>
      <c r="J1986" s="11" t="str">
        <f t="shared" si="175"/>
        <v>IC.IT.160508</v>
      </c>
      <c r="K1986" s="2" t="s">
        <v>11324</v>
      </c>
      <c r="L1986" t="str">
        <f t="shared" si="176"/>
        <v>Tube feeding as ordered</v>
      </c>
      <c r="M1986" s="12" t="str">
        <f t="shared" si="177"/>
        <v>PI.IC.IT.160508.01</v>
      </c>
      <c r="N1986" s="12"/>
      <c r="O1986" s="12" t="str">
        <f t="shared" si="178"/>
        <v>PH.IC.IT.160508.01</v>
      </c>
      <c r="Q1986" s="12" t="str">
        <f t="shared" si="179"/>
        <v>CL.IC.IT.160508.01</v>
      </c>
    </row>
    <row r="1987" spans="1:25" ht="15">
      <c r="A1987" t="s">
        <v>4089</v>
      </c>
      <c r="C1987" s="2" t="s">
        <v>5740</v>
      </c>
      <c r="E1987" s="2" t="s">
        <v>7071</v>
      </c>
      <c r="F1987" t="s">
        <v>4462</v>
      </c>
      <c r="G1987" t="s">
        <v>4357</v>
      </c>
      <c r="H1987" s="22" t="s">
        <v>1551</v>
      </c>
      <c r="I1987" t="s">
        <v>1780</v>
      </c>
      <c r="J1987" s="11" t="str">
        <f t="shared" si="175"/>
        <v>IC.IT.160509</v>
      </c>
      <c r="K1987" s="2" t="s">
        <v>11324</v>
      </c>
      <c r="L1987" t="str">
        <f t="shared" si="176"/>
        <v>Other nutrition management methods:</v>
      </c>
      <c r="M1987" s="12" t="str">
        <f t="shared" si="177"/>
        <v>PI.IC.IT.160509.01</v>
      </c>
      <c r="N1987" s="12"/>
      <c r="O1987" s="12" t="str">
        <f t="shared" si="178"/>
        <v>PH.IC.IT.160509.01</v>
      </c>
      <c r="Q1987" s="12" t="str">
        <f t="shared" si="179"/>
        <v>CL.IC.IT.160509.01</v>
      </c>
    </row>
    <row r="1988" spans="1:25" ht="15">
      <c r="A1988" t="s">
        <v>4089</v>
      </c>
      <c r="C1988" s="2" t="s">
        <v>5740</v>
      </c>
      <c r="D1988" t="s">
        <v>4358</v>
      </c>
      <c r="E1988" s="2" t="s">
        <v>6888</v>
      </c>
      <c r="F1988" t="s">
        <v>4457</v>
      </c>
      <c r="G1988" t="s">
        <v>4458</v>
      </c>
      <c r="H1988" s="22" t="s">
        <v>1396</v>
      </c>
      <c r="I1988" t="s">
        <v>4459</v>
      </c>
      <c r="J1988" s="11" t="str">
        <f t="shared" si="175"/>
        <v>IC.IT.160601</v>
      </c>
      <c r="K1988" s="2" t="s">
        <v>11324</v>
      </c>
      <c r="L1988" t="str">
        <f t="shared" si="176"/>
        <v>Use specialty bed</v>
      </c>
      <c r="M1988" s="12" t="str">
        <f t="shared" si="177"/>
        <v>PI.IC.IT.160601.01</v>
      </c>
      <c r="N1988" s="12"/>
      <c r="O1988" s="12" t="str">
        <f t="shared" si="178"/>
        <v>PH.IC.IT.160601.01</v>
      </c>
      <c r="Q1988" s="12" t="str">
        <f t="shared" si="179"/>
        <v>CL.IC.IT.160601.01</v>
      </c>
    </row>
    <row r="1989" spans="1:25" ht="15">
      <c r="A1989" t="s">
        <v>4089</v>
      </c>
      <c r="C1989" s="2" t="s">
        <v>5740</v>
      </c>
      <c r="E1989" s="2" t="s">
        <v>6888</v>
      </c>
      <c r="F1989" t="s">
        <v>4457</v>
      </c>
      <c r="G1989" t="s">
        <v>4592</v>
      </c>
      <c r="H1989" s="22" t="s">
        <v>1398</v>
      </c>
      <c r="I1989" t="s">
        <v>4593</v>
      </c>
      <c r="J1989" s="11" t="str">
        <f t="shared" si="175"/>
        <v>IC.IT.160602</v>
      </c>
      <c r="K1989" s="2" t="s">
        <v>1192</v>
      </c>
      <c r="L1989" t="str">
        <f t="shared" si="176"/>
        <v>Encourage small, frequent position changes</v>
      </c>
      <c r="M1989" s="12" t="str">
        <f t="shared" si="177"/>
        <v>PI.IC.IT.160602.01</v>
      </c>
      <c r="N1989" s="12"/>
      <c r="O1989" s="12" t="str">
        <f t="shared" si="178"/>
        <v>PH.IC.IT.160602.01</v>
      </c>
      <c r="Q1989" s="12" t="str">
        <f t="shared" si="179"/>
        <v>CL.IC.IT.160602.01</v>
      </c>
    </row>
    <row r="1990" spans="1:25" ht="15">
      <c r="A1990" t="s">
        <v>4089</v>
      </c>
      <c r="C1990" s="2" t="s">
        <v>5740</v>
      </c>
      <c r="E1990" s="2" t="s">
        <v>6888</v>
      </c>
      <c r="F1990" t="s">
        <v>4457</v>
      </c>
      <c r="G1990" t="s">
        <v>4594</v>
      </c>
      <c r="H1990" s="22" t="s">
        <v>1400</v>
      </c>
      <c r="I1990" t="s">
        <v>4595</v>
      </c>
      <c r="J1990" s="11" t="str">
        <f t="shared" si="175"/>
        <v>IC.IT.160603</v>
      </c>
      <c r="K1990" s="2" t="s">
        <v>1192</v>
      </c>
      <c r="L1990" t="str">
        <f t="shared" si="176"/>
        <v>Turn/reposition Q 2 hours while in bed, pillows separating pressure areas</v>
      </c>
      <c r="M1990" s="12" t="str">
        <f t="shared" si="177"/>
        <v>PI.IC.IT.160603.01</v>
      </c>
      <c r="N1990" s="12"/>
      <c r="O1990" s="12" t="str">
        <f t="shared" si="178"/>
        <v>PH.IC.IT.160603.01</v>
      </c>
      <c r="Q1990" s="12" t="str">
        <f t="shared" si="179"/>
        <v>CL.IC.IT.160603.01</v>
      </c>
    </row>
    <row r="1991" spans="1:25" ht="15">
      <c r="A1991" t="s">
        <v>4089</v>
      </c>
      <c r="C1991" s="2" t="s">
        <v>5740</v>
      </c>
      <c r="E1991" s="2" t="s">
        <v>6888</v>
      </c>
      <c r="F1991" t="s">
        <v>4457</v>
      </c>
      <c r="G1991" t="s">
        <v>4465</v>
      </c>
      <c r="H1991" s="22" t="s">
        <v>1402</v>
      </c>
      <c r="I1991" t="s">
        <v>4466</v>
      </c>
      <c r="J1991" s="11" t="str">
        <f t="shared" si="175"/>
        <v>IC.IT.160604</v>
      </c>
      <c r="K1991" s="2" t="s">
        <v>1192</v>
      </c>
      <c r="L1991" t="str">
        <f t="shared" si="176"/>
        <v>Use wheelchair cushion while in wheelchair</v>
      </c>
      <c r="M1991" s="12" t="str">
        <f t="shared" si="177"/>
        <v>PI.IC.IT.160604.01</v>
      </c>
      <c r="N1991" s="12"/>
      <c r="O1991" s="12" t="str">
        <f t="shared" si="178"/>
        <v>PH.IC.IT.160604.01</v>
      </c>
      <c r="Q1991" s="12" t="str">
        <f t="shared" si="179"/>
        <v>CL.IC.IT.160604.01</v>
      </c>
    </row>
    <row r="1992" spans="1:25" ht="15">
      <c r="A1992" t="s">
        <v>4089</v>
      </c>
      <c r="C1992" s="2" t="s">
        <v>5740</v>
      </c>
      <c r="E1992" s="2" t="s">
        <v>6888</v>
      </c>
      <c r="F1992" t="s">
        <v>4457</v>
      </c>
      <c r="G1992" t="s">
        <v>4467</v>
      </c>
      <c r="H1992" s="22" t="s">
        <v>1404</v>
      </c>
      <c r="I1992" t="s">
        <v>4756</v>
      </c>
      <c r="J1992" s="11" t="str">
        <f t="shared" si="175"/>
        <v>IC.IT.160605</v>
      </c>
      <c r="K1992" s="2" t="s">
        <v>1192</v>
      </c>
      <c r="L1992" t="str">
        <f t="shared" si="176"/>
        <v>Elevate heels using pillows or foam bricks</v>
      </c>
      <c r="M1992" s="12" t="str">
        <f t="shared" si="177"/>
        <v>PI.IC.IT.160605.01</v>
      </c>
      <c r="N1992" s="12"/>
      <c r="O1992" s="12" t="str">
        <f t="shared" si="178"/>
        <v>PH.IC.IT.160605.01</v>
      </c>
      <c r="Q1992" s="12" t="str">
        <f t="shared" si="179"/>
        <v>CL.IC.IT.160605.01</v>
      </c>
    </row>
    <row r="1993" spans="1:25" ht="15">
      <c r="A1993" t="s">
        <v>4089</v>
      </c>
      <c r="C1993" s="2" t="s">
        <v>5740</v>
      </c>
      <c r="E1993" s="2" t="s">
        <v>6888</v>
      </c>
      <c r="F1993" t="s">
        <v>4457</v>
      </c>
      <c r="G1993" t="s">
        <v>4757</v>
      </c>
      <c r="H1993" s="22" t="s">
        <v>1406</v>
      </c>
      <c r="I1993" t="s">
        <v>4758</v>
      </c>
      <c r="J1993" s="11" t="str">
        <f t="shared" si="175"/>
        <v>IC.IT.160606</v>
      </c>
      <c r="K1993" s="2" t="s">
        <v>1192</v>
      </c>
      <c r="L1993" t="str">
        <f t="shared" si="176"/>
        <v>Apply heel/elbow pads</v>
      </c>
      <c r="M1993" s="12" t="str">
        <f t="shared" si="177"/>
        <v>PI.IC.IT.160606.01</v>
      </c>
      <c r="N1993" s="12"/>
      <c r="O1993" s="12" t="str">
        <f t="shared" si="178"/>
        <v>PH.IC.IT.160606.01</v>
      </c>
      <c r="Q1993" s="12" t="str">
        <f t="shared" si="179"/>
        <v>CL.IC.IT.160606.01</v>
      </c>
    </row>
    <row r="1994" spans="1:25" ht="15">
      <c r="A1994" t="s">
        <v>4089</v>
      </c>
      <c r="C1994" s="2" t="s">
        <v>5740</v>
      </c>
      <c r="E1994" s="2" t="s">
        <v>6888</v>
      </c>
      <c r="F1994" t="s">
        <v>4457</v>
      </c>
      <c r="G1994" t="s">
        <v>4640</v>
      </c>
      <c r="H1994" s="22" t="s">
        <v>1419</v>
      </c>
      <c r="I1994" t="s">
        <v>4641</v>
      </c>
      <c r="J1994" s="11" t="str">
        <f t="shared" si="175"/>
        <v>IC.IT.160607</v>
      </c>
      <c r="K1994" s="2" t="s">
        <v>1192</v>
      </c>
      <c r="L1994" t="str">
        <f t="shared" si="176"/>
        <v>Avoid turning/position on side at greater than 30 degree angle</v>
      </c>
      <c r="M1994" s="12" t="str">
        <f t="shared" si="177"/>
        <v>PI.IC.IT.160607.01</v>
      </c>
      <c r="N1994" s="12"/>
      <c r="O1994" s="12" t="str">
        <f t="shared" si="178"/>
        <v>PH.IC.IT.160607.01</v>
      </c>
      <c r="Q1994" s="12" t="str">
        <f t="shared" si="179"/>
        <v>CL.IC.IT.160607.01</v>
      </c>
    </row>
    <row r="1995" spans="1:25" ht="15">
      <c r="A1995" t="s">
        <v>4089</v>
      </c>
      <c r="C1995" s="2" t="s">
        <v>11480</v>
      </c>
      <c r="E1995" s="2" t="s">
        <v>6888</v>
      </c>
      <c r="F1995" t="s">
        <v>4457</v>
      </c>
      <c r="G1995" t="s">
        <v>4506</v>
      </c>
      <c r="H1995" s="22" t="s">
        <v>1550</v>
      </c>
      <c r="I1995" t="s">
        <v>1780</v>
      </c>
      <c r="J1995" s="11" t="str">
        <f t="shared" ref="J1995" si="180">CONCATENATE("IC.IT.",C1995,E1995,H1995)</f>
        <v>IC.IT.160608</v>
      </c>
      <c r="K1995" s="2" t="s">
        <v>11683</v>
      </c>
      <c r="L1995" t="str">
        <f t="shared" ref="L1995" si="181">G1995</f>
        <v>Other pressure reduction measures:</v>
      </c>
      <c r="M1995" s="12" t="str">
        <f t="shared" ref="M1995" si="182">CONCATENATE("PI.",J1995,".",K1995)</f>
        <v>PI.IC.IT.160608.01</v>
      </c>
      <c r="N1995" s="12"/>
      <c r="O1995" s="12" t="str">
        <f t="shared" ref="O1995" si="183">CONCATENATE("PH.",J1995,".",K1995)</f>
        <v>PH.IC.IT.160608.01</v>
      </c>
      <c r="Q1995" s="12" t="str">
        <f t="shared" ref="Q1995" si="184">CONCATENATE("CL.",J1995,".",K1995)</f>
        <v>CL.IC.IT.160608.01</v>
      </c>
    </row>
    <row r="1996" spans="1:25" ht="15">
      <c r="A1996" t="s">
        <v>4089</v>
      </c>
      <c r="C1996" s="2" t="s">
        <v>5740</v>
      </c>
      <c r="E1996" s="2" t="s">
        <v>6888</v>
      </c>
      <c r="F1996" t="s">
        <v>4457</v>
      </c>
      <c r="G1996" t="s">
        <v>579</v>
      </c>
      <c r="H1996" s="22" t="s">
        <v>760</v>
      </c>
      <c r="J1996" s="11" t="str">
        <f t="shared" si="175"/>
        <v>IC.IT.160609</v>
      </c>
      <c r="K1996" s="2" t="s">
        <v>1192</v>
      </c>
      <c r="L1996" t="str">
        <f t="shared" si="176"/>
        <v>Chair Air Cushion</v>
      </c>
      <c r="M1996" s="12" t="str">
        <f t="shared" si="177"/>
        <v>PI.IC.IT.160609.01</v>
      </c>
      <c r="N1996" s="12"/>
      <c r="O1996" s="12" t="str">
        <f t="shared" si="178"/>
        <v>PH.IC.IT.160609.01</v>
      </c>
      <c r="Q1996" s="12" t="str">
        <f t="shared" si="179"/>
        <v>CL.IC.IT.160609.01</v>
      </c>
      <c r="X1996" t="s">
        <v>613</v>
      </c>
      <c r="Y1996">
        <v>1132</v>
      </c>
    </row>
    <row r="1997" spans="1:25" ht="15">
      <c r="A1997" t="s">
        <v>4089</v>
      </c>
      <c r="C1997" s="2" t="s">
        <v>5740</v>
      </c>
      <c r="D1997" t="s">
        <v>4507</v>
      </c>
      <c r="E1997" s="2" t="s">
        <v>7284</v>
      </c>
      <c r="F1997" t="s">
        <v>4389</v>
      </c>
      <c r="G1997" s="2" t="s">
        <v>4390</v>
      </c>
      <c r="H1997" s="22" t="s">
        <v>1192</v>
      </c>
      <c r="I1997" s="22" t="s">
        <v>4391</v>
      </c>
      <c r="J1997" s="11" t="str">
        <f t="shared" si="175"/>
        <v>IC.IT.160701</v>
      </c>
      <c r="K1997" s="2" t="s">
        <v>1192</v>
      </c>
      <c r="L1997" t="str">
        <f t="shared" si="176"/>
        <v>Sage Boots</v>
      </c>
      <c r="M1997" s="12" t="str">
        <f t="shared" si="177"/>
        <v>PI.IC.IT.160701.01</v>
      </c>
      <c r="N1997" s="12"/>
      <c r="O1997" s="12" t="str">
        <f t="shared" si="178"/>
        <v>PH.IC.IT.160701.01</v>
      </c>
      <c r="Q1997" s="12" t="str">
        <f t="shared" si="179"/>
        <v>CL.IC.IT.160701.01</v>
      </c>
      <c r="R1997" t="s">
        <v>9277</v>
      </c>
      <c r="S1997">
        <v>216</v>
      </c>
    </row>
    <row r="1998" spans="1:25" ht="15">
      <c r="A1998" t="s">
        <v>4089</v>
      </c>
      <c r="C1998" s="2" t="s">
        <v>5740</v>
      </c>
      <c r="E1998" s="2" t="s">
        <v>7284</v>
      </c>
      <c r="F1998" t="s">
        <v>4389</v>
      </c>
      <c r="G1998" s="2" t="s">
        <v>4392</v>
      </c>
      <c r="H1998" s="22" t="s">
        <v>9391</v>
      </c>
      <c r="I1998" s="22" t="s">
        <v>4393</v>
      </c>
      <c r="J1998" s="11" t="str">
        <f t="shared" si="175"/>
        <v>IC.IT.160702</v>
      </c>
      <c r="K1998" s="2" t="s">
        <v>11324</v>
      </c>
      <c r="L1998" t="str">
        <f t="shared" si="176"/>
        <v>Prafo Boots</v>
      </c>
      <c r="M1998" s="12" t="str">
        <f t="shared" si="177"/>
        <v>PI.IC.IT.160702.01</v>
      </c>
      <c r="N1998" s="12"/>
      <c r="O1998" s="12" t="str">
        <f t="shared" si="178"/>
        <v>PH.IC.IT.160702.01</v>
      </c>
      <c r="Q1998" s="12" t="str">
        <f t="shared" si="179"/>
        <v>CL.IC.IT.160702.01</v>
      </c>
      <c r="R1998" t="s">
        <v>1141</v>
      </c>
      <c r="S1998">
        <v>216</v>
      </c>
    </row>
    <row r="1999" spans="1:25" ht="15">
      <c r="A1999" t="s">
        <v>4089</v>
      </c>
      <c r="C1999" s="2" t="s">
        <v>5740</v>
      </c>
      <c r="E1999" s="2" t="s">
        <v>7284</v>
      </c>
      <c r="F1999" t="s">
        <v>4389</v>
      </c>
      <c r="G1999" s="2" t="s">
        <v>4394</v>
      </c>
      <c r="H1999" s="22" t="s">
        <v>9640</v>
      </c>
      <c r="I1999" s="22" t="s">
        <v>4393</v>
      </c>
      <c r="J1999" s="11" t="str">
        <f t="shared" si="175"/>
        <v>IC.IT.160703</v>
      </c>
      <c r="K1999" s="2" t="s">
        <v>11324</v>
      </c>
      <c r="L1999" t="str">
        <f t="shared" si="176"/>
        <v>Padded Bed Rails</v>
      </c>
      <c r="M1999" s="12" t="str">
        <f t="shared" si="177"/>
        <v>PI.IC.IT.160703.01</v>
      </c>
      <c r="N1999" s="12"/>
      <c r="O1999" s="12" t="str">
        <f t="shared" si="178"/>
        <v>PH.IC.IT.160703.01</v>
      </c>
      <c r="Q1999" s="12" t="str">
        <f t="shared" si="179"/>
        <v>CL.IC.IT.160703.01</v>
      </c>
      <c r="R1999" t="s">
        <v>1141</v>
      </c>
      <c r="S1999">
        <v>216</v>
      </c>
    </row>
    <row r="2000" spans="1:25" ht="15">
      <c r="A2000" t="s">
        <v>4089</v>
      </c>
      <c r="B2000" t="s">
        <v>4395</v>
      </c>
      <c r="C2000" s="2" t="s">
        <v>6865</v>
      </c>
      <c r="D2000" t="s">
        <v>5363</v>
      </c>
      <c r="E2000" s="2" t="s">
        <v>11324</v>
      </c>
      <c r="F2000" t="s">
        <v>4396</v>
      </c>
      <c r="G2000" t="s">
        <v>4397</v>
      </c>
      <c r="H2000" s="22" t="s">
        <v>1396</v>
      </c>
      <c r="I2000" t="s">
        <v>4398</v>
      </c>
      <c r="J2000" s="11" t="str">
        <f t="shared" si="175"/>
        <v>IC.IT.170101</v>
      </c>
      <c r="K2000" s="2" t="s">
        <v>11324</v>
      </c>
      <c r="L2000" t="str">
        <f t="shared" si="176"/>
        <v>Standard Hospital Mattress</v>
      </c>
      <c r="M2000" s="12" t="str">
        <f t="shared" si="177"/>
        <v>PI.IC.IT.170101.01</v>
      </c>
      <c r="N2000" s="12"/>
      <c r="O2000" s="12" t="str">
        <f t="shared" si="178"/>
        <v>PH.IC.IT.170101.01</v>
      </c>
      <c r="Q2000" s="12" t="str">
        <f t="shared" si="179"/>
        <v>CL.IC.IT.170101.01</v>
      </c>
    </row>
    <row r="2001" spans="1:19" ht="15">
      <c r="A2001" t="s">
        <v>4089</v>
      </c>
      <c r="C2001" s="2" t="s">
        <v>6865</v>
      </c>
      <c r="E2001" s="2" t="s">
        <v>11324</v>
      </c>
      <c r="F2001" t="s">
        <v>4396</v>
      </c>
      <c r="G2001" t="s">
        <v>4525</v>
      </c>
      <c r="H2001" s="22" t="s">
        <v>1398</v>
      </c>
      <c r="I2001" t="s">
        <v>4526</v>
      </c>
      <c r="J2001" s="11" t="str">
        <f t="shared" si="175"/>
        <v>IC.IT.170102</v>
      </c>
      <c r="K2001" s="2" t="s">
        <v>11324</v>
      </c>
      <c r="L2001" t="str">
        <f t="shared" si="176"/>
        <v>Alternating Air Mattress</v>
      </c>
      <c r="M2001" s="12" t="str">
        <f t="shared" si="177"/>
        <v>PI.IC.IT.170102.01</v>
      </c>
      <c r="N2001" s="12"/>
      <c r="O2001" s="12" t="str">
        <f t="shared" si="178"/>
        <v>PH.IC.IT.170102.01</v>
      </c>
      <c r="Q2001" s="12" t="str">
        <f t="shared" si="179"/>
        <v>CL.IC.IT.170102.01</v>
      </c>
    </row>
    <row r="2002" spans="1:19" ht="15">
      <c r="A2002" t="s">
        <v>4089</v>
      </c>
      <c r="C2002" s="2" t="s">
        <v>6865</v>
      </c>
      <c r="E2002" s="2" t="s">
        <v>11324</v>
      </c>
      <c r="F2002" t="s">
        <v>4396</v>
      </c>
      <c r="G2002" t="s">
        <v>4527</v>
      </c>
      <c r="H2002" s="22" t="s">
        <v>1400</v>
      </c>
      <c r="I2002" t="s">
        <v>4528</v>
      </c>
      <c r="J2002" s="11" t="str">
        <f t="shared" si="175"/>
        <v>IC.IT.170103</v>
      </c>
      <c r="K2002" s="2" t="s">
        <v>11324</v>
      </c>
      <c r="L2002" t="str">
        <f t="shared" si="176"/>
        <v>Air Mattress Gortex Cover</v>
      </c>
      <c r="M2002" s="12" t="str">
        <f t="shared" si="177"/>
        <v>PI.IC.IT.170103.01</v>
      </c>
      <c r="N2002" s="12"/>
      <c r="O2002" s="12" t="str">
        <f t="shared" si="178"/>
        <v>PH.IC.IT.170103.01</v>
      </c>
      <c r="Q2002" s="12" t="str">
        <f t="shared" si="179"/>
        <v>CL.IC.IT.170103.01</v>
      </c>
    </row>
    <row r="2003" spans="1:19" ht="15">
      <c r="A2003" t="s">
        <v>4089</v>
      </c>
      <c r="C2003" s="2" t="s">
        <v>6865</v>
      </c>
      <c r="E2003" s="2" t="s">
        <v>11324</v>
      </c>
      <c r="F2003" t="s">
        <v>4396</v>
      </c>
      <c r="G2003" t="s">
        <v>4529</v>
      </c>
      <c r="H2003" s="22" t="s">
        <v>1402</v>
      </c>
      <c r="I2003" t="s">
        <v>4530</v>
      </c>
      <c r="J2003" s="11" t="str">
        <f t="shared" si="175"/>
        <v>IC.IT.170104</v>
      </c>
      <c r="K2003" s="2" t="s">
        <v>11324</v>
      </c>
      <c r="L2003" t="str">
        <f t="shared" si="176"/>
        <v>Low-Air Mattress</v>
      </c>
      <c r="M2003" s="12" t="str">
        <f t="shared" si="177"/>
        <v>PI.IC.IT.170104.01</v>
      </c>
      <c r="N2003" s="12"/>
      <c r="O2003" s="12" t="str">
        <f t="shared" si="178"/>
        <v>PH.IC.IT.170104.01</v>
      </c>
      <c r="Q2003" s="12" t="str">
        <f t="shared" si="179"/>
        <v>CL.IC.IT.170104.01</v>
      </c>
    </row>
    <row r="2004" spans="1:19" ht="15">
      <c r="A2004" t="s">
        <v>4089</v>
      </c>
      <c r="C2004" s="2" t="s">
        <v>6865</v>
      </c>
      <c r="E2004" s="2" t="s">
        <v>11324</v>
      </c>
      <c r="F2004" t="s">
        <v>4396</v>
      </c>
      <c r="G2004" t="s">
        <v>4531</v>
      </c>
      <c r="H2004" s="22" t="s">
        <v>1404</v>
      </c>
      <c r="I2004" t="s">
        <v>4532</v>
      </c>
      <c r="J2004" s="11" t="str">
        <f t="shared" si="175"/>
        <v>IC.IT.170105</v>
      </c>
      <c r="K2004" s="2" t="s">
        <v>11324</v>
      </c>
      <c r="L2004" t="str">
        <f t="shared" si="176"/>
        <v>Low Air Loss Bed</v>
      </c>
      <c r="M2004" s="12" t="str">
        <f t="shared" si="177"/>
        <v>PI.IC.IT.170105.01</v>
      </c>
      <c r="N2004" s="12"/>
      <c r="O2004" s="12" t="str">
        <f t="shared" si="178"/>
        <v>PH.IC.IT.170105.01</v>
      </c>
      <c r="Q2004" s="12" t="str">
        <f t="shared" si="179"/>
        <v>CL.IC.IT.170105.01</v>
      </c>
    </row>
    <row r="2005" spans="1:19" ht="15">
      <c r="A2005" t="s">
        <v>4089</v>
      </c>
      <c r="C2005" s="2" t="s">
        <v>6865</v>
      </c>
      <c r="E2005" s="2" t="s">
        <v>11324</v>
      </c>
      <c r="F2005" t="s">
        <v>4396</v>
      </c>
      <c r="G2005" t="s">
        <v>4533</v>
      </c>
      <c r="H2005" s="22" t="s">
        <v>1406</v>
      </c>
      <c r="I2005" t="s">
        <v>4534</v>
      </c>
      <c r="J2005" s="11" t="str">
        <f t="shared" si="175"/>
        <v>IC.IT.170106</v>
      </c>
      <c r="K2005" s="2" t="s">
        <v>11324</v>
      </c>
      <c r="L2005" t="str">
        <f t="shared" si="176"/>
        <v>Fluid Air Bed</v>
      </c>
      <c r="M2005" s="12" t="str">
        <f t="shared" si="177"/>
        <v>PI.IC.IT.170106.01</v>
      </c>
      <c r="N2005" s="12"/>
      <c r="O2005" s="12" t="str">
        <f t="shared" si="178"/>
        <v>PH.IC.IT.170106.01</v>
      </c>
      <c r="Q2005" s="12" t="str">
        <f t="shared" si="179"/>
        <v>CL.IC.IT.170106.01</v>
      </c>
    </row>
    <row r="2006" spans="1:19" ht="15">
      <c r="A2006" t="s">
        <v>4089</v>
      </c>
      <c r="C2006" s="2" t="s">
        <v>6865</v>
      </c>
      <c r="E2006" s="2" t="s">
        <v>11324</v>
      </c>
      <c r="F2006" t="s">
        <v>4396</v>
      </c>
      <c r="G2006" t="s">
        <v>4404</v>
      </c>
      <c r="H2006" s="22" t="s">
        <v>1419</v>
      </c>
      <c r="I2006" t="s">
        <v>4405</v>
      </c>
      <c r="J2006" s="11" t="str">
        <f t="shared" si="175"/>
        <v>IC.IT.170107</v>
      </c>
      <c r="K2006" s="2" t="s">
        <v>11324</v>
      </c>
      <c r="L2006" t="str">
        <f t="shared" si="176"/>
        <v>Under mattress scales</v>
      </c>
      <c r="M2006" s="12" t="str">
        <f t="shared" si="177"/>
        <v>PI.IC.IT.170107.01</v>
      </c>
      <c r="N2006" s="12"/>
      <c r="O2006" s="12" t="str">
        <f t="shared" si="178"/>
        <v>PH.IC.IT.170107.01</v>
      </c>
      <c r="Q2006" s="12" t="str">
        <f t="shared" si="179"/>
        <v>CL.IC.IT.170107.01</v>
      </c>
    </row>
    <row r="2007" spans="1:19" ht="15">
      <c r="A2007" t="s">
        <v>4089</v>
      </c>
      <c r="C2007" s="2" t="s">
        <v>6865</v>
      </c>
      <c r="E2007" s="2" t="s">
        <v>11324</v>
      </c>
      <c r="F2007" t="s">
        <v>4396</v>
      </c>
      <c r="G2007" t="s">
        <v>4406</v>
      </c>
      <c r="H2007" s="22" t="s">
        <v>1550</v>
      </c>
      <c r="I2007" t="s">
        <v>4407</v>
      </c>
      <c r="J2007" s="11" t="str">
        <f t="shared" si="175"/>
        <v>IC.IT.170108</v>
      </c>
      <c r="K2007" s="2" t="s">
        <v>11324</v>
      </c>
      <c r="L2007" t="str">
        <f t="shared" si="176"/>
        <v>PneuCare Dynamic</v>
      </c>
      <c r="M2007" s="12" t="str">
        <f t="shared" si="177"/>
        <v>PI.IC.IT.170108.01</v>
      </c>
      <c r="N2007" s="12"/>
      <c r="O2007" s="12" t="str">
        <f t="shared" si="178"/>
        <v>PH.IC.IT.170108.01</v>
      </c>
      <c r="Q2007" s="12" t="str">
        <f t="shared" si="179"/>
        <v>CL.IC.IT.170108.01</v>
      </c>
    </row>
    <row r="2008" spans="1:19" ht="15">
      <c r="A2008" t="s">
        <v>4089</v>
      </c>
      <c r="C2008" s="2" t="s">
        <v>6865</v>
      </c>
      <c r="E2008" s="2" t="s">
        <v>11324</v>
      </c>
      <c r="F2008" t="s">
        <v>4396</v>
      </c>
      <c r="G2008" t="s">
        <v>4408</v>
      </c>
      <c r="H2008" s="22" t="s">
        <v>1551</v>
      </c>
      <c r="I2008" t="s">
        <v>4409</v>
      </c>
      <c r="J2008" s="11" t="str">
        <f t="shared" si="175"/>
        <v>IC.IT.170109</v>
      </c>
      <c r="K2008" s="2" t="s">
        <v>11324</v>
      </c>
      <c r="L2008" t="str">
        <f t="shared" si="176"/>
        <v>Roto-bed</v>
      </c>
      <c r="M2008" s="12" t="str">
        <f t="shared" si="177"/>
        <v>PI.IC.IT.170109.01</v>
      </c>
      <c r="N2008" s="12"/>
      <c r="O2008" s="12" t="str">
        <f t="shared" si="178"/>
        <v>PH.IC.IT.170109.01</v>
      </c>
      <c r="Q2008" s="12" t="str">
        <f t="shared" si="179"/>
        <v>CL.IC.IT.170109.01</v>
      </c>
    </row>
    <row r="2009" spans="1:19" ht="15">
      <c r="A2009" t="s">
        <v>4089</v>
      </c>
      <c r="C2009" s="2" t="s">
        <v>1138</v>
      </c>
      <c r="E2009" s="2" t="s">
        <v>1192</v>
      </c>
      <c r="F2009" t="s">
        <v>4396</v>
      </c>
      <c r="G2009" t="s">
        <v>4410</v>
      </c>
      <c r="H2009" s="22" t="s">
        <v>1571</v>
      </c>
      <c r="I2009" t="s">
        <v>4411</v>
      </c>
      <c r="J2009" s="11" t="str">
        <f t="shared" si="175"/>
        <v>IC.IT.170110</v>
      </c>
      <c r="K2009" s="2" t="s">
        <v>1192</v>
      </c>
      <c r="L2009" t="str">
        <f t="shared" si="176"/>
        <v>Stryker Frame</v>
      </c>
      <c r="M2009" s="12" t="str">
        <f t="shared" si="177"/>
        <v>PI.IC.IT.170110.01</v>
      </c>
      <c r="N2009" s="12"/>
      <c r="O2009" s="12" t="str">
        <f t="shared" si="178"/>
        <v>PH.IC.IT.170110.01</v>
      </c>
      <c r="Q2009" s="12" t="str">
        <f t="shared" si="179"/>
        <v>CL.IC.IT.170110.01</v>
      </c>
    </row>
    <row r="2010" spans="1:19" ht="15">
      <c r="A2010" t="s">
        <v>4089</v>
      </c>
      <c r="C2010" s="2" t="s">
        <v>1138</v>
      </c>
      <c r="E2010" s="2" t="s">
        <v>1192</v>
      </c>
      <c r="F2010" t="s">
        <v>4396</v>
      </c>
      <c r="G2010" s="2" t="s">
        <v>4508</v>
      </c>
      <c r="H2010" s="22" t="s">
        <v>8048</v>
      </c>
      <c r="I2010" s="22" t="s">
        <v>4508</v>
      </c>
      <c r="J2010" s="11" t="str">
        <f t="shared" si="175"/>
        <v>IC.IT.170111</v>
      </c>
      <c r="K2010" s="2" t="s">
        <v>1192</v>
      </c>
      <c r="L2010" t="str">
        <f t="shared" si="176"/>
        <v>Bariatric</v>
      </c>
      <c r="M2010" s="12" t="str">
        <f t="shared" si="177"/>
        <v>PI.IC.IT.170111.01</v>
      </c>
      <c r="N2010" s="12"/>
      <c r="O2010" s="12" t="str">
        <f t="shared" si="178"/>
        <v>PH.IC.IT.170111.01</v>
      </c>
      <c r="Q2010" s="12" t="str">
        <f t="shared" si="179"/>
        <v>CL.IC.IT.170111.01</v>
      </c>
      <c r="R2010" t="s">
        <v>1141</v>
      </c>
      <c r="S2010">
        <v>135</v>
      </c>
    </row>
    <row r="2011" spans="1:19" ht="15">
      <c r="A2011" t="s">
        <v>4089</v>
      </c>
      <c r="C2011" s="2" t="s">
        <v>1138</v>
      </c>
      <c r="E2011" s="2" t="s">
        <v>1192</v>
      </c>
      <c r="F2011" t="s">
        <v>4396</v>
      </c>
      <c r="G2011" s="2" t="s">
        <v>4509</v>
      </c>
      <c r="H2011" s="22" t="s">
        <v>11023</v>
      </c>
      <c r="I2011" s="22" t="s">
        <v>4510</v>
      </c>
      <c r="J2011" s="11" t="str">
        <f t="shared" si="175"/>
        <v>IC.IT.170112</v>
      </c>
      <c r="K2011" s="2" t="s">
        <v>1192</v>
      </c>
      <c r="L2011" t="str">
        <f t="shared" si="176"/>
        <v>Percussion/Vibration</v>
      </c>
      <c r="M2011" s="12" t="str">
        <f t="shared" si="177"/>
        <v>PI.IC.IT.170112.01</v>
      </c>
      <c r="N2011" s="12"/>
      <c r="O2011" s="12" t="str">
        <f t="shared" si="178"/>
        <v>PH.IC.IT.170112.01</v>
      </c>
      <c r="Q2011" s="12" t="str">
        <f t="shared" si="179"/>
        <v>CL.IC.IT.170112.01</v>
      </c>
      <c r="R2011" t="s">
        <v>1141</v>
      </c>
      <c r="S2011">
        <v>136</v>
      </c>
    </row>
    <row r="2012" spans="1:19" ht="15">
      <c r="A2012" t="s">
        <v>4089</v>
      </c>
      <c r="C2012" s="2" t="s">
        <v>6865</v>
      </c>
      <c r="E2012" s="2" t="s">
        <v>11324</v>
      </c>
      <c r="F2012" t="s">
        <v>4396</v>
      </c>
      <c r="G2012" s="2" t="s">
        <v>4511</v>
      </c>
      <c r="H2012" s="22" t="s">
        <v>8201</v>
      </c>
      <c r="I2012" s="22" t="s">
        <v>4512</v>
      </c>
      <c r="J2012" s="11" t="str">
        <f t="shared" si="175"/>
        <v>IC.IT.170113</v>
      </c>
      <c r="K2012" s="2" t="s">
        <v>11324</v>
      </c>
      <c r="L2012" t="str">
        <f t="shared" si="176"/>
        <v>Rotation</v>
      </c>
      <c r="M2012" s="12" t="str">
        <f t="shared" si="177"/>
        <v>PI.IC.IT.170113.01</v>
      </c>
      <c r="N2012" s="12"/>
      <c r="O2012" s="12" t="str">
        <f t="shared" si="178"/>
        <v>PH.IC.IT.170113.01</v>
      </c>
      <c r="Q2012" s="12" t="str">
        <f t="shared" si="179"/>
        <v>CL.IC.IT.170113.01</v>
      </c>
      <c r="R2012" t="s">
        <v>1141</v>
      </c>
      <c r="S2012">
        <v>137</v>
      </c>
    </row>
    <row r="2013" spans="1:19" ht="15">
      <c r="A2013" t="s">
        <v>4089</v>
      </c>
      <c r="C2013" s="2" t="s">
        <v>6865</v>
      </c>
      <c r="E2013" s="2" t="s">
        <v>11324</v>
      </c>
      <c r="F2013" t="s">
        <v>4396</v>
      </c>
      <c r="G2013" s="2" t="s">
        <v>6996</v>
      </c>
      <c r="H2013" s="22" t="s">
        <v>9621</v>
      </c>
      <c r="I2013" s="22" t="s">
        <v>4513</v>
      </c>
      <c r="J2013" s="11" t="str">
        <f t="shared" si="175"/>
        <v>IC.IT.170114</v>
      </c>
      <c r="K2013" s="2" t="s">
        <v>11324</v>
      </c>
      <c r="L2013" t="str">
        <f t="shared" si="176"/>
        <v>Other: specify</v>
      </c>
      <c r="M2013" s="12" t="str">
        <f t="shared" si="177"/>
        <v>PI.IC.IT.170114.01</v>
      </c>
      <c r="N2013" s="12"/>
      <c r="O2013" s="12" t="str">
        <f t="shared" si="178"/>
        <v>PH.IC.IT.170114.01</v>
      </c>
      <c r="Q2013" s="12" t="str">
        <f t="shared" si="179"/>
        <v>CL.IC.IT.170114.01</v>
      </c>
      <c r="R2013" t="s">
        <v>9277</v>
      </c>
      <c r="S2013">
        <v>138</v>
      </c>
    </row>
    <row r="2014" spans="1:19" ht="15">
      <c r="A2014" t="s">
        <v>4089</v>
      </c>
      <c r="C2014" s="2" t="s">
        <v>1138</v>
      </c>
      <c r="E2014" s="2" t="s">
        <v>1192</v>
      </c>
      <c r="F2014" t="s">
        <v>4396</v>
      </c>
      <c r="G2014" s="2" t="s">
        <v>4514</v>
      </c>
      <c r="H2014" s="22" t="s">
        <v>6135</v>
      </c>
      <c r="I2014" s="22" t="s">
        <v>4515</v>
      </c>
      <c r="J2014" s="11" t="str">
        <f t="shared" si="175"/>
        <v>IC.IT.170115</v>
      </c>
      <c r="K2014" s="2" t="s">
        <v>1192</v>
      </c>
      <c r="L2014" t="str">
        <f t="shared" si="176"/>
        <v>Hi-Lo</v>
      </c>
      <c r="M2014" s="12" t="str">
        <f t="shared" si="177"/>
        <v>PI.IC.IT.170115.01</v>
      </c>
      <c r="N2014" s="12"/>
      <c r="O2014" s="12" t="str">
        <f t="shared" si="178"/>
        <v>PH.IC.IT.170115.01</v>
      </c>
      <c r="Q2014" s="12" t="str">
        <f t="shared" si="179"/>
        <v>CL.IC.IT.170115.01</v>
      </c>
      <c r="R2014" t="s">
        <v>1141</v>
      </c>
      <c r="S2014">
        <v>218</v>
      </c>
    </row>
    <row r="2015" spans="1:19" ht="15">
      <c r="A2015" t="s">
        <v>4089</v>
      </c>
      <c r="B2015" t="s">
        <v>939</v>
      </c>
      <c r="C2015" s="2" t="s">
        <v>965</v>
      </c>
      <c r="D2015" t="s">
        <v>4516</v>
      </c>
      <c r="E2015" s="2" t="s">
        <v>1192</v>
      </c>
      <c r="F2015" t="s">
        <v>4517</v>
      </c>
      <c r="G2015" t="s">
        <v>1182</v>
      </c>
      <c r="H2015" s="22" t="s">
        <v>1396</v>
      </c>
      <c r="I2015" t="s">
        <v>1182</v>
      </c>
      <c r="J2015" s="11" t="str">
        <f t="shared" si="175"/>
        <v>IC.IT.180101</v>
      </c>
      <c r="K2015" s="2" t="s">
        <v>1192</v>
      </c>
      <c r="L2015" t="str">
        <f t="shared" si="176"/>
        <v>Off</v>
      </c>
      <c r="M2015" s="12" t="str">
        <f t="shared" si="177"/>
        <v>PI.IC.IT.180101.01</v>
      </c>
      <c r="N2015" s="12"/>
      <c r="O2015" s="12" t="str">
        <f t="shared" si="178"/>
        <v>PH.IC.IT.180101.01</v>
      </c>
      <c r="Q2015" s="12" t="str">
        <f t="shared" si="179"/>
        <v>CL.IC.IT.180101.01</v>
      </c>
    </row>
    <row r="2016" spans="1:19" ht="15">
      <c r="A2016" t="s">
        <v>4089</v>
      </c>
      <c r="C2016" s="2" t="s">
        <v>965</v>
      </c>
      <c r="E2016" s="2" t="s">
        <v>1192</v>
      </c>
      <c r="F2016" t="s">
        <v>4517</v>
      </c>
      <c r="G2016" t="s">
        <v>1362</v>
      </c>
      <c r="H2016" s="22" t="s">
        <v>1398</v>
      </c>
      <c r="I2016" t="s">
        <v>1362</v>
      </c>
      <c r="J2016" s="11" t="str">
        <f t="shared" si="175"/>
        <v>IC.IT.180102</v>
      </c>
      <c r="K2016" s="2" t="s">
        <v>1192</v>
      </c>
      <c r="L2016" t="str">
        <f t="shared" si="176"/>
        <v>On</v>
      </c>
      <c r="M2016" s="12" t="str">
        <f t="shared" si="177"/>
        <v>PI.IC.IT.180102.01</v>
      </c>
      <c r="N2016" s="12"/>
      <c r="O2016" s="12" t="str">
        <f t="shared" si="178"/>
        <v>PH.IC.IT.180102.01</v>
      </c>
      <c r="Q2016" s="12" t="str">
        <f t="shared" si="179"/>
        <v>CL.IC.IT.180102.01</v>
      </c>
    </row>
    <row r="2017" spans="1:19" ht="15">
      <c r="A2017" t="s">
        <v>4089</v>
      </c>
      <c r="C2017" s="2" t="s">
        <v>965</v>
      </c>
      <c r="E2017" s="2" t="s">
        <v>1192</v>
      </c>
      <c r="F2017" t="s">
        <v>4517</v>
      </c>
      <c r="G2017" t="s">
        <v>4518</v>
      </c>
      <c r="H2017" s="22" t="s">
        <v>1400</v>
      </c>
      <c r="I2017" t="s">
        <v>4519</v>
      </c>
      <c r="J2017" s="11" t="str">
        <f t="shared" si="175"/>
        <v>IC.IT.180103</v>
      </c>
      <c r="K2017" s="2" t="s">
        <v>1192</v>
      </c>
      <c r="L2017" t="str">
        <f t="shared" si="176"/>
        <v>Alarm limits (specify)</v>
      </c>
      <c r="M2017" s="12" t="str">
        <f t="shared" si="177"/>
        <v>PI.IC.IT.180103.01</v>
      </c>
      <c r="N2017" s="12"/>
      <c r="O2017" s="12" t="str">
        <f t="shared" si="178"/>
        <v>PH.IC.IT.180103.01</v>
      </c>
      <c r="Q2017" s="12" t="str">
        <f t="shared" si="179"/>
        <v>CL.IC.IT.180103.01</v>
      </c>
    </row>
    <row r="2018" spans="1:19" ht="15">
      <c r="A2018" t="s">
        <v>4089</v>
      </c>
      <c r="C2018" s="2" t="s">
        <v>965</v>
      </c>
      <c r="E2018" s="2" t="s">
        <v>1192</v>
      </c>
      <c r="F2018" t="s">
        <v>4517</v>
      </c>
      <c r="G2018" s="2" t="s">
        <v>4520</v>
      </c>
      <c r="H2018" s="22" t="s">
        <v>7070</v>
      </c>
      <c r="I2018" s="22" t="s">
        <v>4521</v>
      </c>
      <c r="J2018" s="11" t="str">
        <f t="shared" si="175"/>
        <v>IC.IT.180104</v>
      </c>
      <c r="K2018" s="2" t="s">
        <v>1192</v>
      </c>
      <c r="L2018" t="str">
        <f t="shared" si="176"/>
        <v>Alarm set</v>
      </c>
      <c r="M2018" s="12" t="str">
        <f t="shared" si="177"/>
        <v>PI.IC.IT.180104.01</v>
      </c>
      <c r="N2018" s="12"/>
      <c r="O2018" s="12" t="str">
        <f t="shared" si="178"/>
        <v>PH.IC.IT.180104.01</v>
      </c>
      <c r="Q2018" s="12" t="str">
        <f t="shared" si="179"/>
        <v>CL.IC.IT.180104.01</v>
      </c>
      <c r="R2018" t="s">
        <v>1141</v>
      </c>
      <c r="S2018">
        <v>783</v>
      </c>
    </row>
    <row r="2019" spans="1:19" ht="15">
      <c r="A2019" t="s">
        <v>4089</v>
      </c>
      <c r="C2019" s="2" t="s">
        <v>965</v>
      </c>
      <c r="E2019" s="2" t="s">
        <v>1192</v>
      </c>
      <c r="F2019" t="s">
        <v>4517</v>
      </c>
      <c r="G2019" s="2" t="s">
        <v>4522</v>
      </c>
      <c r="H2019" s="22" t="s">
        <v>7071</v>
      </c>
      <c r="I2019" s="22" t="s">
        <v>4523</v>
      </c>
      <c r="J2019" s="11" t="str">
        <f t="shared" si="175"/>
        <v>IC.IT.180105</v>
      </c>
      <c r="K2019" s="2" t="s">
        <v>1192</v>
      </c>
      <c r="L2019" t="str">
        <f t="shared" si="176"/>
        <v>Alarms on</v>
      </c>
      <c r="M2019" s="12" t="str">
        <f t="shared" si="177"/>
        <v>PI.IC.IT.180105.01</v>
      </c>
      <c r="N2019" s="12"/>
      <c r="O2019" s="12" t="str">
        <f t="shared" si="178"/>
        <v>PH.IC.IT.180105.01</v>
      </c>
      <c r="Q2019" s="12" t="str">
        <f t="shared" si="179"/>
        <v>CL.IC.IT.180105.01</v>
      </c>
      <c r="R2019" t="s">
        <v>1141</v>
      </c>
      <c r="S2019">
        <v>784</v>
      </c>
    </row>
    <row r="2020" spans="1:19" ht="15">
      <c r="A2020" t="s">
        <v>4089</v>
      </c>
      <c r="B2020" t="s">
        <v>945</v>
      </c>
      <c r="C2020" s="2" t="s">
        <v>5743</v>
      </c>
      <c r="D2020" s="19" t="s">
        <v>4524</v>
      </c>
      <c r="E2020" s="2" t="s">
        <v>1199</v>
      </c>
      <c r="F2020" t="s">
        <v>4969</v>
      </c>
      <c r="G2020" t="s">
        <v>1182</v>
      </c>
      <c r="H2020" s="22" t="s">
        <v>1396</v>
      </c>
      <c r="I2020" t="s">
        <v>1182</v>
      </c>
      <c r="J2020" s="11" t="str">
        <f t="shared" si="175"/>
        <v>IC.IT.180201</v>
      </c>
      <c r="K2020" s="2" t="s">
        <v>11324</v>
      </c>
      <c r="L2020" t="str">
        <f t="shared" si="176"/>
        <v>Off</v>
      </c>
      <c r="M2020" s="12" t="str">
        <f t="shared" si="177"/>
        <v>PI.IC.IT.180201.01</v>
      </c>
      <c r="N2020" s="12"/>
      <c r="O2020" s="12" t="str">
        <f t="shared" si="178"/>
        <v>PH.IC.IT.180201.01</v>
      </c>
      <c r="Q2020" s="12" t="str">
        <f t="shared" si="179"/>
        <v>CL.IC.IT.180201.01</v>
      </c>
    </row>
    <row r="2021" spans="1:19" ht="15">
      <c r="A2021" t="s">
        <v>4089</v>
      </c>
      <c r="C2021" s="2" t="s">
        <v>5743</v>
      </c>
      <c r="E2021" s="2" t="s">
        <v>1199</v>
      </c>
      <c r="F2021" t="s">
        <v>4969</v>
      </c>
      <c r="G2021" t="s">
        <v>1362</v>
      </c>
      <c r="H2021" s="22" t="s">
        <v>1398</v>
      </c>
      <c r="I2021" t="s">
        <v>1362</v>
      </c>
      <c r="J2021" s="11" t="str">
        <f t="shared" si="175"/>
        <v>IC.IT.180202</v>
      </c>
      <c r="K2021" s="2" t="s">
        <v>11324</v>
      </c>
      <c r="L2021" t="str">
        <f t="shared" si="176"/>
        <v>On</v>
      </c>
      <c r="M2021" s="12" t="str">
        <f t="shared" si="177"/>
        <v>PI.IC.IT.180202.01</v>
      </c>
      <c r="N2021" s="12"/>
      <c r="O2021" s="12" t="str">
        <f t="shared" si="178"/>
        <v>PH.IC.IT.180202.01</v>
      </c>
      <c r="Q2021" s="12" t="str">
        <f t="shared" si="179"/>
        <v>CL.IC.IT.180202.01</v>
      </c>
    </row>
    <row r="2022" spans="1:19" ht="15">
      <c r="A2022" t="s">
        <v>4089</v>
      </c>
      <c r="C2022" s="2" t="s">
        <v>5743</v>
      </c>
      <c r="D2022" t="s">
        <v>945</v>
      </c>
      <c r="E2022" s="2" t="s">
        <v>1199</v>
      </c>
      <c r="F2022" t="s">
        <v>4697</v>
      </c>
      <c r="G2022" t="s">
        <v>4698</v>
      </c>
      <c r="H2022" s="22" t="s">
        <v>1400</v>
      </c>
      <c r="I2022" t="s">
        <v>1780</v>
      </c>
      <c r="J2022" s="11" t="str">
        <f t="shared" si="175"/>
        <v>IC.IT.180203</v>
      </c>
      <c r="K2022" s="2" t="s">
        <v>11324</v>
      </c>
      <c r="L2022" t="str">
        <f t="shared" si="176"/>
        <v>Enter free text</v>
      </c>
      <c r="M2022" s="12" t="str">
        <f t="shared" si="177"/>
        <v>PI.IC.IT.180203.01</v>
      </c>
      <c r="N2022" s="12"/>
      <c r="O2022" s="12" t="str">
        <f t="shared" si="178"/>
        <v>PH.IC.IT.180203.01</v>
      </c>
      <c r="Q2022" s="12" t="str">
        <f t="shared" si="179"/>
        <v>CL.IC.IT.180203.01</v>
      </c>
    </row>
    <row r="2023" spans="1:19" ht="15">
      <c r="A2023" t="s">
        <v>4089</v>
      </c>
      <c r="B2023" t="s">
        <v>945</v>
      </c>
      <c r="C2023" s="2" t="s">
        <v>5743</v>
      </c>
      <c r="D2023" t="s">
        <v>4699</v>
      </c>
      <c r="E2023" s="2" t="s">
        <v>946</v>
      </c>
      <c r="F2023" t="s">
        <v>4700</v>
      </c>
      <c r="G2023" t="s">
        <v>4698</v>
      </c>
      <c r="H2023" s="22" t="s">
        <v>1396</v>
      </c>
      <c r="I2023" t="s">
        <v>1780</v>
      </c>
      <c r="J2023" s="11" t="str">
        <f t="shared" ref="J2023:J2086" si="185">CONCATENATE("IC.IT.",C2023,E2023,H2023)</f>
        <v>IC.IT.180301</v>
      </c>
      <c r="K2023" s="2" t="s">
        <v>11324</v>
      </c>
      <c r="L2023" t="str">
        <f t="shared" ref="L2023:L2086" si="186">G2023</f>
        <v>Enter free text</v>
      </c>
      <c r="M2023" s="12" t="str">
        <f t="shared" ref="M2023:M2086" si="187">CONCATENATE("PI.",J2023,".",K2023)</f>
        <v>PI.IC.IT.180301.01</v>
      </c>
      <c r="N2023" s="12"/>
      <c r="O2023" s="12" t="str">
        <f t="shared" ref="O2023:O2086" si="188">CONCATENATE("PH.",J2023,".",K2023)</f>
        <v>PH.IC.IT.180301.01</v>
      </c>
      <c r="Q2023" s="12" t="str">
        <f t="shared" ref="Q2023:Q2086" si="189">CONCATENATE("CL.",J2023,".",K2023)</f>
        <v>CL.IC.IT.180301.01</v>
      </c>
    </row>
    <row r="2024" spans="1:19" ht="15">
      <c r="A2024" t="s">
        <v>4089</v>
      </c>
      <c r="C2024" s="2" t="s">
        <v>5743</v>
      </c>
      <c r="D2024" t="s">
        <v>945</v>
      </c>
      <c r="E2024" s="2" t="s">
        <v>946</v>
      </c>
      <c r="F2024" t="s">
        <v>4701</v>
      </c>
      <c r="G2024" t="s">
        <v>1182</v>
      </c>
      <c r="H2024" s="22" t="s">
        <v>1398</v>
      </c>
      <c r="I2024" t="s">
        <v>1182</v>
      </c>
      <c r="J2024" s="11" t="str">
        <f t="shared" si="185"/>
        <v>IC.IT.180302</v>
      </c>
      <c r="K2024" s="2" t="s">
        <v>11324</v>
      </c>
      <c r="L2024" t="str">
        <f t="shared" si="186"/>
        <v>Off</v>
      </c>
      <c r="M2024" s="12" t="str">
        <f t="shared" si="187"/>
        <v>PI.IC.IT.180302.01</v>
      </c>
      <c r="N2024" s="12"/>
      <c r="O2024" s="12" t="str">
        <f t="shared" si="188"/>
        <v>PH.IC.IT.180302.01</v>
      </c>
      <c r="Q2024" s="12" t="str">
        <f t="shared" si="189"/>
        <v>CL.IC.IT.180302.01</v>
      </c>
    </row>
    <row r="2025" spans="1:19" ht="15">
      <c r="A2025" t="s">
        <v>4089</v>
      </c>
      <c r="C2025" s="2" t="s">
        <v>5743</v>
      </c>
      <c r="E2025" s="2" t="s">
        <v>946</v>
      </c>
      <c r="F2025" t="s">
        <v>4701</v>
      </c>
      <c r="G2025" t="s">
        <v>1362</v>
      </c>
      <c r="H2025" s="22" t="s">
        <v>1400</v>
      </c>
      <c r="I2025" t="s">
        <v>1362</v>
      </c>
      <c r="J2025" s="11" t="str">
        <f t="shared" si="185"/>
        <v>IC.IT.180303</v>
      </c>
      <c r="K2025" s="2" t="s">
        <v>11324</v>
      </c>
      <c r="L2025" t="str">
        <f t="shared" si="186"/>
        <v>On</v>
      </c>
      <c r="M2025" s="12" t="str">
        <f t="shared" si="187"/>
        <v>PI.IC.IT.180303.01</v>
      </c>
      <c r="N2025" s="12"/>
      <c r="O2025" s="12" t="str">
        <f t="shared" si="188"/>
        <v>PH.IC.IT.180303.01</v>
      </c>
      <c r="Q2025" s="12" t="str">
        <f t="shared" si="189"/>
        <v>CL.IC.IT.180303.01</v>
      </c>
    </row>
    <row r="2026" spans="1:19" ht="15">
      <c r="A2026" t="s">
        <v>4089</v>
      </c>
      <c r="B2026" t="s">
        <v>945</v>
      </c>
      <c r="C2026" s="2" t="s">
        <v>5743</v>
      </c>
      <c r="D2026" t="s">
        <v>4702</v>
      </c>
      <c r="E2026" s="2" t="s">
        <v>948</v>
      </c>
      <c r="F2026" t="s">
        <v>4703</v>
      </c>
      <c r="G2026" t="s">
        <v>4698</v>
      </c>
      <c r="H2026" s="22" t="s">
        <v>1396</v>
      </c>
      <c r="I2026" t="s">
        <v>1780</v>
      </c>
      <c r="J2026" s="11" t="str">
        <f t="shared" si="185"/>
        <v>IC.IT.180401</v>
      </c>
      <c r="K2026" s="2" t="s">
        <v>11324</v>
      </c>
      <c r="L2026" t="str">
        <f t="shared" si="186"/>
        <v>Enter free text</v>
      </c>
      <c r="M2026" s="12" t="str">
        <f t="shared" si="187"/>
        <v>PI.IC.IT.180401.01</v>
      </c>
      <c r="N2026" s="12"/>
      <c r="O2026" s="12" t="str">
        <f t="shared" si="188"/>
        <v>PH.IC.IT.180401.01</v>
      </c>
      <c r="Q2026" s="12" t="str">
        <f t="shared" si="189"/>
        <v>CL.IC.IT.180401.01</v>
      </c>
    </row>
    <row r="2027" spans="1:19" ht="15">
      <c r="A2027" t="s">
        <v>4089</v>
      </c>
      <c r="C2027" s="2" t="s">
        <v>5743</v>
      </c>
      <c r="D2027" t="s">
        <v>945</v>
      </c>
      <c r="E2027" s="2" t="s">
        <v>948</v>
      </c>
      <c r="F2027" t="s">
        <v>4577</v>
      </c>
      <c r="G2027" t="s">
        <v>1182</v>
      </c>
      <c r="H2027" s="22" t="s">
        <v>1398</v>
      </c>
      <c r="I2027" t="s">
        <v>1182</v>
      </c>
      <c r="J2027" s="11" t="str">
        <f t="shared" si="185"/>
        <v>IC.IT.180402</v>
      </c>
      <c r="K2027" s="2" t="s">
        <v>11324</v>
      </c>
      <c r="L2027" t="str">
        <f t="shared" si="186"/>
        <v>Off</v>
      </c>
      <c r="M2027" s="12" t="str">
        <f t="shared" si="187"/>
        <v>PI.IC.IT.180402.01</v>
      </c>
      <c r="N2027" s="12"/>
      <c r="O2027" s="12" t="str">
        <f t="shared" si="188"/>
        <v>PH.IC.IT.180402.01</v>
      </c>
      <c r="Q2027" s="12" t="str">
        <f t="shared" si="189"/>
        <v>CL.IC.IT.180402.01</v>
      </c>
    </row>
    <row r="2028" spans="1:19" ht="15">
      <c r="A2028" t="s">
        <v>4089</v>
      </c>
      <c r="C2028" s="2" t="s">
        <v>5743</v>
      </c>
      <c r="E2028" s="2" t="s">
        <v>948</v>
      </c>
      <c r="F2028" t="s">
        <v>4577</v>
      </c>
      <c r="G2028" t="s">
        <v>1362</v>
      </c>
      <c r="H2028" s="22" t="s">
        <v>1400</v>
      </c>
      <c r="I2028" t="s">
        <v>1362</v>
      </c>
      <c r="J2028" s="11" t="str">
        <f t="shared" si="185"/>
        <v>IC.IT.180403</v>
      </c>
      <c r="K2028" s="2" t="s">
        <v>11324</v>
      </c>
      <c r="L2028" t="str">
        <f t="shared" si="186"/>
        <v>On</v>
      </c>
      <c r="M2028" s="12" t="str">
        <f t="shared" si="187"/>
        <v>PI.IC.IT.180403.01</v>
      </c>
      <c r="N2028" s="12"/>
      <c r="O2028" s="12" t="str">
        <f t="shared" si="188"/>
        <v>PH.IC.IT.180403.01</v>
      </c>
      <c r="Q2028" s="12" t="str">
        <f t="shared" si="189"/>
        <v>CL.IC.IT.180403.01</v>
      </c>
    </row>
    <row r="2029" spans="1:19" ht="15">
      <c r="A2029" t="s">
        <v>4089</v>
      </c>
      <c r="B2029" t="s">
        <v>945</v>
      </c>
      <c r="C2029" s="2" t="s">
        <v>5743</v>
      </c>
      <c r="D2029" t="s">
        <v>4578</v>
      </c>
      <c r="E2029" s="2" t="s">
        <v>7071</v>
      </c>
      <c r="F2029" t="s">
        <v>4579</v>
      </c>
      <c r="G2029" t="s">
        <v>1182</v>
      </c>
      <c r="H2029" s="22" t="s">
        <v>1396</v>
      </c>
      <c r="I2029" t="s">
        <v>1182</v>
      </c>
      <c r="J2029" s="11" t="str">
        <f t="shared" si="185"/>
        <v>IC.IT.180501</v>
      </c>
      <c r="K2029" s="2" t="s">
        <v>11324</v>
      </c>
      <c r="L2029" t="str">
        <f t="shared" si="186"/>
        <v>Off</v>
      </c>
      <c r="M2029" s="12" t="str">
        <f t="shared" si="187"/>
        <v>PI.IC.IT.180501.01</v>
      </c>
      <c r="N2029" s="12"/>
      <c r="O2029" s="12" t="str">
        <f t="shared" si="188"/>
        <v>PH.IC.IT.180501.01</v>
      </c>
      <c r="Q2029" s="12" t="str">
        <f t="shared" si="189"/>
        <v>CL.IC.IT.180501.01</v>
      </c>
    </row>
    <row r="2030" spans="1:19" ht="15">
      <c r="A2030" t="s">
        <v>4089</v>
      </c>
      <c r="C2030" s="2" t="s">
        <v>5743</v>
      </c>
      <c r="E2030" s="2" t="s">
        <v>7071</v>
      </c>
      <c r="F2030" t="s">
        <v>4579</v>
      </c>
      <c r="G2030" t="s">
        <v>1362</v>
      </c>
      <c r="H2030" s="22" t="s">
        <v>1398</v>
      </c>
      <c r="I2030" t="s">
        <v>1362</v>
      </c>
      <c r="J2030" s="11" t="str">
        <f t="shared" si="185"/>
        <v>IC.IT.180502</v>
      </c>
      <c r="K2030" s="2" t="s">
        <v>11324</v>
      </c>
      <c r="L2030" t="str">
        <f t="shared" si="186"/>
        <v>On</v>
      </c>
      <c r="M2030" s="12" t="str">
        <f t="shared" si="187"/>
        <v>PI.IC.IT.180502.01</v>
      </c>
      <c r="N2030" s="12"/>
      <c r="O2030" s="12" t="str">
        <f t="shared" si="188"/>
        <v>PH.IC.IT.180502.01</v>
      </c>
      <c r="Q2030" s="12" t="str">
        <f t="shared" si="189"/>
        <v>CL.IC.IT.180502.01</v>
      </c>
    </row>
    <row r="2031" spans="1:19" ht="15">
      <c r="A2031" t="s">
        <v>4089</v>
      </c>
      <c r="C2031" s="2" t="s">
        <v>5743</v>
      </c>
      <c r="E2031" s="2" t="s">
        <v>7071</v>
      </c>
      <c r="F2031" t="s">
        <v>4579</v>
      </c>
      <c r="G2031" t="s">
        <v>4518</v>
      </c>
      <c r="H2031" s="22" t="s">
        <v>1400</v>
      </c>
      <c r="I2031" t="s">
        <v>4519</v>
      </c>
      <c r="J2031" s="11" t="str">
        <f t="shared" si="185"/>
        <v>IC.IT.180503</v>
      </c>
      <c r="K2031" s="2" t="s">
        <v>11324</v>
      </c>
      <c r="L2031" t="str">
        <f t="shared" si="186"/>
        <v>Alarm limits (specify)</v>
      </c>
      <c r="M2031" s="12" t="str">
        <f t="shared" si="187"/>
        <v>PI.IC.IT.180503.01</v>
      </c>
      <c r="N2031" s="12"/>
      <c r="O2031" s="12" t="str">
        <f t="shared" si="188"/>
        <v>PH.IC.IT.180503.01</v>
      </c>
      <c r="Q2031" s="12" t="str">
        <f t="shared" si="189"/>
        <v>CL.IC.IT.180503.01</v>
      </c>
    </row>
    <row r="2032" spans="1:19" ht="15">
      <c r="A2032" t="s">
        <v>4089</v>
      </c>
      <c r="C2032" s="2" t="s">
        <v>5743</v>
      </c>
      <c r="D2032" t="s">
        <v>4445</v>
      </c>
      <c r="E2032" s="2" t="s">
        <v>6888</v>
      </c>
      <c r="F2032" s="19" t="s">
        <v>4446</v>
      </c>
      <c r="G2032" t="s">
        <v>4447</v>
      </c>
      <c r="H2032" s="22" t="s">
        <v>1396</v>
      </c>
      <c r="I2032" t="s">
        <v>4448</v>
      </c>
      <c r="J2032" s="11" t="str">
        <f t="shared" si="185"/>
        <v>IC.IT.180601</v>
      </c>
      <c r="K2032" s="2" t="s">
        <v>11324</v>
      </c>
      <c r="L2032" t="str">
        <f t="shared" si="186"/>
        <v>Warming Lights/Lamp</v>
      </c>
      <c r="M2032" s="12" t="str">
        <f t="shared" si="187"/>
        <v>PI.IC.IT.180601.01</v>
      </c>
      <c r="N2032" s="12"/>
      <c r="O2032" s="12" t="str">
        <f t="shared" si="188"/>
        <v>PH.IC.IT.180601.01</v>
      </c>
      <c r="Q2032" s="12" t="str">
        <f t="shared" si="189"/>
        <v>CL.IC.IT.180601.01</v>
      </c>
    </row>
    <row r="2033" spans="1:19" ht="15">
      <c r="A2033" t="s">
        <v>4089</v>
      </c>
      <c r="C2033" s="2" t="s">
        <v>5743</v>
      </c>
      <c r="E2033" s="2" t="s">
        <v>6888</v>
      </c>
      <c r="F2033" t="s">
        <v>4449</v>
      </c>
      <c r="G2033" t="s">
        <v>4450</v>
      </c>
      <c r="H2033" s="22" t="s">
        <v>1398</v>
      </c>
      <c r="I2033" t="s">
        <v>4451</v>
      </c>
      <c r="J2033" s="11" t="str">
        <f t="shared" si="185"/>
        <v>IC.IT.180602</v>
      </c>
      <c r="K2033" s="2" t="s">
        <v>11324</v>
      </c>
      <c r="L2033" t="str">
        <f t="shared" si="186"/>
        <v>Warm Blankets</v>
      </c>
      <c r="M2033" s="12" t="str">
        <f t="shared" si="187"/>
        <v>PI.IC.IT.180602.01</v>
      </c>
      <c r="N2033" s="12"/>
      <c r="O2033" s="12" t="str">
        <f t="shared" si="188"/>
        <v>PH.IC.IT.180602.01</v>
      </c>
      <c r="Q2033" s="12" t="str">
        <f t="shared" si="189"/>
        <v>CL.IC.IT.180602.01</v>
      </c>
    </row>
    <row r="2034" spans="1:19" ht="15">
      <c r="A2034" t="s">
        <v>4089</v>
      </c>
      <c r="C2034" s="2" t="s">
        <v>5743</v>
      </c>
      <c r="E2034" s="2" t="s">
        <v>6888</v>
      </c>
      <c r="F2034" t="s">
        <v>4449</v>
      </c>
      <c r="G2034" t="s">
        <v>4452</v>
      </c>
      <c r="H2034" s="22" t="s">
        <v>1400</v>
      </c>
      <c r="I2034" t="s">
        <v>4453</v>
      </c>
      <c r="J2034" s="11" t="str">
        <f t="shared" si="185"/>
        <v>IC.IT.180603</v>
      </c>
      <c r="K2034" s="2" t="s">
        <v>11324</v>
      </c>
      <c r="L2034" t="str">
        <f t="shared" si="186"/>
        <v>Warming Unit/Blanket</v>
      </c>
      <c r="M2034" s="12" t="str">
        <f t="shared" si="187"/>
        <v>PI.IC.IT.180603.01</v>
      </c>
      <c r="N2034" s="12"/>
      <c r="O2034" s="12" t="str">
        <f t="shared" si="188"/>
        <v>PH.IC.IT.180603.01</v>
      </c>
      <c r="Q2034" s="12" t="str">
        <f t="shared" si="189"/>
        <v>CL.IC.IT.180603.01</v>
      </c>
    </row>
    <row r="2035" spans="1:19" ht="15">
      <c r="A2035" t="s">
        <v>4089</v>
      </c>
      <c r="C2035" s="2" t="s">
        <v>5743</v>
      </c>
      <c r="E2035" s="2" t="s">
        <v>6888</v>
      </c>
      <c r="F2035" t="s">
        <v>4449</v>
      </c>
      <c r="G2035" t="s">
        <v>4454</v>
      </c>
      <c r="H2035" s="22" t="s">
        <v>1402</v>
      </c>
      <c r="I2035" t="s">
        <v>4455</v>
      </c>
      <c r="J2035" s="11" t="str">
        <f t="shared" si="185"/>
        <v>IC.IT.180604</v>
      </c>
      <c r="K2035" s="2" t="s">
        <v>11324</v>
      </c>
      <c r="L2035" t="str">
        <f t="shared" si="186"/>
        <v>Blood Warmer</v>
      </c>
      <c r="M2035" s="12" t="str">
        <f t="shared" si="187"/>
        <v>PI.IC.IT.180604.01</v>
      </c>
      <c r="N2035" s="12"/>
      <c r="O2035" s="12" t="str">
        <f t="shared" si="188"/>
        <v>PH.IC.IT.180604.01</v>
      </c>
      <c r="Q2035" s="12" t="str">
        <f t="shared" si="189"/>
        <v>CL.IC.IT.180604.01</v>
      </c>
    </row>
    <row r="2036" spans="1:19" ht="15">
      <c r="A2036" t="s">
        <v>4089</v>
      </c>
      <c r="C2036" s="2" t="s">
        <v>5743</v>
      </c>
      <c r="E2036" s="2" t="s">
        <v>6888</v>
      </c>
      <c r="F2036" t="s">
        <v>4449</v>
      </c>
      <c r="G2036" s="2" t="s">
        <v>6996</v>
      </c>
      <c r="H2036" s="22" t="s">
        <v>7071</v>
      </c>
      <c r="I2036" s="22" t="s">
        <v>4513</v>
      </c>
      <c r="J2036" s="11" t="str">
        <f t="shared" si="185"/>
        <v>IC.IT.180605</v>
      </c>
      <c r="K2036" s="2" t="s">
        <v>11324</v>
      </c>
      <c r="L2036" t="str">
        <f t="shared" si="186"/>
        <v>Other: specify</v>
      </c>
      <c r="M2036" s="12" t="str">
        <f t="shared" si="187"/>
        <v>PI.IC.IT.180605.01</v>
      </c>
      <c r="N2036" s="12"/>
      <c r="O2036" s="12" t="str">
        <f t="shared" si="188"/>
        <v>PH.IC.IT.180605.01</v>
      </c>
      <c r="Q2036" s="12" t="str">
        <f t="shared" si="189"/>
        <v>CL.IC.IT.180605.01</v>
      </c>
      <c r="R2036" t="s">
        <v>1141</v>
      </c>
      <c r="S2036">
        <v>139</v>
      </c>
    </row>
    <row r="2037" spans="1:19" ht="15">
      <c r="A2037" t="s">
        <v>4089</v>
      </c>
      <c r="B2037" t="s">
        <v>4456</v>
      </c>
      <c r="C2037" s="2" t="s">
        <v>10174</v>
      </c>
      <c r="D2037" t="s">
        <v>4607</v>
      </c>
      <c r="E2037" s="2" t="s">
        <v>11324</v>
      </c>
      <c r="F2037" t="s">
        <v>5126</v>
      </c>
      <c r="G2037" t="s">
        <v>2702</v>
      </c>
      <c r="H2037" s="22" t="s">
        <v>1396</v>
      </c>
      <c r="I2037" t="s">
        <v>2703</v>
      </c>
      <c r="J2037" s="11" t="str">
        <f t="shared" si="185"/>
        <v>IC.IT.190101</v>
      </c>
      <c r="K2037" s="2" t="s">
        <v>11324</v>
      </c>
      <c r="L2037" t="str">
        <f t="shared" si="186"/>
        <v xml:space="preserve">     Brown</v>
      </c>
      <c r="M2037" s="12" t="str">
        <f t="shared" si="187"/>
        <v>PI.IC.IT.190101.01</v>
      </c>
      <c r="N2037" s="12"/>
      <c r="O2037" s="12" t="str">
        <f t="shared" si="188"/>
        <v>PH.IC.IT.190101.01</v>
      </c>
      <c r="Q2037" s="12" t="str">
        <f t="shared" si="189"/>
        <v>CL.IC.IT.190101.01</v>
      </c>
    </row>
    <row r="2038" spans="1:19" ht="15">
      <c r="A2038" t="s">
        <v>4089</v>
      </c>
      <c r="C2038" s="2" t="s">
        <v>967</v>
      </c>
      <c r="E2038" s="2" t="s">
        <v>1192</v>
      </c>
      <c r="F2038" t="s">
        <v>5126</v>
      </c>
      <c r="G2038" t="s">
        <v>1433</v>
      </c>
      <c r="H2038" s="22" t="s">
        <v>1398</v>
      </c>
      <c r="I2038" t="s">
        <v>1434</v>
      </c>
      <c r="J2038" s="11" t="str">
        <f t="shared" si="185"/>
        <v>IC.IT.190102</v>
      </c>
      <c r="K2038" s="2" t="s">
        <v>1192</v>
      </c>
      <c r="L2038" t="str">
        <f t="shared" si="186"/>
        <v xml:space="preserve">     Green</v>
      </c>
      <c r="M2038" s="12" t="str">
        <f t="shared" si="187"/>
        <v>PI.IC.IT.190102.01</v>
      </c>
      <c r="N2038" s="12"/>
      <c r="O2038" s="12" t="str">
        <f t="shared" si="188"/>
        <v>PH.IC.IT.190102.01</v>
      </c>
      <c r="Q2038" s="12" t="str">
        <f t="shared" si="189"/>
        <v>CL.IC.IT.190102.01</v>
      </c>
    </row>
    <row r="2039" spans="1:19" ht="15">
      <c r="A2039" t="s">
        <v>4089</v>
      </c>
      <c r="C2039" s="2" t="s">
        <v>967</v>
      </c>
      <c r="E2039" s="2" t="s">
        <v>1192</v>
      </c>
      <c r="F2039" t="s">
        <v>5126</v>
      </c>
      <c r="G2039" t="s">
        <v>4970</v>
      </c>
      <c r="H2039" s="22" t="s">
        <v>1400</v>
      </c>
      <c r="I2039" t="s">
        <v>1436</v>
      </c>
      <c r="J2039" s="11" t="str">
        <f t="shared" si="185"/>
        <v>IC.IT.190103</v>
      </c>
      <c r="K2039" s="2" t="s">
        <v>1192</v>
      </c>
      <c r="L2039" t="str">
        <f t="shared" si="186"/>
        <v xml:space="preserve">     Tan </v>
      </c>
      <c r="M2039" s="12" t="str">
        <f t="shared" si="187"/>
        <v>PI.IC.IT.190103.01</v>
      </c>
      <c r="N2039" s="12"/>
      <c r="O2039" s="12" t="str">
        <f t="shared" si="188"/>
        <v>PH.IC.IT.190103.01</v>
      </c>
      <c r="Q2039" s="12" t="str">
        <f t="shared" si="189"/>
        <v>CL.IC.IT.190103.01</v>
      </c>
    </row>
    <row r="2040" spans="1:19" ht="15">
      <c r="A2040" t="s">
        <v>4089</v>
      </c>
      <c r="C2040" s="2" t="s">
        <v>967</v>
      </c>
      <c r="E2040" s="2" t="s">
        <v>1192</v>
      </c>
      <c r="F2040" t="s">
        <v>5126</v>
      </c>
      <c r="G2040" t="s">
        <v>2102</v>
      </c>
      <c r="H2040" s="22" t="s">
        <v>1402</v>
      </c>
      <c r="I2040" t="s">
        <v>2103</v>
      </c>
      <c r="J2040" s="11" t="str">
        <f t="shared" si="185"/>
        <v>IC.IT.190104</v>
      </c>
      <c r="K2040" s="2" t="s">
        <v>1192</v>
      </c>
      <c r="L2040" t="str">
        <f t="shared" si="186"/>
        <v xml:space="preserve">     Yellow</v>
      </c>
      <c r="M2040" s="12" t="str">
        <f t="shared" si="187"/>
        <v>PI.IC.IT.190104.01</v>
      </c>
      <c r="N2040" s="12"/>
      <c r="O2040" s="12" t="str">
        <f t="shared" si="188"/>
        <v>PH.IC.IT.190104.01</v>
      </c>
      <c r="Q2040" s="12" t="str">
        <f t="shared" si="189"/>
        <v>CL.IC.IT.190104.01</v>
      </c>
    </row>
    <row r="2041" spans="1:19" ht="15">
      <c r="A2041" t="s">
        <v>4089</v>
      </c>
      <c r="C2041" s="2" t="s">
        <v>967</v>
      </c>
      <c r="E2041" s="2" t="s">
        <v>1192</v>
      </c>
      <c r="F2041" t="s">
        <v>5126</v>
      </c>
      <c r="G2041" t="s">
        <v>1431</v>
      </c>
      <c r="H2041" s="22" t="s">
        <v>1404</v>
      </c>
      <c r="I2041" t="s">
        <v>1432</v>
      </c>
      <c r="J2041" s="11" t="str">
        <f t="shared" si="185"/>
        <v>IC.IT.190105</v>
      </c>
      <c r="K2041" s="2" t="s">
        <v>1192</v>
      </c>
      <c r="L2041" t="str">
        <f t="shared" si="186"/>
        <v xml:space="preserve">     Amber</v>
      </c>
      <c r="M2041" s="12" t="str">
        <f t="shared" si="187"/>
        <v>PI.IC.IT.190105.01</v>
      </c>
      <c r="N2041" s="12"/>
      <c r="O2041" s="12" t="str">
        <f t="shared" si="188"/>
        <v>PH.IC.IT.190105.01</v>
      </c>
      <c r="Q2041" s="12" t="str">
        <f t="shared" si="189"/>
        <v>CL.IC.IT.190105.01</v>
      </c>
    </row>
    <row r="2042" spans="1:19" ht="15">
      <c r="A2042" t="s">
        <v>4089</v>
      </c>
      <c r="C2042" s="2" t="s">
        <v>967</v>
      </c>
      <c r="E2042" s="2" t="s">
        <v>1192</v>
      </c>
      <c r="F2042" t="s">
        <v>5126</v>
      </c>
      <c r="G2042" t="s">
        <v>2704</v>
      </c>
      <c r="H2042" s="22" t="s">
        <v>1406</v>
      </c>
      <c r="I2042" t="s">
        <v>2618</v>
      </c>
      <c r="J2042" s="11" t="str">
        <f t="shared" si="185"/>
        <v>IC.IT.190106</v>
      </c>
      <c r="K2042" s="2" t="s">
        <v>1192</v>
      </c>
      <c r="L2042" t="str">
        <f t="shared" si="186"/>
        <v xml:space="preserve">     Black</v>
      </c>
      <c r="M2042" s="12" t="str">
        <f t="shared" si="187"/>
        <v>PI.IC.IT.190106.01</v>
      </c>
      <c r="N2042" s="12"/>
      <c r="O2042" s="12" t="str">
        <f t="shared" si="188"/>
        <v>PH.IC.IT.190106.01</v>
      </c>
      <c r="Q2042" s="12" t="str">
        <f t="shared" si="189"/>
        <v>CL.IC.IT.190106.01</v>
      </c>
    </row>
    <row r="2043" spans="1:19" ht="15">
      <c r="A2043" t="s">
        <v>4089</v>
      </c>
      <c r="C2043" s="2" t="s">
        <v>967</v>
      </c>
      <c r="E2043" s="2" t="s">
        <v>1192</v>
      </c>
      <c r="F2043" t="s">
        <v>5126</v>
      </c>
      <c r="G2043" t="s">
        <v>2095</v>
      </c>
      <c r="H2043" s="22" t="s">
        <v>1419</v>
      </c>
      <c r="I2043" t="s">
        <v>1935</v>
      </c>
      <c r="J2043" s="11" t="str">
        <f t="shared" si="185"/>
        <v>IC.IT.190107</v>
      </c>
      <c r="K2043" s="2" t="s">
        <v>1192</v>
      </c>
      <c r="L2043" t="str">
        <f t="shared" si="186"/>
        <v xml:space="preserve">     Colorless</v>
      </c>
      <c r="M2043" s="12" t="str">
        <f t="shared" si="187"/>
        <v>PI.IC.IT.190107.01</v>
      </c>
      <c r="N2043" s="12"/>
      <c r="O2043" s="12" t="str">
        <f t="shared" si="188"/>
        <v>PH.IC.IT.190107.01</v>
      </c>
      <c r="Q2043" s="12" t="str">
        <f t="shared" si="189"/>
        <v>CL.IC.IT.190107.01</v>
      </c>
    </row>
    <row r="2044" spans="1:19" ht="15">
      <c r="A2044" t="s">
        <v>4089</v>
      </c>
      <c r="C2044" s="2" t="s">
        <v>967</v>
      </c>
      <c r="E2044" s="2" t="s">
        <v>1192</v>
      </c>
      <c r="F2044" t="s">
        <v>5126</v>
      </c>
      <c r="G2044" t="s">
        <v>2100</v>
      </c>
      <c r="H2044" s="22" t="s">
        <v>1550</v>
      </c>
      <c r="I2044" t="s">
        <v>2101</v>
      </c>
      <c r="J2044" s="11" t="str">
        <f t="shared" si="185"/>
        <v>IC.IT.190108</v>
      </c>
      <c r="K2044" s="2" t="s">
        <v>1192</v>
      </c>
      <c r="L2044" t="str">
        <f t="shared" si="186"/>
        <v xml:space="preserve">     Maroon</v>
      </c>
      <c r="M2044" s="12" t="str">
        <f t="shared" si="187"/>
        <v>PI.IC.IT.190108.01</v>
      </c>
      <c r="N2044" s="12"/>
      <c r="O2044" s="12" t="str">
        <f t="shared" si="188"/>
        <v>PH.IC.IT.190108.01</v>
      </c>
      <c r="Q2044" s="12" t="str">
        <f t="shared" si="189"/>
        <v>CL.IC.IT.190108.01</v>
      </c>
    </row>
    <row r="2045" spans="1:19" ht="15">
      <c r="A2045" t="s">
        <v>4089</v>
      </c>
      <c r="C2045" s="2" t="s">
        <v>967</v>
      </c>
      <c r="E2045" s="2" t="s">
        <v>1192</v>
      </c>
      <c r="F2045" t="s">
        <v>5126</v>
      </c>
      <c r="G2045" t="s">
        <v>2099</v>
      </c>
      <c r="H2045" s="22" t="s">
        <v>1551</v>
      </c>
      <c r="I2045" t="s">
        <v>1560</v>
      </c>
      <c r="J2045" s="11" t="str">
        <f t="shared" si="185"/>
        <v>IC.IT.190109</v>
      </c>
      <c r="K2045" s="2" t="s">
        <v>1192</v>
      </c>
      <c r="L2045" t="str">
        <f t="shared" si="186"/>
        <v xml:space="preserve">     Red</v>
      </c>
      <c r="M2045" s="12" t="str">
        <f t="shared" si="187"/>
        <v>PI.IC.IT.190109.01</v>
      </c>
      <c r="N2045" s="12"/>
      <c r="O2045" s="12" t="str">
        <f t="shared" si="188"/>
        <v>PH.IC.IT.190109.01</v>
      </c>
      <c r="Q2045" s="12" t="str">
        <f t="shared" si="189"/>
        <v>CL.IC.IT.190109.01</v>
      </c>
    </row>
    <row r="2046" spans="1:19" ht="15">
      <c r="A2046" t="s">
        <v>4089</v>
      </c>
      <c r="C2046" s="2" t="s">
        <v>967</v>
      </c>
      <c r="E2046" s="2" t="s">
        <v>1192</v>
      </c>
      <c r="F2046" t="s">
        <v>5126</v>
      </c>
      <c r="G2046" t="s">
        <v>1936</v>
      </c>
      <c r="H2046" s="22" t="s">
        <v>1571</v>
      </c>
      <c r="I2046" t="s">
        <v>1937</v>
      </c>
      <c r="J2046" s="11" t="str">
        <f t="shared" si="185"/>
        <v>IC.IT.190110</v>
      </c>
      <c r="K2046" s="2" t="s">
        <v>1192</v>
      </c>
      <c r="L2046" t="str">
        <f t="shared" si="186"/>
        <v xml:space="preserve">     Pink</v>
      </c>
      <c r="M2046" s="12" t="str">
        <f t="shared" si="187"/>
        <v>PI.IC.IT.190110.01</v>
      </c>
      <c r="N2046" s="12"/>
      <c r="O2046" s="12" t="str">
        <f t="shared" si="188"/>
        <v>PH.IC.IT.190110.01</v>
      </c>
      <c r="Q2046" s="12" t="str">
        <f t="shared" si="189"/>
        <v>CL.IC.IT.190110.01</v>
      </c>
    </row>
    <row r="2047" spans="1:19" ht="15">
      <c r="A2047" t="s">
        <v>4089</v>
      </c>
      <c r="C2047" s="2" t="s">
        <v>967</v>
      </c>
      <c r="D2047" t="s">
        <v>1524</v>
      </c>
      <c r="E2047" s="2" t="s">
        <v>923</v>
      </c>
      <c r="F2047" t="s">
        <v>5126</v>
      </c>
      <c r="G2047" t="s">
        <v>4831</v>
      </c>
      <c r="H2047" s="22" t="s">
        <v>1396</v>
      </c>
      <c r="I2047" t="s">
        <v>1438</v>
      </c>
      <c r="J2047" s="11" t="str">
        <f t="shared" si="185"/>
        <v>IC.IT.190201</v>
      </c>
      <c r="K2047" s="2" t="s">
        <v>1192</v>
      </c>
      <c r="L2047" t="str">
        <f t="shared" si="186"/>
        <v xml:space="preserve">     Bloody </v>
      </c>
      <c r="M2047" s="12" t="str">
        <f t="shared" si="187"/>
        <v>PI.IC.IT.190201.01</v>
      </c>
      <c r="N2047" s="12"/>
      <c r="O2047" s="12" t="str">
        <f t="shared" si="188"/>
        <v>PH.IC.IT.190201.01</v>
      </c>
      <c r="Q2047" s="12" t="str">
        <f t="shared" si="189"/>
        <v>CL.IC.IT.190201.01</v>
      </c>
    </row>
    <row r="2048" spans="1:19" ht="15">
      <c r="A2048" t="s">
        <v>4089</v>
      </c>
      <c r="C2048" s="2" t="s">
        <v>967</v>
      </c>
      <c r="E2048" s="2" t="s">
        <v>923</v>
      </c>
      <c r="F2048" t="s">
        <v>5126</v>
      </c>
      <c r="G2048" t="s">
        <v>1439</v>
      </c>
      <c r="H2048" s="22" t="s">
        <v>1398</v>
      </c>
      <c r="I2048" t="s">
        <v>1635</v>
      </c>
      <c r="J2048" s="11" t="str">
        <f t="shared" si="185"/>
        <v>IC.IT.190202</v>
      </c>
      <c r="K2048" s="2" t="s">
        <v>1192</v>
      </c>
      <c r="L2048" t="str">
        <f t="shared" si="186"/>
        <v xml:space="preserve">     Serosanguinous</v>
      </c>
      <c r="M2048" s="12" t="str">
        <f t="shared" si="187"/>
        <v>PI.IC.IT.190202.01</v>
      </c>
      <c r="N2048" s="12"/>
      <c r="O2048" s="12" t="str">
        <f t="shared" si="188"/>
        <v>PH.IC.IT.190202.01</v>
      </c>
      <c r="Q2048" s="12" t="str">
        <f t="shared" si="189"/>
        <v>CL.IC.IT.190202.01</v>
      </c>
    </row>
    <row r="2049" spans="1:17" ht="15">
      <c r="A2049" t="s">
        <v>4089</v>
      </c>
      <c r="C2049" s="2" t="s">
        <v>967</v>
      </c>
      <c r="E2049" s="2" t="s">
        <v>923</v>
      </c>
      <c r="F2049" t="s">
        <v>5126</v>
      </c>
      <c r="G2049" t="s">
        <v>1636</v>
      </c>
      <c r="H2049" s="22" t="s">
        <v>1400</v>
      </c>
      <c r="I2049" t="s">
        <v>1637</v>
      </c>
      <c r="J2049" s="11" t="str">
        <f t="shared" si="185"/>
        <v>IC.IT.190203</v>
      </c>
      <c r="K2049" s="2" t="s">
        <v>1192</v>
      </c>
      <c r="L2049" t="str">
        <f t="shared" si="186"/>
        <v xml:space="preserve">     Serous</v>
      </c>
      <c r="M2049" s="12" t="str">
        <f t="shared" si="187"/>
        <v>PI.IC.IT.190203.01</v>
      </c>
      <c r="N2049" s="12"/>
      <c r="O2049" s="12" t="str">
        <f t="shared" si="188"/>
        <v>PH.IC.IT.190203.01</v>
      </c>
      <c r="Q2049" s="12" t="str">
        <f t="shared" si="189"/>
        <v>CL.IC.IT.190203.01</v>
      </c>
    </row>
    <row r="2050" spans="1:17" ht="15">
      <c r="A2050" t="s">
        <v>4089</v>
      </c>
      <c r="C2050" s="2" t="s">
        <v>967</v>
      </c>
      <c r="E2050" s="2" t="s">
        <v>923</v>
      </c>
      <c r="F2050" t="s">
        <v>5126</v>
      </c>
      <c r="G2050" t="s">
        <v>1640</v>
      </c>
      <c r="H2050" s="22" t="s">
        <v>1402</v>
      </c>
      <c r="I2050" t="s">
        <v>1641</v>
      </c>
      <c r="J2050" s="11" t="str">
        <f t="shared" si="185"/>
        <v>IC.IT.190204</v>
      </c>
      <c r="K2050" s="2" t="s">
        <v>1192</v>
      </c>
      <c r="L2050" t="str">
        <f t="shared" si="186"/>
        <v xml:space="preserve">     Cloudy</v>
      </c>
      <c r="M2050" s="12" t="str">
        <f t="shared" si="187"/>
        <v>PI.IC.IT.190204.01</v>
      </c>
      <c r="N2050" s="12"/>
      <c r="O2050" s="12" t="str">
        <f t="shared" si="188"/>
        <v>PH.IC.IT.190204.01</v>
      </c>
      <c r="Q2050" s="12" t="str">
        <f t="shared" si="189"/>
        <v>CL.IC.IT.190204.01</v>
      </c>
    </row>
    <row r="2051" spans="1:17" ht="15">
      <c r="A2051" t="s">
        <v>4089</v>
      </c>
      <c r="C2051" s="2" t="s">
        <v>967</v>
      </c>
      <c r="E2051" s="2" t="s">
        <v>923</v>
      </c>
      <c r="F2051" t="s">
        <v>5126</v>
      </c>
      <c r="G2051" t="s">
        <v>1642</v>
      </c>
      <c r="H2051" s="22" t="s">
        <v>1404</v>
      </c>
      <c r="I2051" t="s">
        <v>1643</v>
      </c>
      <c r="J2051" s="11" t="str">
        <f t="shared" si="185"/>
        <v>IC.IT.190205</v>
      </c>
      <c r="K2051" s="2" t="s">
        <v>1192</v>
      </c>
      <c r="L2051" t="str">
        <f t="shared" si="186"/>
        <v xml:space="preserve">     Purulent</v>
      </c>
      <c r="M2051" s="12" t="str">
        <f t="shared" si="187"/>
        <v>PI.IC.IT.190205.01</v>
      </c>
      <c r="N2051" s="12"/>
      <c r="O2051" s="12" t="str">
        <f t="shared" si="188"/>
        <v>PH.IC.IT.190205.01</v>
      </c>
      <c r="Q2051" s="12" t="str">
        <f t="shared" si="189"/>
        <v>CL.IC.IT.190205.01</v>
      </c>
    </row>
    <row r="2052" spans="1:17" ht="15">
      <c r="A2052" t="s">
        <v>4089</v>
      </c>
      <c r="C2052" s="2" t="s">
        <v>967</v>
      </c>
      <c r="E2052" s="2" t="s">
        <v>923</v>
      </c>
      <c r="F2052" t="s">
        <v>5126</v>
      </c>
      <c r="G2052" t="s">
        <v>1644</v>
      </c>
      <c r="H2052" s="22" t="s">
        <v>1406</v>
      </c>
      <c r="I2052" t="s">
        <v>1645</v>
      </c>
      <c r="J2052" s="11" t="str">
        <f t="shared" si="185"/>
        <v>IC.IT.190206</v>
      </c>
      <c r="K2052" s="2" t="s">
        <v>1192</v>
      </c>
      <c r="L2052" t="str">
        <f t="shared" si="186"/>
        <v xml:space="preserve">     Viscous</v>
      </c>
      <c r="M2052" s="12" t="str">
        <f t="shared" si="187"/>
        <v>PI.IC.IT.190206.01</v>
      </c>
      <c r="N2052" s="12"/>
      <c r="O2052" s="12" t="str">
        <f t="shared" si="188"/>
        <v>PH.IC.IT.190206.01</v>
      </c>
      <c r="Q2052" s="12" t="str">
        <f t="shared" si="189"/>
        <v>CL.IC.IT.190206.01</v>
      </c>
    </row>
    <row r="2053" spans="1:17" ht="15">
      <c r="A2053" t="s">
        <v>4089</v>
      </c>
      <c r="C2053" s="2" t="s">
        <v>967</v>
      </c>
      <c r="D2053" t="s">
        <v>1867</v>
      </c>
      <c r="E2053" s="2" t="s">
        <v>1202</v>
      </c>
      <c r="F2053" t="s">
        <v>5126</v>
      </c>
      <c r="G2053" t="s">
        <v>1968</v>
      </c>
      <c r="H2053" s="22" t="s">
        <v>1396</v>
      </c>
      <c r="I2053" t="s">
        <v>1001</v>
      </c>
      <c r="J2053" s="11" t="str">
        <f t="shared" si="185"/>
        <v>IC.IT.190301</v>
      </c>
      <c r="K2053" s="2" t="s">
        <v>1192</v>
      </c>
      <c r="L2053" t="str">
        <f t="shared" si="186"/>
        <v xml:space="preserve">     None</v>
      </c>
      <c r="M2053" s="12" t="str">
        <f t="shared" si="187"/>
        <v>PI.IC.IT.190301.01</v>
      </c>
      <c r="N2053" s="12"/>
      <c r="O2053" s="12" t="str">
        <f t="shared" si="188"/>
        <v>PH.IC.IT.190301.01</v>
      </c>
      <c r="Q2053" s="12" t="str">
        <f t="shared" si="189"/>
        <v>CL.IC.IT.190301.01</v>
      </c>
    </row>
    <row r="2054" spans="1:17" ht="15">
      <c r="A2054" t="s">
        <v>4089</v>
      </c>
      <c r="C2054" s="2" t="s">
        <v>967</v>
      </c>
      <c r="E2054" s="2" t="s">
        <v>1202</v>
      </c>
      <c r="F2054" t="s">
        <v>5126</v>
      </c>
      <c r="G2054" t="s">
        <v>1648</v>
      </c>
      <c r="H2054" s="22" t="s">
        <v>1398</v>
      </c>
      <c r="I2054" t="s">
        <v>1649</v>
      </c>
      <c r="J2054" s="11" t="str">
        <f t="shared" si="185"/>
        <v>IC.IT.190302</v>
      </c>
      <c r="K2054" s="2" t="s">
        <v>1192</v>
      </c>
      <c r="L2054" t="str">
        <f t="shared" si="186"/>
        <v xml:space="preserve">     Scant amount drainage</v>
      </c>
      <c r="M2054" s="12" t="str">
        <f t="shared" si="187"/>
        <v>PI.IC.IT.190302.01</v>
      </c>
      <c r="N2054" s="12"/>
      <c r="O2054" s="12" t="str">
        <f t="shared" si="188"/>
        <v>PH.IC.IT.190302.01</v>
      </c>
      <c r="Q2054" s="12" t="str">
        <f t="shared" si="189"/>
        <v>CL.IC.IT.190302.01</v>
      </c>
    </row>
    <row r="2055" spans="1:17" ht="15">
      <c r="A2055" t="s">
        <v>4089</v>
      </c>
      <c r="C2055" s="2" t="s">
        <v>967</v>
      </c>
      <c r="E2055" s="2" t="s">
        <v>1202</v>
      </c>
      <c r="F2055" t="s">
        <v>5126</v>
      </c>
      <c r="G2055" t="s">
        <v>1650</v>
      </c>
      <c r="H2055" s="22" t="s">
        <v>1400</v>
      </c>
      <c r="I2055" t="s">
        <v>1651</v>
      </c>
      <c r="J2055" s="11" t="str">
        <f t="shared" si="185"/>
        <v>IC.IT.190303</v>
      </c>
      <c r="K2055" s="2" t="s">
        <v>1192</v>
      </c>
      <c r="L2055" t="str">
        <f t="shared" si="186"/>
        <v xml:space="preserve">     Small amount drainage</v>
      </c>
      <c r="M2055" s="12" t="str">
        <f t="shared" si="187"/>
        <v>PI.IC.IT.190303.01</v>
      </c>
      <c r="N2055" s="12"/>
      <c r="O2055" s="12" t="str">
        <f t="shared" si="188"/>
        <v>PH.IC.IT.190303.01</v>
      </c>
      <c r="Q2055" s="12" t="str">
        <f t="shared" si="189"/>
        <v>CL.IC.IT.190303.01</v>
      </c>
    </row>
    <row r="2056" spans="1:17" ht="15">
      <c r="A2056" t="s">
        <v>4089</v>
      </c>
      <c r="C2056" s="2" t="s">
        <v>967</v>
      </c>
      <c r="E2056" s="2" t="s">
        <v>1202</v>
      </c>
      <c r="F2056" t="s">
        <v>5126</v>
      </c>
      <c r="G2056" t="s">
        <v>1652</v>
      </c>
      <c r="H2056" s="22" t="s">
        <v>1402</v>
      </c>
      <c r="I2056" t="s">
        <v>1653</v>
      </c>
      <c r="J2056" s="11" t="str">
        <f t="shared" si="185"/>
        <v>IC.IT.190304</v>
      </c>
      <c r="K2056" s="2" t="s">
        <v>1192</v>
      </c>
      <c r="L2056" t="str">
        <f t="shared" si="186"/>
        <v xml:space="preserve">     Moderate amount drainage</v>
      </c>
      <c r="M2056" s="12" t="str">
        <f t="shared" si="187"/>
        <v>PI.IC.IT.190304.01</v>
      </c>
      <c r="N2056" s="12"/>
      <c r="O2056" s="12" t="str">
        <f t="shared" si="188"/>
        <v>PH.IC.IT.190304.01</v>
      </c>
      <c r="Q2056" s="12" t="str">
        <f t="shared" si="189"/>
        <v>CL.IC.IT.190304.01</v>
      </c>
    </row>
    <row r="2057" spans="1:17" ht="15">
      <c r="A2057" t="s">
        <v>4089</v>
      </c>
      <c r="C2057" s="2" t="s">
        <v>967</v>
      </c>
      <c r="E2057" s="2" t="s">
        <v>1202</v>
      </c>
      <c r="F2057" t="s">
        <v>5126</v>
      </c>
      <c r="G2057" t="s">
        <v>1654</v>
      </c>
      <c r="H2057" s="22" t="s">
        <v>1404</v>
      </c>
      <c r="I2057" t="s">
        <v>1655</v>
      </c>
      <c r="J2057" s="11" t="str">
        <f t="shared" si="185"/>
        <v>IC.IT.190305</v>
      </c>
      <c r="K2057" s="2" t="s">
        <v>1192</v>
      </c>
      <c r="L2057" t="str">
        <f t="shared" si="186"/>
        <v xml:space="preserve">     Large amount drainage</v>
      </c>
      <c r="M2057" s="12" t="str">
        <f t="shared" si="187"/>
        <v>PI.IC.IT.190305.01</v>
      </c>
      <c r="N2057" s="12"/>
      <c r="O2057" s="12" t="str">
        <f t="shared" si="188"/>
        <v>PH.IC.IT.190305.01</v>
      </c>
      <c r="Q2057" s="12" t="str">
        <f t="shared" si="189"/>
        <v>CL.IC.IT.190305.01</v>
      </c>
    </row>
    <row r="2058" spans="1:17" ht="15">
      <c r="A2058" t="s">
        <v>4089</v>
      </c>
      <c r="C2058" s="2" t="s">
        <v>967</v>
      </c>
      <c r="E2058" s="2" t="s">
        <v>1202</v>
      </c>
      <c r="F2058" t="s">
        <v>5126</v>
      </c>
      <c r="G2058" t="s">
        <v>1487</v>
      </c>
      <c r="H2058" s="22" t="s">
        <v>1406</v>
      </c>
      <c r="I2058" t="s">
        <v>1488</v>
      </c>
      <c r="J2058" s="11" t="str">
        <f t="shared" si="185"/>
        <v>IC.IT.190306</v>
      </c>
      <c r="K2058" s="2" t="s">
        <v>1192</v>
      </c>
      <c r="L2058" t="str">
        <f t="shared" si="186"/>
        <v xml:space="preserve">     Copious amount drainage</v>
      </c>
      <c r="M2058" s="12" t="str">
        <f t="shared" si="187"/>
        <v>PI.IC.IT.190306.01</v>
      </c>
      <c r="N2058" s="12"/>
      <c r="O2058" s="12" t="str">
        <f t="shared" si="188"/>
        <v>PH.IC.IT.190306.01</v>
      </c>
      <c r="Q2058" s="12" t="str">
        <f t="shared" si="189"/>
        <v>CL.IC.IT.190306.01</v>
      </c>
    </row>
    <row r="2059" spans="1:17" ht="15">
      <c r="A2059" t="s">
        <v>4089</v>
      </c>
      <c r="C2059" s="2" t="s">
        <v>967</v>
      </c>
      <c r="D2059" t="s">
        <v>1877</v>
      </c>
      <c r="E2059" s="2" t="s">
        <v>7070</v>
      </c>
      <c r="F2059" t="s">
        <v>5126</v>
      </c>
      <c r="G2059" t="s">
        <v>3923</v>
      </c>
      <c r="H2059" s="22" t="s">
        <v>1396</v>
      </c>
      <c r="I2059" t="s">
        <v>4832</v>
      </c>
      <c r="J2059" s="11" t="str">
        <f t="shared" si="185"/>
        <v>IC.IT.190401</v>
      </c>
      <c r="K2059" s="2" t="s">
        <v>1192</v>
      </c>
      <c r="L2059" t="str">
        <f t="shared" si="186"/>
        <v xml:space="preserve">      None</v>
      </c>
      <c r="M2059" s="12" t="str">
        <f t="shared" si="187"/>
        <v>PI.IC.IT.190401.01</v>
      </c>
      <c r="N2059" s="12"/>
      <c r="O2059" s="12" t="str">
        <f t="shared" si="188"/>
        <v>PH.IC.IT.190401.01</v>
      </c>
      <c r="Q2059" s="12" t="str">
        <f t="shared" si="189"/>
        <v>CL.IC.IT.190401.01</v>
      </c>
    </row>
    <row r="2060" spans="1:17" ht="15">
      <c r="A2060" t="s">
        <v>4089</v>
      </c>
      <c r="C2060" s="2" t="s">
        <v>967</v>
      </c>
      <c r="E2060" s="2" t="s">
        <v>7070</v>
      </c>
      <c r="F2060" t="s">
        <v>5126</v>
      </c>
      <c r="G2060" t="s">
        <v>1994</v>
      </c>
      <c r="H2060" s="22" t="s">
        <v>1398</v>
      </c>
      <c r="I2060" t="s">
        <v>1995</v>
      </c>
      <c r="J2060" s="11" t="str">
        <f t="shared" si="185"/>
        <v>IC.IT.190402</v>
      </c>
      <c r="K2060" s="2" t="s">
        <v>1192</v>
      </c>
      <c r="L2060" t="str">
        <f t="shared" si="186"/>
        <v xml:space="preserve">     Foul</v>
      </c>
      <c r="M2060" s="12" t="str">
        <f t="shared" si="187"/>
        <v>PI.IC.IT.190402.01</v>
      </c>
      <c r="N2060" s="12"/>
      <c r="O2060" s="12" t="str">
        <f t="shared" si="188"/>
        <v>PH.IC.IT.190402.01</v>
      </c>
      <c r="Q2060" s="12" t="str">
        <f t="shared" si="189"/>
        <v>CL.IC.IT.190402.01</v>
      </c>
    </row>
    <row r="2061" spans="1:17" ht="15">
      <c r="A2061" t="s">
        <v>4089</v>
      </c>
      <c r="C2061" s="2" t="s">
        <v>967</v>
      </c>
      <c r="D2061" t="s">
        <v>5727</v>
      </c>
      <c r="E2061" s="2" t="s">
        <v>7071</v>
      </c>
      <c r="F2061" t="s">
        <v>4833</v>
      </c>
      <c r="G2061" t="s">
        <v>1830</v>
      </c>
      <c r="H2061" s="22" t="s">
        <v>1396</v>
      </c>
      <c r="I2061" t="s">
        <v>1831</v>
      </c>
      <c r="J2061" s="11" t="str">
        <f t="shared" si="185"/>
        <v>IC.IT.190501</v>
      </c>
      <c r="K2061" s="2" t="s">
        <v>1192</v>
      </c>
      <c r="L2061" t="str">
        <f t="shared" si="186"/>
        <v xml:space="preserve">     None (open to air)</v>
      </c>
      <c r="M2061" s="12" t="str">
        <f t="shared" si="187"/>
        <v>PI.IC.IT.190501.01</v>
      </c>
      <c r="N2061" s="12"/>
      <c r="O2061" s="12" t="str">
        <f t="shared" si="188"/>
        <v>PH.IC.IT.190501.01</v>
      </c>
      <c r="Q2061" s="12" t="str">
        <f t="shared" si="189"/>
        <v>CL.IC.IT.190501.01</v>
      </c>
    </row>
    <row r="2062" spans="1:17" ht="15">
      <c r="A2062" t="s">
        <v>4089</v>
      </c>
      <c r="C2062" s="2" t="s">
        <v>967</v>
      </c>
      <c r="E2062" s="2" t="s">
        <v>7071</v>
      </c>
      <c r="F2062" t="s">
        <v>4833</v>
      </c>
      <c r="G2062" t="s">
        <v>4704</v>
      </c>
      <c r="H2062" s="22" t="s">
        <v>1398</v>
      </c>
      <c r="I2062" t="s">
        <v>1827</v>
      </c>
      <c r="J2062" s="11" t="str">
        <f t="shared" si="185"/>
        <v>IC.IT.190502</v>
      </c>
      <c r="K2062" s="2" t="s">
        <v>1192</v>
      </c>
      <c r="L2062" t="str">
        <f t="shared" si="186"/>
        <v xml:space="preserve">     Pressure (Unna Boot)</v>
      </c>
      <c r="M2062" s="12" t="str">
        <f t="shared" si="187"/>
        <v>PI.IC.IT.190502.01</v>
      </c>
      <c r="N2062" s="12"/>
      <c r="O2062" s="12" t="str">
        <f t="shared" si="188"/>
        <v>PH.IC.IT.190502.01</v>
      </c>
      <c r="Q2062" s="12" t="str">
        <f t="shared" si="189"/>
        <v>CL.IC.IT.190502.01</v>
      </c>
    </row>
    <row r="2063" spans="1:17" ht="15">
      <c r="A2063" t="s">
        <v>4089</v>
      </c>
      <c r="C2063" s="2" t="s">
        <v>967</v>
      </c>
      <c r="E2063" s="2" t="s">
        <v>7071</v>
      </c>
      <c r="F2063" t="s">
        <v>4833</v>
      </c>
      <c r="G2063" t="s">
        <v>1879</v>
      </c>
      <c r="H2063" s="22" t="s">
        <v>1400</v>
      </c>
      <c r="I2063" t="s">
        <v>1880</v>
      </c>
      <c r="J2063" s="11" t="str">
        <f t="shared" si="185"/>
        <v>IC.IT.190503</v>
      </c>
      <c r="K2063" s="2" t="s">
        <v>1192</v>
      </c>
      <c r="L2063" t="str">
        <f t="shared" si="186"/>
        <v xml:space="preserve">     Antimicrobial</v>
      </c>
      <c r="M2063" s="12" t="str">
        <f t="shared" si="187"/>
        <v>PI.IC.IT.190503.01</v>
      </c>
      <c r="N2063" s="12"/>
      <c r="O2063" s="12" t="str">
        <f t="shared" si="188"/>
        <v>PH.IC.IT.190503.01</v>
      </c>
      <c r="Q2063" s="12" t="str">
        <f t="shared" si="189"/>
        <v>CL.IC.IT.190503.01</v>
      </c>
    </row>
    <row r="2064" spans="1:17" ht="15">
      <c r="A2064" t="s">
        <v>4089</v>
      </c>
      <c r="C2064" s="2" t="s">
        <v>967</v>
      </c>
      <c r="E2064" s="2" t="s">
        <v>7071</v>
      </c>
      <c r="F2064" t="s">
        <v>4833</v>
      </c>
      <c r="G2064" t="s">
        <v>1824</v>
      </c>
      <c r="H2064" s="22" t="s">
        <v>1402</v>
      </c>
      <c r="I2064" t="s">
        <v>1825</v>
      </c>
      <c r="J2064" s="11" t="str">
        <f t="shared" si="185"/>
        <v>IC.IT.190504</v>
      </c>
      <c r="K2064" s="2" t="s">
        <v>1192</v>
      </c>
      <c r="L2064" t="str">
        <f t="shared" si="186"/>
        <v xml:space="preserve">     Gauze</v>
      </c>
      <c r="M2064" s="12" t="str">
        <f t="shared" si="187"/>
        <v>PI.IC.IT.190504.01</v>
      </c>
      <c r="N2064" s="12"/>
      <c r="O2064" s="12" t="str">
        <f t="shared" si="188"/>
        <v>PH.IC.IT.190504.01</v>
      </c>
      <c r="Q2064" s="12" t="str">
        <f t="shared" si="189"/>
        <v>CL.IC.IT.190504.01</v>
      </c>
    </row>
    <row r="2065" spans="1:19" ht="15">
      <c r="A2065" t="s">
        <v>4089</v>
      </c>
      <c r="C2065" s="2" t="s">
        <v>967</v>
      </c>
      <c r="E2065" s="2" t="s">
        <v>7071</v>
      </c>
      <c r="F2065" t="s">
        <v>4833</v>
      </c>
      <c r="G2065" t="s">
        <v>1997</v>
      </c>
      <c r="H2065" s="22" t="s">
        <v>1404</v>
      </c>
      <c r="I2065" t="s">
        <v>1998</v>
      </c>
      <c r="J2065" s="11" t="str">
        <f t="shared" si="185"/>
        <v>IC.IT.190505</v>
      </c>
      <c r="K2065" s="2" t="s">
        <v>1192</v>
      </c>
      <c r="L2065" t="str">
        <f t="shared" si="186"/>
        <v xml:space="preserve">     Transparent (Opsite, Tegaderm)</v>
      </c>
      <c r="M2065" s="12" t="str">
        <f t="shared" si="187"/>
        <v>PI.IC.IT.190505.01</v>
      </c>
      <c r="N2065" s="12"/>
      <c r="O2065" s="12" t="str">
        <f t="shared" si="188"/>
        <v>PH.IC.IT.190505.01</v>
      </c>
      <c r="Q2065" s="12" t="str">
        <f t="shared" si="189"/>
        <v>CL.IC.IT.190505.01</v>
      </c>
    </row>
    <row r="2066" spans="1:19" ht="15">
      <c r="A2066" t="s">
        <v>4089</v>
      </c>
      <c r="C2066" s="2" t="s">
        <v>967</v>
      </c>
      <c r="E2066" s="2" t="s">
        <v>7071</v>
      </c>
      <c r="F2066" t="s">
        <v>4833</v>
      </c>
      <c r="G2066" t="s">
        <v>268</v>
      </c>
      <c r="H2066" s="22" t="s">
        <v>1406</v>
      </c>
      <c r="I2066" t="s">
        <v>1829</v>
      </c>
      <c r="J2066" s="11" t="str">
        <f t="shared" si="185"/>
        <v>IC.IT.190506</v>
      </c>
      <c r="K2066" s="2" t="s">
        <v>1192</v>
      </c>
      <c r="L2066" t="str">
        <f t="shared" si="186"/>
        <v xml:space="preserve">     Antimicrobial disk</v>
      </c>
      <c r="M2066" s="12" t="str">
        <f t="shared" si="187"/>
        <v>PI.IC.IT.190506.01</v>
      </c>
      <c r="N2066" s="12"/>
      <c r="O2066" s="12" t="str">
        <f t="shared" si="188"/>
        <v>PH.IC.IT.190506.01</v>
      </c>
      <c r="Q2066" s="12" t="str">
        <f t="shared" si="189"/>
        <v>CL.IC.IT.190506.01</v>
      </c>
    </row>
    <row r="2067" spans="1:19" ht="15">
      <c r="A2067" t="s">
        <v>4089</v>
      </c>
      <c r="C2067" s="2" t="s">
        <v>967</v>
      </c>
      <c r="E2067" s="2" t="s">
        <v>7071</v>
      </c>
      <c r="F2067" t="s">
        <v>4833</v>
      </c>
      <c r="G2067" t="s">
        <v>2535</v>
      </c>
      <c r="H2067" s="22" t="s">
        <v>1419</v>
      </c>
      <c r="I2067" t="s">
        <v>2536</v>
      </c>
      <c r="J2067" s="11" t="str">
        <f t="shared" si="185"/>
        <v>IC.IT.190507</v>
      </c>
      <c r="K2067" s="2" t="s">
        <v>1192</v>
      </c>
      <c r="L2067" t="str">
        <f t="shared" si="186"/>
        <v xml:space="preserve">     Gauze Wrap (Kerlix, Kling)</v>
      </c>
      <c r="M2067" s="12" t="str">
        <f t="shared" si="187"/>
        <v>PI.IC.IT.190507.01</v>
      </c>
      <c r="N2067" s="12"/>
      <c r="O2067" s="12" t="str">
        <f t="shared" si="188"/>
        <v>PH.IC.IT.190507.01</v>
      </c>
      <c r="Q2067" s="12" t="str">
        <f t="shared" si="189"/>
        <v>CL.IC.IT.190507.01</v>
      </c>
    </row>
    <row r="2068" spans="1:19" ht="15">
      <c r="A2068" t="s">
        <v>4089</v>
      </c>
      <c r="C2068" s="2" t="s">
        <v>967</v>
      </c>
      <c r="E2068" s="2" t="s">
        <v>7071</v>
      </c>
      <c r="F2068" t="s">
        <v>4833</v>
      </c>
      <c r="G2068" t="s">
        <v>4705</v>
      </c>
      <c r="H2068" s="22" t="s">
        <v>1550</v>
      </c>
      <c r="I2068" t="s">
        <v>3827</v>
      </c>
      <c r="J2068" s="11" t="str">
        <f t="shared" si="185"/>
        <v>IC.IT.190508</v>
      </c>
      <c r="K2068" s="2" t="s">
        <v>1192</v>
      </c>
      <c r="L2068" t="str">
        <f t="shared" si="186"/>
        <v xml:space="preserve">     Foam dressing</v>
      </c>
      <c r="M2068" s="12" t="str">
        <f t="shared" si="187"/>
        <v>PI.IC.IT.190508.01</v>
      </c>
      <c r="N2068" s="12"/>
      <c r="O2068" s="12" t="str">
        <f t="shared" si="188"/>
        <v>PH.IC.IT.190508.01</v>
      </c>
      <c r="Q2068" s="12" t="str">
        <f t="shared" si="189"/>
        <v>CL.IC.IT.190508.01</v>
      </c>
    </row>
    <row r="2069" spans="1:19" ht="15">
      <c r="A2069" t="s">
        <v>4089</v>
      </c>
      <c r="C2069" s="2" t="s">
        <v>967</v>
      </c>
      <c r="E2069" s="2" t="s">
        <v>7071</v>
      </c>
      <c r="F2069" t="s">
        <v>4833</v>
      </c>
      <c r="G2069" t="s">
        <v>2537</v>
      </c>
      <c r="H2069" s="22" t="s">
        <v>1551</v>
      </c>
      <c r="I2069" t="s">
        <v>2538</v>
      </c>
      <c r="J2069" s="11" t="str">
        <f t="shared" si="185"/>
        <v>IC.IT.190509</v>
      </c>
      <c r="K2069" s="2" t="s">
        <v>1192</v>
      </c>
      <c r="L2069" t="str">
        <f t="shared" si="186"/>
        <v xml:space="preserve">     Gauze Packing (Iodoform, NuGauze)</v>
      </c>
      <c r="M2069" s="12" t="str">
        <f t="shared" si="187"/>
        <v>PI.IC.IT.190509.01</v>
      </c>
      <c r="N2069" s="12"/>
      <c r="O2069" s="12" t="str">
        <f t="shared" si="188"/>
        <v>PH.IC.IT.190509.01</v>
      </c>
      <c r="Q2069" s="12" t="str">
        <f t="shared" si="189"/>
        <v>CL.IC.IT.190509.01</v>
      </c>
    </row>
    <row r="2070" spans="1:19" ht="15">
      <c r="A2070" t="s">
        <v>4089</v>
      </c>
      <c r="C2070" s="2" t="s">
        <v>967</v>
      </c>
      <c r="E2070" s="2" t="s">
        <v>7071</v>
      </c>
      <c r="F2070" t="s">
        <v>4833</v>
      </c>
      <c r="G2070" t="s">
        <v>4706</v>
      </c>
      <c r="H2070" s="22" t="s">
        <v>1571</v>
      </c>
      <c r="I2070" t="s">
        <v>3984</v>
      </c>
      <c r="J2070" s="11" t="str">
        <f t="shared" si="185"/>
        <v>IC.IT.190510</v>
      </c>
      <c r="K2070" s="2" t="s">
        <v>1192</v>
      </c>
      <c r="L2070" t="str">
        <f t="shared" si="186"/>
        <v xml:space="preserve">     Hydrocolloidal (Duoderm, Restore)</v>
      </c>
      <c r="M2070" s="12" t="str">
        <f t="shared" si="187"/>
        <v>PI.IC.IT.190510.01</v>
      </c>
      <c r="N2070" s="12"/>
      <c r="O2070" s="12" t="str">
        <f t="shared" si="188"/>
        <v>PH.IC.IT.190510.01</v>
      </c>
      <c r="Q2070" s="12" t="str">
        <f t="shared" si="189"/>
        <v>CL.IC.IT.190510.01</v>
      </c>
    </row>
    <row r="2071" spans="1:19" ht="15">
      <c r="A2071" t="s">
        <v>4089</v>
      </c>
      <c r="C2071" s="2" t="s">
        <v>967</v>
      </c>
      <c r="E2071" s="2" t="s">
        <v>7071</v>
      </c>
      <c r="F2071" t="s">
        <v>4833</v>
      </c>
      <c r="G2071" t="s">
        <v>269</v>
      </c>
      <c r="H2071" s="2" t="s">
        <v>8048</v>
      </c>
      <c r="I2071" t="s">
        <v>3986</v>
      </c>
      <c r="J2071" s="11" t="str">
        <f t="shared" si="185"/>
        <v>IC.IT.190511</v>
      </c>
      <c r="K2071" s="2" t="s">
        <v>1192</v>
      </c>
      <c r="L2071" t="str">
        <f t="shared" si="186"/>
        <v xml:space="preserve">     Calcium Alginate (Aquacel, Calicare)</v>
      </c>
      <c r="M2071" s="12" t="str">
        <f t="shared" si="187"/>
        <v>PI.IC.IT.190511.01</v>
      </c>
      <c r="N2071" s="12"/>
      <c r="O2071" s="12" t="str">
        <f t="shared" si="188"/>
        <v>PH.IC.IT.190511.01</v>
      </c>
      <c r="Q2071" s="12" t="str">
        <f t="shared" si="189"/>
        <v>CL.IC.IT.190511.01</v>
      </c>
    </row>
    <row r="2072" spans="1:19" ht="15">
      <c r="A2072" t="s">
        <v>4089</v>
      </c>
      <c r="C2072" s="2" t="s">
        <v>967</v>
      </c>
      <c r="E2072" s="2" t="s">
        <v>7071</v>
      </c>
      <c r="F2072" t="s">
        <v>4833</v>
      </c>
      <c r="G2072" t="s">
        <v>4580</v>
      </c>
      <c r="H2072" s="2" t="s">
        <v>11023</v>
      </c>
      <c r="I2072" t="s">
        <v>4581</v>
      </c>
      <c r="J2072" s="11" t="str">
        <f t="shared" si="185"/>
        <v>IC.IT.190512</v>
      </c>
      <c r="K2072" s="2" t="s">
        <v>1192</v>
      </c>
      <c r="L2072" t="str">
        <f t="shared" si="186"/>
        <v xml:space="preserve">     Hypertonic Hydrogel</v>
      </c>
      <c r="M2072" s="12" t="str">
        <f t="shared" si="187"/>
        <v>PI.IC.IT.190512.01</v>
      </c>
      <c r="N2072" s="12"/>
      <c r="O2072" s="12" t="str">
        <f t="shared" si="188"/>
        <v>PH.IC.IT.190512.01</v>
      </c>
      <c r="Q2072" s="12" t="str">
        <f t="shared" si="189"/>
        <v>CL.IC.IT.190512.01</v>
      </c>
    </row>
    <row r="2073" spans="1:19" ht="15">
      <c r="A2073" t="s">
        <v>4089</v>
      </c>
      <c r="C2073" s="2" t="s">
        <v>967</v>
      </c>
      <c r="E2073" s="2" t="s">
        <v>7071</v>
      </c>
      <c r="F2073" t="s">
        <v>4833</v>
      </c>
      <c r="G2073" t="s">
        <v>4582</v>
      </c>
      <c r="H2073" s="2" t="s">
        <v>8201</v>
      </c>
      <c r="I2073" t="s">
        <v>3710</v>
      </c>
      <c r="J2073" s="11" t="str">
        <f t="shared" si="185"/>
        <v>IC.IT.190513</v>
      </c>
      <c r="K2073" s="2" t="s">
        <v>1192</v>
      </c>
      <c r="L2073" t="str">
        <f t="shared" si="186"/>
        <v xml:space="preserve">     Hydrogel (Duoderm-gel)</v>
      </c>
      <c r="M2073" s="12" t="str">
        <f t="shared" si="187"/>
        <v>PI.IC.IT.190513.01</v>
      </c>
      <c r="N2073" s="12"/>
      <c r="O2073" s="12" t="str">
        <f t="shared" si="188"/>
        <v>PH.IC.IT.190513.01</v>
      </c>
      <c r="Q2073" s="12" t="str">
        <f t="shared" si="189"/>
        <v>CL.IC.IT.190513.01</v>
      </c>
    </row>
    <row r="2074" spans="1:19" ht="15">
      <c r="A2074" t="s">
        <v>4089</v>
      </c>
      <c r="C2074" s="2" t="s">
        <v>967</v>
      </c>
      <c r="E2074" s="2" t="s">
        <v>7071</v>
      </c>
      <c r="F2074" t="s">
        <v>4833</v>
      </c>
      <c r="G2074" t="s">
        <v>4583</v>
      </c>
      <c r="H2074" s="2" t="s">
        <v>9621</v>
      </c>
      <c r="I2074" t="s">
        <v>3712</v>
      </c>
      <c r="J2074" s="11" t="str">
        <f t="shared" si="185"/>
        <v>IC.IT.190514</v>
      </c>
      <c r="K2074" s="2" t="s">
        <v>1192</v>
      </c>
      <c r="L2074" t="str">
        <f t="shared" si="186"/>
        <v xml:space="preserve">     Balsam of Peru (Xenaderm)</v>
      </c>
      <c r="M2074" s="12" t="str">
        <f t="shared" si="187"/>
        <v>PI.IC.IT.190514.01</v>
      </c>
      <c r="N2074" s="12"/>
      <c r="O2074" s="12" t="str">
        <f t="shared" si="188"/>
        <v>PH.IC.IT.190514.01</v>
      </c>
      <c r="Q2074" s="12" t="str">
        <f t="shared" si="189"/>
        <v>CL.IC.IT.190514.01</v>
      </c>
    </row>
    <row r="2075" spans="1:19" ht="15">
      <c r="A2075" t="s">
        <v>4089</v>
      </c>
      <c r="C2075" s="2" t="s">
        <v>967</v>
      </c>
      <c r="E2075" s="2" t="s">
        <v>7071</v>
      </c>
      <c r="F2075" t="s">
        <v>4833</v>
      </c>
      <c r="G2075" t="s">
        <v>4584</v>
      </c>
      <c r="H2075" s="2" t="s">
        <v>6135</v>
      </c>
      <c r="I2075" t="s">
        <v>3714</v>
      </c>
      <c r="J2075" s="11" t="str">
        <f t="shared" si="185"/>
        <v>IC.IT.190515</v>
      </c>
      <c r="K2075" s="2" t="s">
        <v>1192</v>
      </c>
      <c r="L2075" t="str">
        <f t="shared" si="186"/>
        <v xml:space="preserve">     Bismuth Gauze (Xeroform)</v>
      </c>
      <c r="M2075" s="12" t="str">
        <f t="shared" si="187"/>
        <v>PI.IC.IT.190515.01</v>
      </c>
      <c r="N2075" s="12"/>
      <c r="O2075" s="12" t="str">
        <f t="shared" si="188"/>
        <v>PH.IC.IT.190515.01</v>
      </c>
      <c r="Q2075" s="12" t="str">
        <f t="shared" si="189"/>
        <v>CL.IC.IT.190515.01</v>
      </c>
    </row>
    <row r="2076" spans="1:19" ht="15">
      <c r="A2076" t="s">
        <v>4089</v>
      </c>
      <c r="C2076" s="2" t="s">
        <v>967</v>
      </c>
      <c r="E2076" s="2" t="s">
        <v>7071</v>
      </c>
      <c r="F2076" t="s">
        <v>4833</v>
      </c>
      <c r="G2076" t="s">
        <v>4585</v>
      </c>
      <c r="H2076" s="2" t="s">
        <v>5740</v>
      </c>
      <c r="I2076" t="s">
        <v>4586</v>
      </c>
      <c r="J2076" s="11" t="str">
        <f t="shared" si="185"/>
        <v>IC.IT.190516</v>
      </c>
      <c r="K2076" s="2" t="s">
        <v>1192</v>
      </c>
      <c r="L2076" t="str">
        <f t="shared" si="186"/>
        <v xml:space="preserve">     Negative Pressure Wound Therapy:  add protocol</v>
      </c>
      <c r="M2076" s="12" t="str">
        <f t="shared" si="187"/>
        <v>PI.IC.IT.190516.01</v>
      </c>
      <c r="N2076" s="12"/>
      <c r="O2076" s="12" t="str">
        <f t="shared" si="188"/>
        <v>PH.IC.IT.190516.01</v>
      </c>
      <c r="Q2076" s="12" t="str">
        <f t="shared" si="189"/>
        <v>CL.IC.IT.190516.01</v>
      </c>
    </row>
    <row r="2077" spans="1:19" ht="15">
      <c r="A2077" t="s">
        <v>4089</v>
      </c>
      <c r="C2077" s="2" t="s">
        <v>967</v>
      </c>
      <c r="E2077" s="2" t="s">
        <v>7071</v>
      </c>
      <c r="F2077" t="s">
        <v>4833</v>
      </c>
      <c r="G2077" t="s">
        <v>1881</v>
      </c>
      <c r="H2077" s="2" t="s">
        <v>1138</v>
      </c>
      <c r="I2077" t="s">
        <v>1882</v>
      </c>
      <c r="J2077" s="11" t="str">
        <f t="shared" si="185"/>
        <v>IC.IT.190517</v>
      </c>
      <c r="K2077" s="2" t="s">
        <v>1192</v>
      </c>
      <c r="L2077" t="str">
        <f t="shared" si="186"/>
        <v xml:space="preserve">     Non-adhering (Telfa)</v>
      </c>
      <c r="M2077" s="12" t="str">
        <f t="shared" si="187"/>
        <v>PI.IC.IT.190517.01</v>
      </c>
      <c r="N2077" s="12"/>
      <c r="O2077" s="12" t="str">
        <f t="shared" si="188"/>
        <v>PH.IC.IT.190517.01</v>
      </c>
      <c r="Q2077" s="12" t="str">
        <f t="shared" si="189"/>
        <v>CL.IC.IT.190517.01</v>
      </c>
    </row>
    <row r="2078" spans="1:19" ht="15">
      <c r="A2078" t="s">
        <v>4089</v>
      </c>
      <c r="C2078" s="2" t="s">
        <v>967</v>
      </c>
      <c r="E2078" s="2" t="s">
        <v>7071</v>
      </c>
      <c r="F2078" t="s">
        <v>4833</v>
      </c>
      <c r="G2078" t="s">
        <v>2684</v>
      </c>
      <c r="H2078" s="2" t="s">
        <v>965</v>
      </c>
      <c r="I2078" t="s">
        <v>930</v>
      </c>
      <c r="J2078" s="11" t="str">
        <f t="shared" si="185"/>
        <v>IC.IT.190518</v>
      </c>
      <c r="K2078" s="2" t="s">
        <v>1192</v>
      </c>
      <c r="L2078" t="str">
        <f t="shared" si="186"/>
        <v xml:space="preserve">     Other: specify</v>
      </c>
      <c r="M2078" s="12" t="str">
        <f t="shared" si="187"/>
        <v>PI.IC.IT.190518.01</v>
      </c>
      <c r="N2078" s="12"/>
      <c r="O2078" s="12" t="str">
        <f t="shared" si="188"/>
        <v>PH.IC.IT.190518.01</v>
      </c>
      <c r="Q2078" s="12" t="str">
        <f t="shared" si="189"/>
        <v>CL.IC.IT.190518.01</v>
      </c>
    </row>
    <row r="2079" spans="1:19" ht="15">
      <c r="A2079" t="s">
        <v>4089</v>
      </c>
      <c r="C2079" s="2" t="s">
        <v>967</v>
      </c>
      <c r="E2079" s="2" t="s">
        <v>7071</v>
      </c>
      <c r="F2079" t="s">
        <v>4833</v>
      </c>
      <c r="G2079" s="2" t="s">
        <v>4587</v>
      </c>
      <c r="H2079" s="2" t="s">
        <v>967</v>
      </c>
      <c r="I2079" s="2" t="s">
        <v>4588</v>
      </c>
      <c r="J2079" s="11" t="str">
        <f t="shared" si="185"/>
        <v>IC.IT.190519</v>
      </c>
      <c r="K2079" s="2" t="s">
        <v>1192</v>
      </c>
      <c r="L2079" t="str">
        <f t="shared" si="186"/>
        <v xml:space="preserve">  ABD Pad</v>
      </c>
      <c r="M2079" s="12" t="str">
        <f t="shared" si="187"/>
        <v>PI.IC.IT.190519.01</v>
      </c>
      <c r="N2079" s="12"/>
      <c r="O2079" s="12" t="str">
        <f t="shared" si="188"/>
        <v>PH.IC.IT.190519.01</v>
      </c>
      <c r="Q2079" s="12" t="str">
        <f t="shared" si="189"/>
        <v>CL.IC.IT.190519.01</v>
      </c>
      <c r="R2079" t="s">
        <v>1141</v>
      </c>
      <c r="S2079">
        <v>786</v>
      </c>
    </row>
    <row r="2080" spans="1:19" ht="15">
      <c r="A2080" t="s">
        <v>4089</v>
      </c>
      <c r="C2080" s="2" t="s">
        <v>967</v>
      </c>
      <c r="E2080" s="2" t="s">
        <v>7071</v>
      </c>
      <c r="F2080" t="s">
        <v>4833</v>
      </c>
      <c r="G2080" s="2" t="s">
        <v>4589</v>
      </c>
      <c r="H2080" s="2" t="s">
        <v>6396</v>
      </c>
      <c r="I2080" s="2" t="s">
        <v>4736</v>
      </c>
      <c r="J2080" s="11" t="str">
        <f t="shared" si="185"/>
        <v>IC.IT.190520</v>
      </c>
      <c r="K2080" s="2" t="s">
        <v>11324</v>
      </c>
      <c r="L2080" t="str">
        <f t="shared" si="186"/>
        <v xml:space="preserve">  Vaseline gauze</v>
      </c>
      <c r="M2080" s="12" t="str">
        <f t="shared" si="187"/>
        <v>PI.IC.IT.190520.01</v>
      </c>
      <c r="N2080" s="12"/>
      <c r="O2080" s="12" t="str">
        <f t="shared" si="188"/>
        <v>PH.IC.IT.190520.01</v>
      </c>
      <c r="Q2080" s="12" t="str">
        <f t="shared" si="189"/>
        <v>CL.IC.IT.190520.01</v>
      </c>
      <c r="R2080" t="s">
        <v>9277</v>
      </c>
      <c r="S2080">
        <v>787</v>
      </c>
    </row>
    <row r="2081" spans="1:19" ht="15">
      <c r="A2081" t="s">
        <v>4089</v>
      </c>
      <c r="C2081" s="2" t="s">
        <v>10174</v>
      </c>
      <c r="D2081" t="s">
        <v>9791</v>
      </c>
      <c r="E2081" s="2" t="s">
        <v>6888</v>
      </c>
      <c r="F2081" t="s">
        <v>4833</v>
      </c>
      <c r="G2081" t="s">
        <v>1832</v>
      </c>
      <c r="H2081" s="22" t="s">
        <v>1396</v>
      </c>
      <c r="I2081" t="s">
        <v>1833</v>
      </c>
      <c r="J2081" s="11" t="str">
        <f t="shared" si="185"/>
        <v>IC.IT.190601</v>
      </c>
      <c r="K2081" s="2" t="s">
        <v>11324</v>
      </c>
      <c r="L2081" t="str">
        <f t="shared" si="186"/>
        <v xml:space="preserve">     Clean, dry and intact</v>
      </c>
      <c r="M2081" s="12" t="str">
        <f t="shared" si="187"/>
        <v>PI.IC.IT.190601.01</v>
      </c>
      <c r="N2081" s="12"/>
      <c r="O2081" s="12" t="str">
        <f t="shared" si="188"/>
        <v>PH.IC.IT.190601.01</v>
      </c>
      <c r="Q2081" s="12" t="str">
        <f t="shared" si="189"/>
        <v>CL.IC.IT.190601.01</v>
      </c>
    </row>
    <row r="2082" spans="1:19" ht="15">
      <c r="A2082" t="s">
        <v>4089</v>
      </c>
      <c r="C2082" s="2" t="s">
        <v>10174</v>
      </c>
      <c r="E2082" s="2" t="s">
        <v>6888</v>
      </c>
      <c r="F2082" t="s">
        <v>4833</v>
      </c>
      <c r="G2082" t="s">
        <v>2009</v>
      </c>
      <c r="H2082" s="22" t="s">
        <v>1398</v>
      </c>
      <c r="I2082" t="s">
        <v>2010</v>
      </c>
      <c r="J2082" s="11" t="str">
        <f t="shared" si="185"/>
        <v>IC.IT.190602</v>
      </c>
      <c r="K2082" s="2" t="s">
        <v>11324</v>
      </c>
      <c r="L2082" t="str">
        <f t="shared" si="186"/>
        <v xml:space="preserve">     Reinforced: specify date/time</v>
      </c>
      <c r="M2082" s="12" t="str">
        <f t="shared" si="187"/>
        <v>PI.IC.IT.190602.01</v>
      </c>
      <c r="N2082" s="12"/>
      <c r="O2082" s="12" t="str">
        <f t="shared" si="188"/>
        <v>PH.IC.IT.190602.01</v>
      </c>
      <c r="Q2082" s="12" t="str">
        <f t="shared" si="189"/>
        <v>CL.IC.IT.190602.01</v>
      </c>
    </row>
    <row r="2083" spans="1:19" ht="15">
      <c r="A2083" t="s">
        <v>4089</v>
      </c>
      <c r="C2083" s="2" t="s">
        <v>10174</v>
      </c>
      <c r="E2083" s="2" t="s">
        <v>6888</v>
      </c>
      <c r="F2083" t="s">
        <v>4833</v>
      </c>
      <c r="G2083" t="s">
        <v>4590</v>
      </c>
      <c r="H2083" s="22" t="s">
        <v>1400</v>
      </c>
      <c r="I2083" t="s">
        <v>1811</v>
      </c>
      <c r="J2083" s="11" t="str">
        <f t="shared" si="185"/>
        <v>IC.IT.190603</v>
      </c>
      <c r="K2083" s="2" t="s">
        <v>11324</v>
      </c>
      <c r="L2083" t="str">
        <f t="shared" si="186"/>
        <v xml:space="preserve">     Changed: specify date/time</v>
      </c>
      <c r="M2083" s="12" t="str">
        <f t="shared" si="187"/>
        <v>PI.IC.IT.190603.01</v>
      </c>
      <c r="N2083" s="12"/>
      <c r="O2083" s="12" t="str">
        <f t="shared" si="188"/>
        <v>PH.IC.IT.190603.01</v>
      </c>
      <c r="Q2083" s="12" t="str">
        <f t="shared" si="189"/>
        <v>CL.IC.IT.190603.01</v>
      </c>
    </row>
    <row r="2084" spans="1:19" ht="15">
      <c r="A2084" t="s">
        <v>4089</v>
      </c>
      <c r="C2084" s="2" t="s">
        <v>10174</v>
      </c>
      <c r="E2084" s="2" t="s">
        <v>6888</v>
      </c>
      <c r="F2084" t="s">
        <v>4833</v>
      </c>
      <c r="G2084" t="s">
        <v>4591</v>
      </c>
      <c r="H2084" s="22" t="s">
        <v>1402</v>
      </c>
      <c r="I2084" t="s">
        <v>1701</v>
      </c>
      <c r="J2084" s="11" t="str">
        <f t="shared" si="185"/>
        <v>IC.IT.190604</v>
      </c>
      <c r="K2084" s="2" t="s">
        <v>11324</v>
      </c>
      <c r="L2084" t="str">
        <f t="shared" si="186"/>
        <v xml:space="preserve">     Wet to Dry: specify date/time</v>
      </c>
      <c r="M2084" s="12" t="str">
        <f t="shared" si="187"/>
        <v>PI.IC.IT.190604.01</v>
      </c>
      <c r="N2084" s="12"/>
      <c r="O2084" s="12" t="str">
        <f t="shared" si="188"/>
        <v>PH.IC.IT.190604.01</v>
      </c>
      <c r="Q2084" s="12" t="str">
        <f t="shared" si="189"/>
        <v>CL.IC.IT.190604.01</v>
      </c>
    </row>
    <row r="2085" spans="1:19" ht="15">
      <c r="A2085" t="s">
        <v>4089</v>
      </c>
      <c r="C2085" s="2" t="s">
        <v>10174</v>
      </c>
      <c r="E2085" s="2" t="s">
        <v>6888</v>
      </c>
      <c r="F2085" t="s">
        <v>4833</v>
      </c>
      <c r="G2085" t="s">
        <v>4719</v>
      </c>
      <c r="H2085" s="22" t="s">
        <v>1404</v>
      </c>
      <c r="I2085" t="s">
        <v>4720</v>
      </c>
      <c r="J2085" s="11" t="str">
        <f t="shared" si="185"/>
        <v>IC.IT.190605</v>
      </c>
      <c r="K2085" s="2" t="s">
        <v>11324</v>
      </c>
      <c r="L2085" t="str">
        <f t="shared" si="186"/>
        <v xml:space="preserve">     Debriding Agent applied: BCMA</v>
      </c>
      <c r="M2085" s="12" t="str">
        <f t="shared" si="187"/>
        <v>PI.IC.IT.190605.01</v>
      </c>
      <c r="N2085" s="12"/>
      <c r="O2085" s="12" t="str">
        <f t="shared" si="188"/>
        <v>PH.IC.IT.190605.01</v>
      </c>
      <c r="Q2085" s="12" t="str">
        <f t="shared" si="189"/>
        <v>CL.IC.IT.190605.01</v>
      </c>
    </row>
    <row r="2086" spans="1:19" ht="15">
      <c r="A2086" t="s">
        <v>4089</v>
      </c>
      <c r="C2086" s="2" t="s">
        <v>10174</v>
      </c>
      <c r="E2086" s="2" t="s">
        <v>6888</v>
      </c>
      <c r="F2086" t="s">
        <v>4833</v>
      </c>
      <c r="G2086" s="2" t="s">
        <v>4797</v>
      </c>
      <c r="H2086" s="22" t="s">
        <v>5740</v>
      </c>
      <c r="I2086" s="2" t="s">
        <v>4797</v>
      </c>
      <c r="J2086" s="11" t="str">
        <f t="shared" si="185"/>
        <v>IC.IT.190616</v>
      </c>
      <c r="K2086" s="2" t="s">
        <v>11324</v>
      </c>
      <c r="L2086" t="str">
        <f t="shared" si="186"/>
        <v xml:space="preserve">  Saturated</v>
      </c>
      <c r="M2086" s="12" t="str">
        <f t="shared" si="187"/>
        <v>PI.IC.IT.190616.01</v>
      </c>
      <c r="N2086" s="12"/>
      <c r="O2086" s="12" t="str">
        <f t="shared" si="188"/>
        <v>PH.IC.IT.190616.01</v>
      </c>
      <c r="Q2086" s="12" t="str">
        <f t="shared" si="189"/>
        <v>CL.IC.IT.190616.01</v>
      </c>
      <c r="R2086" t="s">
        <v>1141</v>
      </c>
      <c r="S2086">
        <v>154</v>
      </c>
    </row>
    <row r="2087" spans="1:19" ht="15">
      <c r="A2087" t="s">
        <v>4089</v>
      </c>
      <c r="C2087" s="2" t="s">
        <v>10174</v>
      </c>
      <c r="E2087" s="2" t="s">
        <v>6888</v>
      </c>
      <c r="F2087" t="s">
        <v>4833</v>
      </c>
      <c r="G2087" s="2" t="s">
        <v>4872</v>
      </c>
      <c r="H2087" s="22" t="s">
        <v>6865</v>
      </c>
      <c r="I2087" s="2" t="s">
        <v>4872</v>
      </c>
      <c r="J2087" s="11" t="str">
        <f t="shared" ref="J2087:J2150" si="190">CONCATENATE("IC.IT.",C2087,E2087,H2087)</f>
        <v>IC.IT.190617</v>
      </c>
      <c r="K2087" s="2" t="s">
        <v>11324</v>
      </c>
      <c r="L2087" t="str">
        <f t="shared" ref="L2087:L2150" si="191">G2087</f>
        <v xml:space="preserve">  Stained</v>
      </c>
      <c r="M2087" s="12" t="str">
        <f t="shared" ref="M2087:M2150" si="192">CONCATENATE("PI.",J2087,".",K2087)</f>
        <v>PI.IC.IT.190617.01</v>
      </c>
      <c r="N2087" s="12"/>
      <c r="O2087" s="12" t="str">
        <f t="shared" ref="O2087:O2150" si="193">CONCATENATE("PH.",J2087,".",K2087)</f>
        <v>PH.IC.IT.190617.01</v>
      </c>
      <c r="Q2087" s="12" t="str">
        <f t="shared" ref="Q2087:Q2150" si="194">CONCATENATE("CL.",J2087,".",K2087)</f>
        <v>CL.IC.IT.190617.01</v>
      </c>
      <c r="R2087" t="s">
        <v>1141</v>
      </c>
      <c r="S2087">
        <v>155</v>
      </c>
    </row>
    <row r="2088" spans="1:19" ht="15">
      <c r="A2088" t="s">
        <v>4089</v>
      </c>
      <c r="C2088" s="2" t="s">
        <v>10174</v>
      </c>
      <c r="E2088" s="2" t="s">
        <v>6888</v>
      </c>
      <c r="F2088" t="s">
        <v>4833</v>
      </c>
      <c r="G2088" s="2" t="s">
        <v>4873</v>
      </c>
      <c r="H2088" s="22" t="s">
        <v>5743</v>
      </c>
      <c r="I2088" s="2" t="s">
        <v>4873</v>
      </c>
      <c r="J2088" s="11" t="str">
        <f t="shared" si="190"/>
        <v>IC.IT.190618</v>
      </c>
      <c r="K2088" s="2" t="s">
        <v>11324</v>
      </c>
      <c r="L2088" t="str">
        <f t="shared" si="191"/>
        <v xml:space="preserve">  Intact</v>
      </c>
      <c r="M2088" s="12" t="str">
        <f t="shared" si="192"/>
        <v>PI.IC.IT.190618.01</v>
      </c>
      <c r="N2088" s="12"/>
      <c r="O2088" s="12" t="str">
        <f t="shared" si="193"/>
        <v>PH.IC.IT.190618.01</v>
      </c>
      <c r="Q2088" s="12" t="str">
        <f t="shared" si="194"/>
        <v>CL.IC.IT.190618.01</v>
      </c>
      <c r="R2088" t="s">
        <v>1141</v>
      </c>
      <c r="S2088">
        <v>156</v>
      </c>
    </row>
    <row r="2089" spans="1:19" ht="15">
      <c r="A2089" t="s">
        <v>4089</v>
      </c>
      <c r="C2089" s="2" t="s">
        <v>10174</v>
      </c>
      <c r="E2089" s="2" t="s">
        <v>6888</v>
      </c>
      <c r="F2089" t="s">
        <v>4833</v>
      </c>
      <c r="G2089" s="2" t="s">
        <v>4874</v>
      </c>
      <c r="H2089" s="22" t="s">
        <v>10174</v>
      </c>
      <c r="I2089" s="2" t="s">
        <v>4874</v>
      </c>
      <c r="J2089" s="11" t="str">
        <f t="shared" si="190"/>
        <v>IC.IT.190619</v>
      </c>
      <c r="K2089" s="2" t="s">
        <v>11324</v>
      </c>
      <c r="L2089" t="str">
        <f t="shared" si="191"/>
        <v xml:space="preserve">  Clean</v>
      </c>
      <c r="M2089" s="12" t="str">
        <f t="shared" si="192"/>
        <v>PI.IC.IT.190619.01</v>
      </c>
      <c r="N2089" s="12"/>
      <c r="O2089" s="12" t="str">
        <f t="shared" si="193"/>
        <v>PH.IC.IT.190619.01</v>
      </c>
      <c r="Q2089" s="12" t="str">
        <f t="shared" si="194"/>
        <v>CL.IC.IT.190619.01</v>
      </c>
      <c r="R2089" t="s">
        <v>1141</v>
      </c>
      <c r="S2089">
        <v>157</v>
      </c>
    </row>
    <row r="2090" spans="1:19" ht="15">
      <c r="A2090" t="s">
        <v>4089</v>
      </c>
      <c r="C2090" s="2" t="s">
        <v>10174</v>
      </c>
      <c r="E2090" s="2" t="s">
        <v>6888</v>
      </c>
      <c r="F2090" t="s">
        <v>4833</v>
      </c>
      <c r="G2090" s="2" t="s">
        <v>4732</v>
      </c>
      <c r="H2090" s="22" t="s">
        <v>6396</v>
      </c>
      <c r="I2090" s="2" t="s">
        <v>4732</v>
      </c>
      <c r="J2090" s="11" t="str">
        <f t="shared" si="190"/>
        <v>IC.IT.190620</v>
      </c>
      <c r="K2090" s="2" t="s">
        <v>11324</v>
      </c>
      <c r="L2090" t="str">
        <f t="shared" si="191"/>
        <v xml:space="preserve">  Dry</v>
      </c>
      <c r="M2090" s="12" t="str">
        <f t="shared" si="192"/>
        <v>PI.IC.IT.190620.01</v>
      </c>
      <c r="N2090" s="12"/>
      <c r="O2090" s="12" t="str">
        <f t="shared" si="193"/>
        <v>PH.IC.IT.190620.01</v>
      </c>
      <c r="Q2090" s="12" t="str">
        <f t="shared" si="194"/>
        <v>CL.IC.IT.190620.01</v>
      </c>
      <c r="R2090" t="s">
        <v>1141</v>
      </c>
      <c r="S2090">
        <v>158</v>
      </c>
    </row>
    <row r="2091" spans="1:19" ht="15">
      <c r="A2091" t="s">
        <v>4089</v>
      </c>
      <c r="C2091" s="2" t="s">
        <v>10174</v>
      </c>
      <c r="D2091" t="s">
        <v>4733</v>
      </c>
      <c r="E2091" s="2" t="s">
        <v>7284</v>
      </c>
      <c r="F2091" t="s">
        <v>4833</v>
      </c>
      <c r="G2091" t="s">
        <v>1779</v>
      </c>
      <c r="H2091" s="22" t="s">
        <v>1406</v>
      </c>
      <c r="I2091" t="s">
        <v>1522</v>
      </c>
      <c r="J2091" s="11" t="str">
        <f t="shared" si="190"/>
        <v>IC.IT.190706</v>
      </c>
      <c r="K2091" s="2" t="s">
        <v>1192</v>
      </c>
      <c r="L2091" t="str">
        <f t="shared" si="191"/>
        <v xml:space="preserve">     Normal Saline</v>
      </c>
      <c r="M2091" s="12" t="str">
        <f t="shared" si="192"/>
        <v>PI.IC.IT.190706.01</v>
      </c>
      <c r="N2091" s="12"/>
      <c r="O2091" s="12" t="str">
        <f t="shared" si="193"/>
        <v>PH.IC.IT.190706.01</v>
      </c>
      <c r="Q2091" s="12" t="str">
        <f t="shared" si="194"/>
        <v>CL.IC.IT.190706.01</v>
      </c>
    </row>
    <row r="2092" spans="1:19" ht="15">
      <c r="A2092" t="s">
        <v>4089</v>
      </c>
      <c r="C2092" s="2" t="s">
        <v>967</v>
      </c>
      <c r="E2092" s="2" t="s">
        <v>7284</v>
      </c>
      <c r="F2092" t="s">
        <v>4833</v>
      </c>
      <c r="G2092" t="s">
        <v>4755</v>
      </c>
      <c r="H2092" s="22" t="s">
        <v>1419</v>
      </c>
      <c r="I2092" t="s">
        <v>3852</v>
      </c>
      <c r="J2092" s="11" t="str">
        <f t="shared" si="190"/>
        <v>IC.IT.190707</v>
      </c>
      <c r="K2092" s="2" t="s">
        <v>1192</v>
      </c>
      <c r="L2092" t="str">
        <f t="shared" si="191"/>
        <v xml:space="preserve">     Wound cleanser</v>
      </c>
      <c r="M2092" s="12" t="str">
        <f t="shared" si="192"/>
        <v>PI.IC.IT.190707.01</v>
      </c>
      <c r="N2092" s="12"/>
      <c r="O2092" s="12" t="str">
        <f t="shared" si="193"/>
        <v>PH.IC.IT.190707.01</v>
      </c>
      <c r="Q2092" s="12" t="str">
        <f t="shared" si="194"/>
        <v>CL.IC.IT.190707.01</v>
      </c>
    </row>
    <row r="2093" spans="1:19" ht="15">
      <c r="A2093" t="s">
        <v>4089</v>
      </c>
      <c r="C2093" s="2" t="s">
        <v>967</v>
      </c>
      <c r="E2093" s="2" t="s">
        <v>7284</v>
      </c>
      <c r="F2093" t="s">
        <v>4833</v>
      </c>
      <c r="G2093" t="s">
        <v>3841</v>
      </c>
      <c r="H2093" s="22" t="s">
        <v>1550</v>
      </c>
      <c r="I2093" t="s">
        <v>2394</v>
      </c>
      <c r="J2093" s="11" t="str">
        <f t="shared" si="190"/>
        <v>IC.IT.190708</v>
      </c>
      <c r="K2093" s="2" t="s">
        <v>1192</v>
      </c>
      <c r="L2093" t="str">
        <f t="shared" si="191"/>
        <v xml:space="preserve">      Other: specify</v>
      </c>
      <c r="M2093" s="12" t="str">
        <f t="shared" si="192"/>
        <v>PI.IC.IT.190708.01</v>
      </c>
      <c r="N2093" s="12"/>
      <c r="O2093" s="12" t="str">
        <f t="shared" si="193"/>
        <v>PH.IC.IT.190708.01</v>
      </c>
      <c r="Q2093" s="12" t="str">
        <f t="shared" si="194"/>
        <v>CL.IC.IT.190708.01</v>
      </c>
    </row>
    <row r="2094" spans="1:19" ht="15">
      <c r="A2094" t="s">
        <v>4089</v>
      </c>
      <c r="C2094" s="2" t="s">
        <v>967</v>
      </c>
      <c r="E2094" s="2" t="s">
        <v>7284</v>
      </c>
      <c r="F2094" t="s">
        <v>4833</v>
      </c>
      <c r="G2094" s="2" t="s">
        <v>4734</v>
      </c>
      <c r="H2094" s="22" t="s">
        <v>5740</v>
      </c>
      <c r="I2094" s="2" t="s">
        <v>4734</v>
      </c>
      <c r="J2094" s="11" t="str">
        <f t="shared" si="190"/>
        <v>IC.IT.190716</v>
      </c>
      <c r="K2094" s="2" t="s">
        <v>1192</v>
      </c>
      <c r="L2094" t="str">
        <f t="shared" si="191"/>
        <v xml:space="preserve"> Betadine</v>
      </c>
      <c r="M2094" s="12" t="str">
        <f t="shared" si="192"/>
        <v>PI.IC.IT.190716.01</v>
      </c>
      <c r="N2094" s="12"/>
      <c r="O2094" s="12" t="str">
        <f t="shared" si="193"/>
        <v>PH.IC.IT.190716.01</v>
      </c>
      <c r="Q2094" s="12" t="str">
        <f t="shared" si="194"/>
        <v>CL.IC.IT.190716.01</v>
      </c>
      <c r="R2094" t="s">
        <v>1141</v>
      </c>
      <c r="S2094">
        <v>790</v>
      </c>
    </row>
    <row r="2095" spans="1:19" ht="15">
      <c r="A2095" t="s">
        <v>4089</v>
      </c>
      <c r="C2095" s="2" t="s">
        <v>967</v>
      </c>
      <c r="E2095" s="2" t="s">
        <v>7284</v>
      </c>
      <c r="F2095" t="s">
        <v>4833</v>
      </c>
      <c r="G2095" s="2" t="s">
        <v>4735</v>
      </c>
      <c r="H2095" s="22" t="s">
        <v>1138</v>
      </c>
      <c r="I2095" s="2" t="s">
        <v>4735</v>
      </c>
      <c r="J2095" s="11" t="str">
        <f t="shared" si="190"/>
        <v>IC.IT.190717</v>
      </c>
      <c r="K2095" s="2" t="s">
        <v>1192</v>
      </c>
      <c r="L2095" t="str">
        <f t="shared" si="191"/>
        <v xml:space="preserve"> Chlorhexadine</v>
      </c>
      <c r="M2095" s="12" t="str">
        <f t="shared" si="192"/>
        <v>PI.IC.IT.190717.01</v>
      </c>
      <c r="N2095" s="12"/>
      <c r="O2095" s="12" t="str">
        <f t="shared" si="193"/>
        <v>PH.IC.IT.190717.01</v>
      </c>
      <c r="Q2095" s="12" t="str">
        <f t="shared" si="194"/>
        <v>CL.IC.IT.190717.01</v>
      </c>
      <c r="R2095" t="s">
        <v>1141</v>
      </c>
      <c r="S2095">
        <v>792</v>
      </c>
    </row>
    <row r="2096" spans="1:19" ht="15">
      <c r="A2096" t="s">
        <v>4089</v>
      </c>
      <c r="C2096" s="2" t="s">
        <v>10174</v>
      </c>
      <c r="E2096" s="2" t="s">
        <v>7284</v>
      </c>
      <c r="F2096" t="s">
        <v>4833</v>
      </c>
      <c r="G2096" s="2" t="s">
        <v>4768</v>
      </c>
      <c r="H2096" s="22" t="s">
        <v>5743</v>
      </c>
      <c r="I2096" s="2" t="s">
        <v>4768</v>
      </c>
      <c r="J2096" s="11" t="str">
        <f t="shared" si="190"/>
        <v>IC.IT.190718</v>
      </c>
      <c r="K2096" s="2" t="s">
        <v>11324</v>
      </c>
      <c r="L2096" t="str">
        <f t="shared" si="191"/>
        <v xml:space="preserve">  Distilled Water</v>
      </c>
      <c r="M2096" s="12" t="str">
        <f t="shared" si="192"/>
        <v>PI.IC.IT.190718.01</v>
      </c>
      <c r="N2096" s="12"/>
      <c r="O2096" s="12" t="str">
        <f t="shared" si="193"/>
        <v>PH.IC.IT.190718.01</v>
      </c>
      <c r="Q2096" s="12" t="str">
        <f t="shared" si="194"/>
        <v>CL.IC.IT.190718.01</v>
      </c>
      <c r="R2096" t="s">
        <v>1141</v>
      </c>
      <c r="S2096">
        <v>793</v>
      </c>
    </row>
    <row r="2097" spans="1:19" ht="15">
      <c r="A2097" t="s">
        <v>4089</v>
      </c>
      <c r="C2097" s="2" t="s">
        <v>10174</v>
      </c>
      <c r="E2097" s="2" t="s">
        <v>7284</v>
      </c>
      <c r="F2097" t="s">
        <v>4833</v>
      </c>
      <c r="G2097" s="2" t="s">
        <v>4642</v>
      </c>
      <c r="H2097" s="22" t="s">
        <v>10174</v>
      </c>
      <c r="I2097" s="2" t="s">
        <v>4642</v>
      </c>
      <c r="J2097" s="11" t="str">
        <f t="shared" si="190"/>
        <v>IC.IT.190719</v>
      </c>
      <c r="K2097" s="2" t="s">
        <v>11324</v>
      </c>
      <c r="L2097" t="str">
        <f t="shared" si="191"/>
        <v>Peroxide</v>
      </c>
      <c r="M2097" s="12" t="str">
        <f t="shared" si="192"/>
        <v>PI.IC.IT.190719.01</v>
      </c>
      <c r="N2097" s="12"/>
      <c r="O2097" s="12" t="str">
        <f t="shared" si="193"/>
        <v>PH.IC.IT.190719.01</v>
      </c>
      <c r="Q2097" s="12" t="str">
        <f t="shared" si="194"/>
        <v>CL.IC.IT.190719.01</v>
      </c>
      <c r="R2097" t="s">
        <v>1141</v>
      </c>
      <c r="S2097">
        <v>793</v>
      </c>
    </row>
    <row r="2098" spans="1:19" ht="15">
      <c r="A2098" t="s">
        <v>4089</v>
      </c>
      <c r="C2098" s="2" t="s">
        <v>10174</v>
      </c>
      <c r="E2098" s="2" t="s">
        <v>7284</v>
      </c>
      <c r="F2098" t="s">
        <v>4833</v>
      </c>
      <c r="G2098" s="2" t="s">
        <v>4643</v>
      </c>
      <c r="H2098" s="22" t="s">
        <v>6396</v>
      </c>
      <c r="I2098" s="2" t="s">
        <v>4643</v>
      </c>
      <c r="J2098" s="11" t="str">
        <f t="shared" si="190"/>
        <v>IC.IT.190720</v>
      </c>
      <c r="K2098" s="2" t="s">
        <v>11324</v>
      </c>
      <c r="L2098" t="str">
        <f t="shared" si="191"/>
        <v xml:space="preserve">  Dakins Solution</v>
      </c>
      <c r="M2098" s="12" t="str">
        <f t="shared" si="192"/>
        <v>PI.IC.IT.190720.01</v>
      </c>
      <c r="N2098" s="12"/>
      <c r="O2098" s="12" t="str">
        <f t="shared" si="193"/>
        <v>PH.IC.IT.190720.01</v>
      </c>
      <c r="Q2098" s="12" t="str">
        <f t="shared" si="194"/>
        <v>CL.IC.IT.190720.01</v>
      </c>
      <c r="R2098" t="s">
        <v>9277</v>
      </c>
      <c r="S2098">
        <v>794</v>
      </c>
    </row>
    <row r="2099" spans="1:19" ht="15">
      <c r="A2099" t="s">
        <v>4089</v>
      </c>
      <c r="C2099" s="2" t="s">
        <v>967</v>
      </c>
      <c r="D2099" t="s">
        <v>4869</v>
      </c>
      <c r="E2099" s="2" t="s">
        <v>10093</v>
      </c>
      <c r="F2099" t="s">
        <v>4833</v>
      </c>
      <c r="G2099" t="s">
        <v>1738</v>
      </c>
      <c r="H2099" s="22" t="s">
        <v>1551</v>
      </c>
      <c r="I2099" t="s">
        <v>1001</v>
      </c>
      <c r="J2099" s="11" t="str">
        <f t="shared" si="190"/>
        <v>IC.IT.190809</v>
      </c>
      <c r="K2099" s="2" t="s">
        <v>1192</v>
      </c>
      <c r="L2099" t="str">
        <f t="shared" si="191"/>
        <v xml:space="preserve">     Drsg drainage none</v>
      </c>
      <c r="M2099" s="12" t="str">
        <f t="shared" si="192"/>
        <v>PI.IC.IT.190809.01</v>
      </c>
      <c r="N2099" s="12"/>
      <c r="O2099" s="12" t="str">
        <f t="shared" si="193"/>
        <v>PH.IC.IT.190809.01</v>
      </c>
      <c r="Q2099" s="12" t="str">
        <f t="shared" si="194"/>
        <v>CL.IC.IT.190809.01</v>
      </c>
    </row>
    <row r="2100" spans="1:19" ht="15">
      <c r="A2100" t="s">
        <v>4089</v>
      </c>
      <c r="C2100" s="2" t="s">
        <v>967</v>
      </c>
      <c r="E2100" s="2" t="s">
        <v>10093</v>
      </c>
      <c r="F2100" t="s">
        <v>4833</v>
      </c>
      <c r="G2100" t="s">
        <v>1739</v>
      </c>
      <c r="H2100" s="22" t="s">
        <v>1571</v>
      </c>
      <c r="I2100" t="s">
        <v>1649</v>
      </c>
      <c r="J2100" s="11" t="str">
        <f t="shared" si="190"/>
        <v>IC.IT.190810</v>
      </c>
      <c r="K2100" s="2" t="s">
        <v>1192</v>
      </c>
      <c r="L2100" t="str">
        <f t="shared" si="191"/>
        <v xml:space="preserve">     Drsg scant amount drainage</v>
      </c>
      <c r="M2100" s="12" t="str">
        <f t="shared" si="192"/>
        <v>PI.IC.IT.190810.01</v>
      </c>
      <c r="N2100" s="12"/>
      <c r="O2100" s="12" t="str">
        <f t="shared" si="193"/>
        <v>PH.IC.IT.190810.01</v>
      </c>
      <c r="Q2100" s="12" t="str">
        <f t="shared" si="194"/>
        <v>CL.IC.IT.190810.01</v>
      </c>
    </row>
    <row r="2101" spans="1:19" ht="15">
      <c r="A2101" t="s">
        <v>4089</v>
      </c>
      <c r="C2101" s="2" t="s">
        <v>967</v>
      </c>
      <c r="E2101" s="2" t="s">
        <v>10093</v>
      </c>
      <c r="F2101" t="s">
        <v>4833</v>
      </c>
      <c r="G2101" t="s">
        <v>1740</v>
      </c>
      <c r="H2101" s="2" t="s">
        <v>8048</v>
      </c>
      <c r="I2101" t="s">
        <v>1651</v>
      </c>
      <c r="J2101" s="11" t="str">
        <f t="shared" si="190"/>
        <v>IC.IT.190811</v>
      </c>
      <c r="K2101" s="2" t="s">
        <v>1192</v>
      </c>
      <c r="L2101" t="str">
        <f t="shared" si="191"/>
        <v xml:space="preserve">     Drsg small amount drainage</v>
      </c>
      <c r="M2101" s="12" t="str">
        <f t="shared" si="192"/>
        <v>PI.IC.IT.190811.01</v>
      </c>
      <c r="N2101" s="12"/>
      <c r="O2101" s="12" t="str">
        <f t="shared" si="193"/>
        <v>PH.IC.IT.190811.01</v>
      </c>
      <c r="Q2101" s="12" t="str">
        <f t="shared" si="194"/>
        <v>CL.IC.IT.190811.01</v>
      </c>
    </row>
    <row r="2102" spans="1:19" ht="15">
      <c r="A2102" t="s">
        <v>4089</v>
      </c>
      <c r="C2102" s="2" t="s">
        <v>967</v>
      </c>
      <c r="E2102" s="2" t="s">
        <v>10093</v>
      </c>
      <c r="F2102" t="s">
        <v>4833</v>
      </c>
      <c r="G2102" t="s">
        <v>1741</v>
      </c>
      <c r="H2102" s="2" t="s">
        <v>11023</v>
      </c>
      <c r="I2102" t="s">
        <v>1653</v>
      </c>
      <c r="J2102" s="11" t="str">
        <f t="shared" si="190"/>
        <v>IC.IT.190812</v>
      </c>
      <c r="K2102" s="2" t="s">
        <v>1192</v>
      </c>
      <c r="L2102" t="str">
        <f t="shared" si="191"/>
        <v xml:space="preserve">     Drsg moderate amount drainage</v>
      </c>
      <c r="M2102" s="12" t="str">
        <f t="shared" si="192"/>
        <v>PI.IC.IT.190812.01</v>
      </c>
      <c r="N2102" s="12"/>
      <c r="O2102" s="12" t="str">
        <f t="shared" si="193"/>
        <v>PH.IC.IT.190812.01</v>
      </c>
      <c r="Q2102" s="12" t="str">
        <f t="shared" si="194"/>
        <v>CL.IC.IT.190812.01</v>
      </c>
    </row>
    <row r="2103" spans="1:19" ht="15">
      <c r="A2103" t="s">
        <v>4089</v>
      </c>
      <c r="C2103" s="2" t="s">
        <v>967</v>
      </c>
      <c r="E2103" s="2" t="s">
        <v>10093</v>
      </c>
      <c r="F2103" t="s">
        <v>4833</v>
      </c>
      <c r="G2103" t="s">
        <v>4644</v>
      </c>
      <c r="H2103" s="2" t="s">
        <v>8201</v>
      </c>
      <c r="I2103" t="s">
        <v>1743</v>
      </c>
      <c r="J2103" s="11" t="str">
        <f t="shared" si="190"/>
        <v>IC.IT.190813</v>
      </c>
      <c r="K2103" s="2" t="s">
        <v>1192</v>
      </c>
      <c r="L2103" t="str">
        <f t="shared" si="191"/>
        <v xml:space="preserve">     Drsg heavy amount drainage </v>
      </c>
      <c r="M2103" s="12" t="str">
        <f t="shared" si="192"/>
        <v>PI.IC.IT.190813.01</v>
      </c>
      <c r="N2103" s="12"/>
      <c r="O2103" s="12" t="str">
        <f t="shared" si="193"/>
        <v>PH.IC.IT.190813.01</v>
      </c>
      <c r="Q2103" s="12" t="str">
        <f t="shared" si="194"/>
        <v>CL.IC.IT.190813.01</v>
      </c>
    </row>
    <row r="2104" spans="1:19" ht="15">
      <c r="A2104" t="s">
        <v>4089</v>
      </c>
      <c r="C2104" s="2" t="s">
        <v>967</v>
      </c>
      <c r="E2104" s="2" t="s">
        <v>10093</v>
      </c>
      <c r="F2104" t="s">
        <v>4833</v>
      </c>
      <c r="G2104" t="s">
        <v>4645</v>
      </c>
      <c r="H2104" s="2" t="s">
        <v>9621</v>
      </c>
      <c r="I2104" t="s">
        <v>1655</v>
      </c>
      <c r="J2104" s="11" t="str">
        <f t="shared" si="190"/>
        <v>IC.IT.190814</v>
      </c>
      <c r="K2104" s="2" t="s">
        <v>1192</v>
      </c>
      <c r="L2104" t="str">
        <f t="shared" si="191"/>
        <v xml:space="preserve">     Drsg drainage large amount</v>
      </c>
      <c r="M2104" s="12" t="str">
        <f t="shared" si="192"/>
        <v>PI.IC.IT.190814.01</v>
      </c>
      <c r="N2104" s="12"/>
      <c r="O2104" s="12" t="str">
        <f t="shared" si="193"/>
        <v>PH.IC.IT.190814.01</v>
      </c>
      <c r="Q2104" s="12" t="str">
        <f t="shared" si="194"/>
        <v>CL.IC.IT.190814.01</v>
      </c>
    </row>
    <row r="2105" spans="1:19" ht="15">
      <c r="A2105" t="s">
        <v>4089</v>
      </c>
      <c r="C2105" s="2" t="s">
        <v>967</v>
      </c>
      <c r="E2105" s="2" t="s">
        <v>10093</v>
      </c>
      <c r="F2105" t="s">
        <v>4833</v>
      </c>
      <c r="G2105" t="s">
        <v>4875</v>
      </c>
      <c r="H2105" s="2" t="s">
        <v>6135</v>
      </c>
      <c r="I2105" t="s">
        <v>1488</v>
      </c>
      <c r="J2105" s="11" t="str">
        <f t="shared" si="190"/>
        <v>IC.IT.190815</v>
      </c>
      <c r="K2105" s="2" t="s">
        <v>1192</v>
      </c>
      <c r="L2105" t="str">
        <f t="shared" si="191"/>
        <v xml:space="preserve">     Drsg drainage copious amount </v>
      </c>
      <c r="M2105" s="12" t="str">
        <f t="shared" si="192"/>
        <v>PI.IC.IT.190815.01</v>
      </c>
      <c r="N2105" s="12"/>
      <c r="O2105" s="12" t="str">
        <f t="shared" si="193"/>
        <v>PH.IC.IT.190815.01</v>
      </c>
      <c r="Q2105" s="12" t="str">
        <f t="shared" si="194"/>
        <v>CL.IC.IT.190815.01</v>
      </c>
    </row>
    <row r="2106" spans="1:19" ht="15">
      <c r="A2106" t="s">
        <v>4089</v>
      </c>
      <c r="C2106" s="2" t="s">
        <v>967</v>
      </c>
      <c r="D2106" t="s">
        <v>4870</v>
      </c>
      <c r="E2106" s="2" t="s">
        <v>10095</v>
      </c>
      <c r="F2106" t="s">
        <v>4833</v>
      </c>
      <c r="G2106" t="s">
        <v>4876</v>
      </c>
      <c r="H2106" s="22" t="s">
        <v>1396</v>
      </c>
      <c r="I2106" t="s">
        <v>1674</v>
      </c>
      <c r="J2106" s="11" t="str">
        <f t="shared" si="190"/>
        <v>IC.IT.190901</v>
      </c>
      <c r="K2106" s="2" t="s">
        <v>1192</v>
      </c>
      <c r="L2106" t="str">
        <f t="shared" si="191"/>
        <v xml:space="preserve">     Drsg drainage unchanged</v>
      </c>
      <c r="M2106" s="12" t="str">
        <f t="shared" si="192"/>
        <v>PI.IC.IT.190901.01</v>
      </c>
      <c r="N2106" s="12"/>
      <c r="O2106" s="12" t="str">
        <f t="shared" si="193"/>
        <v>PH.IC.IT.190901.01</v>
      </c>
      <c r="Q2106" s="12" t="str">
        <f t="shared" si="194"/>
        <v>CL.IC.IT.190901.01</v>
      </c>
    </row>
    <row r="2107" spans="1:19" ht="15">
      <c r="A2107" t="s">
        <v>4089</v>
      </c>
      <c r="C2107" s="2" t="s">
        <v>967</v>
      </c>
      <c r="E2107" s="2" t="s">
        <v>10095</v>
      </c>
      <c r="F2107" t="s">
        <v>4833</v>
      </c>
      <c r="G2107" t="s">
        <v>1747</v>
      </c>
      <c r="H2107" s="22" t="s">
        <v>1398</v>
      </c>
      <c r="I2107" t="s">
        <v>1673</v>
      </c>
      <c r="J2107" s="11" t="str">
        <f t="shared" si="190"/>
        <v>IC.IT.190902</v>
      </c>
      <c r="K2107" s="2" t="s">
        <v>1192</v>
      </c>
      <c r="L2107" t="str">
        <f t="shared" si="191"/>
        <v xml:space="preserve">     Drsg drainage decreasing</v>
      </c>
      <c r="M2107" s="12" t="str">
        <f t="shared" si="192"/>
        <v>PI.IC.IT.190902.01</v>
      </c>
      <c r="N2107" s="12"/>
      <c r="O2107" s="12" t="str">
        <f t="shared" si="193"/>
        <v>PH.IC.IT.190902.01</v>
      </c>
      <c r="Q2107" s="12" t="str">
        <f t="shared" si="194"/>
        <v>CL.IC.IT.190902.01</v>
      </c>
    </row>
    <row r="2108" spans="1:19" ht="15">
      <c r="A2108" t="s">
        <v>4089</v>
      </c>
      <c r="C2108" s="2" t="s">
        <v>967</v>
      </c>
      <c r="E2108" s="2" t="s">
        <v>10095</v>
      </c>
      <c r="F2108" t="s">
        <v>4833</v>
      </c>
      <c r="G2108" t="s">
        <v>1748</v>
      </c>
      <c r="H2108" s="22" t="s">
        <v>1400</v>
      </c>
      <c r="I2108" t="s">
        <v>1841</v>
      </c>
      <c r="J2108" s="11" t="str">
        <f t="shared" si="190"/>
        <v>IC.IT.190903</v>
      </c>
      <c r="K2108" s="2" t="s">
        <v>1192</v>
      </c>
      <c r="L2108" t="str">
        <f t="shared" si="191"/>
        <v xml:space="preserve">     Drsg drainage increasing</v>
      </c>
      <c r="M2108" s="12" t="str">
        <f t="shared" si="192"/>
        <v>PI.IC.IT.190903.01</v>
      </c>
      <c r="N2108" s="12"/>
      <c r="O2108" s="12" t="str">
        <f t="shared" si="193"/>
        <v>PH.IC.IT.190903.01</v>
      </c>
      <c r="Q2108" s="12" t="str">
        <f t="shared" si="194"/>
        <v>CL.IC.IT.190903.01</v>
      </c>
    </row>
    <row r="2109" spans="1:19" ht="15">
      <c r="A2109" t="s">
        <v>4089</v>
      </c>
      <c r="C2109" s="2" t="s">
        <v>967</v>
      </c>
      <c r="D2109" t="s">
        <v>4877</v>
      </c>
      <c r="E2109" s="2" t="s">
        <v>10905</v>
      </c>
      <c r="F2109" t="s">
        <v>4741</v>
      </c>
      <c r="G2109" t="s">
        <v>15</v>
      </c>
      <c r="H2109" s="22" t="s">
        <v>1396</v>
      </c>
      <c r="I2109" t="s">
        <v>4742</v>
      </c>
      <c r="J2109" s="11" t="str">
        <f t="shared" si="190"/>
        <v>IC.IT.191001</v>
      </c>
      <c r="K2109" s="2" t="s">
        <v>1192</v>
      </c>
      <c r="L2109" t="str">
        <f t="shared" si="191"/>
        <v xml:space="preserve">     Continuous</v>
      </c>
      <c r="M2109" s="12" t="str">
        <f t="shared" si="192"/>
        <v>PI.IC.IT.191001.01</v>
      </c>
      <c r="N2109" s="12"/>
      <c r="O2109" s="12" t="str">
        <f t="shared" si="193"/>
        <v>PH.IC.IT.191001.01</v>
      </c>
      <c r="Q2109" s="12" t="str">
        <f t="shared" si="194"/>
        <v>CL.IC.IT.191001.01</v>
      </c>
    </row>
    <row r="2110" spans="1:19" ht="15">
      <c r="A2110" t="s">
        <v>4089</v>
      </c>
      <c r="C2110" s="2" t="s">
        <v>967</v>
      </c>
      <c r="E2110" s="2" t="s">
        <v>10905</v>
      </c>
      <c r="F2110" t="s">
        <v>4741</v>
      </c>
      <c r="G2110" t="s">
        <v>4743</v>
      </c>
      <c r="H2110" s="22" t="s">
        <v>1398</v>
      </c>
      <c r="I2110" t="s">
        <v>2407</v>
      </c>
      <c r="J2110" s="11" t="str">
        <f t="shared" si="190"/>
        <v>IC.IT.191002</v>
      </c>
      <c r="K2110" s="2" t="s">
        <v>1192</v>
      </c>
      <c r="L2110" t="str">
        <f t="shared" si="191"/>
        <v xml:space="preserve">     Intermittent</v>
      </c>
      <c r="M2110" s="12" t="str">
        <f t="shared" si="192"/>
        <v>PI.IC.IT.191002.01</v>
      </c>
      <c r="N2110" s="12"/>
      <c r="O2110" s="12" t="str">
        <f t="shared" si="193"/>
        <v>PH.IC.IT.191002.01</v>
      </c>
      <c r="Q2110" s="12" t="str">
        <f t="shared" si="194"/>
        <v>CL.IC.IT.191002.01</v>
      </c>
    </row>
    <row r="2111" spans="1:19" ht="15">
      <c r="A2111" t="s">
        <v>4089</v>
      </c>
      <c r="C2111" s="2" t="s">
        <v>967</v>
      </c>
      <c r="D2111" t="s">
        <v>4744</v>
      </c>
      <c r="E2111" s="2" t="s">
        <v>8048</v>
      </c>
      <c r="F2111" t="s">
        <v>4741</v>
      </c>
      <c r="G2111" t="s">
        <v>4745</v>
      </c>
      <c r="H2111" s="22" t="s">
        <v>1396</v>
      </c>
      <c r="I2111" t="s">
        <v>4746</v>
      </c>
      <c r="J2111" s="11" t="str">
        <f t="shared" si="190"/>
        <v>IC.IT.191101</v>
      </c>
      <c r="K2111" s="2" t="s">
        <v>1192</v>
      </c>
      <c r="L2111" t="str">
        <f t="shared" si="191"/>
        <v xml:space="preserve">     125 mmHg</v>
      </c>
      <c r="M2111" s="12" t="str">
        <f t="shared" si="192"/>
        <v>PI.IC.IT.191101.01</v>
      </c>
      <c r="N2111" s="12"/>
      <c r="O2111" s="12" t="str">
        <f t="shared" si="193"/>
        <v>PH.IC.IT.191101.01</v>
      </c>
      <c r="Q2111" s="12" t="str">
        <f t="shared" si="194"/>
        <v>CL.IC.IT.191101.01</v>
      </c>
    </row>
    <row r="2112" spans="1:19" ht="15">
      <c r="A2112" t="s">
        <v>4089</v>
      </c>
      <c r="C2112" s="2" t="s">
        <v>967</v>
      </c>
      <c r="E2112" s="2" t="s">
        <v>8048</v>
      </c>
      <c r="F2112" t="s">
        <v>4741</v>
      </c>
      <c r="G2112" t="s">
        <v>4747</v>
      </c>
      <c r="H2112" s="22" t="s">
        <v>1398</v>
      </c>
      <c r="I2112" t="s">
        <v>4748</v>
      </c>
      <c r="J2112" s="11" t="str">
        <f t="shared" si="190"/>
        <v>IC.IT.191102</v>
      </c>
      <c r="K2112" s="2" t="s">
        <v>1192</v>
      </c>
      <c r="L2112" t="str">
        <f t="shared" si="191"/>
        <v xml:space="preserve">     75 mmHg</v>
      </c>
      <c r="M2112" s="12" t="str">
        <f t="shared" si="192"/>
        <v>PI.IC.IT.191102.01</v>
      </c>
      <c r="N2112" s="12"/>
      <c r="O2112" s="12" t="str">
        <f t="shared" si="193"/>
        <v>PH.IC.IT.191102.01</v>
      </c>
      <c r="Q2112" s="12" t="str">
        <f t="shared" si="194"/>
        <v>CL.IC.IT.191102.01</v>
      </c>
    </row>
    <row r="2113" spans="1:17" ht="15">
      <c r="A2113" t="s">
        <v>4089</v>
      </c>
      <c r="C2113" s="2" t="s">
        <v>967</v>
      </c>
      <c r="E2113" s="2" t="s">
        <v>8048</v>
      </c>
      <c r="F2113" t="s">
        <v>4741</v>
      </c>
      <c r="G2113" t="s">
        <v>4749</v>
      </c>
      <c r="H2113" s="22" t="s">
        <v>1400</v>
      </c>
      <c r="I2113" t="s">
        <v>4750</v>
      </c>
      <c r="J2113" s="11" t="str">
        <f t="shared" si="190"/>
        <v>IC.IT.191103</v>
      </c>
      <c r="K2113" s="2" t="s">
        <v>1192</v>
      </c>
      <c r="L2113" t="str">
        <f t="shared" si="191"/>
        <v xml:space="preserve">     25 mmHg</v>
      </c>
      <c r="M2113" s="12" t="str">
        <f t="shared" si="192"/>
        <v>PI.IC.IT.191103.01</v>
      </c>
      <c r="N2113" s="12"/>
      <c r="O2113" s="12" t="str">
        <f t="shared" si="193"/>
        <v>PH.IC.IT.191103.01</v>
      </c>
      <c r="Q2113" s="12" t="str">
        <f t="shared" si="194"/>
        <v>CL.IC.IT.191103.01</v>
      </c>
    </row>
    <row r="2114" spans="1:17" ht="15">
      <c r="A2114" t="s">
        <v>4089</v>
      </c>
      <c r="C2114" s="2" t="s">
        <v>967</v>
      </c>
      <c r="E2114" s="2" t="s">
        <v>8048</v>
      </c>
      <c r="F2114" t="s">
        <v>4741</v>
      </c>
      <c r="G2114" t="s">
        <v>4751</v>
      </c>
      <c r="H2114" s="22" t="s">
        <v>1402</v>
      </c>
      <c r="I2114" t="s">
        <v>4889</v>
      </c>
      <c r="J2114" s="11" t="str">
        <f t="shared" si="190"/>
        <v>IC.IT.191104</v>
      </c>
      <c r="K2114" s="2" t="s">
        <v>1192</v>
      </c>
      <c r="L2114" t="str">
        <f t="shared" si="191"/>
        <v xml:space="preserve">     50 mmHg</v>
      </c>
      <c r="M2114" s="12" t="str">
        <f t="shared" si="192"/>
        <v>PI.IC.IT.191104.01</v>
      </c>
      <c r="N2114" s="12"/>
      <c r="O2114" s="12" t="str">
        <f t="shared" si="193"/>
        <v>PH.IC.IT.191104.01</v>
      </c>
      <c r="Q2114" s="12" t="str">
        <f t="shared" si="194"/>
        <v>CL.IC.IT.191104.01</v>
      </c>
    </row>
    <row r="2115" spans="1:17" ht="15">
      <c r="A2115" t="s">
        <v>4089</v>
      </c>
      <c r="C2115" s="2" t="s">
        <v>967</v>
      </c>
      <c r="E2115" s="2" t="s">
        <v>8048</v>
      </c>
      <c r="F2115" t="s">
        <v>4741</v>
      </c>
      <c r="G2115" t="s">
        <v>4890</v>
      </c>
      <c r="H2115" s="22" t="s">
        <v>1404</v>
      </c>
      <c r="I2115" t="s">
        <v>4891</v>
      </c>
      <c r="J2115" s="11" t="str">
        <f t="shared" si="190"/>
        <v>IC.IT.191105</v>
      </c>
      <c r="K2115" s="2" t="s">
        <v>1192</v>
      </c>
      <c r="L2115" t="str">
        <f t="shared" si="191"/>
        <v xml:space="preserve">     100 mmHg</v>
      </c>
      <c r="M2115" s="12" t="str">
        <f t="shared" si="192"/>
        <v>PI.IC.IT.191105.01</v>
      </c>
      <c r="N2115" s="12"/>
      <c r="O2115" s="12" t="str">
        <f t="shared" si="193"/>
        <v>PH.IC.IT.191105.01</v>
      </c>
      <c r="Q2115" s="12" t="str">
        <f t="shared" si="194"/>
        <v>CL.IC.IT.191105.01</v>
      </c>
    </row>
    <row r="2116" spans="1:17" ht="15">
      <c r="A2116" t="s">
        <v>4089</v>
      </c>
      <c r="C2116" s="2" t="s">
        <v>967</v>
      </c>
      <c r="E2116" s="2" t="s">
        <v>8048</v>
      </c>
      <c r="F2116" t="s">
        <v>4741</v>
      </c>
      <c r="G2116" t="s">
        <v>4884</v>
      </c>
      <c r="H2116" s="22" t="s">
        <v>1406</v>
      </c>
      <c r="I2116" t="s">
        <v>4885</v>
      </c>
      <c r="J2116" s="11" t="str">
        <f t="shared" si="190"/>
        <v>IC.IT.191106</v>
      </c>
      <c r="K2116" s="2" t="s">
        <v>1192</v>
      </c>
      <c r="L2116" t="str">
        <f t="shared" si="191"/>
        <v xml:space="preserve">     150 mmHg</v>
      </c>
      <c r="M2116" s="12" t="str">
        <f t="shared" si="192"/>
        <v>PI.IC.IT.191106.01</v>
      </c>
      <c r="N2116" s="12"/>
      <c r="O2116" s="12" t="str">
        <f t="shared" si="193"/>
        <v>PH.IC.IT.191106.01</v>
      </c>
      <c r="Q2116" s="12" t="str">
        <f t="shared" si="194"/>
        <v>CL.IC.IT.191106.01</v>
      </c>
    </row>
    <row r="2117" spans="1:17" ht="15">
      <c r="A2117" t="s">
        <v>4089</v>
      </c>
      <c r="C2117" s="2" t="s">
        <v>967</v>
      </c>
      <c r="D2117" t="s">
        <v>4886</v>
      </c>
      <c r="E2117" s="2" t="s">
        <v>11023</v>
      </c>
      <c r="F2117" t="s">
        <v>4741</v>
      </c>
      <c r="G2117" t="s">
        <v>4887</v>
      </c>
      <c r="H2117" s="22" t="s">
        <v>1396</v>
      </c>
      <c r="I2117" t="s">
        <v>3383</v>
      </c>
      <c r="J2117" s="11" t="str">
        <f t="shared" si="190"/>
        <v>IC.IT.191201</v>
      </c>
      <c r="K2117" s="2" t="s">
        <v>1192</v>
      </c>
      <c r="L2117" t="str">
        <f t="shared" si="191"/>
        <v xml:space="preserve">     Done: specify date/time</v>
      </c>
      <c r="M2117" s="12" t="str">
        <f t="shared" si="192"/>
        <v>PI.IC.IT.191201.01</v>
      </c>
      <c r="N2117" s="12"/>
      <c r="O2117" s="12" t="str">
        <f t="shared" si="193"/>
        <v>PH.IC.IT.191201.01</v>
      </c>
      <c r="Q2117" s="12" t="str">
        <f t="shared" si="194"/>
        <v>CL.IC.IT.191201.01</v>
      </c>
    </row>
    <row r="2118" spans="1:17" ht="15">
      <c r="A2118" t="s">
        <v>4089</v>
      </c>
      <c r="C2118" s="2" t="s">
        <v>967</v>
      </c>
      <c r="E2118" s="2" t="s">
        <v>11023</v>
      </c>
      <c r="F2118" t="s">
        <v>4741</v>
      </c>
      <c r="G2118" t="s">
        <v>4888</v>
      </c>
      <c r="H2118" s="22" t="s">
        <v>1398</v>
      </c>
      <c r="I2118" t="s">
        <v>1188</v>
      </c>
      <c r="J2118" s="11" t="str">
        <f t="shared" si="190"/>
        <v>IC.IT.191202</v>
      </c>
      <c r="K2118" s="2" t="s">
        <v>1192</v>
      </c>
      <c r="L2118" t="str">
        <f t="shared" si="191"/>
        <v xml:space="preserve">     N/A</v>
      </c>
      <c r="M2118" s="12" t="str">
        <f t="shared" si="192"/>
        <v>PI.IC.IT.191202.01</v>
      </c>
      <c r="N2118" s="12"/>
      <c r="O2118" s="12" t="str">
        <f t="shared" si="193"/>
        <v>PH.IC.IT.191202.01</v>
      </c>
      <c r="Q2118" s="12" t="str">
        <f t="shared" si="194"/>
        <v>CL.IC.IT.191202.01</v>
      </c>
    </row>
    <row r="2119" spans="1:17" ht="15">
      <c r="A2119" t="s">
        <v>4089</v>
      </c>
      <c r="C2119" s="2" t="s">
        <v>10174</v>
      </c>
      <c r="D2119" t="s">
        <v>4864</v>
      </c>
      <c r="E2119" s="2" t="s">
        <v>8201</v>
      </c>
      <c r="F2119" t="s">
        <v>5036</v>
      </c>
      <c r="G2119" t="s">
        <v>5037</v>
      </c>
      <c r="H2119" s="22" t="s">
        <v>1396</v>
      </c>
      <c r="I2119" t="s">
        <v>1820</v>
      </c>
      <c r="J2119" s="11" t="str">
        <f t="shared" si="190"/>
        <v>IC.IT.191301</v>
      </c>
      <c r="K2119" s="2" t="s">
        <v>11324</v>
      </c>
      <c r="L2119" t="str">
        <f t="shared" si="191"/>
        <v xml:space="preserve">     Right</v>
      </c>
      <c r="M2119" s="12" t="str">
        <f t="shared" si="192"/>
        <v>PI.IC.IT.191301.01</v>
      </c>
      <c r="N2119" s="12"/>
      <c r="O2119" s="12" t="str">
        <f t="shared" si="193"/>
        <v>PH.IC.IT.191301.01</v>
      </c>
      <c r="Q2119" s="12" t="str">
        <f t="shared" si="194"/>
        <v>CL.IC.IT.191301.01</v>
      </c>
    </row>
    <row r="2120" spans="1:17" ht="15">
      <c r="A2120" t="s">
        <v>4089</v>
      </c>
      <c r="C2120" s="2" t="s">
        <v>967</v>
      </c>
      <c r="E2120" s="2" t="s">
        <v>8201</v>
      </c>
      <c r="F2120" t="s">
        <v>5036</v>
      </c>
      <c r="G2120" t="s">
        <v>5038</v>
      </c>
      <c r="H2120" s="22" t="s">
        <v>1398</v>
      </c>
      <c r="I2120" t="s">
        <v>1821</v>
      </c>
      <c r="J2120" s="11" t="str">
        <f t="shared" si="190"/>
        <v>IC.IT.191302</v>
      </c>
      <c r="K2120" s="2" t="s">
        <v>1192</v>
      </c>
      <c r="L2120" t="str">
        <f t="shared" si="191"/>
        <v xml:space="preserve">     Left</v>
      </c>
      <c r="M2120" s="12" t="str">
        <f t="shared" si="192"/>
        <v>PI.IC.IT.191302.01</v>
      </c>
      <c r="N2120" s="12"/>
      <c r="O2120" s="12" t="str">
        <f t="shared" si="193"/>
        <v>PH.IC.IT.191302.01</v>
      </c>
      <c r="Q2120" s="12" t="str">
        <f t="shared" si="194"/>
        <v>CL.IC.IT.191302.01</v>
      </c>
    </row>
    <row r="2121" spans="1:17" ht="15">
      <c r="A2121" t="s">
        <v>4089</v>
      </c>
      <c r="C2121" s="2" t="s">
        <v>967</v>
      </c>
      <c r="D2121" t="s">
        <v>4866</v>
      </c>
      <c r="E2121" s="2" t="s">
        <v>9621</v>
      </c>
      <c r="F2121" t="s">
        <v>5036</v>
      </c>
      <c r="G2121" t="s">
        <v>5039</v>
      </c>
      <c r="H2121" s="22" t="s">
        <v>1396</v>
      </c>
      <c r="I2121" t="s">
        <v>4141</v>
      </c>
      <c r="J2121" s="11" t="str">
        <f t="shared" si="190"/>
        <v>IC.IT.191401</v>
      </c>
      <c r="K2121" s="2" t="s">
        <v>1192</v>
      </c>
      <c r="L2121" t="str">
        <f t="shared" si="191"/>
        <v xml:space="preserve">     Lateral</v>
      </c>
      <c r="M2121" s="12" t="str">
        <f t="shared" si="192"/>
        <v>PI.IC.IT.191401.01</v>
      </c>
      <c r="N2121" s="12"/>
      <c r="O2121" s="12" t="str">
        <f t="shared" si="193"/>
        <v>PH.IC.IT.191401.01</v>
      </c>
      <c r="Q2121" s="12" t="str">
        <f t="shared" si="194"/>
        <v>CL.IC.IT.191401.01</v>
      </c>
    </row>
    <row r="2122" spans="1:17" ht="15">
      <c r="A2122" t="s">
        <v>4089</v>
      </c>
      <c r="C2122" s="2" t="s">
        <v>967</v>
      </c>
      <c r="E2122" s="2" t="s">
        <v>9621</v>
      </c>
      <c r="F2122" t="s">
        <v>5036</v>
      </c>
      <c r="G2122" t="s">
        <v>5040</v>
      </c>
      <c r="H2122" s="22" t="s">
        <v>1398</v>
      </c>
      <c r="I2122" t="s">
        <v>4142</v>
      </c>
      <c r="J2122" s="11" t="str">
        <f t="shared" si="190"/>
        <v>IC.IT.191402</v>
      </c>
      <c r="K2122" s="2" t="s">
        <v>1192</v>
      </c>
      <c r="L2122" t="str">
        <f t="shared" si="191"/>
        <v xml:space="preserve">     Medial</v>
      </c>
      <c r="M2122" s="12" t="str">
        <f t="shared" si="192"/>
        <v>PI.IC.IT.191402.01</v>
      </c>
      <c r="N2122" s="12"/>
      <c r="O2122" s="12" t="str">
        <f t="shared" si="193"/>
        <v>PH.IC.IT.191402.01</v>
      </c>
      <c r="Q2122" s="12" t="str">
        <f t="shared" si="194"/>
        <v>CL.IC.IT.191402.01</v>
      </c>
    </row>
    <row r="2123" spans="1:17" ht="15">
      <c r="A2123" t="s">
        <v>4089</v>
      </c>
      <c r="C2123" s="2" t="s">
        <v>967</v>
      </c>
      <c r="E2123" s="2" t="s">
        <v>9621</v>
      </c>
      <c r="F2123" t="s">
        <v>5036</v>
      </c>
      <c r="G2123" t="s">
        <v>5041</v>
      </c>
      <c r="H2123" s="22" t="s">
        <v>1400</v>
      </c>
      <c r="I2123" t="s">
        <v>4143</v>
      </c>
      <c r="J2123" s="11" t="str">
        <f t="shared" si="190"/>
        <v>IC.IT.191403</v>
      </c>
      <c r="K2123" s="2" t="s">
        <v>1192</v>
      </c>
      <c r="L2123" t="str">
        <f t="shared" si="191"/>
        <v xml:space="preserve">     Anterior</v>
      </c>
      <c r="M2123" s="12" t="str">
        <f t="shared" si="192"/>
        <v>PI.IC.IT.191403.01</v>
      </c>
      <c r="N2123" s="12"/>
      <c r="O2123" s="12" t="str">
        <f t="shared" si="193"/>
        <v>PH.IC.IT.191403.01</v>
      </c>
      <c r="Q2123" s="12" t="str">
        <f t="shared" si="194"/>
        <v>CL.IC.IT.191403.01</v>
      </c>
    </row>
    <row r="2124" spans="1:17" ht="15">
      <c r="A2124" t="s">
        <v>4089</v>
      </c>
      <c r="C2124" s="2" t="s">
        <v>967</v>
      </c>
      <c r="E2124" s="2" t="s">
        <v>9621</v>
      </c>
      <c r="F2124" t="s">
        <v>5036</v>
      </c>
      <c r="G2124" t="s">
        <v>5042</v>
      </c>
      <c r="H2124" s="22" t="s">
        <v>1402</v>
      </c>
      <c r="I2124" t="s">
        <v>4144</v>
      </c>
      <c r="J2124" s="11" t="str">
        <f t="shared" si="190"/>
        <v>IC.IT.191404</v>
      </c>
      <c r="K2124" s="2" t="s">
        <v>1192</v>
      </c>
      <c r="L2124" t="str">
        <f t="shared" si="191"/>
        <v xml:space="preserve">     Posterior</v>
      </c>
      <c r="M2124" s="12" t="str">
        <f t="shared" si="192"/>
        <v>PI.IC.IT.191404.01</v>
      </c>
      <c r="N2124" s="12"/>
      <c r="O2124" s="12" t="str">
        <f t="shared" si="193"/>
        <v>PH.IC.IT.191404.01</v>
      </c>
      <c r="Q2124" s="12" t="str">
        <f t="shared" si="194"/>
        <v>CL.IC.IT.191404.01</v>
      </c>
    </row>
    <row r="2125" spans="1:17" ht="15">
      <c r="A2125" t="s">
        <v>4089</v>
      </c>
      <c r="C2125" s="2" t="s">
        <v>967</v>
      </c>
      <c r="E2125" s="2" t="s">
        <v>9621</v>
      </c>
      <c r="F2125" t="s">
        <v>5036</v>
      </c>
      <c r="G2125" t="s">
        <v>5043</v>
      </c>
      <c r="H2125" s="22" t="s">
        <v>1404</v>
      </c>
      <c r="I2125" t="s">
        <v>4286</v>
      </c>
      <c r="J2125" s="11" t="str">
        <f t="shared" si="190"/>
        <v>IC.IT.191405</v>
      </c>
      <c r="K2125" s="2" t="s">
        <v>1192</v>
      </c>
      <c r="L2125" t="str">
        <f t="shared" si="191"/>
        <v xml:space="preserve">     Proximal</v>
      </c>
      <c r="M2125" s="12" t="str">
        <f t="shared" si="192"/>
        <v>PI.IC.IT.191405.01</v>
      </c>
      <c r="N2125" s="12"/>
      <c r="O2125" s="12" t="str">
        <f t="shared" si="193"/>
        <v>PH.IC.IT.191405.01</v>
      </c>
      <c r="Q2125" s="12" t="str">
        <f t="shared" si="194"/>
        <v>CL.IC.IT.191405.01</v>
      </c>
    </row>
    <row r="2126" spans="1:17" ht="15">
      <c r="A2126" t="s">
        <v>4089</v>
      </c>
      <c r="C2126" s="2" t="s">
        <v>967</v>
      </c>
      <c r="E2126" s="2" t="s">
        <v>9621</v>
      </c>
      <c r="F2126" t="s">
        <v>5036</v>
      </c>
      <c r="G2126" t="s">
        <v>5044</v>
      </c>
      <c r="H2126" s="22" t="s">
        <v>1406</v>
      </c>
      <c r="I2126" t="s">
        <v>4287</v>
      </c>
      <c r="J2126" s="11" t="str">
        <f t="shared" si="190"/>
        <v>IC.IT.191406</v>
      </c>
      <c r="K2126" s="2" t="s">
        <v>1192</v>
      </c>
      <c r="L2126" t="str">
        <f t="shared" si="191"/>
        <v xml:space="preserve">     Distal</v>
      </c>
      <c r="M2126" s="12" t="str">
        <f t="shared" si="192"/>
        <v>PI.IC.IT.191406.01</v>
      </c>
      <c r="N2126" s="12"/>
      <c r="O2126" s="12" t="str">
        <f t="shared" si="193"/>
        <v>PH.IC.IT.191406.01</v>
      </c>
      <c r="Q2126" s="12" t="str">
        <f t="shared" si="194"/>
        <v>CL.IC.IT.191406.01</v>
      </c>
    </row>
    <row r="2127" spans="1:17" ht="15">
      <c r="A2127" t="s">
        <v>4089</v>
      </c>
      <c r="C2127" s="2" t="s">
        <v>967</v>
      </c>
      <c r="D2127" t="s">
        <v>4867</v>
      </c>
      <c r="E2127" s="2" t="s">
        <v>6135</v>
      </c>
      <c r="F2127" t="s">
        <v>5045</v>
      </c>
      <c r="G2127" t="s">
        <v>5197</v>
      </c>
      <c r="H2127" s="22" t="s">
        <v>1396</v>
      </c>
      <c r="I2127" t="s">
        <v>5197</v>
      </c>
      <c r="J2127" s="11" t="str">
        <f t="shared" si="190"/>
        <v>IC.IT.191501</v>
      </c>
      <c r="K2127" s="2" t="s">
        <v>1192</v>
      </c>
      <c r="L2127" t="str">
        <f t="shared" si="191"/>
        <v>Abdomen</v>
      </c>
      <c r="M2127" s="12" t="str">
        <f t="shared" si="192"/>
        <v>PI.IC.IT.191501.01</v>
      </c>
      <c r="N2127" s="12"/>
      <c r="O2127" s="12" t="str">
        <f t="shared" si="193"/>
        <v>PH.IC.IT.191501.01</v>
      </c>
      <c r="Q2127" s="12" t="str">
        <f t="shared" si="194"/>
        <v>CL.IC.IT.191501.01</v>
      </c>
    </row>
    <row r="2128" spans="1:17" ht="15">
      <c r="A2128" t="s">
        <v>4089</v>
      </c>
      <c r="C2128" s="2" t="s">
        <v>967</v>
      </c>
      <c r="E2128" s="2" t="s">
        <v>6135</v>
      </c>
      <c r="F2128" t="s">
        <v>5045</v>
      </c>
      <c r="G2128" t="s">
        <v>5198</v>
      </c>
      <c r="H2128" s="22" t="s">
        <v>1398</v>
      </c>
      <c r="I2128" t="s">
        <v>5198</v>
      </c>
      <c r="J2128" s="11" t="str">
        <f t="shared" si="190"/>
        <v>IC.IT.191502</v>
      </c>
      <c r="K2128" s="2" t="s">
        <v>1192</v>
      </c>
      <c r="L2128" t="str">
        <f t="shared" si="191"/>
        <v>Flank</v>
      </c>
      <c r="M2128" s="12" t="str">
        <f t="shared" si="192"/>
        <v>PI.IC.IT.191502.01</v>
      </c>
      <c r="N2128" s="12"/>
      <c r="O2128" s="12" t="str">
        <f t="shared" si="193"/>
        <v>PH.IC.IT.191502.01</v>
      </c>
      <c r="Q2128" s="12" t="str">
        <f t="shared" si="194"/>
        <v>CL.IC.IT.191502.01</v>
      </c>
    </row>
    <row r="2129" spans="1:18" ht="15">
      <c r="A2129" t="s">
        <v>4089</v>
      </c>
      <c r="C2129" s="2" t="s">
        <v>967</v>
      </c>
      <c r="D2129" t="s">
        <v>5195</v>
      </c>
      <c r="E2129" s="2" t="s">
        <v>5740</v>
      </c>
      <c r="F2129" t="s">
        <v>5045</v>
      </c>
      <c r="G2129" t="s">
        <v>3442</v>
      </c>
      <c r="H2129" s="22" t="s">
        <v>1396</v>
      </c>
      <c r="I2129" t="s">
        <v>3009</v>
      </c>
      <c r="J2129" s="11" t="str">
        <f t="shared" si="190"/>
        <v>IC.IT.191601</v>
      </c>
      <c r="K2129" s="2" t="s">
        <v>1192</v>
      </c>
      <c r="L2129" t="str">
        <f t="shared" si="191"/>
        <v xml:space="preserve">     RUQ</v>
      </c>
      <c r="M2129" s="12" t="str">
        <f t="shared" si="192"/>
        <v>PI.IC.IT.191601.01</v>
      </c>
      <c r="N2129" s="12"/>
      <c r="O2129" s="12" t="str">
        <f t="shared" si="193"/>
        <v>PH.IC.IT.191601.01</v>
      </c>
      <c r="Q2129" s="12" t="str">
        <f t="shared" si="194"/>
        <v>CL.IC.IT.191601.01</v>
      </c>
    </row>
    <row r="2130" spans="1:18" ht="15">
      <c r="A2130" t="s">
        <v>4089</v>
      </c>
      <c r="C2130" s="2" t="s">
        <v>967</v>
      </c>
      <c r="E2130" s="2" t="s">
        <v>5740</v>
      </c>
      <c r="F2130" t="s">
        <v>5045</v>
      </c>
      <c r="G2130" t="s">
        <v>3477</v>
      </c>
      <c r="H2130" s="22" t="s">
        <v>1398</v>
      </c>
      <c r="I2130" t="s">
        <v>3011</v>
      </c>
      <c r="J2130" s="11" t="str">
        <f t="shared" si="190"/>
        <v>IC.IT.191602</v>
      </c>
      <c r="K2130" s="2" t="s">
        <v>1192</v>
      </c>
      <c r="L2130" t="str">
        <f t="shared" si="191"/>
        <v xml:space="preserve">     RLQ</v>
      </c>
      <c r="M2130" s="12" t="str">
        <f t="shared" si="192"/>
        <v>PI.IC.IT.191602.01</v>
      </c>
      <c r="N2130" s="12"/>
      <c r="O2130" s="12" t="str">
        <f t="shared" si="193"/>
        <v>PH.IC.IT.191602.01</v>
      </c>
      <c r="Q2130" s="12" t="str">
        <f t="shared" si="194"/>
        <v>CL.IC.IT.191602.01</v>
      </c>
    </row>
    <row r="2131" spans="1:18" ht="15">
      <c r="A2131" t="s">
        <v>4089</v>
      </c>
      <c r="C2131" s="2" t="s">
        <v>967</v>
      </c>
      <c r="E2131" s="2" t="s">
        <v>5740</v>
      </c>
      <c r="F2131" t="s">
        <v>5045</v>
      </c>
      <c r="G2131" t="s">
        <v>3478</v>
      </c>
      <c r="H2131" s="22" t="s">
        <v>1400</v>
      </c>
      <c r="I2131" t="s">
        <v>3013</v>
      </c>
      <c r="J2131" s="11" t="str">
        <f t="shared" si="190"/>
        <v>IC.IT.191603</v>
      </c>
      <c r="K2131" s="2" t="s">
        <v>1192</v>
      </c>
      <c r="L2131" t="str">
        <f t="shared" si="191"/>
        <v xml:space="preserve">     LUQ</v>
      </c>
      <c r="M2131" s="12" t="str">
        <f t="shared" si="192"/>
        <v>PI.IC.IT.191603.01</v>
      </c>
      <c r="N2131" s="12"/>
      <c r="O2131" s="12" t="str">
        <f t="shared" si="193"/>
        <v>PH.IC.IT.191603.01</v>
      </c>
      <c r="Q2131" s="12" t="str">
        <f t="shared" si="194"/>
        <v>CL.IC.IT.191603.01</v>
      </c>
    </row>
    <row r="2132" spans="1:18" ht="15">
      <c r="A2132" t="s">
        <v>4089</v>
      </c>
      <c r="C2132" s="2" t="s">
        <v>967</v>
      </c>
      <c r="E2132" s="2" t="s">
        <v>5740</v>
      </c>
      <c r="F2132" t="s">
        <v>5045</v>
      </c>
      <c r="G2132" t="s">
        <v>3479</v>
      </c>
      <c r="H2132" s="22" t="s">
        <v>1402</v>
      </c>
      <c r="I2132" t="s">
        <v>3015</v>
      </c>
      <c r="J2132" s="11" t="str">
        <f t="shared" si="190"/>
        <v>IC.IT.191604</v>
      </c>
      <c r="K2132" s="2" t="s">
        <v>1192</v>
      </c>
      <c r="L2132" t="str">
        <f t="shared" si="191"/>
        <v xml:space="preserve">     LLQ</v>
      </c>
      <c r="M2132" s="12" t="str">
        <f t="shared" si="192"/>
        <v>PI.IC.IT.191604.01</v>
      </c>
      <c r="N2132" s="12"/>
      <c r="O2132" s="12" t="str">
        <f t="shared" si="193"/>
        <v>PH.IC.IT.191604.01</v>
      </c>
      <c r="Q2132" s="12" t="str">
        <f t="shared" si="194"/>
        <v>CL.IC.IT.191604.01</v>
      </c>
    </row>
    <row r="2133" spans="1:18" ht="15">
      <c r="A2133" t="s">
        <v>4089</v>
      </c>
      <c r="C2133" s="2" t="s">
        <v>967</v>
      </c>
      <c r="D2133" t="s">
        <v>5196</v>
      </c>
      <c r="E2133" s="2" t="s">
        <v>1138</v>
      </c>
      <c r="F2133" t="s">
        <v>4545</v>
      </c>
      <c r="G2133" t="s">
        <v>4546</v>
      </c>
      <c r="H2133" s="22" t="s">
        <v>1396</v>
      </c>
      <c r="I2133" t="s">
        <v>4546</v>
      </c>
      <c r="J2133" s="11" t="str">
        <f t="shared" si="190"/>
        <v>IC.IT.191701</v>
      </c>
      <c r="K2133" s="2" t="s">
        <v>1192</v>
      </c>
      <c r="L2133" t="str">
        <f t="shared" si="191"/>
        <v>Arm</v>
      </c>
      <c r="M2133" s="12" t="str">
        <f t="shared" si="192"/>
        <v>PI.IC.IT.191701.01</v>
      </c>
      <c r="N2133" s="12"/>
      <c r="O2133" s="12" t="str">
        <f t="shared" si="193"/>
        <v>PH.IC.IT.191701.01</v>
      </c>
      <c r="Q2133" s="12" t="str">
        <f t="shared" si="194"/>
        <v>CL.IC.IT.191701.01</v>
      </c>
    </row>
    <row r="2134" spans="1:18" ht="15">
      <c r="A2134" t="s">
        <v>4089</v>
      </c>
      <c r="C2134" s="2" t="s">
        <v>967</v>
      </c>
      <c r="E2134" s="2" t="s">
        <v>1138</v>
      </c>
      <c r="F2134" t="s">
        <v>4545</v>
      </c>
      <c r="G2134" t="s">
        <v>4547</v>
      </c>
      <c r="H2134" s="22" t="s">
        <v>1398</v>
      </c>
      <c r="I2134" t="s">
        <v>4547</v>
      </c>
      <c r="J2134" s="11" t="str">
        <f t="shared" si="190"/>
        <v>IC.IT.191702</v>
      </c>
      <c r="K2134" s="2" t="s">
        <v>1192</v>
      </c>
      <c r="L2134" t="str">
        <f t="shared" si="191"/>
        <v>Elbow</v>
      </c>
      <c r="M2134" s="12" t="str">
        <f t="shared" si="192"/>
        <v>PI.IC.IT.191702.01</v>
      </c>
      <c r="N2134" s="12"/>
      <c r="O2134" s="12" t="str">
        <f t="shared" si="193"/>
        <v>PH.IC.IT.191702.01</v>
      </c>
      <c r="Q2134" s="12" t="str">
        <f t="shared" si="194"/>
        <v>CL.IC.IT.191702.01</v>
      </c>
    </row>
    <row r="2135" spans="1:18" ht="15">
      <c r="A2135" t="s">
        <v>4089</v>
      </c>
      <c r="C2135" s="2" t="s">
        <v>967</v>
      </c>
      <c r="E2135" s="2" t="s">
        <v>1138</v>
      </c>
      <c r="F2135" t="s">
        <v>4545</v>
      </c>
      <c r="G2135" t="s">
        <v>4675</v>
      </c>
      <c r="H2135" s="22" t="s">
        <v>1400</v>
      </c>
      <c r="I2135" t="s">
        <v>4675</v>
      </c>
      <c r="J2135" s="11" t="str">
        <f t="shared" si="190"/>
        <v>IC.IT.191703</v>
      </c>
      <c r="K2135" s="2" t="s">
        <v>1192</v>
      </c>
      <c r="L2135" t="str">
        <f t="shared" si="191"/>
        <v>Wrist</v>
      </c>
      <c r="M2135" s="12" t="str">
        <f t="shared" si="192"/>
        <v>PI.IC.IT.191703.01</v>
      </c>
      <c r="N2135" s="12"/>
      <c r="O2135" s="12" t="str">
        <f t="shared" si="193"/>
        <v>PH.IC.IT.191703.01</v>
      </c>
      <c r="Q2135" s="12" t="str">
        <f t="shared" si="194"/>
        <v>CL.IC.IT.191703.01</v>
      </c>
    </row>
    <row r="2136" spans="1:18" ht="15">
      <c r="A2136" t="s">
        <v>4089</v>
      </c>
      <c r="C2136" s="2" t="s">
        <v>967</v>
      </c>
      <c r="E2136" s="2" t="s">
        <v>1138</v>
      </c>
      <c r="F2136" t="s">
        <v>4545</v>
      </c>
      <c r="G2136" t="s">
        <v>1667</v>
      </c>
      <c r="H2136" s="22" t="s">
        <v>1402</v>
      </c>
      <c r="I2136" t="s">
        <v>1667</v>
      </c>
      <c r="J2136" s="11" t="str">
        <f t="shared" si="190"/>
        <v>IC.IT.191704</v>
      </c>
      <c r="K2136" s="2" t="s">
        <v>1192</v>
      </c>
      <c r="L2136" t="str">
        <f t="shared" si="191"/>
        <v>Hand</v>
      </c>
      <c r="M2136" s="12" t="str">
        <f t="shared" si="192"/>
        <v>PI.IC.IT.191704.01</v>
      </c>
      <c r="N2136" s="12"/>
      <c r="O2136" s="12" t="str">
        <f t="shared" si="193"/>
        <v>PH.IC.IT.191704.01</v>
      </c>
      <c r="Q2136" s="12" t="str">
        <f t="shared" si="194"/>
        <v>CL.IC.IT.191704.01</v>
      </c>
    </row>
    <row r="2137" spans="1:18" ht="15">
      <c r="A2137" t="s">
        <v>4089</v>
      </c>
      <c r="C2137" s="2" t="s">
        <v>967</v>
      </c>
      <c r="E2137" s="2" t="s">
        <v>1138</v>
      </c>
      <c r="F2137" t="s">
        <v>4545</v>
      </c>
      <c r="G2137" t="s">
        <v>4676</v>
      </c>
      <c r="H2137" s="22" t="s">
        <v>1404</v>
      </c>
      <c r="I2137" t="s">
        <v>4677</v>
      </c>
      <c r="J2137" s="11" t="str">
        <f t="shared" si="190"/>
        <v>IC.IT.191705</v>
      </c>
      <c r="K2137" s="2" t="s">
        <v>1192</v>
      </c>
      <c r="L2137" t="str">
        <f t="shared" si="191"/>
        <v>Finger(s): specify</v>
      </c>
      <c r="M2137" s="12" t="str">
        <f t="shared" si="192"/>
        <v>PI.IC.IT.191705.01</v>
      </c>
      <c r="N2137" s="12"/>
      <c r="O2137" s="12" t="str">
        <f t="shared" si="193"/>
        <v>PH.IC.IT.191705.01</v>
      </c>
      <c r="Q2137" s="12" t="str">
        <f t="shared" si="194"/>
        <v>CL.IC.IT.191705.01</v>
      </c>
    </row>
    <row r="2138" spans="1:18" ht="15">
      <c r="A2138" t="s">
        <v>4089</v>
      </c>
      <c r="C2138" s="2" t="s">
        <v>967</v>
      </c>
      <c r="E2138" s="2" t="s">
        <v>1138</v>
      </c>
      <c r="F2138" t="s">
        <v>4545</v>
      </c>
      <c r="G2138" t="s">
        <v>4803</v>
      </c>
      <c r="H2138" s="22" t="s">
        <v>1406</v>
      </c>
      <c r="I2138" t="s">
        <v>1662</v>
      </c>
      <c r="J2138" s="11" t="str">
        <f t="shared" si="190"/>
        <v>IC.IT.191706</v>
      </c>
      <c r="K2138" s="2" t="s">
        <v>1192</v>
      </c>
      <c r="L2138" t="str">
        <f t="shared" si="191"/>
        <v>Trochanter</v>
      </c>
      <c r="M2138" s="12" t="str">
        <f t="shared" si="192"/>
        <v>PI.IC.IT.191706.01</v>
      </c>
      <c r="N2138" s="12"/>
      <c r="O2138" s="12" t="str">
        <f t="shared" si="193"/>
        <v>PH.IC.IT.191706.01</v>
      </c>
      <c r="Q2138" s="12" t="str">
        <f t="shared" si="194"/>
        <v>CL.IC.IT.191706.01</v>
      </c>
    </row>
    <row r="2139" spans="1:18" ht="15">
      <c r="A2139" t="s">
        <v>4089</v>
      </c>
      <c r="C2139" s="2" t="s">
        <v>967</v>
      </c>
      <c r="E2139" s="2" t="s">
        <v>1138</v>
      </c>
      <c r="F2139" t="s">
        <v>4545</v>
      </c>
      <c r="G2139" t="s">
        <v>1661</v>
      </c>
      <c r="H2139" s="22" t="s">
        <v>1419</v>
      </c>
      <c r="I2139" t="s">
        <v>1661</v>
      </c>
      <c r="J2139" s="11" t="str">
        <f t="shared" si="190"/>
        <v>IC.IT.191707</v>
      </c>
      <c r="K2139" s="2" t="s">
        <v>1192</v>
      </c>
      <c r="L2139" t="str">
        <f t="shared" si="191"/>
        <v>Knee</v>
      </c>
      <c r="M2139" s="12" t="str">
        <f t="shared" si="192"/>
        <v>PI.IC.IT.191707.01</v>
      </c>
      <c r="N2139" s="12"/>
      <c r="O2139" s="12" t="str">
        <f t="shared" si="193"/>
        <v>PH.IC.IT.191707.01</v>
      </c>
      <c r="Q2139" s="12" t="str">
        <f t="shared" si="194"/>
        <v>CL.IC.IT.191707.01</v>
      </c>
    </row>
    <row r="2140" spans="1:18" ht="15">
      <c r="A2140" t="s">
        <v>4089</v>
      </c>
      <c r="C2140" s="2" t="s">
        <v>967</v>
      </c>
      <c r="E2140" s="2" t="s">
        <v>1138</v>
      </c>
      <c r="F2140" t="s">
        <v>4545</v>
      </c>
      <c r="G2140" t="s">
        <v>4804</v>
      </c>
      <c r="H2140" s="22" t="s">
        <v>1550</v>
      </c>
      <c r="I2140" t="s">
        <v>1659</v>
      </c>
      <c r="J2140" s="11" t="str">
        <f t="shared" si="190"/>
        <v>IC.IT.191708</v>
      </c>
      <c r="K2140" s="2" t="s">
        <v>1192</v>
      </c>
      <c r="L2140" t="str">
        <f t="shared" si="191"/>
        <v>Malleous</v>
      </c>
      <c r="M2140" s="12" t="str">
        <f t="shared" si="192"/>
        <v>PI.IC.IT.191708.01</v>
      </c>
      <c r="N2140" s="12"/>
      <c r="O2140" s="12" t="str">
        <f t="shared" si="193"/>
        <v>PH.IC.IT.191708.01</v>
      </c>
      <c r="Q2140" s="12" t="str">
        <f t="shared" si="194"/>
        <v>CL.IC.IT.191708.01</v>
      </c>
    </row>
    <row r="2141" spans="1:18" ht="15">
      <c r="A2141" t="s">
        <v>4089</v>
      </c>
      <c r="C2141" s="2" t="s">
        <v>967</v>
      </c>
      <c r="E2141" s="2" t="s">
        <v>1138</v>
      </c>
      <c r="F2141" t="s">
        <v>4545</v>
      </c>
      <c r="G2141" t="s">
        <v>4805</v>
      </c>
      <c r="H2141" s="22" t="s">
        <v>1551</v>
      </c>
      <c r="I2141" t="s">
        <v>4805</v>
      </c>
      <c r="J2141" s="11" t="str">
        <f t="shared" si="190"/>
        <v>IC.IT.191709</v>
      </c>
      <c r="K2141" s="2" t="s">
        <v>1192</v>
      </c>
      <c r="L2141" t="str">
        <f t="shared" si="191"/>
        <v>Heel</v>
      </c>
      <c r="M2141" s="12" t="str">
        <f t="shared" si="192"/>
        <v>PI.IC.IT.191709.01</v>
      </c>
      <c r="N2141" s="12"/>
      <c r="O2141" s="12" t="str">
        <f t="shared" si="193"/>
        <v>PH.IC.IT.191709.01</v>
      </c>
      <c r="Q2141" s="12" t="str">
        <f t="shared" si="194"/>
        <v>CL.IC.IT.191709.01</v>
      </c>
    </row>
    <row r="2142" spans="1:18" ht="15">
      <c r="A2142" t="s">
        <v>4089</v>
      </c>
      <c r="C2142" s="2" t="s">
        <v>967</v>
      </c>
      <c r="E2142" s="2" t="s">
        <v>1138</v>
      </c>
      <c r="F2142" t="s">
        <v>4545</v>
      </c>
      <c r="G2142" t="s">
        <v>1658</v>
      </c>
      <c r="H2142" s="22" t="s">
        <v>1571</v>
      </c>
      <c r="I2142" t="s">
        <v>1658</v>
      </c>
      <c r="J2142" s="11" t="str">
        <f t="shared" si="190"/>
        <v>IC.IT.191710</v>
      </c>
      <c r="K2142" s="2" t="s">
        <v>1192</v>
      </c>
      <c r="L2142" t="str">
        <f t="shared" si="191"/>
        <v>Foot</v>
      </c>
      <c r="M2142" s="12" t="str">
        <f t="shared" si="192"/>
        <v>PI.IC.IT.191710.01</v>
      </c>
      <c r="N2142" s="12"/>
      <c r="O2142" s="12" t="str">
        <f t="shared" si="193"/>
        <v>PH.IC.IT.191710.01</v>
      </c>
      <c r="Q2142" s="12" t="str">
        <f t="shared" si="194"/>
        <v>CL.IC.IT.191710.01</v>
      </c>
    </row>
    <row r="2143" spans="1:18" ht="15">
      <c r="A2143" t="s">
        <v>4089</v>
      </c>
      <c r="C2143" s="2" t="s">
        <v>967</v>
      </c>
      <c r="E2143" s="2" t="s">
        <v>1138</v>
      </c>
      <c r="F2143" t="s">
        <v>4545</v>
      </c>
      <c r="G2143" t="s">
        <v>4806</v>
      </c>
      <c r="H2143" s="22" t="s">
        <v>8048</v>
      </c>
      <c r="I2143" t="s">
        <v>4807</v>
      </c>
      <c r="J2143" s="11" t="str">
        <f t="shared" si="190"/>
        <v>IC.IT.191711</v>
      </c>
      <c r="K2143" s="2" t="s">
        <v>1192</v>
      </c>
      <c r="L2143" t="str">
        <f t="shared" si="191"/>
        <v>Toe(s): specify</v>
      </c>
      <c r="M2143" s="12" t="str">
        <f t="shared" si="192"/>
        <v>PI.IC.IT.191711.01</v>
      </c>
      <c r="N2143" s="12"/>
      <c r="O2143" s="12" t="str">
        <f t="shared" si="193"/>
        <v>PH.IC.IT.191711.01</v>
      </c>
      <c r="Q2143" s="12" t="str">
        <f t="shared" si="194"/>
        <v>CL.IC.IT.191711.01</v>
      </c>
      <c r="R2143" t="s">
        <v>1141</v>
      </c>
    </row>
    <row r="2144" spans="1:18" ht="15">
      <c r="A2144" t="s">
        <v>4089</v>
      </c>
      <c r="C2144" s="2" t="s">
        <v>967</v>
      </c>
      <c r="D2144" t="s">
        <v>4648</v>
      </c>
      <c r="E2144" s="2" t="s">
        <v>965</v>
      </c>
      <c r="F2144" t="s">
        <v>4679</v>
      </c>
      <c r="G2144" t="s">
        <v>4326</v>
      </c>
      <c r="H2144" s="22" t="s">
        <v>1398</v>
      </c>
      <c r="I2144" t="s">
        <v>4326</v>
      </c>
      <c r="J2144" s="11" t="str">
        <f t="shared" si="190"/>
        <v>IC.IT.191802</v>
      </c>
      <c r="K2144" s="2" t="s">
        <v>11324</v>
      </c>
      <c r="L2144" t="str">
        <f t="shared" si="191"/>
        <v>Forehead</v>
      </c>
      <c r="M2144" s="12" t="str">
        <f t="shared" si="192"/>
        <v>PI.IC.IT.191802.01</v>
      </c>
      <c r="N2144" s="12"/>
      <c r="O2144" s="12" t="str">
        <f t="shared" si="193"/>
        <v>PH.IC.IT.191802.01</v>
      </c>
      <c r="Q2144" s="12" t="str">
        <f t="shared" si="194"/>
        <v>CL.IC.IT.191802.01</v>
      </c>
    </row>
    <row r="2145" spans="1:17" ht="15">
      <c r="A2145" t="s">
        <v>4089</v>
      </c>
      <c r="C2145" s="2" t="s">
        <v>967</v>
      </c>
      <c r="E2145" s="2" t="s">
        <v>965</v>
      </c>
      <c r="F2145" t="s">
        <v>4679</v>
      </c>
      <c r="G2145" t="s">
        <v>4556</v>
      </c>
      <c r="H2145" s="22" t="s">
        <v>1400</v>
      </c>
      <c r="I2145" t="s">
        <v>4556</v>
      </c>
      <c r="J2145" s="11" t="str">
        <f t="shared" si="190"/>
        <v>IC.IT.191803</v>
      </c>
      <c r="K2145" s="2" t="s">
        <v>1192</v>
      </c>
      <c r="L2145" t="str">
        <f t="shared" si="191"/>
        <v>Temporal</v>
      </c>
      <c r="M2145" s="12" t="str">
        <f t="shared" si="192"/>
        <v>PI.IC.IT.191803.01</v>
      </c>
      <c r="N2145" s="12"/>
      <c r="O2145" s="12" t="str">
        <f t="shared" si="193"/>
        <v>PH.IC.IT.191803.01</v>
      </c>
      <c r="Q2145" s="12" t="str">
        <f t="shared" si="194"/>
        <v>CL.IC.IT.191803.01</v>
      </c>
    </row>
    <row r="2146" spans="1:17" ht="15">
      <c r="A2146" t="s">
        <v>4089</v>
      </c>
      <c r="C2146" s="2" t="s">
        <v>967</v>
      </c>
      <c r="E2146" s="2" t="s">
        <v>965</v>
      </c>
      <c r="F2146" t="s">
        <v>4679</v>
      </c>
      <c r="G2146" t="s">
        <v>4557</v>
      </c>
      <c r="H2146" s="22" t="s">
        <v>1402</v>
      </c>
      <c r="I2146" t="s">
        <v>4557</v>
      </c>
      <c r="J2146" s="11" t="str">
        <f t="shared" si="190"/>
        <v>IC.IT.191804</v>
      </c>
      <c r="K2146" s="2" t="s">
        <v>1192</v>
      </c>
      <c r="L2146" t="str">
        <f t="shared" si="191"/>
        <v>Parietal</v>
      </c>
      <c r="M2146" s="12" t="str">
        <f t="shared" si="192"/>
        <v>PI.IC.IT.191804.01</v>
      </c>
      <c r="N2146" s="12"/>
      <c r="O2146" s="12" t="str">
        <f t="shared" si="193"/>
        <v>PH.IC.IT.191804.01</v>
      </c>
      <c r="Q2146" s="12" t="str">
        <f t="shared" si="194"/>
        <v>CL.IC.IT.191804.01</v>
      </c>
    </row>
    <row r="2147" spans="1:17" ht="15">
      <c r="A2147" t="s">
        <v>4089</v>
      </c>
      <c r="C2147" s="2" t="s">
        <v>967</v>
      </c>
      <c r="E2147" s="2" t="s">
        <v>965</v>
      </c>
      <c r="F2147" t="s">
        <v>4679</v>
      </c>
      <c r="G2147" t="s">
        <v>4335</v>
      </c>
      <c r="H2147" s="22" t="s">
        <v>1404</v>
      </c>
      <c r="I2147" t="s">
        <v>4335</v>
      </c>
      <c r="J2147" s="11" t="str">
        <f t="shared" si="190"/>
        <v>IC.IT.191805</v>
      </c>
      <c r="K2147" s="2" t="s">
        <v>1192</v>
      </c>
      <c r="L2147" t="str">
        <f t="shared" si="191"/>
        <v>Occiput</v>
      </c>
      <c r="M2147" s="12" t="str">
        <f t="shared" si="192"/>
        <v>PI.IC.IT.191805.01</v>
      </c>
      <c r="N2147" s="12"/>
      <c r="O2147" s="12" t="str">
        <f t="shared" si="193"/>
        <v>PH.IC.IT.191805.01</v>
      </c>
      <c r="Q2147" s="12" t="str">
        <f t="shared" si="194"/>
        <v>CL.IC.IT.191805.01</v>
      </c>
    </row>
    <row r="2148" spans="1:17" ht="15">
      <c r="A2148" t="s">
        <v>4089</v>
      </c>
      <c r="C2148" s="2" t="s">
        <v>967</v>
      </c>
      <c r="E2148" s="2" t="s">
        <v>965</v>
      </c>
      <c r="F2148" t="s">
        <v>4679</v>
      </c>
      <c r="G2148" t="s">
        <v>4558</v>
      </c>
      <c r="H2148" s="22" t="s">
        <v>1406</v>
      </c>
      <c r="I2148" t="s">
        <v>4822</v>
      </c>
      <c r="J2148" s="11" t="str">
        <f t="shared" si="190"/>
        <v>IC.IT.191806</v>
      </c>
      <c r="K2148" s="2" t="s">
        <v>1192</v>
      </c>
      <c r="L2148" t="str">
        <f t="shared" si="191"/>
        <v>Eye(s)</v>
      </c>
      <c r="M2148" s="12" t="str">
        <f t="shared" si="192"/>
        <v>PI.IC.IT.191806.01</v>
      </c>
      <c r="N2148" s="12"/>
      <c r="O2148" s="12" t="str">
        <f t="shared" si="193"/>
        <v>PH.IC.IT.191806.01</v>
      </c>
      <c r="Q2148" s="12" t="str">
        <f t="shared" si="194"/>
        <v>CL.IC.IT.191806.01</v>
      </c>
    </row>
    <row r="2149" spans="1:17" ht="15">
      <c r="A2149" t="s">
        <v>4089</v>
      </c>
      <c r="C2149" s="2" t="s">
        <v>967</v>
      </c>
      <c r="E2149" s="2" t="s">
        <v>965</v>
      </c>
      <c r="F2149" t="s">
        <v>4679</v>
      </c>
      <c r="G2149" t="s">
        <v>4823</v>
      </c>
      <c r="H2149" s="22" t="s">
        <v>1419</v>
      </c>
      <c r="I2149" t="s">
        <v>4824</v>
      </c>
      <c r="J2149" s="11" t="str">
        <f t="shared" si="190"/>
        <v>IC.IT.191807</v>
      </c>
      <c r="K2149" s="2" t="s">
        <v>1192</v>
      </c>
      <c r="L2149" t="str">
        <f t="shared" si="191"/>
        <v>Ear(s)</v>
      </c>
      <c r="M2149" s="12" t="str">
        <f t="shared" si="192"/>
        <v>PI.IC.IT.191807.01</v>
      </c>
      <c r="N2149" s="12"/>
      <c r="O2149" s="12" t="str">
        <f t="shared" si="193"/>
        <v>PH.IC.IT.191807.01</v>
      </c>
      <c r="Q2149" s="12" t="str">
        <f t="shared" si="194"/>
        <v>CL.IC.IT.191807.01</v>
      </c>
    </row>
    <row r="2150" spans="1:17" ht="15">
      <c r="A2150" t="s">
        <v>4089</v>
      </c>
      <c r="C2150" s="2" t="s">
        <v>967</v>
      </c>
      <c r="E2150" s="2" t="s">
        <v>965</v>
      </c>
      <c r="F2150" t="s">
        <v>4679</v>
      </c>
      <c r="G2150" t="s">
        <v>4064</v>
      </c>
      <c r="H2150" s="22" t="s">
        <v>1550</v>
      </c>
      <c r="I2150" t="s">
        <v>4064</v>
      </c>
      <c r="J2150" s="11" t="str">
        <f t="shared" si="190"/>
        <v>IC.IT.191808</v>
      </c>
      <c r="K2150" s="2" t="s">
        <v>1192</v>
      </c>
      <c r="L2150" t="str">
        <f t="shared" si="191"/>
        <v>Nose</v>
      </c>
      <c r="M2150" s="12" t="str">
        <f t="shared" si="192"/>
        <v>PI.IC.IT.191808.01</v>
      </c>
      <c r="N2150" s="12"/>
      <c r="O2150" s="12" t="str">
        <f t="shared" si="193"/>
        <v>PH.IC.IT.191808.01</v>
      </c>
      <c r="Q2150" s="12" t="str">
        <f t="shared" si="194"/>
        <v>CL.IC.IT.191808.01</v>
      </c>
    </row>
    <row r="2151" spans="1:17" ht="15">
      <c r="A2151" t="s">
        <v>4089</v>
      </c>
      <c r="C2151" s="2" t="s">
        <v>967</v>
      </c>
      <c r="E2151" s="2" t="s">
        <v>965</v>
      </c>
      <c r="F2151" t="s">
        <v>4679</v>
      </c>
      <c r="G2151" t="s">
        <v>4825</v>
      </c>
      <c r="H2151" s="22" t="s">
        <v>1551</v>
      </c>
      <c r="I2151" t="s">
        <v>4825</v>
      </c>
      <c r="J2151" s="11" t="str">
        <f t="shared" ref="J2151:J2215" si="195">CONCATENATE("IC.IT.",C2151,E2151,H2151)</f>
        <v>IC.IT.191809</v>
      </c>
      <c r="K2151" s="2" t="s">
        <v>1192</v>
      </c>
      <c r="L2151" t="str">
        <f t="shared" ref="L2151:L2215" si="196">G2151</f>
        <v>Cheek</v>
      </c>
      <c r="M2151" s="12" t="str">
        <f t="shared" ref="M2151:M2215" si="197">CONCATENATE("PI.",J2151,".",K2151)</f>
        <v>PI.IC.IT.191809.01</v>
      </c>
      <c r="N2151" s="12"/>
      <c r="O2151" s="12" t="str">
        <f t="shared" ref="O2151:O2215" si="198">CONCATENATE("PH.",J2151,".",K2151)</f>
        <v>PH.IC.IT.191809.01</v>
      </c>
      <c r="Q2151" s="12" t="str">
        <f t="shared" ref="Q2151:Q2215" si="199">CONCATENATE("CL.",J2151,".",K2151)</f>
        <v>CL.IC.IT.191809.01</v>
      </c>
    </row>
    <row r="2152" spans="1:17" ht="15">
      <c r="A2152" t="s">
        <v>4089</v>
      </c>
      <c r="C2152" s="2" t="s">
        <v>967</v>
      </c>
      <c r="E2152" s="2" t="s">
        <v>965</v>
      </c>
      <c r="F2152" t="s">
        <v>4679</v>
      </c>
      <c r="G2152" t="s">
        <v>4826</v>
      </c>
      <c r="H2152" s="22" t="s">
        <v>1571</v>
      </c>
      <c r="I2152" t="s">
        <v>4827</v>
      </c>
      <c r="J2152" s="11" t="str">
        <f t="shared" si="195"/>
        <v>IC.IT.191810</v>
      </c>
      <c r="K2152" s="2" t="s">
        <v>1192</v>
      </c>
      <c r="L2152" t="str">
        <f t="shared" si="196"/>
        <v>Lip upper</v>
      </c>
      <c r="M2152" s="12" t="str">
        <f t="shared" si="197"/>
        <v>PI.IC.IT.191810.01</v>
      </c>
      <c r="N2152" s="12"/>
      <c r="O2152" s="12" t="str">
        <f t="shared" si="198"/>
        <v>PH.IC.IT.191810.01</v>
      </c>
      <c r="Q2152" s="12" t="str">
        <f t="shared" si="199"/>
        <v>CL.IC.IT.191810.01</v>
      </c>
    </row>
    <row r="2153" spans="1:17" ht="15">
      <c r="A2153" t="s">
        <v>4089</v>
      </c>
      <c r="C2153" s="2" t="s">
        <v>967</v>
      </c>
      <c r="E2153" s="2" t="s">
        <v>965</v>
      </c>
      <c r="F2153" t="s">
        <v>4679</v>
      </c>
      <c r="G2153" t="s">
        <v>4828</v>
      </c>
      <c r="H2153" s="22" t="s">
        <v>1298</v>
      </c>
      <c r="I2153" t="s">
        <v>4829</v>
      </c>
      <c r="J2153" s="11" t="str">
        <f t="shared" si="195"/>
        <v>IC.IT.191811</v>
      </c>
      <c r="K2153" s="2" t="s">
        <v>1192</v>
      </c>
      <c r="L2153" t="str">
        <f t="shared" si="196"/>
        <v>Lip lower</v>
      </c>
      <c r="M2153" s="12" t="str">
        <f t="shared" si="197"/>
        <v>PI.IC.IT.191811.01</v>
      </c>
      <c r="N2153" s="12"/>
      <c r="O2153" s="12" t="str">
        <f t="shared" si="198"/>
        <v>PH.IC.IT.191811.01</v>
      </c>
      <c r="Q2153" s="12" t="str">
        <f t="shared" si="199"/>
        <v>CL.IC.IT.191811.01</v>
      </c>
    </row>
    <row r="2154" spans="1:17" ht="15">
      <c r="A2154" t="s">
        <v>4089</v>
      </c>
      <c r="C2154" s="2" t="s">
        <v>967</v>
      </c>
      <c r="E2154" s="2" t="s">
        <v>965</v>
      </c>
      <c r="F2154" t="s">
        <v>4679</v>
      </c>
      <c r="G2154" t="s">
        <v>4830</v>
      </c>
      <c r="H2154" s="22" t="s">
        <v>1299</v>
      </c>
      <c r="I2154" t="s">
        <v>4830</v>
      </c>
      <c r="J2154" s="11" t="str">
        <f t="shared" si="195"/>
        <v>IC.IT.191812</v>
      </c>
      <c r="K2154" s="2" t="s">
        <v>1192</v>
      </c>
      <c r="L2154" t="str">
        <f t="shared" si="196"/>
        <v>Jaw</v>
      </c>
      <c r="M2154" s="12" t="str">
        <f t="shared" si="197"/>
        <v>PI.IC.IT.191812.01</v>
      </c>
      <c r="N2154" s="12"/>
      <c r="O2154" s="12" t="str">
        <f t="shared" si="198"/>
        <v>PH.IC.IT.191812.01</v>
      </c>
      <c r="Q2154" s="12" t="str">
        <f t="shared" si="199"/>
        <v>CL.IC.IT.191812.01</v>
      </c>
    </row>
    <row r="2155" spans="1:17" ht="15">
      <c r="A2155" t="s">
        <v>4089</v>
      </c>
      <c r="C2155" s="2" t="s">
        <v>967</v>
      </c>
      <c r="E2155" s="2" t="s">
        <v>965</v>
      </c>
      <c r="F2155" t="s">
        <v>4679</v>
      </c>
      <c r="G2155" t="s">
        <v>4113</v>
      </c>
      <c r="H2155" s="22" t="s">
        <v>1300</v>
      </c>
      <c r="I2155" t="s">
        <v>4113</v>
      </c>
      <c r="J2155" s="11" t="str">
        <f t="shared" si="195"/>
        <v>IC.IT.191813</v>
      </c>
      <c r="K2155" s="2" t="s">
        <v>1192</v>
      </c>
      <c r="L2155" t="str">
        <f t="shared" si="196"/>
        <v>Neck</v>
      </c>
      <c r="M2155" s="12" t="str">
        <f t="shared" si="197"/>
        <v>PI.IC.IT.191813.01</v>
      </c>
      <c r="N2155" s="12"/>
      <c r="O2155" s="12" t="str">
        <f t="shared" si="198"/>
        <v>PH.IC.IT.191813.01</v>
      </c>
      <c r="Q2155" s="12" t="str">
        <f t="shared" si="199"/>
        <v>CL.IC.IT.191813.01</v>
      </c>
    </row>
    <row r="2156" spans="1:17" ht="15">
      <c r="A2156" t="s">
        <v>4089</v>
      </c>
      <c r="C2156" s="2" t="s">
        <v>967</v>
      </c>
      <c r="E2156" s="2" t="s">
        <v>965</v>
      </c>
      <c r="F2156" t="s">
        <v>4679</v>
      </c>
      <c r="G2156" t="s">
        <v>4114</v>
      </c>
      <c r="H2156" s="22" t="s">
        <v>1301</v>
      </c>
      <c r="I2156" t="s">
        <v>4115</v>
      </c>
      <c r="J2156" s="11" t="str">
        <f t="shared" si="195"/>
        <v>IC.IT.191814</v>
      </c>
      <c r="K2156" s="2" t="s">
        <v>1192</v>
      </c>
      <c r="L2156" t="str">
        <f t="shared" si="196"/>
        <v>Tracheostomy site</v>
      </c>
      <c r="M2156" s="12" t="str">
        <f t="shared" si="197"/>
        <v>PI.IC.IT.191814.01</v>
      </c>
      <c r="N2156" s="12"/>
      <c r="O2156" s="12" t="str">
        <f t="shared" si="198"/>
        <v>PH.IC.IT.191814.01</v>
      </c>
      <c r="Q2156" s="12" t="str">
        <f t="shared" si="199"/>
        <v>CL.IC.IT.191814.01</v>
      </c>
    </row>
    <row r="2157" spans="1:17" ht="15">
      <c r="A2157" t="s">
        <v>4089</v>
      </c>
      <c r="C2157" s="2" t="s">
        <v>967</v>
      </c>
      <c r="E2157" s="2" t="s">
        <v>965</v>
      </c>
      <c r="F2157" t="s">
        <v>4679</v>
      </c>
      <c r="G2157" t="s">
        <v>4116</v>
      </c>
      <c r="H2157" s="22" t="s">
        <v>1468</v>
      </c>
      <c r="I2157" t="s">
        <v>4116</v>
      </c>
      <c r="J2157" s="11" t="str">
        <f t="shared" si="195"/>
        <v>IC.IT.191815</v>
      </c>
      <c r="K2157" s="2" t="s">
        <v>1192</v>
      </c>
      <c r="L2157" t="str">
        <f t="shared" si="196"/>
        <v>Chin</v>
      </c>
      <c r="M2157" s="12" t="str">
        <f t="shared" si="197"/>
        <v>PI.IC.IT.191815.01</v>
      </c>
      <c r="N2157" s="12"/>
      <c r="O2157" s="12" t="str">
        <f t="shared" si="198"/>
        <v>PH.IC.IT.191815.01</v>
      </c>
      <c r="Q2157" s="12" t="str">
        <f t="shared" si="199"/>
        <v>CL.IC.IT.191815.01</v>
      </c>
    </row>
    <row r="2158" spans="1:17" ht="15">
      <c r="A2158" t="s">
        <v>4089</v>
      </c>
      <c r="C2158" s="2" t="s">
        <v>967</v>
      </c>
      <c r="D2158" t="s">
        <v>4650</v>
      </c>
      <c r="E2158" s="2" t="s">
        <v>967</v>
      </c>
      <c r="F2158" t="s">
        <v>4691</v>
      </c>
      <c r="G2158" t="s">
        <v>4692</v>
      </c>
      <c r="H2158" s="22" t="s">
        <v>1396</v>
      </c>
      <c r="I2158" t="s">
        <v>4692</v>
      </c>
      <c r="J2158" s="11" t="str">
        <f t="shared" si="195"/>
        <v>IC.IT.191901</v>
      </c>
      <c r="K2158" s="2" t="s">
        <v>1192</v>
      </c>
      <c r="L2158" t="str">
        <f t="shared" si="196"/>
        <v>Hip</v>
      </c>
      <c r="M2158" s="12" t="str">
        <f t="shared" si="197"/>
        <v>PI.IC.IT.191901.01</v>
      </c>
      <c r="N2158" s="12"/>
      <c r="O2158" s="12" t="str">
        <f t="shared" si="198"/>
        <v>PH.IC.IT.191901.01</v>
      </c>
      <c r="Q2158" s="12" t="str">
        <f t="shared" si="199"/>
        <v>CL.IC.IT.191901.01</v>
      </c>
    </row>
    <row r="2159" spans="1:17" ht="15">
      <c r="A2159" t="s">
        <v>4089</v>
      </c>
      <c r="C2159" s="2" t="s">
        <v>967</v>
      </c>
      <c r="E2159" s="2" t="s">
        <v>967</v>
      </c>
      <c r="F2159" t="s">
        <v>4691</v>
      </c>
      <c r="G2159" t="s">
        <v>4693</v>
      </c>
      <c r="H2159" s="22" t="s">
        <v>1398</v>
      </c>
      <c r="I2159" t="s">
        <v>4693</v>
      </c>
      <c r="J2159" s="11" t="str">
        <f t="shared" si="195"/>
        <v>IC.IT.191902</v>
      </c>
      <c r="K2159" s="2" t="s">
        <v>1192</v>
      </c>
      <c r="L2159" t="str">
        <f t="shared" si="196"/>
        <v>Groin</v>
      </c>
      <c r="M2159" s="12" t="str">
        <f t="shared" si="197"/>
        <v>PI.IC.IT.191902.01</v>
      </c>
      <c r="N2159" s="12"/>
      <c r="O2159" s="12" t="str">
        <f t="shared" si="198"/>
        <v>PH.IC.IT.191902.01</v>
      </c>
      <c r="Q2159" s="12" t="str">
        <f t="shared" si="199"/>
        <v>CL.IC.IT.191902.01</v>
      </c>
    </row>
    <row r="2160" spans="1:17" ht="15">
      <c r="A2160" t="s">
        <v>4089</v>
      </c>
      <c r="C2160" s="2" t="s">
        <v>967</v>
      </c>
      <c r="E2160" s="2" t="s">
        <v>967</v>
      </c>
      <c r="F2160" t="s">
        <v>4691</v>
      </c>
      <c r="G2160" t="s">
        <v>4127</v>
      </c>
      <c r="H2160" s="22" t="s">
        <v>1400</v>
      </c>
      <c r="I2160" t="s">
        <v>4127</v>
      </c>
      <c r="J2160" s="11" t="str">
        <f t="shared" si="195"/>
        <v>IC.IT.191903</v>
      </c>
      <c r="K2160" s="2" t="s">
        <v>1192</v>
      </c>
      <c r="L2160" t="str">
        <f t="shared" si="196"/>
        <v>Penis</v>
      </c>
      <c r="M2160" s="12" t="str">
        <f t="shared" si="197"/>
        <v>PI.IC.IT.191903.01</v>
      </c>
      <c r="N2160" s="12"/>
      <c r="O2160" s="12" t="str">
        <f t="shared" si="198"/>
        <v>PH.IC.IT.191903.01</v>
      </c>
      <c r="Q2160" s="12" t="str">
        <f t="shared" si="199"/>
        <v>CL.IC.IT.191903.01</v>
      </c>
    </row>
    <row r="2161" spans="1:17" ht="15">
      <c r="A2161" t="s">
        <v>4089</v>
      </c>
      <c r="C2161" s="2" t="s">
        <v>967</v>
      </c>
      <c r="E2161" s="2" t="s">
        <v>967</v>
      </c>
      <c r="F2161" t="s">
        <v>4691</v>
      </c>
      <c r="G2161" t="s">
        <v>4128</v>
      </c>
      <c r="H2161" s="22" t="s">
        <v>1402</v>
      </c>
      <c r="I2161" t="s">
        <v>4128</v>
      </c>
      <c r="J2161" s="11" t="str">
        <f t="shared" si="195"/>
        <v>IC.IT.191904</v>
      </c>
      <c r="K2161" s="2" t="s">
        <v>1192</v>
      </c>
      <c r="L2161" t="str">
        <f t="shared" si="196"/>
        <v>Labia</v>
      </c>
      <c r="M2161" s="12" t="str">
        <f t="shared" si="197"/>
        <v>PI.IC.IT.191904.01</v>
      </c>
      <c r="N2161" s="12"/>
      <c r="O2161" s="12" t="str">
        <f t="shared" si="198"/>
        <v>PH.IC.IT.191904.01</v>
      </c>
      <c r="Q2161" s="12" t="str">
        <f t="shared" si="199"/>
        <v>CL.IC.IT.191904.01</v>
      </c>
    </row>
    <row r="2162" spans="1:17" ht="15">
      <c r="A2162" t="s">
        <v>4089</v>
      </c>
      <c r="C2162" s="2" t="s">
        <v>967</v>
      </c>
      <c r="E2162" s="2" t="s">
        <v>967</v>
      </c>
      <c r="F2162" t="s">
        <v>4691</v>
      </c>
      <c r="G2162" t="s">
        <v>4129</v>
      </c>
      <c r="H2162" s="22" t="s">
        <v>1404</v>
      </c>
      <c r="I2162" t="s">
        <v>4694</v>
      </c>
      <c r="J2162" s="11" t="str">
        <f t="shared" si="195"/>
        <v>IC.IT.191905</v>
      </c>
      <c r="K2162" s="2" t="s">
        <v>1192</v>
      </c>
      <c r="L2162" t="str">
        <f t="shared" si="196"/>
        <v>Perineum</v>
      </c>
      <c r="M2162" s="12" t="str">
        <f t="shared" si="197"/>
        <v>PI.IC.IT.191905.01</v>
      </c>
      <c r="N2162" s="12"/>
      <c r="O2162" s="12" t="str">
        <f t="shared" si="198"/>
        <v>PH.IC.IT.191905.01</v>
      </c>
      <c r="Q2162" s="12" t="str">
        <f t="shared" si="199"/>
        <v>CL.IC.IT.191905.01</v>
      </c>
    </row>
    <row r="2163" spans="1:17" ht="15">
      <c r="A2163" t="s">
        <v>4089</v>
      </c>
      <c r="C2163" s="2" t="s">
        <v>967</v>
      </c>
      <c r="E2163" s="2" t="s">
        <v>967</v>
      </c>
      <c r="F2163" t="s">
        <v>4691</v>
      </c>
      <c r="G2163" t="s">
        <v>4695</v>
      </c>
      <c r="H2163" s="22" t="s">
        <v>1406</v>
      </c>
      <c r="I2163" t="s">
        <v>4696</v>
      </c>
      <c r="J2163" s="11" t="str">
        <f t="shared" si="195"/>
        <v>IC.IT.191906</v>
      </c>
      <c r="K2163" s="2" t="s">
        <v>1192</v>
      </c>
      <c r="L2163" t="str">
        <f t="shared" si="196"/>
        <v>Buttock(s)</v>
      </c>
      <c r="M2163" s="12" t="str">
        <f t="shared" si="197"/>
        <v>PI.IC.IT.191906.01</v>
      </c>
      <c r="N2163" s="12"/>
      <c r="O2163" s="12" t="str">
        <f t="shared" si="198"/>
        <v>PH.IC.IT.191906.01</v>
      </c>
      <c r="Q2163" s="12" t="str">
        <f t="shared" si="199"/>
        <v>CL.IC.IT.191906.01</v>
      </c>
    </row>
    <row r="2164" spans="1:17" ht="15">
      <c r="A2164" t="s">
        <v>4089</v>
      </c>
      <c r="C2164" s="2" t="s">
        <v>967</v>
      </c>
      <c r="E2164" s="2" t="s">
        <v>967</v>
      </c>
      <c r="F2164" t="s">
        <v>4691</v>
      </c>
      <c r="G2164" t="s">
        <v>4134</v>
      </c>
      <c r="H2164" s="22" t="s">
        <v>1419</v>
      </c>
      <c r="I2164" t="s">
        <v>4134</v>
      </c>
      <c r="J2164" s="11" t="str">
        <f t="shared" si="195"/>
        <v>IC.IT.191907</v>
      </c>
      <c r="K2164" s="2" t="s">
        <v>1192</v>
      </c>
      <c r="L2164" t="str">
        <f t="shared" si="196"/>
        <v>Rectum</v>
      </c>
      <c r="M2164" s="12" t="str">
        <f t="shared" si="197"/>
        <v>PI.IC.IT.191907.01</v>
      </c>
      <c r="N2164" s="12"/>
      <c r="O2164" s="12" t="str">
        <f t="shared" si="198"/>
        <v>PH.IC.IT.191907.01</v>
      </c>
      <c r="Q2164" s="12" t="str">
        <f t="shared" si="199"/>
        <v>CL.IC.IT.191907.01</v>
      </c>
    </row>
    <row r="2165" spans="1:17" ht="15">
      <c r="A2165" t="s">
        <v>4089</v>
      </c>
      <c r="C2165" s="2" t="s">
        <v>967</v>
      </c>
      <c r="E2165" s="2" t="s">
        <v>967</v>
      </c>
      <c r="F2165" t="s">
        <v>4691</v>
      </c>
      <c r="G2165" t="s">
        <v>4135</v>
      </c>
      <c r="H2165" s="22" t="s">
        <v>1550</v>
      </c>
      <c r="I2165" t="s">
        <v>4135</v>
      </c>
      <c r="J2165" s="11" t="str">
        <f t="shared" si="195"/>
        <v>IC.IT.191908</v>
      </c>
      <c r="K2165" s="2" t="s">
        <v>1192</v>
      </c>
      <c r="L2165" t="str">
        <f t="shared" si="196"/>
        <v>Sacrum</v>
      </c>
      <c r="M2165" s="12" t="str">
        <f t="shared" si="197"/>
        <v>PI.IC.IT.191908.01</v>
      </c>
      <c r="N2165" s="12"/>
      <c r="O2165" s="12" t="str">
        <f t="shared" si="198"/>
        <v>PH.IC.IT.191908.01</v>
      </c>
      <c r="Q2165" s="12" t="str">
        <f t="shared" si="199"/>
        <v>CL.IC.IT.191908.01</v>
      </c>
    </row>
    <row r="2166" spans="1:17" ht="15">
      <c r="A2166" t="s">
        <v>4089</v>
      </c>
      <c r="C2166" s="2" t="s">
        <v>967</v>
      </c>
      <c r="E2166" s="2" t="s">
        <v>967</v>
      </c>
      <c r="F2166" t="s">
        <v>4691</v>
      </c>
      <c r="G2166" t="s">
        <v>4136</v>
      </c>
      <c r="H2166" s="22" t="s">
        <v>1551</v>
      </c>
      <c r="I2166" t="s">
        <v>4136</v>
      </c>
      <c r="J2166" s="11" t="str">
        <f t="shared" si="195"/>
        <v>IC.IT.191909</v>
      </c>
      <c r="K2166" s="2" t="s">
        <v>1192</v>
      </c>
      <c r="L2166" t="str">
        <f t="shared" si="196"/>
        <v>Coccyx</v>
      </c>
      <c r="M2166" s="12" t="str">
        <f t="shared" si="197"/>
        <v>PI.IC.IT.191909.01</v>
      </c>
      <c r="N2166" s="12"/>
      <c r="O2166" s="12" t="str">
        <f t="shared" si="198"/>
        <v>PH.IC.IT.191909.01</v>
      </c>
      <c r="Q2166" s="12" t="str">
        <f t="shared" si="199"/>
        <v>CL.IC.IT.191909.01</v>
      </c>
    </row>
    <row r="2167" spans="1:17" ht="15">
      <c r="A2167" t="s">
        <v>4089</v>
      </c>
      <c r="C2167" s="2" t="s">
        <v>967</v>
      </c>
      <c r="E2167" s="2" t="s">
        <v>967</v>
      </c>
      <c r="F2167" t="s">
        <v>4691</v>
      </c>
      <c r="G2167" t="s">
        <v>4137</v>
      </c>
      <c r="H2167" s="22" t="s">
        <v>1571</v>
      </c>
      <c r="I2167" t="s">
        <v>4137</v>
      </c>
      <c r="J2167" s="11" t="str">
        <f t="shared" si="195"/>
        <v>IC.IT.191910</v>
      </c>
      <c r="K2167" s="2" t="s">
        <v>1192</v>
      </c>
      <c r="L2167" t="str">
        <f t="shared" si="196"/>
        <v>Scrotum</v>
      </c>
      <c r="M2167" s="12" t="str">
        <f t="shared" si="197"/>
        <v>PI.IC.IT.191910.01</v>
      </c>
      <c r="N2167" s="12"/>
      <c r="O2167" s="12" t="str">
        <f t="shared" si="198"/>
        <v>PH.IC.IT.191910.01</v>
      </c>
      <c r="Q2167" s="12" t="str">
        <f t="shared" si="199"/>
        <v>CL.IC.IT.191910.01</v>
      </c>
    </row>
    <row r="2168" spans="1:17" ht="15">
      <c r="A2168" t="s">
        <v>4089</v>
      </c>
      <c r="C2168" s="2" t="s">
        <v>967</v>
      </c>
      <c r="D2168" t="s">
        <v>4652</v>
      </c>
      <c r="E2168" s="2" t="s">
        <v>6396</v>
      </c>
      <c r="F2168" t="s">
        <v>4567</v>
      </c>
      <c r="G2168" t="s">
        <v>4568</v>
      </c>
      <c r="H2168" s="22" t="s">
        <v>1396</v>
      </c>
      <c r="I2168" t="s">
        <v>4568</v>
      </c>
      <c r="J2168" s="11" t="str">
        <f t="shared" si="195"/>
        <v>IC.IT.192001</v>
      </c>
      <c r="K2168" s="2" t="s">
        <v>1192</v>
      </c>
      <c r="L2168" t="str">
        <f t="shared" si="196"/>
        <v>Shoulder</v>
      </c>
      <c r="M2168" s="12" t="str">
        <f t="shared" si="197"/>
        <v>PI.IC.IT.192001.01</v>
      </c>
      <c r="N2168" s="12"/>
      <c r="O2168" s="12" t="str">
        <f t="shared" si="198"/>
        <v>PH.IC.IT.192001.01</v>
      </c>
      <c r="Q2168" s="12" t="str">
        <f t="shared" si="199"/>
        <v>CL.IC.IT.192001.01</v>
      </c>
    </row>
    <row r="2169" spans="1:17" ht="15">
      <c r="A2169" t="s">
        <v>4089</v>
      </c>
      <c r="C2169" s="2" t="s">
        <v>967</v>
      </c>
      <c r="E2169" s="2" t="s">
        <v>6396</v>
      </c>
      <c r="F2169" t="s">
        <v>4567</v>
      </c>
      <c r="G2169" t="s">
        <v>4968</v>
      </c>
      <c r="H2169" s="22" t="s">
        <v>1398</v>
      </c>
      <c r="I2169" t="s">
        <v>4968</v>
      </c>
      <c r="J2169" s="11" t="str">
        <f t="shared" si="195"/>
        <v>IC.IT.192002</v>
      </c>
      <c r="K2169" s="2" t="s">
        <v>1192</v>
      </c>
      <c r="L2169" t="str">
        <f t="shared" si="196"/>
        <v>Clavicle</v>
      </c>
      <c r="M2169" s="12" t="str">
        <f t="shared" si="197"/>
        <v>PI.IC.IT.192002.01</v>
      </c>
      <c r="N2169" s="12"/>
      <c r="O2169" s="12" t="str">
        <f t="shared" si="198"/>
        <v>PH.IC.IT.192002.01</v>
      </c>
      <c r="Q2169" s="12" t="str">
        <f t="shared" si="199"/>
        <v>CL.IC.IT.192002.01</v>
      </c>
    </row>
    <row r="2170" spans="1:17" ht="15">
      <c r="A2170" t="s">
        <v>4089</v>
      </c>
      <c r="C2170" s="2" t="s">
        <v>967</v>
      </c>
      <c r="E2170" s="2" t="s">
        <v>6396</v>
      </c>
      <c r="F2170" t="s">
        <v>4567</v>
      </c>
      <c r="G2170" t="s">
        <v>4800</v>
      </c>
      <c r="H2170" s="22" t="s">
        <v>1400</v>
      </c>
      <c r="I2170" t="s">
        <v>4800</v>
      </c>
      <c r="J2170" s="11" t="str">
        <f t="shared" si="195"/>
        <v>IC.IT.192003</v>
      </c>
      <c r="K2170" s="2" t="s">
        <v>1192</v>
      </c>
      <c r="L2170" t="str">
        <f t="shared" si="196"/>
        <v>Breast</v>
      </c>
      <c r="M2170" s="12" t="str">
        <f t="shared" si="197"/>
        <v>PI.IC.IT.192003.01</v>
      </c>
      <c r="N2170" s="12"/>
      <c r="O2170" s="12" t="str">
        <f t="shared" si="198"/>
        <v>PH.IC.IT.192003.01</v>
      </c>
      <c r="Q2170" s="12" t="str">
        <f t="shared" si="199"/>
        <v>CL.IC.IT.192003.01</v>
      </c>
    </row>
    <row r="2171" spans="1:17" ht="15">
      <c r="A2171" t="s">
        <v>4089</v>
      </c>
      <c r="C2171" s="2" t="s">
        <v>967</v>
      </c>
      <c r="E2171" s="2" t="s">
        <v>6396</v>
      </c>
      <c r="F2171" t="s">
        <v>4567</v>
      </c>
      <c r="G2171" t="s">
        <v>3988</v>
      </c>
      <c r="H2171" s="22" t="s">
        <v>1402</v>
      </c>
      <c r="I2171" t="s">
        <v>3988</v>
      </c>
      <c r="J2171" s="11" t="str">
        <f t="shared" si="195"/>
        <v>IC.IT.192004</v>
      </c>
      <c r="K2171" s="2" t="s">
        <v>1192</v>
      </c>
      <c r="L2171" t="str">
        <f t="shared" si="196"/>
        <v>Sternum</v>
      </c>
      <c r="M2171" s="12" t="str">
        <f t="shared" si="197"/>
        <v>PI.IC.IT.192004.01</v>
      </c>
      <c r="N2171" s="12"/>
      <c r="O2171" s="12" t="str">
        <f t="shared" si="198"/>
        <v>PH.IC.IT.192004.01</v>
      </c>
      <c r="Q2171" s="12" t="str">
        <f t="shared" si="199"/>
        <v>CL.IC.IT.192004.01</v>
      </c>
    </row>
    <row r="2172" spans="1:17" ht="15">
      <c r="A2172" t="s">
        <v>4089</v>
      </c>
      <c r="C2172" s="2" t="s">
        <v>967</v>
      </c>
      <c r="E2172" s="2" t="s">
        <v>6396</v>
      </c>
      <c r="F2172" t="s">
        <v>4567</v>
      </c>
      <c r="G2172" t="s">
        <v>4386</v>
      </c>
      <c r="H2172" s="22" t="s">
        <v>1404</v>
      </c>
      <c r="I2172" t="s">
        <v>4386</v>
      </c>
      <c r="J2172" s="11" t="str">
        <f t="shared" si="195"/>
        <v>IC.IT.192005</v>
      </c>
      <c r="K2172" s="2" t="s">
        <v>1192</v>
      </c>
      <c r="L2172" t="str">
        <f t="shared" si="196"/>
        <v>Chest</v>
      </c>
      <c r="M2172" s="12" t="str">
        <f t="shared" si="197"/>
        <v>PI.IC.IT.192005.01</v>
      </c>
      <c r="N2172" s="12"/>
      <c r="O2172" s="12" t="str">
        <f t="shared" si="198"/>
        <v>PH.IC.IT.192005.01</v>
      </c>
      <c r="Q2172" s="12" t="str">
        <f t="shared" si="199"/>
        <v>CL.IC.IT.192005.01</v>
      </c>
    </row>
    <row r="2173" spans="1:17" ht="15">
      <c r="A2173" t="s">
        <v>4089</v>
      </c>
      <c r="C2173" s="2" t="s">
        <v>967</v>
      </c>
      <c r="E2173" s="2" t="s">
        <v>6396</v>
      </c>
      <c r="F2173" t="s">
        <v>4567</v>
      </c>
      <c r="G2173" t="s">
        <v>4801</v>
      </c>
      <c r="H2173" s="22" t="s">
        <v>1406</v>
      </c>
      <c r="I2173" t="s">
        <v>4801</v>
      </c>
      <c r="J2173" s="11" t="str">
        <f t="shared" si="195"/>
        <v>IC.IT.192006</v>
      </c>
      <c r="K2173" s="2" t="s">
        <v>1192</v>
      </c>
      <c r="L2173" t="str">
        <f t="shared" si="196"/>
        <v>Mediastinal</v>
      </c>
      <c r="M2173" s="12" t="str">
        <f t="shared" si="197"/>
        <v>PI.IC.IT.192006.01</v>
      </c>
      <c r="N2173" s="12"/>
      <c r="O2173" s="12" t="str">
        <f t="shared" si="198"/>
        <v>PH.IC.IT.192006.01</v>
      </c>
      <c r="Q2173" s="12" t="str">
        <f t="shared" si="199"/>
        <v>CL.IC.IT.192006.01</v>
      </c>
    </row>
    <row r="2174" spans="1:17" ht="15">
      <c r="A2174" t="s">
        <v>4089</v>
      </c>
      <c r="C2174" s="2" t="s">
        <v>967</v>
      </c>
      <c r="E2174" s="2" t="s">
        <v>6396</v>
      </c>
      <c r="F2174" t="s">
        <v>4567</v>
      </c>
      <c r="G2174" t="s">
        <v>1234</v>
      </c>
      <c r="H2174" s="22" t="s">
        <v>1419</v>
      </c>
      <c r="I2174" t="s">
        <v>1234</v>
      </c>
      <c r="J2174" s="11" t="str">
        <f t="shared" si="195"/>
        <v>IC.IT.192007</v>
      </c>
      <c r="K2174" s="2" t="s">
        <v>1192</v>
      </c>
      <c r="L2174" t="str">
        <f t="shared" si="196"/>
        <v>Back</v>
      </c>
      <c r="M2174" s="12" t="str">
        <f t="shared" si="197"/>
        <v>PI.IC.IT.192007.01</v>
      </c>
      <c r="N2174" s="12"/>
      <c r="O2174" s="12" t="str">
        <f t="shared" si="198"/>
        <v>PH.IC.IT.192007.01</v>
      </c>
      <c r="Q2174" s="12" t="str">
        <f t="shared" si="199"/>
        <v>CL.IC.IT.192007.01</v>
      </c>
    </row>
    <row r="2175" spans="1:17" ht="15">
      <c r="A2175" t="s">
        <v>4089</v>
      </c>
      <c r="C2175" s="2" t="s">
        <v>967</v>
      </c>
      <c r="E2175" s="2" t="s">
        <v>6396</v>
      </c>
      <c r="F2175" t="s">
        <v>4567</v>
      </c>
      <c r="G2175" t="s">
        <v>4105</v>
      </c>
      <c r="H2175" s="22" t="s">
        <v>1550</v>
      </c>
      <c r="I2175" t="s">
        <v>4105</v>
      </c>
      <c r="J2175" s="11" t="str">
        <f t="shared" si="195"/>
        <v>IC.IT.192008</v>
      </c>
      <c r="K2175" s="2" t="s">
        <v>1192</v>
      </c>
      <c r="L2175" t="str">
        <f t="shared" si="196"/>
        <v>Spine</v>
      </c>
      <c r="M2175" s="12" t="str">
        <f t="shared" si="197"/>
        <v>PI.IC.IT.192008.01</v>
      </c>
      <c r="N2175" s="12"/>
      <c r="O2175" s="12" t="str">
        <f t="shared" si="198"/>
        <v>PH.IC.IT.192008.01</v>
      </c>
      <c r="Q2175" s="12" t="str">
        <f t="shared" si="199"/>
        <v>CL.IC.IT.192008.01</v>
      </c>
    </row>
    <row r="2176" spans="1:17" ht="15">
      <c r="A2176" t="s">
        <v>4089</v>
      </c>
      <c r="C2176" s="2" t="s">
        <v>967</v>
      </c>
      <c r="E2176" s="2" t="s">
        <v>6396</v>
      </c>
      <c r="F2176" t="s">
        <v>4567</v>
      </c>
      <c r="G2176" t="s">
        <v>4802</v>
      </c>
      <c r="H2176" s="22" t="s">
        <v>1551</v>
      </c>
      <c r="I2176" t="s">
        <v>4802</v>
      </c>
      <c r="J2176" s="11" t="str">
        <f t="shared" si="195"/>
        <v>IC.IT.192009</v>
      </c>
      <c r="K2176" s="2" t="s">
        <v>1192</v>
      </c>
      <c r="L2176" t="str">
        <f t="shared" si="196"/>
        <v>Scapula</v>
      </c>
      <c r="M2176" s="12" t="str">
        <f t="shared" si="197"/>
        <v>PI.IC.IT.192009.01</v>
      </c>
      <c r="N2176" s="12"/>
      <c r="O2176" s="12" t="str">
        <f t="shared" si="198"/>
        <v>PH.IC.IT.192009.01</v>
      </c>
      <c r="Q2176" s="12" t="str">
        <f t="shared" si="199"/>
        <v>CL.IC.IT.192009.01</v>
      </c>
    </row>
    <row r="2177" spans="1:17" ht="15">
      <c r="A2177" t="s">
        <v>4089</v>
      </c>
      <c r="C2177" s="2" t="s">
        <v>967</v>
      </c>
      <c r="D2177" t="s">
        <v>4942</v>
      </c>
      <c r="E2177" s="2" t="s">
        <v>5577</v>
      </c>
      <c r="F2177" t="s">
        <v>4943</v>
      </c>
      <c r="G2177" t="s">
        <v>1937</v>
      </c>
      <c r="H2177" s="22" t="s">
        <v>1396</v>
      </c>
      <c r="I2177" t="s">
        <v>1937</v>
      </c>
      <c r="J2177" s="11" t="str">
        <f t="shared" si="195"/>
        <v>IC.IT.192101</v>
      </c>
      <c r="K2177" s="2" t="s">
        <v>1192</v>
      </c>
      <c r="L2177" t="str">
        <f t="shared" si="196"/>
        <v>Pink</v>
      </c>
      <c r="M2177" s="12" t="str">
        <f t="shared" si="197"/>
        <v>PI.IC.IT.192101.01</v>
      </c>
      <c r="N2177" s="12"/>
      <c r="O2177" s="12" t="str">
        <f t="shared" si="198"/>
        <v>PH.IC.IT.192101.01</v>
      </c>
      <c r="Q2177" s="12" t="str">
        <f t="shared" si="199"/>
        <v>CL.IC.IT.192101.01</v>
      </c>
    </row>
    <row r="2178" spans="1:17" ht="15">
      <c r="A2178" t="s">
        <v>4089</v>
      </c>
      <c r="C2178" s="2" t="s">
        <v>967</v>
      </c>
      <c r="E2178" s="2" t="s">
        <v>5577</v>
      </c>
      <c r="F2178" t="s">
        <v>4943</v>
      </c>
      <c r="G2178" t="s">
        <v>1560</v>
      </c>
      <c r="H2178" s="22" t="s">
        <v>1398</v>
      </c>
      <c r="I2178" t="s">
        <v>1560</v>
      </c>
      <c r="J2178" s="11" t="str">
        <f t="shared" si="195"/>
        <v>IC.IT.192102</v>
      </c>
      <c r="K2178" s="2" t="s">
        <v>1192</v>
      </c>
      <c r="L2178" t="str">
        <f t="shared" si="196"/>
        <v>Red</v>
      </c>
      <c r="M2178" s="12" t="str">
        <f t="shared" si="197"/>
        <v>PI.IC.IT.192102.01</v>
      </c>
      <c r="N2178" s="12"/>
      <c r="O2178" s="12" t="str">
        <f t="shared" si="198"/>
        <v>PH.IC.IT.192102.01</v>
      </c>
      <c r="Q2178" s="12" t="str">
        <f t="shared" si="199"/>
        <v>CL.IC.IT.192102.01</v>
      </c>
    </row>
    <row r="2179" spans="1:17" ht="15">
      <c r="A2179" t="s">
        <v>4089</v>
      </c>
      <c r="C2179" s="2" t="s">
        <v>967</v>
      </c>
      <c r="E2179" s="2" t="s">
        <v>5577</v>
      </c>
      <c r="F2179" t="s">
        <v>4943</v>
      </c>
      <c r="G2179" t="s">
        <v>2103</v>
      </c>
      <c r="H2179" s="22" t="s">
        <v>1400</v>
      </c>
      <c r="I2179" t="s">
        <v>2103</v>
      </c>
      <c r="J2179" s="11" t="str">
        <f t="shared" si="195"/>
        <v>IC.IT.192103</v>
      </c>
      <c r="K2179" s="2" t="s">
        <v>1192</v>
      </c>
      <c r="L2179" t="str">
        <f t="shared" si="196"/>
        <v>Yellow</v>
      </c>
      <c r="M2179" s="12" t="str">
        <f t="shared" si="197"/>
        <v>PI.IC.IT.192103.01</v>
      </c>
      <c r="N2179" s="12"/>
      <c r="O2179" s="12" t="str">
        <f t="shared" si="198"/>
        <v>PH.IC.IT.192103.01</v>
      </c>
      <c r="Q2179" s="12" t="str">
        <f t="shared" si="199"/>
        <v>CL.IC.IT.192103.01</v>
      </c>
    </row>
    <row r="2180" spans="1:17" ht="15">
      <c r="A2180" t="s">
        <v>4089</v>
      </c>
      <c r="C2180" s="2" t="s">
        <v>967</v>
      </c>
      <c r="E2180" s="2" t="s">
        <v>5577</v>
      </c>
      <c r="F2180" t="s">
        <v>4943</v>
      </c>
      <c r="G2180" t="s">
        <v>3124</v>
      </c>
      <c r="H2180" s="22" t="s">
        <v>1402</v>
      </c>
      <c r="I2180" t="s">
        <v>3124</v>
      </c>
      <c r="J2180" s="11" t="str">
        <f t="shared" si="195"/>
        <v>IC.IT.192104</v>
      </c>
      <c r="K2180" s="2" t="s">
        <v>1192</v>
      </c>
      <c r="L2180" t="str">
        <f t="shared" si="196"/>
        <v>White</v>
      </c>
      <c r="M2180" s="12" t="str">
        <f t="shared" si="197"/>
        <v>PI.IC.IT.192104.01</v>
      </c>
      <c r="N2180" s="12"/>
      <c r="O2180" s="12" t="str">
        <f t="shared" si="198"/>
        <v>PH.IC.IT.192104.01</v>
      </c>
      <c r="Q2180" s="12" t="str">
        <f t="shared" si="199"/>
        <v>CL.IC.IT.192104.01</v>
      </c>
    </row>
    <row r="2181" spans="1:17" ht="15">
      <c r="A2181" t="s">
        <v>4089</v>
      </c>
      <c r="C2181" s="2" t="s">
        <v>967</v>
      </c>
      <c r="E2181" s="2" t="s">
        <v>5577</v>
      </c>
      <c r="F2181" t="s">
        <v>4943</v>
      </c>
      <c r="G2181" t="s">
        <v>4944</v>
      </c>
      <c r="H2181" s="22" t="s">
        <v>1404</v>
      </c>
      <c r="I2181" t="s">
        <v>4944</v>
      </c>
      <c r="J2181" s="11" t="str">
        <f t="shared" si="195"/>
        <v>IC.IT.192105</v>
      </c>
      <c r="K2181" s="2" t="s">
        <v>1192</v>
      </c>
      <c r="L2181" t="str">
        <f t="shared" si="196"/>
        <v>Gray</v>
      </c>
      <c r="M2181" s="12" t="str">
        <f t="shared" si="197"/>
        <v>PI.IC.IT.192105.01</v>
      </c>
      <c r="N2181" s="12"/>
      <c r="O2181" s="12" t="str">
        <f t="shared" si="198"/>
        <v>PH.IC.IT.192105.01</v>
      </c>
      <c r="Q2181" s="12" t="str">
        <f t="shared" si="199"/>
        <v>CL.IC.IT.192105.01</v>
      </c>
    </row>
    <row r="2182" spans="1:17" ht="15">
      <c r="A2182" t="s">
        <v>4089</v>
      </c>
      <c r="C2182" s="2" t="s">
        <v>967</v>
      </c>
      <c r="E2182" s="2" t="s">
        <v>5577</v>
      </c>
      <c r="F2182" t="s">
        <v>4943</v>
      </c>
      <c r="G2182" t="s">
        <v>1436</v>
      </c>
      <c r="H2182" s="22" t="s">
        <v>1406</v>
      </c>
      <c r="I2182" t="s">
        <v>1436</v>
      </c>
      <c r="J2182" s="11" t="str">
        <f t="shared" si="195"/>
        <v>IC.IT.192106</v>
      </c>
      <c r="K2182" s="2" t="s">
        <v>1192</v>
      </c>
      <c r="L2182" t="str">
        <f t="shared" si="196"/>
        <v>Tan</v>
      </c>
      <c r="M2182" s="12" t="str">
        <f t="shared" si="197"/>
        <v>PI.IC.IT.192106.01</v>
      </c>
      <c r="N2182" s="12"/>
      <c r="O2182" s="12" t="str">
        <f t="shared" si="198"/>
        <v>PH.IC.IT.192106.01</v>
      </c>
      <c r="Q2182" s="12" t="str">
        <f t="shared" si="199"/>
        <v>CL.IC.IT.192106.01</v>
      </c>
    </row>
    <row r="2183" spans="1:17" ht="15">
      <c r="A2183" t="s">
        <v>4089</v>
      </c>
      <c r="C2183" s="2" t="s">
        <v>967</v>
      </c>
      <c r="E2183" s="2" t="s">
        <v>5577</v>
      </c>
      <c r="F2183" t="s">
        <v>4943</v>
      </c>
      <c r="G2183" t="s">
        <v>1434</v>
      </c>
      <c r="H2183" s="22" t="s">
        <v>1419</v>
      </c>
      <c r="I2183" t="s">
        <v>1434</v>
      </c>
      <c r="J2183" s="11" t="str">
        <f t="shared" si="195"/>
        <v>IC.IT.192107</v>
      </c>
      <c r="K2183" s="2" t="s">
        <v>1192</v>
      </c>
      <c r="L2183" t="str">
        <f t="shared" si="196"/>
        <v>Green</v>
      </c>
      <c r="M2183" s="12" t="str">
        <f t="shared" si="197"/>
        <v>PI.IC.IT.192107.01</v>
      </c>
      <c r="N2183" s="12"/>
      <c r="O2183" s="12" t="str">
        <f t="shared" si="198"/>
        <v>PH.IC.IT.192107.01</v>
      </c>
      <c r="Q2183" s="12" t="str">
        <f t="shared" si="199"/>
        <v>CL.IC.IT.192107.01</v>
      </c>
    </row>
    <row r="2184" spans="1:17" ht="15">
      <c r="A2184" t="s">
        <v>4089</v>
      </c>
      <c r="C2184" s="2" t="s">
        <v>967</v>
      </c>
      <c r="E2184" s="2" t="s">
        <v>5577</v>
      </c>
      <c r="F2184" t="s">
        <v>4943</v>
      </c>
      <c r="G2184" t="s">
        <v>2618</v>
      </c>
      <c r="H2184" s="22" t="s">
        <v>1550</v>
      </c>
      <c r="I2184" t="s">
        <v>2618</v>
      </c>
      <c r="J2184" s="11" t="str">
        <f t="shared" si="195"/>
        <v>IC.IT.192108</v>
      </c>
      <c r="K2184" s="2" t="s">
        <v>1192</v>
      </c>
      <c r="L2184" t="str">
        <f t="shared" si="196"/>
        <v>Black</v>
      </c>
      <c r="M2184" s="12" t="str">
        <f t="shared" si="197"/>
        <v>PI.IC.IT.192108.01</v>
      </c>
      <c r="N2184" s="12"/>
      <c r="O2184" s="12" t="str">
        <f t="shared" si="198"/>
        <v>PH.IC.IT.192108.01</v>
      </c>
      <c r="Q2184" s="12" t="str">
        <f t="shared" si="199"/>
        <v>CL.IC.IT.192108.01</v>
      </c>
    </row>
    <row r="2185" spans="1:17" ht="15">
      <c r="A2185" t="s">
        <v>4089</v>
      </c>
      <c r="C2185" s="2" t="s">
        <v>967</v>
      </c>
      <c r="D2185" t="s">
        <v>4945</v>
      </c>
      <c r="E2185" s="2" t="s">
        <v>5751</v>
      </c>
      <c r="F2185" t="s">
        <v>4946</v>
      </c>
      <c r="G2185" t="s">
        <v>4947</v>
      </c>
      <c r="H2185" s="22" t="s">
        <v>1396</v>
      </c>
      <c r="I2185" t="s">
        <v>4808</v>
      </c>
      <c r="J2185" s="11" t="str">
        <f t="shared" si="195"/>
        <v>IC.IT.192201</v>
      </c>
      <c r="K2185" s="2" t="s">
        <v>1192</v>
      </c>
      <c r="L2185" t="str">
        <f t="shared" si="196"/>
        <v xml:space="preserve">      Present on admit: specify date</v>
      </c>
      <c r="M2185" s="12" t="str">
        <f t="shared" si="197"/>
        <v>PI.IC.IT.192201.01</v>
      </c>
      <c r="N2185" s="12"/>
      <c r="O2185" s="12" t="str">
        <f t="shared" si="198"/>
        <v>PH.IC.IT.192201.01</v>
      </c>
      <c r="Q2185" s="12" t="str">
        <f t="shared" si="199"/>
        <v>CL.IC.IT.192201.01</v>
      </c>
    </row>
    <row r="2186" spans="1:17" ht="15">
      <c r="A2186" t="s">
        <v>4089</v>
      </c>
      <c r="C2186" s="2" t="s">
        <v>967</v>
      </c>
      <c r="E2186" s="2" t="s">
        <v>5751</v>
      </c>
      <c r="F2186" t="s">
        <v>4946</v>
      </c>
      <c r="G2186" t="s">
        <v>4809</v>
      </c>
      <c r="H2186" s="22" t="s">
        <v>1398</v>
      </c>
      <c r="I2186" t="s">
        <v>4810</v>
      </c>
      <c r="J2186" s="11" t="str">
        <f t="shared" si="195"/>
        <v>IC.IT.192202</v>
      </c>
      <c r="K2186" s="2" t="s">
        <v>1192</v>
      </c>
      <c r="L2186" t="str">
        <f t="shared" si="196"/>
        <v xml:space="preserve">      Noted at this time: specify date</v>
      </c>
      <c r="M2186" s="12" t="str">
        <f t="shared" si="197"/>
        <v>PI.IC.IT.192202.01</v>
      </c>
      <c r="N2186" s="12"/>
      <c r="O2186" s="12" t="str">
        <f t="shared" si="198"/>
        <v>PH.IC.IT.192202.01</v>
      </c>
      <c r="Q2186" s="12" t="str">
        <f t="shared" si="199"/>
        <v>CL.IC.IT.192202.01</v>
      </c>
    </row>
    <row r="2187" spans="1:17" ht="15">
      <c r="A2187" t="s">
        <v>4089</v>
      </c>
      <c r="C2187" s="2" t="s">
        <v>967</v>
      </c>
      <c r="D2187" t="s">
        <v>4811</v>
      </c>
      <c r="E2187" s="2" t="s">
        <v>5753</v>
      </c>
      <c r="F2187" t="s">
        <v>4946</v>
      </c>
      <c r="G2187" t="s">
        <v>4812</v>
      </c>
      <c r="H2187" s="22" t="s">
        <v>1396</v>
      </c>
      <c r="I2187" t="s">
        <v>4813</v>
      </c>
      <c r="J2187" s="11" t="str">
        <f t="shared" si="195"/>
        <v>IC.IT.192301</v>
      </c>
      <c r="K2187" s="2" t="s">
        <v>1192</v>
      </c>
      <c r="L2187" t="str">
        <f t="shared" si="196"/>
        <v xml:space="preserve">      Stage I: intact skin non-blanchable redness</v>
      </c>
      <c r="M2187" s="12" t="str">
        <f t="shared" si="197"/>
        <v>PI.IC.IT.192301.01</v>
      </c>
      <c r="N2187" s="12"/>
      <c r="O2187" s="12" t="str">
        <f t="shared" si="198"/>
        <v>PH.IC.IT.192301.01</v>
      </c>
      <c r="Q2187" s="12" t="str">
        <f t="shared" si="199"/>
        <v>CL.IC.IT.192301.01</v>
      </c>
    </row>
    <row r="2188" spans="1:17" ht="15">
      <c r="A2188" t="s">
        <v>4089</v>
      </c>
      <c r="C2188" s="2" t="s">
        <v>10174</v>
      </c>
      <c r="E2188" s="2" t="s">
        <v>5753</v>
      </c>
      <c r="F2188" t="s">
        <v>4946</v>
      </c>
      <c r="G2188" t="s">
        <v>4814</v>
      </c>
      <c r="H2188" s="22" t="s">
        <v>1398</v>
      </c>
      <c r="I2188" t="s">
        <v>4815</v>
      </c>
      <c r="J2188" s="11" t="str">
        <f t="shared" si="195"/>
        <v>IC.IT.192302</v>
      </c>
      <c r="K2188" s="2" t="s">
        <v>11324</v>
      </c>
      <c r="L2188" t="str">
        <f t="shared" si="196"/>
        <v xml:space="preserve">      Stage II: partial thickness or blister</v>
      </c>
      <c r="M2188" s="12" t="str">
        <f t="shared" si="197"/>
        <v>PI.IC.IT.192302.01</v>
      </c>
      <c r="N2188" s="12"/>
      <c r="O2188" s="12" t="str">
        <f t="shared" si="198"/>
        <v>PH.IC.IT.192302.01</v>
      </c>
      <c r="Q2188" s="12" t="str">
        <f t="shared" si="199"/>
        <v>CL.IC.IT.192302.01</v>
      </c>
    </row>
    <row r="2189" spans="1:17" ht="15">
      <c r="A2189" t="s">
        <v>4089</v>
      </c>
      <c r="C2189" s="2" t="s">
        <v>10174</v>
      </c>
      <c r="E2189" s="2" t="s">
        <v>5753</v>
      </c>
      <c r="F2189" t="s">
        <v>4946</v>
      </c>
      <c r="G2189" t="s">
        <v>4958</v>
      </c>
      <c r="H2189" s="22" t="s">
        <v>1400</v>
      </c>
      <c r="I2189" t="s">
        <v>4959</v>
      </c>
      <c r="J2189" s="11" t="str">
        <f t="shared" si="195"/>
        <v>IC.IT.192303</v>
      </c>
      <c r="K2189" s="2" t="s">
        <v>11324</v>
      </c>
      <c r="L2189" t="str">
        <f t="shared" si="196"/>
        <v xml:space="preserve">      Stage III: full thickness, subcutaneous fat seen</v>
      </c>
      <c r="M2189" s="12" t="str">
        <f t="shared" si="197"/>
        <v>PI.IC.IT.192303.01</v>
      </c>
      <c r="N2189" s="12"/>
      <c r="O2189" s="12" t="str">
        <f t="shared" si="198"/>
        <v>PH.IC.IT.192303.01</v>
      </c>
      <c r="Q2189" s="12" t="str">
        <f t="shared" si="199"/>
        <v>CL.IC.IT.192303.01</v>
      </c>
    </row>
    <row r="2190" spans="1:17" ht="15">
      <c r="A2190" t="s">
        <v>4089</v>
      </c>
      <c r="C2190" s="2" t="s">
        <v>10174</v>
      </c>
      <c r="E2190" s="2" t="s">
        <v>5753</v>
      </c>
      <c r="F2190" t="s">
        <v>4946</v>
      </c>
      <c r="G2190" t="s">
        <v>180</v>
      </c>
      <c r="H2190" s="22" t="s">
        <v>1402</v>
      </c>
      <c r="I2190" t="s">
        <v>4960</v>
      </c>
      <c r="J2190" s="11" t="str">
        <f t="shared" si="195"/>
        <v>IC.IT.192304</v>
      </c>
      <c r="K2190" s="2" t="s">
        <v>11324</v>
      </c>
      <c r="L2190" t="str">
        <f t="shared" si="196"/>
        <v xml:space="preserve">      Stage IV: full thickness bone, tendon or muscle seen</v>
      </c>
      <c r="M2190" s="12" t="str">
        <f t="shared" si="197"/>
        <v>PI.IC.IT.192304.01</v>
      </c>
      <c r="N2190" s="12"/>
      <c r="O2190" s="12" t="str">
        <f t="shared" si="198"/>
        <v>PH.IC.IT.192304.01</v>
      </c>
      <c r="Q2190" s="12" t="str">
        <f t="shared" si="199"/>
        <v>CL.IC.IT.192304.01</v>
      </c>
    </row>
    <row r="2191" spans="1:17" ht="15">
      <c r="A2191" t="s">
        <v>4089</v>
      </c>
      <c r="C2191" s="2" t="s">
        <v>10174</v>
      </c>
      <c r="E2191" s="2" t="s">
        <v>5753</v>
      </c>
      <c r="F2191" t="s">
        <v>4946</v>
      </c>
      <c r="G2191" t="s">
        <v>5121</v>
      </c>
      <c r="H2191" s="22" t="s">
        <v>1404</v>
      </c>
      <c r="I2191" t="s">
        <v>5122</v>
      </c>
      <c r="J2191" s="11" t="str">
        <f t="shared" si="195"/>
        <v>IC.IT.192305</v>
      </c>
      <c r="K2191" s="2" t="s">
        <v>11324</v>
      </c>
      <c r="L2191" t="str">
        <f t="shared" si="196"/>
        <v xml:space="preserve">      Suspected Deep Tissue Injury</v>
      </c>
      <c r="M2191" s="12" t="str">
        <f t="shared" si="197"/>
        <v>PI.IC.IT.192305.01</v>
      </c>
      <c r="N2191" s="12"/>
      <c r="O2191" s="12" t="str">
        <f t="shared" si="198"/>
        <v>PH.IC.IT.192305.01</v>
      </c>
      <c r="Q2191" s="12" t="str">
        <f t="shared" si="199"/>
        <v>CL.IC.IT.192305.01</v>
      </c>
    </row>
    <row r="2192" spans="1:17" ht="15">
      <c r="A2192" t="s">
        <v>4089</v>
      </c>
      <c r="C2192" s="2" t="s">
        <v>10174</v>
      </c>
      <c r="E2192" s="2" t="s">
        <v>5753</v>
      </c>
      <c r="F2192" t="s">
        <v>4946</v>
      </c>
      <c r="G2192" t="s">
        <v>5123</v>
      </c>
      <c r="H2192" s="22" t="s">
        <v>1406</v>
      </c>
      <c r="I2192" t="s">
        <v>5124</v>
      </c>
      <c r="J2192" s="11" t="str">
        <f t="shared" si="195"/>
        <v>IC.IT.192306</v>
      </c>
      <c r="K2192" s="2" t="s">
        <v>11324</v>
      </c>
      <c r="L2192" t="str">
        <f t="shared" si="196"/>
        <v xml:space="preserve">      Unstageable: covered by slough or eschar</v>
      </c>
      <c r="M2192" s="12" t="str">
        <f t="shared" si="197"/>
        <v>PI.IC.IT.192306.01</v>
      </c>
      <c r="N2192" s="12"/>
      <c r="O2192" s="12" t="str">
        <f t="shared" si="198"/>
        <v>PH.IC.IT.192306.01</v>
      </c>
      <c r="Q2192" s="12" t="str">
        <f t="shared" si="199"/>
        <v>CL.IC.IT.192306.01</v>
      </c>
    </row>
    <row r="2193" spans="1:17" ht="15">
      <c r="A2193" t="s">
        <v>4089</v>
      </c>
      <c r="C2193" s="2" t="s">
        <v>10174</v>
      </c>
      <c r="D2193" t="s">
        <v>4656</v>
      </c>
      <c r="E2193" s="2" t="s">
        <v>6583</v>
      </c>
      <c r="F2193" t="s">
        <v>4721</v>
      </c>
      <c r="G2193" t="s">
        <v>1001</v>
      </c>
      <c r="H2193" s="22" t="s">
        <v>1396</v>
      </c>
      <c r="I2193" t="s">
        <v>1001</v>
      </c>
      <c r="J2193" s="11" t="str">
        <f t="shared" si="195"/>
        <v>IC.IT.192401</v>
      </c>
      <c r="K2193" s="2" t="s">
        <v>11324</v>
      </c>
      <c r="L2193" t="str">
        <f t="shared" si="196"/>
        <v>None</v>
      </c>
      <c r="M2193" s="12" t="str">
        <f t="shared" si="197"/>
        <v>PI.IC.IT.192401.01</v>
      </c>
      <c r="N2193" s="12"/>
      <c r="O2193" s="12" t="str">
        <f t="shared" si="198"/>
        <v>PH.IC.IT.192401.01</v>
      </c>
      <c r="Q2193" s="12" t="str">
        <f t="shared" si="199"/>
        <v>CL.IC.IT.192401.01</v>
      </c>
    </row>
    <row r="2194" spans="1:17" ht="15">
      <c r="A2194" t="s">
        <v>4089</v>
      </c>
      <c r="C2194" s="2" t="s">
        <v>10174</v>
      </c>
      <c r="E2194" s="2" t="s">
        <v>6583</v>
      </c>
      <c r="F2194" t="s">
        <v>4721</v>
      </c>
      <c r="G2194" t="s">
        <v>4722</v>
      </c>
      <c r="H2194" s="22" t="s">
        <v>1398</v>
      </c>
      <c r="I2194" t="s">
        <v>4723</v>
      </c>
      <c r="J2194" s="11" t="str">
        <f t="shared" si="195"/>
        <v>IC.IT.192402</v>
      </c>
      <c r="K2194" s="2" t="s">
        <v>11324</v>
      </c>
      <c r="L2194" t="str">
        <f t="shared" si="196"/>
        <v>Subcutaneous tissue</v>
      </c>
      <c r="M2194" s="12" t="str">
        <f t="shared" si="197"/>
        <v>PI.IC.IT.192402.01</v>
      </c>
      <c r="N2194" s="12"/>
      <c r="O2194" s="12" t="str">
        <f t="shared" si="198"/>
        <v>PH.IC.IT.192402.01</v>
      </c>
      <c r="Q2194" s="12" t="str">
        <f t="shared" si="199"/>
        <v>CL.IC.IT.192402.01</v>
      </c>
    </row>
    <row r="2195" spans="1:17" ht="15">
      <c r="A2195" t="s">
        <v>4089</v>
      </c>
      <c r="C2195" s="2" t="s">
        <v>10174</v>
      </c>
      <c r="E2195" s="2" t="s">
        <v>6583</v>
      </c>
      <c r="F2195" t="s">
        <v>4721</v>
      </c>
      <c r="G2195" t="s">
        <v>4596</v>
      </c>
      <c r="H2195" s="22" t="s">
        <v>1400</v>
      </c>
      <c r="I2195" t="s">
        <v>4596</v>
      </c>
      <c r="J2195" s="11" t="str">
        <f t="shared" si="195"/>
        <v>IC.IT.192403</v>
      </c>
      <c r="K2195" s="2" t="s">
        <v>11324</v>
      </c>
      <c r="L2195" t="str">
        <f t="shared" si="196"/>
        <v>Fascia</v>
      </c>
      <c r="M2195" s="12" t="str">
        <f t="shared" si="197"/>
        <v>PI.IC.IT.192403.01</v>
      </c>
      <c r="N2195" s="12"/>
      <c r="O2195" s="12" t="str">
        <f t="shared" si="198"/>
        <v>PH.IC.IT.192403.01</v>
      </c>
      <c r="Q2195" s="12" t="str">
        <f t="shared" si="199"/>
        <v>CL.IC.IT.192403.01</v>
      </c>
    </row>
    <row r="2196" spans="1:17" ht="15">
      <c r="A2196" t="s">
        <v>4089</v>
      </c>
      <c r="C2196" s="2" t="s">
        <v>967</v>
      </c>
      <c r="E2196" s="2" t="s">
        <v>6583</v>
      </c>
      <c r="F2196" t="s">
        <v>4721</v>
      </c>
      <c r="G2196" t="s">
        <v>4597</v>
      </c>
      <c r="H2196" s="22" t="s">
        <v>1402</v>
      </c>
      <c r="I2196" t="s">
        <v>4597</v>
      </c>
      <c r="J2196" s="11" t="str">
        <f t="shared" si="195"/>
        <v>IC.IT.192404</v>
      </c>
      <c r="K2196" s="2" t="s">
        <v>1192</v>
      </c>
      <c r="L2196" t="str">
        <f t="shared" si="196"/>
        <v>Pins</v>
      </c>
      <c r="M2196" s="12" t="str">
        <f t="shared" si="197"/>
        <v>PI.IC.IT.192404.01</v>
      </c>
      <c r="N2196" s="12"/>
      <c r="O2196" s="12" t="str">
        <f t="shared" si="198"/>
        <v>PH.IC.IT.192404.01</v>
      </c>
      <c r="Q2196" s="12" t="str">
        <f t="shared" si="199"/>
        <v>CL.IC.IT.192404.01</v>
      </c>
    </row>
    <row r="2197" spans="1:17" ht="15">
      <c r="A2197" t="s">
        <v>4089</v>
      </c>
      <c r="C2197" s="2" t="s">
        <v>967</v>
      </c>
      <c r="E2197" s="2" t="s">
        <v>6583</v>
      </c>
      <c r="F2197" t="s">
        <v>4721</v>
      </c>
      <c r="G2197" t="s">
        <v>1213</v>
      </c>
      <c r="H2197" s="22" t="s">
        <v>1404</v>
      </c>
      <c r="I2197" t="s">
        <v>1213</v>
      </c>
      <c r="J2197" s="11" t="str">
        <f t="shared" si="195"/>
        <v>IC.IT.192405</v>
      </c>
      <c r="K2197" s="2" t="s">
        <v>1192</v>
      </c>
      <c r="L2197" t="str">
        <f t="shared" si="196"/>
        <v>Prosthesis</v>
      </c>
      <c r="M2197" s="12" t="str">
        <f t="shared" si="197"/>
        <v>PI.IC.IT.192405.01</v>
      </c>
      <c r="N2197" s="12"/>
      <c r="O2197" s="12" t="str">
        <f t="shared" si="198"/>
        <v>PH.IC.IT.192405.01</v>
      </c>
      <c r="Q2197" s="12" t="str">
        <f t="shared" si="199"/>
        <v>CL.IC.IT.192405.01</v>
      </c>
    </row>
    <row r="2198" spans="1:17" ht="15">
      <c r="A2198" t="s">
        <v>4089</v>
      </c>
      <c r="C2198" s="2" t="s">
        <v>967</v>
      </c>
      <c r="E2198" s="2" t="s">
        <v>6583</v>
      </c>
      <c r="F2198" t="s">
        <v>4721</v>
      </c>
      <c r="G2198" t="s">
        <v>4598</v>
      </c>
      <c r="H2198" s="22" t="s">
        <v>1406</v>
      </c>
      <c r="I2198" t="s">
        <v>4598</v>
      </c>
      <c r="J2198" s="11" t="str">
        <f t="shared" si="195"/>
        <v>IC.IT.192406</v>
      </c>
      <c r="K2198" s="2" t="s">
        <v>1192</v>
      </c>
      <c r="L2198" t="str">
        <f t="shared" si="196"/>
        <v>Tendon</v>
      </c>
      <c r="M2198" s="12" t="str">
        <f t="shared" si="197"/>
        <v>PI.IC.IT.192406.01</v>
      </c>
      <c r="N2198" s="12"/>
      <c r="O2198" s="12" t="str">
        <f t="shared" si="198"/>
        <v>PH.IC.IT.192406.01</v>
      </c>
      <c r="Q2198" s="12" t="str">
        <f t="shared" si="199"/>
        <v>CL.IC.IT.192406.01</v>
      </c>
    </row>
    <row r="2199" spans="1:17" ht="15">
      <c r="A2199" t="s">
        <v>4089</v>
      </c>
      <c r="C2199" s="2" t="s">
        <v>967</v>
      </c>
      <c r="E2199" s="2" t="s">
        <v>6583</v>
      </c>
      <c r="F2199" t="s">
        <v>4721</v>
      </c>
      <c r="G2199" t="s">
        <v>4599</v>
      </c>
      <c r="H2199" s="22" t="s">
        <v>1419</v>
      </c>
      <c r="I2199" t="s">
        <v>4599</v>
      </c>
      <c r="J2199" s="11" t="str">
        <f t="shared" si="195"/>
        <v>IC.IT.192407</v>
      </c>
      <c r="K2199" s="2" t="s">
        <v>1192</v>
      </c>
      <c r="L2199" t="str">
        <f t="shared" si="196"/>
        <v>Bone</v>
      </c>
      <c r="M2199" s="12" t="str">
        <f t="shared" si="197"/>
        <v>PI.IC.IT.192407.01</v>
      </c>
      <c r="N2199" s="12"/>
      <c r="O2199" s="12" t="str">
        <f t="shared" si="198"/>
        <v>PH.IC.IT.192407.01</v>
      </c>
      <c r="Q2199" s="12" t="str">
        <f t="shared" si="199"/>
        <v>CL.IC.IT.192407.01</v>
      </c>
    </row>
    <row r="2200" spans="1:17" ht="15">
      <c r="A2200" t="s">
        <v>4089</v>
      </c>
      <c r="C2200" s="2" t="s">
        <v>967</v>
      </c>
      <c r="E2200" s="2" t="s">
        <v>6583</v>
      </c>
      <c r="F2200" t="s">
        <v>4721</v>
      </c>
      <c r="G2200" t="s">
        <v>4759</v>
      </c>
      <c r="H2200" s="22" t="s">
        <v>1550</v>
      </c>
      <c r="I2200" t="s">
        <v>4760</v>
      </c>
      <c r="J2200" s="11" t="str">
        <f t="shared" si="195"/>
        <v>IC.IT.192408</v>
      </c>
      <c r="K2200" s="2" t="s">
        <v>1192</v>
      </c>
      <c r="L2200" t="str">
        <f t="shared" si="196"/>
        <v>Joint capsule</v>
      </c>
      <c r="M2200" s="12" t="str">
        <f t="shared" si="197"/>
        <v>PI.IC.IT.192408.01</v>
      </c>
      <c r="N2200" s="12"/>
      <c r="O2200" s="12" t="str">
        <f t="shared" si="198"/>
        <v>PH.IC.IT.192408.01</v>
      </c>
      <c r="Q2200" s="12" t="str">
        <f t="shared" si="199"/>
        <v>CL.IC.IT.192408.01</v>
      </c>
    </row>
    <row r="2201" spans="1:17" ht="15">
      <c r="A2201" t="s">
        <v>4089</v>
      </c>
      <c r="C2201" s="2" t="s">
        <v>967</v>
      </c>
      <c r="D2201" t="s">
        <v>5578</v>
      </c>
      <c r="E2201" s="2" t="s">
        <v>7711</v>
      </c>
      <c r="F2201" t="s">
        <v>4761</v>
      </c>
      <c r="G2201" t="s">
        <v>4762</v>
      </c>
      <c r="H2201" s="22" t="s">
        <v>1396</v>
      </c>
      <c r="I2201" t="s">
        <v>1001</v>
      </c>
      <c r="J2201" s="11" t="str">
        <f t="shared" si="195"/>
        <v>IC.IT.192501</v>
      </c>
      <c r="K2201" s="2" t="s">
        <v>1192</v>
      </c>
      <c r="L2201" t="str">
        <f t="shared" si="196"/>
        <v xml:space="preserve">     Stabilization none</v>
      </c>
      <c r="M2201" s="12" t="str">
        <f t="shared" si="197"/>
        <v>PI.IC.IT.192501.01</v>
      </c>
      <c r="N2201" s="12"/>
      <c r="O2201" s="12" t="str">
        <f t="shared" si="198"/>
        <v>PH.IC.IT.192501.01</v>
      </c>
      <c r="Q2201" s="12" t="str">
        <f t="shared" si="199"/>
        <v>CL.IC.IT.192501.01</v>
      </c>
    </row>
    <row r="2202" spans="1:17" ht="15">
      <c r="A2202" t="s">
        <v>4089</v>
      </c>
      <c r="C2202" s="2" t="s">
        <v>967</v>
      </c>
      <c r="E2202" s="2" t="s">
        <v>7711</v>
      </c>
      <c r="F2202" t="s">
        <v>4761</v>
      </c>
      <c r="G2202" t="s">
        <v>4763</v>
      </c>
      <c r="H2202" s="22" t="s">
        <v>1398</v>
      </c>
      <c r="I2202" t="s">
        <v>2124</v>
      </c>
      <c r="J2202" s="11" t="str">
        <f t="shared" si="195"/>
        <v>IC.IT.192502</v>
      </c>
      <c r="K2202" s="2" t="s">
        <v>1192</v>
      </c>
      <c r="L2202" t="str">
        <f t="shared" si="196"/>
        <v xml:space="preserve">     Stabilization abdominal binder</v>
      </c>
      <c r="M2202" s="12" t="str">
        <f t="shared" si="197"/>
        <v>PI.IC.IT.192502.01</v>
      </c>
      <c r="N2202" s="12"/>
      <c r="O2202" s="12" t="str">
        <f t="shared" si="198"/>
        <v>PH.IC.IT.192502.01</v>
      </c>
      <c r="Q2202" s="12" t="str">
        <f t="shared" si="199"/>
        <v>CL.IC.IT.192502.01</v>
      </c>
    </row>
    <row r="2203" spans="1:17" ht="15">
      <c r="A2203" t="s">
        <v>4089</v>
      </c>
      <c r="C2203" s="2" t="s">
        <v>967</v>
      </c>
      <c r="E2203" s="2" t="s">
        <v>7711</v>
      </c>
      <c r="F2203" t="s">
        <v>4761</v>
      </c>
      <c r="G2203" t="s">
        <v>4630</v>
      </c>
      <c r="H2203" s="22" t="s">
        <v>1400</v>
      </c>
      <c r="I2203" t="s">
        <v>2126</v>
      </c>
      <c r="J2203" s="11" t="str">
        <f t="shared" si="195"/>
        <v>IC.IT.192503</v>
      </c>
      <c r="K2203" s="2" t="s">
        <v>1192</v>
      </c>
      <c r="L2203" t="str">
        <f t="shared" si="196"/>
        <v xml:space="preserve">     Stabilization ace wrap</v>
      </c>
      <c r="M2203" s="12" t="str">
        <f t="shared" si="197"/>
        <v>PI.IC.IT.192503.01</v>
      </c>
      <c r="N2203" s="12"/>
      <c r="O2203" s="12" t="str">
        <f t="shared" si="198"/>
        <v>PH.IC.IT.192503.01</v>
      </c>
      <c r="Q2203" s="12" t="str">
        <f t="shared" si="199"/>
        <v>CL.IC.IT.192503.01</v>
      </c>
    </row>
    <row r="2204" spans="1:17" ht="15">
      <c r="A2204" t="s">
        <v>4089</v>
      </c>
      <c r="C2204" s="2" t="s">
        <v>967</v>
      </c>
      <c r="E2204" s="2" t="s">
        <v>7711</v>
      </c>
      <c r="F2204" t="s">
        <v>4761</v>
      </c>
      <c r="G2204" t="s">
        <v>4892</v>
      </c>
      <c r="H2204" s="22" t="s">
        <v>1402</v>
      </c>
      <c r="I2204" t="s">
        <v>2128</v>
      </c>
      <c r="J2204" s="11" t="str">
        <f t="shared" si="195"/>
        <v>IC.IT.192504</v>
      </c>
      <c r="K2204" s="2" t="s">
        <v>1192</v>
      </c>
      <c r="L2204" t="str">
        <f t="shared" si="196"/>
        <v xml:space="preserve">     Stabilization montgomery straps</v>
      </c>
      <c r="M2204" s="12" t="str">
        <f t="shared" si="197"/>
        <v>PI.IC.IT.192504.01</v>
      </c>
      <c r="N2204" s="12"/>
      <c r="O2204" s="12" t="str">
        <f t="shared" si="198"/>
        <v>PH.IC.IT.192504.01</v>
      </c>
      <c r="Q2204" s="12" t="str">
        <f t="shared" si="199"/>
        <v>CL.IC.IT.192504.01</v>
      </c>
    </row>
    <row r="2205" spans="1:17" ht="15">
      <c r="A2205" t="s">
        <v>4089</v>
      </c>
      <c r="C2205" s="2" t="s">
        <v>967</v>
      </c>
      <c r="D2205" t="s">
        <v>4893</v>
      </c>
      <c r="E2205" s="2" t="s">
        <v>9453</v>
      </c>
      <c r="F2205" t="s">
        <v>4761</v>
      </c>
      <c r="G2205" t="s">
        <v>4894</v>
      </c>
      <c r="H2205" s="22" t="s">
        <v>1396</v>
      </c>
      <c r="I2205" t="s">
        <v>3922</v>
      </c>
      <c r="J2205" s="11" t="str">
        <f t="shared" si="195"/>
        <v>IC.IT.192601</v>
      </c>
      <c r="K2205" s="2" t="s">
        <v>1192</v>
      </c>
      <c r="L2205" t="str">
        <f t="shared" si="196"/>
        <v xml:space="preserve">     Open wound</v>
      </c>
      <c r="M2205" s="12" t="str">
        <f t="shared" si="197"/>
        <v>PI.IC.IT.192601.01</v>
      </c>
      <c r="N2205" s="12"/>
      <c r="O2205" s="12" t="str">
        <f t="shared" si="198"/>
        <v>PH.IC.IT.192601.01</v>
      </c>
      <c r="Q2205" s="12" t="str">
        <f t="shared" si="199"/>
        <v>CL.IC.IT.192601.01</v>
      </c>
    </row>
    <row r="2206" spans="1:17" ht="15">
      <c r="A2206" t="s">
        <v>4089</v>
      </c>
      <c r="C2206" s="2" t="s">
        <v>967</v>
      </c>
      <c r="E2206" s="2" t="s">
        <v>9453</v>
      </c>
      <c r="F2206" t="s">
        <v>4761</v>
      </c>
      <c r="G2206" t="s">
        <v>3342</v>
      </c>
      <c r="H2206" s="22" t="s">
        <v>1398</v>
      </c>
      <c r="I2206" t="s">
        <v>3343</v>
      </c>
      <c r="J2206" s="11" t="str">
        <f t="shared" si="195"/>
        <v>IC.IT.192602</v>
      </c>
      <c r="K2206" s="2" t="s">
        <v>1192</v>
      </c>
      <c r="L2206" t="str">
        <f t="shared" si="196"/>
        <v xml:space="preserve">     Sutures</v>
      </c>
      <c r="M2206" s="12" t="str">
        <f t="shared" si="197"/>
        <v>PI.IC.IT.192602.01</v>
      </c>
      <c r="N2206" s="12"/>
      <c r="O2206" s="12" t="str">
        <f t="shared" si="198"/>
        <v>PH.IC.IT.192602.01</v>
      </c>
      <c r="Q2206" s="12" t="str">
        <f t="shared" si="199"/>
        <v>CL.IC.IT.192602.01</v>
      </c>
    </row>
    <row r="2207" spans="1:17" ht="15">
      <c r="A2207" t="s">
        <v>4089</v>
      </c>
      <c r="C2207" s="2" t="s">
        <v>967</v>
      </c>
      <c r="E2207" s="2" t="s">
        <v>9453</v>
      </c>
      <c r="F2207" t="s">
        <v>4761</v>
      </c>
      <c r="G2207" t="s">
        <v>4895</v>
      </c>
      <c r="H2207" s="22" t="s">
        <v>1400</v>
      </c>
      <c r="I2207" t="s">
        <v>3920</v>
      </c>
      <c r="J2207" s="11" t="str">
        <f t="shared" si="195"/>
        <v>IC.IT.192603</v>
      </c>
      <c r="K2207" s="2" t="s">
        <v>1192</v>
      </c>
      <c r="L2207" t="str">
        <f t="shared" si="196"/>
        <v xml:space="preserve">     Glue</v>
      </c>
      <c r="M2207" s="12" t="str">
        <f t="shared" si="197"/>
        <v>PI.IC.IT.192603.01</v>
      </c>
      <c r="N2207" s="12"/>
      <c r="O2207" s="12" t="str">
        <f t="shared" si="198"/>
        <v>PH.IC.IT.192603.01</v>
      </c>
      <c r="Q2207" s="12" t="str">
        <f t="shared" si="199"/>
        <v>CL.IC.IT.192603.01</v>
      </c>
    </row>
    <row r="2208" spans="1:17" ht="15">
      <c r="A2208" t="s">
        <v>4089</v>
      </c>
      <c r="C2208" s="2" t="s">
        <v>967</v>
      </c>
      <c r="E2208" s="2" t="s">
        <v>9453</v>
      </c>
      <c r="F2208" t="s">
        <v>4761</v>
      </c>
      <c r="G2208" t="s">
        <v>4896</v>
      </c>
      <c r="H2208" s="22" t="s">
        <v>1402</v>
      </c>
      <c r="I2208" t="s">
        <v>3642</v>
      </c>
      <c r="J2208" s="11" t="str">
        <f t="shared" si="195"/>
        <v>IC.IT.192604</v>
      </c>
      <c r="K2208" s="2" t="s">
        <v>1192</v>
      </c>
      <c r="L2208" t="str">
        <f t="shared" si="196"/>
        <v xml:space="preserve">     Staples</v>
      </c>
      <c r="M2208" s="12" t="str">
        <f t="shared" si="197"/>
        <v>PI.IC.IT.192604.01</v>
      </c>
      <c r="N2208" s="12"/>
      <c r="O2208" s="12" t="str">
        <f t="shared" si="198"/>
        <v>PH.IC.IT.192604.01</v>
      </c>
      <c r="Q2208" s="12" t="str">
        <f t="shared" si="199"/>
        <v>CL.IC.IT.192604.01</v>
      </c>
    </row>
    <row r="2209" spans="1:25" ht="15">
      <c r="A2209" t="s">
        <v>4089</v>
      </c>
      <c r="C2209" s="2" t="s">
        <v>967</v>
      </c>
      <c r="E2209" s="2" t="s">
        <v>9453</v>
      </c>
      <c r="F2209" t="s">
        <v>4761</v>
      </c>
      <c r="G2209" t="s">
        <v>4897</v>
      </c>
      <c r="H2209" s="22" t="s">
        <v>1404</v>
      </c>
      <c r="I2209" t="s">
        <v>4898</v>
      </c>
      <c r="J2209" s="11" t="str">
        <f t="shared" si="195"/>
        <v>IC.IT.192605</v>
      </c>
      <c r="K2209" s="2" t="s">
        <v>1192</v>
      </c>
      <c r="L2209" t="str">
        <f t="shared" si="196"/>
        <v xml:space="preserve">     Steri-strips</v>
      </c>
      <c r="M2209" s="12" t="str">
        <f t="shared" si="197"/>
        <v>PI.IC.IT.192605.01</v>
      </c>
      <c r="N2209" s="12"/>
      <c r="O2209" s="12" t="str">
        <f t="shared" si="198"/>
        <v>PH.IC.IT.192605.01</v>
      </c>
      <c r="Q2209" s="12" t="str">
        <f t="shared" si="199"/>
        <v>CL.IC.IT.192605.01</v>
      </c>
    </row>
    <row r="2210" spans="1:25" ht="15">
      <c r="A2210" t="s">
        <v>4089</v>
      </c>
      <c r="C2210" s="2" t="s">
        <v>967</v>
      </c>
      <c r="E2210" s="2" t="s">
        <v>9453</v>
      </c>
      <c r="F2210" t="s">
        <v>4761</v>
      </c>
      <c r="G2210" t="s">
        <v>2688</v>
      </c>
      <c r="H2210" s="22" t="s">
        <v>1406</v>
      </c>
      <c r="I2210" t="s">
        <v>2689</v>
      </c>
      <c r="J2210" s="11" t="str">
        <f t="shared" si="195"/>
        <v>IC.IT.192606</v>
      </c>
      <c r="K2210" s="2" t="s">
        <v>1192</v>
      </c>
      <c r="L2210" t="str">
        <f t="shared" si="196"/>
        <v xml:space="preserve">     Approximated</v>
      </c>
      <c r="M2210" s="12" t="str">
        <f t="shared" si="197"/>
        <v>PI.IC.IT.192606.01</v>
      </c>
      <c r="N2210" s="12"/>
      <c r="O2210" s="12" t="str">
        <f t="shared" si="198"/>
        <v>PH.IC.IT.192606.01</v>
      </c>
      <c r="Q2210" s="12" t="str">
        <f t="shared" si="199"/>
        <v>CL.IC.IT.192606.01</v>
      </c>
    </row>
    <row r="2211" spans="1:25" ht="15">
      <c r="A2211" t="s">
        <v>4089</v>
      </c>
      <c r="C2211" s="2" t="s">
        <v>967</v>
      </c>
      <c r="E2211" s="2" t="s">
        <v>9453</v>
      </c>
      <c r="F2211" t="s">
        <v>4761</v>
      </c>
      <c r="G2211" t="s">
        <v>2690</v>
      </c>
      <c r="H2211" s="22" t="s">
        <v>1419</v>
      </c>
      <c r="I2211" t="s">
        <v>4899</v>
      </c>
      <c r="J2211" s="11" t="str">
        <f t="shared" si="195"/>
        <v>IC.IT.192607</v>
      </c>
      <c r="K2211" s="2" t="s">
        <v>1192</v>
      </c>
      <c r="L2211" t="str">
        <f t="shared" si="196"/>
        <v xml:space="preserve">     Dehiscence</v>
      </c>
      <c r="M2211" s="12" t="str">
        <f t="shared" si="197"/>
        <v>PI.IC.IT.192607.01</v>
      </c>
      <c r="N2211" s="12"/>
      <c r="O2211" s="12" t="str">
        <f t="shared" si="198"/>
        <v>PH.IC.IT.192607.01</v>
      </c>
      <c r="Q2211" s="12" t="str">
        <f t="shared" si="199"/>
        <v>CL.IC.IT.192607.01</v>
      </c>
    </row>
    <row r="2212" spans="1:25" ht="15">
      <c r="A2212" t="s">
        <v>4089</v>
      </c>
      <c r="C2212" s="2" t="s">
        <v>967</v>
      </c>
      <c r="E2212" s="2" t="s">
        <v>9453</v>
      </c>
      <c r="F2212" t="s">
        <v>4761</v>
      </c>
      <c r="G2212" t="s">
        <v>4900</v>
      </c>
      <c r="H2212" s="22" t="s">
        <v>1550</v>
      </c>
      <c r="I2212" t="s">
        <v>4901</v>
      </c>
      <c r="J2212" s="11" t="str">
        <f t="shared" si="195"/>
        <v>IC.IT.192608</v>
      </c>
      <c r="K2212" s="2" t="s">
        <v>1192</v>
      </c>
      <c r="L2212" t="str">
        <f t="shared" si="196"/>
        <v xml:space="preserve">     Retention sutures</v>
      </c>
      <c r="M2212" s="12" t="str">
        <f t="shared" si="197"/>
        <v>PI.IC.IT.192608.01</v>
      </c>
      <c r="N2212" s="12"/>
      <c r="O2212" s="12" t="str">
        <f t="shared" si="198"/>
        <v>PH.IC.IT.192608.01</v>
      </c>
      <c r="Q2212" s="12" t="str">
        <f t="shared" si="199"/>
        <v>CL.IC.IT.192608.01</v>
      </c>
    </row>
    <row r="2213" spans="1:25" ht="15">
      <c r="A2213" s="25" t="s">
        <v>4263</v>
      </c>
      <c r="B2213" s="25"/>
      <c r="C2213" s="2" t="s">
        <v>967</v>
      </c>
      <c r="D2213" s="25"/>
      <c r="E2213" s="2" t="s">
        <v>9453</v>
      </c>
      <c r="F2213" t="s">
        <v>4761</v>
      </c>
      <c r="G2213" s="27" t="s">
        <v>4433</v>
      </c>
      <c r="H2213" s="22" t="s">
        <v>10095</v>
      </c>
      <c r="I2213" s="22" t="s">
        <v>4902</v>
      </c>
      <c r="J2213" s="11" t="str">
        <f t="shared" ref="J2213" si="200">CONCATENATE("IC.IT.",C2213,E2213,H2213)</f>
        <v>IC.IT.192609</v>
      </c>
      <c r="K2213" s="2" t="s">
        <v>1192</v>
      </c>
      <c r="L2213" t="str">
        <f t="shared" ref="L2213" si="201">G2213</f>
        <v xml:space="preserve">  Unable to assess</v>
      </c>
      <c r="M2213" s="12" t="str">
        <f t="shared" ref="M2213" si="202">CONCATENATE("PI.",J2213,".",K2213)</f>
        <v>PI.IC.IT.192609.01</v>
      </c>
      <c r="N2213" s="12"/>
      <c r="O2213" s="12" t="str">
        <f t="shared" ref="O2213" si="203">CONCATENATE("PH.",J2213,".",K2213)</f>
        <v>PH.IC.IT.192609.01</v>
      </c>
      <c r="Q2213" s="12" t="str">
        <f t="shared" ref="Q2213" si="204">CONCATENATE("CL.",J2213,".",K2213)</f>
        <v>CL.IC.IT.192609.01</v>
      </c>
      <c r="R2213" t="s">
        <v>1112</v>
      </c>
      <c r="S2213">
        <v>159</v>
      </c>
    </row>
    <row r="2214" spans="1:25" ht="15">
      <c r="A2214" s="25" t="s">
        <v>4263</v>
      </c>
      <c r="B2214" s="25"/>
      <c r="C2214" s="2" t="s">
        <v>967</v>
      </c>
      <c r="D2214" s="25"/>
      <c r="E2214" s="2" t="s">
        <v>9453</v>
      </c>
      <c r="F2214" t="s">
        <v>4761</v>
      </c>
      <c r="G2214" s="2" t="s">
        <v>11498</v>
      </c>
      <c r="H2214" s="22" t="s">
        <v>11500</v>
      </c>
      <c r="I2214" s="22" t="s">
        <v>11495</v>
      </c>
      <c r="J2214" s="11" t="str">
        <f t="shared" si="195"/>
        <v>IC.IT.192610</v>
      </c>
      <c r="K2214" s="2" t="s">
        <v>1192</v>
      </c>
      <c r="L2214" t="str">
        <f t="shared" si="196"/>
        <v>Other, Specify:</v>
      </c>
      <c r="M2214" s="12" t="str">
        <f t="shared" si="197"/>
        <v>PI.IC.IT.192610.01</v>
      </c>
      <c r="N2214" s="12"/>
      <c r="O2214" s="12" t="str">
        <f t="shared" si="198"/>
        <v>PH.IC.IT.192610.01</v>
      </c>
      <c r="Q2214" s="12" t="str">
        <f t="shared" si="199"/>
        <v>CL.IC.IT.192610.01</v>
      </c>
      <c r="X2214" t="s">
        <v>11499</v>
      </c>
      <c r="Y2214">
        <v>971</v>
      </c>
    </row>
    <row r="2215" spans="1:25" ht="15">
      <c r="A2215" t="s">
        <v>4089</v>
      </c>
      <c r="C2215" s="2" t="s">
        <v>967</v>
      </c>
      <c r="D2215" t="s">
        <v>4634</v>
      </c>
      <c r="E2215" s="2" t="s">
        <v>5889</v>
      </c>
      <c r="F2215" t="s">
        <v>5046</v>
      </c>
      <c r="G2215" t="s">
        <v>3991</v>
      </c>
      <c r="H2215" s="22" t="s">
        <v>1396</v>
      </c>
      <c r="I2215" t="s">
        <v>2687</v>
      </c>
      <c r="J2215" s="11" t="str">
        <f t="shared" si="195"/>
        <v>IC.IT.192701</v>
      </c>
      <c r="K2215" s="2" t="s">
        <v>11324</v>
      </c>
      <c r="L2215" t="str">
        <f t="shared" si="196"/>
        <v xml:space="preserve">      Within normal limits</v>
      </c>
      <c r="M2215" s="12" t="str">
        <f t="shared" si="197"/>
        <v>PI.IC.IT.192701.01</v>
      </c>
      <c r="N2215" s="12"/>
      <c r="O2215" s="12" t="str">
        <f t="shared" si="198"/>
        <v>PH.IC.IT.192701.01</v>
      </c>
      <c r="Q2215" s="12" t="str">
        <f t="shared" si="199"/>
        <v>CL.IC.IT.192701.01</v>
      </c>
    </row>
    <row r="2216" spans="1:25" ht="15">
      <c r="A2216" t="s">
        <v>4089</v>
      </c>
      <c r="C2216" s="2" t="s">
        <v>10174</v>
      </c>
      <c r="E2216" s="2" t="s">
        <v>5889</v>
      </c>
      <c r="F2216" t="s">
        <v>5046</v>
      </c>
      <c r="G2216" t="s">
        <v>4764</v>
      </c>
      <c r="H2216" s="22" t="s">
        <v>1398</v>
      </c>
      <c r="I2216" t="s">
        <v>2450</v>
      </c>
      <c r="J2216" s="11" t="str">
        <f t="shared" ref="J2216:J2279" si="205">CONCATENATE("IC.IT.",C2216,E2216,H2216)</f>
        <v>IC.IT.192702</v>
      </c>
      <c r="K2216" s="2" t="s">
        <v>11324</v>
      </c>
      <c r="L2216" t="str">
        <f t="shared" ref="L2216:L2279" si="206">G2216</f>
        <v xml:space="preserve">      Maceration</v>
      </c>
      <c r="M2216" s="12" t="str">
        <f t="shared" ref="M2216:M2279" si="207">CONCATENATE("PI.",J2216,".",K2216)</f>
        <v>PI.IC.IT.192702.01</v>
      </c>
      <c r="N2216" s="12"/>
      <c r="O2216" s="12" t="str">
        <f t="shared" ref="O2216:O2279" si="208">CONCATENATE("PH.",J2216,".",K2216)</f>
        <v>PH.IC.IT.192702.01</v>
      </c>
      <c r="Q2216" s="12" t="str">
        <f t="shared" ref="Q2216:Q2279" si="209">CONCATENATE("CL.",J2216,".",K2216)</f>
        <v>CL.IC.IT.192702.01</v>
      </c>
    </row>
    <row r="2217" spans="1:25" ht="15">
      <c r="A2217" t="s">
        <v>4089</v>
      </c>
      <c r="C2217" s="2" t="s">
        <v>10174</v>
      </c>
      <c r="E2217" s="2" t="s">
        <v>5889</v>
      </c>
      <c r="F2217" t="s">
        <v>5046</v>
      </c>
      <c r="G2217" t="s">
        <v>3838</v>
      </c>
      <c r="H2217" s="22" t="s">
        <v>1400</v>
      </c>
      <c r="I2217" t="s">
        <v>1531</v>
      </c>
      <c r="J2217" s="11" t="str">
        <f t="shared" si="205"/>
        <v>IC.IT.192703</v>
      </c>
      <c r="K2217" s="2" t="s">
        <v>11324</v>
      </c>
      <c r="L2217" t="str">
        <f t="shared" si="206"/>
        <v xml:space="preserve">      Erythema</v>
      </c>
      <c r="M2217" s="12" t="str">
        <f t="shared" si="207"/>
        <v>PI.IC.IT.192703.01</v>
      </c>
      <c r="N2217" s="12"/>
      <c r="O2217" s="12" t="str">
        <f t="shared" si="208"/>
        <v>PH.IC.IT.192703.01</v>
      </c>
      <c r="Q2217" s="12" t="str">
        <f t="shared" si="209"/>
        <v>CL.IC.IT.192703.01</v>
      </c>
    </row>
    <row r="2218" spans="1:25" ht="15">
      <c r="A2218" t="s">
        <v>4089</v>
      </c>
      <c r="C2218" s="2" t="s">
        <v>10174</v>
      </c>
      <c r="E2218" s="2" t="s">
        <v>5889</v>
      </c>
      <c r="F2218" t="s">
        <v>5046</v>
      </c>
      <c r="G2218" t="s">
        <v>4765</v>
      </c>
      <c r="H2218" s="22" t="s">
        <v>1402</v>
      </c>
      <c r="I2218" t="s">
        <v>4766</v>
      </c>
      <c r="J2218" s="11" t="str">
        <f t="shared" si="205"/>
        <v>IC.IT.192704</v>
      </c>
      <c r="K2218" s="2" t="s">
        <v>11324</v>
      </c>
      <c r="L2218" t="str">
        <f t="shared" si="206"/>
        <v xml:space="preserve">      Induration</v>
      </c>
      <c r="M2218" s="12" t="str">
        <f t="shared" si="207"/>
        <v>PI.IC.IT.192704.01</v>
      </c>
      <c r="N2218" s="12"/>
      <c r="O2218" s="12" t="str">
        <f t="shared" si="208"/>
        <v>PH.IC.IT.192704.01</v>
      </c>
      <c r="Q2218" s="12" t="str">
        <f t="shared" si="209"/>
        <v>CL.IC.IT.192704.01</v>
      </c>
    </row>
    <row r="2219" spans="1:25" ht="15">
      <c r="A2219" t="s">
        <v>4089</v>
      </c>
      <c r="C2219" s="2" t="s">
        <v>10174</v>
      </c>
      <c r="E2219" s="2" t="s">
        <v>5889</v>
      </c>
      <c r="F2219" t="s">
        <v>5046</v>
      </c>
      <c r="G2219" t="s">
        <v>1540</v>
      </c>
      <c r="H2219" s="22" t="s">
        <v>1404</v>
      </c>
      <c r="I2219" t="s">
        <v>1541</v>
      </c>
      <c r="J2219" s="11" t="str">
        <f t="shared" si="205"/>
        <v>IC.IT.192705</v>
      </c>
      <c r="K2219" s="2" t="s">
        <v>11324</v>
      </c>
      <c r="L2219" t="str">
        <f t="shared" si="206"/>
        <v xml:space="preserve">     Swelling</v>
      </c>
      <c r="M2219" s="12" t="str">
        <f t="shared" si="207"/>
        <v>PI.IC.IT.192705.01</v>
      </c>
      <c r="N2219" s="12"/>
      <c r="O2219" s="12" t="str">
        <f t="shared" si="208"/>
        <v>PH.IC.IT.192705.01</v>
      </c>
      <c r="Q2219" s="12" t="str">
        <f t="shared" si="209"/>
        <v>CL.IC.IT.192705.01</v>
      </c>
    </row>
    <row r="2220" spans="1:25" ht="15">
      <c r="A2220" t="s">
        <v>4089</v>
      </c>
      <c r="C2220" s="2" t="s">
        <v>10174</v>
      </c>
      <c r="E2220" s="2" t="s">
        <v>5889</v>
      </c>
      <c r="F2220" t="s">
        <v>5046</v>
      </c>
      <c r="G2220" t="s">
        <v>3841</v>
      </c>
      <c r="H2220" s="22" t="s">
        <v>1406</v>
      </c>
      <c r="I2220" t="s">
        <v>930</v>
      </c>
      <c r="J2220" s="11" t="str">
        <f t="shared" si="205"/>
        <v>IC.IT.192706</v>
      </c>
      <c r="K2220" s="2" t="s">
        <v>11324</v>
      </c>
      <c r="L2220" t="str">
        <f t="shared" si="206"/>
        <v xml:space="preserve">      Other: specify</v>
      </c>
      <c r="M2220" s="12" t="str">
        <f t="shared" si="207"/>
        <v>PI.IC.IT.192706.01</v>
      </c>
      <c r="N2220" s="12"/>
      <c r="O2220" s="12" t="str">
        <f t="shared" si="208"/>
        <v>PH.IC.IT.192706.01</v>
      </c>
      <c r="Q2220" s="12" t="str">
        <f t="shared" si="209"/>
        <v>CL.IC.IT.192706.01</v>
      </c>
    </row>
    <row r="2221" spans="1:25" ht="15">
      <c r="A2221" t="s">
        <v>4089</v>
      </c>
      <c r="C2221" s="2" t="s">
        <v>10174</v>
      </c>
      <c r="D2221" t="s">
        <v>4767</v>
      </c>
      <c r="E2221" s="2" t="s">
        <v>5892</v>
      </c>
      <c r="F2221" t="s">
        <v>5046</v>
      </c>
      <c r="G2221" t="s">
        <v>2821</v>
      </c>
      <c r="H2221" s="22" t="s">
        <v>1396</v>
      </c>
      <c r="I2221" t="s">
        <v>1674</v>
      </c>
      <c r="J2221" s="11" t="str">
        <f t="shared" si="205"/>
        <v>IC.IT.192801</v>
      </c>
      <c r="K2221" s="2" t="s">
        <v>11324</v>
      </c>
      <c r="L2221" t="str">
        <f t="shared" si="206"/>
        <v xml:space="preserve">     Unchanged</v>
      </c>
      <c r="M2221" s="12" t="str">
        <f t="shared" si="207"/>
        <v>PI.IC.IT.192801.01</v>
      </c>
      <c r="N2221" s="12"/>
      <c r="O2221" s="12" t="str">
        <f t="shared" si="208"/>
        <v>PH.IC.IT.192801.01</v>
      </c>
      <c r="Q2221" s="12" t="str">
        <f t="shared" si="209"/>
        <v>CL.IC.IT.192801.01</v>
      </c>
    </row>
    <row r="2222" spans="1:25" ht="15">
      <c r="A2222" t="s">
        <v>4089</v>
      </c>
      <c r="C2222" s="2" t="s">
        <v>10174</v>
      </c>
      <c r="E2222" s="2" t="s">
        <v>5892</v>
      </c>
      <c r="F2222" t="s">
        <v>5046</v>
      </c>
      <c r="G2222" t="s">
        <v>3999</v>
      </c>
      <c r="H2222" s="22" t="s">
        <v>1398</v>
      </c>
      <c r="I2222" t="s">
        <v>1673</v>
      </c>
      <c r="J2222" s="11" t="str">
        <f t="shared" si="205"/>
        <v>IC.IT.192802</v>
      </c>
      <c r="K2222" s="2" t="s">
        <v>11324</v>
      </c>
      <c r="L2222" t="str">
        <f t="shared" si="206"/>
        <v xml:space="preserve">      Decreasing</v>
      </c>
      <c r="M2222" s="12" t="str">
        <f t="shared" si="207"/>
        <v>PI.IC.IT.192802.01</v>
      </c>
      <c r="N2222" s="12"/>
      <c r="O2222" s="12" t="str">
        <f t="shared" si="208"/>
        <v>PH.IC.IT.192802.01</v>
      </c>
      <c r="Q2222" s="12" t="str">
        <f t="shared" si="209"/>
        <v>CL.IC.IT.192802.01</v>
      </c>
    </row>
    <row r="2223" spans="1:25" ht="15">
      <c r="A2223" t="s">
        <v>4089</v>
      </c>
      <c r="C2223" s="2" t="s">
        <v>10174</v>
      </c>
      <c r="E2223" s="2" t="s">
        <v>5892</v>
      </c>
      <c r="F2223" t="s">
        <v>5046</v>
      </c>
      <c r="G2223" t="s">
        <v>4156</v>
      </c>
      <c r="H2223" s="22" t="s">
        <v>1400</v>
      </c>
      <c r="I2223" t="s">
        <v>1841</v>
      </c>
      <c r="J2223" s="11" t="str">
        <f t="shared" si="205"/>
        <v>IC.IT.192803</v>
      </c>
      <c r="K2223" s="2" t="s">
        <v>11324</v>
      </c>
      <c r="L2223" t="str">
        <f t="shared" si="206"/>
        <v xml:space="preserve">      Increasing</v>
      </c>
      <c r="M2223" s="12" t="str">
        <f t="shared" si="207"/>
        <v>PI.IC.IT.192803.01</v>
      </c>
      <c r="N2223" s="12"/>
      <c r="O2223" s="12" t="str">
        <f t="shared" si="208"/>
        <v>PH.IC.IT.192803.01</v>
      </c>
      <c r="Q2223" s="12" t="str">
        <f t="shared" si="209"/>
        <v>CL.IC.IT.192803.01</v>
      </c>
    </row>
    <row r="2224" spans="1:25" ht="15">
      <c r="A2224" t="s">
        <v>4089</v>
      </c>
      <c r="C2224" s="2" t="s">
        <v>10174</v>
      </c>
      <c r="D2224" t="s">
        <v>5015</v>
      </c>
      <c r="E2224" s="2" t="s">
        <v>5896</v>
      </c>
      <c r="F2224" t="s">
        <v>5046</v>
      </c>
      <c r="G2224" t="s">
        <v>5016</v>
      </c>
      <c r="H2224" s="22" t="s">
        <v>1396</v>
      </c>
      <c r="I2224" t="s">
        <v>1557</v>
      </c>
      <c r="J2224" s="11" t="str">
        <f t="shared" si="205"/>
        <v>IC.IT.192901</v>
      </c>
      <c r="K2224" s="2" t="s">
        <v>11324</v>
      </c>
      <c r="L2224" t="str">
        <f t="shared" si="206"/>
        <v xml:space="preserve">      Consistent with Body Temperature</v>
      </c>
      <c r="M2224" s="12" t="str">
        <f t="shared" si="207"/>
        <v>PI.IC.IT.192901.01</v>
      </c>
      <c r="N2224" s="12"/>
      <c r="O2224" s="12" t="str">
        <f t="shared" si="208"/>
        <v>PH.IC.IT.192901.01</v>
      </c>
      <c r="Q2224" s="12" t="str">
        <f t="shared" si="209"/>
        <v>CL.IC.IT.192901.01</v>
      </c>
    </row>
    <row r="2225" spans="1:17" ht="15">
      <c r="A2225" t="s">
        <v>4089</v>
      </c>
      <c r="C2225" s="2" t="s">
        <v>10174</v>
      </c>
      <c r="E2225" s="2" t="s">
        <v>5896</v>
      </c>
      <c r="F2225" t="s">
        <v>5046</v>
      </c>
      <c r="G2225" t="s">
        <v>5017</v>
      </c>
      <c r="H2225" s="22" t="s">
        <v>1398</v>
      </c>
      <c r="I2225" t="s">
        <v>2116</v>
      </c>
      <c r="J2225" s="11" t="str">
        <f t="shared" si="205"/>
        <v>IC.IT.192902</v>
      </c>
      <c r="K2225" s="2" t="s">
        <v>11324</v>
      </c>
      <c r="L2225" t="str">
        <f t="shared" si="206"/>
        <v xml:space="preserve">      Warmer than Body Temperature</v>
      </c>
      <c r="M2225" s="12" t="str">
        <f t="shared" si="207"/>
        <v>PI.IC.IT.192902.01</v>
      </c>
      <c r="N2225" s="12"/>
      <c r="O2225" s="12" t="str">
        <f t="shared" si="208"/>
        <v>PH.IC.IT.192902.01</v>
      </c>
      <c r="Q2225" s="12" t="str">
        <f t="shared" si="209"/>
        <v>CL.IC.IT.192902.01</v>
      </c>
    </row>
    <row r="2226" spans="1:17" ht="15">
      <c r="A2226" t="s">
        <v>4089</v>
      </c>
      <c r="C2226" s="2" t="s">
        <v>10174</v>
      </c>
      <c r="E2226" s="2" t="s">
        <v>5896</v>
      </c>
      <c r="F2226" t="s">
        <v>5046</v>
      </c>
      <c r="G2226" t="s">
        <v>5018</v>
      </c>
      <c r="H2226" s="22" t="s">
        <v>1400</v>
      </c>
      <c r="I2226" t="s">
        <v>2118</v>
      </c>
      <c r="J2226" s="11" t="str">
        <f t="shared" si="205"/>
        <v>IC.IT.192903</v>
      </c>
      <c r="K2226" s="2" t="s">
        <v>11324</v>
      </c>
      <c r="L2226" t="str">
        <f t="shared" si="206"/>
        <v xml:space="preserve">      Warmer than Opposite Body Part</v>
      </c>
      <c r="M2226" s="12" t="str">
        <f t="shared" si="207"/>
        <v>PI.IC.IT.192903.01</v>
      </c>
      <c r="N2226" s="12"/>
      <c r="O2226" s="12" t="str">
        <f t="shared" si="208"/>
        <v>PH.IC.IT.192903.01</v>
      </c>
      <c r="Q2226" s="12" t="str">
        <f t="shared" si="209"/>
        <v>CL.IC.IT.192903.01</v>
      </c>
    </row>
    <row r="2227" spans="1:17" ht="15">
      <c r="A2227" t="s">
        <v>4089</v>
      </c>
      <c r="C2227" s="2" t="s">
        <v>10174</v>
      </c>
      <c r="E2227" s="2" t="s">
        <v>5896</v>
      </c>
      <c r="F2227" t="s">
        <v>5046</v>
      </c>
      <c r="G2227" t="s">
        <v>4878</v>
      </c>
      <c r="H2227" s="22" t="s">
        <v>1402</v>
      </c>
      <c r="I2227" t="s">
        <v>2120</v>
      </c>
      <c r="J2227" s="11" t="str">
        <f t="shared" si="205"/>
        <v>IC.IT.192904</v>
      </c>
      <c r="K2227" s="2" t="s">
        <v>11324</v>
      </c>
      <c r="L2227" t="str">
        <f t="shared" si="206"/>
        <v xml:space="preserve">      Cooler than Body Temperature</v>
      </c>
      <c r="M2227" s="12" t="str">
        <f t="shared" si="207"/>
        <v>PI.IC.IT.192904.01</v>
      </c>
      <c r="N2227" s="12"/>
      <c r="O2227" s="12" t="str">
        <f t="shared" si="208"/>
        <v>PH.IC.IT.192904.01</v>
      </c>
      <c r="Q2227" s="12" t="str">
        <f t="shared" si="209"/>
        <v>CL.IC.IT.192904.01</v>
      </c>
    </row>
    <row r="2228" spans="1:17" ht="15">
      <c r="A2228" t="s">
        <v>4089</v>
      </c>
      <c r="C2228" s="2" t="s">
        <v>10174</v>
      </c>
      <c r="E2228" s="2" t="s">
        <v>5896</v>
      </c>
      <c r="F2228" t="s">
        <v>5046</v>
      </c>
      <c r="G2228" t="s">
        <v>4879</v>
      </c>
      <c r="H2228" s="22" t="s">
        <v>1404</v>
      </c>
      <c r="I2228" t="s">
        <v>2122</v>
      </c>
      <c r="J2228" s="11" t="str">
        <f t="shared" si="205"/>
        <v>IC.IT.192905</v>
      </c>
      <c r="K2228" s="2" t="s">
        <v>11324</v>
      </c>
      <c r="L2228" t="str">
        <f t="shared" si="206"/>
        <v xml:space="preserve">      Cooler than Opposite Body Part</v>
      </c>
      <c r="M2228" s="12" t="str">
        <f t="shared" si="207"/>
        <v>PI.IC.IT.192905.01</v>
      </c>
      <c r="N2228" s="12"/>
      <c r="O2228" s="12" t="str">
        <f t="shared" si="208"/>
        <v>PH.IC.IT.192905.01</v>
      </c>
      <c r="Q2228" s="12" t="str">
        <f t="shared" si="209"/>
        <v>CL.IC.IT.192905.01</v>
      </c>
    </row>
    <row r="2229" spans="1:17" ht="15">
      <c r="A2229" t="s">
        <v>4089</v>
      </c>
      <c r="C2229" s="2" t="s">
        <v>10174</v>
      </c>
      <c r="D2229" t="s">
        <v>5363</v>
      </c>
      <c r="E2229" s="2" t="s">
        <v>5899</v>
      </c>
      <c r="F2229" t="s">
        <v>4880</v>
      </c>
      <c r="G2229" t="s">
        <v>4881</v>
      </c>
      <c r="H2229" s="22" t="s">
        <v>1396</v>
      </c>
      <c r="I2229" t="s">
        <v>4882</v>
      </c>
      <c r="J2229" s="11" t="str">
        <f t="shared" si="205"/>
        <v>IC.IT.193001</v>
      </c>
      <c r="K2229" s="2" t="s">
        <v>11324</v>
      </c>
      <c r="L2229" t="str">
        <f t="shared" si="206"/>
        <v xml:space="preserve">      Pressure Ulcer:  add protocol</v>
      </c>
      <c r="M2229" s="12" t="str">
        <f t="shared" si="207"/>
        <v>PI.IC.IT.193001.01</v>
      </c>
      <c r="N2229" s="12"/>
      <c r="O2229" s="12" t="str">
        <f t="shared" si="208"/>
        <v>PH.IC.IT.193001.01</v>
      </c>
      <c r="Q2229" s="12" t="str">
        <f t="shared" si="209"/>
        <v>CL.IC.IT.193001.01</v>
      </c>
    </row>
    <row r="2230" spans="1:17" ht="15">
      <c r="A2230" t="s">
        <v>4089</v>
      </c>
      <c r="C2230" s="2" t="s">
        <v>10174</v>
      </c>
      <c r="E2230" s="2" t="s">
        <v>5899</v>
      </c>
      <c r="F2230" t="s">
        <v>4880</v>
      </c>
      <c r="G2230" t="s">
        <v>4883</v>
      </c>
      <c r="H2230" s="22" t="s">
        <v>1398</v>
      </c>
      <c r="I2230" t="s">
        <v>3463</v>
      </c>
      <c r="J2230" s="11" t="str">
        <f t="shared" si="205"/>
        <v>IC.IT.193002</v>
      </c>
      <c r="K2230" s="2" t="s">
        <v>11324</v>
      </c>
      <c r="L2230" t="str">
        <f t="shared" si="206"/>
        <v xml:space="preserve">      Vascular Lesion Venous:  specify thickness</v>
      </c>
      <c r="M2230" s="12" t="str">
        <f t="shared" si="207"/>
        <v>PI.IC.IT.193002.01</v>
      </c>
      <c r="N2230" s="12"/>
      <c r="O2230" s="12" t="str">
        <f t="shared" si="208"/>
        <v>PH.IC.IT.193002.01</v>
      </c>
      <c r="Q2230" s="12" t="str">
        <f t="shared" si="209"/>
        <v>CL.IC.IT.193002.01</v>
      </c>
    </row>
    <row r="2231" spans="1:17" ht="15">
      <c r="A2231" t="s">
        <v>4089</v>
      </c>
      <c r="C2231" s="2" t="s">
        <v>10174</v>
      </c>
      <c r="E2231" s="2" t="s">
        <v>5899</v>
      </c>
      <c r="F2231" t="s">
        <v>4880</v>
      </c>
      <c r="G2231" t="s">
        <v>5031</v>
      </c>
      <c r="H2231" s="22" t="s">
        <v>1400</v>
      </c>
      <c r="I2231" t="s">
        <v>5032</v>
      </c>
      <c r="J2231" s="11" t="str">
        <f t="shared" si="205"/>
        <v>IC.IT.193003</v>
      </c>
      <c r="K2231" s="2" t="s">
        <v>11324</v>
      </c>
      <c r="L2231" t="str">
        <f t="shared" si="206"/>
        <v xml:space="preserve">      Vascular Lesion Arterial:  specify thickness</v>
      </c>
      <c r="M2231" s="12" t="str">
        <f t="shared" si="207"/>
        <v>PI.IC.IT.193003.01</v>
      </c>
      <c r="N2231" s="12"/>
      <c r="O2231" s="12" t="str">
        <f t="shared" si="208"/>
        <v>PH.IC.IT.193003.01</v>
      </c>
      <c r="Q2231" s="12" t="str">
        <f t="shared" si="209"/>
        <v>CL.IC.IT.193003.01</v>
      </c>
    </row>
    <row r="2232" spans="1:17" ht="15">
      <c r="A2232" t="s">
        <v>4089</v>
      </c>
      <c r="C2232" s="2" t="s">
        <v>10174</v>
      </c>
      <c r="E2232" s="2" t="s">
        <v>5899</v>
      </c>
      <c r="F2232" t="s">
        <v>4880</v>
      </c>
      <c r="G2232" t="s">
        <v>5033</v>
      </c>
      <c r="H2232" s="22" t="s">
        <v>1402</v>
      </c>
      <c r="I2232" t="s">
        <v>5034</v>
      </c>
      <c r="J2232" s="11" t="str">
        <f t="shared" si="205"/>
        <v>IC.IT.193004</v>
      </c>
      <c r="K2232" s="2" t="s">
        <v>11324</v>
      </c>
      <c r="L2232" t="str">
        <f t="shared" si="206"/>
        <v xml:space="preserve">      Diabetic Skin Ulcer:  specify thickness</v>
      </c>
      <c r="M2232" s="12" t="str">
        <f t="shared" si="207"/>
        <v>PI.IC.IT.193004.01</v>
      </c>
      <c r="N2232" s="12"/>
      <c r="O2232" s="12" t="str">
        <f t="shared" si="208"/>
        <v>PH.IC.IT.193004.01</v>
      </c>
      <c r="Q2232" s="12" t="str">
        <f t="shared" si="209"/>
        <v>CL.IC.IT.193004.01</v>
      </c>
    </row>
    <row r="2233" spans="1:17" ht="15">
      <c r="A2233" t="s">
        <v>4089</v>
      </c>
      <c r="C2233" s="2" t="s">
        <v>967</v>
      </c>
      <c r="E2233" s="2" t="s">
        <v>5899</v>
      </c>
      <c r="F2233" t="s">
        <v>4880</v>
      </c>
      <c r="G2233" t="s">
        <v>5035</v>
      </c>
      <c r="H2233" s="22" t="s">
        <v>1404</v>
      </c>
      <c r="I2233" t="s">
        <v>5193</v>
      </c>
      <c r="J2233" s="11" t="str">
        <f t="shared" si="205"/>
        <v>IC.IT.193005</v>
      </c>
      <c r="K2233" s="2" t="s">
        <v>1192</v>
      </c>
      <c r="L2233" t="str">
        <f t="shared" si="206"/>
        <v xml:space="preserve">      Surgical Wound (non-healing)</v>
      </c>
      <c r="M2233" s="12" t="str">
        <f t="shared" si="207"/>
        <v>PI.IC.IT.193005.01</v>
      </c>
      <c r="N2233" s="12"/>
      <c r="O2233" s="12" t="str">
        <f t="shared" si="208"/>
        <v>PH.IC.IT.193005.01</v>
      </c>
      <c r="Q2233" s="12" t="str">
        <f t="shared" si="209"/>
        <v>CL.IC.IT.193005.01</v>
      </c>
    </row>
    <row r="2234" spans="1:17" ht="15">
      <c r="A2234" t="s">
        <v>4089</v>
      </c>
      <c r="C2234" s="2" t="s">
        <v>967</v>
      </c>
      <c r="E2234" s="2" t="s">
        <v>5899</v>
      </c>
      <c r="F2234" t="s">
        <v>4880</v>
      </c>
      <c r="G2234" t="s">
        <v>5194</v>
      </c>
      <c r="H2234" s="22" t="s">
        <v>1406</v>
      </c>
      <c r="I2234" t="s">
        <v>5199</v>
      </c>
      <c r="J2234" s="11" t="str">
        <f t="shared" si="205"/>
        <v>IC.IT.193006</v>
      </c>
      <c r="K2234" s="2" t="s">
        <v>1192</v>
      </c>
      <c r="L2234" t="str">
        <f t="shared" si="206"/>
        <v xml:space="preserve">      Skin tear</v>
      </c>
      <c r="M2234" s="12" t="str">
        <f t="shared" si="207"/>
        <v>PI.IC.IT.193006.01</v>
      </c>
      <c r="N2234" s="12"/>
      <c r="O2234" s="12" t="str">
        <f t="shared" si="208"/>
        <v>PH.IC.IT.193006.01</v>
      </c>
      <c r="Q2234" s="12" t="str">
        <f t="shared" si="209"/>
        <v>CL.IC.IT.193006.01</v>
      </c>
    </row>
    <row r="2235" spans="1:17" ht="15">
      <c r="A2235" t="s">
        <v>4089</v>
      </c>
      <c r="C2235" s="2" t="s">
        <v>967</v>
      </c>
      <c r="E2235" s="2" t="s">
        <v>5899</v>
      </c>
      <c r="F2235" t="s">
        <v>4880</v>
      </c>
      <c r="G2235" t="s">
        <v>5200</v>
      </c>
      <c r="H2235" s="22" t="s">
        <v>1419</v>
      </c>
      <c r="I2235" t="s">
        <v>4625</v>
      </c>
      <c r="J2235" s="11" t="str">
        <f t="shared" si="205"/>
        <v>IC.IT.193007</v>
      </c>
      <c r="K2235" s="2" t="s">
        <v>1192</v>
      </c>
      <c r="L2235" t="str">
        <f t="shared" si="206"/>
        <v xml:space="preserve">      Abrasion</v>
      </c>
      <c r="M2235" s="12" t="str">
        <f t="shared" si="207"/>
        <v>PI.IC.IT.193007.01</v>
      </c>
      <c r="N2235" s="12"/>
      <c r="O2235" s="12" t="str">
        <f t="shared" si="208"/>
        <v>PH.IC.IT.193007.01</v>
      </c>
      <c r="Q2235" s="12" t="str">
        <f t="shared" si="209"/>
        <v>CL.IC.IT.193007.01</v>
      </c>
    </row>
    <row r="2236" spans="1:17" ht="15">
      <c r="A2236" t="s">
        <v>4089</v>
      </c>
      <c r="C2236" s="2" t="s">
        <v>967</v>
      </c>
      <c r="E2236" s="2" t="s">
        <v>5899</v>
      </c>
      <c r="F2236" t="s">
        <v>4880</v>
      </c>
      <c r="G2236" t="s">
        <v>4769</v>
      </c>
      <c r="H2236" s="22" t="s">
        <v>1550</v>
      </c>
      <c r="I2236" t="s">
        <v>4626</v>
      </c>
      <c r="J2236" s="11" t="str">
        <f t="shared" si="205"/>
        <v>IC.IT.193008</v>
      </c>
      <c r="K2236" s="2" t="s">
        <v>1192</v>
      </c>
      <c r="L2236" t="str">
        <f t="shared" si="206"/>
        <v xml:space="preserve">      Blister (not over bony prominence)</v>
      </c>
      <c r="M2236" s="12" t="str">
        <f t="shared" si="207"/>
        <v>PI.IC.IT.193008.01</v>
      </c>
      <c r="N2236" s="12"/>
      <c r="O2236" s="12" t="str">
        <f t="shared" si="208"/>
        <v>PH.IC.IT.193008.01</v>
      </c>
      <c r="Q2236" s="12" t="str">
        <f t="shared" si="209"/>
        <v>CL.IC.IT.193008.01</v>
      </c>
    </row>
    <row r="2237" spans="1:17" ht="15">
      <c r="A2237" t="s">
        <v>4089</v>
      </c>
      <c r="C2237" s="2" t="s">
        <v>967</v>
      </c>
      <c r="E2237" s="2" t="s">
        <v>5899</v>
      </c>
      <c r="F2237" t="s">
        <v>4880</v>
      </c>
      <c r="G2237" t="s">
        <v>4770</v>
      </c>
      <c r="H2237" s="22" t="s">
        <v>1551</v>
      </c>
      <c r="I2237" t="s">
        <v>4771</v>
      </c>
      <c r="J2237" s="11" t="str">
        <f t="shared" si="205"/>
        <v>IC.IT.193009</v>
      </c>
      <c r="K2237" s="2" t="s">
        <v>1192</v>
      </c>
      <c r="L2237" t="str">
        <f t="shared" si="206"/>
        <v xml:space="preserve">      Cellulitus</v>
      </c>
      <c r="M2237" s="12" t="str">
        <f t="shared" si="207"/>
        <v>PI.IC.IT.193009.01</v>
      </c>
      <c r="N2237" s="12"/>
      <c r="O2237" s="12" t="str">
        <f t="shared" si="208"/>
        <v>PH.IC.IT.193009.01</v>
      </c>
      <c r="Q2237" s="12" t="str">
        <f t="shared" si="209"/>
        <v>CL.IC.IT.193009.01</v>
      </c>
    </row>
    <row r="2238" spans="1:17" ht="15">
      <c r="A2238" t="s">
        <v>4089</v>
      </c>
      <c r="C2238" s="2" t="s">
        <v>967</v>
      </c>
      <c r="E2238" s="2" t="s">
        <v>5899</v>
      </c>
      <c r="F2238" t="s">
        <v>4880</v>
      </c>
      <c r="G2238" t="s">
        <v>4772</v>
      </c>
      <c r="H2238" s="22" t="s">
        <v>1571</v>
      </c>
      <c r="I2238" t="s">
        <v>3300</v>
      </c>
      <c r="J2238" s="11" t="str">
        <f t="shared" si="205"/>
        <v>IC.IT.193010</v>
      </c>
      <c r="K2238" s="2" t="s">
        <v>1192</v>
      </c>
      <c r="L2238" t="str">
        <f t="shared" si="206"/>
        <v xml:space="preserve">      Rash</v>
      </c>
      <c r="M2238" s="12" t="str">
        <f t="shared" si="207"/>
        <v>PI.IC.IT.193010.01</v>
      </c>
      <c r="N2238" s="12"/>
      <c r="O2238" s="12" t="str">
        <f t="shared" si="208"/>
        <v>PH.IC.IT.193010.01</v>
      </c>
      <c r="Q2238" s="12" t="str">
        <f t="shared" si="209"/>
        <v>CL.IC.IT.193010.01</v>
      </c>
    </row>
    <row r="2239" spans="1:17" ht="15">
      <c r="A2239" t="s">
        <v>4089</v>
      </c>
      <c r="C2239" s="2" t="s">
        <v>10174</v>
      </c>
      <c r="E2239" s="2" t="s">
        <v>5899</v>
      </c>
      <c r="F2239" t="s">
        <v>4880</v>
      </c>
      <c r="G2239" t="s">
        <v>4773</v>
      </c>
      <c r="H2239" s="22" t="s">
        <v>1298</v>
      </c>
      <c r="I2239" t="s">
        <v>4646</v>
      </c>
      <c r="J2239" s="11" t="str">
        <f t="shared" si="205"/>
        <v>IC.IT.193011</v>
      </c>
      <c r="K2239" s="2" t="s">
        <v>11324</v>
      </c>
      <c r="L2239" t="str">
        <f t="shared" si="206"/>
        <v xml:space="preserve">      Tape burn</v>
      </c>
      <c r="M2239" s="12" t="str">
        <f t="shared" si="207"/>
        <v>PI.IC.IT.193011.01</v>
      </c>
      <c r="N2239" s="12"/>
      <c r="O2239" s="12" t="str">
        <f t="shared" si="208"/>
        <v>PH.IC.IT.193011.01</v>
      </c>
      <c r="Q2239" s="12" t="str">
        <f t="shared" si="209"/>
        <v>CL.IC.IT.193011.01</v>
      </c>
    </row>
    <row r="2240" spans="1:17" ht="15">
      <c r="A2240" t="s">
        <v>4089</v>
      </c>
      <c r="C2240" s="2" t="s">
        <v>10174</v>
      </c>
      <c r="E2240" s="2" t="s">
        <v>5899</v>
      </c>
      <c r="F2240" t="s">
        <v>4880</v>
      </c>
      <c r="G2240" t="s">
        <v>4647</v>
      </c>
      <c r="H2240" s="22" t="s">
        <v>1299</v>
      </c>
      <c r="I2240" t="s">
        <v>930</v>
      </c>
      <c r="J2240" s="11" t="str">
        <f t="shared" si="205"/>
        <v>IC.IT.193012</v>
      </c>
      <c r="K2240" s="2" t="s">
        <v>11324</v>
      </c>
      <c r="L2240" t="str">
        <f t="shared" si="206"/>
        <v xml:space="preserve">      Other:  specify</v>
      </c>
      <c r="M2240" s="12" t="str">
        <f t="shared" si="207"/>
        <v>PI.IC.IT.193012.01</v>
      </c>
      <c r="N2240" s="12"/>
      <c r="O2240" s="12" t="str">
        <f t="shared" si="208"/>
        <v>PH.IC.IT.193012.01</v>
      </c>
      <c r="Q2240" s="12" t="str">
        <f t="shared" si="209"/>
        <v>CL.IC.IT.193012.01</v>
      </c>
    </row>
    <row r="2241" spans="1:19" ht="15">
      <c r="A2241" s="25" t="s">
        <v>4089</v>
      </c>
      <c r="B2241" s="25"/>
      <c r="C2241" s="2" t="s">
        <v>10174</v>
      </c>
      <c r="E2241" s="2" t="s">
        <v>5899</v>
      </c>
      <c r="F2241" t="s">
        <v>4880</v>
      </c>
      <c r="G2241" s="25" t="s">
        <v>4663</v>
      </c>
      <c r="H2241" s="22" t="s">
        <v>8201</v>
      </c>
      <c r="I2241" s="25" t="s">
        <v>4664</v>
      </c>
      <c r="J2241" s="11" t="str">
        <f t="shared" si="205"/>
        <v>IC.IT.193013</v>
      </c>
      <c r="K2241" s="2" t="s">
        <v>11324</v>
      </c>
      <c r="L2241" t="str">
        <f t="shared" si="206"/>
        <v xml:space="preserve">   Laceration</v>
      </c>
      <c r="M2241" s="12" t="str">
        <f t="shared" si="207"/>
        <v>PI.IC.IT.193013.01</v>
      </c>
      <c r="N2241" s="12"/>
      <c r="O2241" s="12" t="str">
        <f t="shared" si="208"/>
        <v>PH.IC.IT.193013.01</v>
      </c>
      <c r="Q2241" s="12" t="str">
        <f t="shared" si="209"/>
        <v>CL.IC.IT.193013.01</v>
      </c>
      <c r="R2241" t="s">
        <v>1141</v>
      </c>
      <c r="S2241">
        <v>795</v>
      </c>
    </row>
    <row r="2242" spans="1:19" ht="15">
      <c r="A2242" s="25" t="s">
        <v>4089</v>
      </c>
      <c r="B2242" s="25"/>
      <c r="C2242" s="2" t="s">
        <v>967</v>
      </c>
      <c r="E2242" s="2" t="s">
        <v>5899</v>
      </c>
      <c r="F2242" t="s">
        <v>4880</v>
      </c>
      <c r="G2242" s="25" t="s">
        <v>4665</v>
      </c>
      <c r="H2242" s="22" t="s">
        <v>9621</v>
      </c>
      <c r="I2242" s="25" t="s">
        <v>4666</v>
      </c>
      <c r="J2242" s="11" t="str">
        <f t="shared" si="205"/>
        <v>IC.IT.193014</v>
      </c>
      <c r="K2242" s="2" t="s">
        <v>1192</v>
      </c>
      <c r="L2242" t="str">
        <f t="shared" si="206"/>
        <v xml:space="preserve">  Puncture</v>
      </c>
      <c r="M2242" s="12" t="str">
        <f t="shared" si="207"/>
        <v>PI.IC.IT.193014.01</v>
      </c>
      <c r="N2242" s="12"/>
      <c r="O2242" s="12" t="str">
        <f t="shared" si="208"/>
        <v>PH.IC.IT.193014.01</v>
      </c>
      <c r="Q2242" s="12" t="str">
        <f t="shared" si="209"/>
        <v>CL.IC.IT.193014.01</v>
      </c>
      <c r="R2242" t="s">
        <v>1141</v>
      </c>
      <c r="S2242">
        <v>796</v>
      </c>
    </row>
    <row r="2243" spans="1:19" ht="15">
      <c r="A2243" t="s">
        <v>4089</v>
      </c>
      <c r="C2243" s="2" t="s">
        <v>967</v>
      </c>
      <c r="D2243" t="s">
        <v>4667</v>
      </c>
      <c r="E2243" s="2" t="s">
        <v>6074</v>
      </c>
      <c r="F2243" t="s">
        <v>4880</v>
      </c>
      <c r="G2243" t="s">
        <v>4680</v>
      </c>
      <c r="H2243" s="22" t="s">
        <v>1396</v>
      </c>
      <c r="I2243" t="s">
        <v>4681</v>
      </c>
      <c r="J2243" s="11" t="str">
        <f t="shared" si="205"/>
        <v>IC.IT.193101</v>
      </c>
      <c r="K2243" s="2" t="s">
        <v>1192</v>
      </c>
      <c r="L2243" t="str">
        <f t="shared" si="206"/>
        <v xml:space="preserve">      Partial-thickness (dermis)</v>
      </c>
      <c r="M2243" s="12" t="str">
        <f t="shared" si="207"/>
        <v>PI.IC.IT.193101.01</v>
      </c>
      <c r="N2243" s="12"/>
      <c r="O2243" s="12" t="str">
        <f t="shared" si="208"/>
        <v>PH.IC.IT.193101.01</v>
      </c>
      <c r="Q2243" s="12" t="str">
        <f t="shared" si="209"/>
        <v>CL.IC.IT.193101.01</v>
      </c>
    </row>
    <row r="2244" spans="1:19" ht="15">
      <c r="A2244" t="s">
        <v>4089</v>
      </c>
      <c r="C2244" s="2" t="s">
        <v>10174</v>
      </c>
      <c r="E2244" s="2" t="s">
        <v>6074</v>
      </c>
      <c r="F2244" t="s">
        <v>4880</v>
      </c>
      <c r="G2244" t="s">
        <v>181</v>
      </c>
      <c r="H2244" s="22" t="s">
        <v>1398</v>
      </c>
      <c r="I2244" t="s">
        <v>4682</v>
      </c>
      <c r="J2244" s="11" t="str">
        <f t="shared" si="205"/>
        <v>IC.IT.193102</v>
      </c>
      <c r="K2244" s="2" t="s">
        <v>11324</v>
      </c>
      <c r="L2244" t="str">
        <f t="shared" si="206"/>
        <v xml:space="preserve">      Full-thickness (subq and beyond) </v>
      </c>
      <c r="M2244" s="12" t="str">
        <f t="shared" si="207"/>
        <v>PI.IC.IT.193102.01</v>
      </c>
      <c r="N2244" s="12"/>
      <c r="O2244" s="12" t="str">
        <f t="shared" si="208"/>
        <v>PH.IC.IT.193102.01</v>
      </c>
      <c r="Q2244" s="12" t="str">
        <f t="shared" si="209"/>
        <v>CL.IC.IT.193102.01</v>
      </c>
    </row>
    <row r="2245" spans="1:19" ht="15">
      <c r="A2245" t="s">
        <v>4089</v>
      </c>
      <c r="C2245" s="2" t="s">
        <v>10174</v>
      </c>
      <c r="D2245" t="s">
        <v>4683</v>
      </c>
      <c r="E2245" s="2" t="s">
        <v>6077</v>
      </c>
      <c r="F2245" t="s">
        <v>4818</v>
      </c>
      <c r="G2245" t="s">
        <v>4819</v>
      </c>
      <c r="H2245" s="22" t="s">
        <v>1396</v>
      </c>
      <c r="I2245" t="s">
        <v>4820</v>
      </c>
      <c r="J2245" s="11" t="str">
        <f t="shared" si="205"/>
        <v>IC.IT.193201</v>
      </c>
      <c r="K2245" s="2" t="s">
        <v>11324</v>
      </c>
      <c r="L2245" t="str">
        <f t="shared" si="206"/>
        <v xml:space="preserve">      Length (measure head to toe):  specify cm</v>
      </c>
      <c r="M2245" s="12" t="str">
        <f t="shared" si="207"/>
        <v>PI.IC.IT.193201.01</v>
      </c>
      <c r="N2245" s="12"/>
      <c r="O2245" s="12" t="str">
        <f t="shared" si="208"/>
        <v>PH.IC.IT.193201.01</v>
      </c>
      <c r="Q2245" s="12" t="str">
        <f t="shared" si="209"/>
        <v>CL.IC.IT.193201.01</v>
      </c>
    </row>
    <row r="2246" spans="1:19" ht="15">
      <c r="A2246" t="s">
        <v>4089</v>
      </c>
      <c r="C2246" s="2" t="s">
        <v>10174</v>
      </c>
      <c r="E2246" s="2" t="s">
        <v>6077</v>
      </c>
      <c r="F2246" t="s">
        <v>4818</v>
      </c>
      <c r="G2246" t="s">
        <v>4821</v>
      </c>
      <c r="H2246" s="22" t="s">
        <v>1398</v>
      </c>
      <c r="I2246" t="s">
        <v>4816</v>
      </c>
      <c r="J2246" s="11" t="str">
        <f t="shared" si="205"/>
        <v>IC.IT.193202</v>
      </c>
      <c r="K2246" s="2" t="s">
        <v>11324</v>
      </c>
      <c r="L2246" t="str">
        <f t="shared" si="206"/>
        <v xml:space="preserve">      Width (measure hip to hip):  specify cm</v>
      </c>
      <c r="M2246" s="12" t="str">
        <f t="shared" si="207"/>
        <v>PI.IC.IT.193202.01</v>
      </c>
      <c r="N2246" s="12"/>
      <c r="O2246" s="12" t="str">
        <f t="shared" si="208"/>
        <v>PH.IC.IT.193202.01</v>
      </c>
      <c r="Q2246" s="12" t="str">
        <f t="shared" si="209"/>
        <v>CL.IC.IT.193202.01</v>
      </c>
    </row>
    <row r="2247" spans="1:19" ht="15">
      <c r="A2247" t="s">
        <v>4089</v>
      </c>
      <c r="C2247" s="2" t="s">
        <v>10174</v>
      </c>
      <c r="E2247" s="2" t="s">
        <v>6077</v>
      </c>
      <c r="F2247" t="s">
        <v>4818</v>
      </c>
      <c r="G2247" t="s">
        <v>4817</v>
      </c>
      <c r="H2247" s="22" t="s">
        <v>1400</v>
      </c>
      <c r="I2247" t="s">
        <v>4961</v>
      </c>
      <c r="J2247" s="11" t="str">
        <f t="shared" si="205"/>
        <v>IC.IT.193203</v>
      </c>
      <c r="K2247" s="2" t="s">
        <v>11324</v>
      </c>
      <c r="L2247" t="str">
        <f t="shared" si="206"/>
        <v xml:space="preserve">      Depth (measure deepest part):  specify cm</v>
      </c>
      <c r="M2247" s="12" t="str">
        <f t="shared" si="207"/>
        <v>PI.IC.IT.193203.01</v>
      </c>
      <c r="N2247" s="12"/>
      <c r="O2247" s="12" t="str">
        <f t="shared" si="208"/>
        <v>PH.IC.IT.193203.01</v>
      </c>
      <c r="Q2247" s="12" t="str">
        <f t="shared" si="209"/>
        <v>CL.IC.IT.193203.01</v>
      </c>
    </row>
    <row r="2248" spans="1:19" ht="15">
      <c r="A2248" t="s">
        <v>4089</v>
      </c>
      <c r="C2248" s="2" t="s">
        <v>10174</v>
      </c>
      <c r="E2248" s="2" t="s">
        <v>6077</v>
      </c>
      <c r="F2248" t="s">
        <v>4818</v>
      </c>
      <c r="G2248" t="s">
        <v>4962</v>
      </c>
      <c r="H2248" s="22" t="s">
        <v>1402</v>
      </c>
      <c r="I2248" t="s">
        <v>1188</v>
      </c>
      <c r="J2248" s="11" t="str">
        <f t="shared" si="205"/>
        <v>IC.IT.193204</v>
      </c>
      <c r="K2248" s="2" t="s">
        <v>11324</v>
      </c>
      <c r="L2248" t="str">
        <f t="shared" si="206"/>
        <v xml:space="preserve">      N/A (within 7 days): specify date</v>
      </c>
      <c r="M2248" s="12" t="str">
        <f t="shared" si="207"/>
        <v>PI.IC.IT.193204.01</v>
      </c>
      <c r="N2248" s="12"/>
      <c r="O2248" s="12" t="str">
        <f t="shared" si="208"/>
        <v>PH.IC.IT.193204.01</v>
      </c>
      <c r="Q2248" s="12" t="str">
        <f t="shared" si="209"/>
        <v>CL.IC.IT.193204.01</v>
      </c>
    </row>
    <row r="2249" spans="1:19" ht="15">
      <c r="A2249" t="s">
        <v>4089</v>
      </c>
      <c r="C2249" s="2" t="s">
        <v>10174</v>
      </c>
      <c r="E2249" s="2" t="s">
        <v>6077</v>
      </c>
      <c r="F2249" t="s">
        <v>4818</v>
      </c>
      <c r="G2249" t="s">
        <v>3840</v>
      </c>
      <c r="H2249" s="22" t="s">
        <v>1404</v>
      </c>
      <c r="I2249" t="s">
        <v>1224</v>
      </c>
      <c r="J2249" s="11" t="str">
        <f t="shared" si="205"/>
        <v>IC.IT.193205</v>
      </c>
      <c r="K2249" s="2" t="s">
        <v>11324</v>
      </c>
      <c r="L2249" t="str">
        <f t="shared" si="206"/>
        <v xml:space="preserve">      Unable to assess due to dressing</v>
      </c>
      <c r="M2249" s="12" t="str">
        <f t="shared" si="207"/>
        <v>PI.IC.IT.193205.01</v>
      </c>
      <c r="N2249" s="12"/>
      <c r="O2249" s="12" t="str">
        <f t="shared" si="208"/>
        <v>PH.IC.IT.193205.01</v>
      </c>
      <c r="Q2249" s="12" t="str">
        <f t="shared" si="209"/>
        <v>CL.IC.IT.193205.01</v>
      </c>
    </row>
    <row r="2250" spans="1:19" ht="15">
      <c r="A2250" t="s">
        <v>4089</v>
      </c>
      <c r="C2250" s="2" t="s">
        <v>10174</v>
      </c>
      <c r="E2250" s="2" t="s">
        <v>6077</v>
      </c>
      <c r="F2250" t="s">
        <v>4818</v>
      </c>
      <c r="G2250" t="s">
        <v>3841</v>
      </c>
      <c r="H2250" s="22" t="s">
        <v>1406</v>
      </c>
      <c r="I2250" t="s">
        <v>930</v>
      </c>
      <c r="J2250" s="11" t="str">
        <f t="shared" si="205"/>
        <v>IC.IT.193206</v>
      </c>
      <c r="K2250" s="2" t="s">
        <v>11324</v>
      </c>
      <c r="L2250" t="str">
        <f t="shared" si="206"/>
        <v xml:space="preserve">      Other: specify</v>
      </c>
      <c r="M2250" s="12" t="str">
        <f t="shared" si="207"/>
        <v>PI.IC.IT.193206.01</v>
      </c>
      <c r="N2250" s="12"/>
      <c r="O2250" s="12" t="str">
        <f t="shared" si="208"/>
        <v>PH.IC.IT.193206.01</v>
      </c>
      <c r="Q2250" s="12" t="str">
        <f t="shared" si="209"/>
        <v>CL.IC.IT.193206.01</v>
      </c>
    </row>
    <row r="2251" spans="1:19" ht="15">
      <c r="A2251" t="s">
        <v>4089</v>
      </c>
      <c r="C2251" s="2" t="s">
        <v>10174</v>
      </c>
      <c r="D2251" t="s">
        <v>4669</v>
      </c>
      <c r="E2251" s="2" t="s">
        <v>6690</v>
      </c>
      <c r="F2251" t="s">
        <v>4818</v>
      </c>
      <c r="G2251" t="s">
        <v>4963</v>
      </c>
      <c r="H2251" s="22" t="s">
        <v>1396</v>
      </c>
      <c r="I2251" t="s">
        <v>4964</v>
      </c>
      <c r="J2251" s="11" t="str">
        <f t="shared" si="205"/>
        <v>IC.IT.193301</v>
      </c>
      <c r="K2251" s="2" t="s">
        <v>11324</v>
      </c>
      <c r="L2251" t="str">
        <f t="shared" si="206"/>
        <v xml:space="preserve">      Epithelialization (shades of pink): specify %</v>
      </c>
      <c r="M2251" s="12" t="str">
        <f t="shared" si="207"/>
        <v>PI.IC.IT.193301.01</v>
      </c>
      <c r="N2251" s="12"/>
      <c r="O2251" s="12" t="str">
        <f t="shared" si="208"/>
        <v>PH.IC.IT.193301.01</v>
      </c>
      <c r="Q2251" s="12" t="str">
        <f t="shared" si="209"/>
        <v>CL.IC.IT.193301.01</v>
      </c>
    </row>
    <row r="2252" spans="1:19" ht="15">
      <c r="A2252" t="s">
        <v>4089</v>
      </c>
      <c r="C2252" s="2" t="s">
        <v>10174</v>
      </c>
      <c r="E2252" s="2" t="s">
        <v>6690</v>
      </c>
      <c r="F2252" t="s">
        <v>4818</v>
      </c>
      <c r="G2252" t="s">
        <v>4965</v>
      </c>
      <c r="H2252" s="22" t="s">
        <v>1398</v>
      </c>
      <c r="I2252" t="s">
        <v>4966</v>
      </c>
      <c r="J2252" s="11" t="str">
        <f t="shared" si="205"/>
        <v>IC.IT.193302</v>
      </c>
      <c r="K2252" s="2" t="s">
        <v>11324</v>
      </c>
      <c r="L2252" t="str">
        <f t="shared" si="206"/>
        <v xml:space="preserve">      Granulation (beefy red):  specify %</v>
      </c>
      <c r="M2252" s="12" t="str">
        <f t="shared" si="207"/>
        <v>PI.IC.IT.193302.01</v>
      </c>
      <c r="N2252" s="12"/>
      <c r="O2252" s="12" t="str">
        <f t="shared" si="208"/>
        <v>PH.IC.IT.193302.01</v>
      </c>
      <c r="Q2252" s="12" t="str">
        <f t="shared" si="209"/>
        <v>CL.IC.IT.193302.01</v>
      </c>
    </row>
    <row r="2253" spans="1:19" ht="15">
      <c r="A2253" t="s">
        <v>4089</v>
      </c>
      <c r="C2253" s="2" t="s">
        <v>10174</v>
      </c>
      <c r="E2253" s="2" t="s">
        <v>6690</v>
      </c>
      <c r="F2253" t="s">
        <v>4818</v>
      </c>
      <c r="G2253" t="s">
        <v>4967</v>
      </c>
      <c r="H2253" s="22" t="s">
        <v>1400</v>
      </c>
      <c r="I2253" t="s">
        <v>3933</v>
      </c>
      <c r="J2253" s="11" t="str">
        <f t="shared" si="205"/>
        <v>IC.IT.193303</v>
      </c>
      <c r="K2253" s="2" t="s">
        <v>11324</v>
      </c>
      <c r="L2253" t="str">
        <f t="shared" si="206"/>
        <v xml:space="preserve">      Slough (yellow fibrinous):  specify %</v>
      </c>
      <c r="M2253" s="12" t="str">
        <f t="shared" si="207"/>
        <v>PI.IC.IT.193303.01</v>
      </c>
      <c r="N2253" s="12"/>
      <c r="O2253" s="12" t="str">
        <f t="shared" si="208"/>
        <v>PH.IC.IT.193303.01</v>
      </c>
      <c r="Q2253" s="12" t="str">
        <f t="shared" si="209"/>
        <v>CL.IC.IT.193303.01</v>
      </c>
    </row>
    <row r="2254" spans="1:19" ht="15">
      <c r="A2254" t="s">
        <v>4089</v>
      </c>
      <c r="C2254" s="2" t="s">
        <v>10174</v>
      </c>
      <c r="E2254" s="2" t="s">
        <v>6690</v>
      </c>
      <c r="F2254" t="s">
        <v>4818</v>
      </c>
      <c r="G2254" t="s">
        <v>4673</v>
      </c>
      <c r="H2254" s="22" t="s">
        <v>1402</v>
      </c>
      <c r="I2254" t="s">
        <v>4674</v>
      </c>
      <c r="J2254" s="11" t="str">
        <f t="shared" si="205"/>
        <v>IC.IT.193304</v>
      </c>
      <c r="K2254" s="2" t="s">
        <v>11324</v>
      </c>
      <c r="L2254" t="str">
        <f t="shared" si="206"/>
        <v xml:space="preserve">      Eschar (thick leathery black/brown):  specify %</v>
      </c>
      <c r="M2254" s="12" t="str">
        <f t="shared" si="207"/>
        <v>PI.IC.IT.193304.01</v>
      </c>
      <c r="N2254" s="12"/>
      <c r="O2254" s="12" t="str">
        <f t="shared" si="208"/>
        <v>PH.IC.IT.193304.01</v>
      </c>
      <c r="Q2254" s="12" t="str">
        <f t="shared" si="209"/>
        <v>CL.IC.IT.193304.01</v>
      </c>
    </row>
    <row r="2255" spans="1:19" ht="15">
      <c r="A2255" t="s">
        <v>4089</v>
      </c>
      <c r="C2255" s="2" t="s">
        <v>10174</v>
      </c>
      <c r="E2255" s="2" t="s">
        <v>6690</v>
      </c>
      <c r="F2255" t="s">
        <v>4818</v>
      </c>
      <c r="G2255" t="s">
        <v>4798</v>
      </c>
      <c r="H2255" s="22" t="s">
        <v>7071</v>
      </c>
      <c r="I2255" t="s">
        <v>4799</v>
      </c>
      <c r="J2255" s="11" t="str">
        <f t="shared" si="205"/>
        <v>IC.IT.193305</v>
      </c>
      <c r="K2255" s="2" t="s">
        <v>11324</v>
      </c>
      <c r="L2255" t="str">
        <f t="shared" si="206"/>
        <v xml:space="preserve">      Foreign bodies:  specify</v>
      </c>
      <c r="M2255" s="12" t="str">
        <f t="shared" si="207"/>
        <v>PI.IC.IT.193305.01</v>
      </c>
      <c r="N2255" s="12"/>
      <c r="O2255" s="12" t="str">
        <f t="shared" si="208"/>
        <v>PH.IC.IT.193305.01</v>
      </c>
      <c r="Q2255" s="12" t="str">
        <f t="shared" si="209"/>
        <v>CL.IC.IT.193305.01</v>
      </c>
      <c r="R2255" t="s">
        <v>9277</v>
      </c>
    </row>
    <row r="2256" spans="1:19" ht="15">
      <c r="A2256" t="s">
        <v>4089</v>
      </c>
      <c r="C2256" s="2" t="s">
        <v>10174</v>
      </c>
      <c r="D2256" t="s">
        <v>4669</v>
      </c>
      <c r="E2256" s="2" t="s">
        <v>5100</v>
      </c>
      <c r="F2256" t="s">
        <v>4818</v>
      </c>
      <c r="G2256" t="s">
        <v>182</v>
      </c>
      <c r="H2256" s="22" t="s">
        <v>1398</v>
      </c>
      <c r="I2256" t="s">
        <v>5101</v>
      </c>
      <c r="J2256" s="11" t="str">
        <f t="shared" si="205"/>
        <v>IC.IT.193402</v>
      </c>
      <c r="K2256" s="2" t="s">
        <v>11324</v>
      </c>
      <c r="L2256" t="str">
        <f t="shared" si="206"/>
        <v xml:space="preserve">      Indistinct, attached</v>
      </c>
      <c r="M2256" s="12" t="str">
        <f t="shared" si="207"/>
        <v>PI.IC.IT.193402.01</v>
      </c>
      <c r="N2256" s="12"/>
      <c r="O2256" s="12" t="str">
        <f t="shared" si="208"/>
        <v>PH.IC.IT.193402.01</v>
      </c>
      <c r="Q2256" s="12" t="str">
        <f t="shared" si="209"/>
        <v>CL.IC.IT.193402.01</v>
      </c>
    </row>
    <row r="2257" spans="1:19" ht="15">
      <c r="A2257" t="s">
        <v>4089</v>
      </c>
      <c r="C2257" s="2" t="s">
        <v>10174</v>
      </c>
      <c r="E2257" s="2" t="s">
        <v>5100</v>
      </c>
      <c r="F2257" t="s">
        <v>4818</v>
      </c>
      <c r="G2257" t="s">
        <v>183</v>
      </c>
      <c r="H2257" s="22" t="s">
        <v>1400</v>
      </c>
      <c r="I2257" t="s">
        <v>4948</v>
      </c>
      <c r="J2257" s="11" t="str">
        <f t="shared" si="205"/>
        <v>IC.IT.193403</v>
      </c>
      <c r="K2257" s="2" t="s">
        <v>11324</v>
      </c>
      <c r="L2257" t="str">
        <f t="shared" si="206"/>
        <v xml:space="preserve">      Non attached</v>
      </c>
      <c r="M2257" s="12" t="str">
        <f t="shared" si="207"/>
        <v>PI.IC.IT.193403.01</v>
      </c>
      <c r="N2257" s="12"/>
      <c r="O2257" s="12" t="str">
        <f t="shared" si="208"/>
        <v>PH.IC.IT.193403.01</v>
      </c>
      <c r="Q2257" s="12" t="str">
        <f t="shared" si="209"/>
        <v>CL.IC.IT.193403.01</v>
      </c>
    </row>
    <row r="2258" spans="1:19" ht="15">
      <c r="A2258" t="s">
        <v>4089</v>
      </c>
      <c r="C2258" s="2" t="s">
        <v>10174</v>
      </c>
      <c r="E2258" s="2" t="s">
        <v>5100</v>
      </c>
      <c r="F2258" t="s">
        <v>4818</v>
      </c>
      <c r="G2258" t="s">
        <v>4949</v>
      </c>
      <c r="H2258" s="22" t="s">
        <v>1402</v>
      </c>
      <c r="I2258" t="s">
        <v>4950</v>
      </c>
      <c r="J2258" s="11" t="str">
        <f t="shared" si="205"/>
        <v>IC.IT.193404</v>
      </c>
      <c r="K2258" s="2" t="s">
        <v>11324</v>
      </c>
      <c r="L2258" t="str">
        <f t="shared" si="206"/>
        <v xml:space="preserve">      Tunneling</v>
      </c>
      <c r="M2258" s="12" t="str">
        <f t="shared" si="207"/>
        <v>PI.IC.IT.193404.01</v>
      </c>
      <c r="N2258" s="12"/>
      <c r="O2258" s="12" t="str">
        <f t="shared" si="208"/>
        <v>PH.IC.IT.193404.01</v>
      </c>
      <c r="Q2258" s="12" t="str">
        <f t="shared" si="209"/>
        <v>CL.IC.IT.193404.01</v>
      </c>
    </row>
    <row r="2259" spans="1:19" ht="15">
      <c r="A2259" t="s">
        <v>4089</v>
      </c>
      <c r="C2259" s="2" t="s">
        <v>10174</v>
      </c>
      <c r="E2259" s="2" t="s">
        <v>5100</v>
      </c>
      <c r="F2259" t="s">
        <v>4818</v>
      </c>
      <c r="G2259" t="s">
        <v>4951</v>
      </c>
      <c r="H2259" s="22" t="s">
        <v>1404</v>
      </c>
      <c r="I2259" t="s">
        <v>4952</v>
      </c>
      <c r="J2259" s="11" t="str">
        <f t="shared" si="205"/>
        <v>IC.IT.193405</v>
      </c>
      <c r="K2259" s="2" t="s">
        <v>11324</v>
      </c>
      <c r="L2259" t="str">
        <f t="shared" si="206"/>
        <v xml:space="preserve">      Undermining</v>
      </c>
      <c r="M2259" s="12" t="str">
        <f t="shared" si="207"/>
        <v>PI.IC.IT.193405.01</v>
      </c>
      <c r="N2259" s="12"/>
      <c r="O2259" s="12" t="str">
        <f t="shared" si="208"/>
        <v>PH.IC.IT.193405.01</v>
      </c>
      <c r="Q2259" s="12" t="str">
        <f t="shared" si="209"/>
        <v>CL.IC.IT.193405.01</v>
      </c>
    </row>
    <row r="2260" spans="1:19" ht="15">
      <c r="A2260" t="s">
        <v>4089</v>
      </c>
      <c r="C2260" s="2" t="s">
        <v>10174</v>
      </c>
      <c r="E2260" s="2" t="s">
        <v>5100</v>
      </c>
      <c r="F2260" t="s">
        <v>4818</v>
      </c>
      <c r="G2260" t="s">
        <v>4953</v>
      </c>
      <c r="H2260" s="22" t="s">
        <v>1406</v>
      </c>
      <c r="I2260" t="s">
        <v>4954</v>
      </c>
      <c r="J2260" s="11" t="str">
        <f t="shared" si="205"/>
        <v>IC.IT.193406</v>
      </c>
      <c r="K2260" s="2" t="s">
        <v>11324</v>
      </c>
      <c r="L2260" t="str">
        <f t="shared" si="206"/>
        <v xml:space="preserve">      Rolled</v>
      </c>
      <c r="M2260" s="12" t="str">
        <f t="shared" si="207"/>
        <v>PI.IC.IT.193406.01</v>
      </c>
      <c r="N2260" s="12"/>
      <c r="O2260" s="12" t="str">
        <f t="shared" si="208"/>
        <v>PH.IC.IT.193406.01</v>
      </c>
      <c r="Q2260" s="12" t="str">
        <f t="shared" si="209"/>
        <v>CL.IC.IT.193406.01</v>
      </c>
    </row>
    <row r="2261" spans="1:19" ht="15">
      <c r="A2261" t="s">
        <v>4089</v>
      </c>
      <c r="C2261" s="2" t="s">
        <v>10174</v>
      </c>
      <c r="E2261" s="2" t="s">
        <v>5100</v>
      </c>
      <c r="F2261" t="s">
        <v>4818</v>
      </c>
      <c r="G2261" t="s">
        <v>4955</v>
      </c>
      <c r="H2261" s="22" t="s">
        <v>1396</v>
      </c>
      <c r="I2261" t="s">
        <v>1780</v>
      </c>
      <c r="J2261" s="11" t="str">
        <f t="shared" si="205"/>
        <v>IC.IT.193401</v>
      </c>
      <c r="K2261" s="2" t="s">
        <v>11324</v>
      </c>
      <c r="L2261" t="str">
        <f t="shared" si="206"/>
        <v>Tunneling: enter clock position</v>
      </c>
      <c r="M2261" s="12" t="str">
        <f t="shared" si="207"/>
        <v>PI.IC.IT.193401.01</v>
      </c>
      <c r="N2261" s="12"/>
      <c r="O2261" s="12" t="str">
        <f t="shared" si="208"/>
        <v>PH.IC.IT.193401.01</v>
      </c>
      <c r="Q2261" s="12" t="str">
        <f t="shared" si="209"/>
        <v>CL.IC.IT.193401.01</v>
      </c>
    </row>
    <row r="2262" spans="1:19" ht="15">
      <c r="A2262" t="s">
        <v>4089</v>
      </c>
      <c r="C2262" s="2" t="s">
        <v>10174</v>
      </c>
      <c r="D2262" t="s">
        <v>4956</v>
      </c>
      <c r="E2262" s="2" t="s">
        <v>4860</v>
      </c>
      <c r="F2262" t="s">
        <v>5125</v>
      </c>
      <c r="G2262" t="s">
        <v>5267</v>
      </c>
      <c r="H2262" s="22" t="s">
        <v>1396</v>
      </c>
      <c r="I2262" t="s">
        <v>3261</v>
      </c>
      <c r="J2262" s="11" t="str">
        <f t="shared" si="205"/>
        <v>IC.IT.193501</v>
      </c>
      <c r="K2262" s="2" t="s">
        <v>11324</v>
      </c>
      <c r="L2262" t="str">
        <f t="shared" si="206"/>
        <v xml:space="preserve">      Continuous</v>
      </c>
      <c r="M2262" s="12" t="str">
        <f t="shared" si="207"/>
        <v>PI.IC.IT.193501.01</v>
      </c>
      <c r="N2262" s="12"/>
      <c r="O2262" s="12" t="str">
        <f t="shared" si="208"/>
        <v>PH.IC.IT.193501.01</v>
      </c>
      <c r="Q2262" s="12" t="str">
        <f t="shared" si="209"/>
        <v>CL.IC.IT.193501.01</v>
      </c>
    </row>
    <row r="2263" spans="1:19" ht="15">
      <c r="A2263" t="s">
        <v>4089</v>
      </c>
      <c r="C2263" s="2" t="s">
        <v>10174</v>
      </c>
      <c r="E2263" s="2" t="s">
        <v>4860</v>
      </c>
      <c r="F2263" t="s">
        <v>5125</v>
      </c>
      <c r="G2263" t="s">
        <v>5268</v>
      </c>
      <c r="H2263" s="22" t="s">
        <v>1398</v>
      </c>
      <c r="I2263" t="s">
        <v>2407</v>
      </c>
      <c r="J2263" s="11" t="str">
        <f t="shared" si="205"/>
        <v>IC.IT.193502</v>
      </c>
      <c r="K2263" s="2" t="s">
        <v>11324</v>
      </c>
      <c r="L2263" t="str">
        <f t="shared" si="206"/>
        <v xml:space="preserve">      Intermittent</v>
      </c>
      <c r="M2263" s="12" t="str">
        <f t="shared" si="207"/>
        <v>PI.IC.IT.193502.01</v>
      </c>
      <c r="N2263" s="12"/>
      <c r="O2263" s="12" t="str">
        <f t="shared" si="208"/>
        <v>PH.IC.IT.193502.01</v>
      </c>
      <c r="Q2263" s="12" t="str">
        <f t="shared" si="209"/>
        <v>CL.IC.IT.193502.01</v>
      </c>
    </row>
    <row r="2264" spans="1:19" ht="15">
      <c r="A2264" t="s">
        <v>4089</v>
      </c>
      <c r="C2264" s="2" t="s">
        <v>10174</v>
      </c>
      <c r="D2264" t="s">
        <v>5269</v>
      </c>
      <c r="E2264" s="2" t="s">
        <v>4726</v>
      </c>
      <c r="F2264" t="s">
        <v>5125</v>
      </c>
      <c r="G2264" t="s">
        <v>5127</v>
      </c>
      <c r="H2264" s="22" t="s">
        <v>1400</v>
      </c>
      <c r="I2264" t="s">
        <v>4746</v>
      </c>
      <c r="J2264" s="11" t="str">
        <f t="shared" si="205"/>
        <v>IC.IT.193603</v>
      </c>
      <c r="K2264" s="2" t="s">
        <v>11324</v>
      </c>
      <c r="L2264" t="str">
        <f t="shared" si="206"/>
        <v xml:space="preserve">      125mmHg</v>
      </c>
      <c r="M2264" s="12" t="str">
        <f t="shared" si="207"/>
        <v>PI.IC.IT.193603.01</v>
      </c>
      <c r="N2264" s="12"/>
      <c r="O2264" s="12" t="str">
        <f t="shared" si="208"/>
        <v>PH.IC.IT.193603.01</v>
      </c>
      <c r="Q2264" s="12" t="str">
        <f t="shared" si="209"/>
        <v>CL.IC.IT.193603.01</v>
      </c>
    </row>
    <row r="2265" spans="1:19" ht="15">
      <c r="A2265" t="s">
        <v>4089</v>
      </c>
      <c r="C2265" s="2" t="s">
        <v>10174</v>
      </c>
      <c r="E2265" s="2" t="s">
        <v>4726</v>
      </c>
      <c r="F2265" t="s">
        <v>5125</v>
      </c>
      <c r="G2265" t="s">
        <v>4834</v>
      </c>
      <c r="H2265" s="22" t="s">
        <v>1402</v>
      </c>
      <c r="I2265" t="s">
        <v>4748</v>
      </c>
      <c r="J2265" s="11" t="str">
        <f t="shared" si="205"/>
        <v>IC.IT.193604</v>
      </c>
      <c r="K2265" s="2" t="s">
        <v>11324</v>
      </c>
      <c r="L2265" t="str">
        <f t="shared" si="206"/>
        <v xml:space="preserve">      75mmHg</v>
      </c>
      <c r="M2265" s="12" t="str">
        <f t="shared" si="207"/>
        <v>PI.IC.IT.193604.01</v>
      </c>
      <c r="N2265" s="12"/>
      <c r="O2265" s="12" t="str">
        <f t="shared" si="208"/>
        <v>PH.IC.IT.193604.01</v>
      </c>
      <c r="Q2265" s="12" t="str">
        <f t="shared" si="209"/>
        <v>CL.IC.IT.193604.01</v>
      </c>
    </row>
    <row r="2266" spans="1:19" ht="15">
      <c r="A2266" t="s">
        <v>4089</v>
      </c>
      <c r="C2266" s="2" t="s">
        <v>10174</v>
      </c>
      <c r="E2266" s="2" t="s">
        <v>4726</v>
      </c>
      <c r="F2266" t="s">
        <v>5125</v>
      </c>
      <c r="G2266" t="s">
        <v>4835</v>
      </c>
      <c r="H2266" s="22" t="s">
        <v>1404</v>
      </c>
      <c r="I2266" t="s">
        <v>4750</v>
      </c>
      <c r="J2266" s="11" t="str">
        <f t="shared" si="205"/>
        <v>IC.IT.193605</v>
      </c>
      <c r="K2266" s="2" t="s">
        <v>11324</v>
      </c>
      <c r="L2266" t="str">
        <f t="shared" si="206"/>
        <v xml:space="preserve">      25mmHg</v>
      </c>
      <c r="M2266" s="12" t="str">
        <f t="shared" si="207"/>
        <v>PI.IC.IT.193605.01</v>
      </c>
      <c r="N2266" s="12"/>
      <c r="O2266" s="12" t="str">
        <f t="shared" si="208"/>
        <v>PH.IC.IT.193605.01</v>
      </c>
      <c r="Q2266" s="12" t="str">
        <f t="shared" si="209"/>
        <v>CL.IC.IT.193605.01</v>
      </c>
    </row>
    <row r="2267" spans="1:19" ht="15">
      <c r="A2267" t="s">
        <v>4089</v>
      </c>
      <c r="C2267" s="2" t="s">
        <v>10174</v>
      </c>
      <c r="E2267" s="2" t="s">
        <v>4726</v>
      </c>
      <c r="F2267" t="s">
        <v>5125</v>
      </c>
      <c r="G2267" t="s">
        <v>4836</v>
      </c>
      <c r="H2267" s="22" t="s">
        <v>1406</v>
      </c>
      <c r="I2267" t="s">
        <v>4889</v>
      </c>
      <c r="J2267" s="11" t="str">
        <f t="shared" si="205"/>
        <v>IC.IT.193606</v>
      </c>
      <c r="K2267" s="2" t="s">
        <v>11324</v>
      </c>
      <c r="L2267" t="str">
        <f t="shared" si="206"/>
        <v xml:space="preserve">      50mmHg</v>
      </c>
      <c r="M2267" s="12" t="str">
        <f t="shared" si="207"/>
        <v>PI.IC.IT.193606.01</v>
      </c>
      <c r="N2267" s="12"/>
      <c r="O2267" s="12" t="str">
        <f t="shared" si="208"/>
        <v>PH.IC.IT.193606.01</v>
      </c>
      <c r="Q2267" s="12" t="str">
        <f t="shared" si="209"/>
        <v>CL.IC.IT.193606.01</v>
      </c>
    </row>
    <row r="2268" spans="1:19" ht="15">
      <c r="A2268" t="s">
        <v>4089</v>
      </c>
      <c r="C2268" s="2" t="s">
        <v>10174</v>
      </c>
      <c r="E2268" s="2" t="s">
        <v>4726</v>
      </c>
      <c r="F2268" t="s">
        <v>5125</v>
      </c>
      <c r="G2268" t="s">
        <v>4600</v>
      </c>
      <c r="H2268" s="22" t="s">
        <v>1419</v>
      </c>
      <c r="I2268" t="s">
        <v>4891</v>
      </c>
      <c r="J2268" s="11" t="str">
        <f t="shared" si="205"/>
        <v>IC.IT.193607</v>
      </c>
      <c r="K2268" s="2" t="s">
        <v>11324</v>
      </c>
      <c r="L2268" t="str">
        <f t="shared" si="206"/>
        <v xml:space="preserve">      100mmHg</v>
      </c>
      <c r="M2268" s="12" t="str">
        <f t="shared" si="207"/>
        <v>PI.IC.IT.193607.01</v>
      </c>
      <c r="N2268" s="12"/>
      <c r="O2268" s="12" t="str">
        <f t="shared" si="208"/>
        <v>PH.IC.IT.193607.01</v>
      </c>
      <c r="Q2268" s="12" t="str">
        <f t="shared" si="209"/>
        <v>CL.IC.IT.193607.01</v>
      </c>
    </row>
    <row r="2269" spans="1:19" ht="15">
      <c r="A2269" t="s">
        <v>4089</v>
      </c>
      <c r="C2269" s="2" t="s">
        <v>10174</v>
      </c>
      <c r="E2269" s="2" t="s">
        <v>4726</v>
      </c>
      <c r="F2269" t="s">
        <v>5125</v>
      </c>
      <c r="G2269" t="s">
        <v>4601</v>
      </c>
      <c r="H2269" s="22" t="s">
        <v>1550</v>
      </c>
      <c r="I2269" t="s">
        <v>4885</v>
      </c>
      <c r="J2269" s="11" t="str">
        <f t="shared" si="205"/>
        <v>IC.IT.193608</v>
      </c>
      <c r="K2269" s="2" t="s">
        <v>11324</v>
      </c>
      <c r="L2269" t="str">
        <f t="shared" si="206"/>
        <v xml:space="preserve">      150mmHg</v>
      </c>
      <c r="M2269" s="12" t="str">
        <f t="shared" si="207"/>
        <v>PI.IC.IT.193608.01</v>
      </c>
      <c r="N2269" s="12"/>
      <c r="O2269" s="12" t="str">
        <f t="shared" si="208"/>
        <v>PH.IC.IT.193608.01</v>
      </c>
      <c r="Q2269" s="12" t="str">
        <f t="shared" si="209"/>
        <v>CL.IC.IT.193608.01</v>
      </c>
    </row>
    <row r="2270" spans="1:19" ht="15">
      <c r="A2270" t="s">
        <v>4089</v>
      </c>
      <c r="C2270" s="2" t="s">
        <v>10174</v>
      </c>
      <c r="D2270" t="s">
        <v>4602</v>
      </c>
      <c r="E2270" s="2" t="s">
        <v>4604</v>
      </c>
      <c r="F2270" t="s">
        <v>5125</v>
      </c>
      <c r="G2270" t="s">
        <v>4603</v>
      </c>
      <c r="H2270" s="22" t="s">
        <v>1396</v>
      </c>
      <c r="I2270" t="s">
        <v>3383</v>
      </c>
      <c r="J2270" s="11" t="str">
        <f t="shared" si="205"/>
        <v>IC.IT.193701</v>
      </c>
      <c r="K2270" s="2" t="s">
        <v>11324</v>
      </c>
      <c r="L2270" t="str">
        <f t="shared" si="206"/>
        <v xml:space="preserve">      Done:  specify date/time</v>
      </c>
      <c r="M2270" s="12" t="str">
        <f t="shared" si="207"/>
        <v>PI.IC.IT.193701.01</v>
      </c>
      <c r="N2270" s="12"/>
      <c r="O2270" s="12" t="str">
        <f t="shared" si="208"/>
        <v>PH.IC.IT.193701.01</v>
      </c>
      <c r="Q2270" s="12" t="str">
        <f t="shared" si="209"/>
        <v>CL.IC.IT.193701.01</v>
      </c>
    </row>
    <row r="2271" spans="1:19" ht="15">
      <c r="A2271" t="s">
        <v>4089</v>
      </c>
      <c r="C2271" s="2" t="s">
        <v>10174</v>
      </c>
      <c r="E2271" s="2" t="s">
        <v>4604</v>
      </c>
      <c r="F2271" t="s">
        <v>5125</v>
      </c>
      <c r="G2271" t="s">
        <v>4605</v>
      </c>
      <c r="H2271" s="22" t="s">
        <v>1398</v>
      </c>
      <c r="I2271" t="s">
        <v>1188</v>
      </c>
      <c r="J2271" s="11" t="str">
        <f t="shared" si="205"/>
        <v>IC.IT.193702</v>
      </c>
      <c r="K2271" s="2" t="s">
        <v>11324</v>
      </c>
      <c r="L2271" t="str">
        <f t="shared" si="206"/>
        <v xml:space="preserve">      Not applicable</v>
      </c>
      <c r="M2271" s="12" t="str">
        <f t="shared" si="207"/>
        <v>PI.IC.IT.193702.01</v>
      </c>
      <c r="N2271" s="12"/>
      <c r="O2271" s="12" t="str">
        <f t="shared" si="208"/>
        <v>PH.IC.IT.193702.01</v>
      </c>
      <c r="Q2271" s="12" t="str">
        <f t="shared" si="209"/>
        <v>CL.IC.IT.193702.01</v>
      </c>
    </row>
    <row r="2272" spans="1:19" ht="15">
      <c r="A2272" s="25" t="s">
        <v>4089</v>
      </c>
      <c r="B2272" s="25"/>
      <c r="C2272" s="2" t="s">
        <v>10174</v>
      </c>
      <c r="E2272" s="2" t="s">
        <v>4604</v>
      </c>
      <c r="F2272" t="s">
        <v>5125</v>
      </c>
      <c r="G2272" s="25" t="s">
        <v>4671</v>
      </c>
      <c r="H2272" s="22" t="s">
        <v>9640</v>
      </c>
      <c r="I2272" s="25" t="s">
        <v>4672</v>
      </c>
      <c r="J2272" s="11" t="str">
        <f t="shared" si="205"/>
        <v>IC.IT.193703</v>
      </c>
      <c r="K2272" s="2" t="s">
        <v>11324</v>
      </c>
      <c r="L2272" t="str">
        <f t="shared" si="206"/>
        <v xml:space="preserve">      Not needed</v>
      </c>
      <c r="M2272" s="12" t="str">
        <f t="shared" si="207"/>
        <v>PI.IC.IT.193703.01</v>
      </c>
      <c r="N2272" s="12"/>
      <c r="O2272" s="12" t="str">
        <f t="shared" si="208"/>
        <v>PH.IC.IT.193703.01</v>
      </c>
      <c r="Q2272" s="12" t="str">
        <f t="shared" si="209"/>
        <v>CL.IC.IT.193703.01</v>
      </c>
      <c r="R2272" t="s">
        <v>9277</v>
      </c>
      <c r="S2272">
        <v>797</v>
      </c>
    </row>
    <row r="2273" spans="1:19" ht="15">
      <c r="A2273" s="25" t="s">
        <v>4089</v>
      </c>
      <c r="C2273" s="2" t="s">
        <v>967</v>
      </c>
      <c r="D2273" t="s">
        <v>4728</v>
      </c>
      <c r="E2273" s="2" t="s">
        <v>7444</v>
      </c>
      <c r="F2273" s="25" t="s">
        <v>4789</v>
      </c>
      <c r="G2273" s="27" t="s">
        <v>4730</v>
      </c>
      <c r="H2273" s="2" t="s">
        <v>1192</v>
      </c>
      <c r="I2273" s="27" t="s">
        <v>4731</v>
      </c>
      <c r="J2273" s="11" t="str">
        <f t="shared" si="205"/>
        <v>IC.IT.193801</v>
      </c>
      <c r="K2273" s="2" t="s">
        <v>1192</v>
      </c>
      <c r="L2273" t="str">
        <f t="shared" si="206"/>
        <v>Date and Time</v>
      </c>
      <c r="M2273" s="12" t="str">
        <f t="shared" si="207"/>
        <v>PI.IC.IT.193801.01</v>
      </c>
      <c r="N2273" s="12"/>
      <c r="O2273" s="12" t="str">
        <f t="shared" si="208"/>
        <v>PH.IC.IT.193801.01</v>
      </c>
      <c r="Q2273" s="12" t="str">
        <f t="shared" si="209"/>
        <v>CL.IC.IT.193801.01</v>
      </c>
      <c r="R2273" t="s">
        <v>1141</v>
      </c>
      <c r="S2273">
        <v>160</v>
      </c>
    </row>
    <row r="2274" spans="1:19" ht="15">
      <c r="A2274" t="s">
        <v>4089</v>
      </c>
      <c r="B2274" t="s">
        <v>4606</v>
      </c>
      <c r="C2274" s="2" t="s">
        <v>6396</v>
      </c>
      <c r="D2274" t="s">
        <v>4607</v>
      </c>
      <c r="E2274" s="2" t="s">
        <v>1192</v>
      </c>
      <c r="F2274" t="s">
        <v>4608</v>
      </c>
      <c r="G2274" t="s">
        <v>2702</v>
      </c>
      <c r="H2274" s="22" t="s">
        <v>1396</v>
      </c>
      <c r="I2274" t="s">
        <v>2703</v>
      </c>
      <c r="J2274" s="11" t="str">
        <f t="shared" si="205"/>
        <v>IC.IT.200101</v>
      </c>
      <c r="K2274" s="2" t="s">
        <v>1192</v>
      </c>
      <c r="L2274" t="str">
        <f t="shared" si="206"/>
        <v xml:space="preserve">     Brown</v>
      </c>
      <c r="M2274" s="12" t="str">
        <f t="shared" si="207"/>
        <v>PI.IC.IT.200101.01</v>
      </c>
      <c r="N2274" s="12"/>
      <c r="O2274" s="12" t="str">
        <f t="shared" si="208"/>
        <v>PH.IC.IT.200101.01</v>
      </c>
      <c r="Q2274" s="12" t="str">
        <f t="shared" si="209"/>
        <v>CL.IC.IT.200101.01</v>
      </c>
    </row>
    <row r="2275" spans="1:19" ht="15">
      <c r="A2275" t="s">
        <v>4089</v>
      </c>
      <c r="C2275" s="2" t="s">
        <v>6396</v>
      </c>
      <c r="E2275" s="2" t="s">
        <v>1192</v>
      </c>
      <c r="F2275" t="s">
        <v>4608</v>
      </c>
      <c r="G2275" t="s">
        <v>1433</v>
      </c>
      <c r="H2275" s="22" t="s">
        <v>1398</v>
      </c>
      <c r="I2275" t="s">
        <v>1434</v>
      </c>
      <c r="J2275" s="11" t="str">
        <f t="shared" si="205"/>
        <v>IC.IT.200102</v>
      </c>
      <c r="K2275" s="2" t="s">
        <v>1192</v>
      </c>
      <c r="L2275" t="str">
        <f t="shared" si="206"/>
        <v xml:space="preserve">     Green</v>
      </c>
      <c r="M2275" s="12" t="str">
        <f t="shared" si="207"/>
        <v>PI.IC.IT.200102.01</v>
      </c>
      <c r="N2275" s="12"/>
      <c r="O2275" s="12" t="str">
        <f t="shared" si="208"/>
        <v>PH.IC.IT.200102.01</v>
      </c>
      <c r="Q2275" s="12" t="str">
        <f t="shared" si="209"/>
        <v>CL.IC.IT.200102.01</v>
      </c>
    </row>
    <row r="2276" spans="1:19" ht="15">
      <c r="A2276" t="s">
        <v>4089</v>
      </c>
      <c r="C2276" s="2" t="s">
        <v>6396</v>
      </c>
      <c r="E2276" s="2" t="s">
        <v>11324</v>
      </c>
      <c r="F2276" t="s">
        <v>4608</v>
      </c>
      <c r="G2276" t="s">
        <v>4970</v>
      </c>
      <c r="H2276" s="22" t="s">
        <v>1400</v>
      </c>
      <c r="I2276" t="s">
        <v>1436</v>
      </c>
      <c r="J2276" s="11" t="str">
        <f t="shared" si="205"/>
        <v>IC.IT.200103</v>
      </c>
      <c r="K2276" s="2" t="s">
        <v>11324</v>
      </c>
      <c r="L2276" t="str">
        <f t="shared" si="206"/>
        <v xml:space="preserve">     Tan </v>
      </c>
      <c r="M2276" s="12" t="str">
        <f t="shared" si="207"/>
        <v>PI.IC.IT.200103.01</v>
      </c>
      <c r="N2276" s="12"/>
      <c r="O2276" s="12" t="str">
        <f t="shared" si="208"/>
        <v>PH.IC.IT.200103.01</v>
      </c>
      <c r="Q2276" s="12" t="str">
        <f t="shared" si="209"/>
        <v>CL.IC.IT.200103.01</v>
      </c>
    </row>
    <row r="2277" spans="1:19" ht="15">
      <c r="A2277" t="s">
        <v>4089</v>
      </c>
      <c r="C2277" s="2" t="s">
        <v>6396</v>
      </c>
      <c r="E2277" s="2" t="s">
        <v>11324</v>
      </c>
      <c r="F2277" t="s">
        <v>4608</v>
      </c>
      <c r="G2277" t="s">
        <v>2102</v>
      </c>
      <c r="H2277" s="22" t="s">
        <v>1402</v>
      </c>
      <c r="I2277" t="s">
        <v>2103</v>
      </c>
      <c r="J2277" s="11" t="str">
        <f t="shared" si="205"/>
        <v>IC.IT.200104</v>
      </c>
      <c r="K2277" s="2" t="s">
        <v>11324</v>
      </c>
      <c r="L2277" t="str">
        <f t="shared" si="206"/>
        <v xml:space="preserve">     Yellow</v>
      </c>
      <c r="M2277" s="12" t="str">
        <f t="shared" si="207"/>
        <v>PI.IC.IT.200104.01</v>
      </c>
      <c r="N2277" s="12"/>
      <c r="O2277" s="12" t="str">
        <f t="shared" si="208"/>
        <v>PH.IC.IT.200104.01</v>
      </c>
      <c r="Q2277" s="12" t="str">
        <f t="shared" si="209"/>
        <v>CL.IC.IT.200104.01</v>
      </c>
    </row>
    <row r="2278" spans="1:19" ht="15">
      <c r="A2278" t="s">
        <v>4089</v>
      </c>
      <c r="C2278" s="2" t="s">
        <v>6396</v>
      </c>
      <c r="E2278" s="2" t="s">
        <v>11324</v>
      </c>
      <c r="F2278" t="s">
        <v>4608</v>
      </c>
      <c r="G2278" t="s">
        <v>1431</v>
      </c>
      <c r="H2278" s="22" t="s">
        <v>1404</v>
      </c>
      <c r="I2278" t="s">
        <v>1432</v>
      </c>
      <c r="J2278" s="11" t="str">
        <f t="shared" si="205"/>
        <v>IC.IT.200105</v>
      </c>
      <c r="K2278" s="2" t="s">
        <v>11324</v>
      </c>
      <c r="L2278" t="str">
        <f t="shared" si="206"/>
        <v xml:space="preserve">     Amber</v>
      </c>
      <c r="M2278" s="12" t="str">
        <f t="shared" si="207"/>
        <v>PI.IC.IT.200105.01</v>
      </c>
      <c r="N2278" s="12"/>
      <c r="O2278" s="12" t="str">
        <f t="shared" si="208"/>
        <v>PH.IC.IT.200105.01</v>
      </c>
      <c r="Q2278" s="12" t="str">
        <f t="shared" si="209"/>
        <v>CL.IC.IT.200105.01</v>
      </c>
    </row>
    <row r="2279" spans="1:19" ht="15">
      <c r="A2279" t="s">
        <v>4089</v>
      </c>
      <c r="C2279" s="2" t="s">
        <v>6396</v>
      </c>
      <c r="E2279" s="2" t="s">
        <v>11324</v>
      </c>
      <c r="F2279" t="s">
        <v>4608</v>
      </c>
      <c r="G2279" t="s">
        <v>2704</v>
      </c>
      <c r="H2279" s="22" t="s">
        <v>1406</v>
      </c>
      <c r="I2279" t="s">
        <v>2618</v>
      </c>
      <c r="J2279" s="11" t="str">
        <f t="shared" si="205"/>
        <v>IC.IT.200106</v>
      </c>
      <c r="K2279" s="2" t="s">
        <v>11324</v>
      </c>
      <c r="L2279" t="str">
        <f t="shared" si="206"/>
        <v xml:space="preserve">     Black</v>
      </c>
      <c r="M2279" s="12" t="str">
        <f t="shared" si="207"/>
        <v>PI.IC.IT.200106.01</v>
      </c>
      <c r="N2279" s="12"/>
      <c r="O2279" s="12" t="str">
        <f t="shared" si="208"/>
        <v>PH.IC.IT.200106.01</v>
      </c>
      <c r="Q2279" s="12" t="str">
        <f t="shared" si="209"/>
        <v>CL.IC.IT.200106.01</v>
      </c>
    </row>
    <row r="2280" spans="1:19" ht="15">
      <c r="A2280" t="s">
        <v>4089</v>
      </c>
      <c r="C2280" s="2" t="s">
        <v>6396</v>
      </c>
      <c r="E2280" s="2" t="s">
        <v>1192</v>
      </c>
      <c r="F2280" t="s">
        <v>4608</v>
      </c>
      <c r="G2280" t="s">
        <v>2095</v>
      </c>
      <c r="H2280" s="22" t="s">
        <v>1419</v>
      </c>
      <c r="I2280" t="s">
        <v>1935</v>
      </c>
      <c r="J2280" s="11" t="str">
        <f t="shared" ref="J2280:J2343" si="210">CONCATENATE("IC.IT.",C2280,E2280,H2280)</f>
        <v>IC.IT.200107</v>
      </c>
      <c r="K2280" s="2" t="s">
        <v>1192</v>
      </c>
      <c r="L2280" t="str">
        <f t="shared" ref="L2280:L2343" si="211">G2280</f>
        <v xml:space="preserve">     Colorless</v>
      </c>
      <c r="M2280" s="12" t="str">
        <f t="shared" ref="M2280:M2343" si="212">CONCATENATE("PI.",J2280,".",K2280)</f>
        <v>PI.IC.IT.200107.01</v>
      </c>
      <c r="N2280" s="12"/>
      <c r="O2280" s="12" t="str">
        <f t="shared" ref="O2280:O2343" si="213">CONCATENATE("PH.",J2280,".",K2280)</f>
        <v>PH.IC.IT.200107.01</v>
      </c>
      <c r="Q2280" s="12" t="str">
        <f t="shared" ref="Q2280:Q2343" si="214">CONCATENATE("CL.",J2280,".",K2280)</f>
        <v>CL.IC.IT.200107.01</v>
      </c>
    </row>
    <row r="2281" spans="1:19" ht="15">
      <c r="A2281" t="s">
        <v>4089</v>
      </c>
      <c r="C2281" s="2" t="s">
        <v>6396</v>
      </c>
      <c r="E2281" s="2" t="s">
        <v>1192</v>
      </c>
      <c r="F2281" t="s">
        <v>4608</v>
      </c>
      <c r="G2281" t="s">
        <v>2100</v>
      </c>
      <c r="H2281" s="22" t="s">
        <v>1550</v>
      </c>
      <c r="I2281" t="s">
        <v>2101</v>
      </c>
      <c r="J2281" s="11" t="str">
        <f t="shared" si="210"/>
        <v>IC.IT.200108</v>
      </c>
      <c r="K2281" s="2" t="s">
        <v>1192</v>
      </c>
      <c r="L2281" t="str">
        <f t="shared" si="211"/>
        <v xml:space="preserve">     Maroon</v>
      </c>
      <c r="M2281" s="12" t="str">
        <f t="shared" si="212"/>
        <v>PI.IC.IT.200108.01</v>
      </c>
      <c r="N2281" s="12"/>
      <c r="O2281" s="12" t="str">
        <f t="shared" si="213"/>
        <v>PH.IC.IT.200108.01</v>
      </c>
      <c r="Q2281" s="12" t="str">
        <f t="shared" si="214"/>
        <v>CL.IC.IT.200108.01</v>
      </c>
    </row>
    <row r="2282" spans="1:19" ht="15">
      <c r="A2282" t="s">
        <v>4089</v>
      </c>
      <c r="C2282" s="2" t="s">
        <v>6396</v>
      </c>
      <c r="E2282" s="2" t="s">
        <v>1192</v>
      </c>
      <c r="F2282" t="s">
        <v>4608</v>
      </c>
      <c r="G2282" t="s">
        <v>2099</v>
      </c>
      <c r="H2282" s="22" t="s">
        <v>1551</v>
      </c>
      <c r="I2282" t="s">
        <v>1560</v>
      </c>
      <c r="J2282" s="11" t="str">
        <f t="shared" si="210"/>
        <v>IC.IT.200109</v>
      </c>
      <c r="K2282" s="2" t="s">
        <v>1192</v>
      </c>
      <c r="L2282" t="str">
        <f t="shared" si="211"/>
        <v xml:space="preserve">     Red</v>
      </c>
      <c r="M2282" s="12" t="str">
        <f t="shared" si="212"/>
        <v>PI.IC.IT.200109.01</v>
      </c>
      <c r="N2282" s="12"/>
      <c r="O2282" s="12" t="str">
        <f t="shared" si="213"/>
        <v>PH.IC.IT.200109.01</v>
      </c>
      <c r="Q2282" s="12" t="str">
        <f t="shared" si="214"/>
        <v>CL.IC.IT.200109.01</v>
      </c>
    </row>
    <row r="2283" spans="1:19" ht="15">
      <c r="A2283" t="s">
        <v>4089</v>
      </c>
      <c r="C2283" s="2" t="s">
        <v>6396</v>
      </c>
      <c r="E2283" s="2" t="s">
        <v>1192</v>
      </c>
      <c r="F2283" t="s">
        <v>4608</v>
      </c>
      <c r="G2283" t="s">
        <v>1936</v>
      </c>
      <c r="H2283" s="22" t="s">
        <v>1571</v>
      </c>
      <c r="I2283" t="s">
        <v>1937</v>
      </c>
      <c r="J2283" s="11" t="str">
        <f t="shared" si="210"/>
        <v>IC.IT.200110</v>
      </c>
      <c r="K2283" s="2" t="s">
        <v>1192</v>
      </c>
      <c r="L2283" t="str">
        <f t="shared" si="211"/>
        <v xml:space="preserve">     Pink</v>
      </c>
      <c r="M2283" s="12" t="str">
        <f t="shared" si="212"/>
        <v>PI.IC.IT.200110.01</v>
      </c>
      <c r="N2283" s="12"/>
      <c r="O2283" s="12" t="str">
        <f t="shared" si="213"/>
        <v>PH.IC.IT.200110.01</v>
      </c>
      <c r="Q2283" s="12" t="str">
        <f t="shared" si="214"/>
        <v>CL.IC.IT.200110.01</v>
      </c>
    </row>
    <row r="2284" spans="1:19" ht="15">
      <c r="A2284" t="s">
        <v>4089</v>
      </c>
      <c r="C2284" s="2" t="s">
        <v>6396</v>
      </c>
      <c r="D2284" t="s">
        <v>1524</v>
      </c>
      <c r="E2284" s="2" t="s">
        <v>923</v>
      </c>
      <c r="F2284" t="s">
        <v>4608</v>
      </c>
      <c r="G2284" t="s">
        <v>4831</v>
      </c>
      <c r="H2284" s="22" t="s">
        <v>1396</v>
      </c>
      <c r="I2284" t="s">
        <v>1438</v>
      </c>
      <c r="J2284" s="11" t="str">
        <f t="shared" si="210"/>
        <v>IC.IT.200201</v>
      </c>
      <c r="K2284" s="2" t="s">
        <v>1192</v>
      </c>
      <c r="L2284" t="str">
        <f t="shared" si="211"/>
        <v xml:space="preserve">     Bloody </v>
      </c>
      <c r="M2284" s="12" t="str">
        <f t="shared" si="212"/>
        <v>PI.IC.IT.200201.01</v>
      </c>
      <c r="N2284" s="12"/>
      <c r="O2284" s="12" t="str">
        <f t="shared" si="213"/>
        <v>PH.IC.IT.200201.01</v>
      </c>
      <c r="Q2284" s="12" t="str">
        <f t="shared" si="214"/>
        <v>CL.IC.IT.200201.01</v>
      </c>
    </row>
    <row r="2285" spans="1:19" ht="15">
      <c r="A2285" t="s">
        <v>4089</v>
      </c>
      <c r="C2285" s="2" t="s">
        <v>6396</v>
      </c>
      <c r="E2285" s="2" t="s">
        <v>923</v>
      </c>
      <c r="F2285" t="s">
        <v>4608</v>
      </c>
      <c r="G2285" t="s">
        <v>1439</v>
      </c>
      <c r="H2285" s="22" t="s">
        <v>1398</v>
      </c>
      <c r="I2285" t="s">
        <v>1635</v>
      </c>
      <c r="J2285" s="11" t="str">
        <f t="shared" si="210"/>
        <v>IC.IT.200202</v>
      </c>
      <c r="K2285" s="2" t="s">
        <v>1192</v>
      </c>
      <c r="L2285" t="str">
        <f t="shared" si="211"/>
        <v xml:space="preserve">     Serosanguinous</v>
      </c>
      <c r="M2285" s="12" t="str">
        <f t="shared" si="212"/>
        <v>PI.IC.IT.200202.01</v>
      </c>
      <c r="N2285" s="12"/>
      <c r="O2285" s="12" t="str">
        <f t="shared" si="213"/>
        <v>PH.IC.IT.200202.01</v>
      </c>
      <c r="Q2285" s="12" t="str">
        <f t="shared" si="214"/>
        <v>CL.IC.IT.200202.01</v>
      </c>
    </row>
    <row r="2286" spans="1:19" ht="15">
      <c r="A2286" t="s">
        <v>4089</v>
      </c>
      <c r="C2286" s="2" t="s">
        <v>6396</v>
      </c>
      <c r="E2286" s="2" t="s">
        <v>923</v>
      </c>
      <c r="F2286" t="s">
        <v>4608</v>
      </c>
      <c r="G2286" t="s">
        <v>1636</v>
      </c>
      <c r="H2286" s="22" t="s">
        <v>1400</v>
      </c>
      <c r="I2286" t="s">
        <v>1637</v>
      </c>
      <c r="J2286" s="11" t="str">
        <f t="shared" si="210"/>
        <v>IC.IT.200203</v>
      </c>
      <c r="K2286" s="2" t="s">
        <v>1192</v>
      </c>
      <c r="L2286" t="str">
        <f t="shared" si="211"/>
        <v xml:space="preserve">     Serous</v>
      </c>
      <c r="M2286" s="12" t="str">
        <f t="shared" si="212"/>
        <v>PI.IC.IT.200203.01</v>
      </c>
      <c r="N2286" s="12"/>
      <c r="O2286" s="12" t="str">
        <f t="shared" si="213"/>
        <v>PH.IC.IT.200203.01</v>
      </c>
      <c r="Q2286" s="12" t="str">
        <f t="shared" si="214"/>
        <v>CL.IC.IT.200203.01</v>
      </c>
    </row>
    <row r="2287" spans="1:19" ht="15">
      <c r="A2287" t="s">
        <v>4089</v>
      </c>
      <c r="C2287" s="2" t="s">
        <v>6396</v>
      </c>
      <c r="E2287" s="2" t="s">
        <v>923</v>
      </c>
      <c r="F2287" t="s">
        <v>4608</v>
      </c>
      <c r="G2287" t="s">
        <v>1640</v>
      </c>
      <c r="H2287" s="22" t="s">
        <v>1402</v>
      </c>
      <c r="I2287" t="s">
        <v>1641</v>
      </c>
      <c r="J2287" s="11" t="str">
        <f t="shared" si="210"/>
        <v>IC.IT.200204</v>
      </c>
      <c r="K2287" s="2" t="s">
        <v>1192</v>
      </c>
      <c r="L2287" t="str">
        <f t="shared" si="211"/>
        <v xml:space="preserve">     Cloudy</v>
      </c>
      <c r="M2287" s="12" t="str">
        <f t="shared" si="212"/>
        <v>PI.IC.IT.200204.01</v>
      </c>
      <c r="N2287" s="12"/>
      <c r="O2287" s="12" t="str">
        <f t="shared" si="213"/>
        <v>PH.IC.IT.200204.01</v>
      </c>
      <c r="Q2287" s="12" t="str">
        <f t="shared" si="214"/>
        <v>CL.IC.IT.200204.01</v>
      </c>
    </row>
    <row r="2288" spans="1:19" ht="15">
      <c r="A2288" t="s">
        <v>4089</v>
      </c>
      <c r="C2288" s="2" t="s">
        <v>6396</v>
      </c>
      <c r="E2288" s="2" t="s">
        <v>923</v>
      </c>
      <c r="F2288" t="s">
        <v>4608</v>
      </c>
      <c r="G2288" t="s">
        <v>1642</v>
      </c>
      <c r="H2288" s="22" t="s">
        <v>1404</v>
      </c>
      <c r="I2288" t="s">
        <v>1643</v>
      </c>
      <c r="J2288" s="11" t="str">
        <f t="shared" si="210"/>
        <v>IC.IT.200205</v>
      </c>
      <c r="K2288" s="2" t="s">
        <v>1192</v>
      </c>
      <c r="L2288" t="str">
        <f t="shared" si="211"/>
        <v xml:space="preserve">     Purulent</v>
      </c>
      <c r="M2288" s="12" t="str">
        <f t="shared" si="212"/>
        <v>PI.IC.IT.200205.01</v>
      </c>
      <c r="N2288" s="12"/>
      <c r="O2288" s="12" t="str">
        <f t="shared" si="213"/>
        <v>PH.IC.IT.200205.01</v>
      </c>
      <c r="Q2288" s="12" t="str">
        <f t="shared" si="214"/>
        <v>CL.IC.IT.200205.01</v>
      </c>
    </row>
    <row r="2289" spans="1:17" ht="15">
      <c r="A2289" t="s">
        <v>4089</v>
      </c>
      <c r="C2289" s="2" t="s">
        <v>6396</v>
      </c>
      <c r="E2289" s="2" t="s">
        <v>923</v>
      </c>
      <c r="F2289" t="s">
        <v>4608</v>
      </c>
      <c r="G2289" t="s">
        <v>1644</v>
      </c>
      <c r="H2289" s="22" t="s">
        <v>1406</v>
      </c>
      <c r="I2289" t="s">
        <v>1645</v>
      </c>
      <c r="J2289" s="11" t="str">
        <f t="shared" si="210"/>
        <v>IC.IT.200206</v>
      </c>
      <c r="K2289" s="2" t="s">
        <v>1192</v>
      </c>
      <c r="L2289" t="str">
        <f t="shared" si="211"/>
        <v xml:space="preserve">     Viscous</v>
      </c>
      <c r="M2289" s="12" t="str">
        <f t="shared" si="212"/>
        <v>PI.IC.IT.200206.01</v>
      </c>
      <c r="N2289" s="12"/>
      <c r="O2289" s="12" t="str">
        <f t="shared" si="213"/>
        <v>PH.IC.IT.200206.01</v>
      </c>
      <c r="Q2289" s="12" t="str">
        <f t="shared" si="214"/>
        <v>CL.IC.IT.200206.01</v>
      </c>
    </row>
    <row r="2290" spans="1:17" ht="15">
      <c r="A2290" t="s">
        <v>4089</v>
      </c>
      <c r="C2290" s="2" t="s">
        <v>6396</v>
      </c>
      <c r="D2290" t="s">
        <v>1867</v>
      </c>
      <c r="E2290" s="2" t="s">
        <v>1202</v>
      </c>
      <c r="F2290" t="s">
        <v>4608</v>
      </c>
      <c r="G2290" t="s">
        <v>1968</v>
      </c>
      <c r="H2290" s="22" t="s">
        <v>1396</v>
      </c>
      <c r="I2290" t="s">
        <v>1001</v>
      </c>
      <c r="J2290" s="11" t="str">
        <f t="shared" si="210"/>
        <v>IC.IT.200301</v>
      </c>
      <c r="K2290" s="2" t="s">
        <v>1192</v>
      </c>
      <c r="L2290" t="str">
        <f t="shared" si="211"/>
        <v xml:space="preserve">     None</v>
      </c>
      <c r="M2290" s="12" t="str">
        <f t="shared" si="212"/>
        <v>PI.IC.IT.200301.01</v>
      </c>
      <c r="N2290" s="12"/>
      <c r="O2290" s="12" t="str">
        <f t="shared" si="213"/>
        <v>PH.IC.IT.200301.01</v>
      </c>
      <c r="Q2290" s="12" t="str">
        <f t="shared" si="214"/>
        <v>CL.IC.IT.200301.01</v>
      </c>
    </row>
    <row r="2291" spans="1:17" ht="15">
      <c r="A2291" t="s">
        <v>4089</v>
      </c>
      <c r="C2291" s="2" t="s">
        <v>6396</v>
      </c>
      <c r="E2291" s="2" t="s">
        <v>1202</v>
      </c>
      <c r="F2291" t="s">
        <v>4608</v>
      </c>
      <c r="G2291" t="s">
        <v>1648</v>
      </c>
      <c r="H2291" s="22" t="s">
        <v>1398</v>
      </c>
      <c r="I2291" t="s">
        <v>1649</v>
      </c>
      <c r="J2291" s="11" t="str">
        <f t="shared" si="210"/>
        <v>IC.IT.200302</v>
      </c>
      <c r="K2291" s="2" t="s">
        <v>1192</v>
      </c>
      <c r="L2291" t="str">
        <f t="shared" si="211"/>
        <v xml:space="preserve">     Scant amount drainage</v>
      </c>
      <c r="M2291" s="12" t="str">
        <f t="shared" si="212"/>
        <v>PI.IC.IT.200302.01</v>
      </c>
      <c r="N2291" s="12"/>
      <c r="O2291" s="12" t="str">
        <f t="shared" si="213"/>
        <v>PH.IC.IT.200302.01</v>
      </c>
      <c r="Q2291" s="12" t="str">
        <f t="shared" si="214"/>
        <v>CL.IC.IT.200302.01</v>
      </c>
    </row>
    <row r="2292" spans="1:17" ht="15">
      <c r="A2292" t="s">
        <v>4089</v>
      </c>
      <c r="C2292" s="2" t="s">
        <v>6396</v>
      </c>
      <c r="E2292" s="2" t="s">
        <v>1202</v>
      </c>
      <c r="F2292" t="s">
        <v>4608</v>
      </c>
      <c r="G2292" t="s">
        <v>1650</v>
      </c>
      <c r="H2292" s="22" t="s">
        <v>1400</v>
      </c>
      <c r="I2292" t="s">
        <v>1651</v>
      </c>
      <c r="J2292" s="11" t="str">
        <f t="shared" si="210"/>
        <v>IC.IT.200303</v>
      </c>
      <c r="K2292" s="2" t="s">
        <v>1192</v>
      </c>
      <c r="L2292" t="str">
        <f t="shared" si="211"/>
        <v xml:space="preserve">     Small amount drainage</v>
      </c>
      <c r="M2292" s="12" t="str">
        <f t="shared" si="212"/>
        <v>PI.IC.IT.200303.01</v>
      </c>
      <c r="N2292" s="12"/>
      <c r="O2292" s="12" t="str">
        <f t="shared" si="213"/>
        <v>PH.IC.IT.200303.01</v>
      </c>
      <c r="Q2292" s="12" t="str">
        <f t="shared" si="214"/>
        <v>CL.IC.IT.200303.01</v>
      </c>
    </row>
    <row r="2293" spans="1:17" ht="15">
      <c r="A2293" t="s">
        <v>4089</v>
      </c>
      <c r="C2293" s="2" t="s">
        <v>6396</v>
      </c>
      <c r="E2293" s="2" t="s">
        <v>1202</v>
      </c>
      <c r="F2293" t="s">
        <v>4608</v>
      </c>
      <c r="G2293" t="s">
        <v>1652</v>
      </c>
      <c r="H2293" s="22" t="s">
        <v>1402</v>
      </c>
      <c r="I2293" t="s">
        <v>1653</v>
      </c>
      <c r="J2293" s="11" t="str">
        <f t="shared" si="210"/>
        <v>IC.IT.200304</v>
      </c>
      <c r="K2293" s="2" t="s">
        <v>1192</v>
      </c>
      <c r="L2293" t="str">
        <f t="shared" si="211"/>
        <v xml:space="preserve">     Moderate amount drainage</v>
      </c>
      <c r="M2293" s="12" t="str">
        <f t="shared" si="212"/>
        <v>PI.IC.IT.200304.01</v>
      </c>
      <c r="N2293" s="12"/>
      <c r="O2293" s="12" t="str">
        <f t="shared" si="213"/>
        <v>PH.IC.IT.200304.01</v>
      </c>
      <c r="Q2293" s="12" t="str">
        <f t="shared" si="214"/>
        <v>CL.IC.IT.200304.01</v>
      </c>
    </row>
    <row r="2294" spans="1:17" ht="15">
      <c r="A2294" t="s">
        <v>4089</v>
      </c>
      <c r="C2294" s="2" t="s">
        <v>6396</v>
      </c>
      <c r="E2294" s="2" t="s">
        <v>1202</v>
      </c>
      <c r="F2294" t="s">
        <v>4608</v>
      </c>
      <c r="G2294" t="s">
        <v>1654</v>
      </c>
      <c r="H2294" s="22" t="s">
        <v>1404</v>
      </c>
      <c r="I2294" t="s">
        <v>1655</v>
      </c>
      <c r="J2294" s="11" t="str">
        <f t="shared" si="210"/>
        <v>IC.IT.200305</v>
      </c>
      <c r="K2294" s="2" t="s">
        <v>1192</v>
      </c>
      <c r="L2294" t="str">
        <f t="shared" si="211"/>
        <v xml:space="preserve">     Large amount drainage</v>
      </c>
      <c r="M2294" s="12" t="str">
        <f t="shared" si="212"/>
        <v>PI.IC.IT.200305.01</v>
      </c>
      <c r="N2294" s="12"/>
      <c r="O2294" s="12" t="str">
        <f t="shared" si="213"/>
        <v>PH.IC.IT.200305.01</v>
      </c>
      <c r="Q2294" s="12" t="str">
        <f t="shared" si="214"/>
        <v>CL.IC.IT.200305.01</v>
      </c>
    </row>
    <row r="2295" spans="1:17" ht="15">
      <c r="A2295" t="s">
        <v>4089</v>
      </c>
      <c r="C2295" s="2" t="s">
        <v>6396</v>
      </c>
      <c r="E2295" s="2" t="s">
        <v>1202</v>
      </c>
      <c r="F2295" t="s">
        <v>4608</v>
      </c>
      <c r="G2295" t="s">
        <v>1487</v>
      </c>
      <c r="H2295" s="22" t="s">
        <v>1406</v>
      </c>
      <c r="I2295" t="s">
        <v>1488</v>
      </c>
      <c r="J2295" s="11" t="str">
        <f t="shared" si="210"/>
        <v>IC.IT.200306</v>
      </c>
      <c r="K2295" s="2" t="s">
        <v>1192</v>
      </c>
      <c r="L2295" t="str">
        <f t="shared" si="211"/>
        <v xml:space="preserve">     Copious amount drainage</v>
      </c>
      <c r="M2295" s="12" t="str">
        <f t="shared" si="212"/>
        <v>PI.IC.IT.200306.01</v>
      </c>
      <c r="N2295" s="12"/>
      <c r="O2295" s="12" t="str">
        <f t="shared" si="213"/>
        <v>PH.IC.IT.200306.01</v>
      </c>
      <c r="Q2295" s="12" t="str">
        <f t="shared" si="214"/>
        <v>CL.IC.IT.200306.01</v>
      </c>
    </row>
    <row r="2296" spans="1:17" ht="15">
      <c r="A2296" t="s">
        <v>4089</v>
      </c>
      <c r="C2296" s="2" t="s">
        <v>6396</v>
      </c>
      <c r="D2296" t="s">
        <v>1877</v>
      </c>
      <c r="E2296" s="2" t="s">
        <v>7070</v>
      </c>
      <c r="F2296" t="s">
        <v>4608</v>
      </c>
      <c r="G2296" t="s">
        <v>3923</v>
      </c>
      <c r="H2296" s="22" t="s">
        <v>1396</v>
      </c>
      <c r="I2296" t="s">
        <v>4832</v>
      </c>
      <c r="J2296" s="11" t="str">
        <f t="shared" si="210"/>
        <v>IC.IT.200401</v>
      </c>
      <c r="K2296" s="2" t="s">
        <v>1192</v>
      </c>
      <c r="L2296" t="str">
        <f t="shared" si="211"/>
        <v xml:space="preserve">      None</v>
      </c>
      <c r="M2296" s="12" t="str">
        <f t="shared" si="212"/>
        <v>PI.IC.IT.200401.01</v>
      </c>
      <c r="N2296" s="12"/>
      <c r="O2296" s="12" t="str">
        <f t="shared" si="213"/>
        <v>PH.IC.IT.200401.01</v>
      </c>
      <c r="Q2296" s="12" t="str">
        <f t="shared" si="214"/>
        <v>CL.IC.IT.200401.01</v>
      </c>
    </row>
    <row r="2297" spans="1:17" ht="15">
      <c r="A2297" t="s">
        <v>4089</v>
      </c>
      <c r="C2297" s="2" t="s">
        <v>6396</v>
      </c>
      <c r="E2297" s="2" t="s">
        <v>7070</v>
      </c>
      <c r="F2297" t="s">
        <v>4608</v>
      </c>
      <c r="G2297" t="s">
        <v>1994</v>
      </c>
      <c r="H2297" s="22" t="s">
        <v>1398</v>
      </c>
      <c r="I2297" t="s">
        <v>1995</v>
      </c>
      <c r="J2297" s="11" t="str">
        <f t="shared" si="210"/>
        <v>IC.IT.200402</v>
      </c>
      <c r="K2297" s="2" t="s">
        <v>1192</v>
      </c>
      <c r="L2297" t="str">
        <f t="shared" si="211"/>
        <v xml:space="preserve">     Foul</v>
      </c>
      <c r="M2297" s="12" t="str">
        <f t="shared" si="212"/>
        <v>PI.IC.IT.200402.01</v>
      </c>
      <c r="N2297" s="12"/>
      <c r="O2297" s="12" t="str">
        <f t="shared" si="213"/>
        <v>PH.IC.IT.200402.01</v>
      </c>
      <c r="Q2297" s="12" t="str">
        <f t="shared" si="214"/>
        <v>CL.IC.IT.200402.01</v>
      </c>
    </row>
    <row r="2298" spans="1:17" ht="15">
      <c r="A2298" t="s">
        <v>4089</v>
      </c>
      <c r="C2298" s="2" t="s">
        <v>6396</v>
      </c>
      <c r="D2298" t="s">
        <v>5727</v>
      </c>
      <c r="E2298" s="2" t="s">
        <v>7071</v>
      </c>
      <c r="F2298" t="s">
        <v>4609</v>
      </c>
      <c r="G2298" t="s">
        <v>1830</v>
      </c>
      <c r="H2298" s="22" t="s">
        <v>1396</v>
      </c>
      <c r="I2298" t="s">
        <v>1831</v>
      </c>
      <c r="J2298" s="11" t="str">
        <f t="shared" si="210"/>
        <v>IC.IT.200501</v>
      </c>
      <c r="K2298" s="2" t="s">
        <v>1192</v>
      </c>
      <c r="L2298" t="str">
        <f t="shared" si="211"/>
        <v xml:space="preserve">     None (open to air)</v>
      </c>
      <c r="M2298" s="12" t="str">
        <f t="shared" si="212"/>
        <v>PI.IC.IT.200501.01</v>
      </c>
      <c r="N2298" s="12"/>
      <c r="O2298" s="12" t="str">
        <f t="shared" si="213"/>
        <v>PH.IC.IT.200501.01</v>
      </c>
      <c r="Q2298" s="12" t="str">
        <f t="shared" si="214"/>
        <v>CL.IC.IT.200501.01</v>
      </c>
    </row>
    <row r="2299" spans="1:17" ht="15">
      <c r="A2299" t="s">
        <v>4089</v>
      </c>
      <c r="C2299" s="2" t="s">
        <v>6396</v>
      </c>
      <c r="E2299" s="2" t="s">
        <v>7071</v>
      </c>
      <c r="F2299" t="s">
        <v>4609</v>
      </c>
      <c r="G2299" t="s">
        <v>4704</v>
      </c>
      <c r="H2299" s="22" t="s">
        <v>1398</v>
      </c>
      <c r="I2299" t="s">
        <v>1827</v>
      </c>
      <c r="J2299" s="11" t="str">
        <f t="shared" si="210"/>
        <v>IC.IT.200502</v>
      </c>
      <c r="K2299" s="2" t="s">
        <v>1192</v>
      </c>
      <c r="L2299" t="str">
        <f t="shared" si="211"/>
        <v xml:space="preserve">     Pressure (Unna Boot)</v>
      </c>
      <c r="M2299" s="12" t="str">
        <f t="shared" si="212"/>
        <v>PI.IC.IT.200502.01</v>
      </c>
      <c r="N2299" s="12"/>
      <c r="O2299" s="12" t="str">
        <f t="shared" si="213"/>
        <v>PH.IC.IT.200502.01</v>
      </c>
      <c r="Q2299" s="12" t="str">
        <f t="shared" si="214"/>
        <v>CL.IC.IT.200502.01</v>
      </c>
    </row>
    <row r="2300" spans="1:17" ht="15">
      <c r="A2300" t="s">
        <v>4089</v>
      </c>
      <c r="C2300" s="2" t="s">
        <v>6396</v>
      </c>
      <c r="E2300" s="2" t="s">
        <v>7071</v>
      </c>
      <c r="F2300" t="s">
        <v>4609</v>
      </c>
      <c r="G2300" t="s">
        <v>184</v>
      </c>
      <c r="H2300" s="22" t="s">
        <v>1400</v>
      </c>
      <c r="I2300" t="s">
        <v>1880</v>
      </c>
      <c r="J2300" s="11" t="str">
        <f t="shared" si="210"/>
        <v>IC.IT.200503</v>
      </c>
      <c r="K2300" s="2" t="s">
        <v>1192</v>
      </c>
      <c r="L2300" t="str">
        <f t="shared" si="211"/>
        <v xml:space="preserve">     Antimicrobial</v>
      </c>
      <c r="M2300" s="12" t="str">
        <f t="shared" si="212"/>
        <v>PI.IC.IT.200503.01</v>
      </c>
      <c r="N2300" s="12"/>
      <c r="O2300" s="12" t="str">
        <f t="shared" si="213"/>
        <v>PH.IC.IT.200503.01</v>
      </c>
      <c r="Q2300" s="12" t="str">
        <f t="shared" si="214"/>
        <v>CL.IC.IT.200503.01</v>
      </c>
    </row>
    <row r="2301" spans="1:17" ht="15">
      <c r="A2301" t="s">
        <v>4089</v>
      </c>
      <c r="C2301" s="2" t="s">
        <v>6396</v>
      </c>
      <c r="E2301" s="2" t="s">
        <v>7071</v>
      </c>
      <c r="F2301" t="s">
        <v>4609</v>
      </c>
      <c r="G2301" t="s">
        <v>1824</v>
      </c>
      <c r="H2301" s="22" t="s">
        <v>1402</v>
      </c>
      <c r="I2301" t="s">
        <v>1825</v>
      </c>
      <c r="J2301" s="11" t="str">
        <f t="shared" si="210"/>
        <v>IC.IT.200504</v>
      </c>
      <c r="K2301" s="2" t="s">
        <v>1192</v>
      </c>
      <c r="L2301" t="str">
        <f t="shared" si="211"/>
        <v xml:space="preserve">     Gauze</v>
      </c>
      <c r="M2301" s="12" t="str">
        <f t="shared" si="212"/>
        <v>PI.IC.IT.200504.01</v>
      </c>
      <c r="N2301" s="12"/>
      <c r="O2301" s="12" t="str">
        <f t="shared" si="213"/>
        <v>PH.IC.IT.200504.01</v>
      </c>
      <c r="Q2301" s="12" t="str">
        <f t="shared" si="214"/>
        <v>CL.IC.IT.200504.01</v>
      </c>
    </row>
    <row r="2302" spans="1:17" ht="15">
      <c r="A2302" t="s">
        <v>4089</v>
      </c>
      <c r="C2302" s="2" t="s">
        <v>6396</v>
      </c>
      <c r="E2302" s="2" t="s">
        <v>7071</v>
      </c>
      <c r="F2302" t="s">
        <v>4609</v>
      </c>
      <c r="G2302" t="s">
        <v>1997</v>
      </c>
      <c r="H2302" s="22" t="s">
        <v>1404</v>
      </c>
      <c r="I2302" t="s">
        <v>1998</v>
      </c>
      <c r="J2302" s="11" t="str">
        <f t="shared" si="210"/>
        <v>IC.IT.200505</v>
      </c>
      <c r="K2302" s="2" t="s">
        <v>1192</v>
      </c>
      <c r="L2302" t="str">
        <f t="shared" si="211"/>
        <v xml:space="preserve">     Transparent (Opsite, Tegaderm)</v>
      </c>
      <c r="M2302" s="12" t="str">
        <f t="shared" si="212"/>
        <v>PI.IC.IT.200505.01</v>
      </c>
      <c r="N2302" s="12"/>
      <c r="O2302" s="12" t="str">
        <f t="shared" si="213"/>
        <v>PH.IC.IT.200505.01</v>
      </c>
      <c r="Q2302" s="12" t="str">
        <f t="shared" si="214"/>
        <v>CL.IC.IT.200505.01</v>
      </c>
    </row>
    <row r="2303" spans="1:17" ht="15">
      <c r="A2303" t="s">
        <v>4089</v>
      </c>
      <c r="C2303" s="2" t="s">
        <v>6396</v>
      </c>
      <c r="E2303" s="2" t="s">
        <v>7071</v>
      </c>
      <c r="F2303" t="s">
        <v>4609</v>
      </c>
      <c r="G2303" t="s">
        <v>268</v>
      </c>
      <c r="H2303" s="22" t="s">
        <v>1406</v>
      </c>
      <c r="I2303" t="s">
        <v>1829</v>
      </c>
      <c r="J2303" s="11" t="str">
        <f t="shared" si="210"/>
        <v>IC.IT.200506</v>
      </c>
      <c r="K2303" s="2" t="s">
        <v>1192</v>
      </c>
      <c r="L2303" t="str">
        <f t="shared" si="211"/>
        <v xml:space="preserve">     Antimicrobial disk</v>
      </c>
      <c r="M2303" s="12" t="str">
        <f t="shared" si="212"/>
        <v>PI.IC.IT.200506.01</v>
      </c>
      <c r="N2303" s="12"/>
      <c r="O2303" s="12" t="str">
        <f t="shared" si="213"/>
        <v>PH.IC.IT.200506.01</v>
      </c>
      <c r="Q2303" s="12" t="str">
        <f t="shared" si="214"/>
        <v>CL.IC.IT.200506.01</v>
      </c>
    </row>
    <row r="2304" spans="1:17" ht="15">
      <c r="A2304" t="s">
        <v>4089</v>
      </c>
      <c r="C2304" s="2" t="s">
        <v>6396</v>
      </c>
      <c r="E2304" s="2" t="s">
        <v>7071</v>
      </c>
      <c r="F2304" t="s">
        <v>4609</v>
      </c>
      <c r="G2304" t="s">
        <v>2535</v>
      </c>
      <c r="H2304" s="22" t="s">
        <v>1419</v>
      </c>
      <c r="I2304" t="s">
        <v>2536</v>
      </c>
      <c r="J2304" s="11" t="str">
        <f t="shared" si="210"/>
        <v>IC.IT.200507</v>
      </c>
      <c r="K2304" s="2" t="s">
        <v>1192</v>
      </c>
      <c r="L2304" t="str">
        <f t="shared" si="211"/>
        <v xml:space="preserve">     Gauze Wrap (Kerlix, Kling)</v>
      </c>
      <c r="M2304" s="12" t="str">
        <f t="shared" si="212"/>
        <v>PI.IC.IT.200507.01</v>
      </c>
      <c r="N2304" s="12"/>
      <c r="O2304" s="12" t="str">
        <f t="shared" si="213"/>
        <v>PH.IC.IT.200507.01</v>
      </c>
      <c r="Q2304" s="12" t="str">
        <f t="shared" si="214"/>
        <v>CL.IC.IT.200507.01</v>
      </c>
    </row>
    <row r="2305" spans="1:19" ht="15">
      <c r="A2305" t="s">
        <v>4089</v>
      </c>
      <c r="C2305" s="2" t="s">
        <v>6396</v>
      </c>
      <c r="E2305" s="2" t="s">
        <v>7071</v>
      </c>
      <c r="F2305" t="s">
        <v>4609</v>
      </c>
      <c r="G2305" t="s">
        <v>4705</v>
      </c>
      <c r="H2305" s="22" t="s">
        <v>1550</v>
      </c>
      <c r="I2305" t="s">
        <v>3827</v>
      </c>
      <c r="J2305" s="11" t="str">
        <f t="shared" si="210"/>
        <v>IC.IT.200508</v>
      </c>
      <c r="K2305" s="2" t="s">
        <v>1192</v>
      </c>
      <c r="L2305" t="str">
        <f t="shared" si="211"/>
        <v xml:space="preserve">     Foam dressing</v>
      </c>
      <c r="M2305" s="12" t="str">
        <f t="shared" si="212"/>
        <v>PI.IC.IT.200508.01</v>
      </c>
      <c r="N2305" s="12"/>
      <c r="O2305" s="12" t="str">
        <f t="shared" si="213"/>
        <v>PH.IC.IT.200508.01</v>
      </c>
      <c r="Q2305" s="12" t="str">
        <f t="shared" si="214"/>
        <v>CL.IC.IT.200508.01</v>
      </c>
    </row>
    <row r="2306" spans="1:19" ht="15">
      <c r="A2306" t="s">
        <v>4089</v>
      </c>
      <c r="C2306" s="2" t="s">
        <v>6396</v>
      </c>
      <c r="E2306" s="2" t="s">
        <v>7071</v>
      </c>
      <c r="F2306" t="s">
        <v>4609</v>
      </c>
      <c r="G2306" t="s">
        <v>2537</v>
      </c>
      <c r="H2306" s="22" t="s">
        <v>1551</v>
      </c>
      <c r="I2306" t="s">
        <v>2538</v>
      </c>
      <c r="J2306" s="11" t="str">
        <f t="shared" si="210"/>
        <v>IC.IT.200509</v>
      </c>
      <c r="K2306" s="2" t="s">
        <v>1192</v>
      </c>
      <c r="L2306" t="str">
        <f t="shared" si="211"/>
        <v xml:space="preserve">     Gauze Packing (Iodoform, NuGauze)</v>
      </c>
      <c r="M2306" s="12" t="str">
        <f t="shared" si="212"/>
        <v>PI.IC.IT.200509.01</v>
      </c>
      <c r="N2306" s="12"/>
      <c r="O2306" s="12" t="str">
        <f t="shared" si="213"/>
        <v>PH.IC.IT.200509.01</v>
      </c>
      <c r="Q2306" s="12" t="str">
        <f t="shared" si="214"/>
        <v>CL.IC.IT.200509.01</v>
      </c>
    </row>
    <row r="2307" spans="1:19" ht="15">
      <c r="A2307" t="s">
        <v>4089</v>
      </c>
      <c r="C2307" s="2" t="s">
        <v>6396</v>
      </c>
      <c r="E2307" s="2" t="s">
        <v>7071</v>
      </c>
      <c r="F2307" t="s">
        <v>4609</v>
      </c>
      <c r="G2307" t="s">
        <v>4706</v>
      </c>
      <c r="H2307" s="22" t="s">
        <v>1571</v>
      </c>
      <c r="I2307" t="s">
        <v>3984</v>
      </c>
      <c r="J2307" s="11" t="str">
        <f t="shared" si="210"/>
        <v>IC.IT.200510</v>
      </c>
      <c r="K2307" s="2" t="s">
        <v>1192</v>
      </c>
      <c r="L2307" t="str">
        <f t="shared" si="211"/>
        <v xml:space="preserve">     Hydrocolloidal (Duoderm, Restore)</v>
      </c>
      <c r="M2307" s="12" t="str">
        <f t="shared" si="212"/>
        <v>PI.IC.IT.200510.01</v>
      </c>
      <c r="N2307" s="12"/>
      <c r="O2307" s="12" t="str">
        <f t="shared" si="213"/>
        <v>PH.IC.IT.200510.01</v>
      </c>
      <c r="Q2307" s="12" t="str">
        <f t="shared" si="214"/>
        <v>CL.IC.IT.200510.01</v>
      </c>
    </row>
    <row r="2308" spans="1:19" ht="15">
      <c r="A2308" t="s">
        <v>4089</v>
      </c>
      <c r="C2308" s="2" t="s">
        <v>6396</v>
      </c>
      <c r="E2308" s="2" t="s">
        <v>7071</v>
      </c>
      <c r="F2308" t="s">
        <v>4609</v>
      </c>
      <c r="G2308" t="s">
        <v>269</v>
      </c>
      <c r="H2308" s="2" t="s">
        <v>8048</v>
      </c>
      <c r="I2308" t="s">
        <v>3986</v>
      </c>
      <c r="J2308" s="11" t="str">
        <f t="shared" si="210"/>
        <v>IC.IT.200511</v>
      </c>
      <c r="K2308" s="2" t="s">
        <v>1192</v>
      </c>
      <c r="L2308" t="str">
        <f t="shared" si="211"/>
        <v xml:space="preserve">     Calcium Alginate (Aquacel, Calicare)</v>
      </c>
      <c r="M2308" s="12" t="str">
        <f t="shared" si="212"/>
        <v>PI.IC.IT.200511.01</v>
      </c>
      <c r="N2308" s="12"/>
      <c r="O2308" s="12" t="str">
        <f t="shared" si="213"/>
        <v>PH.IC.IT.200511.01</v>
      </c>
      <c r="Q2308" s="12" t="str">
        <f t="shared" si="214"/>
        <v>CL.IC.IT.200511.01</v>
      </c>
    </row>
    <row r="2309" spans="1:19" ht="15">
      <c r="A2309" t="s">
        <v>4089</v>
      </c>
      <c r="C2309" s="2" t="s">
        <v>6396</v>
      </c>
      <c r="E2309" s="2" t="s">
        <v>7071</v>
      </c>
      <c r="F2309" t="s">
        <v>4609</v>
      </c>
      <c r="G2309" t="s">
        <v>4580</v>
      </c>
      <c r="H2309" s="2" t="s">
        <v>11023</v>
      </c>
      <c r="I2309" t="s">
        <v>4581</v>
      </c>
      <c r="J2309" s="11" t="str">
        <f t="shared" si="210"/>
        <v>IC.IT.200512</v>
      </c>
      <c r="K2309" s="2" t="s">
        <v>1192</v>
      </c>
      <c r="L2309" t="str">
        <f t="shared" si="211"/>
        <v xml:space="preserve">     Hypertonic Hydrogel</v>
      </c>
      <c r="M2309" s="12" t="str">
        <f t="shared" si="212"/>
        <v>PI.IC.IT.200512.01</v>
      </c>
      <c r="N2309" s="12"/>
      <c r="O2309" s="12" t="str">
        <f t="shared" si="213"/>
        <v>PH.IC.IT.200512.01</v>
      </c>
      <c r="Q2309" s="12" t="str">
        <f t="shared" si="214"/>
        <v>CL.IC.IT.200512.01</v>
      </c>
    </row>
    <row r="2310" spans="1:19" ht="15">
      <c r="A2310" t="s">
        <v>4089</v>
      </c>
      <c r="C2310" s="2" t="s">
        <v>6396</v>
      </c>
      <c r="E2310" s="2" t="s">
        <v>7071</v>
      </c>
      <c r="F2310" t="s">
        <v>4609</v>
      </c>
      <c r="G2310" t="s">
        <v>4582</v>
      </c>
      <c r="H2310" s="2" t="s">
        <v>8201</v>
      </c>
      <c r="I2310" t="s">
        <v>3710</v>
      </c>
      <c r="J2310" s="11" t="str">
        <f t="shared" si="210"/>
        <v>IC.IT.200513</v>
      </c>
      <c r="K2310" s="2" t="s">
        <v>1192</v>
      </c>
      <c r="L2310" t="str">
        <f t="shared" si="211"/>
        <v xml:space="preserve">     Hydrogel (Duoderm-gel)</v>
      </c>
      <c r="M2310" s="12" t="str">
        <f t="shared" si="212"/>
        <v>PI.IC.IT.200513.01</v>
      </c>
      <c r="N2310" s="12"/>
      <c r="O2310" s="12" t="str">
        <f t="shared" si="213"/>
        <v>PH.IC.IT.200513.01</v>
      </c>
      <c r="Q2310" s="12" t="str">
        <f t="shared" si="214"/>
        <v>CL.IC.IT.200513.01</v>
      </c>
    </row>
    <row r="2311" spans="1:19" ht="15">
      <c r="A2311" t="s">
        <v>4089</v>
      </c>
      <c r="C2311" s="2" t="s">
        <v>6396</v>
      </c>
      <c r="E2311" s="2" t="s">
        <v>7071</v>
      </c>
      <c r="F2311" t="s">
        <v>4609</v>
      </c>
      <c r="G2311" t="s">
        <v>4583</v>
      </c>
      <c r="H2311" s="2" t="s">
        <v>9621</v>
      </c>
      <c r="I2311" t="s">
        <v>3712</v>
      </c>
      <c r="J2311" s="11" t="str">
        <f t="shared" si="210"/>
        <v>IC.IT.200514</v>
      </c>
      <c r="K2311" s="2" t="s">
        <v>1192</v>
      </c>
      <c r="L2311" t="str">
        <f t="shared" si="211"/>
        <v xml:space="preserve">     Balsam of Peru (Xenaderm)</v>
      </c>
      <c r="M2311" s="12" t="str">
        <f t="shared" si="212"/>
        <v>PI.IC.IT.200514.01</v>
      </c>
      <c r="N2311" s="12"/>
      <c r="O2311" s="12" t="str">
        <f t="shared" si="213"/>
        <v>PH.IC.IT.200514.01</v>
      </c>
      <c r="Q2311" s="12" t="str">
        <f t="shared" si="214"/>
        <v>CL.IC.IT.200514.01</v>
      </c>
    </row>
    <row r="2312" spans="1:19" ht="15">
      <c r="A2312" t="s">
        <v>4089</v>
      </c>
      <c r="C2312" s="2" t="s">
        <v>6396</v>
      </c>
      <c r="E2312" s="2" t="s">
        <v>7071</v>
      </c>
      <c r="F2312" t="s">
        <v>4609</v>
      </c>
      <c r="G2312" t="s">
        <v>4584</v>
      </c>
      <c r="H2312" s="2" t="s">
        <v>6135</v>
      </c>
      <c r="I2312" t="s">
        <v>3714</v>
      </c>
      <c r="J2312" s="11" t="str">
        <f t="shared" si="210"/>
        <v>IC.IT.200515</v>
      </c>
      <c r="K2312" s="2" t="s">
        <v>1192</v>
      </c>
      <c r="L2312" t="str">
        <f t="shared" si="211"/>
        <v xml:space="preserve">     Bismuth Gauze (Xeroform)</v>
      </c>
      <c r="M2312" s="12" t="str">
        <f t="shared" si="212"/>
        <v>PI.IC.IT.200515.01</v>
      </c>
      <c r="N2312" s="12"/>
      <c r="O2312" s="12" t="str">
        <f t="shared" si="213"/>
        <v>PH.IC.IT.200515.01</v>
      </c>
      <c r="Q2312" s="12" t="str">
        <f t="shared" si="214"/>
        <v>CL.IC.IT.200515.01</v>
      </c>
    </row>
    <row r="2313" spans="1:19" ht="15">
      <c r="A2313" t="s">
        <v>4089</v>
      </c>
      <c r="C2313" s="2" t="s">
        <v>6396</v>
      </c>
      <c r="E2313" s="2" t="s">
        <v>7071</v>
      </c>
      <c r="F2313" t="s">
        <v>4609</v>
      </c>
      <c r="G2313" t="s">
        <v>4585</v>
      </c>
      <c r="H2313" s="2" t="s">
        <v>5740</v>
      </c>
      <c r="I2313" t="s">
        <v>4586</v>
      </c>
      <c r="J2313" s="11" t="str">
        <f t="shared" si="210"/>
        <v>IC.IT.200516</v>
      </c>
      <c r="K2313" s="2" t="s">
        <v>1192</v>
      </c>
      <c r="L2313" t="str">
        <f t="shared" si="211"/>
        <v xml:space="preserve">     Negative Pressure Wound Therapy:  add protocol</v>
      </c>
      <c r="M2313" s="12" t="str">
        <f t="shared" si="212"/>
        <v>PI.IC.IT.200516.01</v>
      </c>
      <c r="N2313" s="12"/>
      <c r="O2313" s="12" t="str">
        <f t="shared" si="213"/>
        <v>PH.IC.IT.200516.01</v>
      </c>
      <c r="Q2313" s="12" t="str">
        <f t="shared" si="214"/>
        <v>CL.IC.IT.200516.01</v>
      </c>
    </row>
    <row r="2314" spans="1:19" ht="15">
      <c r="A2314" t="s">
        <v>4089</v>
      </c>
      <c r="C2314" s="2" t="s">
        <v>6396</v>
      </c>
      <c r="E2314" s="2" t="s">
        <v>7071</v>
      </c>
      <c r="F2314" t="s">
        <v>4609</v>
      </c>
      <c r="G2314" t="s">
        <v>1881</v>
      </c>
      <c r="H2314" s="2" t="s">
        <v>1138</v>
      </c>
      <c r="I2314" t="s">
        <v>1882</v>
      </c>
      <c r="J2314" s="11" t="str">
        <f t="shared" si="210"/>
        <v>IC.IT.200517</v>
      </c>
      <c r="K2314" s="2" t="s">
        <v>1192</v>
      </c>
      <c r="L2314" t="str">
        <f t="shared" si="211"/>
        <v xml:space="preserve">     Non-adhering (Telfa)</v>
      </c>
      <c r="M2314" s="12" t="str">
        <f t="shared" si="212"/>
        <v>PI.IC.IT.200517.01</v>
      </c>
      <c r="N2314" s="12"/>
      <c r="O2314" s="12" t="str">
        <f t="shared" si="213"/>
        <v>PH.IC.IT.200517.01</v>
      </c>
      <c r="Q2314" s="12" t="str">
        <f t="shared" si="214"/>
        <v>CL.IC.IT.200517.01</v>
      </c>
    </row>
    <row r="2315" spans="1:19" ht="15">
      <c r="A2315" t="s">
        <v>4089</v>
      </c>
      <c r="C2315" s="2" t="s">
        <v>6396</v>
      </c>
      <c r="E2315" s="2" t="s">
        <v>7071</v>
      </c>
      <c r="F2315" t="s">
        <v>4609</v>
      </c>
      <c r="G2315" t="s">
        <v>2684</v>
      </c>
      <c r="H2315" s="2" t="s">
        <v>965</v>
      </c>
      <c r="I2315" t="s">
        <v>930</v>
      </c>
      <c r="J2315" s="11" t="str">
        <f t="shared" si="210"/>
        <v>IC.IT.200518</v>
      </c>
      <c r="K2315" s="2" t="s">
        <v>1192</v>
      </c>
      <c r="L2315" t="str">
        <f t="shared" si="211"/>
        <v xml:space="preserve">     Other: specify</v>
      </c>
      <c r="M2315" s="12" t="str">
        <f t="shared" si="212"/>
        <v>PI.IC.IT.200518.01</v>
      </c>
      <c r="N2315" s="12"/>
      <c r="O2315" s="12" t="str">
        <f t="shared" si="213"/>
        <v>PH.IC.IT.200518.01</v>
      </c>
      <c r="Q2315" s="12" t="str">
        <f t="shared" si="214"/>
        <v>CL.IC.IT.200518.01</v>
      </c>
    </row>
    <row r="2316" spans="1:19" ht="15">
      <c r="A2316" t="s">
        <v>4089</v>
      </c>
      <c r="C2316" s="2" t="s">
        <v>6396</v>
      </c>
      <c r="E2316" s="2" t="s">
        <v>7071</v>
      </c>
      <c r="F2316" t="s">
        <v>4609</v>
      </c>
      <c r="G2316" s="2" t="s">
        <v>4587</v>
      </c>
      <c r="H2316" s="2" t="s">
        <v>967</v>
      </c>
      <c r="I2316" s="2" t="s">
        <v>4588</v>
      </c>
      <c r="J2316" s="11" t="str">
        <f t="shared" si="210"/>
        <v>IC.IT.200519</v>
      </c>
      <c r="K2316" s="2" t="s">
        <v>1192</v>
      </c>
      <c r="L2316" t="str">
        <f t="shared" si="211"/>
        <v xml:space="preserve">  ABD Pad</v>
      </c>
      <c r="M2316" s="12" t="str">
        <f t="shared" si="212"/>
        <v>PI.IC.IT.200519.01</v>
      </c>
      <c r="N2316" s="12"/>
      <c r="O2316" s="12" t="str">
        <f t="shared" si="213"/>
        <v>PH.IC.IT.200519.01</v>
      </c>
      <c r="Q2316" s="12" t="str">
        <f t="shared" si="214"/>
        <v>CL.IC.IT.200519.01</v>
      </c>
      <c r="R2316" t="s">
        <v>1141</v>
      </c>
      <c r="S2316">
        <v>786</v>
      </c>
    </row>
    <row r="2317" spans="1:19" ht="15">
      <c r="A2317" t="s">
        <v>4089</v>
      </c>
      <c r="C2317" s="2" t="s">
        <v>6396</v>
      </c>
      <c r="E2317" s="2" t="s">
        <v>7071</v>
      </c>
      <c r="F2317" t="s">
        <v>4609</v>
      </c>
      <c r="G2317" s="2" t="s">
        <v>4589</v>
      </c>
      <c r="H2317" s="2" t="s">
        <v>6396</v>
      </c>
      <c r="I2317" s="2" t="s">
        <v>4736</v>
      </c>
      <c r="J2317" s="11" t="str">
        <f t="shared" si="210"/>
        <v>IC.IT.200520</v>
      </c>
      <c r="K2317" s="2" t="s">
        <v>1192</v>
      </c>
      <c r="L2317" t="str">
        <f t="shared" si="211"/>
        <v xml:space="preserve">  Vaseline gauze</v>
      </c>
      <c r="M2317" s="12" t="str">
        <f t="shared" si="212"/>
        <v>PI.IC.IT.200520.01</v>
      </c>
      <c r="N2317" s="12"/>
      <c r="O2317" s="12" t="str">
        <f t="shared" si="213"/>
        <v>PH.IC.IT.200520.01</v>
      </c>
      <c r="Q2317" s="12" t="str">
        <f t="shared" si="214"/>
        <v>CL.IC.IT.200520.01</v>
      </c>
      <c r="R2317" t="s">
        <v>1141</v>
      </c>
      <c r="S2317">
        <v>787</v>
      </c>
    </row>
    <row r="2318" spans="1:19" ht="15">
      <c r="A2318" t="s">
        <v>4089</v>
      </c>
      <c r="C2318" s="2" t="s">
        <v>6396</v>
      </c>
      <c r="D2318" t="s">
        <v>9791</v>
      </c>
      <c r="E2318" s="2" t="s">
        <v>6888</v>
      </c>
      <c r="F2318" t="s">
        <v>4609</v>
      </c>
      <c r="G2318" t="s">
        <v>1832</v>
      </c>
      <c r="H2318" s="22" t="s">
        <v>1396</v>
      </c>
      <c r="I2318" t="s">
        <v>1833</v>
      </c>
      <c r="J2318" s="11" t="str">
        <f t="shared" si="210"/>
        <v>IC.IT.200601</v>
      </c>
      <c r="K2318" s="2" t="s">
        <v>11324</v>
      </c>
      <c r="L2318" t="str">
        <f t="shared" si="211"/>
        <v xml:space="preserve">     Clean, dry and intact</v>
      </c>
      <c r="M2318" s="12" t="str">
        <f t="shared" si="212"/>
        <v>PI.IC.IT.200601.01</v>
      </c>
      <c r="N2318" s="12"/>
      <c r="O2318" s="12" t="str">
        <f t="shared" si="213"/>
        <v>PH.IC.IT.200601.01</v>
      </c>
      <c r="Q2318" s="12" t="str">
        <f t="shared" si="214"/>
        <v>CL.IC.IT.200601.01</v>
      </c>
    </row>
    <row r="2319" spans="1:19" ht="15">
      <c r="A2319" t="s">
        <v>4089</v>
      </c>
      <c r="C2319" s="2" t="s">
        <v>6396</v>
      </c>
      <c r="E2319" s="2" t="s">
        <v>6888</v>
      </c>
      <c r="F2319" t="s">
        <v>4609</v>
      </c>
      <c r="G2319" t="s">
        <v>2009</v>
      </c>
      <c r="H2319" s="22" t="s">
        <v>1398</v>
      </c>
      <c r="I2319" t="s">
        <v>2010</v>
      </c>
      <c r="J2319" s="11" t="str">
        <f t="shared" si="210"/>
        <v>IC.IT.200602</v>
      </c>
      <c r="K2319" s="2" t="s">
        <v>11324</v>
      </c>
      <c r="L2319" t="str">
        <f t="shared" si="211"/>
        <v xml:space="preserve">     Reinforced: specify date/time</v>
      </c>
      <c r="M2319" s="12" t="str">
        <f t="shared" si="212"/>
        <v>PI.IC.IT.200602.01</v>
      </c>
      <c r="N2319" s="12"/>
      <c r="O2319" s="12" t="str">
        <f t="shared" si="213"/>
        <v>PH.IC.IT.200602.01</v>
      </c>
      <c r="Q2319" s="12" t="str">
        <f t="shared" si="214"/>
        <v>CL.IC.IT.200602.01</v>
      </c>
    </row>
    <row r="2320" spans="1:19" ht="15">
      <c r="A2320" t="s">
        <v>4089</v>
      </c>
      <c r="C2320" s="2" t="s">
        <v>6396</v>
      </c>
      <c r="E2320" s="2" t="s">
        <v>6888</v>
      </c>
      <c r="F2320" t="s">
        <v>4609</v>
      </c>
      <c r="G2320" t="s">
        <v>4590</v>
      </c>
      <c r="H2320" s="22" t="s">
        <v>1400</v>
      </c>
      <c r="I2320" t="s">
        <v>1811</v>
      </c>
      <c r="J2320" s="11" t="str">
        <f t="shared" si="210"/>
        <v>IC.IT.200603</v>
      </c>
      <c r="K2320" s="2" t="s">
        <v>11324</v>
      </c>
      <c r="L2320" t="str">
        <f t="shared" si="211"/>
        <v xml:space="preserve">     Changed: specify date/time</v>
      </c>
      <c r="M2320" s="12" t="str">
        <f t="shared" si="212"/>
        <v>PI.IC.IT.200603.01</v>
      </c>
      <c r="N2320" s="12"/>
      <c r="O2320" s="12" t="str">
        <f t="shared" si="213"/>
        <v>PH.IC.IT.200603.01</v>
      </c>
      <c r="Q2320" s="12" t="str">
        <f t="shared" si="214"/>
        <v>CL.IC.IT.200603.01</v>
      </c>
    </row>
    <row r="2321" spans="1:19" ht="15">
      <c r="A2321" t="s">
        <v>4089</v>
      </c>
      <c r="C2321" s="2" t="s">
        <v>6396</v>
      </c>
      <c r="E2321" s="2" t="s">
        <v>6888</v>
      </c>
      <c r="F2321" t="s">
        <v>4609</v>
      </c>
      <c r="G2321" t="s">
        <v>4591</v>
      </c>
      <c r="H2321" s="22" t="s">
        <v>1402</v>
      </c>
      <c r="I2321" t="s">
        <v>1701</v>
      </c>
      <c r="J2321" s="11" t="str">
        <f t="shared" si="210"/>
        <v>IC.IT.200604</v>
      </c>
      <c r="K2321" s="2" t="s">
        <v>11324</v>
      </c>
      <c r="L2321" t="str">
        <f t="shared" si="211"/>
        <v xml:space="preserve">     Wet to Dry: specify date/time</v>
      </c>
      <c r="M2321" s="12" t="str">
        <f t="shared" si="212"/>
        <v>PI.IC.IT.200604.01</v>
      </c>
      <c r="N2321" s="12"/>
      <c r="O2321" s="12" t="str">
        <f t="shared" si="213"/>
        <v>PH.IC.IT.200604.01</v>
      </c>
      <c r="Q2321" s="12" t="str">
        <f t="shared" si="214"/>
        <v>CL.IC.IT.200604.01</v>
      </c>
    </row>
    <row r="2322" spans="1:19" ht="15">
      <c r="A2322" t="s">
        <v>4089</v>
      </c>
      <c r="C2322" s="2" t="s">
        <v>6396</v>
      </c>
      <c r="E2322" s="2" t="s">
        <v>6888</v>
      </c>
      <c r="F2322" t="s">
        <v>4609</v>
      </c>
      <c r="G2322" t="s">
        <v>4719</v>
      </c>
      <c r="H2322" s="22" t="s">
        <v>1404</v>
      </c>
      <c r="I2322" t="s">
        <v>4720</v>
      </c>
      <c r="J2322" s="11" t="str">
        <f t="shared" si="210"/>
        <v>IC.IT.200605</v>
      </c>
      <c r="K2322" s="2" t="s">
        <v>11324</v>
      </c>
      <c r="L2322" t="str">
        <f t="shared" si="211"/>
        <v xml:space="preserve">     Debriding Agent applied: BCMA</v>
      </c>
      <c r="M2322" s="12" t="str">
        <f t="shared" si="212"/>
        <v>PI.IC.IT.200605.01</v>
      </c>
      <c r="N2322" s="12"/>
      <c r="O2322" s="12" t="str">
        <f t="shared" si="213"/>
        <v>PH.IC.IT.200605.01</v>
      </c>
      <c r="Q2322" s="12" t="str">
        <f t="shared" si="214"/>
        <v>CL.IC.IT.200605.01</v>
      </c>
    </row>
    <row r="2323" spans="1:19" ht="15">
      <c r="A2323" t="s">
        <v>4089</v>
      </c>
      <c r="C2323" s="2" t="s">
        <v>6396</v>
      </c>
      <c r="E2323" s="2" t="s">
        <v>6888</v>
      </c>
      <c r="F2323" t="s">
        <v>4737</v>
      </c>
      <c r="G2323" s="2" t="s">
        <v>4797</v>
      </c>
      <c r="H2323" s="22" t="s">
        <v>5740</v>
      </c>
      <c r="I2323" s="2" t="s">
        <v>4797</v>
      </c>
      <c r="J2323" s="11" t="str">
        <f t="shared" si="210"/>
        <v>IC.IT.200616</v>
      </c>
      <c r="K2323" s="2" t="s">
        <v>11324</v>
      </c>
      <c r="L2323" t="str">
        <f t="shared" si="211"/>
        <v xml:space="preserve">  Saturated</v>
      </c>
      <c r="M2323" s="12" t="str">
        <f t="shared" si="212"/>
        <v>PI.IC.IT.200616.01</v>
      </c>
      <c r="N2323" s="12"/>
      <c r="O2323" s="12" t="str">
        <f t="shared" si="213"/>
        <v>PH.IC.IT.200616.01</v>
      </c>
      <c r="Q2323" s="12" t="str">
        <f t="shared" si="214"/>
        <v>CL.IC.IT.200616.01</v>
      </c>
      <c r="R2323" t="s">
        <v>1141</v>
      </c>
      <c r="S2323">
        <v>154</v>
      </c>
    </row>
    <row r="2324" spans="1:19" ht="15">
      <c r="A2324" t="s">
        <v>4089</v>
      </c>
      <c r="C2324" s="2" t="s">
        <v>6396</v>
      </c>
      <c r="E2324" s="2" t="s">
        <v>6888</v>
      </c>
      <c r="F2324" t="s">
        <v>4737</v>
      </c>
      <c r="G2324" s="2" t="s">
        <v>4872</v>
      </c>
      <c r="H2324" s="22" t="s">
        <v>6865</v>
      </c>
      <c r="I2324" s="2" t="s">
        <v>4872</v>
      </c>
      <c r="J2324" s="11" t="str">
        <f t="shared" si="210"/>
        <v>IC.IT.200617</v>
      </c>
      <c r="K2324" s="2" t="s">
        <v>11324</v>
      </c>
      <c r="L2324" t="str">
        <f t="shared" si="211"/>
        <v xml:space="preserve">  Stained</v>
      </c>
      <c r="M2324" s="12" t="str">
        <f t="shared" si="212"/>
        <v>PI.IC.IT.200617.01</v>
      </c>
      <c r="N2324" s="12"/>
      <c r="O2324" s="12" t="str">
        <f t="shared" si="213"/>
        <v>PH.IC.IT.200617.01</v>
      </c>
      <c r="Q2324" s="12" t="str">
        <f t="shared" si="214"/>
        <v>CL.IC.IT.200617.01</v>
      </c>
      <c r="R2324" t="s">
        <v>1141</v>
      </c>
      <c r="S2324">
        <v>155</v>
      </c>
    </row>
    <row r="2325" spans="1:19" ht="15">
      <c r="A2325" t="s">
        <v>4089</v>
      </c>
      <c r="C2325" s="2" t="s">
        <v>6396</v>
      </c>
      <c r="E2325" s="2" t="s">
        <v>6888</v>
      </c>
      <c r="F2325" t="s">
        <v>4737</v>
      </c>
      <c r="G2325" s="2" t="s">
        <v>4873</v>
      </c>
      <c r="H2325" s="22" t="s">
        <v>5743</v>
      </c>
      <c r="I2325" s="2" t="s">
        <v>4873</v>
      </c>
      <c r="J2325" s="11" t="str">
        <f t="shared" si="210"/>
        <v>IC.IT.200618</v>
      </c>
      <c r="K2325" s="2" t="s">
        <v>11324</v>
      </c>
      <c r="L2325" t="str">
        <f t="shared" si="211"/>
        <v xml:space="preserve">  Intact</v>
      </c>
      <c r="M2325" s="12" t="str">
        <f t="shared" si="212"/>
        <v>PI.IC.IT.200618.01</v>
      </c>
      <c r="N2325" s="12"/>
      <c r="O2325" s="12" t="str">
        <f t="shared" si="213"/>
        <v>PH.IC.IT.200618.01</v>
      </c>
      <c r="Q2325" s="12" t="str">
        <f t="shared" si="214"/>
        <v>CL.IC.IT.200618.01</v>
      </c>
      <c r="R2325" t="s">
        <v>1141</v>
      </c>
      <c r="S2325">
        <v>156</v>
      </c>
    </row>
    <row r="2326" spans="1:19" ht="15">
      <c r="A2326" t="s">
        <v>4089</v>
      </c>
      <c r="C2326" s="2" t="s">
        <v>6396</v>
      </c>
      <c r="E2326" s="2" t="s">
        <v>6888</v>
      </c>
      <c r="F2326" t="s">
        <v>4737</v>
      </c>
      <c r="G2326" s="2" t="s">
        <v>4874</v>
      </c>
      <c r="H2326" s="22" t="s">
        <v>10174</v>
      </c>
      <c r="I2326" s="2" t="s">
        <v>4874</v>
      </c>
      <c r="J2326" s="11" t="str">
        <f t="shared" si="210"/>
        <v>IC.IT.200619</v>
      </c>
      <c r="K2326" s="2" t="s">
        <v>11324</v>
      </c>
      <c r="L2326" t="str">
        <f t="shared" si="211"/>
        <v xml:space="preserve">  Clean</v>
      </c>
      <c r="M2326" s="12" t="str">
        <f t="shared" si="212"/>
        <v>PI.IC.IT.200619.01</v>
      </c>
      <c r="N2326" s="12"/>
      <c r="O2326" s="12" t="str">
        <f t="shared" si="213"/>
        <v>PH.IC.IT.200619.01</v>
      </c>
      <c r="Q2326" s="12" t="str">
        <f t="shared" si="214"/>
        <v>CL.IC.IT.200619.01</v>
      </c>
      <c r="R2326" t="s">
        <v>1141</v>
      </c>
      <c r="S2326">
        <v>157</v>
      </c>
    </row>
    <row r="2327" spans="1:19" ht="15">
      <c r="A2327" t="s">
        <v>4089</v>
      </c>
      <c r="C2327" s="2" t="s">
        <v>6396</v>
      </c>
      <c r="E2327" s="2" t="s">
        <v>6888</v>
      </c>
      <c r="F2327" t="s">
        <v>4737</v>
      </c>
      <c r="G2327" s="2" t="s">
        <v>4732</v>
      </c>
      <c r="H2327" s="22" t="s">
        <v>6396</v>
      </c>
      <c r="I2327" s="2" t="s">
        <v>4732</v>
      </c>
      <c r="J2327" s="11" t="str">
        <f t="shared" si="210"/>
        <v>IC.IT.200620</v>
      </c>
      <c r="K2327" s="2" t="s">
        <v>11324</v>
      </c>
      <c r="L2327" t="str">
        <f t="shared" si="211"/>
        <v xml:space="preserve">  Dry</v>
      </c>
      <c r="M2327" s="12" t="str">
        <f t="shared" si="212"/>
        <v>PI.IC.IT.200620.01</v>
      </c>
      <c r="N2327" s="12"/>
      <c r="O2327" s="12" t="str">
        <f t="shared" si="213"/>
        <v>PH.IC.IT.200620.01</v>
      </c>
      <c r="Q2327" s="12" t="str">
        <f t="shared" si="214"/>
        <v>CL.IC.IT.200620.01</v>
      </c>
      <c r="R2327" t="s">
        <v>1141</v>
      </c>
      <c r="S2327">
        <v>158</v>
      </c>
    </row>
    <row r="2328" spans="1:19" ht="15">
      <c r="A2328" t="s">
        <v>4089</v>
      </c>
      <c r="C2328" s="2" t="s">
        <v>6396</v>
      </c>
      <c r="D2328" t="s">
        <v>4733</v>
      </c>
      <c r="E2328" s="2" t="s">
        <v>7284</v>
      </c>
      <c r="F2328" t="s">
        <v>4609</v>
      </c>
      <c r="G2328" t="s">
        <v>1779</v>
      </c>
      <c r="H2328" s="22" t="s">
        <v>1406</v>
      </c>
      <c r="I2328" t="s">
        <v>1522</v>
      </c>
      <c r="J2328" s="11" t="str">
        <f t="shared" si="210"/>
        <v>IC.IT.200706</v>
      </c>
      <c r="K2328" s="2" t="s">
        <v>11324</v>
      </c>
      <c r="L2328" t="str">
        <f t="shared" si="211"/>
        <v xml:space="preserve">     Normal Saline</v>
      </c>
      <c r="M2328" s="12" t="str">
        <f t="shared" si="212"/>
        <v>PI.IC.IT.200706.01</v>
      </c>
      <c r="N2328" s="12"/>
      <c r="O2328" s="12" t="str">
        <f t="shared" si="213"/>
        <v>PH.IC.IT.200706.01</v>
      </c>
      <c r="Q2328" s="12" t="str">
        <f t="shared" si="214"/>
        <v>CL.IC.IT.200706.01</v>
      </c>
    </row>
    <row r="2329" spans="1:19" ht="15">
      <c r="A2329" t="s">
        <v>4089</v>
      </c>
      <c r="C2329" s="2" t="s">
        <v>6396</v>
      </c>
      <c r="E2329" s="2" t="s">
        <v>7284</v>
      </c>
      <c r="F2329" t="s">
        <v>4609</v>
      </c>
      <c r="G2329" t="s">
        <v>4755</v>
      </c>
      <c r="H2329" s="22" t="s">
        <v>1419</v>
      </c>
      <c r="I2329" t="s">
        <v>3852</v>
      </c>
      <c r="J2329" s="11" t="str">
        <f t="shared" si="210"/>
        <v>IC.IT.200707</v>
      </c>
      <c r="K2329" s="2" t="s">
        <v>11324</v>
      </c>
      <c r="L2329" t="str">
        <f t="shared" si="211"/>
        <v xml:space="preserve">     Wound cleanser</v>
      </c>
      <c r="M2329" s="12" t="str">
        <f t="shared" si="212"/>
        <v>PI.IC.IT.200707.01</v>
      </c>
      <c r="N2329" s="12"/>
      <c r="O2329" s="12" t="str">
        <f t="shared" si="213"/>
        <v>PH.IC.IT.200707.01</v>
      </c>
      <c r="Q2329" s="12" t="str">
        <f t="shared" si="214"/>
        <v>CL.IC.IT.200707.01</v>
      </c>
    </row>
    <row r="2330" spans="1:19" ht="15">
      <c r="A2330" t="s">
        <v>4089</v>
      </c>
      <c r="C2330" s="2" t="s">
        <v>6396</v>
      </c>
      <c r="E2330" s="2" t="s">
        <v>7284</v>
      </c>
      <c r="F2330" t="s">
        <v>4609</v>
      </c>
      <c r="G2330" t="s">
        <v>3841</v>
      </c>
      <c r="H2330" s="22" t="s">
        <v>1550</v>
      </c>
      <c r="I2330" t="s">
        <v>2394</v>
      </c>
      <c r="J2330" s="11" t="str">
        <f t="shared" si="210"/>
        <v>IC.IT.200708</v>
      </c>
      <c r="K2330" s="2" t="s">
        <v>11324</v>
      </c>
      <c r="L2330" t="str">
        <f t="shared" si="211"/>
        <v xml:space="preserve">      Other: specify</v>
      </c>
      <c r="M2330" s="12" t="str">
        <f t="shared" si="212"/>
        <v>PI.IC.IT.200708.01</v>
      </c>
      <c r="N2330" s="12"/>
      <c r="O2330" s="12" t="str">
        <f t="shared" si="213"/>
        <v>PH.IC.IT.200708.01</v>
      </c>
      <c r="Q2330" s="12" t="str">
        <f t="shared" si="214"/>
        <v>CL.IC.IT.200708.01</v>
      </c>
    </row>
    <row r="2331" spans="1:19" ht="15">
      <c r="A2331" t="s">
        <v>4089</v>
      </c>
      <c r="C2331" s="2" t="s">
        <v>6396</v>
      </c>
      <c r="E2331" s="2" t="s">
        <v>7284</v>
      </c>
      <c r="F2331" t="s">
        <v>4609</v>
      </c>
      <c r="G2331" s="2" t="s">
        <v>4734</v>
      </c>
      <c r="H2331" s="22" t="s">
        <v>5740</v>
      </c>
      <c r="I2331" s="2" t="s">
        <v>4734</v>
      </c>
      <c r="J2331" s="11" t="str">
        <f t="shared" si="210"/>
        <v>IC.IT.200716</v>
      </c>
      <c r="K2331" s="2" t="s">
        <v>11324</v>
      </c>
      <c r="L2331" t="str">
        <f t="shared" si="211"/>
        <v xml:space="preserve"> Betadine</v>
      </c>
      <c r="M2331" s="12" t="str">
        <f t="shared" si="212"/>
        <v>PI.IC.IT.200716.01</v>
      </c>
      <c r="N2331" s="12"/>
      <c r="O2331" s="12" t="str">
        <f t="shared" si="213"/>
        <v>PH.IC.IT.200716.01</v>
      </c>
      <c r="Q2331" s="12" t="str">
        <f t="shared" si="214"/>
        <v>CL.IC.IT.200716.01</v>
      </c>
      <c r="R2331" t="s">
        <v>1141</v>
      </c>
      <c r="S2331">
        <v>790</v>
      </c>
    </row>
    <row r="2332" spans="1:19" ht="15">
      <c r="A2332" t="s">
        <v>4089</v>
      </c>
      <c r="C2332" s="2" t="s">
        <v>6396</v>
      </c>
      <c r="E2332" s="2" t="s">
        <v>7284</v>
      </c>
      <c r="F2332" t="s">
        <v>4609</v>
      </c>
      <c r="G2332" s="2" t="s">
        <v>4735</v>
      </c>
      <c r="H2332" s="22" t="s">
        <v>1138</v>
      </c>
      <c r="I2332" s="2" t="s">
        <v>4735</v>
      </c>
      <c r="J2332" s="11" t="str">
        <f t="shared" si="210"/>
        <v>IC.IT.200717</v>
      </c>
      <c r="K2332" s="2" t="s">
        <v>1192</v>
      </c>
      <c r="L2332" t="str">
        <f t="shared" si="211"/>
        <v xml:space="preserve"> Chlorhexadine</v>
      </c>
      <c r="M2332" s="12" t="str">
        <f t="shared" si="212"/>
        <v>PI.IC.IT.200717.01</v>
      </c>
      <c r="N2332" s="12"/>
      <c r="O2332" s="12" t="str">
        <f t="shared" si="213"/>
        <v>PH.IC.IT.200717.01</v>
      </c>
      <c r="Q2332" s="12" t="str">
        <f t="shared" si="214"/>
        <v>CL.IC.IT.200717.01</v>
      </c>
      <c r="R2332" t="s">
        <v>9277</v>
      </c>
      <c r="S2332">
        <v>792</v>
      </c>
    </row>
    <row r="2333" spans="1:19" ht="15">
      <c r="A2333" t="s">
        <v>4089</v>
      </c>
      <c r="C2333" s="2" t="s">
        <v>6396</v>
      </c>
      <c r="E2333" s="2" t="s">
        <v>7284</v>
      </c>
      <c r="F2333" t="s">
        <v>4609</v>
      </c>
      <c r="G2333" s="2" t="s">
        <v>4768</v>
      </c>
      <c r="H2333" s="22" t="s">
        <v>5743</v>
      </c>
      <c r="I2333" s="2" t="s">
        <v>4768</v>
      </c>
      <c r="J2333" s="11" t="str">
        <f t="shared" si="210"/>
        <v>IC.IT.200718</v>
      </c>
      <c r="K2333" s="2" t="s">
        <v>11324</v>
      </c>
      <c r="L2333" t="str">
        <f t="shared" si="211"/>
        <v xml:space="preserve">  Distilled Water</v>
      </c>
      <c r="M2333" s="12" t="str">
        <f t="shared" si="212"/>
        <v>PI.IC.IT.200718.01</v>
      </c>
      <c r="N2333" s="12"/>
      <c r="O2333" s="12" t="str">
        <f t="shared" si="213"/>
        <v>PH.IC.IT.200718.01</v>
      </c>
      <c r="Q2333" s="12" t="str">
        <f t="shared" si="214"/>
        <v>CL.IC.IT.200718.01</v>
      </c>
      <c r="R2333" t="s">
        <v>9277</v>
      </c>
      <c r="S2333">
        <v>793</v>
      </c>
    </row>
    <row r="2334" spans="1:19" ht="15">
      <c r="A2334" t="s">
        <v>4089</v>
      </c>
      <c r="C2334" s="2" t="s">
        <v>6396</v>
      </c>
      <c r="E2334" s="2" t="s">
        <v>7284</v>
      </c>
      <c r="F2334" t="s">
        <v>4609</v>
      </c>
      <c r="G2334" s="2" t="s">
        <v>4642</v>
      </c>
      <c r="H2334" s="22" t="s">
        <v>10174</v>
      </c>
      <c r="I2334" s="2" t="s">
        <v>4642</v>
      </c>
      <c r="J2334" s="11" t="str">
        <f t="shared" si="210"/>
        <v>IC.IT.200719</v>
      </c>
      <c r="K2334" s="2" t="s">
        <v>11324</v>
      </c>
      <c r="L2334" t="str">
        <f t="shared" si="211"/>
        <v>Peroxide</v>
      </c>
      <c r="M2334" s="12" t="str">
        <f t="shared" si="212"/>
        <v>PI.IC.IT.200719.01</v>
      </c>
      <c r="N2334" s="12"/>
      <c r="O2334" s="12" t="str">
        <f t="shared" si="213"/>
        <v>PH.IC.IT.200719.01</v>
      </c>
      <c r="Q2334" s="12" t="str">
        <f t="shared" si="214"/>
        <v>CL.IC.IT.200719.01</v>
      </c>
      <c r="R2334" t="s">
        <v>1141</v>
      </c>
      <c r="S2334">
        <v>793</v>
      </c>
    </row>
    <row r="2335" spans="1:19" ht="15">
      <c r="A2335" t="s">
        <v>4089</v>
      </c>
      <c r="C2335" s="2" t="s">
        <v>6396</v>
      </c>
      <c r="E2335" s="2" t="s">
        <v>7284</v>
      </c>
      <c r="F2335" t="s">
        <v>4609</v>
      </c>
      <c r="G2335" s="2" t="s">
        <v>4643</v>
      </c>
      <c r="H2335" s="22" t="s">
        <v>6396</v>
      </c>
      <c r="I2335" s="2" t="s">
        <v>4643</v>
      </c>
      <c r="J2335" s="11" t="str">
        <f t="shared" si="210"/>
        <v>IC.IT.200720</v>
      </c>
      <c r="K2335" s="2" t="s">
        <v>11324</v>
      </c>
      <c r="L2335" t="str">
        <f t="shared" si="211"/>
        <v xml:space="preserve">  Dakins Solution</v>
      </c>
      <c r="M2335" s="12" t="str">
        <f t="shared" si="212"/>
        <v>PI.IC.IT.200720.01</v>
      </c>
      <c r="N2335" s="12"/>
      <c r="O2335" s="12" t="str">
        <f t="shared" si="213"/>
        <v>PH.IC.IT.200720.01</v>
      </c>
      <c r="Q2335" s="12" t="str">
        <f t="shared" si="214"/>
        <v>CL.IC.IT.200720.01</v>
      </c>
      <c r="R2335" t="s">
        <v>9277</v>
      </c>
      <c r="S2335">
        <v>794</v>
      </c>
    </row>
    <row r="2336" spans="1:19" ht="15">
      <c r="A2336" t="s">
        <v>4089</v>
      </c>
      <c r="C2336" s="2" t="s">
        <v>6396</v>
      </c>
      <c r="D2336" t="s">
        <v>4869</v>
      </c>
      <c r="E2336" s="2" t="s">
        <v>10093</v>
      </c>
      <c r="F2336" t="s">
        <v>4609</v>
      </c>
      <c r="G2336" t="s">
        <v>1738</v>
      </c>
      <c r="H2336" s="22" t="s">
        <v>1551</v>
      </c>
      <c r="I2336" t="s">
        <v>1001</v>
      </c>
      <c r="J2336" s="11" t="str">
        <f t="shared" si="210"/>
        <v>IC.IT.200809</v>
      </c>
      <c r="K2336" s="2" t="s">
        <v>11324</v>
      </c>
      <c r="L2336" t="str">
        <f t="shared" si="211"/>
        <v xml:space="preserve">     Drsg drainage none</v>
      </c>
      <c r="M2336" s="12" t="str">
        <f t="shared" si="212"/>
        <v>PI.IC.IT.200809.01</v>
      </c>
      <c r="N2336" s="12"/>
      <c r="O2336" s="12" t="str">
        <f t="shared" si="213"/>
        <v>PH.IC.IT.200809.01</v>
      </c>
      <c r="Q2336" s="12" t="str">
        <f t="shared" si="214"/>
        <v>CL.IC.IT.200809.01</v>
      </c>
    </row>
    <row r="2337" spans="1:17" ht="15">
      <c r="A2337" t="s">
        <v>4089</v>
      </c>
      <c r="C2337" s="2" t="s">
        <v>6396</v>
      </c>
      <c r="E2337" s="2" t="s">
        <v>10093</v>
      </c>
      <c r="F2337" t="s">
        <v>4609</v>
      </c>
      <c r="G2337" t="s">
        <v>1739</v>
      </c>
      <c r="H2337" s="22" t="s">
        <v>1571</v>
      </c>
      <c r="I2337" t="s">
        <v>1649</v>
      </c>
      <c r="J2337" s="11" t="str">
        <f t="shared" si="210"/>
        <v>IC.IT.200810</v>
      </c>
      <c r="K2337" s="2" t="s">
        <v>11324</v>
      </c>
      <c r="L2337" t="str">
        <f t="shared" si="211"/>
        <v xml:space="preserve">     Drsg scant amount drainage</v>
      </c>
      <c r="M2337" s="12" t="str">
        <f t="shared" si="212"/>
        <v>PI.IC.IT.200810.01</v>
      </c>
      <c r="N2337" s="12"/>
      <c r="O2337" s="12" t="str">
        <f t="shared" si="213"/>
        <v>PH.IC.IT.200810.01</v>
      </c>
      <c r="Q2337" s="12" t="str">
        <f t="shared" si="214"/>
        <v>CL.IC.IT.200810.01</v>
      </c>
    </row>
    <row r="2338" spans="1:17" ht="15">
      <c r="A2338" t="s">
        <v>4089</v>
      </c>
      <c r="C2338" s="2" t="s">
        <v>6396</v>
      </c>
      <c r="E2338" s="2" t="s">
        <v>10093</v>
      </c>
      <c r="F2338" t="s">
        <v>4609</v>
      </c>
      <c r="G2338" t="s">
        <v>1740</v>
      </c>
      <c r="H2338" s="2" t="s">
        <v>8048</v>
      </c>
      <c r="I2338" t="s">
        <v>1651</v>
      </c>
      <c r="J2338" s="11" t="str">
        <f t="shared" si="210"/>
        <v>IC.IT.200811</v>
      </c>
      <c r="K2338" s="2" t="s">
        <v>11324</v>
      </c>
      <c r="L2338" t="str">
        <f t="shared" si="211"/>
        <v xml:space="preserve">     Drsg small amount drainage</v>
      </c>
      <c r="M2338" s="12" t="str">
        <f t="shared" si="212"/>
        <v>PI.IC.IT.200811.01</v>
      </c>
      <c r="N2338" s="12"/>
      <c r="O2338" s="12" t="str">
        <f t="shared" si="213"/>
        <v>PH.IC.IT.200811.01</v>
      </c>
      <c r="Q2338" s="12" t="str">
        <f t="shared" si="214"/>
        <v>CL.IC.IT.200811.01</v>
      </c>
    </row>
    <row r="2339" spans="1:17" ht="15">
      <c r="A2339" t="s">
        <v>4089</v>
      </c>
      <c r="C2339" s="2" t="s">
        <v>6396</v>
      </c>
      <c r="E2339" s="2" t="s">
        <v>10093</v>
      </c>
      <c r="F2339" t="s">
        <v>4609</v>
      </c>
      <c r="G2339" t="s">
        <v>1741</v>
      </c>
      <c r="H2339" s="2" t="s">
        <v>11023</v>
      </c>
      <c r="I2339" t="s">
        <v>1653</v>
      </c>
      <c r="J2339" s="11" t="str">
        <f t="shared" si="210"/>
        <v>IC.IT.200812</v>
      </c>
      <c r="K2339" s="2" t="s">
        <v>11324</v>
      </c>
      <c r="L2339" t="str">
        <f t="shared" si="211"/>
        <v xml:space="preserve">     Drsg moderate amount drainage</v>
      </c>
      <c r="M2339" s="12" t="str">
        <f t="shared" si="212"/>
        <v>PI.IC.IT.200812.01</v>
      </c>
      <c r="N2339" s="12"/>
      <c r="O2339" s="12" t="str">
        <f t="shared" si="213"/>
        <v>PH.IC.IT.200812.01</v>
      </c>
      <c r="Q2339" s="12" t="str">
        <f t="shared" si="214"/>
        <v>CL.IC.IT.200812.01</v>
      </c>
    </row>
    <row r="2340" spans="1:17" ht="15">
      <c r="A2340" t="s">
        <v>4089</v>
      </c>
      <c r="C2340" s="2" t="s">
        <v>6396</v>
      </c>
      <c r="E2340" s="2" t="s">
        <v>10093</v>
      </c>
      <c r="F2340" t="s">
        <v>4609</v>
      </c>
      <c r="G2340" t="s">
        <v>4644</v>
      </c>
      <c r="H2340" s="2" t="s">
        <v>8201</v>
      </c>
      <c r="I2340" t="s">
        <v>1743</v>
      </c>
      <c r="J2340" s="11" t="str">
        <f t="shared" si="210"/>
        <v>IC.IT.200813</v>
      </c>
      <c r="K2340" s="2" t="s">
        <v>11324</v>
      </c>
      <c r="L2340" t="str">
        <f t="shared" si="211"/>
        <v xml:space="preserve">     Drsg heavy amount drainage </v>
      </c>
      <c r="M2340" s="12" t="str">
        <f t="shared" si="212"/>
        <v>PI.IC.IT.200813.01</v>
      </c>
      <c r="N2340" s="12"/>
      <c r="O2340" s="12" t="str">
        <f t="shared" si="213"/>
        <v>PH.IC.IT.200813.01</v>
      </c>
      <c r="Q2340" s="12" t="str">
        <f t="shared" si="214"/>
        <v>CL.IC.IT.200813.01</v>
      </c>
    </row>
    <row r="2341" spans="1:17" ht="15">
      <c r="A2341" t="s">
        <v>4089</v>
      </c>
      <c r="C2341" s="2" t="s">
        <v>6396</v>
      </c>
      <c r="E2341" s="2" t="s">
        <v>10093</v>
      </c>
      <c r="F2341" t="s">
        <v>4609</v>
      </c>
      <c r="G2341" t="s">
        <v>4645</v>
      </c>
      <c r="H2341" s="2" t="s">
        <v>9621</v>
      </c>
      <c r="I2341" t="s">
        <v>1655</v>
      </c>
      <c r="J2341" s="11" t="str">
        <f t="shared" si="210"/>
        <v>IC.IT.200814</v>
      </c>
      <c r="K2341" s="2" t="s">
        <v>11324</v>
      </c>
      <c r="L2341" t="str">
        <f t="shared" si="211"/>
        <v xml:space="preserve">     Drsg drainage large amount</v>
      </c>
      <c r="M2341" s="12" t="str">
        <f t="shared" si="212"/>
        <v>PI.IC.IT.200814.01</v>
      </c>
      <c r="N2341" s="12"/>
      <c r="O2341" s="12" t="str">
        <f t="shared" si="213"/>
        <v>PH.IC.IT.200814.01</v>
      </c>
      <c r="Q2341" s="12" t="str">
        <f t="shared" si="214"/>
        <v>CL.IC.IT.200814.01</v>
      </c>
    </row>
    <row r="2342" spans="1:17" ht="15">
      <c r="A2342" t="s">
        <v>4089</v>
      </c>
      <c r="C2342" s="2" t="s">
        <v>6396</v>
      </c>
      <c r="E2342" s="2" t="s">
        <v>10093</v>
      </c>
      <c r="F2342" t="s">
        <v>4609</v>
      </c>
      <c r="G2342" t="s">
        <v>4875</v>
      </c>
      <c r="H2342" s="2" t="s">
        <v>6135</v>
      </c>
      <c r="I2342" t="s">
        <v>1488</v>
      </c>
      <c r="J2342" s="11" t="str">
        <f t="shared" si="210"/>
        <v>IC.IT.200815</v>
      </c>
      <c r="K2342" s="2" t="s">
        <v>11324</v>
      </c>
      <c r="L2342" t="str">
        <f t="shared" si="211"/>
        <v xml:space="preserve">     Drsg drainage copious amount </v>
      </c>
      <c r="M2342" s="12" t="str">
        <f t="shared" si="212"/>
        <v>PI.IC.IT.200815.01</v>
      </c>
      <c r="N2342" s="12"/>
      <c r="O2342" s="12" t="str">
        <f t="shared" si="213"/>
        <v>PH.IC.IT.200815.01</v>
      </c>
      <c r="Q2342" s="12" t="str">
        <f t="shared" si="214"/>
        <v>CL.IC.IT.200815.01</v>
      </c>
    </row>
    <row r="2343" spans="1:17" ht="15">
      <c r="A2343" t="s">
        <v>4089</v>
      </c>
      <c r="C2343" s="2" t="s">
        <v>6396</v>
      </c>
      <c r="D2343" t="s">
        <v>4870</v>
      </c>
      <c r="E2343" s="2" t="s">
        <v>10095</v>
      </c>
      <c r="F2343" t="s">
        <v>4609</v>
      </c>
      <c r="G2343" t="s">
        <v>4876</v>
      </c>
      <c r="H2343" s="22" t="s">
        <v>1396</v>
      </c>
      <c r="I2343" t="s">
        <v>1674</v>
      </c>
      <c r="J2343" s="11" t="str">
        <f t="shared" si="210"/>
        <v>IC.IT.200901</v>
      </c>
      <c r="K2343" s="2" t="s">
        <v>11324</v>
      </c>
      <c r="L2343" t="str">
        <f t="shared" si="211"/>
        <v xml:space="preserve">     Drsg drainage unchanged</v>
      </c>
      <c r="M2343" s="12" t="str">
        <f t="shared" si="212"/>
        <v>PI.IC.IT.200901.01</v>
      </c>
      <c r="N2343" s="12"/>
      <c r="O2343" s="12" t="str">
        <f t="shared" si="213"/>
        <v>PH.IC.IT.200901.01</v>
      </c>
      <c r="Q2343" s="12" t="str">
        <f t="shared" si="214"/>
        <v>CL.IC.IT.200901.01</v>
      </c>
    </row>
    <row r="2344" spans="1:17" ht="15">
      <c r="A2344" t="s">
        <v>4089</v>
      </c>
      <c r="C2344" s="2" t="s">
        <v>6396</v>
      </c>
      <c r="E2344" s="2" t="s">
        <v>10095</v>
      </c>
      <c r="F2344" t="s">
        <v>4609</v>
      </c>
      <c r="G2344" t="s">
        <v>1747</v>
      </c>
      <c r="H2344" s="22" t="s">
        <v>1398</v>
      </c>
      <c r="I2344" t="s">
        <v>1673</v>
      </c>
      <c r="J2344" s="11" t="str">
        <f t="shared" ref="J2344:J2407" si="215">CONCATENATE("IC.IT.",C2344,E2344,H2344)</f>
        <v>IC.IT.200902</v>
      </c>
      <c r="K2344" s="2" t="s">
        <v>11324</v>
      </c>
      <c r="L2344" t="str">
        <f t="shared" ref="L2344:L2407" si="216">G2344</f>
        <v xml:space="preserve">     Drsg drainage decreasing</v>
      </c>
      <c r="M2344" s="12" t="str">
        <f t="shared" ref="M2344:M2407" si="217">CONCATENATE("PI.",J2344,".",K2344)</f>
        <v>PI.IC.IT.200902.01</v>
      </c>
      <c r="N2344" s="12"/>
      <c r="O2344" s="12" t="str">
        <f t="shared" ref="O2344:O2407" si="218">CONCATENATE("PH.",J2344,".",K2344)</f>
        <v>PH.IC.IT.200902.01</v>
      </c>
      <c r="Q2344" s="12" t="str">
        <f t="shared" ref="Q2344:Q2407" si="219">CONCATENATE("CL.",J2344,".",K2344)</f>
        <v>CL.IC.IT.200902.01</v>
      </c>
    </row>
    <row r="2345" spans="1:17" ht="15">
      <c r="A2345" t="s">
        <v>4089</v>
      </c>
      <c r="C2345" s="2" t="s">
        <v>6396</v>
      </c>
      <c r="E2345" s="2" t="s">
        <v>10095</v>
      </c>
      <c r="F2345" t="s">
        <v>4609</v>
      </c>
      <c r="G2345" t="s">
        <v>1748</v>
      </c>
      <c r="H2345" s="22" t="s">
        <v>1400</v>
      </c>
      <c r="I2345" t="s">
        <v>1841</v>
      </c>
      <c r="J2345" s="11" t="str">
        <f t="shared" si="215"/>
        <v>IC.IT.200903</v>
      </c>
      <c r="K2345" s="2" t="s">
        <v>11324</v>
      </c>
      <c r="L2345" t="str">
        <f t="shared" si="216"/>
        <v xml:space="preserve">     Drsg drainage increasing</v>
      </c>
      <c r="M2345" s="12" t="str">
        <f t="shared" si="217"/>
        <v>PI.IC.IT.200903.01</v>
      </c>
      <c r="N2345" s="12"/>
      <c r="O2345" s="12" t="str">
        <f t="shared" si="218"/>
        <v>PH.IC.IT.200903.01</v>
      </c>
      <c r="Q2345" s="12" t="str">
        <f t="shared" si="219"/>
        <v>CL.IC.IT.200903.01</v>
      </c>
    </row>
    <row r="2346" spans="1:17" ht="15">
      <c r="A2346" t="s">
        <v>4089</v>
      </c>
      <c r="C2346" s="2" t="s">
        <v>6396</v>
      </c>
      <c r="D2346" s="19" t="s">
        <v>4871</v>
      </c>
      <c r="E2346" s="2" t="s">
        <v>10905</v>
      </c>
      <c r="F2346" t="s">
        <v>5014</v>
      </c>
      <c r="G2346" t="s">
        <v>185</v>
      </c>
      <c r="H2346" s="22" t="s">
        <v>1396</v>
      </c>
      <c r="I2346" t="s">
        <v>4742</v>
      </c>
      <c r="J2346" s="11" t="str">
        <f t="shared" si="215"/>
        <v>IC.IT.201001</v>
      </c>
      <c r="K2346" s="2" t="s">
        <v>11324</v>
      </c>
      <c r="L2346" t="str">
        <f t="shared" si="216"/>
        <v xml:space="preserve">     Continuous</v>
      </c>
      <c r="M2346" s="12" t="str">
        <f t="shared" si="217"/>
        <v>PI.IC.IT.201001.01</v>
      </c>
      <c r="N2346" s="12"/>
      <c r="O2346" s="12" t="str">
        <f t="shared" si="218"/>
        <v>PH.IC.IT.201001.01</v>
      </c>
      <c r="Q2346" s="12" t="str">
        <f t="shared" si="219"/>
        <v>CL.IC.IT.201001.01</v>
      </c>
    </row>
    <row r="2347" spans="1:17" ht="15">
      <c r="A2347" t="s">
        <v>4089</v>
      </c>
      <c r="C2347" s="2" t="s">
        <v>6396</v>
      </c>
      <c r="E2347" s="2" t="s">
        <v>10905</v>
      </c>
      <c r="F2347" t="s">
        <v>5014</v>
      </c>
      <c r="G2347" t="s">
        <v>4743</v>
      </c>
      <c r="H2347" s="22" t="s">
        <v>1398</v>
      </c>
      <c r="I2347" t="s">
        <v>2407</v>
      </c>
      <c r="J2347" s="11" t="str">
        <f t="shared" si="215"/>
        <v>IC.IT.201002</v>
      </c>
      <c r="K2347" s="2" t="s">
        <v>11324</v>
      </c>
      <c r="L2347" t="str">
        <f t="shared" si="216"/>
        <v xml:space="preserve">     Intermittent</v>
      </c>
      <c r="M2347" s="12" t="str">
        <f t="shared" si="217"/>
        <v>PI.IC.IT.201002.01</v>
      </c>
      <c r="N2347" s="12"/>
      <c r="O2347" s="12" t="str">
        <f t="shared" si="218"/>
        <v>PH.IC.IT.201002.01</v>
      </c>
      <c r="Q2347" s="12" t="str">
        <f t="shared" si="219"/>
        <v>CL.IC.IT.201002.01</v>
      </c>
    </row>
    <row r="2348" spans="1:17" ht="15">
      <c r="A2348" t="s">
        <v>4089</v>
      </c>
      <c r="C2348" s="2" t="s">
        <v>6396</v>
      </c>
      <c r="D2348" s="19" t="s">
        <v>4862</v>
      </c>
      <c r="E2348" s="2" t="s">
        <v>8048</v>
      </c>
      <c r="F2348" t="s">
        <v>5014</v>
      </c>
      <c r="G2348" t="s">
        <v>4745</v>
      </c>
      <c r="H2348" s="22" t="s">
        <v>1396</v>
      </c>
      <c r="I2348" t="s">
        <v>4746</v>
      </c>
      <c r="J2348" s="11" t="str">
        <f t="shared" si="215"/>
        <v>IC.IT.201101</v>
      </c>
      <c r="K2348" s="2" t="s">
        <v>11324</v>
      </c>
      <c r="L2348" t="str">
        <f t="shared" si="216"/>
        <v xml:space="preserve">     125 mmHg</v>
      </c>
      <c r="M2348" s="12" t="str">
        <f t="shared" si="217"/>
        <v>PI.IC.IT.201101.01</v>
      </c>
      <c r="N2348" s="12"/>
      <c r="O2348" s="12" t="str">
        <f t="shared" si="218"/>
        <v>PH.IC.IT.201101.01</v>
      </c>
      <c r="Q2348" s="12" t="str">
        <f t="shared" si="219"/>
        <v>CL.IC.IT.201101.01</v>
      </c>
    </row>
    <row r="2349" spans="1:17" ht="15">
      <c r="A2349" t="s">
        <v>4089</v>
      </c>
      <c r="C2349" s="2" t="s">
        <v>6396</v>
      </c>
      <c r="E2349" s="2" t="s">
        <v>8048</v>
      </c>
      <c r="F2349" t="s">
        <v>5014</v>
      </c>
      <c r="G2349" t="s">
        <v>4747</v>
      </c>
      <c r="H2349" s="22" t="s">
        <v>1398</v>
      </c>
      <c r="I2349" t="s">
        <v>4748</v>
      </c>
      <c r="J2349" s="11" t="str">
        <f t="shared" si="215"/>
        <v>IC.IT.201102</v>
      </c>
      <c r="K2349" s="2" t="s">
        <v>11324</v>
      </c>
      <c r="L2349" t="str">
        <f t="shared" si="216"/>
        <v xml:space="preserve">     75 mmHg</v>
      </c>
      <c r="M2349" s="12" t="str">
        <f t="shared" si="217"/>
        <v>PI.IC.IT.201102.01</v>
      </c>
      <c r="N2349" s="12"/>
      <c r="O2349" s="12" t="str">
        <f t="shared" si="218"/>
        <v>PH.IC.IT.201102.01</v>
      </c>
      <c r="Q2349" s="12" t="str">
        <f t="shared" si="219"/>
        <v>CL.IC.IT.201102.01</v>
      </c>
    </row>
    <row r="2350" spans="1:17" ht="15">
      <c r="A2350" t="s">
        <v>4089</v>
      </c>
      <c r="C2350" s="2" t="s">
        <v>6396</v>
      </c>
      <c r="E2350" s="2" t="s">
        <v>8048</v>
      </c>
      <c r="F2350" t="s">
        <v>5014</v>
      </c>
      <c r="G2350" t="s">
        <v>4749</v>
      </c>
      <c r="H2350" s="22" t="s">
        <v>1400</v>
      </c>
      <c r="I2350" t="s">
        <v>4750</v>
      </c>
      <c r="J2350" s="11" t="str">
        <f t="shared" si="215"/>
        <v>IC.IT.201103</v>
      </c>
      <c r="K2350" s="2" t="s">
        <v>11324</v>
      </c>
      <c r="L2350" t="str">
        <f t="shared" si="216"/>
        <v xml:space="preserve">     25 mmHg</v>
      </c>
      <c r="M2350" s="12" t="str">
        <f t="shared" si="217"/>
        <v>PI.IC.IT.201103.01</v>
      </c>
      <c r="N2350" s="12"/>
      <c r="O2350" s="12" t="str">
        <f t="shared" si="218"/>
        <v>PH.IC.IT.201103.01</v>
      </c>
      <c r="Q2350" s="12" t="str">
        <f t="shared" si="219"/>
        <v>CL.IC.IT.201103.01</v>
      </c>
    </row>
    <row r="2351" spans="1:17" ht="15">
      <c r="A2351" t="s">
        <v>4089</v>
      </c>
      <c r="C2351" s="2" t="s">
        <v>6396</v>
      </c>
      <c r="E2351" s="2" t="s">
        <v>8048</v>
      </c>
      <c r="F2351" t="s">
        <v>5014</v>
      </c>
      <c r="G2351" t="s">
        <v>4751</v>
      </c>
      <c r="H2351" s="22" t="s">
        <v>1402</v>
      </c>
      <c r="I2351" t="s">
        <v>4889</v>
      </c>
      <c r="J2351" s="11" t="str">
        <f t="shared" si="215"/>
        <v>IC.IT.201104</v>
      </c>
      <c r="K2351" s="2" t="s">
        <v>11324</v>
      </c>
      <c r="L2351" t="str">
        <f t="shared" si="216"/>
        <v xml:space="preserve">     50 mmHg</v>
      </c>
      <c r="M2351" s="12" t="str">
        <f t="shared" si="217"/>
        <v>PI.IC.IT.201104.01</v>
      </c>
      <c r="N2351" s="12"/>
      <c r="O2351" s="12" t="str">
        <f t="shared" si="218"/>
        <v>PH.IC.IT.201104.01</v>
      </c>
      <c r="Q2351" s="12" t="str">
        <f t="shared" si="219"/>
        <v>CL.IC.IT.201104.01</v>
      </c>
    </row>
    <row r="2352" spans="1:17" ht="15">
      <c r="A2352" t="s">
        <v>4089</v>
      </c>
      <c r="C2352" s="2" t="s">
        <v>6396</v>
      </c>
      <c r="E2352" s="2" t="s">
        <v>8048</v>
      </c>
      <c r="F2352" t="s">
        <v>5014</v>
      </c>
      <c r="G2352" t="s">
        <v>4890</v>
      </c>
      <c r="H2352" s="22" t="s">
        <v>1404</v>
      </c>
      <c r="I2352" t="s">
        <v>4891</v>
      </c>
      <c r="J2352" s="11" t="str">
        <f t="shared" si="215"/>
        <v>IC.IT.201105</v>
      </c>
      <c r="K2352" s="2" t="s">
        <v>11324</v>
      </c>
      <c r="L2352" t="str">
        <f t="shared" si="216"/>
        <v xml:space="preserve">     100 mmHg</v>
      </c>
      <c r="M2352" s="12" t="str">
        <f t="shared" si="217"/>
        <v>PI.IC.IT.201105.01</v>
      </c>
      <c r="N2352" s="12"/>
      <c r="O2352" s="12" t="str">
        <f t="shared" si="218"/>
        <v>PH.IC.IT.201105.01</v>
      </c>
      <c r="Q2352" s="12" t="str">
        <f t="shared" si="219"/>
        <v>CL.IC.IT.201105.01</v>
      </c>
    </row>
    <row r="2353" spans="1:17" ht="15">
      <c r="A2353" t="s">
        <v>4089</v>
      </c>
      <c r="C2353" s="2" t="s">
        <v>6396</v>
      </c>
      <c r="E2353" s="2" t="s">
        <v>8048</v>
      </c>
      <c r="F2353" t="s">
        <v>5014</v>
      </c>
      <c r="G2353" t="s">
        <v>4884</v>
      </c>
      <c r="H2353" s="22" t="s">
        <v>1406</v>
      </c>
      <c r="I2353" t="s">
        <v>4885</v>
      </c>
      <c r="J2353" s="11" t="str">
        <f t="shared" si="215"/>
        <v>IC.IT.201106</v>
      </c>
      <c r="K2353" s="2" t="s">
        <v>11324</v>
      </c>
      <c r="L2353" t="str">
        <f t="shared" si="216"/>
        <v xml:space="preserve">     150 mmHg</v>
      </c>
      <c r="M2353" s="12" t="str">
        <f t="shared" si="217"/>
        <v>PI.IC.IT.201106.01</v>
      </c>
      <c r="N2353" s="12"/>
      <c r="O2353" s="12" t="str">
        <f t="shared" si="218"/>
        <v>PH.IC.IT.201106.01</v>
      </c>
      <c r="Q2353" s="12" t="str">
        <f t="shared" si="219"/>
        <v>CL.IC.IT.201106.01</v>
      </c>
    </row>
    <row r="2354" spans="1:17" ht="15">
      <c r="A2354" t="s">
        <v>4089</v>
      </c>
      <c r="C2354" s="2" t="s">
        <v>6396</v>
      </c>
      <c r="D2354" s="19" t="s">
        <v>4863</v>
      </c>
      <c r="E2354" s="2" t="s">
        <v>11023</v>
      </c>
      <c r="F2354" t="s">
        <v>5014</v>
      </c>
      <c r="G2354" t="s">
        <v>4887</v>
      </c>
      <c r="H2354" s="22" t="s">
        <v>1396</v>
      </c>
      <c r="I2354" t="s">
        <v>3383</v>
      </c>
      <c r="J2354" s="11" t="str">
        <f t="shared" si="215"/>
        <v>IC.IT.201201</v>
      </c>
      <c r="K2354" s="2" t="s">
        <v>11324</v>
      </c>
      <c r="L2354" t="str">
        <f t="shared" si="216"/>
        <v xml:space="preserve">     Done: specify date/time</v>
      </c>
      <c r="M2354" s="12" t="str">
        <f t="shared" si="217"/>
        <v>PI.IC.IT.201201.01</v>
      </c>
      <c r="N2354" s="12"/>
      <c r="O2354" s="12" t="str">
        <f t="shared" si="218"/>
        <v>PH.IC.IT.201201.01</v>
      </c>
      <c r="Q2354" s="12" t="str">
        <f t="shared" si="219"/>
        <v>CL.IC.IT.201201.01</v>
      </c>
    </row>
    <row r="2355" spans="1:17" ht="15">
      <c r="A2355" t="s">
        <v>4089</v>
      </c>
      <c r="C2355" s="2" t="s">
        <v>6396</v>
      </c>
      <c r="E2355" s="2" t="s">
        <v>11023</v>
      </c>
      <c r="F2355" t="s">
        <v>5014</v>
      </c>
      <c r="G2355" t="s">
        <v>4888</v>
      </c>
      <c r="H2355" s="22" t="s">
        <v>1398</v>
      </c>
      <c r="I2355" t="s">
        <v>1188</v>
      </c>
      <c r="J2355" s="11" t="str">
        <f t="shared" si="215"/>
        <v>IC.IT.201202</v>
      </c>
      <c r="K2355" s="2" t="s">
        <v>11324</v>
      </c>
      <c r="L2355" t="str">
        <f t="shared" si="216"/>
        <v xml:space="preserve">     N/A</v>
      </c>
      <c r="M2355" s="12" t="str">
        <f t="shared" si="217"/>
        <v>PI.IC.IT.201202.01</v>
      </c>
      <c r="N2355" s="12"/>
      <c r="O2355" s="12" t="str">
        <f t="shared" si="218"/>
        <v>PH.IC.IT.201202.01</v>
      </c>
      <c r="Q2355" s="12" t="str">
        <f t="shared" si="219"/>
        <v>CL.IC.IT.201202.01</v>
      </c>
    </row>
    <row r="2356" spans="1:17" ht="15">
      <c r="A2356" t="s">
        <v>4089</v>
      </c>
      <c r="C2356" s="2" t="s">
        <v>6396</v>
      </c>
      <c r="D2356" t="s">
        <v>4864</v>
      </c>
      <c r="E2356" s="2" t="s">
        <v>8201</v>
      </c>
      <c r="F2356" t="s">
        <v>4865</v>
      </c>
      <c r="G2356" t="s">
        <v>5037</v>
      </c>
      <c r="H2356" s="22" t="s">
        <v>1396</v>
      </c>
      <c r="I2356" t="s">
        <v>1820</v>
      </c>
      <c r="J2356" s="11" t="str">
        <f t="shared" si="215"/>
        <v>IC.IT.201301</v>
      </c>
      <c r="K2356" s="2" t="s">
        <v>11324</v>
      </c>
      <c r="L2356" t="str">
        <f t="shared" si="216"/>
        <v xml:space="preserve">     Right</v>
      </c>
      <c r="M2356" s="12" t="str">
        <f t="shared" si="217"/>
        <v>PI.IC.IT.201301.01</v>
      </c>
      <c r="N2356" s="12"/>
      <c r="O2356" s="12" t="str">
        <f t="shared" si="218"/>
        <v>PH.IC.IT.201301.01</v>
      </c>
      <c r="Q2356" s="12" t="str">
        <f t="shared" si="219"/>
        <v>CL.IC.IT.201301.01</v>
      </c>
    </row>
    <row r="2357" spans="1:17" ht="15">
      <c r="A2357" t="s">
        <v>4089</v>
      </c>
      <c r="C2357" s="2" t="s">
        <v>6396</v>
      </c>
      <c r="E2357" s="2" t="s">
        <v>8201</v>
      </c>
      <c r="F2357" t="s">
        <v>4865</v>
      </c>
      <c r="G2357" t="s">
        <v>5038</v>
      </c>
      <c r="H2357" s="22" t="s">
        <v>1398</v>
      </c>
      <c r="I2357" t="s">
        <v>1821</v>
      </c>
      <c r="J2357" s="11" t="str">
        <f t="shared" si="215"/>
        <v>IC.IT.201302</v>
      </c>
      <c r="K2357" s="2" t="s">
        <v>11324</v>
      </c>
      <c r="L2357" t="str">
        <f t="shared" si="216"/>
        <v xml:space="preserve">     Left</v>
      </c>
      <c r="M2357" s="12" t="str">
        <f t="shared" si="217"/>
        <v>PI.IC.IT.201302.01</v>
      </c>
      <c r="N2357" s="12"/>
      <c r="O2357" s="12" t="str">
        <f t="shared" si="218"/>
        <v>PH.IC.IT.201302.01</v>
      </c>
      <c r="Q2357" s="12" t="str">
        <f t="shared" si="219"/>
        <v>CL.IC.IT.201302.01</v>
      </c>
    </row>
    <row r="2358" spans="1:17" ht="15">
      <c r="A2358" t="s">
        <v>4089</v>
      </c>
      <c r="C2358" s="2" t="s">
        <v>6396</v>
      </c>
      <c r="D2358" t="s">
        <v>4866</v>
      </c>
      <c r="E2358" s="2" t="s">
        <v>9621</v>
      </c>
      <c r="F2358" t="s">
        <v>4865</v>
      </c>
      <c r="G2358" t="s">
        <v>5039</v>
      </c>
      <c r="H2358" s="22" t="s">
        <v>1396</v>
      </c>
      <c r="I2358" t="s">
        <v>4141</v>
      </c>
      <c r="J2358" s="11" t="str">
        <f t="shared" si="215"/>
        <v>IC.IT.201401</v>
      </c>
      <c r="K2358" s="2" t="s">
        <v>11324</v>
      </c>
      <c r="L2358" t="str">
        <f t="shared" si="216"/>
        <v xml:space="preserve">     Lateral</v>
      </c>
      <c r="M2358" s="12" t="str">
        <f t="shared" si="217"/>
        <v>PI.IC.IT.201401.01</v>
      </c>
      <c r="N2358" s="12"/>
      <c r="O2358" s="12" t="str">
        <f t="shared" si="218"/>
        <v>PH.IC.IT.201401.01</v>
      </c>
      <c r="Q2358" s="12" t="str">
        <f t="shared" si="219"/>
        <v>CL.IC.IT.201401.01</v>
      </c>
    </row>
    <row r="2359" spans="1:17" ht="15">
      <c r="A2359" t="s">
        <v>4089</v>
      </c>
      <c r="C2359" s="2" t="s">
        <v>6396</v>
      </c>
      <c r="E2359" s="2" t="s">
        <v>9621</v>
      </c>
      <c r="F2359" t="s">
        <v>4865</v>
      </c>
      <c r="G2359" t="s">
        <v>5040</v>
      </c>
      <c r="H2359" s="22" t="s">
        <v>1398</v>
      </c>
      <c r="I2359" t="s">
        <v>4142</v>
      </c>
      <c r="J2359" s="11" t="str">
        <f t="shared" si="215"/>
        <v>IC.IT.201402</v>
      </c>
      <c r="K2359" s="2" t="s">
        <v>11324</v>
      </c>
      <c r="L2359" t="str">
        <f t="shared" si="216"/>
        <v xml:space="preserve">     Medial</v>
      </c>
      <c r="M2359" s="12" t="str">
        <f t="shared" si="217"/>
        <v>PI.IC.IT.201402.01</v>
      </c>
      <c r="N2359" s="12"/>
      <c r="O2359" s="12" t="str">
        <f t="shared" si="218"/>
        <v>PH.IC.IT.201402.01</v>
      </c>
      <c r="Q2359" s="12" t="str">
        <f t="shared" si="219"/>
        <v>CL.IC.IT.201402.01</v>
      </c>
    </row>
    <row r="2360" spans="1:17" ht="15">
      <c r="A2360" t="s">
        <v>4089</v>
      </c>
      <c r="C2360" s="2" t="s">
        <v>6396</v>
      </c>
      <c r="E2360" s="2" t="s">
        <v>9621</v>
      </c>
      <c r="F2360" t="s">
        <v>4865</v>
      </c>
      <c r="G2360" t="s">
        <v>5041</v>
      </c>
      <c r="H2360" s="22" t="s">
        <v>1400</v>
      </c>
      <c r="I2360" t="s">
        <v>4143</v>
      </c>
      <c r="J2360" s="11" t="str">
        <f t="shared" si="215"/>
        <v>IC.IT.201403</v>
      </c>
      <c r="K2360" s="2" t="s">
        <v>11324</v>
      </c>
      <c r="L2360" t="str">
        <f t="shared" si="216"/>
        <v xml:space="preserve">     Anterior</v>
      </c>
      <c r="M2360" s="12" t="str">
        <f t="shared" si="217"/>
        <v>PI.IC.IT.201403.01</v>
      </c>
      <c r="N2360" s="12"/>
      <c r="O2360" s="12" t="str">
        <f t="shared" si="218"/>
        <v>PH.IC.IT.201403.01</v>
      </c>
      <c r="Q2360" s="12" t="str">
        <f t="shared" si="219"/>
        <v>CL.IC.IT.201403.01</v>
      </c>
    </row>
    <row r="2361" spans="1:17" ht="15">
      <c r="A2361" t="s">
        <v>4089</v>
      </c>
      <c r="C2361" s="2" t="s">
        <v>6396</v>
      </c>
      <c r="E2361" s="2" t="s">
        <v>9621</v>
      </c>
      <c r="F2361" t="s">
        <v>4865</v>
      </c>
      <c r="G2361" t="s">
        <v>5042</v>
      </c>
      <c r="H2361" s="22" t="s">
        <v>1402</v>
      </c>
      <c r="I2361" t="s">
        <v>4144</v>
      </c>
      <c r="J2361" s="11" t="str">
        <f t="shared" si="215"/>
        <v>IC.IT.201404</v>
      </c>
      <c r="K2361" s="2" t="s">
        <v>11324</v>
      </c>
      <c r="L2361" t="str">
        <f t="shared" si="216"/>
        <v xml:space="preserve">     Posterior</v>
      </c>
      <c r="M2361" s="12" t="str">
        <f t="shared" si="217"/>
        <v>PI.IC.IT.201404.01</v>
      </c>
      <c r="N2361" s="12"/>
      <c r="O2361" s="12" t="str">
        <f t="shared" si="218"/>
        <v>PH.IC.IT.201404.01</v>
      </c>
      <c r="Q2361" s="12" t="str">
        <f t="shared" si="219"/>
        <v>CL.IC.IT.201404.01</v>
      </c>
    </row>
    <row r="2362" spans="1:17" ht="15">
      <c r="A2362" t="s">
        <v>4089</v>
      </c>
      <c r="C2362" s="2" t="s">
        <v>6396</v>
      </c>
      <c r="E2362" s="2" t="s">
        <v>9621</v>
      </c>
      <c r="F2362" t="s">
        <v>4865</v>
      </c>
      <c r="G2362" t="s">
        <v>5043</v>
      </c>
      <c r="H2362" s="22" t="s">
        <v>1404</v>
      </c>
      <c r="I2362" t="s">
        <v>4286</v>
      </c>
      <c r="J2362" s="11" t="str">
        <f t="shared" si="215"/>
        <v>IC.IT.201405</v>
      </c>
      <c r="K2362" s="2" t="s">
        <v>11324</v>
      </c>
      <c r="L2362" t="str">
        <f t="shared" si="216"/>
        <v xml:space="preserve">     Proximal</v>
      </c>
      <c r="M2362" s="12" t="str">
        <f t="shared" si="217"/>
        <v>PI.IC.IT.201405.01</v>
      </c>
      <c r="N2362" s="12"/>
      <c r="O2362" s="12" t="str">
        <f t="shared" si="218"/>
        <v>PH.IC.IT.201405.01</v>
      </c>
      <c r="Q2362" s="12" t="str">
        <f t="shared" si="219"/>
        <v>CL.IC.IT.201405.01</v>
      </c>
    </row>
    <row r="2363" spans="1:17" ht="15">
      <c r="A2363" t="s">
        <v>4089</v>
      </c>
      <c r="C2363" s="2" t="s">
        <v>6396</v>
      </c>
      <c r="E2363" s="2" t="s">
        <v>9621</v>
      </c>
      <c r="F2363" t="s">
        <v>4865</v>
      </c>
      <c r="G2363" t="s">
        <v>5044</v>
      </c>
      <c r="H2363" s="22" t="s">
        <v>1406</v>
      </c>
      <c r="I2363" t="s">
        <v>4287</v>
      </c>
      <c r="J2363" s="11" t="str">
        <f t="shared" si="215"/>
        <v>IC.IT.201406</v>
      </c>
      <c r="K2363" s="2" t="s">
        <v>11324</v>
      </c>
      <c r="L2363" t="str">
        <f t="shared" si="216"/>
        <v xml:space="preserve">     Distal</v>
      </c>
      <c r="M2363" s="12" t="str">
        <f t="shared" si="217"/>
        <v>PI.IC.IT.201406.01</v>
      </c>
      <c r="N2363" s="12"/>
      <c r="O2363" s="12" t="str">
        <f t="shared" si="218"/>
        <v>PH.IC.IT.201406.01</v>
      </c>
      <c r="Q2363" s="12" t="str">
        <f t="shared" si="219"/>
        <v>CL.IC.IT.201406.01</v>
      </c>
    </row>
    <row r="2364" spans="1:17" ht="15">
      <c r="A2364" t="s">
        <v>4089</v>
      </c>
      <c r="C2364" s="2" t="s">
        <v>6396</v>
      </c>
      <c r="D2364" t="s">
        <v>4867</v>
      </c>
      <c r="E2364" s="2" t="s">
        <v>6135</v>
      </c>
      <c r="F2364" t="s">
        <v>4868</v>
      </c>
      <c r="G2364" t="s">
        <v>5197</v>
      </c>
      <c r="H2364" s="22" t="s">
        <v>1396</v>
      </c>
      <c r="I2364" t="s">
        <v>5197</v>
      </c>
      <c r="J2364" s="11" t="str">
        <f t="shared" si="215"/>
        <v>IC.IT.201501</v>
      </c>
      <c r="K2364" s="2" t="s">
        <v>11324</v>
      </c>
      <c r="L2364" t="str">
        <f t="shared" si="216"/>
        <v>Abdomen</v>
      </c>
      <c r="M2364" s="12" t="str">
        <f t="shared" si="217"/>
        <v>PI.IC.IT.201501.01</v>
      </c>
      <c r="N2364" s="12"/>
      <c r="O2364" s="12" t="str">
        <f t="shared" si="218"/>
        <v>PH.IC.IT.201501.01</v>
      </c>
      <c r="Q2364" s="12" t="str">
        <f t="shared" si="219"/>
        <v>CL.IC.IT.201501.01</v>
      </c>
    </row>
    <row r="2365" spans="1:17" ht="15">
      <c r="A2365" t="s">
        <v>4089</v>
      </c>
      <c r="C2365" s="2" t="s">
        <v>6396</v>
      </c>
      <c r="E2365" s="2" t="s">
        <v>6135</v>
      </c>
      <c r="F2365" t="s">
        <v>4868</v>
      </c>
      <c r="G2365" t="s">
        <v>5198</v>
      </c>
      <c r="H2365" s="22" t="s">
        <v>1398</v>
      </c>
      <c r="I2365" t="s">
        <v>5198</v>
      </c>
      <c r="J2365" s="11" t="str">
        <f t="shared" si="215"/>
        <v>IC.IT.201502</v>
      </c>
      <c r="K2365" s="2" t="s">
        <v>11324</v>
      </c>
      <c r="L2365" t="str">
        <f t="shared" si="216"/>
        <v>Flank</v>
      </c>
      <c r="M2365" s="12" t="str">
        <f t="shared" si="217"/>
        <v>PI.IC.IT.201502.01</v>
      </c>
      <c r="N2365" s="12"/>
      <c r="O2365" s="12" t="str">
        <f t="shared" si="218"/>
        <v>PH.IC.IT.201502.01</v>
      </c>
      <c r="Q2365" s="12" t="str">
        <f t="shared" si="219"/>
        <v>CL.IC.IT.201502.01</v>
      </c>
    </row>
    <row r="2366" spans="1:17" ht="15">
      <c r="A2366" t="s">
        <v>4089</v>
      </c>
      <c r="C2366" s="2" t="s">
        <v>6396</v>
      </c>
      <c r="D2366" t="s">
        <v>5195</v>
      </c>
      <c r="E2366" s="2" t="s">
        <v>5740</v>
      </c>
      <c r="F2366" t="s">
        <v>4868</v>
      </c>
      <c r="G2366" t="s">
        <v>3442</v>
      </c>
      <c r="H2366" s="22" t="s">
        <v>1396</v>
      </c>
      <c r="I2366" t="s">
        <v>3009</v>
      </c>
      <c r="J2366" s="11" t="str">
        <f t="shared" si="215"/>
        <v>IC.IT.201601</v>
      </c>
      <c r="K2366" s="2" t="s">
        <v>11324</v>
      </c>
      <c r="L2366" t="str">
        <f t="shared" si="216"/>
        <v xml:space="preserve">     RUQ</v>
      </c>
      <c r="M2366" s="12" t="str">
        <f t="shared" si="217"/>
        <v>PI.IC.IT.201601.01</v>
      </c>
      <c r="N2366" s="12"/>
      <c r="O2366" s="12" t="str">
        <f t="shared" si="218"/>
        <v>PH.IC.IT.201601.01</v>
      </c>
      <c r="Q2366" s="12" t="str">
        <f t="shared" si="219"/>
        <v>CL.IC.IT.201601.01</v>
      </c>
    </row>
    <row r="2367" spans="1:17" ht="15">
      <c r="A2367" t="s">
        <v>4089</v>
      </c>
      <c r="C2367" s="2" t="s">
        <v>6396</v>
      </c>
      <c r="E2367" s="2" t="s">
        <v>5740</v>
      </c>
      <c r="F2367" t="s">
        <v>4868</v>
      </c>
      <c r="G2367" t="s">
        <v>3477</v>
      </c>
      <c r="H2367" s="22" t="s">
        <v>1398</v>
      </c>
      <c r="I2367" t="s">
        <v>3011</v>
      </c>
      <c r="J2367" s="11" t="str">
        <f t="shared" si="215"/>
        <v>IC.IT.201602</v>
      </c>
      <c r="K2367" s="2" t="s">
        <v>11324</v>
      </c>
      <c r="L2367" t="str">
        <f t="shared" si="216"/>
        <v xml:space="preserve">     RLQ</v>
      </c>
      <c r="M2367" s="12" t="str">
        <f t="shared" si="217"/>
        <v>PI.IC.IT.201602.01</v>
      </c>
      <c r="N2367" s="12"/>
      <c r="O2367" s="12" t="str">
        <f t="shared" si="218"/>
        <v>PH.IC.IT.201602.01</v>
      </c>
      <c r="Q2367" s="12" t="str">
        <f t="shared" si="219"/>
        <v>CL.IC.IT.201602.01</v>
      </c>
    </row>
    <row r="2368" spans="1:17" ht="15">
      <c r="A2368" t="s">
        <v>4089</v>
      </c>
      <c r="C2368" s="2" t="s">
        <v>6396</v>
      </c>
      <c r="E2368" s="2" t="s">
        <v>5740</v>
      </c>
      <c r="F2368" t="s">
        <v>4868</v>
      </c>
      <c r="G2368" t="s">
        <v>3478</v>
      </c>
      <c r="H2368" s="22" t="s">
        <v>1400</v>
      </c>
      <c r="I2368" t="s">
        <v>3013</v>
      </c>
      <c r="J2368" s="11" t="str">
        <f t="shared" si="215"/>
        <v>IC.IT.201603</v>
      </c>
      <c r="K2368" s="2" t="s">
        <v>11324</v>
      </c>
      <c r="L2368" t="str">
        <f t="shared" si="216"/>
        <v xml:space="preserve">     LUQ</v>
      </c>
      <c r="M2368" s="12" t="str">
        <f t="shared" si="217"/>
        <v>PI.IC.IT.201603.01</v>
      </c>
      <c r="N2368" s="12"/>
      <c r="O2368" s="12" t="str">
        <f t="shared" si="218"/>
        <v>PH.IC.IT.201603.01</v>
      </c>
      <c r="Q2368" s="12" t="str">
        <f t="shared" si="219"/>
        <v>CL.IC.IT.201603.01</v>
      </c>
    </row>
    <row r="2369" spans="1:18" ht="15">
      <c r="A2369" t="s">
        <v>4089</v>
      </c>
      <c r="C2369" s="2" t="s">
        <v>6396</v>
      </c>
      <c r="E2369" s="2" t="s">
        <v>5740</v>
      </c>
      <c r="F2369" t="s">
        <v>4868</v>
      </c>
      <c r="G2369" t="s">
        <v>3479</v>
      </c>
      <c r="H2369" s="22" t="s">
        <v>1402</v>
      </c>
      <c r="I2369" t="s">
        <v>3015</v>
      </c>
      <c r="J2369" s="11" t="str">
        <f t="shared" si="215"/>
        <v>IC.IT.201604</v>
      </c>
      <c r="K2369" s="2" t="s">
        <v>11324</v>
      </c>
      <c r="L2369" t="str">
        <f t="shared" si="216"/>
        <v xml:space="preserve">     LLQ</v>
      </c>
      <c r="M2369" s="12" t="str">
        <f t="shared" si="217"/>
        <v>PI.IC.IT.201604.01</v>
      </c>
      <c r="N2369" s="12"/>
      <c r="O2369" s="12" t="str">
        <f t="shared" si="218"/>
        <v>PH.IC.IT.201604.01</v>
      </c>
      <c r="Q2369" s="12" t="str">
        <f t="shared" si="219"/>
        <v>CL.IC.IT.201604.01</v>
      </c>
    </row>
    <row r="2370" spans="1:18" ht="15">
      <c r="A2370" t="s">
        <v>4089</v>
      </c>
      <c r="C2370" s="2" t="s">
        <v>6396</v>
      </c>
      <c r="D2370" t="s">
        <v>5196</v>
      </c>
      <c r="E2370" s="2" t="s">
        <v>6865</v>
      </c>
      <c r="F2370" t="s">
        <v>5334</v>
      </c>
      <c r="G2370" t="s">
        <v>4546</v>
      </c>
      <c r="H2370" s="22" t="s">
        <v>1396</v>
      </c>
      <c r="I2370" t="s">
        <v>4546</v>
      </c>
      <c r="J2370" s="11" t="str">
        <f t="shared" si="215"/>
        <v>IC.IT.201701</v>
      </c>
      <c r="K2370" s="2" t="s">
        <v>11324</v>
      </c>
      <c r="L2370" t="str">
        <f t="shared" si="216"/>
        <v>Arm</v>
      </c>
      <c r="M2370" s="12" t="str">
        <f t="shared" si="217"/>
        <v>PI.IC.IT.201701.01</v>
      </c>
      <c r="N2370" s="12"/>
      <c r="O2370" s="12" t="str">
        <f t="shared" si="218"/>
        <v>PH.IC.IT.201701.01</v>
      </c>
      <c r="Q2370" s="12" t="str">
        <f t="shared" si="219"/>
        <v>CL.IC.IT.201701.01</v>
      </c>
    </row>
    <row r="2371" spans="1:18" ht="15">
      <c r="A2371" t="s">
        <v>4089</v>
      </c>
      <c r="C2371" s="2" t="s">
        <v>6396</v>
      </c>
      <c r="E2371" s="2" t="s">
        <v>6865</v>
      </c>
      <c r="F2371" t="s">
        <v>5334</v>
      </c>
      <c r="G2371" t="s">
        <v>4547</v>
      </c>
      <c r="H2371" s="22" t="s">
        <v>1398</v>
      </c>
      <c r="I2371" t="s">
        <v>4547</v>
      </c>
      <c r="J2371" s="11" t="str">
        <f t="shared" si="215"/>
        <v>IC.IT.201702</v>
      </c>
      <c r="K2371" s="2" t="s">
        <v>11324</v>
      </c>
      <c r="L2371" t="str">
        <f t="shared" si="216"/>
        <v>Elbow</v>
      </c>
      <c r="M2371" s="12" t="str">
        <f t="shared" si="217"/>
        <v>PI.IC.IT.201702.01</v>
      </c>
      <c r="N2371" s="12"/>
      <c r="O2371" s="12" t="str">
        <f t="shared" si="218"/>
        <v>PH.IC.IT.201702.01</v>
      </c>
      <c r="Q2371" s="12" t="str">
        <f t="shared" si="219"/>
        <v>CL.IC.IT.201702.01</v>
      </c>
    </row>
    <row r="2372" spans="1:18" ht="15">
      <c r="A2372" t="s">
        <v>4089</v>
      </c>
      <c r="C2372" s="2" t="s">
        <v>6396</v>
      </c>
      <c r="E2372" s="2" t="s">
        <v>6865</v>
      </c>
      <c r="F2372" t="s">
        <v>5334</v>
      </c>
      <c r="G2372" t="s">
        <v>4675</v>
      </c>
      <c r="H2372" s="22" t="s">
        <v>1400</v>
      </c>
      <c r="I2372" t="s">
        <v>4675</v>
      </c>
      <c r="J2372" s="11" t="str">
        <f t="shared" si="215"/>
        <v>IC.IT.201703</v>
      </c>
      <c r="K2372" s="2" t="s">
        <v>11324</v>
      </c>
      <c r="L2372" t="str">
        <f t="shared" si="216"/>
        <v>Wrist</v>
      </c>
      <c r="M2372" s="12" t="str">
        <f t="shared" si="217"/>
        <v>PI.IC.IT.201703.01</v>
      </c>
      <c r="N2372" s="12"/>
      <c r="O2372" s="12" t="str">
        <f t="shared" si="218"/>
        <v>PH.IC.IT.201703.01</v>
      </c>
      <c r="Q2372" s="12" t="str">
        <f t="shared" si="219"/>
        <v>CL.IC.IT.201703.01</v>
      </c>
    </row>
    <row r="2373" spans="1:18" ht="15">
      <c r="A2373" t="s">
        <v>4089</v>
      </c>
      <c r="C2373" s="2" t="s">
        <v>6396</v>
      </c>
      <c r="E2373" s="2" t="s">
        <v>6865</v>
      </c>
      <c r="F2373" t="s">
        <v>5334</v>
      </c>
      <c r="G2373" t="s">
        <v>1667</v>
      </c>
      <c r="H2373" s="22" t="s">
        <v>1402</v>
      </c>
      <c r="I2373" t="s">
        <v>1667</v>
      </c>
      <c r="J2373" s="11" t="str">
        <f t="shared" si="215"/>
        <v>IC.IT.201704</v>
      </c>
      <c r="K2373" s="2" t="s">
        <v>11324</v>
      </c>
      <c r="L2373" t="str">
        <f t="shared" si="216"/>
        <v>Hand</v>
      </c>
      <c r="M2373" s="12" t="str">
        <f t="shared" si="217"/>
        <v>PI.IC.IT.201704.01</v>
      </c>
      <c r="N2373" s="12"/>
      <c r="O2373" s="12" t="str">
        <f t="shared" si="218"/>
        <v>PH.IC.IT.201704.01</v>
      </c>
      <c r="Q2373" s="12" t="str">
        <f t="shared" si="219"/>
        <v>CL.IC.IT.201704.01</v>
      </c>
    </row>
    <row r="2374" spans="1:18" ht="15">
      <c r="A2374" t="s">
        <v>4089</v>
      </c>
      <c r="C2374" s="2" t="s">
        <v>6396</v>
      </c>
      <c r="E2374" s="2" t="s">
        <v>6865</v>
      </c>
      <c r="F2374" t="s">
        <v>5334</v>
      </c>
      <c r="G2374" t="s">
        <v>4676</v>
      </c>
      <c r="H2374" s="22" t="s">
        <v>1404</v>
      </c>
      <c r="I2374" t="s">
        <v>4677</v>
      </c>
      <c r="J2374" s="11" t="str">
        <f t="shared" si="215"/>
        <v>IC.IT.201705</v>
      </c>
      <c r="K2374" s="2" t="s">
        <v>11324</v>
      </c>
      <c r="L2374" t="str">
        <f t="shared" si="216"/>
        <v>Finger(s): specify</v>
      </c>
      <c r="M2374" s="12" t="str">
        <f t="shared" si="217"/>
        <v>PI.IC.IT.201705.01</v>
      </c>
      <c r="N2374" s="12"/>
      <c r="O2374" s="12" t="str">
        <f t="shared" si="218"/>
        <v>PH.IC.IT.201705.01</v>
      </c>
      <c r="Q2374" s="12" t="str">
        <f t="shared" si="219"/>
        <v>CL.IC.IT.201705.01</v>
      </c>
    </row>
    <row r="2375" spans="1:18" ht="15">
      <c r="A2375" t="s">
        <v>4089</v>
      </c>
      <c r="C2375" s="2" t="s">
        <v>6396</v>
      </c>
      <c r="E2375" s="2" t="s">
        <v>6865</v>
      </c>
      <c r="F2375" t="s">
        <v>5334</v>
      </c>
      <c r="G2375" t="s">
        <v>4803</v>
      </c>
      <c r="H2375" s="22" t="s">
        <v>1406</v>
      </c>
      <c r="I2375" t="s">
        <v>1662</v>
      </c>
      <c r="J2375" s="11" t="str">
        <f t="shared" si="215"/>
        <v>IC.IT.201706</v>
      </c>
      <c r="K2375" s="2" t="s">
        <v>11324</v>
      </c>
      <c r="L2375" t="str">
        <f t="shared" si="216"/>
        <v>Trochanter</v>
      </c>
      <c r="M2375" s="12" t="str">
        <f t="shared" si="217"/>
        <v>PI.IC.IT.201706.01</v>
      </c>
      <c r="N2375" s="12"/>
      <c r="O2375" s="12" t="str">
        <f t="shared" si="218"/>
        <v>PH.IC.IT.201706.01</v>
      </c>
      <c r="Q2375" s="12" t="str">
        <f t="shared" si="219"/>
        <v>CL.IC.IT.201706.01</v>
      </c>
    </row>
    <row r="2376" spans="1:18" ht="15">
      <c r="A2376" t="s">
        <v>4089</v>
      </c>
      <c r="C2376" s="2" t="s">
        <v>6396</v>
      </c>
      <c r="E2376" s="2" t="s">
        <v>6865</v>
      </c>
      <c r="F2376" t="s">
        <v>5334</v>
      </c>
      <c r="G2376" t="s">
        <v>1661</v>
      </c>
      <c r="H2376" s="22" t="s">
        <v>1419</v>
      </c>
      <c r="I2376" t="s">
        <v>1661</v>
      </c>
      <c r="J2376" s="11" t="str">
        <f t="shared" si="215"/>
        <v>IC.IT.201707</v>
      </c>
      <c r="K2376" s="2" t="s">
        <v>11324</v>
      </c>
      <c r="L2376" t="str">
        <f t="shared" si="216"/>
        <v>Knee</v>
      </c>
      <c r="M2376" s="12" t="str">
        <f t="shared" si="217"/>
        <v>PI.IC.IT.201707.01</v>
      </c>
      <c r="N2376" s="12"/>
      <c r="O2376" s="12" t="str">
        <f t="shared" si="218"/>
        <v>PH.IC.IT.201707.01</v>
      </c>
      <c r="Q2376" s="12" t="str">
        <f t="shared" si="219"/>
        <v>CL.IC.IT.201707.01</v>
      </c>
    </row>
    <row r="2377" spans="1:18" ht="15">
      <c r="A2377" t="s">
        <v>4089</v>
      </c>
      <c r="C2377" s="2" t="s">
        <v>6396</v>
      </c>
      <c r="E2377" s="2" t="s">
        <v>6865</v>
      </c>
      <c r="F2377" t="s">
        <v>5334</v>
      </c>
      <c r="G2377" t="s">
        <v>4804</v>
      </c>
      <c r="H2377" s="22" t="s">
        <v>1550</v>
      </c>
      <c r="I2377" t="s">
        <v>1659</v>
      </c>
      <c r="J2377" s="11" t="str">
        <f t="shared" si="215"/>
        <v>IC.IT.201708</v>
      </c>
      <c r="K2377" s="2" t="s">
        <v>11324</v>
      </c>
      <c r="L2377" t="str">
        <f t="shared" si="216"/>
        <v>Malleous</v>
      </c>
      <c r="M2377" s="12" t="str">
        <f t="shared" si="217"/>
        <v>PI.IC.IT.201708.01</v>
      </c>
      <c r="N2377" s="12"/>
      <c r="O2377" s="12" t="str">
        <f t="shared" si="218"/>
        <v>PH.IC.IT.201708.01</v>
      </c>
      <c r="Q2377" s="12" t="str">
        <f t="shared" si="219"/>
        <v>CL.IC.IT.201708.01</v>
      </c>
    </row>
    <row r="2378" spans="1:18" ht="15">
      <c r="A2378" t="s">
        <v>4089</v>
      </c>
      <c r="C2378" s="2" t="s">
        <v>6396</v>
      </c>
      <c r="E2378" s="2" t="s">
        <v>6865</v>
      </c>
      <c r="F2378" t="s">
        <v>5334</v>
      </c>
      <c r="G2378" t="s">
        <v>4805</v>
      </c>
      <c r="H2378" s="22" t="s">
        <v>1551</v>
      </c>
      <c r="I2378" t="s">
        <v>4805</v>
      </c>
      <c r="J2378" s="11" t="str">
        <f t="shared" si="215"/>
        <v>IC.IT.201709</v>
      </c>
      <c r="K2378" s="2" t="s">
        <v>11324</v>
      </c>
      <c r="L2378" t="str">
        <f t="shared" si="216"/>
        <v>Heel</v>
      </c>
      <c r="M2378" s="12" t="str">
        <f t="shared" si="217"/>
        <v>PI.IC.IT.201709.01</v>
      </c>
      <c r="N2378" s="12"/>
      <c r="O2378" s="12" t="str">
        <f t="shared" si="218"/>
        <v>PH.IC.IT.201709.01</v>
      </c>
      <c r="Q2378" s="12" t="str">
        <f t="shared" si="219"/>
        <v>CL.IC.IT.201709.01</v>
      </c>
    </row>
    <row r="2379" spans="1:18" ht="15">
      <c r="A2379" t="s">
        <v>4089</v>
      </c>
      <c r="C2379" s="2" t="s">
        <v>6396</v>
      </c>
      <c r="E2379" s="2" t="s">
        <v>6865</v>
      </c>
      <c r="F2379" t="s">
        <v>5334</v>
      </c>
      <c r="G2379" t="s">
        <v>1658</v>
      </c>
      <c r="H2379" s="22" t="s">
        <v>1571</v>
      </c>
      <c r="I2379" t="s">
        <v>1658</v>
      </c>
      <c r="J2379" s="11" t="str">
        <f t="shared" si="215"/>
        <v>IC.IT.201710</v>
      </c>
      <c r="K2379" s="2" t="s">
        <v>11324</v>
      </c>
      <c r="L2379" t="str">
        <f t="shared" si="216"/>
        <v>Foot</v>
      </c>
      <c r="M2379" s="12" t="str">
        <f t="shared" si="217"/>
        <v>PI.IC.IT.201710.01</v>
      </c>
      <c r="N2379" s="12"/>
      <c r="O2379" s="12" t="str">
        <f t="shared" si="218"/>
        <v>PH.IC.IT.201710.01</v>
      </c>
      <c r="Q2379" s="12" t="str">
        <f t="shared" si="219"/>
        <v>CL.IC.IT.201710.01</v>
      </c>
    </row>
    <row r="2380" spans="1:18" ht="15">
      <c r="A2380" t="s">
        <v>4089</v>
      </c>
      <c r="C2380" s="2" t="s">
        <v>6396</v>
      </c>
      <c r="E2380" s="2" t="s">
        <v>6865</v>
      </c>
      <c r="F2380" t="s">
        <v>5334</v>
      </c>
      <c r="G2380" t="s">
        <v>4806</v>
      </c>
      <c r="H2380" s="22" t="s">
        <v>8048</v>
      </c>
      <c r="I2380" t="s">
        <v>4807</v>
      </c>
      <c r="J2380" s="11" t="str">
        <f t="shared" si="215"/>
        <v>IC.IT.201711</v>
      </c>
      <c r="K2380" s="2" t="s">
        <v>11324</v>
      </c>
      <c r="L2380" t="str">
        <f t="shared" si="216"/>
        <v>Toe(s): specify</v>
      </c>
      <c r="M2380" s="12" t="str">
        <f t="shared" si="217"/>
        <v>PI.IC.IT.201711.01</v>
      </c>
      <c r="N2380" s="12"/>
      <c r="O2380" s="12" t="str">
        <f t="shared" si="218"/>
        <v>PH.IC.IT.201711.01</v>
      </c>
      <c r="Q2380" s="12" t="str">
        <f t="shared" si="219"/>
        <v>CL.IC.IT.201711.01</v>
      </c>
      <c r="R2380" t="s">
        <v>9277</v>
      </c>
    </row>
    <row r="2381" spans="1:18" ht="15">
      <c r="A2381" t="s">
        <v>4089</v>
      </c>
      <c r="C2381" s="2" t="s">
        <v>6396</v>
      </c>
      <c r="D2381" t="s">
        <v>4648</v>
      </c>
      <c r="E2381" s="2" t="s">
        <v>5743</v>
      </c>
      <c r="F2381" t="s">
        <v>4649</v>
      </c>
      <c r="G2381" t="s">
        <v>4326</v>
      </c>
      <c r="H2381" s="22" t="s">
        <v>1398</v>
      </c>
      <c r="I2381" t="s">
        <v>4326</v>
      </c>
      <c r="J2381" s="11" t="str">
        <f t="shared" si="215"/>
        <v>IC.IT.201802</v>
      </c>
      <c r="K2381" s="2" t="s">
        <v>11324</v>
      </c>
      <c r="L2381" t="str">
        <f t="shared" si="216"/>
        <v>Forehead</v>
      </c>
      <c r="M2381" s="12" t="str">
        <f t="shared" si="217"/>
        <v>PI.IC.IT.201802.01</v>
      </c>
      <c r="N2381" s="12"/>
      <c r="O2381" s="12" t="str">
        <f t="shared" si="218"/>
        <v>PH.IC.IT.201802.01</v>
      </c>
      <c r="Q2381" s="12" t="str">
        <f t="shared" si="219"/>
        <v>CL.IC.IT.201802.01</v>
      </c>
    </row>
    <row r="2382" spans="1:18" ht="15">
      <c r="A2382" t="s">
        <v>4089</v>
      </c>
      <c r="C2382" s="2" t="s">
        <v>6396</v>
      </c>
      <c r="E2382" s="2" t="s">
        <v>5743</v>
      </c>
      <c r="F2382" t="s">
        <v>4649</v>
      </c>
      <c r="G2382" t="s">
        <v>4556</v>
      </c>
      <c r="H2382" s="22" t="s">
        <v>1400</v>
      </c>
      <c r="I2382" t="s">
        <v>4556</v>
      </c>
      <c r="J2382" s="11" t="str">
        <f t="shared" si="215"/>
        <v>IC.IT.201803</v>
      </c>
      <c r="K2382" s="2" t="s">
        <v>11324</v>
      </c>
      <c r="L2382" t="str">
        <f t="shared" si="216"/>
        <v>Temporal</v>
      </c>
      <c r="M2382" s="12" t="str">
        <f t="shared" si="217"/>
        <v>PI.IC.IT.201803.01</v>
      </c>
      <c r="N2382" s="12"/>
      <c r="O2382" s="12" t="str">
        <f t="shared" si="218"/>
        <v>PH.IC.IT.201803.01</v>
      </c>
      <c r="Q2382" s="12" t="str">
        <f t="shared" si="219"/>
        <v>CL.IC.IT.201803.01</v>
      </c>
    </row>
    <row r="2383" spans="1:18" ht="15">
      <c r="A2383" t="s">
        <v>4089</v>
      </c>
      <c r="C2383" s="2" t="s">
        <v>6396</v>
      </c>
      <c r="E2383" s="2" t="s">
        <v>5743</v>
      </c>
      <c r="F2383" t="s">
        <v>4649</v>
      </c>
      <c r="G2383" t="s">
        <v>4557</v>
      </c>
      <c r="H2383" s="22" t="s">
        <v>1402</v>
      </c>
      <c r="I2383" t="s">
        <v>4557</v>
      </c>
      <c r="J2383" s="11" t="str">
        <f t="shared" si="215"/>
        <v>IC.IT.201804</v>
      </c>
      <c r="K2383" s="2" t="s">
        <v>11324</v>
      </c>
      <c r="L2383" t="str">
        <f t="shared" si="216"/>
        <v>Parietal</v>
      </c>
      <c r="M2383" s="12" t="str">
        <f t="shared" si="217"/>
        <v>PI.IC.IT.201804.01</v>
      </c>
      <c r="N2383" s="12"/>
      <c r="O2383" s="12" t="str">
        <f t="shared" si="218"/>
        <v>PH.IC.IT.201804.01</v>
      </c>
      <c r="Q2383" s="12" t="str">
        <f t="shared" si="219"/>
        <v>CL.IC.IT.201804.01</v>
      </c>
    </row>
    <row r="2384" spans="1:18" ht="15">
      <c r="A2384" t="s">
        <v>4089</v>
      </c>
      <c r="C2384" s="2" t="s">
        <v>6396</v>
      </c>
      <c r="E2384" s="2" t="s">
        <v>5743</v>
      </c>
      <c r="F2384" t="s">
        <v>4649</v>
      </c>
      <c r="G2384" t="s">
        <v>4335</v>
      </c>
      <c r="H2384" s="22" t="s">
        <v>1404</v>
      </c>
      <c r="I2384" t="s">
        <v>4335</v>
      </c>
      <c r="J2384" s="11" t="str">
        <f t="shared" si="215"/>
        <v>IC.IT.201805</v>
      </c>
      <c r="K2384" s="2" t="s">
        <v>11324</v>
      </c>
      <c r="L2384" t="str">
        <f t="shared" si="216"/>
        <v>Occiput</v>
      </c>
      <c r="M2384" s="12" t="str">
        <f t="shared" si="217"/>
        <v>PI.IC.IT.201805.01</v>
      </c>
      <c r="N2384" s="12"/>
      <c r="O2384" s="12" t="str">
        <f t="shared" si="218"/>
        <v>PH.IC.IT.201805.01</v>
      </c>
      <c r="Q2384" s="12" t="str">
        <f t="shared" si="219"/>
        <v>CL.IC.IT.201805.01</v>
      </c>
    </row>
    <row r="2385" spans="1:17" ht="15">
      <c r="A2385" t="s">
        <v>4089</v>
      </c>
      <c r="C2385" s="2" t="s">
        <v>6396</v>
      </c>
      <c r="E2385" s="2" t="s">
        <v>5743</v>
      </c>
      <c r="F2385" t="s">
        <v>4649</v>
      </c>
      <c r="G2385" t="s">
        <v>4558</v>
      </c>
      <c r="H2385" s="22" t="s">
        <v>1406</v>
      </c>
      <c r="I2385" t="s">
        <v>4822</v>
      </c>
      <c r="J2385" s="11" t="str">
        <f t="shared" si="215"/>
        <v>IC.IT.201806</v>
      </c>
      <c r="K2385" s="2" t="s">
        <v>11324</v>
      </c>
      <c r="L2385" t="str">
        <f t="shared" si="216"/>
        <v>Eye(s)</v>
      </c>
      <c r="M2385" s="12" t="str">
        <f t="shared" si="217"/>
        <v>PI.IC.IT.201806.01</v>
      </c>
      <c r="N2385" s="12"/>
      <c r="O2385" s="12" t="str">
        <f t="shared" si="218"/>
        <v>PH.IC.IT.201806.01</v>
      </c>
      <c r="Q2385" s="12" t="str">
        <f t="shared" si="219"/>
        <v>CL.IC.IT.201806.01</v>
      </c>
    </row>
    <row r="2386" spans="1:17" ht="15">
      <c r="A2386" t="s">
        <v>4089</v>
      </c>
      <c r="C2386" s="2" t="s">
        <v>6396</v>
      </c>
      <c r="E2386" s="2" t="s">
        <v>5743</v>
      </c>
      <c r="F2386" t="s">
        <v>4649</v>
      </c>
      <c r="G2386" t="s">
        <v>4823</v>
      </c>
      <c r="H2386" s="22" t="s">
        <v>1419</v>
      </c>
      <c r="I2386" t="s">
        <v>4824</v>
      </c>
      <c r="J2386" s="11" t="str">
        <f t="shared" si="215"/>
        <v>IC.IT.201807</v>
      </c>
      <c r="K2386" s="2" t="s">
        <v>11324</v>
      </c>
      <c r="L2386" t="str">
        <f t="shared" si="216"/>
        <v>Ear(s)</v>
      </c>
      <c r="M2386" s="12" t="str">
        <f t="shared" si="217"/>
        <v>PI.IC.IT.201807.01</v>
      </c>
      <c r="N2386" s="12"/>
      <c r="O2386" s="12" t="str">
        <f t="shared" si="218"/>
        <v>PH.IC.IT.201807.01</v>
      </c>
      <c r="Q2386" s="12" t="str">
        <f t="shared" si="219"/>
        <v>CL.IC.IT.201807.01</v>
      </c>
    </row>
    <row r="2387" spans="1:17" ht="15">
      <c r="A2387" t="s">
        <v>4089</v>
      </c>
      <c r="C2387" s="2" t="s">
        <v>6396</v>
      </c>
      <c r="E2387" s="2" t="s">
        <v>5743</v>
      </c>
      <c r="F2387" t="s">
        <v>4649</v>
      </c>
      <c r="G2387" t="s">
        <v>4064</v>
      </c>
      <c r="H2387" s="22" t="s">
        <v>1550</v>
      </c>
      <c r="I2387" t="s">
        <v>4064</v>
      </c>
      <c r="J2387" s="11" t="str">
        <f t="shared" si="215"/>
        <v>IC.IT.201808</v>
      </c>
      <c r="K2387" s="2" t="s">
        <v>11324</v>
      </c>
      <c r="L2387" t="str">
        <f t="shared" si="216"/>
        <v>Nose</v>
      </c>
      <c r="M2387" s="12" t="str">
        <f t="shared" si="217"/>
        <v>PI.IC.IT.201808.01</v>
      </c>
      <c r="N2387" s="12"/>
      <c r="O2387" s="12" t="str">
        <f t="shared" si="218"/>
        <v>PH.IC.IT.201808.01</v>
      </c>
      <c r="Q2387" s="12" t="str">
        <f t="shared" si="219"/>
        <v>CL.IC.IT.201808.01</v>
      </c>
    </row>
    <row r="2388" spans="1:17" ht="15">
      <c r="A2388" t="s">
        <v>4089</v>
      </c>
      <c r="C2388" s="2" t="s">
        <v>6396</v>
      </c>
      <c r="E2388" s="2" t="s">
        <v>5743</v>
      </c>
      <c r="F2388" t="s">
        <v>4649</v>
      </c>
      <c r="G2388" t="s">
        <v>4825</v>
      </c>
      <c r="H2388" s="22" t="s">
        <v>1551</v>
      </c>
      <c r="I2388" t="s">
        <v>4825</v>
      </c>
      <c r="J2388" s="11" t="str">
        <f t="shared" si="215"/>
        <v>IC.IT.201809</v>
      </c>
      <c r="K2388" s="2" t="s">
        <v>11324</v>
      </c>
      <c r="L2388" t="str">
        <f t="shared" si="216"/>
        <v>Cheek</v>
      </c>
      <c r="M2388" s="12" t="str">
        <f t="shared" si="217"/>
        <v>PI.IC.IT.201809.01</v>
      </c>
      <c r="N2388" s="12"/>
      <c r="O2388" s="12" t="str">
        <f t="shared" si="218"/>
        <v>PH.IC.IT.201809.01</v>
      </c>
      <c r="Q2388" s="12" t="str">
        <f t="shared" si="219"/>
        <v>CL.IC.IT.201809.01</v>
      </c>
    </row>
    <row r="2389" spans="1:17" ht="15">
      <c r="A2389" t="s">
        <v>4089</v>
      </c>
      <c r="C2389" s="2" t="s">
        <v>6396</v>
      </c>
      <c r="E2389" s="2" t="s">
        <v>5743</v>
      </c>
      <c r="F2389" t="s">
        <v>4649</v>
      </c>
      <c r="G2389" t="s">
        <v>4826</v>
      </c>
      <c r="H2389" s="22" t="s">
        <v>1571</v>
      </c>
      <c r="I2389" t="s">
        <v>4827</v>
      </c>
      <c r="J2389" s="11" t="str">
        <f t="shared" si="215"/>
        <v>IC.IT.201810</v>
      </c>
      <c r="K2389" s="2" t="s">
        <v>11324</v>
      </c>
      <c r="L2389" t="str">
        <f t="shared" si="216"/>
        <v>Lip upper</v>
      </c>
      <c r="M2389" s="12" t="str">
        <f t="shared" si="217"/>
        <v>PI.IC.IT.201810.01</v>
      </c>
      <c r="N2389" s="12"/>
      <c r="O2389" s="12" t="str">
        <f t="shared" si="218"/>
        <v>PH.IC.IT.201810.01</v>
      </c>
      <c r="Q2389" s="12" t="str">
        <f t="shared" si="219"/>
        <v>CL.IC.IT.201810.01</v>
      </c>
    </row>
    <row r="2390" spans="1:17" ht="15">
      <c r="A2390" t="s">
        <v>4089</v>
      </c>
      <c r="C2390" s="2" t="s">
        <v>6396</v>
      </c>
      <c r="E2390" s="2" t="s">
        <v>5743</v>
      </c>
      <c r="F2390" t="s">
        <v>4649</v>
      </c>
      <c r="G2390" t="s">
        <v>4828</v>
      </c>
      <c r="H2390" s="22" t="s">
        <v>1298</v>
      </c>
      <c r="I2390" t="s">
        <v>4829</v>
      </c>
      <c r="J2390" s="11" t="str">
        <f t="shared" si="215"/>
        <v>IC.IT.201811</v>
      </c>
      <c r="K2390" s="2" t="s">
        <v>11324</v>
      </c>
      <c r="L2390" t="str">
        <f t="shared" si="216"/>
        <v>Lip lower</v>
      </c>
      <c r="M2390" s="12" t="str">
        <f t="shared" si="217"/>
        <v>PI.IC.IT.201811.01</v>
      </c>
      <c r="N2390" s="12"/>
      <c r="O2390" s="12" t="str">
        <f t="shared" si="218"/>
        <v>PH.IC.IT.201811.01</v>
      </c>
      <c r="Q2390" s="12" t="str">
        <f t="shared" si="219"/>
        <v>CL.IC.IT.201811.01</v>
      </c>
    </row>
    <row r="2391" spans="1:17" ht="15">
      <c r="A2391" t="s">
        <v>4089</v>
      </c>
      <c r="C2391" s="2" t="s">
        <v>6396</v>
      </c>
      <c r="E2391" s="2" t="s">
        <v>5743</v>
      </c>
      <c r="F2391" t="s">
        <v>4649</v>
      </c>
      <c r="G2391" t="s">
        <v>4830</v>
      </c>
      <c r="H2391" s="22" t="s">
        <v>1299</v>
      </c>
      <c r="I2391" t="s">
        <v>4830</v>
      </c>
      <c r="J2391" s="11" t="str">
        <f t="shared" si="215"/>
        <v>IC.IT.201812</v>
      </c>
      <c r="K2391" s="2" t="s">
        <v>11324</v>
      </c>
      <c r="L2391" t="str">
        <f t="shared" si="216"/>
        <v>Jaw</v>
      </c>
      <c r="M2391" s="12" t="str">
        <f t="shared" si="217"/>
        <v>PI.IC.IT.201812.01</v>
      </c>
      <c r="N2391" s="12"/>
      <c r="O2391" s="12" t="str">
        <f t="shared" si="218"/>
        <v>PH.IC.IT.201812.01</v>
      </c>
      <c r="Q2391" s="12" t="str">
        <f t="shared" si="219"/>
        <v>CL.IC.IT.201812.01</v>
      </c>
    </row>
    <row r="2392" spans="1:17" ht="15">
      <c r="A2392" t="s">
        <v>4089</v>
      </c>
      <c r="C2392" s="2" t="s">
        <v>6396</v>
      </c>
      <c r="E2392" s="2" t="s">
        <v>5743</v>
      </c>
      <c r="F2392" t="s">
        <v>4649</v>
      </c>
      <c r="G2392" t="s">
        <v>4113</v>
      </c>
      <c r="H2392" s="22" t="s">
        <v>1300</v>
      </c>
      <c r="I2392" t="s">
        <v>4113</v>
      </c>
      <c r="J2392" s="11" t="str">
        <f t="shared" si="215"/>
        <v>IC.IT.201813</v>
      </c>
      <c r="K2392" s="2" t="s">
        <v>11324</v>
      </c>
      <c r="L2392" t="str">
        <f t="shared" si="216"/>
        <v>Neck</v>
      </c>
      <c r="M2392" s="12" t="str">
        <f t="shared" si="217"/>
        <v>PI.IC.IT.201813.01</v>
      </c>
      <c r="N2392" s="12"/>
      <c r="O2392" s="12" t="str">
        <f t="shared" si="218"/>
        <v>PH.IC.IT.201813.01</v>
      </c>
      <c r="Q2392" s="12" t="str">
        <f t="shared" si="219"/>
        <v>CL.IC.IT.201813.01</v>
      </c>
    </row>
    <row r="2393" spans="1:17" ht="15">
      <c r="A2393" t="s">
        <v>4089</v>
      </c>
      <c r="C2393" s="2" t="s">
        <v>6396</v>
      </c>
      <c r="E2393" s="2" t="s">
        <v>5743</v>
      </c>
      <c r="F2393" t="s">
        <v>4649</v>
      </c>
      <c r="G2393" t="s">
        <v>4114</v>
      </c>
      <c r="H2393" s="22" t="s">
        <v>1301</v>
      </c>
      <c r="I2393" t="s">
        <v>4115</v>
      </c>
      <c r="J2393" s="11" t="str">
        <f t="shared" si="215"/>
        <v>IC.IT.201814</v>
      </c>
      <c r="K2393" s="2" t="s">
        <v>11324</v>
      </c>
      <c r="L2393" t="str">
        <f t="shared" si="216"/>
        <v>Tracheostomy site</v>
      </c>
      <c r="M2393" s="12" t="str">
        <f t="shared" si="217"/>
        <v>PI.IC.IT.201814.01</v>
      </c>
      <c r="N2393" s="12"/>
      <c r="O2393" s="12" t="str">
        <f t="shared" si="218"/>
        <v>PH.IC.IT.201814.01</v>
      </c>
      <c r="Q2393" s="12" t="str">
        <f t="shared" si="219"/>
        <v>CL.IC.IT.201814.01</v>
      </c>
    </row>
    <row r="2394" spans="1:17" ht="15">
      <c r="A2394" t="s">
        <v>4089</v>
      </c>
      <c r="C2394" s="2" t="s">
        <v>6396</v>
      </c>
      <c r="E2394" s="2" t="s">
        <v>5743</v>
      </c>
      <c r="F2394" t="s">
        <v>4649</v>
      </c>
      <c r="G2394" t="s">
        <v>4116</v>
      </c>
      <c r="H2394" s="22" t="s">
        <v>1468</v>
      </c>
      <c r="I2394" t="s">
        <v>4116</v>
      </c>
      <c r="J2394" s="11" t="str">
        <f t="shared" si="215"/>
        <v>IC.IT.201815</v>
      </c>
      <c r="K2394" s="2" t="s">
        <v>11324</v>
      </c>
      <c r="L2394" t="str">
        <f t="shared" si="216"/>
        <v>Chin</v>
      </c>
      <c r="M2394" s="12" t="str">
        <f t="shared" si="217"/>
        <v>PI.IC.IT.201815.01</v>
      </c>
      <c r="N2394" s="12"/>
      <c r="O2394" s="12" t="str">
        <f t="shared" si="218"/>
        <v>PH.IC.IT.201815.01</v>
      </c>
      <c r="Q2394" s="12" t="str">
        <f t="shared" si="219"/>
        <v>CL.IC.IT.201815.01</v>
      </c>
    </row>
    <row r="2395" spans="1:17" ht="15">
      <c r="A2395" t="s">
        <v>4089</v>
      </c>
      <c r="C2395" s="2" t="s">
        <v>6396</v>
      </c>
      <c r="D2395" t="s">
        <v>4650</v>
      </c>
      <c r="E2395" s="2" t="s">
        <v>10174</v>
      </c>
      <c r="F2395" t="s">
        <v>4651</v>
      </c>
      <c r="G2395" t="s">
        <v>4692</v>
      </c>
      <c r="H2395" s="22" t="s">
        <v>1396</v>
      </c>
      <c r="I2395" t="s">
        <v>4692</v>
      </c>
      <c r="J2395" s="11" t="str">
        <f t="shared" si="215"/>
        <v>IC.IT.201901</v>
      </c>
      <c r="K2395" s="2" t="s">
        <v>11324</v>
      </c>
      <c r="L2395" t="str">
        <f t="shared" si="216"/>
        <v>Hip</v>
      </c>
      <c r="M2395" s="12" t="str">
        <f t="shared" si="217"/>
        <v>PI.IC.IT.201901.01</v>
      </c>
      <c r="N2395" s="12"/>
      <c r="O2395" s="12" t="str">
        <f t="shared" si="218"/>
        <v>PH.IC.IT.201901.01</v>
      </c>
      <c r="Q2395" s="12" t="str">
        <f t="shared" si="219"/>
        <v>CL.IC.IT.201901.01</v>
      </c>
    </row>
    <row r="2396" spans="1:17" ht="15">
      <c r="A2396" t="s">
        <v>4089</v>
      </c>
      <c r="C2396" s="2" t="s">
        <v>6396</v>
      </c>
      <c r="E2396" s="2" t="s">
        <v>10174</v>
      </c>
      <c r="F2396" t="s">
        <v>4651</v>
      </c>
      <c r="G2396" t="s">
        <v>4693</v>
      </c>
      <c r="H2396" s="22" t="s">
        <v>1398</v>
      </c>
      <c r="I2396" t="s">
        <v>4693</v>
      </c>
      <c r="J2396" s="11" t="str">
        <f t="shared" si="215"/>
        <v>IC.IT.201902</v>
      </c>
      <c r="K2396" s="2" t="s">
        <v>11324</v>
      </c>
      <c r="L2396" t="str">
        <f t="shared" si="216"/>
        <v>Groin</v>
      </c>
      <c r="M2396" s="12" t="str">
        <f t="shared" si="217"/>
        <v>PI.IC.IT.201902.01</v>
      </c>
      <c r="N2396" s="12"/>
      <c r="O2396" s="12" t="str">
        <f t="shared" si="218"/>
        <v>PH.IC.IT.201902.01</v>
      </c>
      <c r="Q2396" s="12" t="str">
        <f t="shared" si="219"/>
        <v>CL.IC.IT.201902.01</v>
      </c>
    </row>
    <row r="2397" spans="1:17" ht="15">
      <c r="A2397" t="s">
        <v>4089</v>
      </c>
      <c r="C2397" s="2" t="s">
        <v>6396</v>
      </c>
      <c r="E2397" s="2" t="s">
        <v>10174</v>
      </c>
      <c r="F2397" t="s">
        <v>4651</v>
      </c>
      <c r="G2397" t="s">
        <v>4127</v>
      </c>
      <c r="H2397" s="22" t="s">
        <v>1400</v>
      </c>
      <c r="I2397" t="s">
        <v>4127</v>
      </c>
      <c r="J2397" s="11" t="str">
        <f t="shared" si="215"/>
        <v>IC.IT.201903</v>
      </c>
      <c r="K2397" s="2" t="s">
        <v>11324</v>
      </c>
      <c r="L2397" t="str">
        <f t="shared" si="216"/>
        <v>Penis</v>
      </c>
      <c r="M2397" s="12" t="str">
        <f t="shared" si="217"/>
        <v>PI.IC.IT.201903.01</v>
      </c>
      <c r="N2397" s="12"/>
      <c r="O2397" s="12" t="str">
        <f t="shared" si="218"/>
        <v>PH.IC.IT.201903.01</v>
      </c>
      <c r="Q2397" s="12" t="str">
        <f t="shared" si="219"/>
        <v>CL.IC.IT.201903.01</v>
      </c>
    </row>
    <row r="2398" spans="1:17" ht="15">
      <c r="A2398" t="s">
        <v>4089</v>
      </c>
      <c r="C2398" s="2" t="s">
        <v>6396</v>
      </c>
      <c r="E2398" s="2" t="s">
        <v>10174</v>
      </c>
      <c r="F2398" t="s">
        <v>4651</v>
      </c>
      <c r="G2398" t="s">
        <v>4128</v>
      </c>
      <c r="H2398" s="22" t="s">
        <v>1402</v>
      </c>
      <c r="I2398" t="s">
        <v>4128</v>
      </c>
      <c r="J2398" s="11" t="str">
        <f t="shared" si="215"/>
        <v>IC.IT.201904</v>
      </c>
      <c r="K2398" s="2" t="s">
        <v>11324</v>
      </c>
      <c r="L2398" t="str">
        <f t="shared" si="216"/>
        <v>Labia</v>
      </c>
      <c r="M2398" s="12" t="str">
        <f t="shared" si="217"/>
        <v>PI.IC.IT.201904.01</v>
      </c>
      <c r="N2398" s="12"/>
      <c r="O2398" s="12" t="str">
        <f t="shared" si="218"/>
        <v>PH.IC.IT.201904.01</v>
      </c>
      <c r="Q2398" s="12" t="str">
        <f t="shared" si="219"/>
        <v>CL.IC.IT.201904.01</v>
      </c>
    </row>
    <row r="2399" spans="1:17" ht="15">
      <c r="A2399" t="s">
        <v>4089</v>
      </c>
      <c r="C2399" s="2" t="s">
        <v>6396</v>
      </c>
      <c r="E2399" s="2" t="s">
        <v>10174</v>
      </c>
      <c r="F2399" t="s">
        <v>4651</v>
      </c>
      <c r="G2399" t="s">
        <v>4129</v>
      </c>
      <c r="H2399" s="22" t="s">
        <v>1404</v>
      </c>
      <c r="I2399" t="s">
        <v>4694</v>
      </c>
      <c r="J2399" s="11" t="str">
        <f t="shared" si="215"/>
        <v>IC.IT.201905</v>
      </c>
      <c r="K2399" s="2" t="s">
        <v>11324</v>
      </c>
      <c r="L2399" t="str">
        <f t="shared" si="216"/>
        <v>Perineum</v>
      </c>
      <c r="M2399" s="12" t="str">
        <f t="shared" si="217"/>
        <v>PI.IC.IT.201905.01</v>
      </c>
      <c r="N2399" s="12"/>
      <c r="O2399" s="12" t="str">
        <f t="shared" si="218"/>
        <v>PH.IC.IT.201905.01</v>
      </c>
      <c r="Q2399" s="12" t="str">
        <f t="shared" si="219"/>
        <v>CL.IC.IT.201905.01</v>
      </c>
    </row>
    <row r="2400" spans="1:17" ht="15">
      <c r="A2400" t="s">
        <v>4089</v>
      </c>
      <c r="C2400" s="2" t="s">
        <v>6396</v>
      </c>
      <c r="E2400" s="2" t="s">
        <v>10174</v>
      </c>
      <c r="F2400" t="s">
        <v>4651</v>
      </c>
      <c r="G2400" t="s">
        <v>4695</v>
      </c>
      <c r="H2400" s="22" t="s">
        <v>1406</v>
      </c>
      <c r="I2400" t="s">
        <v>4696</v>
      </c>
      <c r="J2400" s="11" t="str">
        <f t="shared" si="215"/>
        <v>IC.IT.201906</v>
      </c>
      <c r="K2400" s="2" t="s">
        <v>11324</v>
      </c>
      <c r="L2400" t="str">
        <f t="shared" si="216"/>
        <v>Buttock(s)</v>
      </c>
      <c r="M2400" s="12" t="str">
        <f t="shared" si="217"/>
        <v>PI.IC.IT.201906.01</v>
      </c>
      <c r="N2400" s="12"/>
      <c r="O2400" s="12" t="str">
        <f t="shared" si="218"/>
        <v>PH.IC.IT.201906.01</v>
      </c>
      <c r="Q2400" s="12" t="str">
        <f t="shared" si="219"/>
        <v>CL.IC.IT.201906.01</v>
      </c>
    </row>
    <row r="2401" spans="1:17" ht="15">
      <c r="A2401" t="s">
        <v>4089</v>
      </c>
      <c r="C2401" s="2" t="s">
        <v>6396</v>
      </c>
      <c r="E2401" s="2" t="s">
        <v>10174</v>
      </c>
      <c r="F2401" t="s">
        <v>4651</v>
      </c>
      <c r="G2401" t="s">
        <v>4134</v>
      </c>
      <c r="H2401" s="22" t="s">
        <v>1419</v>
      </c>
      <c r="I2401" t="s">
        <v>4134</v>
      </c>
      <c r="J2401" s="11" t="str">
        <f t="shared" si="215"/>
        <v>IC.IT.201907</v>
      </c>
      <c r="K2401" s="2" t="s">
        <v>11324</v>
      </c>
      <c r="L2401" t="str">
        <f t="shared" si="216"/>
        <v>Rectum</v>
      </c>
      <c r="M2401" s="12" t="str">
        <f t="shared" si="217"/>
        <v>PI.IC.IT.201907.01</v>
      </c>
      <c r="N2401" s="12"/>
      <c r="O2401" s="12" t="str">
        <f t="shared" si="218"/>
        <v>PH.IC.IT.201907.01</v>
      </c>
      <c r="Q2401" s="12" t="str">
        <f t="shared" si="219"/>
        <v>CL.IC.IT.201907.01</v>
      </c>
    </row>
    <row r="2402" spans="1:17" ht="15">
      <c r="A2402" t="s">
        <v>4089</v>
      </c>
      <c r="C2402" s="2" t="s">
        <v>6396</v>
      </c>
      <c r="E2402" s="2" t="s">
        <v>10174</v>
      </c>
      <c r="F2402" t="s">
        <v>4651</v>
      </c>
      <c r="G2402" t="s">
        <v>4135</v>
      </c>
      <c r="H2402" s="22" t="s">
        <v>1550</v>
      </c>
      <c r="I2402" t="s">
        <v>4135</v>
      </c>
      <c r="J2402" s="11" t="str">
        <f t="shared" si="215"/>
        <v>IC.IT.201908</v>
      </c>
      <c r="K2402" s="2" t="s">
        <v>11324</v>
      </c>
      <c r="L2402" t="str">
        <f t="shared" si="216"/>
        <v>Sacrum</v>
      </c>
      <c r="M2402" s="12" t="str">
        <f t="shared" si="217"/>
        <v>PI.IC.IT.201908.01</v>
      </c>
      <c r="N2402" s="12"/>
      <c r="O2402" s="12" t="str">
        <f t="shared" si="218"/>
        <v>PH.IC.IT.201908.01</v>
      </c>
      <c r="Q2402" s="12" t="str">
        <f t="shared" si="219"/>
        <v>CL.IC.IT.201908.01</v>
      </c>
    </row>
    <row r="2403" spans="1:17" ht="15">
      <c r="A2403" t="s">
        <v>4089</v>
      </c>
      <c r="C2403" s="2" t="s">
        <v>6396</v>
      </c>
      <c r="E2403" s="2" t="s">
        <v>10174</v>
      </c>
      <c r="F2403" t="s">
        <v>4651</v>
      </c>
      <c r="G2403" t="s">
        <v>4136</v>
      </c>
      <c r="H2403" s="22" t="s">
        <v>1551</v>
      </c>
      <c r="I2403" t="s">
        <v>4136</v>
      </c>
      <c r="J2403" s="11" t="str">
        <f t="shared" si="215"/>
        <v>IC.IT.201909</v>
      </c>
      <c r="K2403" s="2" t="s">
        <v>11324</v>
      </c>
      <c r="L2403" t="str">
        <f t="shared" si="216"/>
        <v>Coccyx</v>
      </c>
      <c r="M2403" s="12" t="str">
        <f t="shared" si="217"/>
        <v>PI.IC.IT.201909.01</v>
      </c>
      <c r="N2403" s="12"/>
      <c r="O2403" s="12" t="str">
        <f t="shared" si="218"/>
        <v>PH.IC.IT.201909.01</v>
      </c>
      <c r="Q2403" s="12" t="str">
        <f t="shared" si="219"/>
        <v>CL.IC.IT.201909.01</v>
      </c>
    </row>
    <row r="2404" spans="1:17" ht="15">
      <c r="A2404" t="s">
        <v>4089</v>
      </c>
      <c r="C2404" s="2" t="s">
        <v>6396</v>
      </c>
      <c r="E2404" s="2" t="s">
        <v>10174</v>
      </c>
      <c r="F2404" t="s">
        <v>4651</v>
      </c>
      <c r="G2404" t="s">
        <v>4137</v>
      </c>
      <c r="H2404" s="22" t="s">
        <v>1571</v>
      </c>
      <c r="I2404" t="s">
        <v>4137</v>
      </c>
      <c r="J2404" s="11" t="str">
        <f t="shared" si="215"/>
        <v>IC.IT.201910</v>
      </c>
      <c r="K2404" s="2" t="s">
        <v>11324</v>
      </c>
      <c r="L2404" t="str">
        <f t="shared" si="216"/>
        <v>Scrotum</v>
      </c>
      <c r="M2404" s="12" t="str">
        <f t="shared" si="217"/>
        <v>PI.IC.IT.201910.01</v>
      </c>
      <c r="N2404" s="12"/>
      <c r="O2404" s="12" t="str">
        <f t="shared" si="218"/>
        <v>PH.IC.IT.201910.01</v>
      </c>
      <c r="Q2404" s="12" t="str">
        <f t="shared" si="219"/>
        <v>CL.IC.IT.201910.01</v>
      </c>
    </row>
    <row r="2405" spans="1:17" ht="15">
      <c r="A2405" t="s">
        <v>4089</v>
      </c>
      <c r="C2405" s="2" t="s">
        <v>6396</v>
      </c>
      <c r="D2405" t="s">
        <v>4652</v>
      </c>
      <c r="E2405" s="2" t="s">
        <v>6396</v>
      </c>
      <c r="F2405" t="s">
        <v>4653</v>
      </c>
      <c r="G2405" t="s">
        <v>4568</v>
      </c>
      <c r="H2405" s="22" t="s">
        <v>1396</v>
      </c>
      <c r="I2405" t="s">
        <v>4568</v>
      </c>
      <c r="J2405" s="11" t="str">
        <f t="shared" si="215"/>
        <v>IC.IT.202001</v>
      </c>
      <c r="K2405" s="2" t="s">
        <v>11324</v>
      </c>
      <c r="L2405" t="str">
        <f t="shared" si="216"/>
        <v>Shoulder</v>
      </c>
      <c r="M2405" s="12" t="str">
        <f t="shared" si="217"/>
        <v>PI.IC.IT.202001.01</v>
      </c>
      <c r="N2405" s="12"/>
      <c r="O2405" s="12" t="str">
        <f t="shared" si="218"/>
        <v>PH.IC.IT.202001.01</v>
      </c>
      <c r="Q2405" s="12" t="str">
        <f t="shared" si="219"/>
        <v>CL.IC.IT.202001.01</v>
      </c>
    </row>
    <row r="2406" spans="1:17" ht="15">
      <c r="A2406" t="s">
        <v>4089</v>
      </c>
      <c r="C2406" s="2" t="s">
        <v>6396</v>
      </c>
      <c r="E2406" s="2" t="s">
        <v>6396</v>
      </c>
      <c r="F2406" t="s">
        <v>4653</v>
      </c>
      <c r="G2406" t="s">
        <v>4968</v>
      </c>
      <c r="H2406" s="22" t="s">
        <v>1398</v>
      </c>
      <c r="I2406" t="s">
        <v>4968</v>
      </c>
      <c r="J2406" s="11" t="str">
        <f t="shared" si="215"/>
        <v>IC.IT.202002</v>
      </c>
      <c r="K2406" s="2" t="s">
        <v>11324</v>
      </c>
      <c r="L2406" t="str">
        <f t="shared" si="216"/>
        <v>Clavicle</v>
      </c>
      <c r="M2406" s="12" t="str">
        <f t="shared" si="217"/>
        <v>PI.IC.IT.202002.01</v>
      </c>
      <c r="N2406" s="12"/>
      <c r="O2406" s="12" t="str">
        <f t="shared" si="218"/>
        <v>PH.IC.IT.202002.01</v>
      </c>
      <c r="Q2406" s="12" t="str">
        <f t="shared" si="219"/>
        <v>CL.IC.IT.202002.01</v>
      </c>
    </row>
    <row r="2407" spans="1:17" ht="15">
      <c r="A2407" t="s">
        <v>4089</v>
      </c>
      <c r="C2407" s="2" t="s">
        <v>6396</v>
      </c>
      <c r="E2407" s="2" t="s">
        <v>6396</v>
      </c>
      <c r="F2407" t="s">
        <v>4653</v>
      </c>
      <c r="G2407" t="s">
        <v>4800</v>
      </c>
      <c r="H2407" s="22" t="s">
        <v>1400</v>
      </c>
      <c r="I2407" t="s">
        <v>4800</v>
      </c>
      <c r="J2407" s="11" t="str">
        <f t="shared" si="215"/>
        <v>IC.IT.202003</v>
      </c>
      <c r="K2407" s="2" t="s">
        <v>11324</v>
      </c>
      <c r="L2407" t="str">
        <f t="shared" si="216"/>
        <v>Breast</v>
      </c>
      <c r="M2407" s="12" t="str">
        <f t="shared" si="217"/>
        <v>PI.IC.IT.202003.01</v>
      </c>
      <c r="N2407" s="12"/>
      <c r="O2407" s="12" t="str">
        <f t="shared" si="218"/>
        <v>PH.IC.IT.202003.01</v>
      </c>
      <c r="Q2407" s="12" t="str">
        <f t="shared" si="219"/>
        <v>CL.IC.IT.202003.01</v>
      </c>
    </row>
    <row r="2408" spans="1:17" ht="15">
      <c r="A2408" t="s">
        <v>4089</v>
      </c>
      <c r="C2408" s="2" t="s">
        <v>6396</v>
      </c>
      <c r="E2408" s="2" t="s">
        <v>6396</v>
      </c>
      <c r="F2408" t="s">
        <v>4653</v>
      </c>
      <c r="G2408" t="s">
        <v>3988</v>
      </c>
      <c r="H2408" s="22" t="s">
        <v>1402</v>
      </c>
      <c r="I2408" t="s">
        <v>3988</v>
      </c>
      <c r="J2408" s="11" t="str">
        <f t="shared" ref="J2408:J2472" si="220">CONCATENATE("IC.IT.",C2408,E2408,H2408)</f>
        <v>IC.IT.202004</v>
      </c>
      <c r="K2408" s="2" t="s">
        <v>1192</v>
      </c>
      <c r="L2408" t="str">
        <f t="shared" ref="L2408:L2472" si="221">G2408</f>
        <v>Sternum</v>
      </c>
      <c r="M2408" s="12" t="str">
        <f t="shared" ref="M2408:M2472" si="222">CONCATENATE("PI.",J2408,".",K2408)</f>
        <v>PI.IC.IT.202004.01</v>
      </c>
      <c r="N2408" s="12"/>
      <c r="O2408" s="12" t="str">
        <f t="shared" ref="O2408:O2472" si="223">CONCATENATE("PH.",J2408,".",K2408)</f>
        <v>PH.IC.IT.202004.01</v>
      </c>
      <c r="Q2408" s="12" t="str">
        <f t="shared" ref="Q2408:Q2472" si="224">CONCATENATE("CL.",J2408,".",K2408)</f>
        <v>CL.IC.IT.202004.01</v>
      </c>
    </row>
    <row r="2409" spans="1:17" ht="15">
      <c r="A2409" t="s">
        <v>4089</v>
      </c>
      <c r="C2409" s="2" t="s">
        <v>6396</v>
      </c>
      <c r="E2409" s="2" t="s">
        <v>6396</v>
      </c>
      <c r="F2409" t="s">
        <v>4653</v>
      </c>
      <c r="G2409" t="s">
        <v>4386</v>
      </c>
      <c r="H2409" s="22" t="s">
        <v>1404</v>
      </c>
      <c r="I2409" t="s">
        <v>4386</v>
      </c>
      <c r="J2409" s="11" t="str">
        <f t="shared" si="220"/>
        <v>IC.IT.202005</v>
      </c>
      <c r="K2409" s="2" t="s">
        <v>1192</v>
      </c>
      <c r="L2409" t="str">
        <f t="shared" si="221"/>
        <v>Chest</v>
      </c>
      <c r="M2409" s="12" t="str">
        <f t="shared" si="222"/>
        <v>PI.IC.IT.202005.01</v>
      </c>
      <c r="N2409" s="12"/>
      <c r="O2409" s="12" t="str">
        <f t="shared" si="223"/>
        <v>PH.IC.IT.202005.01</v>
      </c>
      <c r="Q2409" s="12" t="str">
        <f t="shared" si="224"/>
        <v>CL.IC.IT.202005.01</v>
      </c>
    </row>
    <row r="2410" spans="1:17" ht="15">
      <c r="A2410" t="s">
        <v>4089</v>
      </c>
      <c r="C2410" s="2" t="s">
        <v>6396</v>
      </c>
      <c r="E2410" s="2" t="s">
        <v>6396</v>
      </c>
      <c r="F2410" t="s">
        <v>4653</v>
      </c>
      <c r="G2410" t="s">
        <v>4801</v>
      </c>
      <c r="H2410" s="22" t="s">
        <v>1406</v>
      </c>
      <c r="I2410" t="s">
        <v>4801</v>
      </c>
      <c r="J2410" s="11" t="str">
        <f t="shared" si="220"/>
        <v>IC.IT.202006</v>
      </c>
      <c r="K2410" s="2" t="s">
        <v>1192</v>
      </c>
      <c r="L2410" t="str">
        <f t="shared" si="221"/>
        <v>Mediastinal</v>
      </c>
      <c r="M2410" s="12" t="str">
        <f t="shared" si="222"/>
        <v>PI.IC.IT.202006.01</v>
      </c>
      <c r="N2410" s="12"/>
      <c r="O2410" s="12" t="str">
        <f t="shared" si="223"/>
        <v>PH.IC.IT.202006.01</v>
      </c>
      <c r="Q2410" s="12" t="str">
        <f t="shared" si="224"/>
        <v>CL.IC.IT.202006.01</v>
      </c>
    </row>
    <row r="2411" spans="1:17" ht="15">
      <c r="A2411" t="s">
        <v>4089</v>
      </c>
      <c r="C2411" s="2" t="s">
        <v>6396</v>
      </c>
      <c r="E2411" s="2" t="s">
        <v>6396</v>
      </c>
      <c r="F2411" t="s">
        <v>4653</v>
      </c>
      <c r="G2411" t="s">
        <v>1234</v>
      </c>
      <c r="H2411" s="22" t="s">
        <v>1419</v>
      </c>
      <c r="I2411" t="s">
        <v>1234</v>
      </c>
      <c r="J2411" s="11" t="str">
        <f t="shared" si="220"/>
        <v>IC.IT.202007</v>
      </c>
      <c r="K2411" s="2" t="s">
        <v>1192</v>
      </c>
      <c r="L2411" t="str">
        <f t="shared" si="221"/>
        <v>Back</v>
      </c>
      <c r="M2411" s="12" t="str">
        <f t="shared" si="222"/>
        <v>PI.IC.IT.202007.01</v>
      </c>
      <c r="N2411" s="12"/>
      <c r="O2411" s="12" t="str">
        <f t="shared" si="223"/>
        <v>PH.IC.IT.202007.01</v>
      </c>
      <c r="Q2411" s="12" t="str">
        <f t="shared" si="224"/>
        <v>CL.IC.IT.202007.01</v>
      </c>
    </row>
    <row r="2412" spans="1:17" ht="15">
      <c r="A2412" t="s">
        <v>4089</v>
      </c>
      <c r="C2412" s="2" t="s">
        <v>6396</v>
      </c>
      <c r="E2412" s="2" t="s">
        <v>6396</v>
      </c>
      <c r="F2412" t="s">
        <v>4653</v>
      </c>
      <c r="G2412" t="s">
        <v>4105</v>
      </c>
      <c r="H2412" s="22" t="s">
        <v>1550</v>
      </c>
      <c r="I2412" t="s">
        <v>4105</v>
      </c>
      <c r="J2412" s="11" t="str">
        <f t="shared" si="220"/>
        <v>IC.IT.202008</v>
      </c>
      <c r="K2412" s="2" t="s">
        <v>1192</v>
      </c>
      <c r="L2412" t="str">
        <f t="shared" si="221"/>
        <v>Spine</v>
      </c>
      <c r="M2412" s="12" t="str">
        <f t="shared" si="222"/>
        <v>PI.IC.IT.202008.01</v>
      </c>
      <c r="N2412" s="12"/>
      <c r="O2412" s="12" t="str">
        <f t="shared" si="223"/>
        <v>PH.IC.IT.202008.01</v>
      </c>
      <c r="Q2412" s="12" t="str">
        <f t="shared" si="224"/>
        <v>CL.IC.IT.202008.01</v>
      </c>
    </row>
    <row r="2413" spans="1:17" ht="15">
      <c r="A2413" t="s">
        <v>4089</v>
      </c>
      <c r="C2413" s="2" t="s">
        <v>6396</v>
      </c>
      <c r="E2413" s="2" t="s">
        <v>6396</v>
      </c>
      <c r="F2413" t="s">
        <v>4653</v>
      </c>
      <c r="G2413" t="s">
        <v>4802</v>
      </c>
      <c r="H2413" s="22" t="s">
        <v>1551</v>
      </c>
      <c r="I2413" t="s">
        <v>4802</v>
      </c>
      <c r="J2413" s="11" t="str">
        <f t="shared" si="220"/>
        <v>IC.IT.202009</v>
      </c>
      <c r="K2413" s="2" t="s">
        <v>1192</v>
      </c>
      <c r="L2413" t="str">
        <f t="shared" si="221"/>
        <v>Scapula</v>
      </c>
      <c r="M2413" s="12" t="str">
        <f t="shared" si="222"/>
        <v>PI.IC.IT.202009.01</v>
      </c>
      <c r="N2413" s="12"/>
      <c r="O2413" s="12" t="str">
        <f t="shared" si="223"/>
        <v>PH.IC.IT.202009.01</v>
      </c>
      <c r="Q2413" s="12" t="str">
        <f t="shared" si="224"/>
        <v>CL.IC.IT.202009.01</v>
      </c>
    </row>
    <row r="2414" spans="1:17" ht="15">
      <c r="A2414" t="s">
        <v>4089</v>
      </c>
      <c r="C2414" s="2" t="s">
        <v>6396</v>
      </c>
      <c r="D2414" t="s">
        <v>4942</v>
      </c>
      <c r="E2414" s="2" t="s">
        <v>5577</v>
      </c>
      <c r="F2414" t="s">
        <v>4654</v>
      </c>
      <c r="G2414" t="s">
        <v>1937</v>
      </c>
      <c r="H2414" s="22" t="s">
        <v>1396</v>
      </c>
      <c r="I2414" t="s">
        <v>1937</v>
      </c>
      <c r="J2414" s="11" t="str">
        <f t="shared" si="220"/>
        <v>IC.IT.202101</v>
      </c>
      <c r="K2414" s="2" t="s">
        <v>1192</v>
      </c>
      <c r="L2414" t="str">
        <f t="shared" si="221"/>
        <v>Pink</v>
      </c>
      <c r="M2414" s="12" t="str">
        <f t="shared" si="222"/>
        <v>PI.IC.IT.202101.01</v>
      </c>
      <c r="N2414" s="12"/>
      <c r="O2414" s="12" t="str">
        <f t="shared" si="223"/>
        <v>PH.IC.IT.202101.01</v>
      </c>
      <c r="Q2414" s="12" t="str">
        <f t="shared" si="224"/>
        <v>CL.IC.IT.202101.01</v>
      </c>
    </row>
    <row r="2415" spans="1:17" ht="15">
      <c r="A2415" t="s">
        <v>4089</v>
      </c>
      <c r="C2415" s="2" t="s">
        <v>6396</v>
      </c>
      <c r="E2415" s="2" t="s">
        <v>5577</v>
      </c>
      <c r="F2415" t="s">
        <v>4654</v>
      </c>
      <c r="G2415" t="s">
        <v>1560</v>
      </c>
      <c r="H2415" s="22" t="s">
        <v>1398</v>
      </c>
      <c r="I2415" t="s">
        <v>1560</v>
      </c>
      <c r="J2415" s="11" t="str">
        <f t="shared" si="220"/>
        <v>IC.IT.202102</v>
      </c>
      <c r="K2415" s="2" t="s">
        <v>1192</v>
      </c>
      <c r="L2415" t="str">
        <f t="shared" si="221"/>
        <v>Red</v>
      </c>
      <c r="M2415" s="12" t="str">
        <f t="shared" si="222"/>
        <v>PI.IC.IT.202102.01</v>
      </c>
      <c r="N2415" s="12"/>
      <c r="O2415" s="12" t="str">
        <f t="shared" si="223"/>
        <v>PH.IC.IT.202102.01</v>
      </c>
      <c r="Q2415" s="12" t="str">
        <f t="shared" si="224"/>
        <v>CL.IC.IT.202102.01</v>
      </c>
    </row>
    <row r="2416" spans="1:17" ht="15">
      <c r="A2416" t="s">
        <v>4089</v>
      </c>
      <c r="C2416" s="2" t="s">
        <v>6396</v>
      </c>
      <c r="E2416" s="2" t="s">
        <v>5577</v>
      </c>
      <c r="F2416" t="s">
        <v>4654</v>
      </c>
      <c r="G2416" t="s">
        <v>2103</v>
      </c>
      <c r="H2416" s="22" t="s">
        <v>1400</v>
      </c>
      <c r="I2416" t="s">
        <v>2103</v>
      </c>
      <c r="J2416" s="11" t="str">
        <f t="shared" si="220"/>
        <v>IC.IT.202103</v>
      </c>
      <c r="K2416" s="2" t="s">
        <v>1192</v>
      </c>
      <c r="L2416" t="str">
        <f t="shared" si="221"/>
        <v>Yellow</v>
      </c>
      <c r="M2416" s="12" t="str">
        <f t="shared" si="222"/>
        <v>PI.IC.IT.202103.01</v>
      </c>
      <c r="N2416" s="12"/>
      <c r="O2416" s="12" t="str">
        <f t="shared" si="223"/>
        <v>PH.IC.IT.202103.01</v>
      </c>
      <c r="Q2416" s="12" t="str">
        <f t="shared" si="224"/>
        <v>CL.IC.IT.202103.01</v>
      </c>
    </row>
    <row r="2417" spans="1:17" ht="15">
      <c r="A2417" t="s">
        <v>4089</v>
      </c>
      <c r="C2417" s="2" t="s">
        <v>6396</v>
      </c>
      <c r="E2417" s="2" t="s">
        <v>5577</v>
      </c>
      <c r="F2417" t="s">
        <v>4654</v>
      </c>
      <c r="G2417" t="s">
        <v>3124</v>
      </c>
      <c r="H2417" s="22" t="s">
        <v>1402</v>
      </c>
      <c r="I2417" t="s">
        <v>3124</v>
      </c>
      <c r="J2417" s="11" t="str">
        <f t="shared" si="220"/>
        <v>IC.IT.202104</v>
      </c>
      <c r="K2417" s="2" t="s">
        <v>1192</v>
      </c>
      <c r="L2417" t="str">
        <f t="shared" si="221"/>
        <v>White</v>
      </c>
      <c r="M2417" s="12" t="str">
        <f t="shared" si="222"/>
        <v>PI.IC.IT.202104.01</v>
      </c>
      <c r="N2417" s="12"/>
      <c r="O2417" s="12" t="str">
        <f t="shared" si="223"/>
        <v>PH.IC.IT.202104.01</v>
      </c>
      <c r="Q2417" s="12" t="str">
        <f t="shared" si="224"/>
        <v>CL.IC.IT.202104.01</v>
      </c>
    </row>
    <row r="2418" spans="1:17" ht="15">
      <c r="A2418" t="s">
        <v>4089</v>
      </c>
      <c r="C2418" s="2" t="s">
        <v>6396</v>
      </c>
      <c r="E2418" s="2" t="s">
        <v>5577</v>
      </c>
      <c r="F2418" t="s">
        <v>4654</v>
      </c>
      <c r="G2418" t="s">
        <v>4944</v>
      </c>
      <c r="H2418" s="22" t="s">
        <v>1404</v>
      </c>
      <c r="I2418" t="s">
        <v>4944</v>
      </c>
      <c r="J2418" s="11" t="str">
        <f t="shared" si="220"/>
        <v>IC.IT.202105</v>
      </c>
      <c r="K2418" s="2" t="s">
        <v>1192</v>
      </c>
      <c r="L2418" t="str">
        <f t="shared" si="221"/>
        <v>Gray</v>
      </c>
      <c r="M2418" s="12" t="str">
        <f t="shared" si="222"/>
        <v>PI.IC.IT.202105.01</v>
      </c>
      <c r="N2418" s="12"/>
      <c r="O2418" s="12" t="str">
        <f t="shared" si="223"/>
        <v>PH.IC.IT.202105.01</v>
      </c>
      <c r="Q2418" s="12" t="str">
        <f t="shared" si="224"/>
        <v>CL.IC.IT.202105.01</v>
      </c>
    </row>
    <row r="2419" spans="1:17" ht="15">
      <c r="A2419" t="s">
        <v>4089</v>
      </c>
      <c r="C2419" s="2" t="s">
        <v>6396</v>
      </c>
      <c r="E2419" s="2" t="s">
        <v>5577</v>
      </c>
      <c r="F2419" t="s">
        <v>4654</v>
      </c>
      <c r="G2419" t="s">
        <v>1436</v>
      </c>
      <c r="H2419" s="22" t="s">
        <v>1406</v>
      </c>
      <c r="I2419" t="s">
        <v>1436</v>
      </c>
      <c r="J2419" s="11" t="str">
        <f t="shared" si="220"/>
        <v>IC.IT.202106</v>
      </c>
      <c r="K2419" s="2" t="s">
        <v>1192</v>
      </c>
      <c r="L2419" t="str">
        <f t="shared" si="221"/>
        <v>Tan</v>
      </c>
      <c r="M2419" s="12" t="str">
        <f t="shared" si="222"/>
        <v>PI.IC.IT.202106.01</v>
      </c>
      <c r="N2419" s="12"/>
      <c r="O2419" s="12" t="str">
        <f t="shared" si="223"/>
        <v>PH.IC.IT.202106.01</v>
      </c>
      <c r="Q2419" s="12" t="str">
        <f t="shared" si="224"/>
        <v>CL.IC.IT.202106.01</v>
      </c>
    </row>
    <row r="2420" spans="1:17" ht="15">
      <c r="A2420" t="s">
        <v>4089</v>
      </c>
      <c r="C2420" s="2" t="s">
        <v>6396</v>
      </c>
      <c r="E2420" s="2" t="s">
        <v>5577</v>
      </c>
      <c r="F2420" t="s">
        <v>4654</v>
      </c>
      <c r="G2420" t="s">
        <v>1434</v>
      </c>
      <c r="H2420" s="22" t="s">
        <v>1419</v>
      </c>
      <c r="I2420" t="s">
        <v>1434</v>
      </c>
      <c r="J2420" s="11" t="str">
        <f t="shared" si="220"/>
        <v>IC.IT.202107</v>
      </c>
      <c r="K2420" s="2" t="s">
        <v>1192</v>
      </c>
      <c r="L2420" t="str">
        <f t="shared" si="221"/>
        <v>Green</v>
      </c>
      <c r="M2420" s="12" t="str">
        <f t="shared" si="222"/>
        <v>PI.IC.IT.202107.01</v>
      </c>
      <c r="N2420" s="12"/>
      <c r="O2420" s="12" t="str">
        <f t="shared" si="223"/>
        <v>PH.IC.IT.202107.01</v>
      </c>
      <c r="Q2420" s="12" t="str">
        <f t="shared" si="224"/>
        <v>CL.IC.IT.202107.01</v>
      </c>
    </row>
    <row r="2421" spans="1:17" ht="15">
      <c r="A2421" t="s">
        <v>4089</v>
      </c>
      <c r="C2421" s="2" t="s">
        <v>6396</v>
      </c>
      <c r="E2421" s="2" t="s">
        <v>5577</v>
      </c>
      <c r="F2421" t="s">
        <v>4654</v>
      </c>
      <c r="G2421" t="s">
        <v>2618</v>
      </c>
      <c r="H2421" s="22" t="s">
        <v>1550</v>
      </c>
      <c r="I2421" t="s">
        <v>2618</v>
      </c>
      <c r="J2421" s="11" t="str">
        <f t="shared" si="220"/>
        <v>IC.IT.202108</v>
      </c>
      <c r="K2421" s="2" t="s">
        <v>1192</v>
      </c>
      <c r="L2421" t="str">
        <f t="shared" si="221"/>
        <v>Black</v>
      </c>
      <c r="M2421" s="12" t="str">
        <f t="shared" si="222"/>
        <v>PI.IC.IT.202108.01</v>
      </c>
      <c r="N2421" s="12"/>
      <c r="O2421" s="12" t="str">
        <f t="shared" si="223"/>
        <v>PH.IC.IT.202108.01</v>
      </c>
      <c r="Q2421" s="12" t="str">
        <f t="shared" si="224"/>
        <v>CL.IC.IT.202108.01</v>
      </c>
    </row>
    <row r="2422" spans="1:17" ht="15">
      <c r="A2422" t="s">
        <v>4089</v>
      </c>
      <c r="C2422" s="2" t="s">
        <v>6396</v>
      </c>
      <c r="D2422" t="s">
        <v>4945</v>
      </c>
      <c r="E2422" s="2" t="s">
        <v>5751</v>
      </c>
      <c r="F2422" t="s">
        <v>4655</v>
      </c>
      <c r="G2422" t="s">
        <v>4947</v>
      </c>
      <c r="H2422" s="22" t="s">
        <v>1396</v>
      </c>
      <c r="I2422" t="s">
        <v>4808</v>
      </c>
      <c r="J2422" s="11" t="str">
        <f t="shared" si="220"/>
        <v>IC.IT.202201</v>
      </c>
      <c r="K2422" s="2" t="s">
        <v>1192</v>
      </c>
      <c r="L2422" t="str">
        <f t="shared" si="221"/>
        <v xml:space="preserve">      Present on admit: specify date</v>
      </c>
      <c r="M2422" s="12" t="str">
        <f t="shared" si="222"/>
        <v>PI.IC.IT.202201.01</v>
      </c>
      <c r="N2422" s="12"/>
      <c r="O2422" s="12" t="str">
        <f t="shared" si="223"/>
        <v>PH.IC.IT.202201.01</v>
      </c>
      <c r="Q2422" s="12" t="str">
        <f t="shared" si="224"/>
        <v>CL.IC.IT.202201.01</v>
      </c>
    </row>
    <row r="2423" spans="1:17" ht="15">
      <c r="A2423" t="s">
        <v>4089</v>
      </c>
      <c r="C2423" s="2" t="s">
        <v>6396</v>
      </c>
      <c r="E2423" s="2" t="s">
        <v>5751</v>
      </c>
      <c r="F2423" t="s">
        <v>4655</v>
      </c>
      <c r="G2423" t="s">
        <v>4809</v>
      </c>
      <c r="H2423" s="22" t="s">
        <v>1398</v>
      </c>
      <c r="I2423" t="s">
        <v>4810</v>
      </c>
      <c r="J2423" s="11" t="str">
        <f t="shared" si="220"/>
        <v>IC.IT.202202</v>
      </c>
      <c r="K2423" s="2" t="s">
        <v>1192</v>
      </c>
      <c r="L2423" t="str">
        <f t="shared" si="221"/>
        <v xml:space="preserve">      Noted at this time: specify date</v>
      </c>
      <c r="M2423" s="12" t="str">
        <f t="shared" si="222"/>
        <v>PI.IC.IT.202202.01</v>
      </c>
      <c r="N2423" s="12"/>
      <c r="O2423" s="12" t="str">
        <f t="shared" si="223"/>
        <v>PH.IC.IT.202202.01</v>
      </c>
      <c r="Q2423" s="12" t="str">
        <f t="shared" si="224"/>
        <v>CL.IC.IT.202202.01</v>
      </c>
    </row>
    <row r="2424" spans="1:17" ht="15">
      <c r="A2424" t="s">
        <v>4089</v>
      </c>
      <c r="C2424" s="2" t="s">
        <v>6396</v>
      </c>
      <c r="D2424" t="s">
        <v>4811</v>
      </c>
      <c r="E2424" s="2" t="s">
        <v>5753</v>
      </c>
      <c r="F2424" t="s">
        <v>4655</v>
      </c>
      <c r="G2424" t="s">
        <v>4812</v>
      </c>
      <c r="H2424" s="22" t="s">
        <v>1396</v>
      </c>
      <c r="I2424" t="s">
        <v>4813</v>
      </c>
      <c r="J2424" s="11" t="str">
        <f t="shared" si="220"/>
        <v>IC.IT.202301</v>
      </c>
      <c r="K2424" s="2" t="s">
        <v>1192</v>
      </c>
      <c r="L2424" t="str">
        <f t="shared" si="221"/>
        <v xml:space="preserve">      Stage I: intact skin non-blanchable redness</v>
      </c>
      <c r="M2424" s="12" t="str">
        <f t="shared" si="222"/>
        <v>PI.IC.IT.202301.01</v>
      </c>
      <c r="N2424" s="12"/>
      <c r="O2424" s="12" t="str">
        <f t="shared" si="223"/>
        <v>PH.IC.IT.202301.01</v>
      </c>
      <c r="Q2424" s="12" t="str">
        <f t="shared" si="224"/>
        <v>CL.IC.IT.202301.01</v>
      </c>
    </row>
    <row r="2425" spans="1:17" ht="15">
      <c r="A2425" t="s">
        <v>4089</v>
      </c>
      <c r="C2425" s="2" t="s">
        <v>6396</v>
      </c>
      <c r="E2425" s="2" t="s">
        <v>5753</v>
      </c>
      <c r="F2425" t="s">
        <v>4655</v>
      </c>
      <c r="G2425" t="s">
        <v>4814</v>
      </c>
      <c r="H2425" s="22" t="s">
        <v>1398</v>
      </c>
      <c r="I2425" t="s">
        <v>4815</v>
      </c>
      <c r="J2425" s="11" t="str">
        <f t="shared" si="220"/>
        <v>IC.IT.202302</v>
      </c>
      <c r="K2425" s="2" t="s">
        <v>1192</v>
      </c>
      <c r="L2425" t="str">
        <f t="shared" si="221"/>
        <v xml:space="preserve">      Stage II: partial thickness or blister</v>
      </c>
      <c r="M2425" s="12" t="str">
        <f t="shared" si="222"/>
        <v>PI.IC.IT.202302.01</v>
      </c>
      <c r="N2425" s="12"/>
      <c r="O2425" s="12" t="str">
        <f t="shared" si="223"/>
        <v>PH.IC.IT.202302.01</v>
      </c>
      <c r="Q2425" s="12" t="str">
        <f t="shared" si="224"/>
        <v>CL.IC.IT.202302.01</v>
      </c>
    </row>
    <row r="2426" spans="1:17" ht="15">
      <c r="A2426" t="s">
        <v>4089</v>
      </c>
      <c r="C2426" s="2" t="s">
        <v>6396</v>
      </c>
      <c r="E2426" s="2" t="s">
        <v>5753</v>
      </c>
      <c r="F2426" t="s">
        <v>4655</v>
      </c>
      <c r="G2426" t="s">
        <v>4958</v>
      </c>
      <c r="H2426" s="22" t="s">
        <v>1400</v>
      </c>
      <c r="I2426" t="s">
        <v>4959</v>
      </c>
      <c r="J2426" s="11" t="str">
        <f t="shared" si="220"/>
        <v>IC.IT.202303</v>
      </c>
      <c r="K2426" s="2" t="s">
        <v>1192</v>
      </c>
      <c r="L2426" t="str">
        <f t="shared" si="221"/>
        <v xml:space="preserve">      Stage III: full thickness, subcutaneous fat seen</v>
      </c>
      <c r="M2426" s="12" t="str">
        <f t="shared" si="222"/>
        <v>PI.IC.IT.202303.01</v>
      </c>
      <c r="N2426" s="12"/>
      <c r="O2426" s="12" t="str">
        <f t="shared" si="223"/>
        <v>PH.IC.IT.202303.01</v>
      </c>
      <c r="Q2426" s="12" t="str">
        <f t="shared" si="224"/>
        <v>CL.IC.IT.202303.01</v>
      </c>
    </row>
    <row r="2427" spans="1:17" ht="15">
      <c r="A2427" t="s">
        <v>4089</v>
      </c>
      <c r="C2427" s="2" t="s">
        <v>6396</v>
      </c>
      <c r="E2427" s="2" t="s">
        <v>5753</v>
      </c>
      <c r="F2427" t="s">
        <v>4655</v>
      </c>
      <c r="G2427" t="s">
        <v>180</v>
      </c>
      <c r="H2427" s="22" t="s">
        <v>1402</v>
      </c>
      <c r="I2427" t="s">
        <v>4960</v>
      </c>
      <c r="J2427" s="11" t="str">
        <f t="shared" si="220"/>
        <v>IC.IT.202304</v>
      </c>
      <c r="K2427" s="2" t="s">
        <v>1192</v>
      </c>
      <c r="L2427" t="str">
        <f t="shared" si="221"/>
        <v xml:space="preserve">      Stage IV: full thickness bone, tendon or muscle seen</v>
      </c>
      <c r="M2427" s="12" t="str">
        <f t="shared" si="222"/>
        <v>PI.IC.IT.202304.01</v>
      </c>
      <c r="N2427" s="12"/>
      <c r="O2427" s="12" t="str">
        <f t="shared" si="223"/>
        <v>PH.IC.IT.202304.01</v>
      </c>
      <c r="Q2427" s="12" t="str">
        <f t="shared" si="224"/>
        <v>CL.IC.IT.202304.01</v>
      </c>
    </row>
    <row r="2428" spans="1:17" ht="15">
      <c r="A2428" t="s">
        <v>4089</v>
      </c>
      <c r="C2428" s="2" t="s">
        <v>6396</v>
      </c>
      <c r="E2428" s="2" t="s">
        <v>5753</v>
      </c>
      <c r="F2428" t="s">
        <v>4655</v>
      </c>
      <c r="G2428" t="s">
        <v>5121</v>
      </c>
      <c r="H2428" s="22" t="s">
        <v>1404</v>
      </c>
      <c r="I2428" t="s">
        <v>5122</v>
      </c>
      <c r="J2428" s="11" t="str">
        <f t="shared" si="220"/>
        <v>IC.IT.202305</v>
      </c>
      <c r="K2428" s="2" t="s">
        <v>1192</v>
      </c>
      <c r="L2428" t="str">
        <f t="shared" si="221"/>
        <v xml:space="preserve">      Suspected Deep Tissue Injury</v>
      </c>
      <c r="M2428" s="12" t="str">
        <f t="shared" si="222"/>
        <v>PI.IC.IT.202305.01</v>
      </c>
      <c r="N2428" s="12"/>
      <c r="O2428" s="12" t="str">
        <f t="shared" si="223"/>
        <v>PH.IC.IT.202305.01</v>
      </c>
      <c r="Q2428" s="12" t="str">
        <f t="shared" si="224"/>
        <v>CL.IC.IT.202305.01</v>
      </c>
    </row>
    <row r="2429" spans="1:17" ht="15">
      <c r="A2429" t="s">
        <v>4089</v>
      </c>
      <c r="C2429" s="2" t="s">
        <v>6396</v>
      </c>
      <c r="E2429" s="2" t="s">
        <v>5753</v>
      </c>
      <c r="F2429" t="s">
        <v>4655</v>
      </c>
      <c r="G2429" t="s">
        <v>5123</v>
      </c>
      <c r="H2429" s="22" t="s">
        <v>1406</v>
      </c>
      <c r="I2429" t="s">
        <v>5124</v>
      </c>
      <c r="J2429" s="11" t="str">
        <f t="shared" si="220"/>
        <v>IC.IT.202306</v>
      </c>
      <c r="K2429" s="2" t="s">
        <v>1192</v>
      </c>
      <c r="L2429" t="str">
        <f t="shared" si="221"/>
        <v xml:space="preserve">      Unstageable: covered by slough or eschar</v>
      </c>
      <c r="M2429" s="12" t="str">
        <f t="shared" si="222"/>
        <v>PI.IC.IT.202306.01</v>
      </c>
      <c r="N2429" s="12"/>
      <c r="O2429" s="12" t="str">
        <f t="shared" si="223"/>
        <v>PH.IC.IT.202306.01</v>
      </c>
      <c r="Q2429" s="12" t="str">
        <f t="shared" si="224"/>
        <v>CL.IC.IT.202306.01</v>
      </c>
    </row>
    <row r="2430" spans="1:17" ht="15">
      <c r="A2430" t="s">
        <v>4089</v>
      </c>
      <c r="C2430" s="2" t="s">
        <v>6396</v>
      </c>
      <c r="D2430" t="s">
        <v>4656</v>
      </c>
      <c r="E2430" s="2" t="s">
        <v>6583</v>
      </c>
      <c r="F2430" t="s">
        <v>4786</v>
      </c>
      <c r="G2430" t="s">
        <v>1001</v>
      </c>
      <c r="H2430" s="22" t="s">
        <v>1396</v>
      </c>
      <c r="I2430" t="s">
        <v>1001</v>
      </c>
      <c r="J2430" s="11" t="str">
        <f t="shared" si="220"/>
        <v>IC.IT.202401</v>
      </c>
      <c r="K2430" s="2" t="s">
        <v>1192</v>
      </c>
      <c r="L2430" t="str">
        <f t="shared" si="221"/>
        <v>None</v>
      </c>
      <c r="M2430" s="12" t="str">
        <f t="shared" si="222"/>
        <v>PI.IC.IT.202401.01</v>
      </c>
      <c r="N2430" s="12"/>
      <c r="O2430" s="12" t="str">
        <f t="shared" si="223"/>
        <v>PH.IC.IT.202401.01</v>
      </c>
      <c r="Q2430" s="12" t="str">
        <f t="shared" si="224"/>
        <v>CL.IC.IT.202401.01</v>
      </c>
    </row>
    <row r="2431" spans="1:17" ht="15">
      <c r="A2431" t="s">
        <v>4089</v>
      </c>
      <c r="C2431" s="2" t="s">
        <v>6396</v>
      </c>
      <c r="E2431" s="2" t="s">
        <v>6583</v>
      </c>
      <c r="F2431" t="s">
        <v>4786</v>
      </c>
      <c r="G2431" t="s">
        <v>4722</v>
      </c>
      <c r="H2431" s="22" t="s">
        <v>1398</v>
      </c>
      <c r="I2431" t="s">
        <v>4723</v>
      </c>
      <c r="J2431" s="11" t="str">
        <f t="shared" si="220"/>
        <v>IC.IT.202402</v>
      </c>
      <c r="K2431" s="2" t="s">
        <v>11324</v>
      </c>
      <c r="L2431" t="str">
        <f t="shared" si="221"/>
        <v>Subcutaneous tissue</v>
      </c>
      <c r="M2431" s="12" t="str">
        <f t="shared" si="222"/>
        <v>PI.IC.IT.202402.01</v>
      </c>
      <c r="N2431" s="12"/>
      <c r="O2431" s="12" t="str">
        <f t="shared" si="223"/>
        <v>PH.IC.IT.202402.01</v>
      </c>
      <c r="Q2431" s="12" t="str">
        <f t="shared" si="224"/>
        <v>CL.IC.IT.202402.01</v>
      </c>
    </row>
    <row r="2432" spans="1:17" ht="15">
      <c r="A2432" t="s">
        <v>4089</v>
      </c>
      <c r="C2432" s="2" t="s">
        <v>6396</v>
      </c>
      <c r="E2432" s="2" t="s">
        <v>6583</v>
      </c>
      <c r="F2432" t="s">
        <v>4786</v>
      </c>
      <c r="G2432" t="s">
        <v>4596</v>
      </c>
      <c r="H2432" s="22" t="s">
        <v>1400</v>
      </c>
      <c r="I2432" t="s">
        <v>4596</v>
      </c>
      <c r="J2432" s="11" t="str">
        <f t="shared" si="220"/>
        <v>IC.IT.202403</v>
      </c>
      <c r="K2432" s="2" t="s">
        <v>11324</v>
      </c>
      <c r="L2432" t="str">
        <f t="shared" si="221"/>
        <v>Fascia</v>
      </c>
      <c r="M2432" s="12" t="str">
        <f t="shared" si="222"/>
        <v>PI.IC.IT.202403.01</v>
      </c>
      <c r="N2432" s="12"/>
      <c r="O2432" s="12" t="str">
        <f t="shared" si="223"/>
        <v>PH.IC.IT.202403.01</v>
      </c>
      <c r="Q2432" s="12" t="str">
        <f t="shared" si="224"/>
        <v>CL.IC.IT.202403.01</v>
      </c>
    </row>
    <row r="2433" spans="1:17" ht="15">
      <c r="A2433" t="s">
        <v>4089</v>
      </c>
      <c r="C2433" s="2" t="s">
        <v>6396</v>
      </c>
      <c r="E2433" s="2" t="s">
        <v>6583</v>
      </c>
      <c r="F2433" t="s">
        <v>4786</v>
      </c>
      <c r="G2433" t="s">
        <v>4597</v>
      </c>
      <c r="H2433" s="22" t="s">
        <v>1402</v>
      </c>
      <c r="I2433" t="s">
        <v>4597</v>
      </c>
      <c r="J2433" s="11" t="str">
        <f t="shared" si="220"/>
        <v>IC.IT.202404</v>
      </c>
      <c r="K2433" s="2" t="s">
        <v>1192</v>
      </c>
      <c r="L2433" t="str">
        <f t="shared" si="221"/>
        <v>Pins</v>
      </c>
      <c r="M2433" s="12" t="str">
        <f t="shared" si="222"/>
        <v>PI.IC.IT.202404.01</v>
      </c>
      <c r="N2433" s="12"/>
      <c r="O2433" s="12" t="str">
        <f t="shared" si="223"/>
        <v>PH.IC.IT.202404.01</v>
      </c>
      <c r="Q2433" s="12" t="str">
        <f t="shared" si="224"/>
        <v>CL.IC.IT.202404.01</v>
      </c>
    </row>
    <row r="2434" spans="1:17" ht="15">
      <c r="A2434" t="s">
        <v>4089</v>
      </c>
      <c r="C2434" s="2" t="s">
        <v>6396</v>
      </c>
      <c r="E2434" s="2" t="s">
        <v>6583</v>
      </c>
      <c r="F2434" t="s">
        <v>4786</v>
      </c>
      <c r="G2434" t="s">
        <v>1213</v>
      </c>
      <c r="H2434" s="22" t="s">
        <v>1404</v>
      </c>
      <c r="I2434" t="s">
        <v>1213</v>
      </c>
      <c r="J2434" s="11" t="str">
        <f t="shared" si="220"/>
        <v>IC.IT.202405</v>
      </c>
      <c r="K2434" s="2" t="s">
        <v>1192</v>
      </c>
      <c r="L2434" t="str">
        <f t="shared" si="221"/>
        <v>Prosthesis</v>
      </c>
      <c r="M2434" s="12" t="str">
        <f t="shared" si="222"/>
        <v>PI.IC.IT.202405.01</v>
      </c>
      <c r="N2434" s="12"/>
      <c r="O2434" s="12" t="str">
        <f t="shared" si="223"/>
        <v>PH.IC.IT.202405.01</v>
      </c>
      <c r="Q2434" s="12" t="str">
        <f t="shared" si="224"/>
        <v>CL.IC.IT.202405.01</v>
      </c>
    </row>
    <row r="2435" spans="1:17" ht="15">
      <c r="A2435" t="s">
        <v>4089</v>
      </c>
      <c r="C2435" s="2" t="s">
        <v>6396</v>
      </c>
      <c r="E2435" s="2" t="s">
        <v>6583</v>
      </c>
      <c r="F2435" t="s">
        <v>4786</v>
      </c>
      <c r="G2435" t="s">
        <v>4598</v>
      </c>
      <c r="H2435" s="22" t="s">
        <v>1406</v>
      </c>
      <c r="I2435" t="s">
        <v>4598</v>
      </c>
      <c r="J2435" s="11" t="str">
        <f t="shared" si="220"/>
        <v>IC.IT.202406</v>
      </c>
      <c r="K2435" s="2" t="s">
        <v>1192</v>
      </c>
      <c r="L2435" t="str">
        <f t="shared" si="221"/>
        <v>Tendon</v>
      </c>
      <c r="M2435" s="12" t="str">
        <f t="shared" si="222"/>
        <v>PI.IC.IT.202406.01</v>
      </c>
      <c r="N2435" s="12"/>
      <c r="O2435" s="12" t="str">
        <f t="shared" si="223"/>
        <v>PH.IC.IT.202406.01</v>
      </c>
      <c r="Q2435" s="12" t="str">
        <f t="shared" si="224"/>
        <v>CL.IC.IT.202406.01</v>
      </c>
    </row>
    <row r="2436" spans="1:17" ht="15">
      <c r="A2436" t="s">
        <v>4089</v>
      </c>
      <c r="C2436" s="2" t="s">
        <v>6396</v>
      </c>
      <c r="E2436" s="2" t="s">
        <v>6583</v>
      </c>
      <c r="F2436" t="s">
        <v>4786</v>
      </c>
      <c r="G2436" t="s">
        <v>4599</v>
      </c>
      <c r="H2436" s="22" t="s">
        <v>1419</v>
      </c>
      <c r="I2436" t="s">
        <v>4599</v>
      </c>
      <c r="J2436" s="11" t="str">
        <f t="shared" si="220"/>
        <v>IC.IT.202407</v>
      </c>
      <c r="K2436" s="2" t="s">
        <v>1192</v>
      </c>
      <c r="L2436" t="str">
        <f t="shared" si="221"/>
        <v>Bone</v>
      </c>
      <c r="M2436" s="12" t="str">
        <f t="shared" si="222"/>
        <v>PI.IC.IT.202407.01</v>
      </c>
      <c r="N2436" s="12"/>
      <c r="O2436" s="12" t="str">
        <f t="shared" si="223"/>
        <v>PH.IC.IT.202407.01</v>
      </c>
      <c r="Q2436" s="12" t="str">
        <f t="shared" si="224"/>
        <v>CL.IC.IT.202407.01</v>
      </c>
    </row>
    <row r="2437" spans="1:17" ht="15">
      <c r="A2437" t="s">
        <v>4089</v>
      </c>
      <c r="C2437" s="2" t="s">
        <v>6396</v>
      </c>
      <c r="E2437" s="2" t="s">
        <v>6583</v>
      </c>
      <c r="F2437" t="s">
        <v>4786</v>
      </c>
      <c r="G2437" t="s">
        <v>4759</v>
      </c>
      <c r="H2437" s="22" t="s">
        <v>1550</v>
      </c>
      <c r="I2437" t="s">
        <v>4760</v>
      </c>
      <c r="J2437" s="11" t="str">
        <f t="shared" si="220"/>
        <v>IC.IT.202408</v>
      </c>
      <c r="K2437" s="2" t="s">
        <v>1192</v>
      </c>
      <c r="L2437" t="str">
        <f t="shared" si="221"/>
        <v>Joint capsule</v>
      </c>
      <c r="M2437" s="12" t="str">
        <f t="shared" si="222"/>
        <v>PI.IC.IT.202408.01</v>
      </c>
      <c r="N2437" s="12"/>
      <c r="O2437" s="12" t="str">
        <f t="shared" si="223"/>
        <v>PH.IC.IT.202408.01</v>
      </c>
      <c r="Q2437" s="12" t="str">
        <f t="shared" si="224"/>
        <v>CL.IC.IT.202408.01</v>
      </c>
    </row>
    <row r="2438" spans="1:17" ht="15">
      <c r="A2438" t="s">
        <v>4089</v>
      </c>
      <c r="C2438" s="2" t="s">
        <v>6396</v>
      </c>
      <c r="D2438" t="s">
        <v>5578</v>
      </c>
      <c r="E2438" s="2" t="s">
        <v>7711</v>
      </c>
      <c r="F2438" t="s">
        <v>4787</v>
      </c>
      <c r="G2438" t="s">
        <v>4762</v>
      </c>
      <c r="H2438" s="22" t="s">
        <v>1396</v>
      </c>
      <c r="I2438" t="s">
        <v>1001</v>
      </c>
      <c r="J2438" s="11" t="str">
        <f t="shared" si="220"/>
        <v>IC.IT.202501</v>
      </c>
      <c r="K2438" s="2" t="s">
        <v>1192</v>
      </c>
      <c r="L2438" t="str">
        <f t="shared" si="221"/>
        <v xml:space="preserve">     Stabilization none</v>
      </c>
      <c r="M2438" s="12" t="str">
        <f t="shared" si="222"/>
        <v>PI.IC.IT.202501.01</v>
      </c>
      <c r="N2438" s="12"/>
      <c r="O2438" s="12" t="str">
        <f t="shared" si="223"/>
        <v>PH.IC.IT.202501.01</v>
      </c>
      <c r="Q2438" s="12" t="str">
        <f t="shared" si="224"/>
        <v>CL.IC.IT.202501.01</v>
      </c>
    </row>
    <row r="2439" spans="1:17" ht="15">
      <c r="A2439" t="s">
        <v>4089</v>
      </c>
      <c r="C2439" s="2" t="s">
        <v>6396</v>
      </c>
      <c r="E2439" s="2" t="s">
        <v>7711</v>
      </c>
      <c r="F2439" t="s">
        <v>4787</v>
      </c>
      <c r="G2439" t="s">
        <v>4763</v>
      </c>
      <c r="H2439" s="22" t="s">
        <v>1398</v>
      </c>
      <c r="I2439" t="s">
        <v>2124</v>
      </c>
      <c r="J2439" s="11" t="str">
        <f t="shared" si="220"/>
        <v>IC.IT.202502</v>
      </c>
      <c r="K2439" s="2" t="s">
        <v>1192</v>
      </c>
      <c r="L2439" t="str">
        <f t="shared" si="221"/>
        <v xml:space="preserve">     Stabilization abdominal binder</v>
      </c>
      <c r="M2439" s="12" t="str">
        <f t="shared" si="222"/>
        <v>PI.IC.IT.202502.01</v>
      </c>
      <c r="N2439" s="12"/>
      <c r="O2439" s="12" t="str">
        <f t="shared" si="223"/>
        <v>PH.IC.IT.202502.01</v>
      </c>
      <c r="Q2439" s="12" t="str">
        <f t="shared" si="224"/>
        <v>CL.IC.IT.202502.01</v>
      </c>
    </row>
    <row r="2440" spans="1:17" ht="15">
      <c r="A2440" t="s">
        <v>4089</v>
      </c>
      <c r="C2440" s="2" t="s">
        <v>6396</v>
      </c>
      <c r="E2440" s="2" t="s">
        <v>7711</v>
      </c>
      <c r="F2440" t="s">
        <v>4787</v>
      </c>
      <c r="G2440" t="s">
        <v>4630</v>
      </c>
      <c r="H2440" s="22" t="s">
        <v>1400</v>
      </c>
      <c r="I2440" t="s">
        <v>2126</v>
      </c>
      <c r="J2440" s="11" t="str">
        <f t="shared" si="220"/>
        <v>IC.IT.202503</v>
      </c>
      <c r="K2440" s="2" t="s">
        <v>1192</v>
      </c>
      <c r="L2440" t="str">
        <f t="shared" si="221"/>
        <v xml:space="preserve">     Stabilization ace wrap</v>
      </c>
      <c r="M2440" s="12" t="str">
        <f t="shared" si="222"/>
        <v>PI.IC.IT.202503.01</v>
      </c>
      <c r="N2440" s="12"/>
      <c r="O2440" s="12" t="str">
        <f t="shared" si="223"/>
        <v>PH.IC.IT.202503.01</v>
      </c>
      <c r="Q2440" s="12" t="str">
        <f t="shared" si="224"/>
        <v>CL.IC.IT.202503.01</v>
      </c>
    </row>
    <row r="2441" spans="1:17" ht="15">
      <c r="A2441" t="s">
        <v>4089</v>
      </c>
      <c r="C2441" s="2" t="s">
        <v>6396</v>
      </c>
      <c r="E2441" s="2" t="s">
        <v>7711</v>
      </c>
      <c r="F2441" t="s">
        <v>4787</v>
      </c>
      <c r="G2441" t="s">
        <v>4892</v>
      </c>
      <c r="H2441" s="22" t="s">
        <v>1402</v>
      </c>
      <c r="I2441" t="s">
        <v>2128</v>
      </c>
      <c r="J2441" s="11" t="str">
        <f t="shared" si="220"/>
        <v>IC.IT.202504</v>
      </c>
      <c r="K2441" s="2" t="s">
        <v>1192</v>
      </c>
      <c r="L2441" t="str">
        <f t="shared" si="221"/>
        <v xml:space="preserve">     Stabilization montgomery straps</v>
      </c>
      <c r="M2441" s="12" t="str">
        <f t="shared" si="222"/>
        <v>PI.IC.IT.202504.01</v>
      </c>
      <c r="N2441" s="12"/>
      <c r="O2441" s="12" t="str">
        <f t="shared" si="223"/>
        <v>PH.IC.IT.202504.01</v>
      </c>
      <c r="Q2441" s="12" t="str">
        <f t="shared" si="224"/>
        <v>CL.IC.IT.202504.01</v>
      </c>
    </row>
    <row r="2442" spans="1:17" ht="15">
      <c r="A2442" t="s">
        <v>4089</v>
      </c>
      <c r="C2442" s="2" t="s">
        <v>6396</v>
      </c>
      <c r="D2442" t="s">
        <v>4893</v>
      </c>
      <c r="E2442" s="2" t="s">
        <v>9453</v>
      </c>
      <c r="F2442" t="s">
        <v>4787</v>
      </c>
      <c r="G2442" t="s">
        <v>4894</v>
      </c>
      <c r="H2442" s="22" t="s">
        <v>1396</v>
      </c>
      <c r="I2442" t="s">
        <v>3922</v>
      </c>
      <c r="J2442" s="11" t="str">
        <f t="shared" si="220"/>
        <v>IC.IT.202601</v>
      </c>
      <c r="K2442" s="2" t="s">
        <v>1192</v>
      </c>
      <c r="L2442" t="str">
        <f t="shared" si="221"/>
        <v xml:space="preserve">     Open wound</v>
      </c>
      <c r="M2442" s="12" t="str">
        <f t="shared" si="222"/>
        <v>PI.IC.IT.202601.01</v>
      </c>
      <c r="N2442" s="12"/>
      <c r="O2442" s="12" t="str">
        <f t="shared" si="223"/>
        <v>PH.IC.IT.202601.01</v>
      </c>
      <c r="Q2442" s="12" t="str">
        <f t="shared" si="224"/>
        <v>CL.IC.IT.202601.01</v>
      </c>
    </row>
    <row r="2443" spans="1:17" ht="15">
      <c r="A2443" t="s">
        <v>4089</v>
      </c>
      <c r="C2443" s="2" t="s">
        <v>6396</v>
      </c>
      <c r="E2443" s="2" t="s">
        <v>9453</v>
      </c>
      <c r="F2443" t="s">
        <v>4787</v>
      </c>
      <c r="G2443" t="s">
        <v>3342</v>
      </c>
      <c r="H2443" s="22" t="s">
        <v>1398</v>
      </c>
      <c r="I2443" t="s">
        <v>3343</v>
      </c>
      <c r="J2443" s="11" t="str">
        <f t="shared" si="220"/>
        <v>IC.IT.202602</v>
      </c>
      <c r="K2443" s="2" t="s">
        <v>1192</v>
      </c>
      <c r="L2443" t="str">
        <f t="shared" si="221"/>
        <v xml:space="preserve">     Sutures</v>
      </c>
      <c r="M2443" s="12" t="str">
        <f t="shared" si="222"/>
        <v>PI.IC.IT.202602.01</v>
      </c>
      <c r="N2443" s="12"/>
      <c r="O2443" s="12" t="str">
        <f t="shared" si="223"/>
        <v>PH.IC.IT.202602.01</v>
      </c>
      <c r="Q2443" s="12" t="str">
        <f t="shared" si="224"/>
        <v>CL.IC.IT.202602.01</v>
      </c>
    </row>
    <row r="2444" spans="1:17" ht="15">
      <c r="A2444" t="s">
        <v>4089</v>
      </c>
      <c r="C2444" s="2" t="s">
        <v>6396</v>
      </c>
      <c r="E2444" s="2" t="s">
        <v>9453</v>
      </c>
      <c r="F2444" t="s">
        <v>4787</v>
      </c>
      <c r="G2444" t="s">
        <v>4895</v>
      </c>
      <c r="H2444" s="22" t="s">
        <v>1400</v>
      </c>
      <c r="I2444" t="s">
        <v>3920</v>
      </c>
      <c r="J2444" s="11" t="str">
        <f t="shared" si="220"/>
        <v>IC.IT.202603</v>
      </c>
      <c r="K2444" s="2" t="s">
        <v>1192</v>
      </c>
      <c r="L2444" t="str">
        <f t="shared" si="221"/>
        <v xml:space="preserve">     Glue</v>
      </c>
      <c r="M2444" s="12" t="str">
        <f t="shared" si="222"/>
        <v>PI.IC.IT.202603.01</v>
      </c>
      <c r="N2444" s="12"/>
      <c r="O2444" s="12" t="str">
        <f t="shared" si="223"/>
        <v>PH.IC.IT.202603.01</v>
      </c>
      <c r="Q2444" s="12" t="str">
        <f t="shared" si="224"/>
        <v>CL.IC.IT.202603.01</v>
      </c>
    </row>
    <row r="2445" spans="1:17" ht="15">
      <c r="A2445" t="s">
        <v>4089</v>
      </c>
      <c r="C2445" s="2" t="s">
        <v>6396</v>
      </c>
      <c r="E2445" s="2" t="s">
        <v>9453</v>
      </c>
      <c r="F2445" t="s">
        <v>4787</v>
      </c>
      <c r="G2445" t="s">
        <v>4896</v>
      </c>
      <c r="H2445" s="22" t="s">
        <v>1402</v>
      </c>
      <c r="I2445" t="s">
        <v>3642</v>
      </c>
      <c r="J2445" s="11" t="str">
        <f t="shared" si="220"/>
        <v>IC.IT.202604</v>
      </c>
      <c r="K2445" s="2" t="s">
        <v>1192</v>
      </c>
      <c r="L2445" t="str">
        <f t="shared" si="221"/>
        <v xml:space="preserve">     Staples</v>
      </c>
      <c r="M2445" s="12" t="str">
        <f t="shared" si="222"/>
        <v>PI.IC.IT.202604.01</v>
      </c>
      <c r="N2445" s="12"/>
      <c r="O2445" s="12" t="str">
        <f t="shared" si="223"/>
        <v>PH.IC.IT.202604.01</v>
      </c>
      <c r="Q2445" s="12" t="str">
        <f t="shared" si="224"/>
        <v>CL.IC.IT.202604.01</v>
      </c>
    </row>
    <row r="2446" spans="1:17" ht="15">
      <c r="A2446" t="s">
        <v>4089</v>
      </c>
      <c r="C2446" s="2" t="s">
        <v>6396</v>
      </c>
      <c r="E2446" s="2" t="s">
        <v>9453</v>
      </c>
      <c r="F2446" t="s">
        <v>4787</v>
      </c>
      <c r="G2446" t="s">
        <v>4897</v>
      </c>
      <c r="H2446" s="22" t="s">
        <v>1404</v>
      </c>
      <c r="I2446" t="s">
        <v>4898</v>
      </c>
      <c r="J2446" s="11" t="str">
        <f t="shared" si="220"/>
        <v>IC.IT.202605</v>
      </c>
      <c r="K2446" s="2" t="s">
        <v>1192</v>
      </c>
      <c r="L2446" t="str">
        <f t="shared" si="221"/>
        <v xml:space="preserve">     Steri-strips</v>
      </c>
      <c r="M2446" s="12" t="str">
        <f t="shared" si="222"/>
        <v>PI.IC.IT.202605.01</v>
      </c>
      <c r="N2446" s="12"/>
      <c r="O2446" s="12" t="str">
        <f t="shared" si="223"/>
        <v>PH.IC.IT.202605.01</v>
      </c>
      <c r="Q2446" s="12" t="str">
        <f t="shared" si="224"/>
        <v>CL.IC.IT.202605.01</v>
      </c>
    </row>
    <row r="2447" spans="1:17" ht="15">
      <c r="A2447" t="s">
        <v>4089</v>
      </c>
      <c r="C2447" s="2" t="s">
        <v>6396</v>
      </c>
      <c r="E2447" s="2" t="s">
        <v>9453</v>
      </c>
      <c r="F2447" t="s">
        <v>4787</v>
      </c>
      <c r="G2447" t="s">
        <v>2688</v>
      </c>
      <c r="H2447" s="22" t="s">
        <v>1406</v>
      </c>
      <c r="I2447" t="s">
        <v>2689</v>
      </c>
      <c r="J2447" s="11" t="str">
        <f t="shared" si="220"/>
        <v>IC.IT.202606</v>
      </c>
      <c r="K2447" s="2" t="s">
        <v>1192</v>
      </c>
      <c r="L2447" t="str">
        <f t="shared" si="221"/>
        <v xml:space="preserve">     Approximated</v>
      </c>
      <c r="M2447" s="12" t="str">
        <f t="shared" si="222"/>
        <v>PI.IC.IT.202606.01</v>
      </c>
      <c r="N2447" s="12"/>
      <c r="O2447" s="12" t="str">
        <f t="shared" si="223"/>
        <v>PH.IC.IT.202606.01</v>
      </c>
      <c r="Q2447" s="12" t="str">
        <f t="shared" si="224"/>
        <v>CL.IC.IT.202606.01</v>
      </c>
    </row>
    <row r="2448" spans="1:17" ht="15">
      <c r="A2448" t="s">
        <v>4089</v>
      </c>
      <c r="C2448" s="2" t="s">
        <v>6396</v>
      </c>
      <c r="E2448" s="2" t="s">
        <v>9453</v>
      </c>
      <c r="F2448" t="s">
        <v>4787</v>
      </c>
      <c r="G2448" t="s">
        <v>2690</v>
      </c>
      <c r="H2448" s="22" t="s">
        <v>1419</v>
      </c>
      <c r="I2448" t="s">
        <v>4899</v>
      </c>
      <c r="J2448" s="11" t="str">
        <f t="shared" si="220"/>
        <v>IC.IT.202607</v>
      </c>
      <c r="K2448" s="2" t="s">
        <v>1192</v>
      </c>
      <c r="L2448" t="str">
        <f t="shared" si="221"/>
        <v xml:space="preserve">     Dehiscence</v>
      </c>
      <c r="M2448" s="12" t="str">
        <f t="shared" si="222"/>
        <v>PI.IC.IT.202607.01</v>
      </c>
      <c r="N2448" s="12"/>
      <c r="O2448" s="12" t="str">
        <f t="shared" si="223"/>
        <v>PH.IC.IT.202607.01</v>
      </c>
      <c r="Q2448" s="12" t="str">
        <f t="shared" si="224"/>
        <v>CL.IC.IT.202607.01</v>
      </c>
    </row>
    <row r="2449" spans="1:25" ht="15">
      <c r="A2449" t="s">
        <v>4089</v>
      </c>
      <c r="C2449" s="2" t="s">
        <v>6396</v>
      </c>
      <c r="E2449" s="2" t="s">
        <v>9453</v>
      </c>
      <c r="F2449" t="s">
        <v>4787</v>
      </c>
      <c r="G2449" t="s">
        <v>4900</v>
      </c>
      <c r="H2449" s="22" t="s">
        <v>1550</v>
      </c>
      <c r="I2449" t="s">
        <v>4901</v>
      </c>
      <c r="J2449" s="11" t="str">
        <f t="shared" si="220"/>
        <v>IC.IT.202608</v>
      </c>
      <c r="K2449" s="2" t="s">
        <v>1192</v>
      </c>
      <c r="L2449" t="str">
        <f t="shared" si="221"/>
        <v xml:space="preserve">     Retention sutures</v>
      </c>
      <c r="M2449" s="12" t="str">
        <f t="shared" si="222"/>
        <v>PI.IC.IT.202608.01</v>
      </c>
      <c r="N2449" s="12"/>
      <c r="O2449" s="12" t="str">
        <f t="shared" si="223"/>
        <v>PH.IC.IT.202608.01</v>
      </c>
      <c r="Q2449" s="12" t="str">
        <f t="shared" si="224"/>
        <v>CL.IC.IT.202608.01</v>
      </c>
    </row>
    <row r="2450" spans="1:25" ht="15">
      <c r="A2450" s="25" t="s">
        <v>4263</v>
      </c>
      <c r="B2450" s="25"/>
      <c r="C2450" s="2" t="s">
        <v>6396</v>
      </c>
      <c r="D2450" s="25"/>
      <c r="E2450" s="2" t="s">
        <v>9453</v>
      </c>
      <c r="F2450" t="s">
        <v>4787</v>
      </c>
      <c r="G2450" s="27" t="s">
        <v>4433</v>
      </c>
      <c r="H2450" s="22" t="s">
        <v>10095</v>
      </c>
      <c r="I2450" s="22" t="s">
        <v>4902</v>
      </c>
      <c r="J2450" s="11" t="str">
        <f t="shared" si="220"/>
        <v>IC.IT.202609</v>
      </c>
      <c r="K2450" s="2" t="s">
        <v>1192</v>
      </c>
      <c r="L2450" t="str">
        <f t="shared" si="221"/>
        <v xml:space="preserve">  Unable to assess</v>
      </c>
      <c r="M2450" s="12" t="str">
        <f t="shared" si="222"/>
        <v>PI.IC.IT.202609.01</v>
      </c>
      <c r="N2450" s="12"/>
      <c r="O2450" s="12" t="str">
        <f t="shared" si="223"/>
        <v>PH.IC.IT.202609.01</v>
      </c>
      <c r="Q2450" s="12" t="str">
        <f t="shared" si="224"/>
        <v>CL.IC.IT.202609.01</v>
      </c>
      <c r="R2450" t="s">
        <v>1141</v>
      </c>
      <c r="S2450">
        <v>159</v>
      </c>
    </row>
    <row r="2451" spans="1:25" ht="15">
      <c r="A2451" s="25" t="s">
        <v>4263</v>
      </c>
      <c r="B2451" s="25"/>
      <c r="C2451" s="2" t="s">
        <v>11501</v>
      </c>
      <c r="D2451" s="25"/>
      <c r="E2451" s="2" t="s">
        <v>9453</v>
      </c>
      <c r="F2451" t="s">
        <v>11502</v>
      </c>
      <c r="G2451" s="2" t="s">
        <v>11498</v>
      </c>
      <c r="H2451" s="22" t="s">
        <v>11500</v>
      </c>
      <c r="I2451" s="22" t="s">
        <v>11495</v>
      </c>
      <c r="J2451" s="11" t="str">
        <f t="shared" si="220"/>
        <v>IC.IT.202610</v>
      </c>
      <c r="K2451" s="2" t="s">
        <v>1192</v>
      </c>
      <c r="L2451" t="str">
        <f t="shared" si="221"/>
        <v>Other, Specify:</v>
      </c>
      <c r="M2451" s="12" t="str">
        <f t="shared" si="222"/>
        <v>PI.IC.IT.202610.01</v>
      </c>
      <c r="N2451" s="12"/>
      <c r="O2451" s="12" t="str">
        <f t="shared" si="223"/>
        <v>PH.IC.IT.202610.01</v>
      </c>
      <c r="Q2451" s="12" t="str">
        <f t="shared" si="224"/>
        <v>CL.IC.IT.202610.01</v>
      </c>
      <c r="X2451" t="s">
        <v>11499</v>
      </c>
      <c r="Y2451">
        <v>971</v>
      </c>
    </row>
    <row r="2452" spans="1:25" ht="15">
      <c r="A2452" t="s">
        <v>4089</v>
      </c>
      <c r="C2452" s="2" t="s">
        <v>6396</v>
      </c>
      <c r="D2452" t="s">
        <v>4634</v>
      </c>
      <c r="E2452" s="2" t="s">
        <v>5889</v>
      </c>
      <c r="F2452" t="s">
        <v>4788</v>
      </c>
      <c r="G2452" t="s">
        <v>3991</v>
      </c>
      <c r="H2452" s="22" t="s">
        <v>1396</v>
      </c>
      <c r="I2452" t="s">
        <v>2687</v>
      </c>
      <c r="J2452" s="11" t="str">
        <f t="shared" si="220"/>
        <v>IC.IT.202701</v>
      </c>
      <c r="K2452" s="2" t="s">
        <v>11324</v>
      </c>
      <c r="L2452" t="str">
        <f t="shared" si="221"/>
        <v xml:space="preserve">      Within normal limits</v>
      </c>
      <c r="M2452" s="12" t="str">
        <f t="shared" si="222"/>
        <v>PI.IC.IT.202701.01</v>
      </c>
      <c r="N2452" s="12"/>
      <c r="O2452" s="12" t="str">
        <f t="shared" si="223"/>
        <v>PH.IC.IT.202701.01</v>
      </c>
      <c r="Q2452" s="12" t="str">
        <f t="shared" si="224"/>
        <v>CL.IC.IT.202701.01</v>
      </c>
    </row>
    <row r="2453" spans="1:25" ht="15">
      <c r="A2453" t="s">
        <v>4089</v>
      </c>
      <c r="C2453" s="2" t="s">
        <v>6396</v>
      </c>
      <c r="E2453" s="2" t="s">
        <v>5889</v>
      </c>
      <c r="F2453" t="s">
        <v>4788</v>
      </c>
      <c r="G2453" t="s">
        <v>4764</v>
      </c>
      <c r="H2453" s="22" t="s">
        <v>1398</v>
      </c>
      <c r="I2453" t="s">
        <v>2450</v>
      </c>
      <c r="J2453" s="11" t="str">
        <f t="shared" si="220"/>
        <v>IC.IT.202702</v>
      </c>
      <c r="K2453" s="2" t="s">
        <v>11324</v>
      </c>
      <c r="L2453" t="str">
        <f t="shared" si="221"/>
        <v xml:space="preserve">      Maceration</v>
      </c>
      <c r="M2453" s="12" t="str">
        <f t="shared" si="222"/>
        <v>PI.IC.IT.202702.01</v>
      </c>
      <c r="N2453" s="12"/>
      <c r="O2453" s="12" t="str">
        <f t="shared" si="223"/>
        <v>PH.IC.IT.202702.01</v>
      </c>
      <c r="Q2453" s="12" t="str">
        <f t="shared" si="224"/>
        <v>CL.IC.IT.202702.01</v>
      </c>
    </row>
    <row r="2454" spans="1:25" ht="15">
      <c r="A2454" t="s">
        <v>4089</v>
      </c>
      <c r="C2454" s="2" t="s">
        <v>6396</v>
      </c>
      <c r="E2454" s="2" t="s">
        <v>5889</v>
      </c>
      <c r="F2454" t="s">
        <v>4788</v>
      </c>
      <c r="G2454" t="s">
        <v>3838</v>
      </c>
      <c r="H2454" s="22" t="s">
        <v>1400</v>
      </c>
      <c r="I2454" t="s">
        <v>1531</v>
      </c>
      <c r="J2454" s="11" t="str">
        <f t="shared" si="220"/>
        <v>IC.IT.202703</v>
      </c>
      <c r="K2454" s="2" t="s">
        <v>11324</v>
      </c>
      <c r="L2454" t="str">
        <f t="shared" si="221"/>
        <v xml:space="preserve">      Erythema</v>
      </c>
      <c r="M2454" s="12" t="str">
        <f t="shared" si="222"/>
        <v>PI.IC.IT.202703.01</v>
      </c>
      <c r="N2454" s="12"/>
      <c r="O2454" s="12" t="str">
        <f t="shared" si="223"/>
        <v>PH.IC.IT.202703.01</v>
      </c>
      <c r="Q2454" s="12" t="str">
        <f t="shared" si="224"/>
        <v>CL.IC.IT.202703.01</v>
      </c>
    </row>
    <row r="2455" spans="1:25" ht="15">
      <c r="A2455" t="s">
        <v>4089</v>
      </c>
      <c r="C2455" s="2" t="s">
        <v>6396</v>
      </c>
      <c r="E2455" s="2" t="s">
        <v>5889</v>
      </c>
      <c r="F2455" t="s">
        <v>4788</v>
      </c>
      <c r="G2455" t="s">
        <v>4765</v>
      </c>
      <c r="H2455" s="22" t="s">
        <v>1402</v>
      </c>
      <c r="I2455" t="s">
        <v>4766</v>
      </c>
      <c r="J2455" s="11" t="str">
        <f t="shared" si="220"/>
        <v>IC.IT.202704</v>
      </c>
      <c r="K2455" s="2" t="s">
        <v>11324</v>
      </c>
      <c r="L2455" t="str">
        <f t="shared" si="221"/>
        <v xml:space="preserve">      Induration</v>
      </c>
      <c r="M2455" s="12" t="str">
        <f t="shared" si="222"/>
        <v>PI.IC.IT.202704.01</v>
      </c>
      <c r="N2455" s="12"/>
      <c r="O2455" s="12" t="str">
        <f t="shared" si="223"/>
        <v>PH.IC.IT.202704.01</v>
      </c>
      <c r="Q2455" s="12" t="str">
        <f t="shared" si="224"/>
        <v>CL.IC.IT.202704.01</v>
      </c>
    </row>
    <row r="2456" spans="1:25" ht="15">
      <c r="A2456" t="s">
        <v>4089</v>
      </c>
      <c r="C2456" s="2" t="s">
        <v>6396</v>
      </c>
      <c r="E2456" s="2" t="s">
        <v>5889</v>
      </c>
      <c r="F2456" t="s">
        <v>4788</v>
      </c>
      <c r="G2456" t="s">
        <v>1540</v>
      </c>
      <c r="H2456" s="22" t="s">
        <v>1404</v>
      </c>
      <c r="I2456" t="s">
        <v>1541</v>
      </c>
      <c r="J2456" s="11" t="str">
        <f t="shared" si="220"/>
        <v>IC.IT.202705</v>
      </c>
      <c r="K2456" s="2" t="s">
        <v>11324</v>
      </c>
      <c r="L2456" t="str">
        <f t="shared" si="221"/>
        <v xml:space="preserve">     Swelling</v>
      </c>
      <c r="M2456" s="12" t="str">
        <f t="shared" si="222"/>
        <v>PI.IC.IT.202705.01</v>
      </c>
      <c r="N2456" s="12"/>
      <c r="O2456" s="12" t="str">
        <f t="shared" si="223"/>
        <v>PH.IC.IT.202705.01</v>
      </c>
      <c r="Q2456" s="12" t="str">
        <f t="shared" si="224"/>
        <v>CL.IC.IT.202705.01</v>
      </c>
    </row>
    <row r="2457" spans="1:25" ht="15">
      <c r="A2457" t="s">
        <v>4089</v>
      </c>
      <c r="C2457" s="2" t="s">
        <v>6396</v>
      </c>
      <c r="E2457" s="2" t="s">
        <v>5889</v>
      </c>
      <c r="F2457" t="s">
        <v>4788</v>
      </c>
      <c r="G2457" t="s">
        <v>3841</v>
      </c>
      <c r="H2457" s="22" t="s">
        <v>1406</v>
      </c>
      <c r="I2457" t="s">
        <v>930</v>
      </c>
      <c r="J2457" s="11" t="str">
        <f t="shared" si="220"/>
        <v>IC.IT.202706</v>
      </c>
      <c r="K2457" s="2" t="s">
        <v>11324</v>
      </c>
      <c r="L2457" t="str">
        <f t="shared" si="221"/>
        <v xml:space="preserve">      Other: specify</v>
      </c>
      <c r="M2457" s="12" t="str">
        <f t="shared" si="222"/>
        <v>PI.IC.IT.202706.01</v>
      </c>
      <c r="N2457" s="12"/>
      <c r="O2457" s="12" t="str">
        <f t="shared" si="223"/>
        <v>PH.IC.IT.202706.01</v>
      </c>
      <c r="Q2457" s="12" t="str">
        <f t="shared" si="224"/>
        <v>CL.IC.IT.202706.01</v>
      </c>
    </row>
    <row r="2458" spans="1:25" ht="15">
      <c r="A2458" t="s">
        <v>4089</v>
      </c>
      <c r="C2458" s="2" t="s">
        <v>6396</v>
      </c>
      <c r="D2458" t="s">
        <v>4767</v>
      </c>
      <c r="E2458" s="2" t="s">
        <v>5892</v>
      </c>
      <c r="F2458" t="s">
        <v>4788</v>
      </c>
      <c r="G2458" t="s">
        <v>2821</v>
      </c>
      <c r="H2458" s="22" t="s">
        <v>1396</v>
      </c>
      <c r="I2458" t="s">
        <v>1674</v>
      </c>
      <c r="J2458" s="11" t="str">
        <f t="shared" si="220"/>
        <v>IC.IT.202801</v>
      </c>
      <c r="K2458" s="2" t="s">
        <v>11324</v>
      </c>
      <c r="L2458" t="str">
        <f t="shared" si="221"/>
        <v xml:space="preserve">     Unchanged</v>
      </c>
      <c r="M2458" s="12" t="str">
        <f t="shared" si="222"/>
        <v>PI.IC.IT.202801.01</v>
      </c>
      <c r="N2458" s="12"/>
      <c r="O2458" s="12" t="str">
        <f t="shared" si="223"/>
        <v>PH.IC.IT.202801.01</v>
      </c>
      <c r="Q2458" s="12" t="str">
        <f t="shared" si="224"/>
        <v>CL.IC.IT.202801.01</v>
      </c>
    </row>
    <row r="2459" spans="1:25" ht="15">
      <c r="A2459" t="s">
        <v>4089</v>
      </c>
      <c r="C2459" s="2" t="s">
        <v>6396</v>
      </c>
      <c r="E2459" s="2" t="s">
        <v>5892</v>
      </c>
      <c r="F2459" t="s">
        <v>4788</v>
      </c>
      <c r="G2459" t="s">
        <v>3999</v>
      </c>
      <c r="H2459" s="22" t="s">
        <v>1398</v>
      </c>
      <c r="I2459" t="s">
        <v>1673</v>
      </c>
      <c r="J2459" s="11" t="str">
        <f t="shared" si="220"/>
        <v>IC.IT.202802</v>
      </c>
      <c r="K2459" s="2" t="s">
        <v>11324</v>
      </c>
      <c r="L2459" t="str">
        <f t="shared" si="221"/>
        <v xml:space="preserve">      Decreasing</v>
      </c>
      <c r="M2459" s="12" t="str">
        <f t="shared" si="222"/>
        <v>PI.IC.IT.202802.01</v>
      </c>
      <c r="N2459" s="12"/>
      <c r="O2459" s="12" t="str">
        <f t="shared" si="223"/>
        <v>PH.IC.IT.202802.01</v>
      </c>
      <c r="Q2459" s="12" t="str">
        <f t="shared" si="224"/>
        <v>CL.IC.IT.202802.01</v>
      </c>
    </row>
    <row r="2460" spans="1:25" ht="15">
      <c r="A2460" t="s">
        <v>4089</v>
      </c>
      <c r="C2460" s="2" t="s">
        <v>6396</v>
      </c>
      <c r="E2460" s="2" t="s">
        <v>5892</v>
      </c>
      <c r="F2460" t="s">
        <v>4788</v>
      </c>
      <c r="G2460" t="s">
        <v>4156</v>
      </c>
      <c r="H2460" s="22" t="s">
        <v>1400</v>
      </c>
      <c r="I2460" t="s">
        <v>1841</v>
      </c>
      <c r="J2460" s="11" t="str">
        <f t="shared" si="220"/>
        <v>IC.IT.202803</v>
      </c>
      <c r="K2460" s="2" t="s">
        <v>11324</v>
      </c>
      <c r="L2460" t="str">
        <f t="shared" si="221"/>
        <v xml:space="preserve">      Increasing</v>
      </c>
      <c r="M2460" s="12" t="str">
        <f t="shared" si="222"/>
        <v>PI.IC.IT.202803.01</v>
      </c>
      <c r="N2460" s="12"/>
      <c r="O2460" s="12" t="str">
        <f t="shared" si="223"/>
        <v>PH.IC.IT.202803.01</v>
      </c>
      <c r="Q2460" s="12" t="str">
        <f t="shared" si="224"/>
        <v>CL.IC.IT.202803.01</v>
      </c>
    </row>
    <row r="2461" spans="1:25" ht="15">
      <c r="A2461" t="s">
        <v>4089</v>
      </c>
      <c r="C2461" s="2" t="s">
        <v>6396</v>
      </c>
      <c r="D2461" t="s">
        <v>5015</v>
      </c>
      <c r="E2461" s="2" t="s">
        <v>5896</v>
      </c>
      <c r="F2461" t="s">
        <v>4788</v>
      </c>
      <c r="G2461" t="s">
        <v>5016</v>
      </c>
      <c r="H2461" s="22" t="s">
        <v>1396</v>
      </c>
      <c r="I2461" t="s">
        <v>1557</v>
      </c>
      <c r="J2461" s="11" t="str">
        <f t="shared" si="220"/>
        <v>IC.IT.202901</v>
      </c>
      <c r="K2461" s="2" t="s">
        <v>11324</v>
      </c>
      <c r="L2461" t="str">
        <f t="shared" si="221"/>
        <v xml:space="preserve">      Consistent with Body Temperature</v>
      </c>
      <c r="M2461" s="12" t="str">
        <f t="shared" si="222"/>
        <v>PI.IC.IT.202901.01</v>
      </c>
      <c r="N2461" s="12"/>
      <c r="O2461" s="12" t="str">
        <f t="shared" si="223"/>
        <v>PH.IC.IT.202901.01</v>
      </c>
      <c r="Q2461" s="12" t="str">
        <f t="shared" si="224"/>
        <v>CL.IC.IT.202901.01</v>
      </c>
    </row>
    <row r="2462" spans="1:25" ht="15">
      <c r="A2462" t="s">
        <v>4089</v>
      </c>
      <c r="C2462" s="2" t="s">
        <v>6396</v>
      </c>
      <c r="E2462" s="2" t="s">
        <v>5896</v>
      </c>
      <c r="F2462" t="s">
        <v>4788</v>
      </c>
      <c r="G2462" t="s">
        <v>5017</v>
      </c>
      <c r="H2462" s="22" t="s">
        <v>1398</v>
      </c>
      <c r="I2462" t="s">
        <v>2116</v>
      </c>
      <c r="J2462" s="11" t="str">
        <f t="shared" si="220"/>
        <v>IC.IT.202902</v>
      </c>
      <c r="K2462" s="2" t="s">
        <v>11324</v>
      </c>
      <c r="L2462" t="str">
        <f t="shared" si="221"/>
        <v xml:space="preserve">      Warmer than Body Temperature</v>
      </c>
      <c r="M2462" s="12" t="str">
        <f t="shared" si="222"/>
        <v>PI.IC.IT.202902.01</v>
      </c>
      <c r="N2462" s="12"/>
      <c r="O2462" s="12" t="str">
        <f t="shared" si="223"/>
        <v>PH.IC.IT.202902.01</v>
      </c>
      <c r="Q2462" s="12" t="str">
        <f t="shared" si="224"/>
        <v>CL.IC.IT.202902.01</v>
      </c>
    </row>
    <row r="2463" spans="1:25" ht="15">
      <c r="A2463" t="s">
        <v>4089</v>
      </c>
      <c r="C2463" s="2" t="s">
        <v>6396</v>
      </c>
      <c r="E2463" s="2" t="s">
        <v>5896</v>
      </c>
      <c r="F2463" t="s">
        <v>4788</v>
      </c>
      <c r="G2463" t="s">
        <v>5018</v>
      </c>
      <c r="H2463" s="22" t="s">
        <v>1400</v>
      </c>
      <c r="I2463" t="s">
        <v>2118</v>
      </c>
      <c r="J2463" s="11" t="str">
        <f t="shared" si="220"/>
        <v>IC.IT.202903</v>
      </c>
      <c r="K2463" s="2" t="s">
        <v>11324</v>
      </c>
      <c r="L2463" t="str">
        <f t="shared" si="221"/>
        <v xml:space="preserve">      Warmer than Opposite Body Part</v>
      </c>
      <c r="M2463" s="12" t="str">
        <f t="shared" si="222"/>
        <v>PI.IC.IT.202903.01</v>
      </c>
      <c r="N2463" s="12"/>
      <c r="O2463" s="12" t="str">
        <f t="shared" si="223"/>
        <v>PH.IC.IT.202903.01</v>
      </c>
      <c r="Q2463" s="12" t="str">
        <f t="shared" si="224"/>
        <v>CL.IC.IT.202903.01</v>
      </c>
    </row>
    <row r="2464" spans="1:25" ht="15">
      <c r="A2464" t="s">
        <v>4089</v>
      </c>
      <c r="C2464" s="2" t="s">
        <v>6396</v>
      </c>
      <c r="E2464" s="2" t="s">
        <v>5896</v>
      </c>
      <c r="F2464" t="s">
        <v>4788</v>
      </c>
      <c r="G2464" t="s">
        <v>4878</v>
      </c>
      <c r="H2464" s="22" t="s">
        <v>1402</v>
      </c>
      <c r="I2464" t="s">
        <v>2120</v>
      </c>
      <c r="J2464" s="11" t="str">
        <f t="shared" si="220"/>
        <v>IC.IT.202904</v>
      </c>
      <c r="K2464" s="2" t="s">
        <v>11324</v>
      </c>
      <c r="L2464" t="str">
        <f t="shared" si="221"/>
        <v xml:space="preserve">      Cooler than Body Temperature</v>
      </c>
      <c r="M2464" s="12" t="str">
        <f t="shared" si="222"/>
        <v>PI.IC.IT.202904.01</v>
      </c>
      <c r="N2464" s="12"/>
      <c r="O2464" s="12" t="str">
        <f t="shared" si="223"/>
        <v>PH.IC.IT.202904.01</v>
      </c>
      <c r="Q2464" s="12" t="str">
        <f t="shared" si="224"/>
        <v>CL.IC.IT.202904.01</v>
      </c>
    </row>
    <row r="2465" spans="1:19" ht="15">
      <c r="A2465" t="s">
        <v>4089</v>
      </c>
      <c r="C2465" s="2" t="s">
        <v>6396</v>
      </c>
      <c r="E2465" s="2" t="s">
        <v>5896</v>
      </c>
      <c r="F2465" t="s">
        <v>4788</v>
      </c>
      <c r="G2465" t="s">
        <v>4879</v>
      </c>
      <c r="H2465" s="22" t="s">
        <v>1404</v>
      </c>
      <c r="I2465" t="s">
        <v>2122</v>
      </c>
      <c r="J2465" s="11" t="str">
        <f t="shared" si="220"/>
        <v>IC.IT.202905</v>
      </c>
      <c r="K2465" s="2" t="s">
        <v>11324</v>
      </c>
      <c r="L2465" t="str">
        <f t="shared" si="221"/>
        <v xml:space="preserve">      Cooler than Opposite Body Part</v>
      </c>
      <c r="M2465" s="12" t="str">
        <f t="shared" si="222"/>
        <v>PI.IC.IT.202905.01</v>
      </c>
      <c r="N2465" s="12"/>
      <c r="O2465" s="12" t="str">
        <f t="shared" si="223"/>
        <v>PH.IC.IT.202905.01</v>
      </c>
      <c r="Q2465" s="12" t="str">
        <f t="shared" si="224"/>
        <v>CL.IC.IT.202905.01</v>
      </c>
    </row>
    <row r="2466" spans="1:19" ht="15">
      <c r="A2466" t="s">
        <v>4089</v>
      </c>
      <c r="C2466" s="2" t="s">
        <v>6396</v>
      </c>
      <c r="D2466" t="s">
        <v>5363</v>
      </c>
      <c r="E2466" s="2" t="s">
        <v>5899</v>
      </c>
      <c r="F2466" t="s">
        <v>4662</v>
      </c>
      <c r="G2466" t="s">
        <v>4881</v>
      </c>
      <c r="H2466" s="22" t="s">
        <v>1396</v>
      </c>
      <c r="I2466" t="s">
        <v>4882</v>
      </c>
      <c r="J2466" s="11" t="str">
        <f t="shared" si="220"/>
        <v>IC.IT.203001</v>
      </c>
      <c r="K2466" s="2" t="s">
        <v>11324</v>
      </c>
      <c r="L2466" t="str">
        <f t="shared" si="221"/>
        <v xml:space="preserve">      Pressure Ulcer:  add protocol</v>
      </c>
      <c r="M2466" s="12" t="str">
        <f t="shared" si="222"/>
        <v>PI.IC.IT.203001.01</v>
      </c>
      <c r="N2466" s="12"/>
      <c r="O2466" s="12" t="str">
        <f t="shared" si="223"/>
        <v>PH.IC.IT.203001.01</v>
      </c>
      <c r="Q2466" s="12" t="str">
        <f t="shared" si="224"/>
        <v>CL.IC.IT.203001.01</v>
      </c>
    </row>
    <row r="2467" spans="1:19" ht="15">
      <c r="A2467" t="s">
        <v>4089</v>
      </c>
      <c r="C2467" s="2" t="s">
        <v>6396</v>
      </c>
      <c r="E2467" s="2" t="s">
        <v>5899</v>
      </c>
      <c r="F2467" t="s">
        <v>4662</v>
      </c>
      <c r="G2467" t="s">
        <v>4883</v>
      </c>
      <c r="H2467" s="22" t="s">
        <v>1398</v>
      </c>
      <c r="I2467" t="s">
        <v>3463</v>
      </c>
      <c r="J2467" s="11" t="str">
        <f t="shared" si="220"/>
        <v>IC.IT.203002</v>
      </c>
      <c r="K2467" s="2" t="s">
        <v>11324</v>
      </c>
      <c r="L2467" t="str">
        <f t="shared" si="221"/>
        <v xml:space="preserve">      Vascular Lesion Venous:  specify thickness</v>
      </c>
      <c r="M2467" s="12" t="str">
        <f t="shared" si="222"/>
        <v>PI.IC.IT.203002.01</v>
      </c>
      <c r="N2467" s="12"/>
      <c r="O2467" s="12" t="str">
        <f t="shared" si="223"/>
        <v>PH.IC.IT.203002.01</v>
      </c>
      <c r="Q2467" s="12" t="str">
        <f t="shared" si="224"/>
        <v>CL.IC.IT.203002.01</v>
      </c>
    </row>
    <row r="2468" spans="1:19" ht="15">
      <c r="A2468" t="s">
        <v>4089</v>
      </c>
      <c r="C2468" s="2" t="s">
        <v>6396</v>
      </c>
      <c r="E2468" s="2" t="s">
        <v>5899</v>
      </c>
      <c r="F2468" t="s">
        <v>4662</v>
      </c>
      <c r="G2468" t="s">
        <v>5031</v>
      </c>
      <c r="H2468" s="22" t="s">
        <v>1400</v>
      </c>
      <c r="I2468" t="s">
        <v>5032</v>
      </c>
      <c r="J2468" s="11" t="str">
        <f t="shared" si="220"/>
        <v>IC.IT.203003</v>
      </c>
      <c r="K2468" s="2" t="s">
        <v>11324</v>
      </c>
      <c r="L2468" t="str">
        <f t="shared" si="221"/>
        <v xml:space="preserve">      Vascular Lesion Arterial:  specify thickness</v>
      </c>
      <c r="M2468" s="12" t="str">
        <f t="shared" si="222"/>
        <v>PI.IC.IT.203003.01</v>
      </c>
      <c r="N2468" s="12"/>
      <c r="O2468" s="12" t="str">
        <f t="shared" si="223"/>
        <v>PH.IC.IT.203003.01</v>
      </c>
      <c r="Q2468" s="12" t="str">
        <f t="shared" si="224"/>
        <v>CL.IC.IT.203003.01</v>
      </c>
    </row>
    <row r="2469" spans="1:19" ht="15">
      <c r="A2469" t="s">
        <v>4089</v>
      </c>
      <c r="C2469" s="2" t="s">
        <v>6396</v>
      </c>
      <c r="E2469" s="2" t="s">
        <v>5899</v>
      </c>
      <c r="F2469" t="s">
        <v>4662</v>
      </c>
      <c r="G2469" t="s">
        <v>5033</v>
      </c>
      <c r="H2469" s="22" t="s">
        <v>1402</v>
      </c>
      <c r="I2469" t="s">
        <v>5034</v>
      </c>
      <c r="J2469" s="11" t="str">
        <f t="shared" si="220"/>
        <v>IC.IT.203004</v>
      </c>
      <c r="K2469" s="2" t="s">
        <v>11324</v>
      </c>
      <c r="L2469" t="str">
        <f t="shared" si="221"/>
        <v xml:space="preserve">      Diabetic Skin Ulcer:  specify thickness</v>
      </c>
      <c r="M2469" s="12" t="str">
        <f t="shared" si="222"/>
        <v>PI.IC.IT.203004.01</v>
      </c>
      <c r="N2469" s="12"/>
      <c r="O2469" s="12" t="str">
        <f t="shared" si="223"/>
        <v>PH.IC.IT.203004.01</v>
      </c>
      <c r="Q2469" s="12" t="str">
        <f t="shared" si="224"/>
        <v>CL.IC.IT.203004.01</v>
      </c>
    </row>
    <row r="2470" spans="1:19" ht="15">
      <c r="A2470" t="s">
        <v>4089</v>
      </c>
      <c r="C2470" s="2" t="s">
        <v>6396</v>
      </c>
      <c r="E2470" s="2" t="s">
        <v>5899</v>
      </c>
      <c r="F2470" t="s">
        <v>4662</v>
      </c>
      <c r="G2470" t="s">
        <v>5035</v>
      </c>
      <c r="H2470" s="22" t="s">
        <v>1404</v>
      </c>
      <c r="I2470" t="s">
        <v>5193</v>
      </c>
      <c r="J2470" s="11" t="str">
        <f t="shared" si="220"/>
        <v>IC.IT.203005</v>
      </c>
      <c r="K2470" s="2" t="s">
        <v>11324</v>
      </c>
      <c r="L2470" t="str">
        <f t="shared" si="221"/>
        <v xml:space="preserve">      Surgical Wound (non-healing)</v>
      </c>
      <c r="M2470" s="12" t="str">
        <f t="shared" si="222"/>
        <v>PI.IC.IT.203005.01</v>
      </c>
      <c r="N2470" s="12"/>
      <c r="O2470" s="12" t="str">
        <f t="shared" si="223"/>
        <v>PH.IC.IT.203005.01</v>
      </c>
      <c r="Q2470" s="12" t="str">
        <f t="shared" si="224"/>
        <v>CL.IC.IT.203005.01</v>
      </c>
    </row>
    <row r="2471" spans="1:19" ht="15">
      <c r="A2471" t="s">
        <v>4089</v>
      </c>
      <c r="C2471" s="2" t="s">
        <v>6396</v>
      </c>
      <c r="E2471" s="2" t="s">
        <v>5899</v>
      </c>
      <c r="F2471" t="s">
        <v>4662</v>
      </c>
      <c r="G2471" t="s">
        <v>5194</v>
      </c>
      <c r="H2471" s="22" t="s">
        <v>1406</v>
      </c>
      <c r="I2471" t="s">
        <v>5199</v>
      </c>
      <c r="J2471" s="11" t="str">
        <f t="shared" si="220"/>
        <v>IC.IT.203006</v>
      </c>
      <c r="K2471" s="2" t="s">
        <v>11324</v>
      </c>
      <c r="L2471" t="str">
        <f t="shared" si="221"/>
        <v xml:space="preserve">      Skin tear</v>
      </c>
      <c r="M2471" s="12" t="str">
        <f t="shared" si="222"/>
        <v>PI.IC.IT.203006.01</v>
      </c>
      <c r="N2471" s="12"/>
      <c r="O2471" s="12" t="str">
        <f t="shared" si="223"/>
        <v>PH.IC.IT.203006.01</v>
      </c>
      <c r="Q2471" s="12" t="str">
        <f t="shared" si="224"/>
        <v>CL.IC.IT.203006.01</v>
      </c>
    </row>
    <row r="2472" spans="1:19" ht="15">
      <c r="A2472" t="s">
        <v>4089</v>
      </c>
      <c r="C2472" s="2" t="s">
        <v>6396</v>
      </c>
      <c r="E2472" s="2" t="s">
        <v>5899</v>
      </c>
      <c r="F2472" t="s">
        <v>4662</v>
      </c>
      <c r="G2472" t="s">
        <v>5200</v>
      </c>
      <c r="H2472" s="22" t="s">
        <v>1419</v>
      </c>
      <c r="I2472" t="s">
        <v>4625</v>
      </c>
      <c r="J2472" s="11" t="str">
        <f t="shared" si="220"/>
        <v>IC.IT.203007</v>
      </c>
      <c r="K2472" s="2" t="s">
        <v>11324</v>
      </c>
      <c r="L2472" t="str">
        <f t="shared" si="221"/>
        <v xml:space="preserve">      Abrasion</v>
      </c>
      <c r="M2472" s="12" t="str">
        <f t="shared" si="222"/>
        <v>PI.IC.IT.203007.01</v>
      </c>
      <c r="N2472" s="12"/>
      <c r="O2472" s="12" t="str">
        <f t="shared" si="223"/>
        <v>PH.IC.IT.203007.01</v>
      </c>
      <c r="Q2472" s="12" t="str">
        <f t="shared" si="224"/>
        <v>CL.IC.IT.203007.01</v>
      </c>
    </row>
    <row r="2473" spans="1:19" ht="15">
      <c r="A2473" t="s">
        <v>4089</v>
      </c>
      <c r="C2473" s="2" t="s">
        <v>6396</v>
      </c>
      <c r="E2473" s="2" t="s">
        <v>5899</v>
      </c>
      <c r="F2473" t="s">
        <v>4662</v>
      </c>
      <c r="G2473" t="s">
        <v>4769</v>
      </c>
      <c r="H2473" s="22" t="s">
        <v>1550</v>
      </c>
      <c r="I2473" t="s">
        <v>4626</v>
      </c>
      <c r="J2473" s="11" t="str">
        <f t="shared" ref="J2473:J2536" si="225">CONCATENATE("IC.IT.",C2473,E2473,H2473)</f>
        <v>IC.IT.203008</v>
      </c>
      <c r="K2473" s="2" t="s">
        <v>11324</v>
      </c>
      <c r="L2473" t="str">
        <f t="shared" ref="L2473:L2536" si="226">G2473</f>
        <v xml:space="preserve">      Blister (not over bony prominence)</v>
      </c>
      <c r="M2473" s="12" t="str">
        <f t="shared" ref="M2473:M2536" si="227">CONCATENATE("PI.",J2473,".",K2473)</f>
        <v>PI.IC.IT.203008.01</v>
      </c>
      <c r="N2473" s="12"/>
      <c r="O2473" s="12" t="str">
        <f t="shared" ref="O2473:O2536" si="228">CONCATENATE("PH.",J2473,".",K2473)</f>
        <v>PH.IC.IT.203008.01</v>
      </c>
      <c r="Q2473" s="12" t="str">
        <f t="shared" ref="Q2473:Q2536" si="229">CONCATENATE("CL.",J2473,".",K2473)</f>
        <v>CL.IC.IT.203008.01</v>
      </c>
    </row>
    <row r="2474" spans="1:19" ht="15">
      <c r="A2474" t="s">
        <v>4089</v>
      </c>
      <c r="C2474" s="2" t="s">
        <v>6396</v>
      </c>
      <c r="E2474" s="2" t="s">
        <v>5899</v>
      </c>
      <c r="F2474" t="s">
        <v>4662</v>
      </c>
      <c r="G2474" t="s">
        <v>4770</v>
      </c>
      <c r="H2474" s="22" t="s">
        <v>1551</v>
      </c>
      <c r="I2474" t="s">
        <v>4771</v>
      </c>
      <c r="J2474" s="11" t="str">
        <f t="shared" si="225"/>
        <v>IC.IT.203009</v>
      </c>
      <c r="K2474" s="2" t="s">
        <v>11324</v>
      </c>
      <c r="L2474" t="str">
        <f t="shared" si="226"/>
        <v xml:space="preserve">      Cellulitus</v>
      </c>
      <c r="M2474" s="12" t="str">
        <f t="shared" si="227"/>
        <v>PI.IC.IT.203009.01</v>
      </c>
      <c r="N2474" s="12"/>
      <c r="O2474" s="12" t="str">
        <f t="shared" si="228"/>
        <v>PH.IC.IT.203009.01</v>
      </c>
      <c r="Q2474" s="12" t="str">
        <f t="shared" si="229"/>
        <v>CL.IC.IT.203009.01</v>
      </c>
    </row>
    <row r="2475" spans="1:19" ht="15">
      <c r="A2475" t="s">
        <v>4089</v>
      </c>
      <c r="C2475" s="2" t="s">
        <v>6396</v>
      </c>
      <c r="E2475" s="2" t="s">
        <v>5899</v>
      </c>
      <c r="F2475" t="s">
        <v>4662</v>
      </c>
      <c r="G2475" t="s">
        <v>4772</v>
      </c>
      <c r="H2475" s="22" t="s">
        <v>1571</v>
      </c>
      <c r="I2475" t="s">
        <v>3300</v>
      </c>
      <c r="J2475" s="11" t="str">
        <f t="shared" si="225"/>
        <v>IC.IT.203010</v>
      </c>
      <c r="K2475" s="2" t="s">
        <v>11324</v>
      </c>
      <c r="L2475" t="str">
        <f t="shared" si="226"/>
        <v xml:space="preserve">      Rash</v>
      </c>
      <c r="M2475" s="12" t="str">
        <f t="shared" si="227"/>
        <v>PI.IC.IT.203010.01</v>
      </c>
      <c r="N2475" s="12"/>
      <c r="O2475" s="12" t="str">
        <f t="shared" si="228"/>
        <v>PH.IC.IT.203010.01</v>
      </c>
      <c r="Q2475" s="12" t="str">
        <f t="shared" si="229"/>
        <v>CL.IC.IT.203010.01</v>
      </c>
    </row>
    <row r="2476" spans="1:19" ht="15">
      <c r="A2476" t="s">
        <v>4089</v>
      </c>
      <c r="C2476" s="2" t="s">
        <v>6396</v>
      </c>
      <c r="E2476" s="2" t="s">
        <v>5899</v>
      </c>
      <c r="F2476" t="s">
        <v>4662</v>
      </c>
      <c r="G2476" t="s">
        <v>4773</v>
      </c>
      <c r="H2476" s="22" t="s">
        <v>1298</v>
      </c>
      <c r="I2476" t="s">
        <v>4646</v>
      </c>
      <c r="J2476" s="11" t="str">
        <f t="shared" si="225"/>
        <v>IC.IT.203011</v>
      </c>
      <c r="K2476" s="2" t="s">
        <v>1192</v>
      </c>
      <c r="L2476" t="str">
        <f t="shared" si="226"/>
        <v xml:space="preserve">      Tape burn</v>
      </c>
      <c r="M2476" s="12" t="str">
        <f t="shared" si="227"/>
        <v>PI.IC.IT.203011.01</v>
      </c>
      <c r="N2476" s="12"/>
      <c r="O2476" s="12" t="str">
        <f t="shared" si="228"/>
        <v>PH.IC.IT.203011.01</v>
      </c>
      <c r="Q2476" s="12" t="str">
        <f t="shared" si="229"/>
        <v>CL.IC.IT.203011.01</v>
      </c>
    </row>
    <row r="2477" spans="1:19" ht="15">
      <c r="A2477" t="s">
        <v>4089</v>
      </c>
      <c r="C2477" s="2" t="s">
        <v>6396</v>
      </c>
      <c r="E2477" s="2" t="s">
        <v>5899</v>
      </c>
      <c r="F2477" t="s">
        <v>4662</v>
      </c>
      <c r="G2477" t="s">
        <v>4647</v>
      </c>
      <c r="H2477" s="22" t="s">
        <v>1299</v>
      </c>
      <c r="I2477" t="s">
        <v>930</v>
      </c>
      <c r="J2477" s="11" t="str">
        <f t="shared" si="225"/>
        <v>IC.IT.203012</v>
      </c>
      <c r="K2477" s="2" t="s">
        <v>1192</v>
      </c>
      <c r="L2477" t="str">
        <f t="shared" si="226"/>
        <v xml:space="preserve">      Other:  specify</v>
      </c>
      <c r="M2477" s="12" t="str">
        <f t="shared" si="227"/>
        <v>PI.IC.IT.203012.01</v>
      </c>
      <c r="N2477" s="12"/>
      <c r="O2477" s="12" t="str">
        <f t="shared" si="228"/>
        <v>PH.IC.IT.203012.01</v>
      </c>
      <c r="Q2477" s="12" t="str">
        <f t="shared" si="229"/>
        <v>CL.IC.IT.203012.01</v>
      </c>
    </row>
    <row r="2478" spans="1:19" ht="15">
      <c r="A2478" s="25" t="s">
        <v>4089</v>
      </c>
      <c r="B2478" s="25"/>
      <c r="C2478" s="2" t="s">
        <v>6396</v>
      </c>
      <c r="E2478" s="2" t="s">
        <v>5899</v>
      </c>
      <c r="F2478" t="s">
        <v>4662</v>
      </c>
      <c r="G2478" s="25" t="s">
        <v>4663</v>
      </c>
      <c r="H2478" s="22" t="s">
        <v>8201</v>
      </c>
      <c r="I2478" s="25" t="s">
        <v>4664</v>
      </c>
      <c r="J2478" s="11" t="str">
        <f t="shared" si="225"/>
        <v>IC.IT.203013</v>
      </c>
      <c r="K2478" s="2" t="s">
        <v>1192</v>
      </c>
      <c r="L2478" t="str">
        <f t="shared" si="226"/>
        <v xml:space="preserve">   Laceration</v>
      </c>
      <c r="M2478" s="12" t="str">
        <f t="shared" si="227"/>
        <v>PI.IC.IT.203013.01</v>
      </c>
      <c r="N2478" s="12"/>
      <c r="O2478" s="12" t="str">
        <f t="shared" si="228"/>
        <v>PH.IC.IT.203013.01</v>
      </c>
      <c r="Q2478" s="12" t="str">
        <f t="shared" si="229"/>
        <v>CL.IC.IT.203013.01</v>
      </c>
      <c r="R2478" t="s">
        <v>1141</v>
      </c>
      <c r="S2478">
        <v>795</v>
      </c>
    </row>
    <row r="2479" spans="1:19" ht="15">
      <c r="A2479" s="25" t="s">
        <v>4089</v>
      </c>
      <c r="B2479" s="25"/>
      <c r="C2479" s="2" t="s">
        <v>6396</v>
      </c>
      <c r="E2479" s="2" t="s">
        <v>5899</v>
      </c>
      <c r="F2479" t="s">
        <v>4662</v>
      </c>
      <c r="G2479" s="25" t="s">
        <v>4665</v>
      </c>
      <c r="H2479" s="22" t="s">
        <v>9621</v>
      </c>
      <c r="I2479" s="25" t="s">
        <v>4666</v>
      </c>
      <c r="J2479" s="11" t="str">
        <f t="shared" si="225"/>
        <v>IC.IT.203014</v>
      </c>
      <c r="K2479" s="2" t="s">
        <v>11324</v>
      </c>
      <c r="L2479" t="str">
        <f t="shared" si="226"/>
        <v xml:space="preserve">  Puncture</v>
      </c>
      <c r="M2479" s="12" t="str">
        <f t="shared" si="227"/>
        <v>PI.IC.IT.203014.01</v>
      </c>
      <c r="N2479" s="12"/>
      <c r="O2479" s="12" t="str">
        <f t="shared" si="228"/>
        <v>PH.IC.IT.203014.01</v>
      </c>
      <c r="Q2479" s="12" t="str">
        <f t="shared" si="229"/>
        <v>CL.IC.IT.203014.01</v>
      </c>
      <c r="R2479" t="s">
        <v>1141</v>
      </c>
      <c r="S2479">
        <v>796</v>
      </c>
    </row>
    <row r="2480" spans="1:19" ht="15">
      <c r="A2480" t="s">
        <v>4089</v>
      </c>
      <c r="C2480" s="2" t="s">
        <v>6396</v>
      </c>
      <c r="D2480" t="s">
        <v>4667</v>
      </c>
      <c r="E2480" s="2" t="s">
        <v>6074</v>
      </c>
      <c r="F2480" t="s">
        <v>4662</v>
      </c>
      <c r="G2480" t="s">
        <v>4680</v>
      </c>
      <c r="H2480" s="22" t="s">
        <v>1396</v>
      </c>
      <c r="I2480" t="s">
        <v>4681</v>
      </c>
      <c r="J2480" s="11" t="str">
        <f t="shared" si="225"/>
        <v>IC.IT.203101</v>
      </c>
      <c r="K2480" s="2" t="s">
        <v>11324</v>
      </c>
      <c r="L2480" t="str">
        <f t="shared" si="226"/>
        <v xml:space="preserve">      Partial-thickness (dermis)</v>
      </c>
      <c r="M2480" s="12" t="str">
        <f t="shared" si="227"/>
        <v>PI.IC.IT.203101.01</v>
      </c>
      <c r="N2480" s="12"/>
      <c r="O2480" s="12" t="str">
        <f t="shared" si="228"/>
        <v>PH.IC.IT.203101.01</v>
      </c>
      <c r="Q2480" s="12" t="str">
        <f t="shared" si="229"/>
        <v>CL.IC.IT.203101.01</v>
      </c>
    </row>
    <row r="2481" spans="1:18" ht="15">
      <c r="A2481" t="s">
        <v>4089</v>
      </c>
      <c r="C2481" s="2" t="s">
        <v>6396</v>
      </c>
      <c r="E2481" s="2" t="s">
        <v>6074</v>
      </c>
      <c r="F2481" t="s">
        <v>4662</v>
      </c>
      <c r="G2481" t="s">
        <v>186</v>
      </c>
      <c r="H2481" s="22" t="s">
        <v>1398</v>
      </c>
      <c r="I2481" t="s">
        <v>4682</v>
      </c>
      <c r="J2481" s="11" t="str">
        <f t="shared" si="225"/>
        <v>IC.IT.203102</v>
      </c>
      <c r="K2481" s="2" t="s">
        <v>11324</v>
      </c>
      <c r="L2481" t="str">
        <f t="shared" si="226"/>
        <v xml:space="preserve">      Full-thickness (subq and beyond) </v>
      </c>
      <c r="M2481" s="12" t="str">
        <f t="shared" si="227"/>
        <v>PI.IC.IT.203102.01</v>
      </c>
      <c r="N2481" s="12"/>
      <c r="O2481" s="12" t="str">
        <f t="shared" si="228"/>
        <v>PH.IC.IT.203102.01</v>
      </c>
      <c r="Q2481" s="12" t="str">
        <f t="shared" si="229"/>
        <v>CL.IC.IT.203102.01</v>
      </c>
    </row>
    <row r="2482" spans="1:18" ht="15">
      <c r="A2482" t="s">
        <v>4089</v>
      </c>
      <c r="C2482" s="2" t="s">
        <v>6396</v>
      </c>
      <c r="D2482" t="s">
        <v>4683</v>
      </c>
      <c r="E2482" s="2" t="s">
        <v>6077</v>
      </c>
      <c r="F2482" t="s">
        <v>4668</v>
      </c>
      <c r="G2482" t="s">
        <v>4819</v>
      </c>
      <c r="H2482" s="22" t="s">
        <v>1396</v>
      </c>
      <c r="I2482" t="s">
        <v>4820</v>
      </c>
      <c r="J2482" s="11" t="str">
        <f t="shared" si="225"/>
        <v>IC.IT.203201</v>
      </c>
      <c r="K2482" s="2" t="s">
        <v>11324</v>
      </c>
      <c r="L2482" t="str">
        <f t="shared" si="226"/>
        <v xml:space="preserve">      Length (measure head to toe):  specify cm</v>
      </c>
      <c r="M2482" s="12" t="str">
        <f t="shared" si="227"/>
        <v>PI.IC.IT.203201.01</v>
      </c>
      <c r="N2482" s="12"/>
      <c r="O2482" s="12" t="str">
        <f t="shared" si="228"/>
        <v>PH.IC.IT.203201.01</v>
      </c>
      <c r="Q2482" s="12" t="str">
        <f t="shared" si="229"/>
        <v>CL.IC.IT.203201.01</v>
      </c>
    </row>
    <row r="2483" spans="1:18" ht="15">
      <c r="A2483" t="s">
        <v>4089</v>
      </c>
      <c r="C2483" s="2" t="s">
        <v>6396</v>
      </c>
      <c r="E2483" s="2" t="s">
        <v>6077</v>
      </c>
      <c r="F2483" t="s">
        <v>4668</v>
      </c>
      <c r="G2483" t="s">
        <v>4821</v>
      </c>
      <c r="H2483" s="22" t="s">
        <v>1398</v>
      </c>
      <c r="I2483" t="s">
        <v>4816</v>
      </c>
      <c r="J2483" s="11" t="str">
        <f t="shared" si="225"/>
        <v>IC.IT.203202</v>
      </c>
      <c r="K2483" s="2" t="s">
        <v>11324</v>
      </c>
      <c r="L2483" t="str">
        <f t="shared" si="226"/>
        <v xml:space="preserve">      Width (measure hip to hip):  specify cm</v>
      </c>
      <c r="M2483" s="12" t="str">
        <f t="shared" si="227"/>
        <v>PI.IC.IT.203202.01</v>
      </c>
      <c r="N2483" s="12"/>
      <c r="O2483" s="12" t="str">
        <f t="shared" si="228"/>
        <v>PH.IC.IT.203202.01</v>
      </c>
      <c r="Q2483" s="12" t="str">
        <f t="shared" si="229"/>
        <v>CL.IC.IT.203202.01</v>
      </c>
    </row>
    <row r="2484" spans="1:18" ht="15">
      <c r="A2484" t="s">
        <v>4089</v>
      </c>
      <c r="C2484" s="2" t="s">
        <v>6396</v>
      </c>
      <c r="E2484" s="2" t="s">
        <v>6077</v>
      </c>
      <c r="F2484" t="s">
        <v>4668</v>
      </c>
      <c r="G2484" t="s">
        <v>4817</v>
      </c>
      <c r="H2484" s="22" t="s">
        <v>1400</v>
      </c>
      <c r="I2484" t="s">
        <v>4961</v>
      </c>
      <c r="J2484" s="11" t="str">
        <f t="shared" si="225"/>
        <v>IC.IT.203203</v>
      </c>
      <c r="K2484" s="2" t="s">
        <v>11324</v>
      </c>
      <c r="L2484" t="str">
        <f t="shared" si="226"/>
        <v xml:space="preserve">      Depth (measure deepest part):  specify cm</v>
      </c>
      <c r="M2484" s="12" t="str">
        <f t="shared" si="227"/>
        <v>PI.IC.IT.203203.01</v>
      </c>
      <c r="N2484" s="12"/>
      <c r="O2484" s="12" t="str">
        <f t="shared" si="228"/>
        <v>PH.IC.IT.203203.01</v>
      </c>
      <c r="Q2484" s="12" t="str">
        <f t="shared" si="229"/>
        <v>CL.IC.IT.203203.01</v>
      </c>
    </row>
    <row r="2485" spans="1:18" ht="15">
      <c r="A2485" t="s">
        <v>4089</v>
      </c>
      <c r="C2485" s="2" t="s">
        <v>6396</v>
      </c>
      <c r="E2485" s="2" t="s">
        <v>6077</v>
      </c>
      <c r="F2485" t="s">
        <v>4668</v>
      </c>
      <c r="G2485" t="s">
        <v>4962</v>
      </c>
      <c r="H2485" s="22" t="s">
        <v>1402</v>
      </c>
      <c r="I2485" t="s">
        <v>1188</v>
      </c>
      <c r="J2485" s="11" t="str">
        <f t="shared" si="225"/>
        <v>IC.IT.203204</v>
      </c>
      <c r="K2485" s="2" t="s">
        <v>11324</v>
      </c>
      <c r="L2485" t="str">
        <f t="shared" si="226"/>
        <v xml:space="preserve">      N/A (within 7 days): specify date</v>
      </c>
      <c r="M2485" s="12" t="str">
        <f t="shared" si="227"/>
        <v>PI.IC.IT.203204.01</v>
      </c>
      <c r="N2485" s="12"/>
      <c r="O2485" s="12" t="str">
        <f t="shared" si="228"/>
        <v>PH.IC.IT.203204.01</v>
      </c>
      <c r="Q2485" s="12" t="str">
        <f t="shared" si="229"/>
        <v>CL.IC.IT.203204.01</v>
      </c>
    </row>
    <row r="2486" spans="1:18" ht="15">
      <c r="A2486" t="s">
        <v>4089</v>
      </c>
      <c r="C2486" s="2" t="s">
        <v>6396</v>
      </c>
      <c r="E2486" s="2" t="s">
        <v>6077</v>
      </c>
      <c r="F2486" t="s">
        <v>4668</v>
      </c>
      <c r="G2486" t="s">
        <v>3840</v>
      </c>
      <c r="H2486" s="22" t="s">
        <v>1404</v>
      </c>
      <c r="I2486" t="s">
        <v>1224</v>
      </c>
      <c r="J2486" s="11" t="str">
        <f t="shared" si="225"/>
        <v>IC.IT.203205</v>
      </c>
      <c r="K2486" s="2" t="s">
        <v>11324</v>
      </c>
      <c r="L2486" t="str">
        <f t="shared" si="226"/>
        <v xml:space="preserve">      Unable to assess due to dressing</v>
      </c>
      <c r="M2486" s="12" t="str">
        <f t="shared" si="227"/>
        <v>PI.IC.IT.203205.01</v>
      </c>
      <c r="N2486" s="12"/>
      <c r="O2486" s="12" t="str">
        <f t="shared" si="228"/>
        <v>PH.IC.IT.203205.01</v>
      </c>
      <c r="Q2486" s="12" t="str">
        <f t="shared" si="229"/>
        <v>CL.IC.IT.203205.01</v>
      </c>
    </row>
    <row r="2487" spans="1:18" ht="15">
      <c r="A2487" t="s">
        <v>4089</v>
      </c>
      <c r="C2487" s="2" t="s">
        <v>6396</v>
      </c>
      <c r="E2487" s="2" t="s">
        <v>6077</v>
      </c>
      <c r="F2487" t="s">
        <v>4668</v>
      </c>
      <c r="G2487" t="s">
        <v>3841</v>
      </c>
      <c r="H2487" s="22" t="s">
        <v>1406</v>
      </c>
      <c r="I2487" t="s">
        <v>930</v>
      </c>
      <c r="J2487" s="11" t="str">
        <f t="shared" si="225"/>
        <v>IC.IT.203206</v>
      </c>
      <c r="K2487" s="2" t="s">
        <v>11324</v>
      </c>
      <c r="L2487" t="str">
        <f t="shared" si="226"/>
        <v xml:space="preserve">      Other: specify</v>
      </c>
      <c r="M2487" s="12" t="str">
        <f t="shared" si="227"/>
        <v>PI.IC.IT.203206.01</v>
      </c>
      <c r="N2487" s="12"/>
      <c r="O2487" s="12" t="str">
        <f t="shared" si="228"/>
        <v>PH.IC.IT.203206.01</v>
      </c>
      <c r="Q2487" s="12" t="str">
        <f t="shared" si="229"/>
        <v>CL.IC.IT.203206.01</v>
      </c>
    </row>
    <row r="2488" spans="1:18" ht="15">
      <c r="A2488" t="s">
        <v>4089</v>
      </c>
      <c r="C2488" s="2" t="s">
        <v>6396</v>
      </c>
      <c r="D2488" t="s">
        <v>4669</v>
      </c>
      <c r="E2488" s="2" t="s">
        <v>6690</v>
      </c>
      <c r="F2488" t="s">
        <v>4668</v>
      </c>
      <c r="G2488" t="s">
        <v>4963</v>
      </c>
      <c r="H2488" s="22" t="s">
        <v>1396</v>
      </c>
      <c r="I2488" t="s">
        <v>4964</v>
      </c>
      <c r="J2488" s="11" t="str">
        <f t="shared" si="225"/>
        <v>IC.IT.203301</v>
      </c>
      <c r="K2488" s="2" t="s">
        <v>11324</v>
      </c>
      <c r="L2488" t="str">
        <f t="shared" si="226"/>
        <v xml:space="preserve">      Epithelialization (shades of pink): specify %</v>
      </c>
      <c r="M2488" s="12" t="str">
        <f t="shared" si="227"/>
        <v>PI.IC.IT.203301.01</v>
      </c>
      <c r="N2488" s="12"/>
      <c r="O2488" s="12" t="str">
        <f t="shared" si="228"/>
        <v>PH.IC.IT.203301.01</v>
      </c>
      <c r="Q2488" s="12" t="str">
        <f t="shared" si="229"/>
        <v>CL.IC.IT.203301.01</v>
      </c>
    </row>
    <row r="2489" spans="1:18" ht="15">
      <c r="A2489" t="s">
        <v>4089</v>
      </c>
      <c r="C2489" s="2" t="s">
        <v>6396</v>
      </c>
      <c r="E2489" s="2" t="s">
        <v>6690</v>
      </c>
      <c r="F2489" t="s">
        <v>4668</v>
      </c>
      <c r="G2489" t="s">
        <v>4965</v>
      </c>
      <c r="H2489" s="22" t="s">
        <v>1398</v>
      </c>
      <c r="I2489" t="s">
        <v>4966</v>
      </c>
      <c r="J2489" s="11" t="str">
        <f t="shared" si="225"/>
        <v>IC.IT.203302</v>
      </c>
      <c r="K2489" s="2" t="s">
        <v>11324</v>
      </c>
      <c r="L2489" t="str">
        <f t="shared" si="226"/>
        <v xml:space="preserve">      Granulation (beefy red):  specify %</v>
      </c>
      <c r="M2489" s="12" t="str">
        <f t="shared" si="227"/>
        <v>PI.IC.IT.203302.01</v>
      </c>
      <c r="N2489" s="12"/>
      <c r="O2489" s="12" t="str">
        <f t="shared" si="228"/>
        <v>PH.IC.IT.203302.01</v>
      </c>
      <c r="Q2489" s="12" t="str">
        <f t="shared" si="229"/>
        <v>CL.IC.IT.203302.01</v>
      </c>
    </row>
    <row r="2490" spans="1:18" ht="15">
      <c r="A2490" t="s">
        <v>4089</v>
      </c>
      <c r="C2490" s="2" t="s">
        <v>6396</v>
      </c>
      <c r="E2490" s="2" t="s">
        <v>6690</v>
      </c>
      <c r="F2490" t="s">
        <v>4668</v>
      </c>
      <c r="G2490" t="s">
        <v>4967</v>
      </c>
      <c r="H2490" s="22" t="s">
        <v>1400</v>
      </c>
      <c r="I2490" t="s">
        <v>3933</v>
      </c>
      <c r="J2490" s="11" t="str">
        <f t="shared" si="225"/>
        <v>IC.IT.203303</v>
      </c>
      <c r="K2490" s="2" t="s">
        <v>11324</v>
      </c>
      <c r="L2490" t="str">
        <f t="shared" si="226"/>
        <v xml:space="preserve">      Slough (yellow fibrinous):  specify %</v>
      </c>
      <c r="M2490" s="12" t="str">
        <f t="shared" si="227"/>
        <v>PI.IC.IT.203303.01</v>
      </c>
      <c r="N2490" s="12"/>
      <c r="O2490" s="12" t="str">
        <f t="shared" si="228"/>
        <v>PH.IC.IT.203303.01</v>
      </c>
      <c r="Q2490" s="12" t="str">
        <f t="shared" si="229"/>
        <v>CL.IC.IT.203303.01</v>
      </c>
    </row>
    <row r="2491" spans="1:18" ht="15">
      <c r="A2491" t="s">
        <v>4089</v>
      </c>
      <c r="C2491" s="2" t="s">
        <v>6396</v>
      </c>
      <c r="E2491" s="2" t="s">
        <v>6690</v>
      </c>
      <c r="F2491" t="s">
        <v>4668</v>
      </c>
      <c r="G2491" t="s">
        <v>4673</v>
      </c>
      <c r="H2491" s="22" t="s">
        <v>1402</v>
      </c>
      <c r="I2491" t="s">
        <v>4674</v>
      </c>
      <c r="J2491" s="11" t="str">
        <f t="shared" si="225"/>
        <v>IC.IT.203304</v>
      </c>
      <c r="K2491" s="2" t="s">
        <v>11324</v>
      </c>
      <c r="L2491" t="str">
        <f t="shared" si="226"/>
        <v xml:space="preserve">      Eschar (thick leathery black/brown):  specify %</v>
      </c>
      <c r="M2491" s="12" t="str">
        <f t="shared" si="227"/>
        <v>PI.IC.IT.203304.01</v>
      </c>
      <c r="N2491" s="12"/>
      <c r="O2491" s="12" t="str">
        <f t="shared" si="228"/>
        <v>PH.IC.IT.203304.01</v>
      </c>
      <c r="Q2491" s="12" t="str">
        <f t="shared" si="229"/>
        <v>CL.IC.IT.203304.01</v>
      </c>
    </row>
    <row r="2492" spans="1:18" ht="15">
      <c r="A2492" t="s">
        <v>4089</v>
      </c>
      <c r="C2492" s="2" t="s">
        <v>6396</v>
      </c>
      <c r="E2492" s="2" t="s">
        <v>6690</v>
      </c>
      <c r="F2492" t="s">
        <v>4668</v>
      </c>
      <c r="G2492" t="s">
        <v>4798</v>
      </c>
      <c r="H2492" s="22" t="s">
        <v>7071</v>
      </c>
      <c r="I2492" t="s">
        <v>4799</v>
      </c>
      <c r="J2492" s="11" t="str">
        <f t="shared" si="225"/>
        <v>IC.IT.203305</v>
      </c>
      <c r="K2492" s="2" t="s">
        <v>11324</v>
      </c>
      <c r="L2492" t="str">
        <f t="shared" si="226"/>
        <v xml:space="preserve">      Foreign bodies:  specify</v>
      </c>
      <c r="M2492" s="12" t="str">
        <f t="shared" si="227"/>
        <v>PI.IC.IT.203305.01</v>
      </c>
      <c r="N2492" s="12"/>
      <c r="O2492" s="12" t="str">
        <f t="shared" si="228"/>
        <v>PH.IC.IT.203305.01</v>
      </c>
      <c r="Q2492" s="12" t="str">
        <f t="shared" si="229"/>
        <v>CL.IC.IT.203305.01</v>
      </c>
      <c r="R2492" t="s">
        <v>1141</v>
      </c>
    </row>
    <row r="2493" spans="1:18" ht="15">
      <c r="A2493" t="s">
        <v>4089</v>
      </c>
      <c r="C2493" s="2" t="s">
        <v>6396</v>
      </c>
      <c r="D2493" t="s">
        <v>4669</v>
      </c>
      <c r="E2493" s="2" t="s">
        <v>5100</v>
      </c>
      <c r="F2493" t="s">
        <v>4668</v>
      </c>
      <c r="G2493" t="s">
        <v>182</v>
      </c>
      <c r="H2493" s="22" t="s">
        <v>1398</v>
      </c>
      <c r="I2493" t="s">
        <v>5101</v>
      </c>
      <c r="J2493" s="11" t="str">
        <f t="shared" si="225"/>
        <v>IC.IT.203402</v>
      </c>
      <c r="K2493" s="2" t="s">
        <v>11324</v>
      </c>
      <c r="L2493" t="str">
        <f t="shared" si="226"/>
        <v xml:space="preserve">      Indistinct, attached</v>
      </c>
      <c r="M2493" s="12" t="str">
        <f t="shared" si="227"/>
        <v>PI.IC.IT.203402.01</v>
      </c>
      <c r="N2493" s="12"/>
      <c r="O2493" s="12" t="str">
        <f t="shared" si="228"/>
        <v>PH.IC.IT.203402.01</v>
      </c>
      <c r="Q2493" s="12" t="str">
        <f t="shared" si="229"/>
        <v>CL.IC.IT.203402.01</v>
      </c>
    </row>
    <row r="2494" spans="1:18" ht="15">
      <c r="A2494" t="s">
        <v>4089</v>
      </c>
      <c r="C2494" s="2" t="s">
        <v>6396</v>
      </c>
      <c r="E2494" s="2" t="s">
        <v>5100</v>
      </c>
      <c r="F2494" t="s">
        <v>4668</v>
      </c>
      <c r="G2494" t="s">
        <v>183</v>
      </c>
      <c r="H2494" s="22" t="s">
        <v>1400</v>
      </c>
      <c r="I2494" t="s">
        <v>4948</v>
      </c>
      <c r="J2494" s="11" t="str">
        <f t="shared" si="225"/>
        <v>IC.IT.203403</v>
      </c>
      <c r="K2494" s="2" t="s">
        <v>11324</v>
      </c>
      <c r="L2494" t="str">
        <f t="shared" si="226"/>
        <v xml:space="preserve">      Non attached</v>
      </c>
      <c r="M2494" s="12" t="str">
        <f t="shared" si="227"/>
        <v>PI.IC.IT.203403.01</v>
      </c>
      <c r="N2494" s="12"/>
      <c r="O2494" s="12" t="str">
        <f t="shared" si="228"/>
        <v>PH.IC.IT.203403.01</v>
      </c>
      <c r="Q2494" s="12" t="str">
        <f t="shared" si="229"/>
        <v>CL.IC.IT.203403.01</v>
      </c>
    </row>
    <row r="2495" spans="1:18" ht="15">
      <c r="A2495" t="s">
        <v>4089</v>
      </c>
      <c r="C2495" s="2" t="s">
        <v>6396</v>
      </c>
      <c r="E2495" s="2" t="s">
        <v>5100</v>
      </c>
      <c r="F2495" t="s">
        <v>4668</v>
      </c>
      <c r="G2495" t="s">
        <v>4949</v>
      </c>
      <c r="H2495" s="22" t="s">
        <v>1402</v>
      </c>
      <c r="I2495" t="s">
        <v>4950</v>
      </c>
      <c r="J2495" s="11" t="str">
        <f t="shared" si="225"/>
        <v>IC.IT.203404</v>
      </c>
      <c r="K2495" s="2" t="s">
        <v>11324</v>
      </c>
      <c r="L2495" t="str">
        <f t="shared" si="226"/>
        <v xml:space="preserve">      Tunneling</v>
      </c>
      <c r="M2495" s="12" t="str">
        <f t="shared" si="227"/>
        <v>PI.IC.IT.203404.01</v>
      </c>
      <c r="N2495" s="12"/>
      <c r="O2495" s="12" t="str">
        <f t="shared" si="228"/>
        <v>PH.IC.IT.203404.01</v>
      </c>
      <c r="Q2495" s="12" t="str">
        <f t="shared" si="229"/>
        <v>CL.IC.IT.203404.01</v>
      </c>
    </row>
    <row r="2496" spans="1:18" ht="15">
      <c r="A2496" t="s">
        <v>4089</v>
      </c>
      <c r="C2496" s="2" t="s">
        <v>6396</v>
      </c>
      <c r="E2496" s="2" t="s">
        <v>5100</v>
      </c>
      <c r="F2496" t="s">
        <v>4668</v>
      </c>
      <c r="G2496" t="s">
        <v>4951</v>
      </c>
      <c r="H2496" s="22" t="s">
        <v>1404</v>
      </c>
      <c r="I2496" t="s">
        <v>4952</v>
      </c>
      <c r="J2496" s="11" t="str">
        <f t="shared" si="225"/>
        <v>IC.IT.203405</v>
      </c>
      <c r="K2496" s="2" t="s">
        <v>11324</v>
      </c>
      <c r="L2496" t="str">
        <f t="shared" si="226"/>
        <v xml:space="preserve">      Undermining</v>
      </c>
      <c r="M2496" s="12" t="str">
        <f t="shared" si="227"/>
        <v>PI.IC.IT.203405.01</v>
      </c>
      <c r="N2496" s="12"/>
      <c r="O2496" s="12" t="str">
        <f t="shared" si="228"/>
        <v>PH.IC.IT.203405.01</v>
      </c>
      <c r="Q2496" s="12" t="str">
        <f t="shared" si="229"/>
        <v>CL.IC.IT.203405.01</v>
      </c>
    </row>
    <row r="2497" spans="1:19" ht="15">
      <c r="A2497" t="s">
        <v>4089</v>
      </c>
      <c r="C2497" s="2" t="s">
        <v>6396</v>
      </c>
      <c r="E2497" s="2" t="s">
        <v>5100</v>
      </c>
      <c r="F2497" t="s">
        <v>4668</v>
      </c>
      <c r="G2497" t="s">
        <v>4953</v>
      </c>
      <c r="H2497" s="22" t="s">
        <v>1406</v>
      </c>
      <c r="I2497" t="s">
        <v>4954</v>
      </c>
      <c r="J2497" s="11" t="str">
        <f t="shared" si="225"/>
        <v>IC.IT.203406</v>
      </c>
      <c r="K2497" s="2" t="s">
        <v>11324</v>
      </c>
      <c r="L2497" t="str">
        <f t="shared" si="226"/>
        <v xml:space="preserve">      Rolled</v>
      </c>
      <c r="M2497" s="12" t="str">
        <f t="shared" si="227"/>
        <v>PI.IC.IT.203406.01</v>
      </c>
      <c r="N2497" s="12"/>
      <c r="O2497" s="12" t="str">
        <f t="shared" si="228"/>
        <v>PH.IC.IT.203406.01</v>
      </c>
      <c r="Q2497" s="12" t="str">
        <f t="shared" si="229"/>
        <v>CL.IC.IT.203406.01</v>
      </c>
    </row>
    <row r="2498" spans="1:19" ht="15">
      <c r="A2498" t="s">
        <v>4089</v>
      </c>
      <c r="C2498" s="2" t="s">
        <v>6396</v>
      </c>
      <c r="E2498" s="2" t="s">
        <v>5100</v>
      </c>
      <c r="F2498" t="s">
        <v>4668</v>
      </c>
      <c r="G2498" t="s">
        <v>4955</v>
      </c>
      <c r="H2498" s="22" t="s">
        <v>1396</v>
      </c>
      <c r="I2498" t="s">
        <v>1780</v>
      </c>
      <c r="J2498" s="11" t="str">
        <f t="shared" si="225"/>
        <v>IC.IT.203401</v>
      </c>
      <c r="K2498" s="2" t="s">
        <v>11324</v>
      </c>
      <c r="L2498" t="str">
        <f t="shared" si="226"/>
        <v>Tunneling: enter clock position</v>
      </c>
      <c r="M2498" s="12" t="str">
        <f t="shared" si="227"/>
        <v>PI.IC.IT.203401.01</v>
      </c>
      <c r="N2498" s="12"/>
      <c r="O2498" s="12" t="str">
        <f t="shared" si="228"/>
        <v>PH.IC.IT.203401.01</v>
      </c>
      <c r="Q2498" s="12" t="str">
        <f t="shared" si="229"/>
        <v>CL.IC.IT.203401.01</v>
      </c>
    </row>
    <row r="2499" spans="1:19" ht="15">
      <c r="A2499" t="s">
        <v>4089</v>
      </c>
      <c r="C2499" s="2" t="s">
        <v>6396</v>
      </c>
      <c r="D2499" t="s">
        <v>4956</v>
      </c>
      <c r="E2499" s="2" t="s">
        <v>4860</v>
      </c>
      <c r="F2499" t="s">
        <v>4670</v>
      </c>
      <c r="G2499" t="s">
        <v>5267</v>
      </c>
      <c r="H2499" s="22" t="s">
        <v>1396</v>
      </c>
      <c r="I2499" t="s">
        <v>3261</v>
      </c>
      <c r="J2499" s="11" t="str">
        <f t="shared" si="225"/>
        <v>IC.IT.203501</v>
      </c>
      <c r="K2499" s="2" t="s">
        <v>11324</v>
      </c>
      <c r="L2499" t="str">
        <f t="shared" si="226"/>
        <v xml:space="preserve">      Continuous</v>
      </c>
      <c r="M2499" s="12" t="str">
        <f t="shared" si="227"/>
        <v>PI.IC.IT.203501.01</v>
      </c>
      <c r="N2499" s="12"/>
      <c r="O2499" s="12" t="str">
        <f t="shared" si="228"/>
        <v>PH.IC.IT.203501.01</v>
      </c>
      <c r="Q2499" s="12" t="str">
        <f t="shared" si="229"/>
        <v>CL.IC.IT.203501.01</v>
      </c>
    </row>
    <row r="2500" spans="1:19" ht="15">
      <c r="A2500" t="s">
        <v>4089</v>
      </c>
      <c r="C2500" s="2" t="s">
        <v>6396</v>
      </c>
      <c r="E2500" s="2" t="s">
        <v>4860</v>
      </c>
      <c r="F2500" t="s">
        <v>4670</v>
      </c>
      <c r="G2500" t="s">
        <v>5268</v>
      </c>
      <c r="H2500" s="22" t="s">
        <v>1398</v>
      </c>
      <c r="I2500" t="s">
        <v>2407</v>
      </c>
      <c r="J2500" s="11" t="str">
        <f t="shared" si="225"/>
        <v>IC.IT.203502</v>
      </c>
      <c r="K2500" s="2" t="s">
        <v>11324</v>
      </c>
      <c r="L2500" t="str">
        <f t="shared" si="226"/>
        <v xml:space="preserve">      Intermittent</v>
      </c>
      <c r="M2500" s="12" t="str">
        <f t="shared" si="227"/>
        <v>PI.IC.IT.203502.01</v>
      </c>
      <c r="N2500" s="12"/>
      <c r="O2500" s="12" t="str">
        <f t="shared" si="228"/>
        <v>PH.IC.IT.203502.01</v>
      </c>
      <c r="Q2500" s="12" t="str">
        <f t="shared" si="229"/>
        <v>CL.IC.IT.203502.01</v>
      </c>
    </row>
    <row r="2501" spans="1:19" ht="15">
      <c r="A2501" t="s">
        <v>4089</v>
      </c>
      <c r="C2501" s="2" t="s">
        <v>6396</v>
      </c>
      <c r="D2501" t="s">
        <v>5269</v>
      </c>
      <c r="E2501" s="2" t="s">
        <v>4726</v>
      </c>
      <c r="F2501" t="s">
        <v>4670</v>
      </c>
      <c r="G2501" t="s">
        <v>5127</v>
      </c>
      <c r="H2501" s="22" t="s">
        <v>1400</v>
      </c>
      <c r="I2501" t="s">
        <v>4746</v>
      </c>
      <c r="J2501" s="11" t="str">
        <f t="shared" si="225"/>
        <v>IC.IT.203603</v>
      </c>
      <c r="K2501" s="2" t="s">
        <v>11324</v>
      </c>
      <c r="L2501" t="str">
        <f t="shared" si="226"/>
        <v xml:space="preserve">      125mmHg</v>
      </c>
      <c r="M2501" s="12" t="str">
        <f t="shared" si="227"/>
        <v>PI.IC.IT.203603.01</v>
      </c>
      <c r="N2501" s="12"/>
      <c r="O2501" s="12" t="str">
        <f t="shared" si="228"/>
        <v>PH.IC.IT.203603.01</v>
      </c>
      <c r="Q2501" s="12" t="str">
        <f t="shared" si="229"/>
        <v>CL.IC.IT.203603.01</v>
      </c>
    </row>
    <row r="2502" spans="1:19" ht="15">
      <c r="A2502" t="s">
        <v>4089</v>
      </c>
      <c r="C2502" s="2" t="s">
        <v>6396</v>
      </c>
      <c r="E2502" s="2" t="s">
        <v>4726</v>
      </c>
      <c r="F2502" t="s">
        <v>4670</v>
      </c>
      <c r="G2502" t="s">
        <v>4834</v>
      </c>
      <c r="H2502" s="22" t="s">
        <v>1402</v>
      </c>
      <c r="I2502" t="s">
        <v>4748</v>
      </c>
      <c r="J2502" s="11" t="str">
        <f t="shared" si="225"/>
        <v>IC.IT.203604</v>
      </c>
      <c r="K2502" s="2" t="s">
        <v>11324</v>
      </c>
      <c r="L2502" t="str">
        <f t="shared" si="226"/>
        <v xml:space="preserve">      75mmHg</v>
      </c>
      <c r="M2502" s="12" t="str">
        <f t="shared" si="227"/>
        <v>PI.IC.IT.203604.01</v>
      </c>
      <c r="N2502" s="12"/>
      <c r="O2502" s="12" t="str">
        <f t="shared" si="228"/>
        <v>PH.IC.IT.203604.01</v>
      </c>
      <c r="Q2502" s="12" t="str">
        <f t="shared" si="229"/>
        <v>CL.IC.IT.203604.01</v>
      </c>
    </row>
    <row r="2503" spans="1:19" ht="15">
      <c r="A2503" t="s">
        <v>4089</v>
      </c>
      <c r="C2503" s="2" t="s">
        <v>6396</v>
      </c>
      <c r="E2503" s="2" t="s">
        <v>4726</v>
      </c>
      <c r="F2503" t="s">
        <v>4670</v>
      </c>
      <c r="G2503" t="s">
        <v>4835</v>
      </c>
      <c r="H2503" s="22" t="s">
        <v>1404</v>
      </c>
      <c r="I2503" t="s">
        <v>4750</v>
      </c>
      <c r="J2503" s="11" t="str">
        <f t="shared" si="225"/>
        <v>IC.IT.203605</v>
      </c>
      <c r="K2503" s="2" t="s">
        <v>11324</v>
      </c>
      <c r="L2503" t="str">
        <f t="shared" si="226"/>
        <v xml:space="preserve">      25mmHg</v>
      </c>
      <c r="M2503" s="12" t="str">
        <f t="shared" si="227"/>
        <v>PI.IC.IT.203605.01</v>
      </c>
      <c r="N2503" s="12"/>
      <c r="O2503" s="12" t="str">
        <f t="shared" si="228"/>
        <v>PH.IC.IT.203605.01</v>
      </c>
      <c r="Q2503" s="12" t="str">
        <f t="shared" si="229"/>
        <v>CL.IC.IT.203605.01</v>
      </c>
    </row>
    <row r="2504" spans="1:19" ht="15">
      <c r="A2504" t="s">
        <v>4089</v>
      </c>
      <c r="C2504" s="2" t="s">
        <v>6396</v>
      </c>
      <c r="E2504" s="2" t="s">
        <v>4726</v>
      </c>
      <c r="F2504" t="s">
        <v>4670</v>
      </c>
      <c r="G2504" t="s">
        <v>4836</v>
      </c>
      <c r="H2504" s="22" t="s">
        <v>1406</v>
      </c>
      <c r="I2504" t="s">
        <v>4889</v>
      </c>
      <c r="J2504" s="11" t="str">
        <f t="shared" si="225"/>
        <v>IC.IT.203606</v>
      </c>
      <c r="K2504" s="2" t="s">
        <v>11324</v>
      </c>
      <c r="L2504" t="str">
        <f t="shared" si="226"/>
        <v xml:space="preserve">      50mmHg</v>
      </c>
      <c r="M2504" s="12" t="str">
        <f t="shared" si="227"/>
        <v>PI.IC.IT.203606.01</v>
      </c>
      <c r="N2504" s="12"/>
      <c r="O2504" s="12" t="str">
        <f t="shared" si="228"/>
        <v>PH.IC.IT.203606.01</v>
      </c>
      <c r="Q2504" s="12" t="str">
        <f t="shared" si="229"/>
        <v>CL.IC.IT.203606.01</v>
      </c>
    </row>
    <row r="2505" spans="1:19" ht="15">
      <c r="A2505" t="s">
        <v>4089</v>
      </c>
      <c r="C2505" s="2" t="s">
        <v>6396</v>
      </c>
      <c r="E2505" s="2" t="s">
        <v>4726</v>
      </c>
      <c r="F2505" t="s">
        <v>4670</v>
      </c>
      <c r="G2505" t="s">
        <v>4600</v>
      </c>
      <c r="H2505" s="22" t="s">
        <v>1419</v>
      </c>
      <c r="I2505" t="s">
        <v>4891</v>
      </c>
      <c r="J2505" s="11" t="str">
        <f t="shared" si="225"/>
        <v>IC.IT.203607</v>
      </c>
      <c r="K2505" s="2" t="s">
        <v>11324</v>
      </c>
      <c r="L2505" t="str">
        <f t="shared" si="226"/>
        <v xml:space="preserve">      100mmHg</v>
      </c>
      <c r="M2505" s="12" t="str">
        <f t="shared" si="227"/>
        <v>PI.IC.IT.203607.01</v>
      </c>
      <c r="N2505" s="12"/>
      <c r="O2505" s="12" t="str">
        <f t="shared" si="228"/>
        <v>PH.IC.IT.203607.01</v>
      </c>
      <c r="Q2505" s="12" t="str">
        <f t="shared" si="229"/>
        <v>CL.IC.IT.203607.01</v>
      </c>
    </row>
    <row r="2506" spans="1:19" ht="15">
      <c r="A2506" t="s">
        <v>4089</v>
      </c>
      <c r="C2506" s="2" t="s">
        <v>6396</v>
      </c>
      <c r="E2506" s="2" t="s">
        <v>4726</v>
      </c>
      <c r="F2506" t="s">
        <v>4670</v>
      </c>
      <c r="G2506" t="s">
        <v>4601</v>
      </c>
      <c r="H2506" s="22" t="s">
        <v>1550</v>
      </c>
      <c r="I2506" t="s">
        <v>4885</v>
      </c>
      <c r="J2506" s="11" t="str">
        <f t="shared" si="225"/>
        <v>IC.IT.203608</v>
      </c>
      <c r="K2506" s="2" t="s">
        <v>11324</v>
      </c>
      <c r="L2506" t="str">
        <f t="shared" si="226"/>
        <v xml:space="preserve">      150mmHg</v>
      </c>
      <c r="M2506" s="12" t="str">
        <f t="shared" si="227"/>
        <v>PI.IC.IT.203608.01</v>
      </c>
      <c r="N2506" s="12"/>
      <c r="O2506" s="12" t="str">
        <f t="shared" si="228"/>
        <v>PH.IC.IT.203608.01</v>
      </c>
      <c r="Q2506" s="12" t="str">
        <f t="shared" si="229"/>
        <v>CL.IC.IT.203608.01</v>
      </c>
    </row>
    <row r="2507" spans="1:19" ht="15">
      <c r="A2507" t="s">
        <v>4089</v>
      </c>
      <c r="C2507" s="2" t="s">
        <v>6396</v>
      </c>
      <c r="D2507" t="s">
        <v>4602</v>
      </c>
      <c r="E2507" s="2" t="s">
        <v>4604</v>
      </c>
      <c r="F2507" t="s">
        <v>4670</v>
      </c>
      <c r="G2507" t="s">
        <v>4603</v>
      </c>
      <c r="H2507" s="22" t="s">
        <v>1396</v>
      </c>
      <c r="I2507" t="s">
        <v>3383</v>
      </c>
      <c r="J2507" s="11" t="str">
        <f t="shared" si="225"/>
        <v>IC.IT.203701</v>
      </c>
      <c r="K2507" s="2" t="s">
        <v>11324</v>
      </c>
      <c r="L2507" t="str">
        <f t="shared" si="226"/>
        <v xml:space="preserve">      Done:  specify date/time</v>
      </c>
      <c r="M2507" s="12" t="str">
        <f t="shared" si="227"/>
        <v>PI.IC.IT.203701.01</v>
      </c>
      <c r="N2507" s="12"/>
      <c r="O2507" s="12" t="str">
        <f t="shared" si="228"/>
        <v>PH.IC.IT.203701.01</v>
      </c>
      <c r="Q2507" s="12" t="str">
        <f t="shared" si="229"/>
        <v>CL.IC.IT.203701.01</v>
      </c>
    </row>
    <row r="2508" spans="1:19" ht="15">
      <c r="A2508" t="s">
        <v>4089</v>
      </c>
      <c r="C2508" s="2" t="s">
        <v>6396</v>
      </c>
      <c r="E2508" s="2" t="s">
        <v>4604</v>
      </c>
      <c r="F2508" t="s">
        <v>4670</v>
      </c>
      <c r="G2508" t="s">
        <v>4605</v>
      </c>
      <c r="H2508" s="22" t="s">
        <v>1398</v>
      </c>
      <c r="I2508" t="s">
        <v>1188</v>
      </c>
      <c r="J2508" s="11" t="str">
        <f t="shared" si="225"/>
        <v>IC.IT.203702</v>
      </c>
      <c r="K2508" s="2" t="s">
        <v>11324</v>
      </c>
      <c r="L2508" t="str">
        <f t="shared" si="226"/>
        <v xml:space="preserve">      Not applicable</v>
      </c>
      <c r="M2508" s="12" t="str">
        <f t="shared" si="227"/>
        <v>PI.IC.IT.203702.01</v>
      </c>
      <c r="N2508" s="12"/>
      <c r="O2508" s="12" t="str">
        <f t="shared" si="228"/>
        <v>PH.IC.IT.203702.01</v>
      </c>
      <c r="Q2508" s="12" t="str">
        <f t="shared" si="229"/>
        <v>CL.IC.IT.203702.01</v>
      </c>
    </row>
    <row r="2509" spans="1:19" ht="15">
      <c r="A2509" s="25" t="s">
        <v>4089</v>
      </c>
      <c r="B2509" s="25"/>
      <c r="C2509" s="2" t="s">
        <v>6396</v>
      </c>
      <c r="E2509" s="2" t="s">
        <v>4604</v>
      </c>
      <c r="F2509" t="s">
        <v>4670</v>
      </c>
      <c r="G2509" s="25" t="s">
        <v>4671</v>
      </c>
      <c r="H2509" s="22" t="s">
        <v>946</v>
      </c>
      <c r="I2509" s="25" t="s">
        <v>4672</v>
      </c>
      <c r="J2509" s="11" t="str">
        <f t="shared" si="225"/>
        <v>IC.IT.203703</v>
      </c>
      <c r="K2509" s="2" t="s">
        <v>11324</v>
      </c>
      <c r="L2509" t="str">
        <f t="shared" si="226"/>
        <v xml:space="preserve">      Not needed</v>
      </c>
      <c r="M2509" s="12" t="str">
        <f t="shared" si="227"/>
        <v>PI.IC.IT.203703.01</v>
      </c>
      <c r="N2509" s="12"/>
      <c r="O2509" s="12" t="str">
        <f t="shared" si="228"/>
        <v>PH.IC.IT.203703.01</v>
      </c>
      <c r="Q2509" s="12" t="str">
        <f t="shared" si="229"/>
        <v>CL.IC.IT.203703.01</v>
      </c>
      <c r="R2509" t="s">
        <v>9277</v>
      </c>
      <c r="S2509">
        <v>797</v>
      </c>
    </row>
    <row r="2510" spans="1:19" ht="15">
      <c r="A2510" s="25" t="s">
        <v>4089</v>
      </c>
      <c r="C2510" s="2" t="s">
        <v>6396</v>
      </c>
      <c r="D2510" t="s">
        <v>4728</v>
      </c>
      <c r="E2510" s="2" t="s">
        <v>7444</v>
      </c>
      <c r="F2510" s="25" t="s">
        <v>4789</v>
      </c>
      <c r="G2510" s="27" t="s">
        <v>4730</v>
      </c>
      <c r="H2510" s="2" t="s">
        <v>11324</v>
      </c>
      <c r="I2510" s="27" t="s">
        <v>4731</v>
      </c>
      <c r="J2510" s="11" t="str">
        <f t="shared" si="225"/>
        <v>IC.IT.203801</v>
      </c>
      <c r="K2510" s="2" t="s">
        <v>11324</v>
      </c>
      <c r="L2510" t="str">
        <f t="shared" si="226"/>
        <v>Date and Time</v>
      </c>
      <c r="M2510" s="12" t="str">
        <f t="shared" si="227"/>
        <v>PI.IC.IT.203801.01</v>
      </c>
      <c r="N2510" s="12"/>
      <c r="O2510" s="12" t="str">
        <f t="shared" si="228"/>
        <v>PH.IC.IT.203801.01</v>
      </c>
      <c r="Q2510" s="12" t="str">
        <f t="shared" si="229"/>
        <v>CL.IC.IT.203801.01</v>
      </c>
      <c r="R2510" t="s">
        <v>9277</v>
      </c>
      <c r="S2510">
        <v>160</v>
      </c>
    </row>
    <row r="2511" spans="1:19" ht="15">
      <c r="A2511" s="25" t="s">
        <v>4089</v>
      </c>
      <c r="B2511" s="25" t="s">
        <v>4790</v>
      </c>
      <c r="C2511" s="22" t="s">
        <v>5577</v>
      </c>
      <c r="D2511" s="25" t="s">
        <v>4791</v>
      </c>
      <c r="E2511" s="2" t="s">
        <v>11324</v>
      </c>
      <c r="F2511" s="25" t="s">
        <v>4792</v>
      </c>
      <c r="G2511" s="25" t="s">
        <v>2702</v>
      </c>
      <c r="H2511" s="22" t="s">
        <v>1396</v>
      </c>
      <c r="I2511" s="25" t="s">
        <v>2703</v>
      </c>
      <c r="J2511" s="11" t="str">
        <f t="shared" si="225"/>
        <v>IC.IT.210101</v>
      </c>
      <c r="K2511" s="2" t="s">
        <v>11324</v>
      </c>
      <c r="L2511" t="str">
        <f t="shared" si="226"/>
        <v xml:space="preserve">     Brown</v>
      </c>
      <c r="M2511" s="12" t="str">
        <f t="shared" si="227"/>
        <v>PI.IC.IT.210101.01</v>
      </c>
      <c r="N2511" s="12"/>
      <c r="O2511" s="12" t="str">
        <f t="shared" si="228"/>
        <v>PH.IC.IT.210101.01</v>
      </c>
      <c r="Q2511" s="12" t="str">
        <f t="shared" si="229"/>
        <v>CL.IC.IT.210101.01</v>
      </c>
    </row>
    <row r="2512" spans="1:19" ht="15">
      <c r="A2512" s="25" t="s">
        <v>4089</v>
      </c>
      <c r="B2512" s="25"/>
      <c r="C2512" s="22" t="s">
        <v>5577</v>
      </c>
      <c r="D2512" s="25"/>
      <c r="E2512" s="2" t="s">
        <v>11324</v>
      </c>
      <c r="F2512" s="25" t="s">
        <v>4792</v>
      </c>
      <c r="G2512" s="25" t="s">
        <v>1433</v>
      </c>
      <c r="H2512" s="22" t="s">
        <v>1398</v>
      </c>
      <c r="I2512" s="25" t="s">
        <v>1434</v>
      </c>
      <c r="J2512" s="11" t="str">
        <f t="shared" si="225"/>
        <v>IC.IT.210102</v>
      </c>
      <c r="K2512" s="2" t="s">
        <v>11324</v>
      </c>
      <c r="L2512" t="str">
        <f t="shared" si="226"/>
        <v xml:space="preserve">     Green</v>
      </c>
      <c r="M2512" s="12" t="str">
        <f t="shared" si="227"/>
        <v>PI.IC.IT.210102.01</v>
      </c>
      <c r="N2512" s="12"/>
      <c r="O2512" s="12" t="str">
        <f t="shared" si="228"/>
        <v>PH.IC.IT.210102.01</v>
      </c>
      <c r="Q2512" s="12" t="str">
        <f t="shared" si="229"/>
        <v>CL.IC.IT.210102.01</v>
      </c>
    </row>
    <row r="2513" spans="1:17" ht="15">
      <c r="A2513" s="25" t="s">
        <v>4089</v>
      </c>
      <c r="B2513" s="25"/>
      <c r="C2513" s="22" t="s">
        <v>5577</v>
      </c>
      <c r="D2513" s="25"/>
      <c r="E2513" s="2" t="s">
        <v>11324</v>
      </c>
      <c r="F2513" s="25" t="s">
        <v>4792</v>
      </c>
      <c r="G2513" s="25" t="s">
        <v>1435</v>
      </c>
      <c r="H2513" s="22" t="s">
        <v>1400</v>
      </c>
      <c r="I2513" s="25" t="s">
        <v>1436</v>
      </c>
      <c r="J2513" s="11" t="str">
        <f t="shared" si="225"/>
        <v>IC.IT.210103</v>
      </c>
      <c r="K2513" s="2" t="s">
        <v>11324</v>
      </c>
      <c r="L2513" t="str">
        <f t="shared" si="226"/>
        <v xml:space="preserve">     Tan</v>
      </c>
      <c r="M2513" s="12" t="str">
        <f t="shared" si="227"/>
        <v>PI.IC.IT.210103.01</v>
      </c>
      <c r="N2513" s="12"/>
      <c r="O2513" s="12" t="str">
        <f t="shared" si="228"/>
        <v>PH.IC.IT.210103.01</v>
      </c>
      <c r="Q2513" s="12" t="str">
        <f t="shared" si="229"/>
        <v>CL.IC.IT.210103.01</v>
      </c>
    </row>
    <row r="2514" spans="1:17" ht="15">
      <c r="A2514" s="25" t="s">
        <v>4089</v>
      </c>
      <c r="B2514" s="25"/>
      <c r="C2514" s="22" t="s">
        <v>5577</v>
      </c>
      <c r="D2514" s="25"/>
      <c r="E2514" s="2" t="s">
        <v>11324</v>
      </c>
      <c r="F2514" s="25" t="s">
        <v>4792</v>
      </c>
      <c r="G2514" s="25" t="s">
        <v>2102</v>
      </c>
      <c r="H2514" s="22" t="s">
        <v>1402</v>
      </c>
      <c r="I2514" s="25" t="s">
        <v>2103</v>
      </c>
      <c r="J2514" s="11" t="str">
        <f t="shared" si="225"/>
        <v>IC.IT.210104</v>
      </c>
      <c r="K2514" s="2" t="s">
        <v>11324</v>
      </c>
      <c r="L2514" t="str">
        <f t="shared" si="226"/>
        <v xml:space="preserve">     Yellow</v>
      </c>
      <c r="M2514" s="12" t="str">
        <f t="shared" si="227"/>
        <v>PI.IC.IT.210104.01</v>
      </c>
      <c r="N2514" s="12"/>
      <c r="O2514" s="12" t="str">
        <f t="shared" si="228"/>
        <v>PH.IC.IT.210104.01</v>
      </c>
      <c r="Q2514" s="12" t="str">
        <f t="shared" si="229"/>
        <v>CL.IC.IT.210104.01</v>
      </c>
    </row>
    <row r="2515" spans="1:17" ht="15">
      <c r="A2515" s="25" t="s">
        <v>4089</v>
      </c>
      <c r="B2515" s="25"/>
      <c r="C2515" s="22" t="s">
        <v>5577</v>
      </c>
      <c r="D2515" s="25"/>
      <c r="E2515" s="2" t="s">
        <v>1192</v>
      </c>
      <c r="F2515" s="25" t="s">
        <v>4792</v>
      </c>
      <c r="G2515" s="25" t="s">
        <v>1431</v>
      </c>
      <c r="H2515" s="22" t="s">
        <v>1404</v>
      </c>
      <c r="I2515" s="25" t="s">
        <v>1432</v>
      </c>
      <c r="J2515" s="11" t="str">
        <f t="shared" si="225"/>
        <v>IC.IT.210105</v>
      </c>
      <c r="K2515" s="2" t="s">
        <v>1192</v>
      </c>
      <c r="L2515" t="str">
        <f t="shared" si="226"/>
        <v xml:space="preserve">     Amber</v>
      </c>
      <c r="M2515" s="12" t="str">
        <f t="shared" si="227"/>
        <v>PI.IC.IT.210105.01</v>
      </c>
      <c r="N2515" s="12"/>
      <c r="O2515" s="12" t="str">
        <f t="shared" si="228"/>
        <v>PH.IC.IT.210105.01</v>
      </c>
      <c r="Q2515" s="12" t="str">
        <f t="shared" si="229"/>
        <v>CL.IC.IT.210105.01</v>
      </c>
    </row>
    <row r="2516" spans="1:17" ht="15">
      <c r="A2516" s="25" t="s">
        <v>4089</v>
      </c>
      <c r="B2516" s="25"/>
      <c r="C2516" s="22" t="s">
        <v>5577</v>
      </c>
      <c r="D2516" s="25"/>
      <c r="E2516" s="2" t="s">
        <v>1192</v>
      </c>
      <c r="F2516" s="25" t="s">
        <v>4792</v>
      </c>
      <c r="G2516" s="25" t="s">
        <v>2704</v>
      </c>
      <c r="H2516" s="22" t="s">
        <v>1406</v>
      </c>
      <c r="I2516" s="25" t="s">
        <v>2618</v>
      </c>
      <c r="J2516" s="11" t="str">
        <f t="shared" si="225"/>
        <v>IC.IT.210106</v>
      </c>
      <c r="K2516" s="2" t="s">
        <v>1192</v>
      </c>
      <c r="L2516" t="str">
        <f t="shared" si="226"/>
        <v xml:space="preserve">     Black</v>
      </c>
      <c r="M2516" s="12" t="str">
        <f t="shared" si="227"/>
        <v>PI.IC.IT.210106.01</v>
      </c>
      <c r="N2516" s="12"/>
      <c r="O2516" s="12" t="str">
        <f t="shared" si="228"/>
        <v>PH.IC.IT.210106.01</v>
      </c>
      <c r="Q2516" s="12" t="str">
        <f t="shared" si="229"/>
        <v>CL.IC.IT.210106.01</v>
      </c>
    </row>
    <row r="2517" spans="1:17" ht="15">
      <c r="A2517" s="25" t="s">
        <v>4089</v>
      </c>
      <c r="B2517" s="25"/>
      <c r="C2517" s="22" t="s">
        <v>5577</v>
      </c>
      <c r="D2517" s="25"/>
      <c r="E2517" s="2" t="s">
        <v>1192</v>
      </c>
      <c r="F2517" s="25" t="s">
        <v>4792</v>
      </c>
      <c r="G2517" s="25" t="s">
        <v>2095</v>
      </c>
      <c r="H2517" s="22" t="s">
        <v>1419</v>
      </c>
      <c r="I2517" s="25" t="s">
        <v>1935</v>
      </c>
      <c r="J2517" s="11" t="str">
        <f t="shared" si="225"/>
        <v>IC.IT.210107</v>
      </c>
      <c r="K2517" s="2" t="s">
        <v>1192</v>
      </c>
      <c r="L2517" t="str">
        <f t="shared" si="226"/>
        <v xml:space="preserve">     Colorless</v>
      </c>
      <c r="M2517" s="12" t="str">
        <f t="shared" si="227"/>
        <v>PI.IC.IT.210107.01</v>
      </c>
      <c r="N2517" s="12"/>
      <c r="O2517" s="12" t="str">
        <f t="shared" si="228"/>
        <v>PH.IC.IT.210107.01</v>
      </c>
      <c r="Q2517" s="12" t="str">
        <f t="shared" si="229"/>
        <v>CL.IC.IT.210107.01</v>
      </c>
    </row>
    <row r="2518" spans="1:17" ht="15">
      <c r="A2518" s="25" t="s">
        <v>4089</v>
      </c>
      <c r="B2518" s="25"/>
      <c r="C2518" s="22" t="s">
        <v>5577</v>
      </c>
      <c r="D2518" s="25"/>
      <c r="E2518" s="2" t="s">
        <v>1192</v>
      </c>
      <c r="F2518" s="25" t="s">
        <v>4792</v>
      </c>
      <c r="G2518" s="25" t="s">
        <v>2100</v>
      </c>
      <c r="H2518" s="22" t="s">
        <v>1550</v>
      </c>
      <c r="I2518" s="25" t="s">
        <v>2101</v>
      </c>
      <c r="J2518" s="11" t="str">
        <f t="shared" si="225"/>
        <v>IC.IT.210108</v>
      </c>
      <c r="K2518" s="2" t="s">
        <v>1192</v>
      </c>
      <c r="L2518" t="str">
        <f t="shared" si="226"/>
        <v xml:space="preserve">     Maroon</v>
      </c>
      <c r="M2518" s="12" t="str">
        <f t="shared" si="227"/>
        <v>PI.IC.IT.210108.01</v>
      </c>
      <c r="N2518" s="12"/>
      <c r="O2518" s="12" t="str">
        <f t="shared" si="228"/>
        <v>PH.IC.IT.210108.01</v>
      </c>
      <c r="Q2518" s="12" t="str">
        <f t="shared" si="229"/>
        <v>CL.IC.IT.210108.01</v>
      </c>
    </row>
    <row r="2519" spans="1:17" ht="15">
      <c r="A2519" s="25" t="s">
        <v>4089</v>
      </c>
      <c r="B2519" s="25"/>
      <c r="C2519" s="22" t="s">
        <v>5577</v>
      </c>
      <c r="D2519" s="25"/>
      <c r="E2519" s="2" t="s">
        <v>1192</v>
      </c>
      <c r="F2519" s="25" t="s">
        <v>4792</v>
      </c>
      <c r="G2519" s="25" t="s">
        <v>2099</v>
      </c>
      <c r="H2519" s="22" t="s">
        <v>1551</v>
      </c>
      <c r="I2519" s="25" t="s">
        <v>1560</v>
      </c>
      <c r="J2519" s="11" t="str">
        <f t="shared" si="225"/>
        <v>IC.IT.210109</v>
      </c>
      <c r="K2519" s="2" t="s">
        <v>1192</v>
      </c>
      <c r="L2519" t="str">
        <f t="shared" si="226"/>
        <v xml:space="preserve">     Red</v>
      </c>
      <c r="M2519" s="12" t="str">
        <f t="shared" si="227"/>
        <v>PI.IC.IT.210109.01</v>
      </c>
      <c r="N2519" s="12"/>
      <c r="O2519" s="12" t="str">
        <f t="shared" si="228"/>
        <v>PH.IC.IT.210109.01</v>
      </c>
      <c r="Q2519" s="12" t="str">
        <f t="shared" si="229"/>
        <v>CL.IC.IT.210109.01</v>
      </c>
    </row>
    <row r="2520" spans="1:17" ht="15">
      <c r="A2520" s="25" t="s">
        <v>4089</v>
      </c>
      <c r="B2520" s="25"/>
      <c r="C2520" s="22" t="s">
        <v>5577</v>
      </c>
      <c r="D2520" s="25"/>
      <c r="E2520" s="2" t="s">
        <v>1192</v>
      </c>
      <c r="F2520" s="25" t="s">
        <v>4792</v>
      </c>
      <c r="G2520" s="25" t="s">
        <v>1936</v>
      </c>
      <c r="H2520" s="22" t="s">
        <v>1571</v>
      </c>
      <c r="I2520" s="25" t="s">
        <v>1937</v>
      </c>
      <c r="J2520" s="11" t="str">
        <f t="shared" si="225"/>
        <v>IC.IT.210110</v>
      </c>
      <c r="K2520" s="2" t="s">
        <v>1192</v>
      </c>
      <c r="L2520" t="str">
        <f t="shared" si="226"/>
        <v xml:space="preserve">     Pink</v>
      </c>
      <c r="M2520" s="12" t="str">
        <f t="shared" si="227"/>
        <v>PI.IC.IT.210110.01</v>
      </c>
      <c r="N2520" s="12"/>
      <c r="O2520" s="12" t="str">
        <f t="shared" si="228"/>
        <v>PH.IC.IT.210110.01</v>
      </c>
      <c r="Q2520" s="12" t="str">
        <f t="shared" si="229"/>
        <v>CL.IC.IT.210110.01</v>
      </c>
    </row>
    <row r="2521" spans="1:17" ht="15">
      <c r="A2521" s="25" t="s">
        <v>4089</v>
      </c>
      <c r="B2521" s="25"/>
      <c r="C2521" s="22" t="s">
        <v>5577</v>
      </c>
      <c r="D2521" s="25" t="s">
        <v>4793</v>
      </c>
      <c r="E2521" s="2" t="s">
        <v>923</v>
      </c>
      <c r="F2521" s="25" t="s">
        <v>4792</v>
      </c>
      <c r="G2521" s="25" t="s">
        <v>1437</v>
      </c>
      <c r="H2521" s="22" t="s">
        <v>1396</v>
      </c>
      <c r="I2521" s="25" t="s">
        <v>1438</v>
      </c>
      <c r="J2521" s="11" t="str">
        <f t="shared" si="225"/>
        <v>IC.IT.210201</v>
      </c>
      <c r="K2521" s="2" t="s">
        <v>1192</v>
      </c>
      <c r="L2521" t="str">
        <f t="shared" si="226"/>
        <v xml:space="preserve">     Bloody</v>
      </c>
      <c r="M2521" s="12" t="str">
        <f t="shared" si="227"/>
        <v>PI.IC.IT.210201.01</v>
      </c>
      <c r="N2521" s="12"/>
      <c r="O2521" s="12" t="str">
        <f t="shared" si="228"/>
        <v>PH.IC.IT.210201.01</v>
      </c>
      <c r="Q2521" s="12" t="str">
        <f t="shared" si="229"/>
        <v>CL.IC.IT.210201.01</v>
      </c>
    </row>
    <row r="2522" spans="1:17" ht="15">
      <c r="A2522" s="25" t="s">
        <v>4089</v>
      </c>
      <c r="B2522" s="25"/>
      <c r="C2522" s="22" t="s">
        <v>5577</v>
      </c>
      <c r="D2522" s="25"/>
      <c r="E2522" s="2" t="s">
        <v>923</v>
      </c>
      <c r="F2522" s="25" t="s">
        <v>4792</v>
      </c>
      <c r="G2522" s="25" t="s">
        <v>1439</v>
      </c>
      <c r="H2522" s="22" t="s">
        <v>1398</v>
      </c>
      <c r="I2522" s="25" t="s">
        <v>1635</v>
      </c>
      <c r="J2522" s="11" t="str">
        <f t="shared" si="225"/>
        <v>IC.IT.210202</v>
      </c>
      <c r="K2522" s="2" t="s">
        <v>1192</v>
      </c>
      <c r="L2522" t="str">
        <f t="shared" si="226"/>
        <v xml:space="preserve">     Serosanguinous</v>
      </c>
      <c r="M2522" s="12" t="str">
        <f t="shared" si="227"/>
        <v>PI.IC.IT.210202.01</v>
      </c>
      <c r="N2522" s="12"/>
      <c r="O2522" s="12" t="str">
        <f t="shared" si="228"/>
        <v>PH.IC.IT.210202.01</v>
      </c>
      <c r="Q2522" s="12" t="str">
        <f t="shared" si="229"/>
        <v>CL.IC.IT.210202.01</v>
      </c>
    </row>
    <row r="2523" spans="1:17" ht="15">
      <c r="A2523" s="25" t="s">
        <v>4089</v>
      </c>
      <c r="B2523" s="25"/>
      <c r="C2523" s="22" t="s">
        <v>5577</v>
      </c>
      <c r="D2523" s="25"/>
      <c r="E2523" s="2" t="s">
        <v>923</v>
      </c>
      <c r="F2523" s="25" t="s">
        <v>4792</v>
      </c>
      <c r="G2523" s="25" t="s">
        <v>1636</v>
      </c>
      <c r="H2523" s="22" t="s">
        <v>1400</v>
      </c>
      <c r="I2523" s="25" t="s">
        <v>1637</v>
      </c>
      <c r="J2523" s="11" t="str">
        <f t="shared" si="225"/>
        <v>IC.IT.210203</v>
      </c>
      <c r="K2523" s="2" t="s">
        <v>1192</v>
      </c>
      <c r="L2523" t="str">
        <f t="shared" si="226"/>
        <v xml:space="preserve">     Serous</v>
      </c>
      <c r="M2523" s="12" t="str">
        <f t="shared" si="227"/>
        <v>PI.IC.IT.210203.01</v>
      </c>
      <c r="N2523" s="12"/>
      <c r="O2523" s="12" t="str">
        <f t="shared" si="228"/>
        <v>PH.IC.IT.210203.01</v>
      </c>
      <c r="Q2523" s="12" t="str">
        <f t="shared" si="229"/>
        <v>CL.IC.IT.210203.01</v>
      </c>
    </row>
    <row r="2524" spans="1:17" ht="15">
      <c r="A2524" s="25" t="s">
        <v>4089</v>
      </c>
      <c r="B2524" s="25"/>
      <c r="C2524" s="22" t="s">
        <v>5577</v>
      </c>
      <c r="D2524" s="25"/>
      <c r="E2524" s="2" t="s">
        <v>923</v>
      </c>
      <c r="F2524" s="25" t="s">
        <v>4792</v>
      </c>
      <c r="G2524" s="25" t="s">
        <v>1640</v>
      </c>
      <c r="H2524" s="22" t="s">
        <v>1402</v>
      </c>
      <c r="I2524" s="25" t="s">
        <v>1641</v>
      </c>
      <c r="J2524" s="11" t="str">
        <f t="shared" si="225"/>
        <v>IC.IT.210204</v>
      </c>
      <c r="K2524" s="2" t="s">
        <v>1192</v>
      </c>
      <c r="L2524" t="str">
        <f t="shared" si="226"/>
        <v xml:space="preserve">     Cloudy</v>
      </c>
      <c r="M2524" s="12" t="str">
        <f t="shared" si="227"/>
        <v>PI.IC.IT.210204.01</v>
      </c>
      <c r="N2524" s="12"/>
      <c r="O2524" s="12" t="str">
        <f t="shared" si="228"/>
        <v>PH.IC.IT.210204.01</v>
      </c>
      <c r="Q2524" s="12" t="str">
        <f t="shared" si="229"/>
        <v>CL.IC.IT.210204.01</v>
      </c>
    </row>
    <row r="2525" spans="1:17" ht="15">
      <c r="A2525" s="25" t="s">
        <v>4089</v>
      </c>
      <c r="B2525" s="25"/>
      <c r="C2525" s="22" t="s">
        <v>5577</v>
      </c>
      <c r="D2525" s="25"/>
      <c r="E2525" s="2" t="s">
        <v>923</v>
      </c>
      <c r="F2525" s="25" t="s">
        <v>4792</v>
      </c>
      <c r="G2525" s="25" t="s">
        <v>1642</v>
      </c>
      <c r="H2525" s="22" t="s">
        <v>1404</v>
      </c>
      <c r="I2525" s="25" t="s">
        <v>1643</v>
      </c>
      <c r="J2525" s="11" t="str">
        <f t="shared" si="225"/>
        <v>IC.IT.210205</v>
      </c>
      <c r="K2525" s="2" t="s">
        <v>1192</v>
      </c>
      <c r="L2525" t="str">
        <f t="shared" si="226"/>
        <v xml:space="preserve">     Purulent</v>
      </c>
      <c r="M2525" s="12" t="str">
        <f t="shared" si="227"/>
        <v>PI.IC.IT.210205.01</v>
      </c>
      <c r="N2525" s="12"/>
      <c r="O2525" s="12" t="str">
        <f t="shared" si="228"/>
        <v>PH.IC.IT.210205.01</v>
      </c>
      <c r="Q2525" s="12" t="str">
        <f t="shared" si="229"/>
        <v>CL.IC.IT.210205.01</v>
      </c>
    </row>
    <row r="2526" spans="1:17" ht="15">
      <c r="A2526" s="25" t="s">
        <v>4089</v>
      </c>
      <c r="B2526" s="25"/>
      <c r="C2526" s="22" t="s">
        <v>5577</v>
      </c>
      <c r="D2526" s="25"/>
      <c r="E2526" s="2" t="s">
        <v>923</v>
      </c>
      <c r="F2526" s="25" t="s">
        <v>4792</v>
      </c>
      <c r="G2526" s="25" t="s">
        <v>1644</v>
      </c>
      <c r="H2526" s="22" t="s">
        <v>1406</v>
      </c>
      <c r="I2526" s="25" t="s">
        <v>1645</v>
      </c>
      <c r="J2526" s="11" t="str">
        <f t="shared" si="225"/>
        <v>IC.IT.210206</v>
      </c>
      <c r="K2526" s="2" t="s">
        <v>1192</v>
      </c>
      <c r="L2526" t="str">
        <f t="shared" si="226"/>
        <v xml:space="preserve">     Viscous</v>
      </c>
      <c r="M2526" s="12" t="str">
        <f t="shared" si="227"/>
        <v>PI.IC.IT.210206.01</v>
      </c>
      <c r="N2526" s="12"/>
      <c r="O2526" s="12" t="str">
        <f t="shared" si="228"/>
        <v>PH.IC.IT.210206.01</v>
      </c>
      <c r="Q2526" s="12" t="str">
        <f t="shared" si="229"/>
        <v>CL.IC.IT.210206.01</v>
      </c>
    </row>
    <row r="2527" spans="1:17" ht="15">
      <c r="A2527" s="25" t="s">
        <v>4089</v>
      </c>
      <c r="B2527" s="25"/>
      <c r="C2527" s="22" t="s">
        <v>5577</v>
      </c>
      <c r="D2527" s="25" t="s">
        <v>4794</v>
      </c>
      <c r="E2527" s="2" t="s">
        <v>1202</v>
      </c>
      <c r="F2527" s="25" t="s">
        <v>4792</v>
      </c>
      <c r="G2527" s="25" t="s">
        <v>1968</v>
      </c>
      <c r="H2527" s="22" t="s">
        <v>1396</v>
      </c>
      <c r="I2527" s="25" t="s">
        <v>1001</v>
      </c>
      <c r="J2527" s="11" t="str">
        <f t="shared" si="225"/>
        <v>IC.IT.210301</v>
      </c>
      <c r="K2527" s="2" t="s">
        <v>1192</v>
      </c>
      <c r="L2527" t="str">
        <f t="shared" si="226"/>
        <v xml:space="preserve">     None</v>
      </c>
      <c r="M2527" s="12" t="str">
        <f t="shared" si="227"/>
        <v>PI.IC.IT.210301.01</v>
      </c>
      <c r="N2527" s="12"/>
      <c r="O2527" s="12" t="str">
        <f t="shared" si="228"/>
        <v>PH.IC.IT.210301.01</v>
      </c>
      <c r="Q2527" s="12" t="str">
        <f t="shared" si="229"/>
        <v>CL.IC.IT.210301.01</v>
      </c>
    </row>
    <row r="2528" spans="1:17" ht="15">
      <c r="A2528" s="25" t="s">
        <v>4089</v>
      </c>
      <c r="B2528" s="25"/>
      <c r="C2528" s="22" t="s">
        <v>5577</v>
      </c>
      <c r="D2528" s="25"/>
      <c r="E2528" s="2" t="s">
        <v>1202</v>
      </c>
      <c r="F2528" s="25" t="s">
        <v>4792</v>
      </c>
      <c r="G2528" s="25" t="s">
        <v>1648</v>
      </c>
      <c r="H2528" s="22" t="s">
        <v>1398</v>
      </c>
      <c r="I2528" s="25" t="s">
        <v>1649</v>
      </c>
      <c r="J2528" s="11" t="str">
        <f t="shared" si="225"/>
        <v>IC.IT.210302</v>
      </c>
      <c r="K2528" s="2" t="s">
        <v>1192</v>
      </c>
      <c r="L2528" t="str">
        <f t="shared" si="226"/>
        <v xml:space="preserve">     Scant amount drainage</v>
      </c>
      <c r="M2528" s="12" t="str">
        <f t="shared" si="227"/>
        <v>PI.IC.IT.210302.01</v>
      </c>
      <c r="N2528" s="12"/>
      <c r="O2528" s="12" t="str">
        <f t="shared" si="228"/>
        <v>PH.IC.IT.210302.01</v>
      </c>
      <c r="Q2528" s="12" t="str">
        <f t="shared" si="229"/>
        <v>CL.IC.IT.210302.01</v>
      </c>
    </row>
    <row r="2529" spans="1:17" ht="15">
      <c r="A2529" s="25" t="s">
        <v>4089</v>
      </c>
      <c r="B2529" s="25"/>
      <c r="C2529" s="22" t="s">
        <v>5577</v>
      </c>
      <c r="D2529" s="25"/>
      <c r="E2529" s="2" t="s">
        <v>1202</v>
      </c>
      <c r="F2529" s="25" t="s">
        <v>4792</v>
      </c>
      <c r="G2529" s="25" t="s">
        <v>1650</v>
      </c>
      <c r="H2529" s="22" t="s">
        <v>1400</v>
      </c>
      <c r="I2529" s="25" t="s">
        <v>1651</v>
      </c>
      <c r="J2529" s="11" t="str">
        <f t="shared" si="225"/>
        <v>IC.IT.210303</v>
      </c>
      <c r="K2529" s="2" t="s">
        <v>1192</v>
      </c>
      <c r="L2529" t="str">
        <f t="shared" si="226"/>
        <v xml:space="preserve">     Small amount drainage</v>
      </c>
      <c r="M2529" s="12" t="str">
        <f t="shared" si="227"/>
        <v>PI.IC.IT.210303.01</v>
      </c>
      <c r="N2529" s="12"/>
      <c r="O2529" s="12" t="str">
        <f t="shared" si="228"/>
        <v>PH.IC.IT.210303.01</v>
      </c>
      <c r="Q2529" s="12" t="str">
        <f t="shared" si="229"/>
        <v>CL.IC.IT.210303.01</v>
      </c>
    </row>
    <row r="2530" spans="1:17" ht="15">
      <c r="A2530" s="25" t="s">
        <v>4089</v>
      </c>
      <c r="B2530" s="25"/>
      <c r="C2530" s="22" t="s">
        <v>5577</v>
      </c>
      <c r="D2530" s="25"/>
      <c r="E2530" s="2" t="s">
        <v>1202</v>
      </c>
      <c r="F2530" s="25" t="s">
        <v>4792</v>
      </c>
      <c r="G2530" s="25" t="s">
        <v>1652</v>
      </c>
      <c r="H2530" s="22" t="s">
        <v>1402</v>
      </c>
      <c r="I2530" s="25" t="s">
        <v>1653</v>
      </c>
      <c r="J2530" s="11" t="str">
        <f t="shared" si="225"/>
        <v>IC.IT.210304</v>
      </c>
      <c r="K2530" s="2" t="s">
        <v>1192</v>
      </c>
      <c r="L2530" t="str">
        <f t="shared" si="226"/>
        <v xml:space="preserve">     Moderate amount drainage</v>
      </c>
      <c r="M2530" s="12" t="str">
        <f t="shared" si="227"/>
        <v>PI.IC.IT.210304.01</v>
      </c>
      <c r="N2530" s="12"/>
      <c r="O2530" s="12" t="str">
        <f t="shared" si="228"/>
        <v>PH.IC.IT.210304.01</v>
      </c>
      <c r="Q2530" s="12" t="str">
        <f t="shared" si="229"/>
        <v>CL.IC.IT.210304.01</v>
      </c>
    </row>
    <row r="2531" spans="1:17" ht="15">
      <c r="A2531" s="25" t="s">
        <v>4089</v>
      </c>
      <c r="B2531" s="25"/>
      <c r="C2531" s="22" t="s">
        <v>5577</v>
      </c>
      <c r="D2531" s="25"/>
      <c r="E2531" s="2" t="s">
        <v>1202</v>
      </c>
      <c r="F2531" s="25" t="s">
        <v>4792</v>
      </c>
      <c r="G2531" s="25" t="s">
        <v>1654</v>
      </c>
      <c r="H2531" s="22" t="s">
        <v>1404</v>
      </c>
      <c r="I2531" s="25" t="s">
        <v>1655</v>
      </c>
      <c r="J2531" s="11" t="str">
        <f t="shared" si="225"/>
        <v>IC.IT.210305</v>
      </c>
      <c r="K2531" s="2" t="s">
        <v>1192</v>
      </c>
      <c r="L2531" t="str">
        <f t="shared" si="226"/>
        <v xml:space="preserve">     Large amount drainage</v>
      </c>
      <c r="M2531" s="12" t="str">
        <f t="shared" si="227"/>
        <v>PI.IC.IT.210305.01</v>
      </c>
      <c r="N2531" s="12"/>
      <c r="O2531" s="12" t="str">
        <f t="shared" si="228"/>
        <v>PH.IC.IT.210305.01</v>
      </c>
      <c r="Q2531" s="12" t="str">
        <f t="shared" si="229"/>
        <v>CL.IC.IT.210305.01</v>
      </c>
    </row>
    <row r="2532" spans="1:17" ht="15">
      <c r="A2532" s="25" t="s">
        <v>4089</v>
      </c>
      <c r="B2532" s="25"/>
      <c r="C2532" s="22" t="s">
        <v>5577</v>
      </c>
      <c r="D2532" s="25"/>
      <c r="E2532" s="2" t="s">
        <v>1202</v>
      </c>
      <c r="F2532" s="25" t="s">
        <v>4792</v>
      </c>
      <c r="G2532" s="25" t="s">
        <v>1487</v>
      </c>
      <c r="H2532" s="22" t="s">
        <v>1406</v>
      </c>
      <c r="I2532" s="25" t="s">
        <v>1488</v>
      </c>
      <c r="J2532" s="11" t="str">
        <f t="shared" si="225"/>
        <v>IC.IT.210306</v>
      </c>
      <c r="K2532" s="2" t="s">
        <v>1192</v>
      </c>
      <c r="L2532" t="str">
        <f t="shared" si="226"/>
        <v xml:space="preserve">     Copious amount drainage</v>
      </c>
      <c r="M2532" s="12" t="str">
        <f t="shared" si="227"/>
        <v>PI.IC.IT.210306.01</v>
      </c>
      <c r="N2532" s="12"/>
      <c r="O2532" s="12" t="str">
        <f t="shared" si="228"/>
        <v>PH.IC.IT.210306.01</v>
      </c>
      <c r="Q2532" s="12" t="str">
        <f t="shared" si="229"/>
        <v>CL.IC.IT.210306.01</v>
      </c>
    </row>
    <row r="2533" spans="1:17" ht="15">
      <c r="A2533" s="25" t="s">
        <v>4089</v>
      </c>
      <c r="B2533" s="25"/>
      <c r="C2533" s="22" t="s">
        <v>5577</v>
      </c>
      <c r="D2533" s="25" t="s">
        <v>4795</v>
      </c>
      <c r="E2533" s="2" t="s">
        <v>7070</v>
      </c>
      <c r="F2533" s="25" t="s">
        <v>4792</v>
      </c>
      <c r="G2533" s="25" t="s">
        <v>3923</v>
      </c>
      <c r="H2533" s="22" t="s">
        <v>1396</v>
      </c>
      <c r="I2533" s="25" t="s">
        <v>4832</v>
      </c>
      <c r="J2533" s="11" t="str">
        <f t="shared" si="225"/>
        <v>IC.IT.210401</v>
      </c>
      <c r="K2533" s="2" t="s">
        <v>1192</v>
      </c>
      <c r="L2533" t="str">
        <f t="shared" si="226"/>
        <v xml:space="preserve">      None</v>
      </c>
      <c r="M2533" s="12" t="str">
        <f t="shared" si="227"/>
        <v>PI.IC.IT.210401.01</v>
      </c>
      <c r="N2533" s="12"/>
      <c r="O2533" s="12" t="str">
        <f t="shared" si="228"/>
        <v>PH.IC.IT.210401.01</v>
      </c>
      <c r="Q2533" s="12" t="str">
        <f t="shared" si="229"/>
        <v>CL.IC.IT.210401.01</v>
      </c>
    </row>
    <row r="2534" spans="1:17" ht="15">
      <c r="A2534" s="25" t="s">
        <v>4089</v>
      </c>
      <c r="B2534" s="25"/>
      <c r="C2534" s="22" t="s">
        <v>5577</v>
      </c>
      <c r="D2534" s="25"/>
      <c r="E2534" s="2" t="s">
        <v>7070</v>
      </c>
      <c r="F2534" s="25" t="s">
        <v>4792</v>
      </c>
      <c r="G2534" s="25" t="s">
        <v>1994</v>
      </c>
      <c r="H2534" s="22" t="s">
        <v>1398</v>
      </c>
      <c r="I2534" s="25" t="s">
        <v>1995</v>
      </c>
      <c r="J2534" s="11" t="str">
        <f t="shared" si="225"/>
        <v>IC.IT.210402</v>
      </c>
      <c r="K2534" s="2" t="s">
        <v>1192</v>
      </c>
      <c r="L2534" t="str">
        <f t="shared" si="226"/>
        <v xml:space="preserve">     Foul</v>
      </c>
      <c r="M2534" s="12" t="str">
        <f t="shared" si="227"/>
        <v>PI.IC.IT.210402.01</v>
      </c>
      <c r="N2534" s="12"/>
      <c r="O2534" s="12" t="str">
        <f t="shared" si="228"/>
        <v>PH.IC.IT.210402.01</v>
      </c>
      <c r="Q2534" s="12" t="str">
        <f t="shared" si="229"/>
        <v>CL.IC.IT.210402.01</v>
      </c>
    </row>
    <row r="2535" spans="1:17" ht="15">
      <c r="A2535" s="25" t="s">
        <v>4089</v>
      </c>
      <c r="B2535" s="25"/>
      <c r="C2535" s="22" t="s">
        <v>5577</v>
      </c>
      <c r="D2535" s="25" t="s">
        <v>2935</v>
      </c>
      <c r="E2535" s="2" t="s">
        <v>7071</v>
      </c>
      <c r="F2535" s="25" t="s">
        <v>4796</v>
      </c>
      <c r="G2535" s="25" t="s">
        <v>1830</v>
      </c>
      <c r="H2535" s="22" t="s">
        <v>1396</v>
      </c>
      <c r="I2535" s="25" t="s">
        <v>1831</v>
      </c>
      <c r="J2535" s="11" t="str">
        <f t="shared" si="225"/>
        <v>IC.IT.210501</v>
      </c>
      <c r="K2535" s="2" t="s">
        <v>1192</v>
      </c>
      <c r="L2535" t="str">
        <f t="shared" si="226"/>
        <v xml:space="preserve">     None (open to air)</v>
      </c>
      <c r="M2535" s="12" t="str">
        <f t="shared" si="227"/>
        <v>PI.IC.IT.210501.01</v>
      </c>
      <c r="N2535" s="12"/>
      <c r="O2535" s="12" t="str">
        <f t="shared" si="228"/>
        <v>PH.IC.IT.210501.01</v>
      </c>
      <c r="Q2535" s="12" t="str">
        <f t="shared" si="229"/>
        <v>CL.IC.IT.210501.01</v>
      </c>
    </row>
    <row r="2536" spans="1:17" ht="15">
      <c r="A2536" s="25" t="s">
        <v>4089</v>
      </c>
      <c r="B2536" s="25"/>
      <c r="C2536" s="22" t="s">
        <v>5577</v>
      </c>
      <c r="D2536" s="25"/>
      <c r="E2536" s="2" t="s">
        <v>7071</v>
      </c>
      <c r="F2536" s="25" t="s">
        <v>4796</v>
      </c>
      <c r="G2536" s="25" t="s">
        <v>4704</v>
      </c>
      <c r="H2536" s="22" t="s">
        <v>1398</v>
      </c>
      <c r="I2536" s="25" t="s">
        <v>1827</v>
      </c>
      <c r="J2536" s="11" t="str">
        <f t="shared" si="225"/>
        <v>IC.IT.210502</v>
      </c>
      <c r="K2536" s="2" t="s">
        <v>1192</v>
      </c>
      <c r="L2536" t="str">
        <f t="shared" si="226"/>
        <v xml:space="preserve">     Pressure (Unna Boot)</v>
      </c>
      <c r="M2536" s="12" t="str">
        <f t="shared" si="227"/>
        <v>PI.IC.IT.210502.01</v>
      </c>
      <c r="N2536" s="12"/>
      <c r="O2536" s="12" t="str">
        <f t="shared" si="228"/>
        <v>PH.IC.IT.210502.01</v>
      </c>
      <c r="Q2536" s="12" t="str">
        <f t="shared" si="229"/>
        <v>CL.IC.IT.210502.01</v>
      </c>
    </row>
    <row r="2537" spans="1:17" ht="15">
      <c r="A2537" s="25" t="s">
        <v>4089</v>
      </c>
      <c r="B2537" s="25"/>
      <c r="C2537" s="22" t="s">
        <v>5577</v>
      </c>
      <c r="D2537" s="25"/>
      <c r="E2537" s="2" t="s">
        <v>7071</v>
      </c>
      <c r="F2537" s="25" t="s">
        <v>4796</v>
      </c>
      <c r="G2537" s="25" t="s">
        <v>1879</v>
      </c>
      <c r="H2537" s="22" t="s">
        <v>1400</v>
      </c>
      <c r="I2537" s="25" t="s">
        <v>1880</v>
      </c>
      <c r="J2537" s="11" t="str">
        <f t="shared" ref="J2537:J2600" si="230">CONCATENATE("IC.IT.",C2537,E2537,H2537)</f>
        <v>IC.IT.210503</v>
      </c>
      <c r="K2537" s="2" t="s">
        <v>1192</v>
      </c>
      <c r="L2537" t="str">
        <f t="shared" ref="L2537:L2600" si="231">G2537</f>
        <v xml:space="preserve">     Antimicrobial</v>
      </c>
      <c r="M2537" s="12" t="str">
        <f t="shared" ref="M2537:M2600" si="232">CONCATENATE("PI.",J2537,".",K2537)</f>
        <v>PI.IC.IT.210503.01</v>
      </c>
      <c r="N2537" s="12"/>
      <c r="O2537" s="12" t="str">
        <f t="shared" ref="O2537:O2600" si="233">CONCATENATE("PH.",J2537,".",K2537)</f>
        <v>PH.IC.IT.210503.01</v>
      </c>
      <c r="Q2537" s="12" t="str">
        <f t="shared" ref="Q2537:Q2600" si="234">CONCATENATE("CL.",J2537,".",K2537)</f>
        <v>CL.IC.IT.210503.01</v>
      </c>
    </row>
    <row r="2538" spans="1:17" ht="15">
      <c r="A2538" s="25" t="s">
        <v>4089</v>
      </c>
      <c r="B2538" s="25"/>
      <c r="C2538" s="22" t="s">
        <v>5577</v>
      </c>
      <c r="D2538" s="25"/>
      <c r="E2538" s="2" t="s">
        <v>7071</v>
      </c>
      <c r="F2538" s="25" t="s">
        <v>4796</v>
      </c>
      <c r="G2538" s="25" t="s">
        <v>1824</v>
      </c>
      <c r="H2538" s="22" t="s">
        <v>1402</v>
      </c>
      <c r="I2538" s="25" t="s">
        <v>1825</v>
      </c>
      <c r="J2538" s="11" t="str">
        <f t="shared" si="230"/>
        <v>IC.IT.210504</v>
      </c>
      <c r="K2538" s="2" t="s">
        <v>1192</v>
      </c>
      <c r="L2538" t="str">
        <f t="shared" si="231"/>
        <v xml:space="preserve">     Gauze</v>
      </c>
      <c r="M2538" s="12" t="str">
        <f t="shared" si="232"/>
        <v>PI.IC.IT.210504.01</v>
      </c>
      <c r="N2538" s="12"/>
      <c r="O2538" s="12" t="str">
        <f t="shared" si="233"/>
        <v>PH.IC.IT.210504.01</v>
      </c>
      <c r="Q2538" s="12" t="str">
        <f t="shared" si="234"/>
        <v>CL.IC.IT.210504.01</v>
      </c>
    </row>
    <row r="2539" spans="1:17" ht="15">
      <c r="A2539" s="25" t="s">
        <v>4089</v>
      </c>
      <c r="B2539" s="25"/>
      <c r="C2539" s="22" t="s">
        <v>5577</v>
      </c>
      <c r="D2539" s="25"/>
      <c r="E2539" s="2" t="s">
        <v>7071</v>
      </c>
      <c r="F2539" s="25" t="s">
        <v>4796</v>
      </c>
      <c r="G2539" s="25" t="s">
        <v>1997</v>
      </c>
      <c r="H2539" s="22" t="s">
        <v>1404</v>
      </c>
      <c r="I2539" s="25" t="s">
        <v>1998</v>
      </c>
      <c r="J2539" s="11" t="str">
        <f t="shared" si="230"/>
        <v>IC.IT.210505</v>
      </c>
      <c r="K2539" s="2" t="s">
        <v>1192</v>
      </c>
      <c r="L2539" t="str">
        <f t="shared" si="231"/>
        <v xml:space="preserve">     Transparent (Opsite, Tegaderm)</v>
      </c>
      <c r="M2539" s="12" t="str">
        <f t="shared" si="232"/>
        <v>PI.IC.IT.210505.01</v>
      </c>
      <c r="N2539" s="12"/>
      <c r="O2539" s="12" t="str">
        <f t="shared" si="233"/>
        <v>PH.IC.IT.210505.01</v>
      </c>
      <c r="Q2539" s="12" t="str">
        <f t="shared" si="234"/>
        <v>CL.IC.IT.210505.01</v>
      </c>
    </row>
    <row r="2540" spans="1:17" ht="15">
      <c r="A2540" s="25" t="s">
        <v>4089</v>
      </c>
      <c r="B2540" s="25"/>
      <c r="C2540" s="22" t="s">
        <v>5577</v>
      </c>
      <c r="D2540" s="25"/>
      <c r="E2540" s="2" t="s">
        <v>7071</v>
      </c>
      <c r="F2540" s="25" t="s">
        <v>4796</v>
      </c>
      <c r="G2540" s="25" t="s">
        <v>187</v>
      </c>
      <c r="H2540" s="22" t="s">
        <v>1406</v>
      </c>
      <c r="I2540" s="25" t="s">
        <v>1829</v>
      </c>
      <c r="J2540" s="11" t="str">
        <f t="shared" si="230"/>
        <v>IC.IT.210506</v>
      </c>
      <c r="K2540" s="2" t="s">
        <v>1192</v>
      </c>
      <c r="L2540" t="str">
        <f t="shared" si="231"/>
        <v xml:space="preserve">     Antimicrobial disk</v>
      </c>
      <c r="M2540" s="12" t="str">
        <f t="shared" si="232"/>
        <v>PI.IC.IT.210506.01</v>
      </c>
      <c r="N2540" s="12"/>
      <c r="O2540" s="12" t="str">
        <f t="shared" si="233"/>
        <v>PH.IC.IT.210506.01</v>
      </c>
      <c r="Q2540" s="12" t="str">
        <f t="shared" si="234"/>
        <v>CL.IC.IT.210506.01</v>
      </c>
    </row>
    <row r="2541" spans="1:17" ht="15">
      <c r="A2541" s="25" t="s">
        <v>4089</v>
      </c>
      <c r="B2541" s="25"/>
      <c r="C2541" s="22" t="s">
        <v>5577</v>
      </c>
      <c r="D2541" s="25"/>
      <c r="E2541" s="2" t="s">
        <v>7071</v>
      </c>
      <c r="F2541" s="25" t="s">
        <v>4796</v>
      </c>
      <c r="G2541" s="25" t="s">
        <v>2535</v>
      </c>
      <c r="H2541" s="22" t="s">
        <v>1419</v>
      </c>
      <c r="I2541" s="25" t="s">
        <v>2536</v>
      </c>
      <c r="J2541" s="11" t="str">
        <f t="shared" si="230"/>
        <v>IC.IT.210507</v>
      </c>
      <c r="K2541" s="2" t="s">
        <v>1192</v>
      </c>
      <c r="L2541" t="str">
        <f t="shared" si="231"/>
        <v xml:space="preserve">     Gauze Wrap (Kerlix, Kling)</v>
      </c>
      <c r="M2541" s="12" t="str">
        <f t="shared" si="232"/>
        <v>PI.IC.IT.210507.01</v>
      </c>
      <c r="N2541" s="12"/>
      <c r="O2541" s="12" t="str">
        <f t="shared" si="233"/>
        <v>PH.IC.IT.210507.01</v>
      </c>
      <c r="Q2541" s="12" t="str">
        <f t="shared" si="234"/>
        <v>CL.IC.IT.210507.01</v>
      </c>
    </row>
    <row r="2542" spans="1:17" ht="15">
      <c r="A2542" s="25" t="s">
        <v>4089</v>
      </c>
      <c r="B2542" s="25"/>
      <c r="C2542" s="22" t="s">
        <v>5577</v>
      </c>
      <c r="D2542" s="25"/>
      <c r="E2542" s="2" t="s">
        <v>7071</v>
      </c>
      <c r="F2542" s="25" t="s">
        <v>4796</v>
      </c>
      <c r="G2542" s="25" t="s">
        <v>4705</v>
      </c>
      <c r="H2542" s="22" t="s">
        <v>1550</v>
      </c>
      <c r="I2542" s="25" t="s">
        <v>3827</v>
      </c>
      <c r="J2542" s="11" t="str">
        <f t="shared" si="230"/>
        <v>IC.IT.210508</v>
      </c>
      <c r="K2542" s="2" t="s">
        <v>1192</v>
      </c>
      <c r="L2542" t="str">
        <f t="shared" si="231"/>
        <v xml:space="preserve">     Foam dressing</v>
      </c>
      <c r="M2542" s="12" t="str">
        <f t="shared" si="232"/>
        <v>PI.IC.IT.210508.01</v>
      </c>
      <c r="N2542" s="12"/>
      <c r="O2542" s="12" t="str">
        <f t="shared" si="233"/>
        <v>PH.IC.IT.210508.01</v>
      </c>
      <c r="Q2542" s="12" t="str">
        <f t="shared" si="234"/>
        <v>CL.IC.IT.210508.01</v>
      </c>
    </row>
    <row r="2543" spans="1:17" ht="15">
      <c r="A2543" s="25" t="s">
        <v>4089</v>
      </c>
      <c r="B2543" s="25"/>
      <c r="C2543" s="22" t="s">
        <v>5577</v>
      </c>
      <c r="D2543" s="25"/>
      <c r="E2543" s="2" t="s">
        <v>7071</v>
      </c>
      <c r="F2543" s="25" t="s">
        <v>4796</v>
      </c>
      <c r="G2543" s="25" t="s">
        <v>2537</v>
      </c>
      <c r="H2543" s="22" t="s">
        <v>1551</v>
      </c>
      <c r="I2543" s="25" t="s">
        <v>2538</v>
      </c>
      <c r="J2543" s="11" t="str">
        <f t="shared" si="230"/>
        <v>IC.IT.210509</v>
      </c>
      <c r="K2543" s="2" t="s">
        <v>1192</v>
      </c>
      <c r="L2543" t="str">
        <f t="shared" si="231"/>
        <v xml:space="preserve">     Gauze Packing (Iodoform, NuGauze)</v>
      </c>
      <c r="M2543" s="12" t="str">
        <f t="shared" si="232"/>
        <v>PI.IC.IT.210509.01</v>
      </c>
      <c r="N2543" s="12"/>
      <c r="O2543" s="12" t="str">
        <f t="shared" si="233"/>
        <v>PH.IC.IT.210509.01</v>
      </c>
      <c r="Q2543" s="12" t="str">
        <f t="shared" si="234"/>
        <v>CL.IC.IT.210509.01</v>
      </c>
    </row>
    <row r="2544" spans="1:17" ht="15">
      <c r="A2544" s="25" t="s">
        <v>4089</v>
      </c>
      <c r="B2544" s="25"/>
      <c r="C2544" s="22" t="s">
        <v>5577</v>
      </c>
      <c r="D2544" s="25"/>
      <c r="E2544" s="2" t="s">
        <v>7071</v>
      </c>
      <c r="F2544" s="25" t="s">
        <v>4796</v>
      </c>
      <c r="G2544" s="25" t="s">
        <v>4706</v>
      </c>
      <c r="H2544" s="22" t="s">
        <v>1571</v>
      </c>
      <c r="I2544" s="25" t="s">
        <v>3984</v>
      </c>
      <c r="J2544" s="11" t="str">
        <f t="shared" si="230"/>
        <v>IC.IT.210510</v>
      </c>
      <c r="K2544" s="2" t="s">
        <v>1192</v>
      </c>
      <c r="L2544" t="str">
        <f t="shared" si="231"/>
        <v xml:space="preserve">     Hydrocolloidal (Duoderm, Restore)</v>
      </c>
      <c r="M2544" s="12" t="str">
        <f t="shared" si="232"/>
        <v>PI.IC.IT.210510.01</v>
      </c>
      <c r="N2544" s="12"/>
      <c r="O2544" s="12" t="str">
        <f t="shared" si="233"/>
        <v>PH.IC.IT.210510.01</v>
      </c>
      <c r="Q2544" s="12" t="str">
        <f t="shared" si="234"/>
        <v>CL.IC.IT.210510.01</v>
      </c>
    </row>
    <row r="2545" spans="1:19" ht="15">
      <c r="A2545" s="25" t="s">
        <v>4089</v>
      </c>
      <c r="B2545" s="25"/>
      <c r="C2545" s="22" t="s">
        <v>5577</v>
      </c>
      <c r="D2545" s="25"/>
      <c r="E2545" s="2" t="s">
        <v>7071</v>
      </c>
      <c r="F2545" s="25" t="s">
        <v>4796</v>
      </c>
      <c r="G2545" s="25" t="s">
        <v>188</v>
      </c>
      <c r="H2545" s="2" t="s">
        <v>8048</v>
      </c>
      <c r="I2545" s="25" t="s">
        <v>3986</v>
      </c>
      <c r="J2545" s="11" t="str">
        <f t="shared" si="230"/>
        <v>IC.IT.210511</v>
      </c>
      <c r="K2545" s="2" t="s">
        <v>1192</v>
      </c>
      <c r="L2545" t="str">
        <f t="shared" si="231"/>
        <v xml:space="preserve">     Calcium Alginate (Aquacel, Calicare)</v>
      </c>
      <c r="M2545" s="12" t="str">
        <f t="shared" si="232"/>
        <v>PI.IC.IT.210511.01</v>
      </c>
      <c r="N2545" s="12"/>
      <c r="O2545" s="12" t="str">
        <f t="shared" si="233"/>
        <v>PH.IC.IT.210511.01</v>
      </c>
      <c r="Q2545" s="12" t="str">
        <f t="shared" si="234"/>
        <v>CL.IC.IT.210511.01</v>
      </c>
    </row>
    <row r="2546" spans="1:19" ht="15">
      <c r="A2546" s="25" t="s">
        <v>4089</v>
      </c>
      <c r="B2546" s="25"/>
      <c r="C2546" s="22" t="s">
        <v>5577</v>
      </c>
      <c r="D2546" s="25"/>
      <c r="E2546" s="2" t="s">
        <v>7071</v>
      </c>
      <c r="F2546" s="25" t="s">
        <v>4796</v>
      </c>
      <c r="G2546" s="25" t="s">
        <v>4580</v>
      </c>
      <c r="H2546" s="2" t="s">
        <v>11023</v>
      </c>
      <c r="I2546" s="25" t="s">
        <v>4581</v>
      </c>
      <c r="J2546" s="11" t="str">
        <f t="shared" si="230"/>
        <v>IC.IT.210512</v>
      </c>
      <c r="K2546" s="2" t="s">
        <v>1192</v>
      </c>
      <c r="L2546" t="str">
        <f t="shared" si="231"/>
        <v xml:space="preserve">     Hypertonic Hydrogel</v>
      </c>
      <c r="M2546" s="12" t="str">
        <f t="shared" si="232"/>
        <v>PI.IC.IT.210512.01</v>
      </c>
      <c r="N2546" s="12"/>
      <c r="O2546" s="12" t="str">
        <f t="shared" si="233"/>
        <v>PH.IC.IT.210512.01</v>
      </c>
      <c r="Q2546" s="12" t="str">
        <f t="shared" si="234"/>
        <v>CL.IC.IT.210512.01</v>
      </c>
    </row>
    <row r="2547" spans="1:19" ht="15">
      <c r="A2547" s="25" t="s">
        <v>4089</v>
      </c>
      <c r="B2547" s="25"/>
      <c r="C2547" s="22" t="s">
        <v>5577</v>
      </c>
      <c r="D2547" s="25"/>
      <c r="E2547" s="2" t="s">
        <v>7071</v>
      </c>
      <c r="F2547" s="25" t="s">
        <v>4796</v>
      </c>
      <c r="G2547" s="25" t="s">
        <v>4582</v>
      </c>
      <c r="H2547" s="2" t="s">
        <v>8201</v>
      </c>
      <c r="I2547" s="25" t="s">
        <v>3710</v>
      </c>
      <c r="J2547" s="11" t="str">
        <f t="shared" si="230"/>
        <v>IC.IT.210513</v>
      </c>
      <c r="K2547" s="2" t="s">
        <v>1192</v>
      </c>
      <c r="L2547" t="str">
        <f t="shared" si="231"/>
        <v xml:space="preserve">     Hydrogel (Duoderm-gel)</v>
      </c>
      <c r="M2547" s="12" t="str">
        <f t="shared" si="232"/>
        <v>PI.IC.IT.210513.01</v>
      </c>
      <c r="N2547" s="12"/>
      <c r="O2547" s="12" t="str">
        <f t="shared" si="233"/>
        <v>PH.IC.IT.210513.01</v>
      </c>
      <c r="Q2547" s="12" t="str">
        <f t="shared" si="234"/>
        <v>CL.IC.IT.210513.01</v>
      </c>
    </row>
    <row r="2548" spans="1:19" ht="15">
      <c r="A2548" s="25" t="s">
        <v>4089</v>
      </c>
      <c r="B2548" s="25"/>
      <c r="C2548" s="22" t="s">
        <v>5577</v>
      </c>
      <c r="D2548" s="25"/>
      <c r="E2548" s="2" t="s">
        <v>7071</v>
      </c>
      <c r="F2548" s="25" t="s">
        <v>4796</v>
      </c>
      <c r="G2548" s="25" t="s">
        <v>4583</v>
      </c>
      <c r="H2548" s="2" t="s">
        <v>9621</v>
      </c>
      <c r="I2548" s="25" t="s">
        <v>3712</v>
      </c>
      <c r="J2548" s="11" t="str">
        <f t="shared" si="230"/>
        <v>IC.IT.210514</v>
      </c>
      <c r="K2548" s="2" t="s">
        <v>1192</v>
      </c>
      <c r="L2548" t="str">
        <f t="shared" si="231"/>
        <v xml:space="preserve">     Balsam of Peru (Xenaderm)</v>
      </c>
      <c r="M2548" s="12" t="str">
        <f t="shared" si="232"/>
        <v>PI.IC.IT.210514.01</v>
      </c>
      <c r="N2548" s="12"/>
      <c r="O2548" s="12" t="str">
        <f t="shared" si="233"/>
        <v>PH.IC.IT.210514.01</v>
      </c>
      <c r="Q2548" s="12" t="str">
        <f t="shared" si="234"/>
        <v>CL.IC.IT.210514.01</v>
      </c>
    </row>
    <row r="2549" spans="1:19" ht="15">
      <c r="A2549" s="25" t="s">
        <v>4089</v>
      </c>
      <c r="B2549" s="25"/>
      <c r="C2549" s="22" t="s">
        <v>5577</v>
      </c>
      <c r="D2549" s="25"/>
      <c r="E2549" s="2" t="s">
        <v>7071</v>
      </c>
      <c r="F2549" s="25" t="s">
        <v>4796</v>
      </c>
      <c r="G2549" s="25" t="s">
        <v>4584</v>
      </c>
      <c r="H2549" s="2" t="s">
        <v>6135</v>
      </c>
      <c r="I2549" s="25" t="s">
        <v>3714</v>
      </c>
      <c r="J2549" s="11" t="str">
        <f t="shared" si="230"/>
        <v>IC.IT.210515</v>
      </c>
      <c r="K2549" s="2" t="s">
        <v>1192</v>
      </c>
      <c r="L2549" t="str">
        <f t="shared" si="231"/>
        <v xml:space="preserve">     Bismuth Gauze (Xeroform)</v>
      </c>
      <c r="M2549" s="12" t="str">
        <f t="shared" si="232"/>
        <v>PI.IC.IT.210515.01</v>
      </c>
      <c r="N2549" s="12"/>
      <c r="O2549" s="12" t="str">
        <f t="shared" si="233"/>
        <v>PH.IC.IT.210515.01</v>
      </c>
      <c r="Q2549" s="12" t="str">
        <f t="shared" si="234"/>
        <v>CL.IC.IT.210515.01</v>
      </c>
    </row>
    <row r="2550" spans="1:19" ht="15">
      <c r="A2550" s="25" t="s">
        <v>4089</v>
      </c>
      <c r="B2550" s="25"/>
      <c r="C2550" s="22" t="s">
        <v>5577</v>
      </c>
      <c r="D2550" s="25"/>
      <c r="E2550" s="2" t="s">
        <v>7071</v>
      </c>
      <c r="F2550" s="25" t="s">
        <v>4796</v>
      </c>
      <c r="G2550" s="25" t="s">
        <v>4585</v>
      </c>
      <c r="H2550" s="2" t="s">
        <v>5740</v>
      </c>
      <c r="I2550" s="25" t="s">
        <v>4586</v>
      </c>
      <c r="J2550" s="11" t="str">
        <f t="shared" si="230"/>
        <v>IC.IT.210516</v>
      </c>
      <c r="K2550" s="2" t="s">
        <v>1192</v>
      </c>
      <c r="L2550" t="str">
        <f t="shared" si="231"/>
        <v xml:space="preserve">     Negative Pressure Wound Therapy:  add protocol</v>
      </c>
      <c r="M2550" s="12" t="str">
        <f t="shared" si="232"/>
        <v>PI.IC.IT.210516.01</v>
      </c>
      <c r="N2550" s="12"/>
      <c r="O2550" s="12" t="str">
        <f t="shared" si="233"/>
        <v>PH.IC.IT.210516.01</v>
      </c>
      <c r="Q2550" s="12" t="str">
        <f t="shared" si="234"/>
        <v>CL.IC.IT.210516.01</v>
      </c>
    </row>
    <row r="2551" spans="1:19" ht="15">
      <c r="A2551" s="25" t="s">
        <v>4089</v>
      </c>
      <c r="B2551" s="25"/>
      <c r="C2551" s="22" t="s">
        <v>5577</v>
      </c>
      <c r="D2551" s="25"/>
      <c r="E2551" s="2" t="s">
        <v>7071</v>
      </c>
      <c r="F2551" s="25" t="s">
        <v>4796</v>
      </c>
      <c r="G2551" s="25" t="s">
        <v>1881</v>
      </c>
      <c r="H2551" s="2" t="s">
        <v>1138</v>
      </c>
      <c r="I2551" s="25" t="s">
        <v>1882</v>
      </c>
      <c r="J2551" s="11" t="str">
        <f t="shared" si="230"/>
        <v>IC.IT.210517</v>
      </c>
      <c r="K2551" s="2" t="s">
        <v>1192</v>
      </c>
      <c r="L2551" t="str">
        <f t="shared" si="231"/>
        <v xml:space="preserve">     Non-adhering (Telfa)</v>
      </c>
      <c r="M2551" s="12" t="str">
        <f t="shared" si="232"/>
        <v>PI.IC.IT.210517.01</v>
      </c>
      <c r="N2551" s="12"/>
      <c r="O2551" s="12" t="str">
        <f t="shared" si="233"/>
        <v>PH.IC.IT.210517.01</v>
      </c>
      <c r="Q2551" s="12" t="str">
        <f t="shared" si="234"/>
        <v>CL.IC.IT.210517.01</v>
      </c>
    </row>
    <row r="2552" spans="1:19" ht="15">
      <c r="A2552" s="25" t="s">
        <v>4089</v>
      </c>
      <c r="B2552" s="25"/>
      <c r="C2552" s="22" t="s">
        <v>5577</v>
      </c>
      <c r="D2552" s="25"/>
      <c r="E2552" s="2" t="s">
        <v>7071</v>
      </c>
      <c r="F2552" s="25" t="s">
        <v>4796</v>
      </c>
      <c r="G2552" s="25" t="s">
        <v>2684</v>
      </c>
      <c r="H2552" s="2" t="s">
        <v>965</v>
      </c>
      <c r="I2552" s="25" t="s">
        <v>930</v>
      </c>
      <c r="J2552" s="11" t="str">
        <f t="shared" si="230"/>
        <v>IC.IT.210518</v>
      </c>
      <c r="K2552" s="2" t="s">
        <v>1192</v>
      </c>
      <c r="L2552" t="str">
        <f t="shared" si="231"/>
        <v xml:space="preserve">     Other: specify</v>
      </c>
      <c r="M2552" s="12" t="str">
        <f t="shared" si="232"/>
        <v>PI.IC.IT.210518.01</v>
      </c>
      <c r="N2552" s="12"/>
      <c r="O2552" s="12" t="str">
        <f t="shared" si="233"/>
        <v>PH.IC.IT.210518.01</v>
      </c>
      <c r="Q2552" s="12" t="str">
        <f t="shared" si="234"/>
        <v>CL.IC.IT.210518.01</v>
      </c>
    </row>
    <row r="2553" spans="1:19" ht="15">
      <c r="A2553" t="s">
        <v>4089</v>
      </c>
      <c r="C2553" s="22" t="s">
        <v>5577</v>
      </c>
      <c r="E2553" s="2" t="s">
        <v>7071</v>
      </c>
      <c r="F2553" s="25" t="s">
        <v>4796</v>
      </c>
      <c r="G2553" s="2" t="s">
        <v>4587</v>
      </c>
      <c r="H2553" s="2" t="s">
        <v>967</v>
      </c>
      <c r="I2553" s="2" t="s">
        <v>4588</v>
      </c>
      <c r="J2553" s="11" t="str">
        <f t="shared" si="230"/>
        <v>IC.IT.210519</v>
      </c>
      <c r="K2553" s="2" t="s">
        <v>1192</v>
      </c>
      <c r="L2553" t="str">
        <f t="shared" si="231"/>
        <v xml:space="preserve">  ABD Pad</v>
      </c>
      <c r="M2553" s="12" t="str">
        <f t="shared" si="232"/>
        <v>PI.IC.IT.210519.01</v>
      </c>
      <c r="N2553" s="12"/>
      <c r="O2553" s="12" t="str">
        <f t="shared" si="233"/>
        <v>PH.IC.IT.210519.01</v>
      </c>
      <c r="Q2553" s="12" t="str">
        <f t="shared" si="234"/>
        <v>CL.IC.IT.210519.01</v>
      </c>
      <c r="R2553" t="s">
        <v>1141</v>
      </c>
      <c r="S2553">
        <v>786</v>
      </c>
    </row>
    <row r="2554" spans="1:19" ht="15">
      <c r="A2554" t="s">
        <v>4089</v>
      </c>
      <c r="C2554" s="22" t="s">
        <v>5577</v>
      </c>
      <c r="E2554" s="2" t="s">
        <v>7071</v>
      </c>
      <c r="F2554" s="25" t="s">
        <v>4796</v>
      </c>
      <c r="G2554" s="2" t="s">
        <v>4589</v>
      </c>
      <c r="H2554" s="2" t="s">
        <v>6396</v>
      </c>
      <c r="I2554" s="2" t="s">
        <v>4736</v>
      </c>
      <c r="J2554" s="11" t="str">
        <f t="shared" si="230"/>
        <v>IC.IT.210520</v>
      </c>
      <c r="K2554" s="2" t="s">
        <v>1192</v>
      </c>
      <c r="L2554" t="str">
        <f t="shared" si="231"/>
        <v xml:space="preserve">  Vaseline gauze</v>
      </c>
      <c r="M2554" s="12" t="str">
        <f t="shared" si="232"/>
        <v>PI.IC.IT.210520.01</v>
      </c>
      <c r="N2554" s="12"/>
      <c r="O2554" s="12" t="str">
        <f t="shared" si="233"/>
        <v>PH.IC.IT.210520.01</v>
      </c>
      <c r="Q2554" s="12" t="str">
        <f t="shared" si="234"/>
        <v>CL.IC.IT.210520.01</v>
      </c>
      <c r="R2554" t="s">
        <v>1141</v>
      </c>
      <c r="S2554">
        <v>787</v>
      </c>
    </row>
    <row r="2555" spans="1:19" ht="15">
      <c r="A2555" s="25" t="s">
        <v>4089</v>
      </c>
      <c r="B2555" s="25"/>
      <c r="C2555" s="22" t="s">
        <v>5577</v>
      </c>
      <c r="D2555" s="25" t="s">
        <v>2937</v>
      </c>
      <c r="E2555" s="2" t="s">
        <v>6888</v>
      </c>
      <c r="F2555" s="25" t="s">
        <v>4796</v>
      </c>
      <c r="G2555" s="25" t="s">
        <v>1832</v>
      </c>
      <c r="H2555" s="22" t="s">
        <v>1396</v>
      </c>
      <c r="I2555" s="25" t="s">
        <v>1833</v>
      </c>
      <c r="J2555" s="11" t="str">
        <f t="shared" si="230"/>
        <v>IC.IT.210601</v>
      </c>
      <c r="K2555" s="2" t="s">
        <v>1192</v>
      </c>
      <c r="L2555" t="str">
        <f t="shared" si="231"/>
        <v xml:space="preserve">     Clean, dry and intact</v>
      </c>
      <c r="M2555" s="12" t="str">
        <f t="shared" si="232"/>
        <v>PI.IC.IT.210601.01</v>
      </c>
      <c r="N2555" s="12"/>
      <c r="O2555" s="12" t="str">
        <f t="shared" si="233"/>
        <v>PH.IC.IT.210601.01</v>
      </c>
      <c r="Q2555" s="12" t="str">
        <f t="shared" si="234"/>
        <v>CL.IC.IT.210601.01</v>
      </c>
    </row>
    <row r="2556" spans="1:19" ht="15">
      <c r="A2556" s="25" t="s">
        <v>4089</v>
      </c>
      <c r="B2556" s="25"/>
      <c r="C2556" s="22" t="s">
        <v>5577</v>
      </c>
      <c r="D2556" s="25"/>
      <c r="E2556" s="2" t="s">
        <v>6888</v>
      </c>
      <c r="F2556" s="25" t="s">
        <v>4796</v>
      </c>
      <c r="G2556" s="25" t="s">
        <v>2009</v>
      </c>
      <c r="H2556" s="22" t="s">
        <v>1398</v>
      </c>
      <c r="I2556" s="25" t="s">
        <v>2010</v>
      </c>
      <c r="J2556" s="11" t="str">
        <f t="shared" si="230"/>
        <v>IC.IT.210602</v>
      </c>
      <c r="K2556" s="2" t="s">
        <v>1192</v>
      </c>
      <c r="L2556" t="str">
        <f t="shared" si="231"/>
        <v xml:space="preserve">     Reinforced: specify date/time</v>
      </c>
      <c r="M2556" s="12" t="str">
        <f t="shared" si="232"/>
        <v>PI.IC.IT.210602.01</v>
      </c>
      <c r="N2556" s="12"/>
      <c r="O2556" s="12" t="str">
        <f t="shared" si="233"/>
        <v>PH.IC.IT.210602.01</v>
      </c>
      <c r="Q2556" s="12" t="str">
        <f t="shared" si="234"/>
        <v>CL.IC.IT.210602.01</v>
      </c>
    </row>
    <row r="2557" spans="1:19" ht="15">
      <c r="A2557" s="25" t="s">
        <v>4089</v>
      </c>
      <c r="B2557" s="25"/>
      <c r="C2557" s="22" t="s">
        <v>5577</v>
      </c>
      <c r="D2557" s="25"/>
      <c r="E2557" s="2" t="s">
        <v>6888</v>
      </c>
      <c r="F2557" s="25" t="s">
        <v>4796</v>
      </c>
      <c r="G2557" s="25" t="s">
        <v>4590</v>
      </c>
      <c r="H2557" s="22" t="s">
        <v>1400</v>
      </c>
      <c r="I2557" s="25" t="s">
        <v>1811</v>
      </c>
      <c r="J2557" s="11" t="str">
        <f t="shared" si="230"/>
        <v>IC.IT.210603</v>
      </c>
      <c r="K2557" s="2" t="s">
        <v>1192</v>
      </c>
      <c r="L2557" t="str">
        <f t="shared" si="231"/>
        <v xml:space="preserve">     Changed: specify date/time</v>
      </c>
      <c r="M2557" s="12" t="str">
        <f t="shared" si="232"/>
        <v>PI.IC.IT.210603.01</v>
      </c>
      <c r="N2557" s="12"/>
      <c r="O2557" s="12" t="str">
        <f t="shared" si="233"/>
        <v>PH.IC.IT.210603.01</v>
      </c>
      <c r="Q2557" s="12" t="str">
        <f t="shared" si="234"/>
        <v>CL.IC.IT.210603.01</v>
      </c>
    </row>
    <row r="2558" spans="1:19" ht="15">
      <c r="A2558" s="25" t="s">
        <v>4089</v>
      </c>
      <c r="B2558" s="25"/>
      <c r="C2558" s="22" t="s">
        <v>5577</v>
      </c>
      <c r="D2558" s="25"/>
      <c r="E2558" s="2" t="s">
        <v>6888</v>
      </c>
      <c r="F2558" s="25" t="s">
        <v>4796</v>
      </c>
      <c r="G2558" s="25" t="s">
        <v>4591</v>
      </c>
      <c r="H2558" s="22" t="s">
        <v>1402</v>
      </c>
      <c r="I2558" s="25" t="s">
        <v>1701</v>
      </c>
      <c r="J2558" s="11" t="str">
        <f t="shared" si="230"/>
        <v>IC.IT.210604</v>
      </c>
      <c r="K2558" s="2" t="s">
        <v>1192</v>
      </c>
      <c r="L2558" t="str">
        <f t="shared" si="231"/>
        <v xml:space="preserve">     Wet to Dry: specify date/time</v>
      </c>
      <c r="M2558" s="12" t="str">
        <f t="shared" si="232"/>
        <v>PI.IC.IT.210604.01</v>
      </c>
      <c r="N2558" s="12"/>
      <c r="O2558" s="12" t="str">
        <f t="shared" si="233"/>
        <v>PH.IC.IT.210604.01</v>
      </c>
      <c r="Q2558" s="12" t="str">
        <f t="shared" si="234"/>
        <v>CL.IC.IT.210604.01</v>
      </c>
    </row>
    <row r="2559" spans="1:19" ht="15">
      <c r="A2559" s="25" t="s">
        <v>4089</v>
      </c>
      <c r="B2559" s="25"/>
      <c r="C2559" s="22" t="s">
        <v>5577</v>
      </c>
      <c r="D2559" s="25"/>
      <c r="E2559" s="2" t="s">
        <v>6888</v>
      </c>
      <c r="F2559" s="25" t="s">
        <v>4796</v>
      </c>
      <c r="G2559" s="25" t="s">
        <v>4719</v>
      </c>
      <c r="H2559" s="22" t="s">
        <v>1404</v>
      </c>
      <c r="I2559" s="25" t="s">
        <v>4720</v>
      </c>
      <c r="J2559" s="11" t="str">
        <f t="shared" si="230"/>
        <v>IC.IT.210605</v>
      </c>
      <c r="K2559" s="2" t="s">
        <v>1192</v>
      </c>
      <c r="L2559" t="str">
        <f t="shared" si="231"/>
        <v xml:space="preserve">     Debriding Agent applied: BCMA</v>
      </c>
      <c r="M2559" s="12" t="str">
        <f t="shared" si="232"/>
        <v>PI.IC.IT.210605.01</v>
      </c>
      <c r="N2559" s="12"/>
      <c r="O2559" s="12" t="str">
        <f t="shared" si="233"/>
        <v>PH.IC.IT.210605.01</v>
      </c>
      <c r="Q2559" s="12" t="str">
        <f t="shared" si="234"/>
        <v>CL.IC.IT.210605.01</v>
      </c>
    </row>
    <row r="2560" spans="1:19" ht="15">
      <c r="A2560" t="s">
        <v>4089</v>
      </c>
      <c r="C2560" s="22" t="s">
        <v>5577</v>
      </c>
      <c r="E2560" s="2" t="s">
        <v>6888</v>
      </c>
      <c r="F2560" s="25" t="s">
        <v>4796</v>
      </c>
      <c r="G2560" s="2" t="s">
        <v>4797</v>
      </c>
      <c r="H2560" s="22" t="s">
        <v>5740</v>
      </c>
      <c r="I2560" s="2" t="s">
        <v>4797</v>
      </c>
      <c r="J2560" s="11" t="str">
        <f t="shared" si="230"/>
        <v>IC.IT.210616</v>
      </c>
      <c r="K2560" s="2" t="s">
        <v>1192</v>
      </c>
      <c r="L2560" t="str">
        <f t="shared" si="231"/>
        <v xml:space="preserve">  Saturated</v>
      </c>
      <c r="M2560" s="12" t="str">
        <f t="shared" si="232"/>
        <v>PI.IC.IT.210616.01</v>
      </c>
      <c r="N2560" s="12"/>
      <c r="O2560" s="12" t="str">
        <f t="shared" si="233"/>
        <v>PH.IC.IT.210616.01</v>
      </c>
      <c r="Q2560" s="12" t="str">
        <f t="shared" si="234"/>
        <v>CL.IC.IT.210616.01</v>
      </c>
      <c r="R2560" t="s">
        <v>1141</v>
      </c>
      <c r="S2560">
        <v>154</v>
      </c>
    </row>
    <row r="2561" spans="1:19" ht="15">
      <c r="A2561" t="s">
        <v>4089</v>
      </c>
      <c r="C2561" s="22" t="s">
        <v>5577</v>
      </c>
      <c r="E2561" s="2" t="s">
        <v>6888</v>
      </c>
      <c r="F2561" s="25" t="s">
        <v>4796</v>
      </c>
      <c r="G2561" s="2" t="s">
        <v>4872</v>
      </c>
      <c r="H2561" s="22" t="s">
        <v>1138</v>
      </c>
      <c r="I2561" s="2" t="s">
        <v>4872</v>
      </c>
      <c r="J2561" s="11" t="str">
        <f t="shared" si="230"/>
        <v>IC.IT.210617</v>
      </c>
      <c r="K2561" s="2" t="s">
        <v>1192</v>
      </c>
      <c r="L2561" t="str">
        <f t="shared" si="231"/>
        <v xml:space="preserve">  Stained</v>
      </c>
      <c r="M2561" s="12" t="str">
        <f t="shared" si="232"/>
        <v>PI.IC.IT.210617.01</v>
      </c>
      <c r="N2561" s="12"/>
      <c r="O2561" s="12" t="str">
        <f t="shared" si="233"/>
        <v>PH.IC.IT.210617.01</v>
      </c>
      <c r="Q2561" s="12" t="str">
        <f t="shared" si="234"/>
        <v>CL.IC.IT.210617.01</v>
      </c>
      <c r="R2561" t="s">
        <v>1141</v>
      </c>
      <c r="S2561">
        <v>155</v>
      </c>
    </row>
    <row r="2562" spans="1:19" ht="15">
      <c r="A2562" t="s">
        <v>4089</v>
      </c>
      <c r="C2562" s="22" t="s">
        <v>5577</v>
      </c>
      <c r="E2562" s="2" t="s">
        <v>6888</v>
      </c>
      <c r="F2562" s="25" t="s">
        <v>4796</v>
      </c>
      <c r="G2562" s="2" t="s">
        <v>4873</v>
      </c>
      <c r="H2562" s="22" t="s">
        <v>965</v>
      </c>
      <c r="I2562" s="2" t="s">
        <v>4873</v>
      </c>
      <c r="J2562" s="11" t="str">
        <f t="shared" si="230"/>
        <v>IC.IT.210618</v>
      </c>
      <c r="K2562" s="2" t="s">
        <v>1192</v>
      </c>
      <c r="L2562" t="str">
        <f t="shared" si="231"/>
        <v xml:space="preserve">  Intact</v>
      </c>
      <c r="M2562" s="12" t="str">
        <f t="shared" si="232"/>
        <v>PI.IC.IT.210618.01</v>
      </c>
      <c r="N2562" s="12"/>
      <c r="O2562" s="12" t="str">
        <f t="shared" si="233"/>
        <v>PH.IC.IT.210618.01</v>
      </c>
      <c r="Q2562" s="12" t="str">
        <f t="shared" si="234"/>
        <v>CL.IC.IT.210618.01</v>
      </c>
      <c r="R2562" t="s">
        <v>1141</v>
      </c>
      <c r="S2562">
        <v>156</v>
      </c>
    </row>
    <row r="2563" spans="1:19" ht="15">
      <c r="A2563" t="s">
        <v>4089</v>
      </c>
      <c r="C2563" s="22" t="s">
        <v>5577</v>
      </c>
      <c r="E2563" s="2" t="s">
        <v>6888</v>
      </c>
      <c r="F2563" s="25" t="s">
        <v>4796</v>
      </c>
      <c r="G2563" s="2" t="s">
        <v>4874</v>
      </c>
      <c r="H2563" s="22" t="s">
        <v>967</v>
      </c>
      <c r="I2563" s="2" t="s">
        <v>4874</v>
      </c>
      <c r="J2563" s="11" t="str">
        <f t="shared" si="230"/>
        <v>IC.IT.210619</v>
      </c>
      <c r="K2563" s="2" t="s">
        <v>1192</v>
      </c>
      <c r="L2563" t="str">
        <f t="shared" si="231"/>
        <v xml:space="preserve">  Clean</v>
      </c>
      <c r="M2563" s="12" t="str">
        <f t="shared" si="232"/>
        <v>PI.IC.IT.210619.01</v>
      </c>
      <c r="N2563" s="12"/>
      <c r="O2563" s="12" t="str">
        <f t="shared" si="233"/>
        <v>PH.IC.IT.210619.01</v>
      </c>
      <c r="Q2563" s="12" t="str">
        <f t="shared" si="234"/>
        <v>CL.IC.IT.210619.01</v>
      </c>
      <c r="R2563" t="s">
        <v>1141</v>
      </c>
      <c r="S2563">
        <v>157</v>
      </c>
    </row>
    <row r="2564" spans="1:19" ht="15">
      <c r="A2564" t="s">
        <v>4089</v>
      </c>
      <c r="C2564" s="22" t="s">
        <v>5577</v>
      </c>
      <c r="E2564" s="2" t="s">
        <v>6888</v>
      </c>
      <c r="F2564" s="25" t="s">
        <v>4796</v>
      </c>
      <c r="G2564" s="2" t="s">
        <v>4732</v>
      </c>
      <c r="H2564" s="22" t="s">
        <v>6396</v>
      </c>
      <c r="I2564" s="2" t="s">
        <v>4732</v>
      </c>
      <c r="J2564" s="11" t="str">
        <f t="shared" si="230"/>
        <v>IC.IT.210620</v>
      </c>
      <c r="K2564" s="2" t="s">
        <v>1192</v>
      </c>
      <c r="L2564" t="str">
        <f t="shared" si="231"/>
        <v xml:space="preserve">  Dry</v>
      </c>
      <c r="M2564" s="12" t="str">
        <f t="shared" si="232"/>
        <v>PI.IC.IT.210620.01</v>
      </c>
      <c r="N2564" s="12"/>
      <c r="O2564" s="12" t="str">
        <f t="shared" si="233"/>
        <v>PH.IC.IT.210620.01</v>
      </c>
      <c r="Q2564" s="12" t="str">
        <f t="shared" si="234"/>
        <v>CL.IC.IT.210620.01</v>
      </c>
      <c r="R2564" t="s">
        <v>1141</v>
      </c>
      <c r="S2564">
        <v>158</v>
      </c>
    </row>
    <row r="2565" spans="1:19" ht="15">
      <c r="A2565" s="25" t="s">
        <v>4089</v>
      </c>
      <c r="B2565" s="25"/>
      <c r="C2565" s="22" t="s">
        <v>5577</v>
      </c>
      <c r="D2565" s="25" t="s">
        <v>4939</v>
      </c>
      <c r="E2565" s="2" t="s">
        <v>7284</v>
      </c>
      <c r="F2565" s="25" t="s">
        <v>4796</v>
      </c>
      <c r="G2565" s="25" t="s">
        <v>1779</v>
      </c>
      <c r="H2565" s="22" t="s">
        <v>1406</v>
      </c>
      <c r="I2565" s="25" t="s">
        <v>1522</v>
      </c>
      <c r="J2565" s="11" t="str">
        <f t="shared" si="230"/>
        <v>IC.IT.210706</v>
      </c>
      <c r="K2565" s="2" t="s">
        <v>1192</v>
      </c>
      <c r="L2565" t="str">
        <f t="shared" si="231"/>
        <v xml:space="preserve">     Normal Saline</v>
      </c>
      <c r="M2565" s="12" t="str">
        <f t="shared" si="232"/>
        <v>PI.IC.IT.210706.01</v>
      </c>
      <c r="N2565" s="12"/>
      <c r="O2565" s="12" t="str">
        <f t="shared" si="233"/>
        <v>PH.IC.IT.210706.01</v>
      </c>
      <c r="Q2565" s="12" t="str">
        <f t="shared" si="234"/>
        <v>CL.IC.IT.210706.01</v>
      </c>
    </row>
    <row r="2566" spans="1:19" ht="15">
      <c r="A2566" s="25" t="s">
        <v>4089</v>
      </c>
      <c r="B2566" s="25"/>
      <c r="C2566" s="22" t="s">
        <v>5577</v>
      </c>
      <c r="D2566" s="25"/>
      <c r="E2566" s="2" t="s">
        <v>7284</v>
      </c>
      <c r="F2566" s="25" t="s">
        <v>4796</v>
      </c>
      <c r="G2566" s="25" t="s">
        <v>4755</v>
      </c>
      <c r="H2566" s="22" t="s">
        <v>1419</v>
      </c>
      <c r="I2566" s="25" t="s">
        <v>3852</v>
      </c>
      <c r="J2566" s="11" t="str">
        <f t="shared" si="230"/>
        <v>IC.IT.210707</v>
      </c>
      <c r="K2566" s="2" t="s">
        <v>1192</v>
      </c>
      <c r="L2566" t="str">
        <f t="shared" si="231"/>
        <v xml:space="preserve">     Wound cleanser</v>
      </c>
      <c r="M2566" s="12" t="str">
        <f t="shared" si="232"/>
        <v>PI.IC.IT.210707.01</v>
      </c>
      <c r="N2566" s="12"/>
      <c r="O2566" s="12" t="str">
        <f t="shared" si="233"/>
        <v>PH.IC.IT.210707.01</v>
      </c>
      <c r="Q2566" s="12" t="str">
        <f t="shared" si="234"/>
        <v>CL.IC.IT.210707.01</v>
      </c>
    </row>
    <row r="2567" spans="1:19" ht="15">
      <c r="A2567" s="25" t="s">
        <v>4089</v>
      </c>
      <c r="B2567" s="25"/>
      <c r="C2567" s="22" t="s">
        <v>5577</v>
      </c>
      <c r="D2567" s="25"/>
      <c r="E2567" s="2" t="s">
        <v>7284</v>
      </c>
      <c r="F2567" s="25" t="s">
        <v>4796</v>
      </c>
      <c r="G2567" s="25" t="s">
        <v>3841</v>
      </c>
      <c r="H2567" s="22" t="s">
        <v>1550</v>
      </c>
      <c r="I2567" s="25" t="s">
        <v>2394</v>
      </c>
      <c r="J2567" s="11" t="str">
        <f t="shared" si="230"/>
        <v>IC.IT.210708</v>
      </c>
      <c r="K2567" s="2" t="s">
        <v>1192</v>
      </c>
      <c r="L2567" t="str">
        <f t="shared" si="231"/>
        <v xml:space="preserve">      Other: specify</v>
      </c>
      <c r="M2567" s="12" t="str">
        <f t="shared" si="232"/>
        <v>PI.IC.IT.210708.01</v>
      </c>
      <c r="N2567" s="12"/>
      <c r="O2567" s="12" t="str">
        <f t="shared" si="233"/>
        <v>PH.IC.IT.210708.01</v>
      </c>
      <c r="Q2567" s="12" t="str">
        <f t="shared" si="234"/>
        <v>CL.IC.IT.210708.01</v>
      </c>
    </row>
    <row r="2568" spans="1:19" ht="15">
      <c r="A2568" t="s">
        <v>4089</v>
      </c>
      <c r="C2568" s="22" t="s">
        <v>5577</v>
      </c>
      <c r="D2568" s="25"/>
      <c r="E2568" s="2" t="s">
        <v>7284</v>
      </c>
      <c r="F2568" s="25" t="s">
        <v>4796</v>
      </c>
      <c r="G2568" s="2" t="s">
        <v>4734</v>
      </c>
      <c r="H2568" s="22" t="s">
        <v>5740</v>
      </c>
      <c r="I2568" s="2" t="s">
        <v>4734</v>
      </c>
      <c r="J2568" s="11" t="str">
        <f t="shared" si="230"/>
        <v>IC.IT.210716</v>
      </c>
      <c r="K2568" s="2" t="s">
        <v>1192</v>
      </c>
      <c r="L2568" t="str">
        <f t="shared" si="231"/>
        <v xml:space="preserve"> Betadine</v>
      </c>
      <c r="M2568" s="12" t="str">
        <f t="shared" si="232"/>
        <v>PI.IC.IT.210716.01</v>
      </c>
      <c r="N2568" s="12"/>
      <c r="O2568" s="12" t="str">
        <f t="shared" si="233"/>
        <v>PH.IC.IT.210716.01</v>
      </c>
      <c r="Q2568" s="12" t="str">
        <f t="shared" si="234"/>
        <v>CL.IC.IT.210716.01</v>
      </c>
      <c r="R2568" t="s">
        <v>1141</v>
      </c>
      <c r="S2568">
        <v>790</v>
      </c>
    </row>
    <row r="2569" spans="1:19" ht="15">
      <c r="A2569" t="s">
        <v>4089</v>
      </c>
      <c r="C2569" s="22" t="s">
        <v>5577</v>
      </c>
      <c r="D2569" s="25"/>
      <c r="E2569" s="2" t="s">
        <v>7284</v>
      </c>
      <c r="F2569" s="25" t="s">
        <v>4796</v>
      </c>
      <c r="G2569" s="2" t="s">
        <v>4735</v>
      </c>
      <c r="H2569" s="22" t="s">
        <v>1138</v>
      </c>
      <c r="I2569" s="2" t="s">
        <v>4735</v>
      </c>
      <c r="J2569" s="11" t="str">
        <f t="shared" si="230"/>
        <v>IC.IT.210717</v>
      </c>
      <c r="K2569" s="2" t="s">
        <v>1192</v>
      </c>
      <c r="L2569" t="str">
        <f t="shared" si="231"/>
        <v xml:space="preserve"> Chlorhexadine</v>
      </c>
      <c r="M2569" s="12" t="str">
        <f t="shared" si="232"/>
        <v>PI.IC.IT.210717.01</v>
      </c>
      <c r="N2569" s="12"/>
      <c r="O2569" s="12" t="str">
        <f t="shared" si="233"/>
        <v>PH.IC.IT.210717.01</v>
      </c>
      <c r="Q2569" s="12" t="str">
        <f t="shared" si="234"/>
        <v>CL.IC.IT.210717.01</v>
      </c>
      <c r="R2569" t="s">
        <v>1141</v>
      </c>
      <c r="S2569">
        <v>792</v>
      </c>
    </row>
    <row r="2570" spans="1:19" ht="15">
      <c r="A2570" t="s">
        <v>4089</v>
      </c>
      <c r="C2570" s="22" t="s">
        <v>5577</v>
      </c>
      <c r="D2570" s="25"/>
      <c r="E2570" s="2" t="s">
        <v>7284</v>
      </c>
      <c r="F2570" s="25" t="s">
        <v>4796</v>
      </c>
      <c r="G2570" s="2" t="s">
        <v>4768</v>
      </c>
      <c r="H2570" s="22" t="s">
        <v>5743</v>
      </c>
      <c r="I2570" s="2" t="s">
        <v>4768</v>
      </c>
      <c r="J2570" s="11" t="str">
        <f t="shared" si="230"/>
        <v>IC.IT.210718</v>
      </c>
      <c r="K2570" s="2" t="s">
        <v>11324</v>
      </c>
      <c r="L2570" t="str">
        <f t="shared" si="231"/>
        <v xml:space="preserve">  Distilled Water</v>
      </c>
      <c r="M2570" s="12" t="str">
        <f t="shared" si="232"/>
        <v>PI.IC.IT.210718.01</v>
      </c>
      <c r="N2570" s="12"/>
      <c r="O2570" s="12" t="str">
        <f t="shared" si="233"/>
        <v>PH.IC.IT.210718.01</v>
      </c>
      <c r="Q2570" s="12" t="str">
        <f t="shared" si="234"/>
        <v>CL.IC.IT.210718.01</v>
      </c>
      <c r="R2570" t="s">
        <v>1141</v>
      </c>
      <c r="S2570">
        <v>793</v>
      </c>
    </row>
    <row r="2571" spans="1:19" ht="15">
      <c r="A2571" t="s">
        <v>4089</v>
      </c>
      <c r="C2571" s="22" t="s">
        <v>5577</v>
      </c>
      <c r="D2571" s="25"/>
      <c r="E2571" s="2" t="s">
        <v>7284</v>
      </c>
      <c r="F2571" s="25" t="s">
        <v>4796</v>
      </c>
      <c r="G2571" s="2" t="s">
        <v>4642</v>
      </c>
      <c r="H2571" s="22" t="s">
        <v>10174</v>
      </c>
      <c r="I2571" s="2" t="s">
        <v>4642</v>
      </c>
      <c r="J2571" s="11" t="str">
        <f t="shared" si="230"/>
        <v>IC.IT.210719</v>
      </c>
      <c r="K2571" s="2" t="s">
        <v>11324</v>
      </c>
      <c r="L2571" t="str">
        <f t="shared" si="231"/>
        <v>Peroxide</v>
      </c>
      <c r="M2571" s="12" t="str">
        <f t="shared" si="232"/>
        <v>PI.IC.IT.210719.01</v>
      </c>
      <c r="N2571" s="12"/>
      <c r="O2571" s="12" t="str">
        <f t="shared" si="233"/>
        <v>PH.IC.IT.210719.01</v>
      </c>
      <c r="Q2571" s="12" t="str">
        <f t="shared" si="234"/>
        <v>CL.IC.IT.210719.01</v>
      </c>
      <c r="R2571" t="s">
        <v>1141</v>
      </c>
      <c r="S2571">
        <v>793</v>
      </c>
    </row>
    <row r="2572" spans="1:19" ht="15">
      <c r="A2572" t="s">
        <v>4089</v>
      </c>
      <c r="C2572" s="22" t="s">
        <v>5577</v>
      </c>
      <c r="D2572" s="25"/>
      <c r="E2572" s="2" t="s">
        <v>7284</v>
      </c>
      <c r="F2572" s="25" t="s">
        <v>4796</v>
      </c>
      <c r="G2572" s="2" t="s">
        <v>4643</v>
      </c>
      <c r="H2572" s="22" t="s">
        <v>6396</v>
      </c>
      <c r="I2572" s="2" t="s">
        <v>4643</v>
      </c>
      <c r="J2572" s="11" t="str">
        <f t="shared" si="230"/>
        <v>IC.IT.210720</v>
      </c>
      <c r="K2572" s="2" t="s">
        <v>11324</v>
      </c>
      <c r="L2572" t="str">
        <f t="shared" si="231"/>
        <v xml:space="preserve">  Dakins Solution</v>
      </c>
      <c r="M2572" s="12" t="str">
        <f t="shared" si="232"/>
        <v>PI.IC.IT.210720.01</v>
      </c>
      <c r="N2572" s="12"/>
      <c r="O2572" s="12" t="str">
        <f t="shared" si="233"/>
        <v>PH.IC.IT.210720.01</v>
      </c>
      <c r="Q2572" s="12" t="str">
        <f t="shared" si="234"/>
        <v>CL.IC.IT.210720.01</v>
      </c>
      <c r="R2572" t="s">
        <v>9277</v>
      </c>
      <c r="S2572">
        <v>794</v>
      </c>
    </row>
    <row r="2573" spans="1:19" ht="15">
      <c r="A2573" s="25" t="s">
        <v>4089</v>
      </c>
      <c r="B2573" s="25"/>
      <c r="C2573" s="22" t="s">
        <v>5577</v>
      </c>
      <c r="D2573" s="25" t="s">
        <v>4940</v>
      </c>
      <c r="E2573" s="2" t="s">
        <v>10093</v>
      </c>
      <c r="F2573" s="25" t="s">
        <v>4796</v>
      </c>
      <c r="G2573" s="25" t="s">
        <v>1738</v>
      </c>
      <c r="H2573" s="22" t="s">
        <v>1551</v>
      </c>
      <c r="I2573" s="25" t="s">
        <v>1001</v>
      </c>
      <c r="J2573" s="11" t="str">
        <f t="shared" si="230"/>
        <v>IC.IT.210809</v>
      </c>
      <c r="K2573" s="2" t="s">
        <v>11324</v>
      </c>
      <c r="L2573" t="str">
        <f t="shared" si="231"/>
        <v xml:space="preserve">     Drsg drainage none</v>
      </c>
      <c r="M2573" s="12" t="str">
        <f t="shared" si="232"/>
        <v>PI.IC.IT.210809.01</v>
      </c>
      <c r="N2573" s="12"/>
      <c r="O2573" s="12" t="str">
        <f t="shared" si="233"/>
        <v>PH.IC.IT.210809.01</v>
      </c>
      <c r="Q2573" s="12" t="str">
        <f t="shared" si="234"/>
        <v>CL.IC.IT.210809.01</v>
      </c>
    </row>
    <row r="2574" spans="1:19" ht="15">
      <c r="A2574" s="25" t="s">
        <v>4089</v>
      </c>
      <c r="B2574" s="25"/>
      <c r="C2574" s="22" t="s">
        <v>5577</v>
      </c>
      <c r="D2574" s="25"/>
      <c r="E2574" s="2" t="s">
        <v>10093</v>
      </c>
      <c r="F2574" s="25" t="s">
        <v>4796</v>
      </c>
      <c r="G2574" s="25" t="s">
        <v>1739</v>
      </c>
      <c r="H2574" s="22" t="s">
        <v>1571</v>
      </c>
      <c r="I2574" s="25" t="s">
        <v>1649</v>
      </c>
      <c r="J2574" s="11" t="str">
        <f t="shared" si="230"/>
        <v>IC.IT.210810</v>
      </c>
      <c r="K2574" s="2" t="s">
        <v>11324</v>
      </c>
      <c r="L2574" t="str">
        <f t="shared" si="231"/>
        <v xml:space="preserve">     Drsg scant amount drainage</v>
      </c>
      <c r="M2574" s="12" t="str">
        <f t="shared" si="232"/>
        <v>PI.IC.IT.210810.01</v>
      </c>
      <c r="N2574" s="12"/>
      <c r="O2574" s="12" t="str">
        <f t="shared" si="233"/>
        <v>PH.IC.IT.210810.01</v>
      </c>
      <c r="Q2574" s="12" t="str">
        <f t="shared" si="234"/>
        <v>CL.IC.IT.210810.01</v>
      </c>
    </row>
    <row r="2575" spans="1:19" ht="15">
      <c r="A2575" s="25" t="s">
        <v>4089</v>
      </c>
      <c r="B2575" s="25"/>
      <c r="C2575" s="22" t="s">
        <v>5577</v>
      </c>
      <c r="D2575" s="25"/>
      <c r="E2575" s="2" t="s">
        <v>10093</v>
      </c>
      <c r="F2575" s="25" t="s">
        <v>4796</v>
      </c>
      <c r="G2575" s="25" t="s">
        <v>1740</v>
      </c>
      <c r="H2575" s="2" t="s">
        <v>8048</v>
      </c>
      <c r="I2575" s="25" t="s">
        <v>1651</v>
      </c>
      <c r="J2575" s="11" t="str">
        <f t="shared" si="230"/>
        <v>IC.IT.210811</v>
      </c>
      <c r="K2575" s="2" t="s">
        <v>11324</v>
      </c>
      <c r="L2575" t="str">
        <f t="shared" si="231"/>
        <v xml:space="preserve">     Drsg small amount drainage</v>
      </c>
      <c r="M2575" s="12" t="str">
        <f t="shared" si="232"/>
        <v>PI.IC.IT.210811.01</v>
      </c>
      <c r="N2575" s="12"/>
      <c r="O2575" s="12" t="str">
        <f t="shared" si="233"/>
        <v>PH.IC.IT.210811.01</v>
      </c>
      <c r="Q2575" s="12" t="str">
        <f t="shared" si="234"/>
        <v>CL.IC.IT.210811.01</v>
      </c>
    </row>
    <row r="2576" spans="1:19" ht="15">
      <c r="A2576" s="25" t="s">
        <v>4089</v>
      </c>
      <c r="B2576" s="25"/>
      <c r="C2576" s="22" t="s">
        <v>5577</v>
      </c>
      <c r="D2576" s="25"/>
      <c r="E2576" s="2" t="s">
        <v>10093</v>
      </c>
      <c r="F2576" s="25" t="s">
        <v>4796</v>
      </c>
      <c r="G2576" s="25" t="s">
        <v>1741</v>
      </c>
      <c r="H2576" s="2" t="s">
        <v>11023</v>
      </c>
      <c r="I2576" s="25" t="s">
        <v>1653</v>
      </c>
      <c r="J2576" s="11" t="str">
        <f t="shared" si="230"/>
        <v>IC.IT.210812</v>
      </c>
      <c r="K2576" s="2" t="s">
        <v>11324</v>
      </c>
      <c r="L2576" t="str">
        <f t="shared" si="231"/>
        <v xml:space="preserve">     Drsg moderate amount drainage</v>
      </c>
      <c r="M2576" s="12" t="str">
        <f t="shared" si="232"/>
        <v>PI.IC.IT.210812.01</v>
      </c>
      <c r="N2576" s="12"/>
      <c r="O2576" s="12" t="str">
        <f t="shared" si="233"/>
        <v>PH.IC.IT.210812.01</v>
      </c>
      <c r="Q2576" s="12" t="str">
        <f t="shared" si="234"/>
        <v>CL.IC.IT.210812.01</v>
      </c>
    </row>
    <row r="2577" spans="1:17" ht="15">
      <c r="A2577" s="25" t="s">
        <v>4089</v>
      </c>
      <c r="B2577" s="25"/>
      <c r="C2577" s="22" t="s">
        <v>5577</v>
      </c>
      <c r="D2577" s="25"/>
      <c r="E2577" s="2" t="s">
        <v>10093</v>
      </c>
      <c r="F2577" s="25" t="s">
        <v>4796</v>
      </c>
      <c r="G2577" s="25" t="s">
        <v>1742</v>
      </c>
      <c r="H2577" s="2" t="s">
        <v>8201</v>
      </c>
      <c r="I2577" s="25" t="s">
        <v>1743</v>
      </c>
      <c r="J2577" s="11" t="str">
        <f t="shared" si="230"/>
        <v>IC.IT.210813</v>
      </c>
      <c r="K2577" s="2" t="s">
        <v>11324</v>
      </c>
      <c r="L2577" t="str">
        <f t="shared" si="231"/>
        <v xml:space="preserve">     Drsg heavy amount drainage</v>
      </c>
      <c r="M2577" s="12" t="str">
        <f t="shared" si="232"/>
        <v>PI.IC.IT.210813.01</v>
      </c>
      <c r="N2577" s="12"/>
      <c r="O2577" s="12" t="str">
        <f t="shared" si="233"/>
        <v>PH.IC.IT.210813.01</v>
      </c>
      <c r="Q2577" s="12" t="str">
        <f t="shared" si="234"/>
        <v>CL.IC.IT.210813.01</v>
      </c>
    </row>
    <row r="2578" spans="1:17" ht="15">
      <c r="A2578" s="25" t="s">
        <v>4089</v>
      </c>
      <c r="B2578" s="25"/>
      <c r="C2578" s="22" t="s">
        <v>5577</v>
      </c>
      <c r="D2578" s="25"/>
      <c r="E2578" s="2" t="s">
        <v>10093</v>
      </c>
      <c r="F2578" s="25" t="s">
        <v>4796</v>
      </c>
      <c r="G2578" s="25" t="s">
        <v>4645</v>
      </c>
      <c r="H2578" s="2" t="s">
        <v>9621</v>
      </c>
      <c r="I2578" s="25" t="s">
        <v>1655</v>
      </c>
      <c r="J2578" s="11" t="str">
        <f t="shared" si="230"/>
        <v>IC.IT.210814</v>
      </c>
      <c r="K2578" s="2" t="s">
        <v>11324</v>
      </c>
      <c r="L2578" t="str">
        <f t="shared" si="231"/>
        <v xml:space="preserve">     Drsg drainage large amount</v>
      </c>
      <c r="M2578" s="12" t="str">
        <f t="shared" si="232"/>
        <v>PI.IC.IT.210814.01</v>
      </c>
      <c r="N2578" s="12"/>
      <c r="O2578" s="12" t="str">
        <f t="shared" si="233"/>
        <v>PH.IC.IT.210814.01</v>
      </c>
      <c r="Q2578" s="12" t="str">
        <f t="shared" si="234"/>
        <v>CL.IC.IT.210814.01</v>
      </c>
    </row>
    <row r="2579" spans="1:17" ht="15">
      <c r="A2579" s="25" t="s">
        <v>4089</v>
      </c>
      <c r="B2579" s="25"/>
      <c r="C2579" s="22" t="s">
        <v>5577</v>
      </c>
      <c r="D2579" s="25"/>
      <c r="E2579" s="2" t="s">
        <v>10093</v>
      </c>
      <c r="F2579" s="25" t="s">
        <v>4796</v>
      </c>
      <c r="G2579" s="25" t="s">
        <v>4941</v>
      </c>
      <c r="H2579" s="2" t="s">
        <v>6135</v>
      </c>
      <c r="I2579" s="25" t="s">
        <v>1488</v>
      </c>
      <c r="J2579" s="11" t="str">
        <f t="shared" si="230"/>
        <v>IC.IT.210815</v>
      </c>
      <c r="K2579" s="2" t="s">
        <v>11324</v>
      </c>
      <c r="L2579" t="str">
        <f t="shared" si="231"/>
        <v xml:space="preserve">     Drsg drainage copious amount</v>
      </c>
      <c r="M2579" s="12" t="str">
        <f t="shared" si="232"/>
        <v>PI.IC.IT.210815.01</v>
      </c>
      <c r="N2579" s="12"/>
      <c r="O2579" s="12" t="str">
        <f t="shared" si="233"/>
        <v>PH.IC.IT.210815.01</v>
      </c>
      <c r="Q2579" s="12" t="str">
        <f t="shared" si="234"/>
        <v>CL.IC.IT.210815.01</v>
      </c>
    </row>
    <row r="2580" spans="1:17" ht="15">
      <c r="A2580" s="25" t="s">
        <v>4089</v>
      </c>
      <c r="B2580" s="25"/>
      <c r="C2580" s="22" t="s">
        <v>5577</v>
      </c>
      <c r="D2580" s="25" t="s">
        <v>5096</v>
      </c>
      <c r="E2580" s="2" t="s">
        <v>10095</v>
      </c>
      <c r="F2580" s="25" t="s">
        <v>4796</v>
      </c>
      <c r="G2580" s="25" t="s">
        <v>4876</v>
      </c>
      <c r="H2580" s="22" t="s">
        <v>1396</v>
      </c>
      <c r="I2580" s="25" t="s">
        <v>1674</v>
      </c>
      <c r="J2580" s="11" t="str">
        <f t="shared" si="230"/>
        <v>IC.IT.210901</v>
      </c>
      <c r="K2580" s="2" t="s">
        <v>11324</v>
      </c>
      <c r="L2580" t="str">
        <f t="shared" si="231"/>
        <v xml:space="preserve">     Drsg drainage unchanged</v>
      </c>
      <c r="M2580" s="12" t="str">
        <f t="shared" si="232"/>
        <v>PI.IC.IT.210901.01</v>
      </c>
      <c r="N2580" s="12"/>
      <c r="O2580" s="12" t="str">
        <f t="shared" si="233"/>
        <v>PH.IC.IT.210901.01</v>
      </c>
      <c r="Q2580" s="12" t="str">
        <f t="shared" si="234"/>
        <v>CL.IC.IT.210901.01</v>
      </c>
    </row>
    <row r="2581" spans="1:17" ht="15">
      <c r="A2581" s="25" t="s">
        <v>4089</v>
      </c>
      <c r="B2581" s="25"/>
      <c r="C2581" s="22" t="s">
        <v>5577</v>
      </c>
      <c r="D2581" s="25"/>
      <c r="E2581" s="2" t="s">
        <v>10095</v>
      </c>
      <c r="F2581" s="25" t="s">
        <v>4796</v>
      </c>
      <c r="G2581" s="25" t="s">
        <v>1747</v>
      </c>
      <c r="H2581" s="22" t="s">
        <v>1398</v>
      </c>
      <c r="I2581" s="25" t="s">
        <v>1673</v>
      </c>
      <c r="J2581" s="11" t="str">
        <f t="shared" si="230"/>
        <v>IC.IT.210902</v>
      </c>
      <c r="K2581" s="2" t="s">
        <v>11324</v>
      </c>
      <c r="L2581" t="str">
        <f t="shared" si="231"/>
        <v xml:space="preserve">     Drsg drainage decreasing</v>
      </c>
      <c r="M2581" s="12" t="str">
        <f t="shared" si="232"/>
        <v>PI.IC.IT.210902.01</v>
      </c>
      <c r="N2581" s="12"/>
      <c r="O2581" s="12" t="str">
        <f t="shared" si="233"/>
        <v>PH.IC.IT.210902.01</v>
      </c>
      <c r="Q2581" s="12" t="str">
        <f t="shared" si="234"/>
        <v>CL.IC.IT.210902.01</v>
      </c>
    </row>
    <row r="2582" spans="1:17" ht="15">
      <c r="A2582" s="25" t="s">
        <v>4089</v>
      </c>
      <c r="B2582" s="25"/>
      <c r="C2582" s="22" t="s">
        <v>5577</v>
      </c>
      <c r="D2582" s="25"/>
      <c r="E2582" s="2" t="s">
        <v>10095</v>
      </c>
      <c r="F2582" s="25" t="s">
        <v>4796</v>
      </c>
      <c r="G2582" s="25" t="s">
        <v>1748</v>
      </c>
      <c r="H2582" s="22" t="s">
        <v>1400</v>
      </c>
      <c r="I2582" s="25" t="s">
        <v>1841</v>
      </c>
      <c r="J2582" s="11" t="str">
        <f t="shared" si="230"/>
        <v>IC.IT.210903</v>
      </c>
      <c r="K2582" s="2" t="s">
        <v>11324</v>
      </c>
      <c r="L2582" t="str">
        <f t="shared" si="231"/>
        <v xml:space="preserve">     Drsg drainage increasing</v>
      </c>
      <c r="M2582" s="12" t="str">
        <f t="shared" si="232"/>
        <v>PI.IC.IT.210903.01</v>
      </c>
      <c r="N2582" s="12"/>
      <c r="O2582" s="12" t="str">
        <f t="shared" si="233"/>
        <v>PH.IC.IT.210903.01</v>
      </c>
      <c r="Q2582" s="12" t="str">
        <f t="shared" si="234"/>
        <v>CL.IC.IT.210903.01</v>
      </c>
    </row>
    <row r="2583" spans="1:17" ht="15">
      <c r="A2583" s="25" t="s">
        <v>4089</v>
      </c>
      <c r="B2583" s="25"/>
      <c r="C2583" s="22" t="s">
        <v>5577</v>
      </c>
      <c r="D2583" s="19" t="s">
        <v>4871</v>
      </c>
      <c r="E2583" s="2" t="s">
        <v>10905</v>
      </c>
      <c r="F2583" s="25" t="s">
        <v>5097</v>
      </c>
      <c r="G2583" s="25" t="s">
        <v>189</v>
      </c>
      <c r="H2583" s="22" t="s">
        <v>1396</v>
      </c>
      <c r="I2583" s="25" t="s">
        <v>4742</v>
      </c>
      <c r="J2583" s="11" t="str">
        <f t="shared" si="230"/>
        <v>IC.IT.211001</v>
      </c>
      <c r="K2583" s="2" t="s">
        <v>11324</v>
      </c>
      <c r="L2583" t="str">
        <f t="shared" si="231"/>
        <v xml:space="preserve">     Continuous</v>
      </c>
      <c r="M2583" s="12" t="str">
        <f t="shared" si="232"/>
        <v>PI.IC.IT.211001.01</v>
      </c>
      <c r="N2583" s="12"/>
      <c r="O2583" s="12" t="str">
        <f t="shared" si="233"/>
        <v>PH.IC.IT.211001.01</v>
      </c>
      <c r="Q2583" s="12" t="str">
        <f t="shared" si="234"/>
        <v>CL.IC.IT.211001.01</v>
      </c>
    </row>
    <row r="2584" spans="1:17" ht="15">
      <c r="A2584" s="25" t="s">
        <v>4089</v>
      </c>
      <c r="B2584" s="25"/>
      <c r="C2584" s="22" t="s">
        <v>5577</v>
      </c>
      <c r="D2584" s="25"/>
      <c r="E2584" s="2" t="s">
        <v>10905</v>
      </c>
      <c r="F2584" s="25" t="s">
        <v>5097</v>
      </c>
      <c r="G2584" s="25" t="s">
        <v>4743</v>
      </c>
      <c r="H2584" s="22" t="s">
        <v>1398</v>
      </c>
      <c r="I2584" s="25" t="s">
        <v>2407</v>
      </c>
      <c r="J2584" s="11" t="str">
        <f t="shared" si="230"/>
        <v>IC.IT.211002</v>
      </c>
      <c r="K2584" s="2" t="s">
        <v>11324</v>
      </c>
      <c r="L2584" t="str">
        <f t="shared" si="231"/>
        <v xml:space="preserve">     Intermittent</v>
      </c>
      <c r="M2584" s="12" t="str">
        <f t="shared" si="232"/>
        <v>PI.IC.IT.211002.01</v>
      </c>
      <c r="N2584" s="12"/>
      <c r="O2584" s="12" t="str">
        <f t="shared" si="233"/>
        <v>PH.IC.IT.211002.01</v>
      </c>
      <c r="Q2584" s="12" t="str">
        <f t="shared" si="234"/>
        <v>CL.IC.IT.211002.01</v>
      </c>
    </row>
    <row r="2585" spans="1:17" ht="15">
      <c r="A2585" s="25" t="s">
        <v>4089</v>
      </c>
      <c r="B2585" s="25"/>
      <c r="C2585" s="22" t="s">
        <v>5577</v>
      </c>
      <c r="D2585" s="19" t="s">
        <v>4862</v>
      </c>
      <c r="E2585" s="2" t="s">
        <v>8048</v>
      </c>
      <c r="F2585" s="25" t="s">
        <v>5097</v>
      </c>
      <c r="G2585" s="25" t="s">
        <v>4745</v>
      </c>
      <c r="H2585" s="22" t="s">
        <v>1396</v>
      </c>
      <c r="I2585" s="25" t="s">
        <v>4746</v>
      </c>
      <c r="J2585" s="11" t="str">
        <f t="shared" si="230"/>
        <v>IC.IT.211101</v>
      </c>
      <c r="K2585" s="2" t="s">
        <v>11324</v>
      </c>
      <c r="L2585" t="str">
        <f t="shared" si="231"/>
        <v xml:space="preserve">     125 mmHg</v>
      </c>
      <c r="M2585" s="12" t="str">
        <f t="shared" si="232"/>
        <v>PI.IC.IT.211101.01</v>
      </c>
      <c r="N2585" s="12"/>
      <c r="O2585" s="12" t="str">
        <f t="shared" si="233"/>
        <v>PH.IC.IT.211101.01</v>
      </c>
      <c r="Q2585" s="12" t="str">
        <f t="shared" si="234"/>
        <v>CL.IC.IT.211101.01</v>
      </c>
    </row>
    <row r="2586" spans="1:17" ht="15">
      <c r="A2586" s="25" t="s">
        <v>4089</v>
      </c>
      <c r="B2586" s="25"/>
      <c r="C2586" s="22" t="s">
        <v>5577</v>
      </c>
      <c r="D2586" s="25"/>
      <c r="E2586" s="2" t="s">
        <v>8048</v>
      </c>
      <c r="F2586" s="25" t="s">
        <v>5097</v>
      </c>
      <c r="G2586" s="25" t="s">
        <v>4747</v>
      </c>
      <c r="H2586" s="22" t="s">
        <v>1398</v>
      </c>
      <c r="I2586" s="25" t="s">
        <v>4748</v>
      </c>
      <c r="J2586" s="11" t="str">
        <f t="shared" si="230"/>
        <v>IC.IT.211102</v>
      </c>
      <c r="K2586" s="2" t="s">
        <v>11324</v>
      </c>
      <c r="L2586" t="str">
        <f t="shared" si="231"/>
        <v xml:space="preserve">     75 mmHg</v>
      </c>
      <c r="M2586" s="12" t="str">
        <f t="shared" si="232"/>
        <v>PI.IC.IT.211102.01</v>
      </c>
      <c r="N2586" s="12"/>
      <c r="O2586" s="12" t="str">
        <f t="shared" si="233"/>
        <v>PH.IC.IT.211102.01</v>
      </c>
      <c r="Q2586" s="12" t="str">
        <f t="shared" si="234"/>
        <v>CL.IC.IT.211102.01</v>
      </c>
    </row>
    <row r="2587" spans="1:17" ht="15">
      <c r="A2587" s="25" t="s">
        <v>4089</v>
      </c>
      <c r="B2587" s="25"/>
      <c r="C2587" s="22" t="s">
        <v>5577</v>
      </c>
      <c r="D2587" s="25"/>
      <c r="E2587" s="2" t="s">
        <v>8048</v>
      </c>
      <c r="F2587" s="25" t="s">
        <v>5097</v>
      </c>
      <c r="G2587" s="25" t="s">
        <v>4749</v>
      </c>
      <c r="H2587" s="22" t="s">
        <v>1400</v>
      </c>
      <c r="I2587" s="25" t="s">
        <v>4750</v>
      </c>
      <c r="J2587" s="11" t="str">
        <f t="shared" si="230"/>
        <v>IC.IT.211103</v>
      </c>
      <c r="K2587" s="2" t="s">
        <v>11324</v>
      </c>
      <c r="L2587" t="str">
        <f t="shared" si="231"/>
        <v xml:space="preserve">     25 mmHg</v>
      </c>
      <c r="M2587" s="12" t="str">
        <f t="shared" si="232"/>
        <v>PI.IC.IT.211103.01</v>
      </c>
      <c r="N2587" s="12"/>
      <c r="O2587" s="12" t="str">
        <f t="shared" si="233"/>
        <v>PH.IC.IT.211103.01</v>
      </c>
      <c r="Q2587" s="12" t="str">
        <f t="shared" si="234"/>
        <v>CL.IC.IT.211103.01</v>
      </c>
    </row>
    <row r="2588" spans="1:17" ht="15">
      <c r="A2588" s="25" t="s">
        <v>4089</v>
      </c>
      <c r="B2588" s="25"/>
      <c r="C2588" s="22" t="s">
        <v>5577</v>
      </c>
      <c r="D2588" s="25"/>
      <c r="E2588" s="2" t="s">
        <v>8048</v>
      </c>
      <c r="F2588" s="25" t="s">
        <v>5097</v>
      </c>
      <c r="G2588" s="25" t="s">
        <v>4751</v>
      </c>
      <c r="H2588" s="22" t="s">
        <v>1402</v>
      </c>
      <c r="I2588" s="25" t="s">
        <v>4889</v>
      </c>
      <c r="J2588" s="11" t="str">
        <f t="shared" si="230"/>
        <v>IC.IT.211104</v>
      </c>
      <c r="K2588" s="2" t="s">
        <v>11324</v>
      </c>
      <c r="L2588" t="str">
        <f t="shared" si="231"/>
        <v xml:space="preserve">     50 mmHg</v>
      </c>
      <c r="M2588" s="12" t="str">
        <f t="shared" si="232"/>
        <v>PI.IC.IT.211104.01</v>
      </c>
      <c r="N2588" s="12"/>
      <c r="O2588" s="12" t="str">
        <f t="shared" si="233"/>
        <v>PH.IC.IT.211104.01</v>
      </c>
      <c r="Q2588" s="12" t="str">
        <f t="shared" si="234"/>
        <v>CL.IC.IT.211104.01</v>
      </c>
    </row>
    <row r="2589" spans="1:17" ht="15">
      <c r="A2589" s="25" t="s">
        <v>4089</v>
      </c>
      <c r="B2589" s="25"/>
      <c r="C2589" s="22" t="s">
        <v>5577</v>
      </c>
      <c r="D2589" s="25"/>
      <c r="E2589" s="2" t="s">
        <v>8048</v>
      </c>
      <c r="F2589" s="25" t="s">
        <v>5097</v>
      </c>
      <c r="G2589" s="25" t="s">
        <v>4890</v>
      </c>
      <c r="H2589" s="22" t="s">
        <v>1404</v>
      </c>
      <c r="I2589" s="25" t="s">
        <v>4891</v>
      </c>
      <c r="J2589" s="11" t="str">
        <f t="shared" si="230"/>
        <v>IC.IT.211105</v>
      </c>
      <c r="K2589" s="2" t="s">
        <v>11324</v>
      </c>
      <c r="L2589" t="str">
        <f t="shared" si="231"/>
        <v xml:space="preserve">     100 mmHg</v>
      </c>
      <c r="M2589" s="12" t="str">
        <f t="shared" si="232"/>
        <v>PI.IC.IT.211105.01</v>
      </c>
      <c r="N2589" s="12"/>
      <c r="O2589" s="12" t="str">
        <f t="shared" si="233"/>
        <v>PH.IC.IT.211105.01</v>
      </c>
      <c r="Q2589" s="12" t="str">
        <f t="shared" si="234"/>
        <v>CL.IC.IT.211105.01</v>
      </c>
    </row>
    <row r="2590" spans="1:17" ht="15">
      <c r="A2590" s="25" t="s">
        <v>4089</v>
      </c>
      <c r="B2590" s="25"/>
      <c r="C2590" s="22" t="s">
        <v>5577</v>
      </c>
      <c r="D2590" s="25"/>
      <c r="E2590" s="2" t="s">
        <v>8048</v>
      </c>
      <c r="F2590" s="25" t="s">
        <v>5097</v>
      </c>
      <c r="G2590" s="25" t="s">
        <v>4884</v>
      </c>
      <c r="H2590" s="22" t="s">
        <v>1406</v>
      </c>
      <c r="I2590" s="25" t="s">
        <v>4885</v>
      </c>
      <c r="J2590" s="11" t="str">
        <f t="shared" si="230"/>
        <v>IC.IT.211106</v>
      </c>
      <c r="K2590" s="2" t="s">
        <v>11324</v>
      </c>
      <c r="L2590" t="str">
        <f t="shared" si="231"/>
        <v xml:space="preserve">     150 mmHg</v>
      </c>
      <c r="M2590" s="12" t="str">
        <f t="shared" si="232"/>
        <v>PI.IC.IT.211106.01</v>
      </c>
      <c r="N2590" s="12"/>
      <c r="O2590" s="12" t="str">
        <f t="shared" si="233"/>
        <v>PH.IC.IT.211106.01</v>
      </c>
      <c r="Q2590" s="12" t="str">
        <f t="shared" si="234"/>
        <v>CL.IC.IT.211106.01</v>
      </c>
    </row>
    <row r="2591" spans="1:17" ht="15">
      <c r="A2591" s="25" t="s">
        <v>4089</v>
      </c>
      <c r="B2591" s="25"/>
      <c r="C2591" s="22" t="s">
        <v>5577</v>
      </c>
      <c r="D2591" s="19" t="s">
        <v>4863</v>
      </c>
      <c r="E2591" s="2" t="s">
        <v>11023</v>
      </c>
      <c r="F2591" s="25" t="s">
        <v>5097</v>
      </c>
      <c r="G2591" s="25" t="s">
        <v>4887</v>
      </c>
      <c r="H2591" s="22" t="s">
        <v>1396</v>
      </c>
      <c r="I2591" s="25" t="s">
        <v>3383</v>
      </c>
      <c r="J2591" s="11" t="str">
        <f t="shared" si="230"/>
        <v>IC.IT.211201</v>
      </c>
      <c r="K2591" s="2" t="s">
        <v>11324</v>
      </c>
      <c r="L2591" t="str">
        <f t="shared" si="231"/>
        <v xml:space="preserve">     Done: specify date/time</v>
      </c>
      <c r="M2591" s="12" t="str">
        <f t="shared" si="232"/>
        <v>PI.IC.IT.211201.01</v>
      </c>
      <c r="N2591" s="12"/>
      <c r="O2591" s="12" t="str">
        <f t="shared" si="233"/>
        <v>PH.IC.IT.211201.01</v>
      </c>
      <c r="Q2591" s="12" t="str">
        <f t="shared" si="234"/>
        <v>CL.IC.IT.211201.01</v>
      </c>
    </row>
    <row r="2592" spans="1:17" ht="15">
      <c r="A2592" s="25" t="s">
        <v>4089</v>
      </c>
      <c r="B2592" s="25"/>
      <c r="C2592" s="22" t="s">
        <v>5577</v>
      </c>
      <c r="D2592" s="25"/>
      <c r="E2592" s="2" t="s">
        <v>11023</v>
      </c>
      <c r="F2592" s="25" t="s">
        <v>5097</v>
      </c>
      <c r="G2592" s="25" t="s">
        <v>4888</v>
      </c>
      <c r="H2592" s="22" t="s">
        <v>1398</v>
      </c>
      <c r="I2592" s="25" t="s">
        <v>1188</v>
      </c>
      <c r="J2592" s="11" t="str">
        <f t="shared" si="230"/>
        <v>IC.IT.211202</v>
      </c>
      <c r="K2592" s="2" t="s">
        <v>11324</v>
      </c>
      <c r="L2592" t="str">
        <f t="shared" si="231"/>
        <v xml:space="preserve">     N/A</v>
      </c>
      <c r="M2592" s="12" t="str">
        <f t="shared" si="232"/>
        <v>PI.IC.IT.211202.01</v>
      </c>
      <c r="N2592" s="12"/>
      <c r="O2592" s="12" t="str">
        <f t="shared" si="233"/>
        <v>PH.IC.IT.211202.01</v>
      </c>
      <c r="Q2592" s="12" t="str">
        <f t="shared" si="234"/>
        <v>CL.IC.IT.211202.01</v>
      </c>
    </row>
    <row r="2593" spans="1:17" ht="15">
      <c r="A2593" s="25" t="s">
        <v>4089</v>
      </c>
      <c r="B2593" s="25"/>
      <c r="C2593" s="22" t="s">
        <v>5577</v>
      </c>
      <c r="D2593" s="25" t="s">
        <v>1544</v>
      </c>
      <c r="E2593" s="2" t="s">
        <v>8201</v>
      </c>
      <c r="F2593" s="25" t="s">
        <v>5098</v>
      </c>
      <c r="G2593" s="25" t="s">
        <v>5037</v>
      </c>
      <c r="H2593" s="22" t="s">
        <v>1396</v>
      </c>
      <c r="I2593" s="25" t="s">
        <v>1820</v>
      </c>
      <c r="J2593" s="11" t="str">
        <f t="shared" si="230"/>
        <v>IC.IT.211301</v>
      </c>
      <c r="K2593" s="2" t="s">
        <v>11324</v>
      </c>
      <c r="L2593" t="str">
        <f t="shared" si="231"/>
        <v xml:space="preserve">     Right</v>
      </c>
      <c r="M2593" s="12" t="str">
        <f t="shared" si="232"/>
        <v>PI.IC.IT.211301.01</v>
      </c>
      <c r="N2593" s="12"/>
      <c r="O2593" s="12" t="str">
        <f t="shared" si="233"/>
        <v>PH.IC.IT.211301.01</v>
      </c>
      <c r="Q2593" s="12" t="str">
        <f t="shared" si="234"/>
        <v>CL.IC.IT.211301.01</v>
      </c>
    </row>
    <row r="2594" spans="1:17" ht="15">
      <c r="A2594" s="25" t="s">
        <v>4089</v>
      </c>
      <c r="B2594" s="25"/>
      <c r="C2594" s="22" t="s">
        <v>5577</v>
      </c>
      <c r="D2594" s="25"/>
      <c r="E2594" s="2" t="s">
        <v>8201</v>
      </c>
      <c r="F2594" s="25" t="s">
        <v>5098</v>
      </c>
      <c r="G2594" s="25" t="s">
        <v>5038</v>
      </c>
      <c r="H2594" s="22" t="s">
        <v>1398</v>
      </c>
      <c r="I2594" s="25" t="s">
        <v>1821</v>
      </c>
      <c r="J2594" s="11" t="str">
        <f t="shared" si="230"/>
        <v>IC.IT.211302</v>
      </c>
      <c r="K2594" s="2" t="s">
        <v>1192</v>
      </c>
      <c r="L2594" t="str">
        <f t="shared" si="231"/>
        <v xml:space="preserve">     Left</v>
      </c>
      <c r="M2594" s="12" t="str">
        <f t="shared" si="232"/>
        <v>PI.IC.IT.211302.01</v>
      </c>
      <c r="N2594" s="12"/>
      <c r="O2594" s="12" t="str">
        <f t="shared" si="233"/>
        <v>PH.IC.IT.211302.01</v>
      </c>
      <c r="Q2594" s="12" t="str">
        <f t="shared" si="234"/>
        <v>CL.IC.IT.211302.01</v>
      </c>
    </row>
    <row r="2595" spans="1:17" ht="15">
      <c r="A2595" s="25" t="s">
        <v>4089</v>
      </c>
      <c r="B2595" s="25"/>
      <c r="C2595" s="22" t="s">
        <v>5577</v>
      </c>
      <c r="D2595" s="25" t="s">
        <v>5099</v>
      </c>
      <c r="E2595" s="2" t="s">
        <v>9621</v>
      </c>
      <c r="F2595" s="25" t="s">
        <v>5098</v>
      </c>
      <c r="G2595" s="25" t="s">
        <v>5039</v>
      </c>
      <c r="H2595" s="22" t="s">
        <v>1396</v>
      </c>
      <c r="I2595" s="25" t="s">
        <v>4141</v>
      </c>
      <c r="J2595" s="11" t="str">
        <f t="shared" si="230"/>
        <v>IC.IT.211401</v>
      </c>
      <c r="K2595" s="2" t="s">
        <v>1192</v>
      </c>
      <c r="L2595" t="str">
        <f t="shared" si="231"/>
        <v xml:space="preserve">     Lateral</v>
      </c>
      <c r="M2595" s="12" t="str">
        <f t="shared" si="232"/>
        <v>PI.IC.IT.211401.01</v>
      </c>
      <c r="N2595" s="12"/>
      <c r="O2595" s="12" t="str">
        <f t="shared" si="233"/>
        <v>PH.IC.IT.211401.01</v>
      </c>
      <c r="Q2595" s="12" t="str">
        <f t="shared" si="234"/>
        <v>CL.IC.IT.211401.01</v>
      </c>
    </row>
    <row r="2596" spans="1:17" ht="15">
      <c r="A2596" s="25" t="s">
        <v>4089</v>
      </c>
      <c r="B2596" s="25"/>
      <c r="C2596" s="22" t="s">
        <v>5577</v>
      </c>
      <c r="D2596" s="25"/>
      <c r="E2596" s="2" t="s">
        <v>9621</v>
      </c>
      <c r="F2596" s="25" t="s">
        <v>5098</v>
      </c>
      <c r="G2596" s="25" t="s">
        <v>5040</v>
      </c>
      <c r="H2596" s="22" t="s">
        <v>1398</v>
      </c>
      <c r="I2596" s="25" t="s">
        <v>4142</v>
      </c>
      <c r="J2596" s="11" t="str">
        <f t="shared" si="230"/>
        <v>IC.IT.211402</v>
      </c>
      <c r="K2596" s="2" t="s">
        <v>1192</v>
      </c>
      <c r="L2596" t="str">
        <f t="shared" si="231"/>
        <v xml:space="preserve">     Medial</v>
      </c>
      <c r="M2596" s="12" t="str">
        <f t="shared" si="232"/>
        <v>PI.IC.IT.211402.01</v>
      </c>
      <c r="N2596" s="12"/>
      <c r="O2596" s="12" t="str">
        <f t="shared" si="233"/>
        <v>PH.IC.IT.211402.01</v>
      </c>
      <c r="Q2596" s="12" t="str">
        <f t="shared" si="234"/>
        <v>CL.IC.IT.211402.01</v>
      </c>
    </row>
    <row r="2597" spans="1:17" ht="15">
      <c r="A2597" s="25" t="s">
        <v>4089</v>
      </c>
      <c r="B2597" s="25"/>
      <c r="C2597" s="22" t="s">
        <v>5577</v>
      </c>
      <c r="D2597" s="25"/>
      <c r="E2597" s="2" t="s">
        <v>9621</v>
      </c>
      <c r="F2597" s="25" t="s">
        <v>5098</v>
      </c>
      <c r="G2597" s="25" t="s">
        <v>5041</v>
      </c>
      <c r="H2597" s="22" t="s">
        <v>1400</v>
      </c>
      <c r="I2597" s="25" t="s">
        <v>4143</v>
      </c>
      <c r="J2597" s="11" t="str">
        <f t="shared" si="230"/>
        <v>IC.IT.211403</v>
      </c>
      <c r="K2597" s="2" t="s">
        <v>1192</v>
      </c>
      <c r="L2597" t="str">
        <f t="shared" si="231"/>
        <v xml:space="preserve">     Anterior</v>
      </c>
      <c r="M2597" s="12" t="str">
        <f t="shared" si="232"/>
        <v>PI.IC.IT.211403.01</v>
      </c>
      <c r="N2597" s="12"/>
      <c r="O2597" s="12" t="str">
        <f t="shared" si="233"/>
        <v>PH.IC.IT.211403.01</v>
      </c>
      <c r="Q2597" s="12" t="str">
        <f t="shared" si="234"/>
        <v>CL.IC.IT.211403.01</v>
      </c>
    </row>
    <row r="2598" spans="1:17" ht="15">
      <c r="A2598" s="25" t="s">
        <v>4089</v>
      </c>
      <c r="B2598" s="25"/>
      <c r="C2598" s="22" t="s">
        <v>5577</v>
      </c>
      <c r="D2598" s="25"/>
      <c r="E2598" s="2" t="s">
        <v>9621</v>
      </c>
      <c r="F2598" s="25" t="s">
        <v>5098</v>
      </c>
      <c r="G2598" s="25" t="s">
        <v>5042</v>
      </c>
      <c r="H2598" s="22" t="s">
        <v>1402</v>
      </c>
      <c r="I2598" s="25" t="s">
        <v>4144</v>
      </c>
      <c r="J2598" s="11" t="str">
        <f t="shared" si="230"/>
        <v>IC.IT.211404</v>
      </c>
      <c r="K2598" s="2" t="s">
        <v>1192</v>
      </c>
      <c r="L2598" t="str">
        <f t="shared" si="231"/>
        <v xml:space="preserve">     Posterior</v>
      </c>
      <c r="M2598" s="12" t="str">
        <f t="shared" si="232"/>
        <v>PI.IC.IT.211404.01</v>
      </c>
      <c r="N2598" s="12"/>
      <c r="O2598" s="12" t="str">
        <f t="shared" si="233"/>
        <v>PH.IC.IT.211404.01</v>
      </c>
      <c r="Q2598" s="12" t="str">
        <f t="shared" si="234"/>
        <v>CL.IC.IT.211404.01</v>
      </c>
    </row>
    <row r="2599" spans="1:17" ht="15">
      <c r="A2599" s="25" t="s">
        <v>4089</v>
      </c>
      <c r="B2599" s="25"/>
      <c r="C2599" s="22" t="s">
        <v>5577</v>
      </c>
      <c r="D2599" s="25"/>
      <c r="E2599" s="2" t="s">
        <v>9621</v>
      </c>
      <c r="F2599" s="25" t="s">
        <v>5098</v>
      </c>
      <c r="G2599" s="25" t="s">
        <v>5043</v>
      </c>
      <c r="H2599" s="22" t="s">
        <v>1404</v>
      </c>
      <c r="I2599" s="25" t="s">
        <v>4286</v>
      </c>
      <c r="J2599" s="11" t="str">
        <f t="shared" si="230"/>
        <v>IC.IT.211405</v>
      </c>
      <c r="K2599" s="2" t="s">
        <v>1192</v>
      </c>
      <c r="L2599" t="str">
        <f t="shared" si="231"/>
        <v xml:space="preserve">     Proximal</v>
      </c>
      <c r="M2599" s="12" t="str">
        <f t="shared" si="232"/>
        <v>PI.IC.IT.211405.01</v>
      </c>
      <c r="N2599" s="12"/>
      <c r="O2599" s="12" t="str">
        <f t="shared" si="233"/>
        <v>PH.IC.IT.211405.01</v>
      </c>
      <c r="Q2599" s="12" t="str">
        <f t="shared" si="234"/>
        <v>CL.IC.IT.211405.01</v>
      </c>
    </row>
    <row r="2600" spans="1:17" ht="15">
      <c r="A2600" s="25" t="s">
        <v>4089</v>
      </c>
      <c r="B2600" s="25"/>
      <c r="C2600" s="22" t="s">
        <v>5577</v>
      </c>
      <c r="D2600" s="25"/>
      <c r="E2600" s="2" t="s">
        <v>9621</v>
      </c>
      <c r="F2600" s="25" t="s">
        <v>5098</v>
      </c>
      <c r="G2600" s="25" t="s">
        <v>5044</v>
      </c>
      <c r="H2600" s="22" t="s">
        <v>1406</v>
      </c>
      <c r="I2600" s="25" t="s">
        <v>4287</v>
      </c>
      <c r="J2600" s="11" t="str">
        <f t="shared" si="230"/>
        <v>IC.IT.211406</v>
      </c>
      <c r="K2600" s="2" t="s">
        <v>1192</v>
      </c>
      <c r="L2600" t="str">
        <f t="shared" si="231"/>
        <v xml:space="preserve">     Distal</v>
      </c>
      <c r="M2600" s="12" t="str">
        <f t="shared" si="232"/>
        <v>PI.IC.IT.211406.01</v>
      </c>
      <c r="N2600" s="12"/>
      <c r="O2600" s="12" t="str">
        <f t="shared" si="233"/>
        <v>PH.IC.IT.211406.01</v>
      </c>
      <c r="Q2600" s="12" t="str">
        <f t="shared" si="234"/>
        <v>CL.IC.IT.211406.01</v>
      </c>
    </row>
    <row r="2601" spans="1:17" ht="15">
      <c r="A2601" s="25" t="s">
        <v>4089</v>
      </c>
      <c r="B2601" s="25"/>
      <c r="C2601" s="22" t="s">
        <v>5577</v>
      </c>
      <c r="D2601" s="25" t="s">
        <v>5050</v>
      </c>
      <c r="E2601" s="2" t="s">
        <v>6135</v>
      </c>
      <c r="F2601" s="25" t="s">
        <v>4907</v>
      </c>
      <c r="G2601" s="25" t="s">
        <v>5197</v>
      </c>
      <c r="H2601" s="22" t="s">
        <v>1396</v>
      </c>
      <c r="I2601" s="25" t="s">
        <v>5197</v>
      </c>
      <c r="J2601" s="11" t="str">
        <f t="shared" ref="J2601:J2664" si="235">CONCATENATE("IC.IT.",C2601,E2601,H2601)</f>
        <v>IC.IT.211501</v>
      </c>
      <c r="K2601" s="2" t="s">
        <v>1192</v>
      </c>
      <c r="L2601" t="str">
        <f t="shared" ref="L2601:L2664" si="236">G2601</f>
        <v>Abdomen</v>
      </c>
      <c r="M2601" s="12" t="str">
        <f t="shared" ref="M2601:M2664" si="237">CONCATENATE("PI.",J2601,".",K2601)</f>
        <v>PI.IC.IT.211501.01</v>
      </c>
      <c r="N2601" s="12"/>
      <c r="O2601" s="12" t="str">
        <f t="shared" ref="O2601:O2664" si="238">CONCATENATE("PH.",J2601,".",K2601)</f>
        <v>PH.IC.IT.211501.01</v>
      </c>
      <c r="Q2601" s="12" t="str">
        <f t="shared" ref="Q2601:Q2664" si="239">CONCATENATE("CL.",J2601,".",K2601)</f>
        <v>CL.IC.IT.211501.01</v>
      </c>
    </row>
    <row r="2602" spans="1:17" ht="15">
      <c r="A2602" s="25" t="s">
        <v>4089</v>
      </c>
      <c r="B2602" s="25"/>
      <c r="C2602" s="22" t="s">
        <v>5577</v>
      </c>
      <c r="D2602" s="25"/>
      <c r="E2602" s="2" t="s">
        <v>6135</v>
      </c>
      <c r="F2602" s="25" t="s">
        <v>4907</v>
      </c>
      <c r="G2602" s="25" t="s">
        <v>5198</v>
      </c>
      <c r="H2602" s="22" t="s">
        <v>1398</v>
      </c>
      <c r="I2602" s="25" t="s">
        <v>5198</v>
      </c>
      <c r="J2602" s="11" t="str">
        <f t="shared" si="235"/>
        <v>IC.IT.211502</v>
      </c>
      <c r="K2602" s="2" t="s">
        <v>1192</v>
      </c>
      <c r="L2602" t="str">
        <f t="shared" si="236"/>
        <v>Flank</v>
      </c>
      <c r="M2602" s="12" t="str">
        <f t="shared" si="237"/>
        <v>PI.IC.IT.211502.01</v>
      </c>
      <c r="N2602" s="12"/>
      <c r="O2602" s="12" t="str">
        <f t="shared" si="238"/>
        <v>PH.IC.IT.211502.01</v>
      </c>
      <c r="Q2602" s="12" t="str">
        <f t="shared" si="239"/>
        <v>CL.IC.IT.211502.01</v>
      </c>
    </row>
    <row r="2603" spans="1:17" ht="15">
      <c r="A2603" s="25" t="s">
        <v>4089</v>
      </c>
      <c r="B2603" s="25"/>
      <c r="C2603" s="22" t="s">
        <v>5577</v>
      </c>
      <c r="D2603" s="25" t="s">
        <v>4908</v>
      </c>
      <c r="E2603" s="2" t="s">
        <v>5740</v>
      </c>
      <c r="F2603" s="25" t="s">
        <v>4907</v>
      </c>
      <c r="G2603" s="25" t="s">
        <v>3442</v>
      </c>
      <c r="H2603" s="22" t="s">
        <v>1396</v>
      </c>
      <c r="I2603" s="25" t="s">
        <v>3009</v>
      </c>
      <c r="J2603" s="11" t="str">
        <f t="shared" si="235"/>
        <v>IC.IT.211601</v>
      </c>
      <c r="K2603" s="2" t="s">
        <v>1192</v>
      </c>
      <c r="L2603" t="str">
        <f t="shared" si="236"/>
        <v xml:space="preserve">     RUQ</v>
      </c>
      <c r="M2603" s="12" t="str">
        <f t="shared" si="237"/>
        <v>PI.IC.IT.211601.01</v>
      </c>
      <c r="N2603" s="12"/>
      <c r="O2603" s="12" t="str">
        <f t="shared" si="238"/>
        <v>PH.IC.IT.211601.01</v>
      </c>
      <c r="Q2603" s="12" t="str">
        <f t="shared" si="239"/>
        <v>CL.IC.IT.211601.01</v>
      </c>
    </row>
    <row r="2604" spans="1:17" ht="15">
      <c r="A2604" s="25" t="s">
        <v>4089</v>
      </c>
      <c r="B2604" s="25"/>
      <c r="C2604" s="22" t="s">
        <v>5577</v>
      </c>
      <c r="D2604" s="25"/>
      <c r="E2604" s="2" t="s">
        <v>5740</v>
      </c>
      <c r="F2604" s="25" t="s">
        <v>4907</v>
      </c>
      <c r="G2604" s="25" t="s">
        <v>3477</v>
      </c>
      <c r="H2604" s="22" t="s">
        <v>1398</v>
      </c>
      <c r="I2604" s="25" t="s">
        <v>3011</v>
      </c>
      <c r="J2604" s="11" t="str">
        <f t="shared" si="235"/>
        <v>IC.IT.211602</v>
      </c>
      <c r="K2604" s="2" t="s">
        <v>1192</v>
      </c>
      <c r="L2604" t="str">
        <f t="shared" si="236"/>
        <v xml:space="preserve">     RLQ</v>
      </c>
      <c r="M2604" s="12" t="str">
        <f t="shared" si="237"/>
        <v>PI.IC.IT.211602.01</v>
      </c>
      <c r="N2604" s="12"/>
      <c r="O2604" s="12" t="str">
        <f t="shared" si="238"/>
        <v>PH.IC.IT.211602.01</v>
      </c>
      <c r="Q2604" s="12" t="str">
        <f t="shared" si="239"/>
        <v>CL.IC.IT.211602.01</v>
      </c>
    </row>
    <row r="2605" spans="1:17" ht="15">
      <c r="A2605" s="25" t="s">
        <v>4089</v>
      </c>
      <c r="B2605" s="25"/>
      <c r="C2605" s="22" t="s">
        <v>5577</v>
      </c>
      <c r="D2605" s="25"/>
      <c r="E2605" s="2" t="s">
        <v>5740</v>
      </c>
      <c r="F2605" s="25" t="s">
        <v>4907</v>
      </c>
      <c r="G2605" s="25" t="s">
        <v>3478</v>
      </c>
      <c r="H2605" s="22" t="s">
        <v>1400</v>
      </c>
      <c r="I2605" s="25" t="s">
        <v>3013</v>
      </c>
      <c r="J2605" s="11" t="str">
        <f t="shared" si="235"/>
        <v>IC.IT.211603</v>
      </c>
      <c r="K2605" s="2" t="s">
        <v>1192</v>
      </c>
      <c r="L2605" t="str">
        <f t="shared" si="236"/>
        <v xml:space="preserve">     LUQ</v>
      </c>
      <c r="M2605" s="12" t="str">
        <f t="shared" si="237"/>
        <v>PI.IC.IT.211603.01</v>
      </c>
      <c r="N2605" s="12"/>
      <c r="O2605" s="12" t="str">
        <f t="shared" si="238"/>
        <v>PH.IC.IT.211603.01</v>
      </c>
      <c r="Q2605" s="12" t="str">
        <f t="shared" si="239"/>
        <v>CL.IC.IT.211603.01</v>
      </c>
    </row>
    <row r="2606" spans="1:17" ht="15">
      <c r="A2606" s="25" t="s">
        <v>4089</v>
      </c>
      <c r="B2606" s="25"/>
      <c r="C2606" s="22" t="s">
        <v>5577</v>
      </c>
      <c r="D2606" s="25"/>
      <c r="E2606" s="2" t="s">
        <v>5740</v>
      </c>
      <c r="F2606" s="25" t="s">
        <v>4907</v>
      </c>
      <c r="G2606" s="25" t="s">
        <v>3479</v>
      </c>
      <c r="H2606" s="22" t="s">
        <v>1402</v>
      </c>
      <c r="I2606" s="25" t="s">
        <v>3015</v>
      </c>
      <c r="J2606" s="11" t="str">
        <f t="shared" si="235"/>
        <v>IC.IT.211604</v>
      </c>
      <c r="K2606" s="2" t="s">
        <v>1192</v>
      </c>
      <c r="L2606" t="str">
        <f t="shared" si="236"/>
        <v xml:space="preserve">     LLQ</v>
      </c>
      <c r="M2606" s="12" t="str">
        <f t="shared" si="237"/>
        <v>PI.IC.IT.211604.01</v>
      </c>
      <c r="N2606" s="12"/>
      <c r="O2606" s="12" t="str">
        <f t="shared" si="238"/>
        <v>PH.IC.IT.211604.01</v>
      </c>
      <c r="Q2606" s="12" t="str">
        <f t="shared" si="239"/>
        <v>CL.IC.IT.211604.01</v>
      </c>
    </row>
    <row r="2607" spans="1:17" ht="15">
      <c r="A2607" s="25" t="s">
        <v>4089</v>
      </c>
      <c r="B2607" s="25"/>
      <c r="C2607" s="22" t="s">
        <v>5577</v>
      </c>
      <c r="D2607" s="25" t="s">
        <v>4909</v>
      </c>
      <c r="E2607" s="2" t="s">
        <v>1138</v>
      </c>
      <c r="F2607" s="25" t="s">
        <v>4910</v>
      </c>
      <c r="G2607" s="25" t="s">
        <v>4546</v>
      </c>
      <c r="H2607" s="22" t="s">
        <v>1396</v>
      </c>
      <c r="I2607" s="25" t="s">
        <v>4546</v>
      </c>
      <c r="J2607" s="11" t="str">
        <f t="shared" si="235"/>
        <v>IC.IT.211701</v>
      </c>
      <c r="K2607" s="2" t="s">
        <v>1192</v>
      </c>
      <c r="L2607" t="str">
        <f t="shared" si="236"/>
        <v>Arm</v>
      </c>
      <c r="M2607" s="12" t="str">
        <f t="shared" si="237"/>
        <v>PI.IC.IT.211701.01</v>
      </c>
      <c r="N2607" s="12"/>
      <c r="O2607" s="12" t="str">
        <f t="shared" si="238"/>
        <v>PH.IC.IT.211701.01</v>
      </c>
      <c r="Q2607" s="12" t="str">
        <f t="shared" si="239"/>
        <v>CL.IC.IT.211701.01</v>
      </c>
    </row>
    <row r="2608" spans="1:17" ht="15">
      <c r="A2608" s="25" t="s">
        <v>4089</v>
      </c>
      <c r="B2608" s="25"/>
      <c r="C2608" s="22" t="s">
        <v>5577</v>
      </c>
      <c r="D2608" s="25"/>
      <c r="E2608" s="2" t="s">
        <v>1138</v>
      </c>
      <c r="F2608" s="25" t="s">
        <v>4910</v>
      </c>
      <c r="G2608" s="25" t="s">
        <v>4547</v>
      </c>
      <c r="H2608" s="22" t="s">
        <v>1398</v>
      </c>
      <c r="I2608" s="25" t="s">
        <v>4547</v>
      </c>
      <c r="J2608" s="11" t="str">
        <f t="shared" si="235"/>
        <v>IC.IT.211702</v>
      </c>
      <c r="K2608" s="2" t="s">
        <v>1192</v>
      </c>
      <c r="L2608" t="str">
        <f t="shared" si="236"/>
        <v>Elbow</v>
      </c>
      <c r="M2608" s="12" t="str">
        <f t="shared" si="237"/>
        <v>PI.IC.IT.211702.01</v>
      </c>
      <c r="N2608" s="12"/>
      <c r="O2608" s="12" t="str">
        <f t="shared" si="238"/>
        <v>PH.IC.IT.211702.01</v>
      </c>
      <c r="Q2608" s="12" t="str">
        <f t="shared" si="239"/>
        <v>CL.IC.IT.211702.01</v>
      </c>
    </row>
    <row r="2609" spans="1:18" ht="15">
      <c r="A2609" s="25" t="s">
        <v>4089</v>
      </c>
      <c r="B2609" s="25"/>
      <c r="C2609" s="22" t="s">
        <v>5577</v>
      </c>
      <c r="D2609" s="25"/>
      <c r="E2609" s="2" t="s">
        <v>1138</v>
      </c>
      <c r="F2609" s="25" t="s">
        <v>4910</v>
      </c>
      <c r="G2609" s="25" t="s">
        <v>4675</v>
      </c>
      <c r="H2609" s="22" t="s">
        <v>1400</v>
      </c>
      <c r="I2609" s="25" t="s">
        <v>4675</v>
      </c>
      <c r="J2609" s="11" t="str">
        <f t="shared" si="235"/>
        <v>IC.IT.211703</v>
      </c>
      <c r="K2609" s="2" t="s">
        <v>1192</v>
      </c>
      <c r="L2609" t="str">
        <f t="shared" si="236"/>
        <v>Wrist</v>
      </c>
      <c r="M2609" s="12" t="str">
        <f t="shared" si="237"/>
        <v>PI.IC.IT.211703.01</v>
      </c>
      <c r="N2609" s="12"/>
      <c r="O2609" s="12" t="str">
        <f t="shared" si="238"/>
        <v>PH.IC.IT.211703.01</v>
      </c>
      <c r="Q2609" s="12" t="str">
        <f t="shared" si="239"/>
        <v>CL.IC.IT.211703.01</v>
      </c>
    </row>
    <row r="2610" spans="1:18" ht="15">
      <c r="A2610" s="25" t="s">
        <v>4089</v>
      </c>
      <c r="B2610" s="25"/>
      <c r="C2610" s="22" t="s">
        <v>5577</v>
      </c>
      <c r="D2610" s="25"/>
      <c r="E2610" s="2" t="s">
        <v>1138</v>
      </c>
      <c r="F2610" s="25" t="s">
        <v>4910</v>
      </c>
      <c r="G2610" s="25" t="s">
        <v>1667</v>
      </c>
      <c r="H2610" s="22" t="s">
        <v>1402</v>
      </c>
      <c r="I2610" s="25" t="s">
        <v>1667</v>
      </c>
      <c r="J2610" s="11" t="str">
        <f t="shared" si="235"/>
        <v>IC.IT.211704</v>
      </c>
      <c r="K2610" s="2" t="s">
        <v>1192</v>
      </c>
      <c r="L2610" t="str">
        <f t="shared" si="236"/>
        <v>Hand</v>
      </c>
      <c r="M2610" s="12" t="str">
        <f t="shared" si="237"/>
        <v>PI.IC.IT.211704.01</v>
      </c>
      <c r="N2610" s="12"/>
      <c r="O2610" s="12" t="str">
        <f t="shared" si="238"/>
        <v>PH.IC.IT.211704.01</v>
      </c>
      <c r="Q2610" s="12" t="str">
        <f t="shared" si="239"/>
        <v>CL.IC.IT.211704.01</v>
      </c>
    </row>
    <row r="2611" spans="1:18" ht="15">
      <c r="A2611" s="25" t="s">
        <v>4089</v>
      </c>
      <c r="B2611" s="25"/>
      <c r="C2611" s="22" t="s">
        <v>5577</v>
      </c>
      <c r="D2611" s="25"/>
      <c r="E2611" s="2" t="s">
        <v>1138</v>
      </c>
      <c r="F2611" s="25" t="s">
        <v>4910</v>
      </c>
      <c r="G2611" s="25" t="s">
        <v>4676</v>
      </c>
      <c r="H2611" s="22" t="s">
        <v>1404</v>
      </c>
      <c r="I2611" s="25" t="s">
        <v>4677</v>
      </c>
      <c r="J2611" s="11" t="str">
        <f t="shared" si="235"/>
        <v>IC.IT.211705</v>
      </c>
      <c r="K2611" s="2" t="s">
        <v>1192</v>
      </c>
      <c r="L2611" t="str">
        <f t="shared" si="236"/>
        <v>Finger(s): specify</v>
      </c>
      <c r="M2611" s="12" t="str">
        <f t="shared" si="237"/>
        <v>PI.IC.IT.211705.01</v>
      </c>
      <c r="N2611" s="12"/>
      <c r="O2611" s="12" t="str">
        <f t="shared" si="238"/>
        <v>PH.IC.IT.211705.01</v>
      </c>
      <c r="Q2611" s="12" t="str">
        <f t="shared" si="239"/>
        <v>CL.IC.IT.211705.01</v>
      </c>
    </row>
    <row r="2612" spans="1:18" ht="15">
      <c r="A2612" s="25" t="s">
        <v>4089</v>
      </c>
      <c r="B2612" s="25"/>
      <c r="C2612" s="22" t="s">
        <v>5577</v>
      </c>
      <c r="D2612" s="25"/>
      <c r="E2612" s="2" t="s">
        <v>1138</v>
      </c>
      <c r="F2612" s="25" t="s">
        <v>4910</v>
      </c>
      <c r="G2612" s="25" t="s">
        <v>4803</v>
      </c>
      <c r="H2612" s="22" t="s">
        <v>1406</v>
      </c>
      <c r="I2612" s="25" t="s">
        <v>1662</v>
      </c>
      <c r="J2612" s="11" t="str">
        <f t="shared" si="235"/>
        <v>IC.IT.211706</v>
      </c>
      <c r="K2612" s="2" t="s">
        <v>1192</v>
      </c>
      <c r="L2612" t="str">
        <f t="shared" si="236"/>
        <v>Trochanter</v>
      </c>
      <c r="M2612" s="12" t="str">
        <f t="shared" si="237"/>
        <v>PI.IC.IT.211706.01</v>
      </c>
      <c r="N2612" s="12"/>
      <c r="O2612" s="12" t="str">
        <f t="shared" si="238"/>
        <v>PH.IC.IT.211706.01</v>
      </c>
      <c r="Q2612" s="12" t="str">
        <f t="shared" si="239"/>
        <v>CL.IC.IT.211706.01</v>
      </c>
    </row>
    <row r="2613" spans="1:18" ht="15">
      <c r="A2613" s="25" t="s">
        <v>4089</v>
      </c>
      <c r="B2613" s="25"/>
      <c r="C2613" s="22" t="s">
        <v>5577</v>
      </c>
      <c r="D2613" s="25"/>
      <c r="E2613" s="2" t="s">
        <v>1138</v>
      </c>
      <c r="F2613" s="25" t="s">
        <v>4910</v>
      </c>
      <c r="G2613" s="25" t="s">
        <v>1661</v>
      </c>
      <c r="H2613" s="22" t="s">
        <v>1419</v>
      </c>
      <c r="I2613" s="25" t="s">
        <v>1661</v>
      </c>
      <c r="J2613" s="11" t="str">
        <f t="shared" si="235"/>
        <v>IC.IT.211707</v>
      </c>
      <c r="K2613" s="2" t="s">
        <v>1192</v>
      </c>
      <c r="L2613" t="str">
        <f t="shared" si="236"/>
        <v>Knee</v>
      </c>
      <c r="M2613" s="12" t="str">
        <f t="shared" si="237"/>
        <v>PI.IC.IT.211707.01</v>
      </c>
      <c r="N2613" s="12"/>
      <c r="O2613" s="12" t="str">
        <f t="shared" si="238"/>
        <v>PH.IC.IT.211707.01</v>
      </c>
      <c r="Q2613" s="12" t="str">
        <f t="shared" si="239"/>
        <v>CL.IC.IT.211707.01</v>
      </c>
    </row>
    <row r="2614" spans="1:18" ht="15">
      <c r="A2614" s="25" t="s">
        <v>4089</v>
      </c>
      <c r="B2614" s="25"/>
      <c r="C2614" s="22" t="s">
        <v>5577</v>
      </c>
      <c r="D2614" s="25"/>
      <c r="E2614" s="2" t="s">
        <v>1138</v>
      </c>
      <c r="F2614" s="25" t="s">
        <v>4910</v>
      </c>
      <c r="G2614" s="25" t="s">
        <v>4804</v>
      </c>
      <c r="H2614" s="22" t="s">
        <v>1550</v>
      </c>
      <c r="I2614" s="25" t="s">
        <v>1659</v>
      </c>
      <c r="J2614" s="11" t="str">
        <f t="shared" si="235"/>
        <v>IC.IT.211708</v>
      </c>
      <c r="K2614" s="2" t="s">
        <v>1192</v>
      </c>
      <c r="L2614" t="str">
        <f t="shared" si="236"/>
        <v>Malleous</v>
      </c>
      <c r="M2614" s="12" t="str">
        <f t="shared" si="237"/>
        <v>PI.IC.IT.211708.01</v>
      </c>
      <c r="N2614" s="12"/>
      <c r="O2614" s="12" t="str">
        <f t="shared" si="238"/>
        <v>PH.IC.IT.211708.01</v>
      </c>
      <c r="Q2614" s="12" t="str">
        <f t="shared" si="239"/>
        <v>CL.IC.IT.211708.01</v>
      </c>
    </row>
    <row r="2615" spans="1:18" ht="15">
      <c r="A2615" s="25" t="s">
        <v>4089</v>
      </c>
      <c r="B2615" s="25"/>
      <c r="C2615" s="22" t="s">
        <v>5577</v>
      </c>
      <c r="D2615" s="25"/>
      <c r="E2615" s="2" t="s">
        <v>1138</v>
      </c>
      <c r="F2615" s="25" t="s">
        <v>4910</v>
      </c>
      <c r="G2615" s="25" t="s">
        <v>4805</v>
      </c>
      <c r="H2615" s="22" t="s">
        <v>1551</v>
      </c>
      <c r="I2615" s="25" t="s">
        <v>4805</v>
      </c>
      <c r="J2615" s="11" t="str">
        <f t="shared" si="235"/>
        <v>IC.IT.211709</v>
      </c>
      <c r="K2615" s="2" t="s">
        <v>1192</v>
      </c>
      <c r="L2615" t="str">
        <f t="shared" si="236"/>
        <v>Heel</v>
      </c>
      <c r="M2615" s="12" t="str">
        <f t="shared" si="237"/>
        <v>PI.IC.IT.211709.01</v>
      </c>
      <c r="N2615" s="12"/>
      <c r="O2615" s="12" t="str">
        <f t="shared" si="238"/>
        <v>PH.IC.IT.211709.01</v>
      </c>
      <c r="Q2615" s="12" t="str">
        <f t="shared" si="239"/>
        <v>CL.IC.IT.211709.01</v>
      </c>
    </row>
    <row r="2616" spans="1:18" ht="15">
      <c r="A2616" s="25" t="s">
        <v>4089</v>
      </c>
      <c r="B2616" s="25"/>
      <c r="C2616" s="22" t="s">
        <v>5577</v>
      </c>
      <c r="D2616" s="25"/>
      <c r="E2616" s="2" t="s">
        <v>1138</v>
      </c>
      <c r="F2616" s="25" t="s">
        <v>4910</v>
      </c>
      <c r="G2616" s="25" t="s">
        <v>1658</v>
      </c>
      <c r="H2616" s="22" t="s">
        <v>1571</v>
      </c>
      <c r="I2616" s="25" t="s">
        <v>1658</v>
      </c>
      <c r="J2616" s="11" t="str">
        <f t="shared" si="235"/>
        <v>IC.IT.211710</v>
      </c>
      <c r="K2616" s="2" t="s">
        <v>1192</v>
      </c>
      <c r="L2616" t="str">
        <f t="shared" si="236"/>
        <v>Foot</v>
      </c>
      <c r="M2616" s="12" t="str">
        <f t="shared" si="237"/>
        <v>PI.IC.IT.211710.01</v>
      </c>
      <c r="N2616" s="12"/>
      <c r="O2616" s="12" t="str">
        <f t="shared" si="238"/>
        <v>PH.IC.IT.211710.01</v>
      </c>
      <c r="Q2616" s="12" t="str">
        <f t="shared" si="239"/>
        <v>CL.IC.IT.211710.01</v>
      </c>
    </row>
    <row r="2617" spans="1:18" ht="15">
      <c r="A2617" s="25" t="s">
        <v>4089</v>
      </c>
      <c r="B2617" s="25"/>
      <c r="C2617" s="22" t="s">
        <v>5577</v>
      </c>
      <c r="D2617" s="25"/>
      <c r="E2617" s="2" t="s">
        <v>1138</v>
      </c>
      <c r="F2617" s="25" t="s">
        <v>4910</v>
      </c>
      <c r="G2617" s="25" t="s">
        <v>4806</v>
      </c>
      <c r="H2617" s="22" t="s">
        <v>8048</v>
      </c>
      <c r="I2617" s="25" t="s">
        <v>4807</v>
      </c>
      <c r="J2617" s="11" t="str">
        <f t="shared" si="235"/>
        <v>IC.IT.211711</v>
      </c>
      <c r="K2617" s="2" t="s">
        <v>1192</v>
      </c>
      <c r="L2617" t="str">
        <f t="shared" si="236"/>
        <v>Toe(s): specify</v>
      </c>
      <c r="M2617" s="12" t="str">
        <f t="shared" si="237"/>
        <v>PI.IC.IT.211711.01</v>
      </c>
      <c r="N2617" s="12"/>
      <c r="O2617" s="12" t="str">
        <f t="shared" si="238"/>
        <v>PH.IC.IT.211711.01</v>
      </c>
      <c r="Q2617" s="12" t="str">
        <f t="shared" si="239"/>
        <v>CL.IC.IT.211711.01</v>
      </c>
      <c r="R2617" t="s">
        <v>1141</v>
      </c>
    </row>
    <row r="2618" spans="1:18" ht="15">
      <c r="A2618" s="25" t="s">
        <v>4089</v>
      </c>
      <c r="B2618" s="25"/>
      <c r="C2618" s="22" t="s">
        <v>5577</v>
      </c>
      <c r="D2618" s="25" t="s">
        <v>4911</v>
      </c>
      <c r="E2618" s="2" t="s">
        <v>965</v>
      </c>
      <c r="F2618" s="25" t="s">
        <v>4912</v>
      </c>
      <c r="G2618" s="25" t="s">
        <v>4326</v>
      </c>
      <c r="H2618" s="22" t="s">
        <v>1398</v>
      </c>
      <c r="I2618" s="25" t="s">
        <v>4326</v>
      </c>
      <c r="J2618" s="11" t="str">
        <f t="shared" si="235"/>
        <v>IC.IT.211802</v>
      </c>
      <c r="K2618" s="2" t="s">
        <v>1192</v>
      </c>
      <c r="L2618" t="str">
        <f t="shared" si="236"/>
        <v>Forehead</v>
      </c>
      <c r="M2618" s="12" t="str">
        <f t="shared" si="237"/>
        <v>PI.IC.IT.211802.01</v>
      </c>
      <c r="N2618" s="12"/>
      <c r="O2618" s="12" t="str">
        <f t="shared" si="238"/>
        <v>PH.IC.IT.211802.01</v>
      </c>
      <c r="Q2618" s="12" t="str">
        <f t="shared" si="239"/>
        <v>CL.IC.IT.211802.01</v>
      </c>
    </row>
    <row r="2619" spans="1:18" ht="15">
      <c r="A2619" s="25" t="s">
        <v>4089</v>
      </c>
      <c r="B2619" s="25"/>
      <c r="C2619" s="22" t="s">
        <v>5577</v>
      </c>
      <c r="D2619" s="25"/>
      <c r="E2619" s="2" t="s">
        <v>965</v>
      </c>
      <c r="F2619" s="25" t="s">
        <v>4912</v>
      </c>
      <c r="G2619" s="25" t="s">
        <v>4556</v>
      </c>
      <c r="H2619" s="22" t="s">
        <v>1400</v>
      </c>
      <c r="I2619" s="25" t="s">
        <v>4556</v>
      </c>
      <c r="J2619" s="11" t="str">
        <f t="shared" si="235"/>
        <v>IC.IT.211803</v>
      </c>
      <c r="K2619" s="2" t="s">
        <v>1192</v>
      </c>
      <c r="L2619" t="str">
        <f t="shared" si="236"/>
        <v>Temporal</v>
      </c>
      <c r="M2619" s="12" t="str">
        <f t="shared" si="237"/>
        <v>PI.IC.IT.211803.01</v>
      </c>
      <c r="N2619" s="12"/>
      <c r="O2619" s="12" t="str">
        <f t="shared" si="238"/>
        <v>PH.IC.IT.211803.01</v>
      </c>
      <c r="Q2619" s="12" t="str">
        <f t="shared" si="239"/>
        <v>CL.IC.IT.211803.01</v>
      </c>
    </row>
    <row r="2620" spans="1:18" ht="15">
      <c r="A2620" s="25" t="s">
        <v>4089</v>
      </c>
      <c r="B2620" s="25"/>
      <c r="C2620" s="22" t="s">
        <v>5577</v>
      </c>
      <c r="D2620" s="25"/>
      <c r="E2620" s="2" t="s">
        <v>965</v>
      </c>
      <c r="F2620" s="25" t="s">
        <v>4912</v>
      </c>
      <c r="G2620" s="25" t="s">
        <v>4557</v>
      </c>
      <c r="H2620" s="22" t="s">
        <v>1402</v>
      </c>
      <c r="I2620" s="25" t="s">
        <v>4557</v>
      </c>
      <c r="J2620" s="11" t="str">
        <f t="shared" si="235"/>
        <v>IC.IT.211804</v>
      </c>
      <c r="K2620" s="2" t="s">
        <v>1192</v>
      </c>
      <c r="L2620" t="str">
        <f t="shared" si="236"/>
        <v>Parietal</v>
      </c>
      <c r="M2620" s="12" t="str">
        <f t="shared" si="237"/>
        <v>PI.IC.IT.211804.01</v>
      </c>
      <c r="N2620" s="12"/>
      <c r="O2620" s="12" t="str">
        <f t="shared" si="238"/>
        <v>PH.IC.IT.211804.01</v>
      </c>
      <c r="Q2620" s="12" t="str">
        <f t="shared" si="239"/>
        <v>CL.IC.IT.211804.01</v>
      </c>
    </row>
    <row r="2621" spans="1:18" ht="15">
      <c r="A2621" s="25" t="s">
        <v>4089</v>
      </c>
      <c r="B2621" s="25"/>
      <c r="C2621" s="22" t="s">
        <v>5577</v>
      </c>
      <c r="D2621" s="25"/>
      <c r="E2621" s="2" t="s">
        <v>965</v>
      </c>
      <c r="F2621" s="25" t="s">
        <v>4912</v>
      </c>
      <c r="G2621" s="25" t="s">
        <v>4335</v>
      </c>
      <c r="H2621" s="22" t="s">
        <v>1404</v>
      </c>
      <c r="I2621" s="25" t="s">
        <v>4335</v>
      </c>
      <c r="J2621" s="11" t="str">
        <f t="shared" si="235"/>
        <v>IC.IT.211805</v>
      </c>
      <c r="K2621" s="2" t="s">
        <v>1192</v>
      </c>
      <c r="L2621" t="str">
        <f t="shared" si="236"/>
        <v>Occiput</v>
      </c>
      <c r="M2621" s="12" t="str">
        <f t="shared" si="237"/>
        <v>PI.IC.IT.211805.01</v>
      </c>
      <c r="N2621" s="12"/>
      <c r="O2621" s="12" t="str">
        <f t="shared" si="238"/>
        <v>PH.IC.IT.211805.01</v>
      </c>
      <c r="Q2621" s="12" t="str">
        <f t="shared" si="239"/>
        <v>CL.IC.IT.211805.01</v>
      </c>
    </row>
    <row r="2622" spans="1:18" ht="15">
      <c r="A2622" s="25" t="s">
        <v>4089</v>
      </c>
      <c r="B2622" s="25"/>
      <c r="C2622" s="22" t="s">
        <v>5577</v>
      </c>
      <c r="D2622" s="25"/>
      <c r="E2622" s="2" t="s">
        <v>965</v>
      </c>
      <c r="F2622" s="25" t="s">
        <v>4912</v>
      </c>
      <c r="G2622" s="25" t="s">
        <v>4558</v>
      </c>
      <c r="H2622" s="22" t="s">
        <v>1406</v>
      </c>
      <c r="I2622" s="25" t="s">
        <v>4822</v>
      </c>
      <c r="J2622" s="11" t="str">
        <f t="shared" si="235"/>
        <v>IC.IT.211806</v>
      </c>
      <c r="K2622" s="2" t="s">
        <v>1192</v>
      </c>
      <c r="L2622" t="str">
        <f t="shared" si="236"/>
        <v>Eye(s)</v>
      </c>
      <c r="M2622" s="12" t="str">
        <f t="shared" si="237"/>
        <v>PI.IC.IT.211806.01</v>
      </c>
      <c r="N2622" s="12"/>
      <c r="O2622" s="12" t="str">
        <f t="shared" si="238"/>
        <v>PH.IC.IT.211806.01</v>
      </c>
      <c r="Q2622" s="12" t="str">
        <f t="shared" si="239"/>
        <v>CL.IC.IT.211806.01</v>
      </c>
    </row>
    <row r="2623" spans="1:18" ht="15">
      <c r="A2623" s="25" t="s">
        <v>4089</v>
      </c>
      <c r="B2623" s="25"/>
      <c r="C2623" s="22" t="s">
        <v>5577</v>
      </c>
      <c r="D2623" s="25"/>
      <c r="E2623" s="2" t="s">
        <v>965</v>
      </c>
      <c r="F2623" s="25" t="s">
        <v>4912</v>
      </c>
      <c r="G2623" s="25" t="s">
        <v>4823</v>
      </c>
      <c r="H2623" s="22" t="s">
        <v>1419</v>
      </c>
      <c r="I2623" s="25" t="s">
        <v>4824</v>
      </c>
      <c r="J2623" s="11" t="str">
        <f t="shared" si="235"/>
        <v>IC.IT.211807</v>
      </c>
      <c r="K2623" s="2" t="s">
        <v>1192</v>
      </c>
      <c r="L2623" t="str">
        <f t="shared" si="236"/>
        <v>Ear(s)</v>
      </c>
      <c r="M2623" s="12" t="str">
        <f t="shared" si="237"/>
        <v>PI.IC.IT.211807.01</v>
      </c>
      <c r="N2623" s="12"/>
      <c r="O2623" s="12" t="str">
        <f t="shared" si="238"/>
        <v>PH.IC.IT.211807.01</v>
      </c>
      <c r="Q2623" s="12" t="str">
        <f t="shared" si="239"/>
        <v>CL.IC.IT.211807.01</v>
      </c>
    </row>
    <row r="2624" spans="1:18" ht="15">
      <c r="A2624" s="25" t="s">
        <v>4089</v>
      </c>
      <c r="B2624" s="25"/>
      <c r="C2624" s="22" t="s">
        <v>5577</v>
      </c>
      <c r="D2624" s="25"/>
      <c r="E2624" s="2" t="s">
        <v>965</v>
      </c>
      <c r="F2624" s="25" t="s">
        <v>4912</v>
      </c>
      <c r="G2624" s="25" t="s">
        <v>4064</v>
      </c>
      <c r="H2624" s="22" t="s">
        <v>1550</v>
      </c>
      <c r="I2624" s="25" t="s">
        <v>4064</v>
      </c>
      <c r="J2624" s="11" t="str">
        <f t="shared" si="235"/>
        <v>IC.IT.211808</v>
      </c>
      <c r="K2624" s="2" t="s">
        <v>1192</v>
      </c>
      <c r="L2624" t="str">
        <f t="shared" si="236"/>
        <v>Nose</v>
      </c>
      <c r="M2624" s="12" t="str">
        <f t="shared" si="237"/>
        <v>PI.IC.IT.211808.01</v>
      </c>
      <c r="N2624" s="12"/>
      <c r="O2624" s="12" t="str">
        <f t="shared" si="238"/>
        <v>PH.IC.IT.211808.01</v>
      </c>
      <c r="Q2624" s="12" t="str">
        <f t="shared" si="239"/>
        <v>CL.IC.IT.211808.01</v>
      </c>
    </row>
    <row r="2625" spans="1:17" ht="15">
      <c r="A2625" s="25" t="s">
        <v>4089</v>
      </c>
      <c r="B2625" s="25"/>
      <c r="C2625" s="22" t="s">
        <v>5577</v>
      </c>
      <c r="D2625" s="25"/>
      <c r="E2625" s="2" t="s">
        <v>965</v>
      </c>
      <c r="F2625" s="25" t="s">
        <v>4912</v>
      </c>
      <c r="G2625" s="25" t="s">
        <v>4825</v>
      </c>
      <c r="H2625" s="22" t="s">
        <v>1551</v>
      </c>
      <c r="I2625" s="25" t="s">
        <v>4825</v>
      </c>
      <c r="J2625" s="11" t="str">
        <f t="shared" si="235"/>
        <v>IC.IT.211809</v>
      </c>
      <c r="K2625" s="2" t="s">
        <v>1192</v>
      </c>
      <c r="L2625" t="str">
        <f t="shared" si="236"/>
        <v>Cheek</v>
      </c>
      <c r="M2625" s="12" t="str">
        <f t="shared" si="237"/>
        <v>PI.IC.IT.211809.01</v>
      </c>
      <c r="N2625" s="12"/>
      <c r="O2625" s="12" t="str">
        <f t="shared" si="238"/>
        <v>PH.IC.IT.211809.01</v>
      </c>
      <c r="Q2625" s="12" t="str">
        <f t="shared" si="239"/>
        <v>CL.IC.IT.211809.01</v>
      </c>
    </row>
    <row r="2626" spans="1:17" ht="15">
      <c r="A2626" s="25" t="s">
        <v>4089</v>
      </c>
      <c r="B2626" s="25"/>
      <c r="C2626" s="22" t="s">
        <v>5577</v>
      </c>
      <c r="D2626" s="25"/>
      <c r="E2626" s="2" t="s">
        <v>965</v>
      </c>
      <c r="F2626" s="25" t="s">
        <v>4912</v>
      </c>
      <c r="G2626" s="25" t="s">
        <v>4826</v>
      </c>
      <c r="H2626" s="22" t="s">
        <v>1571</v>
      </c>
      <c r="I2626" s="25" t="s">
        <v>4827</v>
      </c>
      <c r="J2626" s="11" t="str">
        <f t="shared" si="235"/>
        <v>IC.IT.211810</v>
      </c>
      <c r="K2626" s="2" t="s">
        <v>1192</v>
      </c>
      <c r="L2626" t="str">
        <f t="shared" si="236"/>
        <v>Lip upper</v>
      </c>
      <c r="M2626" s="12" t="str">
        <f t="shared" si="237"/>
        <v>PI.IC.IT.211810.01</v>
      </c>
      <c r="N2626" s="12"/>
      <c r="O2626" s="12" t="str">
        <f t="shared" si="238"/>
        <v>PH.IC.IT.211810.01</v>
      </c>
      <c r="Q2626" s="12" t="str">
        <f t="shared" si="239"/>
        <v>CL.IC.IT.211810.01</v>
      </c>
    </row>
    <row r="2627" spans="1:17" ht="15">
      <c r="A2627" s="25" t="s">
        <v>4089</v>
      </c>
      <c r="B2627" s="25"/>
      <c r="C2627" s="22" t="s">
        <v>5577</v>
      </c>
      <c r="D2627" s="25"/>
      <c r="E2627" s="2" t="s">
        <v>965</v>
      </c>
      <c r="F2627" s="25" t="s">
        <v>4912</v>
      </c>
      <c r="G2627" s="25" t="s">
        <v>4828</v>
      </c>
      <c r="H2627" s="22" t="s">
        <v>1298</v>
      </c>
      <c r="I2627" s="25" t="s">
        <v>4829</v>
      </c>
      <c r="J2627" s="11" t="str">
        <f t="shared" si="235"/>
        <v>IC.IT.211811</v>
      </c>
      <c r="K2627" s="2" t="s">
        <v>1192</v>
      </c>
      <c r="L2627" t="str">
        <f t="shared" si="236"/>
        <v>Lip lower</v>
      </c>
      <c r="M2627" s="12" t="str">
        <f t="shared" si="237"/>
        <v>PI.IC.IT.211811.01</v>
      </c>
      <c r="N2627" s="12"/>
      <c r="O2627" s="12" t="str">
        <f t="shared" si="238"/>
        <v>PH.IC.IT.211811.01</v>
      </c>
      <c r="Q2627" s="12" t="str">
        <f t="shared" si="239"/>
        <v>CL.IC.IT.211811.01</v>
      </c>
    </row>
    <row r="2628" spans="1:17" ht="15">
      <c r="A2628" s="25" t="s">
        <v>4089</v>
      </c>
      <c r="B2628" s="25"/>
      <c r="C2628" s="22" t="s">
        <v>5577</v>
      </c>
      <c r="D2628" s="25"/>
      <c r="E2628" s="2" t="s">
        <v>965</v>
      </c>
      <c r="F2628" s="25" t="s">
        <v>4912</v>
      </c>
      <c r="G2628" s="25" t="s">
        <v>4830</v>
      </c>
      <c r="H2628" s="22" t="s">
        <v>1299</v>
      </c>
      <c r="I2628" s="25" t="s">
        <v>4830</v>
      </c>
      <c r="J2628" s="11" t="str">
        <f t="shared" si="235"/>
        <v>IC.IT.211812</v>
      </c>
      <c r="K2628" s="2" t="s">
        <v>1192</v>
      </c>
      <c r="L2628" t="str">
        <f t="shared" si="236"/>
        <v>Jaw</v>
      </c>
      <c r="M2628" s="12" t="str">
        <f t="shared" si="237"/>
        <v>PI.IC.IT.211812.01</v>
      </c>
      <c r="N2628" s="12"/>
      <c r="O2628" s="12" t="str">
        <f t="shared" si="238"/>
        <v>PH.IC.IT.211812.01</v>
      </c>
      <c r="Q2628" s="12" t="str">
        <f t="shared" si="239"/>
        <v>CL.IC.IT.211812.01</v>
      </c>
    </row>
    <row r="2629" spans="1:17" ht="15">
      <c r="A2629" s="25" t="s">
        <v>4089</v>
      </c>
      <c r="B2629" s="25"/>
      <c r="C2629" s="22" t="s">
        <v>5577</v>
      </c>
      <c r="D2629" s="25"/>
      <c r="E2629" s="2" t="s">
        <v>965</v>
      </c>
      <c r="F2629" s="25" t="s">
        <v>4912</v>
      </c>
      <c r="G2629" s="25" t="s">
        <v>4113</v>
      </c>
      <c r="H2629" s="22" t="s">
        <v>1300</v>
      </c>
      <c r="I2629" s="25" t="s">
        <v>4113</v>
      </c>
      <c r="J2629" s="11" t="str">
        <f t="shared" si="235"/>
        <v>IC.IT.211813</v>
      </c>
      <c r="K2629" s="2" t="s">
        <v>1192</v>
      </c>
      <c r="L2629" t="str">
        <f t="shared" si="236"/>
        <v>Neck</v>
      </c>
      <c r="M2629" s="12" t="str">
        <f t="shared" si="237"/>
        <v>PI.IC.IT.211813.01</v>
      </c>
      <c r="N2629" s="12"/>
      <c r="O2629" s="12" t="str">
        <f t="shared" si="238"/>
        <v>PH.IC.IT.211813.01</v>
      </c>
      <c r="Q2629" s="12" t="str">
        <f t="shared" si="239"/>
        <v>CL.IC.IT.211813.01</v>
      </c>
    </row>
    <row r="2630" spans="1:17" ht="15">
      <c r="A2630" s="25" t="s">
        <v>4089</v>
      </c>
      <c r="B2630" s="25"/>
      <c r="C2630" s="22" t="s">
        <v>5577</v>
      </c>
      <c r="D2630" s="25"/>
      <c r="E2630" s="2" t="s">
        <v>965</v>
      </c>
      <c r="F2630" s="25" t="s">
        <v>4912</v>
      </c>
      <c r="G2630" s="25" t="s">
        <v>4114</v>
      </c>
      <c r="H2630" s="22" t="s">
        <v>1301</v>
      </c>
      <c r="I2630" s="25" t="s">
        <v>4115</v>
      </c>
      <c r="J2630" s="11" t="str">
        <f t="shared" si="235"/>
        <v>IC.IT.211814</v>
      </c>
      <c r="K2630" s="2" t="s">
        <v>1192</v>
      </c>
      <c r="L2630" t="str">
        <f t="shared" si="236"/>
        <v>Tracheostomy site</v>
      </c>
      <c r="M2630" s="12" t="str">
        <f t="shared" si="237"/>
        <v>PI.IC.IT.211814.01</v>
      </c>
      <c r="N2630" s="12"/>
      <c r="O2630" s="12" t="str">
        <f t="shared" si="238"/>
        <v>PH.IC.IT.211814.01</v>
      </c>
      <c r="Q2630" s="12" t="str">
        <f t="shared" si="239"/>
        <v>CL.IC.IT.211814.01</v>
      </c>
    </row>
    <row r="2631" spans="1:17" ht="15">
      <c r="A2631" s="25" t="s">
        <v>4089</v>
      </c>
      <c r="B2631" s="25"/>
      <c r="C2631" s="22" t="s">
        <v>5577</v>
      </c>
      <c r="D2631" s="25"/>
      <c r="E2631" s="2" t="s">
        <v>965</v>
      </c>
      <c r="F2631" s="25" t="s">
        <v>4912</v>
      </c>
      <c r="G2631" s="25" t="s">
        <v>4116</v>
      </c>
      <c r="H2631" s="22" t="s">
        <v>1468</v>
      </c>
      <c r="I2631" s="25" t="s">
        <v>4116</v>
      </c>
      <c r="J2631" s="11" t="str">
        <f t="shared" si="235"/>
        <v>IC.IT.211815</v>
      </c>
      <c r="K2631" s="2" t="s">
        <v>1192</v>
      </c>
      <c r="L2631" t="str">
        <f t="shared" si="236"/>
        <v>Chin</v>
      </c>
      <c r="M2631" s="12" t="str">
        <f t="shared" si="237"/>
        <v>PI.IC.IT.211815.01</v>
      </c>
      <c r="N2631" s="12"/>
      <c r="O2631" s="12" t="str">
        <f t="shared" si="238"/>
        <v>PH.IC.IT.211815.01</v>
      </c>
      <c r="Q2631" s="12" t="str">
        <f t="shared" si="239"/>
        <v>CL.IC.IT.211815.01</v>
      </c>
    </row>
    <row r="2632" spans="1:17" ht="15">
      <c r="A2632" s="25" t="s">
        <v>4089</v>
      </c>
      <c r="B2632" s="25"/>
      <c r="C2632" s="22" t="s">
        <v>5577</v>
      </c>
      <c r="D2632" s="25" t="s">
        <v>4913</v>
      </c>
      <c r="E2632" s="2" t="s">
        <v>967</v>
      </c>
      <c r="F2632" s="25" t="s">
        <v>4914</v>
      </c>
      <c r="G2632" s="25" t="s">
        <v>4692</v>
      </c>
      <c r="H2632" s="22" t="s">
        <v>1396</v>
      </c>
      <c r="I2632" s="25" t="s">
        <v>4692</v>
      </c>
      <c r="J2632" s="11" t="str">
        <f t="shared" si="235"/>
        <v>IC.IT.211901</v>
      </c>
      <c r="K2632" s="2" t="s">
        <v>1192</v>
      </c>
      <c r="L2632" t="str">
        <f t="shared" si="236"/>
        <v>Hip</v>
      </c>
      <c r="M2632" s="12" t="str">
        <f t="shared" si="237"/>
        <v>PI.IC.IT.211901.01</v>
      </c>
      <c r="N2632" s="12"/>
      <c r="O2632" s="12" t="str">
        <f t="shared" si="238"/>
        <v>PH.IC.IT.211901.01</v>
      </c>
      <c r="Q2632" s="12" t="str">
        <f t="shared" si="239"/>
        <v>CL.IC.IT.211901.01</v>
      </c>
    </row>
    <row r="2633" spans="1:17" ht="15">
      <c r="A2633" s="25" t="s">
        <v>4089</v>
      </c>
      <c r="B2633" s="25"/>
      <c r="C2633" s="22" t="s">
        <v>5577</v>
      </c>
      <c r="D2633" s="25"/>
      <c r="E2633" s="2" t="s">
        <v>967</v>
      </c>
      <c r="F2633" s="25" t="s">
        <v>4914</v>
      </c>
      <c r="G2633" s="25" t="s">
        <v>4693</v>
      </c>
      <c r="H2633" s="22" t="s">
        <v>1398</v>
      </c>
      <c r="I2633" s="25" t="s">
        <v>4693</v>
      </c>
      <c r="J2633" s="11" t="str">
        <f t="shared" si="235"/>
        <v>IC.IT.211902</v>
      </c>
      <c r="K2633" s="2" t="s">
        <v>1192</v>
      </c>
      <c r="L2633" t="str">
        <f t="shared" si="236"/>
        <v>Groin</v>
      </c>
      <c r="M2633" s="12" t="str">
        <f t="shared" si="237"/>
        <v>PI.IC.IT.211902.01</v>
      </c>
      <c r="N2633" s="12"/>
      <c r="O2633" s="12" t="str">
        <f t="shared" si="238"/>
        <v>PH.IC.IT.211902.01</v>
      </c>
      <c r="Q2633" s="12" t="str">
        <f t="shared" si="239"/>
        <v>CL.IC.IT.211902.01</v>
      </c>
    </row>
    <row r="2634" spans="1:17" ht="15">
      <c r="A2634" s="25" t="s">
        <v>4089</v>
      </c>
      <c r="B2634" s="25"/>
      <c r="C2634" s="22" t="s">
        <v>5577</v>
      </c>
      <c r="D2634" s="25"/>
      <c r="E2634" s="2" t="s">
        <v>967</v>
      </c>
      <c r="F2634" s="25" t="s">
        <v>4914</v>
      </c>
      <c r="G2634" s="25" t="s">
        <v>4127</v>
      </c>
      <c r="H2634" s="22" t="s">
        <v>1400</v>
      </c>
      <c r="I2634" s="25" t="s">
        <v>4127</v>
      </c>
      <c r="J2634" s="11" t="str">
        <f t="shared" si="235"/>
        <v>IC.IT.211903</v>
      </c>
      <c r="K2634" s="2" t="s">
        <v>1192</v>
      </c>
      <c r="L2634" t="str">
        <f t="shared" si="236"/>
        <v>Penis</v>
      </c>
      <c r="M2634" s="12" t="str">
        <f t="shared" si="237"/>
        <v>PI.IC.IT.211903.01</v>
      </c>
      <c r="N2634" s="12"/>
      <c r="O2634" s="12" t="str">
        <f t="shared" si="238"/>
        <v>PH.IC.IT.211903.01</v>
      </c>
      <c r="Q2634" s="12" t="str">
        <f t="shared" si="239"/>
        <v>CL.IC.IT.211903.01</v>
      </c>
    </row>
    <row r="2635" spans="1:17" ht="15">
      <c r="A2635" s="25" t="s">
        <v>4089</v>
      </c>
      <c r="B2635" s="25"/>
      <c r="C2635" s="22" t="s">
        <v>5577</v>
      </c>
      <c r="D2635" s="25"/>
      <c r="E2635" s="2" t="s">
        <v>967</v>
      </c>
      <c r="F2635" s="25" t="s">
        <v>4914</v>
      </c>
      <c r="G2635" s="25" t="s">
        <v>4128</v>
      </c>
      <c r="H2635" s="22" t="s">
        <v>1402</v>
      </c>
      <c r="I2635" s="25" t="s">
        <v>4128</v>
      </c>
      <c r="J2635" s="11" t="str">
        <f t="shared" si="235"/>
        <v>IC.IT.211904</v>
      </c>
      <c r="K2635" s="2" t="s">
        <v>1192</v>
      </c>
      <c r="L2635" t="str">
        <f t="shared" si="236"/>
        <v>Labia</v>
      </c>
      <c r="M2635" s="12" t="str">
        <f t="shared" si="237"/>
        <v>PI.IC.IT.211904.01</v>
      </c>
      <c r="N2635" s="12"/>
      <c r="O2635" s="12" t="str">
        <f t="shared" si="238"/>
        <v>PH.IC.IT.211904.01</v>
      </c>
      <c r="Q2635" s="12" t="str">
        <f t="shared" si="239"/>
        <v>CL.IC.IT.211904.01</v>
      </c>
    </row>
    <row r="2636" spans="1:17" ht="15">
      <c r="A2636" s="25" t="s">
        <v>4089</v>
      </c>
      <c r="B2636" s="25"/>
      <c r="C2636" s="22" t="s">
        <v>5577</v>
      </c>
      <c r="D2636" s="25"/>
      <c r="E2636" s="2" t="s">
        <v>967</v>
      </c>
      <c r="F2636" s="25" t="s">
        <v>4914</v>
      </c>
      <c r="G2636" s="25" t="s">
        <v>4129</v>
      </c>
      <c r="H2636" s="22" t="s">
        <v>1404</v>
      </c>
      <c r="I2636" s="25" t="s">
        <v>4694</v>
      </c>
      <c r="J2636" s="11" t="str">
        <f t="shared" si="235"/>
        <v>IC.IT.211905</v>
      </c>
      <c r="K2636" s="2" t="s">
        <v>1192</v>
      </c>
      <c r="L2636" t="str">
        <f t="shared" si="236"/>
        <v>Perineum</v>
      </c>
      <c r="M2636" s="12" t="str">
        <f t="shared" si="237"/>
        <v>PI.IC.IT.211905.01</v>
      </c>
      <c r="N2636" s="12"/>
      <c r="O2636" s="12" t="str">
        <f t="shared" si="238"/>
        <v>PH.IC.IT.211905.01</v>
      </c>
      <c r="Q2636" s="12" t="str">
        <f t="shared" si="239"/>
        <v>CL.IC.IT.211905.01</v>
      </c>
    </row>
    <row r="2637" spans="1:17" ht="15">
      <c r="A2637" s="25" t="s">
        <v>4089</v>
      </c>
      <c r="B2637" s="25"/>
      <c r="C2637" s="22" t="s">
        <v>5577</v>
      </c>
      <c r="D2637" s="25"/>
      <c r="E2637" s="2" t="s">
        <v>967</v>
      </c>
      <c r="F2637" s="25" t="s">
        <v>4914</v>
      </c>
      <c r="G2637" s="25" t="s">
        <v>4695</v>
      </c>
      <c r="H2637" s="22" t="s">
        <v>1406</v>
      </c>
      <c r="I2637" s="25" t="s">
        <v>4696</v>
      </c>
      <c r="J2637" s="11" t="str">
        <f t="shared" si="235"/>
        <v>IC.IT.211906</v>
      </c>
      <c r="K2637" s="2" t="s">
        <v>1192</v>
      </c>
      <c r="L2637" t="str">
        <f t="shared" si="236"/>
        <v>Buttock(s)</v>
      </c>
      <c r="M2637" s="12" t="str">
        <f t="shared" si="237"/>
        <v>PI.IC.IT.211906.01</v>
      </c>
      <c r="N2637" s="12"/>
      <c r="O2637" s="12" t="str">
        <f t="shared" si="238"/>
        <v>PH.IC.IT.211906.01</v>
      </c>
      <c r="Q2637" s="12" t="str">
        <f t="shared" si="239"/>
        <v>CL.IC.IT.211906.01</v>
      </c>
    </row>
    <row r="2638" spans="1:17" ht="15">
      <c r="A2638" s="25" t="s">
        <v>4089</v>
      </c>
      <c r="B2638" s="25"/>
      <c r="C2638" s="22" t="s">
        <v>5577</v>
      </c>
      <c r="D2638" s="25"/>
      <c r="E2638" s="2" t="s">
        <v>967</v>
      </c>
      <c r="F2638" s="25" t="s">
        <v>4914</v>
      </c>
      <c r="G2638" s="25" t="s">
        <v>4134</v>
      </c>
      <c r="H2638" s="22" t="s">
        <v>1419</v>
      </c>
      <c r="I2638" s="25" t="s">
        <v>4134</v>
      </c>
      <c r="J2638" s="11" t="str">
        <f t="shared" si="235"/>
        <v>IC.IT.211907</v>
      </c>
      <c r="K2638" s="2" t="s">
        <v>1192</v>
      </c>
      <c r="L2638" t="str">
        <f t="shared" si="236"/>
        <v>Rectum</v>
      </c>
      <c r="M2638" s="12" t="str">
        <f t="shared" si="237"/>
        <v>PI.IC.IT.211907.01</v>
      </c>
      <c r="N2638" s="12"/>
      <c r="O2638" s="12" t="str">
        <f t="shared" si="238"/>
        <v>PH.IC.IT.211907.01</v>
      </c>
      <c r="Q2638" s="12" t="str">
        <f t="shared" si="239"/>
        <v>CL.IC.IT.211907.01</v>
      </c>
    </row>
    <row r="2639" spans="1:17" ht="15">
      <c r="A2639" s="25" t="s">
        <v>4089</v>
      </c>
      <c r="B2639" s="25"/>
      <c r="C2639" s="22" t="s">
        <v>5577</v>
      </c>
      <c r="D2639" s="25"/>
      <c r="E2639" s="2" t="s">
        <v>967</v>
      </c>
      <c r="F2639" s="25" t="s">
        <v>4914</v>
      </c>
      <c r="G2639" s="25" t="s">
        <v>4135</v>
      </c>
      <c r="H2639" s="22" t="s">
        <v>1550</v>
      </c>
      <c r="I2639" s="25" t="s">
        <v>4135</v>
      </c>
      <c r="J2639" s="11" t="str">
        <f t="shared" si="235"/>
        <v>IC.IT.211908</v>
      </c>
      <c r="K2639" s="2" t="s">
        <v>1192</v>
      </c>
      <c r="L2639" t="str">
        <f t="shared" si="236"/>
        <v>Sacrum</v>
      </c>
      <c r="M2639" s="12" t="str">
        <f t="shared" si="237"/>
        <v>PI.IC.IT.211908.01</v>
      </c>
      <c r="N2639" s="12"/>
      <c r="O2639" s="12" t="str">
        <f t="shared" si="238"/>
        <v>PH.IC.IT.211908.01</v>
      </c>
      <c r="Q2639" s="12" t="str">
        <f t="shared" si="239"/>
        <v>CL.IC.IT.211908.01</v>
      </c>
    </row>
    <row r="2640" spans="1:17" ht="15">
      <c r="A2640" s="25" t="s">
        <v>4089</v>
      </c>
      <c r="B2640" s="25"/>
      <c r="C2640" s="22" t="s">
        <v>5577</v>
      </c>
      <c r="D2640" s="25"/>
      <c r="E2640" s="2" t="s">
        <v>967</v>
      </c>
      <c r="F2640" s="25" t="s">
        <v>4914</v>
      </c>
      <c r="G2640" s="25" t="s">
        <v>4136</v>
      </c>
      <c r="H2640" s="22" t="s">
        <v>1551</v>
      </c>
      <c r="I2640" s="25" t="s">
        <v>4136</v>
      </c>
      <c r="J2640" s="11" t="str">
        <f t="shared" si="235"/>
        <v>IC.IT.211909</v>
      </c>
      <c r="K2640" s="2" t="s">
        <v>1192</v>
      </c>
      <c r="L2640" t="str">
        <f t="shared" si="236"/>
        <v>Coccyx</v>
      </c>
      <c r="M2640" s="12" t="str">
        <f t="shared" si="237"/>
        <v>PI.IC.IT.211909.01</v>
      </c>
      <c r="N2640" s="12"/>
      <c r="O2640" s="12" t="str">
        <f t="shared" si="238"/>
        <v>PH.IC.IT.211909.01</v>
      </c>
      <c r="Q2640" s="12" t="str">
        <f t="shared" si="239"/>
        <v>CL.IC.IT.211909.01</v>
      </c>
    </row>
    <row r="2641" spans="1:17" ht="15">
      <c r="A2641" s="25" t="s">
        <v>4089</v>
      </c>
      <c r="B2641" s="25"/>
      <c r="C2641" s="22" t="s">
        <v>5577</v>
      </c>
      <c r="D2641" s="25"/>
      <c r="E2641" s="2" t="s">
        <v>967</v>
      </c>
      <c r="F2641" s="25" t="s">
        <v>4914</v>
      </c>
      <c r="G2641" s="25" t="s">
        <v>4137</v>
      </c>
      <c r="H2641" s="22" t="s">
        <v>1571</v>
      </c>
      <c r="I2641" s="25" t="s">
        <v>4137</v>
      </c>
      <c r="J2641" s="11" t="str">
        <f t="shared" si="235"/>
        <v>IC.IT.211910</v>
      </c>
      <c r="K2641" s="2" t="s">
        <v>1192</v>
      </c>
      <c r="L2641" t="str">
        <f t="shared" si="236"/>
        <v>Scrotum</v>
      </c>
      <c r="M2641" s="12" t="str">
        <f t="shared" si="237"/>
        <v>PI.IC.IT.211910.01</v>
      </c>
      <c r="N2641" s="12"/>
      <c r="O2641" s="12" t="str">
        <f t="shared" si="238"/>
        <v>PH.IC.IT.211910.01</v>
      </c>
      <c r="Q2641" s="12" t="str">
        <f t="shared" si="239"/>
        <v>CL.IC.IT.211910.01</v>
      </c>
    </row>
    <row r="2642" spans="1:17" ht="15">
      <c r="A2642" s="25" t="s">
        <v>4089</v>
      </c>
      <c r="B2642" s="25"/>
      <c r="C2642" s="22" t="s">
        <v>5577</v>
      </c>
      <c r="D2642" s="25" t="s">
        <v>4957</v>
      </c>
      <c r="E2642" s="2" t="s">
        <v>6396</v>
      </c>
      <c r="F2642" s="25" t="s">
        <v>5113</v>
      </c>
      <c r="G2642" s="25" t="s">
        <v>4568</v>
      </c>
      <c r="H2642" s="22" t="s">
        <v>1396</v>
      </c>
      <c r="I2642" s="25" t="s">
        <v>4568</v>
      </c>
      <c r="J2642" s="11" t="str">
        <f t="shared" si="235"/>
        <v>IC.IT.212001</v>
      </c>
      <c r="K2642" s="2" t="s">
        <v>1192</v>
      </c>
      <c r="L2642" t="str">
        <f t="shared" si="236"/>
        <v>Shoulder</v>
      </c>
      <c r="M2642" s="12" t="str">
        <f t="shared" si="237"/>
        <v>PI.IC.IT.212001.01</v>
      </c>
      <c r="N2642" s="12"/>
      <c r="O2642" s="12" t="str">
        <f t="shared" si="238"/>
        <v>PH.IC.IT.212001.01</v>
      </c>
      <c r="Q2642" s="12" t="str">
        <f t="shared" si="239"/>
        <v>CL.IC.IT.212001.01</v>
      </c>
    </row>
    <row r="2643" spans="1:17" ht="15">
      <c r="A2643" s="25" t="s">
        <v>4089</v>
      </c>
      <c r="B2643" s="25"/>
      <c r="C2643" s="22" t="s">
        <v>5577</v>
      </c>
      <c r="D2643" s="25"/>
      <c r="E2643" s="2" t="s">
        <v>6396</v>
      </c>
      <c r="F2643" s="25" t="s">
        <v>5113</v>
      </c>
      <c r="G2643" s="25" t="s">
        <v>4968</v>
      </c>
      <c r="H2643" s="22" t="s">
        <v>1398</v>
      </c>
      <c r="I2643" s="25" t="s">
        <v>4968</v>
      </c>
      <c r="J2643" s="11" t="str">
        <f t="shared" si="235"/>
        <v>IC.IT.212002</v>
      </c>
      <c r="K2643" s="2" t="s">
        <v>1192</v>
      </c>
      <c r="L2643" t="str">
        <f t="shared" si="236"/>
        <v>Clavicle</v>
      </c>
      <c r="M2643" s="12" t="str">
        <f t="shared" si="237"/>
        <v>PI.IC.IT.212002.01</v>
      </c>
      <c r="N2643" s="12"/>
      <c r="O2643" s="12" t="str">
        <f t="shared" si="238"/>
        <v>PH.IC.IT.212002.01</v>
      </c>
      <c r="Q2643" s="12" t="str">
        <f t="shared" si="239"/>
        <v>CL.IC.IT.212002.01</v>
      </c>
    </row>
    <row r="2644" spans="1:17" ht="15">
      <c r="A2644" s="25" t="s">
        <v>4089</v>
      </c>
      <c r="B2644" s="25"/>
      <c r="C2644" s="22" t="s">
        <v>5577</v>
      </c>
      <c r="D2644" s="25"/>
      <c r="E2644" s="2" t="s">
        <v>6396</v>
      </c>
      <c r="F2644" s="25" t="s">
        <v>5113</v>
      </c>
      <c r="G2644" s="25" t="s">
        <v>4800</v>
      </c>
      <c r="H2644" s="22" t="s">
        <v>1400</v>
      </c>
      <c r="I2644" s="25" t="s">
        <v>4800</v>
      </c>
      <c r="J2644" s="11" t="str">
        <f t="shared" si="235"/>
        <v>IC.IT.212003</v>
      </c>
      <c r="K2644" s="2" t="s">
        <v>1192</v>
      </c>
      <c r="L2644" t="str">
        <f t="shared" si="236"/>
        <v>Breast</v>
      </c>
      <c r="M2644" s="12" t="str">
        <f t="shared" si="237"/>
        <v>PI.IC.IT.212003.01</v>
      </c>
      <c r="N2644" s="12"/>
      <c r="O2644" s="12" t="str">
        <f t="shared" si="238"/>
        <v>PH.IC.IT.212003.01</v>
      </c>
      <c r="Q2644" s="12" t="str">
        <f t="shared" si="239"/>
        <v>CL.IC.IT.212003.01</v>
      </c>
    </row>
    <row r="2645" spans="1:17" ht="15">
      <c r="A2645" s="25" t="s">
        <v>4089</v>
      </c>
      <c r="B2645" s="25"/>
      <c r="C2645" s="22" t="s">
        <v>5577</v>
      </c>
      <c r="D2645" s="25"/>
      <c r="E2645" s="2" t="s">
        <v>6396</v>
      </c>
      <c r="F2645" s="25" t="s">
        <v>5113</v>
      </c>
      <c r="G2645" s="25" t="s">
        <v>3988</v>
      </c>
      <c r="H2645" s="22" t="s">
        <v>1402</v>
      </c>
      <c r="I2645" s="25" t="s">
        <v>3988</v>
      </c>
      <c r="J2645" s="11" t="str">
        <f t="shared" si="235"/>
        <v>IC.IT.212004</v>
      </c>
      <c r="K2645" s="2" t="s">
        <v>1192</v>
      </c>
      <c r="L2645" t="str">
        <f t="shared" si="236"/>
        <v>Sternum</v>
      </c>
      <c r="M2645" s="12" t="str">
        <f t="shared" si="237"/>
        <v>PI.IC.IT.212004.01</v>
      </c>
      <c r="N2645" s="12"/>
      <c r="O2645" s="12" t="str">
        <f t="shared" si="238"/>
        <v>PH.IC.IT.212004.01</v>
      </c>
      <c r="Q2645" s="12" t="str">
        <f t="shared" si="239"/>
        <v>CL.IC.IT.212004.01</v>
      </c>
    </row>
    <row r="2646" spans="1:17" ht="15">
      <c r="A2646" s="25" t="s">
        <v>4089</v>
      </c>
      <c r="B2646" s="25"/>
      <c r="C2646" s="22" t="s">
        <v>5577</v>
      </c>
      <c r="D2646" s="25"/>
      <c r="E2646" s="2" t="s">
        <v>6396</v>
      </c>
      <c r="F2646" s="25" t="s">
        <v>5113</v>
      </c>
      <c r="G2646" s="25" t="s">
        <v>4386</v>
      </c>
      <c r="H2646" s="22" t="s">
        <v>1404</v>
      </c>
      <c r="I2646" s="25" t="s">
        <v>4386</v>
      </c>
      <c r="J2646" s="11" t="str">
        <f t="shared" si="235"/>
        <v>IC.IT.212005</v>
      </c>
      <c r="K2646" s="2" t="s">
        <v>1192</v>
      </c>
      <c r="L2646" t="str">
        <f t="shared" si="236"/>
        <v>Chest</v>
      </c>
      <c r="M2646" s="12" t="str">
        <f t="shared" si="237"/>
        <v>PI.IC.IT.212005.01</v>
      </c>
      <c r="N2646" s="12"/>
      <c r="O2646" s="12" t="str">
        <f t="shared" si="238"/>
        <v>PH.IC.IT.212005.01</v>
      </c>
      <c r="Q2646" s="12" t="str">
        <f t="shared" si="239"/>
        <v>CL.IC.IT.212005.01</v>
      </c>
    </row>
    <row r="2647" spans="1:17" ht="15">
      <c r="A2647" s="25" t="s">
        <v>4089</v>
      </c>
      <c r="B2647" s="25"/>
      <c r="C2647" s="22" t="s">
        <v>5577</v>
      </c>
      <c r="D2647" s="25"/>
      <c r="E2647" s="2" t="s">
        <v>6396</v>
      </c>
      <c r="F2647" s="25" t="s">
        <v>5113</v>
      </c>
      <c r="G2647" s="25" t="s">
        <v>4801</v>
      </c>
      <c r="H2647" s="22" t="s">
        <v>1406</v>
      </c>
      <c r="I2647" s="25" t="s">
        <v>4801</v>
      </c>
      <c r="J2647" s="11" t="str">
        <f t="shared" si="235"/>
        <v>IC.IT.212006</v>
      </c>
      <c r="K2647" s="2" t="s">
        <v>1192</v>
      </c>
      <c r="L2647" t="str">
        <f t="shared" si="236"/>
        <v>Mediastinal</v>
      </c>
      <c r="M2647" s="12" t="str">
        <f t="shared" si="237"/>
        <v>PI.IC.IT.212006.01</v>
      </c>
      <c r="N2647" s="12"/>
      <c r="O2647" s="12" t="str">
        <f t="shared" si="238"/>
        <v>PH.IC.IT.212006.01</v>
      </c>
      <c r="Q2647" s="12" t="str">
        <f t="shared" si="239"/>
        <v>CL.IC.IT.212006.01</v>
      </c>
    </row>
    <row r="2648" spans="1:17" ht="15">
      <c r="A2648" s="25" t="s">
        <v>4089</v>
      </c>
      <c r="B2648" s="25"/>
      <c r="C2648" s="22" t="s">
        <v>5577</v>
      </c>
      <c r="D2648" s="25"/>
      <c r="E2648" s="2" t="s">
        <v>6396</v>
      </c>
      <c r="F2648" s="25" t="s">
        <v>5113</v>
      </c>
      <c r="G2648" s="25" t="s">
        <v>1234</v>
      </c>
      <c r="H2648" s="22" t="s">
        <v>1419</v>
      </c>
      <c r="I2648" s="25" t="s">
        <v>1234</v>
      </c>
      <c r="J2648" s="11" t="str">
        <f t="shared" si="235"/>
        <v>IC.IT.212007</v>
      </c>
      <c r="K2648" s="2" t="s">
        <v>1192</v>
      </c>
      <c r="L2648" t="str">
        <f t="shared" si="236"/>
        <v>Back</v>
      </c>
      <c r="M2648" s="12" t="str">
        <f t="shared" si="237"/>
        <v>PI.IC.IT.212007.01</v>
      </c>
      <c r="N2648" s="12"/>
      <c r="O2648" s="12" t="str">
        <f t="shared" si="238"/>
        <v>PH.IC.IT.212007.01</v>
      </c>
      <c r="Q2648" s="12" t="str">
        <f t="shared" si="239"/>
        <v>CL.IC.IT.212007.01</v>
      </c>
    </row>
    <row r="2649" spans="1:17" ht="15">
      <c r="A2649" s="25" t="s">
        <v>4089</v>
      </c>
      <c r="B2649" s="25"/>
      <c r="C2649" s="22" t="s">
        <v>5577</v>
      </c>
      <c r="D2649" s="25"/>
      <c r="E2649" s="2" t="s">
        <v>6396</v>
      </c>
      <c r="F2649" s="25" t="s">
        <v>5113</v>
      </c>
      <c r="G2649" s="25" t="s">
        <v>4105</v>
      </c>
      <c r="H2649" s="22" t="s">
        <v>1550</v>
      </c>
      <c r="I2649" s="25" t="s">
        <v>4105</v>
      </c>
      <c r="J2649" s="11" t="str">
        <f t="shared" si="235"/>
        <v>IC.IT.212008</v>
      </c>
      <c r="K2649" s="2" t="s">
        <v>1192</v>
      </c>
      <c r="L2649" t="str">
        <f t="shared" si="236"/>
        <v>Spine</v>
      </c>
      <c r="M2649" s="12" t="str">
        <f t="shared" si="237"/>
        <v>PI.IC.IT.212008.01</v>
      </c>
      <c r="N2649" s="12"/>
      <c r="O2649" s="12" t="str">
        <f t="shared" si="238"/>
        <v>PH.IC.IT.212008.01</v>
      </c>
      <c r="Q2649" s="12" t="str">
        <f t="shared" si="239"/>
        <v>CL.IC.IT.212008.01</v>
      </c>
    </row>
    <row r="2650" spans="1:17" ht="15">
      <c r="A2650" s="25" t="s">
        <v>4089</v>
      </c>
      <c r="B2650" s="25"/>
      <c r="C2650" s="22" t="s">
        <v>5577</v>
      </c>
      <c r="D2650" s="25"/>
      <c r="E2650" s="2" t="s">
        <v>6396</v>
      </c>
      <c r="F2650" s="25" t="s">
        <v>5113</v>
      </c>
      <c r="G2650" s="25" t="s">
        <v>4802</v>
      </c>
      <c r="H2650" s="22" t="s">
        <v>1551</v>
      </c>
      <c r="I2650" s="25" t="s">
        <v>4802</v>
      </c>
      <c r="J2650" s="11" t="str">
        <f t="shared" si="235"/>
        <v>IC.IT.212009</v>
      </c>
      <c r="K2650" s="2" t="s">
        <v>1192</v>
      </c>
      <c r="L2650" t="str">
        <f t="shared" si="236"/>
        <v>Scapula</v>
      </c>
      <c r="M2650" s="12" t="str">
        <f t="shared" si="237"/>
        <v>PI.IC.IT.212009.01</v>
      </c>
      <c r="N2650" s="12"/>
      <c r="O2650" s="12" t="str">
        <f t="shared" si="238"/>
        <v>PH.IC.IT.212009.01</v>
      </c>
      <c r="Q2650" s="12" t="str">
        <f t="shared" si="239"/>
        <v>CL.IC.IT.212009.01</v>
      </c>
    </row>
    <row r="2651" spans="1:17" ht="15">
      <c r="A2651" s="25" t="s">
        <v>4089</v>
      </c>
      <c r="B2651" s="25"/>
      <c r="C2651" s="22" t="s">
        <v>5577</v>
      </c>
      <c r="D2651" s="25" t="s">
        <v>5114</v>
      </c>
      <c r="E2651" s="2" t="s">
        <v>5577</v>
      </c>
      <c r="F2651" s="25" t="s">
        <v>5115</v>
      </c>
      <c r="G2651" s="25" t="s">
        <v>1937</v>
      </c>
      <c r="H2651" s="22" t="s">
        <v>1396</v>
      </c>
      <c r="I2651" s="25" t="s">
        <v>1937</v>
      </c>
      <c r="J2651" s="11" t="str">
        <f t="shared" si="235"/>
        <v>IC.IT.212101</v>
      </c>
      <c r="K2651" s="2" t="s">
        <v>1192</v>
      </c>
      <c r="L2651" t="str">
        <f t="shared" si="236"/>
        <v>Pink</v>
      </c>
      <c r="M2651" s="12" t="str">
        <f t="shared" si="237"/>
        <v>PI.IC.IT.212101.01</v>
      </c>
      <c r="N2651" s="12"/>
      <c r="O2651" s="12" t="str">
        <f t="shared" si="238"/>
        <v>PH.IC.IT.212101.01</v>
      </c>
      <c r="Q2651" s="12" t="str">
        <f t="shared" si="239"/>
        <v>CL.IC.IT.212101.01</v>
      </c>
    </row>
    <row r="2652" spans="1:17" ht="15">
      <c r="A2652" s="25" t="s">
        <v>4089</v>
      </c>
      <c r="B2652" s="25"/>
      <c r="C2652" s="22" t="s">
        <v>5577</v>
      </c>
      <c r="D2652" s="25"/>
      <c r="E2652" s="2" t="s">
        <v>5577</v>
      </c>
      <c r="F2652" s="25" t="s">
        <v>5115</v>
      </c>
      <c r="G2652" s="25" t="s">
        <v>1560</v>
      </c>
      <c r="H2652" s="22" t="s">
        <v>1398</v>
      </c>
      <c r="I2652" s="25" t="s">
        <v>1560</v>
      </c>
      <c r="J2652" s="11" t="str">
        <f t="shared" si="235"/>
        <v>IC.IT.212102</v>
      </c>
      <c r="K2652" s="2" t="s">
        <v>1192</v>
      </c>
      <c r="L2652" t="str">
        <f t="shared" si="236"/>
        <v>Red</v>
      </c>
      <c r="M2652" s="12" t="str">
        <f t="shared" si="237"/>
        <v>PI.IC.IT.212102.01</v>
      </c>
      <c r="N2652" s="12"/>
      <c r="O2652" s="12" t="str">
        <f t="shared" si="238"/>
        <v>PH.IC.IT.212102.01</v>
      </c>
      <c r="Q2652" s="12" t="str">
        <f t="shared" si="239"/>
        <v>CL.IC.IT.212102.01</v>
      </c>
    </row>
    <row r="2653" spans="1:17" ht="15">
      <c r="A2653" s="25" t="s">
        <v>4089</v>
      </c>
      <c r="B2653" s="25"/>
      <c r="C2653" s="22" t="s">
        <v>5577</v>
      </c>
      <c r="D2653" s="25"/>
      <c r="E2653" s="2" t="s">
        <v>5577</v>
      </c>
      <c r="F2653" s="25" t="s">
        <v>5115</v>
      </c>
      <c r="G2653" s="25" t="s">
        <v>2103</v>
      </c>
      <c r="H2653" s="22" t="s">
        <v>1400</v>
      </c>
      <c r="I2653" s="25" t="s">
        <v>2103</v>
      </c>
      <c r="J2653" s="11" t="str">
        <f t="shared" si="235"/>
        <v>IC.IT.212103</v>
      </c>
      <c r="K2653" s="2" t="s">
        <v>1192</v>
      </c>
      <c r="L2653" t="str">
        <f t="shared" si="236"/>
        <v>Yellow</v>
      </c>
      <c r="M2653" s="12" t="str">
        <f t="shared" si="237"/>
        <v>PI.IC.IT.212103.01</v>
      </c>
      <c r="N2653" s="12"/>
      <c r="O2653" s="12" t="str">
        <f t="shared" si="238"/>
        <v>PH.IC.IT.212103.01</v>
      </c>
      <c r="Q2653" s="12" t="str">
        <f t="shared" si="239"/>
        <v>CL.IC.IT.212103.01</v>
      </c>
    </row>
    <row r="2654" spans="1:17" ht="15">
      <c r="A2654" s="25" t="s">
        <v>4089</v>
      </c>
      <c r="B2654" s="25"/>
      <c r="C2654" s="22" t="s">
        <v>5577</v>
      </c>
      <c r="D2654" s="25"/>
      <c r="E2654" s="2" t="s">
        <v>5577</v>
      </c>
      <c r="F2654" s="25" t="s">
        <v>5115</v>
      </c>
      <c r="G2654" s="25" t="s">
        <v>3124</v>
      </c>
      <c r="H2654" s="22" t="s">
        <v>1402</v>
      </c>
      <c r="I2654" s="25" t="s">
        <v>3124</v>
      </c>
      <c r="J2654" s="11" t="str">
        <f t="shared" si="235"/>
        <v>IC.IT.212104</v>
      </c>
      <c r="K2654" s="2" t="s">
        <v>1192</v>
      </c>
      <c r="L2654" t="str">
        <f t="shared" si="236"/>
        <v>White</v>
      </c>
      <c r="M2654" s="12" t="str">
        <f t="shared" si="237"/>
        <v>PI.IC.IT.212104.01</v>
      </c>
      <c r="N2654" s="12"/>
      <c r="O2654" s="12" t="str">
        <f t="shared" si="238"/>
        <v>PH.IC.IT.212104.01</v>
      </c>
      <c r="Q2654" s="12" t="str">
        <f t="shared" si="239"/>
        <v>CL.IC.IT.212104.01</v>
      </c>
    </row>
    <row r="2655" spans="1:17" ht="15">
      <c r="A2655" s="25" t="s">
        <v>4089</v>
      </c>
      <c r="B2655" s="25"/>
      <c r="C2655" s="22" t="s">
        <v>5577</v>
      </c>
      <c r="D2655" s="25"/>
      <c r="E2655" s="2" t="s">
        <v>5577</v>
      </c>
      <c r="F2655" s="25" t="s">
        <v>5115</v>
      </c>
      <c r="G2655" s="25" t="s">
        <v>4944</v>
      </c>
      <c r="H2655" s="22" t="s">
        <v>1404</v>
      </c>
      <c r="I2655" s="25" t="s">
        <v>4944</v>
      </c>
      <c r="J2655" s="11" t="str">
        <f t="shared" si="235"/>
        <v>IC.IT.212105</v>
      </c>
      <c r="K2655" s="2" t="s">
        <v>1192</v>
      </c>
      <c r="L2655" t="str">
        <f t="shared" si="236"/>
        <v>Gray</v>
      </c>
      <c r="M2655" s="12" t="str">
        <f t="shared" si="237"/>
        <v>PI.IC.IT.212105.01</v>
      </c>
      <c r="N2655" s="12"/>
      <c r="O2655" s="12" t="str">
        <f t="shared" si="238"/>
        <v>PH.IC.IT.212105.01</v>
      </c>
      <c r="Q2655" s="12" t="str">
        <f t="shared" si="239"/>
        <v>CL.IC.IT.212105.01</v>
      </c>
    </row>
    <row r="2656" spans="1:17" ht="15">
      <c r="A2656" s="25" t="s">
        <v>4089</v>
      </c>
      <c r="B2656" s="25"/>
      <c r="C2656" s="22" t="s">
        <v>5577</v>
      </c>
      <c r="D2656" s="25"/>
      <c r="E2656" s="2" t="s">
        <v>5577</v>
      </c>
      <c r="F2656" s="25" t="s">
        <v>5115</v>
      </c>
      <c r="G2656" s="25" t="s">
        <v>1436</v>
      </c>
      <c r="H2656" s="22" t="s">
        <v>1406</v>
      </c>
      <c r="I2656" s="25" t="s">
        <v>1436</v>
      </c>
      <c r="J2656" s="11" t="str">
        <f t="shared" si="235"/>
        <v>IC.IT.212106</v>
      </c>
      <c r="K2656" s="2" t="s">
        <v>1192</v>
      </c>
      <c r="L2656" t="str">
        <f t="shared" si="236"/>
        <v>Tan</v>
      </c>
      <c r="M2656" s="12" t="str">
        <f t="shared" si="237"/>
        <v>PI.IC.IT.212106.01</v>
      </c>
      <c r="N2656" s="12"/>
      <c r="O2656" s="12" t="str">
        <f t="shared" si="238"/>
        <v>PH.IC.IT.212106.01</v>
      </c>
      <c r="Q2656" s="12" t="str">
        <f t="shared" si="239"/>
        <v>CL.IC.IT.212106.01</v>
      </c>
    </row>
    <row r="2657" spans="1:17" ht="15">
      <c r="A2657" s="25" t="s">
        <v>4089</v>
      </c>
      <c r="B2657" s="25"/>
      <c r="C2657" s="22" t="s">
        <v>5577</v>
      </c>
      <c r="D2657" s="25"/>
      <c r="E2657" s="2" t="s">
        <v>5577</v>
      </c>
      <c r="F2657" s="25" t="s">
        <v>5115</v>
      </c>
      <c r="G2657" s="25" t="s">
        <v>1434</v>
      </c>
      <c r="H2657" s="22" t="s">
        <v>1419</v>
      </c>
      <c r="I2657" s="25" t="s">
        <v>1434</v>
      </c>
      <c r="J2657" s="11" t="str">
        <f t="shared" si="235"/>
        <v>IC.IT.212107</v>
      </c>
      <c r="K2657" s="2" t="s">
        <v>1192</v>
      </c>
      <c r="L2657" t="str">
        <f t="shared" si="236"/>
        <v>Green</v>
      </c>
      <c r="M2657" s="12" t="str">
        <f t="shared" si="237"/>
        <v>PI.IC.IT.212107.01</v>
      </c>
      <c r="N2657" s="12"/>
      <c r="O2657" s="12" t="str">
        <f t="shared" si="238"/>
        <v>PH.IC.IT.212107.01</v>
      </c>
      <c r="Q2657" s="12" t="str">
        <f t="shared" si="239"/>
        <v>CL.IC.IT.212107.01</v>
      </c>
    </row>
    <row r="2658" spans="1:17" ht="15">
      <c r="A2658" s="25" t="s">
        <v>4089</v>
      </c>
      <c r="B2658" s="25"/>
      <c r="C2658" s="22" t="s">
        <v>5577</v>
      </c>
      <c r="D2658" s="25"/>
      <c r="E2658" s="2" t="s">
        <v>5577</v>
      </c>
      <c r="F2658" s="25" t="s">
        <v>5115</v>
      </c>
      <c r="G2658" s="25" t="s">
        <v>2618</v>
      </c>
      <c r="H2658" s="22" t="s">
        <v>1550</v>
      </c>
      <c r="I2658" s="25" t="s">
        <v>2618</v>
      </c>
      <c r="J2658" s="11" t="str">
        <f t="shared" si="235"/>
        <v>IC.IT.212108</v>
      </c>
      <c r="K2658" s="2" t="s">
        <v>1192</v>
      </c>
      <c r="L2658" t="str">
        <f t="shared" si="236"/>
        <v>Black</v>
      </c>
      <c r="M2658" s="12" t="str">
        <f t="shared" si="237"/>
        <v>PI.IC.IT.212108.01</v>
      </c>
      <c r="N2658" s="12"/>
      <c r="O2658" s="12" t="str">
        <f t="shared" si="238"/>
        <v>PH.IC.IT.212108.01</v>
      </c>
      <c r="Q2658" s="12" t="str">
        <f t="shared" si="239"/>
        <v>CL.IC.IT.212108.01</v>
      </c>
    </row>
    <row r="2659" spans="1:17" ht="15">
      <c r="A2659" s="25" t="s">
        <v>4089</v>
      </c>
      <c r="B2659" s="25"/>
      <c r="C2659" s="22" t="s">
        <v>5577</v>
      </c>
      <c r="D2659" s="25" t="s">
        <v>5116</v>
      </c>
      <c r="E2659" s="2" t="s">
        <v>5751</v>
      </c>
      <c r="F2659" s="25" t="s">
        <v>4837</v>
      </c>
      <c r="G2659" s="25" t="s">
        <v>4947</v>
      </c>
      <c r="H2659" s="22" t="s">
        <v>1396</v>
      </c>
      <c r="I2659" s="25" t="s">
        <v>4808</v>
      </c>
      <c r="J2659" s="11" t="str">
        <f t="shared" si="235"/>
        <v>IC.IT.212201</v>
      </c>
      <c r="K2659" s="2" t="s">
        <v>1192</v>
      </c>
      <c r="L2659" t="str">
        <f t="shared" si="236"/>
        <v xml:space="preserve">      Present on admit: specify date</v>
      </c>
      <c r="M2659" s="12" t="str">
        <f t="shared" si="237"/>
        <v>PI.IC.IT.212201.01</v>
      </c>
      <c r="N2659" s="12"/>
      <c r="O2659" s="12" t="str">
        <f t="shared" si="238"/>
        <v>PH.IC.IT.212201.01</v>
      </c>
      <c r="Q2659" s="12" t="str">
        <f t="shared" si="239"/>
        <v>CL.IC.IT.212201.01</v>
      </c>
    </row>
    <row r="2660" spans="1:17" ht="15">
      <c r="A2660" s="25" t="s">
        <v>4089</v>
      </c>
      <c r="B2660" s="25"/>
      <c r="C2660" s="22" t="s">
        <v>5577</v>
      </c>
      <c r="D2660" s="25"/>
      <c r="E2660" s="2" t="s">
        <v>5751</v>
      </c>
      <c r="F2660" s="25" t="s">
        <v>4837</v>
      </c>
      <c r="G2660" s="25" t="s">
        <v>4809</v>
      </c>
      <c r="H2660" s="22" t="s">
        <v>1398</v>
      </c>
      <c r="I2660" s="25" t="s">
        <v>4810</v>
      </c>
      <c r="J2660" s="11" t="str">
        <f t="shared" si="235"/>
        <v>IC.IT.212202</v>
      </c>
      <c r="K2660" s="2" t="s">
        <v>1192</v>
      </c>
      <c r="L2660" t="str">
        <f t="shared" si="236"/>
        <v xml:space="preserve">      Noted at this time: specify date</v>
      </c>
      <c r="M2660" s="12" t="str">
        <f t="shared" si="237"/>
        <v>PI.IC.IT.212202.01</v>
      </c>
      <c r="N2660" s="12"/>
      <c r="O2660" s="12" t="str">
        <f t="shared" si="238"/>
        <v>PH.IC.IT.212202.01</v>
      </c>
      <c r="Q2660" s="12" t="str">
        <f t="shared" si="239"/>
        <v>CL.IC.IT.212202.01</v>
      </c>
    </row>
    <row r="2661" spans="1:17" ht="15">
      <c r="A2661" s="25" t="s">
        <v>4089</v>
      </c>
      <c r="B2661" s="25"/>
      <c r="C2661" s="22" t="s">
        <v>5577</v>
      </c>
      <c r="D2661" s="25" t="s">
        <v>4838</v>
      </c>
      <c r="E2661" s="2" t="s">
        <v>5753</v>
      </c>
      <c r="F2661" s="25" t="s">
        <v>4837</v>
      </c>
      <c r="G2661" s="25" t="s">
        <v>4812</v>
      </c>
      <c r="H2661" s="22" t="s">
        <v>1396</v>
      </c>
      <c r="I2661" s="25" t="s">
        <v>4813</v>
      </c>
      <c r="J2661" s="11" t="str">
        <f t="shared" si="235"/>
        <v>IC.IT.212301</v>
      </c>
      <c r="K2661" s="2" t="s">
        <v>1192</v>
      </c>
      <c r="L2661" t="str">
        <f t="shared" si="236"/>
        <v xml:space="preserve">      Stage I: intact skin non-blanchable redness</v>
      </c>
      <c r="M2661" s="12" t="str">
        <f t="shared" si="237"/>
        <v>PI.IC.IT.212301.01</v>
      </c>
      <c r="N2661" s="12"/>
      <c r="O2661" s="12" t="str">
        <f t="shared" si="238"/>
        <v>PH.IC.IT.212301.01</v>
      </c>
      <c r="Q2661" s="12" t="str">
        <f t="shared" si="239"/>
        <v>CL.IC.IT.212301.01</v>
      </c>
    </row>
    <row r="2662" spans="1:17" ht="15">
      <c r="A2662" s="25" t="s">
        <v>4089</v>
      </c>
      <c r="B2662" s="25"/>
      <c r="C2662" s="22" t="s">
        <v>5577</v>
      </c>
      <c r="D2662" s="25"/>
      <c r="E2662" s="2" t="s">
        <v>5753</v>
      </c>
      <c r="F2662" s="25" t="s">
        <v>4837</v>
      </c>
      <c r="G2662" s="25" t="s">
        <v>4814</v>
      </c>
      <c r="H2662" s="22" t="s">
        <v>1398</v>
      </c>
      <c r="I2662" s="25" t="s">
        <v>4815</v>
      </c>
      <c r="J2662" s="11" t="str">
        <f t="shared" si="235"/>
        <v>IC.IT.212302</v>
      </c>
      <c r="K2662" s="2" t="s">
        <v>1192</v>
      </c>
      <c r="L2662" t="str">
        <f t="shared" si="236"/>
        <v xml:space="preserve">      Stage II: partial thickness or blister</v>
      </c>
      <c r="M2662" s="12" t="str">
        <f t="shared" si="237"/>
        <v>PI.IC.IT.212302.01</v>
      </c>
      <c r="N2662" s="12"/>
      <c r="O2662" s="12" t="str">
        <f t="shared" si="238"/>
        <v>PH.IC.IT.212302.01</v>
      </c>
      <c r="Q2662" s="12" t="str">
        <f t="shared" si="239"/>
        <v>CL.IC.IT.212302.01</v>
      </c>
    </row>
    <row r="2663" spans="1:17" ht="15">
      <c r="A2663" s="25" t="s">
        <v>4089</v>
      </c>
      <c r="B2663" s="25"/>
      <c r="C2663" s="22" t="s">
        <v>5577</v>
      </c>
      <c r="D2663" s="25"/>
      <c r="E2663" s="2" t="s">
        <v>5753</v>
      </c>
      <c r="F2663" s="25" t="s">
        <v>4837</v>
      </c>
      <c r="G2663" s="25" t="s">
        <v>4958</v>
      </c>
      <c r="H2663" s="22" t="s">
        <v>1400</v>
      </c>
      <c r="I2663" s="25" t="s">
        <v>4959</v>
      </c>
      <c r="J2663" s="11" t="str">
        <f t="shared" si="235"/>
        <v>IC.IT.212303</v>
      </c>
      <c r="K2663" s="2" t="s">
        <v>1192</v>
      </c>
      <c r="L2663" t="str">
        <f t="shared" si="236"/>
        <v xml:space="preserve">      Stage III: full thickness, subcutaneous fat seen</v>
      </c>
      <c r="M2663" s="12" t="str">
        <f t="shared" si="237"/>
        <v>PI.IC.IT.212303.01</v>
      </c>
      <c r="N2663" s="12"/>
      <c r="O2663" s="12" t="str">
        <f t="shared" si="238"/>
        <v>PH.IC.IT.212303.01</v>
      </c>
      <c r="Q2663" s="12" t="str">
        <f t="shared" si="239"/>
        <v>CL.IC.IT.212303.01</v>
      </c>
    </row>
    <row r="2664" spans="1:17" ht="15">
      <c r="A2664" s="25" t="s">
        <v>4089</v>
      </c>
      <c r="B2664" s="25"/>
      <c r="C2664" s="22" t="s">
        <v>5577</v>
      </c>
      <c r="D2664" s="25"/>
      <c r="E2664" s="2" t="s">
        <v>5753</v>
      </c>
      <c r="F2664" s="25" t="s">
        <v>4837</v>
      </c>
      <c r="G2664" s="25" t="s">
        <v>190</v>
      </c>
      <c r="H2664" s="22" t="s">
        <v>1402</v>
      </c>
      <c r="I2664" s="25" t="s">
        <v>4960</v>
      </c>
      <c r="J2664" s="11" t="str">
        <f t="shared" si="235"/>
        <v>IC.IT.212304</v>
      </c>
      <c r="K2664" s="2" t="s">
        <v>1192</v>
      </c>
      <c r="L2664" t="str">
        <f t="shared" si="236"/>
        <v xml:space="preserve">      Stage IV: full thickness bone, tendon or muscle seen</v>
      </c>
      <c r="M2664" s="12" t="str">
        <f t="shared" si="237"/>
        <v>PI.IC.IT.212304.01</v>
      </c>
      <c r="N2664" s="12"/>
      <c r="O2664" s="12" t="str">
        <f t="shared" si="238"/>
        <v>PH.IC.IT.212304.01</v>
      </c>
      <c r="Q2664" s="12" t="str">
        <f t="shared" si="239"/>
        <v>CL.IC.IT.212304.01</v>
      </c>
    </row>
    <row r="2665" spans="1:17" ht="15">
      <c r="A2665" s="25" t="s">
        <v>4089</v>
      </c>
      <c r="B2665" s="25"/>
      <c r="C2665" s="22" t="s">
        <v>5577</v>
      </c>
      <c r="D2665" s="25"/>
      <c r="E2665" s="2" t="s">
        <v>5753</v>
      </c>
      <c r="F2665" s="25" t="s">
        <v>4837</v>
      </c>
      <c r="G2665" s="25" t="s">
        <v>5121</v>
      </c>
      <c r="H2665" s="22" t="s">
        <v>1404</v>
      </c>
      <c r="I2665" s="25" t="s">
        <v>5122</v>
      </c>
      <c r="J2665" s="11" t="str">
        <f t="shared" ref="J2665:J2729" si="240">CONCATENATE("IC.IT.",C2665,E2665,H2665)</f>
        <v>IC.IT.212305</v>
      </c>
      <c r="K2665" s="2" t="s">
        <v>1192</v>
      </c>
      <c r="L2665" t="str">
        <f t="shared" ref="L2665:L2729" si="241">G2665</f>
        <v xml:space="preserve">      Suspected Deep Tissue Injury</v>
      </c>
      <c r="M2665" s="12" t="str">
        <f t="shared" ref="M2665:M2729" si="242">CONCATENATE("PI.",J2665,".",K2665)</f>
        <v>PI.IC.IT.212305.01</v>
      </c>
      <c r="N2665" s="12"/>
      <c r="O2665" s="12" t="str">
        <f t="shared" ref="O2665:O2729" si="243">CONCATENATE("PH.",J2665,".",K2665)</f>
        <v>PH.IC.IT.212305.01</v>
      </c>
      <c r="Q2665" s="12" t="str">
        <f t="shared" ref="Q2665:Q2729" si="244">CONCATENATE("CL.",J2665,".",K2665)</f>
        <v>CL.IC.IT.212305.01</v>
      </c>
    </row>
    <row r="2666" spans="1:17" ht="15">
      <c r="A2666" s="25" t="s">
        <v>4089</v>
      </c>
      <c r="B2666" s="25"/>
      <c r="C2666" s="22" t="s">
        <v>5577</v>
      </c>
      <c r="D2666" s="25"/>
      <c r="E2666" s="2" t="s">
        <v>5753</v>
      </c>
      <c r="F2666" s="25" t="s">
        <v>4837</v>
      </c>
      <c r="G2666" s="25" t="s">
        <v>5123</v>
      </c>
      <c r="H2666" s="22" t="s">
        <v>1406</v>
      </c>
      <c r="I2666" s="25" t="s">
        <v>5124</v>
      </c>
      <c r="J2666" s="11" t="str">
        <f t="shared" si="240"/>
        <v>IC.IT.212306</v>
      </c>
      <c r="K2666" s="2" t="s">
        <v>1192</v>
      </c>
      <c r="L2666" t="str">
        <f t="shared" si="241"/>
        <v xml:space="preserve">      Unstageable: covered by slough or eschar</v>
      </c>
      <c r="M2666" s="12" t="str">
        <f t="shared" si="242"/>
        <v>PI.IC.IT.212306.01</v>
      </c>
      <c r="N2666" s="12"/>
      <c r="O2666" s="12" t="str">
        <f t="shared" si="243"/>
        <v>PH.IC.IT.212306.01</v>
      </c>
      <c r="Q2666" s="12" t="str">
        <f t="shared" si="244"/>
        <v>CL.IC.IT.212306.01</v>
      </c>
    </row>
    <row r="2667" spans="1:17" ht="15">
      <c r="A2667" s="25" t="s">
        <v>4089</v>
      </c>
      <c r="B2667" s="25"/>
      <c r="C2667" s="22" t="s">
        <v>5577</v>
      </c>
      <c r="D2667" s="25" t="s">
        <v>4707</v>
      </c>
      <c r="E2667" s="2" t="s">
        <v>6583</v>
      </c>
      <c r="F2667" s="25" t="s">
        <v>4708</v>
      </c>
      <c r="G2667" s="25" t="s">
        <v>1001</v>
      </c>
      <c r="H2667" s="22" t="s">
        <v>1396</v>
      </c>
      <c r="I2667" s="25" t="s">
        <v>1001</v>
      </c>
      <c r="J2667" s="11" t="str">
        <f t="shared" si="240"/>
        <v>IC.IT.212401</v>
      </c>
      <c r="K2667" s="2" t="s">
        <v>1192</v>
      </c>
      <c r="L2667" t="str">
        <f t="shared" si="241"/>
        <v>None</v>
      </c>
      <c r="M2667" s="12" t="str">
        <f t="shared" si="242"/>
        <v>PI.IC.IT.212401.01</v>
      </c>
      <c r="N2667" s="12"/>
      <c r="O2667" s="12" t="str">
        <f t="shared" si="243"/>
        <v>PH.IC.IT.212401.01</v>
      </c>
      <c r="Q2667" s="12" t="str">
        <f t="shared" si="244"/>
        <v>CL.IC.IT.212401.01</v>
      </c>
    </row>
    <row r="2668" spans="1:17" ht="15">
      <c r="A2668" s="25" t="s">
        <v>4089</v>
      </c>
      <c r="B2668" s="25"/>
      <c r="C2668" s="22" t="s">
        <v>5577</v>
      </c>
      <c r="D2668" s="25"/>
      <c r="E2668" s="2" t="s">
        <v>6583</v>
      </c>
      <c r="F2668" s="25" t="s">
        <v>4708</v>
      </c>
      <c r="G2668" s="25" t="s">
        <v>4722</v>
      </c>
      <c r="H2668" s="22" t="s">
        <v>1398</v>
      </c>
      <c r="I2668" s="25" t="s">
        <v>4723</v>
      </c>
      <c r="J2668" s="11" t="str">
        <f t="shared" si="240"/>
        <v>IC.IT.212402</v>
      </c>
      <c r="K2668" s="2" t="s">
        <v>1192</v>
      </c>
      <c r="L2668" t="str">
        <f t="shared" si="241"/>
        <v>Subcutaneous tissue</v>
      </c>
      <c r="M2668" s="12" t="str">
        <f t="shared" si="242"/>
        <v>PI.IC.IT.212402.01</v>
      </c>
      <c r="N2668" s="12"/>
      <c r="O2668" s="12" t="str">
        <f t="shared" si="243"/>
        <v>PH.IC.IT.212402.01</v>
      </c>
      <c r="Q2668" s="12" t="str">
        <f t="shared" si="244"/>
        <v>CL.IC.IT.212402.01</v>
      </c>
    </row>
    <row r="2669" spans="1:17" ht="15">
      <c r="A2669" s="25" t="s">
        <v>4089</v>
      </c>
      <c r="B2669" s="25"/>
      <c r="C2669" s="22" t="s">
        <v>5577</v>
      </c>
      <c r="D2669" s="25"/>
      <c r="E2669" s="2" t="s">
        <v>6583</v>
      </c>
      <c r="F2669" s="25" t="s">
        <v>4708</v>
      </c>
      <c r="G2669" s="25" t="s">
        <v>4596</v>
      </c>
      <c r="H2669" s="22" t="s">
        <v>1400</v>
      </c>
      <c r="I2669" s="25" t="s">
        <v>4596</v>
      </c>
      <c r="J2669" s="11" t="str">
        <f t="shared" si="240"/>
        <v>IC.IT.212403</v>
      </c>
      <c r="K2669" s="2" t="s">
        <v>1192</v>
      </c>
      <c r="L2669" t="str">
        <f t="shared" si="241"/>
        <v>Fascia</v>
      </c>
      <c r="M2669" s="12" t="str">
        <f t="shared" si="242"/>
        <v>PI.IC.IT.212403.01</v>
      </c>
      <c r="N2669" s="12"/>
      <c r="O2669" s="12" t="str">
        <f t="shared" si="243"/>
        <v>PH.IC.IT.212403.01</v>
      </c>
      <c r="Q2669" s="12" t="str">
        <f t="shared" si="244"/>
        <v>CL.IC.IT.212403.01</v>
      </c>
    </row>
    <row r="2670" spans="1:17" ht="15">
      <c r="A2670" s="25" t="s">
        <v>4089</v>
      </c>
      <c r="B2670" s="25"/>
      <c r="C2670" s="22" t="s">
        <v>5577</v>
      </c>
      <c r="D2670" s="25"/>
      <c r="E2670" s="2" t="s">
        <v>6583</v>
      </c>
      <c r="F2670" s="25" t="s">
        <v>4708</v>
      </c>
      <c r="G2670" s="25" t="s">
        <v>4597</v>
      </c>
      <c r="H2670" s="22" t="s">
        <v>1402</v>
      </c>
      <c r="I2670" s="25" t="s">
        <v>4597</v>
      </c>
      <c r="J2670" s="11" t="str">
        <f t="shared" si="240"/>
        <v>IC.IT.212404</v>
      </c>
      <c r="K2670" s="2" t="s">
        <v>1192</v>
      </c>
      <c r="L2670" t="str">
        <f t="shared" si="241"/>
        <v>Pins</v>
      </c>
      <c r="M2670" s="12" t="str">
        <f t="shared" si="242"/>
        <v>PI.IC.IT.212404.01</v>
      </c>
      <c r="N2670" s="12"/>
      <c r="O2670" s="12" t="str">
        <f t="shared" si="243"/>
        <v>PH.IC.IT.212404.01</v>
      </c>
      <c r="Q2670" s="12" t="str">
        <f t="shared" si="244"/>
        <v>CL.IC.IT.212404.01</v>
      </c>
    </row>
    <row r="2671" spans="1:17" ht="15">
      <c r="A2671" s="25" t="s">
        <v>4089</v>
      </c>
      <c r="B2671" s="25"/>
      <c r="C2671" s="22" t="s">
        <v>5577</v>
      </c>
      <c r="D2671" s="25"/>
      <c r="E2671" s="2" t="s">
        <v>6583</v>
      </c>
      <c r="F2671" s="25" t="s">
        <v>4708</v>
      </c>
      <c r="G2671" s="25" t="s">
        <v>1213</v>
      </c>
      <c r="H2671" s="22" t="s">
        <v>1404</v>
      </c>
      <c r="I2671" s="25" t="s">
        <v>1213</v>
      </c>
      <c r="J2671" s="11" t="str">
        <f t="shared" si="240"/>
        <v>IC.IT.212405</v>
      </c>
      <c r="K2671" s="2" t="s">
        <v>1192</v>
      </c>
      <c r="L2671" t="str">
        <f t="shared" si="241"/>
        <v>Prosthesis</v>
      </c>
      <c r="M2671" s="12" t="str">
        <f t="shared" si="242"/>
        <v>PI.IC.IT.212405.01</v>
      </c>
      <c r="N2671" s="12"/>
      <c r="O2671" s="12" t="str">
        <f t="shared" si="243"/>
        <v>PH.IC.IT.212405.01</v>
      </c>
      <c r="Q2671" s="12" t="str">
        <f t="shared" si="244"/>
        <v>CL.IC.IT.212405.01</v>
      </c>
    </row>
    <row r="2672" spans="1:17" ht="15">
      <c r="A2672" s="25" t="s">
        <v>4089</v>
      </c>
      <c r="B2672" s="25"/>
      <c r="C2672" s="22" t="s">
        <v>5577</v>
      </c>
      <c r="D2672" s="25"/>
      <c r="E2672" s="2" t="s">
        <v>6583</v>
      </c>
      <c r="F2672" s="25" t="s">
        <v>4708</v>
      </c>
      <c r="G2672" s="25" t="s">
        <v>4598</v>
      </c>
      <c r="H2672" s="22" t="s">
        <v>1406</v>
      </c>
      <c r="I2672" s="25" t="s">
        <v>4598</v>
      </c>
      <c r="J2672" s="11" t="str">
        <f t="shared" si="240"/>
        <v>IC.IT.212406</v>
      </c>
      <c r="K2672" s="2" t="s">
        <v>1192</v>
      </c>
      <c r="L2672" t="str">
        <f t="shared" si="241"/>
        <v>Tendon</v>
      </c>
      <c r="M2672" s="12" t="str">
        <f t="shared" si="242"/>
        <v>PI.IC.IT.212406.01</v>
      </c>
      <c r="N2672" s="12"/>
      <c r="O2672" s="12" t="str">
        <f t="shared" si="243"/>
        <v>PH.IC.IT.212406.01</v>
      </c>
      <c r="Q2672" s="12" t="str">
        <f t="shared" si="244"/>
        <v>CL.IC.IT.212406.01</v>
      </c>
    </row>
    <row r="2673" spans="1:25" ht="15">
      <c r="A2673" s="25" t="s">
        <v>4089</v>
      </c>
      <c r="B2673" s="25"/>
      <c r="C2673" s="22" t="s">
        <v>5577</v>
      </c>
      <c r="D2673" s="25"/>
      <c r="E2673" s="2" t="s">
        <v>6583</v>
      </c>
      <c r="F2673" s="25" t="s">
        <v>4708</v>
      </c>
      <c r="G2673" s="25" t="s">
        <v>4599</v>
      </c>
      <c r="H2673" s="22" t="s">
        <v>1419</v>
      </c>
      <c r="I2673" s="25" t="s">
        <v>4599</v>
      </c>
      <c r="J2673" s="11" t="str">
        <f t="shared" si="240"/>
        <v>IC.IT.212407</v>
      </c>
      <c r="K2673" s="2" t="s">
        <v>1192</v>
      </c>
      <c r="L2673" t="str">
        <f t="shared" si="241"/>
        <v>Bone</v>
      </c>
      <c r="M2673" s="12" t="str">
        <f t="shared" si="242"/>
        <v>PI.IC.IT.212407.01</v>
      </c>
      <c r="N2673" s="12"/>
      <c r="O2673" s="12" t="str">
        <f t="shared" si="243"/>
        <v>PH.IC.IT.212407.01</v>
      </c>
      <c r="Q2673" s="12" t="str">
        <f t="shared" si="244"/>
        <v>CL.IC.IT.212407.01</v>
      </c>
    </row>
    <row r="2674" spans="1:25" ht="15">
      <c r="A2674" s="25" t="s">
        <v>4089</v>
      </c>
      <c r="B2674" s="25"/>
      <c r="C2674" s="22" t="s">
        <v>5577</v>
      </c>
      <c r="D2674" s="25"/>
      <c r="E2674" s="2" t="s">
        <v>6583</v>
      </c>
      <c r="F2674" s="25" t="s">
        <v>4708</v>
      </c>
      <c r="G2674" s="25" t="s">
        <v>4759</v>
      </c>
      <c r="H2674" s="22" t="s">
        <v>1550</v>
      </c>
      <c r="I2674" s="25" t="s">
        <v>4760</v>
      </c>
      <c r="J2674" s="11" t="str">
        <f t="shared" si="240"/>
        <v>IC.IT.212408</v>
      </c>
      <c r="K2674" s="2" t="s">
        <v>1192</v>
      </c>
      <c r="L2674" t="str">
        <f t="shared" si="241"/>
        <v>Joint capsule</v>
      </c>
      <c r="M2674" s="12" t="str">
        <f t="shared" si="242"/>
        <v>PI.IC.IT.212408.01</v>
      </c>
      <c r="N2674" s="12"/>
      <c r="O2674" s="12" t="str">
        <f t="shared" si="243"/>
        <v>PH.IC.IT.212408.01</v>
      </c>
      <c r="Q2674" s="12" t="str">
        <f t="shared" si="244"/>
        <v>CL.IC.IT.212408.01</v>
      </c>
    </row>
    <row r="2675" spans="1:25" ht="15">
      <c r="A2675" s="25" t="s">
        <v>4089</v>
      </c>
      <c r="B2675" s="25"/>
      <c r="C2675" s="22" t="s">
        <v>5577</v>
      </c>
      <c r="D2675" s="25" t="s">
        <v>3097</v>
      </c>
      <c r="E2675" s="2" t="s">
        <v>7711</v>
      </c>
      <c r="F2675" s="25" t="s">
        <v>4709</v>
      </c>
      <c r="G2675" s="25" t="s">
        <v>4762</v>
      </c>
      <c r="H2675" s="22" t="s">
        <v>1396</v>
      </c>
      <c r="I2675" s="25" t="s">
        <v>1001</v>
      </c>
      <c r="J2675" s="11" t="str">
        <f t="shared" si="240"/>
        <v>IC.IT.212501</v>
      </c>
      <c r="K2675" s="2" t="s">
        <v>1192</v>
      </c>
      <c r="L2675" t="str">
        <f t="shared" si="241"/>
        <v xml:space="preserve">     Stabilization none</v>
      </c>
      <c r="M2675" s="12" t="str">
        <f t="shared" si="242"/>
        <v>PI.IC.IT.212501.01</v>
      </c>
      <c r="N2675" s="12"/>
      <c r="O2675" s="12" t="str">
        <f t="shared" si="243"/>
        <v>PH.IC.IT.212501.01</v>
      </c>
      <c r="Q2675" s="12" t="str">
        <f t="shared" si="244"/>
        <v>CL.IC.IT.212501.01</v>
      </c>
    </row>
    <row r="2676" spans="1:25" ht="15">
      <c r="A2676" s="25" t="s">
        <v>4089</v>
      </c>
      <c r="B2676" s="25"/>
      <c r="C2676" s="22" t="s">
        <v>5577</v>
      </c>
      <c r="D2676" s="25"/>
      <c r="E2676" s="2" t="s">
        <v>7711</v>
      </c>
      <c r="F2676" s="25" t="s">
        <v>4709</v>
      </c>
      <c r="G2676" s="25" t="s">
        <v>4763</v>
      </c>
      <c r="H2676" s="22" t="s">
        <v>1398</v>
      </c>
      <c r="I2676" s="25" t="s">
        <v>2124</v>
      </c>
      <c r="J2676" s="11" t="str">
        <f t="shared" si="240"/>
        <v>IC.IT.212502</v>
      </c>
      <c r="K2676" s="2" t="s">
        <v>1192</v>
      </c>
      <c r="L2676" t="str">
        <f t="shared" si="241"/>
        <v xml:space="preserve">     Stabilization abdominal binder</v>
      </c>
      <c r="M2676" s="12" t="str">
        <f t="shared" si="242"/>
        <v>PI.IC.IT.212502.01</v>
      </c>
      <c r="N2676" s="12"/>
      <c r="O2676" s="12" t="str">
        <f t="shared" si="243"/>
        <v>PH.IC.IT.212502.01</v>
      </c>
      <c r="Q2676" s="12" t="str">
        <f t="shared" si="244"/>
        <v>CL.IC.IT.212502.01</v>
      </c>
    </row>
    <row r="2677" spans="1:25" ht="15">
      <c r="A2677" s="25" t="s">
        <v>4089</v>
      </c>
      <c r="B2677" s="25"/>
      <c r="C2677" s="22" t="s">
        <v>5577</v>
      </c>
      <c r="D2677" s="25"/>
      <c r="E2677" s="2" t="s">
        <v>7711</v>
      </c>
      <c r="F2677" s="25" t="s">
        <v>4709</v>
      </c>
      <c r="G2677" s="25" t="s">
        <v>4630</v>
      </c>
      <c r="H2677" s="22" t="s">
        <v>1400</v>
      </c>
      <c r="I2677" s="25" t="s">
        <v>2126</v>
      </c>
      <c r="J2677" s="11" t="str">
        <f t="shared" si="240"/>
        <v>IC.IT.212503</v>
      </c>
      <c r="K2677" s="2" t="s">
        <v>1192</v>
      </c>
      <c r="L2677" t="str">
        <f t="shared" si="241"/>
        <v xml:space="preserve">     Stabilization ace wrap</v>
      </c>
      <c r="M2677" s="12" t="str">
        <f t="shared" si="242"/>
        <v>PI.IC.IT.212503.01</v>
      </c>
      <c r="N2677" s="12"/>
      <c r="O2677" s="12" t="str">
        <f t="shared" si="243"/>
        <v>PH.IC.IT.212503.01</v>
      </c>
      <c r="Q2677" s="12" t="str">
        <f t="shared" si="244"/>
        <v>CL.IC.IT.212503.01</v>
      </c>
    </row>
    <row r="2678" spans="1:25" ht="15">
      <c r="A2678" s="25" t="s">
        <v>4089</v>
      </c>
      <c r="B2678" s="25"/>
      <c r="C2678" s="22" t="s">
        <v>5577</v>
      </c>
      <c r="D2678" s="25"/>
      <c r="E2678" s="2" t="s">
        <v>7711</v>
      </c>
      <c r="F2678" s="25" t="s">
        <v>4709</v>
      </c>
      <c r="G2678" s="25" t="s">
        <v>4892</v>
      </c>
      <c r="H2678" s="22" t="s">
        <v>1402</v>
      </c>
      <c r="I2678" s="25" t="s">
        <v>2128</v>
      </c>
      <c r="J2678" s="11" t="str">
        <f t="shared" si="240"/>
        <v>IC.IT.212504</v>
      </c>
      <c r="K2678" s="2" t="s">
        <v>1192</v>
      </c>
      <c r="L2678" t="str">
        <f t="shared" si="241"/>
        <v xml:space="preserve">     Stabilization montgomery straps</v>
      </c>
      <c r="M2678" s="12" t="str">
        <f t="shared" si="242"/>
        <v>PI.IC.IT.212504.01</v>
      </c>
      <c r="N2678" s="12"/>
      <c r="O2678" s="12" t="str">
        <f t="shared" si="243"/>
        <v>PH.IC.IT.212504.01</v>
      </c>
      <c r="Q2678" s="12" t="str">
        <f t="shared" si="244"/>
        <v>CL.IC.IT.212504.01</v>
      </c>
    </row>
    <row r="2679" spans="1:25" ht="15">
      <c r="A2679" s="25" t="s">
        <v>4089</v>
      </c>
      <c r="B2679" s="25"/>
      <c r="C2679" s="22" t="s">
        <v>5577</v>
      </c>
      <c r="D2679" s="25" t="s">
        <v>4710</v>
      </c>
      <c r="E2679" s="2" t="s">
        <v>9453</v>
      </c>
      <c r="F2679" s="25" t="s">
        <v>4709</v>
      </c>
      <c r="G2679" s="25" t="s">
        <v>4894</v>
      </c>
      <c r="H2679" s="22" t="s">
        <v>1396</v>
      </c>
      <c r="I2679" s="25" t="s">
        <v>3922</v>
      </c>
      <c r="J2679" s="11" t="str">
        <f t="shared" si="240"/>
        <v>IC.IT.212601</v>
      </c>
      <c r="K2679" s="2" t="s">
        <v>1192</v>
      </c>
      <c r="L2679" t="str">
        <f t="shared" si="241"/>
        <v xml:space="preserve">     Open wound</v>
      </c>
      <c r="M2679" s="12" t="str">
        <f t="shared" si="242"/>
        <v>PI.IC.IT.212601.01</v>
      </c>
      <c r="N2679" s="12"/>
      <c r="O2679" s="12" t="str">
        <f t="shared" si="243"/>
        <v>PH.IC.IT.212601.01</v>
      </c>
      <c r="Q2679" s="12" t="str">
        <f t="shared" si="244"/>
        <v>CL.IC.IT.212601.01</v>
      </c>
    </row>
    <row r="2680" spans="1:25" ht="15">
      <c r="A2680" s="25" t="s">
        <v>4089</v>
      </c>
      <c r="B2680" s="25"/>
      <c r="C2680" s="22" t="s">
        <v>5577</v>
      </c>
      <c r="D2680" s="25"/>
      <c r="E2680" s="2" t="s">
        <v>9453</v>
      </c>
      <c r="F2680" s="25" t="s">
        <v>4709</v>
      </c>
      <c r="G2680" s="25" t="s">
        <v>3342</v>
      </c>
      <c r="H2680" s="22" t="s">
        <v>1398</v>
      </c>
      <c r="I2680" s="25" t="s">
        <v>3343</v>
      </c>
      <c r="J2680" s="11" t="str">
        <f t="shared" si="240"/>
        <v>IC.IT.212602</v>
      </c>
      <c r="K2680" s="2" t="s">
        <v>1192</v>
      </c>
      <c r="L2680" t="str">
        <f t="shared" si="241"/>
        <v xml:space="preserve">     Sutures</v>
      </c>
      <c r="M2680" s="12" t="str">
        <f t="shared" si="242"/>
        <v>PI.IC.IT.212602.01</v>
      </c>
      <c r="N2680" s="12"/>
      <c r="O2680" s="12" t="str">
        <f t="shared" si="243"/>
        <v>PH.IC.IT.212602.01</v>
      </c>
      <c r="Q2680" s="12" t="str">
        <f t="shared" si="244"/>
        <v>CL.IC.IT.212602.01</v>
      </c>
    </row>
    <row r="2681" spans="1:25" ht="15">
      <c r="A2681" s="25" t="s">
        <v>4089</v>
      </c>
      <c r="B2681" s="25"/>
      <c r="C2681" s="22" t="s">
        <v>5577</v>
      </c>
      <c r="D2681" s="25"/>
      <c r="E2681" s="2" t="s">
        <v>9453</v>
      </c>
      <c r="F2681" s="25" t="s">
        <v>4709</v>
      </c>
      <c r="G2681" s="25" t="s">
        <v>4895</v>
      </c>
      <c r="H2681" s="22" t="s">
        <v>1400</v>
      </c>
      <c r="I2681" s="25" t="s">
        <v>3920</v>
      </c>
      <c r="J2681" s="11" t="str">
        <f t="shared" si="240"/>
        <v>IC.IT.212603</v>
      </c>
      <c r="K2681" s="2" t="s">
        <v>1192</v>
      </c>
      <c r="L2681" t="str">
        <f t="shared" si="241"/>
        <v xml:space="preserve">     Glue</v>
      </c>
      <c r="M2681" s="12" t="str">
        <f t="shared" si="242"/>
        <v>PI.IC.IT.212603.01</v>
      </c>
      <c r="N2681" s="12"/>
      <c r="O2681" s="12" t="str">
        <f t="shared" si="243"/>
        <v>PH.IC.IT.212603.01</v>
      </c>
      <c r="Q2681" s="12" t="str">
        <f t="shared" si="244"/>
        <v>CL.IC.IT.212603.01</v>
      </c>
    </row>
    <row r="2682" spans="1:25" ht="15">
      <c r="A2682" s="25" t="s">
        <v>4089</v>
      </c>
      <c r="B2682" s="25"/>
      <c r="C2682" s="22" t="s">
        <v>5577</v>
      </c>
      <c r="D2682" s="25"/>
      <c r="E2682" s="2" t="s">
        <v>9453</v>
      </c>
      <c r="F2682" s="25" t="s">
        <v>4709</v>
      </c>
      <c r="G2682" s="25" t="s">
        <v>4896</v>
      </c>
      <c r="H2682" s="22" t="s">
        <v>1402</v>
      </c>
      <c r="I2682" s="25" t="s">
        <v>3642</v>
      </c>
      <c r="J2682" s="11" t="str">
        <f t="shared" si="240"/>
        <v>IC.IT.212604</v>
      </c>
      <c r="K2682" s="2" t="s">
        <v>1192</v>
      </c>
      <c r="L2682" t="str">
        <f t="shared" si="241"/>
        <v xml:space="preserve">     Staples</v>
      </c>
      <c r="M2682" s="12" t="str">
        <f t="shared" si="242"/>
        <v>PI.IC.IT.212604.01</v>
      </c>
      <c r="N2682" s="12"/>
      <c r="O2682" s="12" t="str">
        <f t="shared" si="243"/>
        <v>PH.IC.IT.212604.01</v>
      </c>
      <c r="Q2682" s="12" t="str">
        <f t="shared" si="244"/>
        <v>CL.IC.IT.212604.01</v>
      </c>
    </row>
    <row r="2683" spans="1:25" ht="15">
      <c r="A2683" s="25" t="s">
        <v>4089</v>
      </c>
      <c r="B2683" s="25"/>
      <c r="C2683" s="22" t="s">
        <v>5577</v>
      </c>
      <c r="D2683" s="25"/>
      <c r="E2683" s="2" t="s">
        <v>9453</v>
      </c>
      <c r="F2683" s="25" t="s">
        <v>4709</v>
      </c>
      <c r="G2683" s="25" t="s">
        <v>4897</v>
      </c>
      <c r="H2683" s="22" t="s">
        <v>1404</v>
      </c>
      <c r="I2683" s="25" t="s">
        <v>4898</v>
      </c>
      <c r="J2683" s="11" t="str">
        <f t="shared" si="240"/>
        <v>IC.IT.212605</v>
      </c>
      <c r="K2683" s="2" t="s">
        <v>1192</v>
      </c>
      <c r="L2683" t="str">
        <f t="shared" si="241"/>
        <v xml:space="preserve">     Steri-strips</v>
      </c>
      <c r="M2683" s="12" t="str">
        <f t="shared" si="242"/>
        <v>PI.IC.IT.212605.01</v>
      </c>
      <c r="N2683" s="12"/>
      <c r="O2683" s="12" t="str">
        <f t="shared" si="243"/>
        <v>PH.IC.IT.212605.01</v>
      </c>
      <c r="Q2683" s="12" t="str">
        <f t="shared" si="244"/>
        <v>CL.IC.IT.212605.01</v>
      </c>
    </row>
    <row r="2684" spans="1:25" ht="15">
      <c r="A2684" s="25" t="s">
        <v>4089</v>
      </c>
      <c r="B2684" s="25"/>
      <c r="C2684" s="22" t="s">
        <v>5577</v>
      </c>
      <c r="D2684" s="25"/>
      <c r="E2684" s="2" t="s">
        <v>9453</v>
      </c>
      <c r="F2684" s="25" t="s">
        <v>4709</v>
      </c>
      <c r="G2684" s="25" t="s">
        <v>2688</v>
      </c>
      <c r="H2684" s="22" t="s">
        <v>1406</v>
      </c>
      <c r="I2684" s="25" t="s">
        <v>2689</v>
      </c>
      <c r="J2684" s="11" t="str">
        <f t="shared" si="240"/>
        <v>IC.IT.212606</v>
      </c>
      <c r="K2684" s="2" t="s">
        <v>1192</v>
      </c>
      <c r="L2684" t="str">
        <f t="shared" si="241"/>
        <v xml:space="preserve">     Approximated</v>
      </c>
      <c r="M2684" s="12" t="str">
        <f t="shared" si="242"/>
        <v>PI.IC.IT.212606.01</v>
      </c>
      <c r="N2684" s="12"/>
      <c r="O2684" s="12" t="str">
        <f t="shared" si="243"/>
        <v>PH.IC.IT.212606.01</v>
      </c>
      <c r="Q2684" s="12" t="str">
        <f t="shared" si="244"/>
        <v>CL.IC.IT.212606.01</v>
      </c>
    </row>
    <row r="2685" spans="1:25" ht="15">
      <c r="A2685" s="25" t="s">
        <v>4089</v>
      </c>
      <c r="B2685" s="25"/>
      <c r="C2685" s="22" t="s">
        <v>5577</v>
      </c>
      <c r="D2685" s="25"/>
      <c r="E2685" s="2" t="s">
        <v>9453</v>
      </c>
      <c r="F2685" s="25" t="s">
        <v>4709</v>
      </c>
      <c r="G2685" s="25" t="s">
        <v>2690</v>
      </c>
      <c r="H2685" s="22" t="s">
        <v>1419</v>
      </c>
      <c r="I2685" s="25" t="s">
        <v>4899</v>
      </c>
      <c r="J2685" s="11" t="str">
        <f t="shared" si="240"/>
        <v>IC.IT.212607</v>
      </c>
      <c r="K2685" s="2" t="s">
        <v>1192</v>
      </c>
      <c r="L2685" t="str">
        <f t="shared" si="241"/>
        <v xml:space="preserve">     Dehiscence</v>
      </c>
      <c r="M2685" s="12" t="str">
        <f t="shared" si="242"/>
        <v>PI.IC.IT.212607.01</v>
      </c>
      <c r="N2685" s="12"/>
      <c r="O2685" s="12" t="str">
        <f t="shared" si="243"/>
        <v>PH.IC.IT.212607.01</v>
      </c>
      <c r="Q2685" s="12" t="str">
        <f t="shared" si="244"/>
        <v>CL.IC.IT.212607.01</v>
      </c>
    </row>
    <row r="2686" spans="1:25" ht="15">
      <c r="A2686" s="25" t="s">
        <v>4089</v>
      </c>
      <c r="B2686" s="25"/>
      <c r="C2686" s="22" t="s">
        <v>5577</v>
      </c>
      <c r="D2686" s="25"/>
      <c r="E2686" s="2" t="s">
        <v>9453</v>
      </c>
      <c r="F2686" s="25" t="s">
        <v>4709</v>
      </c>
      <c r="G2686" s="25" t="s">
        <v>4900</v>
      </c>
      <c r="H2686" s="22" t="s">
        <v>1550</v>
      </c>
      <c r="I2686" s="25" t="s">
        <v>4901</v>
      </c>
      <c r="J2686" s="11" t="str">
        <f t="shared" si="240"/>
        <v>IC.IT.212608</v>
      </c>
      <c r="K2686" s="2" t="s">
        <v>1192</v>
      </c>
      <c r="L2686" t="str">
        <f t="shared" si="241"/>
        <v xml:space="preserve">     Retention sutures</v>
      </c>
      <c r="M2686" s="12" t="str">
        <f t="shared" si="242"/>
        <v>PI.IC.IT.212608.01</v>
      </c>
      <c r="N2686" s="12"/>
      <c r="O2686" s="12" t="str">
        <f t="shared" si="243"/>
        <v>PH.IC.IT.212608.01</v>
      </c>
      <c r="Q2686" s="12" t="str">
        <f t="shared" si="244"/>
        <v>CL.IC.IT.212608.01</v>
      </c>
    </row>
    <row r="2687" spans="1:25" ht="15">
      <c r="A2687" s="25" t="s">
        <v>4263</v>
      </c>
      <c r="B2687" s="25"/>
      <c r="C2687" s="22" t="s">
        <v>5577</v>
      </c>
      <c r="D2687" s="25"/>
      <c r="E2687" s="2" t="s">
        <v>9453</v>
      </c>
      <c r="F2687" s="25" t="s">
        <v>4709</v>
      </c>
      <c r="G2687" s="27" t="s">
        <v>4433</v>
      </c>
      <c r="H2687" s="22" t="s">
        <v>10095</v>
      </c>
      <c r="I2687" s="22" t="s">
        <v>4902</v>
      </c>
      <c r="J2687" s="11" t="str">
        <f t="shared" si="240"/>
        <v>IC.IT.212609</v>
      </c>
      <c r="K2687" s="2" t="s">
        <v>1192</v>
      </c>
      <c r="L2687" t="str">
        <f t="shared" si="241"/>
        <v xml:space="preserve">  Unable to assess</v>
      </c>
      <c r="M2687" s="12" t="str">
        <f t="shared" si="242"/>
        <v>PI.IC.IT.212609.01</v>
      </c>
      <c r="N2687" s="12"/>
      <c r="O2687" s="12" t="str">
        <f t="shared" si="243"/>
        <v>PH.IC.IT.212609.01</v>
      </c>
      <c r="Q2687" s="12" t="str">
        <f t="shared" si="244"/>
        <v>CL.IC.IT.212609.01</v>
      </c>
      <c r="R2687" t="s">
        <v>1141</v>
      </c>
      <c r="S2687">
        <v>159</v>
      </c>
    </row>
    <row r="2688" spans="1:25" ht="15">
      <c r="A2688" s="25" t="s">
        <v>4263</v>
      </c>
      <c r="B2688" s="25"/>
      <c r="C2688" s="2" t="s">
        <v>11503</v>
      </c>
      <c r="D2688" s="25"/>
      <c r="E2688" s="2" t="s">
        <v>9453</v>
      </c>
      <c r="F2688" t="s">
        <v>11504</v>
      </c>
      <c r="G2688" s="2" t="s">
        <v>11498</v>
      </c>
      <c r="H2688" s="22" t="s">
        <v>11500</v>
      </c>
      <c r="I2688" s="22" t="s">
        <v>11495</v>
      </c>
      <c r="J2688" s="11" t="str">
        <f t="shared" si="240"/>
        <v>IC.IT.212610</v>
      </c>
      <c r="K2688" s="2" t="s">
        <v>1192</v>
      </c>
      <c r="L2688" t="str">
        <f t="shared" si="241"/>
        <v>Other, Specify:</v>
      </c>
      <c r="M2688" s="12" t="str">
        <f t="shared" si="242"/>
        <v>PI.IC.IT.212610.01</v>
      </c>
      <c r="N2688" s="12"/>
      <c r="O2688" s="12" t="str">
        <f t="shared" si="243"/>
        <v>PH.IC.IT.212610.01</v>
      </c>
      <c r="Q2688" s="12" t="str">
        <f t="shared" si="244"/>
        <v>CL.IC.IT.212610.01</v>
      </c>
      <c r="X2688" t="s">
        <v>11499</v>
      </c>
      <c r="Y2688">
        <v>971</v>
      </c>
    </row>
    <row r="2689" spans="1:17" ht="15">
      <c r="A2689" s="25" t="s">
        <v>4089</v>
      </c>
      <c r="B2689" s="25"/>
      <c r="C2689" s="22" t="s">
        <v>5577</v>
      </c>
      <c r="D2689" s="25" t="s">
        <v>4711</v>
      </c>
      <c r="E2689" s="2" t="s">
        <v>5889</v>
      </c>
      <c r="F2689" s="25" t="s">
        <v>4712</v>
      </c>
      <c r="G2689" s="25" t="s">
        <v>3991</v>
      </c>
      <c r="H2689" s="22" t="s">
        <v>1396</v>
      </c>
      <c r="I2689" s="25" t="s">
        <v>2687</v>
      </c>
      <c r="J2689" s="11" t="str">
        <f t="shared" si="240"/>
        <v>IC.IT.212701</v>
      </c>
      <c r="K2689" s="2" t="s">
        <v>1192</v>
      </c>
      <c r="L2689" t="str">
        <f t="shared" si="241"/>
        <v xml:space="preserve">      Within normal limits</v>
      </c>
      <c r="M2689" s="12" t="str">
        <f t="shared" si="242"/>
        <v>PI.IC.IT.212701.01</v>
      </c>
      <c r="N2689" s="12"/>
      <c r="O2689" s="12" t="str">
        <f t="shared" si="243"/>
        <v>PH.IC.IT.212701.01</v>
      </c>
      <c r="Q2689" s="12" t="str">
        <f t="shared" si="244"/>
        <v>CL.IC.IT.212701.01</v>
      </c>
    </row>
    <row r="2690" spans="1:17" ht="15">
      <c r="A2690" s="25" t="s">
        <v>4089</v>
      </c>
      <c r="B2690" s="25"/>
      <c r="C2690" s="22" t="s">
        <v>5577</v>
      </c>
      <c r="D2690" s="25"/>
      <c r="E2690" s="2" t="s">
        <v>5889</v>
      </c>
      <c r="F2690" s="25" t="s">
        <v>4712</v>
      </c>
      <c r="G2690" s="25" t="s">
        <v>4764</v>
      </c>
      <c r="H2690" s="22" t="s">
        <v>1398</v>
      </c>
      <c r="I2690" s="25" t="s">
        <v>2450</v>
      </c>
      <c r="J2690" s="11" t="str">
        <f t="shared" si="240"/>
        <v>IC.IT.212702</v>
      </c>
      <c r="K2690" s="2" t="s">
        <v>1192</v>
      </c>
      <c r="L2690" t="str">
        <f t="shared" si="241"/>
        <v xml:space="preserve">      Maceration</v>
      </c>
      <c r="M2690" s="12" t="str">
        <f t="shared" si="242"/>
        <v>PI.IC.IT.212702.01</v>
      </c>
      <c r="N2690" s="12"/>
      <c r="O2690" s="12" t="str">
        <f t="shared" si="243"/>
        <v>PH.IC.IT.212702.01</v>
      </c>
      <c r="Q2690" s="12" t="str">
        <f t="shared" si="244"/>
        <v>CL.IC.IT.212702.01</v>
      </c>
    </row>
    <row r="2691" spans="1:17" ht="15">
      <c r="A2691" s="25" t="s">
        <v>4089</v>
      </c>
      <c r="B2691" s="25"/>
      <c r="C2691" s="22" t="s">
        <v>5577</v>
      </c>
      <c r="D2691" s="25"/>
      <c r="E2691" s="2" t="s">
        <v>5889</v>
      </c>
      <c r="F2691" s="25" t="s">
        <v>4712</v>
      </c>
      <c r="G2691" s="25" t="s">
        <v>3838</v>
      </c>
      <c r="H2691" s="22" t="s">
        <v>1400</v>
      </c>
      <c r="I2691" s="25" t="s">
        <v>1531</v>
      </c>
      <c r="J2691" s="11" t="str">
        <f t="shared" si="240"/>
        <v>IC.IT.212703</v>
      </c>
      <c r="K2691" s="2" t="s">
        <v>1192</v>
      </c>
      <c r="L2691" t="str">
        <f t="shared" si="241"/>
        <v xml:space="preserve">      Erythema</v>
      </c>
      <c r="M2691" s="12" t="str">
        <f t="shared" si="242"/>
        <v>PI.IC.IT.212703.01</v>
      </c>
      <c r="N2691" s="12"/>
      <c r="O2691" s="12" t="str">
        <f t="shared" si="243"/>
        <v>PH.IC.IT.212703.01</v>
      </c>
      <c r="Q2691" s="12" t="str">
        <f t="shared" si="244"/>
        <v>CL.IC.IT.212703.01</v>
      </c>
    </row>
    <row r="2692" spans="1:17" ht="15">
      <c r="A2692" s="25" t="s">
        <v>4089</v>
      </c>
      <c r="B2692" s="25"/>
      <c r="C2692" s="22" t="s">
        <v>5577</v>
      </c>
      <c r="D2692" s="25"/>
      <c r="E2692" s="2" t="s">
        <v>5889</v>
      </c>
      <c r="F2692" s="25" t="s">
        <v>4712</v>
      </c>
      <c r="G2692" s="25" t="s">
        <v>4765</v>
      </c>
      <c r="H2692" s="22" t="s">
        <v>1402</v>
      </c>
      <c r="I2692" s="25" t="s">
        <v>4766</v>
      </c>
      <c r="J2692" s="11" t="str">
        <f t="shared" si="240"/>
        <v>IC.IT.212704</v>
      </c>
      <c r="K2692" s="2" t="s">
        <v>1192</v>
      </c>
      <c r="L2692" t="str">
        <f t="shared" si="241"/>
        <v xml:space="preserve">      Induration</v>
      </c>
      <c r="M2692" s="12" t="str">
        <f t="shared" si="242"/>
        <v>PI.IC.IT.212704.01</v>
      </c>
      <c r="N2692" s="12"/>
      <c r="O2692" s="12" t="str">
        <f t="shared" si="243"/>
        <v>PH.IC.IT.212704.01</v>
      </c>
      <c r="Q2692" s="12" t="str">
        <f t="shared" si="244"/>
        <v>CL.IC.IT.212704.01</v>
      </c>
    </row>
    <row r="2693" spans="1:17" ht="15">
      <c r="A2693" s="25" t="s">
        <v>4089</v>
      </c>
      <c r="B2693" s="25"/>
      <c r="C2693" s="22" t="s">
        <v>5577</v>
      </c>
      <c r="D2693" s="25"/>
      <c r="E2693" s="2" t="s">
        <v>5889</v>
      </c>
      <c r="F2693" s="25" t="s">
        <v>4712</v>
      </c>
      <c r="G2693" s="25" t="s">
        <v>1540</v>
      </c>
      <c r="H2693" s="22" t="s">
        <v>1404</v>
      </c>
      <c r="I2693" s="25" t="s">
        <v>1541</v>
      </c>
      <c r="J2693" s="11" t="str">
        <f t="shared" si="240"/>
        <v>IC.IT.212705</v>
      </c>
      <c r="K2693" s="2" t="s">
        <v>1192</v>
      </c>
      <c r="L2693" t="str">
        <f t="shared" si="241"/>
        <v xml:space="preserve">     Swelling</v>
      </c>
      <c r="M2693" s="12" t="str">
        <f t="shared" si="242"/>
        <v>PI.IC.IT.212705.01</v>
      </c>
      <c r="N2693" s="12"/>
      <c r="O2693" s="12" t="str">
        <f t="shared" si="243"/>
        <v>PH.IC.IT.212705.01</v>
      </c>
      <c r="Q2693" s="12" t="str">
        <f t="shared" si="244"/>
        <v>CL.IC.IT.212705.01</v>
      </c>
    </row>
    <row r="2694" spans="1:17" ht="15">
      <c r="A2694" s="25" t="s">
        <v>4089</v>
      </c>
      <c r="B2694" s="25"/>
      <c r="C2694" s="22" t="s">
        <v>5577</v>
      </c>
      <c r="D2694" s="25"/>
      <c r="E2694" s="2" t="s">
        <v>5889</v>
      </c>
      <c r="F2694" s="25" t="s">
        <v>4712</v>
      </c>
      <c r="G2694" s="25" t="s">
        <v>3841</v>
      </c>
      <c r="H2694" s="22" t="s">
        <v>1406</v>
      </c>
      <c r="I2694" s="25" t="s">
        <v>930</v>
      </c>
      <c r="J2694" s="11" t="str">
        <f t="shared" si="240"/>
        <v>IC.IT.212706</v>
      </c>
      <c r="K2694" s="2" t="s">
        <v>1192</v>
      </c>
      <c r="L2694" t="str">
        <f t="shared" si="241"/>
        <v xml:space="preserve">      Other: specify</v>
      </c>
      <c r="M2694" s="12" t="str">
        <f t="shared" si="242"/>
        <v>PI.IC.IT.212706.01</v>
      </c>
      <c r="N2694" s="12"/>
      <c r="O2694" s="12" t="str">
        <f t="shared" si="243"/>
        <v>PH.IC.IT.212706.01</v>
      </c>
      <c r="Q2694" s="12" t="str">
        <f t="shared" si="244"/>
        <v>CL.IC.IT.212706.01</v>
      </c>
    </row>
    <row r="2695" spans="1:17" ht="15">
      <c r="A2695" s="25" t="s">
        <v>4089</v>
      </c>
      <c r="B2695" s="25"/>
      <c r="C2695" s="22" t="s">
        <v>5577</v>
      </c>
      <c r="D2695" s="25" t="s">
        <v>4713</v>
      </c>
      <c r="E2695" s="2" t="s">
        <v>5892</v>
      </c>
      <c r="F2695" s="25" t="s">
        <v>4712</v>
      </c>
      <c r="G2695" s="25" t="s">
        <v>2821</v>
      </c>
      <c r="H2695" s="22" t="s">
        <v>1396</v>
      </c>
      <c r="I2695" s="25" t="s">
        <v>1674</v>
      </c>
      <c r="J2695" s="11" t="str">
        <f t="shared" si="240"/>
        <v>IC.IT.212801</v>
      </c>
      <c r="K2695" s="2" t="s">
        <v>1192</v>
      </c>
      <c r="L2695" t="str">
        <f t="shared" si="241"/>
        <v xml:space="preserve">     Unchanged</v>
      </c>
      <c r="M2695" s="12" t="str">
        <f t="shared" si="242"/>
        <v>PI.IC.IT.212801.01</v>
      </c>
      <c r="N2695" s="12"/>
      <c r="O2695" s="12" t="str">
        <f t="shared" si="243"/>
        <v>PH.IC.IT.212801.01</v>
      </c>
      <c r="Q2695" s="12" t="str">
        <f t="shared" si="244"/>
        <v>CL.IC.IT.212801.01</v>
      </c>
    </row>
    <row r="2696" spans="1:17" ht="15">
      <c r="A2696" s="25" t="s">
        <v>4089</v>
      </c>
      <c r="B2696" s="25"/>
      <c r="C2696" s="22" t="s">
        <v>5577</v>
      </c>
      <c r="D2696" s="25"/>
      <c r="E2696" s="2" t="s">
        <v>5892</v>
      </c>
      <c r="F2696" s="25" t="s">
        <v>4712</v>
      </c>
      <c r="G2696" s="25" t="s">
        <v>3999</v>
      </c>
      <c r="H2696" s="22" t="s">
        <v>1398</v>
      </c>
      <c r="I2696" s="25" t="s">
        <v>1673</v>
      </c>
      <c r="J2696" s="11" t="str">
        <f t="shared" si="240"/>
        <v>IC.IT.212802</v>
      </c>
      <c r="K2696" s="2" t="s">
        <v>1192</v>
      </c>
      <c r="L2696" t="str">
        <f t="shared" si="241"/>
        <v xml:space="preserve">      Decreasing</v>
      </c>
      <c r="M2696" s="12" t="str">
        <f t="shared" si="242"/>
        <v>PI.IC.IT.212802.01</v>
      </c>
      <c r="N2696" s="12"/>
      <c r="O2696" s="12" t="str">
        <f t="shared" si="243"/>
        <v>PH.IC.IT.212802.01</v>
      </c>
      <c r="Q2696" s="12" t="str">
        <f t="shared" si="244"/>
        <v>CL.IC.IT.212802.01</v>
      </c>
    </row>
    <row r="2697" spans="1:17" ht="15">
      <c r="A2697" s="25" t="s">
        <v>4089</v>
      </c>
      <c r="B2697" s="25"/>
      <c r="C2697" s="22" t="s">
        <v>5577</v>
      </c>
      <c r="D2697" s="25"/>
      <c r="E2697" s="2" t="s">
        <v>5892</v>
      </c>
      <c r="F2697" s="25" t="s">
        <v>4712</v>
      </c>
      <c r="G2697" s="25" t="s">
        <v>4156</v>
      </c>
      <c r="H2697" s="22" t="s">
        <v>1400</v>
      </c>
      <c r="I2697" s="25" t="s">
        <v>1841</v>
      </c>
      <c r="J2697" s="11" t="str">
        <f t="shared" si="240"/>
        <v>IC.IT.212803</v>
      </c>
      <c r="K2697" s="2" t="s">
        <v>1192</v>
      </c>
      <c r="L2697" t="str">
        <f t="shared" si="241"/>
        <v xml:space="preserve">      Increasing</v>
      </c>
      <c r="M2697" s="12" t="str">
        <f t="shared" si="242"/>
        <v>PI.IC.IT.212803.01</v>
      </c>
      <c r="N2697" s="12"/>
      <c r="O2697" s="12" t="str">
        <f t="shared" si="243"/>
        <v>PH.IC.IT.212803.01</v>
      </c>
      <c r="Q2697" s="12" t="str">
        <f t="shared" si="244"/>
        <v>CL.IC.IT.212803.01</v>
      </c>
    </row>
    <row r="2698" spans="1:17" ht="15">
      <c r="A2698" s="25" t="s">
        <v>4089</v>
      </c>
      <c r="B2698" s="25"/>
      <c r="C2698" s="22" t="s">
        <v>5577</v>
      </c>
      <c r="D2698" s="25" t="s">
        <v>4714</v>
      </c>
      <c r="E2698" s="2" t="s">
        <v>5896</v>
      </c>
      <c r="F2698" s="25" t="s">
        <v>4712</v>
      </c>
      <c r="G2698" s="25" t="s">
        <v>5016</v>
      </c>
      <c r="H2698" s="22" t="s">
        <v>1396</v>
      </c>
      <c r="I2698" s="25" t="s">
        <v>1557</v>
      </c>
      <c r="J2698" s="11" t="str">
        <f t="shared" si="240"/>
        <v>IC.IT.212901</v>
      </c>
      <c r="K2698" s="2" t="s">
        <v>1192</v>
      </c>
      <c r="L2698" t="str">
        <f t="shared" si="241"/>
        <v xml:space="preserve">      Consistent with Body Temperature</v>
      </c>
      <c r="M2698" s="12" t="str">
        <f t="shared" si="242"/>
        <v>PI.IC.IT.212901.01</v>
      </c>
      <c r="N2698" s="12"/>
      <c r="O2698" s="12" t="str">
        <f t="shared" si="243"/>
        <v>PH.IC.IT.212901.01</v>
      </c>
      <c r="Q2698" s="12" t="str">
        <f t="shared" si="244"/>
        <v>CL.IC.IT.212901.01</v>
      </c>
    </row>
    <row r="2699" spans="1:17" ht="15">
      <c r="A2699" s="25" t="s">
        <v>4089</v>
      </c>
      <c r="B2699" s="25"/>
      <c r="C2699" s="22" t="s">
        <v>5577</v>
      </c>
      <c r="D2699" s="25"/>
      <c r="E2699" s="2" t="s">
        <v>5896</v>
      </c>
      <c r="F2699" s="25" t="s">
        <v>4712</v>
      </c>
      <c r="G2699" s="25" t="s">
        <v>5017</v>
      </c>
      <c r="H2699" s="22" t="s">
        <v>1398</v>
      </c>
      <c r="I2699" s="25" t="s">
        <v>2116</v>
      </c>
      <c r="J2699" s="11" t="str">
        <f t="shared" si="240"/>
        <v>IC.IT.212902</v>
      </c>
      <c r="K2699" s="2" t="s">
        <v>1192</v>
      </c>
      <c r="L2699" t="str">
        <f t="shared" si="241"/>
        <v xml:space="preserve">      Warmer than Body Temperature</v>
      </c>
      <c r="M2699" s="12" t="str">
        <f t="shared" si="242"/>
        <v>PI.IC.IT.212902.01</v>
      </c>
      <c r="N2699" s="12"/>
      <c r="O2699" s="12" t="str">
        <f t="shared" si="243"/>
        <v>PH.IC.IT.212902.01</v>
      </c>
      <c r="Q2699" s="12" t="str">
        <f t="shared" si="244"/>
        <v>CL.IC.IT.212902.01</v>
      </c>
    </row>
    <row r="2700" spans="1:17" ht="15">
      <c r="A2700" s="25" t="s">
        <v>4089</v>
      </c>
      <c r="B2700" s="25"/>
      <c r="C2700" s="22" t="s">
        <v>5577</v>
      </c>
      <c r="D2700" s="25"/>
      <c r="E2700" s="2" t="s">
        <v>5896</v>
      </c>
      <c r="F2700" s="25" t="s">
        <v>4712</v>
      </c>
      <c r="G2700" s="25" t="s">
        <v>5018</v>
      </c>
      <c r="H2700" s="22" t="s">
        <v>1400</v>
      </c>
      <c r="I2700" s="25" t="s">
        <v>2118</v>
      </c>
      <c r="J2700" s="11" t="str">
        <f t="shared" si="240"/>
        <v>IC.IT.212903</v>
      </c>
      <c r="K2700" s="2" t="s">
        <v>1192</v>
      </c>
      <c r="L2700" t="str">
        <f t="shared" si="241"/>
        <v xml:space="preserve">      Warmer than Opposite Body Part</v>
      </c>
      <c r="M2700" s="12" t="str">
        <f t="shared" si="242"/>
        <v>PI.IC.IT.212903.01</v>
      </c>
      <c r="N2700" s="12"/>
      <c r="O2700" s="12" t="str">
        <f t="shared" si="243"/>
        <v>PH.IC.IT.212903.01</v>
      </c>
      <c r="Q2700" s="12" t="str">
        <f t="shared" si="244"/>
        <v>CL.IC.IT.212903.01</v>
      </c>
    </row>
    <row r="2701" spans="1:17" ht="15">
      <c r="A2701" s="25" t="s">
        <v>4089</v>
      </c>
      <c r="B2701" s="25"/>
      <c r="C2701" s="22" t="s">
        <v>5577</v>
      </c>
      <c r="D2701" s="25"/>
      <c r="E2701" s="2" t="s">
        <v>5896</v>
      </c>
      <c r="F2701" s="25" t="s">
        <v>4712</v>
      </c>
      <c r="G2701" s="25" t="s">
        <v>4878</v>
      </c>
      <c r="H2701" s="22" t="s">
        <v>1402</v>
      </c>
      <c r="I2701" s="25" t="s">
        <v>2120</v>
      </c>
      <c r="J2701" s="11" t="str">
        <f t="shared" si="240"/>
        <v>IC.IT.212904</v>
      </c>
      <c r="K2701" s="2" t="s">
        <v>1192</v>
      </c>
      <c r="L2701" t="str">
        <f t="shared" si="241"/>
        <v xml:space="preserve">      Cooler than Body Temperature</v>
      </c>
      <c r="M2701" s="12" t="str">
        <f t="shared" si="242"/>
        <v>PI.IC.IT.212904.01</v>
      </c>
      <c r="N2701" s="12"/>
      <c r="O2701" s="12" t="str">
        <f t="shared" si="243"/>
        <v>PH.IC.IT.212904.01</v>
      </c>
      <c r="Q2701" s="12" t="str">
        <f t="shared" si="244"/>
        <v>CL.IC.IT.212904.01</v>
      </c>
    </row>
    <row r="2702" spans="1:17" ht="15">
      <c r="A2702" s="25" t="s">
        <v>4089</v>
      </c>
      <c r="B2702" s="25"/>
      <c r="C2702" s="22" t="s">
        <v>5577</v>
      </c>
      <c r="D2702" s="25"/>
      <c r="E2702" s="2" t="s">
        <v>5896</v>
      </c>
      <c r="F2702" s="25" t="s">
        <v>4712</v>
      </c>
      <c r="G2702" s="25" t="s">
        <v>4879</v>
      </c>
      <c r="H2702" s="22" t="s">
        <v>1404</v>
      </c>
      <c r="I2702" s="25" t="s">
        <v>2122</v>
      </c>
      <c r="J2702" s="11" t="str">
        <f t="shared" si="240"/>
        <v>IC.IT.212905</v>
      </c>
      <c r="K2702" s="2" t="s">
        <v>1192</v>
      </c>
      <c r="L2702" t="str">
        <f t="shared" si="241"/>
        <v xml:space="preserve">      Cooler than Opposite Body Part</v>
      </c>
      <c r="M2702" s="12" t="str">
        <f t="shared" si="242"/>
        <v>PI.IC.IT.212905.01</v>
      </c>
      <c r="N2702" s="12"/>
      <c r="O2702" s="12" t="str">
        <f t="shared" si="243"/>
        <v>PH.IC.IT.212905.01</v>
      </c>
      <c r="Q2702" s="12" t="str">
        <f t="shared" si="244"/>
        <v>CL.IC.IT.212905.01</v>
      </c>
    </row>
    <row r="2703" spans="1:17" ht="15">
      <c r="A2703" s="25" t="s">
        <v>4089</v>
      </c>
      <c r="B2703" s="25"/>
      <c r="C2703" s="22" t="s">
        <v>5577</v>
      </c>
      <c r="D2703" s="25" t="s">
        <v>3290</v>
      </c>
      <c r="E2703" s="2" t="s">
        <v>5899</v>
      </c>
      <c r="F2703" s="25" t="s">
        <v>4715</v>
      </c>
      <c r="G2703" s="25" t="s">
        <v>4881</v>
      </c>
      <c r="H2703" s="22" t="s">
        <v>1396</v>
      </c>
      <c r="I2703" s="25" t="s">
        <v>4882</v>
      </c>
      <c r="J2703" s="11" t="str">
        <f t="shared" si="240"/>
        <v>IC.IT.213001</v>
      </c>
      <c r="K2703" s="2" t="s">
        <v>1192</v>
      </c>
      <c r="L2703" t="str">
        <f t="shared" si="241"/>
        <v xml:space="preserve">      Pressure Ulcer:  add protocol</v>
      </c>
      <c r="M2703" s="12" t="str">
        <f t="shared" si="242"/>
        <v>PI.IC.IT.213001.01</v>
      </c>
      <c r="N2703" s="12"/>
      <c r="O2703" s="12" t="str">
        <f t="shared" si="243"/>
        <v>PH.IC.IT.213001.01</v>
      </c>
      <c r="Q2703" s="12" t="str">
        <f t="shared" si="244"/>
        <v>CL.IC.IT.213001.01</v>
      </c>
    </row>
    <row r="2704" spans="1:17" ht="15">
      <c r="A2704" s="25" t="s">
        <v>4089</v>
      </c>
      <c r="B2704" s="25"/>
      <c r="C2704" s="22" t="s">
        <v>5577</v>
      </c>
      <c r="D2704" s="25"/>
      <c r="E2704" s="2" t="s">
        <v>5899</v>
      </c>
      <c r="F2704" s="25" t="s">
        <v>4715</v>
      </c>
      <c r="G2704" s="25" t="s">
        <v>4883</v>
      </c>
      <c r="H2704" s="22" t="s">
        <v>1398</v>
      </c>
      <c r="I2704" s="25" t="s">
        <v>3463</v>
      </c>
      <c r="J2704" s="11" t="str">
        <f t="shared" si="240"/>
        <v>IC.IT.213002</v>
      </c>
      <c r="K2704" s="2" t="s">
        <v>1192</v>
      </c>
      <c r="L2704" t="str">
        <f t="shared" si="241"/>
        <v xml:space="preserve">      Vascular Lesion Venous:  specify thickness</v>
      </c>
      <c r="M2704" s="12" t="str">
        <f t="shared" si="242"/>
        <v>PI.IC.IT.213002.01</v>
      </c>
      <c r="N2704" s="12"/>
      <c r="O2704" s="12" t="str">
        <f t="shared" si="243"/>
        <v>PH.IC.IT.213002.01</v>
      </c>
      <c r="Q2704" s="12" t="str">
        <f t="shared" si="244"/>
        <v>CL.IC.IT.213002.01</v>
      </c>
    </row>
    <row r="2705" spans="1:19" ht="15">
      <c r="A2705" s="25" t="s">
        <v>4089</v>
      </c>
      <c r="B2705" s="25"/>
      <c r="C2705" s="22" t="s">
        <v>5577</v>
      </c>
      <c r="D2705" s="25"/>
      <c r="E2705" s="2" t="s">
        <v>5899</v>
      </c>
      <c r="F2705" s="25" t="s">
        <v>4715</v>
      </c>
      <c r="G2705" s="25" t="s">
        <v>5031</v>
      </c>
      <c r="H2705" s="22" t="s">
        <v>1400</v>
      </c>
      <c r="I2705" s="25" t="s">
        <v>5032</v>
      </c>
      <c r="J2705" s="11" t="str">
        <f t="shared" si="240"/>
        <v>IC.IT.213003</v>
      </c>
      <c r="K2705" s="2" t="s">
        <v>1192</v>
      </c>
      <c r="L2705" t="str">
        <f t="shared" si="241"/>
        <v xml:space="preserve">      Vascular Lesion Arterial:  specify thickness</v>
      </c>
      <c r="M2705" s="12" t="str">
        <f t="shared" si="242"/>
        <v>PI.IC.IT.213003.01</v>
      </c>
      <c r="N2705" s="12"/>
      <c r="O2705" s="12" t="str">
        <f t="shared" si="243"/>
        <v>PH.IC.IT.213003.01</v>
      </c>
      <c r="Q2705" s="12" t="str">
        <f t="shared" si="244"/>
        <v>CL.IC.IT.213003.01</v>
      </c>
    </row>
    <row r="2706" spans="1:19" ht="15">
      <c r="A2706" s="25" t="s">
        <v>4089</v>
      </c>
      <c r="B2706" s="25"/>
      <c r="C2706" s="22" t="s">
        <v>5577</v>
      </c>
      <c r="D2706" s="25"/>
      <c r="E2706" s="2" t="s">
        <v>5899</v>
      </c>
      <c r="F2706" s="25" t="s">
        <v>4715</v>
      </c>
      <c r="G2706" s="25" t="s">
        <v>5033</v>
      </c>
      <c r="H2706" s="22" t="s">
        <v>1402</v>
      </c>
      <c r="I2706" s="25" t="s">
        <v>5034</v>
      </c>
      <c r="J2706" s="11" t="str">
        <f t="shared" si="240"/>
        <v>IC.IT.213004</v>
      </c>
      <c r="K2706" s="2" t="s">
        <v>1192</v>
      </c>
      <c r="L2706" t="str">
        <f t="shared" si="241"/>
        <v xml:space="preserve">      Diabetic Skin Ulcer:  specify thickness</v>
      </c>
      <c r="M2706" s="12" t="str">
        <f t="shared" si="242"/>
        <v>PI.IC.IT.213004.01</v>
      </c>
      <c r="N2706" s="12"/>
      <c r="O2706" s="12" t="str">
        <f t="shared" si="243"/>
        <v>PH.IC.IT.213004.01</v>
      </c>
      <c r="Q2706" s="12" t="str">
        <f t="shared" si="244"/>
        <v>CL.IC.IT.213004.01</v>
      </c>
    </row>
    <row r="2707" spans="1:19" ht="15">
      <c r="A2707" s="25" t="s">
        <v>4089</v>
      </c>
      <c r="B2707" s="25"/>
      <c r="C2707" s="22" t="s">
        <v>5577</v>
      </c>
      <c r="D2707" s="25"/>
      <c r="E2707" s="2" t="s">
        <v>5899</v>
      </c>
      <c r="F2707" s="25" t="s">
        <v>4715</v>
      </c>
      <c r="G2707" s="25" t="s">
        <v>5035</v>
      </c>
      <c r="H2707" s="22" t="s">
        <v>1404</v>
      </c>
      <c r="I2707" s="25" t="s">
        <v>5193</v>
      </c>
      <c r="J2707" s="11" t="str">
        <f t="shared" si="240"/>
        <v>IC.IT.213005</v>
      </c>
      <c r="K2707" s="2" t="s">
        <v>1192</v>
      </c>
      <c r="L2707" t="str">
        <f t="shared" si="241"/>
        <v xml:space="preserve">      Surgical Wound (non-healing)</v>
      </c>
      <c r="M2707" s="12" t="str">
        <f t="shared" si="242"/>
        <v>PI.IC.IT.213005.01</v>
      </c>
      <c r="N2707" s="12"/>
      <c r="O2707" s="12" t="str">
        <f t="shared" si="243"/>
        <v>PH.IC.IT.213005.01</v>
      </c>
      <c r="Q2707" s="12" t="str">
        <f t="shared" si="244"/>
        <v>CL.IC.IT.213005.01</v>
      </c>
    </row>
    <row r="2708" spans="1:19" ht="15">
      <c r="A2708" s="25" t="s">
        <v>4089</v>
      </c>
      <c r="B2708" s="25"/>
      <c r="C2708" s="22" t="s">
        <v>5577</v>
      </c>
      <c r="D2708" s="25"/>
      <c r="E2708" s="2" t="s">
        <v>5899</v>
      </c>
      <c r="F2708" s="25" t="s">
        <v>4715</v>
      </c>
      <c r="G2708" s="25" t="s">
        <v>5194</v>
      </c>
      <c r="H2708" s="22" t="s">
        <v>1406</v>
      </c>
      <c r="I2708" s="25" t="s">
        <v>5199</v>
      </c>
      <c r="J2708" s="11" t="str">
        <f t="shared" si="240"/>
        <v>IC.IT.213006</v>
      </c>
      <c r="K2708" s="2" t="s">
        <v>1192</v>
      </c>
      <c r="L2708" t="str">
        <f t="shared" si="241"/>
        <v xml:space="preserve">      Skin tear</v>
      </c>
      <c r="M2708" s="12" t="str">
        <f t="shared" si="242"/>
        <v>PI.IC.IT.213006.01</v>
      </c>
      <c r="N2708" s="12"/>
      <c r="O2708" s="12" t="str">
        <f t="shared" si="243"/>
        <v>PH.IC.IT.213006.01</v>
      </c>
      <c r="Q2708" s="12" t="str">
        <f t="shared" si="244"/>
        <v>CL.IC.IT.213006.01</v>
      </c>
    </row>
    <row r="2709" spans="1:19" ht="15">
      <c r="A2709" s="25" t="s">
        <v>4089</v>
      </c>
      <c r="B2709" s="25"/>
      <c r="C2709" s="22" t="s">
        <v>5577</v>
      </c>
      <c r="D2709" s="25"/>
      <c r="E2709" s="2" t="s">
        <v>5899</v>
      </c>
      <c r="F2709" s="25" t="s">
        <v>4715</v>
      </c>
      <c r="G2709" s="25" t="s">
        <v>5200</v>
      </c>
      <c r="H2709" s="22" t="s">
        <v>1419</v>
      </c>
      <c r="I2709" s="25" t="s">
        <v>4625</v>
      </c>
      <c r="J2709" s="11" t="str">
        <f t="shared" si="240"/>
        <v>IC.IT.213007</v>
      </c>
      <c r="K2709" s="2" t="s">
        <v>1192</v>
      </c>
      <c r="L2709" t="str">
        <f t="shared" si="241"/>
        <v xml:space="preserve">      Abrasion</v>
      </c>
      <c r="M2709" s="12" t="str">
        <f t="shared" si="242"/>
        <v>PI.IC.IT.213007.01</v>
      </c>
      <c r="N2709" s="12"/>
      <c r="O2709" s="12" t="str">
        <f t="shared" si="243"/>
        <v>PH.IC.IT.213007.01</v>
      </c>
      <c r="Q2709" s="12" t="str">
        <f t="shared" si="244"/>
        <v>CL.IC.IT.213007.01</v>
      </c>
    </row>
    <row r="2710" spans="1:19" ht="15">
      <c r="A2710" s="25" t="s">
        <v>4089</v>
      </c>
      <c r="B2710" s="25"/>
      <c r="C2710" s="22" t="s">
        <v>5577</v>
      </c>
      <c r="D2710" s="25"/>
      <c r="E2710" s="2" t="s">
        <v>5899</v>
      </c>
      <c r="F2710" s="25" t="s">
        <v>4715</v>
      </c>
      <c r="G2710" s="25" t="s">
        <v>4769</v>
      </c>
      <c r="H2710" s="22" t="s">
        <v>1550</v>
      </c>
      <c r="I2710" s="25" t="s">
        <v>4626</v>
      </c>
      <c r="J2710" s="11" t="str">
        <f t="shared" si="240"/>
        <v>IC.IT.213008</v>
      </c>
      <c r="K2710" s="2" t="s">
        <v>1192</v>
      </c>
      <c r="L2710" t="str">
        <f t="shared" si="241"/>
        <v xml:space="preserve">      Blister (not over bony prominence)</v>
      </c>
      <c r="M2710" s="12" t="str">
        <f t="shared" si="242"/>
        <v>PI.IC.IT.213008.01</v>
      </c>
      <c r="N2710" s="12"/>
      <c r="O2710" s="12" t="str">
        <f t="shared" si="243"/>
        <v>PH.IC.IT.213008.01</v>
      </c>
      <c r="Q2710" s="12" t="str">
        <f t="shared" si="244"/>
        <v>CL.IC.IT.213008.01</v>
      </c>
    </row>
    <row r="2711" spans="1:19" ht="15">
      <c r="A2711" s="25" t="s">
        <v>4089</v>
      </c>
      <c r="B2711" s="25"/>
      <c r="C2711" s="22" t="s">
        <v>5577</v>
      </c>
      <c r="D2711" s="25"/>
      <c r="E2711" s="2" t="s">
        <v>5899</v>
      </c>
      <c r="F2711" s="25" t="s">
        <v>4715</v>
      </c>
      <c r="G2711" s="25" t="s">
        <v>4770</v>
      </c>
      <c r="H2711" s="22" t="s">
        <v>1551</v>
      </c>
      <c r="I2711" s="25" t="s">
        <v>4771</v>
      </c>
      <c r="J2711" s="11" t="str">
        <f t="shared" si="240"/>
        <v>IC.IT.213009</v>
      </c>
      <c r="K2711" s="2" t="s">
        <v>1192</v>
      </c>
      <c r="L2711" t="str">
        <f t="shared" si="241"/>
        <v xml:space="preserve">      Cellulitus</v>
      </c>
      <c r="M2711" s="12" t="str">
        <f t="shared" si="242"/>
        <v>PI.IC.IT.213009.01</v>
      </c>
      <c r="N2711" s="12"/>
      <c r="O2711" s="12" t="str">
        <f t="shared" si="243"/>
        <v>PH.IC.IT.213009.01</v>
      </c>
      <c r="Q2711" s="12" t="str">
        <f t="shared" si="244"/>
        <v>CL.IC.IT.213009.01</v>
      </c>
    </row>
    <row r="2712" spans="1:19" ht="15">
      <c r="A2712" s="25" t="s">
        <v>4089</v>
      </c>
      <c r="B2712" s="25"/>
      <c r="C2712" s="22" t="s">
        <v>5577</v>
      </c>
      <c r="D2712" s="25"/>
      <c r="E2712" s="2" t="s">
        <v>5899</v>
      </c>
      <c r="F2712" s="25" t="s">
        <v>4715</v>
      </c>
      <c r="G2712" s="25" t="s">
        <v>4772</v>
      </c>
      <c r="H2712" s="22" t="s">
        <v>1571</v>
      </c>
      <c r="I2712" s="25" t="s">
        <v>3300</v>
      </c>
      <c r="J2712" s="11" t="str">
        <f t="shared" si="240"/>
        <v>IC.IT.213010</v>
      </c>
      <c r="K2712" s="2" t="s">
        <v>1192</v>
      </c>
      <c r="L2712" t="str">
        <f t="shared" si="241"/>
        <v xml:space="preserve">      Rash</v>
      </c>
      <c r="M2712" s="12" t="str">
        <f t="shared" si="242"/>
        <v>PI.IC.IT.213010.01</v>
      </c>
      <c r="N2712" s="12"/>
      <c r="O2712" s="12" t="str">
        <f t="shared" si="243"/>
        <v>PH.IC.IT.213010.01</v>
      </c>
      <c r="Q2712" s="12" t="str">
        <f t="shared" si="244"/>
        <v>CL.IC.IT.213010.01</v>
      </c>
    </row>
    <row r="2713" spans="1:19" ht="15">
      <c r="A2713" s="25" t="s">
        <v>4089</v>
      </c>
      <c r="B2713" s="25"/>
      <c r="C2713" s="22" t="s">
        <v>5577</v>
      </c>
      <c r="D2713" s="25"/>
      <c r="E2713" s="2" t="s">
        <v>5899</v>
      </c>
      <c r="F2713" s="25" t="s">
        <v>4715</v>
      </c>
      <c r="G2713" s="25" t="s">
        <v>4773</v>
      </c>
      <c r="H2713" s="22" t="s">
        <v>1298</v>
      </c>
      <c r="I2713" s="25" t="s">
        <v>4646</v>
      </c>
      <c r="J2713" s="11" t="str">
        <f t="shared" si="240"/>
        <v>IC.IT.213011</v>
      </c>
      <c r="K2713" s="2" t="s">
        <v>1192</v>
      </c>
      <c r="L2713" t="str">
        <f t="shared" si="241"/>
        <v xml:space="preserve">      Tape burn</v>
      </c>
      <c r="M2713" s="12" t="str">
        <f t="shared" si="242"/>
        <v>PI.IC.IT.213011.01</v>
      </c>
      <c r="N2713" s="12"/>
      <c r="O2713" s="12" t="str">
        <f t="shared" si="243"/>
        <v>PH.IC.IT.213011.01</v>
      </c>
      <c r="Q2713" s="12" t="str">
        <f t="shared" si="244"/>
        <v>CL.IC.IT.213011.01</v>
      </c>
    </row>
    <row r="2714" spans="1:19" ht="15">
      <c r="A2714" s="25" t="s">
        <v>4089</v>
      </c>
      <c r="B2714" s="25"/>
      <c r="C2714" s="22" t="s">
        <v>5577</v>
      </c>
      <c r="D2714" s="25"/>
      <c r="E2714" s="2" t="s">
        <v>5899</v>
      </c>
      <c r="F2714" s="25" t="s">
        <v>4715</v>
      </c>
      <c r="G2714" s="25" t="s">
        <v>4647</v>
      </c>
      <c r="H2714" s="22" t="s">
        <v>1299</v>
      </c>
      <c r="I2714" s="25" t="s">
        <v>930</v>
      </c>
      <c r="J2714" s="11" t="str">
        <f t="shared" si="240"/>
        <v>IC.IT.213012</v>
      </c>
      <c r="K2714" s="2" t="s">
        <v>1192</v>
      </c>
      <c r="L2714" t="str">
        <f t="shared" si="241"/>
        <v xml:space="preserve">      Other:  specify</v>
      </c>
      <c r="M2714" s="12" t="str">
        <f t="shared" si="242"/>
        <v>PI.IC.IT.213012.01</v>
      </c>
      <c r="N2714" s="12"/>
      <c r="O2714" s="12" t="str">
        <f t="shared" si="243"/>
        <v>PH.IC.IT.213012.01</v>
      </c>
      <c r="Q2714" s="12" t="str">
        <f t="shared" si="244"/>
        <v>CL.IC.IT.213012.01</v>
      </c>
    </row>
    <row r="2715" spans="1:19" ht="15">
      <c r="A2715" s="25" t="s">
        <v>4089</v>
      </c>
      <c r="B2715" s="25"/>
      <c r="C2715" s="22" t="s">
        <v>5577</v>
      </c>
      <c r="D2715" s="25"/>
      <c r="E2715" s="2" t="s">
        <v>5899</v>
      </c>
      <c r="F2715" s="25" t="s">
        <v>4715</v>
      </c>
      <c r="G2715" s="25" t="s">
        <v>4663</v>
      </c>
      <c r="H2715" s="22" t="s">
        <v>8201</v>
      </c>
      <c r="I2715" s="25" t="s">
        <v>4664</v>
      </c>
      <c r="J2715" s="11" t="str">
        <f t="shared" si="240"/>
        <v>IC.IT.213013</v>
      </c>
      <c r="K2715" s="2" t="s">
        <v>1192</v>
      </c>
      <c r="L2715" t="str">
        <f t="shared" si="241"/>
        <v xml:space="preserve">   Laceration</v>
      </c>
      <c r="M2715" s="12" t="str">
        <f t="shared" si="242"/>
        <v>PI.IC.IT.213013.01</v>
      </c>
      <c r="N2715" s="12"/>
      <c r="O2715" s="12" t="str">
        <f t="shared" si="243"/>
        <v>PH.IC.IT.213013.01</v>
      </c>
      <c r="Q2715" s="12" t="str">
        <f t="shared" si="244"/>
        <v>CL.IC.IT.213013.01</v>
      </c>
      <c r="R2715" t="s">
        <v>1141</v>
      </c>
      <c r="S2715">
        <v>795</v>
      </c>
    </row>
    <row r="2716" spans="1:19" ht="15">
      <c r="A2716" s="25" t="s">
        <v>4089</v>
      </c>
      <c r="B2716" s="25"/>
      <c r="C2716" s="22" t="s">
        <v>5577</v>
      </c>
      <c r="D2716" s="25"/>
      <c r="E2716" s="2" t="s">
        <v>5899</v>
      </c>
      <c r="F2716" s="25" t="s">
        <v>4715</v>
      </c>
      <c r="G2716" s="25" t="s">
        <v>4665</v>
      </c>
      <c r="H2716" s="22" t="s">
        <v>9621</v>
      </c>
      <c r="I2716" s="25" t="s">
        <v>4666</v>
      </c>
      <c r="J2716" s="11" t="str">
        <f t="shared" si="240"/>
        <v>IC.IT.213014</v>
      </c>
      <c r="K2716" s="2" t="s">
        <v>11324</v>
      </c>
      <c r="L2716" t="str">
        <f t="shared" si="241"/>
        <v xml:space="preserve">  Puncture</v>
      </c>
      <c r="M2716" s="12" t="str">
        <f t="shared" si="242"/>
        <v>PI.IC.IT.213014.01</v>
      </c>
      <c r="N2716" s="12"/>
      <c r="O2716" s="12" t="str">
        <f t="shared" si="243"/>
        <v>PH.IC.IT.213014.01</v>
      </c>
      <c r="Q2716" s="12" t="str">
        <f t="shared" si="244"/>
        <v>CL.IC.IT.213014.01</v>
      </c>
      <c r="R2716" t="s">
        <v>1141</v>
      </c>
      <c r="S2716">
        <v>796</v>
      </c>
    </row>
    <row r="2717" spans="1:19" ht="15">
      <c r="A2717" s="25" t="s">
        <v>4089</v>
      </c>
      <c r="B2717" s="25"/>
      <c r="C2717" s="22" t="s">
        <v>5577</v>
      </c>
      <c r="D2717" s="25" t="s">
        <v>4716</v>
      </c>
      <c r="E2717" s="2" t="s">
        <v>6074</v>
      </c>
      <c r="F2717" s="25" t="s">
        <v>4715</v>
      </c>
      <c r="G2717" s="25" t="s">
        <v>4680</v>
      </c>
      <c r="H2717" s="22" t="s">
        <v>1396</v>
      </c>
      <c r="I2717" s="25" t="s">
        <v>4681</v>
      </c>
      <c r="J2717" s="11" t="str">
        <f t="shared" si="240"/>
        <v>IC.IT.213101</v>
      </c>
      <c r="K2717" s="2" t="s">
        <v>11324</v>
      </c>
      <c r="L2717" t="str">
        <f t="shared" si="241"/>
        <v xml:space="preserve">      Partial-thickness (dermis)</v>
      </c>
      <c r="M2717" s="12" t="str">
        <f t="shared" si="242"/>
        <v>PI.IC.IT.213101.01</v>
      </c>
      <c r="N2717" s="12"/>
      <c r="O2717" s="12" t="str">
        <f t="shared" si="243"/>
        <v>PH.IC.IT.213101.01</v>
      </c>
      <c r="Q2717" s="12" t="str">
        <f t="shared" si="244"/>
        <v>CL.IC.IT.213101.01</v>
      </c>
    </row>
    <row r="2718" spans="1:19" ht="15">
      <c r="A2718" s="25" t="s">
        <v>4089</v>
      </c>
      <c r="B2718" s="25"/>
      <c r="C2718" s="22" t="s">
        <v>5577</v>
      </c>
      <c r="D2718" s="25"/>
      <c r="E2718" s="2" t="s">
        <v>6074</v>
      </c>
      <c r="F2718" s="25" t="s">
        <v>4715</v>
      </c>
      <c r="G2718" s="25" t="s">
        <v>191</v>
      </c>
      <c r="H2718" s="22" t="s">
        <v>1398</v>
      </c>
      <c r="I2718" s="25" t="s">
        <v>4682</v>
      </c>
      <c r="J2718" s="11" t="str">
        <f t="shared" si="240"/>
        <v>IC.IT.213102</v>
      </c>
      <c r="K2718" s="2" t="s">
        <v>11324</v>
      </c>
      <c r="L2718" t="str">
        <f t="shared" si="241"/>
        <v xml:space="preserve">      Full-thickness (subq and beyond)</v>
      </c>
      <c r="M2718" s="12" t="str">
        <f t="shared" si="242"/>
        <v>PI.IC.IT.213102.01</v>
      </c>
      <c r="N2718" s="12"/>
      <c r="O2718" s="12" t="str">
        <f t="shared" si="243"/>
        <v>PH.IC.IT.213102.01</v>
      </c>
      <c r="Q2718" s="12" t="str">
        <f t="shared" si="244"/>
        <v>CL.IC.IT.213102.01</v>
      </c>
    </row>
    <row r="2719" spans="1:19" ht="15">
      <c r="A2719" s="25" t="s">
        <v>4089</v>
      </c>
      <c r="B2719" s="25"/>
      <c r="C2719" s="22" t="s">
        <v>5577</v>
      </c>
      <c r="D2719" s="25" t="s">
        <v>4717</v>
      </c>
      <c r="E2719" s="2" t="s">
        <v>6077</v>
      </c>
      <c r="F2719" s="25" t="s">
        <v>4718</v>
      </c>
      <c r="G2719" s="25" t="s">
        <v>4819</v>
      </c>
      <c r="H2719" s="22" t="s">
        <v>1396</v>
      </c>
      <c r="I2719" s="25" t="s">
        <v>4820</v>
      </c>
      <c r="J2719" s="11" t="str">
        <f t="shared" si="240"/>
        <v>IC.IT.213201</v>
      </c>
      <c r="K2719" s="2" t="s">
        <v>11324</v>
      </c>
      <c r="L2719" t="str">
        <f t="shared" si="241"/>
        <v xml:space="preserve">      Length (measure head to toe):  specify cm</v>
      </c>
      <c r="M2719" s="12" t="str">
        <f t="shared" si="242"/>
        <v>PI.IC.IT.213201.01</v>
      </c>
      <c r="N2719" s="12"/>
      <c r="O2719" s="12" t="str">
        <f t="shared" si="243"/>
        <v>PH.IC.IT.213201.01</v>
      </c>
      <c r="Q2719" s="12" t="str">
        <f t="shared" si="244"/>
        <v>CL.IC.IT.213201.01</v>
      </c>
    </row>
    <row r="2720" spans="1:19" ht="15">
      <c r="A2720" s="25" t="s">
        <v>4089</v>
      </c>
      <c r="B2720" s="25"/>
      <c r="C2720" s="22" t="s">
        <v>5577</v>
      </c>
      <c r="D2720" s="25"/>
      <c r="E2720" s="2" t="s">
        <v>6077</v>
      </c>
      <c r="F2720" s="25" t="s">
        <v>4718</v>
      </c>
      <c r="G2720" s="25" t="s">
        <v>4821</v>
      </c>
      <c r="H2720" s="22" t="s">
        <v>1398</v>
      </c>
      <c r="I2720" s="25" t="s">
        <v>4816</v>
      </c>
      <c r="J2720" s="11" t="str">
        <f t="shared" si="240"/>
        <v>IC.IT.213202</v>
      </c>
      <c r="K2720" s="2" t="s">
        <v>11324</v>
      </c>
      <c r="L2720" t="str">
        <f t="shared" si="241"/>
        <v xml:space="preserve">      Width (measure hip to hip):  specify cm</v>
      </c>
      <c r="M2720" s="12" t="str">
        <f t="shared" si="242"/>
        <v>PI.IC.IT.213202.01</v>
      </c>
      <c r="N2720" s="12"/>
      <c r="O2720" s="12" t="str">
        <f t="shared" si="243"/>
        <v>PH.IC.IT.213202.01</v>
      </c>
      <c r="Q2720" s="12" t="str">
        <f t="shared" si="244"/>
        <v>CL.IC.IT.213202.01</v>
      </c>
    </row>
    <row r="2721" spans="1:18" ht="15">
      <c r="A2721" s="25" t="s">
        <v>4089</v>
      </c>
      <c r="B2721" s="25"/>
      <c r="C2721" s="22" t="s">
        <v>5577</v>
      </c>
      <c r="D2721" s="25"/>
      <c r="E2721" s="2" t="s">
        <v>6077</v>
      </c>
      <c r="F2721" s="25" t="s">
        <v>4718</v>
      </c>
      <c r="G2721" s="25" t="s">
        <v>4817</v>
      </c>
      <c r="H2721" s="22" t="s">
        <v>1400</v>
      </c>
      <c r="I2721" s="25" t="s">
        <v>4961</v>
      </c>
      <c r="J2721" s="11" t="str">
        <f t="shared" si="240"/>
        <v>IC.IT.213203</v>
      </c>
      <c r="K2721" s="2" t="s">
        <v>11324</v>
      </c>
      <c r="L2721" t="str">
        <f t="shared" si="241"/>
        <v xml:space="preserve">      Depth (measure deepest part):  specify cm</v>
      </c>
      <c r="M2721" s="12" t="str">
        <f t="shared" si="242"/>
        <v>PI.IC.IT.213203.01</v>
      </c>
      <c r="N2721" s="12"/>
      <c r="O2721" s="12" t="str">
        <f t="shared" si="243"/>
        <v>PH.IC.IT.213203.01</v>
      </c>
      <c r="Q2721" s="12" t="str">
        <f t="shared" si="244"/>
        <v>CL.IC.IT.213203.01</v>
      </c>
    </row>
    <row r="2722" spans="1:18" ht="15">
      <c r="A2722" s="25" t="s">
        <v>4089</v>
      </c>
      <c r="B2722" s="25"/>
      <c r="C2722" s="22" t="s">
        <v>5577</v>
      </c>
      <c r="D2722" s="25"/>
      <c r="E2722" s="2" t="s">
        <v>6077</v>
      </c>
      <c r="F2722" s="25" t="s">
        <v>4718</v>
      </c>
      <c r="G2722" s="25" t="s">
        <v>4962</v>
      </c>
      <c r="H2722" s="22" t="s">
        <v>1402</v>
      </c>
      <c r="I2722" s="25" t="s">
        <v>1188</v>
      </c>
      <c r="J2722" s="11" t="str">
        <f t="shared" si="240"/>
        <v>IC.IT.213204</v>
      </c>
      <c r="K2722" s="2" t="s">
        <v>11324</v>
      </c>
      <c r="L2722" t="str">
        <f t="shared" si="241"/>
        <v xml:space="preserve">      N/A (within 7 days): specify date</v>
      </c>
      <c r="M2722" s="12" t="str">
        <f t="shared" si="242"/>
        <v>PI.IC.IT.213204.01</v>
      </c>
      <c r="N2722" s="12"/>
      <c r="O2722" s="12" t="str">
        <f t="shared" si="243"/>
        <v>PH.IC.IT.213204.01</v>
      </c>
      <c r="Q2722" s="12" t="str">
        <f t="shared" si="244"/>
        <v>CL.IC.IT.213204.01</v>
      </c>
    </row>
    <row r="2723" spans="1:18" ht="15">
      <c r="A2723" s="25" t="s">
        <v>4089</v>
      </c>
      <c r="B2723" s="25"/>
      <c r="C2723" s="22" t="s">
        <v>5577</v>
      </c>
      <c r="D2723" s="25"/>
      <c r="E2723" s="2" t="s">
        <v>6077</v>
      </c>
      <c r="F2723" s="25" t="s">
        <v>4718</v>
      </c>
      <c r="G2723" s="25" t="s">
        <v>3840</v>
      </c>
      <c r="H2723" s="22" t="s">
        <v>1404</v>
      </c>
      <c r="I2723" s="25" t="s">
        <v>1224</v>
      </c>
      <c r="J2723" s="11" t="str">
        <f t="shared" si="240"/>
        <v>IC.IT.213205</v>
      </c>
      <c r="K2723" s="2" t="s">
        <v>11324</v>
      </c>
      <c r="L2723" t="str">
        <f t="shared" si="241"/>
        <v xml:space="preserve">      Unable to assess due to dressing</v>
      </c>
      <c r="M2723" s="12" t="str">
        <f t="shared" si="242"/>
        <v>PI.IC.IT.213205.01</v>
      </c>
      <c r="N2723" s="12"/>
      <c r="O2723" s="12" t="str">
        <f t="shared" si="243"/>
        <v>PH.IC.IT.213205.01</v>
      </c>
      <c r="Q2723" s="12" t="str">
        <f t="shared" si="244"/>
        <v>CL.IC.IT.213205.01</v>
      </c>
    </row>
    <row r="2724" spans="1:18" ht="15">
      <c r="A2724" s="25" t="s">
        <v>4089</v>
      </c>
      <c r="B2724" s="25"/>
      <c r="C2724" s="22" t="s">
        <v>5577</v>
      </c>
      <c r="D2724" s="25"/>
      <c r="E2724" s="2" t="s">
        <v>6077</v>
      </c>
      <c r="F2724" s="25" t="s">
        <v>4718</v>
      </c>
      <c r="G2724" s="25" t="s">
        <v>3841</v>
      </c>
      <c r="H2724" s="22" t="s">
        <v>1406</v>
      </c>
      <c r="I2724" s="25" t="s">
        <v>930</v>
      </c>
      <c r="J2724" s="11" t="str">
        <f t="shared" si="240"/>
        <v>IC.IT.213206</v>
      </c>
      <c r="K2724" s="2" t="s">
        <v>11324</v>
      </c>
      <c r="L2724" t="str">
        <f t="shared" si="241"/>
        <v xml:space="preserve">      Other: specify</v>
      </c>
      <c r="M2724" s="12" t="str">
        <f t="shared" si="242"/>
        <v>PI.IC.IT.213206.01</v>
      </c>
      <c r="N2724" s="12"/>
      <c r="O2724" s="12" t="str">
        <f t="shared" si="243"/>
        <v>PH.IC.IT.213206.01</v>
      </c>
      <c r="Q2724" s="12" t="str">
        <f t="shared" si="244"/>
        <v>CL.IC.IT.213206.01</v>
      </c>
    </row>
    <row r="2725" spans="1:18" ht="15">
      <c r="A2725" s="25" t="s">
        <v>4089</v>
      </c>
      <c r="B2725" s="25"/>
      <c r="C2725" s="22" t="s">
        <v>5577</v>
      </c>
      <c r="D2725" s="25" t="s">
        <v>4858</v>
      </c>
      <c r="E2725" s="2" t="s">
        <v>6690</v>
      </c>
      <c r="F2725" s="25" t="s">
        <v>4718</v>
      </c>
      <c r="G2725" s="25" t="s">
        <v>4963</v>
      </c>
      <c r="H2725" s="22" t="s">
        <v>1396</v>
      </c>
      <c r="I2725" s="25" t="s">
        <v>4964</v>
      </c>
      <c r="J2725" s="11" t="str">
        <f t="shared" si="240"/>
        <v>IC.IT.213301</v>
      </c>
      <c r="K2725" s="2" t="s">
        <v>11324</v>
      </c>
      <c r="L2725" t="str">
        <f t="shared" si="241"/>
        <v xml:space="preserve">      Epithelialization (shades of pink): specify %</v>
      </c>
      <c r="M2725" s="12" t="str">
        <f t="shared" si="242"/>
        <v>PI.IC.IT.213301.01</v>
      </c>
      <c r="N2725" s="12"/>
      <c r="O2725" s="12" t="str">
        <f t="shared" si="243"/>
        <v>PH.IC.IT.213301.01</v>
      </c>
      <c r="Q2725" s="12" t="str">
        <f t="shared" si="244"/>
        <v>CL.IC.IT.213301.01</v>
      </c>
    </row>
    <row r="2726" spans="1:18" ht="15">
      <c r="A2726" s="25" t="s">
        <v>4089</v>
      </c>
      <c r="B2726" s="25"/>
      <c r="C2726" s="22" t="s">
        <v>5577</v>
      </c>
      <c r="D2726" s="25"/>
      <c r="E2726" s="2" t="s">
        <v>6690</v>
      </c>
      <c r="F2726" s="25" t="s">
        <v>4718</v>
      </c>
      <c r="G2726" s="25" t="s">
        <v>4965</v>
      </c>
      <c r="H2726" s="22" t="s">
        <v>1398</v>
      </c>
      <c r="I2726" s="25" t="s">
        <v>4966</v>
      </c>
      <c r="J2726" s="11" t="str">
        <f t="shared" si="240"/>
        <v>IC.IT.213302</v>
      </c>
      <c r="K2726" s="2" t="s">
        <v>11324</v>
      </c>
      <c r="L2726" t="str">
        <f t="shared" si="241"/>
        <v xml:space="preserve">      Granulation (beefy red):  specify %</v>
      </c>
      <c r="M2726" s="12" t="str">
        <f t="shared" si="242"/>
        <v>PI.IC.IT.213302.01</v>
      </c>
      <c r="N2726" s="12"/>
      <c r="O2726" s="12" t="str">
        <f t="shared" si="243"/>
        <v>PH.IC.IT.213302.01</v>
      </c>
      <c r="Q2726" s="12" t="str">
        <f t="shared" si="244"/>
        <v>CL.IC.IT.213302.01</v>
      </c>
    </row>
    <row r="2727" spans="1:18" ht="15">
      <c r="A2727" s="25" t="s">
        <v>4089</v>
      </c>
      <c r="B2727" s="25"/>
      <c r="C2727" s="22" t="s">
        <v>5577</v>
      </c>
      <c r="D2727" s="25"/>
      <c r="E2727" s="2" t="s">
        <v>6690</v>
      </c>
      <c r="F2727" s="25" t="s">
        <v>4718</v>
      </c>
      <c r="G2727" s="25" t="s">
        <v>4967</v>
      </c>
      <c r="H2727" s="22" t="s">
        <v>1400</v>
      </c>
      <c r="I2727" s="25" t="s">
        <v>3933</v>
      </c>
      <c r="J2727" s="11" t="str">
        <f t="shared" si="240"/>
        <v>IC.IT.213303</v>
      </c>
      <c r="K2727" s="2" t="s">
        <v>11324</v>
      </c>
      <c r="L2727" t="str">
        <f t="shared" si="241"/>
        <v xml:space="preserve">      Slough (yellow fibrinous):  specify %</v>
      </c>
      <c r="M2727" s="12" t="str">
        <f t="shared" si="242"/>
        <v>PI.IC.IT.213303.01</v>
      </c>
      <c r="N2727" s="12"/>
      <c r="O2727" s="12" t="str">
        <f t="shared" si="243"/>
        <v>PH.IC.IT.213303.01</v>
      </c>
      <c r="Q2727" s="12" t="str">
        <f t="shared" si="244"/>
        <v>CL.IC.IT.213303.01</v>
      </c>
    </row>
    <row r="2728" spans="1:18" ht="15">
      <c r="A2728" s="25" t="s">
        <v>4089</v>
      </c>
      <c r="B2728" s="25"/>
      <c r="C2728" s="22" t="s">
        <v>5577</v>
      </c>
      <c r="D2728" s="25"/>
      <c r="E2728" s="2" t="s">
        <v>6690</v>
      </c>
      <c r="F2728" s="25" t="s">
        <v>4718</v>
      </c>
      <c r="G2728" s="25" t="s">
        <v>4673</v>
      </c>
      <c r="H2728" s="22" t="s">
        <v>1402</v>
      </c>
      <c r="I2728" s="25" t="s">
        <v>4674</v>
      </c>
      <c r="J2728" s="11" t="str">
        <f t="shared" si="240"/>
        <v>IC.IT.213304</v>
      </c>
      <c r="K2728" s="2" t="s">
        <v>11324</v>
      </c>
      <c r="L2728" t="str">
        <f t="shared" si="241"/>
        <v xml:space="preserve">      Eschar (thick leathery black/brown):  specify %</v>
      </c>
      <c r="M2728" s="12" t="str">
        <f t="shared" si="242"/>
        <v>PI.IC.IT.213304.01</v>
      </c>
      <c r="N2728" s="12"/>
      <c r="O2728" s="12" t="str">
        <f t="shared" si="243"/>
        <v>PH.IC.IT.213304.01</v>
      </c>
      <c r="Q2728" s="12" t="str">
        <f t="shared" si="244"/>
        <v>CL.IC.IT.213304.01</v>
      </c>
    </row>
    <row r="2729" spans="1:18" ht="15">
      <c r="A2729" s="25" t="s">
        <v>4089</v>
      </c>
      <c r="B2729" s="25"/>
      <c r="C2729" s="22" t="s">
        <v>5577</v>
      </c>
      <c r="D2729" s="25"/>
      <c r="E2729" s="2" t="s">
        <v>6690</v>
      </c>
      <c r="F2729" s="25" t="s">
        <v>4718</v>
      </c>
      <c r="G2729" s="25" t="s">
        <v>4798</v>
      </c>
      <c r="H2729" s="22" t="s">
        <v>7071</v>
      </c>
      <c r="I2729" s="25" t="s">
        <v>4799</v>
      </c>
      <c r="J2729" s="11" t="str">
        <f t="shared" si="240"/>
        <v>IC.IT.213305</v>
      </c>
      <c r="K2729" s="2" t="s">
        <v>11324</v>
      </c>
      <c r="L2729" t="str">
        <f t="shared" si="241"/>
        <v xml:space="preserve">      Foreign bodies:  specify</v>
      </c>
      <c r="M2729" s="12" t="str">
        <f t="shared" si="242"/>
        <v>PI.IC.IT.213305.01</v>
      </c>
      <c r="N2729" s="12"/>
      <c r="O2729" s="12" t="str">
        <f t="shared" si="243"/>
        <v>PH.IC.IT.213305.01</v>
      </c>
      <c r="Q2729" s="12" t="str">
        <f t="shared" si="244"/>
        <v>CL.IC.IT.213305.01</v>
      </c>
      <c r="R2729" t="s">
        <v>9277</v>
      </c>
    </row>
    <row r="2730" spans="1:18" ht="15">
      <c r="A2730" s="25" t="s">
        <v>4089</v>
      </c>
      <c r="B2730" s="25"/>
      <c r="C2730" s="22" t="s">
        <v>5577</v>
      </c>
      <c r="D2730" s="25" t="s">
        <v>4858</v>
      </c>
      <c r="E2730" s="2" t="s">
        <v>5100</v>
      </c>
      <c r="F2730" s="25" t="s">
        <v>4718</v>
      </c>
      <c r="G2730" s="25" t="s">
        <v>192</v>
      </c>
      <c r="H2730" s="22" t="s">
        <v>1398</v>
      </c>
      <c r="I2730" s="25" t="s">
        <v>5101</v>
      </c>
      <c r="J2730" s="11" t="str">
        <f t="shared" ref="J2730:J2793" si="245">CONCATENATE("IC.IT.",C2730,E2730,H2730)</f>
        <v>IC.IT.213402</v>
      </c>
      <c r="K2730" s="2" t="s">
        <v>11324</v>
      </c>
      <c r="L2730" t="str">
        <f t="shared" ref="L2730:L2793" si="246">G2730</f>
        <v xml:space="preserve">      Indistinct, attached</v>
      </c>
      <c r="M2730" s="12" t="str">
        <f t="shared" ref="M2730:M2793" si="247">CONCATENATE("PI.",J2730,".",K2730)</f>
        <v>PI.IC.IT.213402.01</v>
      </c>
      <c r="N2730" s="12"/>
      <c r="O2730" s="12" t="str">
        <f t="shared" ref="O2730:O2793" si="248">CONCATENATE("PH.",J2730,".",K2730)</f>
        <v>PH.IC.IT.213402.01</v>
      </c>
      <c r="Q2730" s="12" t="str">
        <f t="shared" ref="Q2730:Q2793" si="249">CONCATENATE("CL.",J2730,".",K2730)</f>
        <v>CL.IC.IT.213402.01</v>
      </c>
    </row>
    <row r="2731" spans="1:18" ht="15">
      <c r="A2731" s="25" t="s">
        <v>4089</v>
      </c>
      <c r="B2731" s="25"/>
      <c r="C2731" s="22" t="s">
        <v>5577</v>
      </c>
      <c r="D2731" s="25"/>
      <c r="E2731" s="2" t="s">
        <v>5100</v>
      </c>
      <c r="F2731" s="25" t="s">
        <v>4718</v>
      </c>
      <c r="G2731" s="25" t="s">
        <v>193</v>
      </c>
      <c r="H2731" s="22" t="s">
        <v>1400</v>
      </c>
      <c r="I2731" s="25" t="s">
        <v>4948</v>
      </c>
      <c r="J2731" s="11" t="str">
        <f t="shared" si="245"/>
        <v>IC.IT.213403</v>
      </c>
      <c r="K2731" s="2" t="s">
        <v>11324</v>
      </c>
      <c r="L2731" t="str">
        <f t="shared" si="246"/>
        <v xml:space="preserve">      Non attached</v>
      </c>
      <c r="M2731" s="12" t="str">
        <f t="shared" si="247"/>
        <v>PI.IC.IT.213403.01</v>
      </c>
      <c r="N2731" s="12"/>
      <c r="O2731" s="12" t="str">
        <f t="shared" si="248"/>
        <v>PH.IC.IT.213403.01</v>
      </c>
      <c r="Q2731" s="12" t="str">
        <f t="shared" si="249"/>
        <v>CL.IC.IT.213403.01</v>
      </c>
    </row>
    <row r="2732" spans="1:18" ht="15">
      <c r="A2732" s="25" t="s">
        <v>4089</v>
      </c>
      <c r="B2732" s="25"/>
      <c r="C2732" s="22" t="s">
        <v>5577</v>
      </c>
      <c r="D2732" s="25"/>
      <c r="E2732" s="2" t="s">
        <v>5100</v>
      </c>
      <c r="F2732" s="25" t="s">
        <v>4718</v>
      </c>
      <c r="G2732" s="25" t="s">
        <v>4949</v>
      </c>
      <c r="H2732" s="22" t="s">
        <v>1402</v>
      </c>
      <c r="I2732" s="25" t="s">
        <v>4950</v>
      </c>
      <c r="J2732" s="11" t="str">
        <f t="shared" si="245"/>
        <v>IC.IT.213404</v>
      </c>
      <c r="K2732" s="2" t="s">
        <v>11324</v>
      </c>
      <c r="L2732" t="str">
        <f t="shared" si="246"/>
        <v xml:space="preserve">      Tunneling</v>
      </c>
      <c r="M2732" s="12" t="str">
        <f t="shared" si="247"/>
        <v>PI.IC.IT.213404.01</v>
      </c>
      <c r="N2732" s="12"/>
      <c r="O2732" s="12" t="str">
        <f t="shared" si="248"/>
        <v>PH.IC.IT.213404.01</v>
      </c>
      <c r="Q2732" s="12" t="str">
        <f t="shared" si="249"/>
        <v>CL.IC.IT.213404.01</v>
      </c>
    </row>
    <row r="2733" spans="1:18" ht="15">
      <c r="A2733" s="25" t="s">
        <v>4089</v>
      </c>
      <c r="B2733" s="25"/>
      <c r="C2733" s="22" t="s">
        <v>5577</v>
      </c>
      <c r="D2733" s="25"/>
      <c r="E2733" s="2" t="s">
        <v>5100</v>
      </c>
      <c r="F2733" s="25" t="s">
        <v>4718</v>
      </c>
      <c r="G2733" s="25" t="s">
        <v>4951</v>
      </c>
      <c r="H2733" s="22" t="s">
        <v>1404</v>
      </c>
      <c r="I2733" s="25" t="s">
        <v>4952</v>
      </c>
      <c r="J2733" s="11" t="str">
        <f t="shared" si="245"/>
        <v>IC.IT.213405</v>
      </c>
      <c r="K2733" s="2" t="s">
        <v>11324</v>
      </c>
      <c r="L2733" t="str">
        <f t="shared" si="246"/>
        <v xml:space="preserve">      Undermining</v>
      </c>
      <c r="M2733" s="12" t="str">
        <f t="shared" si="247"/>
        <v>PI.IC.IT.213405.01</v>
      </c>
      <c r="N2733" s="12"/>
      <c r="O2733" s="12" t="str">
        <f t="shared" si="248"/>
        <v>PH.IC.IT.213405.01</v>
      </c>
      <c r="Q2733" s="12" t="str">
        <f t="shared" si="249"/>
        <v>CL.IC.IT.213405.01</v>
      </c>
    </row>
    <row r="2734" spans="1:18" ht="15">
      <c r="A2734" s="25" t="s">
        <v>4089</v>
      </c>
      <c r="B2734" s="25"/>
      <c r="C2734" s="22" t="s">
        <v>5577</v>
      </c>
      <c r="D2734" s="25"/>
      <c r="E2734" s="2" t="s">
        <v>5100</v>
      </c>
      <c r="F2734" s="25" t="s">
        <v>4718</v>
      </c>
      <c r="G2734" s="25" t="s">
        <v>4953</v>
      </c>
      <c r="H2734" s="22" t="s">
        <v>1406</v>
      </c>
      <c r="I2734" s="25" t="s">
        <v>4954</v>
      </c>
      <c r="J2734" s="11" t="str">
        <f t="shared" si="245"/>
        <v>IC.IT.213406</v>
      </c>
      <c r="K2734" s="2" t="s">
        <v>11324</v>
      </c>
      <c r="L2734" t="str">
        <f t="shared" si="246"/>
        <v xml:space="preserve">      Rolled</v>
      </c>
      <c r="M2734" s="12" t="str">
        <f t="shared" si="247"/>
        <v>PI.IC.IT.213406.01</v>
      </c>
      <c r="N2734" s="12"/>
      <c r="O2734" s="12" t="str">
        <f t="shared" si="248"/>
        <v>PH.IC.IT.213406.01</v>
      </c>
      <c r="Q2734" s="12" t="str">
        <f t="shared" si="249"/>
        <v>CL.IC.IT.213406.01</v>
      </c>
    </row>
    <row r="2735" spans="1:18" ht="15">
      <c r="A2735" s="25" t="s">
        <v>4089</v>
      </c>
      <c r="B2735" s="25"/>
      <c r="C2735" s="22" t="s">
        <v>5577</v>
      </c>
      <c r="D2735" s="25"/>
      <c r="E2735" s="2" t="s">
        <v>5100</v>
      </c>
      <c r="F2735" s="25" t="s">
        <v>4718</v>
      </c>
      <c r="G2735" s="25" t="s">
        <v>4955</v>
      </c>
      <c r="H2735" s="22" t="s">
        <v>1396</v>
      </c>
      <c r="I2735" s="25" t="s">
        <v>1780</v>
      </c>
      <c r="J2735" s="11" t="str">
        <f t="shared" si="245"/>
        <v>IC.IT.213401</v>
      </c>
      <c r="K2735" s="2" t="s">
        <v>11324</v>
      </c>
      <c r="L2735" t="str">
        <f t="shared" si="246"/>
        <v>Tunneling: enter clock position</v>
      </c>
      <c r="M2735" s="12" t="str">
        <f t="shared" si="247"/>
        <v>PI.IC.IT.213401.01</v>
      </c>
      <c r="N2735" s="12"/>
      <c r="O2735" s="12" t="str">
        <f t="shared" si="248"/>
        <v>PH.IC.IT.213401.01</v>
      </c>
      <c r="Q2735" s="12" t="str">
        <f t="shared" si="249"/>
        <v>CL.IC.IT.213401.01</v>
      </c>
    </row>
    <row r="2736" spans="1:18" ht="15">
      <c r="A2736" s="25" t="s">
        <v>4089</v>
      </c>
      <c r="B2736" s="25"/>
      <c r="C2736" s="22" t="s">
        <v>5577</v>
      </c>
      <c r="D2736" s="19" t="s">
        <v>4859</v>
      </c>
      <c r="E2736" s="2" t="s">
        <v>4860</v>
      </c>
      <c r="F2736" s="25" t="s">
        <v>4724</v>
      </c>
      <c r="G2736" s="25" t="s">
        <v>5267</v>
      </c>
      <c r="H2736" s="22" t="s">
        <v>1396</v>
      </c>
      <c r="I2736" s="25" t="s">
        <v>3261</v>
      </c>
      <c r="J2736" s="11" t="str">
        <f t="shared" si="245"/>
        <v>IC.IT.213501</v>
      </c>
      <c r="K2736" s="2" t="s">
        <v>11324</v>
      </c>
      <c r="L2736" t="str">
        <f t="shared" si="246"/>
        <v xml:space="preserve">      Continuous</v>
      </c>
      <c r="M2736" s="12" t="str">
        <f t="shared" si="247"/>
        <v>PI.IC.IT.213501.01</v>
      </c>
      <c r="N2736" s="12"/>
      <c r="O2736" s="12" t="str">
        <f t="shared" si="248"/>
        <v>PH.IC.IT.213501.01</v>
      </c>
      <c r="Q2736" s="12" t="str">
        <f t="shared" si="249"/>
        <v>CL.IC.IT.213501.01</v>
      </c>
    </row>
    <row r="2737" spans="1:19" ht="15">
      <c r="A2737" s="25" t="s">
        <v>4089</v>
      </c>
      <c r="B2737" s="25"/>
      <c r="C2737" s="22" t="s">
        <v>5577</v>
      </c>
      <c r="D2737" s="25"/>
      <c r="E2737" s="2" t="s">
        <v>4860</v>
      </c>
      <c r="F2737" s="25" t="s">
        <v>4724</v>
      </c>
      <c r="G2737" s="25" t="s">
        <v>5268</v>
      </c>
      <c r="H2737" s="22" t="s">
        <v>1398</v>
      </c>
      <c r="I2737" s="25" t="s">
        <v>2407</v>
      </c>
      <c r="J2737" s="11" t="str">
        <f t="shared" si="245"/>
        <v>IC.IT.213502</v>
      </c>
      <c r="K2737" s="2" t="s">
        <v>11324</v>
      </c>
      <c r="L2737" t="str">
        <f t="shared" si="246"/>
        <v xml:space="preserve">      Intermittent</v>
      </c>
      <c r="M2737" s="12" t="str">
        <f t="shared" si="247"/>
        <v>PI.IC.IT.213502.01</v>
      </c>
      <c r="N2737" s="12"/>
      <c r="O2737" s="12" t="str">
        <f t="shared" si="248"/>
        <v>PH.IC.IT.213502.01</v>
      </c>
      <c r="Q2737" s="12" t="str">
        <f t="shared" si="249"/>
        <v>CL.IC.IT.213502.01</v>
      </c>
    </row>
    <row r="2738" spans="1:19" ht="15">
      <c r="A2738" s="25" t="s">
        <v>4089</v>
      </c>
      <c r="B2738" s="25"/>
      <c r="C2738" s="22" t="s">
        <v>5577</v>
      </c>
      <c r="D2738" s="25" t="s">
        <v>4725</v>
      </c>
      <c r="E2738" s="2" t="s">
        <v>4726</v>
      </c>
      <c r="F2738" s="25" t="s">
        <v>4724</v>
      </c>
      <c r="G2738" s="25" t="s">
        <v>5127</v>
      </c>
      <c r="H2738" s="22" t="s">
        <v>1400</v>
      </c>
      <c r="I2738" s="25" t="s">
        <v>4746</v>
      </c>
      <c r="J2738" s="11" t="str">
        <f t="shared" si="245"/>
        <v>IC.IT.213603</v>
      </c>
      <c r="K2738" s="2" t="s">
        <v>11324</v>
      </c>
      <c r="L2738" t="str">
        <f t="shared" si="246"/>
        <v xml:space="preserve">      125mmHg</v>
      </c>
      <c r="M2738" s="12" t="str">
        <f t="shared" si="247"/>
        <v>PI.IC.IT.213603.01</v>
      </c>
      <c r="N2738" s="12"/>
      <c r="O2738" s="12" t="str">
        <f t="shared" si="248"/>
        <v>PH.IC.IT.213603.01</v>
      </c>
      <c r="Q2738" s="12" t="str">
        <f t="shared" si="249"/>
        <v>CL.IC.IT.213603.01</v>
      </c>
    </row>
    <row r="2739" spans="1:19" ht="15">
      <c r="A2739" s="25" t="s">
        <v>4089</v>
      </c>
      <c r="B2739" s="25"/>
      <c r="C2739" s="22" t="s">
        <v>5577</v>
      </c>
      <c r="D2739" s="25"/>
      <c r="E2739" s="2" t="s">
        <v>4726</v>
      </c>
      <c r="F2739" s="25" t="s">
        <v>4724</v>
      </c>
      <c r="G2739" s="25" t="s">
        <v>4834</v>
      </c>
      <c r="H2739" s="22" t="s">
        <v>1402</v>
      </c>
      <c r="I2739" s="25" t="s">
        <v>4748</v>
      </c>
      <c r="J2739" s="11" t="str">
        <f t="shared" si="245"/>
        <v>IC.IT.213604</v>
      </c>
      <c r="K2739" s="2" t="s">
        <v>11324</v>
      </c>
      <c r="L2739" t="str">
        <f t="shared" si="246"/>
        <v xml:space="preserve">      75mmHg</v>
      </c>
      <c r="M2739" s="12" t="str">
        <f t="shared" si="247"/>
        <v>PI.IC.IT.213604.01</v>
      </c>
      <c r="N2739" s="12"/>
      <c r="O2739" s="12" t="str">
        <f t="shared" si="248"/>
        <v>PH.IC.IT.213604.01</v>
      </c>
      <c r="Q2739" s="12" t="str">
        <f t="shared" si="249"/>
        <v>CL.IC.IT.213604.01</v>
      </c>
    </row>
    <row r="2740" spans="1:19" ht="15">
      <c r="A2740" s="25" t="s">
        <v>4089</v>
      </c>
      <c r="B2740" s="25"/>
      <c r="C2740" s="22" t="s">
        <v>5577</v>
      </c>
      <c r="D2740" s="25"/>
      <c r="E2740" s="2" t="s">
        <v>4726</v>
      </c>
      <c r="F2740" s="25" t="s">
        <v>4724</v>
      </c>
      <c r="G2740" s="25" t="s">
        <v>4835</v>
      </c>
      <c r="H2740" s="22" t="s">
        <v>1404</v>
      </c>
      <c r="I2740" s="25" t="s">
        <v>4750</v>
      </c>
      <c r="J2740" s="11" t="str">
        <f t="shared" si="245"/>
        <v>IC.IT.213605</v>
      </c>
      <c r="K2740" s="2" t="s">
        <v>11324</v>
      </c>
      <c r="L2740" t="str">
        <f t="shared" si="246"/>
        <v xml:space="preserve">      25mmHg</v>
      </c>
      <c r="M2740" s="12" t="str">
        <f t="shared" si="247"/>
        <v>PI.IC.IT.213605.01</v>
      </c>
      <c r="N2740" s="12"/>
      <c r="O2740" s="12" t="str">
        <f t="shared" si="248"/>
        <v>PH.IC.IT.213605.01</v>
      </c>
      <c r="Q2740" s="12" t="str">
        <f t="shared" si="249"/>
        <v>CL.IC.IT.213605.01</v>
      </c>
    </row>
    <row r="2741" spans="1:19" ht="15">
      <c r="A2741" s="25" t="s">
        <v>4089</v>
      </c>
      <c r="B2741" s="25"/>
      <c r="C2741" s="22" t="s">
        <v>5577</v>
      </c>
      <c r="D2741" s="25"/>
      <c r="E2741" s="2" t="s">
        <v>4726</v>
      </c>
      <c r="F2741" s="25" t="s">
        <v>4724</v>
      </c>
      <c r="G2741" s="25" t="s">
        <v>4836</v>
      </c>
      <c r="H2741" s="22" t="s">
        <v>1406</v>
      </c>
      <c r="I2741" s="25" t="s">
        <v>4889</v>
      </c>
      <c r="J2741" s="11" t="str">
        <f t="shared" si="245"/>
        <v>IC.IT.213606</v>
      </c>
      <c r="K2741" s="2" t="s">
        <v>11324</v>
      </c>
      <c r="L2741" t="str">
        <f t="shared" si="246"/>
        <v xml:space="preserve">      50mmHg</v>
      </c>
      <c r="M2741" s="12" t="str">
        <f t="shared" si="247"/>
        <v>PI.IC.IT.213606.01</v>
      </c>
      <c r="N2741" s="12"/>
      <c r="O2741" s="12" t="str">
        <f t="shared" si="248"/>
        <v>PH.IC.IT.213606.01</v>
      </c>
      <c r="Q2741" s="12" t="str">
        <f t="shared" si="249"/>
        <v>CL.IC.IT.213606.01</v>
      </c>
    </row>
    <row r="2742" spans="1:19" ht="15">
      <c r="A2742" s="25" t="s">
        <v>4089</v>
      </c>
      <c r="B2742" s="25"/>
      <c r="C2742" s="22" t="s">
        <v>5577</v>
      </c>
      <c r="D2742" s="25"/>
      <c r="E2742" s="2" t="s">
        <v>4726</v>
      </c>
      <c r="F2742" s="25" t="s">
        <v>4724</v>
      </c>
      <c r="G2742" s="25" t="s">
        <v>4600</v>
      </c>
      <c r="H2742" s="22" t="s">
        <v>1419</v>
      </c>
      <c r="I2742" s="25" t="s">
        <v>4891</v>
      </c>
      <c r="J2742" s="11" t="str">
        <f t="shared" si="245"/>
        <v>IC.IT.213607</v>
      </c>
      <c r="K2742" s="2" t="s">
        <v>11324</v>
      </c>
      <c r="L2742" t="str">
        <f t="shared" si="246"/>
        <v xml:space="preserve">      100mmHg</v>
      </c>
      <c r="M2742" s="12" t="str">
        <f t="shared" si="247"/>
        <v>PI.IC.IT.213607.01</v>
      </c>
      <c r="N2742" s="12"/>
      <c r="O2742" s="12" t="str">
        <f t="shared" si="248"/>
        <v>PH.IC.IT.213607.01</v>
      </c>
      <c r="Q2742" s="12" t="str">
        <f t="shared" si="249"/>
        <v>CL.IC.IT.213607.01</v>
      </c>
    </row>
    <row r="2743" spans="1:19" ht="15">
      <c r="A2743" s="25" t="s">
        <v>4089</v>
      </c>
      <c r="B2743" s="25"/>
      <c r="C2743" s="22" t="s">
        <v>5577</v>
      </c>
      <c r="D2743" s="25"/>
      <c r="E2743" s="2" t="s">
        <v>4726</v>
      </c>
      <c r="F2743" s="25" t="s">
        <v>4724</v>
      </c>
      <c r="G2743" s="25" t="s">
        <v>4601</v>
      </c>
      <c r="H2743" s="22" t="s">
        <v>1550</v>
      </c>
      <c r="I2743" s="25" t="s">
        <v>4885</v>
      </c>
      <c r="J2743" s="11" t="str">
        <f t="shared" si="245"/>
        <v>IC.IT.213608</v>
      </c>
      <c r="K2743" s="2" t="s">
        <v>11324</v>
      </c>
      <c r="L2743" t="str">
        <f t="shared" si="246"/>
        <v xml:space="preserve">      150mmHg</v>
      </c>
      <c r="M2743" s="12" t="str">
        <f t="shared" si="247"/>
        <v>PI.IC.IT.213608.01</v>
      </c>
      <c r="N2743" s="12"/>
      <c r="O2743" s="12" t="str">
        <f t="shared" si="248"/>
        <v>PH.IC.IT.213608.01</v>
      </c>
      <c r="Q2743" s="12" t="str">
        <f t="shared" si="249"/>
        <v>CL.IC.IT.213608.01</v>
      </c>
    </row>
    <row r="2744" spans="1:19" ht="15">
      <c r="A2744" s="25" t="s">
        <v>4089</v>
      </c>
      <c r="B2744" s="25"/>
      <c r="C2744" s="22" t="s">
        <v>5577</v>
      </c>
      <c r="D2744" s="25" t="s">
        <v>4727</v>
      </c>
      <c r="E2744" s="2" t="s">
        <v>4604</v>
      </c>
      <c r="F2744" s="25" t="s">
        <v>4724</v>
      </c>
      <c r="G2744" s="25" t="s">
        <v>4603</v>
      </c>
      <c r="H2744" s="22" t="s">
        <v>1396</v>
      </c>
      <c r="I2744" s="25" t="s">
        <v>3383</v>
      </c>
      <c r="J2744" s="11" t="str">
        <f t="shared" si="245"/>
        <v>IC.IT.213701</v>
      </c>
      <c r="K2744" s="2" t="s">
        <v>11324</v>
      </c>
      <c r="L2744" t="str">
        <f t="shared" si="246"/>
        <v xml:space="preserve">      Done:  specify date/time</v>
      </c>
      <c r="M2744" s="12" t="str">
        <f t="shared" si="247"/>
        <v>PI.IC.IT.213701.01</v>
      </c>
      <c r="N2744" s="12"/>
      <c r="O2744" s="12" t="str">
        <f t="shared" si="248"/>
        <v>PH.IC.IT.213701.01</v>
      </c>
      <c r="Q2744" s="12" t="str">
        <f t="shared" si="249"/>
        <v>CL.IC.IT.213701.01</v>
      </c>
    </row>
    <row r="2745" spans="1:19" ht="15">
      <c r="A2745" s="25" t="s">
        <v>4089</v>
      </c>
      <c r="B2745" s="25"/>
      <c r="C2745" s="22" t="s">
        <v>5577</v>
      </c>
      <c r="D2745" s="25"/>
      <c r="E2745" s="2" t="s">
        <v>4604</v>
      </c>
      <c r="F2745" s="25" t="s">
        <v>4724</v>
      </c>
      <c r="G2745" s="25" t="s">
        <v>4605</v>
      </c>
      <c r="H2745" s="22" t="s">
        <v>1398</v>
      </c>
      <c r="I2745" s="25" t="s">
        <v>1188</v>
      </c>
      <c r="J2745" s="11" t="str">
        <f t="shared" si="245"/>
        <v>IC.IT.213702</v>
      </c>
      <c r="K2745" s="2" t="s">
        <v>11324</v>
      </c>
      <c r="L2745" t="str">
        <f t="shared" si="246"/>
        <v xml:space="preserve">      Not applicable</v>
      </c>
      <c r="M2745" s="12" t="str">
        <f t="shared" si="247"/>
        <v>PI.IC.IT.213702.01</v>
      </c>
      <c r="N2745" s="12"/>
      <c r="O2745" s="12" t="str">
        <f t="shared" si="248"/>
        <v>PH.IC.IT.213702.01</v>
      </c>
      <c r="Q2745" s="12" t="str">
        <f t="shared" si="249"/>
        <v>CL.IC.IT.213702.01</v>
      </c>
    </row>
    <row r="2746" spans="1:19" ht="15">
      <c r="A2746" s="25" t="s">
        <v>4089</v>
      </c>
      <c r="B2746" s="25"/>
      <c r="C2746" s="22" t="s">
        <v>5577</v>
      </c>
      <c r="D2746" s="25"/>
      <c r="E2746" s="2" t="s">
        <v>4604</v>
      </c>
      <c r="F2746" s="25" t="s">
        <v>4724</v>
      </c>
      <c r="G2746" s="25" t="s">
        <v>4671</v>
      </c>
      <c r="H2746" s="22" t="s">
        <v>9640</v>
      </c>
      <c r="I2746" s="25" t="s">
        <v>4672</v>
      </c>
      <c r="J2746" s="11" t="str">
        <f t="shared" si="245"/>
        <v>IC.IT.213703</v>
      </c>
      <c r="K2746" s="2" t="s">
        <v>11324</v>
      </c>
      <c r="L2746" t="str">
        <f t="shared" si="246"/>
        <v xml:space="preserve">      Not needed</v>
      </c>
      <c r="M2746" s="12" t="str">
        <f t="shared" si="247"/>
        <v>PI.IC.IT.213703.01</v>
      </c>
      <c r="N2746" s="12"/>
      <c r="O2746" s="12" t="str">
        <f t="shared" si="248"/>
        <v>PH.IC.IT.213703.01</v>
      </c>
      <c r="Q2746" s="12" t="str">
        <f t="shared" si="249"/>
        <v>CL.IC.IT.213703.01</v>
      </c>
      <c r="R2746" t="s">
        <v>9277</v>
      </c>
      <c r="S2746">
        <v>797</v>
      </c>
    </row>
    <row r="2747" spans="1:19" ht="15">
      <c r="A2747" s="25" t="s">
        <v>4089</v>
      </c>
      <c r="C2747" s="2" t="s">
        <v>5577</v>
      </c>
      <c r="D2747" t="s">
        <v>4728</v>
      </c>
      <c r="E2747" s="2" t="s">
        <v>7444</v>
      </c>
      <c r="F2747" s="25" t="s">
        <v>4729</v>
      </c>
      <c r="G2747" s="27" t="s">
        <v>4730</v>
      </c>
      <c r="H2747" s="2" t="s">
        <v>11324</v>
      </c>
      <c r="I2747" s="27" t="s">
        <v>4731</v>
      </c>
      <c r="J2747" s="11" t="str">
        <f t="shared" si="245"/>
        <v>IC.IT.213801</v>
      </c>
      <c r="K2747" s="2" t="s">
        <v>11324</v>
      </c>
      <c r="L2747" t="str">
        <f t="shared" si="246"/>
        <v>Date and Time</v>
      </c>
      <c r="M2747" s="12" t="str">
        <f t="shared" si="247"/>
        <v>PI.IC.IT.213801.01</v>
      </c>
      <c r="N2747" s="12"/>
      <c r="O2747" s="12" t="str">
        <f t="shared" si="248"/>
        <v>PH.IC.IT.213801.01</v>
      </c>
      <c r="Q2747" s="12" t="str">
        <f t="shared" si="249"/>
        <v>CL.IC.IT.213801.01</v>
      </c>
      <c r="R2747" t="s">
        <v>9277</v>
      </c>
      <c r="S2747">
        <v>160</v>
      </c>
    </row>
    <row r="2748" spans="1:19" ht="15">
      <c r="A2748" s="25" t="s">
        <v>4089</v>
      </c>
      <c r="B2748" s="25" t="s">
        <v>4848</v>
      </c>
      <c r="C2748" s="22" t="s">
        <v>5751</v>
      </c>
      <c r="D2748" s="25" t="s">
        <v>4791</v>
      </c>
      <c r="E2748" s="2" t="s">
        <v>11324</v>
      </c>
      <c r="F2748" s="25" t="s">
        <v>4849</v>
      </c>
      <c r="G2748" s="25" t="s">
        <v>2702</v>
      </c>
      <c r="H2748" s="22" t="s">
        <v>1396</v>
      </c>
      <c r="I2748" s="25" t="s">
        <v>2703</v>
      </c>
      <c r="J2748" s="11" t="str">
        <f t="shared" si="245"/>
        <v>IC.IT.220101</v>
      </c>
      <c r="K2748" s="2" t="s">
        <v>11324</v>
      </c>
      <c r="L2748" t="str">
        <f t="shared" si="246"/>
        <v xml:space="preserve">     Brown</v>
      </c>
      <c r="M2748" s="12" t="str">
        <f t="shared" si="247"/>
        <v>PI.IC.IT.220101.01</v>
      </c>
      <c r="N2748" s="12"/>
      <c r="O2748" s="12" t="str">
        <f t="shared" si="248"/>
        <v>PH.IC.IT.220101.01</v>
      </c>
      <c r="Q2748" s="12" t="str">
        <f t="shared" si="249"/>
        <v>CL.IC.IT.220101.01</v>
      </c>
    </row>
    <row r="2749" spans="1:19" ht="15">
      <c r="A2749" s="25" t="s">
        <v>4089</v>
      </c>
      <c r="B2749" s="25"/>
      <c r="C2749" s="22" t="s">
        <v>5751</v>
      </c>
      <c r="D2749" s="25"/>
      <c r="E2749" s="2" t="s">
        <v>11324</v>
      </c>
      <c r="F2749" s="25" t="s">
        <v>4849</v>
      </c>
      <c r="G2749" s="25" t="s">
        <v>1433</v>
      </c>
      <c r="H2749" s="22" t="s">
        <v>1398</v>
      </c>
      <c r="I2749" s="25" t="s">
        <v>1434</v>
      </c>
      <c r="J2749" s="11" t="str">
        <f t="shared" si="245"/>
        <v>IC.IT.220102</v>
      </c>
      <c r="K2749" s="2" t="s">
        <v>11324</v>
      </c>
      <c r="L2749" t="str">
        <f t="shared" si="246"/>
        <v xml:space="preserve">     Green</v>
      </c>
      <c r="M2749" s="12" t="str">
        <f t="shared" si="247"/>
        <v>PI.IC.IT.220102.01</v>
      </c>
      <c r="N2749" s="12"/>
      <c r="O2749" s="12" t="str">
        <f t="shared" si="248"/>
        <v>PH.IC.IT.220102.01</v>
      </c>
      <c r="Q2749" s="12" t="str">
        <f t="shared" si="249"/>
        <v>CL.IC.IT.220102.01</v>
      </c>
    </row>
    <row r="2750" spans="1:19" ht="15">
      <c r="A2750" s="25" t="s">
        <v>4089</v>
      </c>
      <c r="B2750" s="25"/>
      <c r="C2750" s="22" t="s">
        <v>5751</v>
      </c>
      <c r="D2750" s="25"/>
      <c r="E2750" s="2" t="s">
        <v>11324</v>
      </c>
      <c r="F2750" s="25" t="s">
        <v>4849</v>
      </c>
      <c r="G2750" s="25" t="s">
        <v>1435</v>
      </c>
      <c r="H2750" s="22" t="s">
        <v>1400</v>
      </c>
      <c r="I2750" s="25" t="s">
        <v>1436</v>
      </c>
      <c r="J2750" s="11" t="str">
        <f t="shared" si="245"/>
        <v>IC.IT.220103</v>
      </c>
      <c r="K2750" s="2" t="s">
        <v>11324</v>
      </c>
      <c r="L2750" t="str">
        <f t="shared" si="246"/>
        <v xml:space="preserve">     Tan</v>
      </c>
      <c r="M2750" s="12" t="str">
        <f t="shared" si="247"/>
        <v>PI.IC.IT.220103.01</v>
      </c>
      <c r="N2750" s="12"/>
      <c r="O2750" s="12" t="str">
        <f t="shared" si="248"/>
        <v>PH.IC.IT.220103.01</v>
      </c>
      <c r="Q2750" s="12" t="str">
        <f t="shared" si="249"/>
        <v>CL.IC.IT.220103.01</v>
      </c>
    </row>
    <row r="2751" spans="1:19" ht="15">
      <c r="A2751" s="25" t="s">
        <v>4089</v>
      </c>
      <c r="B2751" s="25"/>
      <c r="C2751" s="22" t="s">
        <v>5751</v>
      </c>
      <c r="D2751" s="25"/>
      <c r="E2751" s="2" t="s">
        <v>11324</v>
      </c>
      <c r="F2751" s="25" t="s">
        <v>4849</v>
      </c>
      <c r="G2751" s="25" t="s">
        <v>2102</v>
      </c>
      <c r="H2751" s="22" t="s">
        <v>1402</v>
      </c>
      <c r="I2751" s="25" t="s">
        <v>2103</v>
      </c>
      <c r="J2751" s="11" t="str">
        <f t="shared" si="245"/>
        <v>IC.IT.220104</v>
      </c>
      <c r="K2751" s="2" t="s">
        <v>11324</v>
      </c>
      <c r="L2751" t="str">
        <f t="shared" si="246"/>
        <v xml:space="preserve">     Yellow</v>
      </c>
      <c r="M2751" s="12" t="str">
        <f t="shared" si="247"/>
        <v>PI.IC.IT.220104.01</v>
      </c>
      <c r="N2751" s="12"/>
      <c r="O2751" s="12" t="str">
        <f t="shared" si="248"/>
        <v>PH.IC.IT.220104.01</v>
      </c>
      <c r="Q2751" s="12" t="str">
        <f t="shared" si="249"/>
        <v>CL.IC.IT.220104.01</v>
      </c>
    </row>
    <row r="2752" spans="1:19" ht="15">
      <c r="A2752" s="25" t="s">
        <v>4089</v>
      </c>
      <c r="B2752" s="25"/>
      <c r="C2752" s="22" t="s">
        <v>5751</v>
      </c>
      <c r="D2752" s="25"/>
      <c r="E2752" s="2" t="s">
        <v>11324</v>
      </c>
      <c r="F2752" s="25" t="s">
        <v>4849</v>
      </c>
      <c r="G2752" s="25" t="s">
        <v>1431</v>
      </c>
      <c r="H2752" s="22" t="s">
        <v>1404</v>
      </c>
      <c r="I2752" s="25" t="s">
        <v>1432</v>
      </c>
      <c r="J2752" s="11" t="str">
        <f t="shared" si="245"/>
        <v>IC.IT.220105</v>
      </c>
      <c r="K2752" s="2" t="s">
        <v>11324</v>
      </c>
      <c r="L2752" t="str">
        <f t="shared" si="246"/>
        <v xml:space="preserve">     Amber</v>
      </c>
      <c r="M2752" s="12" t="str">
        <f t="shared" si="247"/>
        <v>PI.IC.IT.220105.01</v>
      </c>
      <c r="N2752" s="12"/>
      <c r="O2752" s="12" t="str">
        <f t="shared" si="248"/>
        <v>PH.IC.IT.220105.01</v>
      </c>
      <c r="Q2752" s="12" t="str">
        <f t="shared" si="249"/>
        <v>CL.IC.IT.220105.01</v>
      </c>
    </row>
    <row r="2753" spans="1:17" ht="15">
      <c r="A2753" s="25" t="s">
        <v>4089</v>
      </c>
      <c r="B2753" s="25"/>
      <c r="C2753" s="22" t="s">
        <v>5751</v>
      </c>
      <c r="D2753" s="25"/>
      <c r="E2753" s="2" t="s">
        <v>11324</v>
      </c>
      <c r="F2753" s="25" t="s">
        <v>4849</v>
      </c>
      <c r="G2753" s="25" t="s">
        <v>2704</v>
      </c>
      <c r="H2753" s="22" t="s">
        <v>1406</v>
      </c>
      <c r="I2753" s="25" t="s">
        <v>2618</v>
      </c>
      <c r="J2753" s="11" t="str">
        <f t="shared" si="245"/>
        <v>IC.IT.220106</v>
      </c>
      <c r="K2753" s="2" t="s">
        <v>11324</v>
      </c>
      <c r="L2753" t="str">
        <f t="shared" si="246"/>
        <v xml:space="preserve">     Black</v>
      </c>
      <c r="M2753" s="12" t="str">
        <f t="shared" si="247"/>
        <v>PI.IC.IT.220106.01</v>
      </c>
      <c r="N2753" s="12"/>
      <c r="O2753" s="12" t="str">
        <f t="shared" si="248"/>
        <v>PH.IC.IT.220106.01</v>
      </c>
      <c r="Q2753" s="12" t="str">
        <f t="shared" si="249"/>
        <v>CL.IC.IT.220106.01</v>
      </c>
    </row>
    <row r="2754" spans="1:17" ht="15">
      <c r="A2754" s="25" t="s">
        <v>4089</v>
      </c>
      <c r="B2754" s="25"/>
      <c r="C2754" s="22" t="s">
        <v>5751</v>
      </c>
      <c r="D2754" s="25"/>
      <c r="E2754" s="2" t="s">
        <v>1192</v>
      </c>
      <c r="F2754" s="25" t="s">
        <v>4849</v>
      </c>
      <c r="G2754" s="25" t="s">
        <v>2095</v>
      </c>
      <c r="H2754" s="22" t="s">
        <v>1419</v>
      </c>
      <c r="I2754" s="25" t="s">
        <v>1935</v>
      </c>
      <c r="J2754" s="11" t="str">
        <f t="shared" si="245"/>
        <v>IC.IT.220107</v>
      </c>
      <c r="K2754" s="2" t="s">
        <v>1192</v>
      </c>
      <c r="L2754" t="str">
        <f t="shared" si="246"/>
        <v xml:space="preserve">     Colorless</v>
      </c>
      <c r="M2754" s="12" t="str">
        <f t="shared" si="247"/>
        <v>PI.IC.IT.220107.01</v>
      </c>
      <c r="N2754" s="12"/>
      <c r="O2754" s="12" t="str">
        <f t="shared" si="248"/>
        <v>PH.IC.IT.220107.01</v>
      </c>
      <c r="Q2754" s="12" t="str">
        <f t="shared" si="249"/>
        <v>CL.IC.IT.220107.01</v>
      </c>
    </row>
    <row r="2755" spans="1:17" ht="15">
      <c r="A2755" s="25" t="s">
        <v>4089</v>
      </c>
      <c r="B2755" s="25"/>
      <c r="C2755" s="22" t="s">
        <v>5751</v>
      </c>
      <c r="D2755" s="25"/>
      <c r="E2755" s="2" t="s">
        <v>1192</v>
      </c>
      <c r="F2755" s="25" t="s">
        <v>4849</v>
      </c>
      <c r="G2755" s="25" t="s">
        <v>2100</v>
      </c>
      <c r="H2755" s="22" t="s">
        <v>1550</v>
      </c>
      <c r="I2755" s="25" t="s">
        <v>2101</v>
      </c>
      <c r="J2755" s="11" t="str">
        <f t="shared" si="245"/>
        <v>IC.IT.220108</v>
      </c>
      <c r="K2755" s="2" t="s">
        <v>1192</v>
      </c>
      <c r="L2755" t="str">
        <f t="shared" si="246"/>
        <v xml:space="preserve">     Maroon</v>
      </c>
      <c r="M2755" s="12" t="str">
        <f t="shared" si="247"/>
        <v>PI.IC.IT.220108.01</v>
      </c>
      <c r="N2755" s="12"/>
      <c r="O2755" s="12" t="str">
        <f t="shared" si="248"/>
        <v>PH.IC.IT.220108.01</v>
      </c>
      <c r="Q2755" s="12" t="str">
        <f t="shared" si="249"/>
        <v>CL.IC.IT.220108.01</v>
      </c>
    </row>
    <row r="2756" spans="1:17" ht="15">
      <c r="A2756" s="25" t="s">
        <v>4089</v>
      </c>
      <c r="B2756" s="25"/>
      <c r="C2756" s="22" t="s">
        <v>5751</v>
      </c>
      <c r="D2756" s="25"/>
      <c r="E2756" s="2" t="s">
        <v>1192</v>
      </c>
      <c r="F2756" s="25" t="s">
        <v>4849</v>
      </c>
      <c r="G2756" s="25" t="s">
        <v>2099</v>
      </c>
      <c r="H2756" s="22" t="s">
        <v>1551</v>
      </c>
      <c r="I2756" s="25" t="s">
        <v>1560</v>
      </c>
      <c r="J2756" s="11" t="str">
        <f t="shared" si="245"/>
        <v>IC.IT.220109</v>
      </c>
      <c r="K2756" s="2" t="s">
        <v>1192</v>
      </c>
      <c r="L2756" t="str">
        <f t="shared" si="246"/>
        <v xml:space="preserve">     Red</v>
      </c>
      <c r="M2756" s="12" t="str">
        <f t="shared" si="247"/>
        <v>PI.IC.IT.220109.01</v>
      </c>
      <c r="N2756" s="12"/>
      <c r="O2756" s="12" t="str">
        <f t="shared" si="248"/>
        <v>PH.IC.IT.220109.01</v>
      </c>
      <c r="Q2756" s="12" t="str">
        <f t="shared" si="249"/>
        <v>CL.IC.IT.220109.01</v>
      </c>
    </row>
    <row r="2757" spans="1:17" ht="15">
      <c r="A2757" s="25" t="s">
        <v>4089</v>
      </c>
      <c r="B2757" s="25"/>
      <c r="C2757" s="22" t="s">
        <v>5751</v>
      </c>
      <c r="D2757" s="25"/>
      <c r="E2757" s="2" t="s">
        <v>1192</v>
      </c>
      <c r="F2757" s="25" t="s">
        <v>4849</v>
      </c>
      <c r="G2757" s="25" t="s">
        <v>1936</v>
      </c>
      <c r="H2757" s="22" t="s">
        <v>1571</v>
      </c>
      <c r="I2757" s="25" t="s">
        <v>1937</v>
      </c>
      <c r="J2757" s="11" t="str">
        <f t="shared" si="245"/>
        <v>IC.IT.220110</v>
      </c>
      <c r="K2757" s="2" t="s">
        <v>1192</v>
      </c>
      <c r="L2757" t="str">
        <f t="shared" si="246"/>
        <v xml:space="preserve">     Pink</v>
      </c>
      <c r="M2757" s="12" t="str">
        <f t="shared" si="247"/>
        <v>PI.IC.IT.220110.01</v>
      </c>
      <c r="N2757" s="12"/>
      <c r="O2757" s="12" t="str">
        <f t="shared" si="248"/>
        <v>PH.IC.IT.220110.01</v>
      </c>
      <c r="Q2757" s="12" t="str">
        <f t="shared" si="249"/>
        <v>CL.IC.IT.220110.01</v>
      </c>
    </row>
    <row r="2758" spans="1:17" ht="15">
      <c r="A2758" s="25" t="s">
        <v>4089</v>
      </c>
      <c r="B2758" s="25"/>
      <c r="C2758" s="22" t="s">
        <v>5751</v>
      </c>
      <c r="D2758" s="25" t="s">
        <v>4793</v>
      </c>
      <c r="E2758" s="2" t="s">
        <v>923</v>
      </c>
      <c r="F2758" s="25" t="s">
        <v>4849</v>
      </c>
      <c r="G2758" s="25" t="s">
        <v>1437</v>
      </c>
      <c r="H2758" s="22" t="s">
        <v>1396</v>
      </c>
      <c r="I2758" s="25" t="s">
        <v>1438</v>
      </c>
      <c r="J2758" s="11" t="str">
        <f t="shared" si="245"/>
        <v>IC.IT.220201</v>
      </c>
      <c r="K2758" s="2" t="s">
        <v>1192</v>
      </c>
      <c r="L2758" t="str">
        <f t="shared" si="246"/>
        <v xml:space="preserve">     Bloody</v>
      </c>
      <c r="M2758" s="12" t="str">
        <f t="shared" si="247"/>
        <v>PI.IC.IT.220201.01</v>
      </c>
      <c r="N2758" s="12"/>
      <c r="O2758" s="12" t="str">
        <f t="shared" si="248"/>
        <v>PH.IC.IT.220201.01</v>
      </c>
      <c r="Q2758" s="12" t="str">
        <f t="shared" si="249"/>
        <v>CL.IC.IT.220201.01</v>
      </c>
    </row>
    <row r="2759" spans="1:17" ht="15">
      <c r="A2759" s="25" t="s">
        <v>4089</v>
      </c>
      <c r="B2759" s="25"/>
      <c r="C2759" s="22" t="s">
        <v>5751</v>
      </c>
      <c r="D2759" s="25"/>
      <c r="E2759" s="2" t="s">
        <v>923</v>
      </c>
      <c r="F2759" s="25" t="s">
        <v>4849</v>
      </c>
      <c r="G2759" s="25" t="s">
        <v>1439</v>
      </c>
      <c r="H2759" s="22" t="s">
        <v>1398</v>
      </c>
      <c r="I2759" s="25" t="s">
        <v>1635</v>
      </c>
      <c r="J2759" s="11" t="str">
        <f t="shared" si="245"/>
        <v>IC.IT.220202</v>
      </c>
      <c r="K2759" s="2" t="s">
        <v>1192</v>
      </c>
      <c r="L2759" t="str">
        <f t="shared" si="246"/>
        <v xml:space="preserve">     Serosanguinous</v>
      </c>
      <c r="M2759" s="12" t="str">
        <f t="shared" si="247"/>
        <v>PI.IC.IT.220202.01</v>
      </c>
      <c r="N2759" s="12"/>
      <c r="O2759" s="12" t="str">
        <f t="shared" si="248"/>
        <v>PH.IC.IT.220202.01</v>
      </c>
      <c r="Q2759" s="12" t="str">
        <f t="shared" si="249"/>
        <v>CL.IC.IT.220202.01</v>
      </c>
    </row>
    <row r="2760" spans="1:17" ht="15">
      <c r="A2760" s="25" t="s">
        <v>4089</v>
      </c>
      <c r="B2760" s="25"/>
      <c r="C2760" s="22" t="s">
        <v>5751</v>
      </c>
      <c r="D2760" s="25"/>
      <c r="E2760" s="2" t="s">
        <v>923</v>
      </c>
      <c r="F2760" s="25" t="s">
        <v>4849</v>
      </c>
      <c r="G2760" s="25" t="s">
        <v>1636</v>
      </c>
      <c r="H2760" s="22" t="s">
        <v>1400</v>
      </c>
      <c r="I2760" s="25" t="s">
        <v>1637</v>
      </c>
      <c r="J2760" s="11" t="str">
        <f t="shared" si="245"/>
        <v>IC.IT.220203</v>
      </c>
      <c r="K2760" s="2" t="s">
        <v>1192</v>
      </c>
      <c r="L2760" t="str">
        <f t="shared" si="246"/>
        <v xml:space="preserve">     Serous</v>
      </c>
      <c r="M2760" s="12" t="str">
        <f t="shared" si="247"/>
        <v>PI.IC.IT.220203.01</v>
      </c>
      <c r="N2760" s="12"/>
      <c r="O2760" s="12" t="str">
        <f t="shared" si="248"/>
        <v>PH.IC.IT.220203.01</v>
      </c>
      <c r="Q2760" s="12" t="str">
        <f t="shared" si="249"/>
        <v>CL.IC.IT.220203.01</v>
      </c>
    </row>
    <row r="2761" spans="1:17" ht="15">
      <c r="A2761" s="25" t="s">
        <v>4089</v>
      </c>
      <c r="B2761" s="25"/>
      <c r="C2761" s="22" t="s">
        <v>5751</v>
      </c>
      <c r="D2761" s="25"/>
      <c r="E2761" s="2" t="s">
        <v>923</v>
      </c>
      <c r="F2761" s="25" t="s">
        <v>4849</v>
      </c>
      <c r="G2761" s="25" t="s">
        <v>1640</v>
      </c>
      <c r="H2761" s="22" t="s">
        <v>1402</v>
      </c>
      <c r="I2761" s="25" t="s">
        <v>1641</v>
      </c>
      <c r="J2761" s="11" t="str">
        <f t="shared" si="245"/>
        <v>IC.IT.220204</v>
      </c>
      <c r="K2761" s="2" t="s">
        <v>1192</v>
      </c>
      <c r="L2761" t="str">
        <f t="shared" si="246"/>
        <v xml:space="preserve">     Cloudy</v>
      </c>
      <c r="M2761" s="12" t="str">
        <f t="shared" si="247"/>
        <v>PI.IC.IT.220204.01</v>
      </c>
      <c r="N2761" s="12"/>
      <c r="O2761" s="12" t="str">
        <f t="shared" si="248"/>
        <v>PH.IC.IT.220204.01</v>
      </c>
      <c r="Q2761" s="12" t="str">
        <f t="shared" si="249"/>
        <v>CL.IC.IT.220204.01</v>
      </c>
    </row>
    <row r="2762" spans="1:17" ht="15">
      <c r="A2762" s="25" t="s">
        <v>4089</v>
      </c>
      <c r="B2762" s="25"/>
      <c r="C2762" s="22" t="s">
        <v>5751</v>
      </c>
      <c r="D2762" s="25"/>
      <c r="E2762" s="2" t="s">
        <v>923</v>
      </c>
      <c r="F2762" s="25" t="s">
        <v>4849</v>
      </c>
      <c r="G2762" s="25" t="s">
        <v>1642</v>
      </c>
      <c r="H2762" s="22" t="s">
        <v>1404</v>
      </c>
      <c r="I2762" s="25" t="s">
        <v>1643</v>
      </c>
      <c r="J2762" s="11" t="str">
        <f t="shared" si="245"/>
        <v>IC.IT.220205</v>
      </c>
      <c r="K2762" s="2" t="s">
        <v>1192</v>
      </c>
      <c r="L2762" t="str">
        <f t="shared" si="246"/>
        <v xml:space="preserve">     Purulent</v>
      </c>
      <c r="M2762" s="12" t="str">
        <f t="shared" si="247"/>
        <v>PI.IC.IT.220205.01</v>
      </c>
      <c r="N2762" s="12"/>
      <c r="O2762" s="12" t="str">
        <f t="shared" si="248"/>
        <v>PH.IC.IT.220205.01</v>
      </c>
      <c r="Q2762" s="12" t="str">
        <f t="shared" si="249"/>
        <v>CL.IC.IT.220205.01</v>
      </c>
    </row>
    <row r="2763" spans="1:17" ht="15">
      <c r="A2763" s="25" t="s">
        <v>4089</v>
      </c>
      <c r="B2763" s="25"/>
      <c r="C2763" s="22" t="s">
        <v>5751</v>
      </c>
      <c r="D2763" s="25"/>
      <c r="E2763" s="2" t="s">
        <v>923</v>
      </c>
      <c r="F2763" s="25" t="s">
        <v>4849</v>
      </c>
      <c r="G2763" s="25" t="s">
        <v>1644</v>
      </c>
      <c r="H2763" s="22" t="s">
        <v>1406</v>
      </c>
      <c r="I2763" s="25" t="s">
        <v>1645</v>
      </c>
      <c r="J2763" s="11" t="str">
        <f t="shared" si="245"/>
        <v>IC.IT.220206</v>
      </c>
      <c r="K2763" s="2" t="s">
        <v>1192</v>
      </c>
      <c r="L2763" t="str">
        <f t="shared" si="246"/>
        <v xml:space="preserve">     Viscous</v>
      </c>
      <c r="M2763" s="12" t="str">
        <f t="shared" si="247"/>
        <v>PI.IC.IT.220206.01</v>
      </c>
      <c r="N2763" s="12"/>
      <c r="O2763" s="12" t="str">
        <f t="shared" si="248"/>
        <v>PH.IC.IT.220206.01</v>
      </c>
      <c r="Q2763" s="12" t="str">
        <f t="shared" si="249"/>
        <v>CL.IC.IT.220206.01</v>
      </c>
    </row>
    <row r="2764" spans="1:17" ht="15">
      <c r="A2764" s="25" t="s">
        <v>4089</v>
      </c>
      <c r="B2764" s="25"/>
      <c r="C2764" s="22" t="s">
        <v>5751</v>
      </c>
      <c r="D2764" s="25" t="s">
        <v>4794</v>
      </c>
      <c r="E2764" s="2" t="s">
        <v>1202</v>
      </c>
      <c r="F2764" s="25" t="s">
        <v>4849</v>
      </c>
      <c r="G2764" s="25" t="s">
        <v>1968</v>
      </c>
      <c r="H2764" s="22" t="s">
        <v>1396</v>
      </c>
      <c r="I2764" s="25" t="s">
        <v>1001</v>
      </c>
      <c r="J2764" s="11" t="str">
        <f t="shared" si="245"/>
        <v>IC.IT.220301</v>
      </c>
      <c r="K2764" s="2" t="s">
        <v>1192</v>
      </c>
      <c r="L2764" t="str">
        <f t="shared" si="246"/>
        <v xml:space="preserve">     None</v>
      </c>
      <c r="M2764" s="12" t="str">
        <f t="shared" si="247"/>
        <v>PI.IC.IT.220301.01</v>
      </c>
      <c r="N2764" s="12"/>
      <c r="O2764" s="12" t="str">
        <f t="shared" si="248"/>
        <v>PH.IC.IT.220301.01</v>
      </c>
      <c r="Q2764" s="12" t="str">
        <f t="shared" si="249"/>
        <v>CL.IC.IT.220301.01</v>
      </c>
    </row>
    <row r="2765" spans="1:17" ht="15">
      <c r="A2765" s="25" t="s">
        <v>4089</v>
      </c>
      <c r="B2765" s="25"/>
      <c r="C2765" s="22" t="s">
        <v>5751</v>
      </c>
      <c r="D2765" s="25"/>
      <c r="E2765" s="2" t="s">
        <v>1202</v>
      </c>
      <c r="F2765" s="25" t="s">
        <v>4849</v>
      </c>
      <c r="G2765" s="25" t="s">
        <v>1648</v>
      </c>
      <c r="H2765" s="22" t="s">
        <v>1398</v>
      </c>
      <c r="I2765" s="25" t="s">
        <v>1649</v>
      </c>
      <c r="J2765" s="11" t="str">
        <f t="shared" si="245"/>
        <v>IC.IT.220302</v>
      </c>
      <c r="K2765" s="2" t="s">
        <v>1192</v>
      </c>
      <c r="L2765" t="str">
        <f t="shared" si="246"/>
        <v xml:space="preserve">     Scant amount drainage</v>
      </c>
      <c r="M2765" s="12" t="str">
        <f t="shared" si="247"/>
        <v>PI.IC.IT.220302.01</v>
      </c>
      <c r="N2765" s="12"/>
      <c r="O2765" s="12" t="str">
        <f t="shared" si="248"/>
        <v>PH.IC.IT.220302.01</v>
      </c>
      <c r="Q2765" s="12" t="str">
        <f t="shared" si="249"/>
        <v>CL.IC.IT.220302.01</v>
      </c>
    </row>
    <row r="2766" spans="1:17" ht="15">
      <c r="A2766" s="25" t="s">
        <v>4089</v>
      </c>
      <c r="B2766" s="25"/>
      <c r="C2766" s="22" t="s">
        <v>5751</v>
      </c>
      <c r="D2766" s="25"/>
      <c r="E2766" s="2" t="s">
        <v>1202</v>
      </c>
      <c r="F2766" s="25" t="s">
        <v>4849</v>
      </c>
      <c r="G2766" s="25" t="s">
        <v>1650</v>
      </c>
      <c r="H2766" s="22" t="s">
        <v>1400</v>
      </c>
      <c r="I2766" s="25" t="s">
        <v>1651</v>
      </c>
      <c r="J2766" s="11" t="str">
        <f t="shared" si="245"/>
        <v>IC.IT.220303</v>
      </c>
      <c r="K2766" s="2" t="s">
        <v>1192</v>
      </c>
      <c r="L2766" t="str">
        <f t="shared" si="246"/>
        <v xml:space="preserve">     Small amount drainage</v>
      </c>
      <c r="M2766" s="12" t="str">
        <f t="shared" si="247"/>
        <v>PI.IC.IT.220303.01</v>
      </c>
      <c r="N2766" s="12"/>
      <c r="O2766" s="12" t="str">
        <f t="shared" si="248"/>
        <v>PH.IC.IT.220303.01</v>
      </c>
      <c r="Q2766" s="12" t="str">
        <f t="shared" si="249"/>
        <v>CL.IC.IT.220303.01</v>
      </c>
    </row>
    <row r="2767" spans="1:17" ht="15">
      <c r="A2767" s="25" t="s">
        <v>4089</v>
      </c>
      <c r="B2767" s="25"/>
      <c r="C2767" s="22" t="s">
        <v>5751</v>
      </c>
      <c r="D2767" s="25"/>
      <c r="E2767" s="2" t="s">
        <v>1202</v>
      </c>
      <c r="F2767" s="25" t="s">
        <v>4849</v>
      </c>
      <c r="G2767" s="25" t="s">
        <v>1652</v>
      </c>
      <c r="H2767" s="22" t="s">
        <v>1402</v>
      </c>
      <c r="I2767" s="25" t="s">
        <v>1653</v>
      </c>
      <c r="J2767" s="11" t="str">
        <f t="shared" si="245"/>
        <v>IC.IT.220304</v>
      </c>
      <c r="K2767" s="2" t="s">
        <v>1192</v>
      </c>
      <c r="L2767" t="str">
        <f t="shared" si="246"/>
        <v xml:space="preserve">     Moderate amount drainage</v>
      </c>
      <c r="M2767" s="12" t="str">
        <f t="shared" si="247"/>
        <v>PI.IC.IT.220304.01</v>
      </c>
      <c r="N2767" s="12"/>
      <c r="O2767" s="12" t="str">
        <f t="shared" si="248"/>
        <v>PH.IC.IT.220304.01</v>
      </c>
      <c r="Q2767" s="12" t="str">
        <f t="shared" si="249"/>
        <v>CL.IC.IT.220304.01</v>
      </c>
    </row>
    <row r="2768" spans="1:17" ht="15">
      <c r="A2768" s="25" t="s">
        <v>4089</v>
      </c>
      <c r="B2768" s="25"/>
      <c r="C2768" s="22" t="s">
        <v>5751</v>
      </c>
      <c r="D2768" s="25"/>
      <c r="E2768" s="2" t="s">
        <v>1202</v>
      </c>
      <c r="F2768" s="25" t="s">
        <v>4849</v>
      </c>
      <c r="G2768" s="25" t="s">
        <v>1654</v>
      </c>
      <c r="H2768" s="22" t="s">
        <v>1404</v>
      </c>
      <c r="I2768" s="25" t="s">
        <v>1655</v>
      </c>
      <c r="J2768" s="11" t="str">
        <f t="shared" si="245"/>
        <v>IC.IT.220305</v>
      </c>
      <c r="K2768" s="2" t="s">
        <v>1192</v>
      </c>
      <c r="L2768" t="str">
        <f t="shared" si="246"/>
        <v xml:space="preserve">     Large amount drainage</v>
      </c>
      <c r="M2768" s="12" t="str">
        <f t="shared" si="247"/>
        <v>PI.IC.IT.220305.01</v>
      </c>
      <c r="N2768" s="12"/>
      <c r="O2768" s="12" t="str">
        <f t="shared" si="248"/>
        <v>PH.IC.IT.220305.01</v>
      </c>
      <c r="Q2768" s="12" t="str">
        <f t="shared" si="249"/>
        <v>CL.IC.IT.220305.01</v>
      </c>
    </row>
    <row r="2769" spans="1:17" ht="15">
      <c r="A2769" s="25" t="s">
        <v>4089</v>
      </c>
      <c r="B2769" s="25"/>
      <c r="C2769" s="22" t="s">
        <v>5751</v>
      </c>
      <c r="D2769" s="25"/>
      <c r="E2769" s="2" t="s">
        <v>1202</v>
      </c>
      <c r="F2769" s="25" t="s">
        <v>4849</v>
      </c>
      <c r="G2769" s="25" t="s">
        <v>1487</v>
      </c>
      <c r="H2769" s="22" t="s">
        <v>1406</v>
      </c>
      <c r="I2769" s="25" t="s">
        <v>1488</v>
      </c>
      <c r="J2769" s="11" t="str">
        <f t="shared" si="245"/>
        <v>IC.IT.220306</v>
      </c>
      <c r="K2769" s="2" t="s">
        <v>1192</v>
      </c>
      <c r="L2769" t="str">
        <f t="shared" si="246"/>
        <v xml:space="preserve">     Copious amount drainage</v>
      </c>
      <c r="M2769" s="12" t="str">
        <f t="shared" si="247"/>
        <v>PI.IC.IT.220306.01</v>
      </c>
      <c r="N2769" s="12"/>
      <c r="O2769" s="12" t="str">
        <f t="shared" si="248"/>
        <v>PH.IC.IT.220306.01</v>
      </c>
      <c r="Q2769" s="12" t="str">
        <f t="shared" si="249"/>
        <v>CL.IC.IT.220306.01</v>
      </c>
    </row>
    <row r="2770" spans="1:17" ht="15">
      <c r="A2770" s="25" t="s">
        <v>4089</v>
      </c>
      <c r="B2770" s="25"/>
      <c r="C2770" s="22" t="s">
        <v>5751</v>
      </c>
      <c r="D2770" s="25" t="s">
        <v>4795</v>
      </c>
      <c r="E2770" s="2" t="s">
        <v>7070</v>
      </c>
      <c r="F2770" s="25" t="s">
        <v>4849</v>
      </c>
      <c r="G2770" s="25" t="s">
        <v>3923</v>
      </c>
      <c r="H2770" s="22" t="s">
        <v>1396</v>
      </c>
      <c r="I2770" s="25" t="s">
        <v>4832</v>
      </c>
      <c r="J2770" s="11" t="str">
        <f t="shared" si="245"/>
        <v>IC.IT.220401</v>
      </c>
      <c r="K2770" s="2" t="s">
        <v>1192</v>
      </c>
      <c r="L2770" t="str">
        <f t="shared" si="246"/>
        <v xml:space="preserve">      None</v>
      </c>
      <c r="M2770" s="12" t="str">
        <f t="shared" si="247"/>
        <v>PI.IC.IT.220401.01</v>
      </c>
      <c r="N2770" s="12"/>
      <c r="O2770" s="12" t="str">
        <f t="shared" si="248"/>
        <v>PH.IC.IT.220401.01</v>
      </c>
      <c r="Q2770" s="12" t="str">
        <f t="shared" si="249"/>
        <v>CL.IC.IT.220401.01</v>
      </c>
    </row>
    <row r="2771" spans="1:17" ht="15">
      <c r="A2771" s="25" t="s">
        <v>4089</v>
      </c>
      <c r="B2771" s="25"/>
      <c r="C2771" s="22" t="s">
        <v>5751</v>
      </c>
      <c r="D2771" s="25"/>
      <c r="E2771" s="2" t="s">
        <v>7070</v>
      </c>
      <c r="F2771" s="25" t="s">
        <v>4849</v>
      </c>
      <c r="G2771" s="25" t="s">
        <v>1994</v>
      </c>
      <c r="H2771" s="22" t="s">
        <v>1398</v>
      </c>
      <c r="I2771" s="25" t="s">
        <v>1995</v>
      </c>
      <c r="J2771" s="11" t="str">
        <f t="shared" si="245"/>
        <v>IC.IT.220402</v>
      </c>
      <c r="K2771" s="2" t="s">
        <v>1192</v>
      </c>
      <c r="L2771" t="str">
        <f t="shared" si="246"/>
        <v xml:space="preserve">     Foul</v>
      </c>
      <c r="M2771" s="12" t="str">
        <f t="shared" si="247"/>
        <v>PI.IC.IT.220402.01</v>
      </c>
      <c r="N2771" s="12"/>
      <c r="O2771" s="12" t="str">
        <f t="shared" si="248"/>
        <v>PH.IC.IT.220402.01</v>
      </c>
      <c r="Q2771" s="12" t="str">
        <f t="shared" si="249"/>
        <v>CL.IC.IT.220402.01</v>
      </c>
    </row>
    <row r="2772" spans="1:17" ht="15">
      <c r="A2772" s="25" t="s">
        <v>4089</v>
      </c>
      <c r="B2772" s="25"/>
      <c r="C2772" s="22" t="s">
        <v>5751</v>
      </c>
      <c r="D2772" s="25" t="s">
        <v>2935</v>
      </c>
      <c r="E2772" s="2" t="s">
        <v>7071</v>
      </c>
      <c r="F2772" s="25" t="s">
        <v>4850</v>
      </c>
      <c r="G2772" s="25" t="s">
        <v>1830</v>
      </c>
      <c r="H2772" s="22" t="s">
        <v>1396</v>
      </c>
      <c r="I2772" s="25" t="s">
        <v>1831</v>
      </c>
      <c r="J2772" s="11" t="str">
        <f t="shared" si="245"/>
        <v>IC.IT.220501</v>
      </c>
      <c r="K2772" s="2" t="s">
        <v>1192</v>
      </c>
      <c r="L2772" t="str">
        <f t="shared" si="246"/>
        <v xml:space="preserve">     None (open to air)</v>
      </c>
      <c r="M2772" s="12" t="str">
        <f t="shared" si="247"/>
        <v>PI.IC.IT.220501.01</v>
      </c>
      <c r="N2772" s="12"/>
      <c r="O2772" s="12" t="str">
        <f t="shared" si="248"/>
        <v>PH.IC.IT.220501.01</v>
      </c>
      <c r="Q2772" s="12" t="str">
        <f t="shared" si="249"/>
        <v>CL.IC.IT.220501.01</v>
      </c>
    </row>
    <row r="2773" spans="1:17" ht="15">
      <c r="A2773" s="25" t="s">
        <v>4089</v>
      </c>
      <c r="B2773" s="25"/>
      <c r="C2773" s="22" t="s">
        <v>5751</v>
      </c>
      <c r="D2773" s="25"/>
      <c r="E2773" s="2" t="s">
        <v>7071</v>
      </c>
      <c r="F2773" s="25" t="s">
        <v>4850</v>
      </c>
      <c r="G2773" s="25" t="s">
        <v>4704</v>
      </c>
      <c r="H2773" s="22" t="s">
        <v>1398</v>
      </c>
      <c r="I2773" s="25" t="s">
        <v>1827</v>
      </c>
      <c r="J2773" s="11" t="str">
        <f t="shared" si="245"/>
        <v>IC.IT.220502</v>
      </c>
      <c r="K2773" s="2" t="s">
        <v>1192</v>
      </c>
      <c r="L2773" t="str">
        <f t="shared" si="246"/>
        <v xml:space="preserve">     Pressure (Unna Boot)</v>
      </c>
      <c r="M2773" s="12" t="str">
        <f t="shared" si="247"/>
        <v>PI.IC.IT.220502.01</v>
      </c>
      <c r="N2773" s="12"/>
      <c r="O2773" s="12" t="str">
        <f t="shared" si="248"/>
        <v>PH.IC.IT.220502.01</v>
      </c>
      <c r="Q2773" s="12" t="str">
        <f t="shared" si="249"/>
        <v>CL.IC.IT.220502.01</v>
      </c>
    </row>
    <row r="2774" spans="1:17" ht="15">
      <c r="A2774" s="25" t="s">
        <v>4089</v>
      </c>
      <c r="B2774" s="25"/>
      <c r="C2774" s="22" t="s">
        <v>5751</v>
      </c>
      <c r="D2774" s="25"/>
      <c r="E2774" s="2" t="s">
        <v>7071</v>
      </c>
      <c r="F2774" s="25" t="s">
        <v>4850</v>
      </c>
      <c r="G2774" s="25" t="s">
        <v>1879</v>
      </c>
      <c r="H2774" s="22" t="s">
        <v>1400</v>
      </c>
      <c r="I2774" s="25" t="s">
        <v>1880</v>
      </c>
      <c r="J2774" s="11" t="str">
        <f t="shared" si="245"/>
        <v>IC.IT.220503</v>
      </c>
      <c r="K2774" s="2" t="s">
        <v>1192</v>
      </c>
      <c r="L2774" t="str">
        <f t="shared" si="246"/>
        <v xml:space="preserve">     Antimicrobial</v>
      </c>
      <c r="M2774" s="12" t="str">
        <f t="shared" si="247"/>
        <v>PI.IC.IT.220503.01</v>
      </c>
      <c r="N2774" s="12"/>
      <c r="O2774" s="12" t="str">
        <f t="shared" si="248"/>
        <v>PH.IC.IT.220503.01</v>
      </c>
      <c r="Q2774" s="12" t="str">
        <f t="shared" si="249"/>
        <v>CL.IC.IT.220503.01</v>
      </c>
    </row>
    <row r="2775" spans="1:17" ht="15">
      <c r="A2775" s="25" t="s">
        <v>4089</v>
      </c>
      <c r="B2775" s="25"/>
      <c r="C2775" s="22" t="s">
        <v>5751</v>
      </c>
      <c r="D2775" s="25"/>
      <c r="E2775" s="2" t="s">
        <v>7071</v>
      </c>
      <c r="F2775" s="25" t="s">
        <v>4850</v>
      </c>
      <c r="G2775" s="25" t="s">
        <v>1824</v>
      </c>
      <c r="H2775" s="22" t="s">
        <v>1402</v>
      </c>
      <c r="I2775" s="25" t="s">
        <v>1825</v>
      </c>
      <c r="J2775" s="11" t="str">
        <f t="shared" si="245"/>
        <v>IC.IT.220504</v>
      </c>
      <c r="K2775" s="2" t="s">
        <v>1192</v>
      </c>
      <c r="L2775" t="str">
        <f t="shared" si="246"/>
        <v xml:space="preserve">     Gauze</v>
      </c>
      <c r="M2775" s="12" t="str">
        <f t="shared" si="247"/>
        <v>PI.IC.IT.220504.01</v>
      </c>
      <c r="N2775" s="12"/>
      <c r="O2775" s="12" t="str">
        <f t="shared" si="248"/>
        <v>PH.IC.IT.220504.01</v>
      </c>
      <c r="Q2775" s="12" t="str">
        <f t="shared" si="249"/>
        <v>CL.IC.IT.220504.01</v>
      </c>
    </row>
    <row r="2776" spans="1:17" ht="15">
      <c r="A2776" s="25" t="s">
        <v>4089</v>
      </c>
      <c r="B2776" s="25"/>
      <c r="C2776" s="22" t="s">
        <v>5751</v>
      </c>
      <c r="D2776" s="25"/>
      <c r="E2776" s="2" t="s">
        <v>7071</v>
      </c>
      <c r="F2776" s="25" t="s">
        <v>4850</v>
      </c>
      <c r="G2776" s="25" t="s">
        <v>1997</v>
      </c>
      <c r="H2776" s="22" t="s">
        <v>1404</v>
      </c>
      <c r="I2776" s="25" t="s">
        <v>1998</v>
      </c>
      <c r="J2776" s="11" t="str">
        <f t="shared" si="245"/>
        <v>IC.IT.220505</v>
      </c>
      <c r="K2776" s="2" t="s">
        <v>1192</v>
      </c>
      <c r="L2776" t="str">
        <f t="shared" si="246"/>
        <v xml:space="preserve">     Transparent (Opsite, Tegaderm)</v>
      </c>
      <c r="M2776" s="12" t="str">
        <f t="shared" si="247"/>
        <v>PI.IC.IT.220505.01</v>
      </c>
      <c r="N2776" s="12"/>
      <c r="O2776" s="12" t="str">
        <f t="shared" si="248"/>
        <v>PH.IC.IT.220505.01</v>
      </c>
      <c r="Q2776" s="12" t="str">
        <f t="shared" si="249"/>
        <v>CL.IC.IT.220505.01</v>
      </c>
    </row>
    <row r="2777" spans="1:17" ht="15">
      <c r="A2777" s="25" t="s">
        <v>4089</v>
      </c>
      <c r="B2777" s="25"/>
      <c r="C2777" s="22" t="s">
        <v>5751</v>
      </c>
      <c r="D2777" s="25"/>
      <c r="E2777" s="2" t="s">
        <v>7071</v>
      </c>
      <c r="F2777" s="25" t="s">
        <v>4850</v>
      </c>
      <c r="G2777" s="25" t="s">
        <v>2516</v>
      </c>
      <c r="H2777" s="22" t="s">
        <v>1406</v>
      </c>
      <c r="I2777" s="25" t="s">
        <v>1829</v>
      </c>
      <c r="J2777" s="11" t="str">
        <f t="shared" si="245"/>
        <v>IC.IT.220506</v>
      </c>
      <c r="K2777" s="2" t="s">
        <v>1192</v>
      </c>
      <c r="L2777" t="str">
        <f t="shared" si="246"/>
        <v xml:space="preserve">     Antimicrobial disk</v>
      </c>
      <c r="M2777" s="12" t="str">
        <f t="shared" si="247"/>
        <v>PI.IC.IT.220506.01</v>
      </c>
      <c r="N2777" s="12"/>
      <c r="O2777" s="12" t="str">
        <f t="shared" si="248"/>
        <v>PH.IC.IT.220506.01</v>
      </c>
      <c r="Q2777" s="12" t="str">
        <f t="shared" si="249"/>
        <v>CL.IC.IT.220506.01</v>
      </c>
    </row>
    <row r="2778" spans="1:17" ht="15">
      <c r="A2778" s="25" t="s">
        <v>4089</v>
      </c>
      <c r="B2778" s="25"/>
      <c r="C2778" s="22" t="s">
        <v>5751</v>
      </c>
      <c r="D2778" s="25"/>
      <c r="E2778" s="2" t="s">
        <v>7071</v>
      </c>
      <c r="F2778" s="25" t="s">
        <v>4850</v>
      </c>
      <c r="G2778" s="25" t="s">
        <v>2535</v>
      </c>
      <c r="H2778" s="22" t="s">
        <v>1419</v>
      </c>
      <c r="I2778" s="25" t="s">
        <v>2536</v>
      </c>
      <c r="J2778" s="11" t="str">
        <f t="shared" si="245"/>
        <v>IC.IT.220507</v>
      </c>
      <c r="K2778" s="2" t="s">
        <v>1192</v>
      </c>
      <c r="L2778" t="str">
        <f t="shared" si="246"/>
        <v xml:space="preserve">     Gauze Wrap (Kerlix, Kling)</v>
      </c>
      <c r="M2778" s="12" t="str">
        <f t="shared" si="247"/>
        <v>PI.IC.IT.220507.01</v>
      </c>
      <c r="N2778" s="12"/>
      <c r="O2778" s="12" t="str">
        <f t="shared" si="248"/>
        <v>PH.IC.IT.220507.01</v>
      </c>
      <c r="Q2778" s="12" t="str">
        <f t="shared" si="249"/>
        <v>CL.IC.IT.220507.01</v>
      </c>
    </row>
    <row r="2779" spans="1:17" ht="15">
      <c r="A2779" s="25" t="s">
        <v>4089</v>
      </c>
      <c r="B2779" s="25"/>
      <c r="C2779" s="22" t="s">
        <v>5751</v>
      </c>
      <c r="D2779" s="25"/>
      <c r="E2779" s="2" t="s">
        <v>7071</v>
      </c>
      <c r="F2779" s="25" t="s">
        <v>4850</v>
      </c>
      <c r="G2779" s="25" t="s">
        <v>4705</v>
      </c>
      <c r="H2779" s="22" t="s">
        <v>1550</v>
      </c>
      <c r="I2779" s="25" t="s">
        <v>3827</v>
      </c>
      <c r="J2779" s="11" t="str">
        <f t="shared" si="245"/>
        <v>IC.IT.220508</v>
      </c>
      <c r="K2779" s="2" t="s">
        <v>1192</v>
      </c>
      <c r="L2779" t="str">
        <f t="shared" si="246"/>
        <v xml:space="preserve">     Foam dressing</v>
      </c>
      <c r="M2779" s="12" t="str">
        <f t="shared" si="247"/>
        <v>PI.IC.IT.220508.01</v>
      </c>
      <c r="N2779" s="12"/>
      <c r="O2779" s="12" t="str">
        <f t="shared" si="248"/>
        <v>PH.IC.IT.220508.01</v>
      </c>
      <c r="Q2779" s="12" t="str">
        <f t="shared" si="249"/>
        <v>CL.IC.IT.220508.01</v>
      </c>
    </row>
    <row r="2780" spans="1:17" ht="15">
      <c r="A2780" s="25" t="s">
        <v>4089</v>
      </c>
      <c r="B2780" s="25"/>
      <c r="C2780" s="22" t="s">
        <v>5751</v>
      </c>
      <c r="D2780" s="25"/>
      <c r="E2780" s="2" t="s">
        <v>7071</v>
      </c>
      <c r="F2780" s="25" t="s">
        <v>4850</v>
      </c>
      <c r="G2780" s="25" t="s">
        <v>2537</v>
      </c>
      <c r="H2780" s="22" t="s">
        <v>1551</v>
      </c>
      <c r="I2780" s="25" t="s">
        <v>2538</v>
      </c>
      <c r="J2780" s="11" t="str">
        <f t="shared" si="245"/>
        <v>IC.IT.220509</v>
      </c>
      <c r="K2780" s="2" t="s">
        <v>1192</v>
      </c>
      <c r="L2780" t="str">
        <f t="shared" si="246"/>
        <v xml:space="preserve">     Gauze Packing (Iodoform, NuGauze)</v>
      </c>
      <c r="M2780" s="12" t="str">
        <f t="shared" si="247"/>
        <v>PI.IC.IT.220509.01</v>
      </c>
      <c r="N2780" s="12"/>
      <c r="O2780" s="12" t="str">
        <f t="shared" si="248"/>
        <v>PH.IC.IT.220509.01</v>
      </c>
      <c r="Q2780" s="12" t="str">
        <f t="shared" si="249"/>
        <v>CL.IC.IT.220509.01</v>
      </c>
    </row>
    <row r="2781" spans="1:17" ht="15">
      <c r="A2781" s="25" t="s">
        <v>4089</v>
      </c>
      <c r="B2781" s="25"/>
      <c r="C2781" s="22" t="s">
        <v>5751</v>
      </c>
      <c r="D2781" s="25"/>
      <c r="E2781" s="2" t="s">
        <v>7071</v>
      </c>
      <c r="F2781" s="25" t="s">
        <v>4850</v>
      </c>
      <c r="G2781" s="25" t="s">
        <v>4706</v>
      </c>
      <c r="H2781" s="22" t="s">
        <v>1571</v>
      </c>
      <c r="I2781" s="25" t="s">
        <v>3984</v>
      </c>
      <c r="J2781" s="11" t="str">
        <f t="shared" si="245"/>
        <v>IC.IT.220510</v>
      </c>
      <c r="K2781" s="2" t="s">
        <v>1192</v>
      </c>
      <c r="L2781" t="str">
        <f t="shared" si="246"/>
        <v xml:space="preserve">     Hydrocolloidal (Duoderm, Restore)</v>
      </c>
      <c r="M2781" s="12" t="str">
        <f t="shared" si="247"/>
        <v>PI.IC.IT.220510.01</v>
      </c>
      <c r="N2781" s="12"/>
      <c r="O2781" s="12" t="str">
        <f t="shared" si="248"/>
        <v>PH.IC.IT.220510.01</v>
      </c>
      <c r="Q2781" s="12" t="str">
        <f t="shared" si="249"/>
        <v>CL.IC.IT.220510.01</v>
      </c>
    </row>
    <row r="2782" spans="1:17" ht="15">
      <c r="A2782" s="25" t="s">
        <v>4089</v>
      </c>
      <c r="B2782" s="25"/>
      <c r="C2782" s="22" t="s">
        <v>5751</v>
      </c>
      <c r="D2782" s="25"/>
      <c r="E2782" s="2" t="s">
        <v>7071</v>
      </c>
      <c r="F2782" s="25" t="s">
        <v>4850</v>
      </c>
      <c r="G2782" s="25" t="s">
        <v>188</v>
      </c>
      <c r="H2782" s="2" t="s">
        <v>8048</v>
      </c>
      <c r="I2782" s="25" t="s">
        <v>3986</v>
      </c>
      <c r="J2782" s="11" t="str">
        <f t="shared" si="245"/>
        <v>IC.IT.220511</v>
      </c>
      <c r="K2782" s="2" t="s">
        <v>1192</v>
      </c>
      <c r="L2782" t="str">
        <f t="shared" si="246"/>
        <v xml:space="preserve">     Calcium Alginate (Aquacel, Calicare)</v>
      </c>
      <c r="M2782" s="12" t="str">
        <f t="shared" si="247"/>
        <v>PI.IC.IT.220511.01</v>
      </c>
      <c r="N2782" s="12"/>
      <c r="O2782" s="12" t="str">
        <f t="shared" si="248"/>
        <v>PH.IC.IT.220511.01</v>
      </c>
      <c r="Q2782" s="12" t="str">
        <f t="shared" si="249"/>
        <v>CL.IC.IT.220511.01</v>
      </c>
    </row>
    <row r="2783" spans="1:17" ht="15">
      <c r="A2783" s="25" t="s">
        <v>4089</v>
      </c>
      <c r="B2783" s="25"/>
      <c r="C2783" s="22" t="s">
        <v>5751</v>
      </c>
      <c r="D2783" s="25"/>
      <c r="E2783" s="2" t="s">
        <v>7071</v>
      </c>
      <c r="F2783" s="25" t="s">
        <v>4850</v>
      </c>
      <c r="G2783" s="25" t="s">
        <v>4580</v>
      </c>
      <c r="H2783" s="2" t="s">
        <v>11023</v>
      </c>
      <c r="I2783" s="25" t="s">
        <v>4581</v>
      </c>
      <c r="J2783" s="11" t="str">
        <f t="shared" si="245"/>
        <v>IC.IT.220512</v>
      </c>
      <c r="K2783" s="2" t="s">
        <v>1192</v>
      </c>
      <c r="L2783" t="str">
        <f t="shared" si="246"/>
        <v xml:space="preserve">     Hypertonic Hydrogel</v>
      </c>
      <c r="M2783" s="12" t="str">
        <f t="shared" si="247"/>
        <v>PI.IC.IT.220512.01</v>
      </c>
      <c r="N2783" s="12"/>
      <c r="O2783" s="12" t="str">
        <f t="shared" si="248"/>
        <v>PH.IC.IT.220512.01</v>
      </c>
      <c r="Q2783" s="12" t="str">
        <f t="shared" si="249"/>
        <v>CL.IC.IT.220512.01</v>
      </c>
    </row>
    <row r="2784" spans="1:17" ht="15">
      <c r="A2784" s="25" t="s">
        <v>4089</v>
      </c>
      <c r="B2784" s="25"/>
      <c r="C2784" s="22" t="s">
        <v>5751</v>
      </c>
      <c r="D2784" s="25"/>
      <c r="E2784" s="2" t="s">
        <v>7071</v>
      </c>
      <c r="F2784" s="25" t="s">
        <v>4850</v>
      </c>
      <c r="G2784" s="25" t="s">
        <v>4582</v>
      </c>
      <c r="H2784" s="2" t="s">
        <v>8201</v>
      </c>
      <c r="I2784" s="25" t="s">
        <v>3710</v>
      </c>
      <c r="J2784" s="11" t="str">
        <f t="shared" si="245"/>
        <v>IC.IT.220513</v>
      </c>
      <c r="K2784" s="2" t="s">
        <v>1192</v>
      </c>
      <c r="L2784" t="str">
        <f t="shared" si="246"/>
        <v xml:space="preserve">     Hydrogel (Duoderm-gel)</v>
      </c>
      <c r="M2784" s="12" t="str">
        <f t="shared" si="247"/>
        <v>PI.IC.IT.220513.01</v>
      </c>
      <c r="N2784" s="12"/>
      <c r="O2784" s="12" t="str">
        <f t="shared" si="248"/>
        <v>PH.IC.IT.220513.01</v>
      </c>
      <c r="Q2784" s="12" t="str">
        <f t="shared" si="249"/>
        <v>CL.IC.IT.220513.01</v>
      </c>
    </row>
    <row r="2785" spans="1:19" ht="15">
      <c r="A2785" s="25" t="s">
        <v>4089</v>
      </c>
      <c r="B2785" s="25"/>
      <c r="C2785" s="22" t="s">
        <v>5751</v>
      </c>
      <c r="D2785" s="25"/>
      <c r="E2785" s="2" t="s">
        <v>7071</v>
      </c>
      <c r="F2785" s="25" t="s">
        <v>4850</v>
      </c>
      <c r="G2785" s="25" t="s">
        <v>4583</v>
      </c>
      <c r="H2785" s="2" t="s">
        <v>9621</v>
      </c>
      <c r="I2785" s="25" t="s">
        <v>3712</v>
      </c>
      <c r="J2785" s="11" t="str">
        <f t="shared" si="245"/>
        <v>IC.IT.220514</v>
      </c>
      <c r="K2785" s="2" t="s">
        <v>1192</v>
      </c>
      <c r="L2785" t="str">
        <f t="shared" si="246"/>
        <v xml:space="preserve">     Balsam of Peru (Xenaderm)</v>
      </c>
      <c r="M2785" s="12" t="str">
        <f t="shared" si="247"/>
        <v>PI.IC.IT.220514.01</v>
      </c>
      <c r="N2785" s="12"/>
      <c r="O2785" s="12" t="str">
        <f t="shared" si="248"/>
        <v>PH.IC.IT.220514.01</v>
      </c>
      <c r="Q2785" s="12" t="str">
        <f t="shared" si="249"/>
        <v>CL.IC.IT.220514.01</v>
      </c>
    </row>
    <row r="2786" spans="1:19" ht="15">
      <c r="A2786" s="25" t="s">
        <v>4089</v>
      </c>
      <c r="B2786" s="25"/>
      <c r="C2786" s="22" t="s">
        <v>5751</v>
      </c>
      <c r="D2786" s="25"/>
      <c r="E2786" s="2" t="s">
        <v>7071</v>
      </c>
      <c r="F2786" s="25" t="s">
        <v>4850</v>
      </c>
      <c r="G2786" s="25" t="s">
        <v>4584</v>
      </c>
      <c r="H2786" s="2" t="s">
        <v>6135</v>
      </c>
      <c r="I2786" s="25" t="s">
        <v>3714</v>
      </c>
      <c r="J2786" s="11" t="str">
        <f t="shared" si="245"/>
        <v>IC.IT.220515</v>
      </c>
      <c r="K2786" s="2" t="s">
        <v>1192</v>
      </c>
      <c r="L2786" t="str">
        <f t="shared" si="246"/>
        <v xml:space="preserve">     Bismuth Gauze (Xeroform)</v>
      </c>
      <c r="M2786" s="12" t="str">
        <f t="shared" si="247"/>
        <v>PI.IC.IT.220515.01</v>
      </c>
      <c r="N2786" s="12"/>
      <c r="O2786" s="12" t="str">
        <f t="shared" si="248"/>
        <v>PH.IC.IT.220515.01</v>
      </c>
      <c r="Q2786" s="12" t="str">
        <f t="shared" si="249"/>
        <v>CL.IC.IT.220515.01</v>
      </c>
    </row>
    <row r="2787" spans="1:19" ht="15">
      <c r="A2787" s="25" t="s">
        <v>4089</v>
      </c>
      <c r="B2787" s="25"/>
      <c r="C2787" s="22" t="s">
        <v>5751</v>
      </c>
      <c r="D2787" s="25"/>
      <c r="E2787" s="2" t="s">
        <v>7071</v>
      </c>
      <c r="F2787" s="25" t="s">
        <v>4850</v>
      </c>
      <c r="G2787" s="25" t="s">
        <v>4585</v>
      </c>
      <c r="H2787" s="2" t="s">
        <v>5740</v>
      </c>
      <c r="I2787" s="25" t="s">
        <v>4586</v>
      </c>
      <c r="J2787" s="11" t="str">
        <f t="shared" si="245"/>
        <v>IC.IT.220516</v>
      </c>
      <c r="K2787" s="2" t="s">
        <v>1192</v>
      </c>
      <c r="L2787" t="str">
        <f t="shared" si="246"/>
        <v xml:space="preserve">     Negative Pressure Wound Therapy:  add protocol</v>
      </c>
      <c r="M2787" s="12" t="str">
        <f t="shared" si="247"/>
        <v>PI.IC.IT.220516.01</v>
      </c>
      <c r="N2787" s="12"/>
      <c r="O2787" s="12" t="str">
        <f t="shared" si="248"/>
        <v>PH.IC.IT.220516.01</v>
      </c>
      <c r="Q2787" s="12" t="str">
        <f t="shared" si="249"/>
        <v>CL.IC.IT.220516.01</v>
      </c>
    </row>
    <row r="2788" spans="1:19" ht="15">
      <c r="A2788" s="25" t="s">
        <v>4089</v>
      </c>
      <c r="B2788" s="25"/>
      <c r="C2788" s="22" t="s">
        <v>5751</v>
      </c>
      <c r="D2788" s="25"/>
      <c r="E2788" s="2" t="s">
        <v>7071</v>
      </c>
      <c r="F2788" s="25" t="s">
        <v>4850</v>
      </c>
      <c r="G2788" s="25" t="s">
        <v>1881</v>
      </c>
      <c r="H2788" s="2" t="s">
        <v>1138</v>
      </c>
      <c r="I2788" s="25" t="s">
        <v>1882</v>
      </c>
      <c r="J2788" s="11" t="str">
        <f t="shared" si="245"/>
        <v>IC.IT.220517</v>
      </c>
      <c r="K2788" s="2" t="s">
        <v>1192</v>
      </c>
      <c r="L2788" t="str">
        <f t="shared" si="246"/>
        <v xml:space="preserve">     Non-adhering (Telfa)</v>
      </c>
      <c r="M2788" s="12" t="str">
        <f t="shared" si="247"/>
        <v>PI.IC.IT.220517.01</v>
      </c>
      <c r="N2788" s="12"/>
      <c r="O2788" s="12" t="str">
        <f t="shared" si="248"/>
        <v>PH.IC.IT.220517.01</v>
      </c>
      <c r="Q2788" s="12" t="str">
        <f t="shared" si="249"/>
        <v>CL.IC.IT.220517.01</v>
      </c>
    </row>
    <row r="2789" spans="1:19" ht="15">
      <c r="A2789" s="25" t="s">
        <v>4089</v>
      </c>
      <c r="B2789" s="25"/>
      <c r="C2789" s="22" t="s">
        <v>5751</v>
      </c>
      <c r="D2789" s="25"/>
      <c r="E2789" s="2" t="s">
        <v>7071</v>
      </c>
      <c r="F2789" s="25" t="s">
        <v>4850</v>
      </c>
      <c r="G2789" s="25" t="s">
        <v>2684</v>
      </c>
      <c r="H2789" s="2" t="s">
        <v>965</v>
      </c>
      <c r="I2789" s="25" t="s">
        <v>930</v>
      </c>
      <c r="J2789" s="11" t="str">
        <f t="shared" si="245"/>
        <v>IC.IT.220518</v>
      </c>
      <c r="K2789" s="2" t="s">
        <v>1192</v>
      </c>
      <c r="L2789" t="str">
        <f t="shared" si="246"/>
        <v xml:space="preserve">     Other: specify</v>
      </c>
      <c r="M2789" s="12" t="str">
        <f t="shared" si="247"/>
        <v>PI.IC.IT.220518.01</v>
      </c>
      <c r="N2789" s="12"/>
      <c r="O2789" s="12" t="str">
        <f t="shared" si="248"/>
        <v>PH.IC.IT.220518.01</v>
      </c>
      <c r="Q2789" s="12" t="str">
        <f t="shared" si="249"/>
        <v>CL.IC.IT.220518.01</v>
      </c>
    </row>
    <row r="2790" spans="1:19" ht="15">
      <c r="A2790" t="s">
        <v>4089</v>
      </c>
      <c r="C2790" s="22" t="s">
        <v>5751</v>
      </c>
      <c r="E2790" s="2" t="s">
        <v>7071</v>
      </c>
      <c r="F2790" s="25" t="s">
        <v>4850</v>
      </c>
      <c r="G2790" s="2" t="s">
        <v>4587</v>
      </c>
      <c r="H2790" s="2" t="s">
        <v>967</v>
      </c>
      <c r="I2790" s="2" t="s">
        <v>4588</v>
      </c>
      <c r="J2790" s="11" t="str">
        <f t="shared" si="245"/>
        <v>IC.IT.220519</v>
      </c>
      <c r="K2790" s="2" t="s">
        <v>1192</v>
      </c>
      <c r="L2790" t="str">
        <f t="shared" si="246"/>
        <v xml:space="preserve">  ABD Pad</v>
      </c>
      <c r="M2790" s="12" t="str">
        <f t="shared" si="247"/>
        <v>PI.IC.IT.220519.01</v>
      </c>
      <c r="N2790" s="12"/>
      <c r="O2790" s="12" t="str">
        <f t="shared" si="248"/>
        <v>PH.IC.IT.220519.01</v>
      </c>
      <c r="Q2790" s="12" t="str">
        <f t="shared" si="249"/>
        <v>CL.IC.IT.220519.01</v>
      </c>
      <c r="R2790" t="s">
        <v>1141</v>
      </c>
      <c r="S2790">
        <v>786</v>
      </c>
    </row>
    <row r="2791" spans="1:19" ht="15">
      <c r="A2791" t="s">
        <v>4089</v>
      </c>
      <c r="C2791" s="22" t="s">
        <v>5751</v>
      </c>
      <c r="E2791" s="2" t="s">
        <v>7071</v>
      </c>
      <c r="F2791" s="25" t="s">
        <v>4850</v>
      </c>
      <c r="G2791" s="2" t="s">
        <v>4589</v>
      </c>
      <c r="H2791" s="2" t="s">
        <v>6396</v>
      </c>
      <c r="I2791" s="2" t="s">
        <v>4736</v>
      </c>
      <c r="J2791" s="11" t="str">
        <f t="shared" si="245"/>
        <v>IC.IT.220520</v>
      </c>
      <c r="K2791" s="2" t="s">
        <v>1192</v>
      </c>
      <c r="L2791" t="str">
        <f t="shared" si="246"/>
        <v xml:space="preserve">  Vaseline gauze</v>
      </c>
      <c r="M2791" s="12" t="str">
        <f t="shared" si="247"/>
        <v>PI.IC.IT.220520.01</v>
      </c>
      <c r="N2791" s="12"/>
      <c r="O2791" s="12" t="str">
        <f t="shared" si="248"/>
        <v>PH.IC.IT.220520.01</v>
      </c>
      <c r="Q2791" s="12" t="str">
        <f t="shared" si="249"/>
        <v>CL.IC.IT.220520.01</v>
      </c>
      <c r="R2791" t="s">
        <v>1141</v>
      </c>
      <c r="S2791">
        <v>787</v>
      </c>
    </row>
    <row r="2792" spans="1:19" ht="15">
      <c r="A2792" s="25" t="s">
        <v>4089</v>
      </c>
      <c r="B2792" s="25"/>
      <c r="C2792" s="22" t="s">
        <v>5751</v>
      </c>
      <c r="D2792" s="25" t="s">
        <v>2937</v>
      </c>
      <c r="E2792" s="2" t="s">
        <v>6888</v>
      </c>
      <c r="F2792" s="25" t="s">
        <v>4850</v>
      </c>
      <c r="G2792" s="25" t="s">
        <v>1832</v>
      </c>
      <c r="H2792" s="22" t="s">
        <v>1396</v>
      </c>
      <c r="I2792" s="25" t="s">
        <v>1833</v>
      </c>
      <c r="J2792" s="11" t="str">
        <f t="shared" si="245"/>
        <v>IC.IT.220601</v>
      </c>
      <c r="K2792" s="2" t="s">
        <v>1192</v>
      </c>
      <c r="L2792" t="str">
        <f t="shared" si="246"/>
        <v xml:space="preserve">     Clean, dry and intact</v>
      </c>
      <c r="M2792" s="12" t="str">
        <f t="shared" si="247"/>
        <v>PI.IC.IT.220601.01</v>
      </c>
      <c r="N2792" s="12"/>
      <c r="O2792" s="12" t="str">
        <f t="shared" si="248"/>
        <v>PH.IC.IT.220601.01</v>
      </c>
      <c r="Q2792" s="12" t="str">
        <f t="shared" si="249"/>
        <v>CL.IC.IT.220601.01</v>
      </c>
    </row>
    <row r="2793" spans="1:19" ht="15">
      <c r="A2793" s="25" t="s">
        <v>4089</v>
      </c>
      <c r="B2793" s="25"/>
      <c r="C2793" s="22" t="s">
        <v>5751</v>
      </c>
      <c r="D2793" s="25"/>
      <c r="E2793" s="2" t="s">
        <v>6888</v>
      </c>
      <c r="F2793" s="25" t="s">
        <v>4850</v>
      </c>
      <c r="G2793" s="25" t="s">
        <v>2009</v>
      </c>
      <c r="H2793" s="22" t="s">
        <v>1398</v>
      </c>
      <c r="I2793" s="25" t="s">
        <v>2010</v>
      </c>
      <c r="J2793" s="11" t="str">
        <f t="shared" si="245"/>
        <v>IC.IT.220602</v>
      </c>
      <c r="K2793" s="2" t="s">
        <v>1192</v>
      </c>
      <c r="L2793" t="str">
        <f t="shared" si="246"/>
        <v xml:space="preserve">     Reinforced: specify date/time</v>
      </c>
      <c r="M2793" s="12" t="str">
        <f t="shared" si="247"/>
        <v>PI.IC.IT.220602.01</v>
      </c>
      <c r="N2793" s="12"/>
      <c r="O2793" s="12" t="str">
        <f t="shared" si="248"/>
        <v>PH.IC.IT.220602.01</v>
      </c>
      <c r="Q2793" s="12" t="str">
        <f t="shared" si="249"/>
        <v>CL.IC.IT.220602.01</v>
      </c>
    </row>
    <row r="2794" spans="1:19" ht="15">
      <c r="A2794" s="25" t="s">
        <v>4089</v>
      </c>
      <c r="B2794" s="25"/>
      <c r="C2794" s="22" t="s">
        <v>5751</v>
      </c>
      <c r="D2794" s="25"/>
      <c r="E2794" s="2" t="s">
        <v>6888</v>
      </c>
      <c r="F2794" s="25" t="s">
        <v>4850</v>
      </c>
      <c r="G2794" s="25" t="s">
        <v>4590</v>
      </c>
      <c r="H2794" s="22" t="s">
        <v>1400</v>
      </c>
      <c r="I2794" s="25" t="s">
        <v>1811</v>
      </c>
      <c r="J2794" s="11" t="str">
        <f t="shared" ref="J2794:J2857" si="250">CONCATENATE("IC.IT.",C2794,E2794,H2794)</f>
        <v>IC.IT.220603</v>
      </c>
      <c r="K2794" s="2" t="s">
        <v>1192</v>
      </c>
      <c r="L2794" t="str">
        <f t="shared" ref="L2794:L2857" si="251">G2794</f>
        <v xml:space="preserve">     Changed: specify date/time</v>
      </c>
      <c r="M2794" s="12" t="str">
        <f t="shared" ref="M2794:M2857" si="252">CONCATENATE("PI.",J2794,".",K2794)</f>
        <v>PI.IC.IT.220603.01</v>
      </c>
      <c r="N2794" s="12"/>
      <c r="O2794" s="12" t="str">
        <f t="shared" ref="O2794:O2857" si="253">CONCATENATE("PH.",J2794,".",K2794)</f>
        <v>PH.IC.IT.220603.01</v>
      </c>
      <c r="Q2794" s="12" t="str">
        <f t="shared" ref="Q2794:Q2857" si="254">CONCATENATE("CL.",J2794,".",K2794)</f>
        <v>CL.IC.IT.220603.01</v>
      </c>
    </row>
    <row r="2795" spans="1:19" ht="15">
      <c r="A2795" s="25" t="s">
        <v>4089</v>
      </c>
      <c r="B2795" s="25"/>
      <c r="C2795" s="22" t="s">
        <v>5751</v>
      </c>
      <c r="D2795" s="25"/>
      <c r="E2795" s="2" t="s">
        <v>6888</v>
      </c>
      <c r="F2795" s="25" t="s">
        <v>4850</v>
      </c>
      <c r="G2795" s="25" t="s">
        <v>4591</v>
      </c>
      <c r="H2795" s="22" t="s">
        <v>1402</v>
      </c>
      <c r="I2795" s="25" t="s">
        <v>1701</v>
      </c>
      <c r="J2795" s="11" t="str">
        <f t="shared" si="250"/>
        <v>IC.IT.220604</v>
      </c>
      <c r="K2795" s="2" t="s">
        <v>1192</v>
      </c>
      <c r="L2795" t="str">
        <f t="shared" si="251"/>
        <v xml:space="preserve">     Wet to Dry: specify date/time</v>
      </c>
      <c r="M2795" s="12" t="str">
        <f t="shared" si="252"/>
        <v>PI.IC.IT.220604.01</v>
      </c>
      <c r="N2795" s="12"/>
      <c r="O2795" s="12" t="str">
        <f t="shared" si="253"/>
        <v>PH.IC.IT.220604.01</v>
      </c>
      <c r="Q2795" s="12" t="str">
        <f t="shared" si="254"/>
        <v>CL.IC.IT.220604.01</v>
      </c>
    </row>
    <row r="2796" spans="1:19" ht="15">
      <c r="A2796" s="25" t="s">
        <v>4089</v>
      </c>
      <c r="B2796" s="25"/>
      <c r="C2796" s="22" t="s">
        <v>5751</v>
      </c>
      <c r="D2796" s="25"/>
      <c r="E2796" s="2" t="s">
        <v>6888</v>
      </c>
      <c r="F2796" s="25" t="s">
        <v>4850</v>
      </c>
      <c r="G2796" s="25" t="s">
        <v>4719</v>
      </c>
      <c r="H2796" s="22" t="s">
        <v>1404</v>
      </c>
      <c r="I2796" s="25" t="s">
        <v>4720</v>
      </c>
      <c r="J2796" s="11" t="str">
        <f t="shared" si="250"/>
        <v>IC.IT.220605</v>
      </c>
      <c r="K2796" s="2" t="s">
        <v>1192</v>
      </c>
      <c r="L2796" t="str">
        <f t="shared" si="251"/>
        <v xml:space="preserve">     Debriding Agent applied: BCMA</v>
      </c>
      <c r="M2796" s="12" t="str">
        <f t="shared" si="252"/>
        <v>PI.IC.IT.220605.01</v>
      </c>
      <c r="N2796" s="12"/>
      <c r="O2796" s="12" t="str">
        <f t="shared" si="253"/>
        <v>PH.IC.IT.220605.01</v>
      </c>
      <c r="Q2796" s="12" t="str">
        <f t="shared" si="254"/>
        <v>CL.IC.IT.220605.01</v>
      </c>
    </row>
    <row r="2797" spans="1:19" ht="15">
      <c r="A2797" t="s">
        <v>4089</v>
      </c>
      <c r="C2797" s="22" t="s">
        <v>5751</v>
      </c>
      <c r="E2797" s="2" t="s">
        <v>6888</v>
      </c>
      <c r="F2797" s="25" t="s">
        <v>4850</v>
      </c>
      <c r="G2797" s="2" t="s">
        <v>4797</v>
      </c>
      <c r="H2797" s="22" t="s">
        <v>5740</v>
      </c>
      <c r="I2797" s="2" t="s">
        <v>4797</v>
      </c>
      <c r="J2797" s="11" t="str">
        <f t="shared" si="250"/>
        <v>IC.IT.220616</v>
      </c>
      <c r="K2797" s="2" t="s">
        <v>1192</v>
      </c>
      <c r="L2797" t="str">
        <f t="shared" si="251"/>
        <v xml:space="preserve">  Saturated</v>
      </c>
      <c r="M2797" s="12" t="str">
        <f t="shared" si="252"/>
        <v>PI.IC.IT.220616.01</v>
      </c>
      <c r="N2797" s="12"/>
      <c r="O2797" s="12" t="str">
        <f t="shared" si="253"/>
        <v>PH.IC.IT.220616.01</v>
      </c>
      <c r="Q2797" s="12" t="str">
        <f t="shared" si="254"/>
        <v>CL.IC.IT.220616.01</v>
      </c>
      <c r="R2797" t="s">
        <v>1141</v>
      </c>
      <c r="S2797">
        <v>154</v>
      </c>
    </row>
    <row r="2798" spans="1:19" ht="15">
      <c r="A2798" t="s">
        <v>4089</v>
      </c>
      <c r="C2798" s="22" t="s">
        <v>5751</v>
      </c>
      <c r="E2798" s="2" t="s">
        <v>6888</v>
      </c>
      <c r="F2798" s="25" t="s">
        <v>4850</v>
      </c>
      <c r="G2798" s="2" t="s">
        <v>4872</v>
      </c>
      <c r="H2798" s="22" t="s">
        <v>1138</v>
      </c>
      <c r="I2798" s="2" t="s">
        <v>4872</v>
      </c>
      <c r="J2798" s="11" t="str">
        <f t="shared" si="250"/>
        <v>IC.IT.220617</v>
      </c>
      <c r="K2798" s="2" t="s">
        <v>1192</v>
      </c>
      <c r="L2798" t="str">
        <f t="shared" si="251"/>
        <v xml:space="preserve">  Stained</v>
      </c>
      <c r="M2798" s="12" t="str">
        <f t="shared" si="252"/>
        <v>PI.IC.IT.220617.01</v>
      </c>
      <c r="N2798" s="12"/>
      <c r="O2798" s="12" t="str">
        <f t="shared" si="253"/>
        <v>PH.IC.IT.220617.01</v>
      </c>
      <c r="Q2798" s="12" t="str">
        <f t="shared" si="254"/>
        <v>CL.IC.IT.220617.01</v>
      </c>
      <c r="R2798" t="s">
        <v>1141</v>
      </c>
      <c r="S2798">
        <v>155</v>
      </c>
    </row>
    <row r="2799" spans="1:19" ht="15">
      <c r="A2799" t="s">
        <v>4089</v>
      </c>
      <c r="C2799" s="22" t="s">
        <v>5751</v>
      </c>
      <c r="E2799" s="2" t="s">
        <v>6888</v>
      </c>
      <c r="F2799" s="25" t="s">
        <v>4850</v>
      </c>
      <c r="G2799" s="2" t="s">
        <v>4873</v>
      </c>
      <c r="H2799" s="22" t="s">
        <v>965</v>
      </c>
      <c r="I2799" s="2" t="s">
        <v>4873</v>
      </c>
      <c r="J2799" s="11" t="str">
        <f t="shared" si="250"/>
        <v>IC.IT.220618</v>
      </c>
      <c r="K2799" s="2" t="s">
        <v>1192</v>
      </c>
      <c r="L2799" t="str">
        <f t="shared" si="251"/>
        <v xml:space="preserve">  Intact</v>
      </c>
      <c r="M2799" s="12" t="str">
        <f t="shared" si="252"/>
        <v>PI.IC.IT.220618.01</v>
      </c>
      <c r="N2799" s="12"/>
      <c r="O2799" s="12" t="str">
        <f t="shared" si="253"/>
        <v>PH.IC.IT.220618.01</v>
      </c>
      <c r="Q2799" s="12" t="str">
        <f t="shared" si="254"/>
        <v>CL.IC.IT.220618.01</v>
      </c>
      <c r="R2799" t="s">
        <v>1141</v>
      </c>
      <c r="S2799">
        <v>156</v>
      </c>
    </row>
    <row r="2800" spans="1:19" ht="15">
      <c r="A2800" t="s">
        <v>4089</v>
      </c>
      <c r="C2800" s="22" t="s">
        <v>5751</v>
      </c>
      <c r="E2800" s="2" t="s">
        <v>6888</v>
      </c>
      <c r="F2800" s="25" t="s">
        <v>4850</v>
      </c>
      <c r="G2800" s="2" t="s">
        <v>4874</v>
      </c>
      <c r="H2800" s="22" t="s">
        <v>967</v>
      </c>
      <c r="I2800" s="2" t="s">
        <v>4874</v>
      </c>
      <c r="J2800" s="11" t="str">
        <f t="shared" si="250"/>
        <v>IC.IT.220619</v>
      </c>
      <c r="K2800" s="2" t="s">
        <v>1192</v>
      </c>
      <c r="L2800" t="str">
        <f t="shared" si="251"/>
        <v xml:space="preserve">  Clean</v>
      </c>
      <c r="M2800" s="12" t="str">
        <f t="shared" si="252"/>
        <v>PI.IC.IT.220619.01</v>
      </c>
      <c r="N2800" s="12"/>
      <c r="O2800" s="12" t="str">
        <f t="shared" si="253"/>
        <v>PH.IC.IT.220619.01</v>
      </c>
      <c r="Q2800" s="12" t="str">
        <f t="shared" si="254"/>
        <v>CL.IC.IT.220619.01</v>
      </c>
      <c r="R2800" t="s">
        <v>1141</v>
      </c>
      <c r="S2800">
        <v>157</v>
      </c>
    </row>
    <row r="2801" spans="1:19" ht="15">
      <c r="A2801" t="s">
        <v>4089</v>
      </c>
      <c r="C2801" s="22" t="s">
        <v>5751</v>
      </c>
      <c r="E2801" s="2" t="s">
        <v>6888</v>
      </c>
      <c r="F2801" s="25" t="s">
        <v>4850</v>
      </c>
      <c r="G2801" s="2" t="s">
        <v>4732</v>
      </c>
      <c r="H2801" s="22" t="s">
        <v>6396</v>
      </c>
      <c r="I2801" s="2" t="s">
        <v>4732</v>
      </c>
      <c r="J2801" s="11" t="str">
        <f t="shared" si="250"/>
        <v>IC.IT.220620</v>
      </c>
      <c r="K2801" s="2" t="s">
        <v>1192</v>
      </c>
      <c r="L2801" t="str">
        <f t="shared" si="251"/>
        <v xml:space="preserve">  Dry</v>
      </c>
      <c r="M2801" s="12" t="str">
        <f t="shared" si="252"/>
        <v>PI.IC.IT.220620.01</v>
      </c>
      <c r="N2801" s="12"/>
      <c r="O2801" s="12" t="str">
        <f t="shared" si="253"/>
        <v>PH.IC.IT.220620.01</v>
      </c>
      <c r="Q2801" s="12" t="str">
        <f t="shared" si="254"/>
        <v>CL.IC.IT.220620.01</v>
      </c>
      <c r="R2801" t="s">
        <v>1141</v>
      </c>
      <c r="S2801">
        <v>158</v>
      </c>
    </row>
    <row r="2802" spans="1:19" ht="15">
      <c r="A2802" s="25" t="s">
        <v>4089</v>
      </c>
      <c r="B2802" s="25"/>
      <c r="C2802" s="22" t="s">
        <v>5751</v>
      </c>
      <c r="D2802" s="25" t="s">
        <v>4939</v>
      </c>
      <c r="E2802" s="2" t="s">
        <v>7284</v>
      </c>
      <c r="F2802" s="25" t="s">
        <v>4850</v>
      </c>
      <c r="G2802" s="25" t="s">
        <v>1779</v>
      </c>
      <c r="H2802" s="22" t="s">
        <v>1406</v>
      </c>
      <c r="I2802" s="25" t="s">
        <v>1522</v>
      </c>
      <c r="J2802" s="11" t="str">
        <f t="shared" si="250"/>
        <v>IC.IT.220706</v>
      </c>
      <c r="K2802" s="2" t="s">
        <v>1192</v>
      </c>
      <c r="L2802" t="str">
        <f t="shared" si="251"/>
        <v xml:space="preserve">     Normal Saline</v>
      </c>
      <c r="M2802" s="12" t="str">
        <f t="shared" si="252"/>
        <v>PI.IC.IT.220706.01</v>
      </c>
      <c r="N2802" s="12"/>
      <c r="O2802" s="12" t="str">
        <f t="shared" si="253"/>
        <v>PH.IC.IT.220706.01</v>
      </c>
      <c r="Q2802" s="12" t="str">
        <f t="shared" si="254"/>
        <v>CL.IC.IT.220706.01</v>
      </c>
    </row>
    <row r="2803" spans="1:19" ht="15">
      <c r="A2803" s="25" t="s">
        <v>4089</v>
      </c>
      <c r="B2803" s="25"/>
      <c r="C2803" s="22" t="s">
        <v>5751</v>
      </c>
      <c r="D2803" s="25"/>
      <c r="E2803" s="2" t="s">
        <v>7284</v>
      </c>
      <c r="F2803" s="25" t="s">
        <v>4850</v>
      </c>
      <c r="G2803" s="25" t="s">
        <v>4755</v>
      </c>
      <c r="H2803" s="22" t="s">
        <v>1419</v>
      </c>
      <c r="I2803" s="25" t="s">
        <v>3852</v>
      </c>
      <c r="J2803" s="11" t="str">
        <f t="shared" si="250"/>
        <v>IC.IT.220707</v>
      </c>
      <c r="K2803" s="2" t="s">
        <v>1192</v>
      </c>
      <c r="L2803" t="str">
        <f t="shared" si="251"/>
        <v xml:space="preserve">     Wound cleanser</v>
      </c>
      <c r="M2803" s="12" t="str">
        <f t="shared" si="252"/>
        <v>PI.IC.IT.220707.01</v>
      </c>
      <c r="N2803" s="12"/>
      <c r="O2803" s="12" t="str">
        <f t="shared" si="253"/>
        <v>PH.IC.IT.220707.01</v>
      </c>
      <c r="Q2803" s="12" t="str">
        <f t="shared" si="254"/>
        <v>CL.IC.IT.220707.01</v>
      </c>
    </row>
    <row r="2804" spans="1:19" ht="15">
      <c r="A2804" s="25" t="s">
        <v>4089</v>
      </c>
      <c r="B2804" s="25"/>
      <c r="C2804" s="22" t="s">
        <v>5751</v>
      </c>
      <c r="D2804" s="25"/>
      <c r="E2804" s="2" t="s">
        <v>7284</v>
      </c>
      <c r="F2804" s="25" t="s">
        <v>4850</v>
      </c>
      <c r="G2804" s="25" t="s">
        <v>3841</v>
      </c>
      <c r="H2804" s="22" t="s">
        <v>1550</v>
      </c>
      <c r="I2804" s="25" t="s">
        <v>2394</v>
      </c>
      <c r="J2804" s="11" t="str">
        <f t="shared" si="250"/>
        <v>IC.IT.220708</v>
      </c>
      <c r="K2804" s="2" t="s">
        <v>1192</v>
      </c>
      <c r="L2804" t="str">
        <f t="shared" si="251"/>
        <v xml:space="preserve">      Other: specify</v>
      </c>
      <c r="M2804" s="12" t="str">
        <f t="shared" si="252"/>
        <v>PI.IC.IT.220708.01</v>
      </c>
      <c r="N2804" s="12"/>
      <c r="O2804" s="12" t="str">
        <f t="shared" si="253"/>
        <v>PH.IC.IT.220708.01</v>
      </c>
      <c r="Q2804" s="12" t="str">
        <f t="shared" si="254"/>
        <v>CL.IC.IT.220708.01</v>
      </c>
    </row>
    <row r="2805" spans="1:19" ht="15">
      <c r="A2805" t="s">
        <v>4089</v>
      </c>
      <c r="C2805" s="22" t="s">
        <v>5751</v>
      </c>
      <c r="D2805" s="25"/>
      <c r="E2805" s="2" t="s">
        <v>7284</v>
      </c>
      <c r="F2805" s="25" t="s">
        <v>4850</v>
      </c>
      <c r="G2805" s="2" t="s">
        <v>4734</v>
      </c>
      <c r="H2805" s="22" t="s">
        <v>5740</v>
      </c>
      <c r="I2805" s="2" t="s">
        <v>4734</v>
      </c>
      <c r="J2805" s="11" t="str">
        <f t="shared" si="250"/>
        <v>IC.IT.220716</v>
      </c>
      <c r="K2805" s="2" t="s">
        <v>1192</v>
      </c>
      <c r="L2805" t="str">
        <f t="shared" si="251"/>
        <v xml:space="preserve"> Betadine</v>
      </c>
      <c r="M2805" s="12" t="str">
        <f t="shared" si="252"/>
        <v>PI.IC.IT.220716.01</v>
      </c>
      <c r="N2805" s="12"/>
      <c r="O2805" s="12" t="str">
        <f t="shared" si="253"/>
        <v>PH.IC.IT.220716.01</v>
      </c>
      <c r="Q2805" s="12" t="str">
        <f t="shared" si="254"/>
        <v>CL.IC.IT.220716.01</v>
      </c>
      <c r="R2805" t="s">
        <v>1141</v>
      </c>
      <c r="S2805">
        <v>790</v>
      </c>
    </row>
    <row r="2806" spans="1:19" ht="15">
      <c r="A2806" t="s">
        <v>4089</v>
      </c>
      <c r="C2806" s="22" t="s">
        <v>5751</v>
      </c>
      <c r="D2806" s="25"/>
      <c r="E2806" s="2" t="s">
        <v>7284</v>
      </c>
      <c r="F2806" s="25" t="s">
        <v>4850</v>
      </c>
      <c r="G2806" s="2" t="s">
        <v>4735</v>
      </c>
      <c r="H2806" s="22" t="s">
        <v>1138</v>
      </c>
      <c r="I2806" s="2" t="s">
        <v>4735</v>
      </c>
      <c r="J2806" s="11" t="str">
        <f t="shared" si="250"/>
        <v>IC.IT.220717</v>
      </c>
      <c r="K2806" s="2" t="s">
        <v>1192</v>
      </c>
      <c r="L2806" t="str">
        <f t="shared" si="251"/>
        <v xml:space="preserve"> Chlorhexadine</v>
      </c>
      <c r="M2806" s="12" t="str">
        <f t="shared" si="252"/>
        <v>PI.IC.IT.220717.01</v>
      </c>
      <c r="N2806" s="12"/>
      <c r="O2806" s="12" t="str">
        <f t="shared" si="253"/>
        <v>PH.IC.IT.220717.01</v>
      </c>
      <c r="Q2806" s="12" t="str">
        <f t="shared" si="254"/>
        <v>CL.IC.IT.220717.01</v>
      </c>
      <c r="R2806" t="s">
        <v>1141</v>
      </c>
      <c r="S2806">
        <v>792</v>
      </c>
    </row>
    <row r="2807" spans="1:19" ht="15">
      <c r="A2807" t="s">
        <v>4089</v>
      </c>
      <c r="C2807" s="22" t="s">
        <v>5751</v>
      </c>
      <c r="D2807" s="25"/>
      <c r="E2807" s="2" t="s">
        <v>7284</v>
      </c>
      <c r="F2807" s="25" t="s">
        <v>4850</v>
      </c>
      <c r="G2807" s="2" t="s">
        <v>4768</v>
      </c>
      <c r="H2807" s="22" t="s">
        <v>5743</v>
      </c>
      <c r="I2807" s="2" t="s">
        <v>4768</v>
      </c>
      <c r="J2807" s="11" t="str">
        <f t="shared" si="250"/>
        <v>IC.IT.220718</v>
      </c>
      <c r="K2807" s="2" t="s">
        <v>11324</v>
      </c>
      <c r="L2807" t="str">
        <f t="shared" si="251"/>
        <v xml:space="preserve">  Distilled Water</v>
      </c>
      <c r="M2807" s="12" t="str">
        <f t="shared" si="252"/>
        <v>PI.IC.IT.220718.01</v>
      </c>
      <c r="N2807" s="12"/>
      <c r="O2807" s="12" t="str">
        <f t="shared" si="253"/>
        <v>PH.IC.IT.220718.01</v>
      </c>
      <c r="Q2807" s="12" t="str">
        <f t="shared" si="254"/>
        <v>CL.IC.IT.220718.01</v>
      </c>
      <c r="R2807" t="s">
        <v>1141</v>
      </c>
      <c r="S2807">
        <v>793</v>
      </c>
    </row>
    <row r="2808" spans="1:19" ht="15">
      <c r="A2808" t="s">
        <v>4089</v>
      </c>
      <c r="C2808" s="22" t="s">
        <v>5751</v>
      </c>
      <c r="D2808" s="25"/>
      <c r="E2808" s="2" t="s">
        <v>7284</v>
      </c>
      <c r="F2808" s="25" t="s">
        <v>4850</v>
      </c>
      <c r="G2808" s="2" t="s">
        <v>4642</v>
      </c>
      <c r="H2808" s="22" t="s">
        <v>10174</v>
      </c>
      <c r="I2808" s="2" t="s">
        <v>4642</v>
      </c>
      <c r="J2808" s="11" t="str">
        <f t="shared" si="250"/>
        <v>IC.IT.220719</v>
      </c>
      <c r="K2808" s="2" t="s">
        <v>11324</v>
      </c>
      <c r="L2808" t="str">
        <f t="shared" si="251"/>
        <v>Peroxide</v>
      </c>
      <c r="M2808" s="12" t="str">
        <f t="shared" si="252"/>
        <v>PI.IC.IT.220719.01</v>
      </c>
      <c r="N2808" s="12"/>
      <c r="O2808" s="12" t="str">
        <f t="shared" si="253"/>
        <v>PH.IC.IT.220719.01</v>
      </c>
      <c r="Q2808" s="12" t="str">
        <f t="shared" si="254"/>
        <v>CL.IC.IT.220719.01</v>
      </c>
      <c r="R2808" t="s">
        <v>1141</v>
      </c>
      <c r="S2808">
        <v>793</v>
      </c>
    </row>
    <row r="2809" spans="1:19" ht="15">
      <c r="A2809" t="s">
        <v>4089</v>
      </c>
      <c r="C2809" s="22" t="s">
        <v>5751</v>
      </c>
      <c r="D2809" s="25"/>
      <c r="E2809" s="2" t="s">
        <v>7284</v>
      </c>
      <c r="F2809" s="25" t="s">
        <v>4850</v>
      </c>
      <c r="G2809" s="2" t="s">
        <v>4643</v>
      </c>
      <c r="H2809" s="22" t="s">
        <v>6396</v>
      </c>
      <c r="I2809" s="2" t="s">
        <v>4643</v>
      </c>
      <c r="J2809" s="11" t="str">
        <f t="shared" si="250"/>
        <v>IC.IT.220720</v>
      </c>
      <c r="K2809" s="2" t="s">
        <v>11324</v>
      </c>
      <c r="L2809" t="str">
        <f t="shared" si="251"/>
        <v xml:space="preserve">  Dakins Solution</v>
      </c>
      <c r="M2809" s="12" t="str">
        <f t="shared" si="252"/>
        <v>PI.IC.IT.220720.01</v>
      </c>
      <c r="N2809" s="12"/>
      <c r="O2809" s="12" t="str">
        <f t="shared" si="253"/>
        <v>PH.IC.IT.220720.01</v>
      </c>
      <c r="Q2809" s="12" t="str">
        <f t="shared" si="254"/>
        <v>CL.IC.IT.220720.01</v>
      </c>
      <c r="R2809" t="s">
        <v>9277</v>
      </c>
      <c r="S2809">
        <v>794</v>
      </c>
    </row>
    <row r="2810" spans="1:19" ht="15">
      <c r="A2810" s="25" t="s">
        <v>4089</v>
      </c>
      <c r="B2810" s="25"/>
      <c r="C2810" s="22" t="s">
        <v>5751</v>
      </c>
      <c r="D2810" s="25" t="s">
        <v>4940</v>
      </c>
      <c r="E2810" s="2" t="s">
        <v>10093</v>
      </c>
      <c r="F2810" s="25" t="s">
        <v>4850</v>
      </c>
      <c r="G2810" s="25" t="s">
        <v>1738</v>
      </c>
      <c r="H2810" s="22" t="s">
        <v>1551</v>
      </c>
      <c r="I2810" s="25" t="s">
        <v>1001</v>
      </c>
      <c r="J2810" s="11" t="str">
        <f t="shared" si="250"/>
        <v>IC.IT.220809</v>
      </c>
      <c r="K2810" s="2" t="s">
        <v>11324</v>
      </c>
      <c r="L2810" t="str">
        <f t="shared" si="251"/>
        <v xml:space="preserve">     Drsg drainage none</v>
      </c>
      <c r="M2810" s="12" t="str">
        <f t="shared" si="252"/>
        <v>PI.IC.IT.220809.01</v>
      </c>
      <c r="N2810" s="12"/>
      <c r="O2810" s="12" t="str">
        <f t="shared" si="253"/>
        <v>PH.IC.IT.220809.01</v>
      </c>
      <c r="Q2810" s="12" t="str">
        <f t="shared" si="254"/>
        <v>CL.IC.IT.220809.01</v>
      </c>
    </row>
    <row r="2811" spans="1:19" ht="15">
      <c r="A2811" s="25" t="s">
        <v>4089</v>
      </c>
      <c r="B2811" s="25"/>
      <c r="C2811" s="22" t="s">
        <v>5751</v>
      </c>
      <c r="D2811" s="25"/>
      <c r="E2811" s="2" t="s">
        <v>10093</v>
      </c>
      <c r="F2811" s="25" t="s">
        <v>4850</v>
      </c>
      <c r="G2811" s="25" t="s">
        <v>1739</v>
      </c>
      <c r="H2811" s="22" t="s">
        <v>1571</v>
      </c>
      <c r="I2811" s="25" t="s">
        <v>1649</v>
      </c>
      <c r="J2811" s="11" t="str">
        <f t="shared" si="250"/>
        <v>IC.IT.220810</v>
      </c>
      <c r="K2811" s="2" t="s">
        <v>11324</v>
      </c>
      <c r="L2811" t="str">
        <f t="shared" si="251"/>
        <v xml:space="preserve">     Drsg scant amount drainage</v>
      </c>
      <c r="M2811" s="12" t="str">
        <f t="shared" si="252"/>
        <v>PI.IC.IT.220810.01</v>
      </c>
      <c r="N2811" s="12"/>
      <c r="O2811" s="12" t="str">
        <f t="shared" si="253"/>
        <v>PH.IC.IT.220810.01</v>
      </c>
      <c r="Q2811" s="12" t="str">
        <f t="shared" si="254"/>
        <v>CL.IC.IT.220810.01</v>
      </c>
    </row>
    <row r="2812" spans="1:19" ht="15">
      <c r="A2812" s="25" t="s">
        <v>4089</v>
      </c>
      <c r="B2812" s="25"/>
      <c r="C2812" s="22" t="s">
        <v>5751</v>
      </c>
      <c r="D2812" s="25"/>
      <c r="E2812" s="2" t="s">
        <v>10093</v>
      </c>
      <c r="F2812" s="25" t="s">
        <v>4850</v>
      </c>
      <c r="G2812" s="25" t="s">
        <v>1740</v>
      </c>
      <c r="H2812" s="2" t="s">
        <v>8048</v>
      </c>
      <c r="I2812" s="25" t="s">
        <v>1651</v>
      </c>
      <c r="J2812" s="11" t="str">
        <f t="shared" si="250"/>
        <v>IC.IT.220811</v>
      </c>
      <c r="K2812" s="2" t="s">
        <v>11324</v>
      </c>
      <c r="L2812" t="str">
        <f t="shared" si="251"/>
        <v xml:space="preserve">     Drsg small amount drainage</v>
      </c>
      <c r="M2812" s="12" t="str">
        <f t="shared" si="252"/>
        <v>PI.IC.IT.220811.01</v>
      </c>
      <c r="N2812" s="12"/>
      <c r="O2812" s="12" t="str">
        <f t="shared" si="253"/>
        <v>PH.IC.IT.220811.01</v>
      </c>
      <c r="Q2812" s="12" t="str">
        <f t="shared" si="254"/>
        <v>CL.IC.IT.220811.01</v>
      </c>
    </row>
    <row r="2813" spans="1:19" ht="15">
      <c r="A2813" s="25" t="s">
        <v>4089</v>
      </c>
      <c r="B2813" s="25"/>
      <c r="C2813" s="22" t="s">
        <v>5751</v>
      </c>
      <c r="D2813" s="25"/>
      <c r="E2813" s="2" t="s">
        <v>10093</v>
      </c>
      <c r="F2813" s="25" t="s">
        <v>4850</v>
      </c>
      <c r="G2813" s="25" t="s">
        <v>1741</v>
      </c>
      <c r="H2813" s="2" t="s">
        <v>11023</v>
      </c>
      <c r="I2813" s="25" t="s">
        <v>1653</v>
      </c>
      <c r="J2813" s="11" t="str">
        <f t="shared" si="250"/>
        <v>IC.IT.220812</v>
      </c>
      <c r="K2813" s="2" t="s">
        <v>11324</v>
      </c>
      <c r="L2813" t="str">
        <f t="shared" si="251"/>
        <v xml:space="preserve">     Drsg moderate amount drainage</v>
      </c>
      <c r="M2813" s="12" t="str">
        <f t="shared" si="252"/>
        <v>PI.IC.IT.220812.01</v>
      </c>
      <c r="N2813" s="12"/>
      <c r="O2813" s="12" t="str">
        <f t="shared" si="253"/>
        <v>PH.IC.IT.220812.01</v>
      </c>
      <c r="Q2813" s="12" t="str">
        <f t="shared" si="254"/>
        <v>CL.IC.IT.220812.01</v>
      </c>
    </row>
    <row r="2814" spans="1:19" ht="15">
      <c r="A2814" s="25" t="s">
        <v>4089</v>
      </c>
      <c r="B2814" s="25"/>
      <c r="C2814" s="22" t="s">
        <v>5751</v>
      </c>
      <c r="D2814" s="25"/>
      <c r="E2814" s="2" t="s">
        <v>10093</v>
      </c>
      <c r="F2814" s="25" t="s">
        <v>4850</v>
      </c>
      <c r="G2814" s="25" t="s">
        <v>1742</v>
      </c>
      <c r="H2814" s="2" t="s">
        <v>8201</v>
      </c>
      <c r="I2814" s="25" t="s">
        <v>1743</v>
      </c>
      <c r="J2814" s="11" t="str">
        <f t="shared" si="250"/>
        <v>IC.IT.220813</v>
      </c>
      <c r="K2814" s="2" t="s">
        <v>11324</v>
      </c>
      <c r="L2814" t="str">
        <f t="shared" si="251"/>
        <v xml:space="preserve">     Drsg heavy amount drainage</v>
      </c>
      <c r="M2814" s="12" t="str">
        <f t="shared" si="252"/>
        <v>PI.IC.IT.220813.01</v>
      </c>
      <c r="N2814" s="12"/>
      <c r="O2814" s="12" t="str">
        <f t="shared" si="253"/>
        <v>PH.IC.IT.220813.01</v>
      </c>
      <c r="Q2814" s="12" t="str">
        <f t="shared" si="254"/>
        <v>CL.IC.IT.220813.01</v>
      </c>
    </row>
    <row r="2815" spans="1:19" ht="15">
      <c r="A2815" s="25" t="s">
        <v>4089</v>
      </c>
      <c r="B2815" s="25"/>
      <c r="C2815" s="22" t="s">
        <v>5751</v>
      </c>
      <c r="D2815" s="25"/>
      <c r="E2815" s="2" t="s">
        <v>10093</v>
      </c>
      <c r="F2815" s="25" t="s">
        <v>4850</v>
      </c>
      <c r="G2815" s="25" t="s">
        <v>4645</v>
      </c>
      <c r="H2815" s="2" t="s">
        <v>9621</v>
      </c>
      <c r="I2815" s="25" t="s">
        <v>1655</v>
      </c>
      <c r="J2815" s="11" t="str">
        <f t="shared" si="250"/>
        <v>IC.IT.220814</v>
      </c>
      <c r="K2815" s="2" t="s">
        <v>11324</v>
      </c>
      <c r="L2815" t="str">
        <f t="shared" si="251"/>
        <v xml:space="preserve">     Drsg drainage large amount</v>
      </c>
      <c r="M2815" s="12" t="str">
        <f t="shared" si="252"/>
        <v>PI.IC.IT.220814.01</v>
      </c>
      <c r="N2815" s="12"/>
      <c r="O2815" s="12" t="str">
        <f t="shared" si="253"/>
        <v>PH.IC.IT.220814.01</v>
      </c>
      <c r="Q2815" s="12" t="str">
        <f t="shared" si="254"/>
        <v>CL.IC.IT.220814.01</v>
      </c>
    </row>
    <row r="2816" spans="1:19" ht="15">
      <c r="A2816" s="25" t="s">
        <v>4089</v>
      </c>
      <c r="B2816" s="25"/>
      <c r="C2816" s="22" t="s">
        <v>5751</v>
      </c>
      <c r="D2816" s="25"/>
      <c r="E2816" s="2" t="s">
        <v>10093</v>
      </c>
      <c r="F2816" s="25" t="s">
        <v>4850</v>
      </c>
      <c r="G2816" s="25" t="s">
        <v>4941</v>
      </c>
      <c r="H2816" s="2" t="s">
        <v>6135</v>
      </c>
      <c r="I2816" s="25" t="s">
        <v>1488</v>
      </c>
      <c r="J2816" s="11" t="str">
        <f t="shared" si="250"/>
        <v>IC.IT.220815</v>
      </c>
      <c r="K2816" s="2" t="s">
        <v>11324</v>
      </c>
      <c r="L2816" t="str">
        <f t="shared" si="251"/>
        <v xml:space="preserve">     Drsg drainage copious amount</v>
      </c>
      <c r="M2816" s="12" t="str">
        <f t="shared" si="252"/>
        <v>PI.IC.IT.220815.01</v>
      </c>
      <c r="N2816" s="12"/>
      <c r="O2816" s="12" t="str">
        <f t="shared" si="253"/>
        <v>PH.IC.IT.220815.01</v>
      </c>
      <c r="Q2816" s="12" t="str">
        <f t="shared" si="254"/>
        <v>CL.IC.IT.220815.01</v>
      </c>
    </row>
    <row r="2817" spans="1:17" ht="15">
      <c r="A2817" s="25" t="s">
        <v>4089</v>
      </c>
      <c r="B2817" s="25"/>
      <c r="C2817" s="22" t="s">
        <v>5751</v>
      </c>
      <c r="D2817" s="25" t="s">
        <v>5096</v>
      </c>
      <c r="E2817" s="2" t="s">
        <v>10095</v>
      </c>
      <c r="F2817" s="25" t="s">
        <v>4850</v>
      </c>
      <c r="G2817" s="25" t="s">
        <v>4876</v>
      </c>
      <c r="H2817" s="22" t="s">
        <v>1396</v>
      </c>
      <c r="I2817" s="25" t="s">
        <v>1674</v>
      </c>
      <c r="J2817" s="11" t="str">
        <f t="shared" si="250"/>
        <v>IC.IT.220901</v>
      </c>
      <c r="K2817" s="2" t="s">
        <v>11324</v>
      </c>
      <c r="L2817" t="str">
        <f t="shared" si="251"/>
        <v xml:space="preserve">     Drsg drainage unchanged</v>
      </c>
      <c r="M2817" s="12" t="str">
        <f t="shared" si="252"/>
        <v>PI.IC.IT.220901.01</v>
      </c>
      <c r="N2817" s="12"/>
      <c r="O2817" s="12" t="str">
        <f t="shared" si="253"/>
        <v>PH.IC.IT.220901.01</v>
      </c>
      <c r="Q2817" s="12" t="str">
        <f t="shared" si="254"/>
        <v>CL.IC.IT.220901.01</v>
      </c>
    </row>
    <row r="2818" spans="1:17" ht="15">
      <c r="A2818" s="25" t="s">
        <v>4089</v>
      </c>
      <c r="B2818" s="25"/>
      <c r="C2818" s="22" t="s">
        <v>5751</v>
      </c>
      <c r="D2818" s="25"/>
      <c r="E2818" s="2" t="s">
        <v>10095</v>
      </c>
      <c r="F2818" s="25" t="s">
        <v>4850</v>
      </c>
      <c r="G2818" s="25" t="s">
        <v>1747</v>
      </c>
      <c r="H2818" s="22" t="s">
        <v>1398</v>
      </c>
      <c r="I2818" s="25" t="s">
        <v>1673</v>
      </c>
      <c r="J2818" s="11" t="str">
        <f t="shared" si="250"/>
        <v>IC.IT.220902</v>
      </c>
      <c r="K2818" s="2" t="s">
        <v>11324</v>
      </c>
      <c r="L2818" t="str">
        <f t="shared" si="251"/>
        <v xml:space="preserve">     Drsg drainage decreasing</v>
      </c>
      <c r="M2818" s="12" t="str">
        <f t="shared" si="252"/>
        <v>PI.IC.IT.220902.01</v>
      </c>
      <c r="N2818" s="12"/>
      <c r="O2818" s="12" t="str">
        <f t="shared" si="253"/>
        <v>PH.IC.IT.220902.01</v>
      </c>
      <c r="Q2818" s="12" t="str">
        <f t="shared" si="254"/>
        <v>CL.IC.IT.220902.01</v>
      </c>
    </row>
    <row r="2819" spans="1:17" ht="15">
      <c r="A2819" s="25" t="s">
        <v>4089</v>
      </c>
      <c r="B2819" s="25"/>
      <c r="C2819" s="22" t="s">
        <v>5751</v>
      </c>
      <c r="D2819" s="25"/>
      <c r="E2819" s="2" t="s">
        <v>10095</v>
      </c>
      <c r="F2819" s="25" t="s">
        <v>4850</v>
      </c>
      <c r="G2819" s="25" t="s">
        <v>1748</v>
      </c>
      <c r="H2819" s="22" t="s">
        <v>1400</v>
      </c>
      <c r="I2819" s="25" t="s">
        <v>1841</v>
      </c>
      <c r="J2819" s="11" t="str">
        <f t="shared" si="250"/>
        <v>IC.IT.220903</v>
      </c>
      <c r="K2819" s="2" t="s">
        <v>11324</v>
      </c>
      <c r="L2819" t="str">
        <f t="shared" si="251"/>
        <v xml:space="preserve">     Drsg drainage increasing</v>
      </c>
      <c r="M2819" s="12" t="str">
        <f t="shared" si="252"/>
        <v>PI.IC.IT.220903.01</v>
      </c>
      <c r="N2819" s="12"/>
      <c r="O2819" s="12" t="str">
        <f t="shared" si="253"/>
        <v>PH.IC.IT.220903.01</v>
      </c>
      <c r="Q2819" s="12" t="str">
        <f t="shared" si="254"/>
        <v>CL.IC.IT.220903.01</v>
      </c>
    </row>
    <row r="2820" spans="1:17" ht="15">
      <c r="A2820" s="25" t="s">
        <v>4089</v>
      </c>
      <c r="B2820" s="25"/>
      <c r="C2820" s="22" t="s">
        <v>5751</v>
      </c>
      <c r="D2820" s="25" t="s">
        <v>3457</v>
      </c>
      <c r="E2820" s="2" t="s">
        <v>10905</v>
      </c>
      <c r="F2820" s="25" t="s">
        <v>4851</v>
      </c>
      <c r="G2820" s="25" t="s">
        <v>194</v>
      </c>
      <c r="H2820" s="22" t="s">
        <v>1396</v>
      </c>
      <c r="I2820" s="25" t="s">
        <v>4742</v>
      </c>
      <c r="J2820" s="11" t="str">
        <f t="shared" si="250"/>
        <v>IC.IT.221001</v>
      </c>
      <c r="K2820" s="2" t="s">
        <v>11324</v>
      </c>
      <c r="L2820" t="str">
        <f t="shared" si="251"/>
        <v xml:space="preserve">     Continuous</v>
      </c>
      <c r="M2820" s="12" t="str">
        <f t="shared" si="252"/>
        <v>PI.IC.IT.221001.01</v>
      </c>
      <c r="N2820" s="12"/>
      <c r="O2820" s="12" t="str">
        <f t="shared" si="253"/>
        <v>PH.IC.IT.221001.01</v>
      </c>
      <c r="Q2820" s="12" t="str">
        <f t="shared" si="254"/>
        <v>CL.IC.IT.221001.01</v>
      </c>
    </row>
    <row r="2821" spans="1:17" ht="15">
      <c r="A2821" s="25" t="s">
        <v>4089</v>
      </c>
      <c r="B2821" s="25"/>
      <c r="C2821" s="22" t="s">
        <v>5751</v>
      </c>
      <c r="D2821" s="25"/>
      <c r="E2821" s="2" t="s">
        <v>10905</v>
      </c>
      <c r="F2821" s="25" t="s">
        <v>4851</v>
      </c>
      <c r="G2821" s="25" t="s">
        <v>4743</v>
      </c>
      <c r="H2821" s="22" t="s">
        <v>1398</v>
      </c>
      <c r="I2821" s="25" t="s">
        <v>2407</v>
      </c>
      <c r="J2821" s="11" t="str">
        <f t="shared" si="250"/>
        <v>IC.IT.221002</v>
      </c>
      <c r="K2821" s="2" t="s">
        <v>11324</v>
      </c>
      <c r="L2821" t="str">
        <f t="shared" si="251"/>
        <v xml:space="preserve">     Intermittent</v>
      </c>
      <c r="M2821" s="12" t="str">
        <f t="shared" si="252"/>
        <v>PI.IC.IT.221002.01</v>
      </c>
      <c r="N2821" s="12"/>
      <c r="O2821" s="12" t="str">
        <f t="shared" si="253"/>
        <v>PH.IC.IT.221002.01</v>
      </c>
      <c r="Q2821" s="12" t="str">
        <f t="shared" si="254"/>
        <v>CL.IC.IT.221002.01</v>
      </c>
    </row>
    <row r="2822" spans="1:17" ht="15">
      <c r="A2822" s="25" t="s">
        <v>4089</v>
      </c>
      <c r="B2822" s="25"/>
      <c r="C2822" s="22" t="s">
        <v>5751</v>
      </c>
      <c r="D2822" s="25" t="s">
        <v>1827</v>
      </c>
      <c r="E2822" s="2" t="s">
        <v>8048</v>
      </c>
      <c r="F2822" s="25" t="s">
        <v>4851</v>
      </c>
      <c r="G2822" s="25" t="s">
        <v>4745</v>
      </c>
      <c r="H2822" s="22" t="s">
        <v>1396</v>
      </c>
      <c r="I2822" s="25" t="s">
        <v>4746</v>
      </c>
      <c r="J2822" s="11" t="str">
        <f t="shared" si="250"/>
        <v>IC.IT.221101</v>
      </c>
      <c r="K2822" s="2" t="s">
        <v>11324</v>
      </c>
      <c r="L2822" t="str">
        <f t="shared" si="251"/>
        <v xml:space="preserve">     125 mmHg</v>
      </c>
      <c r="M2822" s="12" t="str">
        <f t="shared" si="252"/>
        <v>PI.IC.IT.221101.01</v>
      </c>
      <c r="N2822" s="12"/>
      <c r="O2822" s="12" t="str">
        <f t="shared" si="253"/>
        <v>PH.IC.IT.221101.01</v>
      </c>
      <c r="Q2822" s="12" t="str">
        <f t="shared" si="254"/>
        <v>CL.IC.IT.221101.01</v>
      </c>
    </row>
    <row r="2823" spans="1:17" ht="15">
      <c r="A2823" s="25" t="s">
        <v>4089</v>
      </c>
      <c r="B2823" s="25"/>
      <c r="C2823" s="22" t="s">
        <v>5751</v>
      </c>
      <c r="D2823" s="25"/>
      <c r="E2823" s="2" t="s">
        <v>8048</v>
      </c>
      <c r="F2823" s="25" t="s">
        <v>4851</v>
      </c>
      <c r="G2823" s="25" t="s">
        <v>4747</v>
      </c>
      <c r="H2823" s="22" t="s">
        <v>1398</v>
      </c>
      <c r="I2823" s="25" t="s">
        <v>4748</v>
      </c>
      <c r="J2823" s="11" t="str">
        <f t="shared" si="250"/>
        <v>IC.IT.221102</v>
      </c>
      <c r="K2823" s="2" t="s">
        <v>11324</v>
      </c>
      <c r="L2823" t="str">
        <f t="shared" si="251"/>
        <v xml:space="preserve">     75 mmHg</v>
      </c>
      <c r="M2823" s="12" t="str">
        <f t="shared" si="252"/>
        <v>PI.IC.IT.221102.01</v>
      </c>
      <c r="N2823" s="12"/>
      <c r="O2823" s="12" t="str">
        <f t="shared" si="253"/>
        <v>PH.IC.IT.221102.01</v>
      </c>
      <c r="Q2823" s="12" t="str">
        <f t="shared" si="254"/>
        <v>CL.IC.IT.221102.01</v>
      </c>
    </row>
    <row r="2824" spans="1:17" ht="15">
      <c r="A2824" s="25" t="s">
        <v>4089</v>
      </c>
      <c r="B2824" s="25"/>
      <c r="C2824" s="22" t="s">
        <v>5751</v>
      </c>
      <c r="D2824" s="25"/>
      <c r="E2824" s="2" t="s">
        <v>8048</v>
      </c>
      <c r="F2824" s="25" t="s">
        <v>4851</v>
      </c>
      <c r="G2824" s="25" t="s">
        <v>4749</v>
      </c>
      <c r="H2824" s="22" t="s">
        <v>1400</v>
      </c>
      <c r="I2824" s="25" t="s">
        <v>4750</v>
      </c>
      <c r="J2824" s="11" t="str">
        <f t="shared" si="250"/>
        <v>IC.IT.221103</v>
      </c>
      <c r="K2824" s="2" t="s">
        <v>11324</v>
      </c>
      <c r="L2824" t="str">
        <f t="shared" si="251"/>
        <v xml:space="preserve">     25 mmHg</v>
      </c>
      <c r="M2824" s="12" t="str">
        <f t="shared" si="252"/>
        <v>PI.IC.IT.221103.01</v>
      </c>
      <c r="N2824" s="12"/>
      <c r="O2824" s="12" t="str">
        <f t="shared" si="253"/>
        <v>PH.IC.IT.221103.01</v>
      </c>
      <c r="Q2824" s="12" t="str">
        <f t="shared" si="254"/>
        <v>CL.IC.IT.221103.01</v>
      </c>
    </row>
    <row r="2825" spans="1:17" ht="15">
      <c r="A2825" s="25" t="s">
        <v>4089</v>
      </c>
      <c r="B2825" s="25"/>
      <c r="C2825" s="22" t="s">
        <v>5751</v>
      </c>
      <c r="D2825" s="25"/>
      <c r="E2825" s="2" t="s">
        <v>8048</v>
      </c>
      <c r="F2825" s="25" t="s">
        <v>4851</v>
      </c>
      <c r="G2825" s="25" t="s">
        <v>4751</v>
      </c>
      <c r="H2825" s="22" t="s">
        <v>1402</v>
      </c>
      <c r="I2825" s="25" t="s">
        <v>4889</v>
      </c>
      <c r="J2825" s="11" t="str">
        <f t="shared" si="250"/>
        <v>IC.IT.221104</v>
      </c>
      <c r="K2825" s="2" t="s">
        <v>11324</v>
      </c>
      <c r="L2825" t="str">
        <f t="shared" si="251"/>
        <v xml:space="preserve">     50 mmHg</v>
      </c>
      <c r="M2825" s="12" t="str">
        <f t="shared" si="252"/>
        <v>PI.IC.IT.221104.01</v>
      </c>
      <c r="N2825" s="12"/>
      <c r="O2825" s="12" t="str">
        <f t="shared" si="253"/>
        <v>PH.IC.IT.221104.01</v>
      </c>
      <c r="Q2825" s="12" t="str">
        <f t="shared" si="254"/>
        <v>CL.IC.IT.221104.01</v>
      </c>
    </row>
    <row r="2826" spans="1:17" ht="15">
      <c r="A2826" s="25" t="s">
        <v>4089</v>
      </c>
      <c r="B2826" s="25"/>
      <c r="C2826" s="22" t="s">
        <v>5751</v>
      </c>
      <c r="D2826" s="25"/>
      <c r="E2826" s="2" t="s">
        <v>8048</v>
      </c>
      <c r="F2826" s="25" t="s">
        <v>4851</v>
      </c>
      <c r="G2826" s="25" t="s">
        <v>4890</v>
      </c>
      <c r="H2826" s="22" t="s">
        <v>1404</v>
      </c>
      <c r="I2826" s="25" t="s">
        <v>4891</v>
      </c>
      <c r="J2826" s="11" t="str">
        <f t="shared" si="250"/>
        <v>IC.IT.221105</v>
      </c>
      <c r="K2826" s="2" t="s">
        <v>11324</v>
      </c>
      <c r="L2826" t="str">
        <f t="shared" si="251"/>
        <v xml:space="preserve">     100 mmHg</v>
      </c>
      <c r="M2826" s="12" t="str">
        <f t="shared" si="252"/>
        <v>PI.IC.IT.221105.01</v>
      </c>
      <c r="N2826" s="12"/>
      <c r="O2826" s="12" t="str">
        <f t="shared" si="253"/>
        <v>PH.IC.IT.221105.01</v>
      </c>
      <c r="Q2826" s="12" t="str">
        <f t="shared" si="254"/>
        <v>CL.IC.IT.221105.01</v>
      </c>
    </row>
    <row r="2827" spans="1:17" ht="15">
      <c r="A2827" s="25" t="s">
        <v>4089</v>
      </c>
      <c r="B2827" s="25"/>
      <c r="C2827" s="22" t="s">
        <v>5751</v>
      </c>
      <c r="D2827" s="25"/>
      <c r="E2827" s="2" t="s">
        <v>8048</v>
      </c>
      <c r="F2827" s="25" t="s">
        <v>4851</v>
      </c>
      <c r="G2827" s="25" t="s">
        <v>4884</v>
      </c>
      <c r="H2827" s="22" t="s">
        <v>1406</v>
      </c>
      <c r="I2827" s="25" t="s">
        <v>4885</v>
      </c>
      <c r="J2827" s="11" t="str">
        <f t="shared" si="250"/>
        <v>IC.IT.221106</v>
      </c>
      <c r="K2827" s="2" t="s">
        <v>11324</v>
      </c>
      <c r="L2827" t="str">
        <f t="shared" si="251"/>
        <v xml:space="preserve">     150 mmHg</v>
      </c>
      <c r="M2827" s="12" t="str">
        <f t="shared" si="252"/>
        <v>PI.IC.IT.221106.01</v>
      </c>
      <c r="N2827" s="12"/>
      <c r="O2827" s="12" t="str">
        <f t="shared" si="253"/>
        <v>PH.IC.IT.221106.01</v>
      </c>
      <c r="Q2827" s="12" t="str">
        <f t="shared" si="254"/>
        <v>CL.IC.IT.221106.01</v>
      </c>
    </row>
    <row r="2828" spans="1:17" ht="15">
      <c r="A2828" s="25" t="s">
        <v>4089</v>
      </c>
      <c r="B2828" s="25"/>
      <c r="C2828" s="22" t="s">
        <v>5751</v>
      </c>
      <c r="D2828" s="25" t="s">
        <v>4852</v>
      </c>
      <c r="E2828" s="2" t="s">
        <v>11023</v>
      </c>
      <c r="F2828" s="25" t="s">
        <v>4851</v>
      </c>
      <c r="G2828" s="25" t="s">
        <v>4887</v>
      </c>
      <c r="H2828" s="22" t="s">
        <v>1396</v>
      </c>
      <c r="I2828" s="25" t="s">
        <v>3383</v>
      </c>
      <c r="J2828" s="11" t="str">
        <f t="shared" si="250"/>
        <v>IC.IT.221201</v>
      </c>
      <c r="K2828" s="2" t="s">
        <v>11324</v>
      </c>
      <c r="L2828" t="str">
        <f t="shared" si="251"/>
        <v xml:space="preserve">     Done: specify date/time</v>
      </c>
      <c r="M2828" s="12" t="str">
        <f t="shared" si="252"/>
        <v>PI.IC.IT.221201.01</v>
      </c>
      <c r="N2828" s="12"/>
      <c r="O2828" s="12" t="str">
        <f t="shared" si="253"/>
        <v>PH.IC.IT.221201.01</v>
      </c>
      <c r="Q2828" s="12" t="str">
        <f t="shared" si="254"/>
        <v>CL.IC.IT.221201.01</v>
      </c>
    </row>
    <row r="2829" spans="1:17" ht="15">
      <c r="A2829" s="25" t="s">
        <v>4089</v>
      </c>
      <c r="B2829" s="25"/>
      <c r="C2829" s="22" t="s">
        <v>5751</v>
      </c>
      <c r="D2829" s="25"/>
      <c r="E2829" s="2" t="s">
        <v>11023</v>
      </c>
      <c r="F2829" s="25" t="s">
        <v>4851</v>
      </c>
      <c r="G2829" s="25" t="s">
        <v>4888</v>
      </c>
      <c r="H2829" s="22" t="s">
        <v>1398</v>
      </c>
      <c r="I2829" s="25" t="s">
        <v>1188</v>
      </c>
      <c r="J2829" s="11" t="str">
        <f t="shared" si="250"/>
        <v>IC.IT.221202</v>
      </c>
      <c r="K2829" s="2" t="s">
        <v>11324</v>
      </c>
      <c r="L2829" t="str">
        <f t="shared" si="251"/>
        <v xml:space="preserve">     N/A</v>
      </c>
      <c r="M2829" s="12" t="str">
        <f t="shared" si="252"/>
        <v>PI.IC.IT.221202.01</v>
      </c>
      <c r="N2829" s="12"/>
      <c r="O2829" s="12" t="str">
        <f t="shared" si="253"/>
        <v>PH.IC.IT.221202.01</v>
      </c>
      <c r="Q2829" s="12" t="str">
        <f t="shared" si="254"/>
        <v>CL.IC.IT.221202.01</v>
      </c>
    </row>
    <row r="2830" spans="1:17" ht="15">
      <c r="A2830" s="25" t="s">
        <v>4089</v>
      </c>
      <c r="B2830" s="25"/>
      <c r="C2830" s="22" t="s">
        <v>5751</v>
      </c>
      <c r="D2830" s="25" t="s">
        <v>1544</v>
      </c>
      <c r="E2830" s="2" t="s">
        <v>8201</v>
      </c>
      <c r="F2830" s="25" t="s">
        <v>4853</v>
      </c>
      <c r="G2830" s="25" t="s">
        <v>5037</v>
      </c>
      <c r="H2830" s="22" t="s">
        <v>1396</v>
      </c>
      <c r="I2830" s="25" t="s">
        <v>1820</v>
      </c>
      <c r="J2830" s="11" t="str">
        <f t="shared" si="250"/>
        <v>IC.IT.221301</v>
      </c>
      <c r="K2830" s="2" t="s">
        <v>11324</v>
      </c>
      <c r="L2830" t="str">
        <f t="shared" si="251"/>
        <v xml:space="preserve">     Right</v>
      </c>
      <c r="M2830" s="12" t="str">
        <f t="shared" si="252"/>
        <v>PI.IC.IT.221301.01</v>
      </c>
      <c r="N2830" s="12"/>
      <c r="O2830" s="12" t="str">
        <f t="shared" si="253"/>
        <v>PH.IC.IT.221301.01</v>
      </c>
      <c r="Q2830" s="12" t="str">
        <f t="shared" si="254"/>
        <v>CL.IC.IT.221301.01</v>
      </c>
    </row>
    <row r="2831" spans="1:17" ht="15">
      <c r="A2831" s="25" t="s">
        <v>4089</v>
      </c>
      <c r="B2831" s="25"/>
      <c r="C2831" s="22" t="s">
        <v>5751</v>
      </c>
      <c r="D2831" s="25"/>
      <c r="E2831" s="2" t="s">
        <v>8201</v>
      </c>
      <c r="F2831" s="25" t="s">
        <v>4853</v>
      </c>
      <c r="G2831" s="25" t="s">
        <v>5038</v>
      </c>
      <c r="H2831" s="22" t="s">
        <v>1398</v>
      </c>
      <c r="I2831" s="25" t="s">
        <v>1821</v>
      </c>
      <c r="J2831" s="11" t="str">
        <f t="shared" si="250"/>
        <v>IC.IT.221302</v>
      </c>
      <c r="K2831" s="2" t="s">
        <v>11324</v>
      </c>
      <c r="L2831" t="str">
        <f t="shared" si="251"/>
        <v xml:space="preserve">     Left</v>
      </c>
      <c r="M2831" s="12" t="str">
        <f t="shared" si="252"/>
        <v>PI.IC.IT.221302.01</v>
      </c>
      <c r="N2831" s="12"/>
      <c r="O2831" s="12" t="str">
        <f t="shared" si="253"/>
        <v>PH.IC.IT.221302.01</v>
      </c>
      <c r="Q2831" s="12" t="str">
        <f t="shared" si="254"/>
        <v>CL.IC.IT.221302.01</v>
      </c>
    </row>
    <row r="2832" spans="1:17" ht="15">
      <c r="A2832" s="25" t="s">
        <v>4089</v>
      </c>
      <c r="B2832" s="25"/>
      <c r="C2832" s="22" t="s">
        <v>5751</v>
      </c>
      <c r="D2832" s="25" t="s">
        <v>5099</v>
      </c>
      <c r="E2832" s="2" t="s">
        <v>9621</v>
      </c>
      <c r="F2832" s="25" t="s">
        <v>4853</v>
      </c>
      <c r="G2832" s="25" t="s">
        <v>5039</v>
      </c>
      <c r="H2832" s="22" t="s">
        <v>1396</v>
      </c>
      <c r="I2832" s="25" t="s">
        <v>4141</v>
      </c>
      <c r="J2832" s="11" t="str">
        <f t="shared" si="250"/>
        <v>IC.IT.221401</v>
      </c>
      <c r="K2832" s="2" t="s">
        <v>11324</v>
      </c>
      <c r="L2832" t="str">
        <f t="shared" si="251"/>
        <v xml:space="preserve">     Lateral</v>
      </c>
      <c r="M2832" s="12" t="str">
        <f t="shared" si="252"/>
        <v>PI.IC.IT.221401.01</v>
      </c>
      <c r="N2832" s="12"/>
      <c r="O2832" s="12" t="str">
        <f t="shared" si="253"/>
        <v>PH.IC.IT.221401.01</v>
      </c>
      <c r="Q2832" s="12" t="str">
        <f t="shared" si="254"/>
        <v>CL.IC.IT.221401.01</v>
      </c>
    </row>
    <row r="2833" spans="1:17" ht="15">
      <c r="A2833" s="25" t="s">
        <v>4089</v>
      </c>
      <c r="B2833" s="25"/>
      <c r="C2833" s="22" t="s">
        <v>5751</v>
      </c>
      <c r="D2833" s="25"/>
      <c r="E2833" s="2" t="s">
        <v>9621</v>
      </c>
      <c r="F2833" s="25" t="s">
        <v>4853</v>
      </c>
      <c r="G2833" s="25" t="s">
        <v>5040</v>
      </c>
      <c r="H2833" s="22" t="s">
        <v>1398</v>
      </c>
      <c r="I2833" s="25" t="s">
        <v>4142</v>
      </c>
      <c r="J2833" s="11" t="str">
        <f t="shared" si="250"/>
        <v>IC.IT.221402</v>
      </c>
      <c r="K2833" s="2" t="s">
        <v>11324</v>
      </c>
      <c r="L2833" t="str">
        <f t="shared" si="251"/>
        <v xml:space="preserve">     Medial</v>
      </c>
      <c r="M2833" s="12" t="str">
        <f t="shared" si="252"/>
        <v>PI.IC.IT.221402.01</v>
      </c>
      <c r="N2833" s="12"/>
      <c r="O2833" s="12" t="str">
        <f t="shared" si="253"/>
        <v>PH.IC.IT.221402.01</v>
      </c>
      <c r="Q2833" s="12" t="str">
        <f t="shared" si="254"/>
        <v>CL.IC.IT.221402.01</v>
      </c>
    </row>
    <row r="2834" spans="1:17" ht="15">
      <c r="A2834" s="25" t="s">
        <v>4089</v>
      </c>
      <c r="B2834" s="25"/>
      <c r="C2834" s="22" t="s">
        <v>5751</v>
      </c>
      <c r="D2834" s="25"/>
      <c r="E2834" s="2" t="s">
        <v>9621</v>
      </c>
      <c r="F2834" s="25" t="s">
        <v>4853</v>
      </c>
      <c r="G2834" s="25" t="s">
        <v>5041</v>
      </c>
      <c r="H2834" s="22" t="s">
        <v>1400</v>
      </c>
      <c r="I2834" s="25" t="s">
        <v>4143</v>
      </c>
      <c r="J2834" s="11" t="str">
        <f t="shared" si="250"/>
        <v>IC.IT.221403</v>
      </c>
      <c r="K2834" s="2" t="s">
        <v>11324</v>
      </c>
      <c r="L2834" t="str">
        <f t="shared" si="251"/>
        <v xml:space="preserve">     Anterior</v>
      </c>
      <c r="M2834" s="12" t="str">
        <f t="shared" si="252"/>
        <v>PI.IC.IT.221403.01</v>
      </c>
      <c r="N2834" s="12"/>
      <c r="O2834" s="12" t="str">
        <f t="shared" si="253"/>
        <v>PH.IC.IT.221403.01</v>
      </c>
      <c r="Q2834" s="12" t="str">
        <f t="shared" si="254"/>
        <v>CL.IC.IT.221403.01</v>
      </c>
    </row>
    <row r="2835" spans="1:17" ht="15">
      <c r="A2835" s="25" t="s">
        <v>4089</v>
      </c>
      <c r="B2835" s="25"/>
      <c r="C2835" s="22" t="s">
        <v>5751</v>
      </c>
      <c r="D2835" s="25"/>
      <c r="E2835" s="2" t="s">
        <v>9621</v>
      </c>
      <c r="F2835" s="25" t="s">
        <v>4853</v>
      </c>
      <c r="G2835" s="25" t="s">
        <v>5042</v>
      </c>
      <c r="H2835" s="22" t="s">
        <v>1402</v>
      </c>
      <c r="I2835" s="25" t="s">
        <v>4144</v>
      </c>
      <c r="J2835" s="11" t="str">
        <f t="shared" si="250"/>
        <v>IC.IT.221404</v>
      </c>
      <c r="K2835" s="2" t="s">
        <v>11324</v>
      </c>
      <c r="L2835" t="str">
        <f t="shared" si="251"/>
        <v xml:space="preserve">     Posterior</v>
      </c>
      <c r="M2835" s="12" t="str">
        <f t="shared" si="252"/>
        <v>PI.IC.IT.221404.01</v>
      </c>
      <c r="N2835" s="12"/>
      <c r="O2835" s="12" t="str">
        <f t="shared" si="253"/>
        <v>PH.IC.IT.221404.01</v>
      </c>
      <c r="Q2835" s="12" t="str">
        <f t="shared" si="254"/>
        <v>CL.IC.IT.221404.01</v>
      </c>
    </row>
    <row r="2836" spans="1:17" ht="15">
      <c r="A2836" s="25" t="s">
        <v>4089</v>
      </c>
      <c r="B2836" s="25"/>
      <c r="C2836" s="22" t="s">
        <v>5751</v>
      </c>
      <c r="D2836" s="25"/>
      <c r="E2836" s="2" t="s">
        <v>9621</v>
      </c>
      <c r="F2836" s="25" t="s">
        <v>4853</v>
      </c>
      <c r="G2836" s="25" t="s">
        <v>5043</v>
      </c>
      <c r="H2836" s="22" t="s">
        <v>1404</v>
      </c>
      <c r="I2836" s="25" t="s">
        <v>4286</v>
      </c>
      <c r="J2836" s="11" t="str">
        <f t="shared" si="250"/>
        <v>IC.IT.221405</v>
      </c>
      <c r="K2836" s="2" t="s">
        <v>11324</v>
      </c>
      <c r="L2836" t="str">
        <f t="shared" si="251"/>
        <v xml:space="preserve">     Proximal</v>
      </c>
      <c r="M2836" s="12" t="str">
        <f t="shared" si="252"/>
        <v>PI.IC.IT.221405.01</v>
      </c>
      <c r="N2836" s="12"/>
      <c r="O2836" s="12" t="str">
        <f t="shared" si="253"/>
        <v>PH.IC.IT.221405.01</v>
      </c>
      <c r="Q2836" s="12" t="str">
        <f t="shared" si="254"/>
        <v>CL.IC.IT.221405.01</v>
      </c>
    </row>
    <row r="2837" spans="1:17" ht="15">
      <c r="A2837" s="25" t="s">
        <v>4089</v>
      </c>
      <c r="B2837" s="25"/>
      <c r="C2837" s="22" t="s">
        <v>5751</v>
      </c>
      <c r="D2837" s="25"/>
      <c r="E2837" s="2" t="s">
        <v>9621</v>
      </c>
      <c r="F2837" s="25" t="s">
        <v>4853</v>
      </c>
      <c r="G2837" s="25" t="s">
        <v>5044</v>
      </c>
      <c r="H2837" s="22" t="s">
        <v>1406</v>
      </c>
      <c r="I2837" s="25" t="s">
        <v>4287</v>
      </c>
      <c r="J2837" s="11" t="str">
        <f t="shared" si="250"/>
        <v>IC.IT.221406</v>
      </c>
      <c r="K2837" s="2" t="s">
        <v>11324</v>
      </c>
      <c r="L2837" t="str">
        <f t="shared" si="251"/>
        <v xml:space="preserve">     Distal</v>
      </c>
      <c r="M2837" s="12" t="str">
        <f t="shared" si="252"/>
        <v>PI.IC.IT.221406.01</v>
      </c>
      <c r="N2837" s="12"/>
      <c r="O2837" s="12" t="str">
        <f t="shared" si="253"/>
        <v>PH.IC.IT.221406.01</v>
      </c>
      <c r="Q2837" s="12" t="str">
        <f t="shared" si="254"/>
        <v>CL.IC.IT.221406.01</v>
      </c>
    </row>
    <row r="2838" spans="1:17" ht="15">
      <c r="A2838" s="25" t="s">
        <v>4089</v>
      </c>
      <c r="B2838" s="25"/>
      <c r="C2838" s="22" t="s">
        <v>5751</v>
      </c>
      <c r="D2838" s="25" t="s">
        <v>5050</v>
      </c>
      <c r="E2838" s="2" t="s">
        <v>6135</v>
      </c>
      <c r="F2838" s="25" t="s">
        <v>4854</v>
      </c>
      <c r="G2838" s="25" t="s">
        <v>5197</v>
      </c>
      <c r="H2838" s="22" t="s">
        <v>1396</v>
      </c>
      <c r="I2838" s="25" t="s">
        <v>5197</v>
      </c>
      <c r="J2838" s="11" t="str">
        <f t="shared" si="250"/>
        <v>IC.IT.221501</v>
      </c>
      <c r="K2838" s="2" t="s">
        <v>11324</v>
      </c>
      <c r="L2838" t="str">
        <f t="shared" si="251"/>
        <v>Abdomen</v>
      </c>
      <c r="M2838" s="12" t="str">
        <f t="shared" si="252"/>
        <v>PI.IC.IT.221501.01</v>
      </c>
      <c r="N2838" s="12"/>
      <c r="O2838" s="12" t="str">
        <f t="shared" si="253"/>
        <v>PH.IC.IT.221501.01</v>
      </c>
      <c r="Q2838" s="12" t="str">
        <f t="shared" si="254"/>
        <v>CL.IC.IT.221501.01</v>
      </c>
    </row>
    <row r="2839" spans="1:17" ht="15">
      <c r="A2839" s="25" t="s">
        <v>4089</v>
      </c>
      <c r="B2839" s="25"/>
      <c r="C2839" s="22" t="s">
        <v>5751</v>
      </c>
      <c r="D2839" s="25"/>
      <c r="E2839" s="2" t="s">
        <v>6135</v>
      </c>
      <c r="F2839" s="25" t="s">
        <v>4854</v>
      </c>
      <c r="G2839" s="25" t="s">
        <v>5198</v>
      </c>
      <c r="H2839" s="22" t="s">
        <v>1398</v>
      </c>
      <c r="I2839" s="25" t="s">
        <v>5198</v>
      </c>
      <c r="J2839" s="11" t="str">
        <f t="shared" si="250"/>
        <v>IC.IT.221502</v>
      </c>
      <c r="K2839" s="2" t="s">
        <v>11324</v>
      </c>
      <c r="L2839" t="str">
        <f t="shared" si="251"/>
        <v>Flank</v>
      </c>
      <c r="M2839" s="12" t="str">
        <f t="shared" si="252"/>
        <v>PI.IC.IT.221502.01</v>
      </c>
      <c r="N2839" s="12"/>
      <c r="O2839" s="12" t="str">
        <f t="shared" si="253"/>
        <v>PH.IC.IT.221502.01</v>
      </c>
      <c r="Q2839" s="12" t="str">
        <f t="shared" si="254"/>
        <v>CL.IC.IT.221502.01</v>
      </c>
    </row>
    <row r="2840" spans="1:17" ht="15">
      <c r="A2840" s="25" t="s">
        <v>4089</v>
      </c>
      <c r="B2840" s="25"/>
      <c r="C2840" s="22" t="s">
        <v>5751</v>
      </c>
      <c r="D2840" s="25" t="s">
        <v>4908</v>
      </c>
      <c r="E2840" s="2" t="s">
        <v>5740</v>
      </c>
      <c r="F2840" s="25" t="s">
        <v>4854</v>
      </c>
      <c r="G2840" s="25" t="s">
        <v>3442</v>
      </c>
      <c r="H2840" s="22" t="s">
        <v>1396</v>
      </c>
      <c r="I2840" s="25" t="s">
        <v>3009</v>
      </c>
      <c r="J2840" s="11" t="str">
        <f t="shared" si="250"/>
        <v>IC.IT.221601</v>
      </c>
      <c r="K2840" s="2" t="s">
        <v>11324</v>
      </c>
      <c r="L2840" t="str">
        <f t="shared" si="251"/>
        <v xml:space="preserve">     RUQ</v>
      </c>
      <c r="M2840" s="12" t="str">
        <f t="shared" si="252"/>
        <v>PI.IC.IT.221601.01</v>
      </c>
      <c r="N2840" s="12"/>
      <c r="O2840" s="12" t="str">
        <f t="shared" si="253"/>
        <v>PH.IC.IT.221601.01</v>
      </c>
      <c r="Q2840" s="12" t="str">
        <f t="shared" si="254"/>
        <v>CL.IC.IT.221601.01</v>
      </c>
    </row>
    <row r="2841" spans="1:17" ht="15">
      <c r="A2841" s="25" t="s">
        <v>4089</v>
      </c>
      <c r="B2841" s="25"/>
      <c r="C2841" s="22" t="s">
        <v>5751</v>
      </c>
      <c r="D2841" s="25"/>
      <c r="E2841" s="2" t="s">
        <v>5740</v>
      </c>
      <c r="F2841" s="25" t="s">
        <v>4854</v>
      </c>
      <c r="G2841" s="25" t="s">
        <v>3477</v>
      </c>
      <c r="H2841" s="22" t="s">
        <v>1398</v>
      </c>
      <c r="I2841" s="25" t="s">
        <v>3011</v>
      </c>
      <c r="J2841" s="11" t="str">
        <f t="shared" si="250"/>
        <v>IC.IT.221602</v>
      </c>
      <c r="K2841" s="2" t="s">
        <v>11324</v>
      </c>
      <c r="L2841" t="str">
        <f t="shared" si="251"/>
        <v xml:space="preserve">     RLQ</v>
      </c>
      <c r="M2841" s="12" t="str">
        <f t="shared" si="252"/>
        <v>PI.IC.IT.221602.01</v>
      </c>
      <c r="N2841" s="12"/>
      <c r="O2841" s="12" t="str">
        <f t="shared" si="253"/>
        <v>PH.IC.IT.221602.01</v>
      </c>
      <c r="Q2841" s="12" t="str">
        <f t="shared" si="254"/>
        <v>CL.IC.IT.221602.01</v>
      </c>
    </row>
    <row r="2842" spans="1:17" ht="15">
      <c r="A2842" s="25" t="s">
        <v>4089</v>
      </c>
      <c r="B2842" s="25"/>
      <c r="C2842" s="22" t="s">
        <v>5751</v>
      </c>
      <c r="D2842" s="25"/>
      <c r="E2842" s="2" t="s">
        <v>5740</v>
      </c>
      <c r="F2842" s="25" t="s">
        <v>4854</v>
      </c>
      <c r="G2842" s="25" t="s">
        <v>3478</v>
      </c>
      <c r="H2842" s="22" t="s">
        <v>1400</v>
      </c>
      <c r="I2842" s="25" t="s">
        <v>3013</v>
      </c>
      <c r="J2842" s="11" t="str">
        <f t="shared" si="250"/>
        <v>IC.IT.221603</v>
      </c>
      <c r="K2842" s="2" t="s">
        <v>11324</v>
      </c>
      <c r="L2842" t="str">
        <f t="shared" si="251"/>
        <v xml:space="preserve">     LUQ</v>
      </c>
      <c r="M2842" s="12" t="str">
        <f t="shared" si="252"/>
        <v>PI.IC.IT.221603.01</v>
      </c>
      <c r="N2842" s="12"/>
      <c r="O2842" s="12" t="str">
        <f t="shared" si="253"/>
        <v>PH.IC.IT.221603.01</v>
      </c>
      <c r="Q2842" s="12" t="str">
        <f t="shared" si="254"/>
        <v>CL.IC.IT.221603.01</v>
      </c>
    </row>
    <row r="2843" spans="1:17" ht="15">
      <c r="A2843" s="25" t="s">
        <v>4089</v>
      </c>
      <c r="B2843" s="25"/>
      <c r="C2843" s="22" t="s">
        <v>5751</v>
      </c>
      <c r="D2843" s="25"/>
      <c r="E2843" s="2" t="s">
        <v>5740</v>
      </c>
      <c r="F2843" s="25" t="s">
        <v>4854</v>
      </c>
      <c r="G2843" s="25" t="s">
        <v>3479</v>
      </c>
      <c r="H2843" s="22" t="s">
        <v>1402</v>
      </c>
      <c r="I2843" s="25" t="s">
        <v>3015</v>
      </c>
      <c r="J2843" s="11" t="str">
        <f t="shared" si="250"/>
        <v>IC.IT.221604</v>
      </c>
      <c r="K2843" s="2" t="s">
        <v>11324</v>
      </c>
      <c r="L2843" t="str">
        <f t="shared" si="251"/>
        <v xml:space="preserve">     LLQ</v>
      </c>
      <c r="M2843" s="12" t="str">
        <f t="shared" si="252"/>
        <v>PI.IC.IT.221604.01</v>
      </c>
      <c r="N2843" s="12"/>
      <c r="O2843" s="12" t="str">
        <f t="shared" si="253"/>
        <v>PH.IC.IT.221604.01</v>
      </c>
      <c r="Q2843" s="12" t="str">
        <f t="shared" si="254"/>
        <v>CL.IC.IT.221604.01</v>
      </c>
    </row>
    <row r="2844" spans="1:17" ht="15">
      <c r="A2844" s="25" t="s">
        <v>4089</v>
      </c>
      <c r="B2844" s="25"/>
      <c r="C2844" s="22" t="s">
        <v>5751</v>
      </c>
      <c r="D2844" s="25" t="s">
        <v>4909</v>
      </c>
      <c r="E2844" s="2" t="s">
        <v>6865</v>
      </c>
      <c r="F2844" s="25" t="s">
        <v>4856</v>
      </c>
      <c r="G2844" s="25" t="s">
        <v>4546</v>
      </c>
      <c r="H2844" s="22" t="s">
        <v>1396</v>
      </c>
      <c r="I2844" s="25" t="s">
        <v>4546</v>
      </c>
      <c r="J2844" s="11" t="str">
        <f t="shared" si="250"/>
        <v>IC.IT.221701</v>
      </c>
      <c r="K2844" s="2" t="s">
        <v>11324</v>
      </c>
      <c r="L2844" t="str">
        <f t="shared" si="251"/>
        <v>Arm</v>
      </c>
      <c r="M2844" s="12" t="str">
        <f t="shared" si="252"/>
        <v>PI.IC.IT.221701.01</v>
      </c>
      <c r="N2844" s="12"/>
      <c r="O2844" s="12" t="str">
        <f t="shared" si="253"/>
        <v>PH.IC.IT.221701.01</v>
      </c>
      <c r="Q2844" s="12" t="str">
        <f t="shared" si="254"/>
        <v>CL.IC.IT.221701.01</v>
      </c>
    </row>
    <row r="2845" spans="1:17" ht="15">
      <c r="A2845" s="25" t="s">
        <v>4089</v>
      </c>
      <c r="B2845" s="25"/>
      <c r="C2845" s="22" t="s">
        <v>5751</v>
      </c>
      <c r="D2845" s="25"/>
      <c r="E2845" s="2" t="s">
        <v>6865</v>
      </c>
      <c r="F2845" s="25" t="s">
        <v>4856</v>
      </c>
      <c r="G2845" s="25" t="s">
        <v>4547</v>
      </c>
      <c r="H2845" s="22" t="s">
        <v>1398</v>
      </c>
      <c r="I2845" s="25" t="s">
        <v>4547</v>
      </c>
      <c r="J2845" s="11" t="str">
        <f t="shared" si="250"/>
        <v>IC.IT.221702</v>
      </c>
      <c r="K2845" s="2" t="s">
        <v>11324</v>
      </c>
      <c r="L2845" t="str">
        <f t="shared" si="251"/>
        <v>Elbow</v>
      </c>
      <c r="M2845" s="12" t="str">
        <f t="shared" si="252"/>
        <v>PI.IC.IT.221702.01</v>
      </c>
      <c r="N2845" s="12"/>
      <c r="O2845" s="12" t="str">
        <f t="shared" si="253"/>
        <v>PH.IC.IT.221702.01</v>
      </c>
      <c r="Q2845" s="12" t="str">
        <f t="shared" si="254"/>
        <v>CL.IC.IT.221702.01</v>
      </c>
    </row>
    <row r="2846" spans="1:17" ht="15">
      <c r="A2846" s="25" t="s">
        <v>4089</v>
      </c>
      <c r="B2846" s="25"/>
      <c r="C2846" s="22" t="s">
        <v>5751</v>
      </c>
      <c r="D2846" s="25"/>
      <c r="E2846" s="2" t="s">
        <v>6865</v>
      </c>
      <c r="F2846" s="25" t="s">
        <v>4856</v>
      </c>
      <c r="G2846" s="25" t="s">
        <v>4675</v>
      </c>
      <c r="H2846" s="22" t="s">
        <v>1400</v>
      </c>
      <c r="I2846" s="25" t="s">
        <v>4675</v>
      </c>
      <c r="J2846" s="11" t="str">
        <f t="shared" si="250"/>
        <v>IC.IT.221703</v>
      </c>
      <c r="K2846" s="2" t="s">
        <v>11324</v>
      </c>
      <c r="L2846" t="str">
        <f t="shared" si="251"/>
        <v>Wrist</v>
      </c>
      <c r="M2846" s="12" t="str">
        <f t="shared" si="252"/>
        <v>PI.IC.IT.221703.01</v>
      </c>
      <c r="N2846" s="12"/>
      <c r="O2846" s="12" t="str">
        <f t="shared" si="253"/>
        <v>PH.IC.IT.221703.01</v>
      </c>
      <c r="Q2846" s="12" t="str">
        <f t="shared" si="254"/>
        <v>CL.IC.IT.221703.01</v>
      </c>
    </row>
    <row r="2847" spans="1:17" ht="15">
      <c r="A2847" s="25" t="s">
        <v>4089</v>
      </c>
      <c r="B2847" s="25"/>
      <c r="C2847" s="22" t="s">
        <v>5751</v>
      </c>
      <c r="D2847" s="25"/>
      <c r="E2847" s="2" t="s">
        <v>6865</v>
      </c>
      <c r="F2847" s="25" t="s">
        <v>4856</v>
      </c>
      <c r="G2847" s="25" t="s">
        <v>1667</v>
      </c>
      <c r="H2847" s="22" t="s">
        <v>1402</v>
      </c>
      <c r="I2847" s="25" t="s">
        <v>1667</v>
      </c>
      <c r="J2847" s="11" t="str">
        <f t="shared" si="250"/>
        <v>IC.IT.221704</v>
      </c>
      <c r="K2847" s="2" t="s">
        <v>11324</v>
      </c>
      <c r="L2847" t="str">
        <f t="shared" si="251"/>
        <v>Hand</v>
      </c>
      <c r="M2847" s="12" t="str">
        <f t="shared" si="252"/>
        <v>PI.IC.IT.221704.01</v>
      </c>
      <c r="N2847" s="12"/>
      <c r="O2847" s="12" t="str">
        <f t="shared" si="253"/>
        <v>PH.IC.IT.221704.01</v>
      </c>
      <c r="Q2847" s="12" t="str">
        <f t="shared" si="254"/>
        <v>CL.IC.IT.221704.01</v>
      </c>
    </row>
    <row r="2848" spans="1:17" ht="15">
      <c r="A2848" s="25" t="s">
        <v>4089</v>
      </c>
      <c r="B2848" s="25"/>
      <c r="C2848" s="22" t="s">
        <v>5751</v>
      </c>
      <c r="D2848" s="25"/>
      <c r="E2848" s="2" t="s">
        <v>6865</v>
      </c>
      <c r="F2848" s="25" t="s">
        <v>4856</v>
      </c>
      <c r="G2848" s="25" t="s">
        <v>4676</v>
      </c>
      <c r="H2848" s="22" t="s">
        <v>1404</v>
      </c>
      <c r="I2848" s="25" t="s">
        <v>4677</v>
      </c>
      <c r="J2848" s="11" t="str">
        <f t="shared" si="250"/>
        <v>IC.IT.221705</v>
      </c>
      <c r="K2848" s="2" t="s">
        <v>11324</v>
      </c>
      <c r="L2848" t="str">
        <f t="shared" si="251"/>
        <v>Finger(s): specify</v>
      </c>
      <c r="M2848" s="12" t="str">
        <f t="shared" si="252"/>
        <v>PI.IC.IT.221705.01</v>
      </c>
      <c r="N2848" s="12"/>
      <c r="O2848" s="12" t="str">
        <f t="shared" si="253"/>
        <v>PH.IC.IT.221705.01</v>
      </c>
      <c r="Q2848" s="12" t="str">
        <f t="shared" si="254"/>
        <v>CL.IC.IT.221705.01</v>
      </c>
    </row>
    <row r="2849" spans="1:18" ht="15">
      <c r="A2849" s="25" t="s">
        <v>4089</v>
      </c>
      <c r="B2849" s="25"/>
      <c r="C2849" s="22" t="s">
        <v>5751</v>
      </c>
      <c r="D2849" s="25"/>
      <c r="E2849" s="2" t="s">
        <v>6865</v>
      </c>
      <c r="F2849" s="25" t="s">
        <v>4856</v>
      </c>
      <c r="G2849" s="25" t="s">
        <v>4803</v>
      </c>
      <c r="H2849" s="22" t="s">
        <v>1406</v>
      </c>
      <c r="I2849" s="25" t="s">
        <v>1662</v>
      </c>
      <c r="J2849" s="11" t="str">
        <f t="shared" si="250"/>
        <v>IC.IT.221706</v>
      </c>
      <c r="K2849" s="2" t="s">
        <v>11324</v>
      </c>
      <c r="L2849" t="str">
        <f t="shared" si="251"/>
        <v>Trochanter</v>
      </c>
      <c r="M2849" s="12" t="str">
        <f t="shared" si="252"/>
        <v>PI.IC.IT.221706.01</v>
      </c>
      <c r="N2849" s="12"/>
      <c r="O2849" s="12" t="str">
        <f t="shared" si="253"/>
        <v>PH.IC.IT.221706.01</v>
      </c>
      <c r="Q2849" s="12" t="str">
        <f t="shared" si="254"/>
        <v>CL.IC.IT.221706.01</v>
      </c>
    </row>
    <row r="2850" spans="1:18" ht="15">
      <c r="A2850" s="25" t="s">
        <v>4089</v>
      </c>
      <c r="B2850" s="25"/>
      <c r="C2850" s="22" t="s">
        <v>5751</v>
      </c>
      <c r="D2850" s="25"/>
      <c r="E2850" s="2" t="s">
        <v>6865</v>
      </c>
      <c r="F2850" s="25" t="s">
        <v>4856</v>
      </c>
      <c r="G2850" s="25" t="s">
        <v>1661</v>
      </c>
      <c r="H2850" s="22" t="s">
        <v>1419</v>
      </c>
      <c r="I2850" s="25" t="s">
        <v>1661</v>
      </c>
      <c r="J2850" s="11" t="str">
        <f t="shared" si="250"/>
        <v>IC.IT.221707</v>
      </c>
      <c r="K2850" s="2" t="s">
        <v>11324</v>
      </c>
      <c r="L2850" t="str">
        <f t="shared" si="251"/>
        <v>Knee</v>
      </c>
      <c r="M2850" s="12" t="str">
        <f t="shared" si="252"/>
        <v>PI.IC.IT.221707.01</v>
      </c>
      <c r="N2850" s="12"/>
      <c r="O2850" s="12" t="str">
        <f t="shared" si="253"/>
        <v>PH.IC.IT.221707.01</v>
      </c>
      <c r="Q2850" s="12" t="str">
        <f t="shared" si="254"/>
        <v>CL.IC.IT.221707.01</v>
      </c>
    </row>
    <row r="2851" spans="1:18" ht="15">
      <c r="A2851" s="25" t="s">
        <v>4089</v>
      </c>
      <c r="B2851" s="25"/>
      <c r="C2851" s="22" t="s">
        <v>5751</v>
      </c>
      <c r="D2851" s="25"/>
      <c r="E2851" s="2" t="s">
        <v>6865</v>
      </c>
      <c r="F2851" s="25" t="s">
        <v>4856</v>
      </c>
      <c r="G2851" s="25" t="s">
        <v>4804</v>
      </c>
      <c r="H2851" s="22" t="s">
        <v>1550</v>
      </c>
      <c r="I2851" s="25" t="s">
        <v>1659</v>
      </c>
      <c r="J2851" s="11" t="str">
        <f t="shared" si="250"/>
        <v>IC.IT.221708</v>
      </c>
      <c r="K2851" s="2" t="s">
        <v>11324</v>
      </c>
      <c r="L2851" t="str">
        <f t="shared" si="251"/>
        <v>Malleous</v>
      </c>
      <c r="M2851" s="12" t="str">
        <f t="shared" si="252"/>
        <v>PI.IC.IT.221708.01</v>
      </c>
      <c r="N2851" s="12"/>
      <c r="O2851" s="12" t="str">
        <f t="shared" si="253"/>
        <v>PH.IC.IT.221708.01</v>
      </c>
      <c r="Q2851" s="12" t="str">
        <f t="shared" si="254"/>
        <v>CL.IC.IT.221708.01</v>
      </c>
    </row>
    <row r="2852" spans="1:18" ht="15">
      <c r="A2852" s="25" t="s">
        <v>4089</v>
      </c>
      <c r="B2852" s="25"/>
      <c r="C2852" s="22" t="s">
        <v>5751</v>
      </c>
      <c r="D2852" s="25"/>
      <c r="E2852" s="2" t="s">
        <v>6865</v>
      </c>
      <c r="F2852" s="25" t="s">
        <v>4856</v>
      </c>
      <c r="G2852" s="25" t="s">
        <v>4805</v>
      </c>
      <c r="H2852" s="22" t="s">
        <v>1551</v>
      </c>
      <c r="I2852" s="25" t="s">
        <v>4805</v>
      </c>
      <c r="J2852" s="11" t="str">
        <f t="shared" si="250"/>
        <v>IC.IT.221709</v>
      </c>
      <c r="K2852" s="2" t="s">
        <v>11324</v>
      </c>
      <c r="L2852" t="str">
        <f t="shared" si="251"/>
        <v>Heel</v>
      </c>
      <c r="M2852" s="12" t="str">
        <f t="shared" si="252"/>
        <v>PI.IC.IT.221709.01</v>
      </c>
      <c r="N2852" s="12"/>
      <c r="O2852" s="12" t="str">
        <f t="shared" si="253"/>
        <v>PH.IC.IT.221709.01</v>
      </c>
      <c r="Q2852" s="12" t="str">
        <f t="shared" si="254"/>
        <v>CL.IC.IT.221709.01</v>
      </c>
    </row>
    <row r="2853" spans="1:18" ht="15">
      <c r="A2853" s="25" t="s">
        <v>4089</v>
      </c>
      <c r="B2853" s="25"/>
      <c r="C2853" s="22" t="s">
        <v>5751</v>
      </c>
      <c r="D2853" s="25"/>
      <c r="E2853" s="2" t="s">
        <v>6865</v>
      </c>
      <c r="F2853" s="25" t="s">
        <v>4856</v>
      </c>
      <c r="G2853" s="25" t="s">
        <v>1658</v>
      </c>
      <c r="H2853" s="22" t="s">
        <v>1571</v>
      </c>
      <c r="I2853" s="25" t="s">
        <v>1658</v>
      </c>
      <c r="J2853" s="11" t="str">
        <f t="shared" si="250"/>
        <v>IC.IT.221710</v>
      </c>
      <c r="K2853" s="2" t="s">
        <v>11324</v>
      </c>
      <c r="L2853" t="str">
        <f t="shared" si="251"/>
        <v>Foot</v>
      </c>
      <c r="M2853" s="12" t="str">
        <f t="shared" si="252"/>
        <v>PI.IC.IT.221710.01</v>
      </c>
      <c r="N2853" s="12"/>
      <c r="O2853" s="12" t="str">
        <f t="shared" si="253"/>
        <v>PH.IC.IT.221710.01</v>
      </c>
      <c r="Q2853" s="12" t="str">
        <f t="shared" si="254"/>
        <v>CL.IC.IT.221710.01</v>
      </c>
    </row>
    <row r="2854" spans="1:18" ht="15">
      <c r="A2854" s="25" t="s">
        <v>4089</v>
      </c>
      <c r="B2854" s="25"/>
      <c r="C2854" s="22" t="s">
        <v>5751</v>
      </c>
      <c r="D2854" s="25"/>
      <c r="E2854" s="2" t="s">
        <v>6865</v>
      </c>
      <c r="F2854" s="25" t="s">
        <v>4856</v>
      </c>
      <c r="G2854" s="25" t="s">
        <v>4806</v>
      </c>
      <c r="H2854" s="22" t="s">
        <v>8048</v>
      </c>
      <c r="I2854" s="25" t="s">
        <v>4807</v>
      </c>
      <c r="J2854" s="11" t="str">
        <f t="shared" si="250"/>
        <v>IC.IT.221711</v>
      </c>
      <c r="K2854" s="2" t="s">
        <v>11324</v>
      </c>
      <c r="L2854" t="str">
        <f t="shared" si="251"/>
        <v>Toe(s): specify</v>
      </c>
      <c r="M2854" s="12" t="str">
        <f t="shared" si="252"/>
        <v>PI.IC.IT.221711.01</v>
      </c>
      <c r="N2854" s="12"/>
      <c r="O2854" s="12" t="str">
        <f t="shared" si="253"/>
        <v>PH.IC.IT.221711.01</v>
      </c>
      <c r="Q2854" s="12" t="str">
        <f t="shared" si="254"/>
        <v>CL.IC.IT.221711.01</v>
      </c>
      <c r="R2854" t="s">
        <v>9277</v>
      </c>
    </row>
    <row r="2855" spans="1:18" ht="15">
      <c r="A2855" s="25" t="s">
        <v>4089</v>
      </c>
      <c r="B2855" s="25"/>
      <c r="C2855" s="22" t="s">
        <v>5751</v>
      </c>
      <c r="D2855" s="25" t="s">
        <v>4911</v>
      </c>
      <c r="E2855" s="2" t="s">
        <v>5743</v>
      </c>
      <c r="F2855" s="25" t="s">
        <v>4857</v>
      </c>
      <c r="G2855" s="25" t="s">
        <v>4326</v>
      </c>
      <c r="H2855" s="22" t="s">
        <v>1398</v>
      </c>
      <c r="I2855" s="25" t="s">
        <v>4326</v>
      </c>
      <c r="J2855" s="11" t="str">
        <f t="shared" si="250"/>
        <v>IC.IT.221802</v>
      </c>
      <c r="K2855" s="2" t="s">
        <v>1192</v>
      </c>
      <c r="L2855" t="str">
        <f t="shared" si="251"/>
        <v>Forehead</v>
      </c>
      <c r="M2855" s="12" t="str">
        <f t="shared" si="252"/>
        <v>PI.IC.IT.221802.01</v>
      </c>
      <c r="N2855" s="12"/>
      <c r="O2855" s="12" t="str">
        <f t="shared" si="253"/>
        <v>PH.IC.IT.221802.01</v>
      </c>
      <c r="Q2855" s="12" t="str">
        <f t="shared" si="254"/>
        <v>CL.IC.IT.221802.01</v>
      </c>
    </row>
    <row r="2856" spans="1:18" ht="15">
      <c r="A2856" s="25" t="s">
        <v>4089</v>
      </c>
      <c r="B2856" s="25"/>
      <c r="C2856" s="22" t="s">
        <v>5751</v>
      </c>
      <c r="D2856" s="25"/>
      <c r="E2856" s="2" t="s">
        <v>5743</v>
      </c>
      <c r="F2856" s="25" t="s">
        <v>4857</v>
      </c>
      <c r="G2856" s="25" t="s">
        <v>4556</v>
      </c>
      <c r="H2856" s="22" t="s">
        <v>1400</v>
      </c>
      <c r="I2856" s="25" t="s">
        <v>4556</v>
      </c>
      <c r="J2856" s="11" t="str">
        <f t="shared" si="250"/>
        <v>IC.IT.221803</v>
      </c>
      <c r="K2856" s="2" t="s">
        <v>11324</v>
      </c>
      <c r="L2856" t="str">
        <f t="shared" si="251"/>
        <v>Temporal</v>
      </c>
      <c r="M2856" s="12" t="str">
        <f t="shared" si="252"/>
        <v>PI.IC.IT.221803.01</v>
      </c>
      <c r="N2856" s="12"/>
      <c r="O2856" s="12" t="str">
        <f t="shared" si="253"/>
        <v>PH.IC.IT.221803.01</v>
      </c>
      <c r="Q2856" s="12" t="str">
        <f t="shared" si="254"/>
        <v>CL.IC.IT.221803.01</v>
      </c>
    </row>
    <row r="2857" spans="1:18" ht="15">
      <c r="A2857" s="25" t="s">
        <v>4089</v>
      </c>
      <c r="B2857" s="25"/>
      <c r="C2857" s="22" t="s">
        <v>5751</v>
      </c>
      <c r="D2857" s="25"/>
      <c r="E2857" s="2" t="s">
        <v>5743</v>
      </c>
      <c r="F2857" s="25" t="s">
        <v>4857</v>
      </c>
      <c r="G2857" s="25" t="s">
        <v>4557</v>
      </c>
      <c r="H2857" s="22" t="s">
        <v>1402</v>
      </c>
      <c r="I2857" s="25" t="s">
        <v>4557</v>
      </c>
      <c r="J2857" s="11" t="str">
        <f t="shared" si="250"/>
        <v>IC.IT.221804</v>
      </c>
      <c r="K2857" s="2" t="s">
        <v>11324</v>
      </c>
      <c r="L2857" t="str">
        <f t="shared" si="251"/>
        <v>Parietal</v>
      </c>
      <c r="M2857" s="12" t="str">
        <f t="shared" si="252"/>
        <v>PI.IC.IT.221804.01</v>
      </c>
      <c r="N2857" s="12"/>
      <c r="O2857" s="12" t="str">
        <f t="shared" si="253"/>
        <v>PH.IC.IT.221804.01</v>
      </c>
      <c r="Q2857" s="12" t="str">
        <f t="shared" si="254"/>
        <v>CL.IC.IT.221804.01</v>
      </c>
    </row>
    <row r="2858" spans="1:18" ht="15">
      <c r="A2858" s="25" t="s">
        <v>4089</v>
      </c>
      <c r="B2858" s="25"/>
      <c r="C2858" s="22" t="s">
        <v>5751</v>
      </c>
      <c r="D2858" s="25"/>
      <c r="E2858" s="2" t="s">
        <v>5743</v>
      </c>
      <c r="F2858" s="25" t="s">
        <v>4857</v>
      </c>
      <c r="G2858" s="25" t="s">
        <v>4335</v>
      </c>
      <c r="H2858" s="22" t="s">
        <v>1404</v>
      </c>
      <c r="I2858" s="25" t="s">
        <v>4335</v>
      </c>
      <c r="J2858" s="11" t="str">
        <f t="shared" ref="J2858:J2921" si="255">CONCATENATE("IC.IT.",C2858,E2858,H2858)</f>
        <v>IC.IT.221805</v>
      </c>
      <c r="K2858" s="2" t="s">
        <v>1192</v>
      </c>
      <c r="L2858" t="str">
        <f t="shared" ref="L2858:L2921" si="256">G2858</f>
        <v>Occiput</v>
      </c>
      <c r="M2858" s="12" t="str">
        <f t="shared" ref="M2858:M2921" si="257">CONCATENATE("PI.",J2858,".",K2858)</f>
        <v>PI.IC.IT.221805.01</v>
      </c>
      <c r="N2858" s="12"/>
      <c r="O2858" s="12" t="str">
        <f t="shared" ref="O2858:O2921" si="258">CONCATENATE("PH.",J2858,".",K2858)</f>
        <v>PH.IC.IT.221805.01</v>
      </c>
      <c r="Q2858" s="12" t="str">
        <f t="shared" ref="Q2858:Q2921" si="259">CONCATENATE("CL.",J2858,".",K2858)</f>
        <v>CL.IC.IT.221805.01</v>
      </c>
    </row>
    <row r="2859" spans="1:18" ht="15">
      <c r="A2859" s="25" t="s">
        <v>4089</v>
      </c>
      <c r="B2859" s="25"/>
      <c r="C2859" s="22" t="s">
        <v>5751</v>
      </c>
      <c r="D2859" s="25"/>
      <c r="E2859" s="2" t="s">
        <v>965</v>
      </c>
      <c r="F2859" s="25" t="s">
        <v>4857</v>
      </c>
      <c r="G2859" s="25" t="s">
        <v>4558</v>
      </c>
      <c r="H2859" s="22" t="s">
        <v>1406</v>
      </c>
      <c r="I2859" s="25" t="s">
        <v>4822</v>
      </c>
      <c r="J2859" s="11" t="str">
        <f t="shared" si="255"/>
        <v>IC.IT.221806</v>
      </c>
      <c r="K2859" s="2" t="s">
        <v>1192</v>
      </c>
      <c r="L2859" t="str">
        <f t="shared" si="256"/>
        <v>Eye(s)</v>
      </c>
      <c r="M2859" s="12" t="str">
        <f t="shared" si="257"/>
        <v>PI.IC.IT.221806.01</v>
      </c>
      <c r="N2859" s="12"/>
      <c r="O2859" s="12" t="str">
        <f t="shared" si="258"/>
        <v>PH.IC.IT.221806.01</v>
      </c>
      <c r="Q2859" s="12" t="str">
        <f t="shared" si="259"/>
        <v>CL.IC.IT.221806.01</v>
      </c>
    </row>
    <row r="2860" spans="1:18" ht="15">
      <c r="A2860" s="25" t="s">
        <v>4089</v>
      </c>
      <c r="B2860" s="25"/>
      <c r="C2860" s="22" t="s">
        <v>5751</v>
      </c>
      <c r="D2860" s="25"/>
      <c r="E2860" s="2" t="s">
        <v>965</v>
      </c>
      <c r="F2860" s="25" t="s">
        <v>4857</v>
      </c>
      <c r="G2860" s="25" t="s">
        <v>4823</v>
      </c>
      <c r="H2860" s="22" t="s">
        <v>1419</v>
      </c>
      <c r="I2860" s="25" t="s">
        <v>4824</v>
      </c>
      <c r="J2860" s="11" t="str">
        <f t="shared" si="255"/>
        <v>IC.IT.221807</v>
      </c>
      <c r="K2860" s="2" t="s">
        <v>1192</v>
      </c>
      <c r="L2860" t="str">
        <f t="shared" si="256"/>
        <v>Ear(s)</v>
      </c>
      <c r="M2860" s="12" t="str">
        <f t="shared" si="257"/>
        <v>PI.IC.IT.221807.01</v>
      </c>
      <c r="N2860" s="12"/>
      <c r="O2860" s="12" t="str">
        <f t="shared" si="258"/>
        <v>PH.IC.IT.221807.01</v>
      </c>
      <c r="Q2860" s="12" t="str">
        <f t="shared" si="259"/>
        <v>CL.IC.IT.221807.01</v>
      </c>
    </row>
    <row r="2861" spans="1:18" ht="15">
      <c r="A2861" s="25" t="s">
        <v>4089</v>
      </c>
      <c r="B2861" s="25"/>
      <c r="C2861" s="22" t="s">
        <v>5751</v>
      </c>
      <c r="D2861" s="25"/>
      <c r="E2861" s="2" t="s">
        <v>965</v>
      </c>
      <c r="F2861" s="25" t="s">
        <v>4857</v>
      </c>
      <c r="G2861" s="25" t="s">
        <v>4064</v>
      </c>
      <c r="H2861" s="22" t="s">
        <v>1550</v>
      </c>
      <c r="I2861" s="25" t="s">
        <v>4064</v>
      </c>
      <c r="J2861" s="11" t="str">
        <f t="shared" si="255"/>
        <v>IC.IT.221808</v>
      </c>
      <c r="K2861" s="2" t="s">
        <v>1192</v>
      </c>
      <c r="L2861" t="str">
        <f t="shared" si="256"/>
        <v>Nose</v>
      </c>
      <c r="M2861" s="12" t="str">
        <f t="shared" si="257"/>
        <v>PI.IC.IT.221808.01</v>
      </c>
      <c r="N2861" s="12"/>
      <c r="O2861" s="12" t="str">
        <f t="shared" si="258"/>
        <v>PH.IC.IT.221808.01</v>
      </c>
      <c r="Q2861" s="12" t="str">
        <f t="shared" si="259"/>
        <v>CL.IC.IT.221808.01</v>
      </c>
    </row>
    <row r="2862" spans="1:18" ht="15">
      <c r="A2862" s="25" t="s">
        <v>4089</v>
      </c>
      <c r="B2862" s="25"/>
      <c r="C2862" s="22" t="s">
        <v>5751</v>
      </c>
      <c r="D2862" s="25"/>
      <c r="E2862" s="2" t="s">
        <v>965</v>
      </c>
      <c r="F2862" s="25" t="s">
        <v>4857</v>
      </c>
      <c r="G2862" s="25" t="s">
        <v>4825</v>
      </c>
      <c r="H2862" s="22" t="s">
        <v>1551</v>
      </c>
      <c r="I2862" s="25" t="s">
        <v>4825</v>
      </c>
      <c r="J2862" s="11" t="str">
        <f t="shared" si="255"/>
        <v>IC.IT.221809</v>
      </c>
      <c r="K2862" s="2" t="s">
        <v>1192</v>
      </c>
      <c r="L2862" t="str">
        <f t="shared" si="256"/>
        <v>Cheek</v>
      </c>
      <c r="M2862" s="12" t="str">
        <f t="shared" si="257"/>
        <v>PI.IC.IT.221809.01</v>
      </c>
      <c r="N2862" s="12"/>
      <c r="O2862" s="12" t="str">
        <f t="shared" si="258"/>
        <v>PH.IC.IT.221809.01</v>
      </c>
      <c r="Q2862" s="12" t="str">
        <f t="shared" si="259"/>
        <v>CL.IC.IT.221809.01</v>
      </c>
    </row>
    <row r="2863" spans="1:18" ht="15">
      <c r="A2863" s="25" t="s">
        <v>4089</v>
      </c>
      <c r="B2863" s="25"/>
      <c r="C2863" s="22" t="s">
        <v>5751</v>
      </c>
      <c r="D2863" s="25"/>
      <c r="E2863" s="2" t="s">
        <v>965</v>
      </c>
      <c r="F2863" s="25" t="s">
        <v>4857</v>
      </c>
      <c r="G2863" s="25" t="s">
        <v>4826</v>
      </c>
      <c r="H2863" s="22" t="s">
        <v>1571</v>
      </c>
      <c r="I2863" s="25" t="s">
        <v>4827</v>
      </c>
      <c r="J2863" s="11" t="str">
        <f t="shared" si="255"/>
        <v>IC.IT.221810</v>
      </c>
      <c r="K2863" s="2" t="s">
        <v>1192</v>
      </c>
      <c r="L2863" t="str">
        <f t="shared" si="256"/>
        <v>Lip upper</v>
      </c>
      <c r="M2863" s="12" t="str">
        <f t="shared" si="257"/>
        <v>PI.IC.IT.221810.01</v>
      </c>
      <c r="N2863" s="12"/>
      <c r="O2863" s="12" t="str">
        <f t="shared" si="258"/>
        <v>PH.IC.IT.221810.01</v>
      </c>
      <c r="Q2863" s="12" t="str">
        <f t="shared" si="259"/>
        <v>CL.IC.IT.221810.01</v>
      </c>
    </row>
    <row r="2864" spans="1:18" ht="15">
      <c r="A2864" s="25" t="s">
        <v>4089</v>
      </c>
      <c r="B2864" s="25"/>
      <c r="C2864" s="22" t="s">
        <v>5751</v>
      </c>
      <c r="D2864" s="25"/>
      <c r="E2864" s="2" t="s">
        <v>965</v>
      </c>
      <c r="F2864" s="25" t="s">
        <v>4857</v>
      </c>
      <c r="G2864" s="25" t="s">
        <v>4828</v>
      </c>
      <c r="H2864" s="22" t="s">
        <v>1298</v>
      </c>
      <c r="I2864" s="25" t="s">
        <v>4829</v>
      </c>
      <c r="J2864" s="11" t="str">
        <f t="shared" si="255"/>
        <v>IC.IT.221811</v>
      </c>
      <c r="K2864" s="2" t="s">
        <v>1192</v>
      </c>
      <c r="L2864" t="str">
        <f t="shared" si="256"/>
        <v>Lip lower</v>
      </c>
      <c r="M2864" s="12" t="str">
        <f t="shared" si="257"/>
        <v>PI.IC.IT.221811.01</v>
      </c>
      <c r="N2864" s="12"/>
      <c r="O2864" s="12" t="str">
        <f t="shared" si="258"/>
        <v>PH.IC.IT.221811.01</v>
      </c>
      <c r="Q2864" s="12" t="str">
        <f t="shared" si="259"/>
        <v>CL.IC.IT.221811.01</v>
      </c>
    </row>
    <row r="2865" spans="1:17" ht="15">
      <c r="A2865" s="25" t="s">
        <v>4089</v>
      </c>
      <c r="B2865" s="25"/>
      <c r="C2865" s="22" t="s">
        <v>5751</v>
      </c>
      <c r="D2865" s="25"/>
      <c r="E2865" s="2" t="s">
        <v>965</v>
      </c>
      <c r="F2865" s="25" t="s">
        <v>4857</v>
      </c>
      <c r="G2865" s="25" t="s">
        <v>4830</v>
      </c>
      <c r="H2865" s="22" t="s">
        <v>1299</v>
      </c>
      <c r="I2865" s="25" t="s">
        <v>4830</v>
      </c>
      <c r="J2865" s="11" t="str">
        <f t="shared" si="255"/>
        <v>IC.IT.221812</v>
      </c>
      <c r="K2865" s="2" t="s">
        <v>1192</v>
      </c>
      <c r="L2865" t="str">
        <f t="shared" si="256"/>
        <v>Jaw</v>
      </c>
      <c r="M2865" s="12" t="str">
        <f t="shared" si="257"/>
        <v>PI.IC.IT.221812.01</v>
      </c>
      <c r="N2865" s="12"/>
      <c r="O2865" s="12" t="str">
        <f t="shared" si="258"/>
        <v>PH.IC.IT.221812.01</v>
      </c>
      <c r="Q2865" s="12" t="str">
        <f t="shared" si="259"/>
        <v>CL.IC.IT.221812.01</v>
      </c>
    </row>
    <row r="2866" spans="1:17" ht="15">
      <c r="A2866" s="25" t="s">
        <v>4089</v>
      </c>
      <c r="B2866" s="25"/>
      <c r="C2866" s="22" t="s">
        <v>5751</v>
      </c>
      <c r="D2866" s="25"/>
      <c r="E2866" s="2" t="s">
        <v>965</v>
      </c>
      <c r="F2866" s="25" t="s">
        <v>4857</v>
      </c>
      <c r="G2866" s="25" t="s">
        <v>4113</v>
      </c>
      <c r="H2866" s="22" t="s">
        <v>1300</v>
      </c>
      <c r="I2866" s="25" t="s">
        <v>4113</v>
      </c>
      <c r="J2866" s="11" t="str">
        <f t="shared" si="255"/>
        <v>IC.IT.221813</v>
      </c>
      <c r="K2866" s="2" t="s">
        <v>1192</v>
      </c>
      <c r="L2866" t="str">
        <f t="shared" si="256"/>
        <v>Neck</v>
      </c>
      <c r="M2866" s="12" t="str">
        <f t="shared" si="257"/>
        <v>PI.IC.IT.221813.01</v>
      </c>
      <c r="N2866" s="12"/>
      <c r="O2866" s="12" t="str">
        <f t="shared" si="258"/>
        <v>PH.IC.IT.221813.01</v>
      </c>
      <c r="Q2866" s="12" t="str">
        <f t="shared" si="259"/>
        <v>CL.IC.IT.221813.01</v>
      </c>
    </row>
    <row r="2867" spans="1:17" ht="15">
      <c r="A2867" s="25" t="s">
        <v>4089</v>
      </c>
      <c r="B2867" s="25"/>
      <c r="C2867" s="22" t="s">
        <v>5751</v>
      </c>
      <c r="D2867" s="25"/>
      <c r="E2867" s="2" t="s">
        <v>965</v>
      </c>
      <c r="F2867" s="25" t="s">
        <v>4857</v>
      </c>
      <c r="G2867" s="25" t="s">
        <v>4114</v>
      </c>
      <c r="H2867" s="22" t="s">
        <v>1301</v>
      </c>
      <c r="I2867" s="25" t="s">
        <v>4115</v>
      </c>
      <c r="J2867" s="11" t="str">
        <f t="shared" si="255"/>
        <v>IC.IT.221814</v>
      </c>
      <c r="K2867" s="2" t="s">
        <v>1192</v>
      </c>
      <c r="L2867" t="str">
        <f t="shared" si="256"/>
        <v>Tracheostomy site</v>
      </c>
      <c r="M2867" s="12" t="str">
        <f t="shared" si="257"/>
        <v>PI.IC.IT.221814.01</v>
      </c>
      <c r="N2867" s="12"/>
      <c r="O2867" s="12" t="str">
        <f t="shared" si="258"/>
        <v>PH.IC.IT.221814.01</v>
      </c>
      <c r="Q2867" s="12" t="str">
        <f t="shared" si="259"/>
        <v>CL.IC.IT.221814.01</v>
      </c>
    </row>
    <row r="2868" spans="1:17" ht="15">
      <c r="A2868" s="25" t="s">
        <v>4089</v>
      </c>
      <c r="B2868" s="25"/>
      <c r="C2868" s="22" t="s">
        <v>5751</v>
      </c>
      <c r="D2868" s="25"/>
      <c r="E2868" s="2" t="s">
        <v>965</v>
      </c>
      <c r="F2868" s="25" t="s">
        <v>4857</v>
      </c>
      <c r="G2868" s="25" t="s">
        <v>4116</v>
      </c>
      <c r="H2868" s="22" t="s">
        <v>1468</v>
      </c>
      <c r="I2868" s="25" t="s">
        <v>4116</v>
      </c>
      <c r="J2868" s="11" t="str">
        <f t="shared" si="255"/>
        <v>IC.IT.221815</v>
      </c>
      <c r="K2868" s="2" t="s">
        <v>1192</v>
      </c>
      <c r="L2868" t="str">
        <f t="shared" si="256"/>
        <v>Chin</v>
      </c>
      <c r="M2868" s="12" t="str">
        <f t="shared" si="257"/>
        <v>PI.IC.IT.221815.01</v>
      </c>
      <c r="N2868" s="12"/>
      <c r="O2868" s="12" t="str">
        <f t="shared" si="258"/>
        <v>PH.IC.IT.221815.01</v>
      </c>
      <c r="Q2868" s="12" t="str">
        <f t="shared" si="259"/>
        <v>CL.IC.IT.221815.01</v>
      </c>
    </row>
    <row r="2869" spans="1:17" ht="15">
      <c r="A2869" s="25" t="s">
        <v>4089</v>
      </c>
      <c r="B2869" s="25"/>
      <c r="C2869" s="22" t="s">
        <v>5751</v>
      </c>
      <c r="D2869" s="25" t="s">
        <v>4913</v>
      </c>
      <c r="E2869" s="2" t="s">
        <v>967</v>
      </c>
      <c r="F2869" s="25" t="s">
        <v>4998</v>
      </c>
      <c r="G2869" s="25" t="s">
        <v>4692</v>
      </c>
      <c r="H2869" s="22" t="s">
        <v>1396</v>
      </c>
      <c r="I2869" s="25" t="s">
        <v>4692</v>
      </c>
      <c r="J2869" s="11" t="str">
        <f t="shared" si="255"/>
        <v>IC.IT.221901</v>
      </c>
      <c r="K2869" s="2" t="s">
        <v>1192</v>
      </c>
      <c r="L2869" t="str">
        <f t="shared" si="256"/>
        <v>Hip</v>
      </c>
      <c r="M2869" s="12" t="str">
        <f t="shared" si="257"/>
        <v>PI.IC.IT.221901.01</v>
      </c>
      <c r="N2869" s="12"/>
      <c r="O2869" s="12" t="str">
        <f t="shared" si="258"/>
        <v>PH.IC.IT.221901.01</v>
      </c>
      <c r="Q2869" s="12" t="str">
        <f t="shared" si="259"/>
        <v>CL.IC.IT.221901.01</v>
      </c>
    </row>
    <row r="2870" spans="1:17" ht="15">
      <c r="A2870" s="25" t="s">
        <v>4089</v>
      </c>
      <c r="B2870" s="25"/>
      <c r="C2870" s="22" t="s">
        <v>5751</v>
      </c>
      <c r="D2870" s="25"/>
      <c r="E2870" s="2" t="s">
        <v>967</v>
      </c>
      <c r="F2870" s="25" t="s">
        <v>4998</v>
      </c>
      <c r="G2870" s="25" t="s">
        <v>4693</v>
      </c>
      <c r="H2870" s="22" t="s">
        <v>1398</v>
      </c>
      <c r="I2870" s="25" t="s">
        <v>4693</v>
      </c>
      <c r="J2870" s="11" t="str">
        <f t="shared" si="255"/>
        <v>IC.IT.221902</v>
      </c>
      <c r="K2870" s="2" t="s">
        <v>1192</v>
      </c>
      <c r="L2870" t="str">
        <f t="shared" si="256"/>
        <v>Groin</v>
      </c>
      <c r="M2870" s="12" t="str">
        <f t="shared" si="257"/>
        <v>PI.IC.IT.221902.01</v>
      </c>
      <c r="N2870" s="12"/>
      <c r="O2870" s="12" t="str">
        <f t="shared" si="258"/>
        <v>PH.IC.IT.221902.01</v>
      </c>
      <c r="Q2870" s="12" t="str">
        <f t="shared" si="259"/>
        <v>CL.IC.IT.221902.01</v>
      </c>
    </row>
    <row r="2871" spans="1:17" ht="15">
      <c r="A2871" s="25" t="s">
        <v>4089</v>
      </c>
      <c r="B2871" s="25"/>
      <c r="C2871" s="22" t="s">
        <v>5751</v>
      </c>
      <c r="D2871" s="25"/>
      <c r="E2871" s="2" t="s">
        <v>967</v>
      </c>
      <c r="F2871" s="25" t="s">
        <v>4998</v>
      </c>
      <c r="G2871" s="25" t="s">
        <v>4127</v>
      </c>
      <c r="H2871" s="22" t="s">
        <v>1400</v>
      </c>
      <c r="I2871" s="25" t="s">
        <v>4127</v>
      </c>
      <c r="J2871" s="11" t="str">
        <f t="shared" si="255"/>
        <v>IC.IT.221903</v>
      </c>
      <c r="K2871" s="2" t="s">
        <v>1192</v>
      </c>
      <c r="L2871" t="str">
        <f t="shared" si="256"/>
        <v>Penis</v>
      </c>
      <c r="M2871" s="12" t="str">
        <f t="shared" si="257"/>
        <v>PI.IC.IT.221903.01</v>
      </c>
      <c r="N2871" s="12"/>
      <c r="O2871" s="12" t="str">
        <f t="shared" si="258"/>
        <v>PH.IC.IT.221903.01</v>
      </c>
      <c r="Q2871" s="12" t="str">
        <f t="shared" si="259"/>
        <v>CL.IC.IT.221903.01</v>
      </c>
    </row>
    <row r="2872" spans="1:17" ht="15">
      <c r="A2872" s="25" t="s">
        <v>4089</v>
      </c>
      <c r="B2872" s="25"/>
      <c r="C2872" s="22" t="s">
        <v>5751</v>
      </c>
      <c r="D2872" s="25"/>
      <c r="E2872" s="2" t="s">
        <v>967</v>
      </c>
      <c r="F2872" s="25" t="s">
        <v>4998</v>
      </c>
      <c r="G2872" s="25" t="s">
        <v>4128</v>
      </c>
      <c r="H2872" s="22" t="s">
        <v>1402</v>
      </c>
      <c r="I2872" s="25" t="s">
        <v>4128</v>
      </c>
      <c r="J2872" s="11" t="str">
        <f t="shared" si="255"/>
        <v>IC.IT.221904</v>
      </c>
      <c r="K2872" s="2" t="s">
        <v>1192</v>
      </c>
      <c r="L2872" t="str">
        <f t="shared" si="256"/>
        <v>Labia</v>
      </c>
      <c r="M2872" s="12" t="str">
        <f t="shared" si="257"/>
        <v>PI.IC.IT.221904.01</v>
      </c>
      <c r="N2872" s="12"/>
      <c r="O2872" s="12" t="str">
        <f t="shared" si="258"/>
        <v>PH.IC.IT.221904.01</v>
      </c>
      <c r="Q2872" s="12" t="str">
        <f t="shared" si="259"/>
        <v>CL.IC.IT.221904.01</v>
      </c>
    </row>
    <row r="2873" spans="1:17" ht="15">
      <c r="A2873" s="25" t="s">
        <v>4089</v>
      </c>
      <c r="B2873" s="25"/>
      <c r="C2873" s="22" t="s">
        <v>5751</v>
      </c>
      <c r="D2873" s="25"/>
      <c r="E2873" s="2" t="s">
        <v>967</v>
      </c>
      <c r="F2873" s="25" t="s">
        <v>4998</v>
      </c>
      <c r="G2873" s="25" t="s">
        <v>4129</v>
      </c>
      <c r="H2873" s="22" t="s">
        <v>1404</v>
      </c>
      <c r="I2873" s="25" t="s">
        <v>4694</v>
      </c>
      <c r="J2873" s="11" t="str">
        <f t="shared" si="255"/>
        <v>IC.IT.221905</v>
      </c>
      <c r="K2873" s="2" t="s">
        <v>1192</v>
      </c>
      <c r="L2873" t="str">
        <f t="shared" si="256"/>
        <v>Perineum</v>
      </c>
      <c r="M2873" s="12" t="str">
        <f t="shared" si="257"/>
        <v>PI.IC.IT.221905.01</v>
      </c>
      <c r="N2873" s="12"/>
      <c r="O2873" s="12" t="str">
        <f t="shared" si="258"/>
        <v>PH.IC.IT.221905.01</v>
      </c>
      <c r="Q2873" s="12" t="str">
        <f t="shared" si="259"/>
        <v>CL.IC.IT.221905.01</v>
      </c>
    </row>
    <row r="2874" spans="1:17" ht="15">
      <c r="A2874" s="25" t="s">
        <v>4089</v>
      </c>
      <c r="B2874" s="25"/>
      <c r="C2874" s="22" t="s">
        <v>5751</v>
      </c>
      <c r="D2874" s="25"/>
      <c r="E2874" s="2" t="s">
        <v>967</v>
      </c>
      <c r="F2874" s="25" t="s">
        <v>4998</v>
      </c>
      <c r="G2874" s="25" t="s">
        <v>4695</v>
      </c>
      <c r="H2874" s="22" t="s">
        <v>1406</v>
      </c>
      <c r="I2874" s="25" t="s">
        <v>4696</v>
      </c>
      <c r="J2874" s="11" t="str">
        <f t="shared" si="255"/>
        <v>IC.IT.221906</v>
      </c>
      <c r="K2874" s="2" t="s">
        <v>1192</v>
      </c>
      <c r="L2874" t="str">
        <f t="shared" si="256"/>
        <v>Buttock(s)</v>
      </c>
      <c r="M2874" s="12" t="str">
        <f t="shared" si="257"/>
        <v>PI.IC.IT.221906.01</v>
      </c>
      <c r="N2874" s="12"/>
      <c r="O2874" s="12" t="str">
        <f t="shared" si="258"/>
        <v>PH.IC.IT.221906.01</v>
      </c>
      <c r="Q2874" s="12" t="str">
        <f t="shared" si="259"/>
        <v>CL.IC.IT.221906.01</v>
      </c>
    </row>
    <row r="2875" spans="1:17" ht="15">
      <c r="A2875" s="25" t="s">
        <v>4089</v>
      </c>
      <c r="B2875" s="25"/>
      <c r="C2875" s="22" t="s">
        <v>5751</v>
      </c>
      <c r="D2875" s="25"/>
      <c r="E2875" s="2" t="s">
        <v>967</v>
      </c>
      <c r="F2875" s="25" t="s">
        <v>4998</v>
      </c>
      <c r="G2875" s="25" t="s">
        <v>4134</v>
      </c>
      <c r="H2875" s="22" t="s">
        <v>1419</v>
      </c>
      <c r="I2875" s="25" t="s">
        <v>4134</v>
      </c>
      <c r="J2875" s="11" t="str">
        <f t="shared" si="255"/>
        <v>IC.IT.221907</v>
      </c>
      <c r="K2875" s="2" t="s">
        <v>1192</v>
      </c>
      <c r="L2875" t="str">
        <f t="shared" si="256"/>
        <v>Rectum</v>
      </c>
      <c r="M2875" s="12" t="str">
        <f t="shared" si="257"/>
        <v>PI.IC.IT.221907.01</v>
      </c>
      <c r="N2875" s="12"/>
      <c r="O2875" s="12" t="str">
        <f t="shared" si="258"/>
        <v>PH.IC.IT.221907.01</v>
      </c>
      <c r="Q2875" s="12" t="str">
        <f t="shared" si="259"/>
        <v>CL.IC.IT.221907.01</v>
      </c>
    </row>
    <row r="2876" spans="1:17" ht="15">
      <c r="A2876" s="25" t="s">
        <v>4089</v>
      </c>
      <c r="B2876" s="25"/>
      <c r="C2876" s="22" t="s">
        <v>5751</v>
      </c>
      <c r="D2876" s="25"/>
      <c r="E2876" s="2" t="s">
        <v>967</v>
      </c>
      <c r="F2876" s="25" t="s">
        <v>4998</v>
      </c>
      <c r="G2876" s="25" t="s">
        <v>4135</v>
      </c>
      <c r="H2876" s="22" t="s">
        <v>1550</v>
      </c>
      <c r="I2876" s="25" t="s">
        <v>4135</v>
      </c>
      <c r="J2876" s="11" t="str">
        <f t="shared" si="255"/>
        <v>IC.IT.221908</v>
      </c>
      <c r="K2876" s="2" t="s">
        <v>1192</v>
      </c>
      <c r="L2876" t="str">
        <f t="shared" si="256"/>
        <v>Sacrum</v>
      </c>
      <c r="M2876" s="12" t="str">
        <f t="shared" si="257"/>
        <v>PI.IC.IT.221908.01</v>
      </c>
      <c r="N2876" s="12"/>
      <c r="O2876" s="12" t="str">
        <f t="shared" si="258"/>
        <v>PH.IC.IT.221908.01</v>
      </c>
      <c r="Q2876" s="12" t="str">
        <f t="shared" si="259"/>
        <v>CL.IC.IT.221908.01</v>
      </c>
    </row>
    <row r="2877" spans="1:17" ht="15">
      <c r="A2877" s="25" t="s">
        <v>4089</v>
      </c>
      <c r="B2877" s="25"/>
      <c r="C2877" s="22" t="s">
        <v>5751</v>
      </c>
      <c r="D2877" s="25"/>
      <c r="E2877" s="2" t="s">
        <v>967</v>
      </c>
      <c r="F2877" s="25" t="s">
        <v>4998</v>
      </c>
      <c r="G2877" s="25" t="s">
        <v>4136</v>
      </c>
      <c r="H2877" s="22" t="s">
        <v>1551</v>
      </c>
      <c r="I2877" s="25" t="s">
        <v>4136</v>
      </c>
      <c r="J2877" s="11" t="str">
        <f t="shared" si="255"/>
        <v>IC.IT.221909</v>
      </c>
      <c r="K2877" s="2" t="s">
        <v>1192</v>
      </c>
      <c r="L2877" t="str">
        <f t="shared" si="256"/>
        <v>Coccyx</v>
      </c>
      <c r="M2877" s="12" t="str">
        <f t="shared" si="257"/>
        <v>PI.IC.IT.221909.01</v>
      </c>
      <c r="N2877" s="12"/>
      <c r="O2877" s="12" t="str">
        <f t="shared" si="258"/>
        <v>PH.IC.IT.221909.01</v>
      </c>
      <c r="Q2877" s="12" t="str">
        <f t="shared" si="259"/>
        <v>CL.IC.IT.221909.01</v>
      </c>
    </row>
    <row r="2878" spans="1:17" ht="15">
      <c r="A2878" s="25" t="s">
        <v>4089</v>
      </c>
      <c r="B2878" s="25"/>
      <c r="C2878" s="22" t="s">
        <v>5751</v>
      </c>
      <c r="D2878" s="25"/>
      <c r="E2878" s="2" t="s">
        <v>967</v>
      </c>
      <c r="F2878" s="25" t="s">
        <v>4998</v>
      </c>
      <c r="G2878" s="25" t="s">
        <v>4137</v>
      </c>
      <c r="H2878" s="22" t="s">
        <v>1571</v>
      </c>
      <c r="I2878" s="25" t="s">
        <v>4137</v>
      </c>
      <c r="J2878" s="11" t="str">
        <f t="shared" si="255"/>
        <v>IC.IT.221910</v>
      </c>
      <c r="K2878" s="2" t="s">
        <v>1192</v>
      </c>
      <c r="L2878" t="str">
        <f t="shared" si="256"/>
        <v>Scrotum</v>
      </c>
      <c r="M2878" s="12" t="str">
        <f t="shared" si="257"/>
        <v>PI.IC.IT.221910.01</v>
      </c>
      <c r="N2878" s="12"/>
      <c r="O2878" s="12" t="str">
        <f t="shared" si="258"/>
        <v>PH.IC.IT.221910.01</v>
      </c>
      <c r="Q2878" s="12" t="str">
        <f t="shared" si="259"/>
        <v>CL.IC.IT.221910.01</v>
      </c>
    </row>
    <row r="2879" spans="1:17" ht="15">
      <c r="A2879" s="25" t="s">
        <v>4089</v>
      </c>
      <c r="B2879" s="25"/>
      <c r="C2879" s="22" t="s">
        <v>5751</v>
      </c>
      <c r="D2879" s="25" t="s">
        <v>4957</v>
      </c>
      <c r="E2879" s="2" t="s">
        <v>6396</v>
      </c>
      <c r="F2879" s="25" t="s">
        <v>4861</v>
      </c>
      <c r="G2879" s="25" t="s">
        <v>4568</v>
      </c>
      <c r="H2879" s="22" t="s">
        <v>1396</v>
      </c>
      <c r="I2879" s="25" t="s">
        <v>4568</v>
      </c>
      <c r="J2879" s="11" t="str">
        <f t="shared" si="255"/>
        <v>IC.IT.222001</v>
      </c>
      <c r="K2879" s="2" t="s">
        <v>1192</v>
      </c>
      <c r="L2879" t="str">
        <f t="shared" si="256"/>
        <v>Shoulder</v>
      </c>
      <c r="M2879" s="12" t="str">
        <f t="shared" si="257"/>
        <v>PI.IC.IT.222001.01</v>
      </c>
      <c r="N2879" s="12"/>
      <c r="O2879" s="12" t="str">
        <f t="shared" si="258"/>
        <v>PH.IC.IT.222001.01</v>
      </c>
      <c r="Q2879" s="12" t="str">
        <f t="shared" si="259"/>
        <v>CL.IC.IT.222001.01</v>
      </c>
    </row>
    <row r="2880" spans="1:17" ht="15">
      <c r="A2880" s="25" t="s">
        <v>4089</v>
      </c>
      <c r="B2880" s="25"/>
      <c r="C2880" s="22" t="s">
        <v>5751</v>
      </c>
      <c r="D2880" s="25"/>
      <c r="E2880" s="2" t="s">
        <v>6396</v>
      </c>
      <c r="F2880" s="25" t="s">
        <v>4861</v>
      </c>
      <c r="G2880" s="25" t="s">
        <v>4968</v>
      </c>
      <c r="H2880" s="22" t="s">
        <v>1398</v>
      </c>
      <c r="I2880" s="25" t="s">
        <v>4968</v>
      </c>
      <c r="J2880" s="11" t="str">
        <f t="shared" si="255"/>
        <v>IC.IT.222002</v>
      </c>
      <c r="K2880" s="2" t="s">
        <v>1192</v>
      </c>
      <c r="L2880" t="str">
        <f t="shared" si="256"/>
        <v>Clavicle</v>
      </c>
      <c r="M2880" s="12" t="str">
        <f t="shared" si="257"/>
        <v>PI.IC.IT.222002.01</v>
      </c>
      <c r="N2880" s="12"/>
      <c r="O2880" s="12" t="str">
        <f t="shared" si="258"/>
        <v>PH.IC.IT.222002.01</v>
      </c>
      <c r="Q2880" s="12" t="str">
        <f t="shared" si="259"/>
        <v>CL.IC.IT.222002.01</v>
      </c>
    </row>
    <row r="2881" spans="1:17" ht="15">
      <c r="A2881" s="25" t="s">
        <v>4089</v>
      </c>
      <c r="B2881" s="25"/>
      <c r="C2881" s="22" t="s">
        <v>5751</v>
      </c>
      <c r="D2881" s="25"/>
      <c r="E2881" s="2" t="s">
        <v>6396</v>
      </c>
      <c r="F2881" s="25" t="s">
        <v>4861</v>
      </c>
      <c r="G2881" s="25" t="s">
        <v>4800</v>
      </c>
      <c r="H2881" s="22" t="s">
        <v>1400</v>
      </c>
      <c r="I2881" s="25" t="s">
        <v>4800</v>
      </c>
      <c r="J2881" s="11" t="str">
        <f t="shared" si="255"/>
        <v>IC.IT.222003</v>
      </c>
      <c r="K2881" s="2" t="s">
        <v>1192</v>
      </c>
      <c r="L2881" t="str">
        <f t="shared" si="256"/>
        <v>Breast</v>
      </c>
      <c r="M2881" s="12" t="str">
        <f t="shared" si="257"/>
        <v>PI.IC.IT.222003.01</v>
      </c>
      <c r="N2881" s="12"/>
      <c r="O2881" s="12" t="str">
        <f t="shared" si="258"/>
        <v>PH.IC.IT.222003.01</v>
      </c>
      <c r="Q2881" s="12" t="str">
        <f t="shared" si="259"/>
        <v>CL.IC.IT.222003.01</v>
      </c>
    </row>
    <row r="2882" spans="1:17" ht="15">
      <c r="A2882" s="25" t="s">
        <v>4089</v>
      </c>
      <c r="B2882" s="25"/>
      <c r="C2882" s="22" t="s">
        <v>5751</v>
      </c>
      <c r="D2882" s="25"/>
      <c r="E2882" s="2" t="s">
        <v>6396</v>
      </c>
      <c r="F2882" s="25" t="s">
        <v>4861</v>
      </c>
      <c r="G2882" s="25" t="s">
        <v>3988</v>
      </c>
      <c r="H2882" s="22" t="s">
        <v>1402</v>
      </c>
      <c r="I2882" s="25" t="s">
        <v>3988</v>
      </c>
      <c r="J2882" s="11" t="str">
        <f t="shared" si="255"/>
        <v>IC.IT.222004</v>
      </c>
      <c r="K2882" s="2" t="s">
        <v>1192</v>
      </c>
      <c r="L2882" t="str">
        <f t="shared" si="256"/>
        <v>Sternum</v>
      </c>
      <c r="M2882" s="12" t="str">
        <f t="shared" si="257"/>
        <v>PI.IC.IT.222004.01</v>
      </c>
      <c r="N2882" s="12"/>
      <c r="O2882" s="12" t="str">
        <f t="shared" si="258"/>
        <v>PH.IC.IT.222004.01</v>
      </c>
      <c r="Q2882" s="12" t="str">
        <f t="shared" si="259"/>
        <v>CL.IC.IT.222004.01</v>
      </c>
    </row>
    <row r="2883" spans="1:17" ht="15">
      <c r="A2883" s="25" t="s">
        <v>4089</v>
      </c>
      <c r="B2883" s="25"/>
      <c r="C2883" s="22" t="s">
        <v>5751</v>
      </c>
      <c r="D2883" s="25"/>
      <c r="E2883" s="2" t="s">
        <v>6396</v>
      </c>
      <c r="F2883" s="25" t="s">
        <v>4861</v>
      </c>
      <c r="G2883" s="25" t="s">
        <v>4386</v>
      </c>
      <c r="H2883" s="22" t="s">
        <v>1404</v>
      </c>
      <c r="I2883" s="25" t="s">
        <v>4386</v>
      </c>
      <c r="J2883" s="11" t="str">
        <f t="shared" si="255"/>
        <v>IC.IT.222005</v>
      </c>
      <c r="K2883" s="2" t="s">
        <v>1192</v>
      </c>
      <c r="L2883" t="str">
        <f t="shared" si="256"/>
        <v>Chest</v>
      </c>
      <c r="M2883" s="12" t="str">
        <f t="shared" si="257"/>
        <v>PI.IC.IT.222005.01</v>
      </c>
      <c r="N2883" s="12"/>
      <c r="O2883" s="12" t="str">
        <f t="shared" si="258"/>
        <v>PH.IC.IT.222005.01</v>
      </c>
      <c r="Q2883" s="12" t="str">
        <f t="shared" si="259"/>
        <v>CL.IC.IT.222005.01</v>
      </c>
    </row>
    <row r="2884" spans="1:17" ht="15">
      <c r="A2884" s="25" t="s">
        <v>4089</v>
      </c>
      <c r="B2884" s="25"/>
      <c r="C2884" s="22" t="s">
        <v>5751</v>
      </c>
      <c r="D2884" s="25"/>
      <c r="E2884" s="2" t="s">
        <v>6396</v>
      </c>
      <c r="F2884" s="25" t="s">
        <v>4861</v>
      </c>
      <c r="G2884" s="25" t="s">
        <v>4801</v>
      </c>
      <c r="H2884" s="22" t="s">
        <v>1406</v>
      </c>
      <c r="I2884" s="25" t="s">
        <v>4801</v>
      </c>
      <c r="J2884" s="11" t="str">
        <f t="shared" si="255"/>
        <v>IC.IT.222006</v>
      </c>
      <c r="K2884" s="2" t="s">
        <v>1192</v>
      </c>
      <c r="L2884" t="str">
        <f t="shared" si="256"/>
        <v>Mediastinal</v>
      </c>
      <c r="M2884" s="12" t="str">
        <f t="shared" si="257"/>
        <v>PI.IC.IT.222006.01</v>
      </c>
      <c r="N2884" s="12"/>
      <c r="O2884" s="12" t="str">
        <f t="shared" si="258"/>
        <v>PH.IC.IT.222006.01</v>
      </c>
      <c r="Q2884" s="12" t="str">
        <f t="shared" si="259"/>
        <v>CL.IC.IT.222006.01</v>
      </c>
    </row>
    <row r="2885" spans="1:17" ht="15">
      <c r="A2885" s="25" t="s">
        <v>4089</v>
      </c>
      <c r="B2885" s="25"/>
      <c r="C2885" s="22" t="s">
        <v>5751</v>
      </c>
      <c r="D2885" s="25"/>
      <c r="E2885" s="2" t="s">
        <v>6396</v>
      </c>
      <c r="F2885" s="25" t="s">
        <v>4861</v>
      </c>
      <c r="G2885" s="25" t="s">
        <v>1234</v>
      </c>
      <c r="H2885" s="22" t="s">
        <v>1419</v>
      </c>
      <c r="I2885" s="25" t="s">
        <v>1234</v>
      </c>
      <c r="J2885" s="11" t="str">
        <f t="shared" si="255"/>
        <v>IC.IT.222007</v>
      </c>
      <c r="K2885" s="2" t="s">
        <v>1192</v>
      </c>
      <c r="L2885" t="str">
        <f t="shared" si="256"/>
        <v>Back</v>
      </c>
      <c r="M2885" s="12" t="str">
        <f t="shared" si="257"/>
        <v>PI.IC.IT.222007.01</v>
      </c>
      <c r="N2885" s="12"/>
      <c r="O2885" s="12" t="str">
        <f t="shared" si="258"/>
        <v>PH.IC.IT.222007.01</v>
      </c>
      <c r="Q2885" s="12" t="str">
        <f t="shared" si="259"/>
        <v>CL.IC.IT.222007.01</v>
      </c>
    </row>
    <row r="2886" spans="1:17" ht="15">
      <c r="A2886" s="25" t="s">
        <v>4089</v>
      </c>
      <c r="B2886" s="25"/>
      <c r="C2886" s="22" t="s">
        <v>5751</v>
      </c>
      <c r="D2886" s="25"/>
      <c r="E2886" s="2" t="s">
        <v>6396</v>
      </c>
      <c r="F2886" s="25" t="s">
        <v>4861</v>
      </c>
      <c r="G2886" s="25" t="s">
        <v>4105</v>
      </c>
      <c r="H2886" s="22" t="s">
        <v>1550</v>
      </c>
      <c r="I2886" s="25" t="s">
        <v>4105</v>
      </c>
      <c r="J2886" s="11" t="str">
        <f t="shared" si="255"/>
        <v>IC.IT.222008</v>
      </c>
      <c r="K2886" s="2" t="s">
        <v>1192</v>
      </c>
      <c r="L2886" t="str">
        <f t="shared" si="256"/>
        <v>Spine</v>
      </c>
      <c r="M2886" s="12" t="str">
        <f t="shared" si="257"/>
        <v>PI.IC.IT.222008.01</v>
      </c>
      <c r="N2886" s="12"/>
      <c r="O2886" s="12" t="str">
        <f t="shared" si="258"/>
        <v>PH.IC.IT.222008.01</v>
      </c>
      <c r="Q2886" s="12" t="str">
        <f t="shared" si="259"/>
        <v>CL.IC.IT.222008.01</v>
      </c>
    </row>
    <row r="2887" spans="1:17" ht="15">
      <c r="A2887" s="25" t="s">
        <v>4089</v>
      </c>
      <c r="B2887" s="25"/>
      <c r="C2887" s="22" t="s">
        <v>5751</v>
      </c>
      <c r="D2887" s="25"/>
      <c r="E2887" s="2" t="s">
        <v>6396</v>
      </c>
      <c r="F2887" s="25" t="s">
        <v>4861</v>
      </c>
      <c r="G2887" s="25" t="s">
        <v>4802</v>
      </c>
      <c r="H2887" s="22" t="s">
        <v>1551</v>
      </c>
      <c r="I2887" s="25" t="s">
        <v>4802</v>
      </c>
      <c r="J2887" s="11" t="str">
        <f t="shared" si="255"/>
        <v>IC.IT.222009</v>
      </c>
      <c r="K2887" s="2" t="s">
        <v>1192</v>
      </c>
      <c r="L2887" t="str">
        <f t="shared" si="256"/>
        <v>Scapula</v>
      </c>
      <c r="M2887" s="12" t="str">
        <f t="shared" si="257"/>
        <v>PI.IC.IT.222009.01</v>
      </c>
      <c r="N2887" s="12"/>
      <c r="O2887" s="12" t="str">
        <f t="shared" si="258"/>
        <v>PH.IC.IT.222009.01</v>
      </c>
      <c r="Q2887" s="12" t="str">
        <f t="shared" si="259"/>
        <v>CL.IC.IT.222009.01</v>
      </c>
    </row>
    <row r="2888" spans="1:17" ht="15">
      <c r="A2888" s="25" t="s">
        <v>4089</v>
      </c>
      <c r="B2888" s="25"/>
      <c r="C2888" s="22" t="s">
        <v>5751</v>
      </c>
      <c r="D2888" s="25" t="s">
        <v>5114</v>
      </c>
      <c r="E2888" s="2" t="s">
        <v>5577</v>
      </c>
      <c r="F2888" s="25" t="s">
        <v>5255</v>
      </c>
      <c r="G2888" s="25" t="s">
        <v>1937</v>
      </c>
      <c r="H2888" s="22" t="s">
        <v>1396</v>
      </c>
      <c r="I2888" s="25" t="s">
        <v>1937</v>
      </c>
      <c r="J2888" s="11" t="str">
        <f t="shared" si="255"/>
        <v>IC.IT.222101</v>
      </c>
      <c r="K2888" s="2" t="s">
        <v>1192</v>
      </c>
      <c r="L2888" t="str">
        <f t="shared" si="256"/>
        <v>Pink</v>
      </c>
      <c r="M2888" s="12" t="str">
        <f t="shared" si="257"/>
        <v>PI.IC.IT.222101.01</v>
      </c>
      <c r="N2888" s="12"/>
      <c r="O2888" s="12" t="str">
        <f t="shared" si="258"/>
        <v>PH.IC.IT.222101.01</v>
      </c>
      <c r="Q2888" s="12" t="str">
        <f t="shared" si="259"/>
        <v>CL.IC.IT.222101.01</v>
      </c>
    </row>
    <row r="2889" spans="1:17" ht="15">
      <c r="A2889" s="25" t="s">
        <v>4089</v>
      </c>
      <c r="B2889" s="25"/>
      <c r="C2889" s="22" t="s">
        <v>5751</v>
      </c>
      <c r="D2889" s="25"/>
      <c r="E2889" s="2" t="s">
        <v>5577</v>
      </c>
      <c r="F2889" s="25" t="s">
        <v>5255</v>
      </c>
      <c r="G2889" s="25" t="s">
        <v>1560</v>
      </c>
      <c r="H2889" s="22" t="s">
        <v>1398</v>
      </c>
      <c r="I2889" s="25" t="s">
        <v>1560</v>
      </c>
      <c r="J2889" s="11" t="str">
        <f t="shared" si="255"/>
        <v>IC.IT.222102</v>
      </c>
      <c r="K2889" s="2" t="s">
        <v>1192</v>
      </c>
      <c r="L2889" t="str">
        <f t="shared" si="256"/>
        <v>Red</v>
      </c>
      <c r="M2889" s="12" t="str">
        <f t="shared" si="257"/>
        <v>PI.IC.IT.222102.01</v>
      </c>
      <c r="N2889" s="12"/>
      <c r="O2889" s="12" t="str">
        <f t="shared" si="258"/>
        <v>PH.IC.IT.222102.01</v>
      </c>
      <c r="Q2889" s="12" t="str">
        <f t="shared" si="259"/>
        <v>CL.IC.IT.222102.01</v>
      </c>
    </row>
    <row r="2890" spans="1:17" ht="15">
      <c r="A2890" s="25" t="s">
        <v>4089</v>
      </c>
      <c r="B2890" s="25"/>
      <c r="C2890" s="22" t="s">
        <v>5751</v>
      </c>
      <c r="D2890" s="25"/>
      <c r="E2890" s="2" t="s">
        <v>5577</v>
      </c>
      <c r="F2890" s="25" t="s">
        <v>5255</v>
      </c>
      <c r="G2890" s="25" t="s">
        <v>2103</v>
      </c>
      <c r="H2890" s="22" t="s">
        <v>1400</v>
      </c>
      <c r="I2890" s="25" t="s">
        <v>2103</v>
      </c>
      <c r="J2890" s="11" t="str">
        <f t="shared" si="255"/>
        <v>IC.IT.222103</v>
      </c>
      <c r="K2890" s="2" t="s">
        <v>1192</v>
      </c>
      <c r="L2890" t="str">
        <f t="shared" si="256"/>
        <v>Yellow</v>
      </c>
      <c r="M2890" s="12" t="str">
        <f t="shared" si="257"/>
        <v>PI.IC.IT.222103.01</v>
      </c>
      <c r="N2890" s="12"/>
      <c r="O2890" s="12" t="str">
        <f t="shared" si="258"/>
        <v>PH.IC.IT.222103.01</v>
      </c>
      <c r="Q2890" s="12" t="str">
        <f t="shared" si="259"/>
        <v>CL.IC.IT.222103.01</v>
      </c>
    </row>
    <row r="2891" spans="1:17" ht="15">
      <c r="A2891" s="25" t="s">
        <v>4089</v>
      </c>
      <c r="B2891" s="25"/>
      <c r="C2891" s="22" t="s">
        <v>5751</v>
      </c>
      <c r="D2891" s="25"/>
      <c r="E2891" s="2" t="s">
        <v>5577</v>
      </c>
      <c r="F2891" s="25" t="s">
        <v>5255</v>
      </c>
      <c r="G2891" s="25" t="s">
        <v>3124</v>
      </c>
      <c r="H2891" s="22" t="s">
        <v>1402</v>
      </c>
      <c r="I2891" s="25" t="s">
        <v>3124</v>
      </c>
      <c r="J2891" s="11" t="str">
        <f t="shared" si="255"/>
        <v>IC.IT.222104</v>
      </c>
      <c r="K2891" s="2" t="s">
        <v>1192</v>
      </c>
      <c r="L2891" t="str">
        <f t="shared" si="256"/>
        <v>White</v>
      </c>
      <c r="M2891" s="12" t="str">
        <f t="shared" si="257"/>
        <v>PI.IC.IT.222104.01</v>
      </c>
      <c r="N2891" s="12"/>
      <c r="O2891" s="12" t="str">
        <f t="shared" si="258"/>
        <v>PH.IC.IT.222104.01</v>
      </c>
      <c r="Q2891" s="12" t="str">
        <f t="shared" si="259"/>
        <v>CL.IC.IT.222104.01</v>
      </c>
    </row>
    <row r="2892" spans="1:17" ht="15">
      <c r="A2892" s="25" t="s">
        <v>4089</v>
      </c>
      <c r="B2892" s="25"/>
      <c r="C2892" s="22" t="s">
        <v>5751</v>
      </c>
      <c r="D2892" s="25"/>
      <c r="E2892" s="2" t="s">
        <v>5577</v>
      </c>
      <c r="F2892" s="25" t="s">
        <v>5255</v>
      </c>
      <c r="G2892" s="25" t="s">
        <v>4944</v>
      </c>
      <c r="H2892" s="22" t="s">
        <v>1404</v>
      </c>
      <c r="I2892" s="25" t="s">
        <v>4944</v>
      </c>
      <c r="J2892" s="11" t="str">
        <f t="shared" si="255"/>
        <v>IC.IT.222105</v>
      </c>
      <c r="K2892" s="2" t="s">
        <v>1192</v>
      </c>
      <c r="L2892" t="str">
        <f t="shared" si="256"/>
        <v>Gray</v>
      </c>
      <c r="M2892" s="12" t="str">
        <f t="shared" si="257"/>
        <v>PI.IC.IT.222105.01</v>
      </c>
      <c r="N2892" s="12"/>
      <c r="O2892" s="12" t="str">
        <f t="shared" si="258"/>
        <v>PH.IC.IT.222105.01</v>
      </c>
      <c r="Q2892" s="12" t="str">
        <f t="shared" si="259"/>
        <v>CL.IC.IT.222105.01</v>
      </c>
    </row>
    <row r="2893" spans="1:17" ht="15">
      <c r="A2893" s="25" t="s">
        <v>4089</v>
      </c>
      <c r="B2893" s="25"/>
      <c r="C2893" s="22" t="s">
        <v>5751</v>
      </c>
      <c r="D2893" s="25"/>
      <c r="E2893" s="2" t="s">
        <v>5577</v>
      </c>
      <c r="F2893" s="25" t="s">
        <v>5255</v>
      </c>
      <c r="G2893" s="25" t="s">
        <v>1436</v>
      </c>
      <c r="H2893" s="22" t="s">
        <v>1406</v>
      </c>
      <c r="I2893" s="25" t="s">
        <v>1436</v>
      </c>
      <c r="J2893" s="11" t="str">
        <f t="shared" si="255"/>
        <v>IC.IT.222106</v>
      </c>
      <c r="K2893" s="2" t="s">
        <v>1192</v>
      </c>
      <c r="L2893" t="str">
        <f t="shared" si="256"/>
        <v>Tan</v>
      </c>
      <c r="M2893" s="12" t="str">
        <f t="shared" si="257"/>
        <v>PI.IC.IT.222106.01</v>
      </c>
      <c r="N2893" s="12"/>
      <c r="O2893" s="12" t="str">
        <f t="shared" si="258"/>
        <v>PH.IC.IT.222106.01</v>
      </c>
      <c r="Q2893" s="12" t="str">
        <f t="shared" si="259"/>
        <v>CL.IC.IT.222106.01</v>
      </c>
    </row>
    <row r="2894" spans="1:17" ht="15">
      <c r="A2894" s="25" t="s">
        <v>4089</v>
      </c>
      <c r="B2894" s="25"/>
      <c r="C2894" s="22" t="s">
        <v>5751</v>
      </c>
      <c r="D2894" s="25"/>
      <c r="E2894" s="2" t="s">
        <v>5577</v>
      </c>
      <c r="F2894" s="25" t="s">
        <v>5255</v>
      </c>
      <c r="G2894" s="25" t="s">
        <v>1434</v>
      </c>
      <c r="H2894" s="22" t="s">
        <v>1419</v>
      </c>
      <c r="I2894" s="25" t="s">
        <v>1434</v>
      </c>
      <c r="J2894" s="11" t="str">
        <f t="shared" si="255"/>
        <v>IC.IT.222107</v>
      </c>
      <c r="K2894" s="2" t="s">
        <v>1192</v>
      </c>
      <c r="L2894" t="str">
        <f t="shared" si="256"/>
        <v>Green</v>
      </c>
      <c r="M2894" s="12" t="str">
        <f t="shared" si="257"/>
        <v>PI.IC.IT.222107.01</v>
      </c>
      <c r="N2894" s="12"/>
      <c r="O2894" s="12" t="str">
        <f t="shared" si="258"/>
        <v>PH.IC.IT.222107.01</v>
      </c>
      <c r="Q2894" s="12" t="str">
        <f t="shared" si="259"/>
        <v>CL.IC.IT.222107.01</v>
      </c>
    </row>
    <row r="2895" spans="1:17" ht="15">
      <c r="A2895" s="25" t="s">
        <v>4089</v>
      </c>
      <c r="B2895" s="25"/>
      <c r="C2895" s="22" t="s">
        <v>5751</v>
      </c>
      <c r="D2895" s="25"/>
      <c r="E2895" s="2" t="s">
        <v>5577</v>
      </c>
      <c r="F2895" s="25" t="s">
        <v>5255</v>
      </c>
      <c r="G2895" s="25" t="s">
        <v>2618</v>
      </c>
      <c r="H2895" s="22" t="s">
        <v>1550</v>
      </c>
      <c r="I2895" s="25" t="s">
        <v>2618</v>
      </c>
      <c r="J2895" s="11" t="str">
        <f t="shared" si="255"/>
        <v>IC.IT.222108</v>
      </c>
      <c r="K2895" s="2" t="s">
        <v>1192</v>
      </c>
      <c r="L2895" t="str">
        <f t="shared" si="256"/>
        <v>Black</v>
      </c>
      <c r="M2895" s="12" t="str">
        <f t="shared" si="257"/>
        <v>PI.IC.IT.222108.01</v>
      </c>
      <c r="N2895" s="12"/>
      <c r="O2895" s="12" t="str">
        <f t="shared" si="258"/>
        <v>PH.IC.IT.222108.01</v>
      </c>
      <c r="Q2895" s="12" t="str">
        <f t="shared" si="259"/>
        <v>CL.IC.IT.222108.01</v>
      </c>
    </row>
    <row r="2896" spans="1:17" ht="15">
      <c r="A2896" s="25" t="s">
        <v>4089</v>
      </c>
      <c r="B2896" s="25"/>
      <c r="C2896" s="22" t="s">
        <v>5751</v>
      </c>
      <c r="D2896" s="25" t="s">
        <v>5116</v>
      </c>
      <c r="E2896" s="2" t="s">
        <v>5751</v>
      </c>
      <c r="F2896" s="25" t="s">
        <v>5256</v>
      </c>
      <c r="G2896" s="25" t="s">
        <v>4947</v>
      </c>
      <c r="H2896" s="22" t="s">
        <v>1396</v>
      </c>
      <c r="I2896" s="25" t="s">
        <v>4808</v>
      </c>
      <c r="J2896" s="11" t="str">
        <f t="shared" si="255"/>
        <v>IC.IT.222201</v>
      </c>
      <c r="K2896" s="2" t="s">
        <v>1192</v>
      </c>
      <c r="L2896" t="str">
        <f t="shared" si="256"/>
        <v xml:space="preserve">      Present on admit: specify date</v>
      </c>
      <c r="M2896" s="12" t="str">
        <f t="shared" si="257"/>
        <v>PI.IC.IT.222201.01</v>
      </c>
      <c r="N2896" s="12"/>
      <c r="O2896" s="12" t="str">
        <f t="shared" si="258"/>
        <v>PH.IC.IT.222201.01</v>
      </c>
      <c r="Q2896" s="12" t="str">
        <f t="shared" si="259"/>
        <v>CL.IC.IT.222201.01</v>
      </c>
    </row>
    <row r="2897" spans="1:17" ht="15">
      <c r="A2897" s="25" t="s">
        <v>4089</v>
      </c>
      <c r="B2897" s="25"/>
      <c r="C2897" s="22" t="s">
        <v>5751</v>
      </c>
      <c r="D2897" s="25"/>
      <c r="E2897" s="2" t="s">
        <v>5751</v>
      </c>
      <c r="F2897" s="25" t="s">
        <v>5256</v>
      </c>
      <c r="G2897" s="25" t="s">
        <v>4809</v>
      </c>
      <c r="H2897" s="22" t="s">
        <v>1398</v>
      </c>
      <c r="I2897" s="25" t="s">
        <v>4810</v>
      </c>
      <c r="J2897" s="11" t="str">
        <f t="shared" si="255"/>
        <v>IC.IT.222202</v>
      </c>
      <c r="K2897" s="2" t="s">
        <v>1192</v>
      </c>
      <c r="L2897" t="str">
        <f t="shared" si="256"/>
        <v xml:space="preserve">      Noted at this time: specify date</v>
      </c>
      <c r="M2897" s="12" t="str">
        <f t="shared" si="257"/>
        <v>PI.IC.IT.222202.01</v>
      </c>
      <c r="N2897" s="12"/>
      <c r="O2897" s="12" t="str">
        <f t="shared" si="258"/>
        <v>PH.IC.IT.222202.01</v>
      </c>
      <c r="Q2897" s="12" t="str">
        <f t="shared" si="259"/>
        <v>CL.IC.IT.222202.01</v>
      </c>
    </row>
    <row r="2898" spans="1:17" ht="15">
      <c r="A2898" s="25" t="s">
        <v>4089</v>
      </c>
      <c r="B2898" s="25"/>
      <c r="C2898" s="22" t="s">
        <v>5751</v>
      </c>
      <c r="D2898" s="25" t="s">
        <v>4838</v>
      </c>
      <c r="E2898" s="2" t="s">
        <v>5753</v>
      </c>
      <c r="F2898" s="25" t="s">
        <v>5256</v>
      </c>
      <c r="G2898" s="25" t="s">
        <v>4812</v>
      </c>
      <c r="H2898" s="22" t="s">
        <v>1396</v>
      </c>
      <c r="I2898" s="25" t="s">
        <v>4813</v>
      </c>
      <c r="J2898" s="11" t="str">
        <f t="shared" si="255"/>
        <v>IC.IT.222301</v>
      </c>
      <c r="K2898" s="2" t="s">
        <v>1192</v>
      </c>
      <c r="L2898" t="str">
        <f t="shared" si="256"/>
        <v xml:space="preserve">      Stage I: intact skin non-blanchable redness</v>
      </c>
      <c r="M2898" s="12" t="str">
        <f t="shared" si="257"/>
        <v>PI.IC.IT.222301.01</v>
      </c>
      <c r="N2898" s="12"/>
      <c r="O2898" s="12" t="str">
        <f t="shared" si="258"/>
        <v>PH.IC.IT.222301.01</v>
      </c>
      <c r="Q2898" s="12" t="str">
        <f t="shared" si="259"/>
        <v>CL.IC.IT.222301.01</v>
      </c>
    </row>
    <row r="2899" spans="1:17" ht="15">
      <c r="A2899" s="25" t="s">
        <v>4089</v>
      </c>
      <c r="B2899" s="25"/>
      <c r="C2899" s="22" t="s">
        <v>5751</v>
      </c>
      <c r="D2899" s="25"/>
      <c r="E2899" s="2" t="s">
        <v>5753</v>
      </c>
      <c r="F2899" s="25" t="s">
        <v>5256</v>
      </c>
      <c r="G2899" s="25" t="s">
        <v>4814</v>
      </c>
      <c r="H2899" s="22" t="s">
        <v>1398</v>
      </c>
      <c r="I2899" s="25" t="s">
        <v>4815</v>
      </c>
      <c r="J2899" s="11" t="str">
        <f t="shared" si="255"/>
        <v>IC.IT.222302</v>
      </c>
      <c r="K2899" s="2" t="s">
        <v>1192</v>
      </c>
      <c r="L2899" t="str">
        <f t="shared" si="256"/>
        <v xml:space="preserve">      Stage II: partial thickness or blister</v>
      </c>
      <c r="M2899" s="12" t="str">
        <f t="shared" si="257"/>
        <v>PI.IC.IT.222302.01</v>
      </c>
      <c r="N2899" s="12"/>
      <c r="O2899" s="12" t="str">
        <f t="shared" si="258"/>
        <v>PH.IC.IT.222302.01</v>
      </c>
      <c r="Q2899" s="12" t="str">
        <f t="shared" si="259"/>
        <v>CL.IC.IT.222302.01</v>
      </c>
    </row>
    <row r="2900" spans="1:17" ht="15">
      <c r="A2900" s="25" t="s">
        <v>4089</v>
      </c>
      <c r="B2900" s="25"/>
      <c r="C2900" s="22" t="s">
        <v>5751</v>
      </c>
      <c r="D2900" s="25"/>
      <c r="E2900" s="2" t="s">
        <v>5753</v>
      </c>
      <c r="F2900" s="25" t="s">
        <v>5256</v>
      </c>
      <c r="G2900" s="25" t="s">
        <v>4958</v>
      </c>
      <c r="H2900" s="22" t="s">
        <v>1400</v>
      </c>
      <c r="I2900" s="25" t="s">
        <v>4959</v>
      </c>
      <c r="J2900" s="11" t="str">
        <f t="shared" si="255"/>
        <v>IC.IT.222303</v>
      </c>
      <c r="K2900" s="2" t="s">
        <v>1192</v>
      </c>
      <c r="L2900" t="str">
        <f t="shared" si="256"/>
        <v xml:space="preserve">      Stage III: full thickness, subcutaneous fat seen</v>
      </c>
      <c r="M2900" s="12" t="str">
        <f t="shared" si="257"/>
        <v>PI.IC.IT.222303.01</v>
      </c>
      <c r="N2900" s="12"/>
      <c r="O2900" s="12" t="str">
        <f t="shared" si="258"/>
        <v>PH.IC.IT.222303.01</v>
      </c>
      <c r="Q2900" s="12" t="str">
        <f t="shared" si="259"/>
        <v>CL.IC.IT.222303.01</v>
      </c>
    </row>
    <row r="2901" spans="1:17" ht="15">
      <c r="A2901" s="25" t="s">
        <v>4089</v>
      </c>
      <c r="B2901" s="25"/>
      <c r="C2901" s="22" t="s">
        <v>5751</v>
      </c>
      <c r="D2901" s="25"/>
      <c r="E2901" s="2" t="s">
        <v>5753</v>
      </c>
      <c r="F2901" s="25" t="s">
        <v>5256</v>
      </c>
      <c r="G2901" s="25" t="s">
        <v>195</v>
      </c>
      <c r="H2901" s="22" t="s">
        <v>1402</v>
      </c>
      <c r="I2901" s="25" t="s">
        <v>4960</v>
      </c>
      <c r="J2901" s="11" t="str">
        <f t="shared" si="255"/>
        <v>IC.IT.222304</v>
      </c>
      <c r="K2901" s="2" t="s">
        <v>1192</v>
      </c>
      <c r="L2901" t="str">
        <f t="shared" si="256"/>
        <v xml:space="preserve">      Stage IV: full thickness bone, tendon or muscle seen</v>
      </c>
      <c r="M2901" s="12" t="str">
        <f t="shared" si="257"/>
        <v>PI.IC.IT.222304.01</v>
      </c>
      <c r="N2901" s="12"/>
      <c r="O2901" s="12" t="str">
        <f t="shared" si="258"/>
        <v>PH.IC.IT.222304.01</v>
      </c>
      <c r="Q2901" s="12" t="str">
        <f t="shared" si="259"/>
        <v>CL.IC.IT.222304.01</v>
      </c>
    </row>
    <row r="2902" spans="1:17" ht="15">
      <c r="A2902" s="25" t="s">
        <v>4089</v>
      </c>
      <c r="B2902" s="25"/>
      <c r="C2902" s="22" t="s">
        <v>5751</v>
      </c>
      <c r="D2902" s="25"/>
      <c r="E2902" s="2" t="s">
        <v>5753</v>
      </c>
      <c r="F2902" s="25" t="s">
        <v>5256</v>
      </c>
      <c r="G2902" s="25" t="s">
        <v>5121</v>
      </c>
      <c r="H2902" s="22" t="s">
        <v>1404</v>
      </c>
      <c r="I2902" s="25" t="s">
        <v>5122</v>
      </c>
      <c r="J2902" s="11" t="str">
        <f t="shared" si="255"/>
        <v>IC.IT.222305</v>
      </c>
      <c r="K2902" s="2" t="s">
        <v>1192</v>
      </c>
      <c r="L2902" t="str">
        <f t="shared" si="256"/>
        <v xml:space="preserve">      Suspected Deep Tissue Injury</v>
      </c>
      <c r="M2902" s="12" t="str">
        <f t="shared" si="257"/>
        <v>PI.IC.IT.222305.01</v>
      </c>
      <c r="N2902" s="12"/>
      <c r="O2902" s="12" t="str">
        <f t="shared" si="258"/>
        <v>PH.IC.IT.222305.01</v>
      </c>
      <c r="Q2902" s="12" t="str">
        <f t="shared" si="259"/>
        <v>CL.IC.IT.222305.01</v>
      </c>
    </row>
    <row r="2903" spans="1:17" ht="15">
      <c r="A2903" s="25" t="s">
        <v>4089</v>
      </c>
      <c r="B2903" s="25"/>
      <c r="C2903" s="22" t="s">
        <v>5751</v>
      </c>
      <c r="D2903" s="25"/>
      <c r="E2903" s="2" t="s">
        <v>5753</v>
      </c>
      <c r="F2903" s="25" t="s">
        <v>5256</v>
      </c>
      <c r="G2903" s="25" t="s">
        <v>5123</v>
      </c>
      <c r="H2903" s="22" t="s">
        <v>1406</v>
      </c>
      <c r="I2903" s="25" t="s">
        <v>5124</v>
      </c>
      <c r="J2903" s="11" t="str">
        <f t="shared" si="255"/>
        <v>IC.IT.222306</v>
      </c>
      <c r="K2903" s="2" t="s">
        <v>1192</v>
      </c>
      <c r="L2903" t="str">
        <f t="shared" si="256"/>
        <v xml:space="preserve">      Unstageable: covered by slough or eschar</v>
      </c>
      <c r="M2903" s="12" t="str">
        <f t="shared" si="257"/>
        <v>PI.IC.IT.222306.01</v>
      </c>
      <c r="N2903" s="12"/>
      <c r="O2903" s="12" t="str">
        <f t="shared" si="258"/>
        <v>PH.IC.IT.222306.01</v>
      </c>
      <c r="Q2903" s="12" t="str">
        <f t="shared" si="259"/>
        <v>CL.IC.IT.222306.01</v>
      </c>
    </row>
    <row r="2904" spans="1:17" ht="15">
      <c r="A2904" s="25" t="s">
        <v>4089</v>
      </c>
      <c r="B2904" s="25"/>
      <c r="C2904" s="22" t="s">
        <v>5751</v>
      </c>
      <c r="D2904" s="25" t="s">
        <v>4707</v>
      </c>
      <c r="E2904" s="2" t="s">
        <v>6583</v>
      </c>
      <c r="F2904" s="25" t="s">
        <v>5012</v>
      </c>
      <c r="G2904" s="25" t="s">
        <v>1001</v>
      </c>
      <c r="H2904" s="22" t="s">
        <v>1396</v>
      </c>
      <c r="I2904" s="25" t="s">
        <v>1001</v>
      </c>
      <c r="J2904" s="11" t="str">
        <f t="shared" si="255"/>
        <v>IC.IT.222401</v>
      </c>
      <c r="K2904" s="2" t="s">
        <v>1192</v>
      </c>
      <c r="L2904" t="str">
        <f t="shared" si="256"/>
        <v>None</v>
      </c>
      <c r="M2904" s="12" t="str">
        <f t="shared" si="257"/>
        <v>PI.IC.IT.222401.01</v>
      </c>
      <c r="N2904" s="12"/>
      <c r="O2904" s="12" t="str">
        <f t="shared" si="258"/>
        <v>PH.IC.IT.222401.01</v>
      </c>
      <c r="Q2904" s="12" t="str">
        <f t="shared" si="259"/>
        <v>CL.IC.IT.222401.01</v>
      </c>
    </row>
    <row r="2905" spans="1:17" ht="15">
      <c r="A2905" s="25" t="s">
        <v>4089</v>
      </c>
      <c r="B2905" s="25"/>
      <c r="C2905" s="22" t="s">
        <v>5751</v>
      </c>
      <c r="D2905" s="25"/>
      <c r="E2905" s="2" t="s">
        <v>6583</v>
      </c>
      <c r="F2905" s="25" t="s">
        <v>5012</v>
      </c>
      <c r="G2905" s="25" t="s">
        <v>4722</v>
      </c>
      <c r="H2905" s="22" t="s">
        <v>1398</v>
      </c>
      <c r="I2905" s="25" t="s">
        <v>4723</v>
      </c>
      <c r="J2905" s="11" t="str">
        <f t="shared" si="255"/>
        <v>IC.IT.222402</v>
      </c>
      <c r="K2905" s="2" t="s">
        <v>1192</v>
      </c>
      <c r="L2905" t="str">
        <f t="shared" si="256"/>
        <v>Subcutaneous tissue</v>
      </c>
      <c r="M2905" s="12" t="str">
        <f t="shared" si="257"/>
        <v>PI.IC.IT.222402.01</v>
      </c>
      <c r="N2905" s="12"/>
      <c r="O2905" s="12" t="str">
        <f t="shared" si="258"/>
        <v>PH.IC.IT.222402.01</v>
      </c>
      <c r="Q2905" s="12" t="str">
        <f t="shared" si="259"/>
        <v>CL.IC.IT.222402.01</v>
      </c>
    </row>
    <row r="2906" spans="1:17" ht="15">
      <c r="A2906" s="25" t="s">
        <v>4089</v>
      </c>
      <c r="B2906" s="25"/>
      <c r="C2906" s="22" t="s">
        <v>5751</v>
      </c>
      <c r="D2906" s="25"/>
      <c r="E2906" s="2" t="s">
        <v>6583</v>
      </c>
      <c r="F2906" s="25" t="s">
        <v>5012</v>
      </c>
      <c r="G2906" s="25" t="s">
        <v>4596</v>
      </c>
      <c r="H2906" s="22" t="s">
        <v>1400</v>
      </c>
      <c r="I2906" s="25" t="s">
        <v>4596</v>
      </c>
      <c r="J2906" s="11" t="str">
        <f t="shared" si="255"/>
        <v>IC.IT.222403</v>
      </c>
      <c r="K2906" s="2" t="s">
        <v>1192</v>
      </c>
      <c r="L2906" t="str">
        <f t="shared" si="256"/>
        <v>Fascia</v>
      </c>
      <c r="M2906" s="12" t="str">
        <f t="shared" si="257"/>
        <v>PI.IC.IT.222403.01</v>
      </c>
      <c r="N2906" s="12"/>
      <c r="O2906" s="12" t="str">
        <f t="shared" si="258"/>
        <v>PH.IC.IT.222403.01</v>
      </c>
      <c r="Q2906" s="12" t="str">
        <f t="shared" si="259"/>
        <v>CL.IC.IT.222403.01</v>
      </c>
    </row>
    <row r="2907" spans="1:17" ht="15">
      <c r="A2907" s="25" t="s">
        <v>4089</v>
      </c>
      <c r="B2907" s="25"/>
      <c r="C2907" s="22" t="s">
        <v>5751</v>
      </c>
      <c r="D2907" s="25"/>
      <c r="E2907" s="2" t="s">
        <v>6583</v>
      </c>
      <c r="F2907" s="25" t="s">
        <v>5012</v>
      </c>
      <c r="G2907" s="25" t="s">
        <v>4597</v>
      </c>
      <c r="H2907" s="22" t="s">
        <v>1402</v>
      </c>
      <c r="I2907" s="25" t="s">
        <v>4597</v>
      </c>
      <c r="J2907" s="11" t="str">
        <f t="shared" si="255"/>
        <v>IC.IT.222404</v>
      </c>
      <c r="K2907" s="2" t="s">
        <v>1192</v>
      </c>
      <c r="L2907" t="str">
        <f t="shared" si="256"/>
        <v>Pins</v>
      </c>
      <c r="M2907" s="12" t="str">
        <f t="shared" si="257"/>
        <v>PI.IC.IT.222404.01</v>
      </c>
      <c r="N2907" s="12"/>
      <c r="O2907" s="12" t="str">
        <f t="shared" si="258"/>
        <v>PH.IC.IT.222404.01</v>
      </c>
      <c r="Q2907" s="12" t="str">
        <f t="shared" si="259"/>
        <v>CL.IC.IT.222404.01</v>
      </c>
    </row>
    <row r="2908" spans="1:17" ht="15">
      <c r="A2908" s="25" t="s">
        <v>4089</v>
      </c>
      <c r="B2908" s="25"/>
      <c r="C2908" s="22" t="s">
        <v>5751</v>
      </c>
      <c r="D2908" s="25"/>
      <c r="E2908" s="2" t="s">
        <v>6583</v>
      </c>
      <c r="F2908" s="25" t="s">
        <v>5012</v>
      </c>
      <c r="G2908" s="25" t="s">
        <v>1213</v>
      </c>
      <c r="H2908" s="22" t="s">
        <v>1404</v>
      </c>
      <c r="I2908" s="25" t="s">
        <v>1213</v>
      </c>
      <c r="J2908" s="11" t="str">
        <f t="shared" si="255"/>
        <v>IC.IT.222405</v>
      </c>
      <c r="K2908" s="2" t="s">
        <v>1192</v>
      </c>
      <c r="L2908" t="str">
        <f t="shared" si="256"/>
        <v>Prosthesis</v>
      </c>
      <c r="M2908" s="12" t="str">
        <f t="shared" si="257"/>
        <v>PI.IC.IT.222405.01</v>
      </c>
      <c r="N2908" s="12"/>
      <c r="O2908" s="12" t="str">
        <f t="shared" si="258"/>
        <v>PH.IC.IT.222405.01</v>
      </c>
      <c r="Q2908" s="12" t="str">
        <f t="shared" si="259"/>
        <v>CL.IC.IT.222405.01</v>
      </c>
    </row>
    <row r="2909" spans="1:17" ht="15">
      <c r="A2909" s="25" t="s">
        <v>4089</v>
      </c>
      <c r="B2909" s="25"/>
      <c r="C2909" s="22" t="s">
        <v>5751</v>
      </c>
      <c r="D2909" s="25"/>
      <c r="E2909" s="2" t="s">
        <v>6583</v>
      </c>
      <c r="F2909" s="25" t="s">
        <v>5012</v>
      </c>
      <c r="G2909" s="25" t="s">
        <v>4598</v>
      </c>
      <c r="H2909" s="22" t="s">
        <v>1406</v>
      </c>
      <c r="I2909" s="25" t="s">
        <v>4598</v>
      </c>
      <c r="J2909" s="11" t="str">
        <f t="shared" si="255"/>
        <v>IC.IT.222406</v>
      </c>
      <c r="K2909" s="2" t="s">
        <v>1192</v>
      </c>
      <c r="L2909" t="str">
        <f t="shared" si="256"/>
        <v>Tendon</v>
      </c>
      <c r="M2909" s="12" t="str">
        <f t="shared" si="257"/>
        <v>PI.IC.IT.222406.01</v>
      </c>
      <c r="N2909" s="12"/>
      <c r="O2909" s="12" t="str">
        <f t="shared" si="258"/>
        <v>PH.IC.IT.222406.01</v>
      </c>
      <c r="Q2909" s="12" t="str">
        <f t="shared" si="259"/>
        <v>CL.IC.IT.222406.01</v>
      </c>
    </row>
    <row r="2910" spans="1:17" ht="15">
      <c r="A2910" s="25" t="s">
        <v>4089</v>
      </c>
      <c r="B2910" s="25"/>
      <c r="C2910" s="22" t="s">
        <v>5751</v>
      </c>
      <c r="D2910" s="25"/>
      <c r="E2910" s="2" t="s">
        <v>6583</v>
      </c>
      <c r="F2910" s="25" t="s">
        <v>5012</v>
      </c>
      <c r="G2910" s="25" t="s">
        <v>4599</v>
      </c>
      <c r="H2910" s="22" t="s">
        <v>1419</v>
      </c>
      <c r="I2910" s="25" t="s">
        <v>4599</v>
      </c>
      <c r="J2910" s="11" t="str">
        <f t="shared" si="255"/>
        <v>IC.IT.222407</v>
      </c>
      <c r="K2910" s="2" t="s">
        <v>1192</v>
      </c>
      <c r="L2910" t="str">
        <f t="shared" si="256"/>
        <v>Bone</v>
      </c>
      <c r="M2910" s="12" t="str">
        <f t="shared" si="257"/>
        <v>PI.IC.IT.222407.01</v>
      </c>
      <c r="N2910" s="12"/>
      <c r="O2910" s="12" t="str">
        <f t="shared" si="258"/>
        <v>PH.IC.IT.222407.01</v>
      </c>
      <c r="Q2910" s="12" t="str">
        <f t="shared" si="259"/>
        <v>CL.IC.IT.222407.01</v>
      </c>
    </row>
    <row r="2911" spans="1:17" ht="15">
      <c r="A2911" s="25" t="s">
        <v>4089</v>
      </c>
      <c r="B2911" s="25"/>
      <c r="C2911" s="22" t="s">
        <v>5751</v>
      </c>
      <c r="D2911" s="25"/>
      <c r="E2911" s="2" t="s">
        <v>6583</v>
      </c>
      <c r="F2911" s="25" t="s">
        <v>5012</v>
      </c>
      <c r="G2911" s="25" t="s">
        <v>4759</v>
      </c>
      <c r="H2911" s="22" t="s">
        <v>1550</v>
      </c>
      <c r="I2911" s="25" t="s">
        <v>4760</v>
      </c>
      <c r="J2911" s="11" t="str">
        <f t="shared" si="255"/>
        <v>IC.IT.222408</v>
      </c>
      <c r="K2911" s="2" t="s">
        <v>1192</v>
      </c>
      <c r="L2911" t="str">
        <f t="shared" si="256"/>
        <v>Joint capsule</v>
      </c>
      <c r="M2911" s="12" t="str">
        <f t="shared" si="257"/>
        <v>PI.IC.IT.222408.01</v>
      </c>
      <c r="N2911" s="12"/>
      <c r="O2911" s="12" t="str">
        <f t="shared" si="258"/>
        <v>PH.IC.IT.222408.01</v>
      </c>
      <c r="Q2911" s="12" t="str">
        <f t="shared" si="259"/>
        <v>CL.IC.IT.222408.01</v>
      </c>
    </row>
    <row r="2912" spans="1:17" ht="15">
      <c r="A2912" s="25" t="s">
        <v>4089</v>
      </c>
      <c r="B2912" s="25"/>
      <c r="C2912" s="22" t="s">
        <v>5751</v>
      </c>
      <c r="D2912" s="25" t="s">
        <v>3097</v>
      </c>
      <c r="E2912" s="2" t="s">
        <v>7711</v>
      </c>
      <c r="F2912" s="25" t="s">
        <v>5013</v>
      </c>
      <c r="G2912" s="25" t="s">
        <v>4762</v>
      </c>
      <c r="H2912" s="22" t="s">
        <v>1396</v>
      </c>
      <c r="I2912" s="25" t="s">
        <v>1001</v>
      </c>
      <c r="J2912" s="11" t="str">
        <f t="shared" si="255"/>
        <v>IC.IT.222501</v>
      </c>
      <c r="K2912" s="2" t="s">
        <v>1192</v>
      </c>
      <c r="L2912" t="str">
        <f t="shared" si="256"/>
        <v xml:space="preserve">     Stabilization none</v>
      </c>
      <c r="M2912" s="12" t="str">
        <f t="shared" si="257"/>
        <v>PI.IC.IT.222501.01</v>
      </c>
      <c r="N2912" s="12"/>
      <c r="O2912" s="12" t="str">
        <f t="shared" si="258"/>
        <v>PH.IC.IT.222501.01</v>
      </c>
      <c r="Q2912" s="12" t="str">
        <f t="shared" si="259"/>
        <v>CL.IC.IT.222501.01</v>
      </c>
    </row>
    <row r="2913" spans="1:25" ht="15">
      <c r="A2913" s="25" t="s">
        <v>4089</v>
      </c>
      <c r="B2913" s="25"/>
      <c r="C2913" s="22" t="s">
        <v>5751</v>
      </c>
      <c r="D2913" s="25"/>
      <c r="E2913" s="2" t="s">
        <v>7711</v>
      </c>
      <c r="F2913" s="25" t="s">
        <v>5013</v>
      </c>
      <c r="G2913" s="25" t="s">
        <v>4763</v>
      </c>
      <c r="H2913" s="22" t="s">
        <v>1398</v>
      </c>
      <c r="I2913" s="25" t="s">
        <v>2124</v>
      </c>
      <c r="J2913" s="11" t="str">
        <f t="shared" si="255"/>
        <v>IC.IT.222502</v>
      </c>
      <c r="K2913" s="2" t="s">
        <v>1192</v>
      </c>
      <c r="L2913" t="str">
        <f t="shared" si="256"/>
        <v xml:space="preserve">     Stabilization abdominal binder</v>
      </c>
      <c r="M2913" s="12" t="str">
        <f t="shared" si="257"/>
        <v>PI.IC.IT.222502.01</v>
      </c>
      <c r="N2913" s="12"/>
      <c r="O2913" s="12" t="str">
        <f t="shared" si="258"/>
        <v>PH.IC.IT.222502.01</v>
      </c>
      <c r="Q2913" s="12" t="str">
        <f t="shared" si="259"/>
        <v>CL.IC.IT.222502.01</v>
      </c>
    </row>
    <row r="2914" spans="1:25" ht="15">
      <c r="A2914" s="25" t="s">
        <v>4089</v>
      </c>
      <c r="B2914" s="25"/>
      <c r="C2914" s="22" t="s">
        <v>5751</v>
      </c>
      <c r="D2914" s="25"/>
      <c r="E2914" s="2" t="s">
        <v>7711</v>
      </c>
      <c r="F2914" s="25" t="s">
        <v>5013</v>
      </c>
      <c r="G2914" s="25" t="s">
        <v>4630</v>
      </c>
      <c r="H2914" s="22" t="s">
        <v>1400</v>
      </c>
      <c r="I2914" s="25" t="s">
        <v>2126</v>
      </c>
      <c r="J2914" s="11" t="str">
        <f t="shared" si="255"/>
        <v>IC.IT.222503</v>
      </c>
      <c r="K2914" s="2" t="s">
        <v>1192</v>
      </c>
      <c r="L2914" t="str">
        <f t="shared" si="256"/>
        <v xml:space="preserve">     Stabilization ace wrap</v>
      </c>
      <c r="M2914" s="12" t="str">
        <f t="shared" si="257"/>
        <v>PI.IC.IT.222503.01</v>
      </c>
      <c r="N2914" s="12"/>
      <c r="O2914" s="12" t="str">
        <f t="shared" si="258"/>
        <v>PH.IC.IT.222503.01</v>
      </c>
      <c r="Q2914" s="12" t="str">
        <f t="shared" si="259"/>
        <v>CL.IC.IT.222503.01</v>
      </c>
    </row>
    <row r="2915" spans="1:25" ht="15">
      <c r="A2915" s="25" t="s">
        <v>4089</v>
      </c>
      <c r="B2915" s="25"/>
      <c r="C2915" s="22" t="s">
        <v>5751</v>
      </c>
      <c r="D2915" s="25"/>
      <c r="E2915" s="2" t="s">
        <v>7711</v>
      </c>
      <c r="F2915" s="25" t="s">
        <v>5013</v>
      </c>
      <c r="G2915" s="25" t="s">
        <v>4892</v>
      </c>
      <c r="H2915" s="22" t="s">
        <v>1402</v>
      </c>
      <c r="I2915" s="25" t="s">
        <v>2128</v>
      </c>
      <c r="J2915" s="11" t="str">
        <f t="shared" si="255"/>
        <v>IC.IT.222504</v>
      </c>
      <c r="K2915" s="2" t="s">
        <v>1192</v>
      </c>
      <c r="L2915" t="str">
        <f t="shared" si="256"/>
        <v xml:space="preserve">     Stabilization montgomery straps</v>
      </c>
      <c r="M2915" s="12" t="str">
        <f t="shared" si="257"/>
        <v>PI.IC.IT.222504.01</v>
      </c>
      <c r="N2915" s="12"/>
      <c r="O2915" s="12" t="str">
        <f t="shared" si="258"/>
        <v>PH.IC.IT.222504.01</v>
      </c>
      <c r="Q2915" s="12" t="str">
        <f t="shared" si="259"/>
        <v>CL.IC.IT.222504.01</v>
      </c>
    </row>
    <row r="2916" spans="1:25" ht="15">
      <c r="A2916" s="25" t="s">
        <v>4089</v>
      </c>
      <c r="B2916" s="25"/>
      <c r="C2916" s="22" t="s">
        <v>5751</v>
      </c>
      <c r="D2916" s="25" t="s">
        <v>4710</v>
      </c>
      <c r="E2916" s="2" t="s">
        <v>9453</v>
      </c>
      <c r="F2916" s="25" t="s">
        <v>5013</v>
      </c>
      <c r="G2916" s="25" t="s">
        <v>4894</v>
      </c>
      <c r="H2916" s="22" t="s">
        <v>1396</v>
      </c>
      <c r="I2916" s="25" t="s">
        <v>3922</v>
      </c>
      <c r="J2916" s="11" t="str">
        <f t="shared" si="255"/>
        <v>IC.IT.222601</v>
      </c>
      <c r="K2916" s="2" t="s">
        <v>1192</v>
      </c>
      <c r="L2916" t="str">
        <f t="shared" si="256"/>
        <v xml:space="preserve">     Open wound</v>
      </c>
      <c r="M2916" s="12" t="str">
        <f t="shared" si="257"/>
        <v>PI.IC.IT.222601.01</v>
      </c>
      <c r="N2916" s="12"/>
      <c r="O2916" s="12" t="str">
        <f t="shared" si="258"/>
        <v>PH.IC.IT.222601.01</v>
      </c>
      <c r="Q2916" s="12" t="str">
        <f t="shared" si="259"/>
        <v>CL.IC.IT.222601.01</v>
      </c>
    </row>
    <row r="2917" spans="1:25" ht="15">
      <c r="A2917" s="25" t="s">
        <v>4089</v>
      </c>
      <c r="B2917" s="25"/>
      <c r="C2917" s="22" t="s">
        <v>5751</v>
      </c>
      <c r="D2917" s="25"/>
      <c r="E2917" s="2" t="s">
        <v>9453</v>
      </c>
      <c r="F2917" s="25" t="s">
        <v>5013</v>
      </c>
      <c r="G2917" s="25" t="s">
        <v>3342</v>
      </c>
      <c r="H2917" s="22" t="s">
        <v>1398</v>
      </c>
      <c r="I2917" s="25" t="s">
        <v>3343</v>
      </c>
      <c r="J2917" s="11" t="str">
        <f t="shared" si="255"/>
        <v>IC.IT.222602</v>
      </c>
      <c r="K2917" s="2" t="s">
        <v>1192</v>
      </c>
      <c r="L2917" t="str">
        <f t="shared" si="256"/>
        <v xml:space="preserve">     Sutures</v>
      </c>
      <c r="M2917" s="12" t="str">
        <f t="shared" si="257"/>
        <v>PI.IC.IT.222602.01</v>
      </c>
      <c r="N2917" s="12"/>
      <c r="O2917" s="12" t="str">
        <f t="shared" si="258"/>
        <v>PH.IC.IT.222602.01</v>
      </c>
      <c r="Q2917" s="12" t="str">
        <f t="shared" si="259"/>
        <v>CL.IC.IT.222602.01</v>
      </c>
    </row>
    <row r="2918" spans="1:25" ht="15">
      <c r="A2918" s="25" t="s">
        <v>4089</v>
      </c>
      <c r="B2918" s="25"/>
      <c r="C2918" s="22" t="s">
        <v>5751</v>
      </c>
      <c r="D2918" s="25"/>
      <c r="E2918" s="2" t="s">
        <v>9453</v>
      </c>
      <c r="F2918" s="25" t="s">
        <v>5013</v>
      </c>
      <c r="G2918" s="25" t="s">
        <v>4895</v>
      </c>
      <c r="H2918" s="22" t="s">
        <v>1400</v>
      </c>
      <c r="I2918" s="25" t="s">
        <v>3920</v>
      </c>
      <c r="J2918" s="11" t="str">
        <f t="shared" si="255"/>
        <v>IC.IT.222603</v>
      </c>
      <c r="K2918" s="2" t="s">
        <v>1192</v>
      </c>
      <c r="L2918" t="str">
        <f t="shared" si="256"/>
        <v xml:space="preserve">     Glue</v>
      </c>
      <c r="M2918" s="12" t="str">
        <f t="shared" si="257"/>
        <v>PI.IC.IT.222603.01</v>
      </c>
      <c r="N2918" s="12"/>
      <c r="O2918" s="12" t="str">
        <f t="shared" si="258"/>
        <v>PH.IC.IT.222603.01</v>
      </c>
      <c r="Q2918" s="12" t="str">
        <f t="shared" si="259"/>
        <v>CL.IC.IT.222603.01</v>
      </c>
    </row>
    <row r="2919" spans="1:25" ht="15">
      <c r="A2919" s="25" t="s">
        <v>4089</v>
      </c>
      <c r="B2919" s="25"/>
      <c r="C2919" s="22" t="s">
        <v>5751</v>
      </c>
      <c r="D2919" s="25"/>
      <c r="E2919" s="2" t="s">
        <v>9453</v>
      </c>
      <c r="F2919" s="25" t="s">
        <v>5013</v>
      </c>
      <c r="G2919" s="25" t="s">
        <v>4896</v>
      </c>
      <c r="H2919" s="22" t="s">
        <v>1402</v>
      </c>
      <c r="I2919" s="25" t="s">
        <v>3642</v>
      </c>
      <c r="J2919" s="11" t="str">
        <f t="shared" si="255"/>
        <v>IC.IT.222604</v>
      </c>
      <c r="K2919" s="2" t="s">
        <v>1192</v>
      </c>
      <c r="L2919" t="str">
        <f t="shared" si="256"/>
        <v xml:space="preserve">     Staples</v>
      </c>
      <c r="M2919" s="12" t="str">
        <f t="shared" si="257"/>
        <v>PI.IC.IT.222604.01</v>
      </c>
      <c r="N2919" s="12"/>
      <c r="O2919" s="12" t="str">
        <f t="shared" si="258"/>
        <v>PH.IC.IT.222604.01</v>
      </c>
      <c r="Q2919" s="12" t="str">
        <f t="shared" si="259"/>
        <v>CL.IC.IT.222604.01</v>
      </c>
    </row>
    <row r="2920" spans="1:25" ht="15">
      <c r="A2920" s="25" t="s">
        <v>4089</v>
      </c>
      <c r="B2920" s="25"/>
      <c r="C2920" s="22" t="s">
        <v>5751</v>
      </c>
      <c r="D2920" s="25"/>
      <c r="E2920" s="2" t="s">
        <v>9453</v>
      </c>
      <c r="F2920" s="25" t="s">
        <v>5013</v>
      </c>
      <c r="G2920" s="25" t="s">
        <v>4897</v>
      </c>
      <c r="H2920" s="22" t="s">
        <v>1404</v>
      </c>
      <c r="I2920" s="25" t="s">
        <v>4898</v>
      </c>
      <c r="J2920" s="11" t="str">
        <f t="shared" si="255"/>
        <v>IC.IT.222605</v>
      </c>
      <c r="K2920" s="2" t="s">
        <v>1192</v>
      </c>
      <c r="L2920" t="str">
        <f t="shared" si="256"/>
        <v xml:space="preserve">     Steri-strips</v>
      </c>
      <c r="M2920" s="12" t="str">
        <f t="shared" si="257"/>
        <v>PI.IC.IT.222605.01</v>
      </c>
      <c r="N2920" s="12"/>
      <c r="O2920" s="12" t="str">
        <f t="shared" si="258"/>
        <v>PH.IC.IT.222605.01</v>
      </c>
      <c r="Q2920" s="12" t="str">
        <f t="shared" si="259"/>
        <v>CL.IC.IT.222605.01</v>
      </c>
    </row>
    <row r="2921" spans="1:25" ht="15">
      <c r="A2921" s="25" t="s">
        <v>4089</v>
      </c>
      <c r="B2921" s="25"/>
      <c r="C2921" s="22" t="s">
        <v>5751</v>
      </c>
      <c r="D2921" s="25"/>
      <c r="E2921" s="2" t="s">
        <v>9453</v>
      </c>
      <c r="F2921" s="25" t="s">
        <v>5013</v>
      </c>
      <c r="G2921" s="25" t="s">
        <v>2688</v>
      </c>
      <c r="H2921" s="22" t="s">
        <v>1406</v>
      </c>
      <c r="I2921" s="25" t="s">
        <v>2689</v>
      </c>
      <c r="J2921" s="11" t="str">
        <f t="shared" si="255"/>
        <v>IC.IT.222606</v>
      </c>
      <c r="K2921" s="2" t="s">
        <v>1192</v>
      </c>
      <c r="L2921" t="str">
        <f t="shared" si="256"/>
        <v xml:space="preserve">     Approximated</v>
      </c>
      <c r="M2921" s="12" t="str">
        <f t="shared" si="257"/>
        <v>PI.IC.IT.222606.01</v>
      </c>
      <c r="N2921" s="12"/>
      <c r="O2921" s="12" t="str">
        <f t="shared" si="258"/>
        <v>PH.IC.IT.222606.01</v>
      </c>
      <c r="Q2921" s="12" t="str">
        <f t="shared" si="259"/>
        <v>CL.IC.IT.222606.01</v>
      </c>
    </row>
    <row r="2922" spans="1:25" ht="15">
      <c r="A2922" s="25" t="s">
        <v>4089</v>
      </c>
      <c r="B2922" s="25"/>
      <c r="C2922" s="22" t="s">
        <v>5751</v>
      </c>
      <c r="D2922" s="25"/>
      <c r="E2922" s="2" t="s">
        <v>9453</v>
      </c>
      <c r="F2922" s="25" t="s">
        <v>5013</v>
      </c>
      <c r="G2922" s="25" t="s">
        <v>2690</v>
      </c>
      <c r="H2922" s="22" t="s">
        <v>1419</v>
      </c>
      <c r="I2922" s="25" t="s">
        <v>4899</v>
      </c>
      <c r="J2922" s="11" t="str">
        <f t="shared" ref="J2922:J2986" si="260">CONCATENATE("IC.IT.",C2922,E2922,H2922)</f>
        <v>IC.IT.222607</v>
      </c>
      <c r="K2922" s="2" t="s">
        <v>1192</v>
      </c>
      <c r="L2922" t="str">
        <f t="shared" ref="L2922:L2986" si="261">G2922</f>
        <v xml:space="preserve">     Dehiscence</v>
      </c>
      <c r="M2922" s="12" t="str">
        <f t="shared" ref="M2922:M2986" si="262">CONCATENATE("PI.",J2922,".",K2922)</f>
        <v>PI.IC.IT.222607.01</v>
      </c>
      <c r="N2922" s="12"/>
      <c r="O2922" s="12" t="str">
        <f t="shared" ref="O2922:O2986" si="263">CONCATENATE("PH.",J2922,".",K2922)</f>
        <v>PH.IC.IT.222607.01</v>
      </c>
      <c r="Q2922" s="12" t="str">
        <f t="shared" ref="Q2922:Q2986" si="264">CONCATENATE("CL.",J2922,".",K2922)</f>
        <v>CL.IC.IT.222607.01</v>
      </c>
    </row>
    <row r="2923" spans="1:25" ht="15">
      <c r="A2923" s="25" t="s">
        <v>4089</v>
      </c>
      <c r="B2923" s="25"/>
      <c r="C2923" s="22" t="s">
        <v>5751</v>
      </c>
      <c r="D2923" s="25"/>
      <c r="E2923" s="2" t="s">
        <v>9453</v>
      </c>
      <c r="F2923" s="25" t="s">
        <v>5013</v>
      </c>
      <c r="G2923" s="25" t="s">
        <v>4900</v>
      </c>
      <c r="H2923" s="22" t="s">
        <v>1550</v>
      </c>
      <c r="I2923" s="25" t="s">
        <v>4901</v>
      </c>
      <c r="J2923" s="11" t="str">
        <f t="shared" si="260"/>
        <v>IC.IT.222608</v>
      </c>
      <c r="K2923" s="2" t="s">
        <v>1192</v>
      </c>
      <c r="L2923" t="str">
        <f t="shared" si="261"/>
        <v xml:space="preserve">     Retention sutures</v>
      </c>
      <c r="M2923" s="12" t="str">
        <f t="shared" si="262"/>
        <v>PI.IC.IT.222608.01</v>
      </c>
      <c r="N2923" s="12"/>
      <c r="O2923" s="12" t="str">
        <f t="shared" si="263"/>
        <v>PH.IC.IT.222608.01</v>
      </c>
      <c r="Q2923" s="12" t="str">
        <f t="shared" si="264"/>
        <v>CL.IC.IT.222608.01</v>
      </c>
    </row>
    <row r="2924" spans="1:25" ht="15">
      <c r="A2924" s="25" t="s">
        <v>4089</v>
      </c>
      <c r="B2924" s="25"/>
      <c r="C2924" s="22" t="s">
        <v>5751</v>
      </c>
      <c r="D2924" s="25"/>
      <c r="E2924" s="2" t="s">
        <v>9453</v>
      </c>
      <c r="F2924" s="25" t="s">
        <v>5013</v>
      </c>
      <c r="G2924" s="27" t="s">
        <v>4433</v>
      </c>
      <c r="H2924" s="22" t="s">
        <v>10095</v>
      </c>
      <c r="I2924" s="22" t="s">
        <v>4902</v>
      </c>
      <c r="J2924" s="11" t="str">
        <f t="shared" si="260"/>
        <v>IC.IT.222609</v>
      </c>
      <c r="K2924" s="2" t="s">
        <v>1192</v>
      </c>
      <c r="L2924" t="str">
        <f t="shared" si="261"/>
        <v xml:space="preserve">  Unable to assess</v>
      </c>
      <c r="M2924" s="12" t="str">
        <f t="shared" si="262"/>
        <v>PI.IC.IT.222609.01</v>
      </c>
      <c r="N2924" s="12"/>
      <c r="O2924" s="12" t="str">
        <f t="shared" si="263"/>
        <v>PH.IC.IT.222609.01</v>
      </c>
      <c r="Q2924" s="12" t="str">
        <f t="shared" si="264"/>
        <v>CL.IC.IT.222609.01</v>
      </c>
      <c r="R2924" t="s">
        <v>1141</v>
      </c>
      <c r="S2924">
        <v>159</v>
      </c>
    </row>
    <row r="2925" spans="1:25" ht="15">
      <c r="A2925" s="25" t="s">
        <v>4263</v>
      </c>
      <c r="B2925" s="25"/>
      <c r="C2925" s="2" t="s">
        <v>11505</v>
      </c>
      <c r="D2925" s="25"/>
      <c r="E2925" s="2" t="s">
        <v>9453</v>
      </c>
      <c r="F2925" t="s">
        <v>11506</v>
      </c>
      <c r="G2925" s="2" t="s">
        <v>11498</v>
      </c>
      <c r="H2925" s="22" t="s">
        <v>11500</v>
      </c>
      <c r="I2925" s="22" t="s">
        <v>11495</v>
      </c>
      <c r="J2925" s="11" t="str">
        <f t="shared" si="260"/>
        <v>IC.IT.222610</v>
      </c>
      <c r="K2925" s="2" t="s">
        <v>1192</v>
      </c>
      <c r="L2925" t="str">
        <f t="shared" si="261"/>
        <v>Other, Specify:</v>
      </c>
      <c r="M2925" s="12" t="str">
        <f t="shared" si="262"/>
        <v>PI.IC.IT.222610.01</v>
      </c>
      <c r="N2925" s="12"/>
      <c r="O2925" s="12" t="str">
        <f t="shared" si="263"/>
        <v>PH.IC.IT.222610.01</v>
      </c>
      <c r="Q2925" s="12" t="str">
        <f t="shared" si="264"/>
        <v>CL.IC.IT.222610.01</v>
      </c>
      <c r="X2925" t="s">
        <v>11499</v>
      </c>
      <c r="Y2925">
        <v>971</v>
      </c>
    </row>
    <row r="2926" spans="1:25" ht="15">
      <c r="A2926" s="25" t="s">
        <v>4089</v>
      </c>
      <c r="B2926" s="25"/>
      <c r="C2926" s="22" t="s">
        <v>5751</v>
      </c>
      <c r="D2926" s="25" t="s">
        <v>4711</v>
      </c>
      <c r="E2926" s="2" t="s">
        <v>5889</v>
      </c>
      <c r="F2926" s="25" t="s">
        <v>5172</v>
      </c>
      <c r="G2926" s="25" t="s">
        <v>3991</v>
      </c>
      <c r="H2926" s="22" t="s">
        <v>1396</v>
      </c>
      <c r="I2926" s="25" t="s">
        <v>2687</v>
      </c>
      <c r="J2926" s="11" t="str">
        <f t="shared" si="260"/>
        <v>IC.IT.222701</v>
      </c>
      <c r="K2926" s="2" t="s">
        <v>1192</v>
      </c>
      <c r="L2926" t="str">
        <f t="shared" si="261"/>
        <v xml:space="preserve">      Within normal limits</v>
      </c>
      <c r="M2926" s="12" t="str">
        <f t="shared" si="262"/>
        <v>PI.IC.IT.222701.01</v>
      </c>
      <c r="N2926" s="12"/>
      <c r="O2926" s="12" t="str">
        <f t="shared" si="263"/>
        <v>PH.IC.IT.222701.01</v>
      </c>
      <c r="Q2926" s="12" t="str">
        <f t="shared" si="264"/>
        <v>CL.IC.IT.222701.01</v>
      </c>
    </row>
    <row r="2927" spans="1:25" ht="15">
      <c r="A2927" s="25" t="s">
        <v>4089</v>
      </c>
      <c r="B2927" s="25"/>
      <c r="C2927" s="22" t="s">
        <v>5751</v>
      </c>
      <c r="D2927" s="25"/>
      <c r="E2927" s="2" t="s">
        <v>5889</v>
      </c>
      <c r="F2927" s="25" t="s">
        <v>5172</v>
      </c>
      <c r="G2927" s="25" t="s">
        <v>4764</v>
      </c>
      <c r="H2927" s="22" t="s">
        <v>1398</v>
      </c>
      <c r="I2927" s="25" t="s">
        <v>2450</v>
      </c>
      <c r="J2927" s="11" t="str">
        <f t="shared" si="260"/>
        <v>IC.IT.222702</v>
      </c>
      <c r="K2927" s="2" t="s">
        <v>1192</v>
      </c>
      <c r="L2927" t="str">
        <f t="shared" si="261"/>
        <v xml:space="preserve">      Maceration</v>
      </c>
      <c r="M2927" s="12" t="str">
        <f t="shared" si="262"/>
        <v>PI.IC.IT.222702.01</v>
      </c>
      <c r="N2927" s="12"/>
      <c r="O2927" s="12" t="str">
        <f t="shared" si="263"/>
        <v>PH.IC.IT.222702.01</v>
      </c>
      <c r="Q2927" s="12" t="str">
        <f t="shared" si="264"/>
        <v>CL.IC.IT.222702.01</v>
      </c>
    </row>
    <row r="2928" spans="1:25" ht="15">
      <c r="A2928" s="25" t="s">
        <v>4089</v>
      </c>
      <c r="B2928" s="25"/>
      <c r="C2928" s="22" t="s">
        <v>5751</v>
      </c>
      <c r="D2928" s="25"/>
      <c r="E2928" s="2" t="s">
        <v>5889</v>
      </c>
      <c r="F2928" s="25" t="s">
        <v>5172</v>
      </c>
      <c r="G2928" s="25" t="s">
        <v>3838</v>
      </c>
      <c r="H2928" s="22" t="s">
        <v>1400</v>
      </c>
      <c r="I2928" s="25" t="s">
        <v>1531</v>
      </c>
      <c r="J2928" s="11" t="str">
        <f t="shared" si="260"/>
        <v>IC.IT.222703</v>
      </c>
      <c r="K2928" s="2" t="s">
        <v>1192</v>
      </c>
      <c r="L2928" t="str">
        <f t="shared" si="261"/>
        <v xml:space="preserve">      Erythema</v>
      </c>
      <c r="M2928" s="12" t="str">
        <f t="shared" si="262"/>
        <v>PI.IC.IT.222703.01</v>
      </c>
      <c r="N2928" s="12"/>
      <c r="O2928" s="12" t="str">
        <f t="shared" si="263"/>
        <v>PH.IC.IT.222703.01</v>
      </c>
      <c r="Q2928" s="12" t="str">
        <f t="shared" si="264"/>
        <v>CL.IC.IT.222703.01</v>
      </c>
    </row>
    <row r="2929" spans="1:17" ht="15">
      <c r="A2929" s="25" t="s">
        <v>4089</v>
      </c>
      <c r="B2929" s="25"/>
      <c r="C2929" s="22" t="s">
        <v>5751</v>
      </c>
      <c r="D2929" s="25"/>
      <c r="E2929" s="2" t="s">
        <v>5889</v>
      </c>
      <c r="F2929" s="25" t="s">
        <v>5172</v>
      </c>
      <c r="G2929" s="25" t="s">
        <v>4765</v>
      </c>
      <c r="H2929" s="22" t="s">
        <v>1402</v>
      </c>
      <c r="I2929" s="25" t="s">
        <v>4766</v>
      </c>
      <c r="J2929" s="11" t="str">
        <f t="shared" si="260"/>
        <v>IC.IT.222704</v>
      </c>
      <c r="K2929" s="2" t="s">
        <v>1192</v>
      </c>
      <c r="L2929" t="str">
        <f t="shared" si="261"/>
        <v xml:space="preserve">      Induration</v>
      </c>
      <c r="M2929" s="12" t="str">
        <f t="shared" si="262"/>
        <v>PI.IC.IT.222704.01</v>
      </c>
      <c r="N2929" s="12"/>
      <c r="O2929" s="12" t="str">
        <f t="shared" si="263"/>
        <v>PH.IC.IT.222704.01</v>
      </c>
      <c r="Q2929" s="12" t="str">
        <f t="shared" si="264"/>
        <v>CL.IC.IT.222704.01</v>
      </c>
    </row>
    <row r="2930" spans="1:17" ht="15">
      <c r="A2930" s="25" t="s">
        <v>4089</v>
      </c>
      <c r="B2930" s="25"/>
      <c r="C2930" s="22" t="s">
        <v>5751</v>
      </c>
      <c r="D2930" s="25"/>
      <c r="E2930" s="2" t="s">
        <v>5889</v>
      </c>
      <c r="F2930" s="25" t="s">
        <v>5172</v>
      </c>
      <c r="G2930" s="25" t="s">
        <v>1540</v>
      </c>
      <c r="H2930" s="22" t="s">
        <v>1404</v>
      </c>
      <c r="I2930" s="25" t="s">
        <v>1541</v>
      </c>
      <c r="J2930" s="11" t="str">
        <f t="shared" si="260"/>
        <v>IC.IT.222705</v>
      </c>
      <c r="K2930" s="2" t="s">
        <v>1192</v>
      </c>
      <c r="L2930" t="str">
        <f t="shared" si="261"/>
        <v xml:space="preserve">     Swelling</v>
      </c>
      <c r="M2930" s="12" t="str">
        <f t="shared" si="262"/>
        <v>PI.IC.IT.222705.01</v>
      </c>
      <c r="N2930" s="12"/>
      <c r="O2930" s="12" t="str">
        <f t="shared" si="263"/>
        <v>PH.IC.IT.222705.01</v>
      </c>
      <c r="Q2930" s="12" t="str">
        <f t="shared" si="264"/>
        <v>CL.IC.IT.222705.01</v>
      </c>
    </row>
    <row r="2931" spans="1:17" ht="15">
      <c r="A2931" s="25" t="s">
        <v>4089</v>
      </c>
      <c r="B2931" s="25"/>
      <c r="C2931" s="22" t="s">
        <v>5751</v>
      </c>
      <c r="D2931" s="25"/>
      <c r="E2931" s="2" t="s">
        <v>5889</v>
      </c>
      <c r="F2931" s="25" t="s">
        <v>5172</v>
      </c>
      <c r="G2931" s="25" t="s">
        <v>3841</v>
      </c>
      <c r="H2931" s="22" t="s">
        <v>1406</v>
      </c>
      <c r="I2931" s="25" t="s">
        <v>930</v>
      </c>
      <c r="J2931" s="11" t="str">
        <f t="shared" si="260"/>
        <v>IC.IT.222706</v>
      </c>
      <c r="K2931" s="2" t="s">
        <v>1192</v>
      </c>
      <c r="L2931" t="str">
        <f t="shared" si="261"/>
        <v xml:space="preserve">      Other: specify</v>
      </c>
      <c r="M2931" s="12" t="str">
        <f t="shared" si="262"/>
        <v>PI.IC.IT.222706.01</v>
      </c>
      <c r="N2931" s="12"/>
      <c r="O2931" s="12" t="str">
        <f t="shared" si="263"/>
        <v>PH.IC.IT.222706.01</v>
      </c>
      <c r="Q2931" s="12" t="str">
        <f t="shared" si="264"/>
        <v>CL.IC.IT.222706.01</v>
      </c>
    </row>
    <row r="2932" spans="1:17" ht="15">
      <c r="A2932" s="25" t="s">
        <v>4089</v>
      </c>
      <c r="B2932" s="25"/>
      <c r="C2932" s="22" t="s">
        <v>5751</v>
      </c>
      <c r="D2932" s="25" t="s">
        <v>4713</v>
      </c>
      <c r="E2932" s="2" t="s">
        <v>5892</v>
      </c>
      <c r="F2932" s="25" t="s">
        <v>5172</v>
      </c>
      <c r="G2932" s="25" t="s">
        <v>2821</v>
      </c>
      <c r="H2932" s="22" t="s">
        <v>1396</v>
      </c>
      <c r="I2932" s="25" t="s">
        <v>1674</v>
      </c>
      <c r="J2932" s="11" t="str">
        <f t="shared" si="260"/>
        <v>IC.IT.222801</v>
      </c>
      <c r="K2932" s="2" t="s">
        <v>1192</v>
      </c>
      <c r="L2932" t="str">
        <f t="shared" si="261"/>
        <v xml:space="preserve">     Unchanged</v>
      </c>
      <c r="M2932" s="12" t="str">
        <f t="shared" si="262"/>
        <v>PI.IC.IT.222801.01</v>
      </c>
      <c r="N2932" s="12"/>
      <c r="O2932" s="12" t="str">
        <f t="shared" si="263"/>
        <v>PH.IC.IT.222801.01</v>
      </c>
      <c r="Q2932" s="12" t="str">
        <f t="shared" si="264"/>
        <v>CL.IC.IT.222801.01</v>
      </c>
    </row>
    <row r="2933" spans="1:17" ht="15">
      <c r="A2933" s="25" t="s">
        <v>4089</v>
      </c>
      <c r="B2933" s="25"/>
      <c r="C2933" s="22" t="s">
        <v>5751</v>
      </c>
      <c r="D2933" s="25"/>
      <c r="E2933" s="2" t="s">
        <v>5892</v>
      </c>
      <c r="F2933" s="25" t="s">
        <v>5172</v>
      </c>
      <c r="G2933" s="25" t="s">
        <v>3999</v>
      </c>
      <c r="H2933" s="22" t="s">
        <v>1398</v>
      </c>
      <c r="I2933" s="25" t="s">
        <v>1673</v>
      </c>
      <c r="J2933" s="11" t="str">
        <f t="shared" si="260"/>
        <v>IC.IT.222802</v>
      </c>
      <c r="K2933" s="2" t="s">
        <v>1192</v>
      </c>
      <c r="L2933" t="str">
        <f t="shared" si="261"/>
        <v xml:space="preserve">      Decreasing</v>
      </c>
      <c r="M2933" s="12" t="str">
        <f t="shared" si="262"/>
        <v>PI.IC.IT.222802.01</v>
      </c>
      <c r="N2933" s="12"/>
      <c r="O2933" s="12" t="str">
        <f t="shared" si="263"/>
        <v>PH.IC.IT.222802.01</v>
      </c>
      <c r="Q2933" s="12" t="str">
        <f t="shared" si="264"/>
        <v>CL.IC.IT.222802.01</v>
      </c>
    </row>
    <row r="2934" spans="1:17" ht="15">
      <c r="A2934" s="25" t="s">
        <v>4089</v>
      </c>
      <c r="B2934" s="25"/>
      <c r="C2934" s="22" t="s">
        <v>5751</v>
      </c>
      <c r="D2934" s="25"/>
      <c r="E2934" s="2" t="s">
        <v>5892</v>
      </c>
      <c r="F2934" s="25" t="s">
        <v>5172</v>
      </c>
      <c r="G2934" s="25" t="s">
        <v>4156</v>
      </c>
      <c r="H2934" s="22" t="s">
        <v>1400</v>
      </c>
      <c r="I2934" s="25" t="s">
        <v>1841</v>
      </c>
      <c r="J2934" s="11" t="str">
        <f t="shared" si="260"/>
        <v>IC.IT.222803</v>
      </c>
      <c r="K2934" s="2" t="s">
        <v>1192</v>
      </c>
      <c r="L2934" t="str">
        <f t="shared" si="261"/>
        <v xml:space="preserve">      Increasing</v>
      </c>
      <c r="M2934" s="12" t="str">
        <f t="shared" si="262"/>
        <v>PI.IC.IT.222803.01</v>
      </c>
      <c r="N2934" s="12"/>
      <c r="O2934" s="12" t="str">
        <f t="shared" si="263"/>
        <v>PH.IC.IT.222803.01</v>
      </c>
      <c r="Q2934" s="12" t="str">
        <f t="shared" si="264"/>
        <v>CL.IC.IT.222803.01</v>
      </c>
    </row>
    <row r="2935" spans="1:17" ht="15">
      <c r="A2935" s="25" t="s">
        <v>4089</v>
      </c>
      <c r="B2935" s="25"/>
      <c r="C2935" s="22" t="s">
        <v>5751</v>
      </c>
      <c r="D2935" s="25" t="s">
        <v>4714</v>
      </c>
      <c r="E2935" s="2" t="s">
        <v>5896</v>
      </c>
      <c r="F2935" s="25" t="s">
        <v>5172</v>
      </c>
      <c r="G2935" s="25" t="s">
        <v>5016</v>
      </c>
      <c r="H2935" s="22" t="s">
        <v>1396</v>
      </c>
      <c r="I2935" s="25" t="s">
        <v>1557</v>
      </c>
      <c r="J2935" s="11" t="str">
        <f t="shared" si="260"/>
        <v>IC.IT.222901</v>
      </c>
      <c r="K2935" s="2" t="s">
        <v>1192</v>
      </c>
      <c r="L2935" t="str">
        <f t="shared" si="261"/>
        <v xml:space="preserve">      Consistent with Body Temperature</v>
      </c>
      <c r="M2935" s="12" t="str">
        <f t="shared" si="262"/>
        <v>PI.IC.IT.222901.01</v>
      </c>
      <c r="N2935" s="12"/>
      <c r="O2935" s="12" t="str">
        <f t="shared" si="263"/>
        <v>PH.IC.IT.222901.01</v>
      </c>
      <c r="Q2935" s="12" t="str">
        <f t="shared" si="264"/>
        <v>CL.IC.IT.222901.01</v>
      </c>
    </row>
    <row r="2936" spans="1:17" ht="15">
      <c r="A2936" s="25" t="s">
        <v>4089</v>
      </c>
      <c r="B2936" s="25"/>
      <c r="C2936" s="22" t="s">
        <v>5751</v>
      </c>
      <c r="D2936" s="25"/>
      <c r="E2936" s="2" t="s">
        <v>5896</v>
      </c>
      <c r="F2936" s="25" t="s">
        <v>5172</v>
      </c>
      <c r="G2936" s="25" t="s">
        <v>5017</v>
      </c>
      <c r="H2936" s="22" t="s">
        <v>1398</v>
      </c>
      <c r="I2936" s="25" t="s">
        <v>2116</v>
      </c>
      <c r="J2936" s="11" t="str">
        <f t="shared" si="260"/>
        <v>IC.IT.222902</v>
      </c>
      <c r="K2936" s="2" t="s">
        <v>1192</v>
      </c>
      <c r="L2936" t="str">
        <f t="shared" si="261"/>
        <v xml:space="preserve">      Warmer than Body Temperature</v>
      </c>
      <c r="M2936" s="12" t="str">
        <f t="shared" si="262"/>
        <v>PI.IC.IT.222902.01</v>
      </c>
      <c r="N2936" s="12"/>
      <c r="O2936" s="12" t="str">
        <f t="shared" si="263"/>
        <v>PH.IC.IT.222902.01</v>
      </c>
      <c r="Q2936" s="12" t="str">
        <f t="shared" si="264"/>
        <v>CL.IC.IT.222902.01</v>
      </c>
    </row>
    <row r="2937" spans="1:17" ht="15">
      <c r="A2937" s="25" t="s">
        <v>4089</v>
      </c>
      <c r="B2937" s="25"/>
      <c r="C2937" s="22" t="s">
        <v>5751</v>
      </c>
      <c r="D2937" s="25"/>
      <c r="E2937" s="2" t="s">
        <v>5896</v>
      </c>
      <c r="F2937" s="25" t="s">
        <v>5172</v>
      </c>
      <c r="G2937" s="25" t="s">
        <v>5018</v>
      </c>
      <c r="H2937" s="22" t="s">
        <v>1400</v>
      </c>
      <c r="I2937" s="25" t="s">
        <v>2118</v>
      </c>
      <c r="J2937" s="11" t="str">
        <f t="shared" si="260"/>
        <v>IC.IT.222903</v>
      </c>
      <c r="K2937" s="2" t="s">
        <v>1192</v>
      </c>
      <c r="L2937" t="str">
        <f t="shared" si="261"/>
        <v xml:space="preserve">      Warmer than Opposite Body Part</v>
      </c>
      <c r="M2937" s="12" t="str">
        <f t="shared" si="262"/>
        <v>PI.IC.IT.222903.01</v>
      </c>
      <c r="N2937" s="12"/>
      <c r="O2937" s="12" t="str">
        <f t="shared" si="263"/>
        <v>PH.IC.IT.222903.01</v>
      </c>
      <c r="Q2937" s="12" t="str">
        <f t="shared" si="264"/>
        <v>CL.IC.IT.222903.01</v>
      </c>
    </row>
    <row r="2938" spans="1:17" ht="15">
      <c r="A2938" s="25" t="s">
        <v>4089</v>
      </c>
      <c r="B2938" s="25"/>
      <c r="C2938" s="22" t="s">
        <v>5751</v>
      </c>
      <c r="D2938" s="25"/>
      <c r="E2938" s="2" t="s">
        <v>5896</v>
      </c>
      <c r="F2938" s="25" t="s">
        <v>5172</v>
      </c>
      <c r="G2938" s="25" t="s">
        <v>4878</v>
      </c>
      <c r="H2938" s="22" t="s">
        <v>1402</v>
      </c>
      <c r="I2938" s="25" t="s">
        <v>2120</v>
      </c>
      <c r="J2938" s="11" t="str">
        <f t="shared" si="260"/>
        <v>IC.IT.222904</v>
      </c>
      <c r="K2938" s="2" t="s">
        <v>1192</v>
      </c>
      <c r="L2938" t="str">
        <f t="shared" si="261"/>
        <v xml:space="preserve">      Cooler than Body Temperature</v>
      </c>
      <c r="M2938" s="12" t="str">
        <f t="shared" si="262"/>
        <v>PI.IC.IT.222904.01</v>
      </c>
      <c r="N2938" s="12"/>
      <c r="O2938" s="12" t="str">
        <f t="shared" si="263"/>
        <v>PH.IC.IT.222904.01</v>
      </c>
      <c r="Q2938" s="12" t="str">
        <f t="shared" si="264"/>
        <v>CL.IC.IT.222904.01</v>
      </c>
    </row>
    <row r="2939" spans="1:17" ht="15">
      <c r="A2939" s="25" t="s">
        <v>4089</v>
      </c>
      <c r="B2939" s="25"/>
      <c r="C2939" s="22" t="s">
        <v>5751</v>
      </c>
      <c r="D2939" s="25"/>
      <c r="E2939" s="2" t="s">
        <v>5896</v>
      </c>
      <c r="F2939" s="25" t="s">
        <v>5172</v>
      </c>
      <c r="G2939" s="25" t="s">
        <v>4879</v>
      </c>
      <c r="H2939" s="22" t="s">
        <v>1404</v>
      </c>
      <c r="I2939" s="25" t="s">
        <v>2122</v>
      </c>
      <c r="J2939" s="11" t="str">
        <f t="shared" si="260"/>
        <v>IC.IT.222905</v>
      </c>
      <c r="K2939" s="2" t="s">
        <v>1192</v>
      </c>
      <c r="L2939" t="str">
        <f t="shared" si="261"/>
        <v xml:space="preserve">      Cooler than Opposite Body Part</v>
      </c>
      <c r="M2939" s="12" t="str">
        <f t="shared" si="262"/>
        <v>PI.IC.IT.222905.01</v>
      </c>
      <c r="N2939" s="12"/>
      <c r="O2939" s="12" t="str">
        <f t="shared" si="263"/>
        <v>PH.IC.IT.222905.01</v>
      </c>
      <c r="Q2939" s="12" t="str">
        <f t="shared" si="264"/>
        <v>CL.IC.IT.222905.01</v>
      </c>
    </row>
    <row r="2940" spans="1:17" ht="15">
      <c r="A2940" s="25" t="s">
        <v>4089</v>
      </c>
      <c r="B2940" s="25"/>
      <c r="C2940" s="22" t="s">
        <v>5751</v>
      </c>
      <c r="D2940" s="25" t="s">
        <v>3290</v>
      </c>
      <c r="E2940" s="2" t="s">
        <v>5899</v>
      </c>
      <c r="F2940" s="25" t="s">
        <v>5335</v>
      </c>
      <c r="G2940" s="25" t="s">
        <v>4881</v>
      </c>
      <c r="H2940" s="22" t="s">
        <v>1396</v>
      </c>
      <c r="I2940" s="25" t="s">
        <v>4882</v>
      </c>
      <c r="J2940" s="11" t="str">
        <f t="shared" si="260"/>
        <v>IC.IT.223001</v>
      </c>
      <c r="K2940" s="2" t="s">
        <v>1192</v>
      </c>
      <c r="L2940" t="str">
        <f t="shared" si="261"/>
        <v xml:space="preserve">      Pressure Ulcer:  add protocol</v>
      </c>
      <c r="M2940" s="12" t="str">
        <f t="shared" si="262"/>
        <v>PI.IC.IT.223001.01</v>
      </c>
      <c r="N2940" s="12"/>
      <c r="O2940" s="12" t="str">
        <f t="shared" si="263"/>
        <v>PH.IC.IT.223001.01</v>
      </c>
      <c r="Q2940" s="12" t="str">
        <f t="shared" si="264"/>
        <v>CL.IC.IT.223001.01</v>
      </c>
    </row>
    <row r="2941" spans="1:17" ht="15">
      <c r="A2941" s="25" t="s">
        <v>4089</v>
      </c>
      <c r="B2941" s="25"/>
      <c r="C2941" s="22" t="s">
        <v>5751</v>
      </c>
      <c r="D2941" s="25"/>
      <c r="E2941" s="2" t="s">
        <v>5899</v>
      </c>
      <c r="F2941" s="25" t="s">
        <v>5335</v>
      </c>
      <c r="G2941" s="25" t="s">
        <v>4883</v>
      </c>
      <c r="H2941" s="22" t="s">
        <v>1398</v>
      </c>
      <c r="I2941" s="25" t="s">
        <v>3463</v>
      </c>
      <c r="J2941" s="11" t="str">
        <f t="shared" si="260"/>
        <v>IC.IT.223002</v>
      </c>
      <c r="K2941" s="2" t="s">
        <v>1192</v>
      </c>
      <c r="L2941" t="str">
        <f t="shared" si="261"/>
        <v xml:space="preserve">      Vascular Lesion Venous:  specify thickness</v>
      </c>
      <c r="M2941" s="12" t="str">
        <f t="shared" si="262"/>
        <v>PI.IC.IT.223002.01</v>
      </c>
      <c r="N2941" s="12"/>
      <c r="O2941" s="12" t="str">
        <f t="shared" si="263"/>
        <v>PH.IC.IT.223002.01</v>
      </c>
      <c r="Q2941" s="12" t="str">
        <f t="shared" si="264"/>
        <v>CL.IC.IT.223002.01</v>
      </c>
    </row>
    <row r="2942" spans="1:17" ht="15">
      <c r="A2942" s="25" t="s">
        <v>4089</v>
      </c>
      <c r="B2942" s="25"/>
      <c r="C2942" s="22" t="s">
        <v>5751</v>
      </c>
      <c r="D2942" s="25"/>
      <c r="E2942" s="2" t="s">
        <v>5899</v>
      </c>
      <c r="F2942" s="25" t="s">
        <v>5335</v>
      </c>
      <c r="G2942" s="25" t="s">
        <v>5031</v>
      </c>
      <c r="H2942" s="22" t="s">
        <v>1400</v>
      </c>
      <c r="I2942" s="25" t="s">
        <v>5032</v>
      </c>
      <c r="J2942" s="11" t="str">
        <f t="shared" si="260"/>
        <v>IC.IT.223003</v>
      </c>
      <c r="K2942" s="2" t="s">
        <v>1192</v>
      </c>
      <c r="L2942" t="str">
        <f t="shared" si="261"/>
        <v xml:space="preserve">      Vascular Lesion Arterial:  specify thickness</v>
      </c>
      <c r="M2942" s="12" t="str">
        <f t="shared" si="262"/>
        <v>PI.IC.IT.223003.01</v>
      </c>
      <c r="N2942" s="12"/>
      <c r="O2942" s="12" t="str">
        <f t="shared" si="263"/>
        <v>PH.IC.IT.223003.01</v>
      </c>
      <c r="Q2942" s="12" t="str">
        <f t="shared" si="264"/>
        <v>CL.IC.IT.223003.01</v>
      </c>
    </row>
    <row r="2943" spans="1:17" ht="15">
      <c r="A2943" s="25" t="s">
        <v>4089</v>
      </c>
      <c r="B2943" s="25"/>
      <c r="C2943" s="22" t="s">
        <v>5751</v>
      </c>
      <c r="D2943" s="25"/>
      <c r="E2943" s="2" t="s">
        <v>5899</v>
      </c>
      <c r="F2943" s="25" t="s">
        <v>5335</v>
      </c>
      <c r="G2943" s="25" t="s">
        <v>5033</v>
      </c>
      <c r="H2943" s="22" t="s">
        <v>1402</v>
      </c>
      <c r="I2943" s="25" t="s">
        <v>5034</v>
      </c>
      <c r="J2943" s="11" t="str">
        <f t="shared" si="260"/>
        <v>IC.IT.223004</v>
      </c>
      <c r="K2943" s="2" t="s">
        <v>1192</v>
      </c>
      <c r="L2943" t="str">
        <f t="shared" si="261"/>
        <v xml:space="preserve">      Diabetic Skin Ulcer:  specify thickness</v>
      </c>
      <c r="M2943" s="12" t="str">
        <f t="shared" si="262"/>
        <v>PI.IC.IT.223004.01</v>
      </c>
      <c r="N2943" s="12"/>
      <c r="O2943" s="12" t="str">
        <f t="shared" si="263"/>
        <v>PH.IC.IT.223004.01</v>
      </c>
      <c r="Q2943" s="12" t="str">
        <f t="shared" si="264"/>
        <v>CL.IC.IT.223004.01</v>
      </c>
    </row>
    <row r="2944" spans="1:17" ht="15">
      <c r="A2944" s="25" t="s">
        <v>4089</v>
      </c>
      <c r="B2944" s="25"/>
      <c r="C2944" s="22" t="s">
        <v>5751</v>
      </c>
      <c r="D2944" s="25"/>
      <c r="E2944" s="2" t="s">
        <v>5899</v>
      </c>
      <c r="F2944" s="25" t="s">
        <v>5335</v>
      </c>
      <c r="G2944" s="25" t="s">
        <v>5035</v>
      </c>
      <c r="H2944" s="22" t="s">
        <v>1404</v>
      </c>
      <c r="I2944" s="25" t="s">
        <v>5193</v>
      </c>
      <c r="J2944" s="11" t="str">
        <f t="shared" si="260"/>
        <v>IC.IT.223005</v>
      </c>
      <c r="K2944" s="2" t="s">
        <v>1192</v>
      </c>
      <c r="L2944" t="str">
        <f t="shared" si="261"/>
        <v xml:space="preserve">      Surgical Wound (non-healing)</v>
      </c>
      <c r="M2944" s="12" t="str">
        <f t="shared" si="262"/>
        <v>PI.IC.IT.223005.01</v>
      </c>
      <c r="N2944" s="12"/>
      <c r="O2944" s="12" t="str">
        <f t="shared" si="263"/>
        <v>PH.IC.IT.223005.01</v>
      </c>
      <c r="Q2944" s="12" t="str">
        <f t="shared" si="264"/>
        <v>CL.IC.IT.223005.01</v>
      </c>
    </row>
    <row r="2945" spans="1:19" ht="15">
      <c r="A2945" s="25" t="s">
        <v>4089</v>
      </c>
      <c r="B2945" s="25"/>
      <c r="C2945" s="22" t="s">
        <v>5751</v>
      </c>
      <c r="D2945" s="25"/>
      <c r="E2945" s="2" t="s">
        <v>5899</v>
      </c>
      <c r="F2945" s="25" t="s">
        <v>5335</v>
      </c>
      <c r="G2945" s="25" t="s">
        <v>5194</v>
      </c>
      <c r="H2945" s="22" t="s">
        <v>1406</v>
      </c>
      <c r="I2945" s="25" t="s">
        <v>5199</v>
      </c>
      <c r="J2945" s="11" t="str">
        <f t="shared" si="260"/>
        <v>IC.IT.223006</v>
      </c>
      <c r="K2945" s="2" t="s">
        <v>1192</v>
      </c>
      <c r="L2945" t="str">
        <f t="shared" si="261"/>
        <v xml:space="preserve">      Skin tear</v>
      </c>
      <c r="M2945" s="12" t="str">
        <f t="shared" si="262"/>
        <v>PI.IC.IT.223006.01</v>
      </c>
      <c r="N2945" s="12"/>
      <c r="O2945" s="12" t="str">
        <f t="shared" si="263"/>
        <v>PH.IC.IT.223006.01</v>
      </c>
      <c r="Q2945" s="12" t="str">
        <f t="shared" si="264"/>
        <v>CL.IC.IT.223006.01</v>
      </c>
    </row>
    <row r="2946" spans="1:19" ht="15">
      <c r="A2946" s="25" t="s">
        <v>4089</v>
      </c>
      <c r="B2946" s="25"/>
      <c r="C2946" s="22" t="s">
        <v>5751</v>
      </c>
      <c r="D2946" s="25"/>
      <c r="E2946" s="2" t="s">
        <v>5899</v>
      </c>
      <c r="F2946" s="25" t="s">
        <v>5335</v>
      </c>
      <c r="G2946" s="25" t="s">
        <v>5200</v>
      </c>
      <c r="H2946" s="22" t="s">
        <v>1419</v>
      </c>
      <c r="I2946" s="25" t="s">
        <v>4625</v>
      </c>
      <c r="J2946" s="11" t="str">
        <f t="shared" si="260"/>
        <v>IC.IT.223007</v>
      </c>
      <c r="K2946" s="2" t="s">
        <v>1192</v>
      </c>
      <c r="L2946" t="str">
        <f t="shared" si="261"/>
        <v xml:space="preserve">      Abrasion</v>
      </c>
      <c r="M2946" s="12" t="str">
        <f t="shared" si="262"/>
        <v>PI.IC.IT.223007.01</v>
      </c>
      <c r="N2946" s="12"/>
      <c r="O2946" s="12" t="str">
        <f t="shared" si="263"/>
        <v>PH.IC.IT.223007.01</v>
      </c>
      <c r="Q2946" s="12" t="str">
        <f t="shared" si="264"/>
        <v>CL.IC.IT.223007.01</v>
      </c>
    </row>
    <row r="2947" spans="1:19" ht="15">
      <c r="A2947" s="25" t="s">
        <v>4089</v>
      </c>
      <c r="B2947" s="25"/>
      <c r="C2947" s="22" t="s">
        <v>5751</v>
      </c>
      <c r="D2947" s="25"/>
      <c r="E2947" s="2" t="s">
        <v>5899</v>
      </c>
      <c r="F2947" s="25" t="s">
        <v>5335</v>
      </c>
      <c r="G2947" s="25" t="s">
        <v>4769</v>
      </c>
      <c r="H2947" s="22" t="s">
        <v>1550</v>
      </c>
      <c r="I2947" s="25" t="s">
        <v>4626</v>
      </c>
      <c r="J2947" s="11" t="str">
        <f t="shared" si="260"/>
        <v>IC.IT.223008</v>
      </c>
      <c r="K2947" s="2" t="s">
        <v>1192</v>
      </c>
      <c r="L2947" t="str">
        <f t="shared" si="261"/>
        <v xml:space="preserve">      Blister (not over bony prominence)</v>
      </c>
      <c r="M2947" s="12" t="str">
        <f t="shared" si="262"/>
        <v>PI.IC.IT.223008.01</v>
      </c>
      <c r="N2947" s="12"/>
      <c r="O2947" s="12" t="str">
        <f t="shared" si="263"/>
        <v>PH.IC.IT.223008.01</v>
      </c>
      <c r="Q2947" s="12" t="str">
        <f t="shared" si="264"/>
        <v>CL.IC.IT.223008.01</v>
      </c>
    </row>
    <row r="2948" spans="1:19" ht="15">
      <c r="A2948" s="25" t="s">
        <v>4089</v>
      </c>
      <c r="B2948" s="25"/>
      <c r="C2948" s="22" t="s">
        <v>5751</v>
      </c>
      <c r="D2948" s="25"/>
      <c r="E2948" s="2" t="s">
        <v>5899</v>
      </c>
      <c r="F2948" s="25" t="s">
        <v>5335</v>
      </c>
      <c r="G2948" s="25" t="s">
        <v>4770</v>
      </c>
      <c r="H2948" s="22" t="s">
        <v>1551</v>
      </c>
      <c r="I2948" s="25" t="s">
        <v>4771</v>
      </c>
      <c r="J2948" s="11" t="str">
        <f t="shared" si="260"/>
        <v>IC.IT.223009</v>
      </c>
      <c r="K2948" s="2" t="s">
        <v>1192</v>
      </c>
      <c r="L2948" t="str">
        <f t="shared" si="261"/>
        <v xml:space="preserve">      Cellulitus</v>
      </c>
      <c r="M2948" s="12" t="str">
        <f t="shared" si="262"/>
        <v>PI.IC.IT.223009.01</v>
      </c>
      <c r="N2948" s="12"/>
      <c r="O2948" s="12" t="str">
        <f t="shared" si="263"/>
        <v>PH.IC.IT.223009.01</v>
      </c>
      <c r="Q2948" s="12" t="str">
        <f t="shared" si="264"/>
        <v>CL.IC.IT.223009.01</v>
      </c>
    </row>
    <row r="2949" spans="1:19" ht="15">
      <c r="A2949" s="25" t="s">
        <v>4089</v>
      </c>
      <c r="B2949" s="25"/>
      <c r="C2949" s="22" t="s">
        <v>5751</v>
      </c>
      <c r="D2949" s="25"/>
      <c r="E2949" s="2" t="s">
        <v>5899</v>
      </c>
      <c r="F2949" s="25" t="s">
        <v>5335</v>
      </c>
      <c r="G2949" s="25" t="s">
        <v>4772</v>
      </c>
      <c r="H2949" s="22" t="s">
        <v>1571</v>
      </c>
      <c r="I2949" s="25" t="s">
        <v>3300</v>
      </c>
      <c r="J2949" s="11" t="str">
        <f t="shared" si="260"/>
        <v>IC.IT.223010</v>
      </c>
      <c r="K2949" s="2" t="s">
        <v>1192</v>
      </c>
      <c r="L2949" t="str">
        <f t="shared" si="261"/>
        <v xml:space="preserve">      Rash</v>
      </c>
      <c r="M2949" s="12" t="str">
        <f t="shared" si="262"/>
        <v>PI.IC.IT.223010.01</v>
      </c>
      <c r="N2949" s="12"/>
      <c r="O2949" s="12" t="str">
        <f t="shared" si="263"/>
        <v>PH.IC.IT.223010.01</v>
      </c>
      <c r="Q2949" s="12" t="str">
        <f t="shared" si="264"/>
        <v>CL.IC.IT.223010.01</v>
      </c>
    </row>
    <row r="2950" spans="1:19" ht="15">
      <c r="A2950" s="25" t="s">
        <v>4089</v>
      </c>
      <c r="B2950" s="25"/>
      <c r="C2950" s="22" t="s">
        <v>5751</v>
      </c>
      <c r="D2950" s="25"/>
      <c r="E2950" s="2" t="s">
        <v>5899</v>
      </c>
      <c r="F2950" s="25" t="s">
        <v>5335</v>
      </c>
      <c r="G2950" s="25" t="s">
        <v>4773</v>
      </c>
      <c r="H2950" s="22" t="s">
        <v>1298</v>
      </c>
      <c r="I2950" s="25" t="s">
        <v>4646</v>
      </c>
      <c r="J2950" s="11" t="str">
        <f t="shared" si="260"/>
        <v>IC.IT.223011</v>
      </c>
      <c r="K2950" s="2" t="s">
        <v>1192</v>
      </c>
      <c r="L2950" t="str">
        <f t="shared" si="261"/>
        <v xml:space="preserve">      Tape burn</v>
      </c>
      <c r="M2950" s="12" t="str">
        <f t="shared" si="262"/>
        <v>PI.IC.IT.223011.01</v>
      </c>
      <c r="N2950" s="12"/>
      <c r="O2950" s="12" t="str">
        <f t="shared" si="263"/>
        <v>PH.IC.IT.223011.01</v>
      </c>
      <c r="Q2950" s="12" t="str">
        <f t="shared" si="264"/>
        <v>CL.IC.IT.223011.01</v>
      </c>
    </row>
    <row r="2951" spans="1:19" ht="15">
      <c r="A2951" s="25" t="s">
        <v>4089</v>
      </c>
      <c r="B2951" s="25"/>
      <c r="C2951" s="22" t="s">
        <v>5751</v>
      </c>
      <c r="D2951" s="25"/>
      <c r="E2951" s="2" t="s">
        <v>5899</v>
      </c>
      <c r="F2951" s="25" t="s">
        <v>5335</v>
      </c>
      <c r="G2951" s="25" t="s">
        <v>4647</v>
      </c>
      <c r="H2951" s="22" t="s">
        <v>1299</v>
      </c>
      <c r="I2951" s="25" t="s">
        <v>930</v>
      </c>
      <c r="J2951" s="11" t="str">
        <f t="shared" si="260"/>
        <v>IC.IT.223012</v>
      </c>
      <c r="K2951" s="2" t="s">
        <v>1192</v>
      </c>
      <c r="L2951" t="str">
        <f t="shared" si="261"/>
        <v xml:space="preserve">      Other:  specify</v>
      </c>
      <c r="M2951" s="12" t="str">
        <f t="shared" si="262"/>
        <v>PI.IC.IT.223012.01</v>
      </c>
      <c r="N2951" s="12"/>
      <c r="O2951" s="12" t="str">
        <f t="shared" si="263"/>
        <v>PH.IC.IT.223012.01</v>
      </c>
      <c r="Q2951" s="12" t="str">
        <f t="shared" si="264"/>
        <v>CL.IC.IT.223012.01</v>
      </c>
    </row>
    <row r="2952" spans="1:19" ht="15">
      <c r="A2952" s="25" t="s">
        <v>4089</v>
      </c>
      <c r="B2952" s="25"/>
      <c r="C2952" s="22" t="s">
        <v>5751</v>
      </c>
      <c r="D2952" s="25"/>
      <c r="E2952" s="2" t="s">
        <v>5899</v>
      </c>
      <c r="F2952" s="25" t="s">
        <v>5335</v>
      </c>
      <c r="G2952" s="25" t="s">
        <v>4663</v>
      </c>
      <c r="H2952" s="22" t="s">
        <v>8201</v>
      </c>
      <c r="I2952" s="25" t="s">
        <v>4664</v>
      </c>
      <c r="J2952" s="11" t="str">
        <f t="shared" si="260"/>
        <v>IC.IT.223013</v>
      </c>
      <c r="K2952" s="2" t="s">
        <v>1192</v>
      </c>
      <c r="L2952" t="str">
        <f t="shared" si="261"/>
        <v xml:space="preserve">   Laceration</v>
      </c>
      <c r="M2952" s="12" t="str">
        <f t="shared" si="262"/>
        <v>PI.IC.IT.223013.01</v>
      </c>
      <c r="N2952" s="12"/>
      <c r="O2952" s="12" t="str">
        <f t="shared" si="263"/>
        <v>PH.IC.IT.223013.01</v>
      </c>
      <c r="Q2952" s="12" t="str">
        <f t="shared" si="264"/>
        <v>CL.IC.IT.223013.01</v>
      </c>
      <c r="R2952" t="s">
        <v>1141</v>
      </c>
      <c r="S2952">
        <v>795</v>
      </c>
    </row>
    <row r="2953" spans="1:19" ht="15">
      <c r="A2953" s="25" t="s">
        <v>4089</v>
      </c>
      <c r="B2953" s="25"/>
      <c r="C2953" s="22" t="s">
        <v>5751</v>
      </c>
      <c r="D2953" s="25"/>
      <c r="E2953" s="2" t="s">
        <v>5899</v>
      </c>
      <c r="F2953" s="25" t="s">
        <v>5335</v>
      </c>
      <c r="G2953" s="25" t="s">
        <v>4665</v>
      </c>
      <c r="H2953" s="22" t="s">
        <v>9621</v>
      </c>
      <c r="I2953" s="25" t="s">
        <v>4666</v>
      </c>
      <c r="J2953" s="11" t="str">
        <f t="shared" si="260"/>
        <v>IC.IT.223014</v>
      </c>
      <c r="K2953" s="2" t="s">
        <v>11324</v>
      </c>
      <c r="L2953" t="str">
        <f t="shared" si="261"/>
        <v xml:space="preserve">  Puncture</v>
      </c>
      <c r="M2953" s="12" t="str">
        <f t="shared" si="262"/>
        <v>PI.IC.IT.223014.01</v>
      </c>
      <c r="N2953" s="12"/>
      <c r="O2953" s="12" t="str">
        <f t="shared" si="263"/>
        <v>PH.IC.IT.223014.01</v>
      </c>
      <c r="Q2953" s="12" t="str">
        <f t="shared" si="264"/>
        <v>CL.IC.IT.223014.01</v>
      </c>
      <c r="R2953" t="s">
        <v>1141</v>
      </c>
      <c r="S2953">
        <v>796</v>
      </c>
    </row>
    <row r="2954" spans="1:19" ht="15">
      <c r="A2954" s="25" t="s">
        <v>4089</v>
      </c>
      <c r="B2954" s="25"/>
      <c r="C2954" s="22" t="s">
        <v>5751</v>
      </c>
      <c r="D2954" s="25" t="s">
        <v>4716</v>
      </c>
      <c r="E2954" s="2" t="s">
        <v>6074</v>
      </c>
      <c r="F2954" s="25" t="s">
        <v>5335</v>
      </c>
      <c r="G2954" s="25" t="s">
        <v>4680</v>
      </c>
      <c r="H2954" s="22" t="s">
        <v>1396</v>
      </c>
      <c r="I2954" s="25" t="s">
        <v>4681</v>
      </c>
      <c r="J2954" s="11" t="str">
        <f t="shared" si="260"/>
        <v>IC.IT.223101</v>
      </c>
      <c r="K2954" s="2" t="s">
        <v>11324</v>
      </c>
      <c r="L2954" t="str">
        <f t="shared" si="261"/>
        <v xml:space="preserve">      Partial-thickness (dermis)</v>
      </c>
      <c r="M2954" s="12" t="str">
        <f t="shared" si="262"/>
        <v>PI.IC.IT.223101.01</v>
      </c>
      <c r="N2954" s="12"/>
      <c r="O2954" s="12" t="str">
        <f t="shared" si="263"/>
        <v>PH.IC.IT.223101.01</v>
      </c>
      <c r="Q2954" s="12" t="str">
        <f t="shared" si="264"/>
        <v>CL.IC.IT.223101.01</v>
      </c>
    </row>
    <row r="2955" spans="1:19" ht="15">
      <c r="A2955" s="25" t="s">
        <v>4089</v>
      </c>
      <c r="B2955" s="25"/>
      <c r="C2955" s="22" t="s">
        <v>5751</v>
      </c>
      <c r="D2955" s="25"/>
      <c r="E2955" s="2" t="s">
        <v>6074</v>
      </c>
      <c r="F2955" s="25" t="s">
        <v>5335</v>
      </c>
      <c r="G2955" s="25" t="s">
        <v>191</v>
      </c>
      <c r="H2955" s="22" t="s">
        <v>1398</v>
      </c>
      <c r="I2955" s="25" t="s">
        <v>4682</v>
      </c>
      <c r="J2955" s="11" t="str">
        <f t="shared" si="260"/>
        <v>IC.IT.223102</v>
      </c>
      <c r="K2955" s="2" t="s">
        <v>11324</v>
      </c>
      <c r="L2955" t="str">
        <f t="shared" si="261"/>
        <v xml:space="preserve">      Full-thickness (subq and beyond)</v>
      </c>
      <c r="M2955" s="12" t="str">
        <f t="shared" si="262"/>
        <v>PI.IC.IT.223102.01</v>
      </c>
      <c r="N2955" s="12"/>
      <c r="O2955" s="12" t="str">
        <f t="shared" si="263"/>
        <v>PH.IC.IT.223102.01</v>
      </c>
      <c r="Q2955" s="12" t="str">
        <f t="shared" si="264"/>
        <v>CL.IC.IT.223102.01</v>
      </c>
    </row>
    <row r="2956" spans="1:19" ht="15">
      <c r="A2956" s="25" t="s">
        <v>4089</v>
      </c>
      <c r="B2956" s="25"/>
      <c r="C2956" s="22" t="s">
        <v>5751</v>
      </c>
      <c r="D2956" s="25" t="s">
        <v>4717</v>
      </c>
      <c r="E2956" s="2" t="s">
        <v>6077</v>
      </c>
      <c r="F2956" s="25" t="s">
        <v>5336</v>
      </c>
      <c r="G2956" s="25" t="s">
        <v>4819</v>
      </c>
      <c r="H2956" s="22" t="s">
        <v>1396</v>
      </c>
      <c r="I2956" s="25" t="s">
        <v>4820</v>
      </c>
      <c r="J2956" s="11" t="str">
        <f t="shared" si="260"/>
        <v>IC.IT.223201</v>
      </c>
      <c r="K2956" s="2" t="s">
        <v>11324</v>
      </c>
      <c r="L2956" t="str">
        <f t="shared" si="261"/>
        <v xml:space="preserve">      Length (measure head to toe):  specify cm</v>
      </c>
      <c r="M2956" s="12" t="str">
        <f t="shared" si="262"/>
        <v>PI.IC.IT.223201.01</v>
      </c>
      <c r="N2956" s="12"/>
      <c r="O2956" s="12" t="str">
        <f t="shared" si="263"/>
        <v>PH.IC.IT.223201.01</v>
      </c>
      <c r="Q2956" s="12" t="str">
        <f t="shared" si="264"/>
        <v>CL.IC.IT.223201.01</v>
      </c>
    </row>
    <row r="2957" spans="1:19" ht="15">
      <c r="A2957" s="25" t="s">
        <v>4089</v>
      </c>
      <c r="B2957" s="25"/>
      <c r="C2957" s="22" t="s">
        <v>5751</v>
      </c>
      <c r="D2957" s="25"/>
      <c r="E2957" s="2" t="s">
        <v>6077</v>
      </c>
      <c r="F2957" s="25" t="s">
        <v>5336</v>
      </c>
      <c r="G2957" s="25" t="s">
        <v>4821</v>
      </c>
      <c r="H2957" s="22" t="s">
        <v>1398</v>
      </c>
      <c r="I2957" s="25" t="s">
        <v>4816</v>
      </c>
      <c r="J2957" s="11" t="str">
        <f t="shared" si="260"/>
        <v>IC.IT.223202</v>
      </c>
      <c r="K2957" s="2" t="s">
        <v>11324</v>
      </c>
      <c r="L2957" t="str">
        <f t="shared" si="261"/>
        <v xml:space="preserve">      Width (measure hip to hip):  specify cm</v>
      </c>
      <c r="M2957" s="12" t="str">
        <f t="shared" si="262"/>
        <v>PI.IC.IT.223202.01</v>
      </c>
      <c r="N2957" s="12"/>
      <c r="O2957" s="12" t="str">
        <f t="shared" si="263"/>
        <v>PH.IC.IT.223202.01</v>
      </c>
      <c r="Q2957" s="12" t="str">
        <f t="shared" si="264"/>
        <v>CL.IC.IT.223202.01</v>
      </c>
    </row>
    <row r="2958" spans="1:19" ht="15">
      <c r="A2958" s="25" t="s">
        <v>4089</v>
      </c>
      <c r="B2958" s="25"/>
      <c r="C2958" s="22" t="s">
        <v>5751</v>
      </c>
      <c r="D2958" s="25"/>
      <c r="E2958" s="2" t="s">
        <v>6077</v>
      </c>
      <c r="F2958" s="25" t="s">
        <v>5336</v>
      </c>
      <c r="G2958" s="25" t="s">
        <v>4817</v>
      </c>
      <c r="H2958" s="22" t="s">
        <v>1400</v>
      </c>
      <c r="I2958" s="25" t="s">
        <v>4961</v>
      </c>
      <c r="J2958" s="11" t="str">
        <f t="shared" si="260"/>
        <v>IC.IT.223203</v>
      </c>
      <c r="K2958" s="2" t="s">
        <v>11324</v>
      </c>
      <c r="L2958" t="str">
        <f t="shared" si="261"/>
        <v xml:space="preserve">      Depth (measure deepest part):  specify cm</v>
      </c>
      <c r="M2958" s="12" t="str">
        <f t="shared" si="262"/>
        <v>PI.IC.IT.223203.01</v>
      </c>
      <c r="N2958" s="12"/>
      <c r="O2958" s="12" t="str">
        <f t="shared" si="263"/>
        <v>PH.IC.IT.223203.01</v>
      </c>
      <c r="Q2958" s="12" t="str">
        <f t="shared" si="264"/>
        <v>CL.IC.IT.223203.01</v>
      </c>
    </row>
    <row r="2959" spans="1:19" ht="15">
      <c r="A2959" s="25" t="s">
        <v>4089</v>
      </c>
      <c r="B2959" s="25"/>
      <c r="C2959" s="22" t="s">
        <v>5751</v>
      </c>
      <c r="D2959" s="25"/>
      <c r="E2959" s="2" t="s">
        <v>6077</v>
      </c>
      <c r="F2959" s="25" t="s">
        <v>5336</v>
      </c>
      <c r="G2959" s="25" t="s">
        <v>4962</v>
      </c>
      <c r="H2959" s="22" t="s">
        <v>1402</v>
      </c>
      <c r="I2959" s="25" t="s">
        <v>1188</v>
      </c>
      <c r="J2959" s="11" t="str">
        <f t="shared" si="260"/>
        <v>IC.IT.223204</v>
      </c>
      <c r="K2959" s="2" t="s">
        <v>11324</v>
      </c>
      <c r="L2959" t="str">
        <f t="shared" si="261"/>
        <v xml:space="preserve">      N/A (within 7 days): specify date</v>
      </c>
      <c r="M2959" s="12" t="str">
        <f t="shared" si="262"/>
        <v>PI.IC.IT.223204.01</v>
      </c>
      <c r="N2959" s="12"/>
      <c r="O2959" s="12" t="str">
        <f t="shared" si="263"/>
        <v>PH.IC.IT.223204.01</v>
      </c>
      <c r="Q2959" s="12" t="str">
        <f t="shared" si="264"/>
        <v>CL.IC.IT.223204.01</v>
      </c>
    </row>
    <row r="2960" spans="1:19" ht="15">
      <c r="A2960" s="25" t="s">
        <v>4089</v>
      </c>
      <c r="B2960" s="25"/>
      <c r="C2960" s="22" t="s">
        <v>5751</v>
      </c>
      <c r="D2960" s="25"/>
      <c r="E2960" s="2" t="s">
        <v>6077</v>
      </c>
      <c r="F2960" s="25" t="s">
        <v>5336</v>
      </c>
      <c r="G2960" s="25" t="s">
        <v>3840</v>
      </c>
      <c r="H2960" s="22" t="s">
        <v>1404</v>
      </c>
      <c r="I2960" s="25" t="s">
        <v>1224</v>
      </c>
      <c r="J2960" s="11" t="str">
        <f t="shared" si="260"/>
        <v>IC.IT.223205</v>
      </c>
      <c r="K2960" s="2" t="s">
        <v>11324</v>
      </c>
      <c r="L2960" t="str">
        <f t="shared" si="261"/>
        <v xml:space="preserve">      Unable to assess due to dressing</v>
      </c>
      <c r="M2960" s="12" t="str">
        <f t="shared" si="262"/>
        <v>PI.IC.IT.223205.01</v>
      </c>
      <c r="N2960" s="12"/>
      <c r="O2960" s="12" t="str">
        <f t="shared" si="263"/>
        <v>PH.IC.IT.223205.01</v>
      </c>
      <c r="Q2960" s="12" t="str">
        <f t="shared" si="264"/>
        <v>CL.IC.IT.223205.01</v>
      </c>
    </row>
    <row r="2961" spans="1:18" ht="15">
      <c r="A2961" s="25" t="s">
        <v>4089</v>
      </c>
      <c r="B2961" s="25"/>
      <c r="C2961" s="22" t="s">
        <v>5751</v>
      </c>
      <c r="D2961" s="25"/>
      <c r="E2961" s="2" t="s">
        <v>6077</v>
      </c>
      <c r="F2961" s="25" t="s">
        <v>5336</v>
      </c>
      <c r="G2961" s="25" t="s">
        <v>3841</v>
      </c>
      <c r="H2961" s="22" t="s">
        <v>1406</v>
      </c>
      <c r="I2961" s="25" t="s">
        <v>930</v>
      </c>
      <c r="J2961" s="11" t="str">
        <f t="shared" si="260"/>
        <v>IC.IT.223206</v>
      </c>
      <c r="K2961" s="2" t="s">
        <v>11324</v>
      </c>
      <c r="L2961" t="str">
        <f t="shared" si="261"/>
        <v xml:space="preserve">      Other: specify</v>
      </c>
      <c r="M2961" s="12" t="str">
        <f t="shared" si="262"/>
        <v>PI.IC.IT.223206.01</v>
      </c>
      <c r="N2961" s="12"/>
      <c r="O2961" s="12" t="str">
        <f t="shared" si="263"/>
        <v>PH.IC.IT.223206.01</v>
      </c>
      <c r="Q2961" s="12" t="str">
        <f t="shared" si="264"/>
        <v>CL.IC.IT.223206.01</v>
      </c>
    </row>
    <row r="2962" spans="1:18" ht="15">
      <c r="A2962" s="25" t="s">
        <v>4089</v>
      </c>
      <c r="B2962" s="25"/>
      <c r="C2962" s="22" t="s">
        <v>5751</v>
      </c>
      <c r="D2962" s="25" t="s">
        <v>4858</v>
      </c>
      <c r="E2962" s="2" t="s">
        <v>6690</v>
      </c>
      <c r="F2962" s="25" t="s">
        <v>5336</v>
      </c>
      <c r="G2962" s="25" t="s">
        <v>4963</v>
      </c>
      <c r="H2962" s="22" t="s">
        <v>1396</v>
      </c>
      <c r="I2962" s="25" t="s">
        <v>4964</v>
      </c>
      <c r="J2962" s="11" t="str">
        <f t="shared" si="260"/>
        <v>IC.IT.223301</v>
      </c>
      <c r="K2962" s="2" t="s">
        <v>11324</v>
      </c>
      <c r="L2962" t="str">
        <f t="shared" si="261"/>
        <v xml:space="preserve">      Epithelialization (shades of pink): specify %</v>
      </c>
      <c r="M2962" s="12" t="str">
        <f t="shared" si="262"/>
        <v>PI.IC.IT.223301.01</v>
      </c>
      <c r="N2962" s="12"/>
      <c r="O2962" s="12" t="str">
        <f t="shared" si="263"/>
        <v>PH.IC.IT.223301.01</v>
      </c>
      <c r="Q2962" s="12" t="str">
        <f t="shared" si="264"/>
        <v>CL.IC.IT.223301.01</v>
      </c>
    </row>
    <row r="2963" spans="1:18" ht="15">
      <c r="A2963" s="25" t="s">
        <v>4089</v>
      </c>
      <c r="B2963" s="25"/>
      <c r="C2963" s="22" t="s">
        <v>5751</v>
      </c>
      <c r="D2963" s="25"/>
      <c r="E2963" s="2" t="s">
        <v>6690</v>
      </c>
      <c r="F2963" s="25" t="s">
        <v>5336</v>
      </c>
      <c r="G2963" s="25" t="s">
        <v>4965</v>
      </c>
      <c r="H2963" s="22" t="s">
        <v>1398</v>
      </c>
      <c r="I2963" s="25" t="s">
        <v>4966</v>
      </c>
      <c r="J2963" s="11" t="str">
        <f t="shared" si="260"/>
        <v>IC.IT.223302</v>
      </c>
      <c r="K2963" s="2" t="s">
        <v>11324</v>
      </c>
      <c r="L2963" t="str">
        <f t="shared" si="261"/>
        <v xml:space="preserve">      Granulation (beefy red):  specify %</v>
      </c>
      <c r="M2963" s="12" t="str">
        <f t="shared" si="262"/>
        <v>PI.IC.IT.223302.01</v>
      </c>
      <c r="N2963" s="12"/>
      <c r="O2963" s="12" t="str">
        <f t="shared" si="263"/>
        <v>PH.IC.IT.223302.01</v>
      </c>
      <c r="Q2963" s="12" t="str">
        <f t="shared" si="264"/>
        <v>CL.IC.IT.223302.01</v>
      </c>
    </row>
    <row r="2964" spans="1:18" ht="15">
      <c r="A2964" s="25" t="s">
        <v>4089</v>
      </c>
      <c r="B2964" s="25"/>
      <c r="C2964" s="22" t="s">
        <v>5751</v>
      </c>
      <c r="D2964" s="25"/>
      <c r="E2964" s="2" t="s">
        <v>6690</v>
      </c>
      <c r="F2964" s="25" t="s">
        <v>5336</v>
      </c>
      <c r="G2964" s="25" t="s">
        <v>4967</v>
      </c>
      <c r="H2964" s="22" t="s">
        <v>1400</v>
      </c>
      <c r="I2964" s="25" t="s">
        <v>3933</v>
      </c>
      <c r="J2964" s="11" t="str">
        <f t="shared" si="260"/>
        <v>IC.IT.223303</v>
      </c>
      <c r="K2964" s="2" t="s">
        <v>11324</v>
      </c>
      <c r="L2964" t="str">
        <f t="shared" si="261"/>
        <v xml:space="preserve">      Slough (yellow fibrinous):  specify %</v>
      </c>
      <c r="M2964" s="12" t="str">
        <f t="shared" si="262"/>
        <v>PI.IC.IT.223303.01</v>
      </c>
      <c r="N2964" s="12"/>
      <c r="O2964" s="12" t="str">
        <f t="shared" si="263"/>
        <v>PH.IC.IT.223303.01</v>
      </c>
      <c r="Q2964" s="12" t="str">
        <f t="shared" si="264"/>
        <v>CL.IC.IT.223303.01</v>
      </c>
    </row>
    <row r="2965" spans="1:18" ht="15">
      <c r="A2965" s="25" t="s">
        <v>4089</v>
      </c>
      <c r="B2965" s="25"/>
      <c r="C2965" s="22" t="s">
        <v>5751</v>
      </c>
      <c r="D2965" s="25"/>
      <c r="E2965" s="2" t="s">
        <v>6690</v>
      </c>
      <c r="F2965" s="25" t="s">
        <v>5336</v>
      </c>
      <c r="G2965" s="25" t="s">
        <v>4673</v>
      </c>
      <c r="H2965" s="22" t="s">
        <v>1402</v>
      </c>
      <c r="I2965" s="25" t="s">
        <v>4674</v>
      </c>
      <c r="J2965" s="11" t="str">
        <f t="shared" si="260"/>
        <v>IC.IT.223304</v>
      </c>
      <c r="K2965" s="2" t="s">
        <v>11324</v>
      </c>
      <c r="L2965" t="str">
        <f t="shared" si="261"/>
        <v xml:space="preserve">      Eschar (thick leathery black/brown):  specify %</v>
      </c>
      <c r="M2965" s="12" t="str">
        <f t="shared" si="262"/>
        <v>PI.IC.IT.223304.01</v>
      </c>
      <c r="N2965" s="12"/>
      <c r="O2965" s="12" t="str">
        <f t="shared" si="263"/>
        <v>PH.IC.IT.223304.01</v>
      </c>
      <c r="Q2965" s="12" t="str">
        <f t="shared" si="264"/>
        <v>CL.IC.IT.223304.01</v>
      </c>
    </row>
    <row r="2966" spans="1:18" ht="15">
      <c r="A2966" s="25" t="s">
        <v>4089</v>
      </c>
      <c r="B2966" s="25"/>
      <c r="C2966" s="22" t="s">
        <v>5751</v>
      </c>
      <c r="D2966" s="25"/>
      <c r="E2966" s="2" t="s">
        <v>6690</v>
      </c>
      <c r="F2966" s="25" t="s">
        <v>5336</v>
      </c>
      <c r="G2966" s="25" t="s">
        <v>4798</v>
      </c>
      <c r="H2966" s="22" t="s">
        <v>7071</v>
      </c>
      <c r="I2966" s="25" t="s">
        <v>4799</v>
      </c>
      <c r="J2966" s="11" t="str">
        <f t="shared" si="260"/>
        <v>IC.IT.223305</v>
      </c>
      <c r="K2966" s="2" t="s">
        <v>11324</v>
      </c>
      <c r="L2966" t="str">
        <f t="shared" si="261"/>
        <v xml:space="preserve">      Foreign bodies:  specify</v>
      </c>
      <c r="M2966" s="12" t="str">
        <f t="shared" si="262"/>
        <v>PI.IC.IT.223305.01</v>
      </c>
      <c r="N2966" s="12"/>
      <c r="O2966" s="12" t="str">
        <f t="shared" si="263"/>
        <v>PH.IC.IT.223305.01</v>
      </c>
      <c r="Q2966" s="12" t="str">
        <f t="shared" si="264"/>
        <v>CL.IC.IT.223305.01</v>
      </c>
      <c r="R2966" t="s">
        <v>1141</v>
      </c>
    </row>
    <row r="2967" spans="1:18" ht="15">
      <c r="A2967" s="25" t="s">
        <v>4089</v>
      </c>
      <c r="B2967" s="25"/>
      <c r="C2967" s="22" t="s">
        <v>5751</v>
      </c>
      <c r="D2967" s="25" t="s">
        <v>4858</v>
      </c>
      <c r="E2967" s="2" t="s">
        <v>5100</v>
      </c>
      <c r="F2967" s="25" t="s">
        <v>5336</v>
      </c>
      <c r="G2967" s="25" t="s">
        <v>192</v>
      </c>
      <c r="H2967" s="22" t="s">
        <v>1398</v>
      </c>
      <c r="I2967" s="25" t="s">
        <v>5101</v>
      </c>
      <c r="J2967" s="11" t="str">
        <f t="shared" si="260"/>
        <v>IC.IT.223402</v>
      </c>
      <c r="K2967" s="2" t="s">
        <v>11324</v>
      </c>
      <c r="L2967" t="str">
        <f t="shared" si="261"/>
        <v xml:space="preserve">      Indistinct, attached</v>
      </c>
      <c r="M2967" s="12" t="str">
        <f t="shared" si="262"/>
        <v>PI.IC.IT.223402.01</v>
      </c>
      <c r="N2967" s="12"/>
      <c r="O2967" s="12" t="str">
        <f t="shared" si="263"/>
        <v>PH.IC.IT.223402.01</v>
      </c>
      <c r="Q2967" s="12" t="str">
        <f t="shared" si="264"/>
        <v>CL.IC.IT.223402.01</v>
      </c>
    </row>
    <row r="2968" spans="1:18" ht="15">
      <c r="A2968" s="25" t="s">
        <v>4089</v>
      </c>
      <c r="B2968" s="25"/>
      <c r="C2968" s="22" t="s">
        <v>5751</v>
      </c>
      <c r="D2968" s="25"/>
      <c r="E2968" s="2" t="s">
        <v>5100</v>
      </c>
      <c r="F2968" s="25" t="s">
        <v>5336</v>
      </c>
      <c r="G2968" s="25" t="s">
        <v>193</v>
      </c>
      <c r="H2968" s="22" t="s">
        <v>1400</v>
      </c>
      <c r="I2968" s="25" t="s">
        <v>4948</v>
      </c>
      <c r="J2968" s="11" t="str">
        <f t="shared" si="260"/>
        <v>IC.IT.223403</v>
      </c>
      <c r="K2968" s="2" t="s">
        <v>11324</v>
      </c>
      <c r="L2968" t="str">
        <f t="shared" si="261"/>
        <v xml:space="preserve">      Non attached</v>
      </c>
      <c r="M2968" s="12" t="str">
        <f t="shared" si="262"/>
        <v>PI.IC.IT.223403.01</v>
      </c>
      <c r="N2968" s="12"/>
      <c r="O2968" s="12" t="str">
        <f t="shared" si="263"/>
        <v>PH.IC.IT.223403.01</v>
      </c>
      <c r="Q2968" s="12" t="str">
        <f t="shared" si="264"/>
        <v>CL.IC.IT.223403.01</v>
      </c>
    </row>
    <row r="2969" spans="1:18" ht="15">
      <c r="A2969" s="25" t="s">
        <v>4089</v>
      </c>
      <c r="B2969" s="25"/>
      <c r="C2969" s="22" t="s">
        <v>5751</v>
      </c>
      <c r="D2969" s="25"/>
      <c r="E2969" s="2" t="s">
        <v>5100</v>
      </c>
      <c r="F2969" s="25" t="s">
        <v>5336</v>
      </c>
      <c r="G2969" s="25" t="s">
        <v>4949</v>
      </c>
      <c r="H2969" s="22" t="s">
        <v>1402</v>
      </c>
      <c r="I2969" s="25" t="s">
        <v>4950</v>
      </c>
      <c r="J2969" s="11" t="str">
        <f t="shared" si="260"/>
        <v>IC.IT.223404</v>
      </c>
      <c r="K2969" s="2" t="s">
        <v>11324</v>
      </c>
      <c r="L2969" t="str">
        <f t="shared" si="261"/>
        <v xml:space="preserve">      Tunneling</v>
      </c>
      <c r="M2969" s="12" t="str">
        <f t="shared" si="262"/>
        <v>PI.IC.IT.223404.01</v>
      </c>
      <c r="N2969" s="12"/>
      <c r="O2969" s="12" t="str">
        <f t="shared" si="263"/>
        <v>PH.IC.IT.223404.01</v>
      </c>
      <c r="Q2969" s="12" t="str">
        <f t="shared" si="264"/>
        <v>CL.IC.IT.223404.01</v>
      </c>
    </row>
    <row r="2970" spans="1:18" ht="15">
      <c r="A2970" s="25" t="s">
        <v>4089</v>
      </c>
      <c r="B2970" s="25"/>
      <c r="C2970" s="22" t="s">
        <v>5751</v>
      </c>
      <c r="D2970" s="25"/>
      <c r="E2970" s="2" t="s">
        <v>5100</v>
      </c>
      <c r="F2970" s="25" t="s">
        <v>5336</v>
      </c>
      <c r="G2970" s="25" t="s">
        <v>4951</v>
      </c>
      <c r="H2970" s="22" t="s">
        <v>1404</v>
      </c>
      <c r="I2970" s="25" t="s">
        <v>4952</v>
      </c>
      <c r="J2970" s="11" t="str">
        <f t="shared" si="260"/>
        <v>IC.IT.223405</v>
      </c>
      <c r="K2970" s="2" t="s">
        <v>11324</v>
      </c>
      <c r="L2970" t="str">
        <f t="shared" si="261"/>
        <v xml:space="preserve">      Undermining</v>
      </c>
      <c r="M2970" s="12" t="str">
        <f t="shared" si="262"/>
        <v>PI.IC.IT.223405.01</v>
      </c>
      <c r="N2970" s="12"/>
      <c r="O2970" s="12" t="str">
        <f t="shared" si="263"/>
        <v>PH.IC.IT.223405.01</v>
      </c>
      <c r="Q2970" s="12" t="str">
        <f t="shared" si="264"/>
        <v>CL.IC.IT.223405.01</v>
      </c>
    </row>
    <row r="2971" spans="1:18" ht="15">
      <c r="A2971" s="25" t="s">
        <v>4089</v>
      </c>
      <c r="B2971" s="25"/>
      <c r="C2971" s="22" t="s">
        <v>5751</v>
      </c>
      <c r="D2971" s="25"/>
      <c r="E2971" s="2" t="s">
        <v>5100</v>
      </c>
      <c r="F2971" s="25" t="s">
        <v>5336</v>
      </c>
      <c r="G2971" s="25" t="s">
        <v>4953</v>
      </c>
      <c r="H2971" s="22" t="s">
        <v>1406</v>
      </c>
      <c r="I2971" s="25" t="s">
        <v>4954</v>
      </c>
      <c r="J2971" s="11" t="str">
        <f t="shared" si="260"/>
        <v>IC.IT.223406</v>
      </c>
      <c r="K2971" s="2" t="s">
        <v>11324</v>
      </c>
      <c r="L2971" t="str">
        <f t="shared" si="261"/>
        <v xml:space="preserve">      Rolled</v>
      </c>
      <c r="M2971" s="12" t="str">
        <f t="shared" si="262"/>
        <v>PI.IC.IT.223406.01</v>
      </c>
      <c r="N2971" s="12"/>
      <c r="O2971" s="12" t="str">
        <f t="shared" si="263"/>
        <v>PH.IC.IT.223406.01</v>
      </c>
      <c r="Q2971" s="12" t="str">
        <f t="shared" si="264"/>
        <v>CL.IC.IT.223406.01</v>
      </c>
    </row>
    <row r="2972" spans="1:18" ht="15">
      <c r="A2972" s="25" t="s">
        <v>4089</v>
      </c>
      <c r="B2972" s="25"/>
      <c r="C2972" s="22" t="s">
        <v>5751</v>
      </c>
      <c r="D2972" s="25"/>
      <c r="E2972" s="2" t="s">
        <v>5100</v>
      </c>
      <c r="F2972" s="25" t="s">
        <v>5336</v>
      </c>
      <c r="G2972" s="25" t="s">
        <v>4955</v>
      </c>
      <c r="H2972" s="22" t="s">
        <v>1396</v>
      </c>
      <c r="I2972" s="25" t="s">
        <v>1780</v>
      </c>
      <c r="J2972" s="11" t="str">
        <f t="shared" si="260"/>
        <v>IC.IT.223401</v>
      </c>
      <c r="K2972" s="2" t="s">
        <v>11324</v>
      </c>
      <c r="L2972" t="str">
        <f t="shared" si="261"/>
        <v>Tunneling: enter clock position</v>
      </c>
      <c r="M2972" s="12" t="str">
        <f t="shared" si="262"/>
        <v>PI.IC.IT.223401.01</v>
      </c>
      <c r="N2972" s="12"/>
      <c r="O2972" s="12" t="str">
        <f t="shared" si="263"/>
        <v>PH.IC.IT.223401.01</v>
      </c>
      <c r="Q2972" s="12" t="str">
        <f t="shared" si="264"/>
        <v>CL.IC.IT.223401.01</v>
      </c>
    </row>
    <row r="2973" spans="1:18" ht="15">
      <c r="A2973" s="25" t="s">
        <v>4089</v>
      </c>
      <c r="B2973" s="25"/>
      <c r="C2973" s="22" t="s">
        <v>5751</v>
      </c>
      <c r="D2973" s="25" t="s">
        <v>5201</v>
      </c>
      <c r="E2973" s="2" t="s">
        <v>4860</v>
      </c>
      <c r="F2973" s="25" t="s">
        <v>4903</v>
      </c>
      <c r="G2973" s="25" t="s">
        <v>5267</v>
      </c>
      <c r="H2973" s="22" t="s">
        <v>1396</v>
      </c>
      <c r="I2973" s="25" t="s">
        <v>3261</v>
      </c>
      <c r="J2973" s="11" t="str">
        <f t="shared" si="260"/>
        <v>IC.IT.223501</v>
      </c>
      <c r="K2973" s="2" t="s">
        <v>11324</v>
      </c>
      <c r="L2973" t="str">
        <f t="shared" si="261"/>
        <v xml:space="preserve">      Continuous</v>
      </c>
      <c r="M2973" s="12" t="str">
        <f t="shared" si="262"/>
        <v>PI.IC.IT.223501.01</v>
      </c>
      <c r="N2973" s="12"/>
      <c r="O2973" s="12" t="str">
        <f t="shared" si="263"/>
        <v>PH.IC.IT.223501.01</v>
      </c>
      <c r="Q2973" s="12" t="str">
        <f t="shared" si="264"/>
        <v>CL.IC.IT.223501.01</v>
      </c>
    </row>
    <row r="2974" spans="1:18" ht="15">
      <c r="A2974" s="25" t="s">
        <v>4089</v>
      </c>
      <c r="B2974" s="25"/>
      <c r="C2974" s="22" t="s">
        <v>5751</v>
      </c>
      <c r="D2974" s="25"/>
      <c r="E2974" s="2" t="s">
        <v>4860</v>
      </c>
      <c r="F2974" s="25" t="s">
        <v>4903</v>
      </c>
      <c r="G2974" s="25" t="s">
        <v>5268</v>
      </c>
      <c r="H2974" s="22" t="s">
        <v>1398</v>
      </c>
      <c r="I2974" s="25" t="s">
        <v>2407</v>
      </c>
      <c r="J2974" s="11" t="str">
        <f t="shared" si="260"/>
        <v>IC.IT.223502</v>
      </c>
      <c r="K2974" s="2" t="s">
        <v>11324</v>
      </c>
      <c r="L2974" t="str">
        <f t="shared" si="261"/>
        <v xml:space="preserve">      Intermittent</v>
      </c>
      <c r="M2974" s="12" t="str">
        <f t="shared" si="262"/>
        <v>PI.IC.IT.223502.01</v>
      </c>
      <c r="N2974" s="12"/>
      <c r="O2974" s="12" t="str">
        <f t="shared" si="263"/>
        <v>PH.IC.IT.223502.01</v>
      </c>
      <c r="Q2974" s="12" t="str">
        <f t="shared" si="264"/>
        <v>CL.IC.IT.223502.01</v>
      </c>
    </row>
    <row r="2975" spans="1:18" ht="15">
      <c r="A2975" s="25" t="s">
        <v>4089</v>
      </c>
      <c r="B2975" s="25"/>
      <c r="C2975" s="22" t="s">
        <v>5751</v>
      </c>
      <c r="D2975" s="25" t="s">
        <v>4725</v>
      </c>
      <c r="E2975" s="2" t="s">
        <v>4726</v>
      </c>
      <c r="F2975" s="25" t="s">
        <v>4903</v>
      </c>
      <c r="G2975" s="25" t="s">
        <v>5127</v>
      </c>
      <c r="H2975" s="22" t="s">
        <v>1400</v>
      </c>
      <c r="I2975" s="25" t="s">
        <v>4746</v>
      </c>
      <c r="J2975" s="11" t="str">
        <f t="shared" si="260"/>
        <v>IC.IT.223603</v>
      </c>
      <c r="K2975" s="2" t="s">
        <v>11324</v>
      </c>
      <c r="L2975" t="str">
        <f t="shared" si="261"/>
        <v xml:space="preserve">      125mmHg</v>
      </c>
      <c r="M2975" s="12" t="str">
        <f t="shared" si="262"/>
        <v>PI.IC.IT.223603.01</v>
      </c>
      <c r="N2975" s="12"/>
      <c r="O2975" s="12" t="str">
        <f t="shared" si="263"/>
        <v>PH.IC.IT.223603.01</v>
      </c>
      <c r="Q2975" s="12" t="str">
        <f t="shared" si="264"/>
        <v>CL.IC.IT.223603.01</v>
      </c>
    </row>
    <row r="2976" spans="1:18" ht="15">
      <c r="A2976" s="25" t="s">
        <v>4089</v>
      </c>
      <c r="B2976" s="25"/>
      <c r="C2976" s="22" t="s">
        <v>5751</v>
      </c>
      <c r="D2976" s="25"/>
      <c r="E2976" s="2" t="s">
        <v>4726</v>
      </c>
      <c r="F2976" s="25" t="s">
        <v>4903</v>
      </c>
      <c r="G2976" s="25" t="s">
        <v>4834</v>
      </c>
      <c r="H2976" s="22" t="s">
        <v>1402</v>
      </c>
      <c r="I2976" s="25" t="s">
        <v>4748</v>
      </c>
      <c r="J2976" s="11" t="str">
        <f t="shared" si="260"/>
        <v>IC.IT.223604</v>
      </c>
      <c r="K2976" s="2" t="s">
        <v>11324</v>
      </c>
      <c r="L2976" t="str">
        <f t="shared" si="261"/>
        <v xml:space="preserve">      75mmHg</v>
      </c>
      <c r="M2976" s="12" t="str">
        <f t="shared" si="262"/>
        <v>PI.IC.IT.223604.01</v>
      </c>
      <c r="N2976" s="12"/>
      <c r="O2976" s="12" t="str">
        <f t="shared" si="263"/>
        <v>PH.IC.IT.223604.01</v>
      </c>
      <c r="Q2976" s="12" t="str">
        <f t="shared" si="264"/>
        <v>CL.IC.IT.223604.01</v>
      </c>
    </row>
    <row r="2977" spans="1:19" ht="15">
      <c r="A2977" s="25" t="s">
        <v>4089</v>
      </c>
      <c r="B2977" s="25"/>
      <c r="C2977" s="22" t="s">
        <v>5751</v>
      </c>
      <c r="D2977" s="25"/>
      <c r="E2977" s="2" t="s">
        <v>4726</v>
      </c>
      <c r="F2977" s="25" t="s">
        <v>4903</v>
      </c>
      <c r="G2977" s="25" t="s">
        <v>4835</v>
      </c>
      <c r="H2977" s="22" t="s">
        <v>1404</v>
      </c>
      <c r="I2977" s="25" t="s">
        <v>4750</v>
      </c>
      <c r="J2977" s="11" t="str">
        <f t="shared" si="260"/>
        <v>IC.IT.223605</v>
      </c>
      <c r="K2977" s="2" t="s">
        <v>11324</v>
      </c>
      <c r="L2977" t="str">
        <f t="shared" si="261"/>
        <v xml:space="preserve">      25mmHg</v>
      </c>
      <c r="M2977" s="12" t="str">
        <f t="shared" si="262"/>
        <v>PI.IC.IT.223605.01</v>
      </c>
      <c r="N2977" s="12"/>
      <c r="O2977" s="12" t="str">
        <f t="shared" si="263"/>
        <v>PH.IC.IT.223605.01</v>
      </c>
      <c r="Q2977" s="12" t="str">
        <f t="shared" si="264"/>
        <v>CL.IC.IT.223605.01</v>
      </c>
    </row>
    <row r="2978" spans="1:19" ht="15">
      <c r="A2978" s="25" t="s">
        <v>4089</v>
      </c>
      <c r="B2978" s="25"/>
      <c r="C2978" s="22" t="s">
        <v>5751</v>
      </c>
      <c r="D2978" s="25"/>
      <c r="E2978" s="2" t="s">
        <v>4726</v>
      </c>
      <c r="F2978" s="25" t="s">
        <v>4903</v>
      </c>
      <c r="G2978" s="25" t="s">
        <v>4836</v>
      </c>
      <c r="H2978" s="22" t="s">
        <v>1406</v>
      </c>
      <c r="I2978" s="25" t="s">
        <v>4889</v>
      </c>
      <c r="J2978" s="11" t="str">
        <f t="shared" si="260"/>
        <v>IC.IT.223606</v>
      </c>
      <c r="K2978" s="2" t="s">
        <v>11324</v>
      </c>
      <c r="L2978" t="str">
        <f t="shared" si="261"/>
        <v xml:space="preserve">      50mmHg</v>
      </c>
      <c r="M2978" s="12" t="str">
        <f t="shared" si="262"/>
        <v>PI.IC.IT.223606.01</v>
      </c>
      <c r="N2978" s="12"/>
      <c r="O2978" s="12" t="str">
        <f t="shared" si="263"/>
        <v>PH.IC.IT.223606.01</v>
      </c>
      <c r="Q2978" s="12" t="str">
        <f t="shared" si="264"/>
        <v>CL.IC.IT.223606.01</v>
      </c>
    </row>
    <row r="2979" spans="1:19" ht="15">
      <c r="A2979" s="25" t="s">
        <v>4089</v>
      </c>
      <c r="B2979" s="25"/>
      <c r="C2979" s="22" t="s">
        <v>5751</v>
      </c>
      <c r="D2979" s="25"/>
      <c r="E2979" s="2" t="s">
        <v>4726</v>
      </c>
      <c r="F2979" s="25" t="s">
        <v>4903</v>
      </c>
      <c r="G2979" s="25" t="s">
        <v>4600</v>
      </c>
      <c r="H2979" s="22" t="s">
        <v>1419</v>
      </c>
      <c r="I2979" s="25" t="s">
        <v>4891</v>
      </c>
      <c r="J2979" s="11" t="str">
        <f t="shared" si="260"/>
        <v>IC.IT.223607</v>
      </c>
      <c r="K2979" s="2" t="s">
        <v>11324</v>
      </c>
      <c r="L2979" t="str">
        <f t="shared" si="261"/>
        <v xml:space="preserve">      100mmHg</v>
      </c>
      <c r="M2979" s="12" t="str">
        <f t="shared" si="262"/>
        <v>PI.IC.IT.223607.01</v>
      </c>
      <c r="N2979" s="12"/>
      <c r="O2979" s="12" t="str">
        <f t="shared" si="263"/>
        <v>PH.IC.IT.223607.01</v>
      </c>
      <c r="Q2979" s="12" t="str">
        <f t="shared" si="264"/>
        <v>CL.IC.IT.223607.01</v>
      </c>
    </row>
    <row r="2980" spans="1:19" ht="15">
      <c r="A2980" s="25" t="s">
        <v>4089</v>
      </c>
      <c r="B2980" s="25"/>
      <c r="C2980" s="22" t="s">
        <v>5751</v>
      </c>
      <c r="D2980" s="25"/>
      <c r="E2980" s="2" t="s">
        <v>4726</v>
      </c>
      <c r="F2980" s="25" t="s">
        <v>4903</v>
      </c>
      <c r="G2980" s="25" t="s">
        <v>4601</v>
      </c>
      <c r="H2980" s="22" t="s">
        <v>1550</v>
      </c>
      <c r="I2980" s="25" t="s">
        <v>4885</v>
      </c>
      <c r="J2980" s="11" t="str">
        <f t="shared" si="260"/>
        <v>IC.IT.223608</v>
      </c>
      <c r="K2980" s="2" t="s">
        <v>11324</v>
      </c>
      <c r="L2980" t="str">
        <f t="shared" si="261"/>
        <v xml:space="preserve">      150mmHg</v>
      </c>
      <c r="M2980" s="12" t="str">
        <f t="shared" si="262"/>
        <v>PI.IC.IT.223608.01</v>
      </c>
      <c r="N2980" s="12"/>
      <c r="O2980" s="12" t="str">
        <f t="shared" si="263"/>
        <v>PH.IC.IT.223608.01</v>
      </c>
      <c r="Q2980" s="12" t="str">
        <f t="shared" si="264"/>
        <v>CL.IC.IT.223608.01</v>
      </c>
    </row>
    <row r="2981" spans="1:19" ht="15">
      <c r="A2981" s="25" t="s">
        <v>4089</v>
      </c>
      <c r="B2981" s="25"/>
      <c r="C2981" s="22" t="s">
        <v>5751</v>
      </c>
      <c r="D2981" s="25" t="s">
        <v>4727</v>
      </c>
      <c r="E2981" s="2" t="s">
        <v>4604</v>
      </c>
      <c r="F2981" s="25" t="s">
        <v>4903</v>
      </c>
      <c r="G2981" s="25" t="s">
        <v>4603</v>
      </c>
      <c r="H2981" s="22" t="s">
        <v>1396</v>
      </c>
      <c r="I2981" s="25" t="s">
        <v>3383</v>
      </c>
      <c r="J2981" s="11" t="str">
        <f t="shared" si="260"/>
        <v>IC.IT.223701</v>
      </c>
      <c r="K2981" s="2" t="s">
        <v>11324</v>
      </c>
      <c r="L2981" t="str">
        <f t="shared" si="261"/>
        <v xml:space="preserve">      Done:  specify date/time</v>
      </c>
      <c r="M2981" s="12" t="str">
        <f t="shared" si="262"/>
        <v>PI.IC.IT.223701.01</v>
      </c>
      <c r="N2981" s="12"/>
      <c r="O2981" s="12" t="str">
        <f t="shared" si="263"/>
        <v>PH.IC.IT.223701.01</v>
      </c>
      <c r="Q2981" s="12" t="str">
        <f t="shared" si="264"/>
        <v>CL.IC.IT.223701.01</v>
      </c>
    </row>
    <row r="2982" spans="1:19" ht="15">
      <c r="A2982" s="25" t="s">
        <v>4089</v>
      </c>
      <c r="B2982" s="25"/>
      <c r="C2982" s="22" t="s">
        <v>5751</v>
      </c>
      <c r="D2982" s="25"/>
      <c r="E2982" s="2" t="s">
        <v>4604</v>
      </c>
      <c r="F2982" s="25" t="s">
        <v>4903</v>
      </c>
      <c r="G2982" s="25" t="s">
        <v>4605</v>
      </c>
      <c r="H2982" s="22" t="s">
        <v>1398</v>
      </c>
      <c r="I2982" s="25" t="s">
        <v>1188</v>
      </c>
      <c r="J2982" s="11" t="str">
        <f t="shared" si="260"/>
        <v>IC.IT.223702</v>
      </c>
      <c r="K2982" s="2" t="s">
        <v>11324</v>
      </c>
      <c r="L2982" t="str">
        <f t="shared" si="261"/>
        <v xml:space="preserve">      Not applicable</v>
      </c>
      <c r="M2982" s="12" t="str">
        <f t="shared" si="262"/>
        <v>PI.IC.IT.223702.01</v>
      </c>
      <c r="N2982" s="12"/>
      <c r="O2982" s="12" t="str">
        <f t="shared" si="263"/>
        <v>PH.IC.IT.223702.01</v>
      </c>
      <c r="Q2982" s="12" t="str">
        <f t="shared" si="264"/>
        <v>CL.IC.IT.223702.01</v>
      </c>
    </row>
    <row r="2983" spans="1:19" ht="15">
      <c r="A2983" s="25" t="s">
        <v>4089</v>
      </c>
      <c r="B2983" s="25"/>
      <c r="C2983" s="22" t="s">
        <v>5751</v>
      </c>
      <c r="D2983" s="25"/>
      <c r="E2983" s="2" t="s">
        <v>4604</v>
      </c>
      <c r="F2983" s="25" t="s">
        <v>4903</v>
      </c>
      <c r="G2983" s="25" t="s">
        <v>4671</v>
      </c>
      <c r="H2983" s="22" t="s">
        <v>946</v>
      </c>
      <c r="I2983" s="25" t="s">
        <v>4672</v>
      </c>
      <c r="J2983" s="11" t="str">
        <f t="shared" si="260"/>
        <v>IC.IT.223703</v>
      </c>
      <c r="K2983" s="2" t="s">
        <v>11324</v>
      </c>
      <c r="L2983" t="str">
        <f t="shared" si="261"/>
        <v xml:space="preserve">      Not needed</v>
      </c>
      <c r="M2983" s="12" t="str">
        <f t="shared" si="262"/>
        <v>PI.IC.IT.223703.01</v>
      </c>
      <c r="N2983" s="12"/>
      <c r="O2983" s="12" t="str">
        <f t="shared" si="263"/>
        <v>PH.IC.IT.223703.01</v>
      </c>
      <c r="Q2983" s="12" t="str">
        <f t="shared" si="264"/>
        <v>CL.IC.IT.223703.01</v>
      </c>
      <c r="R2983" t="s">
        <v>1141</v>
      </c>
      <c r="S2983">
        <v>797</v>
      </c>
    </row>
    <row r="2984" spans="1:19" ht="15">
      <c r="A2984" s="25" t="s">
        <v>4089</v>
      </c>
      <c r="C2984" s="2" t="s">
        <v>5751</v>
      </c>
      <c r="D2984" t="s">
        <v>4728</v>
      </c>
      <c r="E2984" s="2" t="s">
        <v>7444</v>
      </c>
      <c r="F2984" s="25" t="s">
        <v>4904</v>
      </c>
      <c r="G2984" s="27" t="s">
        <v>4730</v>
      </c>
      <c r="H2984" s="2" t="s">
        <v>1192</v>
      </c>
      <c r="I2984" s="27" t="s">
        <v>4731</v>
      </c>
      <c r="J2984" s="11" t="str">
        <f t="shared" si="260"/>
        <v>IC.IT.223801</v>
      </c>
      <c r="K2984" s="2" t="s">
        <v>1192</v>
      </c>
      <c r="L2984" t="str">
        <f t="shared" si="261"/>
        <v>Date and Time</v>
      </c>
      <c r="M2984" s="12" t="str">
        <f t="shared" si="262"/>
        <v>PI.IC.IT.223801.01</v>
      </c>
      <c r="N2984" s="12"/>
      <c r="O2984" s="12" t="str">
        <f t="shared" si="263"/>
        <v>PH.IC.IT.223801.01</v>
      </c>
      <c r="Q2984" s="12" t="str">
        <f t="shared" si="264"/>
        <v>CL.IC.IT.223801.01</v>
      </c>
      <c r="R2984" t="s">
        <v>1141</v>
      </c>
      <c r="S2984">
        <v>160</v>
      </c>
    </row>
    <row r="2985" spans="1:19" ht="15">
      <c r="A2985" s="25" t="s">
        <v>4089</v>
      </c>
      <c r="B2985" s="25" t="s">
        <v>4905</v>
      </c>
      <c r="C2985" s="22" t="s">
        <v>5753</v>
      </c>
      <c r="D2985" s="25" t="s">
        <v>4791</v>
      </c>
      <c r="E2985" s="2" t="s">
        <v>11324</v>
      </c>
      <c r="F2985" s="25" t="s">
        <v>4906</v>
      </c>
      <c r="G2985" s="25" t="s">
        <v>2702</v>
      </c>
      <c r="H2985" s="22" t="s">
        <v>1396</v>
      </c>
      <c r="I2985" s="25" t="s">
        <v>2703</v>
      </c>
      <c r="J2985" s="11" t="str">
        <f t="shared" si="260"/>
        <v>IC.IT.230101</v>
      </c>
      <c r="K2985" s="2" t="s">
        <v>11324</v>
      </c>
      <c r="L2985" t="str">
        <f t="shared" si="261"/>
        <v xml:space="preserve">     Brown</v>
      </c>
      <c r="M2985" s="12" t="str">
        <f t="shared" si="262"/>
        <v>PI.IC.IT.230101.01</v>
      </c>
      <c r="N2985" s="12"/>
      <c r="O2985" s="12" t="str">
        <f t="shared" si="263"/>
        <v>PH.IC.IT.230101.01</v>
      </c>
      <c r="Q2985" s="12" t="str">
        <f t="shared" si="264"/>
        <v>CL.IC.IT.230101.01</v>
      </c>
    </row>
    <row r="2986" spans="1:19" ht="15">
      <c r="A2986" s="25" t="s">
        <v>4089</v>
      </c>
      <c r="B2986" s="25"/>
      <c r="C2986" s="22" t="s">
        <v>5753</v>
      </c>
      <c r="D2986" s="25"/>
      <c r="E2986" s="2" t="s">
        <v>1192</v>
      </c>
      <c r="F2986" s="25" t="s">
        <v>4906</v>
      </c>
      <c r="G2986" s="25" t="s">
        <v>1433</v>
      </c>
      <c r="H2986" s="22" t="s">
        <v>1398</v>
      </c>
      <c r="I2986" s="25" t="s">
        <v>1434</v>
      </c>
      <c r="J2986" s="11" t="str">
        <f t="shared" si="260"/>
        <v>IC.IT.230102</v>
      </c>
      <c r="K2986" s="2" t="s">
        <v>1192</v>
      </c>
      <c r="L2986" t="str">
        <f t="shared" si="261"/>
        <v xml:space="preserve">     Green</v>
      </c>
      <c r="M2986" s="12" t="str">
        <f t="shared" si="262"/>
        <v>PI.IC.IT.230102.01</v>
      </c>
      <c r="N2986" s="12"/>
      <c r="O2986" s="12" t="str">
        <f t="shared" si="263"/>
        <v>PH.IC.IT.230102.01</v>
      </c>
      <c r="Q2986" s="12" t="str">
        <f t="shared" si="264"/>
        <v>CL.IC.IT.230102.01</v>
      </c>
    </row>
    <row r="2987" spans="1:19" ht="15">
      <c r="A2987" s="25" t="s">
        <v>4089</v>
      </c>
      <c r="B2987" s="25"/>
      <c r="C2987" s="22" t="s">
        <v>5753</v>
      </c>
      <c r="D2987" s="25"/>
      <c r="E2987" s="2" t="s">
        <v>11324</v>
      </c>
      <c r="F2987" s="25" t="s">
        <v>4906</v>
      </c>
      <c r="G2987" s="25" t="s">
        <v>1435</v>
      </c>
      <c r="H2987" s="22" t="s">
        <v>1400</v>
      </c>
      <c r="I2987" s="25" t="s">
        <v>1436</v>
      </c>
      <c r="J2987" s="11" t="str">
        <f t="shared" ref="J2987:J3050" si="265">CONCATENATE("IC.IT.",C2987,E2987,H2987)</f>
        <v>IC.IT.230103</v>
      </c>
      <c r="K2987" s="2" t="s">
        <v>11324</v>
      </c>
      <c r="L2987" t="str">
        <f t="shared" ref="L2987:L3050" si="266">G2987</f>
        <v xml:space="preserve">     Tan</v>
      </c>
      <c r="M2987" s="12" t="str">
        <f t="shared" ref="M2987:M3050" si="267">CONCATENATE("PI.",J2987,".",K2987)</f>
        <v>PI.IC.IT.230103.01</v>
      </c>
      <c r="N2987" s="12"/>
      <c r="O2987" s="12" t="str">
        <f t="shared" ref="O2987:O3050" si="268">CONCATENATE("PH.",J2987,".",K2987)</f>
        <v>PH.IC.IT.230103.01</v>
      </c>
      <c r="Q2987" s="12" t="str">
        <f t="shared" ref="Q2987:Q3050" si="269">CONCATENATE("CL.",J2987,".",K2987)</f>
        <v>CL.IC.IT.230103.01</v>
      </c>
    </row>
    <row r="2988" spans="1:19" ht="15">
      <c r="A2988" s="25" t="s">
        <v>4089</v>
      </c>
      <c r="B2988" s="25"/>
      <c r="C2988" s="22" t="s">
        <v>5753</v>
      </c>
      <c r="D2988" s="25"/>
      <c r="E2988" s="2" t="s">
        <v>1192</v>
      </c>
      <c r="F2988" s="25" t="s">
        <v>4906</v>
      </c>
      <c r="G2988" s="25" t="s">
        <v>2102</v>
      </c>
      <c r="H2988" s="22" t="s">
        <v>1402</v>
      </c>
      <c r="I2988" s="25" t="s">
        <v>2103</v>
      </c>
      <c r="J2988" s="11" t="str">
        <f t="shared" si="265"/>
        <v>IC.IT.230104</v>
      </c>
      <c r="K2988" s="2" t="s">
        <v>1192</v>
      </c>
      <c r="L2988" t="str">
        <f t="shared" si="266"/>
        <v xml:space="preserve">     Yellow</v>
      </c>
      <c r="M2988" s="12" t="str">
        <f t="shared" si="267"/>
        <v>PI.IC.IT.230104.01</v>
      </c>
      <c r="N2988" s="12"/>
      <c r="O2988" s="12" t="str">
        <f t="shared" si="268"/>
        <v>PH.IC.IT.230104.01</v>
      </c>
      <c r="Q2988" s="12" t="str">
        <f t="shared" si="269"/>
        <v>CL.IC.IT.230104.01</v>
      </c>
    </row>
    <row r="2989" spans="1:19" ht="15">
      <c r="A2989" s="25" t="s">
        <v>4089</v>
      </c>
      <c r="B2989" s="25"/>
      <c r="C2989" s="22" t="s">
        <v>5753</v>
      </c>
      <c r="D2989" s="25"/>
      <c r="E2989" s="2" t="s">
        <v>1192</v>
      </c>
      <c r="F2989" s="25" t="s">
        <v>4906</v>
      </c>
      <c r="G2989" s="25" t="s">
        <v>1431</v>
      </c>
      <c r="H2989" s="22" t="s">
        <v>1404</v>
      </c>
      <c r="I2989" s="25" t="s">
        <v>1432</v>
      </c>
      <c r="J2989" s="11" t="str">
        <f t="shared" si="265"/>
        <v>IC.IT.230105</v>
      </c>
      <c r="K2989" s="2" t="s">
        <v>1192</v>
      </c>
      <c r="L2989" t="str">
        <f t="shared" si="266"/>
        <v xml:space="preserve">     Amber</v>
      </c>
      <c r="M2989" s="12" t="str">
        <f t="shared" si="267"/>
        <v>PI.IC.IT.230105.01</v>
      </c>
      <c r="N2989" s="12"/>
      <c r="O2989" s="12" t="str">
        <f t="shared" si="268"/>
        <v>PH.IC.IT.230105.01</v>
      </c>
      <c r="Q2989" s="12" t="str">
        <f t="shared" si="269"/>
        <v>CL.IC.IT.230105.01</v>
      </c>
    </row>
    <row r="2990" spans="1:19" ht="15">
      <c r="A2990" s="25" t="s">
        <v>4089</v>
      </c>
      <c r="B2990" s="25"/>
      <c r="C2990" s="22" t="s">
        <v>5753</v>
      </c>
      <c r="D2990" s="25"/>
      <c r="E2990" s="2" t="s">
        <v>1192</v>
      </c>
      <c r="F2990" s="25" t="s">
        <v>4906</v>
      </c>
      <c r="G2990" s="25" t="s">
        <v>2704</v>
      </c>
      <c r="H2990" s="22" t="s">
        <v>1406</v>
      </c>
      <c r="I2990" s="25" t="s">
        <v>2618</v>
      </c>
      <c r="J2990" s="11" t="str">
        <f t="shared" si="265"/>
        <v>IC.IT.230106</v>
      </c>
      <c r="K2990" s="2" t="s">
        <v>1192</v>
      </c>
      <c r="L2990" t="str">
        <f t="shared" si="266"/>
        <v xml:space="preserve">     Black</v>
      </c>
      <c r="M2990" s="12" t="str">
        <f t="shared" si="267"/>
        <v>PI.IC.IT.230106.01</v>
      </c>
      <c r="N2990" s="12"/>
      <c r="O2990" s="12" t="str">
        <f t="shared" si="268"/>
        <v>PH.IC.IT.230106.01</v>
      </c>
      <c r="Q2990" s="12" t="str">
        <f t="shared" si="269"/>
        <v>CL.IC.IT.230106.01</v>
      </c>
    </row>
    <row r="2991" spans="1:19" ht="15">
      <c r="A2991" s="25" t="s">
        <v>4089</v>
      </c>
      <c r="B2991" s="25"/>
      <c r="C2991" s="22" t="s">
        <v>5753</v>
      </c>
      <c r="D2991" s="25"/>
      <c r="E2991" s="2" t="s">
        <v>1192</v>
      </c>
      <c r="F2991" s="25" t="s">
        <v>4906</v>
      </c>
      <c r="G2991" s="25" t="s">
        <v>2095</v>
      </c>
      <c r="H2991" s="22" t="s">
        <v>1419</v>
      </c>
      <c r="I2991" s="25" t="s">
        <v>1935</v>
      </c>
      <c r="J2991" s="11" t="str">
        <f t="shared" si="265"/>
        <v>IC.IT.230107</v>
      </c>
      <c r="K2991" s="2" t="s">
        <v>1192</v>
      </c>
      <c r="L2991" t="str">
        <f t="shared" si="266"/>
        <v xml:space="preserve">     Colorless</v>
      </c>
      <c r="M2991" s="12" t="str">
        <f t="shared" si="267"/>
        <v>PI.IC.IT.230107.01</v>
      </c>
      <c r="N2991" s="12"/>
      <c r="O2991" s="12" t="str">
        <f t="shared" si="268"/>
        <v>PH.IC.IT.230107.01</v>
      </c>
      <c r="Q2991" s="12" t="str">
        <f t="shared" si="269"/>
        <v>CL.IC.IT.230107.01</v>
      </c>
    </row>
    <row r="2992" spans="1:19" ht="15">
      <c r="A2992" s="25" t="s">
        <v>4089</v>
      </c>
      <c r="B2992" s="25"/>
      <c r="C2992" s="22" t="s">
        <v>5753</v>
      </c>
      <c r="D2992" s="25"/>
      <c r="E2992" s="2" t="s">
        <v>1192</v>
      </c>
      <c r="F2992" s="25" t="s">
        <v>4906</v>
      </c>
      <c r="G2992" s="25" t="s">
        <v>2100</v>
      </c>
      <c r="H2992" s="22" t="s">
        <v>1550</v>
      </c>
      <c r="I2992" s="25" t="s">
        <v>2101</v>
      </c>
      <c r="J2992" s="11" t="str">
        <f t="shared" si="265"/>
        <v>IC.IT.230108</v>
      </c>
      <c r="K2992" s="2" t="s">
        <v>1192</v>
      </c>
      <c r="L2992" t="str">
        <f t="shared" si="266"/>
        <v xml:space="preserve">     Maroon</v>
      </c>
      <c r="M2992" s="12" t="str">
        <f t="shared" si="267"/>
        <v>PI.IC.IT.230108.01</v>
      </c>
      <c r="N2992" s="12"/>
      <c r="O2992" s="12" t="str">
        <f t="shared" si="268"/>
        <v>PH.IC.IT.230108.01</v>
      </c>
      <c r="Q2992" s="12" t="str">
        <f t="shared" si="269"/>
        <v>CL.IC.IT.230108.01</v>
      </c>
    </row>
    <row r="2993" spans="1:17" ht="15">
      <c r="A2993" s="25" t="s">
        <v>4089</v>
      </c>
      <c r="B2993" s="25"/>
      <c r="C2993" s="22" t="s">
        <v>5753</v>
      </c>
      <c r="D2993" s="25"/>
      <c r="E2993" s="2" t="s">
        <v>1192</v>
      </c>
      <c r="F2993" s="25" t="s">
        <v>4906</v>
      </c>
      <c r="G2993" s="25" t="s">
        <v>2099</v>
      </c>
      <c r="H2993" s="22" t="s">
        <v>1551</v>
      </c>
      <c r="I2993" s="25" t="s">
        <v>1560</v>
      </c>
      <c r="J2993" s="11" t="str">
        <f t="shared" si="265"/>
        <v>IC.IT.230109</v>
      </c>
      <c r="K2993" s="2" t="s">
        <v>1192</v>
      </c>
      <c r="L2993" t="str">
        <f t="shared" si="266"/>
        <v xml:space="preserve">     Red</v>
      </c>
      <c r="M2993" s="12" t="str">
        <f t="shared" si="267"/>
        <v>PI.IC.IT.230109.01</v>
      </c>
      <c r="N2993" s="12"/>
      <c r="O2993" s="12" t="str">
        <f t="shared" si="268"/>
        <v>PH.IC.IT.230109.01</v>
      </c>
      <c r="Q2993" s="12" t="str">
        <f t="shared" si="269"/>
        <v>CL.IC.IT.230109.01</v>
      </c>
    </row>
    <row r="2994" spans="1:17" ht="15">
      <c r="A2994" s="25" t="s">
        <v>4089</v>
      </c>
      <c r="B2994" s="25"/>
      <c r="C2994" s="22" t="s">
        <v>5753</v>
      </c>
      <c r="D2994" s="25"/>
      <c r="E2994" s="2" t="s">
        <v>1192</v>
      </c>
      <c r="F2994" s="25" t="s">
        <v>4906</v>
      </c>
      <c r="G2994" s="25" t="s">
        <v>1936</v>
      </c>
      <c r="H2994" s="22" t="s">
        <v>1571</v>
      </c>
      <c r="I2994" s="25" t="s">
        <v>1937</v>
      </c>
      <c r="J2994" s="11" t="str">
        <f t="shared" si="265"/>
        <v>IC.IT.230110</v>
      </c>
      <c r="K2994" s="2" t="s">
        <v>1192</v>
      </c>
      <c r="L2994" t="str">
        <f t="shared" si="266"/>
        <v xml:space="preserve">     Pink</v>
      </c>
      <c r="M2994" s="12" t="str">
        <f t="shared" si="267"/>
        <v>PI.IC.IT.230110.01</v>
      </c>
      <c r="N2994" s="12"/>
      <c r="O2994" s="12" t="str">
        <f t="shared" si="268"/>
        <v>PH.IC.IT.230110.01</v>
      </c>
      <c r="Q2994" s="12" t="str">
        <f t="shared" si="269"/>
        <v>CL.IC.IT.230110.01</v>
      </c>
    </row>
    <row r="2995" spans="1:17" ht="15">
      <c r="A2995" s="25" t="s">
        <v>4089</v>
      </c>
      <c r="B2995" s="25"/>
      <c r="C2995" s="22" t="s">
        <v>5753</v>
      </c>
      <c r="D2995" s="25" t="s">
        <v>4793</v>
      </c>
      <c r="E2995" s="2" t="s">
        <v>923</v>
      </c>
      <c r="F2995" s="25" t="s">
        <v>4906</v>
      </c>
      <c r="G2995" s="25" t="s">
        <v>1437</v>
      </c>
      <c r="H2995" s="22" t="s">
        <v>1396</v>
      </c>
      <c r="I2995" s="25" t="s">
        <v>1438</v>
      </c>
      <c r="J2995" s="11" t="str">
        <f t="shared" si="265"/>
        <v>IC.IT.230201</v>
      </c>
      <c r="K2995" s="2" t="s">
        <v>1192</v>
      </c>
      <c r="L2995" t="str">
        <f t="shared" si="266"/>
        <v xml:space="preserve">     Bloody</v>
      </c>
      <c r="M2995" s="12" t="str">
        <f t="shared" si="267"/>
        <v>PI.IC.IT.230201.01</v>
      </c>
      <c r="N2995" s="12"/>
      <c r="O2995" s="12" t="str">
        <f t="shared" si="268"/>
        <v>PH.IC.IT.230201.01</v>
      </c>
      <c r="Q2995" s="12" t="str">
        <f t="shared" si="269"/>
        <v>CL.IC.IT.230201.01</v>
      </c>
    </row>
    <row r="2996" spans="1:17" ht="15">
      <c r="A2996" s="25" t="s">
        <v>4089</v>
      </c>
      <c r="B2996" s="25"/>
      <c r="C2996" s="22" t="s">
        <v>5753</v>
      </c>
      <c r="D2996" s="25"/>
      <c r="E2996" s="2" t="s">
        <v>923</v>
      </c>
      <c r="F2996" s="25" t="s">
        <v>4906</v>
      </c>
      <c r="G2996" s="25" t="s">
        <v>1439</v>
      </c>
      <c r="H2996" s="22" t="s">
        <v>1398</v>
      </c>
      <c r="I2996" s="25" t="s">
        <v>1635</v>
      </c>
      <c r="J2996" s="11" t="str">
        <f t="shared" si="265"/>
        <v>IC.IT.230202</v>
      </c>
      <c r="K2996" s="2" t="s">
        <v>1192</v>
      </c>
      <c r="L2996" t="str">
        <f t="shared" si="266"/>
        <v xml:space="preserve">     Serosanguinous</v>
      </c>
      <c r="M2996" s="12" t="str">
        <f t="shared" si="267"/>
        <v>PI.IC.IT.230202.01</v>
      </c>
      <c r="N2996" s="12"/>
      <c r="O2996" s="12" t="str">
        <f t="shared" si="268"/>
        <v>PH.IC.IT.230202.01</v>
      </c>
      <c r="Q2996" s="12" t="str">
        <f t="shared" si="269"/>
        <v>CL.IC.IT.230202.01</v>
      </c>
    </row>
    <row r="2997" spans="1:17" ht="15">
      <c r="A2997" s="25" t="s">
        <v>4089</v>
      </c>
      <c r="B2997" s="25"/>
      <c r="C2997" s="22" t="s">
        <v>5753</v>
      </c>
      <c r="D2997" s="25"/>
      <c r="E2997" s="2" t="s">
        <v>923</v>
      </c>
      <c r="F2997" s="25" t="s">
        <v>4906</v>
      </c>
      <c r="G2997" s="25" t="s">
        <v>1636</v>
      </c>
      <c r="H2997" s="22" t="s">
        <v>1400</v>
      </c>
      <c r="I2997" s="25" t="s">
        <v>1637</v>
      </c>
      <c r="J2997" s="11" t="str">
        <f t="shared" si="265"/>
        <v>IC.IT.230203</v>
      </c>
      <c r="K2997" s="2" t="s">
        <v>1192</v>
      </c>
      <c r="L2997" t="str">
        <f t="shared" si="266"/>
        <v xml:space="preserve">     Serous</v>
      </c>
      <c r="M2997" s="12" t="str">
        <f t="shared" si="267"/>
        <v>PI.IC.IT.230203.01</v>
      </c>
      <c r="N2997" s="12"/>
      <c r="O2997" s="12" t="str">
        <f t="shared" si="268"/>
        <v>PH.IC.IT.230203.01</v>
      </c>
      <c r="Q2997" s="12" t="str">
        <f t="shared" si="269"/>
        <v>CL.IC.IT.230203.01</v>
      </c>
    </row>
    <row r="2998" spans="1:17" ht="15">
      <c r="A2998" s="25" t="s">
        <v>4089</v>
      </c>
      <c r="B2998" s="25"/>
      <c r="C2998" s="22" t="s">
        <v>5753</v>
      </c>
      <c r="D2998" s="25"/>
      <c r="E2998" s="2" t="s">
        <v>923</v>
      </c>
      <c r="F2998" s="25" t="s">
        <v>4906</v>
      </c>
      <c r="G2998" s="25" t="s">
        <v>1640</v>
      </c>
      <c r="H2998" s="22" t="s">
        <v>1402</v>
      </c>
      <c r="I2998" s="25" t="s">
        <v>1641</v>
      </c>
      <c r="J2998" s="11" t="str">
        <f t="shared" si="265"/>
        <v>IC.IT.230204</v>
      </c>
      <c r="K2998" s="2" t="s">
        <v>1192</v>
      </c>
      <c r="L2998" t="str">
        <f t="shared" si="266"/>
        <v xml:space="preserve">     Cloudy</v>
      </c>
      <c r="M2998" s="12" t="str">
        <f t="shared" si="267"/>
        <v>PI.IC.IT.230204.01</v>
      </c>
      <c r="N2998" s="12"/>
      <c r="O2998" s="12" t="str">
        <f t="shared" si="268"/>
        <v>PH.IC.IT.230204.01</v>
      </c>
      <c r="Q2998" s="12" t="str">
        <f t="shared" si="269"/>
        <v>CL.IC.IT.230204.01</v>
      </c>
    </row>
    <row r="2999" spans="1:17" ht="15">
      <c r="A2999" s="25" t="s">
        <v>4089</v>
      </c>
      <c r="B2999" s="25"/>
      <c r="C2999" s="22" t="s">
        <v>5753</v>
      </c>
      <c r="D2999" s="25"/>
      <c r="E2999" s="2" t="s">
        <v>923</v>
      </c>
      <c r="F2999" s="25" t="s">
        <v>4906</v>
      </c>
      <c r="G2999" s="25" t="s">
        <v>1642</v>
      </c>
      <c r="H2999" s="22" t="s">
        <v>1404</v>
      </c>
      <c r="I2999" s="25" t="s">
        <v>1643</v>
      </c>
      <c r="J2999" s="11" t="str">
        <f t="shared" si="265"/>
        <v>IC.IT.230205</v>
      </c>
      <c r="K2999" s="2" t="s">
        <v>1192</v>
      </c>
      <c r="L2999" t="str">
        <f t="shared" si="266"/>
        <v xml:space="preserve">     Purulent</v>
      </c>
      <c r="M2999" s="12" t="str">
        <f t="shared" si="267"/>
        <v>PI.IC.IT.230205.01</v>
      </c>
      <c r="N2999" s="12"/>
      <c r="O2999" s="12" t="str">
        <f t="shared" si="268"/>
        <v>PH.IC.IT.230205.01</v>
      </c>
      <c r="Q2999" s="12" t="str">
        <f t="shared" si="269"/>
        <v>CL.IC.IT.230205.01</v>
      </c>
    </row>
    <row r="3000" spans="1:17" ht="15">
      <c r="A3000" s="25" t="s">
        <v>4089</v>
      </c>
      <c r="B3000" s="25"/>
      <c r="C3000" s="22" t="s">
        <v>5753</v>
      </c>
      <c r="D3000" s="25"/>
      <c r="E3000" s="2" t="s">
        <v>923</v>
      </c>
      <c r="F3000" s="25" t="s">
        <v>4906</v>
      </c>
      <c r="G3000" s="25" t="s">
        <v>1644</v>
      </c>
      <c r="H3000" s="22" t="s">
        <v>1406</v>
      </c>
      <c r="I3000" s="25" t="s">
        <v>1645</v>
      </c>
      <c r="J3000" s="11" t="str">
        <f t="shared" si="265"/>
        <v>IC.IT.230206</v>
      </c>
      <c r="K3000" s="2" t="s">
        <v>1192</v>
      </c>
      <c r="L3000" t="str">
        <f t="shared" si="266"/>
        <v xml:space="preserve">     Viscous</v>
      </c>
      <c r="M3000" s="12" t="str">
        <f t="shared" si="267"/>
        <v>PI.IC.IT.230206.01</v>
      </c>
      <c r="N3000" s="12"/>
      <c r="O3000" s="12" t="str">
        <f t="shared" si="268"/>
        <v>PH.IC.IT.230206.01</v>
      </c>
      <c r="Q3000" s="12" t="str">
        <f t="shared" si="269"/>
        <v>CL.IC.IT.230206.01</v>
      </c>
    </row>
    <row r="3001" spans="1:17" ht="15">
      <c r="A3001" s="25" t="s">
        <v>4089</v>
      </c>
      <c r="B3001" s="25"/>
      <c r="C3001" s="22" t="s">
        <v>5753</v>
      </c>
      <c r="D3001" s="25" t="s">
        <v>4794</v>
      </c>
      <c r="E3001" s="2" t="s">
        <v>1202</v>
      </c>
      <c r="F3001" s="25" t="s">
        <v>4906</v>
      </c>
      <c r="G3001" s="25" t="s">
        <v>1968</v>
      </c>
      <c r="H3001" s="22" t="s">
        <v>1396</v>
      </c>
      <c r="I3001" s="25" t="s">
        <v>1001</v>
      </c>
      <c r="J3001" s="11" t="str">
        <f t="shared" si="265"/>
        <v>IC.IT.230301</v>
      </c>
      <c r="K3001" s="2" t="s">
        <v>1192</v>
      </c>
      <c r="L3001" t="str">
        <f t="shared" si="266"/>
        <v xml:space="preserve">     None</v>
      </c>
      <c r="M3001" s="12" t="str">
        <f t="shared" si="267"/>
        <v>PI.IC.IT.230301.01</v>
      </c>
      <c r="N3001" s="12"/>
      <c r="O3001" s="12" t="str">
        <f t="shared" si="268"/>
        <v>PH.IC.IT.230301.01</v>
      </c>
      <c r="Q3001" s="12" t="str">
        <f t="shared" si="269"/>
        <v>CL.IC.IT.230301.01</v>
      </c>
    </row>
    <row r="3002" spans="1:17" ht="15">
      <c r="A3002" s="25" t="s">
        <v>4089</v>
      </c>
      <c r="B3002" s="25"/>
      <c r="C3002" s="22" t="s">
        <v>5753</v>
      </c>
      <c r="D3002" s="25"/>
      <c r="E3002" s="2" t="s">
        <v>1202</v>
      </c>
      <c r="F3002" s="25" t="s">
        <v>4906</v>
      </c>
      <c r="G3002" s="25" t="s">
        <v>1648</v>
      </c>
      <c r="H3002" s="22" t="s">
        <v>1398</v>
      </c>
      <c r="I3002" s="25" t="s">
        <v>1649</v>
      </c>
      <c r="J3002" s="11" t="str">
        <f t="shared" si="265"/>
        <v>IC.IT.230302</v>
      </c>
      <c r="K3002" s="2" t="s">
        <v>1192</v>
      </c>
      <c r="L3002" t="str">
        <f t="shared" si="266"/>
        <v xml:space="preserve">     Scant amount drainage</v>
      </c>
      <c r="M3002" s="12" t="str">
        <f t="shared" si="267"/>
        <v>PI.IC.IT.230302.01</v>
      </c>
      <c r="N3002" s="12"/>
      <c r="O3002" s="12" t="str">
        <f t="shared" si="268"/>
        <v>PH.IC.IT.230302.01</v>
      </c>
      <c r="Q3002" s="12" t="str">
        <f t="shared" si="269"/>
        <v>CL.IC.IT.230302.01</v>
      </c>
    </row>
    <row r="3003" spans="1:17" ht="15">
      <c r="A3003" s="25" t="s">
        <v>4089</v>
      </c>
      <c r="B3003" s="25"/>
      <c r="C3003" s="22" t="s">
        <v>5753</v>
      </c>
      <c r="D3003" s="25"/>
      <c r="E3003" s="2" t="s">
        <v>1202</v>
      </c>
      <c r="F3003" s="25" t="s">
        <v>4906</v>
      </c>
      <c r="G3003" s="25" t="s">
        <v>1650</v>
      </c>
      <c r="H3003" s="22" t="s">
        <v>1400</v>
      </c>
      <c r="I3003" s="25" t="s">
        <v>1651</v>
      </c>
      <c r="J3003" s="11" t="str">
        <f t="shared" si="265"/>
        <v>IC.IT.230303</v>
      </c>
      <c r="K3003" s="2" t="s">
        <v>1192</v>
      </c>
      <c r="L3003" t="str">
        <f t="shared" si="266"/>
        <v xml:space="preserve">     Small amount drainage</v>
      </c>
      <c r="M3003" s="12" t="str">
        <f t="shared" si="267"/>
        <v>PI.IC.IT.230303.01</v>
      </c>
      <c r="N3003" s="12"/>
      <c r="O3003" s="12" t="str">
        <f t="shared" si="268"/>
        <v>PH.IC.IT.230303.01</v>
      </c>
      <c r="Q3003" s="12" t="str">
        <f t="shared" si="269"/>
        <v>CL.IC.IT.230303.01</v>
      </c>
    </row>
    <row r="3004" spans="1:17" ht="15">
      <c r="A3004" s="25" t="s">
        <v>4089</v>
      </c>
      <c r="B3004" s="25"/>
      <c r="C3004" s="22" t="s">
        <v>5753</v>
      </c>
      <c r="D3004" s="25"/>
      <c r="E3004" s="2" t="s">
        <v>1202</v>
      </c>
      <c r="F3004" s="25" t="s">
        <v>4906</v>
      </c>
      <c r="G3004" s="25" t="s">
        <v>1652</v>
      </c>
      <c r="H3004" s="22" t="s">
        <v>1402</v>
      </c>
      <c r="I3004" s="25" t="s">
        <v>1653</v>
      </c>
      <c r="J3004" s="11" t="str">
        <f t="shared" si="265"/>
        <v>IC.IT.230304</v>
      </c>
      <c r="K3004" s="2" t="s">
        <v>1192</v>
      </c>
      <c r="L3004" t="str">
        <f t="shared" si="266"/>
        <v xml:space="preserve">     Moderate amount drainage</v>
      </c>
      <c r="M3004" s="12" t="str">
        <f t="shared" si="267"/>
        <v>PI.IC.IT.230304.01</v>
      </c>
      <c r="N3004" s="12"/>
      <c r="O3004" s="12" t="str">
        <f t="shared" si="268"/>
        <v>PH.IC.IT.230304.01</v>
      </c>
      <c r="Q3004" s="12" t="str">
        <f t="shared" si="269"/>
        <v>CL.IC.IT.230304.01</v>
      </c>
    </row>
    <row r="3005" spans="1:17" ht="15">
      <c r="A3005" s="25" t="s">
        <v>4089</v>
      </c>
      <c r="B3005" s="25"/>
      <c r="C3005" s="22" t="s">
        <v>5753</v>
      </c>
      <c r="D3005" s="25"/>
      <c r="E3005" s="2" t="s">
        <v>1202</v>
      </c>
      <c r="F3005" s="25" t="s">
        <v>4906</v>
      </c>
      <c r="G3005" s="25" t="s">
        <v>1654</v>
      </c>
      <c r="H3005" s="22" t="s">
        <v>1404</v>
      </c>
      <c r="I3005" s="25" t="s">
        <v>1655</v>
      </c>
      <c r="J3005" s="11" t="str">
        <f t="shared" si="265"/>
        <v>IC.IT.230305</v>
      </c>
      <c r="K3005" s="2" t="s">
        <v>1192</v>
      </c>
      <c r="L3005" t="str">
        <f t="shared" si="266"/>
        <v xml:space="preserve">     Large amount drainage</v>
      </c>
      <c r="M3005" s="12" t="str">
        <f t="shared" si="267"/>
        <v>PI.IC.IT.230305.01</v>
      </c>
      <c r="N3005" s="12"/>
      <c r="O3005" s="12" t="str">
        <f t="shared" si="268"/>
        <v>PH.IC.IT.230305.01</v>
      </c>
      <c r="Q3005" s="12" t="str">
        <f t="shared" si="269"/>
        <v>CL.IC.IT.230305.01</v>
      </c>
    </row>
    <row r="3006" spans="1:17" ht="15">
      <c r="A3006" s="25" t="s">
        <v>4089</v>
      </c>
      <c r="B3006" s="25"/>
      <c r="C3006" s="22" t="s">
        <v>5753</v>
      </c>
      <c r="D3006" s="25"/>
      <c r="E3006" s="2" t="s">
        <v>1202</v>
      </c>
      <c r="F3006" s="25" t="s">
        <v>4906</v>
      </c>
      <c r="G3006" s="25" t="s">
        <v>1487</v>
      </c>
      <c r="H3006" s="22" t="s">
        <v>1406</v>
      </c>
      <c r="I3006" s="25" t="s">
        <v>1488</v>
      </c>
      <c r="J3006" s="11" t="str">
        <f t="shared" si="265"/>
        <v>IC.IT.230306</v>
      </c>
      <c r="K3006" s="2" t="s">
        <v>1192</v>
      </c>
      <c r="L3006" t="str">
        <f t="shared" si="266"/>
        <v xml:space="preserve">     Copious amount drainage</v>
      </c>
      <c r="M3006" s="12" t="str">
        <f t="shared" si="267"/>
        <v>PI.IC.IT.230306.01</v>
      </c>
      <c r="N3006" s="12"/>
      <c r="O3006" s="12" t="str">
        <f t="shared" si="268"/>
        <v>PH.IC.IT.230306.01</v>
      </c>
      <c r="Q3006" s="12" t="str">
        <f t="shared" si="269"/>
        <v>CL.IC.IT.230306.01</v>
      </c>
    </row>
    <row r="3007" spans="1:17" ht="15">
      <c r="A3007" s="25" t="s">
        <v>4089</v>
      </c>
      <c r="B3007" s="25"/>
      <c r="C3007" s="22" t="s">
        <v>5753</v>
      </c>
      <c r="D3007" s="25" t="s">
        <v>4795</v>
      </c>
      <c r="E3007" s="2" t="s">
        <v>7070</v>
      </c>
      <c r="F3007" s="25" t="s">
        <v>4906</v>
      </c>
      <c r="G3007" s="25" t="s">
        <v>3923</v>
      </c>
      <c r="H3007" s="22" t="s">
        <v>1396</v>
      </c>
      <c r="I3007" s="25" t="s">
        <v>4832</v>
      </c>
      <c r="J3007" s="11" t="str">
        <f t="shared" si="265"/>
        <v>IC.IT.230401</v>
      </c>
      <c r="K3007" s="2" t="s">
        <v>1192</v>
      </c>
      <c r="L3007" t="str">
        <f t="shared" si="266"/>
        <v xml:space="preserve">      None</v>
      </c>
      <c r="M3007" s="12" t="str">
        <f t="shared" si="267"/>
        <v>PI.IC.IT.230401.01</v>
      </c>
      <c r="N3007" s="12"/>
      <c r="O3007" s="12" t="str">
        <f t="shared" si="268"/>
        <v>PH.IC.IT.230401.01</v>
      </c>
      <c r="Q3007" s="12" t="str">
        <f t="shared" si="269"/>
        <v>CL.IC.IT.230401.01</v>
      </c>
    </row>
    <row r="3008" spans="1:17" ht="15">
      <c r="A3008" s="25" t="s">
        <v>4089</v>
      </c>
      <c r="B3008" s="25"/>
      <c r="C3008" s="22" t="s">
        <v>5753</v>
      </c>
      <c r="D3008" s="25"/>
      <c r="E3008" s="2" t="s">
        <v>7070</v>
      </c>
      <c r="F3008" s="25" t="s">
        <v>4906</v>
      </c>
      <c r="G3008" s="25" t="s">
        <v>1994</v>
      </c>
      <c r="H3008" s="22" t="s">
        <v>1398</v>
      </c>
      <c r="I3008" s="25" t="s">
        <v>1995</v>
      </c>
      <c r="J3008" s="11" t="str">
        <f t="shared" si="265"/>
        <v>IC.IT.230402</v>
      </c>
      <c r="K3008" s="2" t="s">
        <v>1192</v>
      </c>
      <c r="L3008" t="str">
        <f t="shared" si="266"/>
        <v xml:space="preserve">     Foul</v>
      </c>
      <c r="M3008" s="12" t="str">
        <f t="shared" si="267"/>
        <v>PI.IC.IT.230402.01</v>
      </c>
      <c r="N3008" s="12"/>
      <c r="O3008" s="12" t="str">
        <f t="shared" si="268"/>
        <v>PH.IC.IT.230402.01</v>
      </c>
      <c r="Q3008" s="12" t="str">
        <f t="shared" si="269"/>
        <v>CL.IC.IT.230402.01</v>
      </c>
    </row>
    <row r="3009" spans="1:17" ht="15">
      <c r="A3009" s="25" t="s">
        <v>4089</v>
      </c>
      <c r="B3009" s="25"/>
      <c r="C3009" s="22" t="s">
        <v>5753</v>
      </c>
      <c r="D3009" s="25" t="s">
        <v>2935</v>
      </c>
      <c r="E3009" s="2" t="s">
        <v>7071</v>
      </c>
      <c r="F3009" s="25" t="s">
        <v>4774</v>
      </c>
      <c r="G3009" s="25" t="s">
        <v>1830</v>
      </c>
      <c r="H3009" s="22" t="s">
        <v>1396</v>
      </c>
      <c r="I3009" s="25" t="s">
        <v>1831</v>
      </c>
      <c r="J3009" s="11" t="str">
        <f t="shared" si="265"/>
        <v>IC.IT.230501</v>
      </c>
      <c r="K3009" s="2" t="s">
        <v>1192</v>
      </c>
      <c r="L3009" t="str">
        <f t="shared" si="266"/>
        <v xml:space="preserve">     None (open to air)</v>
      </c>
      <c r="M3009" s="12" t="str">
        <f t="shared" si="267"/>
        <v>PI.IC.IT.230501.01</v>
      </c>
      <c r="N3009" s="12"/>
      <c r="O3009" s="12" t="str">
        <f t="shared" si="268"/>
        <v>PH.IC.IT.230501.01</v>
      </c>
      <c r="Q3009" s="12" t="str">
        <f t="shared" si="269"/>
        <v>CL.IC.IT.230501.01</v>
      </c>
    </row>
    <row r="3010" spans="1:17" ht="15">
      <c r="A3010" s="25" t="s">
        <v>4089</v>
      </c>
      <c r="B3010" s="25"/>
      <c r="C3010" s="22" t="s">
        <v>5753</v>
      </c>
      <c r="D3010" s="25"/>
      <c r="E3010" s="2" t="s">
        <v>7071</v>
      </c>
      <c r="F3010" s="25" t="s">
        <v>4774</v>
      </c>
      <c r="G3010" s="25" t="s">
        <v>4704</v>
      </c>
      <c r="H3010" s="22" t="s">
        <v>1398</v>
      </c>
      <c r="I3010" s="25" t="s">
        <v>1827</v>
      </c>
      <c r="J3010" s="11" t="str">
        <f t="shared" si="265"/>
        <v>IC.IT.230502</v>
      </c>
      <c r="K3010" s="2" t="s">
        <v>1192</v>
      </c>
      <c r="L3010" t="str">
        <f t="shared" si="266"/>
        <v xml:space="preserve">     Pressure (Unna Boot)</v>
      </c>
      <c r="M3010" s="12" t="str">
        <f t="shared" si="267"/>
        <v>PI.IC.IT.230502.01</v>
      </c>
      <c r="N3010" s="12"/>
      <c r="O3010" s="12" t="str">
        <f t="shared" si="268"/>
        <v>PH.IC.IT.230502.01</v>
      </c>
      <c r="Q3010" s="12" t="str">
        <f t="shared" si="269"/>
        <v>CL.IC.IT.230502.01</v>
      </c>
    </row>
    <row r="3011" spans="1:17" ht="15">
      <c r="A3011" s="25" t="s">
        <v>4089</v>
      </c>
      <c r="B3011" s="25"/>
      <c r="C3011" s="22" t="s">
        <v>5753</v>
      </c>
      <c r="D3011" s="25"/>
      <c r="E3011" s="2" t="s">
        <v>7071</v>
      </c>
      <c r="F3011" s="25" t="s">
        <v>4774</v>
      </c>
      <c r="G3011" s="25" t="s">
        <v>1879</v>
      </c>
      <c r="H3011" s="22" t="s">
        <v>1400</v>
      </c>
      <c r="I3011" s="25" t="s">
        <v>1880</v>
      </c>
      <c r="J3011" s="11" t="str">
        <f t="shared" si="265"/>
        <v>IC.IT.230503</v>
      </c>
      <c r="K3011" s="2" t="s">
        <v>1192</v>
      </c>
      <c r="L3011" t="str">
        <f t="shared" si="266"/>
        <v xml:space="preserve">     Antimicrobial</v>
      </c>
      <c r="M3011" s="12" t="str">
        <f t="shared" si="267"/>
        <v>PI.IC.IT.230503.01</v>
      </c>
      <c r="N3011" s="12"/>
      <c r="O3011" s="12" t="str">
        <f t="shared" si="268"/>
        <v>PH.IC.IT.230503.01</v>
      </c>
      <c r="Q3011" s="12" t="str">
        <f t="shared" si="269"/>
        <v>CL.IC.IT.230503.01</v>
      </c>
    </row>
    <row r="3012" spans="1:17" ht="15">
      <c r="A3012" s="25" t="s">
        <v>4089</v>
      </c>
      <c r="B3012" s="25"/>
      <c r="C3012" s="22" t="s">
        <v>5753</v>
      </c>
      <c r="D3012" s="25"/>
      <c r="E3012" s="2" t="s">
        <v>7071</v>
      </c>
      <c r="F3012" s="25" t="s">
        <v>4774</v>
      </c>
      <c r="G3012" s="25" t="s">
        <v>1824</v>
      </c>
      <c r="H3012" s="22" t="s">
        <v>1402</v>
      </c>
      <c r="I3012" s="25" t="s">
        <v>1825</v>
      </c>
      <c r="J3012" s="11" t="str">
        <f t="shared" si="265"/>
        <v>IC.IT.230504</v>
      </c>
      <c r="K3012" s="2" t="s">
        <v>1192</v>
      </c>
      <c r="L3012" t="str">
        <f t="shared" si="266"/>
        <v xml:space="preserve">     Gauze</v>
      </c>
      <c r="M3012" s="12" t="str">
        <f t="shared" si="267"/>
        <v>PI.IC.IT.230504.01</v>
      </c>
      <c r="N3012" s="12"/>
      <c r="O3012" s="12" t="str">
        <f t="shared" si="268"/>
        <v>PH.IC.IT.230504.01</v>
      </c>
      <c r="Q3012" s="12" t="str">
        <f t="shared" si="269"/>
        <v>CL.IC.IT.230504.01</v>
      </c>
    </row>
    <row r="3013" spans="1:17" ht="15">
      <c r="A3013" s="25" t="s">
        <v>4089</v>
      </c>
      <c r="B3013" s="25"/>
      <c r="C3013" s="22" t="s">
        <v>5753</v>
      </c>
      <c r="D3013" s="25"/>
      <c r="E3013" s="2" t="s">
        <v>7071</v>
      </c>
      <c r="F3013" s="25" t="s">
        <v>4774</v>
      </c>
      <c r="G3013" s="25" t="s">
        <v>1997</v>
      </c>
      <c r="H3013" s="22" t="s">
        <v>1404</v>
      </c>
      <c r="I3013" s="25" t="s">
        <v>1998</v>
      </c>
      <c r="J3013" s="11" t="str">
        <f t="shared" si="265"/>
        <v>IC.IT.230505</v>
      </c>
      <c r="K3013" s="2" t="s">
        <v>1192</v>
      </c>
      <c r="L3013" t="str">
        <f t="shared" si="266"/>
        <v xml:space="preserve">     Transparent (Opsite, Tegaderm)</v>
      </c>
      <c r="M3013" s="12" t="str">
        <f t="shared" si="267"/>
        <v>PI.IC.IT.230505.01</v>
      </c>
      <c r="N3013" s="12"/>
      <c r="O3013" s="12" t="str">
        <f t="shared" si="268"/>
        <v>PH.IC.IT.230505.01</v>
      </c>
      <c r="Q3013" s="12" t="str">
        <f t="shared" si="269"/>
        <v>CL.IC.IT.230505.01</v>
      </c>
    </row>
    <row r="3014" spans="1:17" ht="15">
      <c r="A3014" s="25" t="s">
        <v>4089</v>
      </c>
      <c r="B3014" s="25"/>
      <c r="C3014" s="22" t="s">
        <v>5753</v>
      </c>
      <c r="D3014" s="25"/>
      <c r="E3014" s="2" t="s">
        <v>7071</v>
      </c>
      <c r="F3014" s="25" t="s">
        <v>4774</v>
      </c>
      <c r="G3014" s="25" t="s">
        <v>187</v>
      </c>
      <c r="H3014" s="22" t="s">
        <v>1406</v>
      </c>
      <c r="I3014" s="25" t="s">
        <v>1829</v>
      </c>
      <c r="J3014" s="11" t="str">
        <f t="shared" si="265"/>
        <v>IC.IT.230506</v>
      </c>
      <c r="K3014" s="2" t="s">
        <v>1192</v>
      </c>
      <c r="L3014" t="str">
        <f t="shared" si="266"/>
        <v xml:space="preserve">     Antimicrobial disk</v>
      </c>
      <c r="M3014" s="12" t="str">
        <f t="shared" si="267"/>
        <v>PI.IC.IT.230506.01</v>
      </c>
      <c r="N3014" s="12"/>
      <c r="O3014" s="12" t="str">
        <f t="shared" si="268"/>
        <v>PH.IC.IT.230506.01</v>
      </c>
      <c r="Q3014" s="12" t="str">
        <f t="shared" si="269"/>
        <v>CL.IC.IT.230506.01</v>
      </c>
    </row>
    <row r="3015" spans="1:17" ht="15">
      <c r="A3015" s="25" t="s">
        <v>4089</v>
      </c>
      <c r="B3015" s="25"/>
      <c r="C3015" s="22" t="s">
        <v>5753</v>
      </c>
      <c r="D3015" s="25"/>
      <c r="E3015" s="2" t="s">
        <v>7071</v>
      </c>
      <c r="F3015" s="25" t="s">
        <v>4774</v>
      </c>
      <c r="G3015" s="25" t="s">
        <v>2535</v>
      </c>
      <c r="H3015" s="22" t="s">
        <v>1419</v>
      </c>
      <c r="I3015" s="25" t="s">
        <v>2536</v>
      </c>
      <c r="J3015" s="11" t="str">
        <f t="shared" si="265"/>
        <v>IC.IT.230507</v>
      </c>
      <c r="K3015" s="2" t="s">
        <v>1192</v>
      </c>
      <c r="L3015" t="str">
        <f t="shared" si="266"/>
        <v xml:space="preserve">     Gauze Wrap (Kerlix, Kling)</v>
      </c>
      <c r="M3015" s="12" t="str">
        <f t="shared" si="267"/>
        <v>PI.IC.IT.230507.01</v>
      </c>
      <c r="N3015" s="12"/>
      <c r="O3015" s="12" t="str">
        <f t="shared" si="268"/>
        <v>PH.IC.IT.230507.01</v>
      </c>
      <c r="Q3015" s="12" t="str">
        <f t="shared" si="269"/>
        <v>CL.IC.IT.230507.01</v>
      </c>
    </row>
    <row r="3016" spans="1:17" ht="15">
      <c r="A3016" s="25" t="s">
        <v>4089</v>
      </c>
      <c r="B3016" s="25"/>
      <c r="C3016" s="22" t="s">
        <v>5753</v>
      </c>
      <c r="D3016" s="25"/>
      <c r="E3016" s="2" t="s">
        <v>7071</v>
      </c>
      <c r="F3016" s="25" t="s">
        <v>4774</v>
      </c>
      <c r="G3016" s="25" t="s">
        <v>4705</v>
      </c>
      <c r="H3016" s="22" t="s">
        <v>1550</v>
      </c>
      <c r="I3016" s="25" t="s">
        <v>3827</v>
      </c>
      <c r="J3016" s="11" t="str">
        <f t="shared" si="265"/>
        <v>IC.IT.230508</v>
      </c>
      <c r="K3016" s="2" t="s">
        <v>1192</v>
      </c>
      <c r="L3016" t="str">
        <f t="shared" si="266"/>
        <v xml:space="preserve">     Foam dressing</v>
      </c>
      <c r="M3016" s="12" t="str">
        <f t="shared" si="267"/>
        <v>PI.IC.IT.230508.01</v>
      </c>
      <c r="N3016" s="12"/>
      <c r="O3016" s="12" t="str">
        <f t="shared" si="268"/>
        <v>PH.IC.IT.230508.01</v>
      </c>
      <c r="Q3016" s="12" t="str">
        <f t="shared" si="269"/>
        <v>CL.IC.IT.230508.01</v>
      </c>
    </row>
    <row r="3017" spans="1:17" ht="15">
      <c r="A3017" s="25" t="s">
        <v>4089</v>
      </c>
      <c r="B3017" s="25"/>
      <c r="C3017" s="22" t="s">
        <v>5753</v>
      </c>
      <c r="D3017" s="25"/>
      <c r="E3017" s="2" t="s">
        <v>7071</v>
      </c>
      <c r="F3017" s="25" t="s">
        <v>4774</v>
      </c>
      <c r="G3017" s="25" t="s">
        <v>2537</v>
      </c>
      <c r="H3017" s="22" t="s">
        <v>1551</v>
      </c>
      <c r="I3017" s="25" t="s">
        <v>2538</v>
      </c>
      <c r="J3017" s="11" t="str">
        <f t="shared" si="265"/>
        <v>IC.IT.230509</v>
      </c>
      <c r="K3017" s="2" t="s">
        <v>1192</v>
      </c>
      <c r="L3017" t="str">
        <f t="shared" si="266"/>
        <v xml:space="preserve">     Gauze Packing (Iodoform, NuGauze)</v>
      </c>
      <c r="M3017" s="12" t="str">
        <f t="shared" si="267"/>
        <v>PI.IC.IT.230509.01</v>
      </c>
      <c r="N3017" s="12"/>
      <c r="O3017" s="12" t="str">
        <f t="shared" si="268"/>
        <v>PH.IC.IT.230509.01</v>
      </c>
      <c r="Q3017" s="12" t="str">
        <f t="shared" si="269"/>
        <v>CL.IC.IT.230509.01</v>
      </c>
    </row>
    <row r="3018" spans="1:17" ht="15">
      <c r="A3018" s="25" t="s">
        <v>4089</v>
      </c>
      <c r="B3018" s="25"/>
      <c r="C3018" s="22" t="s">
        <v>5753</v>
      </c>
      <c r="D3018" s="25"/>
      <c r="E3018" s="2" t="s">
        <v>7071</v>
      </c>
      <c r="F3018" s="25" t="s">
        <v>4774</v>
      </c>
      <c r="G3018" s="25" t="s">
        <v>4706</v>
      </c>
      <c r="H3018" s="22" t="s">
        <v>1571</v>
      </c>
      <c r="I3018" s="25" t="s">
        <v>3984</v>
      </c>
      <c r="J3018" s="11" t="str">
        <f t="shared" si="265"/>
        <v>IC.IT.230510</v>
      </c>
      <c r="K3018" s="2" t="s">
        <v>1192</v>
      </c>
      <c r="L3018" t="str">
        <f t="shared" si="266"/>
        <v xml:space="preserve">     Hydrocolloidal (Duoderm, Restore)</v>
      </c>
      <c r="M3018" s="12" t="str">
        <f t="shared" si="267"/>
        <v>PI.IC.IT.230510.01</v>
      </c>
      <c r="N3018" s="12"/>
      <c r="O3018" s="12" t="str">
        <f t="shared" si="268"/>
        <v>PH.IC.IT.230510.01</v>
      </c>
      <c r="Q3018" s="12" t="str">
        <f t="shared" si="269"/>
        <v>CL.IC.IT.230510.01</v>
      </c>
    </row>
    <row r="3019" spans="1:17" ht="15">
      <c r="A3019" s="25" t="s">
        <v>4089</v>
      </c>
      <c r="B3019" s="25"/>
      <c r="C3019" s="22" t="s">
        <v>5753</v>
      </c>
      <c r="D3019" s="25"/>
      <c r="E3019" s="2" t="s">
        <v>7071</v>
      </c>
      <c r="F3019" s="25" t="s">
        <v>4774</v>
      </c>
      <c r="G3019" s="25" t="s">
        <v>188</v>
      </c>
      <c r="H3019" s="2" t="s">
        <v>8048</v>
      </c>
      <c r="I3019" s="25" t="s">
        <v>3986</v>
      </c>
      <c r="J3019" s="11" t="str">
        <f t="shared" si="265"/>
        <v>IC.IT.230511</v>
      </c>
      <c r="K3019" s="2" t="s">
        <v>1192</v>
      </c>
      <c r="L3019" t="str">
        <f t="shared" si="266"/>
        <v xml:space="preserve">     Calcium Alginate (Aquacel, Calicare)</v>
      </c>
      <c r="M3019" s="12" t="str">
        <f t="shared" si="267"/>
        <v>PI.IC.IT.230511.01</v>
      </c>
      <c r="N3019" s="12"/>
      <c r="O3019" s="12" t="str">
        <f t="shared" si="268"/>
        <v>PH.IC.IT.230511.01</v>
      </c>
      <c r="Q3019" s="12" t="str">
        <f t="shared" si="269"/>
        <v>CL.IC.IT.230511.01</v>
      </c>
    </row>
    <row r="3020" spans="1:17" ht="15">
      <c r="A3020" s="25" t="s">
        <v>4089</v>
      </c>
      <c r="B3020" s="25"/>
      <c r="C3020" s="22" t="s">
        <v>5753</v>
      </c>
      <c r="D3020" s="25"/>
      <c r="E3020" s="2" t="s">
        <v>7071</v>
      </c>
      <c r="F3020" s="25" t="s">
        <v>4774</v>
      </c>
      <c r="G3020" s="25" t="s">
        <v>4580</v>
      </c>
      <c r="H3020" s="2" t="s">
        <v>11023</v>
      </c>
      <c r="I3020" s="25" t="s">
        <v>4581</v>
      </c>
      <c r="J3020" s="11" t="str">
        <f t="shared" si="265"/>
        <v>IC.IT.230512</v>
      </c>
      <c r="K3020" s="2" t="s">
        <v>1192</v>
      </c>
      <c r="L3020" t="str">
        <f t="shared" si="266"/>
        <v xml:space="preserve">     Hypertonic Hydrogel</v>
      </c>
      <c r="M3020" s="12" t="str">
        <f t="shared" si="267"/>
        <v>PI.IC.IT.230512.01</v>
      </c>
      <c r="N3020" s="12"/>
      <c r="O3020" s="12" t="str">
        <f t="shared" si="268"/>
        <v>PH.IC.IT.230512.01</v>
      </c>
      <c r="Q3020" s="12" t="str">
        <f t="shared" si="269"/>
        <v>CL.IC.IT.230512.01</v>
      </c>
    </row>
    <row r="3021" spans="1:17" ht="15">
      <c r="A3021" s="25" t="s">
        <v>4089</v>
      </c>
      <c r="B3021" s="25"/>
      <c r="C3021" s="22" t="s">
        <v>5753</v>
      </c>
      <c r="D3021" s="25"/>
      <c r="E3021" s="2" t="s">
        <v>7071</v>
      </c>
      <c r="F3021" s="25" t="s">
        <v>4774</v>
      </c>
      <c r="G3021" s="25" t="s">
        <v>4582</v>
      </c>
      <c r="H3021" s="2" t="s">
        <v>8201</v>
      </c>
      <c r="I3021" s="25" t="s">
        <v>3710</v>
      </c>
      <c r="J3021" s="11" t="str">
        <f t="shared" si="265"/>
        <v>IC.IT.230513</v>
      </c>
      <c r="K3021" s="2" t="s">
        <v>1192</v>
      </c>
      <c r="L3021" t="str">
        <f t="shared" si="266"/>
        <v xml:space="preserve">     Hydrogel (Duoderm-gel)</v>
      </c>
      <c r="M3021" s="12" t="str">
        <f t="shared" si="267"/>
        <v>PI.IC.IT.230513.01</v>
      </c>
      <c r="N3021" s="12"/>
      <c r="O3021" s="12" t="str">
        <f t="shared" si="268"/>
        <v>PH.IC.IT.230513.01</v>
      </c>
      <c r="Q3021" s="12" t="str">
        <f t="shared" si="269"/>
        <v>CL.IC.IT.230513.01</v>
      </c>
    </row>
    <row r="3022" spans="1:17" ht="15">
      <c r="A3022" s="25" t="s">
        <v>4089</v>
      </c>
      <c r="B3022" s="25"/>
      <c r="C3022" s="22" t="s">
        <v>5753</v>
      </c>
      <c r="D3022" s="25"/>
      <c r="E3022" s="2" t="s">
        <v>7071</v>
      </c>
      <c r="F3022" s="25" t="s">
        <v>4774</v>
      </c>
      <c r="G3022" s="25" t="s">
        <v>4583</v>
      </c>
      <c r="H3022" s="2" t="s">
        <v>9621</v>
      </c>
      <c r="I3022" s="25" t="s">
        <v>3712</v>
      </c>
      <c r="J3022" s="11" t="str">
        <f t="shared" si="265"/>
        <v>IC.IT.230514</v>
      </c>
      <c r="K3022" s="2" t="s">
        <v>1192</v>
      </c>
      <c r="L3022" t="str">
        <f t="shared" si="266"/>
        <v xml:space="preserve">     Balsam of Peru (Xenaderm)</v>
      </c>
      <c r="M3022" s="12" t="str">
        <f t="shared" si="267"/>
        <v>PI.IC.IT.230514.01</v>
      </c>
      <c r="N3022" s="12"/>
      <c r="O3022" s="12" t="str">
        <f t="shared" si="268"/>
        <v>PH.IC.IT.230514.01</v>
      </c>
      <c r="Q3022" s="12" t="str">
        <f t="shared" si="269"/>
        <v>CL.IC.IT.230514.01</v>
      </c>
    </row>
    <row r="3023" spans="1:17" ht="15">
      <c r="A3023" s="25" t="s">
        <v>4089</v>
      </c>
      <c r="B3023" s="25"/>
      <c r="C3023" s="22" t="s">
        <v>5753</v>
      </c>
      <c r="D3023" s="25"/>
      <c r="E3023" s="2" t="s">
        <v>7071</v>
      </c>
      <c r="F3023" s="25" t="s">
        <v>4774</v>
      </c>
      <c r="G3023" s="25" t="s">
        <v>4584</v>
      </c>
      <c r="H3023" s="2" t="s">
        <v>6135</v>
      </c>
      <c r="I3023" s="25" t="s">
        <v>3714</v>
      </c>
      <c r="J3023" s="11" t="str">
        <f t="shared" si="265"/>
        <v>IC.IT.230515</v>
      </c>
      <c r="K3023" s="2" t="s">
        <v>1192</v>
      </c>
      <c r="L3023" t="str">
        <f t="shared" si="266"/>
        <v xml:space="preserve">     Bismuth Gauze (Xeroform)</v>
      </c>
      <c r="M3023" s="12" t="str">
        <f t="shared" si="267"/>
        <v>PI.IC.IT.230515.01</v>
      </c>
      <c r="N3023" s="12"/>
      <c r="O3023" s="12" t="str">
        <f t="shared" si="268"/>
        <v>PH.IC.IT.230515.01</v>
      </c>
      <c r="Q3023" s="12" t="str">
        <f t="shared" si="269"/>
        <v>CL.IC.IT.230515.01</v>
      </c>
    </row>
    <row r="3024" spans="1:17" ht="15">
      <c r="A3024" s="25" t="s">
        <v>4089</v>
      </c>
      <c r="B3024" s="25"/>
      <c r="C3024" s="22" t="s">
        <v>5753</v>
      </c>
      <c r="D3024" s="25"/>
      <c r="E3024" s="2" t="s">
        <v>7071</v>
      </c>
      <c r="F3024" s="25" t="s">
        <v>4774</v>
      </c>
      <c r="G3024" s="25" t="s">
        <v>4585</v>
      </c>
      <c r="H3024" s="2" t="s">
        <v>5740</v>
      </c>
      <c r="I3024" s="25" t="s">
        <v>4586</v>
      </c>
      <c r="J3024" s="11" t="str">
        <f t="shared" si="265"/>
        <v>IC.IT.230516</v>
      </c>
      <c r="K3024" s="2" t="s">
        <v>1192</v>
      </c>
      <c r="L3024" t="str">
        <f t="shared" si="266"/>
        <v xml:space="preserve">     Negative Pressure Wound Therapy:  add protocol</v>
      </c>
      <c r="M3024" s="12" t="str">
        <f t="shared" si="267"/>
        <v>PI.IC.IT.230516.01</v>
      </c>
      <c r="N3024" s="12"/>
      <c r="O3024" s="12" t="str">
        <f t="shared" si="268"/>
        <v>PH.IC.IT.230516.01</v>
      </c>
      <c r="Q3024" s="12" t="str">
        <f t="shared" si="269"/>
        <v>CL.IC.IT.230516.01</v>
      </c>
    </row>
    <row r="3025" spans="1:19" ht="15">
      <c r="A3025" s="25" t="s">
        <v>4089</v>
      </c>
      <c r="B3025" s="25"/>
      <c r="C3025" s="22" t="s">
        <v>5753</v>
      </c>
      <c r="D3025" s="25"/>
      <c r="E3025" s="2" t="s">
        <v>7071</v>
      </c>
      <c r="F3025" s="25" t="s">
        <v>4774</v>
      </c>
      <c r="G3025" s="25" t="s">
        <v>1881</v>
      </c>
      <c r="H3025" s="2" t="s">
        <v>1138</v>
      </c>
      <c r="I3025" s="25" t="s">
        <v>1882</v>
      </c>
      <c r="J3025" s="11" t="str">
        <f t="shared" si="265"/>
        <v>IC.IT.230517</v>
      </c>
      <c r="K3025" s="2" t="s">
        <v>1192</v>
      </c>
      <c r="L3025" t="str">
        <f t="shared" si="266"/>
        <v xml:space="preserve">     Non-adhering (Telfa)</v>
      </c>
      <c r="M3025" s="12" t="str">
        <f t="shared" si="267"/>
        <v>PI.IC.IT.230517.01</v>
      </c>
      <c r="N3025" s="12"/>
      <c r="O3025" s="12" t="str">
        <f t="shared" si="268"/>
        <v>PH.IC.IT.230517.01</v>
      </c>
      <c r="Q3025" s="12" t="str">
        <f t="shared" si="269"/>
        <v>CL.IC.IT.230517.01</v>
      </c>
    </row>
    <row r="3026" spans="1:19" ht="15">
      <c r="A3026" s="25" t="s">
        <v>4089</v>
      </c>
      <c r="B3026" s="25"/>
      <c r="C3026" s="22" t="s">
        <v>5753</v>
      </c>
      <c r="D3026" s="25"/>
      <c r="E3026" s="2" t="s">
        <v>7071</v>
      </c>
      <c r="F3026" s="25" t="s">
        <v>4774</v>
      </c>
      <c r="G3026" s="25" t="s">
        <v>2684</v>
      </c>
      <c r="H3026" s="2" t="s">
        <v>965</v>
      </c>
      <c r="I3026" s="25" t="s">
        <v>930</v>
      </c>
      <c r="J3026" s="11" t="str">
        <f t="shared" si="265"/>
        <v>IC.IT.230518</v>
      </c>
      <c r="K3026" s="2" t="s">
        <v>1192</v>
      </c>
      <c r="L3026" t="str">
        <f t="shared" si="266"/>
        <v xml:space="preserve">     Other: specify</v>
      </c>
      <c r="M3026" s="12" t="str">
        <f t="shared" si="267"/>
        <v>PI.IC.IT.230518.01</v>
      </c>
      <c r="N3026" s="12"/>
      <c r="O3026" s="12" t="str">
        <f t="shared" si="268"/>
        <v>PH.IC.IT.230518.01</v>
      </c>
      <c r="Q3026" s="12" t="str">
        <f t="shared" si="269"/>
        <v>CL.IC.IT.230518.01</v>
      </c>
    </row>
    <row r="3027" spans="1:19" ht="15">
      <c r="A3027" t="s">
        <v>4089</v>
      </c>
      <c r="C3027" s="22" t="s">
        <v>5753</v>
      </c>
      <c r="E3027" s="2" t="s">
        <v>7071</v>
      </c>
      <c r="F3027" s="25" t="s">
        <v>4774</v>
      </c>
      <c r="G3027" s="2" t="s">
        <v>4587</v>
      </c>
      <c r="H3027" s="2" t="s">
        <v>967</v>
      </c>
      <c r="I3027" s="2" t="s">
        <v>4588</v>
      </c>
      <c r="J3027" s="11" t="str">
        <f t="shared" si="265"/>
        <v>IC.IT.230519</v>
      </c>
      <c r="K3027" s="2" t="s">
        <v>1192</v>
      </c>
      <c r="L3027" t="str">
        <f t="shared" si="266"/>
        <v xml:space="preserve">  ABD Pad</v>
      </c>
      <c r="M3027" s="12" t="str">
        <f t="shared" si="267"/>
        <v>PI.IC.IT.230519.01</v>
      </c>
      <c r="N3027" s="12"/>
      <c r="O3027" s="12" t="str">
        <f t="shared" si="268"/>
        <v>PH.IC.IT.230519.01</v>
      </c>
      <c r="Q3027" s="12" t="str">
        <f t="shared" si="269"/>
        <v>CL.IC.IT.230519.01</v>
      </c>
      <c r="R3027" t="s">
        <v>1141</v>
      </c>
      <c r="S3027">
        <v>786</v>
      </c>
    </row>
    <row r="3028" spans="1:19" ht="15">
      <c r="A3028" t="s">
        <v>4089</v>
      </c>
      <c r="C3028" s="22" t="s">
        <v>5753</v>
      </c>
      <c r="E3028" s="2" t="s">
        <v>7071</v>
      </c>
      <c r="F3028" s="25" t="s">
        <v>4774</v>
      </c>
      <c r="G3028" s="2" t="s">
        <v>4589</v>
      </c>
      <c r="H3028" s="2" t="s">
        <v>6396</v>
      </c>
      <c r="I3028" s="2" t="s">
        <v>4736</v>
      </c>
      <c r="J3028" s="11" t="str">
        <f t="shared" si="265"/>
        <v>IC.IT.230520</v>
      </c>
      <c r="K3028" s="2" t="s">
        <v>1192</v>
      </c>
      <c r="L3028" t="str">
        <f t="shared" si="266"/>
        <v xml:space="preserve">  Vaseline gauze</v>
      </c>
      <c r="M3028" s="12" t="str">
        <f t="shared" si="267"/>
        <v>PI.IC.IT.230520.01</v>
      </c>
      <c r="N3028" s="12"/>
      <c r="O3028" s="12" t="str">
        <f t="shared" si="268"/>
        <v>PH.IC.IT.230520.01</v>
      </c>
      <c r="Q3028" s="12" t="str">
        <f t="shared" si="269"/>
        <v>CL.IC.IT.230520.01</v>
      </c>
      <c r="R3028" t="s">
        <v>1141</v>
      </c>
      <c r="S3028">
        <v>787</v>
      </c>
    </row>
    <row r="3029" spans="1:19" ht="15">
      <c r="A3029" s="25" t="s">
        <v>4089</v>
      </c>
      <c r="B3029" s="25"/>
      <c r="C3029" s="22" t="s">
        <v>5753</v>
      </c>
      <c r="D3029" s="25" t="s">
        <v>2937</v>
      </c>
      <c r="E3029" s="2" t="s">
        <v>6888</v>
      </c>
      <c r="F3029" s="25" t="s">
        <v>4774</v>
      </c>
      <c r="G3029" s="25" t="s">
        <v>1832</v>
      </c>
      <c r="H3029" s="22" t="s">
        <v>1396</v>
      </c>
      <c r="I3029" s="25" t="s">
        <v>1833</v>
      </c>
      <c r="J3029" s="11" t="str">
        <f t="shared" si="265"/>
        <v>IC.IT.230601</v>
      </c>
      <c r="K3029" s="2" t="s">
        <v>1192</v>
      </c>
      <c r="L3029" t="str">
        <f t="shared" si="266"/>
        <v xml:space="preserve">     Clean, dry and intact</v>
      </c>
      <c r="M3029" s="12" t="str">
        <f t="shared" si="267"/>
        <v>PI.IC.IT.230601.01</v>
      </c>
      <c r="N3029" s="12"/>
      <c r="O3029" s="12" t="str">
        <f t="shared" si="268"/>
        <v>PH.IC.IT.230601.01</v>
      </c>
      <c r="Q3029" s="12" t="str">
        <f t="shared" si="269"/>
        <v>CL.IC.IT.230601.01</v>
      </c>
    </row>
    <row r="3030" spans="1:19" ht="15">
      <c r="A3030" s="25" t="s">
        <v>4089</v>
      </c>
      <c r="B3030" s="25"/>
      <c r="C3030" s="22" t="s">
        <v>5753</v>
      </c>
      <c r="D3030" s="25"/>
      <c r="E3030" s="2" t="s">
        <v>6888</v>
      </c>
      <c r="F3030" s="25" t="s">
        <v>4774</v>
      </c>
      <c r="G3030" s="25" t="s">
        <v>2009</v>
      </c>
      <c r="H3030" s="22" t="s">
        <v>1398</v>
      </c>
      <c r="I3030" s="25" t="s">
        <v>2010</v>
      </c>
      <c r="J3030" s="11" t="str">
        <f t="shared" si="265"/>
        <v>IC.IT.230602</v>
      </c>
      <c r="K3030" s="2" t="s">
        <v>1192</v>
      </c>
      <c r="L3030" t="str">
        <f t="shared" si="266"/>
        <v xml:space="preserve">     Reinforced: specify date/time</v>
      </c>
      <c r="M3030" s="12" t="str">
        <f t="shared" si="267"/>
        <v>PI.IC.IT.230602.01</v>
      </c>
      <c r="N3030" s="12"/>
      <c r="O3030" s="12" t="str">
        <f t="shared" si="268"/>
        <v>PH.IC.IT.230602.01</v>
      </c>
      <c r="Q3030" s="12" t="str">
        <f t="shared" si="269"/>
        <v>CL.IC.IT.230602.01</v>
      </c>
    </row>
    <row r="3031" spans="1:19" ht="15">
      <c r="A3031" s="25" t="s">
        <v>4089</v>
      </c>
      <c r="B3031" s="25"/>
      <c r="C3031" s="22" t="s">
        <v>5753</v>
      </c>
      <c r="D3031" s="25"/>
      <c r="E3031" s="2" t="s">
        <v>6888</v>
      </c>
      <c r="F3031" s="25" t="s">
        <v>4774</v>
      </c>
      <c r="G3031" s="25" t="s">
        <v>4590</v>
      </c>
      <c r="H3031" s="22" t="s">
        <v>1400</v>
      </c>
      <c r="I3031" s="25" t="s">
        <v>1811</v>
      </c>
      <c r="J3031" s="11" t="str">
        <f t="shared" si="265"/>
        <v>IC.IT.230603</v>
      </c>
      <c r="K3031" s="2" t="s">
        <v>1192</v>
      </c>
      <c r="L3031" t="str">
        <f t="shared" si="266"/>
        <v xml:space="preserve">     Changed: specify date/time</v>
      </c>
      <c r="M3031" s="12" t="str">
        <f t="shared" si="267"/>
        <v>PI.IC.IT.230603.01</v>
      </c>
      <c r="N3031" s="12"/>
      <c r="O3031" s="12" t="str">
        <f t="shared" si="268"/>
        <v>PH.IC.IT.230603.01</v>
      </c>
      <c r="Q3031" s="12" t="str">
        <f t="shared" si="269"/>
        <v>CL.IC.IT.230603.01</v>
      </c>
    </row>
    <row r="3032" spans="1:19" ht="15">
      <c r="A3032" s="25" t="s">
        <v>4089</v>
      </c>
      <c r="B3032" s="25"/>
      <c r="C3032" s="22" t="s">
        <v>5753</v>
      </c>
      <c r="D3032" s="25"/>
      <c r="E3032" s="2" t="s">
        <v>6888</v>
      </c>
      <c r="F3032" s="25" t="s">
        <v>4774</v>
      </c>
      <c r="G3032" s="25" t="s">
        <v>4591</v>
      </c>
      <c r="H3032" s="22" t="s">
        <v>1402</v>
      </c>
      <c r="I3032" s="25" t="s">
        <v>1701</v>
      </c>
      <c r="J3032" s="11" t="str">
        <f t="shared" si="265"/>
        <v>IC.IT.230604</v>
      </c>
      <c r="K3032" s="2" t="s">
        <v>1192</v>
      </c>
      <c r="L3032" t="str">
        <f t="shared" si="266"/>
        <v xml:space="preserve">     Wet to Dry: specify date/time</v>
      </c>
      <c r="M3032" s="12" t="str">
        <f t="shared" si="267"/>
        <v>PI.IC.IT.230604.01</v>
      </c>
      <c r="N3032" s="12"/>
      <c r="O3032" s="12" t="str">
        <f t="shared" si="268"/>
        <v>PH.IC.IT.230604.01</v>
      </c>
      <c r="Q3032" s="12" t="str">
        <f t="shared" si="269"/>
        <v>CL.IC.IT.230604.01</v>
      </c>
    </row>
    <row r="3033" spans="1:19" ht="15">
      <c r="A3033" s="25" t="s">
        <v>4089</v>
      </c>
      <c r="B3033" s="25"/>
      <c r="C3033" s="22" t="s">
        <v>5753</v>
      </c>
      <c r="D3033" s="25"/>
      <c r="E3033" s="2" t="s">
        <v>6888</v>
      </c>
      <c r="F3033" s="25" t="s">
        <v>4774</v>
      </c>
      <c r="G3033" s="25" t="s">
        <v>4719</v>
      </c>
      <c r="H3033" s="22" t="s">
        <v>1404</v>
      </c>
      <c r="I3033" s="25" t="s">
        <v>4720</v>
      </c>
      <c r="J3033" s="11" t="str">
        <f t="shared" si="265"/>
        <v>IC.IT.230605</v>
      </c>
      <c r="K3033" s="2" t="s">
        <v>1192</v>
      </c>
      <c r="L3033" t="str">
        <f t="shared" si="266"/>
        <v xml:space="preserve">     Debriding Agent applied: BCMA</v>
      </c>
      <c r="M3033" s="12" t="str">
        <f t="shared" si="267"/>
        <v>PI.IC.IT.230605.01</v>
      </c>
      <c r="N3033" s="12"/>
      <c r="O3033" s="12" t="str">
        <f t="shared" si="268"/>
        <v>PH.IC.IT.230605.01</v>
      </c>
      <c r="Q3033" s="12" t="str">
        <f t="shared" si="269"/>
        <v>CL.IC.IT.230605.01</v>
      </c>
    </row>
    <row r="3034" spans="1:19" ht="15">
      <c r="A3034" t="s">
        <v>4089</v>
      </c>
      <c r="C3034" s="22" t="s">
        <v>5753</v>
      </c>
      <c r="E3034" s="2" t="s">
        <v>6888</v>
      </c>
      <c r="F3034" s="25" t="s">
        <v>4774</v>
      </c>
      <c r="G3034" s="2" t="s">
        <v>4797</v>
      </c>
      <c r="H3034" s="22" t="s">
        <v>5740</v>
      </c>
      <c r="I3034" s="2" t="s">
        <v>4797</v>
      </c>
      <c r="J3034" s="11" t="str">
        <f t="shared" si="265"/>
        <v>IC.IT.230616</v>
      </c>
      <c r="K3034" s="2" t="s">
        <v>1192</v>
      </c>
      <c r="L3034" t="str">
        <f t="shared" si="266"/>
        <v xml:space="preserve">  Saturated</v>
      </c>
      <c r="M3034" s="12" t="str">
        <f t="shared" si="267"/>
        <v>PI.IC.IT.230616.01</v>
      </c>
      <c r="N3034" s="12"/>
      <c r="O3034" s="12" t="str">
        <f t="shared" si="268"/>
        <v>PH.IC.IT.230616.01</v>
      </c>
      <c r="Q3034" s="12" t="str">
        <f t="shared" si="269"/>
        <v>CL.IC.IT.230616.01</v>
      </c>
      <c r="R3034" t="s">
        <v>1141</v>
      </c>
      <c r="S3034">
        <v>154</v>
      </c>
    </row>
    <row r="3035" spans="1:19" ht="15">
      <c r="A3035" t="s">
        <v>4089</v>
      </c>
      <c r="C3035" s="22" t="s">
        <v>5753</v>
      </c>
      <c r="E3035" s="2" t="s">
        <v>6888</v>
      </c>
      <c r="F3035" s="25" t="s">
        <v>4774</v>
      </c>
      <c r="G3035" s="2" t="s">
        <v>4872</v>
      </c>
      <c r="H3035" s="22" t="s">
        <v>1138</v>
      </c>
      <c r="I3035" s="2" t="s">
        <v>4872</v>
      </c>
      <c r="J3035" s="11" t="str">
        <f t="shared" si="265"/>
        <v>IC.IT.230617</v>
      </c>
      <c r="K3035" s="2" t="s">
        <v>1192</v>
      </c>
      <c r="L3035" t="str">
        <f t="shared" si="266"/>
        <v xml:space="preserve">  Stained</v>
      </c>
      <c r="M3035" s="12" t="str">
        <f t="shared" si="267"/>
        <v>PI.IC.IT.230617.01</v>
      </c>
      <c r="N3035" s="12"/>
      <c r="O3035" s="12" t="str">
        <f t="shared" si="268"/>
        <v>PH.IC.IT.230617.01</v>
      </c>
      <c r="Q3035" s="12" t="str">
        <f t="shared" si="269"/>
        <v>CL.IC.IT.230617.01</v>
      </c>
      <c r="R3035" t="s">
        <v>1141</v>
      </c>
      <c r="S3035">
        <v>155</v>
      </c>
    </row>
    <row r="3036" spans="1:19" ht="15">
      <c r="A3036" t="s">
        <v>4089</v>
      </c>
      <c r="C3036" s="22" t="s">
        <v>5753</v>
      </c>
      <c r="E3036" s="2" t="s">
        <v>6888</v>
      </c>
      <c r="F3036" s="25" t="s">
        <v>4774</v>
      </c>
      <c r="G3036" s="2" t="s">
        <v>4873</v>
      </c>
      <c r="H3036" s="22" t="s">
        <v>965</v>
      </c>
      <c r="I3036" s="2" t="s">
        <v>4873</v>
      </c>
      <c r="J3036" s="11" t="str">
        <f t="shared" si="265"/>
        <v>IC.IT.230618</v>
      </c>
      <c r="K3036" s="2" t="s">
        <v>1192</v>
      </c>
      <c r="L3036" t="str">
        <f t="shared" si="266"/>
        <v xml:space="preserve">  Intact</v>
      </c>
      <c r="M3036" s="12" t="str">
        <f t="shared" si="267"/>
        <v>PI.IC.IT.230618.01</v>
      </c>
      <c r="N3036" s="12"/>
      <c r="O3036" s="12" t="str">
        <f t="shared" si="268"/>
        <v>PH.IC.IT.230618.01</v>
      </c>
      <c r="Q3036" s="12" t="str">
        <f t="shared" si="269"/>
        <v>CL.IC.IT.230618.01</v>
      </c>
      <c r="R3036" t="s">
        <v>1141</v>
      </c>
      <c r="S3036">
        <v>156</v>
      </c>
    </row>
    <row r="3037" spans="1:19" ht="15">
      <c r="A3037" t="s">
        <v>4089</v>
      </c>
      <c r="C3037" s="22" t="s">
        <v>5753</v>
      </c>
      <c r="E3037" s="2" t="s">
        <v>6888</v>
      </c>
      <c r="F3037" s="25" t="s">
        <v>4774</v>
      </c>
      <c r="G3037" s="2" t="s">
        <v>4874</v>
      </c>
      <c r="H3037" s="22" t="s">
        <v>967</v>
      </c>
      <c r="I3037" s="2" t="s">
        <v>4874</v>
      </c>
      <c r="J3037" s="11" t="str">
        <f t="shared" si="265"/>
        <v>IC.IT.230619</v>
      </c>
      <c r="K3037" s="2" t="s">
        <v>1192</v>
      </c>
      <c r="L3037" t="str">
        <f t="shared" si="266"/>
        <v xml:space="preserve">  Clean</v>
      </c>
      <c r="M3037" s="12" t="str">
        <f t="shared" si="267"/>
        <v>PI.IC.IT.230619.01</v>
      </c>
      <c r="N3037" s="12"/>
      <c r="O3037" s="12" t="str">
        <f t="shared" si="268"/>
        <v>PH.IC.IT.230619.01</v>
      </c>
      <c r="Q3037" s="12" t="str">
        <f t="shared" si="269"/>
        <v>CL.IC.IT.230619.01</v>
      </c>
      <c r="R3037" t="s">
        <v>1141</v>
      </c>
      <c r="S3037">
        <v>157</v>
      </c>
    </row>
    <row r="3038" spans="1:19" ht="15">
      <c r="A3038" t="s">
        <v>4089</v>
      </c>
      <c r="C3038" s="22" t="s">
        <v>5753</v>
      </c>
      <c r="E3038" s="2" t="s">
        <v>6888</v>
      </c>
      <c r="F3038" s="25" t="s">
        <v>4774</v>
      </c>
      <c r="G3038" s="2" t="s">
        <v>4732</v>
      </c>
      <c r="H3038" s="22" t="s">
        <v>6396</v>
      </c>
      <c r="I3038" s="2" t="s">
        <v>4732</v>
      </c>
      <c r="J3038" s="11" t="str">
        <f t="shared" si="265"/>
        <v>IC.IT.230620</v>
      </c>
      <c r="K3038" s="2" t="s">
        <v>1192</v>
      </c>
      <c r="L3038" t="str">
        <f t="shared" si="266"/>
        <v xml:space="preserve">  Dry</v>
      </c>
      <c r="M3038" s="12" t="str">
        <f t="shared" si="267"/>
        <v>PI.IC.IT.230620.01</v>
      </c>
      <c r="N3038" s="12"/>
      <c r="O3038" s="12" t="str">
        <f t="shared" si="268"/>
        <v>PH.IC.IT.230620.01</v>
      </c>
      <c r="Q3038" s="12" t="str">
        <f t="shared" si="269"/>
        <v>CL.IC.IT.230620.01</v>
      </c>
      <c r="R3038" t="s">
        <v>1141</v>
      </c>
      <c r="S3038">
        <v>158</v>
      </c>
    </row>
    <row r="3039" spans="1:19" ht="15">
      <c r="A3039" s="25" t="s">
        <v>4089</v>
      </c>
      <c r="B3039" s="25"/>
      <c r="C3039" s="22" t="s">
        <v>5753</v>
      </c>
      <c r="D3039" s="25" t="s">
        <v>4939</v>
      </c>
      <c r="E3039" s="2" t="s">
        <v>7284</v>
      </c>
      <c r="F3039" s="25" t="s">
        <v>4774</v>
      </c>
      <c r="G3039" s="25" t="s">
        <v>1779</v>
      </c>
      <c r="H3039" s="22" t="s">
        <v>1406</v>
      </c>
      <c r="I3039" s="25" t="s">
        <v>1522</v>
      </c>
      <c r="J3039" s="11" t="str">
        <f t="shared" si="265"/>
        <v>IC.IT.230706</v>
      </c>
      <c r="K3039" s="2" t="s">
        <v>1192</v>
      </c>
      <c r="L3039" t="str">
        <f t="shared" si="266"/>
        <v xml:space="preserve">     Normal Saline</v>
      </c>
      <c r="M3039" s="12" t="str">
        <f t="shared" si="267"/>
        <v>PI.IC.IT.230706.01</v>
      </c>
      <c r="N3039" s="12"/>
      <c r="O3039" s="12" t="str">
        <f t="shared" si="268"/>
        <v>PH.IC.IT.230706.01</v>
      </c>
      <c r="Q3039" s="12" t="str">
        <f t="shared" si="269"/>
        <v>CL.IC.IT.230706.01</v>
      </c>
    </row>
    <row r="3040" spans="1:19" ht="15">
      <c r="A3040" s="25" t="s">
        <v>4089</v>
      </c>
      <c r="B3040" s="25"/>
      <c r="C3040" s="22" t="s">
        <v>5753</v>
      </c>
      <c r="D3040" s="25"/>
      <c r="E3040" s="2" t="s">
        <v>7284</v>
      </c>
      <c r="F3040" s="25" t="s">
        <v>4774</v>
      </c>
      <c r="G3040" s="25" t="s">
        <v>4755</v>
      </c>
      <c r="H3040" s="22" t="s">
        <v>1419</v>
      </c>
      <c r="I3040" s="25" t="s">
        <v>3852</v>
      </c>
      <c r="J3040" s="11" t="str">
        <f t="shared" si="265"/>
        <v>IC.IT.230707</v>
      </c>
      <c r="K3040" s="2" t="s">
        <v>1192</v>
      </c>
      <c r="L3040" t="str">
        <f t="shared" si="266"/>
        <v xml:space="preserve">     Wound cleanser</v>
      </c>
      <c r="M3040" s="12" t="str">
        <f t="shared" si="267"/>
        <v>PI.IC.IT.230707.01</v>
      </c>
      <c r="N3040" s="12"/>
      <c r="O3040" s="12" t="str">
        <f t="shared" si="268"/>
        <v>PH.IC.IT.230707.01</v>
      </c>
      <c r="Q3040" s="12" t="str">
        <f t="shared" si="269"/>
        <v>CL.IC.IT.230707.01</v>
      </c>
    </row>
    <row r="3041" spans="1:19" ht="15">
      <c r="A3041" s="25" t="s">
        <v>4089</v>
      </c>
      <c r="B3041" s="25"/>
      <c r="C3041" s="22" t="s">
        <v>5753</v>
      </c>
      <c r="D3041" s="25"/>
      <c r="E3041" s="2" t="s">
        <v>7284</v>
      </c>
      <c r="F3041" s="25" t="s">
        <v>4774</v>
      </c>
      <c r="G3041" s="25" t="s">
        <v>3841</v>
      </c>
      <c r="H3041" s="22" t="s">
        <v>1550</v>
      </c>
      <c r="I3041" s="25" t="s">
        <v>2394</v>
      </c>
      <c r="J3041" s="11" t="str">
        <f t="shared" si="265"/>
        <v>IC.IT.230708</v>
      </c>
      <c r="K3041" s="2" t="s">
        <v>1192</v>
      </c>
      <c r="L3041" t="str">
        <f t="shared" si="266"/>
        <v xml:space="preserve">      Other: specify</v>
      </c>
      <c r="M3041" s="12" t="str">
        <f t="shared" si="267"/>
        <v>PI.IC.IT.230708.01</v>
      </c>
      <c r="N3041" s="12"/>
      <c r="O3041" s="12" t="str">
        <f t="shared" si="268"/>
        <v>PH.IC.IT.230708.01</v>
      </c>
      <c r="Q3041" s="12" t="str">
        <f t="shared" si="269"/>
        <v>CL.IC.IT.230708.01</v>
      </c>
    </row>
    <row r="3042" spans="1:19" ht="15">
      <c r="A3042" t="s">
        <v>4089</v>
      </c>
      <c r="C3042" s="22" t="s">
        <v>5753</v>
      </c>
      <c r="D3042" s="25"/>
      <c r="E3042" s="2" t="s">
        <v>7284</v>
      </c>
      <c r="F3042" s="25" t="s">
        <v>4774</v>
      </c>
      <c r="G3042" s="2" t="s">
        <v>4734</v>
      </c>
      <c r="H3042" s="22" t="s">
        <v>5740</v>
      </c>
      <c r="I3042" s="2" t="s">
        <v>4734</v>
      </c>
      <c r="J3042" s="11" t="str">
        <f t="shared" si="265"/>
        <v>IC.IT.230716</v>
      </c>
      <c r="K3042" s="2" t="s">
        <v>1192</v>
      </c>
      <c r="L3042" t="str">
        <f t="shared" si="266"/>
        <v xml:space="preserve"> Betadine</v>
      </c>
      <c r="M3042" s="12" t="str">
        <f t="shared" si="267"/>
        <v>PI.IC.IT.230716.01</v>
      </c>
      <c r="N3042" s="12"/>
      <c r="O3042" s="12" t="str">
        <f t="shared" si="268"/>
        <v>PH.IC.IT.230716.01</v>
      </c>
      <c r="Q3042" s="12" t="str">
        <f t="shared" si="269"/>
        <v>CL.IC.IT.230716.01</v>
      </c>
      <c r="R3042" t="s">
        <v>1141</v>
      </c>
      <c r="S3042">
        <v>790</v>
      </c>
    </row>
    <row r="3043" spans="1:19" ht="15">
      <c r="A3043" t="s">
        <v>4089</v>
      </c>
      <c r="C3043" s="22" t="s">
        <v>5753</v>
      </c>
      <c r="D3043" s="25"/>
      <c r="E3043" s="2" t="s">
        <v>7284</v>
      </c>
      <c r="F3043" s="25" t="s">
        <v>4774</v>
      </c>
      <c r="G3043" s="2" t="s">
        <v>4735</v>
      </c>
      <c r="H3043" s="22" t="s">
        <v>1138</v>
      </c>
      <c r="I3043" s="2" t="s">
        <v>4735</v>
      </c>
      <c r="J3043" s="11" t="str">
        <f t="shared" si="265"/>
        <v>IC.IT.230717</v>
      </c>
      <c r="K3043" s="2" t="s">
        <v>1192</v>
      </c>
      <c r="L3043" t="str">
        <f t="shared" si="266"/>
        <v xml:space="preserve"> Chlorhexadine</v>
      </c>
      <c r="M3043" s="12" t="str">
        <f t="shared" si="267"/>
        <v>PI.IC.IT.230717.01</v>
      </c>
      <c r="N3043" s="12"/>
      <c r="O3043" s="12" t="str">
        <f t="shared" si="268"/>
        <v>PH.IC.IT.230717.01</v>
      </c>
      <c r="Q3043" s="12" t="str">
        <f t="shared" si="269"/>
        <v>CL.IC.IT.230717.01</v>
      </c>
      <c r="R3043" t="s">
        <v>1141</v>
      </c>
      <c r="S3043">
        <v>792</v>
      </c>
    </row>
    <row r="3044" spans="1:19" ht="15">
      <c r="A3044" t="s">
        <v>4089</v>
      </c>
      <c r="C3044" s="22" t="s">
        <v>5753</v>
      </c>
      <c r="D3044" s="25"/>
      <c r="E3044" s="2" t="s">
        <v>7284</v>
      </c>
      <c r="F3044" s="25" t="s">
        <v>4774</v>
      </c>
      <c r="G3044" s="2" t="s">
        <v>4768</v>
      </c>
      <c r="H3044" s="22" t="s">
        <v>5743</v>
      </c>
      <c r="I3044" s="2" t="s">
        <v>4768</v>
      </c>
      <c r="J3044" s="11" t="str">
        <f t="shared" si="265"/>
        <v>IC.IT.230718</v>
      </c>
      <c r="K3044" s="2" t="s">
        <v>11324</v>
      </c>
      <c r="L3044" t="str">
        <f t="shared" si="266"/>
        <v xml:space="preserve">  Distilled Water</v>
      </c>
      <c r="M3044" s="12" t="str">
        <f t="shared" si="267"/>
        <v>PI.IC.IT.230718.01</v>
      </c>
      <c r="N3044" s="12"/>
      <c r="O3044" s="12" t="str">
        <f t="shared" si="268"/>
        <v>PH.IC.IT.230718.01</v>
      </c>
      <c r="Q3044" s="12" t="str">
        <f t="shared" si="269"/>
        <v>CL.IC.IT.230718.01</v>
      </c>
      <c r="R3044" t="s">
        <v>1141</v>
      </c>
      <c r="S3044">
        <v>793</v>
      </c>
    </row>
    <row r="3045" spans="1:19" ht="15">
      <c r="A3045" t="s">
        <v>4089</v>
      </c>
      <c r="C3045" s="22" t="s">
        <v>5753</v>
      </c>
      <c r="D3045" s="25"/>
      <c r="E3045" s="2" t="s">
        <v>7284</v>
      </c>
      <c r="F3045" s="25" t="s">
        <v>4774</v>
      </c>
      <c r="G3045" s="2" t="s">
        <v>4642</v>
      </c>
      <c r="H3045" s="22" t="s">
        <v>10174</v>
      </c>
      <c r="I3045" s="2" t="s">
        <v>4642</v>
      </c>
      <c r="J3045" s="11" t="str">
        <f t="shared" si="265"/>
        <v>IC.IT.230719</v>
      </c>
      <c r="K3045" s="2" t="s">
        <v>11324</v>
      </c>
      <c r="L3045" t="str">
        <f t="shared" si="266"/>
        <v>Peroxide</v>
      </c>
      <c r="M3045" s="12" t="str">
        <f t="shared" si="267"/>
        <v>PI.IC.IT.230719.01</v>
      </c>
      <c r="N3045" s="12"/>
      <c r="O3045" s="12" t="str">
        <f t="shared" si="268"/>
        <v>PH.IC.IT.230719.01</v>
      </c>
      <c r="Q3045" s="12" t="str">
        <f t="shared" si="269"/>
        <v>CL.IC.IT.230719.01</v>
      </c>
      <c r="R3045" t="s">
        <v>1141</v>
      </c>
      <c r="S3045">
        <v>793</v>
      </c>
    </row>
    <row r="3046" spans="1:19" ht="15">
      <c r="A3046" t="s">
        <v>4089</v>
      </c>
      <c r="C3046" s="22" t="s">
        <v>5753</v>
      </c>
      <c r="D3046" s="25"/>
      <c r="E3046" s="2" t="s">
        <v>7284</v>
      </c>
      <c r="F3046" s="25" t="s">
        <v>4774</v>
      </c>
      <c r="G3046" s="2" t="s">
        <v>4643</v>
      </c>
      <c r="H3046" s="22" t="s">
        <v>6396</v>
      </c>
      <c r="I3046" s="2" t="s">
        <v>4643</v>
      </c>
      <c r="J3046" s="11" t="str">
        <f t="shared" si="265"/>
        <v>IC.IT.230720</v>
      </c>
      <c r="K3046" s="2" t="s">
        <v>11324</v>
      </c>
      <c r="L3046" t="str">
        <f t="shared" si="266"/>
        <v xml:space="preserve">  Dakins Solution</v>
      </c>
      <c r="M3046" s="12" t="str">
        <f t="shared" si="267"/>
        <v>PI.IC.IT.230720.01</v>
      </c>
      <c r="N3046" s="12"/>
      <c r="O3046" s="12" t="str">
        <f t="shared" si="268"/>
        <v>PH.IC.IT.230720.01</v>
      </c>
      <c r="Q3046" s="12" t="str">
        <f t="shared" si="269"/>
        <v>CL.IC.IT.230720.01</v>
      </c>
      <c r="R3046" t="s">
        <v>9277</v>
      </c>
      <c r="S3046">
        <v>794</v>
      </c>
    </row>
    <row r="3047" spans="1:19" ht="15">
      <c r="A3047" s="25" t="s">
        <v>4089</v>
      </c>
      <c r="B3047" s="25"/>
      <c r="C3047" s="22" t="s">
        <v>5753</v>
      </c>
      <c r="D3047" s="25" t="s">
        <v>4940</v>
      </c>
      <c r="E3047" s="2" t="s">
        <v>10093</v>
      </c>
      <c r="F3047" s="25" t="s">
        <v>4774</v>
      </c>
      <c r="G3047" s="25" t="s">
        <v>1738</v>
      </c>
      <c r="H3047" s="22" t="s">
        <v>1551</v>
      </c>
      <c r="I3047" s="25" t="s">
        <v>1001</v>
      </c>
      <c r="J3047" s="11" t="str">
        <f t="shared" si="265"/>
        <v>IC.IT.230809</v>
      </c>
      <c r="K3047" s="2" t="s">
        <v>11324</v>
      </c>
      <c r="L3047" t="str">
        <f t="shared" si="266"/>
        <v xml:space="preserve">     Drsg drainage none</v>
      </c>
      <c r="M3047" s="12" t="str">
        <f t="shared" si="267"/>
        <v>PI.IC.IT.230809.01</v>
      </c>
      <c r="N3047" s="12"/>
      <c r="O3047" s="12" t="str">
        <f t="shared" si="268"/>
        <v>PH.IC.IT.230809.01</v>
      </c>
      <c r="Q3047" s="12" t="str">
        <f t="shared" si="269"/>
        <v>CL.IC.IT.230809.01</v>
      </c>
    </row>
    <row r="3048" spans="1:19" ht="15">
      <c r="A3048" s="25" t="s">
        <v>4089</v>
      </c>
      <c r="B3048" s="25"/>
      <c r="C3048" s="22" t="s">
        <v>5753</v>
      </c>
      <c r="D3048" s="25"/>
      <c r="E3048" s="2" t="s">
        <v>10093</v>
      </c>
      <c r="F3048" s="25" t="s">
        <v>4774</v>
      </c>
      <c r="G3048" s="25" t="s">
        <v>1739</v>
      </c>
      <c r="H3048" s="22" t="s">
        <v>1571</v>
      </c>
      <c r="I3048" s="25" t="s">
        <v>1649</v>
      </c>
      <c r="J3048" s="11" t="str">
        <f t="shared" si="265"/>
        <v>IC.IT.230810</v>
      </c>
      <c r="K3048" s="2" t="s">
        <v>11324</v>
      </c>
      <c r="L3048" t="str">
        <f t="shared" si="266"/>
        <v xml:space="preserve">     Drsg scant amount drainage</v>
      </c>
      <c r="M3048" s="12" t="str">
        <f t="shared" si="267"/>
        <v>PI.IC.IT.230810.01</v>
      </c>
      <c r="N3048" s="12"/>
      <c r="O3048" s="12" t="str">
        <f t="shared" si="268"/>
        <v>PH.IC.IT.230810.01</v>
      </c>
      <c r="Q3048" s="12" t="str">
        <f t="shared" si="269"/>
        <v>CL.IC.IT.230810.01</v>
      </c>
    </row>
    <row r="3049" spans="1:19" ht="15">
      <c r="A3049" s="25" t="s">
        <v>4089</v>
      </c>
      <c r="B3049" s="25"/>
      <c r="C3049" s="22" t="s">
        <v>5753</v>
      </c>
      <c r="D3049" s="25"/>
      <c r="E3049" s="2" t="s">
        <v>10093</v>
      </c>
      <c r="F3049" s="25" t="s">
        <v>4774</v>
      </c>
      <c r="G3049" s="25" t="s">
        <v>1740</v>
      </c>
      <c r="H3049" s="2" t="s">
        <v>8048</v>
      </c>
      <c r="I3049" s="25" t="s">
        <v>1651</v>
      </c>
      <c r="J3049" s="11" t="str">
        <f t="shared" si="265"/>
        <v>IC.IT.230811</v>
      </c>
      <c r="K3049" s="2" t="s">
        <v>11324</v>
      </c>
      <c r="L3049" t="str">
        <f t="shared" si="266"/>
        <v xml:space="preserve">     Drsg small amount drainage</v>
      </c>
      <c r="M3049" s="12" t="str">
        <f t="shared" si="267"/>
        <v>PI.IC.IT.230811.01</v>
      </c>
      <c r="N3049" s="12"/>
      <c r="O3049" s="12" t="str">
        <f t="shared" si="268"/>
        <v>PH.IC.IT.230811.01</v>
      </c>
      <c r="Q3049" s="12" t="str">
        <f t="shared" si="269"/>
        <v>CL.IC.IT.230811.01</v>
      </c>
    </row>
    <row r="3050" spans="1:19" ht="15">
      <c r="A3050" s="25" t="s">
        <v>4089</v>
      </c>
      <c r="B3050" s="25"/>
      <c r="C3050" s="22" t="s">
        <v>5753</v>
      </c>
      <c r="D3050" s="25"/>
      <c r="E3050" s="2" t="s">
        <v>10093</v>
      </c>
      <c r="F3050" s="25" t="s">
        <v>4774</v>
      </c>
      <c r="G3050" s="25" t="s">
        <v>1741</v>
      </c>
      <c r="H3050" s="2" t="s">
        <v>11023</v>
      </c>
      <c r="I3050" s="25" t="s">
        <v>1653</v>
      </c>
      <c r="J3050" s="11" t="str">
        <f t="shared" si="265"/>
        <v>IC.IT.230812</v>
      </c>
      <c r="K3050" s="2" t="s">
        <v>11324</v>
      </c>
      <c r="L3050" t="str">
        <f t="shared" si="266"/>
        <v xml:space="preserve">     Drsg moderate amount drainage</v>
      </c>
      <c r="M3050" s="12" t="str">
        <f t="shared" si="267"/>
        <v>PI.IC.IT.230812.01</v>
      </c>
      <c r="N3050" s="12"/>
      <c r="O3050" s="12" t="str">
        <f t="shared" si="268"/>
        <v>PH.IC.IT.230812.01</v>
      </c>
      <c r="Q3050" s="12" t="str">
        <f t="shared" si="269"/>
        <v>CL.IC.IT.230812.01</v>
      </c>
    </row>
    <row r="3051" spans="1:19" ht="15">
      <c r="A3051" s="25" t="s">
        <v>4089</v>
      </c>
      <c r="B3051" s="25"/>
      <c r="C3051" s="22" t="s">
        <v>5753</v>
      </c>
      <c r="D3051" s="25"/>
      <c r="E3051" s="2" t="s">
        <v>10093</v>
      </c>
      <c r="F3051" s="25" t="s">
        <v>4774</v>
      </c>
      <c r="G3051" s="25" t="s">
        <v>1742</v>
      </c>
      <c r="H3051" s="2" t="s">
        <v>8201</v>
      </c>
      <c r="I3051" s="25" t="s">
        <v>1743</v>
      </c>
      <c r="J3051" s="11" t="str">
        <f t="shared" ref="J3051:J3114" si="270">CONCATENATE("IC.IT.",C3051,E3051,H3051)</f>
        <v>IC.IT.230813</v>
      </c>
      <c r="K3051" s="2" t="s">
        <v>11324</v>
      </c>
      <c r="L3051" t="str">
        <f t="shared" ref="L3051:L3114" si="271">G3051</f>
        <v xml:space="preserve">     Drsg heavy amount drainage</v>
      </c>
      <c r="M3051" s="12" t="str">
        <f t="shared" ref="M3051:M3114" si="272">CONCATENATE("PI.",J3051,".",K3051)</f>
        <v>PI.IC.IT.230813.01</v>
      </c>
      <c r="N3051" s="12"/>
      <c r="O3051" s="12" t="str">
        <f t="shared" ref="O3051:O3114" si="273">CONCATENATE("PH.",J3051,".",K3051)</f>
        <v>PH.IC.IT.230813.01</v>
      </c>
      <c r="Q3051" s="12" t="str">
        <f t="shared" ref="Q3051:Q3114" si="274">CONCATENATE("CL.",J3051,".",K3051)</f>
        <v>CL.IC.IT.230813.01</v>
      </c>
    </row>
    <row r="3052" spans="1:19" ht="15">
      <c r="A3052" s="25" t="s">
        <v>4089</v>
      </c>
      <c r="B3052" s="25"/>
      <c r="C3052" s="22" t="s">
        <v>5753</v>
      </c>
      <c r="D3052" s="25"/>
      <c r="E3052" s="2" t="s">
        <v>10093</v>
      </c>
      <c r="F3052" s="25" t="s">
        <v>4774</v>
      </c>
      <c r="G3052" s="25" t="s">
        <v>4645</v>
      </c>
      <c r="H3052" s="2" t="s">
        <v>9621</v>
      </c>
      <c r="I3052" s="25" t="s">
        <v>1655</v>
      </c>
      <c r="J3052" s="11" t="str">
        <f t="shared" si="270"/>
        <v>IC.IT.230814</v>
      </c>
      <c r="K3052" s="2" t="s">
        <v>11324</v>
      </c>
      <c r="L3052" t="str">
        <f t="shared" si="271"/>
        <v xml:space="preserve">     Drsg drainage large amount</v>
      </c>
      <c r="M3052" s="12" t="str">
        <f t="shared" si="272"/>
        <v>PI.IC.IT.230814.01</v>
      </c>
      <c r="N3052" s="12"/>
      <c r="O3052" s="12" t="str">
        <f t="shared" si="273"/>
        <v>PH.IC.IT.230814.01</v>
      </c>
      <c r="Q3052" s="12" t="str">
        <f t="shared" si="274"/>
        <v>CL.IC.IT.230814.01</v>
      </c>
    </row>
    <row r="3053" spans="1:19" ht="15">
      <c r="A3053" s="25" t="s">
        <v>4089</v>
      </c>
      <c r="B3053" s="25"/>
      <c r="C3053" s="22" t="s">
        <v>5753</v>
      </c>
      <c r="D3053" s="25"/>
      <c r="E3053" s="2" t="s">
        <v>10093</v>
      </c>
      <c r="F3053" s="25" t="s">
        <v>4774</v>
      </c>
      <c r="G3053" s="25" t="s">
        <v>4941</v>
      </c>
      <c r="H3053" s="2" t="s">
        <v>6135</v>
      </c>
      <c r="I3053" s="25" t="s">
        <v>1488</v>
      </c>
      <c r="J3053" s="11" t="str">
        <f t="shared" si="270"/>
        <v>IC.IT.230815</v>
      </c>
      <c r="K3053" s="2" t="s">
        <v>11324</v>
      </c>
      <c r="L3053" t="str">
        <f t="shared" si="271"/>
        <v xml:space="preserve">     Drsg drainage copious amount</v>
      </c>
      <c r="M3053" s="12" t="str">
        <f t="shared" si="272"/>
        <v>PI.IC.IT.230815.01</v>
      </c>
      <c r="N3053" s="12"/>
      <c r="O3053" s="12" t="str">
        <f t="shared" si="273"/>
        <v>PH.IC.IT.230815.01</v>
      </c>
      <c r="Q3053" s="12" t="str">
        <f t="shared" si="274"/>
        <v>CL.IC.IT.230815.01</v>
      </c>
    </row>
    <row r="3054" spans="1:19" ht="15">
      <c r="A3054" s="25" t="s">
        <v>4089</v>
      </c>
      <c r="B3054" s="25"/>
      <c r="C3054" s="22" t="s">
        <v>5753</v>
      </c>
      <c r="D3054" s="25" t="s">
        <v>5096</v>
      </c>
      <c r="E3054" s="2" t="s">
        <v>10095</v>
      </c>
      <c r="F3054" s="25" t="s">
        <v>4774</v>
      </c>
      <c r="G3054" s="25" t="s">
        <v>4876</v>
      </c>
      <c r="H3054" s="22" t="s">
        <v>1396</v>
      </c>
      <c r="I3054" s="25" t="s">
        <v>1674</v>
      </c>
      <c r="J3054" s="11" t="str">
        <f t="shared" si="270"/>
        <v>IC.IT.230901</v>
      </c>
      <c r="K3054" s="2" t="s">
        <v>11324</v>
      </c>
      <c r="L3054" t="str">
        <f t="shared" si="271"/>
        <v xml:space="preserve">     Drsg drainage unchanged</v>
      </c>
      <c r="M3054" s="12" t="str">
        <f t="shared" si="272"/>
        <v>PI.IC.IT.230901.01</v>
      </c>
      <c r="N3054" s="12"/>
      <c r="O3054" s="12" t="str">
        <f t="shared" si="273"/>
        <v>PH.IC.IT.230901.01</v>
      </c>
      <c r="Q3054" s="12" t="str">
        <f t="shared" si="274"/>
        <v>CL.IC.IT.230901.01</v>
      </c>
    </row>
    <row r="3055" spans="1:19" ht="15">
      <c r="A3055" s="25" t="s">
        <v>4089</v>
      </c>
      <c r="B3055" s="25"/>
      <c r="C3055" s="22" t="s">
        <v>5753</v>
      </c>
      <c r="D3055" s="25"/>
      <c r="E3055" s="2" t="s">
        <v>10095</v>
      </c>
      <c r="F3055" s="25" t="s">
        <v>4774</v>
      </c>
      <c r="G3055" s="25" t="s">
        <v>1747</v>
      </c>
      <c r="H3055" s="22" t="s">
        <v>1398</v>
      </c>
      <c r="I3055" s="25" t="s">
        <v>1673</v>
      </c>
      <c r="J3055" s="11" t="str">
        <f t="shared" si="270"/>
        <v>IC.IT.230902</v>
      </c>
      <c r="K3055" s="2" t="s">
        <v>11324</v>
      </c>
      <c r="L3055" t="str">
        <f t="shared" si="271"/>
        <v xml:space="preserve">     Drsg drainage decreasing</v>
      </c>
      <c r="M3055" s="12" t="str">
        <f t="shared" si="272"/>
        <v>PI.IC.IT.230902.01</v>
      </c>
      <c r="N3055" s="12"/>
      <c r="O3055" s="12" t="str">
        <f t="shared" si="273"/>
        <v>PH.IC.IT.230902.01</v>
      </c>
      <c r="Q3055" s="12" t="str">
        <f t="shared" si="274"/>
        <v>CL.IC.IT.230902.01</v>
      </c>
    </row>
    <row r="3056" spans="1:19" ht="15">
      <c r="A3056" s="25" t="s">
        <v>4089</v>
      </c>
      <c r="B3056" s="25"/>
      <c r="C3056" s="22" t="s">
        <v>5753</v>
      </c>
      <c r="D3056" s="25"/>
      <c r="E3056" s="2" t="s">
        <v>10095</v>
      </c>
      <c r="F3056" s="25" t="s">
        <v>4774</v>
      </c>
      <c r="G3056" s="25" t="s">
        <v>1748</v>
      </c>
      <c r="H3056" s="22" t="s">
        <v>1400</v>
      </c>
      <c r="I3056" s="25" t="s">
        <v>1841</v>
      </c>
      <c r="J3056" s="11" t="str">
        <f t="shared" si="270"/>
        <v>IC.IT.230903</v>
      </c>
      <c r="K3056" s="2" t="s">
        <v>11324</v>
      </c>
      <c r="L3056" t="str">
        <f t="shared" si="271"/>
        <v xml:space="preserve">     Drsg drainage increasing</v>
      </c>
      <c r="M3056" s="12" t="str">
        <f t="shared" si="272"/>
        <v>PI.IC.IT.230903.01</v>
      </c>
      <c r="N3056" s="12"/>
      <c r="O3056" s="12" t="str">
        <f t="shared" si="273"/>
        <v>PH.IC.IT.230903.01</v>
      </c>
      <c r="Q3056" s="12" t="str">
        <f t="shared" si="274"/>
        <v>CL.IC.IT.230903.01</v>
      </c>
    </row>
    <row r="3057" spans="1:17" ht="15">
      <c r="A3057" s="25" t="s">
        <v>4089</v>
      </c>
      <c r="B3057" s="25"/>
      <c r="C3057" s="22" t="s">
        <v>5753</v>
      </c>
      <c r="D3057" s="19" t="s">
        <v>4859</v>
      </c>
      <c r="E3057" s="2" t="s">
        <v>10905</v>
      </c>
      <c r="F3057" s="25" t="s">
        <v>4775</v>
      </c>
      <c r="G3057" s="25" t="s">
        <v>194</v>
      </c>
      <c r="H3057" s="22" t="s">
        <v>1396</v>
      </c>
      <c r="I3057" s="25" t="s">
        <v>4742</v>
      </c>
      <c r="J3057" s="11" t="str">
        <f t="shared" si="270"/>
        <v>IC.IT.231001</v>
      </c>
      <c r="K3057" s="2" t="s">
        <v>11324</v>
      </c>
      <c r="L3057" t="str">
        <f t="shared" si="271"/>
        <v xml:space="preserve">     Continuous</v>
      </c>
      <c r="M3057" s="12" t="str">
        <f t="shared" si="272"/>
        <v>PI.IC.IT.231001.01</v>
      </c>
      <c r="N3057" s="12"/>
      <c r="O3057" s="12" t="str">
        <f t="shared" si="273"/>
        <v>PH.IC.IT.231001.01</v>
      </c>
      <c r="Q3057" s="12" t="str">
        <f t="shared" si="274"/>
        <v>CL.IC.IT.231001.01</v>
      </c>
    </row>
    <row r="3058" spans="1:17" ht="15">
      <c r="A3058" s="25" t="s">
        <v>4089</v>
      </c>
      <c r="B3058" s="25"/>
      <c r="C3058" s="22" t="s">
        <v>5753</v>
      </c>
      <c r="D3058" s="25"/>
      <c r="E3058" s="2" t="s">
        <v>10905</v>
      </c>
      <c r="F3058" s="25" t="s">
        <v>4775</v>
      </c>
      <c r="G3058" s="25" t="s">
        <v>4743</v>
      </c>
      <c r="H3058" s="22" t="s">
        <v>1398</v>
      </c>
      <c r="I3058" s="25" t="s">
        <v>2407</v>
      </c>
      <c r="J3058" s="11" t="str">
        <f t="shared" si="270"/>
        <v>IC.IT.231002</v>
      </c>
      <c r="K3058" s="2" t="s">
        <v>11324</v>
      </c>
      <c r="L3058" t="str">
        <f t="shared" si="271"/>
        <v xml:space="preserve">     Intermittent</v>
      </c>
      <c r="M3058" s="12" t="str">
        <f t="shared" si="272"/>
        <v>PI.IC.IT.231002.01</v>
      </c>
      <c r="N3058" s="12"/>
      <c r="O3058" s="12" t="str">
        <f t="shared" si="273"/>
        <v>PH.IC.IT.231002.01</v>
      </c>
      <c r="Q3058" s="12" t="str">
        <f t="shared" si="274"/>
        <v>CL.IC.IT.231002.01</v>
      </c>
    </row>
    <row r="3059" spans="1:17" ht="15">
      <c r="A3059" s="25" t="s">
        <v>4089</v>
      </c>
      <c r="B3059" s="25"/>
      <c r="C3059" s="22" t="s">
        <v>5753</v>
      </c>
      <c r="D3059" s="19" t="s">
        <v>4725</v>
      </c>
      <c r="E3059" s="2" t="s">
        <v>8048</v>
      </c>
      <c r="F3059" s="25" t="s">
        <v>4775</v>
      </c>
      <c r="G3059" s="25" t="s">
        <v>4745</v>
      </c>
      <c r="H3059" s="22" t="s">
        <v>1396</v>
      </c>
      <c r="I3059" s="25" t="s">
        <v>4746</v>
      </c>
      <c r="J3059" s="11" t="str">
        <f t="shared" si="270"/>
        <v>IC.IT.231101</v>
      </c>
      <c r="K3059" s="2" t="s">
        <v>11324</v>
      </c>
      <c r="L3059" t="str">
        <f t="shared" si="271"/>
        <v xml:space="preserve">     125 mmHg</v>
      </c>
      <c r="M3059" s="12" t="str">
        <f t="shared" si="272"/>
        <v>PI.IC.IT.231101.01</v>
      </c>
      <c r="N3059" s="12"/>
      <c r="O3059" s="12" t="str">
        <f t="shared" si="273"/>
        <v>PH.IC.IT.231101.01</v>
      </c>
      <c r="Q3059" s="12" t="str">
        <f t="shared" si="274"/>
        <v>CL.IC.IT.231101.01</v>
      </c>
    </row>
    <row r="3060" spans="1:17" ht="15">
      <c r="A3060" s="25" t="s">
        <v>4089</v>
      </c>
      <c r="B3060" s="25"/>
      <c r="C3060" s="22" t="s">
        <v>5753</v>
      </c>
      <c r="D3060" s="25"/>
      <c r="E3060" s="2" t="s">
        <v>8048</v>
      </c>
      <c r="F3060" s="25" t="s">
        <v>4775</v>
      </c>
      <c r="G3060" s="25" t="s">
        <v>4747</v>
      </c>
      <c r="H3060" s="22" t="s">
        <v>1398</v>
      </c>
      <c r="I3060" s="25" t="s">
        <v>4748</v>
      </c>
      <c r="J3060" s="11" t="str">
        <f t="shared" si="270"/>
        <v>IC.IT.231102</v>
      </c>
      <c r="K3060" s="2" t="s">
        <v>11324</v>
      </c>
      <c r="L3060" t="str">
        <f t="shared" si="271"/>
        <v xml:space="preserve">     75 mmHg</v>
      </c>
      <c r="M3060" s="12" t="str">
        <f t="shared" si="272"/>
        <v>PI.IC.IT.231102.01</v>
      </c>
      <c r="N3060" s="12"/>
      <c r="O3060" s="12" t="str">
        <f t="shared" si="273"/>
        <v>PH.IC.IT.231102.01</v>
      </c>
      <c r="Q3060" s="12" t="str">
        <f t="shared" si="274"/>
        <v>CL.IC.IT.231102.01</v>
      </c>
    </row>
    <row r="3061" spans="1:17" ht="15">
      <c r="A3061" s="25" t="s">
        <v>4089</v>
      </c>
      <c r="B3061" s="25"/>
      <c r="C3061" s="22" t="s">
        <v>5753</v>
      </c>
      <c r="D3061" s="25"/>
      <c r="E3061" s="2" t="s">
        <v>8048</v>
      </c>
      <c r="F3061" s="25" t="s">
        <v>4775</v>
      </c>
      <c r="G3061" s="25" t="s">
        <v>4749</v>
      </c>
      <c r="H3061" s="22" t="s">
        <v>1400</v>
      </c>
      <c r="I3061" s="25" t="s">
        <v>4750</v>
      </c>
      <c r="J3061" s="11" t="str">
        <f t="shared" si="270"/>
        <v>IC.IT.231103</v>
      </c>
      <c r="K3061" s="2" t="s">
        <v>11324</v>
      </c>
      <c r="L3061" t="str">
        <f t="shared" si="271"/>
        <v xml:space="preserve">     25 mmHg</v>
      </c>
      <c r="M3061" s="12" t="str">
        <f t="shared" si="272"/>
        <v>PI.IC.IT.231103.01</v>
      </c>
      <c r="N3061" s="12"/>
      <c r="O3061" s="12" t="str">
        <f t="shared" si="273"/>
        <v>PH.IC.IT.231103.01</v>
      </c>
      <c r="Q3061" s="12" t="str">
        <f t="shared" si="274"/>
        <v>CL.IC.IT.231103.01</v>
      </c>
    </row>
    <row r="3062" spans="1:17" ht="15">
      <c r="A3062" s="25" t="s">
        <v>4089</v>
      </c>
      <c r="B3062" s="25"/>
      <c r="C3062" s="22" t="s">
        <v>5753</v>
      </c>
      <c r="D3062" s="25"/>
      <c r="E3062" s="2" t="s">
        <v>8048</v>
      </c>
      <c r="F3062" s="25" t="s">
        <v>4775</v>
      </c>
      <c r="G3062" s="25" t="s">
        <v>4751</v>
      </c>
      <c r="H3062" s="22" t="s">
        <v>1402</v>
      </c>
      <c r="I3062" s="25" t="s">
        <v>4889</v>
      </c>
      <c r="J3062" s="11" t="str">
        <f t="shared" si="270"/>
        <v>IC.IT.231104</v>
      </c>
      <c r="K3062" s="2" t="s">
        <v>11324</v>
      </c>
      <c r="L3062" t="str">
        <f t="shared" si="271"/>
        <v xml:space="preserve">     50 mmHg</v>
      </c>
      <c r="M3062" s="12" t="str">
        <f t="shared" si="272"/>
        <v>PI.IC.IT.231104.01</v>
      </c>
      <c r="N3062" s="12"/>
      <c r="O3062" s="12" t="str">
        <f t="shared" si="273"/>
        <v>PH.IC.IT.231104.01</v>
      </c>
      <c r="Q3062" s="12" t="str">
        <f t="shared" si="274"/>
        <v>CL.IC.IT.231104.01</v>
      </c>
    </row>
    <row r="3063" spans="1:17" ht="15">
      <c r="A3063" s="25" t="s">
        <v>4089</v>
      </c>
      <c r="B3063" s="25"/>
      <c r="C3063" s="22" t="s">
        <v>5753</v>
      </c>
      <c r="D3063" s="25"/>
      <c r="E3063" s="2" t="s">
        <v>8048</v>
      </c>
      <c r="F3063" s="25" t="s">
        <v>4775</v>
      </c>
      <c r="G3063" s="25" t="s">
        <v>4890</v>
      </c>
      <c r="H3063" s="22" t="s">
        <v>1404</v>
      </c>
      <c r="I3063" s="25" t="s">
        <v>4891</v>
      </c>
      <c r="J3063" s="11" t="str">
        <f t="shared" si="270"/>
        <v>IC.IT.231105</v>
      </c>
      <c r="K3063" s="2" t="s">
        <v>11324</v>
      </c>
      <c r="L3063" t="str">
        <f t="shared" si="271"/>
        <v xml:space="preserve">     100 mmHg</v>
      </c>
      <c r="M3063" s="12" t="str">
        <f t="shared" si="272"/>
        <v>PI.IC.IT.231105.01</v>
      </c>
      <c r="N3063" s="12"/>
      <c r="O3063" s="12" t="str">
        <f t="shared" si="273"/>
        <v>PH.IC.IT.231105.01</v>
      </c>
      <c r="Q3063" s="12" t="str">
        <f t="shared" si="274"/>
        <v>CL.IC.IT.231105.01</v>
      </c>
    </row>
    <row r="3064" spans="1:17" ht="15">
      <c r="A3064" s="25" t="s">
        <v>4089</v>
      </c>
      <c r="B3064" s="25"/>
      <c r="C3064" s="22" t="s">
        <v>5753</v>
      </c>
      <c r="D3064" s="25"/>
      <c r="E3064" s="2" t="s">
        <v>8048</v>
      </c>
      <c r="F3064" s="25" t="s">
        <v>4775</v>
      </c>
      <c r="G3064" s="25" t="s">
        <v>4884</v>
      </c>
      <c r="H3064" s="22" t="s">
        <v>1406</v>
      </c>
      <c r="I3064" s="25" t="s">
        <v>4885</v>
      </c>
      <c r="J3064" s="11" t="str">
        <f t="shared" si="270"/>
        <v>IC.IT.231106</v>
      </c>
      <c r="K3064" s="2" t="s">
        <v>11324</v>
      </c>
      <c r="L3064" t="str">
        <f t="shared" si="271"/>
        <v xml:space="preserve">     150 mmHg</v>
      </c>
      <c r="M3064" s="12" t="str">
        <f t="shared" si="272"/>
        <v>PI.IC.IT.231106.01</v>
      </c>
      <c r="N3064" s="12"/>
      <c r="O3064" s="12" t="str">
        <f t="shared" si="273"/>
        <v>PH.IC.IT.231106.01</v>
      </c>
      <c r="Q3064" s="12" t="str">
        <f t="shared" si="274"/>
        <v>CL.IC.IT.231106.01</v>
      </c>
    </row>
    <row r="3065" spans="1:17" ht="15">
      <c r="A3065" s="25" t="s">
        <v>4089</v>
      </c>
      <c r="B3065" s="25"/>
      <c r="C3065" s="22" t="s">
        <v>5753</v>
      </c>
      <c r="D3065" s="19" t="s">
        <v>4863</v>
      </c>
      <c r="E3065" s="2" t="s">
        <v>11023</v>
      </c>
      <c r="F3065" s="25" t="s">
        <v>4775</v>
      </c>
      <c r="G3065" s="25" t="s">
        <v>4887</v>
      </c>
      <c r="H3065" s="22" t="s">
        <v>1396</v>
      </c>
      <c r="I3065" s="25" t="s">
        <v>3383</v>
      </c>
      <c r="J3065" s="11" t="str">
        <f t="shared" si="270"/>
        <v>IC.IT.231201</v>
      </c>
      <c r="K3065" s="2" t="s">
        <v>11324</v>
      </c>
      <c r="L3065" t="str">
        <f t="shared" si="271"/>
        <v xml:space="preserve">     Done: specify date/time</v>
      </c>
      <c r="M3065" s="12" t="str">
        <f t="shared" si="272"/>
        <v>PI.IC.IT.231201.01</v>
      </c>
      <c r="N3065" s="12"/>
      <c r="O3065" s="12" t="str">
        <f t="shared" si="273"/>
        <v>PH.IC.IT.231201.01</v>
      </c>
      <c r="Q3065" s="12" t="str">
        <f t="shared" si="274"/>
        <v>CL.IC.IT.231201.01</v>
      </c>
    </row>
    <row r="3066" spans="1:17" ht="15">
      <c r="A3066" s="25" t="s">
        <v>4089</v>
      </c>
      <c r="B3066" s="25"/>
      <c r="C3066" s="22" t="s">
        <v>5753</v>
      </c>
      <c r="D3066" s="25"/>
      <c r="E3066" s="2" t="s">
        <v>11023</v>
      </c>
      <c r="F3066" s="25" t="s">
        <v>4775</v>
      </c>
      <c r="G3066" s="25" t="s">
        <v>4888</v>
      </c>
      <c r="H3066" s="22" t="s">
        <v>1398</v>
      </c>
      <c r="I3066" s="25" t="s">
        <v>1188</v>
      </c>
      <c r="J3066" s="11" t="str">
        <f t="shared" si="270"/>
        <v>IC.IT.231202</v>
      </c>
      <c r="K3066" s="2" t="s">
        <v>11324</v>
      </c>
      <c r="L3066" t="str">
        <f t="shared" si="271"/>
        <v xml:space="preserve">     N/A</v>
      </c>
      <c r="M3066" s="12" t="str">
        <f t="shared" si="272"/>
        <v>PI.IC.IT.231202.01</v>
      </c>
      <c r="N3066" s="12"/>
      <c r="O3066" s="12" t="str">
        <f t="shared" si="273"/>
        <v>PH.IC.IT.231202.01</v>
      </c>
      <c r="Q3066" s="12" t="str">
        <f t="shared" si="274"/>
        <v>CL.IC.IT.231202.01</v>
      </c>
    </row>
    <row r="3067" spans="1:17" ht="15">
      <c r="A3067" s="25" t="s">
        <v>4089</v>
      </c>
      <c r="B3067" s="25"/>
      <c r="C3067" s="22" t="s">
        <v>5753</v>
      </c>
      <c r="D3067" s="25" t="s">
        <v>1544</v>
      </c>
      <c r="E3067" s="2" t="s">
        <v>8201</v>
      </c>
      <c r="F3067" s="25" t="s">
        <v>4776</v>
      </c>
      <c r="G3067" s="25" t="s">
        <v>5037</v>
      </c>
      <c r="H3067" s="22" t="s">
        <v>1396</v>
      </c>
      <c r="I3067" s="25" t="s">
        <v>1820</v>
      </c>
      <c r="J3067" s="11" t="str">
        <f t="shared" si="270"/>
        <v>IC.IT.231301</v>
      </c>
      <c r="K3067" s="2" t="s">
        <v>11324</v>
      </c>
      <c r="L3067" t="str">
        <f t="shared" si="271"/>
        <v xml:space="preserve">     Right</v>
      </c>
      <c r="M3067" s="12" t="str">
        <f t="shared" si="272"/>
        <v>PI.IC.IT.231301.01</v>
      </c>
      <c r="N3067" s="12"/>
      <c r="O3067" s="12" t="str">
        <f t="shared" si="273"/>
        <v>PH.IC.IT.231301.01</v>
      </c>
      <c r="Q3067" s="12" t="str">
        <f t="shared" si="274"/>
        <v>CL.IC.IT.231301.01</v>
      </c>
    </row>
    <row r="3068" spans="1:17" ht="15">
      <c r="A3068" s="25" t="s">
        <v>4089</v>
      </c>
      <c r="B3068" s="25"/>
      <c r="C3068" s="22" t="s">
        <v>5753</v>
      </c>
      <c r="D3068" s="25"/>
      <c r="E3068" s="2" t="s">
        <v>8201</v>
      </c>
      <c r="F3068" s="25" t="s">
        <v>4776</v>
      </c>
      <c r="G3068" s="25" t="s">
        <v>5038</v>
      </c>
      <c r="H3068" s="22" t="s">
        <v>1398</v>
      </c>
      <c r="I3068" s="25" t="s">
        <v>1821</v>
      </c>
      <c r="J3068" s="11" t="str">
        <f t="shared" si="270"/>
        <v>IC.IT.231302</v>
      </c>
      <c r="K3068" s="2" t="s">
        <v>11324</v>
      </c>
      <c r="L3068" t="str">
        <f t="shared" si="271"/>
        <v xml:space="preserve">     Left</v>
      </c>
      <c r="M3068" s="12" t="str">
        <f t="shared" si="272"/>
        <v>PI.IC.IT.231302.01</v>
      </c>
      <c r="N3068" s="12"/>
      <c r="O3068" s="12" t="str">
        <f t="shared" si="273"/>
        <v>PH.IC.IT.231302.01</v>
      </c>
      <c r="Q3068" s="12" t="str">
        <f t="shared" si="274"/>
        <v>CL.IC.IT.231302.01</v>
      </c>
    </row>
    <row r="3069" spans="1:17" ht="15">
      <c r="A3069" s="25" t="s">
        <v>4089</v>
      </c>
      <c r="B3069" s="25"/>
      <c r="C3069" s="22" t="s">
        <v>5753</v>
      </c>
      <c r="D3069" s="25" t="s">
        <v>5099</v>
      </c>
      <c r="E3069" s="2" t="s">
        <v>9621</v>
      </c>
      <c r="F3069" s="25" t="s">
        <v>4776</v>
      </c>
      <c r="G3069" s="25" t="s">
        <v>5039</v>
      </c>
      <c r="H3069" s="22" t="s">
        <v>1396</v>
      </c>
      <c r="I3069" s="25" t="s">
        <v>4141</v>
      </c>
      <c r="J3069" s="11" t="str">
        <f t="shared" si="270"/>
        <v>IC.IT.231401</v>
      </c>
      <c r="K3069" s="2" t="s">
        <v>1192</v>
      </c>
      <c r="L3069" t="str">
        <f t="shared" si="271"/>
        <v xml:space="preserve">     Lateral</v>
      </c>
      <c r="M3069" s="12" t="str">
        <f t="shared" si="272"/>
        <v>PI.IC.IT.231401.01</v>
      </c>
      <c r="N3069" s="12"/>
      <c r="O3069" s="12" t="str">
        <f t="shared" si="273"/>
        <v>PH.IC.IT.231401.01</v>
      </c>
      <c r="Q3069" s="12" t="str">
        <f t="shared" si="274"/>
        <v>CL.IC.IT.231401.01</v>
      </c>
    </row>
    <row r="3070" spans="1:17" ht="15">
      <c r="A3070" s="25" t="s">
        <v>4089</v>
      </c>
      <c r="B3070" s="25"/>
      <c r="C3070" s="22" t="s">
        <v>5753</v>
      </c>
      <c r="D3070" s="25"/>
      <c r="E3070" s="2" t="s">
        <v>9621</v>
      </c>
      <c r="F3070" s="25" t="s">
        <v>4776</v>
      </c>
      <c r="G3070" s="25" t="s">
        <v>5040</v>
      </c>
      <c r="H3070" s="22" t="s">
        <v>1398</v>
      </c>
      <c r="I3070" s="25" t="s">
        <v>4142</v>
      </c>
      <c r="J3070" s="11" t="str">
        <f t="shared" si="270"/>
        <v>IC.IT.231402</v>
      </c>
      <c r="K3070" s="2" t="s">
        <v>1192</v>
      </c>
      <c r="L3070" t="str">
        <f t="shared" si="271"/>
        <v xml:space="preserve">     Medial</v>
      </c>
      <c r="M3070" s="12" t="str">
        <f t="shared" si="272"/>
        <v>PI.IC.IT.231402.01</v>
      </c>
      <c r="N3070" s="12"/>
      <c r="O3070" s="12" t="str">
        <f t="shared" si="273"/>
        <v>PH.IC.IT.231402.01</v>
      </c>
      <c r="Q3070" s="12" t="str">
        <f t="shared" si="274"/>
        <v>CL.IC.IT.231402.01</v>
      </c>
    </row>
    <row r="3071" spans="1:17" ht="15">
      <c r="A3071" s="25" t="s">
        <v>4089</v>
      </c>
      <c r="B3071" s="25"/>
      <c r="C3071" s="22" t="s">
        <v>5753</v>
      </c>
      <c r="D3071" s="25"/>
      <c r="E3071" s="2" t="s">
        <v>9621</v>
      </c>
      <c r="F3071" s="25" t="s">
        <v>4776</v>
      </c>
      <c r="G3071" s="25" t="s">
        <v>5041</v>
      </c>
      <c r="H3071" s="22" t="s">
        <v>1400</v>
      </c>
      <c r="I3071" s="25" t="s">
        <v>4143</v>
      </c>
      <c r="J3071" s="11" t="str">
        <f t="shared" si="270"/>
        <v>IC.IT.231403</v>
      </c>
      <c r="K3071" s="2" t="s">
        <v>1192</v>
      </c>
      <c r="L3071" t="str">
        <f t="shared" si="271"/>
        <v xml:space="preserve">     Anterior</v>
      </c>
      <c r="M3071" s="12" t="str">
        <f t="shared" si="272"/>
        <v>PI.IC.IT.231403.01</v>
      </c>
      <c r="N3071" s="12"/>
      <c r="O3071" s="12" t="str">
        <f t="shared" si="273"/>
        <v>PH.IC.IT.231403.01</v>
      </c>
      <c r="Q3071" s="12" t="str">
        <f t="shared" si="274"/>
        <v>CL.IC.IT.231403.01</v>
      </c>
    </row>
    <row r="3072" spans="1:17" ht="15">
      <c r="A3072" s="25" t="s">
        <v>4089</v>
      </c>
      <c r="B3072" s="25"/>
      <c r="C3072" s="22" t="s">
        <v>5753</v>
      </c>
      <c r="D3072" s="25"/>
      <c r="E3072" s="2" t="s">
        <v>9621</v>
      </c>
      <c r="F3072" s="25" t="s">
        <v>4776</v>
      </c>
      <c r="G3072" s="25" t="s">
        <v>5042</v>
      </c>
      <c r="H3072" s="22" t="s">
        <v>1402</v>
      </c>
      <c r="I3072" s="25" t="s">
        <v>4144</v>
      </c>
      <c r="J3072" s="11" t="str">
        <f t="shared" si="270"/>
        <v>IC.IT.231404</v>
      </c>
      <c r="K3072" s="2" t="s">
        <v>1192</v>
      </c>
      <c r="L3072" t="str">
        <f t="shared" si="271"/>
        <v xml:space="preserve">     Posterior</v>
      </c>
      <c r="M3072" s="12" t="str">
        <f t="shared" si="272"/>
        <v>PI.IC.IT.231404.01</v>
      </c>
      <c r="N3072" s="12"/>
      <c r="O3072" s="12" t="str">
        <f t="shared" si="273"/>
        <v>PH.IC.IT.231404.01</v>
      </c>
      <c r="Q3072" s="12" t="str">
        <f t="shared" si="274"/>
        <v>CL.IC.IT.231404.01</v>
      </c>
    </row>
    <row r="3073" spans="1:17" ht="15">
      <c r="A3073" s="25" t="s">
        <v>4089</v>
      </c>
      <c r="B3073" s="25"/>
      <c r="C3073" s="22" t="s">
        <v>5753</v>
      </c>
      <c r="D3073" s="25"/>
      <c r="E3073" s="2" t="s">
        <v>9621</v>
      </c>
      <c r="F3073" s="25" t="s">
        <v>4776</v>
      </c>
      <c r="G3073" s="25" t="s">
        <v>5043</v>
      </c>
      <c r="H3073" s="22" t="s">
        <v>1404</v>
      </c>
      <c r="I3073" s="25" t="s">
        <v>4286</v>
      </c>
      <c r="J3073" s="11" t="str">
        <f t="shared" si="270"/>
        <v>IC.IT.231405</v>
      </c>
      <c r="K3073" s="2" t="s">
        <v>1192</v>
      </c>
      <c r="L3073" t="str">
        <f t="shared" si="271"/>
        <v xml:space="preserve">     Proximal</v>
      </c>
      <c r="M3073" s="12" t="str">
        <f t="shared" si="272"/>
        <v>PI.IC.IT.231405.01</v>
      </c>
      <c r="N3073" s="12"/>
      <c r="O3073" s="12" t="str">
        <f t="shared" si="273"/>
        <v>PH.IC.IT.231405.01</v>
      </c>
      <c r="Q3073" s="12" t="str">
        <f t="shared" si="274"/>
        <v>CL.IC.IT.231405.01</v>
      </c>
    </row>
    <row r="3074" spans="1:17" ht="15">
      <c r="A3074" s="25" t="s">
        <v>4089</v>
      </c>
      <c r="B3074" s="25"/>
      <c r="C3074" s="22" t="s">
        <v>5753</v>
      </c>
      <c r="D3074" s="25"/>
      <c r="E3074" s="2" t="s">
        <v>9621</v>
      </c>
      <c r="F3074" s="25" t="s">
        <v>4776</v>
      </c>
      <c r="G3074" s="25" t="s">
        <v>5044</v>
      </c>
      <c r="H3074" s="22" t="s">
        <v>1406</v>
      </c>
      <c r="I3074" s="25" t="s">
        <v>4287</v>
      </c>
      <c r="J3074" s="11" t="str">
        <f t="shared" si="270"/>
        <v>IC.IT.231406</v>
      </c>
      <c r="K3074" s="2" t="s">
        <v>1192</v>
      </c>
      <c r="L3074" t="str">
        <f t="shared" si="271"/>
        <v xml:space="preserve">     Distal</v>
      </c>
      <c r="M3074" s="12" t="str">
        <f t="shared" si="272"/>
        <v>PI.IC.IT.231406.01</v>
      </c>
      <c r="N3074" s="12"/>
      <c r="O3074" s="12" t="str">
        <f t="shared" si="273"/>
        <v>PH.IC.IT.231406.01</v>
      </c>
      <c r="Q3074" s="12" t="str">
        <f t="shared" si="274"/>
        <v>CL.IC.IT.231406.01</v>
      </c>
    </row>
    <row r="3075" spans="1:17" ht="15">
      <c r="A3075" s="25" t="s">
        <v>4089</v>
      </c>
      <c r="B3075" s="25"/>
      <c r="C3075" s="22" t="s">
        <v>5753</v>
      </c>
      <c r="D3075" s="25" t="s">
        <v>5050</v>
      </c>
      <c r="E3075" s="2" t="s">
        <v>6135</v>
      </c>
      <c r="F3075" s="25" t="s">
        <v>4777</v>
      </c>
      <c r="G3075" s="25" t="s">
        <v>5197</v>
      </c>
      <c r="H3075" s="22" t="s">
        <v>1396</v>
      </c>
      <c r="I3075" s="25" t="s">
        <v>5197</v>
      </c>
      <c r="J3075" s="11" t="str">
        <f t="shared" si="270"/>
        <v>IC.IT.231501</v>
      </c>
      <c r="K3075" s="2" t="s">
        <v>1192</v>
      </c>
      <c r="L3075" t="str">
        <f t="shared" si="271"/>
        <v>Abdomen</v>
      </c>
      <c r="M3075" s="12" t="str">
        <f t="shared" si="272"/>
        <v>PI.IC.IT.231501.01</v>
      </c>
      <c r="N3075" s="12"/>
      <c r="O3075" s="12" t="str">
        <f t="shared" si="273"/>
        <v>PH.IC.IT.231501.01</v>
      </c>
      <c r="Q3075" s="12" t="str">
        <f t="shared" si="274"/>
        <v>CL.IC.IT.231501.01</v>
      </c>
    </row>
    <row r="3076" spans="1:17" ht="15">
      <c r="A3076" s="25" t="s">
        <v>4089</v>
      </c>
      <c r="B3076" s="25"/>
      <c r="C3076" s="22" t="s">
        <v>5753</v>
      </c>
      <c r="D3076" s="25"/>
      <c r="E3076" s="2" t="s">
        <v>6135</v>
      </c>
      <c r="F3076" s="25" t="s">
        <v>4777</v>
      </c>
      <c r="G3076" s="25" t="s">
        <v>5198</v>
      </c>
      <c r="H3076" s="22" t="s">
        <v>1398</v>
      </c>
      <c r="I3076" s="25" t="s">
        <v>5198</v>
      </c>
      <c r="J3076" s="11" t="str">
        <f t="shared" si="270"/>
        <v>IC.IT.231502</v>
      </c>
      <c r="K3076" s="2" t="s">
        <v>1192</v>
      </c>
      <c r="L3076" t="str">
        <f t="shared" si="271"/>
        <v>Flank</v>
      </c>
      <c r="M3076" s="12" t="str">
        <f t="shared" si="272"/>
        <v>PI.IC.IT.231502.01</v>
      </c>
      <c r="N3076" s="12"/>
      <c r="O3076" s="12" t="str">
        <f t="shared" si="273"/>
        <v>PH.IC.IT.231502.01</v>
      </c>
      <c r="Q3076" s="12" t="str">
        <f t="shared" si="274"/>
        <v>CL.IC.IT.231502.01</v>
      </c>
    </row>
    <row r="3077" spans="1:17" ht="15">
      <c r="A3077" s="25" t="s">
        <v>4089</v>
      </c>
      <c r="B3077" s="25"/>
      <c r="C3077" s="22" t="s">
        <v>5753</v>
      </c>
      <c r="D3077" s="25" t="s">
        <v>4908</v>
      </c>
      <c r="E3077" s="2" t="s">
        <v>5740</v>
      </c>
      <c r="F3077" s="25" t="s">
        <v>4777</v>
      </c>
      <c r="G3077" s="25" t="s">
        <v>3442</v>
      </c>
      <c r="H3077" s="22" t="s">
        <v>1396</v>
      </c>
      <c r="I3077" s="25" t="s">
        <v>3009</v>
      </c>
      <c r="J3077" s="11" t="str">
        <f t="shared" si="270"/>
        <v>IC.IT.231601</v>
      </c>
      <c r="K3077" s="2" t="s">
        <v>1192</v>
      </c>
      <c r="L3077" t="str">
        <f t="shared" si="271"/>
        <v xml:space="preserve">     RUQ</v>
      </c>
      <c r="M3077" s="12" t="str">
        <f t="shared" si="272"/>
        <v>PI.IC.IT.231601.01</v>
      </c>
      <c r="N3077" s="12"/>
      <c r="O3077" s="12" t="str">
        <f t="shared" si="273"/>
        <v>PH.IC.IT.231601.01</v>
      </c>
      <c r="Q3077" s="12" t="str">
        <f t="shared" si="274"/>
        <v>CL.IC.IT.231601.01</v>
      </c>
    </row>
    <row r="3078" spans="1:17" ht="15">
      <c r="A3078" s="25" t="s">
        <v>4089</v>
      </c>
      <c r="B3078" s="25"/>
      <c r="C3078" s="22" t="s">
        <v>5753</v>
      </c>
      <c r="D3078" s="25"/>
      <c r="E3078" s="2" t="s">
        <v>5740</v>
      </c>
      <c r="F3078" s="25" t="s">
        <v>4777</v>
      </c>
      <c r="G3078" s="25" t="s">
        <v>3477</v>
      </c>
      <c r="H3078" s="22" t="s">
        <v>1398</v>
      </c>
      <c r="I3078" s="25" t="s">
        <v>3011</v>
      </c>
      <c r="J3078" s="11" t="str">
        <f t="shared" si="270"/>
        <v>IC.IT.231602</v>
      </c>
      <c r="K3078" s="2" t="s">
        <v>1192</v>
      </c>
      <c r="L3078" t="str">
        <f t="shared" si="271"/>
        <v xml:space="preserve">     RLQ</v>
      </c>
      <c r="M3078" s="12" t="str">
        <f t="shared" si="272"/>
        <v>PI.IC.IT.231602.01</v>
      </c>
      <c r="N3078" s="12"/>
      <c r="O3078" s="12" t="str">
        <f t="shared" si="273"/>
        <v>PH.IC.IT.231602.01</v>
      </c>
      <c r="Q3078" s="12" t="str">
        <f t="shared" si="274"/>
        <v>CL.IC.IT.231602.01</v>
      </c>
    </row>
    <row r="3079" spans="1:17" ht="15">
      <c r="A3079" s="25" t="s">
        <v>4089</v>
      </c>
      <c r="B3079" s="25"/>
      <c r="C3079" s="22" t="s">
        <v>5753</v>
      </c>
      <c r="D3079" s="25"/>
      <c r="E3079" s="2" t="s">
        <v>5740</v>
      </c>
      <c r="F3079" s="25" t="s">
        <v>4777</v>
      </c>
      <c r="G3079" s="25" t="s">
        <v>3478</v>
      </c>
      <c r="H3079" s="22" t="s">
        <v>1400</v>
      </c>
      <c r="I3079" s="25" t="s">
        <v>3013</v>
      </c>
      <c r="J3079" s="11" t="str">
        <f t="shared" si="270"/>
        <v>IC.IT.231603</v>
      </c>
      <c r="K3079" s="2" t="s">
        <v>1192</v>
      </c>
      <c r="L3079" t="str">
        <f t="shared" si="271"/>
        <v xml:space="preserve">     LUQ</v>
      </c>
      <c r="M3079" s="12" t="str">
        <f t="shared" si="272"/>
        <v>PI.IC.IT.231603.01</v>
      </c>
      <c r="N3079" s="12"/>
      <c r="O3079" s="12" t="str">
        <f t="shared" si="273"/>
        <v>PH.IC.IT.231603.01</v>
      </c>
      <c r="Q3079" s="12" t="str">
        <f t="shared" si="274"/>
        <v>CL.IC.IT.231603.01</v>
      </c>
    </row>
    <row r="3080" spans="1:17" ht="15">
      <c r="A3080" s="25" t="s">
        <v>4089</v>
      </c>
      <c r="B3080" s="25"/>
      <c r="C3080" s="22" t="s">
        <v>5753</v>
      </c>
      <c r="D3080" s="25"/>
      <c r="E3080" s="2" t="s">
        <v>5740</v>
      </c>
      <c r="F3080" s="25" t="s">
        <v>4777</v>
      </c>
      <c r="G3080" s="25" t="s">
        <v>3479</v>
      </c>
      <c r="H3080" s="22" t="s">
        <v>1402</v>
      </c>
      <c r="I3080" s="25" t="s">
        <v>3015</v>
      </c>
      <c r="J3080" s="11" t="str">
        <f t="shared" si="270"/>
        <v>IC.IT.231604</v>
      </c>
      <c r="K3080" s="2" t="s">
        <v>1192</v>
      </c>
      <c r="L3080" t="str">
        <f t="shared" si="271"/>
        <v xml:space="preserve">     LLQ</v>
      </c>
      <c r="M3080" s="12" t="str">
        <f t="shared" si="272"/>
        <v>PI.IC.IT.231604.01</v>
      </c>
      <c r="N3080" s="12"/>
      <c r="O3080" s="12" t="str">
        <f t="shared" si="273"/>
        <v>PH.IC.IT.231604.01</v>
      </c>
      <c r="Q3080" s="12" t="str">
        <f t="shared" si="274"/>
        <v>CL.IC.IT.231604.01</v>
      </c>
    </row>
    <row r="3081" spans="1:17" ht="15">
      <c r="A3081" s="25" t="s">
        <v>4089</v>
      </c>
      <c r="B3081" s="25"/>
      <c r="C3081" s="22" t="s">
        <v>5753</v>
      </c>
      <c r="D3081" s="25" t="s">
        <v>4909</v>
      </c>
      <c r="E3081" s="2" t="s">
        <v>1138</v>
      </c>
      <c r="F3081" s="25" t="s">
        <v>4778</v>
      </c>
      <c r="G3081" s="25" t="s">
        <v>4546</v>
      </c>
      <c r="H3081" s="22" t="s">
        <v>1396</v>
      </c>
      <c r="I3081" s="25" t="s">
        <v>4546</v>
      </c>
      <c r="J3081" s="11" t="str">
        <f t="shared" si="270"/>
        <v>IC.IT.231701</v>
      </c>
      <c r="K3081" s="2" t="s">
        <v>1192</v>
      </c>
      <c r="L3081" t="str">
        <f t="shared" si="271"/>
        <v>Arm</v>
      </c>
      <c r="M3081" s="12" t="str">
        <f t="shared" si="272"/>
        <v>PI.IC.IT.231701.01</v>
      </c>
      <c r="N3081" s="12"/>
      <c r="O3081" s="12" t="str">
        <f t="shared" si="273"/>
        <v>PH.IC.IT.231701.01</v>
      </c>
      <c r="Q3081" s="12" t="str">
        <f t="shared" si="274"/>
        <v>CL.IC.IT.231701.01</v>
      </c>
    </row>
    <row r="3082" spans="1:17" ht="15">
      <c r="A3082" s="25" t="s">
        <v>4089</v>
      </c>
      <c r="B3082" s="25"/>
      <c r="C3082" s="22" t="s">
        <v>5753</v>
      </c>
      <c r="D3082" s="25"/>
      <c r="E3082" s="2" t="s">
        <v>1138</v>
      </c>
      <c r="F3082" s="25" t="s">
        <v>4778</v>
      </c>
      <c r="G3082" s="25" t="s">
        <v>4547</v>
      </c>
      <c r="H3082" s="22" t="s">
        <v>1398</v>
      </c>
      <c r="I3082" s="25" t="s">
        <v>4547</v>
      </c>
      <c r="J3082" s="11" t="str">
        <f t="shared" si="270"/>
        <v>IC.IT.231702</v>
      </c>
      <c r="K3082" s="2" t="s">
        <v>1192</v>
      </c>
      <c r="L3082" t="str">
        <f t="shared" si="271"/>
        <v>Elbow</v>
      </c>
      <c r="M3082" s="12" t="str">
        <f t="shared" si="272"/>
        <v>PI.IC.IT.231702.01</v>
      </c>
      <c r="N3082" s="12"/>
      <c r="O3082" s="12" t="str">
        <f t="shared" si="273"/>
        <v>PH.IC.IT.231702.01</v>
      </c>
      <c r="Q3082" s="12" t="str">
        <f t="shared" si="274"/>
        <v>CL.IC.IT.231702.01</v>
      </c>
    </row>
    <row r="3083" spans="1:17" ht="15">
      <c r="A3083" s="25" t="s">
        <v>4089</v>
      </c>
      <c r="B3083" s="25"/>
      <c r="C3083" s="22" t="s">
        <v>5753</v>
      </c>
      <c r="D3083" s="25"/>
      <c r="E3083" s="2" t="s">
        <v>1138</v>
      </c>
      <c r="F3083" s="25" t="s">
        <v>4778</v>
      </c>
      <c r="G3083" s="25" t="s">
        <v>4675</v>
      </c>
      <c r="H3083" s="22" t="s">
        <v>1400</v>
      </c>
      <c r="I3083" s="25" t="s">
        <v>4675</v>
      </c>
      <c r="J3083" s="11" t="str">
        <f t="shared" si="270"/>
        <v>IC.IT.231703</v>
      </c>
      <c r="K3083" s="2" t="s">
        <v>1192</v>
      </c>
      <c r="L3083" t="str">
        <f t="shared" si="271"/>
        <v>Wrist</v>
      </c>
      <c r="M3083" s="12" t="str">
        <f t="shared" si="272"/>
        <v>PI.IC.IT.231703.01</v>
      </c>
      <c r="N3083" s="12"/>
      <c r="O3083" s="12" t="str">
        <f t="shared" si="273"/>
        <v>PH.IC.IT.231703.01</v>
      </c>
      <c r="Q3083" s="12" t="str">
        <f t="shared" si="274"/>
        <v>CL.IC.IT.231703.01</v>
      </c>
    </row>
    <row r="3084" spans="1:17" ht="15">
      <c r="A3084" s="25" t="s">
        <v>4089</v>
      </c>
      <c r="B3084" s="25"/>
      <c r="C3084" s="22" t="s">
        <v>5753</v>
      </c>
      <c r="D3084" s="25"/>
      <c r="E3084" s="2" t="s">
        <v>1138</v>
      </c>
      <c r="F3084" s="25" t="s">
        <v>4778</v>
      </c>
      <c r="G3084" s="25" t="s">
        <v>1667</v>
      </c>
      <c r="H3084" s="22" t="s">
        <v>1402</v>
      </c>
      <c r="I3084" s="25" t="s">
        <v>1667</v>
      </c>
      <c r="J3084" s="11" t="str">
        <f t="shared" si="270"/>
        <v>IC.IT.231704</v>
      </c>
      <c r="K3084" s="2" t="s">
        <v>1192</v>
      </c>
      <c r="L3084" t="str">
        <f t="shared" si="271"/>
        <v>Hand</v>
      </c>
      <c r="M3084" s="12" t="str">
        <f t="shared" si="272"/>
        <v>PI.IC.IT.231704.01</v>
      </c>
      <c r="N3084" s="12"/>
      <c r="O3084" s="12" t="str">
        <f t="shared" si="273"/>
        <v>PH.IC.IT.231704.01</v>
      </c>
      <c r="Q3084" s="12" t="str">
        <f t="shared" si="274"/>
        <v>CL.IC.IT.231704.01</v>
      </c>
    </row>
    <row r="3085" spans="1:17" ht="15">
      <c r="A3085" s="25" t="s">
        <v>4089</v>
      </c>
      <c r="B3085" s="25"/>
      <c r="C3085" s="22" t="s">
        <v>5753</v>
      </c>
      <c r="D3085" s="25"/>
      <c r="E3085" s="2" t="s">
        <v>1138</v>
      </c>
      <c r="F3085" s="25" t="s">
        <v>4778</v>
      </c>
      <c r="G3085" s="25" t="s">
        <v>4676</v>
      </c>
      <c r="H3085" s="22" t="s">
        <v>1404</v>
      </c>
      <c r="I3085" s="25" t="s">
        <v>4677</v>
      </c>
      <c r="J3085" s="11" t="str">
        <f t="shared" si="270"/>
        <v>IC.IT.231705</v>
      </c>
      <c r="K3085" s="2" t="s">
        <v>1192</v>
      </c>
      <c r="L3085" t="str">
        <f t="shared" si="271"/>
        <v>Finger(s): specify</v>
      </c>
      <c r="M3085" s="12" t="str">
        <f t="shared" si="272"/>
        <v>PI.IC.IT.231705.01</v>
      </c>
      <c r="N3085" s="12"/>
      <c r="O3085" s="12" t="str">
        <f t="shared" si="273"/>
        <v>PH.IC.IT.231705.01</v>
      </c>
      <c r="Q3085" s="12" t="str">
        <f t="shared" si="274"/>
        <v>CL.IC.IT.231705.01</v>
      </c>
    </row>
    <row r="3086" spans="1:17" ht="15">
      <c r="A3086" s="25" t="s">
        <v>4089</v>
      </c>
      <c r="B3086" s="25"/>
      <c r="C3086" s="22" t="s">
        <v>5753</v>
      </c>
      <c r="D3086" s="25"/>
      <c r="E3086" s="2" t="s">
        <v>1138</v>
      </c>
      <c r="F3086" s="25" t="s">
        <v>4778</v>
      </c>
      <c r="G3086" s="25" t="s">
        <v>4803</v>
      </c>
      <c r="H3086" s="22" t="s">
        <v>1406</v>
      </c>
      <c r="I3086" s="25" t="s">
        <v>1662</v>
      </c>
      <c r="J3086" s="11" t="str">
        <f t="shared" si="270"/>
        <v>IC.IT.231706</v>
      </c>
      <c r="K3086" s="2" t="s">
        <v>1192</v>
      </c>
      <c r="L3086" t="str">
        <f t="shared" si="271"/>
        <v>Trochanter</v>
      </c>
      <c r="M3086" s="12" t="str">
        <f t="shared" si="272"/>
        <v>PI.IC.IT.231706.01</v>
      </c>
      <c r="N3086" s="12"/>
      <c r="O3086" s="12" t="str">
        <f t="shared" si="273"/>
        <v>PH.IC.IT.231706.01</v>
      </c>
      <c r="Q3086" s="12" t="str">
        <f t="shared" si="274"/>
        <v>CL.IC.IT.231706.01</v>
      </c>
    </row>
    <row r="3087" spans="1:17" ht="15">
      <c r="A3087" s="25" t="s">
        <v>4089</v>
      </c>
      <c r="B3087" s="25"/>
      <c r="C3087" s="22" t="s">
        <v>5753</v>
      </c>
      <c r="D3087" s="25"/>
      <c r="E3087" s="2" t="s">
        <v>1138</v>
      </c>
      <c r="F3087" s="25" t="s">
        <v>4778</v>
      </c>
      <c r="G3087" s="25" t="s">
        <v>1661</v>
      </c>
      <c r="H3087" s="22" t="s">
        <v>1419</v>
      </c>
      <c r="I3087" s="25" t="s">
        <v>1661</v>
      </c>
      <c r="J3087" s="11" t="str">
        <f t="shared" si="270"/>
        <v>IC.IT.231707</v>
      </c>
      <c r="K3087" s="2" t="s">
        <v>1192</v>
      </c>
      <c r="L3087" t="str">
        <f t="shared" si="271"/>
        <v>Knee</v>
      </c>
      <c r="M3087" s="12" t="str">
        <f t="shared" si="272"/>
        <v>PI.IC.IT.231707.01</v>
      </c>
      <c r="N3087" s="12"/>
      <c r="O3087" s="12" t="str">
        <f t="shared" si="273"/>
        <v>PH.IC.IT.231707.01</v>
      </c>
      <c r="Q3087" s="12" t="str">
        <f t="shared" si="274"/>
        <v>CL.IC.IT.231707.01</v>
      </c>
    </row>
    <row r="3088" spans="1:17" ht="15">
      <c r="A3088" s="25" t="s">
        <v>4089</v>
      </c>
      <c r="B3088" s="25"/>
      <c r="C3088" s="22" t="s">
        <v>5753</v>
      </c>
      <c r="D3088" s="25"/>
      <c r="E3088" s="2" t="s">
        <v>1138</v>
      </c>
      <c r="F3088" s="25" t="s">
        <v>4778</v>
      </c>
      <c r="G3088" s="25" t="s">
        <v>4804</v>
      </c>
      <c r="H3088" s="22" t="s">
        <v>1550</v>
      </c>
      <c r="I3088" s="25" t="s">
        <v>1659</v>
      </c>
      <c r="J3088" s="11" t="str">
        <f t="shared" si="270"/>
        <v>IC.IT.231708</v>
      </c>
      <c r="K3088" s="2" t="s">
        <v>1192</v>
      </c>
      <c r="L3088" t="str">
        <f t="shared" si="271"/>
        <v>Malleous</v>
      </c>
      <c r="M3088" s="12" t="str">
        <f t="shared" si="272"/>
        <v>PI.IC.IT.231708.01</v>
      </c>
      <c r="N3088" s="12"/>
      <c r="O3088" s="12" t="str">
        <f t="shared" si="273"/>
        <v>PH.IC.IT.231708.01</v>
      </c>
      <c r="Q3088" s="12" t="str">
        <f t="shared" si="274"/>
        <v>CL.IC.IT.231708.01</v>
      </c>
    </row>
    <row r="3089" spans="1:18" ht="15">
      <c r="A3089" s="25" t="s">
        <v>4089</v>
      </c>
      <c r="B3089" s="25"/>
      <c r="C3089" s="22" t="s">
        <v>5753</v>
      </c>
      <c r="D3089" s="25"/>
      <c r="E3089" s="2" t="s">
        <v>1138</v>
      </c>
      <c r="F3089" s="25" t="s">
        <v>4778</v>
      </c>
      <c r="G3089" s="25" t="s">
        <v>4805</v>
      </c>
      <c r="H3089" s="22" t="s">
        <v>1551</v>
      </c>
      <c r="I3089" s="25" t="s">
        <v>4805</v>
      </c>
      <c r="J3089" s="11" t="str">
        <f t="shared" si="270"/>
        <v>IC.IT.231709</v>
      </c>
      <c r="K3089" s="2" t="s">
        <v>1192</v>
      </c>
      <c r="L3089" t="str">
        <f t="shared" si="271"/>
        <v>Heel</v>
      </c>
      <c r="M3089" s="12" t="str">
        <f t="shared" si="272"/>
        <v>PI.IC.IT.231709.01</v>
      </c>
      <c r="N3089" s="12"/>
      <c r="O3089" s="12" t="str">
        <f t="shared" si="273"/>
        <v>PH.IC.IT.231709.01</v>
      </c>
      <c r="Q3089" s="12" t="str">
        <f t="shared" si="274"/>
        <v>CL.IC.IT.231709.01</v>
      </c>
    </row>
    <row r="3090" spans="1:18" ht="15">
      <c r="A3090" s="25" t="s">
        <v>4089</v>
      </c>
      <c r="B3090" s="25"/>
      <c r="C3090" s="22" t="s">
        <v>5753</v>
      </c>
      <c r="D3090" s="25"/>
      <c r="E3090" s="2" t="s">
        <v>1138</v>
      </c>
      <c r="F3090" s="25" t="s">
        <v>4778</v>
      </c>
      <c r="G3090" s="25" t="s">
        <v>1658</v>
      </c>
      <c r="H3090" s="22" t="s">
        <v>1571</v>
      </c>
      <c r="I3090" s="25" t="s">
        <v>1658</v>
      </c>
      <c r="J3090" s="11" t="str">
        <f t="shared" si="270"/>
        <v>IC.IT.231710</v>
      </c>
      <c r="K3090" s="2" t="s">
        <v>1192</v>
      </c>
      <c r="L3090" t="str">
        <f t="shared" si="271"/>
        <v>Foot</v>
      </c>
      <c r="M3090" s="12" t="str">
        <f t="shared" si="272"/>
        <v>PI.IC.IT.231710.01</v>
      </c>
      <c r="N3090" s="12"/>
      <c r="O3090" s="12" t="str">
        <f t="shared" si="273"/>
        <v>PH.IC.IT.231710.01</v>
      </c>
      <c r="Q3090" s="12" t="str">
        <f t="shared" si="274"/>
        <v>CL.IC.IT.231710.01</v>
      </c>
    </row>
    <row r="3091" spans="1:18" ht="15">
      <c r="A3091" s="25" t="s">
        <v>4089</v>
      </c>
      <c r="B3091" s="25"/>
      <c r="C3091" s="22" t="s">
        <v>5753</v>
      </c>
      <c r="D3091" s="25"/>
      <c r="E3091" s="2" t="s">
        <v>1138</v>
      </c>
      <c r="F3091" s="25" t="s">
        <v>4778</v>
      </c>
      <c r="G3091" s="25" t="s">
        <v>4806</v>
      </c>
      <c r="H3091" s="22" t="s">
        <v>8048</v>
      </c>
      <c r="I3091" s="25" t="s">
        <v>4807</v>
      </c>
      <c r="J3091" s="11" t="str">
        <f t="shared" si="270"/>
        <v>IC.IT.231711</v>
      </c>
      <c r="K3091" s="2" t="s">
        <v>1192</v>
      </c>
      <c r="L3091" t="str">
        <f t="shared" si="271"/>
        <v>Toe(s): specify</v>
      </c>
      <c r="M3091" s="12" t="str">
        <f t="shared" si="272"/>
        <v>PI.IC.IT.231711.01</v>
      </c>
      <c r="N3091" s="12"/>
      <c r="O3091" s="12" t="str">
        <f t="shared" si="273"/>
        <v>PH.IC.IT.231711.01</v>
      </c>
      <c r="Q3091" s="12" t="str">
        <f t="shared" si="274"/>
        <v>CL.IC.IT.231711.01</v>
      </c>
      <c r="R3091" t="s">
        <v>1141</v>
      </c>
    </row>
    <row r="3092" spans="1:18" ht="15">
      <c r="A3092" s="25" t="s">
        <v>4089</v>
      </c>
      <c r="B3092" s="25"/>
      <c r="C3092" s="22" t="s">
        <v>5753</v>
      </c>
      <c r="D3092" s="25" t="s">
        <v>4911</v>
      </c>
      <c r="E3092" s="2" t="s">
        <v>965</v>
      </c>
      <c r="F3092" s="25" t="s">
        <v>4779</v>
      </c>
      <c r="G3092" s="25" t="s">
        <v>4326</v>
      </c>
      <c r="H3092" s="22" t="s">
        <v>1398</v>
      </c>
      <c r="I3092" s="25" t="s">
        <v>4326</v>
      </c>
      <c r="J3092" s="11" t="str">
        <f t="shared" si="270"/>
        <v>IC.IT.231802</v>
      </c>
      <c r="K3092" s="2" t="s">
        <v>1192</v>
      </c>
      <c r="L3092" t="str">
        <f t="shared" si="271"/>
        <v>Forehead</v>
      </c>
      <c r="M3092" s="12" t="str">
        <f t="shared" si="272"/>
        <v>PI.IC.IT.231802.01</v>
      </c>
      <c r="N3092" s="12"/>
      <c r="O3092" s="12" t="str">
        <f t="shared" si="273"/>
        <v>PH.IC.IT.231802.01</v>
      </c>
      <c r="Q3092" s="12" t="str">
        <f t="shared" si="274"/>
        <v>CL.IC.IT.231802.01</v>
      </c>
    </row>
    <row r="3093" spans="1:18" ht="15">
      <c r="A3093" s="25" t="s">
        <v>4089</v>
      </c>
      <c r="B3093" s="25"/>
      <c r="C3093" s="22" t="s">
        <v>5753</v>
      </c>
      <c r="D3093" s="25"/>
      <c r="E3093" s="2" t="s">
        <v>965</v>
      </c>
      <c r="F3093" s="25" t="s">
        <v>4779</v>
      </c>
      <c r="G3093" s="25" t="s">
        <v>4556</v>
      </c>
      <c r="H3093" s="22" t="s">
        <v>1400</v>
      </c>
      <c r="I3093" s="25" t="s">
        <v>4556</v>
      </c>
      <c r="J3093" s="11" t="str">
        <f t="shared" si="270"/>
        <v>IC.IT.231803</v>
      </c>
      <c r="K3093" s="2" t="s">
        <v>1192</v>
      </c>
      <c r="L3093" t="str">
        <f t="shared" si="271"/>
        <v>Temporal</v>
      </c>
      <c r="M3093" s="12" t="str">
        <f t="shared" si="272"/>
        <v>PI.IC.IT.231803.01</v>
      </c>
      <c r="N3093" s="12"/>
      <c r="O3093" s="12" t="str">
        <f t="shared" si="273"/>
        <v>PH.IC.IT.231803.01</v>
      </c>
      <c r="Q3093" s="12" t="str">
        <f t="shared" si="274"/>
        <v>CL.IC.IT.231803.01</v>
      </c>
    </row>
    <row r="3094" spans="1:18" ht="15">
      <c r="A3094" s="25" t="s">
        <v>4089</v>
      </c>
      <c r="B3094" s="25"/>
      <c r="C3094" s="22" t="s">
        <v>5753</v>
      </c>
      <c r="D3094" s="25"/>
      <c r="E3094" s="2" t="s">
        <v>965</v>
      </c>
      <c r="F3094" s="25" t="s">
        <v>4779</v>
      </c>
      <c r="G3094" s="25" t="s">
        <v>4557</v>
      </c>
      <c r="H3094" s="22" t="s">
        <v>1402</v>
      </c>
      <c r="I3094" s="25" t="s">
        <v>4557</v>
      </c>
      <c r="J3094" s="11" t="str">
        <f t="shared" si="270"/>
        <v>IC.IT.231804</v>
      </c>
      <c r="K3094" s="2" t="s">
        <v>1192</v>
      </c>
      <c r="L3094" t="str">
        <f t="shared" si="271"/>
        <v>Parietal</v>
      </c>
      <c r="M3094" s="12" t="str">
        <f t="shared" si="272"/>
        <v>PI.IC.IT.231804.01</v>
      </c>
      <c r="N3094" s="12"/>
      <c r="O3094" s="12" t="str">
        <f t="shared" si="273"/>
        <v>PH.IC.IT.231804.01</v>
      </c>
      <c r="Q3094" s="12" t="str">
        <f t="shared" si="274"/>
        <v>CL.IC.IT.231804.01</v>
      </c>
    </row>
    <row r="3095" spans="1:18" ht="15">
      <c r="A3095" s="25" t="s">
        <v>4089</v>
      </c>
      <c r="B3095" s="25"/>
      <c r="C3095" s="22" t="s">
        <v>5753</v>
      </c>
      <c r="D3095" s="25"/>
      <c r="E3095" s="2" t="s">
        <v>965</v>
      </c>
      <c r="F3095" s="25" t="s">
        <v>4779</v>
      </c>
      <c r="G3095" s="25" t="s">
        <v>4335</v>
      </c>
      <c r="H3095" s="22" t="s">
        <v>1404</v>
      </c>
      <c r="I3095" s="25" t="s">
        <v>4335</v>
      </c>
      <c r="J3095" s="11" t="str">
        <f t="shared" si="270"/>
        <v>IC.IT.231805</v>
      </c>
      <c r="K3095" s="2" t="s">
        <v>1192</v>
      </c>
      <c r="L3095" t="str">
        <f t="shared" si="271"/>
        <v>Occiput</v>
      </c>
      <c r="M3095" s="12" t="str">
        <f t="shared" si="272"/>
        <v>PI.IC.IT.231805.01</v>
      </c>
      <c r="N3095" s="12"/>
      <c r="O3095" s="12" t="str">
        <f t="shared" si="273"/>
        <v>PH.IC.IT.231805.01</v>
      </c>
      <c r="Q3095" s="12" t="str">
        <f t="shared" si="274"/>
        <v>CL.IC.IT.231805.01</v>
      </c>
    </row>
    <row r="3096" spans="1:18" ht="15">
      <c r="A3096" s="25" t="s">
        <v>4089</v>
      </c>
      <c r="B3096" s="25"/>
      <c r="C3096" s="22" t="s">
        <v>5753</v>
      </c>
      <c r="D3096" s="25"/>
      <c r="E3096" s="2" t="s">
        <v>965</v>
      </c>
      <c r="F3096" s="25" t="s">
        <v>4779</v>
      </c>
      <c r="G3096" s="25" t="s">
        <v>4558</v>
      </c>
      <c r="H3096" s="22" t="s">
        <v>1406</v>
      </c>
      <c r="I3096" s="25" t="s">
        <v>4822</v>
      </c>
      <c r="J3096" s="11" t="str">
        <f t="shared" si="270"/>
        <v>IC.IT.231806</v>
      </c>
      <c r="K3096" s="2" t="s">
        <v>1192</v>
      </c>
      <c r="L3096" t="str">
        <f t="shared" si="271"/>
        <v>Eye(s)</v>
      </c>
      <c r="M3096" s="12" t="str">
        <f t="shared" si="272"/>
        <v>PI.IC.IT.231806.01</v>
      </c>
      <c r="N3096" s="12"/>
      <c r="O3096" s="12" t="str">
        <f t="shared" si="273"/>
        <v>PH.IC.IT.231806.01</v>
      </c>
      <c r="Q3096" s="12" t="str">
        <f t="shared" si="274"/>
        <v>CL.IC.IT.231806.01</v>
      </c>
    </row>
    <row r="3097" spans="1:18" ht="15">
      <c r="A3097" s="25" t="s">
        <v>4089</v>
      </c>
      <c r="B3097" s="25"/>
      <c r="C3097" s="22" t="s">
        <v>5753</v>
      </c>
      <c r="D3097" s="25"/>
      <c r="E3097" s="2" t="s">
        <v>965</v>
      </c>
      <c r="F3097" s="25" t="s">
        <v>4779</v>
      </c>
      <c r="G3097" s="25" t="s">
        <v>4823</v>
      </c>
      <c r="H3097" s="22" t="s">
        <v>1419</v>
      </c>
      <c r="I3097" s="25" t="s">
        <v>4824</v>
      </c>
      <c r="J3097" s="11" t="str">
        <f t="shared" si="270"/>
        <v>IC.IT.231807</v>
      </c>
      <c r="K3097" s="2" t="s">
        <v>1192</v>
      </c>
      <c r="L3097" t="str">
        <f t="shared" si="271"/>
        <v>Ear(s)</v>
      </c>
      <c r="M3097" s="12" t="str">
        <f t="shared" si="272"/>
        <v>PI.IC.IT.231807.01</v>
      </c>
      <c r="N3097" s="12"/>
      <c r="O3097" s="12" t="str">
        <f t="shared" si="273"/>
        <v>PH.IC.IT.231807.01</v>
      </c>
      <c r="Q3097" s="12" t="str">
        <f t="shared" si="274"/>
        <v>CL.IC.IT.231807.01</v>
      </c>
    </row>
    <row r="3098" spans="1:18" ht="15">
      <c r="A3098" s="25" t="s">
        <v>4089</v>
      </c>
      <c r="B3098" s="25"/>
      <c r="C3098" s="22" t="s">
        <v>5753</v>
      </c>
      <c r="D3098" s="25"/>
      <c r="E3098" s="2" t="s">
        <v>965</v>
      </c>
      <c r="F3098" s="25" t="s">
        <v>4779</v>
      </c>
      <c r="G3098" s="25" t="s">
        <v>4064</v>
      </c>
      <c r="H3098" s="22" t="s">
        <v>1550</v>
      </c>
      <c r="I3098" s="25" t="s">
        <v>4064</v>
      </c>
      <c r="J3098" s="11" t="str">
        <f t="shared" si="270"/>
        <v>IC.IT.231808</v>
      </c>
      <c r="K3098" s="2" t="s">
        <v>1192</v>
      </c>
      <c r="L3098" t="str">
        <f t="shared" si="271"/>
        <v>Nose</v>
      </c>
      <c r="M3098" s="12" t="str">
        <f t="shared" si="272"/>
        <v>PI.IC.IT.231808.01</v>
      </c>
      <c r="N3098" s="12"/>
      <c r="O3098" s="12" t="str">
        <f t="shared" si="273"/>
        <v>PH.IC.IT.231808.01</v>
      </c>
      <c r="Q3098" s="12" t="str">
        <f t="shared" si="274"/>
        <v>CL.IC.IT.231808.01</v>
      </c>
    </row>
    <row r="3099" spans="1:18" ht="15">
      <c r="A3099" s="25" t="s">
        <v>4089</v>
      </c>
      <c r="B3099" s="25"/>
      <c r="C3099" s="22" t="s">
        <v>5753</v>
      </c>
      <c r="D3099" s="25"/>
      <c r="E3099" s="2" t="s">
        <v>965</v>
      </c>
      <c r="F3099" s="25" t="s">
        <v>4779</v>
      </c>
      <c r="G3099" s="25" t="s">
        <v>4825</v>
      </c>
      <c r="H3099" s="22" t="s">
        <v>1551</v>
      </c>
      <c r="I3099" s="25" t="s">
        <v>4825</v>
      </c>
      <c r="J3099" s="11" t="str">
        <f t="shared" si="270"/>
        <v>IC.IT.231809</v>
      </c>
      <c r="K3099" s="2" t="s">
        <v>1192</v>
      </c>
      <c r="L3099" t="str">
        <f t="shared" si="271"/>
        <v>Cheek</v>
      </c>
      <c r="M3099" s="12" t="str">
        <f t="shared" si="272"/>
        <v>PI.IC.IT.231809.01</v>
      </c>
      <c r="N3099" s="12"/>
      <c r="O3099" s="12" t="str">
        <f t="shared" si="273"/>
        <v>PH.IC.IT.231809.01</v>
      </c>
      <c r="Q3099" s="12" t="str">
        <f t="shared" si="274"/>
        <v>CL.IC.IT.231809.01</v>
      </c>
    </row>
    <row r="3100" spans="1:18" ht="15">
      <c r="A3100" s="25" t="s">
        <v>4089</v>
      </c>
      <c r="B3100" s="25"/>
      <c r="C3100" s="22" t="s">
        <v>5753</v>
      </c>
      <c r="D3100" s="25"/>
      <c r="E3100" s="2" t="s">
        <v>965</v>
      </c>
      <c r="F3100" s="25" t="s">
        <v>4779</v>
      </c>
      <c r="G3100" s="25" t="s">
        <v>4826</v>
      </c>
      <c r="H3100" s="22" t="s">
        <v>1571</v>
      </c>
      <c r="I3100" s="25" t="s">
        <v>4827</v>
      </c>
      <c r="J3100" s="11" t="str">
        <f t="shared" si="270"/>
        <v>IC.IT.231810</v>
      </c>
      <c r="K3100" s="2" t="s">
        <v>1192</v>
      </c>
      <c r="L3100" t="str">
        <f t="shared" si="271"/>
        <v>Lip upper</v>
      </c>
      <c r="M3100" s="12" t="str">
        <f t="shared" si="272"/>
        <v>PI.IC.IT.231810.01</v>
      </c>
      <c r="N3100" s="12"/>
      <c r="O3100" s="12" t="str">
        <f t="shared" si="273"/>
        <v>PH.IC.IT.231810.01</v>
      </c>
      <c r="Q3100" s="12" t="str">
        <f t="shared" si="274"/>
        <v>CL.IC.IT.231810.01</v>
      </c>
    </row>
    <row r="3101" spans="1:18" ht="15">
      <c r="A3101" s="25" t="s">
        <v>4089</v>
      </c>
      <c r="B3101" s="25"/>
      <c r="C3101" s="22" t="s">
        <v>5753</v>
      </c>
      <c r="D3101" s="25"/>
      <c r="E3101" s="2" t="s">
        <v>965</v>
      </c>
      <c r="F3101" s="25" t="s">
        <v>4779</v>
      </c>
      <c r="G3101" s="25" t="s">
        <v>4828</v>
      </c>
      <c r="H3101" s="22" t="s">
        <v>1298</v>
      </c>
      <c r="I3101" s="25" t="s">
        <v>4829</v>
      </c>
      <c r="J3101" s="11" t="str">
        <f t="shared" si="270"/>
        <v>IC.IT.231811</v>
      </c>
      <c r="K3101" s="2" t="s">
        <v>1192</v>
      </c>
      <c r="L3101" t="str">
        <f t="shared" si="271"/>
        <v>Lip lower</v>
      </c>
      <c r="M3101" s="12" t="str">
        <f t="shared" si="272"/>
        <v>PI.IC.IT.231811.01</v>
      </c>
      <c r="N3101" s="12"/>
      <c r="O3101" s="12" t="str">
        <f t="shared" si="273"/>
        <v>PH.IC.IT.231811.01</v>
      </c>
      <c r="Q3101" s="12" t="str">
        <f t="shared" si="274"/>
        <v>CL.IC.IT.231811.01</v>
      </c>
    </row>
    <row r="3102" spans="1:18" ht="15">
      <c r="A3102" s="25" t="s">
        <v>4089</v>
      </c>
      <c r="B3102" s="25"/>
      <c r="C3102" s="22" t="s">
        <v>5753</v>
      </c>
      <c r="D3102" s="25"/>
      <c r="E3102" s="2" t="s">
        <v>965</v>
      </c>
      <c r="F3102" s="25" t="s">
        <v>4779</v>
      </c>
      <c r="G3102" s="25" t="s">
        <v>4830</v>
      </c>
      <c r="H3102" s="22" t="s">
        <v>1299</v>
      </c>
      <c r="I3102" s="25" t="s">
        <v>4830</v>
      </c>
      <c r="J3102" s="11" t="str">
        <f t="shared" si="270"/>
        <v>IC.IT.231812</v>
      </c>
      <c r="K3102" s="2" t="s">
        <v>1192</v>
      </c>
      <c r="L3102" t="str">
        <f t="shared" si="271"/>
        <v>Jaw</v>
      </c>
      <c r="M3102" s="12" t="str">
        <f t="shared" si="272"/>
        <v>PI.IC.IT.231812.01</v>
      </c>
      <c r="N3102" s="12"/>
      <c r="O3102" s="12" t="str">
        <f t="shared" si="273"/>
        <v>PH.IC.IT.231812.01</v>
      </c>
      <c r="Q3102" s="12" t="str">
        <f t="shared" si="274"/>
        <v>CL.IC.IT.231812.01</v>
      </c>
    </row>
    <row r="3103" spans="1:18" ht="15">
      <c r="A3103" s="25" t="s">
        <v>4089</v>
      </c>
      <c r="B3103" s="25"/>
      <c r="C3103" s="22" t="s">
        <v>5753</v>
      </c>
      <c r="D3103" s="25"/>
      <c r="E3103" s="2" t="s">
        <v>965</v>
      </c>
      <c r="F3103" s="25" t="s">
        <v>4779</v>
      </c>
      <c r="G3103" s="25" t="s">
        <v>4113</v>
      </c>
      <c r="H3103" s="22" t="s">
        <v>1300</v>
      </c>
      <c r="I3103" s="25" t="s">
        <v>4113</v>
      </c>
      <c r="J3103" s="11" t="str">
        <f t="shared" si="270"/>
        <v>IC.IT.231813</v>
      </c>
      <c r="K3103" s="2" t="s">
        <v>1192</v>
      </c>
      <c r="L3103" t="str">
        <f t="shared" si="271"/>
        <v>Neck</v>
      </c>
      <c r="M3103" s="12" t="str">
        <f t="shared" si="272"/>
        <v>PI.IC.IT.231813.01</v>
      </c>
      <c r="N3103" s="12"/>
      <c r="O3103" s="12" t="str">
        <f t="shared" si="273"/>
        <v>PH.IC.IT.231813.01</v>
      </c>
      <c r="Q3103" s="12" t="str">
        <f t="shared" si="274"/>
        <v>CL.IC.IT.231813.01</v>
      </c>
    </row>
    <row r="3104" spans="1:18" ht="15">
      <c r="A3104" s="25" t="s">
        <v>4089</v>
      </c>
      <c r="B3104" s="25"/>
      <c r="C3104" s="22" t="s">
        <v>5753</v>
      </c>
      <c r="D3104" s="25"/>
      <c r="E3104" s="2" t="s">
        <v>965</v>
      </c>
      <c r="F3104" s="25" t="s">
        <v>4779</v>
      </c>
      <c r="G3104" s="25" t="s">
        <v>4114</v>
      </c>
      <c r="H3104" s="22" t="s">
        <v>1301</v>
      </c>
      <c r="I3104" s="25" t="s">
        <v>4115</v>
      </c>
      <c r="J3104" s="11" t="str">
        <f t="shared" si="270"/>
        <v>IC.IT.231814</v>
      </c>
      <c r="K3104" s="2" t="s">
        <v>1192</v>
      </c>
      <c r="L3104" t="str">
        <f t="shared" si="271"/>
        <v>Tracheostomy site</v>
      </c>
      <c r="M3104" s="12" t="str">
        <f t="shared" si="272"/>
        <v>PI.IC.IT.231814.01</v>
      </c>
      <c r="N3104" s="12"/>
      <c r="O3104" s="12" t="str">
        <f t="shared" si="273"/>
        <v>PH.IC.IT.231814.01</v>
      </c>
      <c r="Q3104" s="12" t="str">
        <f t="shared" si="274"/>
        <v>CL.IC.IT.231814.01</v>
      </c>
    </row>
    <row r="3105" spans="1:17" ht="15">
      <c r="A3105" s="25" t="s">
        <v>4089</v>
      </c>
      <c r="B3105" s="25"/>
      <c r="C3105" s="22" t="s">
        <v>5753</v>
      </c>
      <c r="D3105" s="25"/>
      <c r="E3105" s="2" t="s">
        <v>965</v>
      </c>
      <c r="F3105" s="25" t="s">
        <v>4779</v>
      </c>
      <c r="G3105" s="25" t="s">
        <v>4116</v>
      </c>
      <c r="H3105" s="22" t="s">
        <v>1468</v>
      </c>
      <c r="I3105" s="25" t="s">
        <v>4116</v>
      </c>
      <c r="J3105" s="11" t="str">
        <f t="shared" si="270"/>
        <v>IC.IT.231815</v>
      </c>
      <c r="K3105" s="2" t="s">
        <v>1192</v>
      </c>
      <c r="L3105" t="str">
        <f t="shared" si="271"/>
        <v>Chin</v>
      </c>
      <c r="M3105" s="12" t="str">
        <f t="shared" si="272"/>
        <v>PI.IC.IT.231815.01</v>
      </c>
      <c r="N3105" s="12"/>
      <c r="O3105" s="12" t="str">
        <f t="shared" si="273"/>
        <v>PH.IC.IT.231815.01</v>
      </c>
      <c r="Q3105" s="12" t="str">
        <f t="shared" si="274"/>
        <v>CL.IC.IT.231815.01</v>
      </c>
    </row>
    <row r="3106" spans="1:17" ht="15">
      <c r="A3106" s="25" t="s">
        <v>4089</v>
      </c>
      <c r="B3106" s="25"/>
      <c r="C3106" s="22" t="s">
        <v>5753</v>
      </c>
      <c r="D3106" s="25" t="s">
        <v>4913</v>
      </c>
      <c r="E3106" s="2" t="s">
        <v>967</v>
      </c>
      <c r="F3106" s="25" t="s">
        <v>4780</v>
      </c>
      <c r="G3106" s="25" t="s">
        <v>4692</v>
      </c>
      <c r="H3106" s="22" t="s">
        <v>1396</v>
      </c>
      <c r="I3106" s="25" t="s">
        <v>4692</v>
      </c>
      <c r="J3106" s="11" t="str">
        <f t="shared" si="270"/>
        <v>IC.IT.231901</v>
      </c>
      <c r="K3106" s="2" t="s">
        <v>1192</v>
      </c>
      <c r="L3106" t="str">
        <f t="shared" si="271"/>
        <v>Hip</v>
      </c>
      <c r="M3106" s="12" t="str">
        <f t="shared" si="272"/>
        <v>PI.IC.IT.231901.01</v>
      </c>
      <c r="N3106" s="12"/>
      <c r="O3106" s="12" t="str">
        <f t="shared" si="273"/>
        <v>PH.IC.IT.231901.01</v>
      </c>
      <c r="Q3106" s="12" t="str">
        <f t="shared" si="274"/>
        <v>CL.IC.IT.231901.01</v>
      </c>
    </row>
    <row r="3107" spans="1:17" ht="15">
      <c r="A3107" s="25" t="s">
        <v>4089</v>
      </c>
      <c r="B3107" s="25"/>
      <c r="C3107" s="22" t="s">
        <v>5753</v>
      </c>
      <c r="D3107" s="25"/>
      <c r="E3107" s="2" t="s">
        <v>967</v>
      </c>
      <c r="F3107" s="25" t="s">
        <v>4780</v>
      </c>
      <c r="G3107" s="25" t="s">
        <v>4693</v>
      </c>
      <c r="H3107" s="22" t="s">
        <v>1398</v>
      </c>
      <c r="I3107" s="25" t="s">
        <v>4693</v>
      </c>
      <c r="J3107" s="11" t="str">
        <f t="shared" si="270"/>
        <v>IC.IT.231902</v>
      </c>
      <c r="K3107" s="2" t="s">
        <v>1192</v>
      </c>
      <c r="L3107" t="str">
        <f t="shared" si="271"/>
        <v>Groin</v>
      </c>
      <c r="M3107" s="12" t="str">
        <f t="shared" si="272"/>
        <v>PI.IC.IT.231902.01</v>
      </c>
      <c r="N3107" s="12"/>
      <c r="O3107" s="12" t="str">
        <f t="shared" si="273"/>
        <v>PH.IC.IT.231902.01</v>
      </c>
      <c r="Q3107" s="12" t="str">
        <f t="shared" si="274"/>
        <v>CL.IC.IT.231902.01</v>
      </c>
    </row>
    <row r="3108" spans="1:17" ht="15">
      <c r="A3108" s="25" t="s">
        <v>4089</v>
      </c>
      <c r="B3108" s="25"/>
      <c r="C3108" s="22" t="s">
        <v>5753</v>
      </c>
      <c r="D3108" s="25"/>
      <c r="E3108" s="2" t="s">
        <v>967</v>
      </c>
      <c r="F3108" s="25" t="s">
        <v>4780</v>
      </c>
      <c r="G3108" s="25" t="s">
        <v>4127</v>
      </c>
      <c r="H3108" s="22" t="s">
        <v>1400</v>
      </c>
      <c r="I3108" s="25" t="s">
        <v>4127</v>
      </c>
      <c r="J3108" s="11" t="str">
        <f t="shared" si="270"/>
        <v>IC.IT.231903</v>
      </c>
      <c r="K3108" s="2" t="s">
        <v>1192</v>
      </c>
      <c r="L3108" t="str">
        <f t="shared" si="271"/>
        <v>Penis</v>
      </c>
      <c r="M3108" s="12" t="str">
        <f t="shared" si="272"/>
        <v>PI.IC.IT.231903.01</v>
      </c>
      <c r="N3108" s="12"/>
      <c r="O3108" s="12" t="str">
        <f t="shared" si="273"/>
        <v>PH.IC.IT.231903.01</v>
      </c>
      <c r="Q3108" s="12" t="str">
        <f t="shared" si="274"/>
        <v>CL.IC.IT.231903.01</v>
      </c>
    </row>
    <row r="3109" spans="1:17" ht="15">
      <c r="A3109" s="25" t="s">
        <v>4089</v>
      </c>
      <c r="B3109" s="25"/>
      <c r="C3109" s="22" t="s">
        <v>5753</v>
      </c>
      <c r="D3109" s="25"/>
      <c r="E3109" s="2" t="s">
        <v>967</v>
      </c>
      <c r="F3109" s="25" t="s">
        <v>4780</v>
      </c>
      <c r="G3109" s="25" t="s">
        <v>4128</v>
      </c>
      <c r="H3109" s="22" t="s">
        <v>1402</v>
      </c>
      <c r="I3109" s="25" t="s">
        <v>4128</v>
      </c>
      <c r="J3109" s="11" t="str">
        <f t="shared" si="270"/>
        <v>IC.IT.231904</v>
      </c>
      <c r="K3109" s="2" t="s">
        <v>1192</v>
      </c>
      <c r="L3109" t="str">
        <f t="shared" si="271"/>
        <v>Labia</v>
      </c>
      <c r="M3109" s="12" t="str">
        <f t="shared" si="272"/>
        <v>PI.IC.IT.231904.01</v>
      </c>
      <c r="N3109" s="12"/>
      <c r="O3109" s="12" t="str">
        <f t="shared" si="273"/>
        <v>PH.IC.IT.231904.01</v>
      </c>
      <c r="Q3109" s="12" t="str">
        <f t="shared" si="274"/>
        <v>CL.IC.IT.231904.01</v>
      </c>
    </row>
    <row r="3110" spans="1:17" ht="15">
      <c r="A3110" s="25" t="s">
        <v>4089</v>
      </c>
      <c r="B3110" s="25"/>
      <c r="C3110" s="22" t="s">
        <v>5753</v>
      </c>
      <c r="D3110" s="25"/>
      <c r="E3110" s="2" t="s">
        <v>967</v>
      </c>
      <c r="F3110" s="25" t="s">
        <v>4780</v>
      </c>
      <c r="G3110" s="25" t="s">
        <v>4129</v>
      </c>
      <c r="H3110" s="22" t="s">
        <v>1404</v>
      </c>
      <c r="I3110" s="25" t="s">
        <v>4694</v>
      </c>
      <c r="J3110" s="11" t="str">
        <f t="shared" si="270"/>
        <v>IC.IT.231905</v>
      </c>
      <c r="K3110" s="2" t="s">
        <v>1192</v>
      </c>
      <c r="L3110" t="str">
        <f t="shared" si="271"/>
        <v>Perineum</v>
      </c>
      <c r="M3110" s="12" t="str">
        <f t="shared" si="272"/>
        <v>PI.IC.IT.231905.01</v>
      </c>
      <c r="N3110" s="12"/>
      <c r="O3110" s="12" t="str">
        <f t="shared" si="273"/>
        <v>PH.IC.IT.231905.01</v>
      </c>
      <c r="Q3110" s="12" t="str">
        <f t="shared" si="274"/>
        <v>CL.IC.IT.231905.01</v>
      </c>
    </row>
    <row r="3111" spans="1:17" ht="15">
      <c r="A3111" s="25" t="s">
        <v>4089</v>
      </c>
      <c r="B3111" s="25"/>
      <c r="C3111" s="22" t="s">
        <v>5753</v>
      </c>
      <c r="D3111" s="25"/>
      <c r="E3111" s="2" t="s">
        <v>967</v>
      </c>
      <c r="F3111" s="25" t="s">
        <v>4780</v>
      </c>
      <c r="G3111" s="25" t="s">
        <v>4695</v>
      </c>
      <c r="H3111" s="22" t="s">
        <v>1406</v>
      </c>
      <c r="I3111" s="25" t="s">
        <v>4696</v>
      </c>
      <c r="J3111" s="11" t="str">
        <f t="shared" si="270"/>
        <v>IC.IT.231906</v>
      </c>
      <c r="K3111" s="2" t="s">
        <v>1192</v>
      </c>
      <c r="L3111" t="str">
        <f t="shared" si="271"/>
        <v>Buttock(s)</v>
      </c>
      <c r="M3111" s="12" t="str">
        <f t="shared" si="272"/>
        <v>PI.IC.IT.231906.01</v>
      </c>
      <c r="N3111" s="12"/>
      <c r="O3111" s="12" t="str">
        <f t="shared" si="273"/>
        <v>PH.IC.IT.231906.01</v>
      </c>
      <c r="Q3111" s="12" t="str">
        <f t="shared" si="274"/>
        <v>CL.IC.IT.231906.01</v>
      </c>
    </row>
    <row r="3112" spans="1:17" ht="15">
      <c r="A3112" s="25" t="s">
        <v>4089</v>
      </c>
      <c r="B3112" s="25"/>
      <c r="C3112" s="22" t="s">
        <v>5753</v>
      </c>
      <c r="D3112" s="25"/>
      <c r="E3112" s="2" t="s">
        <v>967</v>
      </c>
      <c r="F3112" s="25" t="s">
        <v>4780</v>
      </c>
      <c r="G3112" s="25" t="s">
        <v>4134</v>
      </c>
      <c r="H3112" s="22" t="s">
        <v>1419</v>
      </c>
      <c r="I3112" s="25" t="s">
        <v>4134</v>
      </c>
      <c r="J3112" s="11" t="str">
        <f t="shared" si="270"/>
        <v>IC.IT.231907</v>
      </c>
      <c r="K3112" s="2" t="s">
        <v>1192</v>
      </c>
      <c r="L3112" t="str">
        <f t="shared" si="271"/>
        <v>Rectum</v>
      </c>
      <c r="M3112" s="12" t="str">
        <f t="shared" si="272"/>
        <v>PI.IC.IT.231907.01</v>
      </c>
      <c r="N3112" s="12"/>
      <c r="O3112" s="12" t="str">
        <f t="shared" si="273"/>
        <v>PH.IC.IT.231907.01</v>
      </c>
      <c r="Q3112" s="12" t="str">
        <f t="shared" si="274"/>
        <v>CL.IC.IT.231907.01</v>
      </c>
    </row>
    <row r="3113" spans="1:17" ht="15">
      <c r="A3113" s="25" t="s">
        <v>4089</v>
      </c>
      <c r="B3113" s="25"/>
      <c r="C3113" s="22" t="s">
        <v>5753</v>
      </c>
      <c r="D3113" s="25"/>
      <c r="E3113" s="2" t="s">
        <v>967</v>
      </c>
      <c r="F3113" s="25" t="s">
        <v>4780</v>
      </c>
      <c r="G3113" s="25" t="s">
        <v>4135</v>
      </c>
      <c r="H3113" s="22" t="s">
        <v>1550</v>
      </c>
      <c r="I3113" s="25" t="s">
        <v>4135</v>
      </c>
      <c r="J3113" s="11" t="str">
        <f t="shared" si="270"/>
        <v>IC.IT.231908</v>
      </c>
      <c r="K3113" s="2" t="s">
        <v>1192</v>
      </c>
      <c r="L3113" t="str">
        <f t="shared" si="271"/>
        <v>Sacrum</v>
      </c>
      <c r="M3113" s="12" t="str">
        <f t="shared" si="272"/>
        <v>PI.IC.IT.231908.01</v>
      </c>
      <c r="N3113" s="12"/>
      <c r="O3113" s="12" t="str">
        <f t="shared" si="273"/>
        <v>PH.IC.IT.231908.01</v>
      </c>
      <c r="Q3113" s="12" t="str">
        <f t="shared" si="274"/>
        <v>CL.IC.IT.231908.01</v>
      </c>
    </row>
    <row r="3114" spans="1:17" ht="15">
      <c r="A3114" s="25" t="s">
        <v>4089</v>
      </c>
      <c r="B3114" s="25"/>
      <c r="C3114" s="22" t="s">
        <v>5753</v>
      </c>
      <c r="D3114" s="25"/>
      <c r="E3114" s="2" t="s">
        <v>967</v>
      </c>
      <c r="F3114" s="25" t="s">
        <v>4780</v>
      </c>
      <c r="G3114" s="25" t="s">
        <v>4136</v>
      </c>
      <c r="H3114" s="22" t="s">
        <v>1551</v>
      </c>
      <c r="I3114" s="25" t="s">
        <v>4136</v>
      </c>
      <c r="J3114" s="11" t="str">
        <f t="shared" si="270"/>
        <v>IC.IT.231909</v>
      </c>
      <c r="K3114" s="2" t="s">
        <v>1192</v>
      </c>
      <c r="L3114" t="str">
        <f t="shared" si="271"/>
        <v>Coccyx</v>
      </c>
      <c r="M3114" s="12" t="str">
        <f t="shared" si="272"/>
        <v>PI.IC.IT.231909.01</v>
      </c>
      <c r="N3114" s="12"/>
      <c r="O3114" s="12" t="str">
        <f t="shared" si="273"/>
        <v>PH.IC.IT.231909.01</v>
      </c>
      <c r="Q3114" s="12" t="str">
        <f t="shared" si="274"/>
        <v>CL.IC.IT.231909.01</v>
      </c>
    </row>
    <row r="3115" spans="1:17" ht="15">
      <c r="A3115" s="25" t="s">
        <v>4089</v>
      </c>
      <c r="B3115" s="25"/>
      <c r="C3115" s="22" t="s">
        <v>5753</v>
      </c>
      <c r="D3115" s="25"/>
      <c r="E3115" s="2" t="s">
        <v>967</v>
      </c>
      <c r="F3115" s="25" t="s">
        <v>4780</v>
      </c>
      <c r="G3115" s="25" t="s">
        <v>4137</v>
      </c>
      <c r="H3115" s="22" t="s">
        <v>1571</v>
      </c>
      <c r="I3115" s="25" t="s">
        <v>4137</v>
      </c>
      <c r="J3115" s="11" t="str">
        <f t="shared" ref="J3115:J3179" si="275">CONCATENATE("IC.IT.",C3115,E3115,H3115)</f>
        <v>IC.IT.231910</v>
      </c>
      <c r="K3115" s="2" t="s">
        <v>1192</v>
      </c>
      <c r="L3115" t="str">
        <f t="shared" ref="L3115:L3179" si="276">G3115</f>
        <v>Scrotum</v>
      </c>
      <c r="M3115" s="12" t="str">
        <f t="shared" ref="M3115:M3179" si="277">CONCATENATE("PI.",J3115,".",K3115)</f>
        <v>PI.IC.IT.231910.01</v>
      </c>
      <c r="N3115" s="12"/>
      <c r="O3115" s="12" t="str">
        <f t="shared" ref="O3115:O3179" si="278">CONCATENATE("PH.",J3115,".",K3115)</f>
        <v>PH.IC.IT.231910.01</v>
      </c>
      <c r="Q3115" s="12" t="str">
        <f t="shared" ref="Q3115:Q3179" si="279">CONCATENATE("CL.",J3115,".",K3115)</f>
        <v>CL.IC.IT.231910.01</v>
      </c>
    </row>
    <row r="3116" spans="1:17" ht="15">
      <c r="A3116" s="25" t="s">
        <v>4089</v>
      </c>
      <c r="B3116" s="25"/>
      <c r="C3116" s="22" t="s">
        <v>5753</v>
      </c>
      <c r="D3116" s="25" t="s">
        <v>4957</v>
      </c>
      <c r="E3116" s="2" t="s">
        <v>6396</v>
      </c>
      <c r="F3116" s="25" t="s">
        <v>4781</v>
      </c>
      <c r="G3116" s="25" t="s">
        <v>4568</v>
      </c>
      <c r="H3116" s="22" t="s">
        <v>1396</v>
      </c>
      <c r="I3116" s="25" t="s">
        <v>4568</v>
      </c>
      <c r="J3116" s="11" t="str">
        <f t="shared" si="275"/>
        <v>IC.IT.232001</v>
      </c>
      <c r="K3116" s="2" t="s">
        <v>1192</v>
      </c>
      <c r="L3116" t="str">
        <f t="shared" si="276"/>
        <v>Shoulder</v>
      </c>
      <c r="M3116" s="12" t="str">
        <f t="shared" si="277"/>
        <v>PI.IC.IT.232001.01</v>
      </c>
      <c r="N3116" s="12"/>
      <c r="O3116" s="12" t="str">
        <f t="shared" si="278"/>
        <v>PH.IC.IT.232001.01</v>
      </c>
      <c r="Q3116" s="12" t="str">
        <f t="shared" si="279"/>
        <v>CL.IC.IT.232001.01</v>
      </c>
    </row>
    <row r="3117" spans="1:17" ht="15">
      <c r="A3117" s="25" t="s">
        <v>4089</v>
      </c>
      <c r="B3117" s="25"/>
      <c r="C3117" s="22" t="s">
        <v>5753</v>
      </c>
      <c r="D3117" s="25"/>
      <c r="E3117" s="2" t="s">
        <v>6396</v>
      </c>
      <c r="F3117" s="25" t="s">
        <v>4781</v>
      </c>
      <c r="G3117" s="25" t="s">
        <v>4968</v>
      </c>
      <c r="H3117" s="22" t="s">
        <v>1398</v>
      </c>
      <c r="I3117" s="25" t="s">
        <v>4968</v>
      </c>
      <c r="J3117" s="11" t="str">
        <f t="shared" si="275"/>
        <v>IC.IT.232002</v>
      </c>
      <c r="K3117" s="2" t="s">
        <v>1192</v>
      </c>
      <c r="L3117" t="str">
        <f t="shared" si="276"/>
        <v>Clavicle</v>
      </c>
      <c r="M3117" s="12" t="str">
        <f t="shared" si="277"/>
        <v>PI.IC.IT.232002.01</v>
      </c>
      <c r="N3117" s="12"/>
      <c r="O3117" s="12" t="str">
        <f t="shared" si="278"/>
        <v>PH.IC.IT.232002.01</v>
      </c>
      <c r="Q3117" s="12" t="str">
        <f t="shared" si="279"/>
        <v>CL.IC.IT.232002.01</v>
      </c>
    </row>
    <row r="3118" spans="1:17" ht="15">
      <c r="A3118" s="25" t="s">
        <v>4089</v>
      </c>
      <c r="B3118" s="25"/>
      <c r="C3118" s="22" t="s">
        <v>5753</v>
      </c>
      <c r="D3118" s="25"/>
      <c r="E3118" s="2" t="s">
        <v>6396</v>
      </c>
      <c r="F3118" s="25" t="s">
        <v>4781</v>
      </c>
      <c r="G3118" s="25" t="s">
        <v>4800</v>
      </c>
      <c r="H3118" s="22" t="s">
        <v>1400</v>
      </c>
      <c r="I3118" s="25" t="s">
        <v>4800</v>
      </c>
      <c r="J3118" s="11" t="str">
        <f t="shared" si="275"/>
        <v>IC.IT.232003</v>
      </c>
      <c r="K3118" s="2" t="s">
        <v>1192</v>
      </c>
      <c r="L3118" t="str">
        <f t="shared" si="276"/>
        <v>Breast</v>
      </c>
      <c r="M3118" s="12" t="str">
        <f t="shared" si="277"/>
        <v>PI.IC.IT.232003.01</v>
      </c>
      <c r="N3118" s="12"/>
      <c r="O3118" s="12" t="str">
        <f t="shared" si="278"/>
        <v>PH.IC.IT.232003.01</v>
      </c>
      <c r="Q3118" s="12" t="str">
        <f t="shared" si="279"/>
        <v>CL.IC.IT.232003.01</v>
      </c>
    </row>
    <row r="3119" spans="1:17" ht="15">
      <c r="A3119" s="25" t="s">
        <v>4089</v>
      </c>
      <c r="B3119" s="25"/>
      <c r="C3119" s="22" t="s">
        <v>5753</v>
      </c>
      <c r="D3119" s="25"/>
      <c r="E3119" s="2" t="s">
        <v>6396</v>
      </c>
      <c r="F3119" s="25" t="s">
        <v>4781</v>
      </c>
      <c r="G3119" s="25" t="s">
        <v>3988</v>
      </c>
      <c r="H3119" s="22" t="s">
        <v>1402</v>
      </c>
      <c r="I3119" s="25" t="s">
        <v>3988</v>
      </c>
      <c r="J3119" s="11" t="str">
        <f t="shared" si="275"/>
        <v>IC.IT.232004</v>
      </c>
      <c r="K3119" s="2" t="s">
        <v>1192</v>
      </c>
      <c r="L3119" t="str">
        <f t="shared" si="276"/>
        <v>Sternum</v>
      </c>
      <c r="M3119" s="12" t="str">
        <f t="shared" si="277"/>
        <v>PI.IC.IT.232004.01</v>
      </c>
      <c r="N3119" s="12"/>
      <c r="O3119" s="12" t="str">
        <f t="shared" si="278"/>
        <v>PH.IC.IT.232004.01</v>
      </c>
      <c r="Q3119" s="12" t="str">
        <f t="shared" si="279"/>
        <v>CL.IC.IT.232004.01</v>
      </c>
    </row>
    <row r="3120" spans="1:17" ht="15">
      <c r="A3120" s="25" t="s">
        <v>4089</v>
      </c>
      <c r="B3120" s="25"/>
      <c r="C3120" s="22" t="s">
        <v>5753</v>
      </c>
      <c r="D3120" s="25"/>
      <c r="E3120" s="2" t="s">
        <v>6396</v>
      </c>
      <c r="F3120" s="25" t="s">
        <v>4781</v>
      </c>
      <c r="G3120" s="25" t="s">
        <v>4386</v>
      </c>
      <c r="H3120" s="22" t="s">
        <v>1404</v>
      </c>
      <c r="I3120" s="25" t="s">
        <v>4386</v>
      </c>
      <c r="J3120" s="11" t="str">
        <f t="shared" si="275"/>
        <v>IC.IT.232005</v>
      </c>
      <c r="K3120" s="2" t="s">
        <v>1192</v>
      </c>
      <c r="L3120" t="str">
        <f t="shared" si="276"/>
        <v>Chest</v>
      </c>
      <c r="M3120" s="12" t="str">
        <f t="shared" si="277"/>
        <v>PI.IC.IT.232005.01</v>
      </c>
      <c r="N3120" s="12"/>
      <c r="O3120" s="12" t="str">
        <f t="shared" si="278"/>
        <v>PH.IC.IT.232005.01</v>
      </c>
      <c r="Q3120" s="12" t="str">
        <f t="shared" si="279"/>
        <v>CL.IC.IT.232005.01</v>
      </c>
    </row>
    <row r="3121" spans="1:17" ht="15">
      <c r="A3121" s="25" t="s">
        <v>4089</v>
      </c>
      <c r="B3121" s="25"/>
      <c r="C3121" s="22" t="s">
        <v>5753</v>
      </c>
      <c r="D3121" s="25"/>
      <c r="E3121" s="2" t="s">
        <v>6396</v>
      </c>
      <c r="F3121" s="25" t="s">
        <v>4781</v>
      </c>
      <c r="G3121" s="25" t="s">
        <v>4801</v>
      </c>
      <c r="H3121" s="22" t="s">
        <v>1406</v>
      </c>
      <c r="I3121" s="25" t="s">
        <v>4801</v>
      </c>
      <c r="J3121" s="11" t="str">
        <f t="shared" si="275"/>
        <v>IC.IT.232006</v>
      </c>
      <c r="K3121" s="2" t="s">
        <v>1192</v>
      </c>
      <c r="L3121" t="str">
        <f t="shared" si="276"/>
        <v>Mediastinal</v>
      </c>
      <c r="M3121" s="12" t="str">
        <f t="shared" si="277"/>
        <v>PI.IC.IT.232006.01</v>
      </c>
      <c r="N3121" s="12"/>
      <c r="O3121" s="12" t="str">
        <f t="shared" si="278"/>
        <v>PH.IC.IT.232006.01</v>
      </c>
      <c r="Q3121" s="12" t="str">
        <f t="shared" si="279"/>
        <v>CL.IC.IT.232006.01</v>
      </c>
    </row>
    <row r="3122" spans="1:17" ht="15">
      <c r="A3122" s="25" t="s">
        <v>4089</v>
      </c>
      <c r="B3122" s="25"/>
      <c r="C3122" s="22" t="s">
        <v>5753</v>
      </c>
      <c r="D3122" s="25"/>
      <c r="E3122" s="2" t="s">
        <v>6396</v>
      </c>
      <c r="F3122" s="25" t="s">
        <v>4781</v>
      </c>
      <c r="G3122" s="25" t="s">
        <v>1234</v>
      </c>
      <c r="H3122" s="22" t="s">
        <v>1419</v>
      </c>
      <c r="I3122" s="25" t="s">
        <v>1234</v>
      </c>
      <c r="J3122" s="11" t="str">
        <f t="shared" si="275"/>
        <v>IC.IT.232007</v>
      </c>
      <c r="K3122" s="2" t="s">
        <v>1192</v>
      </c>
      <c r="L3122" t="str">
        <f t="shared" si="276"/>
        <v>Back</v>
      </c>
      <c r="M3122" s="12" t="str">
        <f t="shared" si="277"/>
        <v>PI.IC.IT.232007.01</v>
      </c>
      <c r="N3122" s="12"/>
      <c r="O3122" s="12" t="str">
        <f t="shared" si="278"/>
        <v>PH.IC.IT.232007.01</v>
      </c>
      <c r="Q3122" s="12" t="str">
        <f t="shared" si="279"/>
        <v>CL.IC.IT.232007.01</v>
      </c>
    </row>
    <row r="3123" spans="1:17" ht="15">
      <c r="A3123" s="25" t="s">
        <v>4089</v>
      </c>
      <c r="B3123" s="25"/>
      <c r="C3123" s="22" t="s">
        <v>5753</v>
      </c>
      <c r="D3123" s="25"/>
      <c r="E3123" s="2" t="s">
        <v>6396</v>
      </c>
      <c r="F3123" s="25" t="s">
        <v>4781</v>
      </c>
      <c r="G3123" s="25" t="s">
        <v>4105</v>
      </c>
      <c r="H3123" s="22" t="s">
        <v>1550</v>
      </c>
      <c r="I3123" s="25" t="s">
        <v>4105</v>
      </c>
      <c r="J3123" s="11" t="str">
        <f t="shared" si="275"/>
        <v>IC.IT.232008</v>
      </c>
      <c r="K3123" s="2" t="s">
        <v>1192</v>
      </c>
      <c r="L3123" t="str">
        <f t="shared" si="276"/>
        <v>Spine</v>
      </c>
      <c r="M3123" s="12" t="str">
        <f t="shared" si="277"/>
        <v>PI.IC.IT.232008.01</v>
      </c>
      <c r="N3123" s="12"/>
      <c r="O3123" s="12" t="str">
        <f t="shared" si="278"/>
        <v>PH.IC.IT.232008.01</v>
      </c>
      <c r="Q3123" s="12" t="str">
        <f t="shared" si="279"/>
        <v>CL.IC.IT.232008.01</v>
      </c>
    </row>
    <row r="3124" spans="1:17" ht="15">
      <c r="A3124" s="25" t="s">
        <v>4089</v>
      </c>
      <c r="B3124" s="25"/>
      <c r="C3124" s="22" t="s">
        <v>5753</v>
      </c>
      <c r="D3124" s="25"/>
      <c r="E3124" s="2" t="s">
        <v>6396</v>
      </c>
      <c r="F3124" s="25" t="s">
        <v>4781</v>
      </c>
      <c r="G3124" s="25" t="s">
        <v>4802</v>
      </c>
      <c r="H3124" s="22" t="s">
        <v>1551</v>
      </c>
      <c r="I3124" s="25" t="s">
        <v>4802</v>
      </c>
      <c r="J3124" s="11" t="str">
        <f t="shared" si="275"/>
        <v>IC.IT.232009</v>
      </c>
      <c r="K3124" s="2" t="s">
        <v>1192</v>
      </c>
      <c r="L3124" t="str">
        <f t="shared" si="276"/>
        <v>Scapula</v>
      </c>
      <c r="M3124" s="12" t="str">
        <f t="shared" si="277"/>
        <v>PI.IC.IT.232009.01</v>
      </c>
      <c r="N3124" s="12"/>
      <c r="O3124" s="12" t="str">
        <f t="shared" si="278"/>
        <v>PH.IC.IT.232009.01</v>
      </c>
      <c r="Q3124" s="12" t="str">
        <f t="shared" si="279"/>
        <v>CL.IC.IT.232009.01</v>
      </c>
    </row>
    <row r="3125" spans="1:17" ht="15">
      <c r="A3125" s="25" t="s">
        <v>4089</v>
      </c>
      <c r="B3125" s="25"/>
      <c r="C3125" s="22" t="s">
        <v>5753</v>
      </c>
      <c r="D3125" s="25" t="s">
        <v>5114</v>
      </c>
      <c r="E3125" s="2" t="s">
        <v>5577</v>
      </c>
      <c r="F3125" s="25" t="s">
        <v>4782</v>
      </c>
      <c r="G3125" s="25" t="s">
        <v>1937</v>
      </c>
      <c r="H3125" s="22" t="s">
        <v>1396</v>
      </c>
      <c r="I3125" s="25" t="s">
        <v>1937</v>
      </c>
      <c r="J3125" s="11" t="str">
        <f t="shared" si="275"/>
        <v>IC.IT.232101</v>
      </c>
      <c r="K3125" s="2" t="s">
        <v>1192</v>
      </c>
      <c r="L3125" t="str">
        <f t="shared" si="276"/>
        <v>Pink</v>
      </c>
      <c r="M3125" s="12" t="str">
        <f t="shared" si="277"/>
        <v>PI.IC.IT.232101.01</v>
      </c>
      <c r="N3125" s="12"/>
      <c r="O3125" s="12" t="str">
        <f t="shared" si="278"/>
        <v>PH.IC.IT.232101.01</v>
      </c>
      <c r="Q3125" s="12" t="str">
        <f t="shared" si="279"/>
        <v>CL.IC.IT.232101.01</v>
      </c>
    </row>
    <row r="3126" spans="1:17" ht="15">
      <c r="A3126" s="25" t="s">
        <v>4089</v>
      </c>
      <c r="B3126" s="25"/>
      <c r="C3126" s="22" t="s">
        <v>5753</v>
      </c>
      <c r="D3126" s="25"/>
      <c r="E3126" s="2" t="s">
        <v>5577</v>
      </c>
      <c r="F3126" s="25" t="s">
        <v>4782</v>
      </c>
      <c r="G3126" s="25" t="s">
        <v>1560</v>
      </c>
      <c r="H3126" s="22" t="s">
        <v>1398</v>
      </c>
      <c r="I3126" s="25" t="s">
        <v>1560</v>
      </c>
      <c r="J3126" s="11" t="str">
        <f t="shared" si="275"/>
        <v>IC.IT.232102</v>
      </c>
      <c r="K3126" s="2" t="s">
        <v>1192</v>
      </c>
      <c r="L3126" t="str">
        <f t="shared" si="276"/>
        <v>Red</v>
      </c>
      <c r="M3126" s="12" t="str">
        <f t="shared" si="277"/>
        <v>PI.IC.IT.232102.01</v>
      </c>
      <c r="N3126" s="12"/>
      <c r="O3126" s="12" t="str">
        <f t="shared" si="278"/>
        <v>PH.IC.IT.232102.01</v>
      </c>
      <c r="Q3126" s="12" t="str">
        <f t="shared" si="279"/>
        <v>CL.IC.IT.232102.01</v>
      </c>
    </row>
    <row r="3127" spans="1:17" ht="15">
      <c r="A3127" s="25" t="s">
        <v>4089</v>
      </c>
      <c r="B3127" s="25"/>
      <c r="C3127" s="22" t="s">
        <v>5753</v>
      </c>
      <c r="D3127" s="25"/>
      <c r="E3127" s="2" t="s">
        <v>5577</v>
      </c>
      <c r="F3127" s="25" t="s">
        <v>4782</v>
      </c>
      <c r="G3127" s="25" t="s">
        <v>2103</v>
      </c>
      <c r="H3127" s="22" t="s">
        <v>1400</v>
      </c>
      <c r="I3127" s="25" t="s">
        <v>2103</v>
      </c>
      <c r="J3127" s="11" t="str">
        <f t="shared" si="275"/>
        <v>IC.IT.232103</v>
      </c>
      <c r="K3127" s="2" t="s">
        <v>1192</v>
      </c>
      <c r="L3127" t="str">
        <f t="shared" si="276"/>
        <v>Yellow</v>
      </c>
      <c r="M3127" s="12" t="str">
        <f t="shared" si="277"/>
        <v>PI.IC.IT.232103.01</v>
      </c>
      <c r="N3127" s="12"/>
      <c r="O3127" s="12" t="str">
        <f t="shared" si="278"/>
        <v>PH.IC.IT.232103.01</v>
      </c>
      <c r="Q3127" s="12" t="str">
        <f t="shared" si="279"/>
        <v>CL.IC.IT.232103.01</v>
      </c>
    </row>
    <row r="3128" spans="1:17" ht="15">
      <c r="A3128" s="25" t="s">
        <v>4089</v>
      </c>
      <c r="B3128" s="25"/>
      <c r="C3128" s="22" t="s">
        <v>5753</v>
      </c>
      <c r="D3128" s="25"/>
      <c r="E3128" s="2" t="s">
        <v>5577</v>
      </c>
      <c r="F3128" s="25" t="s">
        <v>4782</v>
      </c>
      <c r="G3128" s="25" t="s">
        <v>3124</v>
      </c>
      <c r="H3128" s="22" t="s">
        <v>1402</v>
      </c>
      <c r="I3128" s="25" t="s">
        <v>3124</v>
      </c>
      <c r="J3128" s="11" t="str">
        <f t="shared" si="275"/>
        <v>IC.IT.232104</v>
      </c>
      <c r="K3128" s="2" t="s">
        <v>1192</v>
      </c>
      <c r="L3128" t="str">
        <f t="shared" si="276"/>
        <v>White</v>
      </c>
      <c r="M3128" s="12" t="str">
        <f t="shared" si="277"/>
        <v>PI.IC.IT.232104.01</v>
      </c>
      <c r="N3128" s="12"/>
      <c r="O3128" s="12" t="str">
        <f t="shared" si="278"/>
        <v>PH.IC.IT.232104.01</v>
      </c>
      <c r="Q3128" s="12" t="str">
        <f t="shared" si="279"/>
        <v>CL.IC.IT.232104.01</v>
      </c>
    </row>
    <row r="3129" spans="1:17" ht="15">
      <c r="A3129" s="25" t="s">
        <v>4089</v>
      </c>
      <c r="B3129" s="25"/>
      <c r="C3129" s="22" t="s">
        <v>5753</v>
      </c>
      <c r="D3129" s="25"/>
      <c r="E3129" s="2" t="s">
        <v>5577</v>
      </c>
      <c r="F3129" s="25" t="s">
        <v>4782</v>
      </c>
      <c r="G3129" s="25" t="s">
        <v>4944</v>
      </c>
      <c r="H3129" s="22" t="s">
        <v>1404</v>
      </c>
      <c r="I3129" s="25" t="s">
        <v>4944</v>
      </c>
      <c r="J3129" s="11" t="str">
        <f t="shared" si="275"/>
        <v>IC.IT.232105</v>
      </c>
      <c r="K3129" s="2" t="s">
        <v>1192</v>
      </c>
      <c r="L3129" t="str">
        <f t="shared" si="276"/>
        <v>Gray</v>
      </c>
      <c r="M3129" s="12" t="str">
        <f t="shared" si="277"/>
        <v>PI.IC.IT.232105.01</v>
      </c>
      <c r="N3129" s="12"/>
      <c r="O3129" s="12" t="str">
        <f t="shared" si="278"/>
        <v>PH.IC.IT.232105.01</v>
      </c>
      <c r="Q3129" s="12" t="str">
        <f t="shared" si="279"/>
        <v>CL.IC.IT.232105.01</v>
      </c>
    </row>
    <row r="3130" spans="1:17" ht="15">
      <c r="A3130" s="25" t="s">
        <v>4089</v>
      </c>
      <c r="B3130" s="25"/>
      <c r="C3130" s="22" t="s">
        <v>5753</v>
      </c>
      <c r="D3130" s="25"/>
      <c r="E3130" s="2" t="s">
        <v>5577</v>
      </c>
      <c r="F3130" s="25" t="s">
        <v>4782</v>
      </c>
      <c r="G3130" s="25" t="s">
        <v>1436</v>
      </c>
      <c r="H3130" s="22" t="s">
        <v>1406</v>
      </c>
      <c r="I3130" s="25" t="s">
        <v>1436</v>
      </c>
      <c r="J3130" s="11" t="str">
        <f t="shared" si="275"/>
        <v>IC.IT.232106</v>
      </c>
      <c r="K3130" s="2" t="s">
        <v>1192</v>
      </c>
      <c r="L3130" t="str">
        <f t="shared" si="276"/>
        <v>Tan</v>
      </c>
      <c r="M3130" s="12" t="str">
        <f t="shared" si="277"/>
        <v>PI.IC.IT.232106.01</v>
      </c>
      <c r="N3130" s="12"/>
      <c r="O3130" s="12" t="str">
        <f t="shared" si="278"/>
        <v>PH.IC.IT.232106.01</v>
      </c>
      <c r="Q3130" s="12" t="str">
        <f t="shared" si="279"/>
        <v>CL.IC.IT.232106.01</v>
      </c>
    </row>
    <row r="3131" spans="1:17" ht="15">
      <c r="A3131" s="25" t="s">
        <v>4089</v>
      </c>
      <c r="B3131" s="25"/>
      <c r="C3131" s="22" t="s">
        <v>5753</v>
      </c>
      <c r="D3131" s="25"/>
      <c r="E3131" s="2" t="s">
        <v>5577</v>
      </c>
      <c r="F3131" s="25" t="s">
        <v>4782</v>
      </c>
      <c r="G3131" s="25" t="s">
        <v>1434</v>
      </c>
      <c r="H3131" s="22" t="s">
        <v>1419</v>
      </c>
      <c r="I3131" s="25" t="s">
        <v>1434</v>
      </c>
      <c r="J3131" s="11" t="str">
        <f t="shared" si="275"/>
        <v>IC.IT.232107</v>
      </c>
      <c r="K3131" s="2" t="s">
        <v>1192</v>
      </c>
      <c r="L3131" t="str">
        <f t="shared" si="276"/>
        <v>Green</v>
      </c>
      <c r="M3131" s="12" t="str">
        <f t="shared" si="277"/>
        <v>PI.IC.IT.232107.01</v>
      </c>
      <c r="N3131" s="12"/>
      <c r="O3131" s="12" t="str">
        <f t="shared" si="278"/>
        <v>PH.IC.IT.232107.01</v>
      </c>
      <c r="Q3131" s="12" t="str">
        <f t="shared" si="279"/>
        <v>CL.IC.IT.232107.01</v>
      </c>
    </row>
    <row r="3132" spans="1:17" ht="15">
      <c r="A3132" s="25" t="s">
        <v>4089</v>
      </c>
      <c r="B3132" s="25"/>
      <c r="C3132" s="22" t="s">
        <v>5753</v>
      </c>
      <c r="D3132" s="25"/>
      <c r="E3132" s="2" t="s">
        <v>5577</v>
      </c>
      <c r="F3132" s="25" t="s">
        <v>4782</v>
      </c>
      <c r="G3132" s="25" t="s">
        <v>2618</v>
      </c>
      <c r="H3132" s="22" t="s">
        <v>1550</v>
      </c>
      <c r="I3132" s="25" t="s">
        <v>2618</v>
      </c>
      <c r="J3132" s="11" t="str">
        <f t="shared" si="275"/>
        <v>IC.IT.232108</v>
      </c>
      <c r="K3132" s="2" t="s">
        <v>1192</v>
      </c>
      <c r="L3132" t="str">
        <f t="shared" si="276"/>
        <v>Black</v>
      </c>
      <c r="M3132" s="12" t="str">
        <f t="shared" si="277"/>
        <v>PI.IC.IT.232108.01</v>
      </c>
      <c r="N3132" s="12"/>
      <c r="O3132" s="12" t="str">
        <f t="shared" si="278"/>
        <v>PH.IC.IT.232108.01</v>
      </c>
      <c r="Q3132" s="12" t="str">
        <f t="shared" si="279"/>
        <v>CL.IC.IT.232108.01</v>
      </c>
    </row>
    <row r="3133" spans="1:17" ht="15">
      <c r="A3133" s="25" t="s">
        <v>4089</v>
      </c>
      <c r="B3133" s="25"/>
      <c r="C3133" s="22" t="s">
        <v>5753</v>
      </c>
      <c r="D3133" s="25" t="s">
        <v>5116</v>
      </c>
      <c r="E3133" s="2" t="s">
        <v>5751</v>
      </c>
      <c r="F3133" s="25" t="s">
        <v>4783</v>
      </c>
      <c r="G3133" s="25" t="s">
        <v>4947</v>
      </c>
      <c r="H3133" s="22" t="s">
        <v>1396</v>
      </c>
      <c r="I3133" s="25" t="s">
        <v>4808</v>
      </c>
      <c r="J3133" s="11" t="str">
        <f t="shared" si="275"/>
        <v>IC.IT.232201</v>
      </c>
      <c r="K3133" s="2" t="s">
        <v>1192</v>
      </c>
      <c r="L3133" t="str">
        <f t="shared" si="276"/>
        <v xml:space="preserve">      Present on admit: specify date</v>
      </c>
      <c r="M3133" s="12" t="str">
        <f t="shared" si="277"/>
        <v>PI.IC.IT.232201.01</v>
      </c>
      <c r="N3133" s="12"/>
      <c r="O3133" s="12" t="str">
        <f t="shared" si="278"/>
        <v>PH.IC.IT.232201.01</v>
      </c>
      <c r="Q3133" s="12" t="str">
        <f t="shared" si="279"/>
        <v>CL.IC.IT.232201.01</v>
      </c>
    </row>
    <row r="3134" spans="1:17" ht="15">
      <c r="A3134" s="25" t="s">
        <v>4089</v>
      </c>
      <c r="B3134" s="25"/>
      <c r="C3134" s="22" t="s">
        <v>5753</v>
      </c>
      <c r="D3134" s="25"/>
      <c r="E3134" s="2" t="s">
        <v>5751</v>
      </c>
      <c r="F3134" s="25" t="s">
        <v>4783</v>
      </c>
      <c r="G3134" s="25" t="s">
        <v>4809</v>
      </c>
      <c r="H3134" s="22" t="s">
        <v>1398</v>
      </c>
      <c r="I3134" s="25" t="s">
        <v>4810</v>
      </c>
      <c r="J3134" s="11" t="str">
        <f t="shared" si="275"/>
        <v>IC.IT.232202</v>
      </c>
      <c r="K3134" s="2" t="s">
        <v>1192</v>
      </c>
      <c r="L3134" t="str">
        <f t="shared" si="276"/>
        <v xml:space="preserve">      Noted at this time: specify date</v>
      </c>
      <c r="M3134" s="12" t="str">
        <f t="shared" si="277"/>
        <v>PI.IC.IT.232202.01</v>
      </c>
      <c r="N3134" s="12"/>
      <c r="O3134" s="12" t="str">
        <f t="shared" si="278"/>
        <v>PH.IC.IT.232202.01</v>
      </c>
      <c r="Q3134" s="12" t="str">
        <f t="shared" si="279"/>
        <v>CL.IC.IT.232202.01</v>
      </c>
    </row>
    <row r="3135" spans="1:17" ht="15">
      <c r="A3135" s="25" t="s">
        <v>4089</v>
      </c>
      <c r="B3135" s="25"/>
      <c r="C3135" s="22" t="s">
        <v>5753</v>
      </c>
      <c r="D3135" s="25" t="s">
        <v>4838</v>
      </c>
      <c r="E3135" s="2" t="s">
        <v>5753</v>
      </c>
      <c r="F3135" s="25" t="s">
        <v>4783</v>
      </c>
      <c r="G3135" s="25" t="s">
        <v>4812</v>
      </c>
      <c r="H3135" s="22" t="s">
        <v>1396</v>
      </c>
      <c r="I3135" s="25" t="s">
        <v>4813</v>
      </c>
      <c r="J3135" s="11" t="str">
        <f t="shared" si="275"/>
        <v>IC.IT.232301</v>
      </c>
      <c r="K3135" s="2" t="s">
        <v>1192</v>
      </c>
      <c r="L3135" t="str">
        <f t="shared" si="276"/>
        <v xml:space="preserve">      Stage I: intact skin non-blanchable redness</v>
      </c>
      <c r="M3135" s="12" t="str">
        <f t="shared" si="277"/>
        <v>PI.IC.IT.232301.01</v>
      </c>
      <c r="N3135" s="12"/>
      <c r="O3135" s="12" t="str">
        <f t="shared" si="278"/>
        <v>PH.IC.IT.232301.01</v>
      </c>
      <c r="Q3135" s="12" t="str">
        <f t="shared" si="279"/>
        <v>CL.IC.IT.232301.01</v>
      </c>
    </row>
    <row r="3136" spans="1:17" ht="15">
      <c r="A3136" s="25" t="s">
        <v>4089</v>
      </c>
      <c r="B3136" s="25"/>
      <c r="C3136" s="22" t="s">
        <v>5753</v>
      </c>
      <c r="D3136" s="25"/>
      <c r="E3136" s="2" t="s">
        <v>5753</v>
      </c>
      <c r="F3136" s="25" t="s">
        <v>4783</v>
      </c>
      <c r="G3136" s="25" t="s">
        <v>4814</v>
      </c>
      <c r="H3136" s="22" t="s">
        <v>1398</v>
      </c>
      <c r="I3136" s="25" t="s">
        <v>4815</v>
      </c>
      <c r="J3136" s="11" t="str">
        <f t="shared" si="275"/>
        <v>IC.IT.232302</v>
      </c>
      <c r="K3136" s="2" t="s">
        <v>1192</v>
      </c>
      <c r="L3136" t="str">
        <f t="shared" si="276"/>
        <v xml:space="preserve">      Stage II: partial thickness or blister</v>
      </c>
      <c r="M3136" s="12" t="str">
        <f t="shared" si="277"/>
        <v>PI.IC.IT.232302.01</v>
      </c>
      <c r="N3136" s="12"/>
      <c r="O3136" s="12" t="str">
        <f t="shared" si="278"/>
        <v>PH.IC.IT.232302.01</v>
      </c>
      <c r="Q3136" s="12" t="str">
        <f t="shared" si="279"/>
        <v>CL.IC.IT.232302.01</v>
      </c>
    </row>
    <row r="3137" spans="1:17" ht="15">
      <c r="A3137" s="25" t="s">
        <v>4089</v>
      </c>
      <c r="B3137" s="25"/>
      <c r="C3137" s="22" t="s">
        <v>5753</v>
      </c>
      <c r="D3137" s="25"/>
      <c r="E3137" s="2" t="s">
        <v>5753</v>
      </c>
      <c r="F3137" s="25" t="s">
        <v>4783</v>
      </c>
      <c r="G3137" s="25" t="s">
        <v>4958</v>
      </c>
      <c r="H3137" s="22" t="s">
        <v>1400</v>
      </c>
      <c r="I3137" s="25" t="s">
        <v>4959</v>
      </c>
      <c r="J3137" s="11" t="str">
        <f t="shared" si="275"/>
        <v>IC.IT.232303</v>
      </c>
      <c r="K3137" s="2" t="s">
        <v>1192</v>
      </c>
      <c r="L3137" t="str">
        <f t="shared" si="276"/>
        <v xml:space="preserve">      Stage III: full thickness, subcutaneous fat seen</v>
      </c>
      <c r="M3137" s="12" t="str">
        <f t="shared" si="277"/>
        <v>PI.IC.IT.232303.01</v>
      </c>
      <c r="N3137" s="12"/>
      <c r="O3137" s="12" t="str">
        <f t="shared" si="278"/>
        <v>PH.IC.IT.232303.01</v>
      </c>
      <c r="Q3137" s="12" t="str">
        <f t="shared" si="279"/>
        <v>CL.IC.IT.232303.01</v>
      </c>
    </row>
    <row r="3138" spans="1:17" ht="15">
      <c r="A3138" s="25" t="s">
        <v>4089</v>
      </c>
      <c r="B3138" s="25"/>
      <c r="C3138" s="22" t="s">
        <v>5753</v>
      </c>
      <c r="D3138" s="25"/>
      <c r="E3138" s="2" t="s">
        <v>5753</v>
      </c>
      <c r="F3138" s="25" t="s">
        <v>4783</v>
      </c>
      <c r="G3138" s="25" t="s">
        <v>195</v>
      </c>
      <c r="H3138" s="22" t="s">
        <v>1402</v>
      </c>
      <c r="I3138" s="25" t="s">
        <v>4960</v>
      </c>
      <c r="J3138" s="11" t="str">
        <f t="shared" si="275"/>
        <v>IC.IT.232304</v>
      </c>
      <c r="K3138" s="2" t="s">
        <v>1192</v>
      </c>
      <c r="L3138" t="str">
        <f t="shared" si="276"/>
        <v xml:space="preserve">      Stage IV: full thickness bone, tendon or muscle seen</v>
      </c>
      <c r="M3138" s="12" t="str">
        <f t="shared" si="277"/>
        <v>PI.IC.IT.232304.01</v>
      </c>
      <c r="N3138" s="12"/>
      <c r="O3138" s="12" t="str">
        <f t="shared" si="278"/>
        <v>PH.IC.IT.232304.01</v>
      </c>
      <c r="Q3138" s="12" t="str">
        <f t="shared" si="279"/>
        <v>CL.IC.IT.232304.01</v>
      </c>
    </row>
    <row r="3139" spans="1:17" ht="15">
      <c r="A3139" s="25" t="s">
        <v>4089</v>
      </c>
      <c r="B3139" s="25"/>
      <c r="C3139" s="22" t="s">
        <v>5753</v>
      </c>
      <c r="D3139" s="25"/>
      <c r="E3139" s="2" t="s">
        <v>5753</v>
      </c>
      <c r="F3139" s="25" t="s">
        <v>4783</v>
      </c>
      <c r="G3139" s="25" t="s">
        <v>5121</v>
      </c>
      <c r="H3139" s="22" t="s">
        <v>1404</v>
      </c>
      <c r="I3139" s="25" t="s">
        <v>5122</v>
      </c>
      <c r="J3139" s="11" t="str">
        <f t="shared" si="275"/>
        <v>IC.IT.232305</v>
      </c>
      <c r="K3139" s="2" t="s">
        <v>1192</v>
      </c>
      <c r="L3139" t="str">
        <f t="shared" si="276"/>
        <v xml:space="preserve">      Suspected Deep Tissue Injury</v>
      </c>
      <c r="M3139" s="12" t="str">
        <f t="shared" si="277"/>
        <v>PI.IC.IT.232305.01</v>
      </c>
      <c r="N3139" s="12"/>
      <c r="O3139" s="12" t="str">
        <f t="shared" si="278"/>
        <v>PH.IC.IT.232305.01</v>
      </c>
      <c r="Q3139" s="12" t="str">
        <f t="shared" si="279"/>
        <v>CL.IC.IT.232305.01</v>
      </c>
    </row>
    <row r="3140" spans="1:17" ht="15">
      <c r="A3140" s="25" t="s">
        <v>4089</v>
      </c>
      <c r="B3140" s="25"/>
      <c r="C3140" s="22" t="s">
        <v>5753</v>
      </c>
      <c r="D3140" s="25"/>
      <c r="E3140" s="2" t="s">
        <v>5753</v>
      </c>
      <c r="F3140" s="25" t="s">
        <v>4783</v>
      </c>
      <c r="G3140" s="25" t="s">
        <v>5123</v>
      </c>
      <c r="H3140" s="22" t="s">
        <v>1406</v>
      </c>
      <c r="I3140" s="25" t="s">
        <v>5124</v>
      </c>
      <c r="J3140" s="11" t="str">
        <f t="shared" si="275"/>
        <v>IC.IT.232306</v>
      </c>
      <c r="K3140" s="2" t="s">
        <v>1192</v>
      </c>
      <c r="L3140" t="str">
        <f t="shared" si="276"/>
        <v xml:space="preserve">      Unstageable: covered by slough or eschar</v>
      </c>
      <c r="M3140" s="12" t="str">
        <f t="shared" si="277"/>
        <v>PI.IC.IT.232306.01</v>
      </c>
      <c r="N3140" s="12"/>
      <c r="O3140" s="12" t="str">
        <f t="shared" si="278"/>
        <v>PH.IC.IT.232306.01</v>
      </c>
      <c r="Q3140" s="12" t="str">
        <f t="shared" si="279"/>
        <v>CL.IC.IT.232306.01</v>
      </c>
    </row>
    <row r="3141" spans="1:17" ht="15">
      <c r="A3141" s="25" t="s">
        <v>4089</v>
      </c>
      <c r="B3141" s="25"/>
      <c r="C3141" s="22" t="s">
        <v>5753</v>
      </c>
      <c r="D3141" s="25" t="s">
        <v>4707</v>
      </c>
      <c r="E3141" s="2" t="s">
        <v>6583</v>
      </c>
      <c r="F3141" s="25" t="s">
        <v>4784</v>
      </c>
      <c r="G3141" s="25" t="s">
        <v>1001</v>
      </c>
      <c r="H3141" s="22" t="s">
        <v>1396</v>
      </c>
      <c r="I3141" s="25" t="s">
        <v>1001</v>
      </c>
      <c r="J3141" s="11" t="str">
        <f t="shared" si="275"/>
        <v>IC.IT.232401</v>
      </c>
      <c r="K3141" s="2" t="s">
        <v>1192</v>
      </c>
      <c r="L3141" t="str">
        <f t="shared" si="276"/>
        <v>None</v>
      </c>
      <c r="M3141" s="12" t="str">
        <f t="shared" si="277"/>
        <v>PI.IC.IT.232401.01</v>
      </c>
      <c r="N3141" s="12"/>
      <c r="O3141" s="12" t="str">
        <f t="shared" si="278"/>
        <v>PH.IC.IT.232401.01</v>
      </c>
      <c r="Q3141" s="12" t="str">
        <f t="shared" si="279"/>
        <v>CL.IC.IT.232401.01</v>
      </c>
    </row>
    <row r="3142" spans="1:17" ht="15">
      <c r="A3142" s="25" t="s">
        <v>4089</v>
      </c>
      <c r="B3142" s="25"/>
      <c r="C3142" s="22" t="s">
        <v>5753</v>
      </c>
      <c r="D3142" s="25"/>
      <c r="E3142" s="2" t="s">
        <v>6583</v>
      </c>
      <c r="F3142" s="25" t="s">
        <v>4784</v>
      </c>
      <c r="G3142" s="25" t="s">
        <v>4722</v>
      </c>
      <c r="H3142" s="22" t="s">
        <v>1398</v>
      </c>
      <c r="I3142" s="25" t="s">
        <v>4723</v>
      </c>
      <c r="J3142" s="11" t="str">
        <f t="shared" si="275"/>
        <v>IC.IT.232402</v>
      </c>
      <c r="K3142" s="2" t="s">
        <v>1192</v>
      </c>
      <c r="L3142" t="str">
        <f t="shared" si="276"/>
        <v>Subcutaneous tissue</v>
      </c>
      <c r="M3142" s="12" t="str">
        <f t="shared" si="277"/>
        <v>PI.IC.IT.232402.01</v>
      </c>
      <c r="N3142" s="12"/>
      <c r="O3142" s="12" t="str">
        <f t="shared" si="278"/>
        <v>PH.IC.IT.232402.01</v>
      </c>
      <c r="Q3142" s="12" t="str">
        <f t="shared" si="279"/>
        <v>CL.IC.IT.232402.01</v>
      </c>
    </row>
    <row r="3143" spans="1:17" ht="15">
      <c r="A3143" s="25" t="s">
        <v>4089</v>
      </c>
      <c r="B3143" s="25"/>
      <c r="C3143" s="22" t="s">
        <v>5753</v>
      </c>
      <c r="D3143" s="25"/>
      <c r="E3143" s="2" t="s">
        <v>6583</v>
      </c>
      <c r="F3143" s="25" t="s">
        <v>4784</v>
      </c>
      <c r="G3143" s="25" t="s">
        <v>4596</v>
      </c>
      <c r="H3143" s="22" t="s">
        <v>1400</v>
      </c>
      <c r="I3143" s="25" t="s">
        <v>4596</v>
      </c>
      <c r="J3143" s="11" t="str">
        <f t="shared" si="275"/>
        <v>IC.IT.232403</v>
      </c>
      <c r="K3143" s="2" t="s">
        <v>1192</v>
      </c>
      <c r="L3143" t="str">
        <f t="shared" si="276"/>
        <v>Fascia</v>
      </c>
      <c r="M3143" s="12" t="str">
        <f t="shared" si="277"/>
        <v>PI.IC.IT.232403.01</v>
      </c>
      <c r="N3143" s="12"/>
      <c r="O3143" s="12" t="str">
        <f t="shared" si="278"/>
        <v>PH.IC.IT.232403.01</v>
      </c>
      <c r="Q3143" s="12" t="str">
        <f t="shared" si="279"/>
        <v>CL.IC.IT.232403.01</v>
      </c>
    </row>
    <row r="3144" spans="1:17" ht="15">
      <c r="A3144" s="25" t="s">
        <v>4089</v>
      </c>
      <c r="B3144" s="25"/>
      <c r="C3144" s="22" t="s">
        <v>5753</v>
      </c>
      <c r="D3144" s="25"/>
      <c r="E3144" s="2" t="s">
        <v>6583</v>
      </c>
      <c r="F3144" s="25" t="s">
        <v>4784</v>
      </c>
      <c r="G3144" s="25" t="s">
        <v>4597</v>
      </c>
      <c r="H3144" s="22" t="s">
        <v>1402</v>
      </c>
      <c r="I3144" s="25" t="s">
        <v>4597</v>
      </c>
      <c r="J3144" s="11" t="str">
        <f t="shared" si="275"/>
        <v>IC.IT.232404</v>
      </c>
      <c r="K3144" s="2" t="s">
        <v>1192</v>
      </c>
      <c r="L3144" t="str">
        <f t="shared" si="276"/>
        <v>Pins</v>
      </c>
      <c r="M3144" s="12" t="str">
        <f t="shared" si="277"/>
        <v>PI.IC.IT.232404.01</v>
      </c>
      <c r="N3144" s="12"/>
      <c r="O3144" s="12" t="str">
        <f t="shared" si="278"/>
        <v>PH.IC.IT.232404.01</v>
      </c>
      <c r="Q3144" s="12" t="str">
        <f t="shared" si="279"/>
        <v>CL.IC.IT.232404.01</v>
      </c>
    </row>
    <row r="3145" spans="1:17" ht="15">
      <c r="A3145" s="25" t="s">
        <v>4089</v>
      </c>
      <c r="B3145" s="25"/>
      <c r="C3145" s="22" t="s">
        <v>5753</v>
      </c>
      <c r="D3145" s="25"/>
      <c r="E3145" s="2" t="s">
        <v>6583</v>
      </c>
      <c r="F3145" s="25" t="s">
        <v>4784</v>
      </c>
      <c r="G3145" s="25" t="s">
        <v>1213</v>
      </c>
      <c r="H3145" s="22" t="s">
        <v>1404</v>
      </c>
      <c r="I3145" s="25" t="s">
        <v>1213</v>
      </c>
      <c r="J3145" s="11" t="str">
        <f t="shared" si="275"/>
        <v>IC.IT.232405</v>
      </c>
      <c r="K3145" s="2" t="s">
        <v>1192</v>
      </c>
      <c r="L3145" t="str">
        <f t="shared" si="276"/>
        <v>Prosthesis</v>
      </c>
      <c r="M3145" s="12" t="str">
        <f t="shared" si="277"/>
        <v>PI.IC.IT.232405.01</v>
      </c>
      <c r="N3145" s="12"/>
      <c r="O3145" s="12" t="str">
        <f t="shared" si="278"/>
        <v>PH.IC.IT.232405.01</v>
      </c>
      <c r="Q3145" s="12" t="str">
        <f t="shared" si="279"/>
        <v>CL.IC.IT.232405.01</v>
      </c>
    </row>
    <row r="3146" spans="1:17" ht="15">
      <c r="A3146" s="25" t="s">
        <v>4089</v>
      </c>
      <c r="B3146" s="25"/>
      <c r="C3146" s="22" t="s">
        <v>5753</v>
      </c>
      <c r="D3146" s="25"/>
      <c r="E3146" s="2" t="s">
        <v>6583</v>
      </c>
      <c r="F3146" s="25" t="s">
        <v>4784</v>
      </c>
      <c r="G3146" s="25" t="s">
        <v>4598</v>
      </c>
      <c r="H3146" s="22" t="s">
        <v>1406</v>
      </c>
      <c r="I3146" s="25" t="s">
        <v>4598</v>
      </c>
      <c r="J3146" s="11" t="str">
        <f t="shared" si="275"/>
        <v>IC.IT.232406</v>
      </c>
      <c r="K3146" s="2" t="s">
        <v>1192</v>
      </c>
      <c r="L3146" t="str">
        <f t="shared" si="276"/>
        <v>Tendon</v>
      </c>
      <c r="M3146" s="12" t="str">
        <f t="shared" si="277"/>
        <v>PI.IC.IT.232406.01</v>
      </c>
      <c r="N3146" s="12"/>
      <c r="O3146" s="12" t="str">
        <f t="shared" si="278"/>
        <v>PH.IC.IT.232406.01</v>
      </c>
      <c r="Q3146" s="12" t="str">
        <f t="shared" si="279"/>
        <v>CL.IC.IT.232406.01</v>
      </c>
    </row>
    <row r="3147" spans="1:17" ht="15">
      <c r="A3147" s="25" t="s">
        <v>4089</v>
      </c>
      <c r="B3147" s="25"/>
      <c r="C3147" s="22" t="s">
        <v>5753</v>
      </c>
      <c r="D3147" s="25"/>
      <c r="E3147" s="2" t="s">
        <v>6583</v>
      </c>
      <c r="F3147" s="25" t="s">
        <v>4784</v>
      </c>
      <c r="G3147" s="25" t="s">
        <v>4599</v>
      </c>
      <c r="H3147" s="22" t="s">
        <v>1419</v>
      </c>
      <c r="I3147" s="25" t="s">
        <v>4599</v>
      </c>
      <c r="J3147" s="11" t="str">
        <f t="shared" si="275"/>
        <v>IC.IT.232407</v>
      </c>
      <c r="K3147" s="2" t="s">
        <v>1192</v>
      </c>
      <c r="L3147" t="str">
        <f t="shared" si="276"/>
        <v>Bone</v>
      </c>
      <c r="M3147" s="12" t="str">
        <f t="shared" si="277"/>
        <v>PI.IC.IT.232407.01</v>
      </c>
      <c r="N3147" s="12"/>
      <c r="O3147" s="12" t="str">
        <f t="shared" si="278"/>
        <v>PH.IC.IT.232407.01</v>
      </c>
      <c r="Q3147" s="12" t="str">
        <f t="shared" si="279"/>
        <v>CL.IC.IT.232407.01</v>
      </c>
    </row>
    <row r="3148" spans="1:17" ht="15">
      <c r="A3148" s="25" t="s">
        <v>4089</v>
      </c>
      <c r="B3148" s="25"/>
      <c r="C3148" s="22" t="s">
        <v>5753</v>
      </c>
      <c r="D3148" s="25"/>
      <c r="E3148" s="2" t="s">
        <v>6583</v>
      </c>
      <c r="F3148" s="25" t="s">
        <v>4784</v>
      </c>
      <c r="G3148" s="25" t="s">
        <v>4759</v>
      </c>
      <c r="H3148" s="22" t="s">
        <v>1550</v>
      </c>
      <c r="I3148" s="25" t="s">
        <v>4760</v>
      </c>
      <c r="J3148" s="11" t="str">
        <f t="shared" si="275"/>
        <v>IC.IT.232408</v>
      </c>
      <c r="K3148" s="2" t="s">
        <v>1192</v>
      </c>
      <c r="L3148" t="str">
        <f t="shared" si="276"/>
        <v>Joint capsule</v>
      </c>
      <c r="M3148" s="12" t="str">
        <f t="shared" si="277"/>
        <v>PI.IC.IT.232408.01</v>
      </c>
      <c r="N3148" s="12"/>
      <c r="O3148" s="12" t="str">
        <f t="shared" si="278"/>
        <v>PH.IC.IT.232408.01</v>
      </c>
      <c r="Q3148" s="12" t="str">
        <f t="shared" si="279"/>
        <v>CL.IC.IT.232408.01</v>
      </c>
    </row>
    <row r="3149" spans="1:17" ht="15">
      <c r="A3149" s="25" t="s">
        <v>4089</v>
      </c>
      <c r="B3149" s="25"/>
      <c r="C3149" s="22" t="s">
        <v>5753</v>
      </c>
      <c r="D3149" s="25" t="s">
        <v>3097</v>
      </c>
      <c r="E3149" s="2" t="s">
        <v>7711</v>
      </c>
      <c r="F3149" s="25" t="s">
        <v>4785</v>
      </c>
      <c r="G3149" s="25" t="s">
        <v>4762</v>
      </c>
      <c r="H3149" s="22" t="s">
        <v>1396</v>
      </c>
      <c r="I3149" s="25" t="s">
        <v>1001</v>
      </c>
      <c r="J3149" s="11" t="str">
        <f t="shared" si="275"/>
        <v>IC.IT.232501</v>
      </c>
      <c r="K3149" s="2" t="s">
        <v>1192</v>
      </c>
      <c r="L3149" t="str">
        <f t="shared" si="276"/>
        <v xml:space="preserve">     Stabilization none</v>
      </c>
      <c r="M3149" s="12" t="str">
        <f t="shared" si="277"/>
        <v>PI.IC.IT.232501.01</v>
      </c>
      <c r="N3149" s="12"/>
      <c r="O3149" s="12" t="str">
        <f t="shared" si="278"/>
        <v>PH.IC.IT.232501.01</v>
      </c>
      <c r="Q3149" s="12" t="str">
        <f t="shared" si="279"/>
        <v>CL.IC.IT.232501.01</v>
      </c>
    </row>
    <row r="3150" spans="1:17" ht="15">
      <c r="A3150" s="25" t="s">
        <v>4089</v>
      </c>
      <c r="B3150" s="25"/>
      <c r="C3150" s="22" t="s">
        <v>5753</v>
      </c>
      <c r="D3150" s="25"/>
      <c r="E3150" s="2" t="s">
        <v>7711</v>
      </c>
      <c r="F3150" s="25" t="s">
        <v>4785</v>
      </c>
      <c r="G3150" s="25" t="s">
        <v>4763</v>
      </c>
      <c r="H3150" s="22" t="s">
        <v>1398</v>
      </c>
      <c r="I3150" s="25" t="s">
        <v>2124</v>
      </c>
      <c r="J3150" s="11" t="str">
        <f t="shared" si="275"/>
        <v>IC.IT.232502</v>
      </c>
      <c r="K3150" s="2" t="s">
        <v>1192</v>
      </c>
      <c r="L3150" t="str">
        <f t="shared" si="276"/>
        <v xml:space="preserve">     Stabilization abdominal binder</v>
      </c>
      <c r="M3150" s="12" t="str">
        <f t="shared" si="277"/>
        <v>PI.IC.IT.232502.01</v>
      </c>
      <c r="N3150" s="12"/>
      <c r="O3150" s="12" t="str">
        <f t="shared" si="278"/>
        <v>PH.IC.IT.232502.01</v>
      </c>
      <c r="Q3150" s="12" t="str">
        <f t="shared" si="279"/>
        <v>CL.IC.IT.232502.01</v>
      </c>
    </row>
    <row r="3151" spans="1:17" ht="15">
      <c r="A3151" s="25" t="s">
        <v>4089</v>
      </c>
      <c r="B3151" s="25"/>
      <c r="C3151" s="22" t="s">
        <v>5753</v>
      </c>
      <c r="D3151" s="25"/>
      <c r="E3151" s="2" t="s">
        <v>7711</v>
      </c>
      <c r="F3151" s="25" t="s">
        <v>4785</v>
      </c>
      <c r="G3151" s="25" t="s">
        <v>4630</v>
      </c>
      <c r="H3151" s="22" t="s">
        <v>1400</v>
      </c>
      <c r="I3151" s="25" t="s">
        <v>2126</v>
      </c>
      <c r="J3151" s="11" t="str">
        <f t="shared" si="275"/>
        <v>IC.IT.232503</v>
      </c>
      <c r="K3151" s="2" t="s">
        <v>1192</v>
      </c>
      <c r="L3151" t="str">
        <f t="shared" si="276"/>
        <v xml:space="preserve">     Stabilization ace wrap</v>
      </c>
      <c r="M3151" s="12" t="str">
        <f t="shared" si="277"/>
        <v>PI.IC.IT.232503.01</v>
      </c>
      <c r="N3151" s="12"/>
      <c r="O3151" s="12" t="str">
        <f t="shared" si="278"/>
        <v>PH.IC.IT.232503.01</v>
      </c>
      <c r="Q3151" s="12" t="str">
        <f t="shared" si="279"/>
        <v>CL.IC.IT.232503.01</v>
      </c>
    </row>
    <row r="3152" spans="1:17" ht="15">
      <c r="A3152" s="25" t="s">
        <v>4089</v>
      </c>
      <c r="B3152" s="25"/>
      <c r="C3152" s="22" t="s">
        <v>5753</v>
      </c>
      <c r="D3152" s="25"/>
      <c r="E3152" s="2" t="s">
        <v>7711</v>
      </c>
      <c r="F3152" s="25" t="s">
        <v>4785</v>
      </c>
      <c r="G3152" s="25" t="s">
        <v>4892</v>
      </c>
      <c r="H3152" s="22" t="s">
        <v>1402</v>
      </c>
      <c r="I3152" s="25" t="s">
        <v>2128</v>
      </c>
      <c r="J3152" s="11" t="str">
        <f t="shared" si="275"/>
        <v>IC.IT.232504</v>
      </c>
      <c r="K3152" s="2" t="s">
        <v>1192</v>
      </c>
      <c r="L3152" t="str">
        <f t="shared" si="276"/>
        <v xml:space="preserve">     Stabilization montgomery straps</v>
      </c>
      <c r="M3152" s="12" t="str">
        <f t="shared" si="277"/>
        <v>PI.IC.IT.232504.01</v>
      </c>
      <c r="N3152" s="12"/>
      <c r="O3152" s="12" t="str">
        <f t="shared" si="278"/>
        <v>PH.IC.IT.232504.01</v>
      </c>
      <c r="Q3152" s="12" t="str">
        <f t="shared" si="279"/>
        <v>CL.IC.IT.232504.01</v>
      </c>
    </row>
    <row r="3153" spans="1:25" ht="15">
      <c r="A3153" s="25" t="s">
        <v>4089</v>
      </c>
      <c r="B3153" s="25"/>
      <c r="C3153" s="22" t="s">
        <v>5753</v>
      </c>
      <c r="D3153" s="25" t="s">
        <v>4710</v>
      </c>
      <c r="E3153" s="2" t="s">
        <v>9453</v>
      </c>
      <c r="F3153" s="25" t="s">
        <v>4785</v>
      </c>
      <c r="G3153" s="25" t="s">
        <v>4894</v>
      </c>
      <c r="H3153" s="22" t="s">
        <v>1396</v>
      </c>
      <c r="I3153" s="25" t="s">
        <v>3922</v>
      </c>
      <c r="J3153" s="11" t="str">
        <f t="shared" si="275"/>
        <v>IC.IT.232601</v>
      </c>
      <c r="K3153" s="2" t="s">
        <v>1192</v>
      </c>
      <c r="L3153" t="str">
        <f t="shared" si="276"/>
        <v xml:space="preserve">     Open wound</v>
      </c>
      <c r="M3153" s="12" t="str">
        <f t="shared" si="277"/>
        <v>PI.IC.IT.232601.01</v>
      </c>
      <c r="N3153" s="12"/>
      <c r="O3153" s="12" t="str">
        <f t="shared" si="278"/>
        <v>PH.IC.IT.232601.01</v>
      </c>
      <c r="Q3153" s="12" t="str">
        <f t="shared" si="279"/>
        <v>CL.IC.IT.232601.01</v>
      </c>
    </row>
    <row r="3154" spans="1:25" ht="15">
      <c r="A3154" s="25" t="s">
        <v>4089</v>
      </c>
      <c r="B3154" s="25"/>
      <c r="C3154" s="22" t="s">
        <v>5753</v>
      </c>
      <c r="D3154" s="25"/>
      <c r="E3154" s="2" t="s">
        <v>9453</v>
      </c>
      <c r="F3154" s="25" t="s">
        <v>4785</v>
      </c>
      <c r="G3154" s="25" t="s">
        <v>3342</v>
      </c>
      <c r="H3154" s="22" t="s">
        <v>1398</v>
      </c>
      <c r="I3154" s="25" t="s">
        <v>3343</v>
      </c>
      <c r="J3154" s="11" t="str">
        <f t="shared" si="275"/>
        <v>IC.IT.232602</v>
      </c>
      <c r="K3154" s="2" t="s">
        <v>1192</v>
      </c>
      <c r="L3154" t="str">
        <f t="shared" si="276"/>
        <v xml:space="preserve">     Sutures</v>
      </c>
      <c r="M3154" s="12" t="str">
        <f t="shared" si="277"/>
        <v>PI.IC.IT.232602.01</v>
      </c>
      <c r="N3154" s="12"/>
      <c r="O3154" s="12" t="str">
        <f t="shared" si="278"/>
        <v>PH.IC.IT.232602.01</v>
      </c>
      <c r="Q3154" s="12" t="str">
        <f t="shared" si="279"/>
        <v>CL.IC.IT.232602.01</v>
      </c>
    </row>
    <row r="3155" spans="1:25" ht="15">
      <c r="A3155" s="25" t="s">
        <v>4089</v>
      </c>
      <c r="B3155" s="25"/>
      <c r="C3155" s="22" t="s">
        <v>5753</v>
      </c>
      <c r="D3155" s="25"/>
      <c r="E3155" s="2" t="s">
        <v>9453</v>
      </c>
      <c r="F3155" s="25" t="s">
        <v>4785</v>
      </c>
      <c r="G3155" s="25" t="s">
        <v>4895</v>
      </c>
      <c r="H3155" s="22" t="s">
        <v>1400</v>
      </c>
      <c r="I3155" s="25" t="s">
        <v>3920</v>
      </c>
      <c r="J3155" s="11" t="str">
        <f t="shared" si="275"/>
        <v>IC.IT.232603</v>
      </c>
      <c r="K3155" s="2" t="s">
        <v>1192</v>
      </c>
      <c r="L3155" t="str">
        <f t="shared" si="276"/>
        <v xml:space="preserve">     Glue</v>
      </c>
      <c r="M3155" s="12" t="str">
        <f t="shared" si="277"/>
        <v>PI.IC.IT.232603.01</v>
      </c>
      <c r="N3155" s="12"/>
      <c r="O3155" s="12" t="str">
        <f t="shared" si="278"/>
        <v>PH.IC.IT.232603.01</v>
      </c>
      <c r="Q3155" s="12" t="str">
        <f t="shared" si="279"/>
        <v>CL.IC.IT.232603.01</v>
      </c>
    </row>
    <row r="3156" spans="1:25" ht="15">
      <c r="A3156" s="25" t="s">
        <v>4089</v>
      </c>
      <c r="B3156" s="25"/>
      <c r="C3156" s="22" t="s">
        <v>5753</v>
      </c>
      <c r="D3156" s="25"/>
      <c r="E3156" s="2" t="s">
        <v>9453</v>
      </c>
      <c r="F3156" s="25" t="s">
        <v>4785</v>
      </c>
      <c r="G3156" s="25" t="s">
        <v>4896</v>
      </c>
      <c r="H3156" s="22" t="s">
        <v>1402</v>
      </c>
      <c r="I3156" s="25" t="s">
        <v>3642</v>
      </c>
      <c r="J3156" s="11" t="str">
        <f t="shared" si="275"/>
        <v>IC.IT.232604</v>
      </c>
      <c r="K3156" s="2" t="s">
        <v>1192</v>
      </c>
      <c r="L3156" t="str">
        <f t="shared" si="276"/>
        <v xml:space="preserve">     Staples</v>
      </c>
      <c r="M3156" s="12" t="str">
        <f t="shared" si="277"/>
        <v>PI.IC.IT.232604.01</v>
      </c>
      <c r="N3156" s="12"/>
      <c r="O3156" s="12" t="str">
        <f t="shared" si="278"/>
        <v>PH.IC.IT.232604.01</v>
      </c>
      <c r="Q3156" s="12" t="str">
        <f t="shared" si="279"/>
        <v>CL.IC.IT.232604.01</v>
      </c>
    </row>
    <row r="3157" spans="1:25" ht="15">
      <c r="A3157" s="25" t="s">
        <v>4089</v>
      </c>
      <c r="B3157" s="25"/>
      <c r="C3157" s="22" t="s">
        <v>5753</v>
      </c>
      <c r="D3157" s="25"/>
      <c r="E3157" s="2" t="s">
        <v>9453</v>
      </c>
      <c r="F3157" s="25" t="s">
        <v>4785</v>
      </c>
      <c r="G3157" s="25" t="s">
        <v>4897</v>
      </c>
      <c r="H3157" s="22" t="s">
        <v>1404</v>
      </c>
      <c r="I3157" s="25" t="s">
        <v>4898</v>
      </c>
      <c r="J3157" s="11" t="str">
        <f t="shared" si="275"/>
        <v>IC.IT.232605</v>
      </c>
      <c r="K3157" s="2" t="s">
        <v>1192</v>
      </c>
      <c r="L3157" t="str">
        <f t="shared" si="276"/>
        <v xml:space="preserve">     Steri-strips</v>
      </c>
      <c r="M3157" s="12" t="str">
        <f t="shared" si="277"/>
        <v>PI.IC.IT.232605.01</v>
      </c>
      <c r="N3157" s="12"/>
      <c r="O3157" s="12" t="str">
        <f t="shared" si="278"/>
        <v>PH.IC.IT.232605.01</v>
      </c>
      <c r="Q3157" s="12" t="str">
        <f t="shared" si="279"/>
        <v>CL.IC.IT.232605.01</v>
      </c>
    </row>
    <row r="3158" spans="1:25" ht="15">
      <c r="A3158" s="25" t="s">
        <v>4089</v>
      </c>
      <c r="B3158" s="25"/>
      <c r="C3158" s="22" t="s">
        <v>5753</v>
      </c>
      <c r="D3158" s="25"/>
      <c r="E3158" s="2" t="s">
        <v>9453</v>
      </c>
      <c r="F3158" s="25" t="s">
        <v>4785</v>
      </c>
      <c r="G3158" s="25" t="s">
        <v>2688</v>
      </c>
      <c r="H3158" s="22" t="s">
        <v>1406</v>
      </c>
      <c r="I3158" s="25" t="s">
        <v>2689</v>
      </c>
      <c r="J3158" s="11" t="str">
        <f t="shared" si="275"/>
        <v>IC.IT.232606</v>
      </c>
      <c r="K3158" s="2" t="s">
        <v>1192</v>
      </c>
      <c r="L3158" t="str">
        <f t="shared" si="276"/>
        <v xml:space="preserve">     Approximated</v>
      </c>
      <c r="M3158" s="12" t="str">
        <f t="shared" si="277"/>
        <v>PI.IC.IT.232606.01</v>
      </c>
      <c r="N3158" s="12"/>
      <c r="O3158" s="12" t="str">
        <f t="shared" si="278"/>
        <v>PH.IC.IT.232606.01</v>
      </c>
      <c r="Q3158" s="12" t="str">
        <f t="shared" si="279"/>
        <v>CL.IC.IT.232606.01</v>
      </c>
    </row>
    <row r="3159" spans="1:25" ht="15">
      <c r="A3159" s="25" t="s">
        <v>4089</v>
      </c>
      <c r="B3159" s="25"/>
      <c r="C3159" s="22" t="s">
        <v>5753</v>
      </c>
      <c r="D3159" s="25"/>
      <c r="E3159" s="2" t="s">
        <v>9453</v>
      </c>
      <c r="F3159" s="25" t="s">
        <v>4785</v>
      </c>
      <c r="G3159" s="25" t="s">
        <v>2690</v>
      </c>
      <c r="H3159" s="22" t="s">
        <v>1419</v>
      </c>
      <c r="I3159" s="25" t="s">
        <v>4899</v>
      </c>
      <c r="J3159" s="11" t="str">
        <f t="shared" si="275"/>
        <v>IC.IT.232607</v>
      </c>
      <c r="K3159" s="2" t="s">
        <v>1192</v>
      </c>
      <c r="L3159" t="str">
        <f t="shared" si="276"/>
        <v xml:space="preserve">     Dehiscence</v>
      </c>
      <c r="M3159" s="12" t="str">
        <f t="shared" si="277"/>
        <v>PI.IC.IT.232607.01</v>
      </c>
      <c r="N3159" s="12"/>
      <c r="O3159" s="12" t="str">
        <f t="shared" si="278"/>
        <v>PH.IC.IT.232607.01</v>
      </c>
      <c r="Q3159" s="12" t="str">
        <f t="shared" si="279"/>
        <v>CL.IC.IT.232607.01</v>
      </c>
    </row>
    <row r="3160" spans="1:25" ht="15">
      <c r="A3160" s="25" t="s">
        <v>4089</v>
      </c>
      <c r="B3160" s="25"/>
      <c r="C3160" s="22" t="s">
        <v>5753</v>
      </c>
      <c r="D3160" s="25"/>
      <c r="E3160" s="2" t="s">
        <v>9453</v>
      </c>
      <c r="F3160" s="25" t="s">
        <v>4785</v>
      </c>
      <c r="G3160" s="25" t="s">
        <v>4900</v>
      </c>
      <c r="H3160" s="22" t="s">
        <v>1550</v>
      </c>
      <c r="I3160" s="25" t="s">
        <v>4901</v>
      </c>
      <c r="J3160" s="11" t="str">
        <f t="shared" si="275"/>
        <v>IC.IT.232608</v>
      </c>
      <c r="K3160" s="2" t="s">
        <v>1192</v>
      </c>
      <c r="L3160" t="str">
        <f t="shared" si="276"/>
        <v xml:space="preserve">     Retention sutures</v>
      </c>
      <c r="M3160" s="12" t="str">
        <f t="shared" si="277"/>
        <v>PI.IC.IT.232608.01</v>
      </c>
      <c r="N3160" s="12"/>
      <c r="O3160" s="12" t="str">
        <f t="shared" si="278"/>
        <v>PH.IC.IT.232608.01</v>
      </c>
      <c r="Q3160" s="12" t="str">
        <f t="shared" si="279"/>
        <v>CL.IC.IT.232608.01</v>
      </c>
    </row>
    <row r="3161" spans="1:25" ht="15">
      <c r="A3161" s="25" t="s">
        <v>4089</v>
      </c>
      <c r="B3161" s="25"/>
      <c r="C3161" s="22" t="s">
        <v>5753</v>
      </c>
      <c r="D3161" s="25"/>
      <c r="E3161" s="2" t="s">
        <v>9453</v>
      </c>
      <c r="F3161" s="25" t="s">
        <v>4785</v>
      </c>
      <c r="G3161" s="27" t="s">
        <v>4433</v>
      </c>
      <c r="H3161" s="22" t="s">
        <v>10095</v>
      </c>
      <c r="I3161" s="22" t="s">
        <v>4902</v>
      </c>
      <c r="J3161" s="11" t="str">
        <f t="shared" si="275"/>
        <v>IC.IT.232609</v>
      </c>
      <c r="K3161" s="2" t="s">
        <v>1192</v>
      </c>
      <c r="L3161" t="str">
        <f t="shared" si="276"/>
        <v xml:space="preserve">  Unable to assess</v>
      </c>
      <c r="M3161" s="12" t="str">
        <f t="shared" si="277"/>
        <v>PI.IC.IT.232609.01</v>
      </c>
      <c r="N3161" s="12"/>
      <c r="O3161" s="12" t="str">
        <f t="shared" si="278"/>
        <v>PH.IC.IT.232609.01</v>
      </c>
      <c r="Q3161" s="12" t="str">
        <f t="shared" si="279"/>
        <v>CL.IC.IT.232609.01</v>
      </c>
      <c r="R3161" t="s">
        <v>1141</v>
      </c>
      <c r="S3161">
        <v>159</v>
      </c>
    </row>
    <row r="3162" spans="1:25" ht="15">
      <c r="A3162" s="25" t="s">
        <v>4263</v>
      </c>
      <c r="B3162" s="25"/>
      <c r="C3162" s="2" t="s">
        <v>11507</v>
      </c>
      <c r="D3162" s="25"/>
      <c r="E3162" s="2" t="s">
        <v>9453</v>
      </c>
      <c r="F3162" t="s">
        <v>11634</v>
      </c>
      <c r="G3162" s="2" t="s">
        <v>11498</v>
      </c>
      <c r="H3162" s="22" t="s">
        <v>11500</v>
      </c>
      <c r="I3162" s="22" t="s">
        <v>11495</v>
      </c>
      <c r="J3162" s="11" t="str">
        <f t="shared" si="275"/>
        <v>IC.IT.232610</v>
      </c>
      <c r="K3162" s="2" t="s">
        <v>1192</v>
      </c>
      <c r="L3162" t="str">
        <f t="shared" si="276"/>
        <v>Other, Specify:</v>
      </c>
      <c r="M3162" s="12" t="str">
        <f t="shared" si="277"/>
        <v>PI.IC.IT.232610.01</v>
      </c>
      <c r="N3162" s="12"/>
      <c r="O3162" s="12" t="str">
        <f t="shared" si="278"/>
        <v>PH.IC.IT.232610.01</v>
      </c>
      <c r="Q3162" s="12" t="str">
        <f t="shared" si="279"/>
        <v>CL.IC.IT.232610.01</v>
      </c>
      <c r="X3162" t="s">
        <v>11499</v>
      </c>
      <c r="Y3162">
        <v>971</v>
      </c>
    </row>
    <row r="3163" spans="1:25" ht="15">
      <c r="A3163" s="25" t="s">
        <v>4089</v>
      </c>
      <c r="B3163" s="25"/>
      <c r="C3163" s="22" t="s">
        <v>5753</v>
      </c>
      <c r="D3163" s="25" t="s">
        <v>4711</v>
      </c>
      <c r="E3163" s="2" t="s">
        <v>5889</v>
      </c>
      <c r="F3163" s="25" t="s">
        <v>4930</v>
      </c>
      <c r="G3163" s="25" t="s">
        <v>3991</v>
      </c>
      <c r="H3163" s="22" t="s">
        <v>1396</v>
      </c>
      <c r="I3163" s="25" t="s">
        <v>2687</v>
      </c>
      <c r="J3163" s="11" t="str">
        <f t="shared" si="275"/>
        <v>IC.IT.232701</v>
      </c>
      <c r="K3163" s="2" t="s">
        <v>1192</v>
      </c>
      <c r="L3163" t="str">
        <f t="shared" si="276"/>
        <v xml:space="preserve">      Within normal limits</v>
      </c>
      <c r="M3163" s="12" t="str">
        <f t="shared" si="277"/>
        <v>PI.IC.IT.232701.01</v>
      </c>
      <c r="N3163" s="12"/>
      <c r="O3163" s="12" t="str">
        <f t="shared" si="278"/>
        <v>PH.IC.IT.232701.01</v>
      </c>
      <c r="Q3163" s="12" t="str">
        <f t="shared" si="279"/>
        <v>CL.IC.IT.232701.01</v>
      </c>
    </row>
    <row r="3164" spans="1:25" ht="15">
      <c r="A3164" s="25" t="s">
        <v>4089</v>
      </c>
      <c r="B3164" s="25"/>
      <c r="C3164" s="22" t="s">
        <v>5753</v>
      </c>
      <c r="D3164" s="25"/>
      <c r="E3164" s="2" t="s">
        <v>5889</v>
      </c>
      <c r="F3164" s="25" t="s">
        <v>4930</v>
      </c>
      <c r="G3164" s="25" t="s">
        <v>4764</v>
      </c>
      <c r="H3164" s="22" t="s">
        <v>1398</v>
      </c>
      <c r="I3164" s="25" t="s">
        <v>2450</v>
      </c>
      <c r="J3164" s="11" t="str">
        <f t="shared" si="275"/>
        <v>IC.IT.232702</v>
      </c>
      <c r="K3164" s="2" t="s">
        <v>1192</v>
      </c>
      <c r="L3164" t="str">
        <f t="shared" si="276"/>
        <v xml:space="preserve">      Maceration</v>
      </c>
      <c r="M3164" s="12" t="str">
        <f t="shared" si="277"/>
        <v>PI.IC.IT.232702.01</v>
      </c>
      <c r="N3164" s="12"/>
      <c r="O3164" s="12" t="str">
        <f t="shared" si="278"/>
        <v>PH.IC.IT.232702.01</v>
      </c>
      <c r="Q3164" s="12" t="str">
        <f t="shared" si="279"/>
        <v>CL.IC.IT.232702.01</v>
      </c>
    </row>
    <row r="3165" spans="1:25" ht="15">
      <c r="A3165" s="25" t="s">
        <v>4089</v>
      </c>
      <c r="B3165" s="25"/>
      <c r="C3165" s="22" t="s">
        <v>5753</v>
      </c>
      <c r="D3165" s="25"/>
      <c r="E3165" s="2" t="s">
        <v>5889</v>
      </c>
      <c r="F3165" s="25" t="s">
        <v>4930</v>
      </c>
      <c r="G3165" s="25" t="s">
        <v>3838</v>
      </c>
      <c r="H3165" s="22" t="s">
        <v>1400</v>
      </c>
      <c r="I3165" s="25" t="s">
        <v>1531</v>
      </c>
      <c r="J3165" s="11" t="str">
        <f t="shared" si="275"/>
        <v>IC.IT.232703</v>
      </c>
      <c r="K3165" s="2" t="s">
        <v>1192</v>
      </c>
      <c r="L3165" t="str">
        <f t="shared" si="276"/>
        <v xml:space="preserve">      Erythema</v>
      </c>
      <c r="M3165" s="12" t="str">
        <f t="shared" si="277"/>
        <v>PI.IC.IT.232703.01</v>
      </c>
      <c r="N3165" s="12"/>
      <c r="O3165" s="12" t="str">
        <f t="shared" si="278"/>
        <v>PH.IC.IT.232703.01</v>
      </c>
      <c r="Q3165" s="12" t="str">
        <f t="shared" si="279"/>
        <v>CL.IC.IT.232703.01</v>
      </c>
    </row>
    <row r="3166" spans="1:25" ht="15">
      <c r="A3166" s="25" t="s">
        <v>4089</v>
      </c>
      <c r="B3166" s="25"/>
      <c r="C3166" s="22" t="s">
        <v>5753</v>
      </c>
      <c r="D3166" s="25"/>
      <c r="E3166" s="2" t="s">
        <v>5889</v>
      </c>
      <c r="F3166" s="25" t="s">
        <v>4930</v>
      </c>
      <c r="G3166" s="25" t="s">
        <v>4765</v>
      </c>
      <c r="H3166" s="22" t="s">
        <v>1402</v>
      </c>
      <c r="I3166" s="25" t="s">
        <v>4766</v>
      </c>
      <c r="J3166" s="11" t="str">
        <f t="shared" si="275"/>
        <v>IC.IT.232704</v>
      </c>
      <c r="K3166" s="2" t="s">
        <v>1192</v>
      </c>
      <c r="L3166" t="str">
        <f t="shared" si="276"/>
        <v xml:space="preserve">      Induration</v>
      </c>
      <c r="M3166" s="12" t="str">
        <f t="shared" si="277"/>
        <v>PI.IC.IT.232704.01</v>
      </c>
      <c r="N3166" s="12"/>
      <c r="O3166" s="12" t="str">
        <f t="shared" si="278"/>
        <v>PH.IC.IT.232704.01</v>
      </c>
      <c r="Q3166" s="12" t="str">
        <f t="shared" si="279"/>
        <v>CL.IC.IT.232704.01</v>
      </c>
    </row>
    <row r="3167" spans="1:25" ht="15">
      <c r="A3167" s="25" t="s">
        <v>4089</v>
      </c>
      <c r="B3167" s="25"/>
      <c r="C3167" s="22" t="s">
        <v>5753</v>
      </c>
      <c r="D3167" s="25"/>
      <c r="E3167" s="2" t="s">
        <v>5889</v>
      </c>
      <c r="F3167" s="25" t="s">
        <v>4930</v>
      </c>
      <c r="G3167" s="25" t="s">
        <v>1540</v>
      </c>
      <c r="H3167" s="22" t="s">
        <v>1404</v>
      </c>
      <c r="I3167" s="25" t="s">
        <v>1541</v>
      </c>
      <c r="J3167" s="11" t="str">
        <f t="shared" si="275"/>
        <v>IC.IT.232705</v>
      </c>
      <c r="K3167" s="2" t="s">
        <v>1192</v>
      </c>
      <c r="L3167" t="str">
        <f t="shared" si="276"/>
        <v xml:space="preserve">     Swelling</v>
      </c>
      <c r="M3167" s="12" t="str">
        <f t="shared" si="277"/>
        <v>PI.IC.IT.232705.01</v>
      </c>
      <c r="N3167" s="12"/>
      <c r="O3167" s="12" t="str">
        <f t="shared" si="278"/>
        <v>PH.IC.IT.232705.01</v>
      </c>
      <c r="Q3167" s="12" t="str">
        <f t="shared" si="279"/>
        <v>CL.IC.IT.232705.01</v>
      </c>
    </row>
    <row r="3168" spans="1:25" ht="15">
      <c r="A3168" s="25" t="s">
        <v>4089</v>
      </c>
      <c r="B3168" s="25"/>
      <c r="C3168" s="22" t="s">
        <v>5753</v>
      </c>
      <c r="D3168" s="25"/>
      <c r="E3168" s="2" t="s">
        <v>5889</v>
      </c>
      <c r="F3168" s="25" t="s">
        <v>4930</v>
      </c>
      <c r="G3168" s="25" t="s">
        <v>3841</v>
      </c>
      <c r="H3168" s="22" t="s">
        <v>1406</v>
      </c>
      <c r="I3168" s="25" t="s">
        <v>930</v>
      </c>
      <c r="J3168" s="11" t="str">
        <f t="shared" si="275"/>
        <v>IC.IT.232706</v>
      </c>
      <c r="K3168" s="2" t="s">
        <v>1192</v>
      </c>
      <c r="L3168" t="str">
        <f t="shared" si="276"/>
        <v xml:space="preserve">      Other: specify</v>
      </c>
      <c r="M3168" s="12" t="str">
        <f t="shared" si="277"/>
        <v>PI.IC.IT.232706.01</v>
      </c>
      <c r="N3168" s="12"/>
      <c r="O3168" s="12" t="str">
        <f t="shared" si="278"/>
        <v>PH.IC.IT.232706.01</v>
      </c>
      <c r="Q3168" s="12" t="str">
        <f t="shared" si="279"/>
        <v>CL.IC.IT.232706.01</v>
      </c>
    </row>
    <row r="3169" spans="1:17" ht="15">
      <c r="A3169" s="25" t="s">
        <v>4089</v>
      </c>
      <c r="B3169" s="25"/>
      <c r="C3169" s="22" t="s">
        <v>5753</v>
      </c>
      <c r="D3169" s="25" t="s">
        <v>4713</v>
      </c>
      <c r="E3169" s="2" t="s">
        <v>5892</v>
      </c>
      <c r="F3169" s="25" t="s">
        <v>4930</v>
      </c>
      <c r="G3169" s="25" t="s">
        <v>2821</v>
      </c>
      <c r="H3169" s="22" t="s">
        <v>1396</v>
      </c>
      <c r="I3169" s="25" t="s">
        <v>1674</v>
      </c>
      <c r="J3169" s="11" t="str">
        <f t="shared" si="275"/>
        <v>IC.IT.232801</v>
      </c>
      <c r="K3169" s="2" t="s">
        <v>1192</v>
      </c>
      <c r="L3169" t="str">
        <f t="shared" si="276"/>
        <v xml:space="preserve">     Unchanged</v>
      </c>
      <c r="M3169" s="12" t="str">
        <f t="shared" si="277"/>
        <v>PI.IC.IT.232801.01</v>
      </c>
      <c r="N3169" s="12"/>
      <c r="O3169" s="12" t="str">
        <f t="shared" si="278"/>
        <v>PH.IC.IT.232801.01</v>
      </c>
      <c r="Q3169" s="12" t="str">
        <f t="shared" si="279"/>
        <v>CL.IC.IT.232801.01</v>
      </c>
    </row>
    <row r="3170" spans="1:17" ht="15">
      <c r="A3170" s="25" t="s">
        <v>4089</v>
      </c>
      <c r="B3170" s="25"/>
      <c r="C3170" s="22" t="s">
        <v>5753</v>
      </c>
      <c r="D3170" s="25"/>
      <c r="E3170" s="2" t="s">
        <v>5892</v>
      </c>
      <c r="F3170" s="25" t="s">
        <v>4930</v>
      </c>
      <c r="G3170" s="25" t="s">
        <v>3999</v>
      </c>
      <c r="H3170" s="22" t="s">
        <v>1398</v>
      </c>
      <c r="I3170" s="25" t="s">
        <v>1673</v>
      </c>
      <c r="J3170" s="11" t="str">
        <f t="shared" si="275"/>
        <v>IC.IT.232802</v>
      </c>
      <c r="K3170" s="2" t="s">
        <v>1192</v>
      </c>
      <c r="L3170" t="str">
        <f t="shared" si="276"/>
        <v xml:space="preserve">      Decreasing</v>
      </c>
      <c r="M3170" s="12" t="str">
        <f t="shared" si="277"/>
        <v>PI.IC.IT.232802.01</v>
      </c>
      <c r="N3170" s="12"/>
      <c r="O3170" s="12" t="str">
        <f t="shared" si="278"/>
        <v>PH.IC.IT.232802.01</v>
      </c>
      <c r="Q3170" s="12" t="str">
        <f t="shared" si="279"/>
        <v>CL.IC.IT.232802.01</v>
      </c>
    </row>
    <row r="3171" spans="1:17" ht="15">
      <c r="A3171" s="25" t="s">
        <v>4089</v>
      </c>
      <c r="B3171" s="25"/>
      <c r="C3171" s="22" t="s">
        <v>5753</v>
      </c>
      <c r="D3171" s="25"/>
      <c r="E3171" s="2" t="s">
        <v>5892</v>
      </c>
      <c r="F3171" s="25" t="s">
        <v>4930</v>
      </c>
      <c r="G3171" s="25" t="s">
        <v>4156</v>
      </c>
      <c r="H3171" s="22" t="s">
        <v>1400</v>
      </c>
      <c r="I3171" s="25" t="s">
        <v>1841</v>
      </c>
      <c r="J3171" s="11" t="str">
        <f t="shared" si="275"/>
        <v>IC.IT.232803</v>
      </c>
      <c r="K3171" s="2" t="s">
        <v>1192</v>
      </c>
      <c r="L3171" t="str">
        <f t="shared" si="276"/>
        <v xml:space="preserve">      Increasing</v>
      </c>
      <c r="M3171" s="12" t="str">
        <f t="shared" si="277"/>
        <v>PI.IC.IT.232803.01</v>
      </c>
      <c r="N3171" s="12"/>
      <c r="O3171" s="12" t="str">
        <f t="shared" si="278"/>
        <v>PH.IC.IT.232803.01</v>
      </c>
      <c r="Q3171" s="12" t="str">
        <f t="shared" si="279"/>
        <v>CL.IC.IT.232803.01</v>
      </c>
    </row>
    <row r="3172" spans="1:17" ht="15">
      <c r="A3172" s="25" t="s">
        <v>4089</v>
      </c>
      <c r="B3172" s="25"/>
      <c r="C3172" s="22" t="s">
        <v>5753</v>
      </c>
      <c r="D3172" s="25" t="s">
        <v>4714</v>
      </c>
      <c r="E3172" s="2" t="s">
        <v>5896</v>
      </c>
      <c r="F3172" s="25" t="s">
        <v>4930</v>
      </c>
      <c r="G3172" s="25" t="s">
        <v>5016</v>
      </c>
      <c r="H3172" s="22" t="s">
        <v>1396</v>
      </c>
      <c r="I3172" s="25" t="s">
        <v>1557</v>
      </c>
      <c r="J3172" s="11" t="str">
        <f t="shared" si="275"/>
        <v>IC.IT.232901</v>
      </c>
      <c r="K3172" s="2" t="s">
        <v>1192</v>
      </c>
      <c r="L3172" t="str">
        <f t="shared" si="276"/>
        <v xml:space="preserve">      Consistent with Body Temperature</v>
      </c>
      <c r="M3172" s="12" t="str">
        <f t="shared" si="277"/>
        <v>PI.IC.IT.232901.01</v>
      </c>
      <c r="N3172" s="12"/>
      <c r="O3172" s="12" t="str">
        <f t="shared" si="278"/>
        <v>PH.IC.IT.232901.01</v>
      </c>
      <c r="Q3172" s="12" t="str">
        <f t="shared" si="279"/>
        <v>CL.IC.IT.232901.01</v>
      </c>
    </row>
    <row r="3173" spans="1:17" ht="15">
      <c r="A3173" s="25" t="s">
        <v>4089</v>
      </c>
      <c r="B3173" s="25"/>
      <c r="C3173" s="22" t="s">
        <v>5753</v>
      </c>
      <c r="D3173" s="25"/>
      <c r="E3173" s="2" t="s">
        <v>5896</v>
      </c>
      <c r="F3173" s="25" t="s">
        <v>4930</v>
      </c>
      <c r="G3173" s="25" t="s">
        <v>5017</v>
      </c>
      <c r="H3173" s="22" t="s">
        <v>1398</v>
      </c>
      <c r="I3173" s="25" t="s">
        <v>2116</v>
      </c>
      <c r="J3173" s="11" t="str">
        <f t="shared" si="275"/>
        <v>IC.IT.232902</v>
      </c>
      <c r="K3173" s="2" t="s">
        <v>1192</v>
      </c>
      <c r="L3173" t="str">
        <f t="shared" si="276"/>
        <v xml:space="preserve">      Warmer than Body Temperature</v>
      </c>
      <c r="M3173" s="12" t="str">
        <f t="shared" si="277"/>
        <v>PI.IC.IT.232902.01</v>
      </c>
      <c r="N3173" s="12"/>
      <c r="O3173" s="12" t="str">
        <f t="shared" si="278"/>
        <v>PH.IC.IT.232902.01</v>
      </c>
      <c r="Q3173" s="12" t="str">
        <f t="shared" si="279"/>
        <v>CL.IC.IT.232902.01</v>
      </c>
    </row>
    <row r="3174" spans="1:17" ht="15">
      <c r="A3174" s="25" t="s">
        <v>4089</v>
      </c>
      <c r="B3174" s="25"/>
      <c r="C3174" s="22" t="s">
        <v>5753</v>
      </c>
      <c r="D3174" s="25"/>
      <c r="E3174" s="2" t="s">
        <v>5896</v>
      </c>
      <c r="F3174" s="25" t="s">
        <v>4930</v>
      </c>
      <c r="G3174" s="25" t="s">
        <v>5018</v>
      </c>
      <c r="H3174" s="22" t="s">
        <v>1400</v>
      </c>
      <c r="I3174" s="25" t="s">
        <v>2118</v>
      </c>
      <c r="J3174" s="11" t="str">
        <f t="shared" si="275"/>
        <v>IC.IT.232903</v>
      </c>
      <c r="K3174" s="2" t="s">
        <v>1192</v>
      </c>
      <c r="L3174" t="str">
        <f t="shared" si="276"/>
        <v xml:space="preserve">      Warmer than Opposite Body Part</v>
      </c>
      <c r="M3174" s="12" t="str">
        <f t="shared" si="277"/>
        <v>PI.IC.IT.232903.01</v>
      </c>
      <c r="N3174" s="12"/>
      <c r="O3174" s="12" t="str">
        <f t="shared" si="278"/>
        <v>PH.IC.IT.232903.01</v>
      </c>
      <c r="Q3174" s="12" t="str">
        <f t="shared" si="279"/>
        <v>CL.IC.IT.232903.01</v>
      </c>
    </row>
    <row r="3175" spans="1:17" ht="15">
      <c r="A3175" s="25" t="s">
        <v>4089</v>
      </c>
      <c r="B3175" s="25"/>
      <c r="C3175" s="22" t="s">
        <v>5753</v>
      </c>
      <c r="D3175" s="25"/>
      <c r="E3175" s="2" t="s">
        <v>5896</v>
      </c>
      <c r="F3175" s="25" t="s">
        <v>4930</v>
      </c>
      <c r="G3175" s="25" t="s">
        <v>4878</v>
      </c>
      <c r="H3175" s="22" t="s">
        <v>1402</v>
      </c>
      <c r="I3175" s="25" t="s">
        <v>2120</v>
      </c>
      <c r="J3175" s="11" t="str">
        <f t="shared" si="275"/>
        <v>IC.IT.232904</v>
      </c>
      <c r="K3175" s="2" t="s">
        <v>1192</v>
      </c>
      <c r="L3175" t="str">
        <f t="shared" si="276"/>
        <v xml:space="preserve">      Cooler than Body Temperature</v>
      </c>
      <c r="M3175" s="12" t="str">
        <f t="shared" si="277"/>
        <v>PI.IC.IT.232904.01</v>
      </c>
      <c r="N3175" s="12"/>
      <c r="O3175" s="12" t="str">
        <f t="shared" si="278"/>
        <v>PH.IC.IT.232904.01</v>
      </c>
      <c r="Q3175" s="12" t="str">
        <f t="shared" si="279"/>
        <v>CL.IC.IT.232904.01</v>
      </c>
    </row>
    <row r="3176" spans="1:17" ht="15">
      <c r="A3176" s="25" t="s">
        <v>4089</v>
      </c>
      <c r="B3176" s="25"/>
      <c r="C3176" s="22" t="s">
        <v>5753</v>
      </c>
      <c r="D3176" s="25"/>
      <c r="E3176" s="2" t="s">
        <v>5896</v>
      </c>
      <c r="F3176" s="25" t="s">
        <v>4930</v>
      </c>
      <c r="G3176" s="25" t="s">
        <v>4879</v>
      </c>
      <c r="H3176" s="22" t="s">
        <v>1404</v>
      </c>
      <c r="I3176" s="25" t="s">
        <v>2122</v>
      </c>
      <c r="J3176" s="11" t="str">
        <f t="shared" si="275"/>
        <v>IC.IT.232905</v>
      </c>
      <c r="K3176" s="2" t="s">
        <v>1192</v>
      </c>
      <c r="L3176" t="str">
        <f t="shared" si="276"/>
        <v xml:space="preserve">      Cooler than Opposite Body Part</v>
      </c>
      <c r="M3176" s="12" t="str">
        <f t="shared" si="277"/>
        <v>PI.IC.IT.232905.01</v>
      </c>
      <c r="N3176" s="12"/>
      <c r="O3176" s="12" t="str">
        <f t="shared" si="278"/>
        <v>PH.IC.IT.232905.01</v>
      </c>
      <c r="Q3176" s="12" t="str">
        <f t="shared" si="279"/>
        <v>CL.IC.IT.232905.01</v>
      </c>
    </row>
    <row r="3177" spans="1:17" ht="15">
      <c r="A3177" s="25" t="s">
        <v>4089</v>
      </c>
      <c r="B3177" s="25"/>
      <c r="C3177" s="22" t="s">
        <v>5753</v>
      </c>
      <c r="D3177" s="25" t="s">
        <v>3290</v>
      </c>
      <c r="E3177" s="2" t="s">
        <v>5899</v>
      </c>
      <c r="F3177" s="25" t="s">
        <v>5030</v>
      </c>
      <c r="G3177" s="25" t="s">
        <v>4881</v>
      </c>
      <c r="H3177" s="22" t="s">
        <v>1396</v>
      </c>
      <c r="I3177" s="25" t="s">
        <v>4882</v>
      </c>
      <c r="J3177" s="11" t="str">
        <f t="shared" si="275"/>
        <v>IC.IT.233001</v>
      </c>
      <c r="K3177" s="2" t="s">
        <v>1192</v>
      </c>
      <c r="L3177" t="str">
        <f t="shared" si="276"/>
        <v xml:space="preserve">      Pressure Ulcer:  add protocol</v>
      </c>
      <c r="M3177" s="12" t="str">
        <f t="shared" si="277"/>
        <v>PI.IC.IT.233001.01</v>
      </c>
      <c r="N3177" s="12"/>
      <c r="O3177" s="12" t="str">
        <f t="shared" si="278"/>
        <v>PH.IC.IT.233001.01</v>
      </c>
      <c r="Q3177" s="12" t="str">
        <f t="shared" si="279"/>
        <v>CL.IC.IT.233001.01</v>
      </c>
    </row>
    <row r="3178" spans="1:17" ht="15">
      <c r="A3178" s="25" t="s">
        <v>4089</v>
      </c>
      <c r="B3178" s="25"/>
      <c r="C3178" s="22" t="s">
        <v>5753</v>
      </c>
      <c r="D3178" s="25"/>
      <c r="E3178" s="2" t="s">
        <v>5899</v>
      </c>
      <c r="F3178" s="25" t="s">
        <v>5030</v>
      </c>
      <c r="G3178" s="25" t="s">
        <v>4883</v>
      </c>
      <c r="H3178" s="22" t="s">
        <v>1398</v>
      </c>
      <c r="I3178" s="25" t="s">
        <v>3463</v>
      </c>
      <c r="J3178" s="11" t="str">
        <f t="shared" si="275"/>
        <v>IC.IT.233002</v>
      </c>
      <c r="K3178" s="2" t="s">
        <v>1192</v>
      </c>
      <c r="L3178" t="str">
        <f t="shared" si="276"/>
        <v xml:space="preserve">      Vascular Lesion Venous:  specify thickness</v>
      </c>
      <c r="M3178" s="12" t="str">
        <f t="shared" si="277"/>
        <v>PI.IC.IT.233002.01</v>
      </c>
      <c r="N3178" s="12"/>
      <c r="O3178" s="12" t="str">
        <f t="shared" si="278"/>
        <v>PH.IC.IT.233002.01</v>
      </c>
      <c r="Q3178" s="12" t="str">
        <f t="shared" si="279"/>
        <v>CL.IC.IT.233002.01</v>
      </c>
    </row>
    <row r="3179" spans="1:17" ht="15">
      <c r="A3179" s="25" t="s">
        <v>4089</v>
      </c>
      <c r="B3179" s="25"/>
      <c r="C3179" s="22" t="s">
        <v>5753</v>
      </c>
      <c r="D3179" s="25"/>
      <c r="E3179" s="2" t="s">
        <v>5899</v>
      </c>
      <c r="F3179" s="25" t="s">
        <v>5030</v>
      </c>
      <c r="G3179" s="25" t="s">
        <v>5031</v>
      </c>
      <c r="H3179" s="22" t="s">
        <v>1400</v>
      </c>
      <c r="I3179" s="25" t="s">
        <v>5032</v>
      </c>
      <c r="J3179" s="11" t="str">
        <f t="shared" si="275"/>
        <v>IC.IT.233003</v>
      </c>
      <c r="K3179" s="2" t="s">
        <v>1192</v>
      </c>
      <c r="L3179" t="str">
        <f t="shared" si="276"/>
        <v xml:space="preserve">      Vascular Lesion Arterial:  specify thickness</v>
      </c>
      <c r="M3179" s="12" t="str">
        <f t="shared" si="277"/>
        <v>PI.IC.IT.233003.01</v>
      </c>
      <c r="N3179" s="12"/>
      <c r="O3179" s="12" t="str">
        <f t="shared" si="278"/>
        <v>PH.IC.IT.233003.01</v>
      </c>
      <c r="Q3179" s="12" t="str">
        <f t="shared" si="279"/>
        <v>CL.IC.IT.233003.01</v>
      </c>
    </row>
    <row r="3180" spans="1:17" ht="15">
      <c r="A3180" s="25" t="s">
        <v>4089</v>
      </c>
      <c r="B3180" s="25"/>
      <c r="C3180" s="22" t="s">
        <v>5753</v>
      </c>
      <c r="D3180" s="25"/>
      <c r="E3180" s="2" t="s">
        <v>5899</v>
      </c>
      <c r="F3180" s="25" t="s">
        <v>5030</v>
      </c>
      <c r="G3180" s="25" t="s">
        <v>5033</v>
      </c>
      <c r="H3180" s="22" t="s">
        <v>1402</v>
      </c>
      <c r="I3180" s="25" t="s">
        <v>5034</v>
      </c>
      <c r="J3180" s="11" t="str">
        <f t="shared" ref="J3180:J3221" si="280">CONCATENATE("IC.IT.",C3180,E3180,H3180)</f>
        <v>IC.IT.233004</v>
      </c>
      <c r="K3180" s="2" t="s">
        <v>1192</v>
      </c>
      <c r="L3180" t="str">
        <f t="shared" ref="L3180:L3221" si="281">G3180</f>
        <v xml:space="preserve">      Diabetic Skin Ulcer:  specify thickness</v>
      </c>
      <c r="M3180" s="12" t="str">
        <f t="shared" ref="M3180:M3221" si="282">CONCATENATE("PI.",J3180,".",K3180)</f>
        <v>PI.IC.IT.233004.01</v>
      </c>
      <c r="N3180" s="12"/>
      <c r="O3180" s="12" t="str">
        <f t="shared" ref="O3180:O3221" si="283">CONCATENATE("PH.",J3180,".",K3180)</f>
        <v>PH.IC.IT.233004.01</v>
      </c>
      <c r="Q3180" s="12" t="str">
        <f t="shared" ref="Q3180:Q3221" si="284">CONCATENATE("CL.",J3180,".",K3180)</f>
        <v>CL.IC.IT.233004.01</v>
      </c>
    </row>
    <row r="3181" spans="1:17" ht="15">
      <c r="A3181" s="25" t="s">
        <v>4089</v>
      </c>
      <c r="B3181" s="25"/>
      <c r="C3181" s="22" t="s">
        <v>5753</v>
      </c>
      <c r="D3181" s="25"/>
      <c r="E3181" s="2" t="s">
        <v>5899</v>
      </c>
      <c r="F3181" s="25" t="s">
        <v>5030</v>
      </c>
      <c r="G3181" s="25" t="s">
        <v>5035</v>
      </c>
      <c r="H3181" s="22" t="s">
        <v>1404</v>
      </c>
      <c r="I3181" s="25" t="s">
        <v>5193</v>
      </c>
      <c r="J3181" s="11" t="str">
        <f t="shared" si="280"/>
        <v>IC.IT.233005</v>
      </c>
      <c r="K3181" s="2" t="s">
        <v>1192</v>
      </c>
      <c r="L3181" t="str">
        <f t="shared" si="281"/>
        <v xml:space="preserve">      Surgical Wound (non-healing)</v>
      </c>
      <c r="M3181" s="12" t="str">
        <f t="shared" si="282"/>
        <v>PI.IC.IT.233005.01</v>
      </c>
      <c r="N3181" s="12"/>
      <c r="O3181" s="12" t="str">
        <f t="shared" si="283"/>
        <v>PH.IC.IT.233005.01</v>
      </c>
      <c r="Q3181" s="12" t="str">
        <f t="shared" si="284"/>
        <v>CL.IC.IT.233005.01</v>
      </c>
    </row>
    <row r="3182" spans="1:17" ht="15">
      <c r="A3182" s="25" t="s">
        <v>4089</v>
      </c>
      <c r="B3182" s="25"/>
      <c r="C3182" s="22" t="s">
        <v>5753</v>
      </c>
      <c r="D3182" s="25"/>
      <c r="E3182" s="2" t="s">
        <v>5899</v>
      </c>
      <c r="F3182" s="25" t="s">
        <v>5030</v>
      </c>
      <c r="G3182" s="25" t="s">
        <v>5194</v>
      </c>
      <c r="H3182" s="22" t="s">
        <v>1406</v>
      </c>
      <c r="I3182" s="25" t="s">
        <v>5199</v>
      </c>
      <c r="J3182" s="11" t="str">
        <f t="shared" si="280"/>
        <v>IC.IT.233006</v>
      </c>
      <c r="K3182" s="2" t="s">
        <v>1192</v>
      </c>
      <c r="L3182" t="str">
        <f t="shared" si="281"/>
        <v xml:space="preserve">      Skin tear</v>
      </c>
      <c r="M3182" s="12" t="str">
        <f t="shared" si="282"/>
        <v>PI.IC.IT.233006.01</v>
      </c>
      <c r="N3182" s="12"/>
      <c r="O3182" s="12" t="str">
        <f t="shared" si="283"/>
        <v>PH.IC.IT.233006.01</v>
      </c>
      <c r="Q3182" s="12" t="str">
        <f t="shared" si="284"/>
        <v>CL.IC.IT.233006.01</v>
      </c>
    </row>
    <row r="3183" spans="1:17" ht="15">
      <c r="A3183" s="25" t="s">
        <v>4089</v>
      </c>
      <c r="B3183" s="25"/>
      <c r="C3183" s="22" t="s">
        <v>5753</v>
      </c>
      <c r="D3183" s="25"/>
      <c r="E3183" s="2" t="s">
        <v>5899</v>
      </c>
      <c r="F3183" s="25" t="s">
        <v>5030</v>
      </c>
      <c r="G3183" s="25" t="s">
        <v>5200</v>
      </c>
      <c r="H3183" s="22" t="s">
        <v>1419</v>
      </c>
      <c r="I3183" s="25" t="s">
        <v>4625</v>
      </c>
      <c r="J3183" s="11" t="str">
        <f t="shared" si="280"/>
        <v>IC.IT.233007</v>
      </c>
      <c r="K3183" s="2" t="s">
        <v>1192</v>
      </c>
      <c r="L3183" t="str">
        <f t="shared" si="281"/>
        <v xml:space="preserve">      Abrasion</v>
      </c>
      <c r="M3183" s="12" t="str">
        <f t="shared" si="282"/>
        <v>PI.IC.IT.233007.01</v>
      </c>
      <c r="N3183" s="12"/>
      <c r="O3183" s="12" t="str">
        <f t="shared" si="283"/>
        <v>PH.IC.IT.233007.01</v>
      </c>
      <c r="Q3183" s="12" t="str">
        <f t="shared" si="284"/>
        <v>CL.IC.IT.233007.01</v>
      </c>
    </row>
    <row r="3184" spans="1:17" ht="15">
      <c r="A3184" s="25" t="s">
        <v>4089</v>
      </c>
      <c r="B3184" s="25"/>
      <c r="C3184" s="22" t="s">
        <v>5753</v>
      </c>
      <c r="D3184" s="25"/>
      <c r="E3184" s="2" t="s">
        <v>5899</v>
      </c>
      <c r="F3184" s="25" t="s">
        <v>5030</v>
      </c>
      <c r="G3184" s="25" t="s">
        <v>4769</v>
      </c>
      <c r="H3184" s="22" t="s">
        <v>1550</v>
      </c>
      <c r="I3184" s="25" t="s">
        <v>4626</v>
      </c>
      <c r="J3184" s="11" t="str">
        <f t="shared" si="280"/>
        <v>IC.IT.233008</v>
      </c>
      <c r="K3184" s="2" t="s">
        <v>1192</v>
      </c>
      <c r="L3184" t="str">
        <f t="shared" si="281"/>
        <v xml:space="preserve">      Blister (not over bony prominence)</v>
      </c>
      <c r="M3184" s="12" t="str">
        <f t="shared" si="282"/>
        <v>PI.IC.IT.233008.01</v>
      </c>
      <c r="N3184" s="12"/>
      <c r="O3184" s="12" t="str">
        <f t="shared" si="283"/>
        <v>PH.IC.IT.233008.01</v>
      </c>
      <c r="Q3184" s="12" t="str">
        <f t="shared" si="284"/>
        <v>CL.IC.IT.233008.01</v>
      </c>
    </row>
    <row r="3185" spans="1:19" ht="15">
      <c r="A3185" s="25" t="s">
        <v>4089</v>
      </c>
      <c r="B3185" s="25"/>
      <c r="C3185" s="22" t="s">
        <v>5753</v>
      </c>
      <c r="D3185" s="25"/>
      <c r="E3185" s="2" t="s">
        <v>5899</v>
      </c>
      <c r="F3185" s="25" t="s">
        <v>5030</v>
      </c>
      <c r="G3185" s="25" t="s">
        <v>4770</v>
      </c>
      <c r="H3185" s="22" t="s">
        <v>1551</v>
      </c>
      <c r="I3185" s="25" t="s">
        <v>4771</v>
      </c>
      <c r="J3185" s="11" t="str">
        <f t="shared" si="280"/>
        <v>IC.IT.233009</v>
      </c>
      <c r="K3185" s="2" t="s">
        <v>1192</v>
      </c>
      <c r="L3185" t="str">
        <f t="shared" si="281"/>
        <v xml:space="preserve">      Cellulitus</v>
      </c>
      <c r="M3185" s="12" t="str">
        <f t="shared" si="282"/>
        <v>PI.IC.IT.233009.01</v>
      </c>
      <c r="N3185" s="12"/>
      <c r="O3185" s="12" t="str">
        <f t="shared" si="283"/>
        <v>PH.IC.IT.233009.01</v>
      </c>
      <c r="Q3185" s="12" t="str">
        <f t="shared" si="284"/>
        <v>CL.IC.IT.233009.01</v>
      </c>
    </row>
    <row r="3186" spans="1:19" ht="15">
      <c r="A3186" s="25" t="s">
        <v>4089</v>
      </c>
      <c r="B3186" s="25"/>
      <c r="C3186" s="22" t="s">
        <v>5753</v>
      </c>
      <c r="D3186" s="25"/>
      <c r="E3186" s="2" t="s">
        <v>5899</v>
      </c>
      <c r="F3186" s="25" t="s">
        <v>5030</v>
      </c>
      <c r="G3186" s="25" t="s">
        <v>4772</v>
      </c>
      <c r="H3186" s="22" t="s">
        <v>1571</v>
      </c>
      <c r="I3186" s="25" t="s">
        <v>3300</v>
      </c>
      <c r="J3186" s="11" t="str">
        <f t="shared" si="280"/>
        <v>IC.IT.233010</v>
      </c>
      <c r="K3186" s="2" t="s">
        <v>1192</v>
      </c>
      <c r="L3186" t="str">
        <f t="shared" si="281"/>
        <v xml:space="preserve">      Rash</v>
      </c>
      <c r="M3186" s="12" t="str">
        <f t="shared" si="282"/>
        <v>PI.IC.IT.233010.01</v>
      </c>
      <c r="N3186" s="12"/>
      <c r="O3186" s="12" t="str">
        <f t="shared" si="283"/>
        <v>PH.IC.IT.233010.01</v>
      </c>
      <c r="Q3186" s="12" t="str">
        <f t="shared" si="284"/>
        <v>CL.IC.IT.233010.01</v>
      </c>
    </row>
    <row r="3187" spans="1:19" ht="15">
      <c r="A3187" s="25" t="s">
        <v>4089</v>
      </c>
      <c r="B3187" s="25"/>
      <c r="C3187" s="22" t="s">
        <v>5753</v>
      </c>
      <c r="D3187" s="25"/>
      <c r="E3187" s="2" t="s">
        <v>5899</v>
      </c>
      <c r="F3187" s="25" t="s">
        <v>5030</v>
      </c>
      <c r="G3187" s="25" t="s">
        <v>4773</v>
      </c>
      <c r="H3187" s="22" t="s">
        <v>1298</v>
      </c>
      <c r="I3187" s="25" t="s">
        <v>4646</v>
      </c>
      <c r="J3187" s="11" t="str">
        <f t="shared" si="280"/>
        <v>IC.IT.233011</v>
      </c>
      <c r="K3187" s="2" t="s">
        <v>1192</v>
      </c>
      <c r="L3187" t="str">
        <f t="shared" si="281"/>
        <v xml:space="preserve">      Tape burn</v>
      </c>
      <c r="M3187" s="12" t="str">
        <f t="shared" si="282"/>
        <v>PI.IC.IT.233011.01</v>
      </c>
      <c r="N3187" s="12"/>
      <c r="O3187" s="12" t="str">
        <f t="shared" si="283"/>
        <v>PH.IC.IT.233011.01</v>
      </c>
      <c r="Q3187" s="12" t="str">
        <f t="shared" si="284"/>
        <v>CL.IC.IT.233011.01</v>
      </c>
    </row>
    <row r="3188" spans="1:19" ht="15">
      <c r="A3188" s="25" t="s">
        <v>4089</v>
      </c>
      <c r="B3188" s="25"/>
      <c r="C3188" s="22" t="s">
        <v>5753</v>
      </c>
      <c r="D3188" s="25"/>
      <c r="E3188" s="2" t="s">
        <v>5899</v>
      </c>
      <c r="F3188" s="25" t="s">
        <v>5030</v>
      </c>
      <c r="G3188" s="25" t="s">
        <v>4647</v>
      </c>
      <c r="H3188" s="22" t="s">
        <v>1299</v>
      </c>
      <c r="I3188" s="25" t="s">
        <v>930</v>
      </c>
      <c r="J3188" s="11" t="str">
        <f t="shared" si="280"/>
        <v>IC.IT.233012</v>
      </c>
      <c r="K3188" s="2" t="s">
        <v>1192</v>
      </c>
      <c r="L3188" t="str">
        <f t="shared" si="281"/>
        <v xml:space="preserve">      Other:  specify</v>
      </c>
      <c r="M3188" s="12" t="str">
        <f t="shared" si="282"/>
        <v>PI.IC.IT.233012.01</v>
      </c>
      <c r="N3188" s="12"/>
      <c r="O3188" s="12" t="str">
        <f t="shared" si="283"/>
        <v>PH.IC.IT.233012.01</v>
      </c>
      <c r="Q3188" s="12" t="str">
        <f t="shared" si="284"/>
        <v>CL.IC.IT.233012.01</v>
      </c>
    </row>
    <row r="3189" spans="1:19" ht="15">
      <c r="A3189" s="25" t="s">
        <v>4089</v>
      </c>
      <c r="B3189" s="25"/>
      <c r="C3189" s="22" t="s">
        <v>5753</v>
      </c>
      <c r="D3189" s="25"/>
      <c r="E3189" s="2" t="s">
        <v>5899</v>
      </c>
      <c r="F3189" s="25" t="s">
        <v>5030</v>
      </c>
      <c r="G3189" s="25" t="s">
        <v>4663</v>
      </c>
      <c r="H3189" s="22" t="s">
        <v>8201</v>
      </c>
      <c r="I3189" s="25" t="s">
        <v>4664</v>
      </c>
      <c r="J3189" s="11" t="str">
        <f t="shared" si="280"/>
        <v>IC.IT.233013</v>
      </c>
      <c r="K3189" s="2" t="s">
        <v>1192</v>
      </c>
      <c r="L3189" t="str">
        <f t="shared" si="281"/>
        <v xml:space="preserve">   Laceration</v>
      </c>
      <c r="M3189" s="12" t="str">
        <f t="shared" si="282"/>
        <v>PI.IC.IT.233013.01</v>
      </c>
      <c r="N3189" s="12"/>
      <c r="O3189" s="12" t="str">
        <f t="shared" si="283"/>
        <v>PH.IC.IT.233013.01</v>
      </c>
      <c r="Q3189" s="12" t="str">
        <f t="shared" si="284"/>
        <v>CL.IC.IT.233013.01</v>
      </c>
      <c r="R3189" t="s">
        <v>1141</v>
      </c>
      <c r="S3189">
        <v>795</v>
      </c>
    </row>
    <row r="3190" spans="1:19" ht="15">
      <c r="A3190" s="25" t="s">
        <v>4089</v>
      </c>
      <c r="B3190" s="25"/>
      <c r="C3190" s="22" t="s">
        <v>5753</v>
      </c>
      <c r="D3190" s="25"/>
      <c r="E3190" s="2" t="s">
        <v>5899</v>
      </c>
      <c r="F3190" s="25" t="s">
        <v>5030</v>
      </c>
      <c r="G3190" s="25" t="s">
        <v>4665</v>
      </c>
      <c r="H3190" s="22" t="s">
        <v>9621</v>
      </c>
      <c r="I3190" s="25" t="s">
        <v>4666</v>
      </c>
      <c r="J3190" s="11" t="str">
        <f t="shared" si="280"/>
        <v>IC.IT.233014</v>
      </c>
      <c r="K3190" s="2" t="s">
        <v>11324</v>
      </c>
      <c r="L3190" t="str">
        <f t="shared" si="281"/>
        <v xml:space="preserve">  Puncture</v>
      </c>
      <c r="M3190" s="12" t="str">
        <f t="shared" si="282"/>
        <v>PI.IC.IT.233014.01</v>
      </c>
      <c r="N3190" s="12"/>
      <c r="O3190" s="12" t="str">
        <f t="shared" si="283"/>
        <v>PH.IC.IT.233014.01</v>
      </c>
      <c r="Q3190" s="12" t="str">
        <f t="shared" si="284"/>
        <v>CL.IC.IT.233014.01</v>
      </c>
      <c r="R3190" t="s">
        <v>1141</v>
      </c>
      <c r="S3190">
        <v>796</v>
      </c>
    </row>
    <row r="3191" spans="1:19" ht="15">
      <c r="A3191" s="25" t="s">
        <v>4089</v>
      </c>
      <c r="B3191" s="25"/>
      <c r="C3191" s="22" t="s">
        <v>5753</v>
      </c>
      <c r="D3191" s="25" t="s">
        <v>4716</v>
      </c>
      <c r="E3191" s="2" t="s">
        <v>6074</v>
      </c>
      <c r="F3191" s="25" t="s">
        <v>5030</v>
      </c>
      <c r="G3191" s="25" t="s">
        <v>4680</v>
      </c>
      <c r="H3191" s="22" t="s">
        <v>1396</v>
      </c>
      <c r="I3191" s="25" t="s">
        <v>4681</v>
      </c>
      <c r="J3191" s="11" t="str">
        <f t="shared" si="280"/>
        <v>IC.IT.233101</v>
      </c>
      <c r="K3191" s="2" t="s">
        <v>11324</v>
      </c>
      <c r="L3191" t="str">
        <f t="shared" si="281"/>
        <v xml:space="preserve">      Partial-thickness (dermis)</v>
      </c>
      <c r="M3191" s="12" t="str">
        <f t="shared" si="282"/>
        <v>PI.IC.IT.233101.01</v>
      </c>
      <c r="N3191" s="12"/>
      <c r="O3191" s="12" t="str">
        <f t="shared" si="283"/>
        <v>PH.IC.IT.233101.01</v>
      </c>
      <c r="Q3191" s="12" t="str">
        <f t="shared" si="284"/>
        <v>CL.IC.IT.233101.01</v>
      </c>
    </row>
    <row r="3192" spans="1:19" ht="15">
      <c r="A3192" s="25" t="s">
        <v>4089</v>
      </c>
      <c r="B3192" s="25"/>
      <c r="C3192" s="22" t="s">
        <v>5753</v>
      </c>
      <c r="D3192" s="25"/>
      <c r="E3192" s="2" t="s">
        <v>6074</v>
      </c>
      <c r="F3192" s="25" t="s">
        <v>5030</v>
      </c>
      <c r="G3192" s="25" t="s">
        <v>191</v>
      </c>
      <c r="H3192" s="22" t="s">
        <v>1398</v>
      </c>
      <c r="I3192" s="25" t="s">
        <v>4682</v>
      </c>
      <c r="J3192" s="11" t="str">
        <f t="shared" si="280"/>
        <v>IC.IT.233102</v>
      </c>
      <c r="K3192" s="2" t="s">
        <v>11324</v>
      </c>
      <c r="L3192" t="str">
        <f t="shared" si="281"/>
        <v xml:space="preserve">      Full-thickness (subq and beyond)</v>
      </c>
      <c r="M3192" s="12" t="str">
        <f t="shared" si="282"/>
        <v>PI.IC.IT.233102.01</v>
      </c>
      <c r="N3192" s="12"/>
      <c r="O3192" s="12" t="str">
        <f t="shared" si="283"/>
        <v>PH.IC.IT.233102.01</v>
      </c>
      <c r="Q3192" s="12" t="str">
        <f t="shared" si="284"/>
        <v>CL.IC.IT.233102.01</v>
      </c>
    </row>
    <row r="3193" spans="1:19" ht="15">
      <c r="A3193" s="25" t="s">
        <v>4089</v>
      </c>
      <c r="B3193" s="25"/>
      <c r="C3193" s="22" t="s">
        <v>5753</v>
      </c>
      <c r="D3193" s="25" t="s">
        <v>4717</v>
      </c>
      <c r="E3193" s="2" t="s">
        <v>6077</v>
      </c>
      <c r="F3193" s="25" t="s">
        <v>5183</v>
      </c>
      <c r="G3193" s="25" t="s">
        <v>4819</v>
      </c>
      <c r="H3193" s="22" t="s">
        <v>1396</v>
      </c>
      <c r="I3193" s="25" t="s">
        <v>4820</v>
      </c>
      <c r="J3193" s="11" t="str">
        <f t="shared" si="280"/>
        <v>IC.IT.233201</v>
      </c>
      <c r="K3193" s="2" t="s">
        <v>11324</v>
      </c>
      <c r="L3193" t="str">
        <f t="shared" si="281"/>
        <v xml:space="preserve">      Length (measure head to toe):  specify cm</v>
      </c>
      <c r="M3193" s="12" t="str">
        <f t="shared" si="282"/>
        <v>PI.IC.IT.233201.01</v>
      </c>
      <c r="N3193" s="12"/>
      <c r="O3193" s="12" t="str">
        <f t="shared" si="283"/>
        <v>PH.IC.IT.233201.01</v>
      </c>
      <c r="Q3193" s="12" t="str">
        <f t="shared" si="284"/>
        <v>CL.IC.IT.233201.01</v>
      </c>
    </row>
    <row r="3194" spans="1:19" ht="15">
      <c r="A3194" s="25" t="s">
        <v>4089</v>
      </c>
      <c r="B3194" s="25"/>
      <c r="C3194" s="22" t="s">
        <v>5753</v>
      </c>
      <c r="D3194" s="25"/>
      <c r="E3194" s="2" t="s">
        <v>6077</v>
      </c>
      <c r="F3194" s="25" t="s">
        <v>5183</v>
      </c>
      <c r="G3194" s="25" t="s">
        <v>4821</v>
      </c>
      <c r="H3194" s="22" t="s">
        <v>1398</v>
      </c>
      <c r="I3194" s="25" t="s">
        <v>4816</v>
      </c>
      <c r="J3194" s="11" t="str">
        <f t="shared" si="280"/>
        <v>IC.IT.233202</v>
      </c>
      <c r="K3194" s="2" t="s">
        <v>11324</v>
      </c>
      <c r="L3194" t="str">
        <f t="shared" si="281"/>
        <v xml:space="preserve">      Width (measure hip to hip):  specify cm</v>
      </c>
      <c r="M3194" s="12" t="str">
        <f t="shared" si="282"/>
        <v>PI.IC.IT.233202.01</v>
      </c>
      <c r="N3194" s="12"/>
      <c r="O3194" s="12" t="str">
        <f t="shared" si="283"/>
        <v>PH.IC.IT.233202.01</v>
      </c>
      <c r="Q3194" s="12" t="str">
        <f t="shared" si="284"/>
        <v>CL.IC.IT.233202.01</v>
      </c>
    </row>
    <row r="3195" spans="1:19" ht="15">
      <c r="A3195" s="25" t="s">
        <v>4089</v>
      </c>
      <c r="B3195" s="25"/>
      <c r="C3195" s="22" t="s">
        <v>5753</v>
      </c>
      <c r="D3195" s="25"/>
      <c r="E3195" s="2" t="s">
        <v>6077</v>
      </c>
      <c r="F3195" s="25" t="s">
        <v>5183</v>
      </c>
      <c r="G3195" s="25" t="s">
        <v>4817</v>
      </c>
      <c r="H3195" s="22" t="s">
        <v>1400</v>
      </c>
      <c r="I3195" s="25" t="s">
        <v>4961</v>
      </c>
      <c r="J3195" s="11" t="str">
        <f t="shared" si="280"/>
        <v>IC.IT.233203</v>
      </c>
      <c r="K3195" s="2" t="s">
        <v>11324</v>
      </c>
      <c r="L3195" t="str">
        <f t="shared" si="281"/>
        <v xml:space="preserve">      Depth (measure deepest part):  specify cm</v>
      </c>
      <c r="M3195" s="12" t="str">
        <f t="shared" si="282"/>
        <v>PI.IC.IT.233203.01</v>
      </c>
      <c r="N3195" s="12"/>
      <c r="O3195" s="12" t="str">
        <f t="shared" si="283"/>
        <v>PH.IC.IT.233203.01</v>
      </c>
      <c r="Q3195" s="12" t="str">
        <f t="shared" si="284"/>
        <v>CL.IC.IT.233203.01</v>
      </c>
    </row>
    <row r="3196" spans="1:19" ht="15">
      <c r="A3196" s="25" t="s">
        <v>4089</v>
      </c>
      <c r="B3196" s="25"/>
      <c r="C3196" s="22" t="s">
        <v>5753</v>
      </c>
      <c r="D3196" s="25"/>
      <c r="E3196" s="2" t="s">
        <v>6077</v>
      </c>
      <c r="F3196" s="25" t="s">
        <v>5183</v>
      </c>
      <c r="G3196" s="25" t="s">
        <v>4962</v>
      </c>
      <c r="H3196" s="22" t="s">
        <v>1402</v>
      </c>
      <c r="I3196" s="25" t="s">
        <v>1188</v>
      </c>
      <c r="J3196" s="11" t="str">
        <f t="shared" si="280"/>
        <v>IC.IT.233204</v>
      </c>
      <c r="K3196" s="2" t="s">
        <v>11324</v>
      </c>
      <c r="L3196" t="str">
        <f t="shared" si="281"/>
        <v xml:space="preserve">      N/A (within 7 days): specify date</v>
      </c>
      <c r="M3196" s="12" t="str">
        <f t="shared" si="282"/>
        <v>PI.IC.IT.233204.01</v>
      </c>
      <c r="N3196" s="12"/>
      <c r="O3196" s="12" t="str">
        <f t="shared" si="283"/>
        <v>PH.IC.IT.233204.01</v>
      </c>
      <c r="Q3196" s="12" t="str">
        <f t="shared" si="284"/>
        <v>CL.IC.IT.233204.01</v>
      </c>
    </row>
    <row r="3197" spans="1:19" ht="15">
      <c r="A3197" s="25" t="s">
        <v>4089</v>
      </c>
      <c r="B3197" s="25"/>
      <c r="C3197" s="22" t="s">
        <v>5753</v>
      </c>
      <c r="D3197" s="25"/>
      <c r="E3197" s="2" t="s">
        <v>6077</v>
      </c>
      <c r="F3197" s="25" t="s">
        <v>5183</v>
      </c>
      <c r="G3197" s="25" t="s">
        <v>3840</v>
      </c>
      <c r="H3197" s="22" t="s">
        <v>1404</v>
      </c>
      <c r="I3197" s="25" t="s">
        <v>1224</v>
      </c>
      <c r="J3197" s="11" t="str">
        <f t="shared" si="280"/>
        <v>IC.IT.233205</v>
      </c>
      <c r="K3197" s="2" t="s">
        <v>11324</v>
      </c>
      <c r="L3197" t="str">
        <f t="shared" si="281"/>
        <v xml:space="preserve">      Unable to assess due to dressing</v>
      </c>
      <c r="M3197" s="12" t="str">
        <f t="shared" si="282"/>
        <v>PI.IC.IT.233205.01</v>
      </c>
      <c r="N3197" s="12"/>
      <c r="O3197" s="12" t="str">
        <f t="shared" si="283"/>
        <v>PH.IC.IT.233205.01</v>
      </c>
      <c r="Q3197" s="12" t="str">
        <f t="shared" si="284"/>
        <v>CL.IC.IT.233205.01</v>
      </c>
    </row>
    <row r="3198" spans="1:19" ht="15">
      <c r="A3198" s="25" t="s">
        <v>4089</v>
      </c>
      <c r="B3198" s="25"/>
      <c r="C3198" s="22" t="s">
        <v>5753</v>
      </c>
      <c r="D3198" s="25"/>
      <c r="E3198" s="2" t="s">
        <v>6077</v>
      </c>
      <c r="F3198" s="25" t="s">
        <v>5183</v>
      </c>
      <c r="G3198" s="25" t="s">
        <v>3841</v>
      </c>
      <c r="H3198" s="22" t="s">
        <v>1406</v>
      </c>
      <c r="I3198" s="25" t="s">
        <v>930</v>
      </c>
      <c r="J3198" s="11" t="str">
        <f t="shared" si="280"/>
        <v>IC.IT.233206</v>
      </c>
      <c r="K3198" s="2" t="s">
        <v>11324</v>
      </c>
      <c r="L3198" t="str">
        <f t="shared" si="281"/>
        <v xml:space="preserve">      Other: specify</v>
      </c>
      <c r="M3198" s="12" t="str">
        <f t="shared" si="282"/>
        <v>PI.IC.IT.233206.01</v>
      </c>
      <c r="N3198" s="12"/>
      <c r="O3198" s="12" t="str">
        <f t="shared" si="283"/>
        <v>PH.IC.IT.233206.01</v>
      </c>
      <c r="Q3198" s="12" t="str">
        <f t="shared" si="284"/>
        <v>CL.IC.IT.233206.01</v>
      </c>
    </row>
    <row r="3199" spans="1:19" ht="15">
      <c r="A3199" s="25" t="s">
        <v>4089</v>
      </c>
      <c r="B3199" s="25"/>
      <c r="C3199" s="22" t="s">
        <v>5753</v>
      </c>
      <c r="D3199" s="25" t="s">
        <v>4858</v>
      </c>
      <c r="E3199" s="2" t="s">
        <v>6690</v>
      </c>
      <c r="F3199" s="25" t="s">
        <v>5183</v>
      </c>
      <c r="G3199" s="25" t="s">
        <v>4963</v>
      </c>
      <c r="H3199" s="22" t="s">
        <v>1396</v>
      </c>
      <c r="I3199" s="25" t="s">
        <v>4964</v>
      </c>
      <c r="J3199" s="11" t="str">
        <f t="shared" si="280"/>
        <v>IC.IT.233301</v>
      </c>
      <c r="K3199" s="2" t="s">
        <v>11324</v>
      </c>
      <c r="L3199" t="str">
        <f t="shared" si="281"/>
        <v xml:space="preserve">      Epithelialization (shades of pink): specify %</v>
      </c>
      <c r="M3199" s="12" t="str">
        <f t="shared" si="282"/>
        <v>PI.IC.IT.233301.01</v>
      </c>
      <c r="N3199" s="12"/>
      <c r="O3199" s="12" t="str">
        <f t="shared" si="283"/>
        <v>PH.IC.IT.233301.01</v>
      </c>
      <c r="Q3199" s="12" t="str">
        <f t="shared" si="284"/>
        <v>CL.IC.IT.233301.01</v>
      </c>
    </row>
    <row r="3200" spans="1:19" ht="15">
      <c r="A3200" s="25" t="s">
        <v>4089</v>
      </c>
      <c r="B3200" s="25"/>
      <c r="C3200" s="22" t="s">
        <v>5753</v>
      </c>
      <c r="D3200" s="25"/>
      <c r="E3200" s="2" t="s">
        <v>6690</v>
      </c>
      <c r="F3200" s="25" t="s">
        <v>5183</v>
      </c>
      <c r="G3200" s="25" t="s">
        <v>4965</v>
      </c>
      <c r="H3200" s="22" t="s">
        <v>1398</v>
      </c>
      <c r="I3200" s="25" t="s">
        <v>4966</v>
      </c>
      <c r="J3200" s="11" t="str">
        <f t="shared" si="280"/>
        <v>IC.IT.233302</v>
      </c>
      <c r="K3200" s="2" t="s">
        <v>11324</v>
      </c>
      <c r="L3200" t="str">
        <f t="shared" si="281"/>
        <v xml:space="preserve">      Granulation (beefy red):  specify %</v>
      </c>
      <c r="M3200" s="12" t="str">
        <f t="shared" si="282"/>
        <v>PI.IC.IT.233302.01</v>
      </c>
      <c r="N3200" s="12"/>
      <c r="O3200" s="12" t="str">
        <f t="shared" si="283"/>
        <v>PH.IC.IT.233302.01</v>
      </c>
      <c r="Q3200" s="12" t="str">
        <f t="shared" si="284"/>
        <v>CL.IC.IT.233302.01</v>
      </c>
    </row>
    <row r="3201" spans="1:18" ht="15">
      <c r="A3201" s="25" t="s">
        <v>4089</v>
      </c>
      <c r="B3201" s="25"/>
      <c r="C3201" s="22" t="s">
        <v>5753</v>
      </c>
      <c r="D3201" s="25"/>
      <c r="E3201" s="2" t="s">
        <v>6690</v>
      </c>
      <c r="F3201" s="25" t="s">
        <v>5183</v>
      </c>
      <c r="G3201" s="25" t="s">
        <v>4967</v>
      </c>
      <c r="H3201" s="22" t="s">
        <v>1400</v>
      </c>
      <c r="I3201" s="25" t="s">
        <v>3933</v>
      </c>
      <c r="J3201" s="11" t="str">
        <f t="shared" si="280"/>
        <v>IC.IT.233303</v>
      </c>
      <c r="K3201" s="2" t="s">
        <v>11324</v>
      </c>
      <c r="L3201" t="str">
        <f t="shared" si="281"/>
        <v xml:space="preserve">      Slough (yellow fibrinous):  specify %</v>
      </c>
      <c r="M3201" s="12" t="str">
        <f t="shared" si="282"/>
        <v>PI.IC.IT.233303.01</v>
      </c>
      <c r="N3201" s="12"/>
      <c r="O3201" s="12" t="str">
        <f t="shared" si="283"/>
        <v>PH.IC.IT.233303.01</v>
      </c>
      <c r="Q3201" s="12" t="str">
        <f t="shared" si="284"/>
        <v>CL.IC.IT.233303.01</v>
      </c>
    </row>
    <row r="3202" spans="1:18" ht="15">
      <c r="A3202" s="25" t="s">
        <v>4089</v>
      </c>
      <c r="B3202" s="25"/>
      <c r="C3202" s="22" t="s">
        <v>5753</v>
      </c>
      <c r="D3202" s="25"/>
      <c r="E3202" s="2" t="s">
        <v>6690</v>
      </c>
      <c r="F3202" s="25" t="s">
        <v>5183</v>
      </c>
      <c r="G3202" s="25" t="s">
        <v>4673</v>
      </c>
      <c r="H3202" s="22" t="s">
        <v>1402</v>
      </c>
      <c r="I3202" s="25" t="s">
        <v>4674</v>
      </c>
      <c r="J3202" s="11" t="str">
        <f t="shared" si="280"/>
        <v>IC.IT.233304</v>
      </c>
      <c r="K3202" s="2" t="s">
        <v>11324</v>
      </c>
      <c r="L3202" t="str">
        <f t="shared" si="281"/>
        <v xml:space="preserve">      Eschar (thick leathery black/brown):  specify %</v>
      </c>
      <c r="M3202" s="12" t="str">
        <f t="shared" si="282"/>
        <v>PI.IC.IT.233304.01</v>
      </c>
      <c r="N3202" s="12"/>
      <c r="O3202" s="12" t="str">
        <f t="shared" si="283"/>
        <v>PH.IC.IT.233304.01</v>
      </c>
      <c r="Q3202" s="12" t="str">
        <f t="shared" si="284"/>
        <v>CL.IC.IT.233304.01</v>
      </c>
    </row>
    <row r="3203" spans="1:18" ht="15">
      <c r="A3203" s="25" t="s">
        <v>4089</v>
      </c>
      <c r="B3203" s="25"/>
      <c r="C3203" s="22" t="s">
        <v>5753</v>
      </c>
      <c r="D3203" s="25"/>
      <c r="E3203" s="2" t="s">
        <v>6690</v>
      </c>
      <c r="F3203" s="25" t="s">
        <v>5183</v>
      </c>
      <c r="G3203" s="25" t="s">
        <v>4798</v>
      </c>
      <c r="H3203" s="22" t="s">
        <v>7071</v>
      </c>
      <c r="I3203" s="25" t="s">
        <v>4799</v>
      </c>
      <c r="J3203" s="11" t="str">
        <f t="shared" si="280"/>
        <v>IC.IT.233305</v>
      </c>
      <c r="K3203" s="2" t="s">
        <v>11324</v>
      </c>
      <c r="L3203" t="str">
        <f t="shared" si="281"/>
        <v xml:space="preserve">      Foreign bodies:  specify</v>
      </c>
      <c r="M3203" s="12" t="str">
        <f t="shared" si="282"/>
        <v>PI.IC.IT.233305.01</v>
      </c>
      <c r="N3203" s="12"/>
      <c r="O3203" s="12" t="str">
        <f t="shared" si="283"/>
        <v>PH.IC.IT.233305.01</v>
      </c>
      <c r="Q3203" s="12" t="str">
        <f t="shared" si="284"/>
        <v>CL.IC.IT.233305.01</v>
      </c>
      <c r="R3203" t="s">
        <v>1141</v>
      </c>
    </row>
    <row r="3204" spans="1:18" ht="15">
      <c r="A3204" s="25" t="s">
        <v>4089</v>
      </c>
      <c r="B3204" s="25"/>
      <c r="C3204" s="22" t="s">
        <v>5753</v>
      </c>
      <c r="D3204" s="25" t="s">
        <v>4858</v>
      </c>
      <c r="E3204" s="2" t="s">
        <v>5100</v>
      </c>
      <c r="F3204" s="25" t="s">
        <v>5183</v>
      </c>
      <c r="G3204" s="25" t="s">
        <v>192</v>
      </c>
      <c r="H3204" s="22" t="s">
        <v>1398</v>
      </c>
      <c r="I3204" s="25" t="s">
        <v>5101</v>
      </c>
      <c r="J3204" s="11" t="str">
        <f t="shared" si="280"/>
        <v>IC.IT.233402</v>
      </c>
      <c r="K3204" s="2" t="s">
        <v>11324</v>
      </c>
      <c r="L3204" t="str">
        <f t="shared" si="281"/>
        <v xml:space="preserve">      Indistinct, attached</v>
      </c>
      <c r="M3204" s="12" t="str">
        <f t="shared" si="282"/>
        <v>PI.IC.IT.233402.01</v>
      </c>
      <c r="N3204" s="12"/>
      <c r="O3204" s="12" t="str">
        <f t="shared" si="283"/>
        <v>PH.IC.IT.233402.01</v>
      </c>
      <c r="Q3204" s="12" t="str">
        <f t="shared" si="284"/>
        <v>CL.IC.IT.233402.01</v>
      </c>
    </row>
    <row r="3205" spans="1:18" ht="15">
      <c r="A3205" s="25" t="s">
        <v>4089</v>
      </c>
      <c r="B3205" s="25"/>
      <c r="C3205" s="22" t="s">
        <v>5753</v>
      </c>
      <c r="D3205" s="25"/>
      <c r="E3205" s="2" t="s">
        <v>5100</v>
      </c>
      <c r="F3205" s="25" t="s">
        <v>5183</v>
      </c>
      <c r="G3205" s="25" t="s">
        <v>193</v>
      </c>
      <c r="H3205" s="22" t="s">
        <v>1400</v>
      </c>
      <c r="I3205" s="25" t="s">
        <v>4948</v>
      </c>
      <c r="J3205" s="11" t="str">
        <f t="shared" si="280"/>
        <v>IC.IT.233403</v>
      </c>
      <c r="K3205" s="2" t="s">
        <v>11324</v>
      </c>
      <c r="L3205" t="str">
        <f t="shared" si="281"/>
        <v xml:space="preserve">      Non attached</v>
      </c>
      <c r="M3205" s="12" t="str">
        <f t="shared" si="282"/>
        <v>PI.IC.IT.233403.01</v>
      </c>
      <c r="N3205" s="12"/>
      <c r="O3205" s="12" t="str">
        <f t="shared" si="283"/>
        <v>PH.IC.IT.233403.01</v>
      </c>
      <c r="Q3205" s="12" t="str">
        <f t="shared" si="284"/>
        <v>CL.IC.IT.233403.01</v>
      </c>
    </row>
    <row r="3206" spans="1:18" ht="15">
      <c r="A3206" s="25" t="s">
        <v>4089</v>
      </c>
      <c r="B3206" s="25"/>
      <c r="C3206" s="22" t="s">
        <v>5753</v>
      </c>
      <c r="D3206" s="25"/>
      <c r="E3206" s="2" t="s">
        <v>5100</v>
      </c>
      <c r="F3206" s="25" t="s">
        <v>5183</v>
      </c>
      <c r="G3206" s="25" t="s">
        <v>4949</v>
      </c>
      <c r="H3206" s="22" t="s">
        <v>1402</v>
      </c>
      <c r="I3206" s="25" t="s">
        <v>4950</v>
      </c>
      <c r="J3206" s="11" t="str">
        <f t="shared" si="280"/>
        <v>IC.IT.233404</v>
      </c>
      <c r="K3206" s="2" t="s">
        <v>11324</v>
      </c>
      <c r="L3206" t="str">
        <f t="shared" si="281"/>
        <v xml:space="preserve">      Tunneling</v>
      </c>
      <c r="M3206" s="12" t="str">
        <f t="shared" si="282"/>
        <v>PI.IC.IT.233404.01</v>
      </c>
      <c r="N3206" s="12"/>
      <c r="O3206" s="12" t="str">
        <f t="shared" si="283"/>
        <v>PH.IC.IT.233404.01</v>
      </c>
      <c r="Q3206" s="12" t="str">
        <f t="shared" si="284"/>
        <v>CL.IC.IT.233404.01</v>
      </c>
    </row>
    <row r="3207" spans="1:18" ht="15">
      <c r="A3207" s="25" t="s">
        <v>4089</v>
      </c>
      <c r="B3207" s="25"/>
      <c r="C3207" s="22" t="s">
        <v>5753</v>
      </c>
      <c r="D3207" s="25"/>
      <c r="E3207" s="2" t="s">
        <v>5100</v>
      </c>
      <c r="F3207" s="25" t="s">
        <v>5183</v>
      </c>
      <c r="G3207" s="25" t="s">
        <v>4951</v>
      </c>
      <c r="H3207" s="22" t="s">
        <v>1404</v>
      </c>
      <c r="I3207" s="25" t="s">
        <v>4952</v>
      </c>
      <c r="J3207" s="11" t="str">
        <f t="shared" si="280"/>
        <v>IC.IT.233405</v>
      </c>
      <c r="K3207" s="2" t="s">
        <v>11324</v>
      </c>
      <c r="L3207" t="str">
        <f t="shared" si="281"/>
        <v xml:space="preserve">      Undermining</v>
      </c>
      <c r="M3207" s="12" t="str">
        <f t="shared" si="282"/>
        <v>PI.IC.IT.233405.01</v>
      </c>
      <c r="N3207" s="12"/>
      <c r="O3207" s="12" t="str">
        <f t="shared" si="283"/>
        <v>PH.IC.IT.233405.01</v>
      </c>
      <c r="Q3207" s="12" t="str">
        <f t="shared" si="284"/>
        <v>CL.IC.IT.233405.01</v>
      </c>
    </row>
    <row r="3208" spans="1:18" ht="15">
      <c r="A3208" s="25" t="s">
        <v>4089</v>
      </c>
      <c r="B3208" s="25"/>
      <c r="C3208" s="22" t="s">
        <v>5753</v>
      </c>
      <c r="D3208" s="25"/>
      <c r="E3208" s="2" t="s">
        <v>5100</v>
      </c>
      <c r="F3208" s="25" t="s">
        <v>5183</v>
      </c>
      <c r="G3208" s="25" t="s">
        <v>4953</v>
      </c>
      <c r="H3208" s="22" t="s">
        <v>1406</v>
      </c>
      <c r="I3208" s="25" t="s">
        <v>4954</v>
      </c>
      <c r="J3208" s="11" t="str">
        <f t="shared" si="280"/>
        <v>IC.IT.233406</v>
      </c>
      <c r="K3208" s="2" t="s">
        <v>11324</v>
      </c>
      <c r="L3208" t="str">
        <f t="shared" si="281"/>
        <v xml:space="preserve">      Rolled</v>
      </c>
      <c r="M3208" s="12" t="str">
        <f t="shared" si="282"/>
        <v>PI.IC.IT.233406.01</v>
      </c>
      <c r="N3208" s="12"/>
      <c r="O3208" s="12" t="str">
        <f t="shared" si="283"/>
        <v>PH.IC.IT.233406.01</v>
      </c>
      <c r="Q3208" s="12" t="str">
        <f t="shared" si="284"/>
        <v>CL.IC.IT.233406.01</v>
      </c>
    </row>
    <row r="3209" spans="1:18" ht="15">
      <c r="A3209" s="25" t="s">
        <v>4089</v>
      </c>
      <c r="B3209" s="25"/>
      <c r="C3209" s="22" t="s">
        <v>5753</v>
      </c>
      <c r="D3209" s="25"/>
      <c r="E3209" s="2" t="s">
        <v>5100</v>
      </c>
      <c r="F3209" s="25" t="s">
        <v>5183</v>
      </c>
      <c r="G3209" s="25" t="s">
        <v>4955</v>
      </c>
      <c r="H3209" s="22" t="s">
        <v>1396</v>
      </c>
      <c r="I3209" s="25" t="s">
        <v>1780</v>
      </c>
      <c r="J3209" s="11" t="str">
        <f t="shared" si="280"/>
        <v>IC.IT.233401</v>
      </c>
      <c r="K3209" s="2" t="s">
        <v>11324</v>
      </c>
      <c r="L3209" t="str">
        <f t="shared" si="281"/>
        <v>Tunneling: enter clock position</v>
      </c>
      <c r="M3209" s="12" t="str">
        <f t="shared" si="282"/>
        <v>PI.IC.IT.233401.01</v>
      </c>
      <c r="N3209" s="12"/>
      <c r="O3209" s="12" t="str">
        <f t="shared" si="283"/>
        <v>PH.IC.IT.233401.01</v>
      </c>
      <c r="Q3209" s="12" t="str">
        <f t="shared" si="284"/>
        <v>CL.IC.IT.233401.01</v>
      </c>
    </row>
    <row r="3210" spans="1:18" ht="15">
      <c r="A3210" s="25" t="s">
        <v>4089</v>
      </c>
      <c r="B3210" s="25"/>
      <c r="C3210" s="22" t="s">
        <v>5753</v>
      </c>
      <c r="D3210" t="s">
        <v>4859</v>
      </c>
      <c r="E3210" s="2" t="s">
        <v>4860</v>
      </c>
      <c r="F3210" s="25" t="s">
        <v>5184</v>
      </c>
      <c r="G3210" s="25" t="s">
        <v>5267</v>
      </c>
      <c r="H3210" s="22" t="s">
        <v>1396</v>
      </c>
      <c r="I3210" s="25" t="s">
        <v>3261</v>
      </c>
      <c r="J3210" s="11" t="str">
        <f t="shared" si="280"/>
        <v>IC.IT.233501</v>
      </c>
      <c r="K3210" s="2" t="s">
        <v>11324</v>
      </c>
      <c r="L3210" t="str">
        <f t="shared" si="281"/>
        <v xml:space="preserve">      Continuous</v>
      </c>
      <c r="M3210" s="12" t="str">
        <f t="shared" si="282"/>
        <v>PI.IC.IT.233501.01</v>
      </c>
      <c r="N3210" s="12"/>
      <c r="O3210" s="12" t="str">
        <f t="shared" si="283"/>
        <v>PH.IC.IT.233501.01</v>
      </c>
      <c r="Q3210" s="12" t="str">
        <f t="shared" si="284"/>
        <v>CL.IC.IT.233501.01</v>
      </c>
    </row>
    <row r="3211" spans="1:18" ht="15">
      <c r="A3211" s="25" t="s">
        <v>4089</v>
      </c>
      <c r="B3211" s="25"/>
      <c r="C3211" s="22" t="s">
        <v>5753</v>
      </c>
      <c r="D3211" s="25"/>
      <c r="E3211" s="2" t="s">
        <v>4860</v>
      </c>
      <c r="F3211" s="25" t="s">
        <v>5184</v>
      </c>
      <c r="G3211" s="25" t="s">
        <v>5268</v>
      </c>
      <c r="H3211" s="22" t="s">
        <v>1398</v>
      </c>
      <c r="I3211" s="25" t="s">
        <v>2407</v>
      </c>
      <c r="J3211" s="11" t="str">
        <f t="shared" si="280"/>
        <v>IC.IT.233502</v>
      </c>
      <c r="K3211" s="2" t="s">
        <v>11324</v>
      </c>
      <c r="L3211" t="str">
        <f t="shared" si="281"/>
        <v xml:space="preserve">      Intermittent</v>
      </c>
      <c r="M3211" s="12" t="str">
        <f t="shared" si="282"/>
        <v>PI.IC.IT.233502.01</v>
      </c>
      <c r="N3211" s="12"/>
      <c r="O3211" s="12" t="str">
        <f t="shared" si="283"/>
        <v>PH.IC.IT.233502.01</v>
      </c>
      <c r="Q3211" s="12" t="str">
        <f t="shared" si="284"/>
        <v>CL.IC.IT.233502.01</v>
      </c>
    </row>
    <row r="3212" spans="1:18" ht="15">
      <c r="A3212" s="25" t="s">
        <v>4089</v>
      </c>
      <c r="B3212" s="25"/>
      <c r="C3212" s="22" t="s">
        <v>5753</v>
      </c>
      <c r="D3212" s="25" t="s">
        <v>4725</v>
      </c>
      <c r="E3212" s="2" t="s">
        <v>4726</v>
      </c>
      <c r="F3212" s="25" t="s">
        <v>5184</v>
      </c>
      <c r="G3212" s="25" t="s">
        <v>5127</v>
      </c>
      <c r="H3212" s="22" t="s">
        <v>1400</v>
      </c>
      <c r="I3212" s="25" t="s">
        <v>4746</v>
      </c>
      <c r="J3212" s="11" t="str">
        <f t="shared" si="280"/>
        <v>IC.IT.233603</v>
      </c>
      <c r="K3212" s="2" t="s">
        <v>11324</v>
      </c>
      <c r="L3212" t="str">
        <f t="shared" si="281"/>
        <v xml:space="preserve">      125mmHg</v>
      </c>
      <c r="M3212" s="12" t="str">
        <f t="shared" si="282"/>
        <v>PI.IC.IT.233603.01</v>
      </c>
      <c r="N3212" s="12"/>
      <c r="O3212" s="12" t="str">
        <f t="shared" si="283"/>
        <v>PH.IC.IT.233603.01</v>
      </c>
      <c r="Q3212" s="12" t="str">
        <f t="shared" si="284"/>
        <v>CL.IC.IT.233603.01</v>
      </c>
    </row>
    <row r="3213" spans="1:18" ht="15">
      <c r="A3213" s="25" t="s">
        <v>4089</v>
      </c>
      <c r="B3213" s="25"/>
      <c r="C3213" s="22" t="s">
        <v>5753</v>
      </c>
      <c r="D3213" s="25"/>
      <c r="E3213" s="2" t="s">
        <v>4726</v>
      </c>
      <c r="F3213" s="25" t="s">
        <v>5184</v>
      </c>
      <c r="G3213" s="25" t="s">
        <v>4834</v>
      </c>
      <c r="H3213" s="22" t="s">
        <v>1402</v>
      </c>
      <c r="I3213" s="25" t="s">
        <v>4748</v>
      </c>
      <c r="J3213" s="11" t="str">
        <f t="shared" si="280"/>
        <v>IC.IT.233604</v>
      </c>
      <c r="K3213" s="2" t="s">
        <v>11324</v>
      </c>
      <c r="L3213" t="str">
        <f t="shared" si="281"/>
        <v xml:space="preserve">      75mmHg</v>
      </c>
      <c r="M3213" s="12" t="str">
        <f t="shared" si="282"/>
        <v>PI.IC.IT.233604.01</v>
      </c>
      <c r="N3213" s="12"/>
      <c r="O3213" s="12" t="str">
        <f t="shared" si="283"/>
        <v>PH.IC.IT.233604.01</v>
      </c>
      <c r="Q3213" s="12" t="str">
        <f t="shared" si="284"/>
        <v>CL.IC.IT.233604.01</v>
      </c>
    </row>
    <row r="3214" spans="1:18" ht="15">
      <c r="A3214" s="25" t="s">
        <v>4089</v>
      </c>
      <c r="B3214" s="25"/>
      <c r="C3214" s="22" t="s">
        <v>5753</v>
      </c>
      <c r="D3214" s="25"/>
      <c r="E3214" s="2" t="s">
        <v>4726</v>
      </c>
      <c r="F3214" s="25" t="s">
        <v>5184</v>
      </c>
      <c r="G3214" s="25" t="s">
        <v>4835</v>
      </c>
      <c r="H3214" s="22" t="s">
        <v>1404</v>
      </c>
      <c r="I3214" s="25" t="s">
        <v>4750</v>
      </c>
      <c r="J3214" s="11" t="str">
        <f t="shared" si="280"/>
        <v>IC.IT.233605</v>
      </c>
      <c r="K3214" s="2" t="s">
        <v>11324</v>
      </c>
      <c r="L3214" t="str">
        <f t="shared" si="281"/>
        <v xml:space="preserve">      25mmHg</v>
      </c>
      <c r="M3214" s="12" t="str">
        <f t="shared" si="282"/>
        <v>PI.IC.IT.233605.01</v>
      </c>
      <c r="N3214" s="12"/>
      <c r="O3214" s="12" t="str">
        <f t="shared" si="283"/>
        <v>PH.IC.IT.233605.01</v>
      </c>
      <c r="Q3214" s="12" t="str">
        <f t="shared" si="284"/>
        <v>CL.IC.IT.233605.01</v>
      </c>
    </row>
    <row r="3215" spans="1:18" ht="15">
      <c r="A3215" s="25" t="s">
        <v>4089</v>
      </c>
      <c r="B3215" s="25"/>
      <c r="C3215" s="22" t="s">
        <v>5753</v>
      </c>
      <c r="D3215" s="25"/>
      <c r="E3215" s="2" t="s">
        <v>4726</v>
      </c>
      <c r="F3215" s="25" t="s">
        <v>5184</v>
      </c>
      <c r="G3215" s="25" t="s">
        <v>4836</v>
      </c>
      <c r="H3215" s="22" t="s">
        <v>1406</v>
      </c>
      <c r="I3215" s="25" t="s">
        <v>4889</v>
      </c>
      <c r="J3215" s="11" t="str">
        <f t="shared" si="280"/>
        <v>IC.IT.233606</v>
      </c>
      <c r="K3215" s="2" t="s">
        <v>11324</v>
      </c>
      <c r="L3215" t="str">
        <f t="shared" si="281"/>
        <v xml:space="preserve">      50mmHg</v>
      </c>
      <c r="M3215" s="12" t="str">
        <f t="shared" si="282"/>
        <v>PI.IC.IT.233606.01</v>
      </c>
      <c r="N3215" s="12"/>
      <c r="O3215" s="12" t="str">
        <f t="shared" si="283"/>
        <v>PH.IC.IT.233606.01</v>
      </c>
      <c r="Q3215" s="12" t="str">
        <f t="shared" si="284"/>
        <v>CL.IC.IT.233606.01</v>
      </c>
    </row>
    <row r="3216" spans="1:18" ht="15">
      <c r="A3216" s="25" t="s">
        <v>4089</v>
      </c>
      <c r="B3216" s="25"/>
      <c r="C3216" s="22" t="s">
        <v>5753</v>
      </c>
      <c r="D3216" s="25"/>
      <c r="E3216" s="2" t="s">
        <v>4726</v>
      </c>
      <c r="F3216" s="25" t="s">
        <v>5184</v>
      </c>
      <c r="G3216" s="25" t="s">
        <v>4600</v>
      </c>
      <c r="H3216" s="22" t="s">
        <v>1419</v>
      </c>
      <c r="I3216" s="25" t="s">
        <v>4891</v>
      </c>
      <c r="J3216" s="11" t="str">
        <f t="shared" si="280"/>
        <v>IC.IT.233607</v>
      </c>
      <c r="K3216" s="2" t="s">
        <v>11324</v>
      </c>
      <c r="L3216" t="str">
        <f t="shared" si="281"/>
        <v xml:space="preserve">      100mmHg</v>
      </c>
      <c r="M3216" s="12" t="str">
        <f t="shared" si="282"/>
        <v>PI.IC.IT.233607.01</v>
      </c>
      <c r="N3216" s="12"/>
      <c r="O3216" s="12" t="str">
        <f t="shared" si="283"/>
        <v>PH.IC.IT.233607.01</v>
      </c>
      <c r="Q3216" s="12" t="str">
        <f t="shared" si="284"/>
        <v>CL.IC.IT.233607.01</v>
      </c>
    </row>
    <row r="3217" spans="1:19" ht="15">
      <c r="A3217" s="25" t="s">
        <v>4089</v>
      </c>
      <c r="B3217" s="25"/>
      <c r="C3217" s="22" t="s">
        <v>5753</v>
      </c>
      <c r="D3217" s="25"/>
      <c r="E3217" s="2" t="s">
        <v>4726</v>
      </c>
      <c r="F3217" s="25" t="s">
        <v>5184</v>
      </c>
      <c r="G3217" s="25" t="s">
        <v>4601</v>
      </c>
      <c r="H3217" s="22" t="s">
        <v>1550</v>
      </c>
      <c r="I3217" s="25" t="s">
        <v>4885</v>
      </c>
      <c r="J3217" s="11" t="str">
        <f t="shared" si="280"/>
        <v>IC.IT.233608</v>
      </c>
      <c r="K3217" s="2" t="s">
        <v>11324</v>
      </c>
      <c r="L3217" t="str">
        <f t="shared" si="281"/>
        <v xml:space="preserve">      150mmHg</v>
      </c>
      <c r="M3217" s="12" t="str">
        <f t="shared" si="282"/>
        <v>PI.IC.IT.233608.01</v>
      </c>
      <c r="N3217" s="12"/>
      <c r="O3217" s="12" t="str">
        <f t="shared" si="283"/>
        <v>PH.IC.IT.233608.01</v>
      </c>
      <c r="Q3217" s="12" t="str">
        <f t="shared" si="284"/>
        <v>CL.IC.IT.233608.01</v>
      </c>
    </row>
    <row r="3218" spans="1:19" ht="15">
      <c r="A3218" s="25" t="s">
        <v>4089</v>
      </c>
      <c r="B3218" s="25"/>
      <c r="C3218" s="22" t="s">
        <v>5753</v>
      </c>
      <c r="D3218" s="25" t="s">
        <v>196</v>
      </c>
      <c r="E3218" s="2" t="s">
        <v>4604</v>
      </c>
      <c r="F3218" s="25" t="s">
        <v>5184</v>
      </c>
      <c r="G3218" s="25" t="s">
        <v>4603</v>
      </c>
      <c r="H3218" s="22" t="s">
        <v>1396</v>
      </c>
      <c r="I3218" s="25" t="s">
        <v>3383</v>
      </c>
      <c r="J3218" s="11" t="str">
        <f t="shared" si="280"/>
        <v>IC.IT.233701</v>
      </c>
      <c r="K3218" s="2" t="s">
        <v>11324</v>
      </c>
      <c r="L3218" t="str">
        <f t="shared" si="281"/>
        <v xml:space="preserve">      Done:  specify date/time</v>
      </c>
      <c r="M3218" s="12" t="str">
        <f t="shared" si="282"/>
        <v>PI.IC.IT.233701.01</v>
      </c>
      <c r="N3218" s="12"/>
      <c r="O3218" s="12" t="str">
        <f t="shared" si="283"/>
        <v>PH.IC.IT.233701.01</v>
      </c>
      <c r="Q3218" s="12" t="str">
        <f t="shared" si="284"/>
        <v>CL.IC.IT.233701.01</v>
      </c>
    </row>
    <row r="3219" spans="1:19" ht="15">
      <c r="A3219" s="25" t="s">
        <v>4089</v>
      </c>
      <c r="B3219" s="25"/>
      <c r="C3219" s="22" t="s">
        <v>5753</v>
      </c>
      <c r="D3219" s="25"/>
      <c r="E3219" s="2" t="s">
        <v>4604</v>
      </c>
      <c r="F3219" s="25" t="s">
        <v>5184</v>
      </c>
      <c r="G3219" s="25" t="s">
        <v>4605</v>
      </c>
      <c r="H3219" s="22" t="s">
        <v>1398</v>
      </c>
      <c r="I3219" s="25" t="s">
        <v>1188</v>
      </c>
      <c r="J3219" s="11" t="str">
        <f t="shared" si="280"/>
        <v>IC.IT.233702</v>
      </c>
      <c r="K3219" s="2" t="s">
        <v>11324</v>
      </c>
      <c r="L3219" t="str">
        <f t="shared" si="281"/>
        <v xml:space="preserve">      Not applicable</v>
      </c>
      <c r="M3219" s="12" t="str">
        <f t="shared" si="282"/>
        <v>PI.IC.IT.233702.01</v>
      </c>
      <c r="N3219" s="12"/>
      <c r="O3219" s="12" t="str">
        <f t="shared" si="283"/>
        <v>PH.IC.IT.233702.01</v>
      </c>
      <c r="Q3219" s="12" t="str">
        <f t="shared" si="284"/>
        <v>CL.IC.IT.233702.01</v>
      </c>
    </row>
    <row r="3220" spans="1:19" ht="15">
      <c r="A3220" s="25" t="s">
        <v>4089</v>
      </c>
      <c r="B3220" s="25"/>
      <c r="C3220" s="22" t="s">
        <v>5753</v>
      </c>
      <c r="D3220" s="25"/>
      <c r="E3220" s="2" t="s">
        <v>4604</v>
      </c>
      <c r="F3220" s="25" t="s">
        <v>5184</v>
      </c>
      <c r="G3220" s="25" t="s">
        <v>4671</v>
      </c>
      <c r="H3220" s="22" t="s">
        <v>946</v>
      </c>
      <c r="I3220" s="25" t="s">
        <v>4672</v>
      </c>
      <c r="J3220" s="11" t="str">
        <f t="shared" si="280"/>
        <v>IC.IT.233703</v>
      </c>
      <c r="K3220" s="2" t="s">
        <v>11324</v>
      </c>
      <c r="L3220" t="str">
        <f t="shared" si="281"/>
        <v xml:space="preserve">      Not needed</v>
      </c>
      <c r="M3220" s="12" t="str">
        <f t="shared" si="282"/>
        <v>PI.IC.IT.233703.01</v>
      </c>
      <c r="N3220" s="12"/>
      <c r="O3220" s="12" t="str">
        <f t="shared" si="283"/>
        <v>PH.IC.IT.233703.01</v>
      </c>
      <c r="Q3220" s="12" t="str">
        <f t="shared" si="284"/>
        <v>CL.IC.IT.233703.01</v>
      </c>
      <c r="R3220" t="s">
        <v>1141</v>
      </c>
      <c r="S3220">
        <v>797</v>
      </c>
    </row>
    <row r="3221" spans="1:19" ht="15">
      <c r="A3221" s="25" t="s">
        <v>4089</v>
      </c>
      <c r="C3221" s="2" t="s">
        <v>5753</v>
      </c>
      <c r="D3221" t="s">
        <v>4728</v>
      </c>
      <c r="E3221" s="2" t="s">
        <v>7444</v>
      </c>
      <c r="F3221" s="25" t="s">
        <v>5185</v>
      </c>
      <c r="G3221" s="27" t="s">
        <v>4730</v>
      </c>
      <c r="H3221" s="2" t="s">
        <v>11324</v>
      </c>
      <c r="I3221" s="27" t="s">
        <v>4731</v>
      </c>
      <c r="J3221" s="11" t="str">
        <f t="shared" si="280"/>
        <v>IC.IT.233801</v>
      </c>
      <c r="K3221" s="2" t="s">
        <v>11324</v>
      </c>
      <c r="L3221" t="str">
        <f t="shared" si="281"/>
        <v>Date and Time</v>
      </c>
      <c r="M3221" s="12" t="str">
        <f t="shared" si="282"/>
        <v>PI.IC.IT.233801.01</v>
      </c>
      <c r="N3221" s="12"/>
      <c r="O3221" s="12" t="str">
        <f t="shared" si="283"/>
        <v>PH.IC.IT.233801.01</v>
      </c>
      <c r="Q3221" s="12" t="str">
        <f t="shared" si="284"/>
        <v>CL.IC.IT.233801.01</v>
      </c>
      <c r="R3221" t="s">
        <v>9277</v>
      </c>
      <c r="S3221">
        <v>160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AA1573"/>
  <sheetViews>
    <sheetView topLeftCell="A1215" zoomScale="125" workbookViewId="0">
      <pane ySplit="1095" topLeftCell="A607"/>
      <selection activeCell="J1215" sqref="J1:J1048576"/>
      <selection pane="bottomLeft" activeCell="G615" sqref="G615"/>
    </sheetView>
  </sheetViews>
  <sheetFormatPr defaultColWidth="11" defaultRowHeight="12.75"/>
  <cols>
    <col min="1" max="1" width="20.75" customWidth="1"/>
    <col min="2" max="2" width="15.75" customWidth="1"/>
    <col min="3" max="3" width="4" customWidth="1"/>
    <col min="4" max="4" width="17.375" customWidth="1"/>
    <col min="5" max="5" width="4.375" customWidth="1"/>
    <col min="6" max="6" width="32.25" customWidth="1"/>
    <col min="7" max="7" width="18.625" customWidth="1"/>
    <col min="8" max="8" width="3.75" customWidth="1"/>
    <col min="11" max="11" width="4.125" customWidth="1"/>
    <col min="12" max="12" width="22.125" customWidth="1"/>
    <col min="13" max="13" width="14.875" customWidth="1"/>
    <col min="15" max="15" width="15.125" customWidth="1"/>
    <col min="17" max="17" width="18.125" customWidth="1"/>
    <col min="18" max="18" width="4.25" customWidth="1"/>
    <col min="19" max="19" width="5" customWidth="1"/>
    <col min="20" max="20" width="6" customWidth="1"/>
    <col min="21" max="21" width="7.375" customWidth="1"/>
    <col min="22" max="22" width="4.125" customWidth="1"/>
  </cols>
  <sheetData>
    <row r="1" spans="1:27" ht="30" customHeight="1">
      <c r="A1" s="1" t="s">
        <v>1284</v>
      </c>
      <c r="B1" s="1" t="s">
        <v>1285</v>
      </c>
      <c r="C1" s="1" t="s">
        <v>950</v>
      </c>
      <c r="D1" s="1" t="s">
        <v>1017</v>
      </c>
      <c r="E1" s="1" t="s">
        <v>951</v>
      </c>
      <c r="F1" s="1" t="s">
        <v>1018</v>
      </c>
      <c r="G1" s="1" t="s">
        <v>1019</v>
      </c>
      <c r="H1" s="1" t="s">
        <v>952</v>
      </c>
      <c r="I1" s="1" t="s">
        <v>1020</v>
      </c>
      <c r="J1" s="1" t="s">
        <v>1021</v>
      </c>
      <c r="K1" s="1" t="s">
        <v>1022</v>
      </c>
      <c r="L1" s="1" t="s">
        <v>1023</v>
      </c>
      <c r="M1" s="1" t="s">
        <v>1184</v>
      </c>
      <c r="N1" s="1" t="s">
        <v>1014</v>
      </c>
      <c r="O1" s="1" t="s">
        <v>1015</v>
      </c>
      <c r="P1" s="1" t="s">
        <v>1016</v>
      </c>
      <c r="Q1" s="1" t="s">
        <v>1189</v>
      </c>
      <c r="R1" s="1" t="s">
        <v>11108</v>
      </c>
      <c r="S1" s="1" t="s">
        <v>1127</v>
      </c>
      <c r="T1" s="1" t="s">
        <v>11109</v>
      </c>
      <c r="U1" s="1" t="s">
        <v>1128</v>
      </c>
      <c r="V1" s="1" t="s">
        <v>1113</v>
      </c>
      <c r="W1" s="1" t="s">
        <v>1114</v>
      </c>
      <c r="X1" s="1" t="s">
        <v>605</v>
      </c>
      <c r="Y1" s="1" t="s">
        <v>646</v>
      </c>
      <c r="Z1" s="56" t="s">
        <v>174</v>
      </c>
      <c r="AA1" s="56" t="s">
        <v>175</v>
      </c>
    </row>
    <row r="2" spans="1:27" ht="15">
      <c r="A2" t="s">
        <v>5190</v>
      </c>
      <c r="B2" t="s">
        <v>5191</v>
      </c>
      <c r="C2" s="2" t="s">
        <v>1192</v>
      </c>
      <c r="D2" t="s">
        <v>5312</v>
      </c>
      <c r="E2" s="2" t="s">
        <v>1192</v>
      </c>
      <c r="F2" t="s">
        <v>5192</v>
      </c>
      <c r="G2" t="s">
        <v>197</v>
      </c>
      <c r="H2" s="22" t="s">
        <v>1396</v>
      </c>
      <c r="I2" t="s">
        <v>1780</v>
      </c>
      <c r="J2" s="11" t="str">
        <f t="shared" ref="J2:J66" si="0">CONCATENATE("IC.IV.",C2,E2,H2)</f>
        <v>IC.IV.010101</v>
      </c>
      <c r="K2" s="2" t="s">
        <v>1192</v>
      </c>
      <c r="L2" t="str">
        <f t="shared" ref="L2:L66" si="1">G2</f>
        <v>Drsg change date: specify date</v>
      </c>
      <c r="M2" s="12" t="str">
        <f t="shared" ref="M2:M66" si="2">CONCATENATE("PI.",J2,".",K2)</f>
        <v>PI.IC.IV.010101.01</v>
      </c>
      <c r="N2" s="12"/>
      <c r="O2" s="12" t="str">
        <f t="shared" ref="O2:O66" si="3">CONCATENATE("PH.",J2,".",K2)</f>
        <v>PH.IC.IV.010101.01</v>
      </c>
      <c r="Q2" s="12" t="str">
        <f t="shared" ref="Q2:Q66" si="4">CONCATENATE("CL.",J2,".",K2)</f>
        <v>CL.IC.IV.010101.01</v>
      </c>
    </row>
    <row r="3" spans="1:27" ht="15">
      <c r="A3" t="s">
        <v>5190</v>
      </c>
      <c r="C3" s="2" t="s">
        <v>1192</v>
      </c>
      <c r="D3" t="s">
        <v>5315</v>
      </c>
      <c r="E3" s="2" t="s">
        <v>923</v>
      </c>
      <c r="F3" t="s">
        <v>5333</v>
      </c>
      <c r="G3" t="s">
        <v>5495</v>
      </c>
      <c r="H3" s="22" t="s">
        <v>1396</v>
      </c>
      <c r="I3" t="s">
        <v>5337</v>
      </c>
      <c r="J3" s="11" t="str">
        <f t="shared" si="0"/>
        <v>IC.IV.010201</v>
      </c>
      <c r="K3" s="2" t="s">
        <v>1192</v>
      </c>
      <c r="L3" t="str">
        <f t="shared" si="1"/>
        <v>Antimicrobial disk</v>
      </c>
      <c r="M3" s="12" t="str">
        <f t="shared" si="2"/>
        <v>PI.IC.IV.010201.01</v>
      </c>
      <c r="N3" s="12"/>
      <c r="O3" s="12" t="str">
        <f t="shared" si="3"/>
        <v>PH.IC.IV.010201.01</v>
      </c>
      <c r="Q3" s="12" t="str">
        <f t="shared" si="4"/>
        <v>CL.IC.IV.010201.01</v>
      </c>
    </row>
    <row r="4" spans="1:27" ht="15">
      <c r="A4" t="s">
        <v>5190</v>
      </c>
      <c r="C4" s="2" t="s">
        <v>1192</v>
      </c>
      <c r="E4" s="2" t="s">
        <v>923</v>
      </c>
      <c r="F4" t="s">
        <v>5333</v>
      </c>
      <c r="G4" t="s">
        <v>1998</v>
      </c>
      <c r="H4" s="22" t="s">
        <v>1398</v>
      </c>
      <c r="I4" t="s">
        <v>1998</v>
      </c>
      <c r="J4" s="11" t="str">
        <f t="shared" si="0"/>
        <v>IC.IV.010202</v>
      </c>
      <c r="K4" s="2" t="s">
        <v>1192</v>
      </c>
      <c r="L4" t="str">
        <f t="shared" si="1"/>
        <v>Transparent</v>
      </c>
      <c r="M4" s="12" t="str">
        <f t="shared" si="2"/>
        <v>PI.IC.IV.010202.01</v>
      </c>
      <c r="N4" s="12"/>
      <c r="O4" s="12" t="str">
        <f t="shared" si="3"/>
        <v>PH.IC.IV.010202.01</v>
      </c>
      <c r="Q4" s="12" t="str">
        <f t="shared" si="4"/>
        <v>CL.IC.IV.010202.01</v>
      </c>
    </row>
    <row r="5" spans="1:27" ht="15">
      <c r="A5" t="s">
        <v>5190</v>
      </c>
      <c r="C5" s="2" t="s">
        <v>1192</v>
      </c>
      <c r="E5" s="2" t="s">
        <v>923</v>
      </c>
      <c r="F5" t="s">
        <v>5333</v>
      </c>
      <c r="G5" t="s">
        <v>1825</v>
      </c>
      <c r="H5" s="22" t="s">
        <v>1400</v>
      </c>
      <c r="I5" t="s">
        <v>1825</v>
      </c>
      <c r="J5" s="11" t="str">
        <f t="shared" si="0"/>
        <v>IC.IV.010203</v>
      </c>
      <c r="K5" s="2" t="s">
        <v>1192</v>
      </c>
      <c r="L5" t="str">
        <f t="shared" si="1"/>
        <v>Gauze</v>
      </c>
      <c r="M5" s="12" t="str">
        <f t="shared" si="2"/>
        <v>PI.IC.IV.010203.01</v>
      </c>
      <c r="N5" s="12"/>
      <c r="O5" s="12" t="str">
        <f t="shared" si="3"/>
        <v>PH.IC.IV.010203.01</v>
      </c>
      <c r="Q5" s="12" t="str">
        <f t="shared" si="4"/>
        <v>CL.IC.IV.010203.01</v>
      </c>
    </row>
    <row r="6" spans="1:27" ht="15">
      <c r="A6" t="s">
        <v>5190</v>
      </c>
      <c r="C6" s="2" t="s">
        <v>1192</v>
      </c>
      <c r="E6" s="2" t="s">
        <v>923</v>
      </c>
      <c r="F6" t="s">
        <v>5333</v>
      </c>
      <c r="G6" t="s">
        <v>1827</v>
      </c>
      <c r="H6" s="22" t="s">
        <v>1402</v>
      </c>
      <c r="I6" t="s">
        <v>1827</v>
      </c>
      <c r="J6" s="11" t="str">
        <f t="shared" si="0"/>
        <v>IC.IV.010204</v>
      </c>
      <c r="K6" s="2" t="s">
        <v>1192</v>
      </c>
      <c r="L6" t="str">
        <f t="shared" si="1"/>
        <v>Pressure</v>
      </c>
      <c r="M6" s="12" t="str">
        <f t="shared" si="2"/>
        <v>PI.IC.IV.010204.01</v>
      </c>
      <c r="N6" s="12"/>
      <c r="O6" s="12" t="str">
        <f t="shared" si="3"/>
        <v>PH.IC.IV.010204.01</v>
      </c>
      <c r="Q6" s="12" t="str">
        <f t="shared" si="4"/>
        <v>CL.IC.IV.010204.01</v>
      </c>
    </row>
    <row r="7" spans="1:27" ht="15">
      <c r="A7" t="s">
        <v>5190</v>
      </c>
      <c r="C7" s="2" t="s">
        <v>1192</v>
      </c>
      <c r="E7" s="2" t="s">
        <v>923</v>
      </c>
      <c r="F7" t="s">
        <v>5333</v>
      </c>
      <c r="G7" t="s">
        <v>2971</v>
      </c>
      <c r="H7" s="22" t="s">
        <v>1404</v>
      </c>
      <c r="I7" t="s">
        <v>930</v>
      </c>
      <c r="J7" s="11" t="str">
        <f t="shared" si="0"/>
        <v>IC.IV.010205</v>
      </c>
      <c r="K7" s="2" t="s">
        <v>1192</v>
      </c>
      <c r="L7" t="str">
        <f t="shared" si="1"/>
        <v>Other: specify</v>
      </c>
      <c r="M7" s="12" t="str">
        <f t="shared" si="2"/>
        <v>PI.IC.IV.010205.01</v>
      </c>
      <c r="N7" s="12"/>
      <c r="O7" s="12" t="str">
        <f t="shared" si="3"/>
        <v>PH.IC.IV.010205.01</v>
      </c>
      <c r="Q7" s="12" t="str">
        <f t="shared" si="4"/>
        <v>CL.IC.IV.010205.01</v>
      </c>
    </row>
    <row r="8" spans="1:27" ht="15">
      <c r="A8" t="s">
        <v>5190</v>
      </c>
      <c r="C8" s="2" t="s">
        <v>1192</v>
      </c>
      <c r="D8" t="s">
        <v>5745</v>
      </c>
      <c r="E8" s="2" t="s">
        <v>1202</v>
      </c>
      <c r="F8" t="s">
        <v>5202</v>
      </c>
      <c r="G8" t="s">
        <v>1578</v>
      </c>
      <c r="H8" s="22" t="s">
        <v>1396</v>
      </c>
      <c r="I8" t="s">
        <v>3598</v>
      </c>
      <c r="J8" s="11" t="str">
        <f t="shared" si="0"/>
        <v>IC.IV.010301</v>
      </c>
      <c r="K8" s="2" t="s">
        <v>1192</v>
      </c>
      <c r="L8" t="str">
        <f t="shared" si="1"/>
        <v>Present on admit: specify date</v>
      </c>
      <c r="M8" s="12" t="str">
        <f t="shared" si="2"/>
        <v>PI.IC.IV.010301.01</v>
      </c>
      <c r="N8" s="12"/>
      <c r="O8" s="12" t="str">
        <f t="shared" si="3"/>
        <v>PH.IC.IV.010301.01</v>
      </c>
      <c r="Q8" s="12" t="str">
        <f t="shared" si="4"/>
        <v>CL.IC.IV.010301.01</v>
      </c>
    </row>
    <row r="9" spans="1:27" ht="15">
      <c r="A9" t="s">
        <v>5190</v>
      </c>
      <c r="C9" s="2" t="s">
        <v>1192</v>
      </c>
      <c r="E9" s="2" t="s">
        <v>1202</v>
      </c>
      <c r="F9" t="s">
        <v>5202</v>
      </c>
      <c r="G9" t="s">
        <v>5203</v>
      </c>
      <c r="H9" s="22" t="s">
        <v>1398</v>
      </c>
      <c r="I9" t="s">
        <v>5047</v>
      </c>
      <c r="J9" s="11" t="str">
        <f t="shared" si="0"/>
        <v>IC.IV.010302</v>
      </c>
      <c r="K9" s="2" t="s">
        <v>1192</v>
      </c>
      <c r="L9" t="str">
        <f t="shared" si="1"/>
        <v>Inserted at this date/time: specify date/time</v>
      </c>
      <c r="M9" s="12" t="str">
        <f t="shared" si="2"/>
        <v>PI.IC.IV.010302.01</v>
      </c>
      <c r="N9" s="12"/>
      <c r="O9" s="12" t="str">
        <f t="shared" si="3"/>
        <v>PH.IC.IV.010302.01</v>
      </c>
      <c r="Q9" s="12" t="str">
        <f t="shared" si="4"/>
        <v>CL.IC.IV.010302.01</v>
      </c>
    </row>
    <row r="10" spans="1:27" ht="15">
      <c r="A10" t="s">
        <v>5190</v>
      </c>
      <c r="C10" s="2" t="s">
        <v>1192</v>
      </c>
      <c r="E10" s="2" t="s">
        <v>1202</v>
      </c>
      <c r="F10" t="s">
        <v>5202</v>
      </c>
      <c r="G10" t="s">
        <v>3102</v>
      </c>
      <c r="H10" s="22" t="s">
        <v>1400</v>
      </c>
      <c r="I10" t="s">
        <v>1583</v>
      </c>
      <c r="J10" s="11" t="str">
        <f t="shared" si="0"/>
        <v>IC.IV.010303</v>
      </c>
      <c r="K10" s="2" t="s">
        <v>1192</v>
      </c>
      <c r="L10" t="str">
        <f t="shared" si="1"/>
        <v>Discontinued</v>
      </c>
      <c r="M10" s="12" t="str">
        <f t="shared" si="2"/>
        <v>PI.IC.IV.010303.01</v>
      </c>
      <c r="N10" s="12"/>
      <c r="O10" s="12" t="str">
        <f t="shared" si="3"/>
        <v>PH.IC.IV.010303.01</v>
      </c>
      <c r="Q10" s="12" t="str">
        <f t="shared" si="4"/>
        <v>CL.IC.IV.010303.01</v>
      </c>
    </row>
    <row r="11" spans="1:27" ht="15">
      <c r="A11" t="s">
        <v>5190</v>
      </c>
      <c r="C11" s="2" t="s">
        <v>1192</v>
      </c>
      <c r="E11" s="2" t="s">
        <v>1202</v>
      </c>
      <c r="F11" t="s">
        <v>5202</v>
      </c>
      <c r="G11" t="s">
        <v>1756</v>
      </c>
      <c r="H11" s="22" t="s">
        <v>1402</v>
      </c>
      <c r="I11" t="s">
        <v>5048</v>
      </c>
      <c r="J11" s="11" t="str">
        <f t="shared" si="0"/>
        <v>IC.IV.010304</v>
      </c>
      <c r="K11" s="2" t="s">
        <v>1192</v>
      </c>
      <c r="L11" t="str">
        <f t="shared" si="1"/>
        <v>Change over wire</v>
      </c>
      <c r="M11" s="12" t="str">
        <f t="shared" si="2"/>
        <v>PI.IC.IV.010304.01</v>
      </c>
      <c r="N11" s="12"/>
      <c r="O11" s="12" t="str">
        <f t="shared" si="3"/>
        <v>PH.IC.IV.010304.01</v>
      </c>
      <c r="Q11" s="12" t="str">
        <f t="shared" si="4"/>
        <v>CL.IC.IV.010304.01</v>
      </c>
    </row>
    <row r="12" spans="1:27" ht="15">
      <c r="A12" t="s">
        <v>5190</v>
      </c>
      <c r="C12" s="2" t="s">
        <v>1192</v>
      </c>
      <c r="E12" s="2" t="s">
        <v>1202</v>
      </c>
      <c r="F12" t="s">
        <v>5202</v>
      </c>
      <c r="G12" t="s">
        <v>5049</v>
      </c>
      <c r="H12" s="22" t="s">
        <v>1404</v>
      </c>
      <c r="I12" t="s">
        <v>1927</v>
      </c>
      <c r="J12" s="11" t="str">
        <f t="shared" si="0"/>
        <v>IC.IV.010305</v>
      </c>
      <c r="K12" s="2" t="s">
        <v>1192</v>
      </c>
      <c r="L12" t="str">
        <f t="shared" si="1"/>
        <v>Tip sent C&amp;S</v>
      </c>
      <c r="M12" s="12" t="str">
        <f t="shared" si="2"/>
        <v>PI.IC.IV.010305.01</v>
      </c>
      <c r="N12" s="12"/>
      <c r="O12" s="12" t="str">
        <f t="shared" si="3"/>
        <v>PH.IC.IV.010305.01</v>
      </c>
      <c r="Q12" s="12" t="str">
        <f t="shared" si="4"/>
        <v>CL.IC.IV.010305.01</v>
      </c>
    </row>
    <row r="13" spans="1:27" ht="15">
      <c r="A13" t="s">
        <v>5190</v>
      </c>
      <c r="C13" s="2" t="s">
        <v>1192</v>
      </c>
      <c r="D13" t="s">
        <v>5134</v>
      </c>
      <c r="E13" s="22" t="s">
        <v>7070</v>
      </c>
      <c r="F13" t="s">
        <v>5120</v>
      </c>
      <c r="G13" t="s">
        <v>198</v>
      </c>
      <c r="H13" s="22" t="s">
        <v>1396</v>
      </c>
      <c r="I13" t="s">
        <v>4742</v>
      </c>
      <c r="J13" s="11" t="str">
        <f t="shared" si="0"/>
        <v>IC.IV.010401</v>
      </c>
      <c r="K13" s="2" t="s">
        <v>1192</v>
      </c>
      <c r="L13" t="str">
        <f t="shared" si="1"/>
        <v>Continuous pressure bag</v>
      </c>
      <c r="M13" s="12" t="str">
        <f t="shared" si="2"/>
        <v>PI.IC.IV.010401.01</v>
      </c>
      <c r="N13" s="12"/>
      <c r="O13" s="12" t="str">
        <f t="shared" si="3"/>
        <v>PH.IC.IV.010401.01</v>
      </c>
      <c r="Q13" s="12" t="str">
        <f t="shared" si="4"/>
        <v>CL.IC.IV.010401.01</v>
      </c>
    </row>
    <row r="14" spans="1:27" ht="15">
      <c r="A14" t="s">
        <v>5190</v>
      </c>
      <c r="C14" s="2" t="s">
        <v>1192</v>
      </c>
      <c r="E14" s="22" t="s">
        <v>7070</v>
      </c>
      <c r="F14" t="s">
        <v>5120</v>
      </c>
      <c r="G14" t="s">
        <v>3383</v>
      </c>
      <c r="H14" s="22" t="s">
        <v>1398</v>
      </c>
      <c r="I14" t="s">
        <v>3383</v>
      </c>
      <c r="J14" s="11" t="str">
        <f t="shared" si="0"/>
        <v>IC.IV.010402</v>
      </c>
      <c r="K14" s="2" t="s">
        <v>1192</v>
      </c>
      <c r="L14" t="str">
        <f t="shared" si="1"/>
        <v>Done</v>
      </c>
      <c r="M14" s="12" t="str">
        <f t="shared" si="2"/>
        <v>PI.IC.IV.010402.01</v>
      </c>
      <c r="N14" s="12"/>
      <c r="O14" s="12" t="str">
        <f t="shared" si="3"/>
        <v>PH.IC.IV.010402.01</v>
      </c>
      <c r="Q14" s="12" t="str">
        <f t="shared" si="4"/>
        <v>CL.IC.IV.010402.01</v>
      </c>
    </row>
    <row r="15" spans="1:27" ht="15">
      <c r="A15" t="s">
        <v>5190</v>
      </c>
      <c r="C15" s="2" t="s">
        <v>1192</v>
      </c>
      <c r="E15" s="22" t="s">
        <v>7070</v>
      </c>
      <c r="F15" t="s">
        <v>5120</v>
      </c>
      <c r="G15" t="s">
        <v>1367</v>
      </c>
      <c r="H15" s="22" t="s">
        <v>1400</v>
      </c>
      <c r="I15" t="s">
        <v>1188</v>
      </c>
      <c r="J15" s="11" t="str">
        <f t="shared" si="0"/>
        <v>IC.IV.010403</v>
      </c>
      <c r="K15" s="2" t="s">
        <v>1192</v>
      </c>
      <c r="L15" t="str">
        <f t="shared" si="1"/>
        <v>Not applicable</v>
      </c>
      <c r="M15" s="12" t="str">
        <f t="shared" si="2"/>
        <v>PI.IC.IV.010403.01</v>
      </c>
      <c r="N15" s="12"/>
      <c r="O15" s="12" t="str">
        <f t="shared" si="3"/>
        <v>PH.IC.IV.010403.01</v>
      </c>
      <c r="Q15" s="12" t="str">
        <f t="shared" si="4"/>
        <v>CL.IC.IV.010403.01</v>
      </c>
    </row>
    <row r="16" spans="1:27" ht="15">
      <c r="A16" t="s">
        <v>5190</v>
      </c>
      <c r="C16" s="2" t="s">
        <v>1192</v>
      </c>
      <c r="D16" t="s">
        <v>5981</v>
      </c>
      <c r="E16" s="22" t="s">
        <v>7071</v>
      </c>
      <c r="F16" t="s">
        <v>5265</v>
      </c>
      <c r="G16" t="s">
        <v>5266</v>
      </c>
      <c r="H16" s="22" t="s">
        <v>1396</v>
      </c>
      <c r="I16" t="s">
        <v>5264</v>
      </c>
      <c r="J16" s="11" t="str">
        <f t="shared" si="0"/>
        <v>IC.IV.010501</v>
      </c>
      <c r="K16" s="2" t="s">
        <v>1192</v>
      </c>
      <c r="L16" t="str">
        <f t="shared" si="1"/>
        <v>Radial Right</v>
      </c>
      <c r="M16" s="12" t="str">
        <f t="shared" si="2"/>
        <v>PI.IC.IV.010501.01</v>
      </c>
      <c r="N16" s="12"/>
      <c r="O16" s="12" t="str">
        <f t="shared" si="3"/>
        <v>PH.IC.IV.010501.01</v>
      </c>
      <c r="Q16" s="12" t="str">
        <f t="shared" si="4"/>
        <v>CL.IC.IV.010501.01</v>
      </c>
    </row>
    <row r="17" spans="1:19" ht="15">
      <c r="A17" t="s">
        <v>5190</v>
      </c>
      <c r="C17" s="2" t="s">
        <v>1192</v>
      </c>
      <c r="E17" s="22" t="s">
        <v>7071</v>
      </c>
      <c r="F17" t="s">
        <v>5265</v>
      </c>
      <c r="G17" t="s">
        <v>5420</v>
      </c>
      <c r="H17" s="22" t="s">
        <v>1398</v>
      </c>
      <c r="I17" t="s">
        <v>5421</v>
      </c>
      <c r="J17" s="11" t="str">
        <f t="shared" si="0"/>
        <v>IC.IV.010502</v>
      </c>
      <c r="K17" s="2" t="s">
        <v>1192</v>
      </c>
      <c r="L17" t="str">
        <f t="shared" si="1"/>
        <v>Radial Left</v>
      </c>
      <c r="M17" s="12" t="str">
        <f t="shared" si="2"/>
        <v>PI.IC.IV.010502.01</v>
      </c>
      <c r="N17" s="12"/>
      <c r="O17" s="12" t="str">
        <f t="shared" si="3"/>
        <v>PH.IC.IV.010502.01</v>
      </c>
      <c r="Q17" s="12" t="str">
        <f t="shared" si="4"/>
        <v>CL.IC.IV.010502.01</v>
      </c>
    </row>
    <row r="18" spans="1:19" ht="15">
      <c r="A18" t="s">
        <v>5190</v>
      </c>
      <c r="C18" s="2" t="s">
        <v>1192</v>
      </c>
      <c r="E18" s="22" t="s">
        <v>7071</v>
      </c>
      <c r="F18" t="s">
        <v>5265</v>
      </c>
      <c r="G18" t="s">
        <v>2148</v>
      </c>
      <c r="H18" s="22" t="s">
        <v>1400</v>
      </c>
      <c r="I18" t="s">
        <v>5422</v>
      </c>
      <c r="J18" s="11" t="str">
        <f t="shared" si="0"/>
        <v>IC.IV.010503</v>
      </c>
      <c r="K18" s="2" t="s">
        <v>1192</v>
      </c>
      <c r="L18" t="str">
        <f t="shared" si="1"/>
        <v>Femoral Right</v>
      </c>
      <c r="M18" s="12" t="str">
        <f t="shared" si="2"/>
        <v>PI.IC.IV.010503.01</v>
      </c>
      <c r="N18" s="12"/>
      <c r="O18" s="12" t="str">
        <f t="shared" si="3"/>
        <v>PH.IC.IV.010503.01</v>
      </c>
      <c r="Q18" s="12" t="str">
        <f t="shared" si="4"/>
        <v>CL.IC.IV.010503.01</v>
      </c>
    </row>
    <row r="19" spans="1:19" ht="15">
      <c r="A19" t="s">
        <v>5190</v>
      </c>
      <c r="C19" s="2" t="s">
        <v>1192</v>
      </c>
      <c r="E19" s="22" t="s">
        <v>7071</v>
      </c>
      <c r="F19" t="s">
        <v>5265</v>
      </c>
      <c r="G19" t="s">
        <v>5423</v>
      </c>
      <c r="H19" s="22" t="s">
        <v>1402</v>
      </c>
      <c r="I19" t="s">
        <v>5424</v>
      </c>
      <c r="J19" s="11" t="str">
        <f t="shared" si="0"/>
        <v>IC.IV.010504</v>
      </c>
      <c r="K19" s="2" t="s">
        <v>1192</v>
      </c>
      <c r="L19" t="str">
        <f t="shared" si="1"/>
        <v>Femoral Left</v>
      </c>
      <c r="M19" s="12" t="str">
        <f t="shared" si="2"/>
        <v>PI.IC.IV.010504.01</v>
      </c>
      <c r="N19" s="12"/>
      <c r="O19" s="12" t="str">
        <f t="shared" si="3"/>
        <v>PH.IC.IV.010504.01</v>
      </c>
      <c r="Q19" s="12" t="str">
        <f t="shared" si="4"/>
        <v>CL.IC.IV.010504.01</v>
      </c>
    </row>
    <row r="20" spans="1:19" ht="15">
      <c r="A20" t="s">
        <v>5190</v>
      </c>
      <c r="C20" s="2" t="s">
        <v>1192</v>
      </c>
      <c r="E20" s="22" t="s">
        <v>7071</v>
      </c>
      <c r="F20" t="s">
        <v>5265</v>
      </c>
      <c r="G20" t="s">
        <v>5425</v>
      </c>
      <c r="H20" s="22" t="s">
        <v>1404</v>
      </c>
      <c r="I20" t="s">
        <v>5270</v>
      </c>
      <c r="J20" s="11" t="str">
        <f t="shared" si="0"/>
        <v>IC.IV.010505</v>
      </c>
      <c r="K20" s="2" t="s">
        <v>1192</v>
      </c>
      <c r="L20" t="str">
        <f t="shared" si="1"/>
        <v>Brachial, right</v>
      </c>
      <c r="M20" s="12" t="str">
        <f t="shared" si="2"/>
        <v>PI.IC.IV.010505.01</v>
      </c>
      <c r="N20" s="12"/>
      <c r="O20" s="12" t="str">
        <f t="shared" si="3"/>
        <v>PH.IC.IV.010505.01</v>
      </c>
      <c r="Q20" s="12" t="str">
        <f t="shared" si="4"/>
        <v>CL.IC.IV.010505.01</v>
      </c>
    </row>
    <row r="21" spans="1:19" ht="15">
      <c r="A21" t="s">
        <v>5190</v>
      </c>
      <c r="C21" s="2" t="s">
        <v>1192</v>
      </c>
      <c r="E21" s="22" t="s">
        <v>7071</v>
      </c>
      <c r="F21" t="s">
        <v>5265</v>
      </c>
      <c r="G21" t="s">
        <v>5128</v>
      </c>
      <c r="H21" s="22" t="s">
        <v>1406</v>
      </c>
      <c r="I21" t="s">
        <v>5129</v>
      </c>
      <c r="J21" s="11" t="str">
        <f t="shared" si="0"/>
        <v>IC.IV.010506</v>
      </c>
      <c r="K21" s="2" t="s">
        <v>1192</v>
      </c>
      <c r="L21" t="str">
        <f t="shared" si="1"/>
        <v>Brachial, left</v>
      </c>
      <c r="M21" s="12" t="str">
        <f t="shared" si="2"/>
        <v>PI.IC.IV.010506.01</v>
      </c>
      <c r="N21" s="12"/>
      <c r="O21" s="12" t="str">
        <f t="shared" si="3"/>
        <v>PH.IC.IV.010506.01</v>
      </c>
      <c r="Q21" s="12" t="str">
        <f t="shared" si="4"/>
        <v>CL.IC.IV.010506.01</v>
      </c>
    </row>
    <row r="22" spans="1:19" ht="15">
      <c r="A22" t="s">
        <v>5190</v>
      </c>
      <c r="C22" s="2" t="s">
        <v>1192</v>
      </c>
      <c r="E22" s="22" t="s">
        <v>7071</v>
      </c>
      <c r="F22" t="s">
        <v>5265</v>
      </c>
      <c r="G22" t="s">
        <v>4971</v>
      </c>
      <c r="H22" s="22" t="s">
        <v>1419</v>
      </c>
      <c r="I22" t="s">
        <v>1319</v>
      </c>
      <c r="J22" s="11" t="str">
        <f t="shared" si="0"/>
        <v>IC.IV.010507</v>
      </c>
      <c r="K22" s="2" t="s">
        <v>1192</v>
      </c>
      <c r="L22" t="str">
        <f t="shared" si="1"/>
        <v>IABP (Central Aortic)</v>
      </c>
      <c r="M22" s="12" t="str">
        <f t="shared" si="2"/>
        <v>PI.IC.IV.010507.01</v>
      </c>
      <c r="N22" s="12"/>
      <c r="O22" s="12" t="str">
        <f t="shared" si="3"/>
        <v>PH.IC.IV.010507.01</v>
      </c>
      <c r="Q22" s="12" t="str">
        <f t="shared" si="4"/>
        <v>CL.IC.IV.010507.01</v>
      </c>
    </row>
    <row r="23" spans="1:19" ht="15">
      <c r="A23" t="s">
        <v>5190</v>
      </c>
      <c r="C23" s="2" t="s">
        <v>1192</v>
      </c>
      <c r="E23" s="22" t="s">
        <v>7071</v>
      </c>
      <c r="F23" t="s">
        <v>5265</v>
      </c>
      <c r="G23" t="s">
        <v>2971</v>
      </c>
      <c r="H23" s="22" t="s">
        <v>1550</v>
      </c>
      <c r="I23" t="s">
        <v>930</v>
      </c>
      <c r="J23" s="11" t="str">
        <f t="shared" si="0"/>
        <v>IC.IV.010508</v>
      </c>
      <c r="K23" s="2" t="s">
        <v>1192</v>
      </c>
      <c r="L23" t="str">
        <f t="shared" si="1"/>
        <v>Other: specify</v>
      </c>
      <c r="M23" s="12" t="str">
        <f t="shared" si="2"/>
        <v>PI.IC.IV.010508.01</v>
      </c>
      <c r="N23" s="12"/>
      <c r="O23" s="12" t="str">
        <f t="shared" si="3"/>
        <v>PH.IC.IV.010508.01</v>
      </c>
      <c r="Q23" s="12" t="str">
        <f t="shared" si="4"/>
        <v>CL.IC.IV.010508.01</v>
      </c>
    </row>
    <row r="24" spans="1:19" ht="15">
      <c r="A24" t="s">
        <v>5190</v>
      </c>
      <c r="C24" s="2" t="s">
        <v>1192</v>
      </c>
      <c r="D24" t="s">
        <v>5246</v>
      </c>
      <c r="E24" s="22" t="s">
        <v>6888</v>
      </c>
      <c r="F24" t="s">
        <v>4972</v>
      </c>
      <c r="G24" t="s">
        <v>4973</v>
      </c>
      <c r="H24" s="22" t="s">
        <v>1396</v>
      </c>
      <c r="I24" t="s">
        <v>3717</v>
      </c>
      <c r="J24" s="11" t="str">
        <f t="shared" si="0"/>
        <v>IC.IV.010601</v>
      </c>
      <c r="K24" s="2" t="s">
        <v>1192</v>
      </c>
      <c r="L24" t="str">
        <f t="shared" si="1"/>
        <v>Transducer leveled</v>
      </c>
      <c r="M24" s="12" t="str">
        <f t="shared" si="2"/>
        <v>PI.IC.IV.010601.01</v>
      </c>
      <c r="N24" s="12"/>
      <c r="O24" s="12" t="str">
        <f t="shared" si="3"/>
        <v>PH.IC.IV.010601.01</v>
      </c>
      <c r="Q24" s="12" t="str">
        <f t="shared" si="4"/>
        <v>CL.IC.IV.010601.01</v>
      </c>
    </row>
    <row r="25" spans="1:19" ht="15">
      <c r="A25" t="s">
        <v>5190</v>
      </c>
      <c r="C25" s="2" t="s">
        <v>1192</v>
      </c>
      <c r="E25" s="22" t="s">
        <v>6888</v>
      </c>
      <c r="F25" t="s">
        <v>4972</v>
      </c>
      <c r="G25" t="s">
        <v>4974</v>
      </c>
      <c r="H25" s="22" t="s">
        <v>1398</v>
      </c>
      <c r="I25" t="s">
        <v>4975</v>
      </c>
      <c r="J25" s="11" t="str">
        <f t="shared" si="0"/>
        <v>IC.IV.010602</v>
      </c>
      <c r="K25" s="2" t="s">
        <v>1192</v>
      </c>
      <c r="L25" t="str">
        <f t="shared" si="1"/>
        <v>Line zeroed</v>
      </c>
      <c r="M25" s="12" t="str">
        <f t="shared" si="2"/>
        <v>PI.IC.IV.010602.01</v>
      </c>
      <c r="N25" s="12"/>
      <c r="O25" s="12" t="str">
        <f t="shared" si="3"/>
        <v>PH.IC.IV.010602.01</v>
      </c>
      <c r="Q25" s="12" t="str">
        <f t="shared" si="4"/>
        <v>CL.IC.IV.010602.01</v>
      </c>
    </row>
    <row r="26" spans="1:19" ht="15">
      <c r="A26" t="s">
        <v>5190</v>
      </c>
      <c r="C26" s="2" t="s">
        <v>1192</v>
      </c>
      <c r="E26" s="22" t="s">
        <v>6888</v>
      </c>
      <c r="F26" t="s">
        <v>4972</v>
      </c>
      <c r="G26" t="s">
        <v>5181</v>
      </c>
      <c r="H26" s="22" t="s">
        <v>1202</v>
      </c>
      <c r="I26" t="s">
        <v>5182</v>
      </c>
      <c r="J26" s="11" t="str">
        <f t="shared" si="0"/>
        <v>IC.IV.010603</v>
      </c>
      <c r="K26" s="2" t="s">
        <v>1192</v>
      </c>
      <c r="L26" t="str">
        <f t="shared" si="1"/>
        <v>Square Wave Test performed</v>
      </c>
      <c r="M26" s="12" t="str">
        <f t="shared" si="2"/>
        <v>PI.IC.IV.010603.01</v>
      </c>
      <c r="N26" s="12"/>
      <c r="O26" s="12" t="str">
        <f t="shared" si="3"/>
        <v>PH.IC.IV.010603.01</v>
      </c>
      <c r="Q26" s="12" t="str">
        <f t="shared" si="4"/>
        <v>CL.IC.IV.010603.01</v>
      </c>
      <c r="R26" t="s">
        <v>1141</v>
      </c>
      <c r="S26">
        <v>818</v>
      </c>
    </row>
    <row r="27" spans="1:19" ht="15">
      <c r="A27" t="s">
        <v>5190</v>
      </c>
      <c r="C27" s="2" t="s">
        <v>1192</v>
      </c>
      <c r="E27" s="22" t="s">
        <v>6888</v>
      </c>
      <c r="F27" t="s">
        <v>4972</v>
      </c>
      <c r="G27" t="s">
        <v>5322</v>
      </c>
      <c r="H27" s="22" t="s">
        <v>7070</v>
      </c>
      <c r="I27" t="s">
        <v>4839</v>
      </c>
      <c r="J27" s="11" t="str">
        <f t="shared" si="0"/>
        <v>IC.IV.010604</v>
      </c>
      <c r="K27" s="2" t="s">
        <v>1192</v>
      </c>
      <c r="L27" t="str">
        <f t="shared" si="1"/>
        <v>Confirmed Square Wave test</v>
      </c>
      <c r="M27" s="12" t="str">
        <f t="shared" si="2"/>
        <v>PI.IC.IV.010604.01</v>
      </c>
      <c r="N27" s="12"/>
      <c r="O27" s="12" t="str">
        <f t="shared" si="3"/>
        <v>PH.IC.IV.010604.01</v>
      </c>
      <c r="Q27" s="12" t="str">
        <f t="shared" si="4"/>
        <v>CL.IC.IV.010604.01</v>
      </c>
      <c r="R27" t="s">
        <v>1141</v>
      </c>
      <c r="S27">
        <v>819</v>
      </c>
    </row>
    <row r="28" spans="1:19" ht="15">
      <c r="A28" t="s">
        <v>5190</v>
      </c>
      <c r="C28" s="2" t="s">
        <v>11324</v>
      </c>
      <c r="E28" s="22" t="s">
        <v>6888</v>
      </c>
      <c r="F28" t="s">
        <v>4972</v>
      </c>
      <c r="G28" t="s">
        <v>5323</v>
      </c>
      <c r="H28" s="22" t="s">
        <v>7071</v>
      </c>
      <c r="I28" t="s">
        <v>5257</v>
      </c>
      <c r="J28" s="11" t="str">
        <f t="shared" si="0"/>
        <v>IC.IV.010605</v>
      </c>
      <c r="K28" s="2" t="s">
        <v>11324</v>
      </c>
      <c r="L28" t="str">
        <f t="shared" si="1"/>
        <v>Square wave test done - damped</v>
      </c>
      <c r="M28" s="12" t="str">
        <f t="shared" si="2"/>
        <v>PI.IC.IV.010605.01</v>
      </c>
      <c r="N28" s="12"/>
      <c r="O28" s="12" t="str">
        <f t="shared" si="3"/>
        <v>PH.IC.IV.010605.01</v>
      </c>
      <c r="Q28" s="12" t="str">
        <f t="shared" si="4"/>
        <v>CL.IC.IV.010605.01</v>
      </c>
      <c r="R28" t="s">
        <v>1141</v>
      </c>
      <c r="S28">
        <v>829</v>
      </c>
    </row>
    <row r="29" spans="1:19" ht="15">
      <c r="A29" t="s">
        <v>5190</v>
      </c>
      <c r="C29" s="2" t="s">
        <v>11324</v>
      </c>
      <c r="D29" t="s">
        <v>5293</v>
      </c>
      <c r="E29" s="22" t="s">
        <v>7284</v>
      </c>
      <c r="F29" t="s">
        <v>4840</v>
      </c>
      <c r="G29" t="s">
        <v>4841</v>
      </c>
      <c r="H29" s="22" t="s">
        <v>1396</v>
      </c>
      <c r="I29" t="s">
        <v>4842</v>
      </c>
      <c r="J29" s="11" t="str">
        <f t="shared" si="0"/>
        <v>IC.IV.010701</v>
      </c>
      <c r="K29" s="2" t="s">
        <v>11324</v>
      </c>
      <c r="L29" t="str">
        <f t="shared" si="1"/>
        <v>Frequent labs</v>
      </c>
      <c r="M29" s="12" t="str">
        <f t="shared" si="2"/>
        <v>PI.IC.IV.010701.01</v>
      </c>
      <c r="N29" s="12"/>
      <c r="O29" s="12" t="str">
        <f t="shared" si="3"/>
        <v>PH.IC.IV.010701.01</v>
      </c>
      <c r="Q29" s="12" t="str">
        <f t="shared" si="4"/>
        <v>CL.IC.IV.010701.01</v>
      </c>
    </row>
    <row r="30" spans="1:19" ht="15">
      <c r="A30" t="s">
        <v>5190</v>
      </c>
      <c r="C30" s="2" t="s">
        <v>11324</v>
      </c>
      <c r="E30" s="22" t="s">
        <v>7284</v>
      </c>
      <c r="F30" t="s">
        <v>4840</v>
      </c>
      <c r="G30" t="s">
        <v>4843</v>
      </c>
      <c r="H30" s="22" t="s">
        <v>1398</v>
      </c>
      <c r="I30" t="s">
        <v>4844</v>
      </c>
      <c r="J30" s="11" t="str">
        <f t="shared" si="0"/>
        <v>IC.IV.010702</v>
      </c>
      <c r="K30" s="2" t="s">
        <v>11324</v>
      </c>
      <c r="L30" t="str">
        <f t="shared" si="1"/>
        <v>Vasopressor drips</v>
      </c>
      <c r="M30" s="12" t="str">
        <f t="shared" si="2"/>
        <v>PI.IC.IV.010702.01</v>
      </c>
      <c r="N30" s="12"/>
      <c r="O30" s="12" t="str">
        <f t="shared" si="3"/>
        <v>PH.IC.IV.010702.01</v>
      </c>
      <c r="Q30" s="12" t="str">
        <f t="shared" si="4"/>
        <v>CL.IC.IV.010702.01</v>
      </c>
    </row>
    <row r="31" spans="1:19" ht="15">
      <c r="A31" t="s">
        <v>5190</v>
      </c>
      <c r="C31" s="2" t="s">
        <v>11324</v>
      </c>
      <c r="E31" s="22" t="s">
        <v>7284</v>
      </c>
      <c r="F31" t="s">
        <v>4840</v>
      </c>
      <c r="G31" t="s">
        <v>4845</v>
      </c>
      <c r="H31" s="22" t="s">
        <v>1400</v>
      </c>
      <c r="I31" t="s">
        <v>4846</v>
      </c>
      <c r="J31" s="11" t="str">
        <f t="shared" si="0"/>
        <v>IC.IV.010703</v>
      </c>
      <c r="K31" s="2" t="s">
        <v>11324</v>
      </c>
      <c r="L31" t="str">
        <f t="shared" si="1"/>
        <v>Post operative (24 hr)</v>
      </c>
      <c r="M31" s="12" t="str">
        <f t="shared" si="2"/>
        <v>PI.IC.IV.010703.01</v>
      </c>
      <c r="N31" s="12"/>
      <c r="O31" s="12" t="str">
        <f t="shared" si="3"/>
        <v>PH.IC.IV.010703.01</v>
      </c>
      <c r="Q31" s="12" t="str">
        <f t="shared" si="4"/>
        <v>CL.IC.IV.010703.01</v>
      </c>
    </row>
    <row r="32" spans="1:19" ht="15">
      <c r="A32" t="s">
        <v>5190</v>
      </c>
      <c r="C32" s="2" t="s">
        <v>11324</v>
      </c>
      <c r="E32" s="22" t="s">
        <v>7284</v>
      </c>
      <c r="F32" t="s">
        <v>4840</v>
      </c>
      <c r="G32" t="s">
        <v>4847</v>
      </c>
      <c r="H32" s="22" t="s">
        <v>1402</v>
      </c>
      <c r="I32" t="s">
        <v>4935</v>
      </c>
      <c r="J32" s="11" t="str">
        <f t="shared" si="0"/>
        <v>IC.IV.010704</v>
      </c>
      <c r="K32" s="2" t="s">
        <v>11324</v>
      </c>
      <c r="L32" t="str">
        <f t="shared" si="1"/>
        <v>Blood pressure monitor</v>
      </c>
      <c r="M32" s="12" t="str">
        <f t="shared" si="2"/>
        <v>PI.IC.IV.010704.01</v>
      </c>
      <c r="N32" s="12"/>
      <c r="O32" s="12" t="str">
        <f t="shared" si="3"/>
        <v>PH.IC.IV.010704.01</v>
      </c>
      <c r="Q32" s="12" t="str">
        <f t="shared" si="4"/>
        <v>CL.IC.IV.010704.01</v>
      </c>
    </row>
    <row r="33" spans="1:19" ht="15">
      <c r="A33" t="s">
        <v>5190</v>
      </c>
      <c r="C33" s="2" t="s">
        <v>11324</v>
      </c>
      <c r="E33" s="22" t="s">
        <v>7284</v>
      </c>
      <c r="F33" t="s">
        <v>4840</v>
      </c>
      <c r="G33" t="s">
        <v>2971</v>
      </c>
      <c r="H33" s="22" t="s">
        <v>1404</v>
      </c>
      <c r="I33" t="s">
        <v>930</v>
      </c>
      <c r="J33" s="11" t="str">
        <f t="shared" si="0"/>
        <v>IC.IV.010705</v>
      </c>
      <c r="K33" s="2" t="s">
        <v>11324</v>
      </c>
      <c r="L33" t="str">
        <f t="shared" si="1"/>
        <v>Other: specify</v>
      </c>
      <c r="M33" s="12" t="str">
        <f t="shared" si="2"/>
        <v>PI.IC.IV.010705.01</v>
      </c>
      <c r="N33" s="12"/>
      <c r="O33" s="12" t="str">
        <f t="shared" si="3"/>
        <v>PH.IC.IV.010705.01</v>
      </c>
      <c r="Q33" s="12" t="str">
        <f t="shared" si="4"/>
        <v>CL.IC.IV.010705.01</v>
      </c>
    </row>
    <row r="34" spans="1:19" ht="15">
      <c r="A34" t="s">
        <v>5190</v>
      </c>
      <c r="C34" s="2" t="s">
        <v>11324</v>
      </c>
      <c r="E34" s="22" t="s">
        <v>7284</v>
      </c>
      <c r="F34" t="s">
        <v>4840</v>
      </c>
      <c r="G34" t="s">
        <v>4924</v>
      </c>
      <c r="H34" s="22" t="s">
        <v>6888</v>
      </c>
      <c r="I34" t="s">
        <v>4925</v>
      </c>
      <c r="J34" s="11" t="str">
        <f t="shared" si="0"/>
        <v>IC.IV.010706</v>
      </c>
      <c r="K34" s="2" t="s">
        <v>11324</v>
      </c>
      <c r="L34" t="str">
        <f t="shared" si="1"/>
        <v>Hemodynamic support</v>
      </c>
      <c r="M34" s="12" t="str">
        <f t="shared" si="2"/>
        <v>PI.IC.IV.010706.01</v>
      </c>
      <c r="N34" s="12"/>
      <c r="O34" s="12" t="str">
        <f t="shared" si="3"/>
        <v>PH.IC.IV.010706.01</v>
      </c>
      <c r="Q34" s="12" t="str">
        <f t="shared" si="4"/>
        <v>CL.IC.IV.010706.01</v>
      </c>
      <c r="R34" t="s">
        <v>1141</v>
      </c>
      <c r="S34">
        <v>820</v>
      </c>
    </row>
    <row r="35" spans="1:19" ht="15">
      <c r="A35" t="s">
        <v>5190</v>
      </c>
      <c r="C35" s="2" t="s">
        <v>11324</v>
      </c>
      <c r="D35" t="s">
        <v>5457</v>
      </c>
      <c r="E35" s="22" t="s">
        <v>10093</v>
      </c>
      <c r="F35" t="s">
        <v>4936</v>
      </c>
      <c r="G35" t="s">
        <v>4937</v>
      </c>
      <c r="H35" s="22" t="s">
        <v>1396</v>
      </c>
      <c r="I35" t="s">
        <v>2687</v>
      </c>
      <c r="J35" s="11" t="str">
        <f t="shared" si="0"/>
        <v>IC.IV.010801</v>
      </c>
      <c r="K35" s="2" t="s">
        <v>11324</v>
      </c>
      <c r="L35" t="str">
        <f t="shared" si="1"/>
        <v>No redness pain or swelling</v>
      </c>
      <c r="M35" s="12" t="str">
        <f t="shared" si="2"/>
        <v>PI.IC.IV.010801.01</v>
      </c>
      <c r="N35" s="12"/>
      <c r="O35" s="12" t="str">
        <f t="shared" si="3"/>
        <v>PH.IC.IV.010801.01</v>
      </c>
      <c r="Q35" s="12" t="str">
        <f t="shared" si="4"/>
        <v>CL.IC.IV.010801.01</v>
      </c>
    </row>
    <row r="36" spans="1:19" ht="15">
      <c r="A36" t="s">
        <v>5190</v>
      </c>
      <c r="C36" s="2" t="s">
        <v>11324</v>
      </c>
      <c r="E36" s="22" t="s">
        <v>10093</v>
      </c>
      <c r="F36" t="s">
        <v>4936</v>
      </c>
      <c r="G36" t="s">
        <v>4938</v>
      </c>
      <c r="H36" s="22" t="s">
        <v>1398</v>
      </c>
      <c r="I36" t="s">
        <v>5091</v>
      </c>
      <c r="J36" s="11" t="str">
        <f t="shared" si="0"/>
        <v>IC.IV.010802</v>
      </c>
      <c r="K36" s="2" t="s">
        <v>11324</v>
      </c>
      <c r="L36" t="str">
        <f t="shared" si="1"/>
        <v>Dressing dry and intact</v>
      </c>
      <c r="M36" s="12" t="str">
        <f t="shared" si="2"/>
        <v>PI.IC.IV.010802.01</v>
      </c>
      <c r="N36" s="12"/>
      <c r="O36" s="12" t="str">
        <f t="shared" si="3"/>
        <v>PH.IC.IV.010802.01</v>
      </c>
      <c r="Q36" s="12" t="str">
        <f t="shared" si="4"/>
        <v>CL.IC.IV.010802.01</v>
      </c>
    </row>
    <row r="37" spans="1:19" ht="15">
      <c r="A37" t="s">
        <v>5190</v>
      </c>
      <c r="C37" s="2" t="s">
        <v>11324</v>
      </c>
      <c r="E37" s="22" t="s">
        <v>10093</v>
      </c>
      <c r="F37" t="s">
        <v>4936</v>
      </c>
      <c r="G37" t="s">
        <v>5092</v>
      </c>
      <c r="H37" s="22" t="s">
        <v>1400</v>
      </c>
      <c r="I37" t="s">
        <v>5093</v>
      </c>
      <c r="J37" s="11" t="str">
        <f t="shared" si="0"/>
        <v>IC.IV.010803</v>
      </c>
      <c r="K37" s="2" t="s">
        <v>11324</v>
      </c>
      <c r="L37" t="str">
        <f t="shared" si="1"/>
        <v>Non tender</v>
      </c>
      <c r="M37" s="12" t="str">
        <f t="shared" si="2"/>
        <v>PI.IC.IV.010803.01</v>
      </c>
      <c r="N37" s="12"/>
      <c r="O37" s="12" t="str">
        <f t="shared" si="3"/>
        <v>PH.IC.IV.010803.01</v>
      </c>
      <c r="Q37" s="12" t="str">
        <f t="shared" si="4"/>
        <v>CL.IC.IV.010803.01</v>
      </c>
    </row>
    <row r="38" spans="1:19" ht="15">
      <c r="A38" t="s">
        <v>5190</v>
      </c>
      <c r="C38" s="2" t="s">
        <v>1192</v>
      </c>
      <c r="E38" s="22" t="s">
        <v>10093</v>
      </c>
      <c r="F38" t="s">
        <v>4936</v>
      </c>
      <c r="G38" t="s">
        <v>1531</v>
      </c>
      <c r="H38" s="22" t="s">
        <v>1402</v>
      </c>
      <c r="I38" t="s">
        <v>1531</v>
      </c>
      <c r="J38" s="11" t="str">
        <f t="shared" si="0"/>
        <v>IC.IV.010804</v>
      </c>
      <c r="K38" s="2" t="s">
        <v>1192</v>
      </c>
      <c r="L38" t="str">
        <f t="shared" si="1"/>
        <v>Erythema</v>
      </c>
      <c r="M38" s="12" t="str">
        <f t="shared" si="2"/>
        <v>PI.IC.IV.010804.01</v>
      </c>
      <c r="N38" s="12"/>
      <c r="O38" s="12" t="str">
        <f t="shared" si="3"/>
        <v>PH.IC.IV.010804.01</v>
      </c>
      <c r="Q38" s="12" t="str">
        <f t="shared" si="4"/>
        <v>CL.IC.IV.010804.01</v>
      </c>
    </row>
    <row r="39" spans="1:19" ht="15">
      <c r="A39" t="s">
        <v>5190</v>
      </c>
      <c r="C39" s="2" t="s">
        <v>1192</v>
      </c>
      <c r="E39" s="22" t="s">
        <v>10093</v>
      </c>
      <c r="F39" t="s">
        <v>4936</v>
      </c>
      <c r="G39" t="s">
        <v>5094</v>
      </c>
      <c r="H39" s="22" t="s">
        <v>1404</v>
      </c>
      <c r="I39" t="s">
        <v>5094</v>
      </c>
      <c r="J39" s="11" t="str">
        <f t="shared" si="0"/>
        <v>IC.IV.010805</v>
      </c>
      <c r="K39" s="2" t="s">
        <v>1192</v>
      </c>
      <c r="L39" t="str">
        <f t="shared" si="1"/>
        <v>Ecchymosis</v>
      </c>
      <c r="M39" s="12" t="str">
        <f t="shared" si="2"/>
        <v>PI.IC.IV.010805.01</v>
      </c>
      <c r="N39" s="12"/>
      <c r="O39" s="12" t="str">
        <f t="shared" si="3"/>
        <v>PH.IC.IV.010805.01</v>
      </c>
      <c r="Q39" s="12" t="str">
        <f t="shared" si="4"/>
        <v>CL.IC.IV.010805.01</v>
      </c>
    </row>
    <row r="40" spans="1:19" ht="15">
      <c r="A40" t="s">
        <v>5190</v>
      </c>
      <c r="C40" s="2" t="s">
        <v>1192</v>
      </c>
      <c r="E40" s="22" t="s">
        <v>10093</v>
      </c>
      <c r="F40" t="s">
        <v>4936</v>
      </c>
      <c r="G40" t="s">
        <v>1539</v>
      </c>
      <c r="H40" s="22" t="s">
        <v>1406</v>
      </c>
      <c r="I40" t="s">
        <v>2346</v>
      </c>
      <c r="J40" s="11" t="str">
        <f t="shared" si="0"/>
        <v>IC.IV.010806</v>
      </c>
      <c r="K40" s="2" t="s">
        <v>1192</v>
      </c>
      <c r="L40" t="str">
        <f t="shared" si="1"/>
        <v>Tenderness</v>
      </c>
      <c r="M40" s="12" t="str">
        <f t="shared" si="2"/>
        <v>PI.IC.IV.010806.01</v>
      </c>
      <c r="N40" s="12"/>
      <c r="O40" s="12" t="str">
        <f t="shared" si="3"/>
        <v>PH.IC.IV.010806.01</v>
      </c>
      <c r="Q40" s="12" t="str">
        <f t="shared" si="4"/>
        <v>CL.IC.IV.010806.01</v>
      </c>
    </row>
    <row r="41" spans="1:19" ht="15">
      <c r="A41" t="s">
        <v>5190</v>
      </c>
      <c r="C41" s="2" t="s">
        <v>1192</v>
      </c>
      <c r="E41" s="22" t="s">
        <v>10093</v>
      </c>
      <c r="F41" t="s">
        <v>4936</v>
      </c>
      <c r="G41" t="s">
        <v>1541</v>
      </c>
      <c r="H41" s="22" t="s">
        <v>1419</v>
      </c>
      <c r="I41" t="s">
        <v>1541</v>
      </c>
      <c r="J41" s="11" t="str">
        <f t="shared" si="0"/>
        <v>IC.IV.010807</v>
      </c>
      <c r="K41" s="2" t="s">
        <v>1192</v>
      </c>
      <c r="L41" t="str">
        <f t="shared" si="1"/>
        <v>Swelling</v>
      </c>
      <c r="M41" s="12" t="str">
        <f t="shared" si="2"/>
        <v>PI.IC.IV.010807.01</v>
      </c>
      <c r="N41" s="12"/>
      <c r="O41" s="12" t="str">
        <f t="shared" si="3"/>
        <v>PH.IC.IV.010807.01</v>
      </c>
      <c r="Q41" s="12" t="str">
        <f t="shared" si="4"/>
        <v>CL.IC.IV.010807.01</v>
      </c>
    </row>
    <row r="42" spans="1:19" ht="15">
      <c r="A42" t="s">
        <v>5190</v>
      </c>
      <c r="C42" s="2" t="s">
        <v>1192</v>
      </c>
      <c r="E42" s="22" t="s">
        <v>10093</v>
      </c>
      <c r="F42" t="s">
        <v>4936</v>
      </c>
      <c r="G42" t="s">
        <v>1533</v>
      </c>
      <c r="H42" s="22" t="s">
        <v>1550</v>
      </c>
      <c r="I42" t="s">
        <v>1533</v>
      </c>
      <c r="J42" s="11" t="str">
        <f t="shared" si="0"/>
        <v>IC.IV.010808</v>
      </c>
      <c r="K42" s="2" t="s">
        <v>1192</v>
      </c>
      <c r="L42" t="str">
        <f t="shared" si="1"/>
        <v>Hematoma</v>
      </c>
      <c r="M42" s="12" t="str">
        <f t="shared" si="2"/>
        <v>PI.IC.IV.010808.01</v>
      </c>
      <c r="N42" s="12"/>
      <c r="O42" s="12" t="str">
        <f t="shared" si="3"/>
        <v>PH.IC.IV.010808.01</v>
      </c>
      <c r="Q42" s="12" t="str">
        <f t="shared" si="4"/>
        <v>CL.IC.IV.010808.01</v>
      </c>
    </row>
    <row r="43" spans="1:19" ht="15">
      <c r="A43" t="s">
        <v>5190</v>
      </c>
      <c r="C43" s="2" t="s">
        <v>1192</v>
      </c>
      <c r="E43" s="22" t="s">
        <v>10093</v>
      </c>
      <c r="F43" t="s">
        <v>4936</v>
      </c>
      <c r="G43" t="s">
        <v>5095</v>
      </c>
      <c r="H43" s="22" t="s">
        <v>1551</v>
      </c>
      <c r="I43" t="s">
        <v>5095</v>
      </c>
      <c r="J43" s="11" t="str">
        <f t="shared" si="0"/>
        <v>IC.IV.010809</v>
      </c>
      <c r="K43" s="2" t="s">
        <v>1192</v>
      </c>
      <c r="L43" t="str">
        <f t="shared" si="1"/>
        <v>Phlebitis</v>
      </c>
      <c r="M43" s="12" t="str">
        <f t="shared" si="2"/>
        <v>PI.IC.IV.010809.01</v>
      </c>
      <c r="N43" s="12"/>
      <c r="O43" s="12" t="str">
        <f t="shared" si="3"/>
        <v>PH.IC.IV.010809.01</v>
      </c>
      <c r="Q43" s="12" t="str">
        <f t="shared" si="4"/>
        <v>CL.IC.IV.010809.01</v>
      </c>
    </row>
    <row r="44" spans="1:19" ht="15">
      <c r="A44" t="s">
        <v>5190</v>
      </c>
      <c r="C44" s="2" t="s">
        <v>1192</v>
      </c>
      <c r="E44" s="22" t="s">
        <v>10093</v>
      </c>
      <c r="F44" t="s">
        <v>4936</v>
      </c>
      <c r="G44" t="s">
        <v>5238</v>
      </c>
      <c r="H44" s="22" t="s">
        <v>1571</v>
      </c>
      <c r="I44" t="s">
        <v>1635</v>
      </c>
      <c r="J44" s="11" t="str">
        <f t="shared" si="0"/>
        <v>IC.IV.010810</v>
      </c>
      <c r="K44" s="2" t="s">
        <v>1192</v>
      </c>
      <c r="L44" t="str">
        <f t="shared" si="1"/>
        <v>Serosanguineous discharge</v>
      </c>
      <c r="M44" s="12" t="str">
        <f t="shared" si="2"/>
        <v>PI.IC.IV.010810.01</v>
      </c>
      <c r="N44" s="12"/>
      <c r="O44" s="12" t="str">
        <f t="shared" si="3"/>
        <v>PH.IC.IV.010810.01</v>
      </c>
      <c r="Q44" s="12" t="str">
        <f t="shared" si="4"/>
        <v>CL.IC.IV.010810.01</v>
      </c>
    </row>
    <row r="45" spans="1:19" ht="15">
      <c r="A45" t="s">
        <v>5190</v>
      </c>
      <c r="C45" s="2" t="s">
        <v>1192</v>
      </c>
      <c r="E45" s="22" t="s">
        <v>10093</v>
      </c>
      <c r="F45" t="s">
        <v>4936</v>
      </c>
      <c r="G45" t="s">
        <v>5239</v>
      </c>
      <c r="H45" s="22" t="s">
        <v>1298</v>
      </c>
      <c r="I45" t="s">
        <v>1637</v>
      </c>
      <c r="J45" s="11" t="str">
        <f t="shared" si="0"/>
        <v>IC.IV.010811</v>
      </c>
      <c r="K45" s="2" t="s">
        <v>1192</v>
      </c>
      <c r="L45" t="str">
        <f t="shared" si="1"/>
        <v>Serous discharge</v>
      </c>
      <c r="M45" s="12" t="str">
        <f t="shared" si="2"/>
        <v>PI.IC.IV.010811.01</v>
      </c>
      <c r="N45" s="12"/>
      <c r="O45" s="12" t="str">
        <f t="shared" si="3"/>
        <v>PH.IC.IV.010811.01</v>
      </c>
      <c r="Q45" s="12" t="str">
        <f t="shared" si="4"/>
        <v>CL.IC.IV.010811.01</v>
      </c>
    </row>
    <row r="46" spans="1:19" ht="15">
      <c r="A46" t="s">
        <v>5190</v>
      </c>
      <c r="C46" s="2" t="s">
        <v>1192</v>
      </c>
      <c r="E46" s="22" t="s">
        <v>10093</v>
      </c>
      <c r="F46" t="s">
        <v>4936</v>
      </c>
      <c r="G46" t="s">
        <v>5240</v>
      </c>
      <c r="H46" s="22" t="s">
        <v>1299</v>
      </c>
      <c r="I46" t="s">
        <v>1643</v>
      </c>
      <c r="J46" s="11" t="str">
        <f t="shared" si="0"/>
        <v>IC.IV.010812</v>
      </c>
      <c r="K46" s="2" t="s">
        <v>1192</v>
      </c>
      <c r="L46" t="str">
        <f t="shared" si="1"/>
        <v>Purulent discharge</v>
      </c>
      <c r="M46" s="12" t="str">
        <f t="shared" si="2"/>
        <v>PI.IC.IV.010812.01</v>
      </c>
      <c r="N46" s="12"/>
      <c r="O46" s="12" t="str">
        <f t="shared" si="3"/>
        <v>PH.IC.IV.010812.01</v>
      </c>
      <c r="Q46" s="12" t="str">
        <f t="shared" si="4"/>
        <v>CL.IC.IV.010812.01</v>
      </c>
    </row>
    <row r="47" spans="1:19" ht="15">
      <c r="A47" t="s">
        <v>5190</v>
      </c>
      <c r="C47" s="2" t="s">
        <v>1192</v>
      </c>
      <c r="E47" s="22" t="s">
        <v>10093</v>
      </c>
      <c r="F47" t="s">
        <v>4936</v>
      </c>
      <c r="G47" t="s">
        <v>5241</v>
      </c>
      <c r="H47" s="22" t="s">
        <v>1300</v>
      </c>
      <c r="I47" t="s">
        <v>1224</v>
      </c>
      <c r="J47" s="11" t="str">
        <f t="shared" si="0"/>
        <v>IC.IV.010813</v>
      </c>
      <c r="K47" s="2" t="s">
        <v>1192</v>
      </c>
      <c r="L47" t="str">
        <f t="shared" si="1"/>
        <v>Unable to assess due to drsg</v>
      </c>
      <c r="M47" s="12" t="str">
        <f t="shared" si="2"/>
        <v>PI.IC.IV.010813.01</v>
      </c>
      <c r="N47" s="12"/>
      <c r="O47" s="12" t="str">
        <f t="shared" si="3"/>
        <v>PH.IC.IV.010813.01</v>
      </c>
      <c r="Q47" s="12" t="str">
        <f t="shared" si="4"/>
        <v>CL.IC.IV.010813.01</v>
      </c>
    </row>
    <row r="48" spans="1:19" ht="15">
      <c r="A48" t="s">
        <v>5190</v>
      </c>
      <c r="C48" s="2" t="s">
        <v>1192</v>
      </c>
      <c r="D48" t="s">
        <v>5237</v>
      </c>
      <c r="E48" s="22" t="s">
        <v>10095</v>
      </c>
      <c r="F48" t="s">
        <v>5242</v>
      </c>
      <c r="G48" t="s">
        <v>5243</v>
      </c>
      <c r="H48" s="22" t="s">
        <v>1396</v>
      </c>
      <c r="I48" t="s">
        <v>1001</v>
      </c>
      <c r="J48" s="11" t="str">
        <f t="shared" si="0"/>
        <v>IC.IV.010901</v>
      </c>
      <c r="K48" s="2" t="s">
        <v>1192</v>
      </c>
      <c r="L48" t="str">
        <f t="shared" si="1"/>
        <v>None needed</v>
      </c>
      <c r="M48" s="12" t="str">
        <f t="shared" si="2"/>
        <v>PI.IC.IV.010901.01</v>
      </c>
      <c r="N48" s="12"/>
      <c r="O48" s="12" t="str">
        <f t="shared" si="3"/>
        <v>PH.IC.IV.010901.01</v>
      </c>
      <c r="Q48" s="12" t="str">
        <f t="shared" si="4"/>
        <v>CL.IC.IV.010901.01</v>
      </c>
    </row>
    <row r="49" spans="1:19" ht="15">
      <c r="A49" t="s">
        <v>5190</v>
      </c>
      <c r="C49" s="2" t="s">
        <v>1192</v>
      </c>
      <c r="E49" s="22" t="s">
        <v>10095</v>
      </c>
      <c r="F49" t="s">
        <v>5242</v>
      </c>
      <c r="G49" t="s">
        <v>5244</v>
      </c>
      <c r="H49" s="22" t="s">
        <v>1398</v>
      </c>
      <c r="I49" t="s">
        <v>1811</v>
      </c>
      <c r="J49" s="11" t="str">
        <f t="shared" si="0"/>
        <v>IC.IV.010902</v>
      </c>
      <c r="K49" s="2" t="s">
        <v>1192</v>
      </c>
      <c r="L49" t="str">
        <f t="shared" si="1"/>
        <v>Changed site</v>
      </c>
      <c r="M49" s="12" t="str">
        <f t="shared" si="2"/>
        <v>PI.IC.IV.010902.01</v>
      </c>
      <c r="N49" s="12"/>
      <c r="O49" s="12" t="str">
        <f t="shared" si="3"/>
        <v>PH.IC.IV.010902.01</v>
      </c>
      <c r="Q49" s="12" t="str">
        <f t="shared" si="4"/>
        <v>CL.IC.IV.010902.01</v>
      </c>
    </row>
    <row r="50" spans="1:19" ht="15">
      <c r="A50" t="s">
        <v>5190</v>
      </c>
      <c r="C50" s="2" t="s">
        <v>1192</v>
      </c>
      <c r="E50" s="22" t="s">
        <v>10095</v>
      </c>
      <c r="F50" t="s">
        <v>5242</v>
      </c>
      <c r="G50" t="s">
        <v>5102</v>
      </c>
      <c r="H50" s="22" t="s">
        <v>1400</v>
      </c>
      <c r="I50" t="s">
        <v>5103</v>
      </c>
      <c r="J50" s="11" t="str">
        <f t="shared" si="0"/>
        <v>IC.IV.010903</v>
      </c>
      <c r="K50" s="2" t="s">
        <v>1192</v>
      </c>
      <c r="L50" t="str">
        <f t="shared" si="1"/>
        <v>Elevated extremity</v>
      </c>
      <c r="M50" s="12" t="str">
        <f t="shared" si="2"/>
        <v>PI.IC.IV.010903.01</v>
      </c>
      <c r="N50" s="12"/>
      <c r="O50" s="12" t="str">
        <f t="shared" si="3"/>
        <v>PH.IC.IV.010903.01</v>
      </c>
      <c r="Q50" s="12" t="str">
        <f t="shared" si="4"/>
        <v>CL.IC.IV.010903.01</v>
      </c>
    </row>
    <row r="51" spans="1:19" ht="15">
      <c r="A51" t="s">
        <v>5190</v>
      </c>
      <c r="C51" s="2" t="s">
        <v>1192</v>
      </c>
      <c r="E51" s="22" t="s">
        <v>10095</v>
      </c>
      <c r="F51" t="s">
        <v>5242</v>
      </c>
      <c r="G51" t="s">
        <v>5104</v>
      </c>
      <c r="H51" s="22" t="s">
        <v>1402</v>
      </c>
      <c r="I51" t="s">
        <v>5105</v>
      </c>
      <c r="J51" s="11" t="str">
        <f t="shared" si="0"/>
        <v>IC.IV.010904</v>
      </c>
      <c r="K51" s="2" t="s">
        <v>1192</v>
      </c>
      <c r="L51" t="str">
        <f t="shared" si="1"/>
        <v>Warm compress</v>
      </c>
      <c r="M51" s="12" t="str">
        <f t="shared" si="2"/>
        <v>PI.IC.IV.010904.01</v>
      </c>
      <c r="N51" s="12"/>
      <c r="O51" s="12" t="str">
        <f t="shared" si="3"/>
        <v>PH.IC.IV.010904.01</v>
      </c>
      <c r="Q51" s="12" t="str">
        <f t="shared" si="4"/>
        <v>CL.IC.IV.010904.01</v>
      </c>
    </row>
    <row r="52" spans="1:19" ht="15">
      <c r="A52" t="s">
        <v>5190</v>
      </c>
      <c r="C52" s="2" t="s">
        <v>1192</v>
      </c>
      <c r="E52" s="22" t="s">
        <v>10095</v>
      </c>
      <c r="F52" t="s">
        <v>5242</v>
      </c>
      <c r="G52" t="s">
        <v>3102</v>
      </c>
      <c r="H52" s="22" t="s">
        <v>1404</v>
      </c>
      <c r="I52" t="s">
        <v>1583</v>
      </c>
      <c r="J52" s="11" t="str">
        <f t="shared" si="0"/>
        <v>IC.IV.010905</v>
      </c>
      <c r="K52" s="2" t="s">
        <v>1192</v>
      </c>
      <c r="L52" t="str">
        <f t="shared" si="1"/>
        <v>Discontinued</v>
      </c>
      <c r="M52" s="12" t="str">
        <f t="shared" si="2"/>
        <v>PI.IC.IV.010905.01</v>
      </c>
      <c r="N52" s="12"/>
      <c r="O52" s="12" t="str">
        <f t="shared" si="3"/>
        <v>PH.IC.IV.010905.01</v>
      </c>
      <c r="Q52" s="12" t="str">
        <f t="shared" si="4"/>
        <v>CL.IC.IV.010905.01</v>
      </c>
    </row>
    <row r="53" spans="1:19" ht="15">
      <c r="A53" t="s">
        <v>5190</v>
      </c>
      <c r="C53" s="2" t="s">
        <v>1192</v>
      </c>
      <c r="E53" s="22" t="s">
        <v>10095</v>
      </c>
      <c r="F53" t="s">
        <v>5242</v>
      </c>
      <c r="G53" t="s">
        <v>2971</v>
      </c>
      <c r="H53" s="22" t="s">
        <v>1406</v>
      </c>
      <c r="I53" t="s">
        <v>930</v>
      </c>
      <c r="J53" s="11" t="str">
        <f t="shared" si="0"/>
        <v>IC.IV.010906</v>
      </c>
      <c r="K53" s="2" t="s">
        <v>1192</v>
      </c>
      <c r="L53" t="str">
        <f t="shared" si="1"/>
        <v>Other: specify</v>
      </c>
      <c r="M53" s="12" t="str">
        <f t="shared" si="2"/>
        <v>PI.IC.IV.010906.01</v>
      </c>
      <c r="N53" s="12"/>
      <c r="O53" s="12" t="str">
        <f t="shared" si="3"/>
        <v>PH.IC.IV.010906.01</v>
      </c>
      <c r="Q53" s="12" t="str">
        <f t="shared" si="4"/>
        <v>CL.IC.IV.010906.01</v>
      </c>
    </row>
    <row r="54" spans="1:19" ht="15">
      <c r="A54" t="s">
        <v>5190</v>
      </c>
      <c r="C54" s="2" t="s">
        <v>1192</v>
      </c>
      <c r="D54" t="s">
        <v>5578</v>
      </c>
      <c r="E54" s="22" t="s">
        <v>10905</v>
      </c>
      <c r="F54" t="s">
        <v>5106</v>
      </c>
      <c r="G54" t="s">
        <v>5107</v>
      </c>
      <c r="H54" s="22" t="s">
        <v>1396</v>
      </c>
      <c r="I54" t="s">
        <v>1772</v>
      </c>
      <c r="J54" s="11" t="str">
        <f t="shared" si="0"/>
        <v>IC.IV.011001</v>
      </c>
      <c r="K54" s="2" t="s">
        <v>1192</v>
      </c>
      <c r="L54" t="str">
        <f t="shared" si="1"/>
        <v>Securement device</v>
      </c>
      <c r="M54" s="12" t="str">
        <f t="shared" si="2"/>
        <v>PI.IC.IV.011001.01</v>
      </c>
      <c r="N54" s="12"/>
      <c r="O54" s="12" t="str">
        <f t="shared" si="3"/>
        <v>PH.IC.IV.011001.01</v>
      </c>
      <c r="Q54" s="12" t="str">
        <f t="shared" si="4"/>
        <v>CL.IC.IV.011001.01</v>
      </c>
    </row>
    <row r="55" spans="1:19" ht="15">
      <c r="A55" t="s">
        <v>5190</v>
      </c>
      <c r="C55" s="2" t="s">
        <v>1192</v>
      </c>
      <c r="E55" s="22" t="s">
        <v>10905</v>
      </c>
      <c r="F55" t="s">
        <v>5106</v>
      </c>
      <c r="G55" t="s">
        <v>5108</v>
      </c>
      <c r="H55" s="22" t="s">
        <v>1398</v>
      </c>
      <c r="I55" t="s">
        <v>3200</v>
      </c>
      <c r="J55" s="11" t="str">
        <f t="shared" si="0"/>
        <v>IC.IV.011002</v>
      </c>
      <c r="K55" s="2" t="s">
        <v>1192</v>
      </c>
      <c r="L55" t="str">
        <f t="shared" si="1"/>
        <v>Sterile tape</v>
      </c>
      <c r="M55" s="12" t="str">
        <f t="shared" si="2"/>
        <v>PI.IC.IV.011002.01</v>
      </c>
      <c r="N55" s="12"/>
      <c r="O55" s="12" t="str">
        <f t="shared" si="3"/>
        <v>PH.IC.IV.011002.01</v>
      </c>
      <c r="Q55" s="12" t="str">
        <f t="shared" si="4"/>
        <v>CL.IC.IV.011002.01</v>
      </c>
    </row>
    <row r="56" spans="1:19" ht="15">
      <c r="A56" t="s">
        <v>5190</v>
      </c>
      <c r="C56" s="2" t="s">
        <v>1192</v>
      </c>
      <c r="E56" s="22" t="s">
        <v>10905</v>
      </c>
      <c r="F56" t="s">
        <v>5106</v>
      </c>
      <c r="G56" t="s">
        <v>3343</v>
      </c>
      <c r="H56" s="22" t="s">
        <v>1400</v>
      </c>
      <c r="I56" t="s">
        <v>3343</v>
      </c>
      <c r="J56" s="11" t="str">
        <f t="shared" si="0"/>
        <v>IC.IV.011003</v>
      </c>
      <c r="K56" s="2" t="s">
        <v>1192</v>
      </c>
      <c r="L56" t="str">
        <f t="shared" si="1"/>
        <v>Suture</v>
      </c>
      <c r="M56" s="12" t="str">
        <f t="shared" si="2"/>
        <v>PI.IC.IV.011003.01</v>
      </c>
      <c r="N56" s="12"/>
      <c r="O56" s="12" t="str">
        <f t="shared" si="3"/>
        <v>PH.IC.IV.011003.01</v>
      </c>
      <c r="Q56" s="12" t="str">
        <f t="shared" si="4"/>
        <v>CL.IC.IV.011003.01</v>
      </c>
    </row>
    <row r="57" spans="1:19" ht="15">
      <c r="A57" t="s">
        <v>5190</v>
      </c>
      <c r="C57" s="2" t="s">
        <v>11324</v>
      </c>
      <c r="E57" s="22" t="s">
        <v>10905</v>
      </c>
      <c r="F57" t="s">
        <v>5106</v>
      </c>
      <c r="G57" t="s">
        <v>2971</v>
      </c>
      <c r="H57" s="22" t="s">
        <v>1402</v>
      </c>
      <c r="I57" t="s">
        <v>930</v>
      </c>
      <c r="J57" s="11" t="str">
        <f t="shared" si="0"/>
        <v>IC.IV.011004</v>
      </c>
      <c r="K57" s="2" t="s">
        <v>11324</v>
      </c>
      <c r="L57" t="str">
        <f t="shared" si="1"/>
        <v>Other: specify</v>
      </c>
      <c r="M57" s="12" t="str">
        <f t="shared" si="2"/>
        <v>PI.IC.IV.011004.01</v>
      </c>
      <c r="N57" s="12"/>
      <c r="O57" s="12" t="str">
        <f t="shared" si="3"/>
        <v>PH.IC.IV.011004.01</v>
      </c>
      <c r="Q57" s="12" t="str">
        <f t="shared" si="4"/>
        <v>CL.IC.IV.011004.01</v>
      </c>
    </row>
    <row r="58" spans="1:19" ht="15">
      <c r="A58" t="s">
        <v>5190</v>
      </c>
      <c r="C58" s="2" t="s">
        <v>11324</v>
      </c>
      <c r="E58" s="22" t="s">
        <v>10905</v>
      </c>
      <c r="F58" t="s">
        <v>5106</v>
      </c>
      <c r="G58" t="s">
        <v>5109</v>
      </c>
      <c r="H58" s="22" t="s">
        <v>7071</v>
      </c>
      <c r="J58" s="11" t="str">
        <f t="shared" si="0"/>
        <v>IC.IV.011005</v>
      </c>
      <c r="K58" s="2" t="s">
        <v>11324</v>
      </c>
      <c r="L58" t="str">
        <f t="shared" si="1"/>
        <v>Armboard placed for stabilization</v>
      </c>
      <c r="M58" s="12" t="str">
        <f t="shared" si="2"/>
        <v>PI.IC.IV.011005.01</v>
      </c>
      <c r="N58" s="12"/>
      <c r="O58" s="12" t="str">
        <f t="shared" si="3"/>
        <v>PH.IC.IV.011005.01</v>
      </c>
      <c r="Q58" s="12" t="str">
        <f t="shared" si="4"/>
        <v>CL.IC.IV.011005.01</v>
      </c>
      <c r="R58" t="s">
        <v>9277</v>
      </c>
      <c r="S58">
        <v>821</v>
      </c>
    </row>
    <row r="59" spans="1:19" ht="15">
      <c r="A59" t="s">
        <v>5190</v>
      </c>
      <c r="C59" s="2" t="s">
        <v>1192</v>
      </c>
      <c r="D59" t="s">
        <v>5358</v>
      </c>
      <c r="E59" s="22" t="s">
        <v>8048</v>
      </c>
      <c r="F59" t="s">
        <v>5110</v>
      </c>
      <c r="G59" t="s">
        <v>2772</v>
      </c>
      <c r="H59" s="22" t="s">
        <v>1396</v>
      </c>
      <c r="I59" t="s">
        <v>2772</v>
      </c>
      <c r="J59" s="11" t="str">
        <f t="shared" si="0"/>
        <v>IC.IV.011101</v>
      </c>
      <c r="K59" s="2" t="s">
        <v>1192</v>
      </c>
      <c r="L59" t="str">
        <f t="shared" si="1"/>
        <v>Patent</v>
      </c>
      <c r="M59" s="12" t="str">
        <f t="shared" si="2"/>
        <v>PI.IC.IV.011101.01</v>
      </c>
      <c r="N59" s="12"/>
      <c r="O59" s="12" t="str">
        <f t="shared" si="3"/>
        <v>PH.IC.IV.011101.01</v>
      </c>
      <c r="Q59" s="12" t="str">
        <f t="shared" si="4"/>
        <v>CL.IC.IV.011101.01</v>
      </c>
    </row>
    <row r="60" spans="1:19" ht="15">
      <c r="A60" t="s">
        <v>5190</v>
      </c>
      <c r="C60" s="2" t="s">
        <v>11324</v>
      </c>
      <c r="E60" s="22" t="s">
        <v>8048</v>
      </c>
      <c r="F60" t="s">
        <v>5110</v>
      </c>
      <c r="G60" t="s">
        <v>5111</v>
      </c>
      <c r="H60" s="22" t="s">
        <v>1398</v>
      </c>
      <c r="I60" t="s">
        <v>5112</v>
      </c>
      <c r="J60" s="11" t="str">
        <f t="shared" si="0"/>
        <v>IC.IV.011102</v>
      </c>
      <c r="K60" s="2" t="s">
        <v>11324</v>
      </c>
      <c r="L60" t="str">
        <f t="shared" si="1"/>
        <v>No blood return</v>
      </c>
      <c r="M60" s="12" t="str">
        <f t="shared" si="2"/>
        <v>PI.IC.IV.011102.01</v>
      </c>
      <c r="N60" s="12"/>
      <c r="O60" s="12" t="str">
        <f t="shared" si="3"/>
        <v>PH.IC.IV.011102.01</v>
      </c>
      <c r="Q60" s="12" t="str">
        <f t="shared" si="4"/>
        <v>CL.IC.IV.011102.01</v>
      </c>
    </row>
    <row r="61" spans="1:19" ht="15">
      <c r="A61" t="s">
        <v>5190</v>
      </c>
      <c r="C61" s="2" t="s">
        <v>1192</v>
      </c>
      <c r="E61" s="22" t="s">
        <v>8048</v>
      </c>
      <c r="F61" t="s">
        <v>5110</v>
      </c>
      <c r="G61" t="s">
        <v>5252</v>
      </c>
      <c r="H61" s="22" t="s">
        <v>1400</v>
      </c>
      <c r="I61" t="s">
        <v>5253</v>
      </c>
      <c r="J61" s="11" t="str">
        <f t="shared" si="0"/>
        <v>IC.IV.011103</v>
      </c>
      <c r="K61" s="2" t="s">
        <v>1192</v>
      </c>
      <c r="L61" t="str">
        <f t="shared" si="1"/>
        <v>Positional</v>
      </c>
      <c r="M61" s="12" t="str">
        <f t="shared" si="2"/>
        <v>PI.IC.IV.011103.01</v>
      </c>
      <c r="N61" s="12"/>
      <c r="O61" s="12" t="str">
        <f t="shared" si="3"/>
        <v>PH.IC.IV.011103.01</v>
      </c>
      <c r="Q61" s="12" t="str">
        <f t="shared" si="4"/>
        <v>CL.IC.IV.011103.01</v>
      </c>
    </row>
    <row r="62" spans="1:19" ht="15">
      <c r="A62" t="s">
        <v>5190</v>
      </c>
      <c r="C62" s="2" t="s">
        <v>1192</v>
      </c>
      <c r="E62" s="22" t="s">
        <v>8048</v>
      </c>
      <c r="F62" t="s">
        <v>5110</v>
      </c>
      <c r="G62" t="s">
        <v>3795</v>
      </c>
      <c r="H62" s="22" t="s">
        <v>1402</v>
      </c>
      <c r="I62" t="s">
        <v>5254</v>
      </c>
      <c r="J62" s="11" t="str">
        <f t="shared" si="0"/>
        <v>IC.IV.011104</v>
      </c>
      <c r="K62" s="2" t="s">
        <v>1192</v>
      </c>
      <c r="L62" t="str">
        <f t="shared" si="1"/>
        <v>Occluded</v>
      </c>
      <c r="M62" s="12" t="str">
        <f t="shared" si="2"/>
        <v>PI.IC.IV.011104.01</v>
      </c>
      <c r="N62" s="12"/>
      <c r="O62" s="12" t="str">
        <f t="shared" si="3"/>
        <v>PH.IC.IV.011104.01</v>
      </c>
      <c r="Q62" s="12" t="str">
        <f t="shared" si="4"/>
        <v>CL.IC.IV.011104.01</v>
      </c>
    </row>
    <row r="63" spans="1:19" ht="15">
      <c r="A63" t="s">
        <v>5190</v>
      </c>
      <c r="C63" s="2" t="s">
        <v>1192</v>
      </c>
      <c r="E63" s="22" t="s">
        <v>8048</v>
      </c>
      <c r="F63" t="s">
        <v>5110</v>
      </c>
      <c r="G63" t="s">
        <v>3102</v>
      </c>
      <c r="H63" s="22" t="s">
        <v>1404</v>
      </c>
      <c r="I63" t="s">
        <v>1583</v>
      </c>
      <c r="J63" s="11" t="str">
        <f t="shared" si="0"/>
        <v>IC.IV.011105</v>
      </c>
      <c r="K63" s="2" t="s">
        <v>11324</v>
      </c>
      <c r="L63" t="str">
        <f t="shared" si="1"/>
        <v>Discontinued</v>
      </c>
      <c r="M63" s="12" t="str">
        <f t="shared" si="2"/>
        <v>PI.IC.IV.011105.01</v>
      </c>
      <c r="N63" s="12"/>
      <c r="O63" s="12" t="str">
        <f t="shared" si="3"/>
        <v>PH.IC.IV.011105.01</v>
      </c>
      <c r="Q63" s="12" t="str">
        <f t="shared" si="4"/>
        <v>CL.IC.IV.011105.01</v>
      </c>
    </row>
    <row r="64" spans="1:19" ht="15">
      <c r="A64" t="s">
        <v>5190</v>
      </c>
      <c r="C64" s="2" t="s">
        <v>11683</v>
      </c>
      <c r="E64" s="22" t="s">
        <v>11219</v>
      </c>
      <c r="F64" t="s">
        <v>5110</v>
      </c>
      <c r="G64" t="s">
        <v>5175</v>
      </c>
      <c r="H64" s="22" t="s">
        <v>1406</v>
      </c>
      <c r="I64" t="s">
        <v>4071</v>
      </c>
      <c r="J64" s="11" t="str">
        <f t="shared" ref="J64" si="5">CONCATENATE("IC.IV.",C64,E64,H64)</f>
        <v>IC.IV.011106</v>
      </c>
      <c r="K64" s="2" t="s">
        <v>11683</v>
      </c>
      <c r="L64" t="str">
        <f t="shared" ref="L64" si="6">G64</f>
        <v>D/C due to blood stream infection</v>
      </c>
      <c r="M64" s="12" t="str">
        <f t="shared" ref="M64" si="7">CONCATENATE("PI.",J64,".",K64)</f>
        <v>PI.IC.IV.011106.01</v>
      </c>
      <c r="N64" s="12"/>
      <c r="O64" s="12" t="str">
        <f t="shared" ref="O64" si="8">CONCATENATE("PH.",J64,".",K64)</f>
        <v>PH.IC.IV.011106.01</v>
      </c>
      <c r="Q64" s="12" t="str">
        <f t="shared" ref="Q64" si="9">CONCATENATE("CL.",J64,".",K64)</f>
        <v>CL.IC.IV.011106.01</v>
      </c>
    </row>
    <row r="65" spans="1:25" ht="15">
      <c r="A65" t="s">
        <v>5190</v>
      </c>
      <c r="C65" s="2" t="s">
        <v>1192</v>
      </c>
      <c r="E65" s="22" t="s">
        <v>8048</v>
      </c>
      <c r="F65" t="s">
        <v>5110</v>
      </c>
      <c r="G65" t="s">
        <v>368</v>
      </c>
      <c r="H65" s="22" t="s">
        <v>932</v>
      </c>
      <c r="J65" s="11" t="str">
        <f t="shared" si="0"/>
        <v>IC.IV.011107</v>
      </c>
      <c r="K65" s="2" t="s">
        <v>1192</v>
      </c>
      <c r="L65" t="str">
        <f t="shared" si="1"/>
        <v>Self Discontinued</v>
      </c>
      <c r="M65" s="12" t="str">
        <f t="shared" si="2"/>
        <v>PI.IC.IV.011107.01</v>
      </c>
      <c r="N65" s="12"/>
      <c r="O65" s="12" t="str">
        <f t="shared" si="3"/>
        <v>PH.IC.IV.011107.01</v>
      </c>
      <c r="Q65" s="12" t="str">
        <f t="shared" si="4"/>
        <v>CL.IC.IV.011107.01</v>
      </c>
      <c r="X65" t="s">
        <v>613</v>
      </c>
      <c r="Y65">
        <v>1124</v>
      </c>
    </row>
    <row r="66" spans="1:25" ht="15">
      <c r="A66" t="s">
        <v>5190</v>
      </c>
      <c r="C66" s="2" t="s">
        <v>1192</v>
      </c>
      <c r="D66" t="s">
        <v>5320</v>
      </c>
      <c r="E66" s="22" t="s">
        <v>11023</v>
      </c>
      <c r="F66" t="s">
        <v>5019</v>
      </c>
      <c r="G66" t="s">
        <v>1578</v>
      </c>
      <c r="H66" s="22" t="s">
        <v>1396</v>
      </c>
      <c r="I66" t="s">
        <v>1579</v>
      </c>
      <c r="J66" s="11" t="str">
        <f t="shared" si="0"/>
        <v>IC.IV.011201</v>
      </c>
      <c r="K66" s="2" t="s">
        <v>1192</v>
      </c>
      <c r="L66" t="str">
        <f t="shared" si="1"/>
        <v>Present on admit: specify date</v>
      </c>
      <c r="M66" s="12" t="str">
        <f t="shared" si="2"/>
        <v>PI.IC.IV.011201.01</v>
      </c>
      <c r="N66" s="12"/>
      <c r="O66" s="12" t="str">
        <f t="shared" si="3"/>
        <v>PH.IC.IV.011201.01</v>
      </c>
      <c r="Q66" s="12" t="str">
        <f t="shared" si="4"/>
        <v>CL.IC.IV.011201.01</v>
      </c>
    </row>
    <row r="67" spans="1:25" ht="15">
      <c r="A67" t="s">
        <v>5190</v>
      </c>
      <c r="C67" s="2" t="s">
        <v>11324</v>
      </c>
      <c r="E67" s="22" t="s">
        <v>11023</v>
      </c>
      <c r="F67" t="s">
        <v>5019</v>
      </c>
      <c r="G67" t="s">
        <v>1800</v>
      </c>
      <c r="H67" s="22" t="s">
        <v>1398</v>
      </c>
      <c r="I67" t="s">
        <v>5020</v>
      </c>
      <c r="J67" s="11" t="str">
        <f t="shared" ref="J67:J131" si="10">CONCATENATE("IC.IV.",C67,E67,H67)</f>
        <v>IC.IV.011202</v>
      </c>
      <c r="K67" s="2" t="s">
        <v>11324</v>
      </c>
      <c r="L67" t="str">
        <f t="shared" ref="L67:L131" si="11">G67</f>
        <v>Tubing new/changed</v>
      </c>
      <c r="M67" s="12" t="str">
        <f t="shared" ref="M67:M131" si="12">CONCATENATE("PI.",J67,".",K67)</f>
        <v>PI.IC.IV.011202.01</v>
      </c>
      <c r="N67" s="12"/>
      <c r="O67" s="12" t="str">
        <f t="shared" ref="O67:O131" si="13">CONCATENATE("PH.",J67,".",K67)</f>
        <v>PH.IC.IV.011202.01</v>
      </c>
      <c r="Q67" s="12" t="str">
        <f t="shared" ref="Q67:Q131" si="14">CONCATENATE("CL.",J67,".",K67)</f>
        <v>CL.IC.IV.011202.01</v>
      </c>
    </row>
    <row r="68" spans="1:25" ht="15">
      <c r="A68" t="s">
        <v>5190</v>
      </c>
      <c r="C68" s="2" t="s">
        <v>1192</v>
      </c>
      <c r="E68" s="22" t="s">
        <v>11023</v>
      </c>
      <c r="F68" t="s">
        <v>5019</v>
      </c>
      <c r="G68" t="s">
        <v>1803</v>
      </c>
      <c r="H68" s="22" t="s">
        <v>1400</v>
      </c>
      <c r="I68" t="s">
        <v>5021</v>
      </c>
      <c r="J68" s="11" t="str">
        <f t="shared" si="10"/>
        <v>IC.IV.011203</v>
      </c>
      <c r="K68" s="2" t="s">
        <v>11324</v>
      </c>
      <c r="L68" t="str">
        <f t="shared" si="11"/>
        <v>Transducer new/changed</v>
      </c>
      <c r="M68" s="12" t="str">
        <f t="shared" si="12"/>
        <v>PI.IC.IV.011203.01</v>
      </c>
      <c r="N68" s="12"/>
      <c r="O68" s="12" t="str">
        <f t="shared" si="13"/>
        <v>PH.IC.IV.011203.01</v>
      </c>
      <c r="Q68" s="12" t="str">
        <f t="shared" si="14"/>
        <v>CL.IC.IV.011203.01</v>
      </c>
    </row>
    <row r="69" spans="1:25" ht="15">
      <c r="A69" t="s">
        <v>5190</v>
      </c>
      <c r="C69" s="2" t="s">
        <v>11324</v>
      </c>
      <c r="E69" s="22" t="s">
        <v>11023</v>
      </c>
      <c r="F69" t="s">
        <v>5019</v>
      </c>
      <c r="G69" t="s">
        <v>1789</v>
      </c>
      <c r="H69" s="22" t="s">
        <v>1402</v>
      </c>
      <c r="I69" t="s">
        <v>5022</v>
      </c>
      <c r="J69" s="11" t="str">
        <f t="shared" si="10"/>
        <v>IC.IV.011204</v>
      </c>
      <c r="K69" s="2" t="s">
        <v>11324</v>
      </c>
      <c r="L69" t="str">
        <f t="shared" si="11"/>
        <v>Stopcock(s) new/changed</v>
      </c>
      <c r="M69" s="12" t="str">
        <f t="shared" si="12"/>
        <v>PI.IC.IV.011204.01</v>
      </c>
      <c r="N69" s="12"/>
      <c r="O69" s="12" t="str">
        <f t="shared" si="13"/>
        <v>PH.IC.IV.011204.01</v>
      </c>
      <c r="Q69" s="12" t="str">
        <f t="shared" si="14"/>
        <v>CL.IC.IV.011204.01</v>
      </c>
    </row>
    <row r="70" spans="1:25" ht="15">
      <c r="A70" t="s">
        <v>5190</v>
      </c>
      <c r="C70" s="2" t="s">
        <v>11383</v>
      </c>
      <c r="E70" s="22" t="s">
        <v>11023</v>
      </c>
      <c r="F70" t="s">
        <v>5019</v>
      </c>
      <c r="G70" t="s">
        <v>5023</v>
      </c>
      <c r="H70" s="22" t="s">
        <v>1404</v>
      </c>
      <c r="I70" t="s">
        <v>5024</v>
      </c>
      <c r="J70" s="11" t="str">
        <f t="shared" ref="J70" si="15">CONCATENATE("IC.IV.",C70,E70,H70)</f>
        <v>IC.IV.011205</v>
      </c>
      <c r="K70" s="2" t="s">
        <v>11383</v>
      </c>
      <c r="L70" t="str">
        <f t="shared" ref="L70" si="16">G70</f>
        <v>Tubing/system d/c with cath d/c</v>
      </c>
      <c r="M70" s="12" t="str">
        <f t="shared" ref="M70" si="17">CONCATENATE("PI.",J70,".",K70)</f>
        <v>PI.IC.IV.011205.01</v>
      </c>
      <c r="N70" s="12"/>
      <c r="O70" s="12" t="str">
        <f t="shared" ref="O70" si="18">CONCATENATE("PH.",J70,".",K70)</f>
        <v>PH.IC.IV.011205.01</v>
      </c>
      <c r="Q70" s="12" t="str">
        <f t="shared" ref="Q70" si="19">CONCATENATE("CL.",J70,".",K70)</f>
        <v>CL.IC.IV.011205.01</v>
      </c>
    </row>
    <row r="71" spans="1:25" ht="15">
      <c r="A71" t="s">
        <v>5190</v>
      </c>
      <c r="C71" s="2" t="s">
        <v>11324</v>
      </c>
      <c r="E71" s="22" t="s">
        <v>11023</v>
      </c>
      <c r="F71" t="s">
        <v>5019</v>
      </c>
      <c r="G71" t="s">
        <v>818</v>
      </c>
      <c r="H71" s="22" t="s">
        <v>953</v>
      </c>
      <c r="J71" s="11" t="str">
        <f t="shared" si="10"/>
        <v>IC.IV.011206</v>
      </c>
      <c r="K71" s="2" t="s">
        <v>11324</v>
      </c>
      <c r="L71" t="str">
        <f t="shared" si="11"/>
        <v>Change not due</v>
      </c>
      <c r="M71" s="12" t="str">
        <f t="shared" si="12"/>
        <v>PI.IC.IV.011206.01</v>
      </c>
      <c r="N71" s="12"/>
      <c r="O71" s="12" t="str">
        <f t="shared" si="13"/>
        <v>PH.IC.IV.011206.01</v>
      </c>
      <c r="Q71" s="12" t="str">
        <f t="shared" si="14"/>
        <v>CL.IC.IV.011206.01</v>
      </c>
      <c r="X71" t="s">
        <v>613</v>
      </c>
      <c r="Y71">
        <v>1113</v>
      </c>
    </row>
    <row r="72" spans="1:25" ht="15">
      <c r="A72" t="s">
        <v>5190</v>
      </c>
      <c r="C72" s="2" t="s">
        <v>11324</v>
      </c>
      <c r="D72" t="s">
        <v>5363</v>
      </c>
      <c r="E72" s="22" t="s">
        <v>8201</v>
      </c>
      <c r="F72" t="s">
        <v>5025</v>
      </c>
      <c r="G72" t="s">
        <v>5026</v>
      </c>
      <c r="H72" s="22" t="s">
        <v>1396</v>
      </c>
      <c r="I72" t="s">
        <v>5027</v>
      </c>
      <c r="J72" s="11" t="str">
        <f t="shared" si="10"/>
        <v>IC.IV.011301</v>
      </c>
      <c r="K72" s="2" t="s">
        <v>11324</v>
      </c>
      <c r="L72" t="str">
        <f t="shared" si="11"/>
        <v>Arterial line</v>
      </c>
      <c r="M72" s="12" t="str">
        <f t="shared" si="12"/>
        <v>PI.IC.IV.011301.01</v>
      </c>
      <c r="N72" s="12"/>
      <c r="O72" s="12" t="str">
        <f t="shared" si="13"/>
        <v>PH.IC.IV.011301.01</v>
      </c>
      <c r="Q72" s="12" t="str">
        <f t="shared" si="14"/>
        <v>CL.IC.IV.011301.01</v>
      </c>
    </row>
    <row r="73" spans="1:25" ht="15">
      <c r="A73" t="s">
        <v>5190</v>
      </c>
      <c r="C73" s="2" t="s">
        <v>11324</v>
      </c>
      <c r="E73" s="22" t="s">
        <v>8201</v>
      </c>
      <c r="F73" t="s">
        <v>5025</v>
      </c>
      <c r="G73" t="s">
        <v>1319</v>
      </c>
      <c r="H73" s="22" t="s">
        <v>1398</v>
      </c>
      <c r="I73" t="s">
        <v>1319</v>
      </c>
      <c r="J73" s="11" t="str">
        <f t="shared" si="10"/>
        <v>IC.IV.011302</v>
      </c>
      <c r="K73" s="2" t="s">
        <v>11324</v>
      </c>
      <c r="L73" t="str">
        <f t="shared" si="11"/>
        <v>IABP</v>
      </c>
      <c r="M73" s="12" t="str">
        <f t="shared" si="12"/>
        <v>PI.IC.IV.011302.01</v>
      </c>
      <c r="N73" s="12"/>
      <c r="O73" s="12" t="str">
        <f t="shared" si="13"/>
        <v>PH.IC.IV.011302.01</v>
      </c>
      <c r="Q73" s="12" t="str">
        <f t="shared" si="14"/>
        <v>CL.IC.IV.011302.01</v>
      </c>
    </row>
    <row r="74" spans="1:25" ht="15">
      <c r="A74" t="s">
        <v>5190</v>
      </c>
      <c r="C74" s="2" t="s">
        <v>11324</v>
      </c>
      <c r="E74" s="22" t="s">
        <v>8201</v>
      </c>
      <c r="F74" t="s">
        <v>5025</v>
      </c>
      <c r="G74" t="s">
        <v>2971</v>
      </c>
      <c r="H74" s="22" t="s">
        <v>1400</v>
      </c>
      <c r="I74" t="s">
        <v>930</v>
      </c>
      <c r="J74" s="11" t="str">
        <f t="shared" si="10"/>
        <v>IC.IV.011303</v>
      </c>
      <c r="K74" s="2" t="s">
        <v>11324</v>
      </c>
      <c r="L74" t="str">
        <f t="shared" si="11"/>
        <v>Other: specify</v>
      </c>
      <c r="M74" s="12" t="str">
        <f t="shared" si="12"/>
        <v>PI.IC.IV.011303.01</v>
      </c>
      <c r="N74" s="12"/>
      <c r="O74" s="12" t="str">
        <f t="shared" si="13"/>
        <v>PH.IC.IV.011303.01</v>
      </c>
      <c r="Q74" s="12" t="str">
        <f t="shared" si="14"/>
        <v>CL.IC.IV.011303.01</v>
      </c>
    </row>
    <row r="75" spans="1:25" ht="15">
      <c r="A75" t="s">
        <v>5190</v>
      </c>
      <c r="C75" s="2" t="s">
        <v>11324</v>
      </c>
      <c r="D75" t="s">
        <v>5472</v>
      </c>
      <c r="E75" s="22" t="s">
        <v>9621</v>
      </c>
      <c r="F75" t="s">
        <v>5028</v>
      </c>
      <c r="G75" t="s">
        <v>1557</v>
      </c>
      <c r="H75" s="22" t="s">
        <v>1396</v>
      </c>
      <c r="I75" t="s">
        <v>1557</v>
      </c>
      <c r="J75" s="11" t="str">
        <f t="shared" si="10"/>
        <v>IC.IV.011401</v>
      </c>
      <c r="K75" s="2" t="s">
        <v>11324</v>
      </c>
      <c r="L75" t="str">
        <f t="shared" si="11"/>
        <v>Normal</v>
      </c>
      <c r="M75" s="12" t="str">
        <f t="shared" si="12"/>
        <v>PI.IC.IV.011401.01</v>
      </c>
      <c r="N75" s="12"/>
      <c r="O75" s="12" t="str">
        <f t="shared" si="13"/>
        <v>PH.IC.IV.011401.01</v>
      </c>
      <c r="Q75" s="12" t="str">
        <f t="shared" si="14"/>
        <v>CL.IC.IV.011401.01</v>
      </c>
    </row>
    <row r="76" spans="1:25" ht="15">
      <c r="A76" t="s">
        <v>5190</v>
      </c>
      <c r="C76" s="2" t="s">
        <v>1192</v>
      </c>
      <c r="E76" s="22" t="s">
        <v>9621</v>
      </c>
      <c r="F76" t="s">
        <v>5028</v>
      </c>
      <c r="G76" t="s">
        <v>1752</v>
      </c>
      <c r="H76" s="22" t="s">
        <v>1398</v>
      </c>
      <c r="I76" t="s">
        <v>5029</v>
      </c>
      <c r="J76" s="11" t="str">
        <f t="shared" si="10"/>
        <v>IC.IV.011402</v>
      </c>
      <c r="K76" s="2" t="s">
        <v>11324</v>
      </c>
      <c r="L76" t="str">
        <f t="shared" si="11"/>
        <v>Damped</v>
      </c>
      <c r="M76" s="12" t="str">
        <f t="shared" si="12"/>
        <v>PI.IC.IV.011402.01</v>
      </c>
      <c r="N76" s="12"/>
      <c r="O76" s="12" t="str">
        <f t="shared" si="13"/>
        <v>PH.IC.IV.011402.01</v>
      </c>
      <c r="Q76" s="12" t="str">
        <f t="shared" si="14"/>
        <v>CL.IC.IV.011402.01</v>
      </c>
    </row>
    <row r="77" spans="1:25" ht="15">
      <c r="A77" t="s">
        <v>5190</v>
      </c>
      <c r="C77" s="2" t="s">
        <v>11324</v>
      </c>
      <c r="E77" s="22" t="s">
        <v>9621</v>
      </c>
      <c r="F77" t="s">
        <v>5028</v>
      </c>
      <c r="G77" t="s">
        <v>5252</v>
      </c>
      <c r="H77" s="22" t="s">
        <v>1400</v>
      </c>
      <c r="I77" t="s">
        <v>5253</v>
      </c>
      <c r="J77" s="11" t="str">
        <f t="shared" si="10"/>
        <v>IC.IV.011403</v>
      </c>
      <c r="K77" s="2" t="s">
        <v>1192</v>
      </c>
      <c r="L77" t="str">
        <f t="shared" si="11"/>
        <v>Positional</v>
      </c>
      <c r="M77" s="12" t="str">
        <f t="shared" si="12"/>
        <v>PI.IC.IV.011403.01</v>
      </c>
      <c r="N77" s="12"/>
      <c r="O77" s="12" t="str">
        <f t="shared" si="13"/>
        <v>PH.IC.IV.011403.01</v>
      </c>
      <c r="Q77" s="12" t="str">
        <f t="shared" si="14"/>
        <v>CL.IC.IV.011403.01</v>
      </c>
    </row>
    <row r="78" spans="1:25" ht="15">
      <c r="A78" t="s">
        <v>5190</v>
      </c>
      <c r="C78" s="2" t="s">
        <v>11324</v>
      </c>
      <c r="E78" s="22" t="s">
        <v>9621</v>
      </c>
      <c r="F78" t="s">
        <v>5028</v>
      </c>
      <c r="G78" t="s">
        <v>5131</v>
      </c>
      <c r="H78" s="22" t="s">
        <v>1402</v>
      </c>
      <c r="I78" t="s">
        <v>5131</v>
      </c>
      <c r="J78" s="11" t="str">
        <f t="shared" si="10"/>
        <v>IC.IV.011404</v>
      </c>
      <c r="K78" s="2" t="s">
        <v>11324</v>
      </c>
      <c r="L78" t="str">
        <f t="shared" si="11"/>
        <v>Fling</v>
      </c>
      <c r="M78" s="12" t="str">
        <f t="shared" si="12"/>
        <v>PI.IC.IV.011404.01</v>
      </c>
      <c r="N78" s="12"/>
      <c r="O78" s="12" t="str">
        <f t="shared" si="13"/>
        <v>PH.IC.IV.011404.01</v>
      </c>
      <c r="Q78" s="12" t="str">
        <f t="shared" si="14"/>
        <v>CL.IC.IV.011404.01</v>
      </c>
    </row>
    <row r="79" spans="1:25" ht="15">
      <c r="A79" t="s">
        <v>5190</v>
      </c>
      <c r="C79" s="2" t="s">
        <v>1192</v>
      </c>
      <c r="E79" s="22" t="s">
        <v>9621</v>
      </c>
      <c r="F79" t="s">
        <v>5028</v>
      </c>
      <c r="G79" t="s">
        <v>2971</v>
      </c>
      <c r="H79" s="22" t="s">
        <v>1404</v>
      </c>
      <c r="I79" t="s">
        <v>930</v>
      </c>
      <c r="J79" s="11" t="str">
        <f t="shared" si="10"/>
        <v>IC.IV.011405</v>
      </c>
      <c r="K79" s="2" t="s">
        <v>11324</v>
      </c>
      <c r="L79" t="str">
        <f t="shared" si="11"/>
        <v>Other: specify</v>
      </c>
      <c r="M79" s="12" t="str">
        <f t="shared" si="12"/>
        <v>PI.IC.IV.011405.01</v>
      </c>
      <c r="N79" s="12"/>
      <c r="O79" s="12" t="str">
        <f t="shared" si="13"/>
        <v>PH.IC.IV.011405.01</v>
      </c>
      <c r="Q79" s="12" t="str">
        <f t="shared" si="14"/>
        <v>CL.IC.IV.011405.01</v>
      </c>
    </row>
    <row r="80" spans="1:25" ht="15">
      <c r="A80" t="s">
        <v>5190</v>
      </c>
      <c r="B80" t="s">
        <v>4976</v>
      </c>
      <c r="C80" s="2" t="s">
        <v>9391</v>
      </c>
      <c r="D80" t="s">
        <v>5312</v>
      </c>
      <c r="E80" s="2" t="s">
        <v>11324</v>
      </c>
      <c r="F80" t="s">
        <v>4977</v>
      </c>
      <c r="G80" t="s">
        <v>4978</v>
      </c>
      <c r="H80" s="22" t="s">
        <v>1396</v>
      </c>
      <c r="I80" t="s">
        <v>4979</v>
      </c>
      <c r="J80" s="11" t="str">
        <f t="shared" si="10"/>
        <v>IC.IV.020101</v>
      </c>
      <c r="K80" s="2" t="s">
        <v>11324</v>
      </c>
      <c r="L80" t="str">
        <f t="shared" si="11"/>
        <v>Date drsg changed:specify</v>
      </c>
      <c r="M80" s="12" t="str">
        <f t="shared" si="12"/>
        <v>PI.IC.IV.020101.01</v>
      </c>
      <c r="N80" s="12"/>
      <c r="O80" s="12" t="str">
        <f t="shared" si="13"/>
        <v>PH.IC.IV.020101.01</v>
      </c>
      <c r="Q80" s="12" t="str">
        <f t="shared" si="14"/>
        <v>CL.IC.IV.020101.01</v>
      </c>
    </row>
    <row r="81" spans="1:17" ht="15">
      <c r="A81" t="s">
        <v>5190</v>
      </c>
      <c r="C81" s="2" t="s">
        <v>9391</v>
      </c>
      <c r="D81" t="s">
        <v>5315</v>
      </c>
      <c r="E81" s="2" t="s">
        <v>923</v>
      </c>
      <c r="F81" t="s">
        <v>4980</v>
      </c>
      <c r="G81" t="s">
        <v>5495</v>
      </c>
      <c r="H81" s="22" t="s">
        <v>1396</v>
      </c>
      <c r="I81" t="s">
        <v>5337</v>
      </c>
      <c r="J81" s="11" t="str">
        <f t="shared" si="10"/>
        <v>IC.IV.020201</v>
      </c>
      <c r="K81" s="2" t="s">
        <v>11324</v>
      </c>
      <c r="L81" t="str">
        <f t="shared" si="11"/>
        <v>Antimicrobial disk</v>
      </c>
      <c r="M81" s="12" t="str">
        <f t="shared" si="12"/>
        <v>PI.IC.IV.020201.01</v>
      </c>
      <c r="N81" s="12"/>
      <c r="O81" s="12" t="str">
        <f t="shared" si="13"/>
        <v>PH.IC.IV.020201.01</v>
      </c>
      <c r="Q81" s="12" t="str">
        <f t="shared" si="14"/>
        <v>CL.IC.IV.020201.01</v>
      </c>
    </row>
    <row r="82" spans="1:17" ht="15">
      <c r="A82" t="s">
        <v>5190</v>
      </c>
      <c r="C82" s="2" t="s">
        <v>9391</v>
      </c>
      <c r="E82" s="2" t="s">
        <v>9391</v>
      </c>
      <c r="F82" t="s">
        <v>4980</v>
      </c>
      <c r="G82" t="s">
        <v>1998</v>
      </c>
      <c r="H82" s="22" t="s">
        <v>1398</v>
      </c>
      <c r="I82" t="s">
        <v>1998</v>
      </c>
      <c r="J82" s="11" t="str">
        <f t="shared" si="10"/>
        <v>IC.IV.020202</v>
      </c>
      <c r="K82" s="2" t="s">
        <v>11324</v>
      </c>
      <c r="L82" t="str">
        <f t="shared" si="11"/>
        <v>Transparent</v>
      </c>
      <c r="M82" s="12" t="str">
        <f t="shared" si="12"/>
        <v>PI.IC.IV.020202.01</v>
      </c>
      <c r="N82" s="12"/>
      <c r="O82" s="12" t="str">
        <f t="shared" si="13"/>
        <v>PH.IC.IV.020202.01</v>
      </c>
      <c r="Q82" s="12" t="str">
        <f t="shared" si="14"/>
        <v>CL.IC.IV.020202.01</v>
      </c>
    </row>
    <row r="83" spans="1:17" ht="15">
      <c r="A83" t="s">
        <v>5190</v>
      </c>
      <c r="C83" s="2" t="s">
        <v>9391</v>
      </c>
      <c r="E83" s="2" t="s">
        <v>9391</v>
      </c>
      <c r="F83" t="s">
        <v>4980</v>
      </c>
      <c r="G83" t="s">
        <v>1825</v>
      </c>
      <c r="H83" s="22" t="s">
        <v>1400</v>
      </c>
      <c r="I83" t="s">
        <v>1825</v>
      </c>
      <c r="J83" s="11" t="str">
        <f t="shared" si="10"/>
        <v>IC.IV.020203</v>
      </c>
      <c r="K83" s="2" t="s">
        <v>11324</v>
      </c>
      <c r="L83" t="str">
        <f t="shared" si="11"/>
        <v>Gauze</v>
      </c>
      <c r="M83" s="12" t="str">
        <f t="shared" si="12"/>
        <v>PI.IC.IV.020203.01</v>
      </c>
      <c r="N83" s="12"/>
      <c r="O83" s="12" t="str">
        <f t="shared" si="13"/>
        <v>PH.IC.IV.020203.01</v>
      </c>
      <c r="Q83" s="12" t="str">
        <f t="shared" si="14"/>
        <v>CL.IC.IV.020203.01</v>
      </c>
    </row>
    <row r="84" spans="1:17" ht="15">
      <c r="A84" t="s">
        <v>5190</v>
      </c>
      <c r="C84" s="2" t="s">
        <v>9391</v>
      </c>
      <c r="E84" s="2" t="s">
        <v>9391</v>
      </c>
      <c r="F84" t="s">
        <v>4980</v>
      </c>
      <c r="G84" t="s">
        <v>1827</v>
      </c>
      <c r="H84" s="22" t="s">
        <v>1402</v>
      </c>
      <c r="I84" t="s">
        <v>1827</v>
      </c>
      <c r="J84" s="11" t="str">
        <f t="shared" si="10"/>
        <v>IC.IV.020204</v>
      </c>
      <c r="K84" s="2" t="s">
        <v>11324</v>
      </c>
      <c r="L84" t="str">
        <f t="shared" si="11"/>
        <v>Pressure</v>
      </c>
      <c r="M84" s="12" t="str">
        <f t="shared" si="12"/>
        <v>PI.IC.IV.020204.01</v>
      </c>
      <c r="N84" s="12"/>
      <c r="O84" s="12" t="str">
        <f t="shared" si="13"/>
        <v>PH.IC.IV.020204.01</v>
      </c>
      <c r="Q84" s="12" t="str">
        <f t="shared" si="14"/>
        <v>CL.IC.IV.020204.01</v>
      </c>
    </row>
    <row r="85" spans="1:17" ht="15">
      <c r="A85" t="s">
        <v>5190</v>
      </c>
      <c r="C85" s="2" t="s">
        <v>9391</v>
      </c>
      <c r="E85" s="2" t="s">
        <v>9391</v>
      </c>
      <c r="F85" t="s">
        <v>4980</v>
      </c>
      <c r="G85" t="s">
        <v>2971</v>
      </c>
      <c r="H85" s="22" t="s">
        <v>1404</v>
      </c>
      <c r="I85" t="s">
        <v>930</v>
      </c>
      <c r="J85" s="11" t="str">
        <f t="shared" si="10"/>
        <v>IC.IV.020205</v>
      </c>
      <c r="K85" s="2" t="s">
        <v>11324</v>
      </c>
      <c r="L85" t="str">
        <f t="shared" si="11"/>
        <v>Other: specify</v>
      </c>
      <c r="M85" s="12" t="str">
        <f t="shared" si="12"/>
        <v>PI.IC.IV.020205.01</v>
      </c>
      <c r="N85" s="12"/>
      <c r="O85" s="12" t="str">
        <f t="shared" si="13"/>
        <v>PH.IC.IV.020205.01</v>
      </c>
      <c r="Q85" s="12" t="str">
        <f t="shared" si="14"/>
        <v>CL.IC.IV.020205.01</v>
      </c>
    </row>
    <row r="86" spans="1:17" ht="15">
      <c r="A86" t="s">
        <v>5190</v>
      </c>
      <c r="C86" s="2" t="s">
        <v>9391</v>
      </c>
      <c r="D86" t="s">
        <v>5745</v>
      </c>
      <c r="E86" s="2" t="s">
        <v>9640</v>
      </c>
      <c r="F86" t="s">
        <v>4981</v>
      </c>
      <c r="G86" t="s">
        <v>1578</v>
      </c>
      <c r="H86" s="22" t="s">
        <v>1396</v>
      </c>
      <c r="I86" t="s">
        <v>4982</v>
      </c>
      <c r="J86" s="11" t="str">
        <f t="shared" si="10"/>
        <v>IC.IV.020301</v>
      </c>
      <c r="K86" s="2" t="s">
        <v>1192</v>
      </c>
      <c r="L86" t="str">
        <f t="shared" si="11"/>
        <v>Present on admit: specify date</v>
      </c>
      <c r="M86" s="12" t="str">
        <f t="shared" si="12"/>
        <v>PI.IC.IV.020301.01</v>
      </c>
      <c r="N86" s="12"/>
      <c r="O86" s="12" t="str">
        <f t="shared" si="13"/>
        <v>PH.IC.IV.020301.01</v>
      </c>
      <c r="Q86" s="12" t="str">
        <f t="shared" si="14"/>
        <v>CL.IC.IV.020301.01</v>
      </c>
    </row>
    <row r="87" spans="1:17" ht="15">
      <c r="A87" t="s">
        <v>5190</v>
      </c>
      <c r="C87" s="2" t="s">
        <v>9391</v>
      </c>
      <c r="E87" s="2" t="s">
        <v>9640</v>
      </c>
      <c r="F87" t="s">
        <v>4981</v>
      </c>
      <c r="G87" t="s">
        <v>4983</v>
      </c>
      <c r="H87" s="22" t="s">
        <v>1398</v>
      </c>
      <c r="I87" t="s">
        <v>4984</v>
      </c>
      <c r="J87" s="11" t="str">
        <f t="shared" si="10"/>
        <v>IC.IV.020302</v>
      </c>
      <c r="K87" s="2" t="s">
        <v>11324</v>
      </c>
      <c r="L87" t="str">
        <f t="shared" si="11"/>
        <v>Inserted at this date/time: specify date</v>
      </c>
      <c r="M87" s="12" t="str">
        <f t="shared" si="12"/>
        <v>PI.IC.IV.020302.01</v>
      </c>
      <c r="N87" s="12"/>
      <c r="O87" s="12" t="str">
        <f t="shared" si="13"/>
        <v>PH.IC.IV.020302.01</v>
      </c>
      <c r="Q87" s="12" t="str">
        <f t="shared" si="14"/>
        <v>CL.IC.IV.020302.01</v>
      </c>
    </row>
    <row r="88" spans="1:17" ht="15">
      <c r="A88" t="s">
        <v>5190</v>
      </c>
      <c r="C88" s="2" t="s">
        <v>9391</v>
      </c>
      <c r="E88" s="2" t="s">
        <v>9640</v>
      </c>
      <c r="F88" t="s">
        <v>4981</v>
      </c>
      <c r="G88" t="s">
        <v>3102</v>
      </c>
      <c r="H88" s="22" t="s">
        <v>1400</v>
      </c>
      <c r="I88" t="s">
        <v>1583</v>
      </c>
      <c r="J88" s="11" t="str">
        <f t="shared" si="10"/>
        <v>IC.IV.020303</v>
      </c>
      <c r="K88" s="2" t="s">
        <v>11324</v>
      </c>
      <c r="L88" t="str">
        <f t="shared" si="11"/>
        <v>Discontinued</v>
      </c>
      <c r="M88" s="12" t="str">
        <f t="shared" si="12"/>
        <v>PI.IC.IV.020303.01</v>
      </c>
      <c r="N88" s="12"/>
      <c r="O88" s="12" t="str">
        <f t="shared" si="13"/>
        <v>PH.IC.IV.020303.01</v>
      </c>
      <c r="Q88" s="12" t="str">
        <f t="shared" si="14"/>
        <v>CL.IC.IV.020303.01</v>
      </c>
    </row>
    <row r="89" spans="1:17" ht="15">
      <c r="A89" t="s">
        <v>5190</v>
      </c>
      <c r="C89" s="2" t="s">
        <v>9391</v>
      </c>
      <c r="E89" s="2" t="s">
        <v>9640</v>
      </c>
      <c r="F89" t="s">
        <v>4981</v>
      </c>
      <c r="G89" t="s">
        <v>1756</v>
      </c>
      <c r="H89" s="22" t="s">
        <v>1402</v>
      </c>
      <c r="I89" t="s">
        <v>5048</v>
      </c>
      <c r="J89" s="11" t="str">
        <f t="shared" si="10"/>
        <v>IC.IV.020304</v>
      </c>
      <c r="K89" s="2" t="s">
        <v>11324</v>
      </c>
      <c r="L89" t="str">
        <f t="shared" si="11"/>
        <v>Change over wire</v>
      </c>
      <c r="M89" s="12" t="str">
        <f t="shared" si="12"/>
        <v>PI.IC.IV.020304.01</v>
      </c>
      <c r="N89" s="12"/>
      <c r="O89" s="12" t="str">
        <f t="shared" si="13"/>
        <v>PH.IC.IV.020304.01</v>
      </c>
      <c r="Q89" s="12" t="str">
        <f t="shared" si="14"/>
        <v>CL.IC.IV.020304.01</v>
      </c>
    </row>
    <row r="90" spans="1:17" ht="15">
      <c r="A90" t="s">
        <v>5190</v>
      </c>
      <c r="C90" s="2" t="s">
        <v>923</v>
      </c>
      <c r="E90" s="2" t="s">
        <v>1202</v>
      </c>
      <c r="F90" t="s">
        <v>4981</v>
      </c>
      <c r="G90" t="s">
        <v>1926</v>
      </c>
      <c r="H90" s="22" t="s">
        <v>1404</v>
      </c>
      <c r="I90" t="s">
        <v>1927</v>
      </c>
      <c r="J90" s="11" t="str">
        <f t="shared" si="10"/>
        <v>IC.IV.020305</v>
      </c>
      <c r="K90" s="2" t="s">
        <v>11324</v>
      </c>
      <c r="L90" t="str">
        <f t="shared" si="11"/>
        <v>Tip sent for C&amp;S</v>
      </c>
      <c r="M90" s="12" t="str">
        <f t="shared" si="12"/>
        <v>PI.IC.IV.020305.01</v>
      </c>
      <c r="N90" s="12"/>
      <c r="O90" s="12" t="str">
        <f t="shared" si="13"/>
        <v>PH.IC.IV.020305.01</v>
      </c>
      <c r="Q90" s="12" t="str">
        <f t="shared" si="14"/>
        <v>CL.IC.IV.020305.01</v>
      </c>
    </row>
    <row r="91" spans="1:17" ht="15">
      <c r="A91" t="s">
        <v>5190</v>
      </c>
      <c r="C91" s="2" t="s">
        <v>923</v>
      </c>
      <c r="D91" t="s">
        <v>5134</v>
      </c>
      <c r="E91" s="22" t="s">
        <v>7070</v>
      </c>
      <c r="F91" t="s">
        <v>4985</v>
      </c>
      <c r="G91" t="s">
        <v>198</v>
      </c>
      <c r="H91" s="22" t="s">
        <v>1396</v>
      </c>
      <c r="I91" t="s">
        <v>4742</v>
      </c>
      <c r="J91" s="11" t="str">
        <f t="shared" si="10"/>
        <v>IC.IV.020401</v>
      </c>
      <c r="K91" s="2" t="s">
        <v>11324</v>
      </c>
      <c r="L91" t="str">
        <f t="shared" si="11"/>
        <v>Continuous pressure bag</v>
      </c>
      <c r="M91" s="12" t="str">
        <f t="shared" si="12"/>
        <v>PI.IC.IV.020401.01</v>
      </c>
      <c r="N91" s="12"/>
      <c r="O91" s="12" t="str">
        <f t="shared" si="13"/>
        <v>PH.IC.IV.020401.01</v>
      </c>
      <c r="Q91" s="12" t="str">
        <f t="shared" si="14"/>
        <v>CL.IC.IV.020401.01</v>
      </c>
    </row>
    <row r="92" spans="1:17" ht="15">
      <c r="A92" t="s">
        <v>5190</v>
      </c>
      <c r="C92" s="2" t="s">
        <v>9391</v>
      </c>
      <c r="E92" s="22" t="s">
        <v>7070</v>
      </c>
      <c r="F92" t="s">
        <v>4985</v>
      </c>
      <c r="G92" t="s">
        <v>3383</v>
      </c>
      <c r="H92" s="22" t="s">
        <v>1398</v>
      </c>
      <c r="I92" t="s">
        <v>3383</v>
      </c>
      <c r="J92" s="11" t="str">
        <f t="shared" si="10"/>
        <v>IC.IV.020402</v>
      </c>
      <c r="K92" s="2" t="s">
        <v>11324</v>
      </c>
      <c r="L92" t="str">
        <f t="shared" si="11"/>
        <v>Done</v>
      </c>
      <c r="M92" s="12" t="str">
        <f t="shared" si="12"/>
        <v>PI.IC.IV.020402.01</v>
      </c>
      <c r="N92" s="12"/>
      <c r="O92" s="12" t="str">
        <f t="shared" si="13"/>
        <v>PH.IC.IV.020402.01</v>
      </c>
      <c r="Q92" s="12" t="str">
        <f t="shared" si="14"/>
        <v>CL.IC.IV.020402.01</v>
      </c>
    </row>
    <row r="93" spans="1:17" ht="15">
      <c r="A93" t="s">
        <v>5190</v>
      </c>
      <c r="C93" s="2" t="s">
        <v>9391</v>
      </c>
      <c r="E93" s="22" t="s">
        <v>7070</v>
      </c>
      <c r="F93" t="s">
        <v>4985</v>
      </c>
      <c r="G93" t="s">
        <v>1367</v>
      </c>
      <c r="H93" s="22" t="s">
        <v>1400</v>
      </c>
      <c r="I93" t="s">
        <v>1188</v>
      </c>
      <c r="J93" s="11" t="str">
        <f t="shared" si="10"/>
        <v>IC.IV.020403</v>
      </c>
      <c r="K93" s="2" t="s">
        <v>11324</v>
      </c>
      <c r="L93" t="str">
        <f t="shared" si="11"/>
        <v>Not applicable</v>
      </c>
      <c r="M93" s="12" t="str">
        <f t="shared" si="12"/>
        <v>PI.IC.IV.020403.01</v>
      </c>
      <c r="N93" s="12"/>
      <c r="O93" s="12" t="str">
        <f t="shared" si="13"/>
        <v>PH.IC.IV.020403.01</v>
      </c>
      <c r="Q93" s="12" t="str">
        <f t="shared" si="14"/>
        <v>CL.IC.IV.020403.01</v>
      </c>
    </row>
    <row r="94" spans="1:17" ht="15">
      <c r="A94" t="s">
        <v>5190</v>
      </c>
      <c r="C94" s="2" t="s">
        <v>923</v>
      </c>
      <c r="D94" t="s">
        <v>5981</v>
      </c>
      <c r="E94" s="22" t="s">
        <v>7071</v>
      </c>
      <c r="F94" t="s">
        <v>4986</v>
      </c>
      <c r="G94" t="s">
        <v>5266</v>
      </c>
      <c r="H94" s="22" t="s">
        <v>1396</v>
      </c>
      <c r="I94" t="s">
        <v>4987</v>
      </c>
      <c r="J94" s="11" t="str">
        <f t="shared" si="10"/>
        <v>IC.IV.020501</v>
      </c>
      <c r="K94" s="2" t="s">
        <v>11324</v>
      </c>
      <c r="L94" t="str">
        <f t="shared" si="11"/>
        <v>Radial Right</v>
      </c>
      <c r="M94" s="12" t="str">
        <f t="shared" si="12"/>
        <v>PI.IC.IV.020501.01</v>
      </c>
      <c r="N94" s="12"/>
      <c r="O94" s="12" t="str">
        <f t="shared" si="13"/>
        <v>PH.IC.IV.020501.01</v>
      </c>
      <c r="Q94" s="12" t="str">
        <f t="shared" si="14"/>
        <v>CL.IC.IV.020501.01</v>
      </c>
    </row>
    <row r="95" spans="1:17" ht="15">
      <c r="A95" t="s">
        <v>5190</v>
      </c>
      <c r="C95" s="2" t="s">
        <v>9391</v>
      </c>
      <c r="E95" s="22" t="s">
        <v>7071</v>
      </c>
      <c r="F95" t="s">
        <v>4986</v>
      </c>
      <c r="G95" t="s">
        <v>5420</v>
      </c>
      <c r="H95" s="22" t="s">
        <v>1398</v>
      </c>
      <c r="I95" t="s">
        <v>5421</v>
      </c>
      <c r="J95" s="11" t="str">
        <f t="shared" si="10"/>
        <v>IC.IV.020502</v>
      </c>
      <c r="K95" s="2" t="s">
        <v>11324</v>
      </c>
      <c r="L95" t="str">
        <f t="shared" si="11"/>
        <v>Radial Left</v>
      </c>
      <c r="M95" s="12" t="str">
        <f t="shared" si="12"/>
        <v>PI.IC.IV.020502.01</v>
      </c>
      <c r="N95" s="12"/>
      <c r="O95" s="12" t="str">
        <f t="shared" si="13"/>
        <v>PH.IC.IV.020502.01</v>
      </c>
      <c r="Q95" s="12" t="str">
        <f t="shared" si="14"/>
        <v>CL.IC.IV.020502.01</v>
      </c>
    </row>
    <row r="96" spans="1:17" ht="15">
      <c r="A96" t="s">
        <v>5190</v>
      </c>
      <c r="C96" s="2" t="s">
        <v>9391</v>
      </c>
      <c r="E96" s="22" t="s">
        <v>7071</v>
      </c>
      <c r="F96" t="s">
        <v>4986</v>
      </c>
      <c r="G96" t="s">
        <v>2148</v>
      </c>
      <c r="H96" s="22" t="s">
        <v>1400</v>
      </c>
      <c r="I96" t="s">
        <v>5422</v>
      </c>
      <c r="J96" s="11" t="str">
        <f t="shared" si="10"/>
        <v>IC.IV.020503</v>
      </c>
      <c r="K96" s="2" t="s">
        <v>11324</v>
      </c>
      <c r="L96" t="str">
        <f t="shared" si="11"/>
        <v>Femoral Right</v>
      </c>
      <c r="M96" s="12" t="str">
        <f t="shared" si="12"/>
        <v>PI.IC.IV.020503.01</v>
      </c>
      <c r="N96" s="12"/>
      <c r="O96" s="12" t="str">
        <f t="shared" si="13"/>
        <v>PH.IC.IV.020503.01</v>
      </c>
      <c r="Q96" s="12" t="str">
        <f t="shared" si="14"/>
        <v>CL.IC.IV.020503.01</v>
      </c>
    </row>
    <row r="97" spans="1:19" ht="15">
      <c r="A97" t="s">
        <v>5190</v>
      </c>
      <c r="C97" s="2" t="s">
        <v>9391</v>
      </c>
      <c r="E97" s="22" t="s">
        <v>7071</v>
      </c>
      <c r="F97" t="s">
        <v>4986</v>
      </c>
      <c r="G97" t="s">
        <v>5423</v>
      </c>
      <c r="H97" s="22" t="s">
        <v>1402</v>
      </c>
      <c r="I97" t="s">
        <v>5424</v>
      </c>
      <c r="J97" s="11" t="str">
        <f t="shared" si="10"/>
        <v>IC.IV.020504</v>
      </c>
      <c r="K97" s="2" t="s">
        <v>1192</v>
      </c>
      <c r="L97" t="str">
        <f t="shared" si="11"/>
        <v>Femoral Left</v>
      </c>
      <c r="M97" s="12" t="str">
        <f t="shared" si="12"/>
        <v>PI.IC.IV.020504.01</v>
      </c>
      <c r="N97" s="12"/>
      <c r="O97" s="12" t="str">
        <f t="shared" si="13"/>
        <v>PH.IC.IV.020504.01</v>
      </c>
      <c r="Q97" s="12" t="str">
        <f t="shared" si="14"/>
        <v>CL.IC.IV.020504.01</v>
      </c>
    </row>
    <row r="98" spans="1:19" ht="15">
      <c r="A98" t="s">
        <v>5190</v>
      </c>
      <c r="C98" s="2" t="s">
        <v>923</v>
      </c>
      <c r="E98" s="22" t="s">
        <v>7071</v>
      </c>
      <c r="F98" t="s">
        <v>4986</v>
      </c>
      <c r="G98" t="s">
        <v>5425</v>
      </c>
      <c r="H98" s="22" t="s">
        <v>1404</v>
      </c>
      <c r="I98" t="s">
        <v>5270</v>
      </c>
      <c r="J98" s="11" t="str">
        <f t="shared" si="10"/>
        <v>IC.IV.020505</v>
      </c>
      <c r="K98" s="2" t="s">
        <v>11324</v>
      </c>
      <c r="L98" t="str">
        <f t="shared" si="11"/>
        <v>Brachial, right</v>
      </c>
      <c r="M98" s="12" t="str">
        <f t="shared" si="12"/>
        <v>PI.IC.IV.020505.01</v>
      </c>
      <c r="N98" s="12"/>
      <c r="O98" s="12" t="str">
        <f t="shared" si="13"/>
        <v>PH.IC.IV.020505.01</v>
      </c>
      <c r="Q98" s="12" t="str">
        <f t="shared" si="14"/>
        <v>CL.IC.IV.020505.01</v>
      </c>
    </row>
    <row r="99" spans="1:19" ht="15">
      <c r="A99" t="s">
        <v>5190</v>
      </c>
      <c r="C99" s="2" t="s">
        <v>9391</v>
      </c>
      <c r="E99" s="22" t="s">
        <v>7071</v>
      </c>
      <c r="F99" t="s">
        <v>4986</v>
      </c>
      <c r="G99" t="s">
        <v>5128</v>
      </c>
      <c r="H99" s="22" t="s">
        <v>1406</v>
      </c>
      <c r="I99" t="s">
        <v>5129</v>
      </c>
      <c r="J99" s="11" t="str">
        <f t="shared" si="10"/>
        <v>IC.IV.020506</v>
      </c>
      <c r="K99" s="2" t="s">
        <v>11324</v>
      </c>
      <c r="L99" t="str">
        <f t="shared" si="11"/>
        <v>Brachial, left</v>
      </c>
      <c r="M99" s="12" t="str">
        <f t="shared" si="12"/>
        <v>PI.IC.IV.020506.01</v>
      </c>
      <c r="N99" s="12"/>
      <c r="O99" s="12" t="str">
        <f t="shared" si="13"/>
        <v>PH.IC.IV.020506.01</v>
      </c>
      <c r="Q99" s="12" t="str">
        <f t="shared" si="14"/>
        <v>CL.IC.IV.020506.01</v>
      </c>
    </row>
    <row r="100" spans="1:19" ht="15">
      <c r="A100" t="s">
        <v>5190</v>
      </c>
      <c r="C100" s="2" t="s">
        <v>923</v>
      </c>
      <c r="E100" s="22" t="s">
        <v>7071</v>
      </c>
      <c r="F100" t="s">
        <v>4986</v>
      </c>
      <c r="G100" t="s">
        <v>4971</v>
      </c>
      <c r="H100" s="22" t="s">
        <v>1419</v>
      </c>
      <c r="I100" t="s">
        <v>1319</v>
      </c>
      <c r="J100" s="11" t="str">
        <f t="shared" si="10"/>
        <v>IC.IV.020507</v>
      </c>
      <c r="K100" s="2" t="s">
        <v>11324</v>
      </c>
      <c r="L100" t="str">
        <f t="shared" si="11"/>
        <v>IABP (Central Aortic)</v>
      </c>
      <c r="M100" s="12" t="str">
        <f t="shared" si="12"/>
        <v>PI.IC.IV.020507.01</v>
      </c>
      <c r="N100" s="12"/>
      <c r="O100" s="12" t="str">
        <f t="shared" si="13"/>
        <v>PH.IC.IV.020507.01</v>
      </c>
      <c r="Q100" s="12" t="str">
        <f t="shared" si="14"/>
        <v>CL.IC.IV.020507.01</v>
      </c>
    </row>
    <row r="101" spans="1:19" ht="15">
      <c r="A101" t="s">
        <v>5190</v>
      </c>
      <c r="C101" s="2" t="s">
        <v>923</v>
      </c>
      <c r="E101" s="22" t="s">
        <v>7071</v>
      </c>
      <c r="F101" t="s">
        <v>4986</v>
      </c>
      <c r="G101" t="s">
        <v>2971</v>
      </c>
      <c r="H101" s="22" t="s">
        <v>1550</v>
      </c>
      <c r="I101" t="s">
        <v>930</v>
      </c>
      <c r="J101" s="11" t="str">
        <f t="shared" si="10"/>
        <v>IC.IV.020508</v>
      </c>
      <c r="K101" s="2" t="s">
        <v>1192</v>
      </c>
      <c r="L101" t="str">
        <f t="shared" si="11"/>
        <v>Other: specify</v>
      </c>
      <c r="M101" s="12" t="str">
        <f t="shared" si="12"/>
        <v>PI.IC.IV.020508.01</v>
      </c>
      <c r="N101" s="12"/>
      <c r="O101" s="12" t="str">
        <f t="shared" si="13"/>
        <v>PH.IC.IV.020508.01</v>
      </c>
      <c r="Q101" s="12" t="str">
        <f t="shared" si="14"/>
        <v>CL.IC.IV.020508.01</v>
      </c>
    </row>
    <row r="102" spans="1:19" ht="15">
      <c r="A102" t="s">
        <v>5190</v>
      </c>
      <c r="C102" s="2" t="s">
        <v>923</v>
      </c>
      <c r="D102" t="s">
        <v>5246</v>
      </c>
      <c r="E102" s="22" t="s">
        <v>6888</v>
      </c>
      <c r="F102" t="s">
        <v>4915</v>
      </c>
      <c r="G102" t="s">
        <v>4973</v>
      </c>
      <c r="H102" s="22" t="s">
        <v>1396</v>
      </c>
      <c r="I102" t="s">
        <v>3717</v>
      </c>
      <c r="J102" s="11" t="str">
        <f t="shared" si="10"/>
        <v>IC.IV.020601</v>
      </c>
      <c r="K102" s="2" t="s">
        <v>1192</v>
      </c>
      <c r="L102" t="str">
        <f t="shared" si="11"/>
        <v>Transducer leveled</v>
      </c>
      <c r="M102" s="12" t="str">
        <f t="shared" si="12"/>
        <v>PI.IC.IV.020601.01</v>
      </c>
      <c r="N102" s="12"/>
      <c r="O102" s="12" t="str">
        <f t="shared" si="13"/>
        <v>PH.IC.IV.020601.01</v>
      </c>
      <c r="Q102" s="12" t="str">
        <f t="shared" si="14"/>
        <v>CL.IC.IV.020601.01</v>
      </c>
    </row>
    <row r="103" spans="1:19" ht="15">
      <c r="A103" t="s">
        <v>5190</v>
      </c>
      <c r="C103" s="2" t="s">
        <v>923</v>
      </c>
      <c r="E103" s="22" t="s">
        <v>6888</v>
      </c>
      <c r="F103" t="s">
        <v>4915</v>
      </c>
      <c r="G103" t="s">
        <v>4974</v>
      </c>
      <c r="H103" s="22" t="s">
        <v>1398</v>
      </c>
      <c r="I103" t="s">
        <v>4975</v>
      </c>
      <c r="J103" s="11" t="str">
        <f t="shared" si="10"/>
        <v>IC.IV.020602</v>
      </c>
      <c r="K103" s="2" t="s">
        <v>1192</v>
      </c>
      <c r="L103" t="str">
        <f t="shared" si="11"/>
        <v>Line zeroed</v>
      </c>
      <c r="M103" s="12" t="str">
        <f t="shared" si="12"/>
        <v>PI.IC.IV.020602.01</v>
      </c>
      <c r="N103" s="12"/>
      <c r="O103" s="12" t="str">
        <f t="shared" si="13"/>
        <v>PH.IC.IV.020602.01</v>
      </c>
      <c r="Q103" s="12" t="str">
        <f t="shared" si="14"/>
        <v>CL.IC.IV.020602.01</v>
      </c>
    </row>
    <row r="104" spans="1:19" ht="15">
      <c r="A104" t="s">
        <v>5190</v>
      </c>
      <c r="C104" s="2" t="s">
        <v>923</v>
      </c>
      <c r="E104" s="22" t="s">
        <v>6888</v>
      </c>
      <c r="F104" t="s">
        <v>4915</v>
      </c>
      <c r="G104" t="s">
        <v>5181</v>
      </c>
      <c r="H104" s="22" t="s">
        <v>1202</v>
      </c>
      <c r="I104" t="s">
        <v>5182</v>
      </c>
      <c r="J104" s="11" t="str">
        <f t="shared" si="10"/>
        <v>IC.IV.020603</v>
      </c>
      <c r="K104" s="2" t="s">
        <v>1192</v>
      </c>
      <c r="L104" t="str">
        <f t="shared" si="11"/>
        <v>Square Wave Test performed</v>
      </c>
      <c r="M104" s="12" t="str">
        <f t="shared" si="12"/>
        <v>PI.IC.IV.020603.01</v>
      </c>
      <c r="N104" s="12"/>
      <c r="O104" s="12" t="str">
        <f t="shared" si="13"/>
        <v>PH.IC.IV.020603.01</v>
      </c>
      <c r="Q104" s="12" t="str">
        <f t="shared" si="14"/>
        <v>CL.IC.IV.020603.01</v>
      </c>
      <c r="R104" t="s">
        <v>9277</v>
      </c>
      <c r="S104">
        <v>818</v>
      </c>
    </row>
    <row r="105" spans="1:19" ht="15">
      <c r="A105" t="s">
        <v>5190</v>
      </c>
      <c r="C105" s="2" t="s">
        <v>923</v>
      </c>
      <c r="E105" s="22" t="s">
        <v>6888</v>
      </c>
      <c r="F105" t="s">
        <v>4915</v>
      </c>
      <c r="G105" t="s">
        <v>5322</v>
      </c>
      <c r="H105" s="22" t="s">
        <v>7070</v>
      </c>
      <c r="I105" t="s">
        <v>4839</v>
      </c>
      <c r="J105" s="11" t="str">
        <f t="shared" si="10"/>
        <v>IC.IV.020604</v>
      </c>
      <c r="K105" s="2" t="s">
        <v>1192</v>
      </c>
      <c r="L105" t="str">
        <f t="shared" si="11"/>
        <v>Confirmed Square Wave test</v>
      </c>
      <c r="M105" s="12" t="str">
        <f t="shared" si="12"/>
        <v>PI.IC.IV.020604.01</v>
      </c>
      <c r="N105" s="12"/>
      <c r="O105" s="12" t="str">
        <f t="shared" si="13"/>
        <v>PH.IC.IV.020604.01</v>
      </c>
      <c r="Q105" s="12" t="str">
        <f t="shared" si="14"/>
        <v>CL.IC.IV.020604.01</v>
      </c>
      <c r="R105" t="s">
        <v>9277</v>
      </c>
      <c r="S105">
        <v>819</v>
      </c>
    </row>
    <row r="106" spans="1:19" ht="15">
      <c r="A106" t="s">
        <v>5190</v>
      </c>
      <c r="C106" s="2" t="s">
        <v>1199</v>
      </c>
      <c r="E106" s="22" t="s">
        <v>6888</v>
      </c>
      <c r="F106" t="s">
        <v>4915</v>
      </c>
      <c r="G106" t="s">
        <v>5323</v>
      </c>
      <c r="H106" s="22" t="s">
        <v>7071</v>
      </c>
      <c r="I106" t="s">
        <v>5257</v>
      </c>
      <c r="J106" s="11" t="str">
        <f t="shared" si="10"/>
        <v>IC.IV.020605</v>
      </c>
      <c r="K106" s="2" t="s">
        <v>11324</v>
      </c>
      <c r="L106" t="str">
        <f t="shared" si="11"/>
        <v>Square wave test done - damped</v>
      </c>
      <c r="M106" s="12" t="str">
        <f t="shared" si="12"/>
        <v>PI.IC.IV.020605.01</v>
      </c>
      <c r="N106" s="12"/>
      <c r="O106" s="12" t="str">
        <f t="shared" si="13"/>
        <v>PH.IC.IV.020605.01</v>
      </c>
      <c r="Q106" s="12" t="str">
        <f t="shared" si="14"/>
        <v>CL.IC.IV.020605.01</v>
      </c>
      <c r="R106" t="s">
        <v>9277</v>
      </c>
      <c r="S106">
        <v>829</v>
      </c>
    </row>
    <row r="107" spans="1:19" ht="15">
      <c r="A107" t="s">
        <v>5190</v>
      </c>
      <c r="C107" s="2" t="s">
        <v>1199</v>
      </c>
      <c r="D107" t="s">
        <v>5293</v>
      </c>
      <c r="E107" s="22" t="s">
        <v>7284</v>
      </c>
      <c r="F107" t="s">
        <v>5117</v>
      </c>
      <c r="G107" t="s">
        <v>4842</v>
      </c>
      <c r="H107" s="22" t="s">
        <v>1396</v>
      </c>
      <c r="I107" t="s">
        <v>4842</v>
      </c>
      <c r="J107" s="11" t="str">
        <f t="shared" si="10"/>
        <v>IC.IV.020701</v>
      </c>
      <c r="K107" s="2" t="s">
        <v>11324</v>
      </c>
      <c r="L107" t="str">
        <f t="shared" si="11"/>
        <v>Labs</v>
      </c>
      <c r="M107" s="12" t="str">
        <f t="shared" si="12"/>
        <v>PI.IC.IV.020701.01</v>
      </c>
      <c r="N107" s="12"/>
      <c r="O107" s="12" t="str">
        <f t="shared" si="13"/>
        <v>PH.IC.IV.020701.01</v>
      </c>
      <c r="Q107" s="12" t="str">
        <f t="shared" si="14"/>
        <v>CL.IC.IV.020701.01</v>
      </c>
    </row>
    <row r="108" spans="1:19" ht="15">
      <c r="A108" t="s">
        <v>5190</v>
      </c>
      <c r="C108" s="2" t="s">
        <v>9391</v>
      </c>
      <c r="E108" s="22" t="s">
        <v>7284</v>
      </c>
      <c r="F108" t="s">
        <v>5117</v>
      </c>
      <c r="G108" t="s">
        <v>4843</v>
      </c>
      <c r="H108" s="22" t="s">
        <v>1398</v>
      </c>
      <c r="I108" t="s">
        <v>4844</v>
      </c>
      <c r="J108" s="11" t="str">
        <f t="shared" si="10"/>
        <v>IC.IV.020702</v>
      </c>
      <c r="K108" s="2" t="s">
        <v>11324</v>
      </c>
      <c r="L108" t="str">
        <f t="shared" si="11"/>
        <v>Vasopressor drips</v>
      </c>
      <c r="M108" s="12" t="str">
        <f t="shared" si="12"/>
        <v>PI.IC.IV.020702.01</v>
      </c>
      <c r="N108" s="12"/>
      <c r="O108" s="12" t="str">
        <f t="shared" si="13"/>
        <v>PH.IC.IV.020702.01</v>
      </c>
      <c r="Q108" s="12" t="str">
        <f t="shared" si="14"/>
        <v>CL.IC.IV.020702.01</v>
      </c>
    </row>
    <row r="109" spans="1:19" ht="15">
      <c r="A109" t="s">
        <v>5190</v>
      </c>
      <c r="C109" s="2" t="s">
        <v>9391</v>
      </c>
      <c r="E109" s="22" t="s">
        <v>7284</v>
      </c>
      <c r="F109" t="s">
        <v>5117</v>
      </c>
      <c r="G109" t="s">
        <v>5118</v>
      </c>
      <c r="H109" s="22" t="s">
        <v>1400</v>
      </c>
      <c r="I109" t="s">
        <v>4846</v>
      </c>
      <c r="J109" s="11" t="str">
        <f t="shared" si="10"/>
        <v>IC.IV.020703</v>
      </c>
      <c r="K109" s="2" t="s">
        <v>11324</v>
      </c>
      <c r="L109" t="str">
        <f t="shared" si="11"/>
        <v>Postoperative (24 hr)</v>
      </c>
      <c r="M109" s="12" t="str">
        <f t="shared" si="12"/>
        <v>PI.IC.IV.020703.01</v>
      </c>
      <c r="N109" s="12"/>
      <c r="O109" s="12" t="str">
        <f t="shared" si="13"/>
        <v>PH.IC.IV.020703.01</v>
      </c>
      <c r="Q109" s="12" t="str">
        <f t="shared" si="14"/>
        <v>CL.IC.IV.020703.01</v>
      </c>
    </row>
    <row r="110" spans="1:19" ht="15">
      <c r="A110" t="s">
        <v>5190</v>
      </c>
      <c r="C110" s="2" t="s">
        <v>9391</v>
      </c>
      <c r="E110" s="22" t="s">
        <v>7284</v>
      </c>
      <c r="F110" t="s">
        <v>5117</v>
      </c>
      <c r="G110" t="s">
        <v>4847</v>
      </c>
      <c r="H110" s="22" t="s">
        <v>1402</v>
      </c>
      <c r="I110" t="s">
        <v>5119</v>
      </c>
      <c r="J110" s="11" t="str">
        <f t="shared" si="10"/>
        <v>IC.IV.020704</v>
      </c>
      <c r="K110" s="2" t="s">
        <v>11324</v>
      </c>
      <c r="L110" t="str">
        <f t="shared" si="11"/>
        <v>Blood pressure monitor</v>
      </c>
      <c r="M110" s="12" t="str">
        <f t="shared" si="12"/>
        <v>PI.IC.IV.020704.01</v>
      </c>
      <c r="N110" s="12"/>
      <c r="O110" s="12" t="str">
        <f t="shared" si="13"/>
        <v>PH.IC.IV.020704.01</v>
      </c>
      <c r="Q110" s="12" t="str">
        <f t="shared" si="14"/>
        <v>CL.IC.IV.020704.01</v>
      </c>
    </row>
    <row r="111" spans="1:19" ht="15">
      <c r="A111" t="s">
        <v>5190</v>
      </c>
      <c r="C111" s="2" t="s">
        <v>9391</v>
      </c>
      <c r="E111" s="22" t="s">
        <v>7284</v>
      </c>
      <c r="F111" t="s">
        <v>5117</v>
      </c>
      <c r="G111" t="s">
        <v>2971</v>
      </c>
      <c r="H111" s="22" t="s">
        <v>1404</v>
      </c>
      <c r="I111" t="s">
        <v>930</v>
      </c>
      <c r="J111" s="11" t="str">
        <f t="shared" si="10"/>
        <v>IC.IV.020705</v>
      </c>
      <c r="K111" s="2" t="s">
        <v>11324</v>
      </c>
      <c r="L111" t="str">
        <f t="shared" si="11"/>
        <v>Other: specify</v>
      </c>
      <c r="M111" s="12" t="str">
        <f t="shared" si="12"/>
        <v>PI.IC.IV.020705.01</v>
      </c>
      <c r="N111" s="12"/>
      <c r="O111" s="12" t="str">
        <f t="shared" si="13"/>
        <v>PH.IC.IV.020705.01</v>
      </c>
      <c r="Q111" s="12" t="str">
        <f t="shared" si="14"/>
        <v>CL.IC.IV.020705.01</v>
      </c>
    </row>
    <row r="112" spans="1:19" ht="15">
      <c r="A112" t="s">
        <v>5190</v>
      </c>
      <c r="C112" s="2" t="s">
        <v>9391</v>
      </c>
      <c r="E112" s="22" t="s">
        <v>7284</v>
      </c>
      <c r="F112" t="s">
        <v>5117</v>
      </c>
      <c r="G112" t="s">
        <v>4924</v>
      </c>
      <c r="H112" s="22" t="s">
        <v>6888</v>
      </c>
      <c r="I112" t="s">
        <v>4925</v>
      </c>
      <c r="J112" s="11" t="str">
        <f t="shared" si="10"/>
        <v>IC.IV.020706</v>
      </c>
      <c r="K112" s="2" t="s">
        <v>11324</v>
      </c>
      <c r="L112" t="str">
        <f t="shared" si="11"/>
        <v>Hemodynamic support</v>
      </c>
      <c r="M112" s="12" t="str">
        <f t="shared" si="12"/>
        <v>PI.IC.IV.020706.01</v>
      </c>
      <c r="N112" s="12"/>
      <c r="O112" s="12" t="str">
        <f t="shared" si="13"/>
        <v>PH.IC.IV.020706.01</v>
      </c>
      <c r="Q112" s="12" t="str">
        <f t="shared" si="14"/>
        <v>CL.IC.IV.020706.01</v>
      </c>
      <c r="R112" t="s">
        <v>1141</v>
      </c>
      <c r="S112">
        <v>820</v>
      </c>
    </row>
    <row r="113" spans="1:17" ht="15">
      <c r="A113" t="s">
        <v>5190</v>
      </c>
      <c r="C113" s="2" t="s">
        <v>1199</v>
      </c>
      <c r="D113" t="s">
        <v>5457</v>
      </c>
      <c r="E113" s="22" t="s">
        <v>10093</v>
      </c>
      <c r="F113" t="s">
        <v>4926</v>
      </c>
      <c r="G113" t="s">
        <v>4927</v>
      </c>
      <c r="H113" s="22" t="s">
        <v>1396</v>
      </c>
      <c r="I113" t="s">
        <v>2687</v>
      </c>
      <c r="J113" s="11" t="str">
        <f t="shared" si="10"/>
        <v>IC.IV.020801</v>
      </c>
      <c r="K113" s="2" t="s">
        <v>11324</v>
      </c>
      <c r="L113" t="str">
        <f t="shared" si="11"/>
        <v>No redness, pain or swelling</v>
      </c>
      <c r="M113" s="12" t="str">
        <f t="shared" si="12"/>
        <v>PI.IC.IV.020801.01</v>
      </c>
      <c r="N113" s="12"/>
      <c r="O113" s="12" t="str">
        <f t="shared" si="13"/>
        <v>PH.IC.IV.020801.01</v>
      </c>
      <c r="Q113" s="12" t="str">
        <f t="shared" si="14"/>
        <v>CL.IC.IV.020801.01</v>
      </c>
    </row>
    <row r="114" spans="1:17" ht="15">
      <c r="A114" t="s">
        <v>5190</v>
      </c>
      <c r="C114" s="2" t="s">
        <v>1199</v>
      </c>
      <c r="E114" s="22" t="s">
        <v>10093</v>
      </c>
      <c r="F114" t="s">
        <v>4926</v>
      </c>
      <c r="G114" t="s">
        <v>4938</v>
      </c>
      <c r="H114" s="22" t="s">
        <v>1398</v>
      </c>
      <c r="I114" t="s">
        <v>5091</v>
      </c>
      <c r="J114" s="11" t="str">
        <f t="shared" si="10"/>
        <v>IC.IV.020802</v>
      </c>
      <c r="K114" s="2" t="s">
        <v>11324</v>
      </c>
      <c r="L114" t="str">
        <f t="shared" si="11"/>
        <v>Dressing dry and intact</v>
      </c>
      <c r="M114" s="12" t="str">
        <f t="shared" si="12"/>
        <v>PI.IC.IV.020802.01</v>
      </c>
      <c r="N114" s="12"/>
      <c r="O114" s="12" t="str">
        <f t="shared" si="13"/>
        <v>PH.IC.IV.020802.01</v>
      </c>
      <c r="Q114" s="12" t="str">
        <f t="shared" si="14"/>
        <v>CL.IC.IV.020802.01</v>
      </c>
    </row>
    <row r="115" spans="1:17" ht="15">
      <c r="A115" t="s">
        <v>5190</v>
      </c>
      <c r="C115" s="2" t="s">
        <v>1199</v>
      </c>
      <c r="E115" s="22" t="s">
        <v>10093</v>
      </c>
      <c r="F115" t="s">
        <v>4926</v>
      </c>
      <c r="G115" t="s">
        <v>5092</v>
      </c>
      <c r="H115" s="22" t="s">
        <v>1400</v>
      </c>
      <c r="I115" t="s">
        <v>5093</v>
      </c>
      <c r="J115" s="11" t="str">
        <f t="shared" si="10"/>
        <v>IC.IV.020803</v>
      </c>
      <c r="K115" s="2" t="s">
        <v>11324</v>
      </c>
      <c r="L115" t="str">
        <f t="shared" si="11"/>
        <v>Non tender</v>
      </c>
      <c r="M115" s="12" t="str">
        <f t="shared" si="12"/>
        <v>PI.IC.IV.020803.01</v>
      </c>
      <c r="N115" s="12"/>
      <c r="O115" s="12" t="str">
        <f t="shared" si="13"/>
        <v>PH.IC.IV.020803.01</v>
      </c>
      <c r="Q115" s="12" t="str">
        <f t="shared" si="14"/>
        <v>CL.IC.IV.020803.01</v>
      </c>
    </row>
    <row r="116" spans="1:17" ht="15">
      <c r="A116" t="s">
        <v>5190</v>
      </c>
      <c r="C116" s="2" t="s">
        <v>923</v>
      </c>
      <c r="E116" s="22" t="s">
        <v>10093</v>
      </c>
      <c r="F116" t="s">
        <v>4926</v>
      </c>
      <c r="G116" t="s">
        <v>1531</v>
      </c>
      <c r="H116" s="22" t="s">
        <v>1402</v>
      </c>
      <c r="I116" t="s">
        <v>1531</v>
      </c>
      <c r="J116" s="11" t="str">
        <f t="shared" si="10"/>
        <v>IC.IV.020804</v>
      </c>
      <c r="K116" s="2" t="s">
        <v>1192</v>
      </c>
      <c r="L116" t="str">
        <f t="shared" si="11"/>
        <v>Erythema</v>
      </c>
      <c r="M116" s="12" t="str">
        <f t="shared" si="12"/>
        <v>PI.IC.IV.020804.01</v>
      </c>
      <c r="N116" s="12"/>
      <c r="O116" s="12" t="str">
        <f t="shared" si="13"/>
        <v>PH.IC.IV.020804.01</v>
      </c>
      <c r="Q116" s="12" t="str">
        <f t="shared" si="14"/>
        <v>CL.IC.IV.020804.01</v>
      </c>
    </row>
    <row r="117" spans="1:17" ht="15">
      <c r="A117" t="s">
        <v>5190</v>
      </c>
      <c r="C117" s="2" t="s">
        <v>923</v>
      </c>
      <c r="E117" s="22" t="s">
        <v>10093</v>
      </c>
      <c r="F117" t="s">
        <v>4926</v>
      </c>
      <c r="G117" t="s">
        <v>5094</v>
      </c>
      <c r="H117" s="22" t="s">
        <v>1404</v>
      </c>
      <c r="I117" t="s">
        <v>5094</v>
      </c>
      <c r="J117" s="11" t="str">
        <f t="shared" si="10"/>
        <v>IC.IV.020805</v>
      </c>
      <c r="K117" s="2" t="s">
        <v>1192</v>
      </c>
      <c r="L117" t="str">
        <f t="shared" si="11"/>
        <v>Ecchymosis</v>
      </c>
      <c r="M117" s="12" t="str">
        <f t="shared" si="12"/>
        <v>PI.IC.IV.020805.01</v>
      </c>
      <c r="N117" s="12"/>
      <c r="O117" s="12" t="str">
        <f t="shared" si="13"/>
        <v>PH.IC.IV.020805.01</v>
      </c>
      <c r="Q117" s="12" t="str">
        <f t="shared" si="14"/>
        <v>CL.IC.IV.020805.01</v>
      </c>
    </row>
    <row r="118" spans="1:17" ht="15">
      <c r="A118" t="s">
        <v>5190</v>
      </c>
      <c r="C118" s="2" t="s">
        <v>9391</v>
      </c>
      <c r="E118" s="22" t="s">
        <v>10093</v>
      </c>
      <c r="F118" t="s">
        <v>4926</v>
      </c>
      <c r="G118" t="s">
        <v>1539</v>
      </c>
      <c r="H118" s="22" t="s">
        <v>1406</v>
      </c>
      <c r="I118" t="s">
        <v>2346</v>
      </c>
      <c r="J118" s="11" t="str">
        <f t="shared" si="10"/>
        <v>IC.IV.020806</v>
      </c>
      <c r="K118" s="2" t="s">
        <v>11324</v>
      </c>
      <c r="L118" t="str">
        <f t="shared" si="11"/>
        <v>Tenderness</v>
      </c>
      <c r="M118" s="12" t="str">
        <f t="shared" si="12"/>
        <v>PI.IC.IV.020806.01</v>
      </c>
      <c r="N118" s="12"/>
      <c r="O118" s="12" t="str">
        <f t="shared" si="13"/>
        <v>PH.IC.IV.020806.01</v>
      </c>
      <c r="Q118" s="12" t="str">
        <f t="shared" si="14"/>
        <v>CL.IC.IV.020806.01</v>
      </c>
    </row>
    <row r="119" spans="1:17" ht="15">
      <c r="A119" t="s">
        <v>5190</v>
      </c>
      <c r="C119" s="2" t="s">
        <v>9391</v>
      </c>
      <c r="E119" s="22" t="s">
        <v>10093</v>
      </c>
      <c r="F119" t="s">
        <v>4926</v>
      </c>
      <c r="G119" t="s">
        <v>1541</v>
      </c>
      <c r="H119" s="22" t="s">
        <v>1419</v>
      </c>
      <c r="I119" t="s">
        <v>1541</v>
      </c>
      <c r="J119" s="11" t="str">
        <f t="shared" si="10"/>
        <v>IC.IV.020807</v>
      </c>
      <c r="K119" s="2" t="s">
        <v>11324</v>
      </c>
      <c r="L119" t="str">
        <f t="shared" si="11"/>
        <v>Swelling</v>
      </c>
      <c r="M119" s="12" t="str">
        <f t="shared" si="12"/>
        <v>PI.IC.IV.020807.01</v>
      </c>
      <c r="N119" s="12"/>
      <c r="O119" s="12" t="str">
        <f t="shared" si="13"/>
        <v>PH.IC.IV.020807.01</v>
      </c>
      <c r="Q119" s="12" t="str">
        <f t="shared" si="14"/>
        <v>CL.IC.IV.020807.01</v>
      </c>
    </row>
    <row r="120" spans="1:17" ht="15">
      <c r="A120" t="s">
        <v>5190</v>
      </c>
      <c r="C120" s="2" t="s">
        <v>9391</v>
      </c>
      <c r="E120" s="22" t="s">
        <v>10093</v>
      </c>
      <c r="F120" t="s">
        <v>4926</v>
      </c>
      <c r="G120" t="s">
        <v>1533</v>
      </c>
      <c r="H120" s="22" t="s">
        <v>1550</v>
      </c>
      <c r="I120" t="s">
        <v>1533</v>
      </c>
      <c r="J120" s="11" t="str">
        <f t="shared" si="10"/>
        <v>IC.IV.020808</v>
      </c>
      <c r="K120" s="2" t="s">
        <v>11324</v>
      </c>
      <c r="L120" t="str">
        <f t="shared" si="11"/>
        <v>Hematoma</v>
      </c>
      <c r="M120" s="12" t="str">
        <f t="shared" si="12"/>
        <v>PI.IC.IV.020808.01</v>
      </c>
      <c r="N120" s="12"/>
      <c r="O120" s="12" t="str">
        <f t="shared" si="13"/>
        <v>PH.IC.IV.020808.01</v>
      </c>
      <c r="Q120" s="12" t="str">
        <f t="shared" si="14"/>
        <v>CL.IC.IV.020808.01</v>
      </c>
    </row>
    <row r="121" spans="1:17" ht="15">
      <c r="A121" t="s">
        <v>5190</v>
      </c>
      <c r="C121" s="2" t="s">
        <v>9391</v>
      </c>
      <c r="E121" s="22" t="s">
        <v>10093</v>
      </c>
      <c r="F121" t="s">
        <v>4926</v>
      </c>
      <c r="G121" t="s">
        <v>5095</v>
      </c>
      <c r="H121" s="22" t="s">
        <v>1551</v>
      </c>
      <c r="I121" t="s">
        <v>5095</v>
      </c>
      <c r="J121" s="11" t="str">
        <f t="shared" si="10"/>
        <v>IC.IV.020809</v>
      </c>
      <c r="K121" s="2" t="s">
        <v>11324</v>
      </c>
      <c r="L121" t="str">
        <f t="shared" si="11"/>
        <v>Phlebitis</v>
      </c>
      <c r="M121" s="12" t="str">
        <f t="shared" si="12"/>
        <v>PI.IC.IV.020809.01</v>
      </c>
      <c r="N121" s="12"/>
      <c r="O121" s="12" t="str">
        <f t="shared" si="13"/>
        <v>PH.IC.IV.020809.01</v>
      </c>
      <c r="Q121" s="12" t="str">
        <f t="shared" si="14"/>
        <v>CL.IC.IV.020809.01</v>
      </c>
    </row>
    <row r="122" spans="1:17" ht="15">
      <c r="A122" t="s">
        <v>5190</v>
      </c>
      <c r="C122" s="2" t="s">
        <v>923</v>
      </c>
      <c r="E122" s="22" t="s">
        <v>10093</v>
      </c>
      <c r="F122" t="s">
        <v>4926</v>
      </c>
      <c r="G122" t="s">
        <v>5238</v>
      </c>
      <c r="H122" s="22" t="s">
        <v>1571</v>
      </c>
      <c r="I122" t="s">
        <v>1635</v>
      </c>
      <c r="J122" s="11" t="str">
        <f t="shared" si="10"/>
        <v>IC.IV.020810</v>
      </c>
      <c r="K122" s="2" t="s">
        <v>1192</v>
      </c>
      <c r="L122" t="str">
        <f t="shared" si="11"/>
        <v>Serosanguineous discharge</v>
      </c>
      <c r="M122" s="12" t="str">
        <f t="shared" si="12"/>
        <v>PI.IC.IV.020810.01</v>
      </c>
      <c r="N122" s="12"/>
      <c r="O122" s="12" t="str">
        <f t="shared" si="13"/>
        <v>PH.IC.IV.020810.01</v>
      </c>
      <c r="Q122" s="12" t="str">
        <f t="shared" si="14"/>
        <v>CL.IC.IV.020810.01</v>
      </c>
    </row>
    <row r="123" spans="1:17" ht="15">
      <c r="A123" t="s">
        <v>5190</v>
      </c>
      <c r="C123" s="2" t="s">
        <v>923</v>
      </c>
      <c r="E123" s="22" t="s">
        <v>10093</v>
      </c>
      <c r="F123" t="s">
        <v>4926</v>
      </c>
      <c r="G123" t="s">
        <v>5239</v>
      </c>
      <c r="H123" s="22" t="s">
        <v>1298</v>
      </c>
      <c r="I123" t="s">
        <v>1637</v>
      </c>
      <c r="J123" s="11" t="str">
        <f t="shared" si="10"/>
        <v>IC.IV.020811</v>
      </c>
      <c r="K123" s="2" t="s">
        <v>1192</v>
      </c>
      <c r="L123" t="str">
        <f t="shared" si="11"/>
        <v>Serous discharge</v>
      </c>
      <c r="M123" s="12" t="str">
        <f t="shared" si="12"/>
        <v>PI.IC.IV.020811.01</v>
      </c>
      <c r="N123" s="12"/>
      <c r="O123" s="12" t="str">
        <f t="shared" si="13"/>
        <v>PH.IC.IV.020811.01</v>
      </c>
      <c r="Q123" s="12" t="str">
        <f t="shared" si="14"/>
        <v>CL.IC.IV.020811.01</v>
      </c>
    </row>
    <row r="124" spans="1:17" ht="15">
      <c r="A124" t="s">
        <v>5190</v>
      </c>
      <c r="C124" s="2" t="s">
        <v>923</v>
      </c>
      <c r="E124" s="22" t="s">
        <v>10093</v>
      </c>
      <c r="F124" t="s">
        <v>4926</v>
      </c>
      <c r="G124" t="s">
        <v>5240</v>
      </c>
      <c r="H124" s="22" t="s">
        <v>1299</v>
      </c>
      <c r="I124" t="s">
        <v>1643</v>
      </c>
      <c r="J124" s="11" t="str">
        <f t="shared" si="10"/>
        <v>IC.IV.020812</v>
      </c>
      <c r="K124" s="2" t="s">
        <v>1192</v>
      </c>
      <c r="L124" t="str">
        <f t="shared" si="11"/>
        <v>Purulent discharge</v>
      </c>
      <c r="M124" s="12" t="str">
        <f t="shared" si="12"/>
        <v>PI.IC.IV.020812.01</v>
      </c>
      <c r="N124" s="12"/>
      <c r="O124" s="12" t="str">
        <f t="shared" si="13"/>
        <v>PH.IC.IV.020812.01</v>
      </c>
      <c r="Q124" s="12" t="str">
        <f t="shared" si="14"/>
        <v>CL.IC.IV.020812.01</v>
      </c>
    </row>
    <row r="125" spans="1:17" ht="15">
      <c r="A125" t="s">
        <v>5190</v>
      </c>
      <c r="C125" s="2" t="s">
        <v>923</v>
      </c>
      <c r="E125" s="22" t="s">
        <v>10093</v>
      </c>
      <c r="F125" t="s">
        <v>4926</v>
      </c>
      <c r="G125" t="s">
        <v>5241</v>
      </c>
      <c r="H125" s="22" t="s">
        <v>1300</v>
      </c>
      <c r="I125" t="s">
        <v>1224</v>
      </c>
      <c r="J125" s="11" t="str">
        <f t="shared" si="10"/>
        <v>IC.IV.020813</v>
      </c>
      <c r="K125" s="2" t="s">
        <v>1192</v>
      </c>
      <c r="L125" t="str">
        <f t="shared" si="11"/>
        <v>Unable to assess due to drsg</v>
      </c>
      <c r="M125" s="12" t="str">
        <f t="shared" si="12"/>
        <v>PI.IC.IV.020813.01</v>
      </c>
      <c r="N125" s="12"/>
      <c r="O125" s="12" t="str">
        <f t="shared" si="13"/>
        <v>PH.IC.IV.020813.01</v>
      </c>
      <c r="Q125" s="12" t="str">
        <f t="shared" si="14"/>
        <v>CL.IC.IV.020813.01</v>
      </c>
    </row>
    <row r="126" spans="1:17" ht="15">
      <c r="A126" t="s">
        <v>5190</v>
      </c>
      <c r="C126" s="2" t="s">
        <v>923</v>
      </c>
      <c r="D126" t="s">
        <v>5237</v>
      </c>
      <c r="E126" s="22" t="s">
        <v>10095</v>
      </c>
      <c r="F126" t="s">
        <v>4928</v>
      </c>
      <c r="G126" t="s">
        <v>5243</v>
      </c>
      <c r="H126" s="22" t="s">
        <v>1396</v>
      </c>
      <c r="I126" t="s">
        <v>1001</v>
      </c>
      <c r="J126" s="11" t="str">
        <f t="shared" si="10"/>
        <v>IC.IV.020901</v>
      </c>
      <c r="K126" s="2" t="s">
        <v>1192</v>
      </c>
      <c r="L126" t="str">
        <f t="shared" si="11"/>
        <v>None needed</v>
      </c>
      <c r="M126" s="12" t="str">
        <f t="shared" si="12"/>
        <v>PI.IC.IV.020901.01</v>
      </c>
      <c r="N126" s="12"/>
      <c r="O126" s="12" t="str">
        <f t="shared" si="13"/>
        <v>PH.IC.IV.020901.01</v>
      </c>
      <c r="Q126" s="12" t="str">
        <f t="shared" si="14"/>
        <v>CL.IC.IV.020901.01</v>
      </c>
    </row>
    <row r="127" spans="1:17" ht="15">
      <c r="A127" t="s">
        <v>5190</v>
      </c>
      <c r="C127" s="2" t="s">
        <v>923</v>
      </c>
      <c r="E127" s="22" t="s">
        <v>10095</v>
      </c>
      <c r="F127" t="s">
        <v>4928</v>
      </c>
      <c r="G127" t="s">
        <v>5244</v>
      </c>
      <c r="H127" s="22" t="s">
        <v>1398</v>
      </c>
      <c r="I127" t="s">
        <v>1811</v>
      </c>
      <c r="J127" s="11" t="str">
        <f t="shared" si="10"/>
        <v>IC.IV.020902</v>
      </c>
      <c r="K127" s="2" t="s">
        <v>1192</v>
      </c>
      <c r="L127" t="str">
        <f t="shared" si="11"/>
        <v>Changed site</v>
      </c>
      <c r="M127" s="12" t="str">
        <f t="shared" si="12"/>
        <v>PI.IC.IV.020902.01</v>
      </c>
      <c r="N127" s="12"/>
      <c r="O127" s="12" t="str">
        <f t="shared" si="13"/>
        <v>PH.IC.IV.020902.01</v>
      </c>
      <c r="Q127" s="12" t="str">
        <f t="shared" si="14"/>
        <v>CL.IC.IV.020902.01</v>
      </c>
    </row>
    <row r="128" spans="1:17" ht="15">
      <c r="A128" t="s">
        <v>5190</v>
      </c>
      <c r="C128" s="2" t="s">
        <v>923</v>
      </c>
      <c r="E128" s="22" t="s">
        <v>10095</v>
      </c>
      <c r="F128" t="s">
        <v>4928</v>
      </c>
      <c r="G128" t="s">
        <v>5102</v>
      </c>
      <c r="H128" s="22" t="s">
        <v>1400</v>
      </c>
      <c r="I128" t="s">
        <v>5103</v>
      </c>
      <c r="J128" s="11" t="str">
        <f t="shared" si="10"/>
        <v>IC.IV.020903</v>
      </c>
      <c r="K128" s="2" t="s">
        <v>1192</v>
      </c>
      <c r="L128" t="str">
        <f t="shared" si="11"/>
        <v>Elevated extremity</v>
      </c>
      <c r="M128" s="12" t="str">
        <f t="shared" si="12"/>
        <v>PI.IC.IV.020903.01</v>
      </c>
      <c r="N128" s="12"/>
      <c r="O128" s="12" t="str">
        <f t="shared" si="13"/>
        <v>PH.IC.IV.020903.01</v>
      </c>
      <c r="Q128" s="12" t="str">
        <f t="shared" si="14"/>
        <v>CL.IC.IV.020903.01</v>
      </c>
    </row>
    <row r="129" spans="1:25" ht="15">
      <c r="A129" t="s">
        <v>5190</v>
      </c>
      <c r="C129" s="2" t="s">
        <v>923</v>
      </c>
      <c r="E129" s="22" t="s">
        <v>10095</v>
      </c>
      <c r="F129" t="s">
        <v>4928</v>
      </c>
      <c r="G129" t="s">
        <v>5104</v>
      </c>
      <c r="H129" s="22" t="s">
        <v>1402</v>
      </c>
      <c r="I129" t="s">
        <v>4929</v>
      </c>
      <c r="J129" s="11" t="str">
        <f t="shared" si="10"/>
        <v>IC.IV.020904</v>
      </c>
      <c r="K129" s="2" t="s">
        <v>1192</v>
      </c>
      <c r="L129" t="str">
        <f t="shared" si="11"/>
        <v>Warm compress</v>
      </c>
      <c r="M129" s="12" t="str">
        <f t="shared" si="12"/>
        <v>PI.IC.IV.020904.01</v>
      </c>
      <c r="N129" s="12"/>
      <c r="O129" s="12" t="str">
        <f t="shared" si="13"/>
        <v>PH.IC.IV.020904.01</v>
      </c>
      <c r="Q129" s="12" t="str">
        <f t="shared" si="14"/>
        <v>CL.IC.IV.020904.01</v>
      </c>
    </row>
    <row r="130" spans="1:25" ht="15">
      <c r="A130" t="s">
        <v>5190</v>
      </c>
      <c r="C130" s="2" t="s">
        <v>923</v>
      </c>
      <c r="E130" s="22" t="s">
        <v>10095</v>
      </c>
      <c r="F130" t="s">
        <v>4928</v>
      </c>
      <c r="G130" t="s">
        <v>1582</v>
      </c>
      <c r="H130" s="22" t="s">
        <v>1404</v>
      </c>
      <c r="I130" t="s">
        <v>1583</v>
      </c>
      <c r="J130" s="11" t="str">
        <f t="shared" si="10"/>
        <v>IC.IV.020905</v>
      </c>
      <c r="K130" s="2" t="s">
        <v>1192</v>
      </c>
      <c r="L130" t="str">
        <f t="shared" si="11"/>
        <v>Discontinue</v>
      </c>
      <c r="M130" s="12" t="str">
        <f t="shared" si="12"/>
        <v>PI.IC.IV.020905.01</v>
      </c>
      <c r="N130" s="12"/>
      <c r="O130" s="12" t="str">
        <f t="shared" si="13"/>
        <v>PH.IC.IV.020905.01</v>
      </c>
      <c r="Q130" s="12" t="str">
        <f t="shared" si="14"/>
        <v>CL.IC.IV.020905.01</v>
      </c>
    </row>
    <row r="131" spans="1:25" ht="15">
      <c r="A131" t="s">
        <v>5190</v>
      </c>
      <c r="C131" s="2" t="s">
        <v>923</v>
      </c>
      <c r="E131" s="22" t="s">
        <v>10095</v>
      </c>
      <c r="F131" t="s">
        <v>4928</v>
      </c>
      <c r="G131" t="s">
        <v>2971</v>
      </c>
      <c r="H131" s="22" t="s">
        <v>1406</v>
      </c>
      <c r="I131" t="s">
        <v>930</v>
      </c>
      <c r="J131" s="11" t="str">
        <f t="shared" si="10"/>
        <v>IC.IV.020906</v>
      </c>
      <c r="K131" s="2" t="s">
        <v>1192</v>
      </c>
      <c r="L131" t="str">
        <f t="shared" si="11"/>
        <v>Other: specify</v>
      </c>
      <c r="M131" s="12" t="str">
        <f t="shared" si="12"/>
        <v>PI.IC.IV.020906.01</v>
      </c>
      <c r="N131" s="12"/>
      <c r="O131" s="12" t="str">
        <f t="shared" si="13"/>
        <v>PH.IC.IV.020906.01</v>
      </c>
      <c r="Q131" s="12" t="str">
        <f t="shared" si="14"/>
        <v>CL.IC.IV.020906.01</v>
      </c>
    </row>
    <row r="132" spans="1:25" ht="15">
      <c r="A132" t="s">
        <v>5190</v>
      </c>
      <c r="C132" s="2" t="s">
        <v>923</v>
      </c>
      <c r="D132" t="s">
        <v>5578</v>
      </c>
      <c r="E132" s="22" t="s">
        <v>10905</v>
      </c>
      <c r="F132" t="s">
        <v>5079</v>
      </c>
      <c r="G132" t="s">
        <v>5107</v>
      </c>
      <c r="H132" s="22" t="s">
        <v>1396</v>
      </c>
      <c r="I132" t="s">
        <v>1772</v>
      </c>
      <c r="J132" s="11" t="str">
        <f t="shared" ref="J132:J197" si="20">CONCATENATE("IC.IV.",C132,E132,H132)</f>
        <v>IC.IV.021001</v>
      </c>
      <c r="K132" s="2" t="s">
        <v>1192</v>
      </c>
      <c r="L132" t="str">
        <f t="shared" ref="L132:L197" si="21">G132</f>
        <v>Securement device</v>
      </c>
      <c r="M132" s="12" t="str">
        <f t="shared" ref="M132:M197" si="22">CONCATENATE("PI.",J132,".",K132)</f>
        <v>PI.IC.IV.021001.01</v>
      </c>
      <c r="N132" s="12"/>
      <c r="O132" s="12" t="str">
        <f t="shared" ref="O132:O197" si="23">CONCATENATE("PH.",J132,".",K132)</f>
        <v>PH.IC.IV.021001.01</v>
      </c>
      <c r="Q132" s="12" t="str">
        <f t="shared" ref="Q132:Q197" si="24">CONCATENATE("CL.",J132,".",K132)</f>
        <v>CL.IC.IV.021001.01</v>
      </c>
    </row>
    <row r="133" spans="1:25" ht="15">
      <c r="A133" t="s">
        <v>5190</v>
      </c>
      <c r="C133" s="2" t="s">
        <v>923</v>
      </c>
      <c r="E133" s="22" t="s">
        <v>10905</v>
      </c>
      <c r="F133" t="s">
        <v>5079</v>
      </c>
      <c r="G133" t="s">
        <v>5108</v>
      </c>
      <c r="H133" s="22" t="s">
        <v>1398</v>
      </c>
      <c r="I133" t="s">
        <v>3200</v>
      </c>
      <c r="J133" s="11" t="str">
        <f t="shared" si="20"/>
        <v>IC.IV.021002</v>
      </c>
      <c r="K133" s="2" t="s">
        <v>1192</v>
      </c>
      <c r="L133" t="str">
        <f t="shared" si="21"/>
        <v>Sterile tape</v>
      </c>
      <c r="M133" s="12" t="str">
        <f t="shared" si="22"/>
        <v>PI.IC.IV.021002.01</v>
      </c>
      <c r="N133" s="12"/>
      <c r="O133" s="12" t="str">
        <f t="shared" si="23"/>
        <v>PH.IC.IV.021002.01</v>
      </c>
      <c r="Q133" s="12" t="str">
        <f t="shared" si="24"/>
        <v>CL.IC.IV.021002.01</v>
      </c>
    </row>
    <row r="134" spans="1:25" ht="15">
      <c r="A134" t="s">
        <v>5190</v>
      </c>
      <c r="C134" s="2" t="s">
        <v>923</v>
      </c>
      <c r="E134" s="22" t="s">
        <v>10905</v>
      </c>
      <c r="F134" t="s">
        <v>5079</v>
      </c>
      <c r="G134" t="s">
        <v>3343</v>
      </c>
      <c r="H134" s="22" t="s">
        <v>1400</v>
      </c>
      <c r="I134" t="s">
        <v>3343</v>
      </c>
      <c r="J134" s="11" t="str">
        <f t="shared" si="20"/>
        <v>IC.IV.021003</v>
      </c>
      <c r="K134" s="2" t="s">
        <v>1192</v>
      </c>
      <c r="L134" t="str">
        <f t="shared" si="21"/>
        <v>Suture</v>
      </c>
      <c r="M134" s="12" t="str">
        <f t="shared" si="22"/>
        <v>PI.IC.IV.021003.01</v>
      </c>
      <c r="N134" s="12"/>
      <c r="O134" s="12" t="str">
        <f t="shared" si="23"/>
        <v>PH.IC.IV.021003.01</v>
      </c>
      <c r="Q134" s="12" t="str">
        <f t="shared" si="24"/>
        <v>CL.IC.IV.021003.01</v>
      </c>
    </row>
    <row r="135" spans="1:25" ht="15">
      <c r="A135" t="s">
        <v>5190</v>
      </c>
      <c r="C135" s="2" t="s">
        <v>9391</v>
      </c>
      <c r="E135" s="22" t="s">
        <v>10905</v>
      </c>
      <c r="F135" t="s">
        <v>5079</v>
      </c>
      <c r="G135" t="s">
        <v>4931</v>
      </c>
      <c r="H135" s="22" t="s">
        <v>1402</v>
      </c>
      <c r="I135" t="s">
        <v>2394</v>
      </c>
      <c r="J135" s="11" t="str">
        <f t="shared" si="20"/>
        <v>IC.IV.021004</v>
      </c>
      <c r="K135" s="2" t="s">
        <v>11324</v>
      </c>
      <c r="L135" t="str">
        <f t="shared" si="21"/>
        <v xml:space="preserve"> Other:specify</v>
      </c>
      <c r="M135" s="12" t="str">
        <f t="shared" si="22"/>
        <v>PI.IC.IV.021004.01</v>
      </c>
      <c r="N135" s="12"/>
      <c r="O135" s="12" t="str">
        <f t="shared" si="23"/>
        <v>PH.IC.IV.021004.01</v>
      </c>
      <c r="Q135" s="12" t="str">
        <f t="shared" si="24"/>
        <v>CL.IC.IV.021004.01</v>
      </c>
    </row>
    <row r="136" spans="1:25" ht="15">
      <c r="A136" t="s">
        <v>5190</v>
      </c>
      <c r="C136" s="2" t="s">
        <v>9391</v>
      </c>
      <c r="E136" s="22" t="s">
        <v>10905</v>
      </c>
      <c r="F136" t="s">
        <v>5079</v>
      </c>
      <c r="G136" t="s">
        <v>5109</v>
      </c>
      <c r="H136" s="22" t="s">
        <v>7071</v>
      </c>
      <c r="J136" s="11" t="str">
        <f t="shared" si="20"/>
        <v>IC.IV.021005</v>
      </c>
      <c r="K136" s="2" t="s">
        <v>11324</v>
      </c>
      <c r="L136" t="str">
        <f t="shared" si="21"/>
        <v>Armboard placed for stabilization</v>
      </c>
      <c r="M136" s="12" t="str">
        <f t="shared" si="22"/>
        <v>PI.IC.IV.021005.01</v>
      </c>
      <c r="N136" s="12"/>
      <c r="O136" s="12" t="str">
        <f t="shared" si="23"/>
        <v>PH.IC.IV.021005.01</v>
      </c>
      <c r="Q136" s="12" t="str">
        <f t="shared" si="24"/>
        <v>CL.IC.IV.021005.01</v>
      </c>
      <c r="R136" t="s">
        <v>1141</v>
      </c>
      <c r="S136">
        <v>821</v>
      </c>
    </row>
    <row r="137" spans="1:25" ht="15">
      <c r="A137" t="s">
        <v>5190</v>
      </c>
      <c r="C137" s="2" t="s">
        <v>923</v>
      </c>
      <c r="D137" t="s">
        <v>5358</v>
      </c>
      <c r="E137" s="22" t="s">
        <v>8048</v>
      </c>
      <c r="F137" t="s">
        <v>4932</v>
      </c>
      <c r="G137" t="s">
        <v>2772</v>
      </c>
      <c r="H137" s="22" t="s">
        <v>1396</v>
      </c>
      <c r="I137" t="s">
        <v>2772</v>
      </c>
      <c r="J137" s="11" t="str">
        <f t="shared" si="20"/>
        <v>IC.IV.021101</v>
      </c>
      <c r="K137" s="2" t="s">
        <v>1192</v>
      </c>
      <c r="L137" t="str">
        <f t="shared" si="21"/>
        <v>Patent</v>
      </c>
      <c r="M137" s="12" t="str">
        <f t="shared" si="22"/>
        <v>PI.IC.IV.021101.01</v>
      </c>
      <c r="N137" s="12"/>
      <c r="O137" s="12" t="str">
        <f t="shared" si="23"/>
        <v>PH.IC.IV.021101.01</v>
      </c>
      <c r="Q137" s="12" t="str">
        <f t="shared" si="24"/>
        <v>CL.IC.IV.021101.01</v>
      </c>
    </row>
    <row r="138" spans="1:25" ht="15">
      <c r="A138" t="s">
        <v>5190</v>
      </c>
      <c r="C138" s="2" t="s">
        <v>923</v>
      </c>
      <c r="E138" s="22" t="s">
        <v>8048</v>
      </c>
      <c r="F138" t="s">
        <v>4932</v>
      </c>
      <c r="G138" t="s">
        <v>5111</v>
      </c>
      <c r="H138" s="22" t="s">
        <v>1398</v>
      </c>
      <c r="I138" t="s">
        <v>5112</v>
      </c>
      <c r="J138" s="11" t="str">
        <f t="shared" si="20"/>
        <v>IC.IV.021102</v>
      </c>
      <c r="K138" s="2" t="s">
        <v>1192</v>
      </c>
      <c r="L138" t="str">
        <f t="shared" si="21"/>
        <v>No blood return</v>
      </c>
      <c r="M138" s="12" t="str">
        <f t="shared" si="22"/>
        <v>PI.IC.IV.021102.01</v>
      </c>
      <c r="N138" s="12"/>
      <c r="O138" s="12" t="str">
        <f t="shared" si="23"/>
        <v>PH.IC.IV.021102.01</v>
      </c>
      <c r="Q138" s="12" t="str">
        <f t="shared" si="24"/>
        <v>CL.IC.IV.021102.01</v>
      </c>
    </row>
    <row r="139" spans="1:25" ht="15">
      <c r="A139" t="s">
        <v>5190</v>
      </c>
      <c r="C139" s="2" t="s">
        <v>923</v>
      </c>
      <c r="E139" s="22" t="s">
        <v>8048</v>
      </c>
      <c r="F139" t="s">
        <v>4932</v>
      </c>
      <c r="G139" t="s">
        <v>5252</v>
      </c>
      <c r="H139" s="22" t="s">
        <v>1400</v>
      </c>
      <c r="I139" t="s">
        <v>5253</v>
      </c>
      <c r="J139" s="11" t="str">
        <f t="shared" si="20"/>
        <v>IC.IV.021103</v>
      </c>
      <c r="K139" s="2" t="s">
        <v>1192</v>
      </c>
      <c r="L139" t="str">
        <f t="shared" si="21"/>
        <v>Positional</v>
      </c>
      <c r="M139" s="12" t="str">
        <f t="shared" si="22"/>
        <v>PI.IC.IV.021103.01</v>
      </c>
      <c r="N139" s="12"/>
      <c r="O139" s="12" t="str">
        <f t="shared" si="23"/>
        <v>PH.IC.IV.021103.01</v>
      </c>
      <c r="Q139" s="12" t="str">
        <f t="shared" si="24"/>
        <v>CL.IC.IV.021103.01</v>
      </c>
    </row>
    <row r="140" spans="1:25" ht="15">
      <c r="A140" t="s">
        <v>5190</v>
      </c>
      <c r="C140" s="2" t="s">
        <v>9391</v>
      </c>
      <c r="E140" s="22" t="s">
        <v>8048</v>
      </c>
      <c r="F140" t="s">
        <v>4932</v>
      </c>
      <c r="G140" t="s">
        <v>3795</v>
      </c>
      <c r="H140" s="22" t="s">
        <v>1402</v>
      </c>
      <c r="I140" t="s">
        <v>5254</v>
      </c>
      <c r="J140" s="11" t="str">
        <f t="shared" si="20"/>
        <v>IC.IV.021104</v>
      </c>
      <c r="K140" s="2" t="s">
        <v>11324</v>
      </c>
      <c r="L140" t="str">
        <f t="shared" si="21"/>
        <v>Occluded</v>
      </c>
      <c r="M140" s="12" t="str">
        <f t="shared" si="22"/>
        <v>PI.IC.IV.021104.01</v>
      </c>
      <c r="N140" s="12"/>
      <c r="O140" s="12" t="str">
        <f t="shared" si="23"/>
        <v>PH.IC.IV.021104.01</v>
      </c>
      <c r="Q140" s="12" t="str">
        <f t="shared" si="24"/>
        <v>CL.IC.IV.021104.01</v>
      </c>
    </row>
    <row r="141" spans="1:25" ht="15">
      <c r="A141" t="s">
        <v>5190</v>
      </c>
      <c r="C141" s="2" t="s">
        <v>9391</v>
      </c>
      <c r="E141" s="22" t="s">
        <v>8048</v>
      </c>
      <c r="F141" t="s">
        <v>4932</v>
      </c>
      <c r="G141" t="s">
        <v>3102</v>
      </c>
      <c r="H141" s="22" t="s">
        <v>1404</v>
      </c>
      <c r="I141" t="s">
        <v>1583</v>
      </c>
      <c r="J141" s="11" t="str">
        <f t="shared" si="20"/>
        <v>IC.IV.021105</v>
      </c>
      <c r="K141" s="2" t="s">
        <v>11324</v>
      </c>
      <c r="L141" t="str">
        <f t="shared" si="21"/>
        <v>Discontinued</v>
      </c>
      <c r="M141" s="12" t="str">
        <f t="shared" si="22"/>
        <v>PI.IC.IV.021105.01</v>
      </c>
      <c r="N141" s="12"/>
      <c r="O141" s="12" t="str">
        <f t="shared" si="23"/>
        <v>PH.IC.IV.021105.01</v>
      </c>
      <c r="Q141" s="12" t="str">
        <f t="shared" si="24"/>
        <v>CL.IC.IV.021105.01</v>
      </c>
    </row>
    <row r="142" spans="1:25" ht="15">
      <c r="A142" t="s">
        <v>5190</v>
      </c>
      <c r="C142" s="2" t="s">
        <v>9391</v>
      </c>
      <c r="E142" s="22" t="s">
        <v>8048</v>
      </c>
      <c r="F142" t="s">
        <v>4932</v>
      </c>
      <c r="G142" t="s">
        <v>4933</v>
      </c>
      <c r="H142" s="22" t="s">
        <v>1406</v>
      </c>
      <c r="I142" t="s">
        <v>4071</v>
      </c>
      <c r="J142" s="11" t="str">
        <f t="shared" si="20"/>
        <v>IC.IV.021106</v>
      </c>
      <c r="K142" s="2" t="s">
        <v>11324</v>
      </c>
      <c r="L142" t="str">
        <f t="shared" si="21"/>
        <v>Discontinued due to blood stream infection</v>
      </c>
      <c r="M142" s="12" t="str">
        <f t="shared" si="22"/>
        <v>PI.IC.IV.021106.01</v>
      </c>
      <c r="N142" s="12"/>
      <c r="O142" s="12" t="str">
        <f t="shared" si="23"/>
        <v>PH.IC.IV.021106.01</v>
      </c>
      <c r="Q142" s="12" t="str">
        <f t="shared" si="24"/>
        <v>CL.IC.IV.021106.01</v>
      </c>
    </row>
    <row r="143" spans="1:25" ht="15">
      <c r="A143" t="s">
        <v>5190</v>
      </c>
      <c r="C143" s="2" t="s">
        <v>8165</v>
      </c>
      <c r="E143" s="22" t="s">
        <v>11219</v>
      </c>
      <c r="F143" t="s">
        <v>369</v>
      </c>
      <c r="G143" t="s">
        <v>368</v>
      </c>
      <c r="H143" s="22" t="s">
        <v>932</v>
      </c>
      <c r="J143" s="11" t="str">
        <f t="shared" si="20"/>
        <v>IC.IV.021107</v>
      </c>
      <c r="K143" s="2" t="s">
        <v>11683</v>
      </c>
      <c r="L143" t="str">
        <f t="shared" si="21"/>
        <v>Self Discontinued</v>
      </c>
      <c r="M143" s="12" t="str">
        <f t="shared" si="22"/>
        <v>PI.IC.IV.021107.01</v>
      </c>
      <c r="N143" s="12"/>
      <c r="O143" s="12" t="str">
        <f t="shared" si="23"/>
        <v>PH.IC.IV.021107.01</v>
      </c>
      <c r="Q143" s="12" t="str">
        <f t="shared" si="24"/>
        <v>CL.IC.IV.021107.01</v>
      </c>
      <c r="X143" t="s">
        <v>613</v>
      </c>
      <c r="Y143">
        <v>1124</v>
      </c>
    </row>
    <row r="144" spans="1:25" ht="15">
      <c r="A144" t="s">
        <v>5190</v>
      </c>
      <c r="C144" s="2" t="s">
        <v>9391</v>
      </c>
      <c r="D144" t="s">
        <v>5320</v>
      </c>
      <c r="E144" s="22" t="s">
        <v>11023</v>
      </c>
      <c r="F144" t="s">
        <v>4934</v>
      </c>
      <c r="G144" t="s">
        <v>1799</v>
      </c>
      <c r="H144" s="22" t="s">
        <v>1396</v>
      </c>
      <c r="I144" t="s">
        <v>1579</v>
      </c>
      <c r="J144" s="11" t="str">
        <f t="shared" si="20"/>
        <v>IC.IV.021201</v>
      </c>
      <c r="K144" s="2" t="s">
        <v>11324</v>
      </c>
      <c r="L144" t="str">
        <f t="shared" si="21"/>
        <v>Tubing/system present on admit</v>
      </c>
      <c r="M144" s="12" t="str">
        <f t="shared" si="22"/>
        <v>PI.IC.IV.021201.01</v>
      </c>
      <c r="N144" s="12"/>
      <c r="O144" s="12" t="str">
        <f t="shared" si="23"/>
        <v>PH.IC.IV.021201.01</v>
      </c>
      <c r="Q144" s="12" t="str">
        <f t="shared" si="24"/>
        <v>CL.IC.IV.021201.01</v>
      </c>
    </row>
    <row r="145" spans="1:25" ht="15">
      <c r="A145" t="s">
        <v>5190</v>
      </c>
      <c r="C145" s="2" t="s">
        <v>9391</v>
      </c>
      <c r="E145" s="22" t="s">
        <v>11023</v>
      </c>
      <c r="F145" t="s">
        <v>4934</v>
      </c>
      <c r="G145" t="s">
        <v>1800</v>
      </c>
      <c r="H145" s="22" t="s">
        <v>1398</v>
      </c>
      <c r="I145" t="s">
        <v>5170</v>
      </c>
      <c r="J145" s="11" t="str">
        <f t="shared" si="20"/>
        <v>IC.IV.021202</v>
      </c>
      <c r="K145" s="2" t="s">
        <v>11324</v>
      </c>
      <c r="L145" t="str">
        <f t="shared" si="21"/>
        <v>Tubing new/changed</v>
      </c>
      <c r="M145" s="12" t="str">
        <f t="shared" si="22"/>
        <v>PI.IC.IV.021202.01</v>
      </c>
      <c r="N145" s="12"/>
      <c r="O145" s="12" t="str">
        <f t="shared" si="23"/>
        <v>PH.IC.IV.021202.01</v>
      </c>
      <c r="Q145" s="12" t="str">
        <f t="shared" si="24"/>
        <v>CL.IC.IV.021202.01</v>
      </c>
    </row>
    <row r="146" spans="1:25" ht="15">
      <c r="A146" t="s">
        <v>5190</v>
      </c>
      <c r="C146" s="2" t="s">
        <v>9391</v>
      </c>
      <c r="E146" s="22" t="s">
        <v>11023</v>
      </c>
      <c r="F146" t="s">
        <v>4934</v>
      </c>
      <c r="G146" t="s">
        <v>1803</v>
      </c>
      <c r="H146" s="22" t="s">
        <v>1400</v>
      </c>
      <c r="I146" t="s">
        <v>1804</v>
      </c>
      <c r="J146" s="11" t="str">
        <f t="shared" si="20"/>
        <v>IC.IV.021203</v>
      </c>
      <c r="K146" s="2" t="s">
        <v>11324</v>
      </c>
      <c r="L146" t="str">
        <f t="shared" si="21"/>
        <v>Transducer new/changed</v>
      </c>
      <c r="M146" s="12" t="str">
        <f t="shared" si="22"/>
        <v>PI.IC.IV.021203.01</v>
      </c>
      <c r="N146" s="12"/>
      <c r="O146" s="12" t="str">
        <f t="shared" si="23"/>
        <v>PH.IC.IV.021203.01</v>
      </c>
      <c r="Q146" s="12" t="str">
        <f t="shared" si="24"/>
        <v>CL.IC.IV.021203.01</v>
      </c>
    </row>
    <row r="147" spans="1:25" ht="15">
      <c r="A147" t="s">
        <v>5190</v>
      </c>
      <c r="C147" s="2" t="s">
        <v>9391</v>
      </c>
      <c r="E147" s="22" t="s">
        <v>11023</v>
      </c>
      <c r="F147" t="s">
        <v>4934</v>
      </c>
      <c r="G147" t="s">
        <v>1789</v>
      </c>
      <c r="H147" s="22" t="s">
        <v>1402</v>
      </c>
      <c r="I147" t="s">
        <v>1790</v>
      </c>
      <c r="J147" s="11" t="str">
        <f t="shared" si="20"/>
        <v>IC.IV.021204</v>
      </c>
      <c r="K147" s="2" t="s">
        <v>1192</v>
      </c>
      <c r="L147" t="str">
        <f t="shared" si="21"/>
        <v>Stopcock(s) new/changed</v>
      </c>
      <c r="M147" s="12" t="str">
        <f t="shared" si="22"/>
        <v>PI.IC.IV.021204.01</v>
      </c>
      <c r="N147" s="12"/>
      <c r="O147" s="12" t="str">
        <f t="shared" si="23"/>
        <v>PH.IC.IV.021204.01</v>
      </c>
      <c r="Q147" s="12" t="str">
        <f t="shared" si="24"/>
        <v>CL.IC.IV.021204.01</v>
      </c>
    </row>
    <row r="148" spans="1:25" ht="15">
      <c r="A148" t="s">
        <v>5190</v>
      </c>
      <c r="C148" s="2" t="s">
        <v>923</v>
      </c>
      <c r="E148" s="22" t="s">
        <v>11023</v>
      </c>
      <c r="F148" t="s">
        <v>4934</v>
      </c>
      <c r="G148" t="s">
        <v>5023</v>
      </c>
      <c r="H148" s="22" t="s">
        <v>1404</v>
      </c>
      <c r="I148" t="s">
        <v>5024</v>
      </c>
      <c r="J148" s="11" t="str">
        <f t="shared" si="20"/>
        <v>IC.IV.021205</v>
      </c>
      <c r="K148" s="2" t="s">
        <v>1192</v>
      </c>
      <c r="L148" t="str">
        <f t="shared" si="21"/>
        <v>Tubing/system d/c with cath d/c</v>
      </c>
      <c r="M148" s="12" t="str">
        <f t="shared" si="22"/>
        <v>PI.IC.IV.021205.01</v>
      </c>
      <c r="N148" s="12"/>
      <c r="O148" s="12" t="str">
        <f t="shared" si="23"/>
        <v>PH.IC.IV.021205.01</v>
      </c>
      <c r="Q148" s="12" t="str">
        <f t="shared" si="24"/>
        <v>CL.IC.IV.021205.01</v>
      </c>
    </row>
    <row r="149" spans="1:25" ht="15">
      <c r="A149" t="s">
        <v>5190</v>
      </c>
      <c r="C149" s="2" t="s">
        <v>819</v>
      </c>
      <c r="E149" s="22" t="s">
        <v>11023</v>
      </c>
      <c r="F149" t="s">
        <v>820</v>
      </c>
      <c r="G149" t="s">
        <v>818</v>
      </c>
      <c r="H149" s="22" t="s">
        <v>953</v>
      </c>
      <c r="J149" s="11" t="str">
        <f t="shared" si="20"/>
        <v>IC.IV.021206</v>
      </c>
      <c r="K149" s="2" t="s">
        <v>11383</v>
      </c>
      <c r="L149" t="str">
        <f t="shared" si="21"/>
        <v>Change not due</v>
      </c>
      <c r="M149" s="12" t="str">
        <f t="shared" si="22"/>
        <v>PI.IC.IV.021206.01</v>
      </c>
      <c r="N149" s="12"/>
      <c r="O149" s="12" t="str">
        <f t="shared" si="23"/>
        <v>PH.IC.IV.021206.01</v>
      </c>
      <c r="Q149" s="12" t="str">
        <f t="shared" si="24"/>
        <v>CL.IC.IV.021206.01</v>
      </c>
      <c r="X149" t="s">
        <v>613</v>
      </c>
      <c r="Y149">
        <v>1113</v>
      </c>
    </row>
    <row r="150" spans="1:25" ht="15">
      <c r="A150" t="s">
        <v>5190</v>
      </c>
      <c r="C150" s="2" t="s">
        <v>923</v>
      </c>
      <c r="D150" t="s">
        <v>5363</v>
      </c>
      <c r="E150" s="22" t="s">
        <v>8201</v>
      </c>
      <c r="F150" t="s">
        <v>5171</v>
      </c>
      <c r="G150" t="s">
        <v>5026</v>
      </c>
      <c r="H150" s="22" t="s">
        <v>1396</v>
      </c>
      <c r="I150" t="s">
        <v>5027</v>
      </c>
      <c r="J150" s="11" t="str">
        <f t="shared" si="20"/>
        <v>IC.IV.021301</v>
      </c>
      <c r="K150" s="2" t="s">
        <v>1192</v>
      </c>
      <c r="L150" t="str">
        <f t="shared" si="21"/>
        <v>Arterial line</v>
      </c>
      <c r="M150" s="12" t="str">
        <f t="shared" si="22"/>
        <v>PI.IC.IV.021301.01</v>
      </c>
      <c r="N150" s="12"/>
      <c r="O150" s="12" t="str">
        <f t="shared" si="23"/>
        <v>PH.IC.IV.021301.01</v>
      </c>
      <c r="Q150" s="12" t="str">
        <f t="shared" si="24"/>
        <v>CL.IC.IV.021301.01</v>
      </c>
    </row>
    <row r="151" spans="1:25" ht="15">
      <c r="A151" t="s">
        <v>5190</v>
      </c>
      <c r="C151" s="2" t="s">
        <v>923</v>
      </c>
      <c r="E151" s="22" t="s">
        <v>8201</v>
      </c>
      <c r="F151" t="s">
        <v>5171</v>
      </c>
      <c r="G151" t="s">
        <v>1319</v>
      </c>
      <c r="H151" s="22" t="s">
        <v>1398</v>
      </c>
      <c r="I151" t="s">
        <v>1319</v>
      </c>
      <c r="J151" s="11" t="str">
        <f t="shared" si="20"/>
        <v>IC.IV.021302</v>
      </c>
      <c r="K151" s="2" t="s">
        <v>1192</v>
      </c>
      <c r="L151" t="str">
        <f t="shared" si="21"/>
        <v>IABP</v>
      </c>
      <c r="M151" s="12" t="str">
        <f t="shared" si="22"/>
        <v>PI.IC.IV.021302.01</v>
      </c>
      <c r="N151" s="12"/>
      <c r="O151" s="12" t="str">
        <f t="shared" si="23"/>
        <v>PH.IC.IV.021302.01</v>
      </c>
      <c r="Q151" s="12" t="str">
        <f t="shared" si="24"/>
        <v>CL.IC.IV.021302.01</v>
      </c>
    </row>
    <row r="152" spans="1:25" ht="15">
      <c r="A152" t="s">
        <v>5190</v>
      </c>
      <c r="C152" s="2" t="s">
        <v>923</v>
      </c>
      <c r="E152" s="22" t="s">
        <v>8201</v>
      </c>
      <c r="F152" t="s">
        <v>5171</v>
      </c>
      <c r="G152" t="s">
        <v>2971</v>
      </c>
      <c r="H152" s="22" t="s">
        <v>1400</v>
      </c>
      <c r="I152" t="s">
        <v>930</v>
      </c>
      <c r="J152" s="11" t="str">
        <f t="shared" si="20"/>
        <v>IC.IV.021303</v>
      </c>
      <c r="K152" s="2" t="s">
        <v>1192</v>
      </c>
      <c r="L152" t="str">
        <f t="shared" si="21"/>
        <v>Other: specify</v>
      </c>
      <c r="M152" s="12" t="str">
        <f t="shared" si="22"/>
        <v>PI.IC.IV.021303.01</v>
      </c>
      <c r="N152" s="12"/>
      <c r="O152" s="12" t="str">
        <f t="shared" si="23"/>
        <v>PH.IC.IV.021303.01</v>
      </c>
      <c r="Q152" s="12" t="str">
        <f t="shared" si="24"/>
        <v>CL.IC.IV.021303.01</v>
      </c>
    </row>
    <row r="153" spans="1:25" ht="15">
      <c r="A153" t="s">
        <v>5190</v>
      </c>
      <c r="C153" s="2" t="s">
        <v>923</v>
      </c>
      <c r="D153" t="s">
        <v>5472</v>
      </c>
      <c r="E153" s="22" t="s">
        <v>9621</v>
      </c>
      <c r="F153" t="s">
        <v>5310</v>
      </c>
      <c r="G153" t="s">
        <v>1557</v>
      </c>
      <c r="H153" s="22" t="s">
        <v>1396</v>
      </c>
      <c r="I153" t="s">
        <v>1557</v>
      </c>
      <c r="J153" s="11" t="str">
        <f t="shared" si="20"/>
        <v>IC.IV.021401</v>
      </c>
      <c r="K153" s="2" t="s">
        <v>1192</v>
      </c>
      <c r="L153" t="str">
        <f t="shared" si="21"/>
        <v>Normal</v>
      </c>
      <c r="M153" s="12" t="str">
        <f t="shared" si="22"/>
        <v>PI.IC.IV.021401.01</v>
      </c>
      <c r="N153" s="12"/>
      <c r="O153" s="12" t="str">
        <f t="shared" si="23"/>
        <v>PH.IC.IV.021401.01</v>
      </c>
      <c r="Q153" s="12" t="str">
        <f t="shared" si="24"/>
        <v>CL.IC.IV.021401.01</v>
      </c>
    </row>
    <row r="154" spans="1:25" ht="15">
      <c r="A154" t="s">
        <v>5190</v>
      </c>
      <c r="C154" s="2" t="s">
        <v>923</v>
      </c>
      <c r="E154" s="22" t="s">
        <v>9621</v>
      </c>
      <c r="F154" t="s">
        <v>5310</v>
      </c>
      <c r="G154" t="s">
        <v>1752</v>
      </c>
      <c r="H154" s="22" t="s">
        <v>1398</v>
      </c>
      <c r="I154" t="s">
        <v>5029</v>
      </c>
      <c r="J154" s="11" t="str">
        <f t="shared" si="20"/>
        <v>IC.IV.021402</v>
      </c>
      <c r="K154" s="2" t="s">
        <v>1192</v>
      </c>
      <c r="L154" t="str">
        <f t="shared" si="21"/>
        <v>Damped</v>
      </c>
      <c r="M154" s="12" t="str">
        <f t="shared" si="22"/>
        <v>PI.IC.IV.021402.01</v>
      </c>
      <c r="N154" s="12"/>
      <c r="O154" s="12" t="str">
        <f t="shared" si="23"/>
        <v>PH.IC.IV.021402.01</v>
      </c>
      <c r="Q154" s="12" t="str">
        <f t="shared" si="24"/>
        <v>CL.IC.IV.021402.01</v>
      </c>
    </row>
    <row r="155" spans="1:25" ht="15">
      <c r="A155" t="s">
        <v>5190</v>
      </c>
      <c r="C155" s="2" t="s">
        <v>923</v>
      </c>
      <c r="E155" s="22" t="s">
        <v>9621</v>
      </c>
      <c r="F155" t="s">
        <v>5310</v>
      </c>
      <c r="G155" t="s">
        <v>5252</v>
      </c>
      <c r="H155" s="22" t="s">
        <v>1400</v>
      </c>
      <c r="I155" t="s">
        <v>5253</v>
      </c>
      <c r="J155" s="11" t="str">
        <f t="shared" si="20"/>
        <v>IC.IV.021403</v>
      </c>
      <c r="K155" s="2" t="s">
        <v>1192</v>
      </c>
      <c r="L155" t="str">
        <f t="shared" si="21"/>
        <v>Positional</v>
      </c>
      <c r="M155" s="12" t="str">
        <f t="shared" si="22"/>
        <v>PI.IC.IV.021403.01</v>
      </c>
      <c r="N155" s="12"/>
      <c r="O155" s="12" t="str">
        <f t="shared" si="23"/>
        <v>PH.IC.IV.021403.01</v>
      </c>
      <c r="Q155" s="12" t="str">
        <f t="shared" si="24"/>
        <v>CL.IC.IV.021403.01</v>
      </c>
    </row>
    <row r="156" spans="1:25" ht="15">
      <c r="A156" t="s">
        <v>5190</v>
      </c>
      <c r="C156" s="2" t="s">
        <v>9391</v>
      </c>
      <c r="E156" s="22" t="s">
        <v>9621</v>
      </c>
      <c r="F156" t="s">
        <v>5310</v>
      </c>
      <c r="G156" t="s">
        <v>5131</v>
      </c>
      <c r="H156" s="22" t="s">
        <v>1402</v>
      </c>
      <c r="I156" t="s">
        <v>5131</v>
      </c>
      <c r="J156" s="11" t="str">
        <f t="shared" si="20"/>
        <v>IC.IV.021404</v>
      </c>
      <c r="K156" s="2" t="s">
        <v>11324</v>
      </c>
      <c r="L156" t="str">
        <f t="shared" si="21"/>
        <v>Fling</v>
      </c>
      <c r="M156" s="12" t="str">
        <f t="shared" si="22"/>
        <v>PI.IC.IV.021404.01</v>
      </c>
      <c r="N156" s="12"/>
      <c r="O156" s="12" t="str">
        <f t="shared" si="23"/>
        <v>PH.IC.IV.021404.01</v>
      </c>
      <c r="Q156" s="12" t="str">
        <f t="shared" si="24"/>
        <v>CL.IC.IV.021404.01</v>
      </c>
    </row>
    <row r="157" spans="1:25" ht="15">
      <c r="A157" t="s">
        <v>5190</v>
      </c>
      <c r="C157" s="2" t="s">
        <v>9391</v>
      </c>
      <c r="E157" s="22" t="s">
        <v>9621</v>
      </c>
      <c r="F157" t="s">
        <v>5310</v>
      </c>
      <c r="G157" t="s">
        <v>2734</v>
      </c>
      <c r="H157" s="22" t="s">
        <v>1404</v>
      </c>
      <c r="I157" t="s">
        <v>930</v>
      </c>
      <c r="J157" s="11" t="str">
        <f t="shared" si="20"/>
        <v>IC.IV.021405</v>
      </c>
      <c r="K157" s="2" t="s">
        <v>11324</v>
      </c>
      <c r="L157" t="str">
        <f t="shared" si="21"/>
        <v>Other:  specify</v>
      </c>
      <c r="M157" s="12" t="str">
        <f t="shared" si="22"/>
        <v>PI.IC.IV.021405.01</v>
      </c>
      <c r="N157" s="12"/>
      <c r="O157" s="12" t="str">
        <f t="shared" si="23"/>
        <v>PH.IC.IV.021405.01</v>
      </c>
      <c r="Q157" s="12" t="str">
        <f t="shared" si="24"/>
        <v>CL.IC.IV.021405.01</v>
      </c>
    </row>
    <row r="158" spans="1:25" ht="15">
      <c r="A158" t="s">
        <v>5190</v>
      </c>
      <c r="B158" t="s">
        <v>5311</v>
      </c>
      <c r="C158" s="2" t="s">
        <v>9640</v>
      </c>
      <c r="D158" t="s">
        <v>5312</v>
      </c>
      <c r="E158" s="2" t="s">
        <v>11324</v>
      </c>
      <c r="F158" t="s">
        <v>5313</v>
      </c>
      <c r="G158" t="s">
        <v>5314</v>
      </c>
      <c r="H158" s="22" t="s">
        <v>1396</v>
      </c>
      <c r="I158" t="s">
        <v>1780</v>
      </c>
      <c r="J158" s="11" t="str">
        <f t="shared" si="20"/>
        <v>IC.IV.030101</v>
      </c>
      <c r="K158" s="2" t="s">
        <v>11324</v>
      </c>
      <c r="L158" t="str">
        <f t="shared" si="21"/>
        <v>Drsg Change Date: specify date</v>
      </c>
      <c r="M158" s="12" t="str">
        <f t="shared" si="22"/>
        <v>PI.IC.IV.030101.01</v>
      </c>
      <c r="N158" s="12"/>
      <c r="O158" s="12" t="str">
        <f t="shared" si="23"/>
        <v>PH.IC.IV.030101.01</v>
      </c>
      <c r="Q158" s="12" t="str">
        <f t="shared" si="24"/>
        <v>CL.IC.IV.030101.01</v>
      </c>
    </row>
    <row r="159" spans="1:25" ht="15">
      <c r="A159" t="s">
        <v>5190</v>
      </c>
      <c r="C159" s="2" t="s">
        <v>9640</v>
      </c>
      <c r="D159" t="s">
        <v>5315</v>
      </c>
      <c r="E159" s="2" t="s">
        <v>9391</v>
      </c>
      <c r="F159" t="s">
        <v>5316</v>
      </c>
      <c r="G159" t="s">
        <v>5495</v>
      </c>
      <c r="H159" s="22" t="s">
        <v>1396</v>
      </c>
      <c r="I159" t="s">
        <v>5337</v>
      </c>
      <c r="J159" s="11" t="str">
        <f t="shared" si="20"/>
        <v>IC.IV.030201</v>
      </c>
      <c r="K159" s="2" t="s">
        <v>11324</v>
      </c>
      <c r="L159" t="str">
        <f t="shared" si="21"/>
        <v>Antimicrobial disk</v>
      </c>
      <c r="M159" s="12" t="str">
        <f t="shared" si="22"/>
        <v>PI.IC.IV.030201.01</v>
      </c>
      <c r="N159" s="12"/>
      <c r="O159" s="12" t="str">
        <f t="shared" si="23"/>
        <v>PH.IC.IV.030201.01</v>
      </c>
      <c r="Q159" s="12" t="str">
        <f t="shared" si="24"/>
        <v>CL.IC.IV.030201.01</v>
      </c>
    </row>
    <row r="160" spans="1:25" ht="15">
      <c r="A160" t="s">
        <v>5190</v>
      </c>
      <c r="C160" s="2" t="s">
        <v>9640</v>
      </c>
      <c r="E160" s="2" t="s">
        <v>9391</v>
      </c>
      <c r="F160" t="s">
        <v>5316</v>
      </c>
      <c r="G160" t="s">
        <v>1998</v>
      </c>
      <c r="H160" s="22" t="s">
        <v>1398</v>
      </c>
      <c r="I160" t="s">
        <v>1998</v>
      </c>
      <c r="J160" s="11" t="str">
        <f t="shared" si="20"/>
        <v>IC.IV.030202</v>
      </c>
      <c r="K160" s="2" t="s">
        <v>11324</v>
      </c>
      <c r="L160" t="str">
        <f t="shared" si="21"/>
        <v>Transparent</v>
      </c>
      <c r="M160" s="12" t="str">
        <f t="shared" si="22"/>
        <v>PI.IC.IV.030202.01</v>
      </c>
      <c r="N160" s="12"/>
      <c r="O160" s="12" t="str">
        <f t="shared" si="23"/>
        <v>PH.IC.IV.030202.01</v>
      </c>
      <c r="Q160" s="12" t="str">
        <f t="shared" si="24"/>
        <v>CL.IC.IV.030202.01</v>
      </c>
    </row>
    <row r="161" spans="1:17" ht="15">
      <c r="A161" t="s">
        <v>5190</v>
      </c>
      <c r="C161" s="2" t="s">
        <v>9640</v>
      </c>
      <c r="E161" s="2" t="s">
        <v>9391</v>
      </c>
      <c r="F161" t="s">
        <v>5316</v>
      </c>
      <c r="G161" t="s">
        <v>1825</v>
      </c>
      <c r="H161" s="22" t="s">
        <v>1400</v>
      </c>
      <c r="I161" t="s">
        <v>1825</v>
      </c>
      <c r="J161" s="11" t="str">
        <f t="shared" si="20"/>
        <v>IC.IV.030203</v>
      </c>
      <c r="K161" s="2" t="s">
        <v>11324</v>
      </c>
      <c r="L161" t="str">
        <f t="shared" si="21"/>
        <v>Gauze</v>
      </c>
      <c r="M161" s="12" t="str">
        <f t="shared" si="22"/>
        <v>PI.IC.IV.030203.01</v>
      </c>
      <c r="N161" s="12"/>
      <c r="O161" s="12" t="str">
        <f t="shared" si="23"/>
        <v>PH.IC.IV.030203.01</v>
      </c>
      <c r="Q161" s="12" t="str">
        <f t="shared" si="24"/>
        <v>CL.IC.IV.030203.01</v>
      </c>
    </row>
    <row r="162" spans="1:17" ht="15">
      <c r="A162" t="s">
        <v>5190</v>
      </c>
      <c r="C162" s="2" t="s">
        <v>9640</v>
      </c>
      <c r="E162" s="2" t="s">
        <v>9391</v>
      </c>
      <c r="F162" t="s">
        <v>5316</v>
      </c>
      <c r="G162" t="s">
        <v>1827</v>
      </c>
      <c r="H162" s="22" t="s">
        <v>1402</v>
      </c>
      <c r="I162" t="s">
        <v>1827</v>
      </c>
      <c r="J162" s="11" t="str">
        <f t="shared" si="20"/>
        <v>IC.IV.030204</v>
      </c>
      <c r="K162" s="2" t="s">
        <v>11324</v>
      </c>
      <c r="L162" t="str">
        <f t="shared" si="21"/>
        <v>Pressure</v>
      </c>
      <c r="M162" s="12" t="str">
        <f t="shared" si="22"/>
        <v>PI.IC.IV.030204.01</v>
      </c>
      <c r="N162" s="12"/>
      <c r="O162" s="12" t="str">
        <f t="shared" si="23"/>
        <v>PH.IC.IV.030204.01</v>
      </c>
      <c r="Q162" s="12" t="str">
        <f t="shared" si="24"/>
        <v>CL.IC.IV.030204.01</v>
      </c>
    </row>
    <row r="163" spans="1:17" ht="15">
      <c r="A163" t="s">
        <v>5190</v>
      </c>
      <c r="C163" s="2" t="s">
        <v>1202</v>
      </c>
      <c r="E163" s="2" t="s">
        <v>923</v>
      </c>
      <c r="F163" t="s">
        <v>5316</v>
      </c>
      <c r="G163" t="s">
        <v>2971</v>
      </c>
      <c r="H163" s="22" t="s">
        <v>1404</v>
      </c>
      <c r="I163" t="s">
        <v>930</v>
      </c>
      <c r="J163" s="11" t="str">
        <f t="shared" si="20"/>
        <v>IC.IV.030205</v>
      </c>
      <c r="K163" s="2" t="s">
        <v>1192</v>
      </c>
      <c r="L163" t="str">
        <f t="shared" si="21"/>
        <v>Other: specify</v>
      </c>
      <c r="M163" s="12" t="str">
        <f t="shared" si="22"/>
        <v>PI.IC.IV.030205.01</v>
      </c>
      <c r="N163" s="12"/>
      <c r="O163" s="12" t="str">
        <f t="shared" si="23"/>
        <v>PH.IC.IV.030205.01</v>
      </c>
      <c r="Q163" s="12" t="str">
        <f t="shared" si="24"/>
        <v>CL.IC.IV.030205.01</v>
      </c>
    </row>
    <row r="164" spans="1:17" ht="15">
      <c r="A164" t="s">
        <v>5190</v>
      </c>
      <c r="C164" s="2" t="s">
        <v>1202</v>
      </c>
      <c r="D164" t="s">
        <v>5745</v>
      </c>
      <c r="E164" s="2" t="s">
        <v>1202</v>
      </c>
      <c r="F164" t="s">
        <v>5176</v>
      </c>
      <c r="G164" t="s">
        <v>1578</v>
      </c>
      <c r="H164" s="22" t="s">
        <v>1396</v>
      </c>
      <c r="I164" t="s">
        <v>3598</v>
      </c>
      <c r="J164" s="11" t="str">
        <f t="shared" si="20"/>
        <v>IC.IV.030301</v>
      </c>
      <c r="K164" s="2" t="s">
        <v>1192</v>
      </c>
      <c r="L164" t="str">
        <f t="shared" si="21"/>
        <v>Present on admit: specify date</v>
      </c>
      <c r="M164" s="12" t="str">
        <f t="shared" si="22"/>
        <v>PI.IC.IV.030301.01</v>
      </c>
      <c r="N164" s="12"/>
      <c r="O164" s="12" t="str">
        <f t="shared" si="23"/>
        <v>PH.IC.IV.030301.01</v>
      </c>
      <c r="Q164" s="12" t="str">
        <f t="shared" si="24"/>
        <v>CL.IC.IV.030301.01</v>
      </c>
    </row>
    <row r="165" spans="1:17" ht="15">
      <c r="A165" t="s">
        <v>5190</v>
      </c>
      <c r="C165" s="2" t="s">
        <v>1202</v>
      </c>
      <c r="E165" s="2" t="s">
        <v>1202</v>
      </c>
      <c r="F165" t="s">
        <v>5176</v>
      </c>
      <c r="G165" t="s">
        <v>5177</v>
      </c>
      <c r="H165" s="22" t="s">
        <v>1398</v>
      </c>
      <c r="I165" t="s">
        <v>5047</v>
      </c>
      <c r="J165" s="11" t="str">
        <f t="shared" si="20"/>
        <v>IC.IV.030302</v>
      </c>
      <c r="K165" s="2" t="s">
        <v>1192</v>
      </c>
      <c r="L165" t="str">
        <f t="shared" si="21"/>
        <v>Inserted at this date/time: specify</v>
      </c>
      <c r="M165" s="12" t="str">
        <f t="shared" si="22"/>
        <v>PI.IC.IV.030302.01</v>
      </c>
      <c r="N165" s="12"/>
      <c r="O165" s="12" t="str">
        <f t="shared" si="23"/>
        <v>PH.IC.IV.030302.01</v>
      </c>
      <c r="Q165" s="12" t="str">
        <f t="shared" si="24"/>
        <v>CL.IC.IV.030302.01</v>
      </c>
    </row>
    <row r="166" spans="1:17" ht="15">
      <c r="A166" t="s">
        <v>5190</v>
      </c>
      <c r="C166" s="2" t="s">
        <v>1202</v>
      </c>
      <c r="E166" s="2" t="s">
        <v>1202</v>
      </c>
      <c r="F166" t="s">
        <v>5176</v>
      </c>
      <c r="G166" t="s">
        <v>3102</v>
      </c>
      <c r="H166" s="22" t="s">
        <v>1400</v>
      </c>
      <c r="I166" t="s">
        <v>1583</v>
      </c>
      <c r="J166" s="11" t="str">
        <f t="shared" si="20"/>
        <v>IC.IV.030303</v>
      </c>
      <c r="K166" s="2" t="s">
        <v>1192</v>
      </c>
      <c r="L166" t="str">
        <f t="shared" si="21"/>
        <v>Discontinued</v>
      </c>
      <c r="M166" s="12" t="str">
        <f t="shared" si="22"/>
        <v>PI.IC.IV.030303.01</v>
      </c>
      <c r="N166" s="12"/>
      <c r="O166" s="12" t="str">
        <f t="shared" si="23"/>
        <v>PH.IC.IV.030303.01</v>
      </c>
      <c r="Q166" s="12" t="str">
        <f t="shared" si="24"/>
        <v>CL.IC.IV.030303.01</v>
      </c>
    </row>
    <row r="167" spans="1:17" ht="15">
      <c r="A167" t="s">
        <v>5190</v>
      </c>
      <c r="C167" s="2" t="s">
        <v>1202</v>
      </c>
      <c r="E167" s="2" t="s">
        <v>1202</v>
      </c>
      <c r="F167" t="s">
        <v>5176</v>
      </c>
      <c r="G167" t="s">
        <v>1756</v>
      </c>
      <c r="H167" s="22" t="s">
        <v>1402</v>
      </c>
      <c r="I167" t="s">
        <v>5048</v>
      </c>
      <c r="J167" s="11" t="str">
        <f t="shared" si="20"/>
        <v>IC.IV.030304</v>
      </c>
      <c r="K167" s="2" t="s">
        <v>1192</v>
      </c>
      <c r="L167" t="str">
        <f t="shared" si="21"/>
        <v>Change over wire</v>
      </c>
      <c r="M167" s="12" t="str">
        <f t="shared" si="22"/>
        <v>PI.IC.IV.030304.01</v>
      </c>
      <c r="N167" s="12"/>
      <c r="O167" s="12" t="str">
        <f t="shared" si="23"/>
        <v>PH.IC.IV.030304.01</v>
      </c>
      <c r="Q167" s="12" t="str">
        <f t="shared" si="24"/>
        <v>CL.IC.IV.030304.01</v>
      </c>
    </row>
    <row r="168" spans="1:17" ht="15">
      <c r="A168" t="s">
        <v>5190</v>
      </c>
      <c r="C168" s="2" t="s">
        <v>1202</v>
      </c>
      <c r="E168" s="2" t="s">
        <v>1202</v>
      </c>
      <c r="F168" t="s">
        <v>5176</v>
      </c>
      <c r="G168" t="s">
        <v>1926</v>
      </c>
      <c r="H168" s="22" t="s">
        <v>1404</v>
      </c>
      <c r="I168" t="s">
        <v>1927</v>
      </c>
      <c r="J168" s="11" t="str">
        <f t="shared" si="20"/>
        <v>IC.IV.030305</v>
      </c>
      <c r="K168" s="2" t="s">
        <v>1192</v>
      </c>
      <c r="L168" t="str">
        <f t="shared" si="21"/>
        <v>Tip sent for C&amp;S</v>
      </c>
      <c r="M168" s="12" t="str">
        <f t="shared" si="22"/>
        <v>PI.IC.IV.030305.01</v>
      </c>
      <c r="N168" s="12"/>
      <c r="O168" s="12" t="str">
        <f t="shared" si="23"/>
        <v>PH.IC.IV.030305.01</v>
      </c>
      <c r="Q168" s="12" t="str">
        <f t="shared" si="24"/>
        <v>CL.IC.IV.030305.01</v>
      </c>
    </row>
    <row r="169" spans="1:17" ht="15">
      <c r="A169" t="s">
        <v>5190</v>
      </c>
      <c r="C169" s="2" t="s">
        <v>1202</v>
      </c>
      <c r="D169" t="s">
        <v>5134</v>
      </c>
      <c r="E169" s="22" t="s">
        <v>7070</v>
      </c>
      <c r="F169" t="s">
        <v>5178</v>
      </c>
      <c r="G169" t="s">
        <v>198</v>
      </c>
      <c r="H169" s="22" t="s">
        <v>1396</v>
      </c>
      <c r="I169" t="s">
        <v>4742</v>
      </c>
      <c r="J169" s="11" t="str">
        <f t="shared" si="20"/>
        <v>IC.IV.030401</v>
      </c>
      <c r="K169" s="2" t="s">
        <v>1192</v>
      </c>
      <c r="L169" t="str">
        <f t="shared" si="21"/>
        <v>Continuous pressure bag</v>
      </c>
      <c r="M169" s="12" t="str">
        <f t="shared" si="22"/>
        <v>PI.IC.IV.030401.01</v>
      </c>
      <c r="N169" s="12"/>
      <c r="O169" s="12" t="str">
        <f t="shared" si="23"/>
        <v>PH.IC.IV.030401.01</v>
      </c>
      <c r="Q169" s="12" t="str">
        <f t="shared" si="24"/>
        <v>CL.IC.IV.030401.01</v>
      </c>
    </row>
    <row r="170" spans="1:17" ht="15">
      <c r="A170" t="s">
        <v>5190</v>
      </c>
      <c r="C170" s="2" t="s">
        <v>1202</v>
      </c>
      <c r="E170" s="22" t="s">
        <v>7070</v>
      </c>
      <c r="F170" t="s">
        <v>5178</v>
      </c>
      <c r="G170" t="s">
        <v>3383</v>
      </c>
      <c r="H170" s="22" t="s">
        <v>1398</v>
      </c>
      <c r="I170" t="s">
        <v>3383</v>
      </c>
      <c r="J170" s="11" t="str">
        <f t="shared" si="20"/>
        <v>IC.IV.030402</v>
      </c>
      <c r="K170" s="2" t="s">
        <v>1192</v>
      </c>
      <c r="L170" t="str">
        <f t="shared" si="21"/>
        <v>Done</v>
      </c>
      <c r="M170" s="12" t="str">
        <f t="shared" si="22"/>
        <v>PI.IC.IV.030402.01</v>
      </c>
      <c r="N170" s="12"/>
      <c r="O170" s="12" t="str">
        <f t="shared" si="23"/>
        <v>PH.IC.IV.030402.01</v>
      </c>
      <c r="Q170" s="12" t="str">
        <f t="shared" si="24"/>
        <v>CL.IC.IV.030402.01</v>
      </c>
    </row>
    <row r="171" spans="1:17" ht="15">
      <c r="A171" t="s">
        <v>5190</v>
      </c>
      <c r="C171" s="2" t="s">
        <v>9640</v>
      </c>
      <c r="E171" s="22" t="s">
        <v>7070</v>
      </c>
      <c r="F171" t="s">
        <v>5178</v>
      </c>
      <c r="G171" t="s">
        <v>1367</v>
      </c>
      <c r="H171" s="22" t="s">
        <v>1400</v>
      </c>
      <c r="I171" t="s">
        <v>1188</v>
      </c>
      <c r="J171" s="11" t="str">
        <f t="shared" si="20"/>
        <v>IC.IV.030403</v>
      </c>
      <c r="K171" s="2" t="s">
        <v>11324</v>
      </c>
      <c r="L171" t="str">
        <f t="shared" si="21"/>
        <v>Not applicable</v>
      </c>
      <c r="M171" s="12" t="str">
        <f t="shared" si="22"/>
        <v>PI.IC.IV.030403.01</v>
      </c>
      <c r="N171" s="12"/>
      <c r="O171" s="12" t="str">
        <f t="shared" si="23"/>
        <v>PH.IC.IV.030403.01</v>
      </c>
      <c r="Q171" s="12" t="str">
        <f t="shared" si="24"/>
        <v>CL.IC.IV.030403.01</v>
      </c>
    </row>
    <row r="172" spans="1:17" ht="15">
      <c r="A172" t="s">
        <v>5190</v>
      </c>
      <c r="C172" s="2" t="s">
        <v>9640</v>
      </c>
      <c r="D172" t="s">
        <v>5981</v>
      </c>
      <c r="E172" s="22" t="s">
        <v>7071</v>
      </c>
      <c r="F172" t="s">
        <v>5179</v>
      </c>
      <c r="G172" t="s">
        <v>5266</v>
      </c>
      <c r="H172" s="22" t="s">
        <v>1396</v>
      </c>
      <c r="I172" t="s">
        <v>4987</v>
      </c>
      <c r="J172" s="11" t="str">
        <f t="shared" si="20"/>
        <v>IC.IV.030501</v>
      </c>
      <c r="K172" s="2" t="s">
        <v>11324</v>
      </c>
      <c r="L172" t="str">
        <f t="shared" si="21"/>
        <v>Radial Right</v>
      </c>
      <c r="M172" s="12" t="str">
        <f t="shared" si="22"/>
        <v>PI.IC.IV.030501.01</v>
      </c>
      <c r="N172" s="12"/>
      <c r="O172" s="12" t="str">
        <f t="shared" si="23"/>
        <v>PH.IC.IV.030501.01</v>
      </c>
      <c r="Q172" s="12" t="str">
        <f t="shared" si="24"/>
        <v>CL.IC.IV.030501.01</v>
      </c>
    </row>
    <row r="173" spans="1:17" ht="15">
      <c r="A173" t="s">
        <v>5190</v>
      </c>
      <c r="C173" s="2" t="s">
        <v>9640</v>
      </c>
      <c r="E173" s="22" t="s">
        <v>7071</v>
      </c>
      <c r="F173" t="s">
        <v>5179</v>
      </c>
      <c r="G173" t="s">
        <v>5420</v>
      </c>
      <c r="H173" s="22" t="s">
        <v>1398</v>
      </c>
      <c r="I173" t="s">
        <v>5421</v>
      </c>
      <c r="J173" s="11" t="str">
        <f t="shared" si="20"/>
        <v>IC.IV.030502</v>
      </c>
      <c r="K173" s="2" t="s">
        <v>11324</v>
      </c>
      <c r="L173" t="str">
        <f t="shared" si="21"/>
        <v>Radial Left</v>
      </c>
      <c r="M173" s="12" t="str">
        <f t="shared" si="22"/>
        <v>PI.IC.IV.030502.01</v>
      </c>
      <c r="N173" s="12"/>
      <c r="O173" s="12" t="str">
        <f t="shared" si="23"/>
        <v>PH.IC.IV.030502.01</v>
      </c>
      <c r="Q173" s="12" t="str">
        <f t="shared" si="24"/>
        <v>CL.IC.IV.030502.01</v>
      </c>
    </row>
    <row r="174" spans="1:17" ht="15">
      <c r="A174" t="s">
        <v>5190</v>
      </c>
      <c r="C174" s="2" t="s">
        <v>9640</v>
      </c>
      <c r="E174" s="22" t="s">
        <v>7071</v>
      </c>
      <c r="F174" t="s">
        <v>5179</v>
      </c>
      <c r="G174" t="s">
        <v>2148</v>
      </c>
      <c r="H174" s="22" t="s">
        <v>1400</v>
      </c>
      <c r="I174" t="s">
        <v>5422</v>
      </c>
      <c r="J174" s="11" t="str">
        <f t="shared" si="20"/>
        <v>IC.IV.030503</v>
      </c>
      <c r="K174" s="2" t="s">
        <v>11324</v>
      </c>
      <c r="L174" t="str">
        <f t="shared" si="21"/>
        <v>Femoral Right</v>
      </c>
      <c r="M174" s="12" t="str">
        <f t="shared" si="22"/>
        <v>PI.IC.IV.030503.01</v>
      </c>
      <c r="N174" s="12"/>
      <c r="O174" s="12" t="str">
        <f t="shared" si="23"/>
        <v>PH.IC.IV.030503.01</v>
      </c>
      <c r="Q174" s="12" t="str">
        <f t="shared" si="24"/>
        <v>CL.IC.IV.030503.01</v>
      </c>
    </row>
    <row r="175" spans="1:17" ht="15">
      <c r="A175" t="s">
        <v>5190</v>
      </c>
      <c r="C175" s="2" t="s">
        <v>9640</v>
      </c>
      <c r="E175" s="22" t="s">
        <v>7071</v>
      </c>
      <c r="F175" t="s">
        <v>5179</v>
      </c>
      <c r="G175" t="s">
        <v>5423</v>
      </c>
      <c r="H175" s="22" t="s">
        <v>1402</v>
      </c>
      <c r="I175" t="s">
        <v>5424</v>
      </c>
      <c r="J175" s="11" t="str">
        <f t="shared" si="20"/>
        <v>IC.IV.030504</v>
      </c>
      <c r="K175" s="2" t="s">
        <v>11324</v>
      </c>
      <c r="L175" t="str">
        <f t="shared" si="21"/>
        <v>Femoral Left</v>
      </c>
      <c r="M175" s="12" t="str">
        <f t="shared" si="22"/>
        <v>PI.IC.IV.030504.01</v>
      </c>
      <c r="N175" s="12"/>
      <c r="O175" s="12" t="str">
        <f t="shared" si="23"/>
        <v>PH.IC.IV.030504.01</v>
      </c>
      <c r="Q175" s="12" t="str">
        <f t="shared" si="24"/>
        <v>CL.IC.IV.030504.01</v>
      </c>
    </row>
    <row r="176" spans="1:17" ht="15">
      <c r="A176" t="s">
        <v>5190</v>
      </c>
      <c r="C176" s="2" t="s">
        <v>9640</v>
      </c>
      <c r="E176" s="22" t="s">
        <v>7071</v>
      </c>
      <c r="F176" t="s">
        <v>5179</v>
      </c>
      <c r="G176" t="s">
        <v>5425</v>
      </c>
      <c r="H176" s="22" t="s">
        <v>1404</v>
      </c>
      <c r="I176" t="s">
        <v>5270</v>
      </c>
      <c r="J176" s="11" t="str">
        <f t="shared" si="20"/>
        <v>IC.IV.030505</v>
      </c>
      <c r="K176" s="2" t="s">
        <v>11324</v>
      </c>
      <c r="L176" t="str">
        <f t="shared" si="21"/>
        <v>Brachial, right</v>
      </c>
      <c r="M176" s="12" t="str">
        <f t="shared" si="22"/>
        <v>PI.IC.IV.030505.01</v>
      </c>
      <c r="N176" s="12"/>
      <c r="O176" s="12" t="str">
        <f t="shared" si="23"/>
        <v>PH.IC.IV.030505.01</v>
      </c>
      <c r="Q176" s="12" t="str">
        <f t="shared" si="24"/>
        <v>CL.IC.IV.030505.01</v>
      </c>
    </row>
    <row r="177" spans="1:19" ht="15">
      <c r="A177" t="s">
        <v>5190</v>
      </c>
      <c r="C177" s="2" t="s">
        <v>9640</v>
      </c>
      <c r="E177" s="22" t="s">
        <v>7071</v>
      </c>
      <c r="F177" t="s">
        <v>5179</v>
      </c>
      <c r="G177" t="s">
        <v>5128</v>
      </c>
      <c r="H177" s="22" t="s">
        <v>1406</v>
      </c>
      <c r="I177" t="s">
        <v>5129</v>
      </c>
      <c r="J177" s="11" t="str">
        <f t="shared" si="20"/>
        <v>IC.IV.030506</v>
      </c>
      <c r="K177" s="2" t="s">
        <v>11324</v>
      </c>
      <c r="L177" t="str">
        <f t="shared" si="21"/>
        <v>Brachial, left</v>
      </c>
      <c r="M177" s="12" t="str">
        <f t="shared" si="22"/>
        <v>PI.IC.IV.030506.01</v>
      </c>
      <c r="N177" s="12"/>
      <c r="O177" s="12" t="str">
        <f t="shared" si="23"/>
        <v>PH.IC.IV.030506.01</v>
      </c>
      <c r="Q177" s="12" t="str">
        <f t="shared" si="24"/>
        <v>CL.IC.IV.030506.01</v>
      </c>
    </row>
    <row r="178" spans="1:19" ht="15">
      <c r="A178" t="s">
        <v>5190</v>
      </c>
      <c r="C178" s="2" t="s">
        <v>9640</v>
      </c>
      <c r="E178" s="22" t="s">
        <v>7071</v>
      </c>
      <c r="F178" t="s">
        <v>5179</v>
      </c>
      <c r="G178" t="s">
        <v>4971</v>
      </c>
      <c r="H178" s="22" t="s">
        <v>1419</v>
      </c>
      <c r="I178" t="s">
        <v>1319</v>
      </c>
      <c r="J178" s="11" t="str">
        <f t="shared" si="20"/>
        <v>IC.IV.030507</v>
      </c>
      <c r="K178" s="2" t="s">
        <v>11324</v>
      </c>
      <c r="L178" t="str">
        <f t="shared" si="21"/>
        <v>IABP (Central Aortic)</v>
      </c>
      <c r="M178" s="12" t="str">
        <f t="shared" si="22"/>
        <v>PI.IC.IV.030507.01</v>
      </c>
      <c r="N178" s="12"/>
      <c r="O178" s="12" t="str">
        <f t="shared" si="23"/>
        <v>PH.IC.IV.030507.01</v>
      </c>
      <c r="Q178" s="12" t="str">
        <f t="shared" si="24"/>
        <v>CL.IC.IV.030507.01</v>
      </c>
    </row>
    <row r="179" spans="1:19" ht="15">
      <c r="A179" t="s">
        <v>5190</v>
      </c>
      <c r="C179" s="2" t="s">
        <v>9640</v>
      </c>
      <c r="E179" s="22" t="s">
        <v>7071</v>
      </c>
      <c r="F179" t="s">
        <v>5179</v>
      </c>
      <c r="G179" t="s">
        <v>2971</v>
      </c>
      <c r="H179" s="22" t="s">
        <v>1550</v>
      </c>
      <c r="I179" t="s">
        <v>930</v>
      </c>
      <c r="J179" s="11" t="str">
        <f t="shared" si="20"/>
        <v>IC.IV.030508</v>
      </c>
      <c r="K179" s="2" t="s">
        <v>11324</v>
      </c>
      <c r="L179" t="str">
        <f t="shared" si="21"/>
        <v>Other: specify</v>
      </c>
      <c r="M179" s="12" t="str">
        <f t="shared" si="22"/>
        <v>PI.IC.IV.030508.01</v>
      </c>
      <c r="N179" s="12"/>
      <c r="O179" s="12" t="str">
        <f t="shared" si="23"/>
        <v>PH.IC.IV.030508.01</v>
      </c>
      <c r="Q179" s="12" t="str">
        <f t="shared" si="24"/>
        <v>CL.IC.IV.030508.01</v>
      </c>
    </row>
    <row r="180" spans="1:19" ht="15">
      <c r="A180" t="s">
        <v>5190</v>
      </c>
      <c r="C180" s="2" t="s">
        <v>9640</v>
      </c>
      <c r="D180" t="s">
        <v>5246</v>
      </c>
      <c r="E180" s="22" t="s">
        <v>6888</v>
      </c>
      <c r="F180" t="s">
        <v>5180</v>
      </c>
      <c r="G180" t="s">
        <v>4973</v>
      </c>
      <c r="H180" s="22" t="s">
        <v>1396</v>
      </c>
      <c r="I180" t="s">
        <v>3717</v>
      </c>
      <c r="J180" s="11" t="str">
        <f t="shared" si="20"/>
        <v>IC.IV.030601</v>
      </c>
      <c r="K180" s="2" t="s">
        <v>11324</v>
      </c>
      <c r="L180" t="str">
        <f t="shared" si="21"/>
        <v>Transducer leveled</v>
      </c>
      <c r="M180" s="12" t="str">
        <f t="shared" si="22"/>
        <v>PI.IC.IV.030601.01</v>
      </c>
      <c r="N180" s="12"/>
      <c r="O180" s="12" t="str">
        <f t="shared" si="23"/>
        <v>PH.IC.IV.030601.01</v>
      </c>
      <c r="Q180" s="12" t="str">
        <f t="shared" si="24"/>
        <v>CL.IC.IV.030601.01</v>
      </c>
    </row>
    <row r="181" spans="1:19" ht="15">
      <c r="A181" t="s">
        <v>5190</v>
      </c>
      <c r="C181" s="2" t="s">
        <v>9640</v>
      </c>
      <c r="E181" s="22" t="s">
        <v>6888</v>
      </c>
      <c r="F181" t="s">
        <v>5180</v>
      </c>
      <c r="G181" t="s">
        <v>4974</v>
      </c>
      <c r="H181" s="22" t="s">
        <v>1398</v>
      </c>
      <c r="I181" t="s">
        <v>4975</v>
      </c>
      <c r="J181" s="11" t="str">
        <f t="shared" si="20"/>
        <v>IC.IV.030602</v>
      </c>
      <c r="K181" s="2" t="s">
        <v>11324</v>
      </c>
      <c r="L181" t="str">
        <f t="shared" si="21"/>
        <v>Line zeroed</v>
      </c>
      <c r="M181" s="12" t="str">
        <f t="shared" si="22"/>
        <v>PI.IC.IV.030602.01</v>
      </c>
      <c r="N181" s="12"/>
      <c r="O181" s="12" t="str">
        <f t="shared" si="23"/>
        <v>PH.IC.IV.030602.01</v>
      </c>
      <c r="Q181" s="12" t="str">
        <f t="shared" si="24"/>
        <v>CL.IC.IV.030602.01</v>
      </c>
    </row>
    <row r="182" spans="1:19" ht="15">
      <c r="A182" t="s">
        <v>5190</v>
      </c>
      <c r="C182" s="2" t="s">
        <v>9640</v>
      </c>
      <c r="E182" s="22" t="s">
        <v>6888</v>
      </c>
      <c r="F182" t="s">
        <v>4915</v>
      </c>
      <c r="G182" t="s">
        <v>5181</v>
      </c>
      <c r="H182" s="22" t="s">
        <v>9640</v>
      </c>
      <c r="I182" t="s">
        <v>5182</v>
      </c>
      <c r="J182" s="11" t="str">
        <f t="shared" si="20"/>
        <v>IC.IV.030603</v>
      </c>
      <c r="K182" s="2" t="s">
        <v>11324</v>
      </c>
      <c r="L182" t="str">
        <f t="shared" si="21"/>
        <v>Square Wave Test performed</v>
      </c>
      <c r="M182" s="12" t="str">
        <f t="shared" si="22"/>
        <v>PI.IC.IV.030603.01</v>
      </c>
      <c r="N182" s="12"/>
      <c r="O182" s="12" t="str">
        <f t="shared" si="23"/>
        <v>PH.IC.IV.030603.01</v>
      </c>
      <c r="Q182" s="12" t="str">
        <f t="shared" si="24"/>
        <v>CL.IC.IV.030603.01</v>
      </c>
      <c r="R182" t="s">
        <v>9277</v>
      </c>
      <c r="S182">
        <v>818</v>
      </c>
    </row>
    <row r="183" spans="1:19" ht="15">
      <c r="A183" t="s">
        <v>5190</v>
      </c>
      <c r="C183" s="2" t="s">
        <v>9640</v>
      </c>
      <c r="E183" s="22" t="s">
        <v>6888</v>
      </c>
      <c r="F183" t="s">
        <v>4915</v>
      </c>
      <c r="G183" t="s">
        <v>5322</v>
      </c>
      <c r="H183" s="22" t="s">
        <v>7070</v>
      </c>
      <c r="I183" t="s">
        <v>4839</v>
      </c>
      <c r="J183" s="11" t="str">
        <f t="shared" si="20"/>
        <v>IC.IV.030604</v>
      </c>
      <c r="K183" s="2" t="s">
        <v>1192</v>
      </c>
      <c r="L183" t="str">
        <f t="shared" si="21"/>
        <v>Confirmed Square Wave test</v>
      </c>
      <c r="M183" s="12" t="str">
        <f t="shared" si="22"/>
        <v>PI.IC.IV.030604.01</v>
      </c>
      <c r="N183" s="12"/>
      <c r="O183" s="12" t="str">
        <f t="shared" si="23"/>
        <v>PH.IC.IV.030604.01</v>
      </c>
      <c r="Q183" s="12" t="str">
        <f t="shared" si="24"/>
        <v>CL.IC.IV.030604.01</v>
      </c>
      <c r="R183" t="s">
        <v>1141</v>
      </c>
      <c r="S183">
        <v>819</v>
      </c>
    </row>
    <row r="184" spans="1:19" ht="15">
      <c r="A184" t="s">
        <v>5190</v>
      </c>
      <c r="C184" s="2" t="s">
        <v>9640</v>
      </c>
      <c r="E184" s="22" t="s">
        <v>6888</v>
      </c>
      <c r="F184" t="s">
        <v>4915</v>
      </c>
      <c r="G184" t="s">
        <v>5323</v>
      </c>
      <c r="H184" s="22" t="s">
        <v>7071</v>
      </c>
      <c r="I184" t="s">
        <v>5257</v>
      </c>
      <c r="J184" s="11" t="str">
        <f t="shared" si="20"/>
        <v>IC.IV.030605</v>
      </c>
      <c r="K184" s="2" t="s">
        <v>1192</v>
      </c>
      <c r="L184" t="str">
        <f t="shared" si="21"/>
        <v>Square wave test done - damped</v>
      </c>
      <c r="M184" s="12" t="str">
        <f t="shared" si="22"/>
        <v>PI.IC.IV.030605.01</v>
      </c>
      <c r="N184" s="12"/>
      <c r="O184" s="12" t="str">
        <f t="shared" si="23"/>
        <v>PH.IC.IV.030605.01</v>
      </c>
      <c r="Q184" s="12" t="str">
        <f t="shared" si="24"/>
        <v>CL.IC.IV.030605.01</v>
      </c>
      <c r="R184" t="s">
        <v>9277</v>
      </c>
      <c r="S184">
        <v>829</v>
      </c>
    </row>
    <row r="185" spans="1:19" ht="15">
      <c r="A185" t="s">
        <v>5190</v>
      </c>
      <c r="C185" s="2" t="s">
        <v>946</v>
      </c>
      <c r="D185" t="s">
        <v>5293</v>
      </c>
      <c r="E185" s="22" t="s">
        <v>7284</v>
      </c>
      <c r="F185" t="s">
        <v>5258</v>
      </c>
      <c r="G185" t="s">
        <v>4842</v>
      </c>
      <c r="H185" s="22" t="s">
        <v>1396</v>
      </c>
      <c r="I185" t="s">
        <v>4842</v>
      </c>
      <c r="J185" s="11" t="str">
        <f t="shared" si="20"/>
        <v>IC.IV.030701</v>
      </c>
      <c r="K185" s="2" t="s">
        <v>11324</v>
      </c>
      <c r="L185" t="str">
        <f t="shared" si="21"/>
        <v>Labs</v>
      </c>
      <c r="M185" s="12" t="str">
        <f t="shared" si="22"/>
        <v>PI.IC.IV.030701.01</v>
      </c>
      <c r="N185" s="12"/>
      <c r="O185" s="12" t="str">
        <f t="shared" si="23"/>
        <v>PH.IC.IV.030701.01</v>
      </c>
      <c r="Q185" s="12" t="str">
        <f t="shared" si="24"/>
        <v>CL.IC.IV.030701.01</v>
      </c>
    </row>
    <row r="186" spans="1:19" ht="15">
      <c r="A186" t="s">
        <v>5190</v>
      </c>
      <c r="C186" s="2" t="s">
        <v>946</v>
      </c>
      <c r="E186" s="22" t="s">
        <v>7284</v>
      </c>
      <c r="F186" t="s">
        <v>5258</v>
      </c>
      <c r="G186" t="s">
        <v>4843</v>
      </c>
      <c r="H186" s="22" t="s">
        <v>1398</v>
      </c>
      <c r="I186" t="s">
        <v>4844</v>
      </c>
      <c r="J186" s="11" t="str">
        <f t="shared" si="20"/>
        <v>IC.IV.030702</v>
      </c>
      <c r="K186" s="2" t="s">
        <v>11324</v>
      </c>
      <c r="L186" t="str">
        <f t="shared" si="21"/>
        <v>Vasopressor drips</v>
      </c>
      <c r="M186" s="12" t="str">
        <f t="shared" si="22"/>
        <v>PI.IC.IV.030702.01</v>
      </c>
      <c r="N186" s="12"/>
      <c r="O186" s="12" t="str">
        <f t="shared" si="23"/>
        <v>PH.IC.IV.030702.01</v>
      </c>
      <c r="Q186" s="12" t="str">
        <f t="shared" si="24"/>
        <v>CL.IC.IV.030702.01</v>
      </c>
    </row>
    <row r="187" spans="1:19" ht="15">
      <c r="A187" t="s">
        <v>5190</v>
      </c>
      <c r="C187" s="2" t="s">
        <v>1202</v>
      </c>
      <c r="E187" s="22" t="s">
        <v>7284</v>
      </c>
      <c r="F187" t="s">
        <v>5258</v>
      </c>
      <c r="G187" t="s">
        <v>5118</v>
      </c>
      <c r="H187" s="22" t="s">
        <v>1400</v>
      </c>
      <c r="I187" t="s">
        <v>4846</v>
      </c>
      <c r="J187" s="11" t="str">
        <f t="shared" si="20"/>
        <v>IC.IV.030703</v>
      </c>
      <c r="K187" s="2" t="s">
        <v>1192</v>
      </c>
      <c r="L187" t="str">
        <f t="shared" si="21"/>
        <v>Postoperative (24 hr)</v>
      </c>
      <c r="M187" s="12" t="str">
        <f t="shared" si="22"/>
        <v>PI.IC.IV.030703.01</v>
      </c>
      <c r="N187" s="12"/>
      <c r="O187" s="12" t="str">
        <f t="shared" si="23"/>
        <v>PH.IC.IV.030703.01</v>
      </c>
      <c r="Q187" s="12" t="str">
        <f t="shared" si="24"/>
        <v>CL.IC.IV.030703.01</v>
      </c>
    </row>
    <row r="188" spans="1:19" ht="15">
      <c r="A188" t="s">
        <v>5190</v>
      </c>
      <c r="C188" s="2" t="s">
        <v>1202</v>
      </c>
      <c r="E188" s="22" t="s">
        <v>7284</v>
      </c>
      <c r="F188" t="s">
        <v>5258</v>
      </c>
      <c r="G188" t="s">
        <v>4847</v>
      </c>
      <c r="H188" s="22" t="s">
        <v>1402</v>
      </c>
      <c r="I188" t="s">
        <v>5119</v>
      </c>
      <c r="J188" s="11" t="str">
        <f t="shared" si="20"/>
        <v>IC.IV.030704</v>
      </c>
      <c r="K188" s="2" t="s">
        <v>1192</v>
      </c>
      <c r="L188" t="str">
        <f t="shared" si="21"/>
        <v>Blood pressure monitor</v>
      </c>
      <c r="M188" s="12" t="str">
        <f t="shared" si="22"/>
        <v>PI.IC.IV.030704.01</v>
      </c>
      <c r="N188" s="12"/>
      <c r="O188" s="12" t="str">
        <f t="shared" si="23"/>
        <v>PH.IC.IV.030704.01</v>
      </c>
      <c r="Q188" s="12" t="str">
        <f t="shared" si="24"/>
        <v>CL.IC.IV.030704.01</v>
      </c>
    </row>
    <row r="189" spans="1:19" ht="15">
      <c r="A189" t="s">
        <v>5190</v>
      </c>
      <c r="C189" s="2" t="s">
        <v>1202</v>
      </c>
      <c r="E189" s="22" t="s">
        <v>7284</v>
      </c>
      <c r="F189" t="s">
        <v>5258</v>
      </c>
      <c r="G189" t="s">
        <v>2971</v>
      </c>
      <c r="H189" s="22" t="s">
        <v>1404</v>
      </c>
      <c r="I189" t="s">
        <v>930</v>
      </c>
      <c r="J189" s="11" t="str">
        <f t="shared" si="20"/>
        <v>IC.IV.030705</v>
      </c>
      <c r="K189" s="2" t="s">
        <v>1192</v>
      </c>
      <c r="L189" t="str">
        <f t="shared" si="21"/>
        <v>Other: specify</v>
      </c>
      <c r="M189" s="12" t="str">
        <f t="shared" si="22"/>
        <v>PI.IC.IV.030705.01</v>
      </c>
      <c r="N189" s="12"/>
      <c r="O189" s="12" t="str">
        <f t="shared" si="23"/>
        <v>PH.IC.IV.030705.01</v>
      </c>
      <c r="Q189" s="12" t="str">
        <f t="shared" si="24"/>
        <v>CL.IC.IV.030705.01</v>
      </c>
    </row>
    <row r="190" spans="1:19" ht="15">
      <c r="A190" t="s">
        <v>5190</v>
      </c>
      <c r="C190" s="2" t="s">
        <v>1202</v>
      </c>
      <c r="E190" s="22" t="s">
        <v>7284</v>
      </c>
      <c r="F190" t="s">
        <v>5258</v>
      </c>
      <c r="G190" t="s">
        <v>4924</v>
      </c>
      <c r="H190" s="22" t="s">
        <v>6888</v>
      </c>
      <c r="I190" t="s">
        <v>4925</v>
      </c>
      <c r="J190" s="11" t="str">
        <f t="shared" si="20"/>
        <v>IC.IV.030706</v>
      </c>
      <c r="K190" s="2" t="s">
        <v>1192</v>
      </c>
      <c r="L190" t="str">
        <f t="shared" si="21"/>
        <v>Hemodynamic support</v>
      </c>
      <c r="M190" s="12" t="str">
        <f t="shared" si="22"/>
        <v>PI.IC.IV.030706.01</v>
      </c>
      <c r="N190" s="12"/>
      <c r="O190" s="12" t="str">
        <f t="shared" si="23"/>
        <v>PH.IC.IV.030706.01</v>
      </c>
      <c r="Q190" s="12" t="str">
        <f t="shared" si="24"/>
        <v>CL.IC.IV.030706.01</v>
      </c>
      <c r="R190" t="s">
        <v>1282</v>
      </c>
      <c r="S190">
        <v>820</v>
      </c>
    </row>
    <row r="191" spans="1:19" ht="15">
      <c r="A191" t="s">
        <v>5190</v>
      </c>
      <c r="C191" s="2" t="s">
        <v>9640</v>
      </c>
      <c r="D191" t="s">
        <v>5457</v>
      </c>
      <c r="E191" s="22" t="s">
        <v>10093</v>
      </c>
      <c r="F191" t="s">
        <v>5173</v>
      </c>
      <c r="G191" t="s">
        <v>4927</v>
      </c>
      <c r="H191" s="22" t="s">
        <v>1396</v>
      </c>
      <c r="I191" t="s">
        <v>2687</v>
      </c>
      <c r="J191" s="11" t="str">
        <f t="shared" si="20"/>
        <v>IC.IV.030801</v>
      </c>
      <c r="K191" s="2" t="s">
        <v>11324</v>
      </c>
      <c r="L191" t="str">
        <f t="shared" si="21"/>
        <v>No redness, pain or swelling</v>
      </c>
      <c r="M191" s="12" t="str">
        <f t="shared" si="22"/>
        <v>PI.IC.IV.030801.01</v>
      </c>
      <c r="N191" s="12"/>
      <c r="O191" s="12" t="str">
        <f t="shared" si="23"/>
        <v>PH.IC.IV.030801.01</v>
      </c>
      <c r="Q191" s="12" t="str">
        <f t="shared" si="24"/>
        <v>CL.IC.IV.030801.01</v>
      </c>
    </row>
    <row r="192" spans="1:19" ht="15">
      <c r="A192" t="s">
        <v>5190</v>
      </c>
      <c r="C192" s="2" t="s">
        <v>946</v>
      </c>
      <c r="E192" s="22" t="s">
        <v>10093</v>
      </c>
      <c r="F192" t="s">
        <v>5173</v>
      </c>
      <c r="G192" t="s">
        <v>4938</v>
      </c>
      <c r="H192" s="22" t="s">
        <v>1398</v>
      </c>
      <c r="I192" t="s">
        <v>5091</v>
      </c>
      <c r="J192" s="11" t="str">
        <f t="shared" si="20"/>
        <v>IC.IV.030802</v>
      </c>
      <c r="K192" s="2" t="s">
        <v>11324</v>
      </c>
      <c r="L192" t="str">
        <f t="shared" si="21"/>
        <v>Dressing dry and intact</v>
      </c>
      <c r="M192" s="12" t="str">
        <f t="shared" si="22"/>
        <v>PI.IC.IV.030802.01</v>
      </c>
      <c r="N192" s="12"/>
      <c r="O192" s="12" t="str">
        <f t="shared" si="23"/>
        <v>PH.IC.IV.030802.01</v>
      </c>
      <c r="Q192" s="12" t="str">
        <f t="shared" si="24"/>
        <v>CL.IC.IV.030802.01</v>
      </c>
    </row>
    <row r="193" spans="1:17" ht="15">
      <c r="A193" t="s">
        <v>5190</v>
      </c>
      <c r="C193" s="2" t="s">
        <v>946</v>
      </c>
      <c r="E193" s="22" t="s">
        <v>10093</v>
      </c>
      <c r="F193" t="s">
        <v>5173</v>
      </c>
      <c r="G193" t="s">
        <v>5092</v>
      </c>
      <c r="H193" s="22" t="s">
        <v>1400</v>
      </c>
      <c r="I193" t="s">
        <v>5093</v>
      </c>
      <c r="J193" s="11" t="str">
        <f t="shared" si="20"/>
        <v>IC.IV.030803</v>
      </c>
      <c r="K193" s="2" t="s">
        <v>11324</v>
      </c>
      <c r="L193" t="str">
        <f t="shared" si="21"/>
        <v>Non tender</v>
      </c>
      <c r="M193" s="12" t="str">
        <f t="shared" si="22"/>
        <v>PI.IC.IV.030803.01</v>
      </c>
      <c r="N193" s="12"/>
      <c r="O193" s="12" t="str">
        <f t="shared" si="23"/>
        <v>PH.IC.IV.030803.01</v>
      </c>
      <c r="Q193" s="12" t="str">
        <f t="shared" si="24"/>
        <v>CL.IC.IV.030803.01</v>
      </c>
    </row>
    <row r="194" spans="1:17" ht="15">
      <c r="A194" t="s">
        <v>5190</v>
      </c>
      <c r="C194" s="2" t="s">
        <v>9640</v>
      </c>
      <c r="E194" s="22" t="s">
        <v>10093</v>
      </c>
      <c r="F194" t="s">
        <v>5173</v>
      </c>
      <c r="G194" t="s">
        <v>1531</v>
      </c>
      <c r="H194" s="22" t="s">
        <v>1402</v>
      </c>
      <c r="I194" t="s">
        <v>1531</v>
      </c>
      <c r="J194" s="11" t="str">
        <f t="shared" si="20"/>
        <v>IC.IV.030804</v>
      </c>
      <c r="K194" s="2" t="s">
        <v>11324</v>
      </c>
      <c r="L194" t="str">
        <f t="shared" si="21"/>
        <v>Erythema</v>
      </c>
      <c r="M194" s="12" t="str">
        <f t="shared" si="22"/>
        <v>PI.IC.IV.030804.01</v>
      </c>
      <c r="N194" s="12"/>
      <c r="O194" s="12" t="str">
        <f t="shared" si="23"/>
        <v>PH.IC.IV.030804.01</v>
      </c>
      <c r="Q194" s="12" t="str">
        <f t="shared" si="24"/>
        <v>CL.IC.IV.030804.01</v>
      </c>
    </row>
    <row r="195" spans="1:17" ht="15">
      <c r="A195" t="s">
        <v>5190</v>
      </c>
      <c r="C195" s="2" t="s">
        <v>9640</v>
      </c>
      <c r="E195" s="22" t="s">
        <v>10093</v>
      </c>
      <c r="F195" t="s">
        <v>5173</v>
      </c>
      <c r="G195" t="s">
        <v>5094</v>
      </c>
      <c r="H195" s="22" t="s">
        <v>1404</v>
      </c>
      <c r="I195" t="s">
        <v>1562</v>
      </c>
      <c r="J195" s="11" t="str">
        <f t="shared" si="20"/>
        <v>IC.IV.030805</v>
      </c>
      <c r="K195" s="2" t="s">
        <v>11324</v>
      </c>
      <c r="L195" t="str">
        <f t="shared" si="21"/>
        <v>Ecchymosis</v>
      </c>
      <c r="M195" s="12" t="str">
        <f t="shared" si="22"/>
        <v>PI.IC.IV.030805.01</v>
      </c>
      <c r="N195" s="12"/>
      <c r="O195" s="12" t="str">
        <f t="shared" si="23"/>
        <v>PH.IC.IV.030805.01</v>
      </c>
      <c r="Q195" s="12" t="str">
        <f t="shared" si="24"/>
        <v>CL.IC.IV.030805.01</v>
      </c>
    </row>
    <row r="196" spans="1:17" ht="15">
      <c r="A196" t="s">
        <v>5190</v>
      </c>
      <c r="C196" s="2" t="s">
        <v>946</v>
      </c>
      <c r="E196" s="22" t="s">
        <v>10093</v>
      </c>
      <c r="F196" t="s">
        <v>5173</v>
      </c>
      <c r="G196" t="s">
        <v>1539</v>
      </c>
      <c r="H196" s="22" t="s">
        <v>1406</v>
      </c>
      <c r="I196" t="s">
        <v>2346</v>
      </c>
      <c r="J196" s="11" t="str">
        <f t="shared" si="20"/>
        <v>IC.IV.030806</v>
      </c>
      <c r="K196" s="2" t="s">
        <v>11324</v>
      </c>
      <c r="L196" t="str">
        <f t="shared" si="21"/>
        <v>Tenderness</v>
      </c>
      <c r="M196" s="12" t="str">
        <f t="shared" si="22"/>
        <v>PI.IC.IV.030806.01</v>
      </c>
      <c r="N196" s="12"/>
      <c r="O196" s="12" t="str">
        <f t="shared" si="23"/>
        <v>PH.IC.IV.030806.01</v>
      </c>
      <c r="Q196" s="12" t="str">
        <f t="shared" si="24"/>
        <v>CL.IC.IV.030806.01</v>
      </c>
    </row>
    <row r="197" spans="1:17" ht="15">
      <c r="A197" t="s">
        <v>5190</v>
      </c>
      <c r="C197" s="2" t="s">
        <v>946</v>
      </c>
      <c r="E197" s="22" t="s">
        <v>10093</v>
      </c>
      <c r="F197" t="s">
        <v>5173</v>
      </c>
      <c r="G197" t="s">
        <v>1541</v>
      </c>
      <c r="H197" s="22" t="s">
        <v>1419</v>
      </c>
      <c r="I197" t="s">
        <v>1541</v>
      </c>
      <c r="J197" s="11" t="str">
        <f t="shared" si="20"/>
        <v>IC.IV.030807</v>
      </c>
      <c r="K197" s="2" t="s">
        <v>11324</v>
      </c>
      <c r="L197" t="str">
        <f t="shared" si="21"/>
        <v>Swelling</v>
      </c>
      <c r="M197" s="12" t="str">
        <f t="shared" si="22"/>
        <v>PI.IC.IV.030807.01</v>
      </c>
      <c r="N197" s="12"/>
      <c r="O197" s="12" t="str">
        <f t="shared" si="23"/>
        <v>PH.IC.IV.030807.01</v>
      </c>
      <c r="Q197" s="12" t="str">
        <f t="shared" si="24"/>
        <v>CL.IC.IV.030807.01</v>
      </c>
    </row>
    <row r="198" spans="1:17" ht="15">
      <c r="A198" t="s">
        <v>5190</v>
      </c>
      <c r="C198" s="2" t="s">
        <v>9640</v>
      </c>
      <c r="E198" s="22" t="s">
        <v>10093</v>
      </c>
      <c r="F198" t="s">
        <v>5173</v>
      </c>
      <c r="G198" t="s">
        <v>1533</v>
      </c>
      <c r="H198" s="22" t="s">
        <v>1550</v>
      </c>
      <c r="I198" t="s">
        <v>5174</v>
      </c>
      <c r="J198" s="11" t="str">
        <f t="shared" ref="J198:J262" si="25">CONCATENATE("IC.IV.",C198,E198,H198)</f>
        <v>IC.IV.030808</v>
      </c>
      <c r="K198" s="2" t="s">
        <v>11324</v>
      </c>
      <c r="L198" t="str">
        <f t="shared" ref="L198:L262" si="26">G198</f>
        <v>Hematoma</v>
      </c>
      <c r="M198" s="12" t="str">
        <f t="shared" ref="M198:M262" si="27">CONCATENATE("PI.",J198,".",K198)</f>
        <v>PI.IC.IV.030808.01</v>
      </c>
      <c r="N198" s="12"/>
      <c r="O198" s="12" t="str">
        <f t="shared" ref="O198:O262" si="28">CONCATENATE("PH.",J198,".",K198)</f>
        <v>PH.IC.IV.030808.01</v>
      </c>
      <c r="Q198" s="12" t="str">
        <f t="shared" ref="Q198:Q262" si="29">CONCATENATE("CL.",J198,".",K198)</f>
        <v>CL.IC.IV.030808.01</v>
      </c>
    </row>
    <row r="199" spans="1:17" ht="15">
      <c r="A199" t="s">
        <v>5190</v>
      </c>
      <c r="C199" s="2" t="s">
        <v>1202</v>
      </c>
      <c r="E199" s="22" t="s">
        <v>10093</v>
      </c>
      <c r="F199" t="s">
        <v>5173</v>
      </c>
      <c r="G199" t="s">
        <v>200</v>
      </c>
      <c r="H199" s="22" t="s">
        <v>1551</v>
      </c>
      <c r="I199" t="s">
        <v>5095</v>
      </c>
      <c r="J199" s="11" t="str">
        <f t="shared" si="25"/>
        <v>IC.IV.030809</v>
      </c>
      <c r="K199" s="2" t="s">
        <v>1192</v>
      </c>
      <c r="L199" t="str">
        <f t="shared" si="26"/>
        <v>Phlebitis</v>
      </c>
      <c r="M199" s="12" t="str">
        <f t="shared" si="27"/>
        <v>PI.IC.IV.030809.01</v>
      </c>
      <c r="N199" s="12"/>
      <c r="O199" s="12" t="str">
        <f t="shared" si="28"/>
        <v>PH.IC.IV.030809.01</v>
      </c>
      <c r="Q199" s="12" t="str">
        <f t="shared" si="29"/>
        <v>CL.IC.IV.030809.01</v>
      </c>
    </row>
    <row r="200" spans="1:17" ht="15">
      <c r="A200" t="s">
        <v>5190</v>
      </c>
      <c r="C200" s="2" t="s">
        <v>9640</v>
      </c>
      <c r="E200" s="22" t="s">
        <v>10093</v>
      </c>
      <c r="F200" t="s">
        <v>5173</v>
      </c>
      <c r="G200" t="s">
        <v>5238</v>
      </c>
      <c r="H200" s="22" t="s">
        <v>1571</v>
      </c>
      <c r="I200" t="s">
        <v>1635</v>
      </c>
      <c r="J200" s="11" t="str">
        <f t="shared" si="25"/>
        <v>IC.IV.030810</v>
      </c>
      <c r="K200" s="2" t="s">
        <v>11324</v>
      </c>
      <c r="L200" t="str">
        <f t="shared" si="26"/>
        <v>Serosanguineous discharge</v>
      </c>
      <c r="M200" s="12" t="str">
        <f t="shared" si="27"/>
        <v>PI.IC.IV.030810.01</v>
      </c>
      <c r="N200" s="12"/>
      <c r="O200" s="12" t="str">
        <f t="shared" si="28"/>
        <v>PH.IC.IV.030810.01</v>
      </c>
      <c r="Q200" s="12" t="str">
        <f t="shared" si="29"/>
        <v>CL.IC.IV.030810.01</v>
      </c>
    </row>
    <row r="201" spans="1:17" ht="15">
      <c r="A201" t="s">
        <v>5190</v>
      </c>
      <c r="C201" s="2" t="s">
        <v>9640</v>
      </c>
      <c r="E201" s="22" t="s">
        <v>10093</v>
      </c>
      <c r="F201" t="s">
        <v>5173</v>
      </c>
      <c r="G201" t="s">
        <v>5239</v>
      </c>
      <c r="H201" s="22" t="s">
        <v>1298</v>
      </c>
      <c r="I201" t="s">
        <v>1637</v>
      </c>
      <c r="J201" s="11" t="str">
        <f t="shared" si="25"/>
        <v>IC.IV.030811</v>
      </c>
      <c r="K201" s="2" t="s">
        <v>11324</v>
      </c>
      <c r="L201" t="str">
        <f t="shared" si="26"/>
        <v>Serous discharge</v>
      </c>
      <c r="M201" s="12" t="str">
        <f t="shared" si="27"/>
        <v>PI.IC.IV.030811.01</v>
      </c>
      <c r="N201" s="12"/>
      <c r="O201" s="12" t="str">
        <f t="shared" si="28"/>
        <v>PH.IC.IV.030811.01</v>
      </c>
      <c r="Q201" s="12" t="str">
        <f t="shared" si="29"/>
        <v>CL.IC.IV.030811.01</v>
      </c>
    </row>
    <row r="202" spans="1:17" ht="15">
      <c r="A202" t="s">
        <v>5190</v>
      </c>
      <c r="C202" s="2" t="s">
        <v>9640</v>
      </c>
      <c r="E202" s="22" t="s">
        <v>10093</v>
      </c>
      <c r="F202" t="s">
        <v>5173</v>
      </c>
      <c r="G202" t="s">
        <v>5240</v>
      </c>
      <c r="H202" s="22" t="s">
        <v>1299</v>
      </c>
      <c r="I202" t="s">
        <v>1643</v>
      </c>
      <c r="J202" s="11" t="str">
        <f t="shared" si="25"/>
        <v>IC.IV.030812</v>
      </c>
      <c r="K202" s="2" t="s">
        <v>11324</v>
      </c>
      <c r="L202" t="str">
        <f t="shared" si="26"/>
        <v>Purulent discharge</v>
      </c>
      <c r="M202" s="12" t="str">
        <f t="shared" si="27"/>
        <v>PI.IC.IV.030812.01</v>
      </c>
      <c r="N202" s="12"/>
      <c r="O202" s="12" t="str">
        <f t="shared" si="28"/>
        <v>PH.IC.IV.030812.01</v>
      </c>
      <c r="Q202" s="12" t="str">
        <f t="shared" si="29"/>
        <v>CL.IC.IV.030812.01</v>
      </c>
    </row>
    <row r="203" spans="1:17" ht="15">
      <c r="A203" t="s">
        <v>5190</v>
      </c>
      <c r="C203" s="2" t="s">
        <v>9640</v>
      </c>
      <c r="E203" s="22" t="s">
        <v>10093</v>
      </c>
      <c r="F203" t="s">
        <v>5173</v>
      </c>
      <c r="G203" t="s">
        <v>5241</v>
      </c>
      <c r="H203" s="22" t="s">
        <v>1300</v>
      </c>
      <c r="I203" t="s">
        <v>1224</v>
      </c>
      <c r="J203" s="11" t="str">
        <f t="shared" si="25"/>
        <v>IC.IV.030813</v>
      </c>
      <c r="K203" s="2" t="s">
        <v>11324</v>
      </c>
      <c r="L203" t="str">
        <f t="shared" si="26"/>
        <v>Unable to assess due to drsg</v>
      </c>
      <c r="M203" s="12" t="str">
        <f t="shared" si="27"/>
        <v>PI.IC.IV.030813.01</v>
      </c>
      <c r="N203" s="12"/>
      <c r="O203" s="12" t="str">
        <f t="shared" si="28"/>
        <v>PH.IC.IV.030813.01</v>
      </c>
      <c r="Q203" s="12" t="str">
        <f t="shared" si="29"/>
        <v>CL.IC.IV.030813.01</v>
      </c>
    </row>
    <row r="204" spans="1:17" ht="15">
      <c r="A204" t="s">
        <v>5190</v>
      </c>
      <c r="C204" s="2" t="s">
        <v>1202</v>
      </c>
      <c r="D204" t="s">
        <v>5237</v>
      </c>
      <c r="E204" s="22" t="s">
        <v>10095</v>
      </c>
      <c r="F204" t="s">
        <v>5418</v>
      </c>
      <c r="G204" t="s">
        <v>5243</v>
      </c>
      <c r="H204" s="22" t="s">
        <v>1396</v>
      </c>
      <c r="I204" t="s">
        <v>1001</v>
      </c>
      <c r="J204" s="11" t="str">
        <f t="shared" si="25"/>
        <v>IC.IV.030901</v>
      </c>
      <c r="K204" s="2" t="s">
        <v>1192</v>
      </c>
      <c r="L204" t="str">
        <f t="shared" si="26"/>
        <v>None needed</v>
      </c>
      <c r="M204" s="12" t="str">
        <f t="shared" si="27"/>
        <v>PI.IC.IV.030901.01</v>
      </c>
      <c r="N204" s="12"/>
      <c r="O204" s="12" t="str">
        <f t="shared" si="28"/>
        <v>PH.IC.IV.030901.01</v>
      </c>
      <c r="Q204" s="12" t="str">
        <f t="shared" si="29"/>
        <v>CL.IC.IV.030901.01</v>
      </c>
    </row>
    <row r="205" spans="1:17" ht="15">
      <c r="A205" t="s">
        <v>5190</v>
      </c>
      <c r="C205" s="2" t="s">
        <v>9640</v>
      </c>
      <c r="E205" s="22" t="s">
        <v>10095</v>
      </c>
      <c r="F205" t="s">
        <v>5418</v>
      </c>
      <c r="G205" t="s">
        <v>5244</v>
      </c>
      <c r="H205" s="22" t="s">
        <v>1398</v>
      </c>
      <c r="I205" t="s">
        <v>1811</v>
      </c>
      <c r="J205" s="11" t="str">
        <f t="shared" si="25"/>
        <v>IC.IV.030902</v>
      </c>
      <c r="K205" s="2" t="s">
        <v>11324</v>
      </c>
      <c r="L205" t="str">
        <f t="shared" si="26"/>
        <v>Changed site</v>
      </c>
      <c r="M205" s="12" t="str">
        <f t="shared" si="27"/>
        <v>PI.IC.IV.030902.01</v>
      </c>
      <c r="N205" s="12"/>
      <c r="O205" s="12" t="str">
        <f t="shared" si="28"/>
        <v>PH.IC.IV.030902.01</v>
      </c>
      <c r="Q205" s="12" t="str">
        <f t="shared" si="29"/>
        <v>CL.IC.IV.030902.01</v>
      </c>
    </row>
    <row r="206" spans="1:17" ht="15">
      <c r="A206" t="s">
        <v>5190</v>
      </c>
      <c r="C206" s="2" t="s">
        <v>9640</v>
      </c>
      <c r="E206" s="22" t="s">
        <v>10095</v>
      </c>
      <c r="F206" t="s">
        <v>5418</v>
      </c>
      <c r="G206" t="s">
        <v>5102</v>
      </c>
      <c r="H206" s="22" t="s">
        <v>1400</v>
      </c>
      <c r="I206" t="s">
        <v>5103</v>
      </c>
      <c r="J206" s="11" t="str">
        <f t="shared" si="25"/>
        <v>IC.IV.030903</v>
      </c>
      <c r="K206" s="2" t="s">
        <v>11324</v>
      </c>
      <c r="L206" t="str">
        <f t="shared" si="26"/>
        <v>Elevated extremity</v>
      </c>
      <c r="M206" s="12" t="str">
        <f t="shared" si="27"/>
        <v>PI.IC.IV.030903.01</v>
      </c>
      <c r="N206" s="12"/>
      <c r="O206" s="12" t="str">
        <f t="shared" si="28"/>
        <v>PH.IC.IV.030903.01</v>
      </c>
      <c r="Q206" s="12" t="str">
        <f t="shared" si="29"/>
        <v>CL.IC.IV.030903.01</v>
      </c>
    </row>
    <row r="207" spans="1:17" ht="15">
      <c r="A207" t="s">
        <v>5190</v>
      </c>
      <c r="C207" s="2" t="s">
        <v>9640</v>
      </c>
      <c r="E207" s="22" t="s">
        <v>10095</v>
      </c>
      <c r="F207" t="s">
        <v>5418</v>
      </c>
      <c r="G207" t="s">
        <v>5104</v>
      </c>
      <c r="H207" s="22" t="s">
        <v>1402</v>
      </c>
      <c r="I207" t="s">
        <v>4929</v>
      </c>
      <c r="J207" s="11" t="str">
        <f t="shared" si="25"/>
        <v>IC.IV.030904</v>
      </c>
      <c r="K207" s="2" t="s">
        <v>11324</v>
      </c>
      <c r="L207" t="str">
        <f t="shared" si="26"/>
        <v>Warm compress</v>
      </c>
      <c r="M207" s="12" t="str">
        <f t="shared" si="27"/>
        <v>PI.IC.IV.030904.01</v>
      </c>
      <c r="N207" s="12"/>
      <c r="O207" s="12" t="str">
        <f t="shared" si="28"/>
        <v>PH.IC.IV.030904.01</v>
      </c>
      <c r="Q207" s="12" t="str">
        <f t="shared" si="29"/>
        <v>CL.IC.IV.030904.01</v>
      </c>
    </row>
    <row r="208" spans="1:17" ht="15">
      <c r="A208" t="s">
        <v>5190</v>
      </c>
      <c r="C208" s="2" t="s">
        <v>9640</v>
      </c>
      <c r="E208" s="22" t="s">
        <v>10095</v>
      </c>
      <c r="F208" t="s">
        <v>5418</v>
      </c>
      <c r="G208" t="s">
        <v>1582</v>
      </c>
      <c r="H208" s="22" t="s">
        <v>1404</v>
      </c>
      <c r="I208" t="s">
        <v>5419</v>
      </c>
      <c r="J208" s="11" t="str">
        <f t="shared" si="25"/>
        <v>IC.IV.030905</v>
      </c>
      <c r="K208" s="2" t="s">
        <v>11324</v>
      </c>
      <c r="L208" t="str">
        <f t="shared" si="26"/>
        <v>Discontinue</v>
      </c>
      <c r="M208" s="12" t="str">
        <f t="shared" si="27"/>
        <v>PI.IC.IV.030905.01</v>
      </c>
      <c r="N208" s="12"/>
      <c r="O208" s="12" t="str">
        <f t="shared" si="28"/>
        <v>PH.IC.IV.030905.01</v>
      </c>
      <c r="Q208" s="12" t="str">
        <f t="shared" si="29"/>
        <v>CL.IC.IV.030905.01</v>
      </c>
    </row>
    <row r="209" spans="1:25" ht="15">
      <c r="A209" t="s">
        <v>5190</v>
      </c>
      <c r="C209" s="2" t="s">
        <v>9640</v>
      </c>
      <c r="E209" s="22" t="s">
        <v>10095</v>
      </c>
      <c r="F209" t="s">
        <v>5418</v>
      </c>
      <c r="G209" t="s">
        <v>2971</v>
      </c>
      <c r="H209" s="22" t="s">
        <v>1406</v>
      </c>
      <c r="I209" t="s">
        <v>930</v>
      </c>
      <c r="J209" s="11" t="str">
        <f t="shared" si="25"/>
        <v>IC.IV.030906</v>
      </c>
      <c r="K209" s="2" t="s">
        <v>11324</v>
      </c>
      <c r="L209" t="str">
        <f t="shared" si="26"/>
        <v>Other: specify</v>
      </c>
      <c r="M209" s="12" t="str">
        <f t="shared" si="27"/>
        <v>PI.IC.IV.030906.01</v>
      </c>
      <c r="N209" s="12"/>
      <c r="O209" s="12" t="str">
        <f t="shared" si="28"/>
        <v>PH.IC.IV.030906.01</v>
      </c>
      <c r="Q209" s="12" t="str">
        <f t="shared" si="29"/>
        <v>CL.IC.IV.030906.01</v>
      </c>
    </row>
    <row r="210" spans="1:25" ht="15">
      <c r="A210" t="s">
        <v>5190</v>
      </c>
      <c r="C210" s="2" t="s">
        <v>9640</v>
      </c>
      <c r="D210" t="s">
        <v>5578</v>
      </c>
      <c r="E210" s="22" t="s">
        <v>10905</v>
      </c>
      <c r="F210" t="s">
        <v>5426</v>
      </c>
      <c r="G210" t="s">
        <v>5107</v>
      </c>
      <c r="H210" s="22" t="s">
        <v>1396</v>
      </c>
      <c r="I210" t="s">
        <v>1772</v>
      </c>
      <c r="J210" s="11" t="str">
        <f t="shared" si="25"/>
        <v>IC.IV.031001</v>
      </c>
      <c r="K210" s="2" t="s">
        <v>11324</v>
      </c>
      <c r="L210" t="str">
        <f t="shared" si="26"/>
        <v>Securement device</v>
      </c>
      <c r="M210" s="12" t="str">
        <f t="shared" si="27"/>
        <v>PI.IC.IV.031001.01</v>
      </c>
      <c r="N210" s="12"/>
      <c r="O210" s="12" t="str">
        <f t="shared" si="28"/>
        <v>PH.IC.IV.031001.01</v>
      </c>
      <c r="Q210" s="12" t="str">
        <f t="shared" si="29"/>
        <v>CL.IC.IV.031001.01</v>
      </c>
    </row>
    <row r="211" spans="1:25" ht="15">
      <c r="A211" t="s">
        <v>5190</v>
      </c>
      <c r="C211" s="2" t="s">
        <v>9640</v>
      </c>
      <c r="E211" s="22" t="s">
        <v>10905</v>
      </c>
      <c r="F211" t="s">
        <v>5426</v>
      </c>
      <c r="G211" t="s">
        <v>5271</v>
      </c>
      <c r="H211" s="22" t="s">
        <v>1398</v>
      </c>
      <c r="I211" t="s">
        <v>3200</v>
      </c>
      <c r="J211" s="11" t="str">
        <f t="shared" si="25"/>
        <v>IC.IV.031002</v>
      </c>
      <c r="K211" s="2" t="s">
        <v>11324</v>
      </c>
      <c r="L211" t="str">
        <f t="shared" si="26"/>
        <v>Sterile Tape</v>
      </c>
      <c r="M211" s="12" t="str">
        <f t="shared" si="27"/>
        <v>PI.IC.IV.031002.01</v>
      </c>
      <c r="N211" s="12"/>
      <c r="O211" s="12" t="str">
        <f t="shared" si="28"/>
        <v>PH.IC.IV.031002.01</v>
      </c>
      <c r="Q211" s="12" t="str">
        <f t="shared" si="29"/>
        <v>CL.IC.IV.031002.01</v>
      </c>
    </row>
    <row r="212" spans="1:25" ht="15">
      <c r="A212" t="s">
        <v>5190</v>
      </c>
      <c r="C212" s="2" t="s">
        <v>9640</v>
      </c>
      <c r="E212" s="22" t="s">
        <v>10905</v>
      </c>
      <c r="F212" t="s">
        <v>5426</v>
      </c>
      <c r="G212" t="s">
        <v>3343</v>
      </c>
      <c r="H212" s="22" t="s">
        <v>1400</v>
      </c>
      <c r="I212" t="s">
        <v>3343</v>
      </c>
      <c r="J212" s="11" t="str">
        <f t="shared" si="25"/>
        <v>IC.IV.031003</v>
      </c>
      <c r="K212" s="2" t="s">
        <v>11324</v>
      </c>
      <c r="L212" t="str">
        <f t="shared" si="26"/>
        <v>Suture</v>
      </c>
      <c r="M212" s="12" t="str">
        <f t="shared" si="27"/>
        <v>PI.IC.IV.031003.01</v>
      </c>
      <c r="N212" s="12"/>
      <c r="O212" s="12" t="str">
        <f t="shared" si="28"/>
        <v>PH.IC.IV.031003.01</v>
      </c>
      <c r="Q212" s="12" t="str">
        <f t="shared" si="29"/>
        <v>CL.IC.IV.031003.01</v>
      </c>
    </row>
    <row r="213" spans="1:25" ht="15">
      <c r="A213" t="s">
        <v>5190</v>
      </c>
      <c r="C213" s="2" t="s">
        <v>9640</v>
      </c>
      <c r="E213" s="22" t="s">
        <v>10905</v>
      </c>
      <c r="F213" t="s">
        <v>5426</v>
      </c>
      <c r="G213" t="s">
        <v>2971</v>
      </c>
      <c r="H213" s="22" t="s">
        <v>1402</v>
      </c>
      <c r="I213" t="s">
        <v>930</v>
      </c>
      <c r="J213" s="11" t="str">
        <f t="shared" si="25"/>
        <v>IC.IV.031004</v>
      </c>
      <c r="K213" s="2" t="s">
        <v>11324</v>
      </c>
      <c r="L213" t="str">
        <f t="shared" si="26"/>
        <v>Other: specify</v>
      </c>
      <c r="M213" s="12" t="str">
        <f t="shared" si="27"/>
        <v>PI.IC.IV.031004.01</v>
      </c>
      <c r="N213" s="12"/>
      <c r="O213" s="12" t="str">
        <f t="shared" si="28"/>
        <v>PH.IC.IV.031004.01</v>
      </c>
      <c r="Q213" s="12" t="str">
        <f t="shared" si="29"/>
        <v>CL.IC.IV.031004.01</v>
      </c>
    </row>
    <row r="214" spans="1:25" ht="15">
      <c r="A214" t="s">
        <v>5190</v>
      </c>
      <c r="C214" s="2" t="s">
        <v>9640</v>
      </c>
      <c r="E214" s="22" t="s">
        <v>10905</v>
      </c>
      <c r="F214" t="s">
        <v>5426</v>
      </c>
      <c r="G214" t="s">
        <v>5109</v>
      </c>
      <c r="H214" s="22" t="s">
        <v>7071</v>
      </c>
      <c r="J214" s="11" t="str">
        <f t="shared" si="25"/>
        <v>IC.IV.031005</v>
      </c>
      <c r="K214" s="2" t="s">
        <v>11324</v>
      </c>
      <c r="L214" t="str">
        <f t="shared" si="26"/>
        <v>Armboard placed for stabilization</v>
      </c>
      <c r="M214" s="12" t="str">
        <f t="shared" si="27"/>
        <v>PI.IC.IV.031005.01</v>
      </c>
      <c r="N214" s="12"/>
      <c r="O214" s="12" t="str">
        <f t="shared" si="28"/>
        <v>PH.IC.IV.031005.01</v>
      </c>
      <c r="Q214" s="12" t="str">
        <f t="shared" si="29"/>
        <v>CL.IC.IV.031005.01</v>
      </c>
      <c r="R214" t="s">
        <v>9277</v>
      </c>
      <c r="S214">
        <v>821</v>
      </c>
    </row>
    <row r="215" spans="1:25" ht="15">
      <c r="A215" t="s">
        <v>5190</v>
      </c>
      <c r="C215" s="2" t="s">
        <v>9640</v>
      </c>
      <c r="D215" t="s">
        <v>5358</v>
      </c>
      <c r="E215" s="22" t="s">
        <v>8048</v>
      </c>
      <c r="F215" t="s">
        <v>5272</v>
      </c>
      <c r="G215" t="s">
        <v>2772</v>
      </c>
      <c r="H215" s="22" t="s">
        <v>1396</v>
      </c>
      <c r="I215" t="s">
        <v>2772</v>
      </c>
      <c r="J215" s="11" t="str">
        <f t="shared" si="25"/>
        <v>IC.IV.031101</v>
      </c>
      <c r="K215" s="2" t="s">
        <v>11324</v>
      </c>
      <c r="L215" t="str">
        <f t="shared" si="26"/>
        <v>Patent</v>
      </c>
      <c r="M215" s="12" t="str">
        <f t="shared" si="27"/>
        <v>PI.IC.IV.031101.01</v>
      </c>
      <c r="N215" s="12"/>
      <c r="O215" s="12" t="str">
        <f t="shared" si="28"/>
        <v>PH.IC.IV.031101.01</v>
      </c>
      <c r="Q215" s="12" t="str">
        <f t="shared" si="29"/>
        <v>CL.IC.IV.031101.01</v>
      </c>
    </row>
    <row r="216" spans="1:25" ht="15">
      <c r="A216" t="s">
        <v>5190</v>
      </c>
      <c r="C216" s="2" t="s">
        <v>9640</v>
      </c>
      <c r="E216" s="22" t="s">
        <v>8048</v>
      </c>
      <c r="F216" t="s">
        <v>5272</v>
      </c>
      <c r="G216" t="s">
        <v>5111</v>
      </c>
      <c r="H216" s="22" t="s">
        <v>1398</v>
      </c>
      <c r="I216" t="s">
        <v>5112</v>
      </c>
      <c r="J216" s="11" t="str">
        <f t="shared" si="25"/>
        <v>IC.IV.031102</v>
      </c>
      <c r="K216" s="2" t="s">
        <v>11324</v>
      </c>
      <c r="L216" t="str">
        <f t="shared" si="26"/>
        <v>No blood return</v>
      </c>
      <c r="M216" s="12" t="str">
        <f t="shared" si="27"/>
        <v>PI.IC.IV.031102.01</v>
      </c>
      <c r="N216" s="12"/>
      <c r="O216" s="12" t="str">
        <f t="shared" si="28"/>
        <v>PH.IC.IV.031102.01</v>
      </c>
      <c r="Q216" s="12" t="str">
        <f t="shared" si="29"/>
        <v>CL.IC.IV.031102.01</v>
      </c>
    </row>
    <row r="217" spans="1:25" ht="15">
      <c r="A217" t="s">
        <v>5190</v>
      </c>
      <c r="C217" s="2" t="s">
        <v>9640</v>
      </c>
      <c r="E217" s="22" t="s">
        <v>8048</v>
      </c>
      <c r="F217" t="s">
        <v>5272</v>
      </c>
      <c r="G217" t="s">
        <v>5252</v>
      </c>
      <c r="H217" s="22" t="s">
        <v>1400</v>
      </c>
      <c r="I217" t="s">
        <v>5253</v>
      </c>
      <c r="J217" s="11" t="str">
        <f t="shared" si="25"/>
        <v>IC.IV.031103</v>
      </c>
      <c r="K217" s="2" t="s">
        <v>11324</v>
      </c>
      <c r="L217" t="str">
        <f t="shared" si="26"/>
        <v>Positional</v>
      </c>
      <c r="M217" s="12" t="str">
        <f t="shared" si="27"/>
        <v>PI.IC.IV.031103.01</v>
      </c>
      <c r="N217" s="12"/>
      <c r="O217" s="12" t="str">
        <f t="shared" si="28"/>
        <v>PH.IC.IV.031103.01</v>
      </c>
      <c r="Q217" s="12" t="str">
        <f t="shared" si="29"/>
        <v>CL.IC.IV.031103.01</v>
      </c>
    </row>
    <row r="218" spans="1:25" ht="15">
      <c r="A218" t="s">
        <v>5190</v>
      </c>
      <c r="C218" s="2" t="s">
        <v>9640</v>
      </c>
      <c r="E218" s="22" t="s">
        <v>8048</v>
      </c>
      <c r="F218" t="s">
        <v>5272</v>
      </c>
      <c r="G218" t="s">
        <v>3795</v>
      </c>
      <c r="H218" s="22" t="s">
        <v>1402</v>
      </c>
      <c r="I218" t="s">
        <v>5254</v>
      </c>
      <c r="J218" s="11" t="str">
        <f t="shared" si="25"/>
        <v>IC.IV.031104</v>
      </c>
      <c r="K218" s="2" t="s">
        <v>11324</v>
      </c>
      <c r="L218" t="str">
        <f t="shared" si="26"/>
        <v>Occluded</v>
      </c>
      <c r="M218" s="12" t="str">
        <f t="shared" si="27"/>
        <v>PI.IC.IV.031104.01</v>
      </c>
      <c r="N218" s="12"/>
      <c r="O218" s="12" t="str">
        <f t="shared" si="28"/>
        <v>PH.IC.IV.031104.01</v>
      </c>
      <c r="Q218" s="12" t="str">
        <f t="shared" si="29"/>
        <v>CL.IC.IV.031104.01</v>
      </c>
    </row>
    <row r="219" spans="1:25" ht="15">
      <c r="A219" t="s">
        <v>5190</v>
      </c>
      <c r="C219" s="2" t="s">
        <v>9640</v>
      </c>
      <c r="E219" s="22" t="s">
        <v>8048</v>
      </c>
      <c r="F219" t="s">
        <v>5272</v>
      </c>
      <c r="G219" t="s">
        <v>3102</v>
      </c>
      <c r="H219" s="22" t="s">
        <v>1404</v>
      </c>
      <c r="I219" t="s">
        <v>1583</v>
      </c>
      <c r="J219" s="11" t="str">
        <f t="shared" si="25"/>
        <v>IC.IV.031105</v>
      </c>
      <c r="K219" s="2" t="s">
        <v>11324</v>
      </c>
      <c r="L219" t="str">
        <f t="shared" si="26"/>
        <v>Discontinued</v>
      </c>
      <c r="M219" s="12" t="str">
        <f t="shared" si="27"/>
        <v>PI.IC.IV.031105.01</v>
      </c>
      <c r="N219" s="12"/>
      <c r="O219" s="12" t="str">
        <f t="shared" si="28"/>
        <v>PH.IC.IV.031105.01</v>
      </c>
      <c r="Q219" s="12" t="str">
        <f t="shared" si="29"/>
        <v>CL.IC.IV.031105.01</v>
      </c>
    </row>
    <row r="220" spans="1:25" ht="15">
      <c r="A220" t="s">
        <v>5190</v>
      </c>
      <c r="C220" s="2" t="s">
        <v>9640</v>
      </c>
      <c r="E220" s="22" t="s">
        <v>8048</v>
      </c>
      <c r="F220" t="s">
        <v>5272</v>
      </c>
      <c r="G220" t="s">
        <v>5175</v>
      </c>
      <c r="H220" s="22" t="s">
        <v>1406</v>
      </c>
      <c r="I220" t="s">
        <v>4071</v>
      </c>
      <c r="J220" s="11" t="str">
        <f t="shared" si="25"/>
        <v>IC.IV.031106</v>
      </c>
      <c r="K220" s="2" t="s">
        <v>11324</v>
      </c>
      <c r="L220" t="str">
        <f t="shared" si="26"/>
        <v>D/C due to blood stream infection</v>
      </c>
      <c r="M220" s="12" t="str">
        <f t="shared" si="27"/>
        <v>PI.IC.IV.031106.01</v>
      </c>
      <c r="N220" s="12"/>
      <c r="O220" s="12" t="str">
        <f t="shared" si="28"/>
        <v>PH.IC.IV.031106.01</v>
      </c>
      <c r="Q220" s="12" t="str">
        <f t="shared" si="29"/>
        <v>CL.IC.IV.031106.01</v>
      </c>
    </row>
    <row r="221" spans="1:25" ht="15">
      <c r="A221" t="s">
        <v>5190</v>
      </c>
      <c r="C221" s="2" t="s">
        <v>558</v>
      </c>
      <c r="E221" s="22" t="s">
        <v>11219</v>
      </c>
      <c r="F221" t="s">
        <v>370</v>
      </c>
      <c r="G221" t="s">
        <v>368</v>
      </c>
      <c r="H221" s="22" t="s">
        <v>932</v>
      </c>
      <c r="J221" s="11" t="str">
        <f t="shared" si="25"/>
        <v>IC.IV.031107</v>
      </c>
      <c r="K221" s="2" t="s">
        <v>11683</v>
      </c>
      <c r="L221" t="str">
        <f t="shared" si="26"/>
        <v>Self Discontinued</v>
      </c>
      <c r="M221" s="12" t="str">
        <f t="shared" si="27"/>
        <v>PI.IC.IV.031107.01</v>
      </c>
      <c r="N221" s="12"/>
      <c r="O221" s="12" t="str">
        <f t="shared" si="28"/>
        <v>PH.IC.IV.031107.01</v>
      </c>
      <c r="Q221" s="12" t="str">
        <f t="shared" si="29"/>
        <v>CL.IC.IV.031107.01</v>
      </c>
      <c r="X221" t="s">
        <v>613</v>
      </c>
      <c r="Y221">
        <v>1124</v>
      </c>
    </row>
    <row r="222" spans="1:25" ht="15">
      <c r="A222" t="s">
        <v>5190</v>
      </c>
      <c r="C222" s="2" t="s">
        <v>9640</v>
      </c>
      <c r="D222" t="s">
        <v>5320</v>
      </c>
      <c r="E222" s="22" t="s">
        <v>11023</v>
      </c>
      <c r="F222" t="s">
        <v>5273</v>
      </c>
      <c r="G222" t="s">
        <v>1799</v>
      </c>
      <c r="H222" s="22" t="s">
        <v>1396</v>
      </c>
      <c r="I222" t="s">
        <v>1579</v>
      </c>
      <c r="J222" s="11" t="str">
        <f t="shared" si="25"/>
        <v>IC.IV.031201</v>
      </c>
      <c r="K222" s="2" t="s">
        <v>11324</v>
      </c>
      <c r="L222" t="str">
        <f t="shared" si="26"/>
        <v>Tubing/system present on admit</v>
      </c>
      <c r="M222" s="12" t="str">
        <f t="shared" si="27"/>
        <v>PI.IC.IV.031201.01</v>
      </c>
      <c r="N222" s="12"/>
      <c r="O222" s="12" t="str">
        <f t="shared" si="28"/>
        <v>PH.IC.IV.031201.01</v>
      </c>
      <c r="Q222" s="12" t="str">
        <f t="shared" si="29"/>
        <v>CL.IC.IV.031201.01</v>
      </c>
    </row>
    <row r="223" spans="1:25" ht="15">
      <c r="A223" t="s">
        <v>5190</v>
      </c>
      <c r="C223" s="2" t="s">
        <v>9640</v>
      </c>
      <c r="E223" s="22" t="s">
        <v>11023</v>
      </c>
      <c r="F223" t="s">
        <v>5273</v>
      </c>
      <c r="G223" t="s">
        <v>1800</v>
      </c>
      <c r="H223" s="22" t="s">
        <v>1398</v>
      </c>
      <c r="I223" t="s">
        <v>5170</v>
      </c>
      <c r="J223" s="11" t="str">
        <f t="shared" si="25"/>
        <v>IC.IV.031202</v>
      </c>
      <c r="K223" s="2" t="s">
        <v>11324</v>
      </c>
      <c r="L223" t="str">
        <f t="shared" si="26"/>
        <v>Tubing new/changed</v>
      </c>
      <c r="M223" s="12" t="str">
        <f t="shared" si="27"/>
        <v>PI.IC.IV.031202.01</v>
      </c>
      <c r="N223" s="12"/>
      <c r="O223" s="12" t="str">
        <f t="shared" si="28"/>
        <v>PH.IC.IV.031202.01</v>
      </c>
      <c r="Q223" s="12" t="str">
        <f t="shared" si="29"/>
        <v>CL.IC.IV.031202.01</v>
      </c>
    </row>
    <row r="224" spans="1:25" ht="15">
      <c r="A224" t="s">
        <v>5190</v>
      </c>
      <c r="C224" s="2" t="s">
        <v>9640</v>
      </c>
      <c r="E224" s="22" t="s">
        <v>11023</v>
      </c>
      <c r="F224" t="s">
        <v>5273</v>
      </c>
      <c r="G224" t="s">
        <v>1803</v>
      </c>
      <c r="H224" s="22" t="s">
        <v>1400</v>
      </c>
      <c r="I224" t="s">
        <v>1804</v>
      </c>
      <c r="J224" s="11" t="str">
        <f t="shared" si="25"/>
        <v>IC.IV.031203</v>
      </c>
      <c r="K224" s="2" t="s">
        <v>11324</v>
      </c>
      <c r="L224" t="str">
        <f t="shared" si="26"/>
        <v>Transducer new/changed</v>
      </c>
      <c r="M224" s="12" t="str">
        <f t="shared" si="27"/>
        <v>PI.IC.IV.031203.01</v>
      </c>
      <c r="N224" s="12"/>
      <c r="O224" s="12" t="str">
        <f t="shared" si="28"/>
        <v>PH.IC.IV.031203.01</v>
      </c>
      <c r="Q224" s="12" t="str">
        <f t="shared" si="29"/>
        <v>CL.IC.IV.031203.01</v>
      </c>
    </row>
    <row r="225" spans="1:17" ht="15">
      <c r="A225" t="s">
        <v>5190</v>
      </c>
      <c r="C225" s="2" t="s">
        <v>9640</v>
      </c>
      <c r="E225" s="22" t="s">
        <v>11023</v>
      </c>
      <c r="F225" t="s">
        <v>5273</v>
      </c>
      <c r="G225" t="s">
        <v>1789</v>
      </c>
      <c r="H225" s="22" t="s">
        <v>1402</v>
      </c>
      <c r="I225" t="s">
        <v>1790</v>
      </c>
      <c r="J225" s="11" t="str">
        <f t="shared" si="25"/>
        <v>IC.IV.031204</v>
      </c>
      <c r="K225" s="2" t="s">
        <v>11324</v>
      </c>
      <c r="L225" t="str">
        <f t="shared" si="26"/>
        <v>Stopcock(s) new/changed</v>
      </c>
      <c r="M225" s="12" t="str">
        <f t="shared" si="27"/>
        <v>PI.IC.IV.031204.01</v>
      </c>
      <c r="N225" s="12"/>
      <c r="O225" s="12" t="str">
        <f t="shared" si="28"/>
        <v>PH.IC.IV.031204.01</v>
      </c>
      <c r="Q225" s="12" t="str">
        <f t="shared" si="29"/>
        <v>CL.IC.IV.031204.01</v>
      </c>
    </row>
    <row r="226" spans="1:17" ht="15">
      <c r="A226" t="s">
        <v>5190</v>
      </c>
      <c r="C226" s="2" t="s">
        <v>9640</v>
      </c>
      <c r="E226" s="22" t="s">
        <v>11023</v>
      </c>
      <c r="F226" t="s">
        <v>5273</v>
      </c>
      <c r="G226" t="s">
        <v>5023</v>
      </c>
      <c r="H226" s="22" t="s">
        <v>1404</v>
      </c>
      <c r="I226" t="s">
        <v>5024</v>
      </c>
      <c r="J226" s="11" t="str">
        <f t="shared" si="25"/>
        <v>IC.IV.031205</v>
      </c>
      <c r="K226" s="2" t="s">
        <v>11324</v>
      </c>
      <c r="L226" t="str">
        <f t="shared" si="26"/>
        <v>Tubing/system d/c with cath d/c</v>
      </c>
      <c r="M226" s="12" t="str">
        <f t="shared" si="27"/>
        <v>PI.IC.IV.031205.01</v>
      </c>
      <c r="N226" s="12"/>
      <c r="O226" s="12" t="str">
        <f t="shared" si="28"/>
        <v>PH.IC.IV.031205.01</v>
      </c>
      <c r="Q226" s="12" t="str">
        <f t="shared" si="29"/>
        <v>CL.IC.IV.031205.01</v>
      </c>
    </row>
    <row r="227" spans="1:17" ht="15">
      <c r="A227" t="s">
        <v>5190</v>
      </c>
      <c r="C227" s="2" t="s">
        <v>9640</v>
      </c>
      <c r="D227" t="s">
        <v>5363</v>
      </c>
      <c r="E227" s="22" t="s">
        <v>8201</v>
      </c>
      <c r="F227" t="s">
        <v>5274</v>
      </c>
      <c r="G227" t="s">
        <v>5026</v>
      </c>
      <c r="H227" s="22" t="s">
        <v>1396</v>
      </c>
      <c r="I227" t="s">
        <v>5027</v>
      </c>
      <c r="J227" s="11" t="str">
        <f t="shared" si="25"/>
        <v>IC.IV.031301</v>
      </c>
      <c r="K227" s="2" t="s">
        <v>11324</v>
      </c>
      <c r="L227" t="str">
        <f t="shared" si="26"/>
        <v>Arterial line</v>
      </c>
      <c r="M227" s="12" t="str">
        <f t="shared" si="27"/>
        <v>PI.IC.IV.031301.01</v>
      </c>
      <c r="N227" s="12"/>
      <c r="O227" s="12" t="str">
        <f t="shared" si="28"/>
        <v>PH.IC.IV.031301.01</v>
      </c>
      <c r="Q227" s="12" t="str">
        <f t="shared" si="29"/>
        <v>CL.IC.IV.031301.01</v>
      </c>
    </row>
    <row r="228" spans="1:17" ht="15">
      <c r="A228" t="s">
        <v>5190</v>
      </c>
      <c r="C228" s="2" t="s">
        <v>9640</v>
      </c>
      <c r="E228" s="22" t="s">
        <v>8201</v>
      </c>
      <c r="F228" t="s">
        <v>5274</v>
      </c>
      <c r="G228" t="s">
        <v>1319</v>
      </c>
      <c r="H228" s="22" t="s">
        <v>1398</v>
      </c>
      <c r="I228" t="s">
        <v>1319</v>
      </c>
      <c r="J228" s="11" t="str">
        <f t="shared" si="25"/>
        <v>IC.IV.031302</v>
      </c>
      <c r="K228" s="2" t="s">
        <v>11324</v>
      </c>
      <c r="L228" t="str">
        <f t="shared" si="26"/>
        <v>IABP</v>
      </c>
      <c r="M228" s="12" t="str">
        <f t="shared" si="27"/>
        <v>PI.IC.IV.031302.01</v>
      </c>
      <c r="N228" s="12"/>
      <c r="O228" s="12" t="str">
        <f t="shared" si="28"/>
        <v>PH.IC.IV.031302.01</v>
      </c>
      <c r="Q228" s="12" t="str">
        <f t="shared" si="29"/>
        <v>CL.IC.IV.031302.01</v>
      </c>
    </row>
    <row r="229" spans="1:17" ht="15">
      <c r="A229" t="s">
        <v>5190</v>
      </c>
      <c r="C229" s="2" t="s">
        <v>9640</v>
      </c>
      <c r="E229" s="22" t="s">
        <v>8201</v>
      </c>
      <c r="F229" t="s">
        <v>5274</v>
      </c>
      <c r="G229" t="s">
        <v>2971</v>
      </c>
      <c r="H229" s="22" t="s">
        <v>1400</v>
      </c>
      <c r="I229" t="s">
        <v>930</v>
      </c>
      <c r="J229" s="11" t="str">
        <f t="shared" si="25"/>
        <v>IC.IV.031303</v>
      </c>
      <c r="K229" s="2" t="s">
        <v>11324</v>
      </c>
      <c r="L229" t="str">
        <f t="shared" si="26"/>
        <v>Other: specify</v>
      </c>
      <c r="M229" s="12" t="str">
        <f t="shared" si="27"/>
        <v>PI.IC.IV.031303.01</v>
      </c>
      <c r="N229" s="12"/>
      <c r="O229" s="12" t="str">
        <f t="shared" si="28"/>
        <v>PH.IC.IV.031303.01</v>
      </c>
      <c r="Q229" s="12" t="str">
        <f t="shared" si="29"/>
        <v>CL.IC.IV.031303.01</v>
      </c>
    </row>
    <row r="230" spans="1:17" ht="15">
      <c r="A230" t="s">
        <v>5190</v>
      </c>
      <c r="C230" s="2" t="s">
        <v>9640</v>
      </c>
      <c r="D230" t="s">
        <v>5472</v>
      </c>
      <c r="E230" s="22" t="s">
        <v>9621</v>
      </c>
      <c r="F230" t="s">
        <v>5275</v>
      </c>
      <c r="G230" t="s">
        <v>1557</v>
      </c>
      <c r="H230" s="22" t="s">
        <v>1396</v>
      </c>
      <c r="I230" t="s">
        <v>1557</v>
      </c>
      <c r="J230" s="11" t="str">
        <f t="shared" si="25"/>
        <v>IC.IV.031401</v>
      </c>
      <c r="K230" s="2" t="s">
        <v>11324</v>
      </c>
      <c r="L230" t="str">
        <f t="shared" si="26"/>
        <v>Normal</v>
      </c>
      <c r="M230" s="12" t="str">
        <f t="shared" si="27"/>
        <v>PI.IC.IV.031401.01</v>
      </c>
      <c r="N230" s="12"/>
      <c r="O230" s="12" t="str">
        <f t="shared" si="28"/>
        <v>PH.IC.IV.031401.01</v>
      </c>
      <c r="Q230" s="12" t="str">
        <f t="shared" si="29"/>
        <v>CL.IC.IV.031401.01</v>
      </c>
    </row>
    <row r="231" spans="1:17" ht="15">
      <c r="A231" t="s">
        <v>5190</v>
      </c>
      <c r="C231" s="2" t="s">
        <v>9640</v>
      </c>
      <c r="E231" s="22" t="s">
        <v>9621</v>
      </c>
      <c r="F231" t="s">
        <v>5275</v>
      </c>
      <c r="G231" t="s">
        <v>1752</v>
      </c>
      <c r="H231" s="22" t="s">
        <v>1398</v>
      </c>
      <c r="I231" t="s">
        <v>5029</v>
      </c>
      <c r="J231" s="11" t="str">
        <f t="shared" si="25"/>
        <v>IC.IV.031402</v>
      </c>
      <c r="K231" s="2" t="s">
        <v>11324</v>
      </c>
      <c r="L231" t="str">
        <f t="shared" si="26"/>
        <v>Damped</v>
      </c>
      <c r="M231" s="12" t="str">
        <f t="shared" si="27"/>
        <v>PI.IC.IV.031402.01</v>
      </c>
      <c r="N231" s="12"/>
      <c r="O231" s="12" t="str">
        <f t="shared" si="28"/>
        <v>PH.IC.IV.031402.01</v>
      </c>
      <c r="Q231" s="12" t="str">
        <f t="shared" si="29"/>
        <v>CL.IC.IV.031402.01</v>
      </c>
    </row>
    <row r="232" spans="1:17" ht="15">
      <c r="A232" t="s">
        <v>5190</v>
      </c>
      <c r="C232" s="2" t="s">
        <v>9640</v>
      </c>
      <c r="E232" s="22" t="s">
        <v>9621</v>
      </c>
      <c r="F232" t="s">
        <v>5275</v>
      </c>
      <c r="G232" t="s">
        <v>5252</v>
      </c>
      <c r="H232" s="22" t="s">
        <v>1400</v>
      </c>
      <c r="I232" t="s">
        <v>5253</v>
      </c>
      <c r="J232" s="11" t="str">
        <f t="shared" si="25"/>
        <v>IC.IV.031403</v>
      </c>
      <c r="K232" s="2" t="s">
        <v>11324</v>
      </c>
      <c r="L232" t="str">
        <f t="shared" si="26"/>
        <v>Positional</v>
      </c>
      <c r="M232" s="12" t="str">
        <f t="shared" si="27"/>
        <v>PI.IC.IV.031403.01</v>
      </c>
      <c r="N232" s="12"/>
      <c r="O232" s="12" t="str">
        <f t="shared" si="28"/>
        <v>PH.IC.IV.031403.01</v>
      </c>
      <c r="Q232" s="12" t="str">
        <f t="shared" si="29"/>
        <v>CL.IC.IV.031403.01</v>
      </c>
    </row>
    <row r="233" spans="1:17" ht="15">
      <c r="A233" t="s">
        <v>5190</v>
      </c>
      <c r="C233" s="2" t="s">
        <v>9640</v>
      </c>
      <c r="E233" s="22" t="s">
        <v>9621</v>
      </c>
      <c r="F233" t="s">
        <v>5275</v>
      </c>
      <c r="G233" t="s">
        <v>5131</v>
      </c>
      <c r="H233" s="22" t="s">
        <v>1402</v>
      </c>
      <c r="I233" t="s">
        <v>5131</v>
      </c>
      <c r="J233" s="11" t="str">
        <f t="shared" si="25"/>
        <v>IC.IV.031404</v>
      </c>
      <c r="K233" s="2" t="s">
        <v>11324</v>
      </c>
      <c r="L233" t="str">
        <f t="shared" si="26"/>
        <v>Fling</v>
      </c>
      <c r="M233" s="12" t="str">
        <f t="shared" si="27"/>
        <v>PI.IC.IV.031404.01</v>
      </c>
      <c r="N233" s="12"/>
      <c r="O233" s="12" t="str">
        <f t="shared" si="28"/>
        <v>PH.IC.IV.031404.01</v>
      </c>
      <c r="Q233" s="12" t="str">
        <f t="shared" si="29"/>
        <v>CL.IC.IV.031404.01</v>
      </c>
    </row>
    <row r="234" spans="1:17" ht="15">
      <c r="A234" t="s">
        <v>5190</v>
      </c>
      <c r="C234" s="2" t="s">
        <v>9640</v>
      </c>
      <c r="E234" s="22" t="s">
        <v>9621</v>
      </c>
      <c r="F234" t="s">
        <v>5275</v>
      </c>
      <c r="G234" t="s">
        <v>2971</v>
      </c>
      <c r="H234" s="22" t="s">
        <v>1404</v>
      </c>
      <c r="I234" t="s">
        <v>5276</v>
      </c>
      <c r="J234" s="11" t="str">
        <f t="shared" si="25"/>
        <v>IC.IV.031405</v>
      </c>
      <c r="K234" s="2" t="s">
        <v>11324</v>
      </c>
      <c r="L234" t="str">
        <f t="shared" si="26"/>
        <v>Other: specify</v>
      </c>
      <c r="M234" s="12" t="str">
        <f t="shared" si="27"/>
        <v>PI.IC.IV.031405.01</v>
      </c>
      <c r="N234" s="12"/>
      <c r="O234" s="12" t="str">
        <f t="shared" si="28"/>
        <v>PH.IC.IV.031405.01</v>
      </c>
      <c r="Q234" s="12" t="str">
        <f t="shared" si="29"/>
        <v>CL.IC.IV.031405.01</v>
      </c>
    </row>
    <row r="235" spans="1:17" ht="15">
      <c r="A235" t="s">
        <v>5190</v>
      </c>
      <c r="B235" s="25" t="s">
        <v>5130</v>
      </c>
      <c r="C235" s="22" t="s">
        <v>7070</v>
      </c>
      <c r="D235" s="25" t="s">
        <v>5340</v>
      </c>
      <c r="E235" s="2" t="s">
        <v>11324</v>
      </c>
      <c r="F235" t="s">
        <v>5341</v>
      </c>
      <c r="G235" t="s">
        <v>5342</v>
      </c>
      <c r="H235" s="22" t="s">
        <v>1396</v>
      </c>
      <c r="I235" t="s">
        <v>1780</v>
      </c>
      <c r="J235" s="11" t="str">
        <f t="shared" si="25"/>
        <v>IC.IV.040101</v>
      </c>
      <c r="K235" s="2" t="s">
        <v>11324</v>
      </c>
      <c r="L235" t="str">
        <f t="shared" si="26"/>
        <v xml:space="preserve">Drsg Change Date </v>
      </c>
      <c r="M235" s="12" t="str">
        <f t="shared" si="27"/>
        <v>PI.IC.IV.040101.01</v>
      </c>
      <c r="N235" s="12"/>
      <c r="O235" s="12" t="str">
        <f t="shared" si="28"/>
        <v>PH.IC.IV.040101.01</v>
      </c>
      <c r="Q235" s="12" t="str">
        <f t="shared" si="29"/>
        <v>CL.IC.IV.040101.01</v>
      </c>
    </row>
    <row r="236" spans="1:17" ht="15">
      <c r="A236" t="s">
        <v>5190</v>
      </c>
      <c r="B236" s="25"/>
      <c r="C236" s="22" t="s">
        <v>7070</v>
      </c>
      <c r="D236" s="25" t="s">
        <v>5343</v>
      </c>
      <c r="E236" s="2" t="s">
        <v>9391</v>
      </c>
      <c r="F236" t="s">
        <v>5204</v>
      </c>
      <c r="G236" t="s">
        <v>5495</v>
      </c>
      <c r="H236" s="22" t="s">
        <v>1396</v>
      </c>
      <c r="I236" t="s">
        <v>5051</v>
      </c>
      <c r="J236" s="11" t="str">
        <f t="shared" si="25"/>
        <v>IC.IV.040201</v>
      </c>
      <c r="K236" s="2" t="s">
        <v>11324</v>
      </c>
      <c r="L236" t="str">
        <f t="shared" si="26"/>
        <v>Antimicrobial disk</v>
      </c>
      <c r="M236" s="12" t="str">
        <f t="shared" si="27"/>
        <v>PI.IC.IV.040201.01</v>
      </c>
      <c r="N236" s="12"/>
      <c r="O236" s="12" t="str">
        <f t="shared" si="28"/>
        <v>PH.IC.IV.040201.01</v>
      </c>
      <c r="Q236" s="12" t="str">
        <f t="shared" si="29"/>
        <v>CL.IC.IV.040201.01</v>
      </c>
    </row>
    <row r="237" spans="1:17" ht="15">
      <c r="A237" t="s">
        <v>5190</v>
      </c>
      <c r="B237" s="25"/>
      <c r="C237" s="22" t="s">
        <v>7070</v>
      </c>
      <c r="D237" s="25"/>
      <c r="E237" s="2" t="s">
        <v>9391</v>
      </c>
      <c r="F237" t="s">
        <v>5204</v>
      </c>
      <c r="G237" t="s">
        <v>1998</v>
      </c>
      <c r="H237" s="22" t="s">
        <v>1398</v>
      </c>
      <c r="I237" t="s">
        <v>1998</v>
      </c>
      <c r="J237" s="11" t="str">
        <f t="shared" si="25"/>
        <v>IC.IV.040202</v>
      </c>
      <c r="K237" s="2" t="s">
        <v>11324</v>
      </c>
      <c r="L237" t="str">
        <f t="shared" si="26"/>
        <v>Transparent</v>
      </c>
      <c r="M237" s="12" t="str">
        <f t="shared" si="27"/>
        <v>PI.IC.IV.040202.01</v>
      </c>
      <c r="N237" s="12"/>
      <c r="O237" s="12" t="str">
        <f t="shared" si="28"/>
        <v>PH.IC.IV.040202.01</v>
      </c>
      <c r="Q237" s="12" t="str">
        <f t="shared" si="29"/>
        <v>CL.IC.IV.040202.01</v>
      </c>
    </row>
    <row r="238" spans="1:17" ht="15">
      <c r="A238" t="s">
        <v>5190</v>
      </c>
      <c r="B238" s="25"/>
      <c r="C238" s="22" t="s">
        <v>7070</v>
      </c>
      <c r="D238" s="25"/>
      <c r="E238" s="2" t="s">
        <v>9391</v>
      </c>
      <c r="F238" t="s">
        <v>5204</v>
      </c>
      <c r="G238" t="s">
        <v>1825</v>
      </c>
      <c r="H238" s="22" t="s">
        <v>1400</v>
      </c>
      <c r="I238" t="s">
        <v>1825</v>
      </c>
      <c r="J238" s="11" t="str">
        <f t="shared" si="25"/>
        <v>IC.IV.040203</v>
      </c>
      <c r="K238" s="2" t="s">
        <v>11324</v>
      </c>
      <c r="L238" t="str">
        <f t="shared" si="26"/>
        <v>Gauze</v>
      </c>
      <c r="M238" s="12" t="str">
        <f t="shared" si="27"/>
        <v>PI.IC.IV.040203.01</v>
      </c>
      <c r="N238" s="12"/>
      <c r="O238" s="12" t="str">
        <f t="shared" si="28"/>
        <v>PH.IC.IV.040203.01</v>
      </c>
      <c r="Q238" s="12" t="str">
        <f t="shared" si="29"/>
        <v>CL.IC.IV.040203.01</v>
      </c>
    </row>
    <row r="239" spans="1:17" ht="15">
      <c r="A239" t="s">
        <v>5190</v>
      </c>
      <c r="B239" s="25"/>
      <c r="C239" s="22" t="s">
        <v>7070</v>
      </c>
      <c r="D239" s="25"/>
      <c r="E239" s="2" t="s">
        <v>9391</v>
      </c>
      <c r="F239" t="s">
        <v>5204</v>
      </c>
      <c r="G239" t="s">
        <v>1827</v>
      </c>
      <c r="H239" s="22" t="s">
        <v>1402</v>
      </c>
      <c r="I239" t="s">
        <v>1827</v>
      </c>
      <c r="J239" s="11" t="str">
        <f t="shared" si="25"/>
        <v>IC.IV.040204</v>
      </c>
      <c r="K239" s="2" t="s">
        <v>11324</v>
      </c>
      <c r="L239" t="str">
        <f t="shared" si="26"/>
        <v>Pressure</v>
      </c>
      <c r="M239" s="12" t="str">
        <f t="shared" si="27"/>
        <v>PI.IC.IV.040204.01</v>
      </c>
      <c r="N239" s="12"/>
      <c r="O239" s="12" t="str">
        <f t="shared" si="28"/>
        <v>PH.IC.IV.040204.01</v>
      </c>
      <c r="Q239" s="12" t="str">
        <f t="shared" si="29"/>
        <v>CL.IC.IV.040204.01</v>
      </c>
    </row>
    <row r="240" spans="1:17" ht="15">
      <c r="A240" t="s">
        <v>5190</v>
      </c>
      <c r="B240" s="25"/>
      <c r="C240" s="22" t="s">
        <v>7070</v>
      </c>
      <c r="D240" s="25"/>
      <c r="E240" s="2" t="s">
        <v>9391</v>
      </c>
      <c r="F240" t="s">
        <v>5204</v>
      </c>
      <c r="G240" t="s">
        <v>2971</v>
      </c>
      <c r="H240" s="22" t="s">
        <v>1404</v>
      </c>
      <c r="I240" t="s">
        <v>930</v>
      </c>
      <c r="J240" s="11" t="str">
        <f t="shared" si="25"/>
        <v>IC.IV.040205</v>
      </c>
      <c r="K240" s="2" t="s">
        <v>11324</v>
      </c>
      <c r="L240" t="str">
        <f t="shared" si="26"/>
        <v>Other: specify</v>
      </c>
      <c r="M240" s="12" t="str">
        <f t="shared" si="27"/>
        <v>PI.IC.IV.040205.01</v>
      </c>
      <c r="N240" s="12"/>
      <c r="O240" s="12" t="str">
        <f t="shared" si="28"/>
        <v>PH.IC.IV.040205.01</v>
      </c>
      <c r="Q240" s="12" t="str">
        <f t="shared" si="29"/>
        <v>CL.IC.IV.040205.01</v>
      </c>
    </row>
    <row r="241" spans="1:18" ht="15">
      <c r="A241" t="s">
        <v>5190</v>
      </c>
      <c r="B241" s="25"/>
      <c r="C241" s="22" t="s">
        <v>7070</v>
      </c>
      <c r="D241" s="25" t="s">
        <v>5052</v>
      </c>
      <c r="E241" s="2" t="s">
        <v>9640</v>
      </c>
      <c r="F241" t="s">
        <v>5053</v>
      </c>
      <c r="G241" t="s">
        <v>1578</v>
      </c>
      <c r="H241" s="22" t="s">
        <v>1396</v>
      </c>
      <c r="I241" t="s">
        <v>3598</v>
      </c>
      <c r="J241" s="11" t="str">
        <f t="shared" si="25"/>
        <v>IC.IV.040301</v>
      </c>
      <c r="K241" s="2" t="s">
        <v>11324</v>
      </c>
      <c r="L241" t="str">
        <f t="shared" si="26"/>
        <v>Present on admit: specify date</v>
      </c>
      <c r="M241" s="12" t="str">
        <f t="shared" si="27"/>
        <v>PI.IC.IV.040301.01</v>
      </c>
      <c r="N241" s="12"/>
      <c r="O241" s="12" t="str">
        <f t="shared" si="28"/>
        <v>PH.IC.IV.040301.01</v>
      </c>
      <c r="Q241" s="12" t="str">
        <f t="shared" si="29"/>
        <v>CL.IC.IV.040301.01</v>
      </c>
    </row>
    <row r="242" spans="1:18" ht="15">
      <c r="A242" t="s">
        <v>5190</v>
      </c>
      <c r="B242" s="25"/>
      <c r="C242" s="22" t="s">
        <v>7070</v>
      </c>
      <c r="D242" s="25"/>
      <c r="E242" s="2" t="s">
        <v>1202</v>
      </c>
      <c r="F242" t="s">
        <v>5053</v>
      </c>
      <c r="G242" t="s">
        <v>4983</v>
      </c>
      <c r="H242" s="22" t="s">
        <v>1398</v>
      </c>
      <c r="I242" t="s">
        <v>5047</v>
      </c>
      <c r="J242" s="11" t="str">
        <f t="shared" si="25"/>
        <v>IC.IV.040302</v>
      </c>
      <c r="K242" s="2" t="s">
        <v>1192</v>
      </c>
      <c r="L242" t="str">
        <f t="shared" si="26"/>
        <v>Inserted at this date/time: specify date</v>
      </c>
      <c r="M242" s="12" t="str">
        <f t="shared" si="27"/>
        <v>PI.IC.IV.040302.01</v>
      </c>
      <c r="N242" s="12"/>
      <c r="O242" s="12" t="str">
        <f t="shared" si="28"/>
        <v>PH.IC.IV.040302.01</v>
      </c>
      <c r="Q242" s="12" t="str">
        <f t="shared" si="29"/>
        <v>CL.IC.IV.040302.01</v>
      </c>
    </row>
    <row r="243" spans="1:18" ht="15">
      <c r="A243" t="s">
        <v>5190</v>
      </c>
      <c r="B243" s="25"/>
      <c r="C243" s="22" t="s">
        <v>7070</v>
      </c>
      <c r="D243" s="25"/>
      <c r="E243" s="2" t="s">
        <v>9640</v>
      </c>
      <c r="F243" t="s">
        <v>5053</v>
      </c>
      <c r="G243" t="s">
        <v>5054</v>
      </c>
      <c r="H243" s="22" t="s">
        <v>1400</v>
      </c>
      <c r="I243" t="s">
        <v>5055</v>
      </c>
      <c r="J243" s="11" t="str">
        <f t="shared" si="25"/>
        <v>IC.IV.040303</v>
      </c>
      <c r="K243" s="2" t="s">
        <v>11324</v>
      </c>
      <c r="L243" t="str">
        <f t="shared" si="26"/>
        <v>Declotted</v>
      </c>
      <c r="M243" s="12" t="str">
        <f t="shared" si="27"/>
        <v>PI.IC.IV.040303.01</v>
      </c>
      <c r="N243" s="12"/>
      <c r="O243" s="12" t="str">
        <f t="shared" si="28"/>
        <v>PH.IC.IV.040303.01</v>
      </c>
      <c r="Q243" s="12" t="str">
        <f t="shared" si="29"/>
        <v>CL.IC.IV.040303.01</v>
      </c>
    </row>
    <row r="244" spans="1:18" ht="15">
      <c r="A244" t="s">
        <v>5190</v>
      </c>
      <c r="B244" s="25"/>
      <c r="C244" s="22" t="s">
        <v>7070</v>
      </c>
      <c r="D244" s="25"/>
      <c r="E244" s="2" t="s">
        <v>9640</v>
      </c>
      <c r="F244" t="s">
        <v>5053</v>
      </c>
      <c r="G244" t="s">
        <v>1582</v>
      </c>
      <c r="H244" s="22" t="s">
        <v>1402</v>
      </c>
      <c r="I244" t="s">
        <v>1583</v>
      </c>
      <c r="J244" s="11" t="str">
        <f t="shared" si="25"/>
        <v>IC.IV.040304</v>
      </c>
      <c r="K244" s="2" t="s">
        <v>11324</v>
      </c>
      <c r="L244" t="str">
        <f t="shared" si="26"/>
        <v>Discontinue</v>
      </c>
      <c r="M244" s="12" t="str">
        <f t="shared" si="27"/>
        <v>PI.IC.IV.040304.01</v>
      </c>
      <c r="N244" s="12"/>
      <c r="O244" s="12" t="str">
        <f t="shared" si="28"/>
        <v>PH.IC.IV.040304.01</v>
      </c>
      <c r="Q244" s="12" t="str">
        <f t="shared" si="29"/>
        <v>CL.IC.IV.040304.01</v>
      </c>
    </row>
    <row r="245" spans="1:18" ht="15">
      <c r="A245" t="s">
        <v>5190</v>
      </c>
      <c r="B245" s="25"/>
      <c r="C245" s="22" t="s">
        <v>7070</v>
      </c>
      <c r="D245" s="25"/>
      <c r="E245" s="2" t="s">
        <v>1202</v>
      </c>
      <c r="F245" t="s">
        <v>5053</v>
      </c>
      <c r="G245" t="s">
        <v>1756</v>
      </c>
      <c r="H245" s="22" t="s">
        <v>1404</v>
      </c>
      <c r="I245" t="s">
        <v>5048</v>
      </c>
      <c r="J245" s="11" t="str">
        <f t="shared" si="25"/>
        <v>IC.IV.040305</v>
      </c>
      <c r="K245" s="2" t="s">
        <v>1192</v>
      </c>
      <c r="L245" t="str">
        <f t="shared" si="26"/>
        <v>Change over wire</v>
      </c>
      <c r="M245" s="12" t="str">
        <f t="shared" si="27"/>
        <v>PI.IC.IV.040305.01</v>
      </c>
      <c r="N245" s="12"/>
      <c r="O245" s="12" t="str">
        <f t="shared" si="28"/>
        <v>PH.IC.IV.040305.01</v>
      </c>
      <c r="Q245" s="12" t="str">
        <f t="shared" si="29"/>
        <v>CL.IC.IV.040305.01</v>
      </c>
      <c r="R245" t="s">
        <v>9277</v>
      </c>
    </row>
    <row r="246" spans="1:18" ht="15">
      <c r="A246" t="s">
        <v>5190</v>
      </c>
      <c r="B246" s="25"/>
      <c r="C246" s="22" t="s">
        <v>7070</v>
      </c>
      <c r="D246" s="25" t="s">
        <v>11134</v>
      </c>
      <c r="E246" s="2" t="s">
        <v>946</v>
      </c>
      <c r="F246" t="s">
        <v>5053</v>
      </c>
      <c r="G246" t="s">
        <v>1926</v>
      </c>
      <c r="H246" s="22" t="s">
        <v>6888</v>
      </c>
      <c r="I246" t="s">
        <v>1927</v>
      </c>
      <c r="J246" s="11" t="str">
        <f t="shared" si="25"/>
        <v>IC.IV.040306</v>
      </c>
      <c r="K246" s="2" t="s">
        <v>11324</v>
      </c>
      <c r="L246" t="str">
        <f t="shared" si="26"/>
        <v>Tip sent for C&amp;S</v>
      </c>
      <c r="M246" s="12" t="str">
        <f t="shared" si="27"/>
        <v>PI.IC.IV.040306.01</v>
      </c>
      <c r="N246" s="12"/>
      <c r="O246" s="12" t="str">
        <f t="shared" si="28"/>
        <v>PH.IC.IV.040306.01</v>
      </c>
      <c r="Q246" s="12" t="str">
        <f t="shared" si="29"/>
        <v>CL.IC.IV.040306.01</v>
      </c>
      <c r="R246" t="s">
        <v>9277</v>
      </c>
    </row>
    <row r="247" spans="1:18" ht="15">
      <c r="A247" t="s">
        <v>5190</v>
      </c>
      <c r="B247" s="25"/>
      <c r="C247" s="22" t="s">
        <v>948</v>
      </c>
      <c r="D247" s="25"/>
      <c r="E247" s="2" t="s">
        <v>946</v>
      </c>
      <c r="F247" t="s">
        <v>5053</v>
      </c>
      <c r="G247" t="s">
        <v>5056</v>
      </c>
      <c r="H247" s="22" t="s">
        <v>7284</v>
      </c>
      <c r="I247" t="s">
        <v>5057</v>
      </c>
      <c r="J247" s="11" t="str">
        <f t="shared" si="25"/>
        <v>IC.IV.040307</v>
      </c>
      <c r="K247" s="2" t="s">
        <v>11324</v>
      </c>
      <c r="L247" t="str">
        <f t="shared" si="26"/>
        <v>Insertion attempts number: specify</v>
      </c>
      <c r="M247" s="12" t="str">
        <f t="shared" si="27"/>
        <v>PI.IC.IV.040307.01</v>
      </c>
      <c r="N247" s="12"/>
      <c r="O247" s="12" t="str">
        <f t="shared" si="28"/>
        <v>PH.IC.IV.040307.01</v>
      </c>
      <c r="Q247" s="12" t="str">
        <f t="shared" si="29"/>
        <v>CL.IC.IV.040307.01</v>
      </c>
      <c r="R247" t="s">
        <v>9277</v>
      </c>
    </row>
    <row r="248" spans="1:18" ht="15">
      <c r="A248" t="s">
        <v>5190</v>
      </c>
      <c r="B248" s="25"/>
      <c r="C248" s="22" t="s">
        <v>7070</v>
      </c>
      <c r="D248" s="25"/>
      <c r="E248" s="2" t="s">
        <v>9640</v>
      </c>
      <c r="F248" t="s">
        <v>5053</v>
      </c>
      <c r="G248" t="s">
        <v>5058</v>
      </c>
      <c r="H248" s="22" t="s">
        <v>10093</v>
      </c>
      <c r="I248" t="s">
        <v>4071</v>
      </c>
      <c r="J248" s="11" t="str">
        <f t="shared" si="25"/>
        <v>IC.IV.040308</v>
      </c>
      <c r="K248" s="2" t="s">
        <v>11324</v>
      </c>
      <c r="L248" t="str">
        <f t="shared" si="26"/>
        <v>D/C due to blood infection</v>
      </c>
      <c r="M248" s="12" t="str">
        <f t="shared" si="27"/>
        <v>PI.IC.IV.040308.01</v>
      </c>
      <c r="N248" s="12"/>
      <c r="O248" s="12" t="str">
        <f t="shared" si="28"/>
        <v>PH.IC.IV.040308.01</v>
      </c>
      <c r="Q248" s="12" t="str">
        <f t="shared" si="29"/>
        <v>CL.IC.IV.040308.01</v>
      </c>
      <c r="R248" t="s">
        <v>9277</v>
      </c>
    </row>
    <row r="249" spans="1:18" ht="15">
      <c r="A249" t="s">
        <v>5190</v>
      </c>
      <c r="B249" s="25"/>
      <c r="C249" s="22" t="s">
        <v>7070</v>
      </c>
      <c r="D249" s="25" t="s">
        <v>5134</v>
      </c>
      <c r="E249" s="22" t="s">
        <v>7070</v>
      </c>
      <c r="F249" t="s">
        <v>5059</v>
      </c>
      <c r="G249" t="s">
        <v>3383</v>
      </c>
      <c r="H249" s="22" t="s">
        <v>1396</v>
      </c>
      <c r="I249" t="s">
        <v>3383</v>
      </c>
      <c r="J249" s="11" t="str">
        <f t="shared" si="25"/>
        <v>IC.IV.040401</v>
      </c>
      <c r="K249" s="2" t="s">
        <v>11324</v>
      </c>
      <c r="L249" t="str">
        <f t="shared" si="26"/>
        <v>Done</v>
      </c>
      <c r="M249" s="12" t="str">
        <f t="shared" si="27"/>
        <v>PI.IC.IV.040401.01</v>
      </c>
      <c r="N249" s="12"/>
      <c r="O249" s="12" t="str">
        <f t="shared" si="28"/>
        <v>PH.IC.IV.040401.01</v>
      </c>
      <c r="Q249" s="12" t="str">
        <f t="shared" si="29"/>
        <v>CL.IC.IV.040401.01</v>
      </c>
    </row>
    <row r="250" spans="1:18" ht="15">
      <c r="A250" t="s">
        <v>5190</v>
      </c>
      <c r="B250" s="25"/>
      <c r="C250" s="22" t="s">
        <v>7070</v>
      </c>
      <c r="D250" s="25"/>
      <c r="E250" s="22" t="s">
        <v>7070</v>
      </c>
      <c r="F250" t="s">
        <v>5059</v>
      </c>
      <c r="G250" t="s">
        <v>5060</v>
      </c>
      <c r="H250" s="22" t="s">
        <v>1398</v>
      </c>
      <c r="I250" t="s">
        <v>5060</v>
      </c>
      <c r="J250" s="11" t="str">
        <f t="shared" si="25"/>
        <v>IC.IV.040402</v>
      </c>
      <c r="K250" s="2" t="s">
        <v>11324</v>
      </c>
      <c r="L250" t="str">
        <f t="shared" si="26"/>
        <v>Not done</v>
      </c>
      <c r="M250" s="12" t="str">
        <f t="shared" si="27"/>
        <v>PI.IC.IV.040402.01</v>
      </c>
      <c r="N250" s="12"/>
      <c r="O250" s="12" t="str">
        <f t="shared" si="28"/>
        <v>PH.IC.IV.040402.01</v>
      </c>
      <c r="Q250" s="12" t="str">
        <f t="shared" si="29"/>
        <v>CL.IC.IV.040402.01</v>
      </c>
    </row>
    <row r="251" spans="1:18" ht="15">
      <c r="A251" t="s">
        <v>5190</v>
      </c>
      <c r="B251" s="25"/>
      <c r="C251" s="22" t="s">
        <v>948</v>
      </c>
      <c r="D251" s="25"/>
      <c r="E251" s="22" t="s">
        <v>948</v>
      </c>
      <c r="F251" t="s">
        <v>5059</v>
      </c>
      <c r="G251" t="s">
        <v>198</v>
      </c>
      <c r="H251" s="22" t="s">
        <v>1400</v>
      </c>
      <c r="I251" t="s">
        <v>4742</v>
      </c>
      <c r="J251" s="11" t="str">
        <f t="shared" si="25"/>
        <v>IC.IV.040403</v>
      </c>
      <c r="K251" s="2" t="s">
        <v>11324</v>
      </c>
      <c r="L251" t="str">
        <f t="shared" si="26"/>
        <v>Continuous pressure bag</v>
      </c>
      <c r="M251" s="12" t="str">
        <f t="shared" si="27"/>
        <v>PI.IC.IV.040403.01</v>
      </c>
      <c r="N251" s="12"/>
      <c r="O251" s="12" t="str">
        <f t="shared" si="28"/>
        <v>PH.IC.IV.040403.01</v>
      </c>
      <c r="Q251" s="12" t="str">
        <f t="shared" si="29"/>
        <v>CL.IC.IV.040403.01</v>
      </c>
    </row>
    <row r="252" spans="1:18" ht="15">
      <c r="A252" t="s">
        <v>5190</v>
      </c>
      <c r="B252" s="25"/>
      <c r="C252" s="22" t="s">
        <v>948</v>
      </c>
      <c r="D252" s="25"/>
      <c r="E252" s="22" t="s">
        <v>948</v>
      </c>
      <c r="F252" t="s">
        <v>5059</v>
      </c>
      <c r="G252" t="s">
        <v>5061</v>
      </c>
      <c r="H252" s="22" t="s">
        <v>1402</v>
      </c>
      <c r="I252" t="s">
        <v>5062</v>
      </c>
      <c r="J252" s="11" t="str">
        <f t="shared" si="25"/>
        <v>IC.IV.040404</v>
      </c>
      <c r="K252" s="2" t="s">
        <v>11324</v>
      </c>
      <c r="L252" t="str">
        <f t="shared" si="26"/>
        <v>Saline locked</v>
      </c>
      <c r="M252" s="12" t="str">
        <f t="shared" si="27"/>
        <v>PI.IC.IV.040404.01</v>
      </c>
      <c r="N252" s="12"/>
      <c r="O252" s="12" t="str">
        <f t="shared" si="28"/>
        <v>PH.IC.IV.040404.01</v>
      </c>
      <c r="Q252" s="12" t="str">
        <f t="shared" si="29"/>
        <v>CL.IC.IV.040404.01</v>
      </c>
    </row>
    <row r="253" spans="1:18" ht="15">
      <c r="A253" t="s">
        <v>5190</v>
      </c>
      <c r="B253" s="25"/>
      <c r="C253" s="22" t="s">
        <v>948</v>
      </c>
      <c r="D253" s="25"/>
      <c r="E253" s="22" t="s">
        <v>948</v>
      </c>
      <c r="F253" t="s">
        <v>5059</v>
      </c>
      <c r="G253" t="s">
        <v>5063</v>
      </c>
      <c r="H253" s="22" t="s">
        <v>1404</v>
      </c>
      <c r="I253" t="s">
        <v>5064</v>
      </c>
      <c r="J253" s="11" t="str">
        <f t="shared" si="25"/>
        <v>IC.IV.040405</v>
      </c>
      <c r="K253" s="2" t="s">
        <v>11324</v>
      </c>
      <c r="L253" t="str">
        <f t="shared" si="26"/>
        <v>Citrate locked</v>
      </c>
      <c r="M253" s="12" t="str">
        <f t="shared" si="27"/>
        <v>PI.IC.IV.040405.01</v>
      </c>
      <c r="N253" s="12"/>
      <c r="O253" s="12" t="str">
        <f t="shared" si="28"/>
        <v>PH.IC.IV.040405.01</v>
      </c>
      <c r="Q253" s="12" t="str">
        <f t="shared" si="29"/>
        <v>CL.IC.IV.040405.01</v>
      </c>
    </row>
    <row r="254" spans="1:18" ht="15">
      <c r="A254" t="s">
        <v>5190</v>
      </c>
      <c r="B254" s="25"/>
      <c r="C254" s="22" t="s">
        <v>948</v>
      </c>
      <c r="D254" s="25"/>
      <c r="E254" s="22" t="s">
        <v>948</v>
      </c>
      <c r="F254" t="s">
        <v>5059</v>
      </c>
      <c r="G254" t="s">
        <v>5065</v>
      </c>
      <c r="H254" s="22" t="s">
        <v>1406</v>
      </c>
      <c r="I254" t="s">
        <v>5066</v>
      </c>
      <c r="J254" s="11" t="str">
        <f t="shared" si="25"/>
        <v>IC.IV.040406</v>
      </c>
      <c r="K254" s="2" t="s">
        <v>11324</v>
      </c>
      <c r="L254" t="str">
        <f t="shared" si="26"/>
        <v>Heparin locked</v>
      </c>
      <c r="M254" s="12" t="str">
        <f t="shared" si="27"/>
        <v>PI.IC.IV.040406.01</v>
      </c>
      <c r="N254" s="12"/>
      <c r="O254" s="12" t="str">
        <f t="shared" si="28"/>
        <v>PH.IC.IV.040406.01</v>
      </c>
      <c r="Q254" s="12" t="str">
        <f t="shared" si="29"/>
        <v>CL.IC.IV.040406.01</v>
      </c>
    </row>
    <row r="255" spans="1:18" ht="15">
      <c r="A255" t="s">
        <v>5190</v>
      </c>
      <c r="B255" s="25"/>
      <c r="C255" s="22" t="s">
        <v>948</v>
      </c>
      <c r="D255" s="25"/>
      <c r="E255" s="22" t="s">
        <v>948</v>
      </c>
      <c r="F255" t="s">
        <v>5059</v>
      </c>
      <c r="G255" t="s">
        <v>2971</v>
      </c>
      <c r="H255" s="22" t="s">
        <v>1419</v>
      </c>
      <c r="I255" t="s">
        <v>930</v>
      </c>
      <c r="J255" s="11" t="str">
        <f t="shared" si="25"/>
        <v>IC.IV.040407</v>
      </c>
      <c r="K255" s="2" t="s">
        <v>11324</v>
      </c>
      <c r="L255" t="str">
        <f t="shared" si="26"/>
        <v>Other: specify</v>
      </c>
      <c r="M255" s="12" t="str">
        <f t="shared" si="27"/>
        <v>PI.IC.IV.040407.01</v>
      </c>
      <c r="N255" s="12"/>
      <c r="O255" s="12" t="str">
        <f t="shared" si="28"/>
        <v>PH.IC.IV.040407.01</v>
      </c>
      <c r="Q255" s="12" t="str">
        <f t="shared" si="29"/>
        <v>CL.IC.IV.040407.01</v>
      </c>
    </row>
    <row r="256" spans="1:18" ht="15">
      <c r="A256" t="s">
        <v>5190</v>
      </c>
      <c r="B256" s="25"/>
      <c r="C256" s="22" t="s">
        <v>948</v>
      </c>
      <c r="D256" s="25" t="s">
        <v>5981</v>
      </c>
      <c r="E256" s="22" t="s">
        <v>7071</v>
      </c>
      <c r="F256" t="s">
        <v>5067</v>
      </c>
      <c r="G256" t="s">
        <v>5068</v>
      </c>
      <c r="H256" s="22" t="s">
        <v>1396</v>
      </c>
      <c r="I256" t="s">
        <v>5069</v>
      </c>
      <c r="J256" s="11" t="str">
        <f t="shared" si="25"/>
        <v>IC.IV.040501</v>
      </c>
      <c r="K256" s="2" t="s">
        <v>11324</v>
      </c>
      <c r="L256" t="str">
        <f t="shared" si="26"/>
        <v>Subclavian, right</v>
      </c>
      <c r="M256" s="12" t="str">
        <f t="shared" si="27"/>
        <v>PI.IC.IV.040501.01</v>
      </c>
      <c r="N256" s="12"/>
      <c r="O256" s="12" t="str">
        <f t="shared" si="28"/>
        <v>PH.IC.IV.040501.01</v>
      </c>
      <c r="Q256" s="12" t="str">
        <f t="shared" si="29"/>
        <v>CL.IC.IV.040501.01</v>
      </c>
    </row>
    <row r="257" spans="1:19" ht="15">
      <c r="A257" t="s">
        <v>5190</v>
      </c>
      <c r="B257" s="25"/>
      <c r="C257" s="22" t="s">
        <v>7070</v>
      </c>
      <c r="D257" s="25" t="s">
        <v>11134</v>
      </c>
      <c r="E257" s="22" t="s">
        <v>7071</v>
      </c>
      <c r="F257" t="s">
        <v>5067</v>
      </c>
      <c r="G257" t="s">
        <v>5070</v>
      </c>
      <c r="H257" s="22" t="s">
        <v>1398</v>
      </c>
      <c r="I257" t="s">
        <v>5071</v>
      </c>
      <c r="J257" s="11" t="str">
        <f t="shared" si="25"/>
        <v>IC.IV.040502</v>
      </c>
      <c r="K257" s="2" t="s">
        <v>11324</v>
      </c>
      <c r="L257" t="str">
        <f t="shared" si="26"/>
        <v>Subclavian, left</v>
      </c>
      <c r="M257" s="12" t="str">
        <f t="shared" si="27"/>
        <v>PI.IC.IV.040502.01</v>
      </c>
      <c r="N257" s="12"/>
      <c r="O257" s="12" t="str">
        <f t="shared" si="28"/>
        <v>PH.IC.IV.040502.01</v>
      </c>
      <c r="Q257" s="12" t="str">
        <f t="shared" si="29"/>
        <v>CL.IC.IV.040502.01</v>
      </c>
    </row>
    <row r="258" spans="1:19" ht="15">
      <c r="A258" t="s">
        <v>5190</v>
      </c>
      <c r="B258" s="25"/>
      <c r="C258" s="22" t="s">
        <v>7070</v>
      </c>
      <c r="D258" s="25"/>
      <c r="E258" s="22" t="s">
        <v>7071</v>
      </c>
      <c r="F258" t="s">
        <v>5067</v>
      </c>
      <c r="G258" t="s">
        <v>5072</v>
      </c>
      <c r="H258" s="22" t="s">
        <v>9640</v>
      </c>
      <c r="I258" t="s">
        <v>5073</v>
      </c>
      <c r="J258" s="11" t="str">
        <f t="shared" si="25"/>
        <v>IC.IV.040503</v>
      </c>
      <c r="K258" s="2" t="s">
        <v>11324</v>
      </c>
      <c r="L258" t="str">
        <f t="shared" si="26"/>
        <v>Internal jugular, right</v>
      </c>
      <c r="M258" s="12" t="str">
        <f t="shared" si="27"/>
        <v>PI.IC.IV.040503.01</v>
      </c>
      <c r="N258" s="12"/>
      <c r="O258" s="12" t="str">
        <f t="shared" si="28"/>
        <v>PH.IC.IV.040503.01</v>
      </c>
      <c r="Q258" s="12" t="str">
        <f t="shared" si="29"/>
        <v>CL.IC.IV.040503.01</v>
      </c>
      <c r="R258" t="s">
        <v>9277</v>
      </c>
      <c r="S258" t="s">
        <v>5086</v>
      </c>
    </row>
    <row r="259" spans="1:19" ht="15">
      <c r="A259" t="s">
        <v>5190</v>
      </c>
      <c r="B259" s="25"/>
      <c r="C259" s="22" t="s">
        <v>948</v>
      </c>
      <c r="D259" s="25" t="s">
        <v>11134</v>
      </c>
      <c r="E259" s="22" t="s">
        <v>7071</v>
      </c>
      <c r="F259" t="s">
        <v>5067</v>
      </c>
      <c r="G259" t="s">
        <v>5074</v>
      </c>
      <c r="H259" s="22" t="s">
        <v>948</v>
      </c>
      <c r="I259" t="s">
        <v>5075</v>
      </c>
      <c r="J259" s="11" t="str">
        <f t="shared" si="25"/>
        <v>IC.IV.040504</v>
      </c>
      <c r="K259" s="2" t="s">
        <v>11324</v>
      </c>
      <c r="L259" t="str">
        <f t="shared" si="26"/>
        <v>Internal jugular, left</v>
      </c>
      <c r="M259" s="12" t="str">
        <f t="shared" si="27"/>
        <v>PI.IC.IV.040504.01</v>
      </c>
      <c r="N259" s="12"/>
      <c r="O259" s="12" t="str">
        <f t="shared" si="28"/>
        <v>PH.IC.IV.040504.01</v>
      </c>
      <c r="Q259" s="12" t="str">
        <f t="shared" si="29"/>
        <v>CL.IC.IV.040504.01</v>
      </c>
      <c r="R259" t="s">
        <v>9277</v>
      </c>
      <c r="S259" t="s">
        <v>5086</v>
      </c>
    </row>
    <row r="260" spans="1:19" ht="15">
      <c r="A260" t="s">
        <v>5190</v>
      </c>
      <c r="B260" s="25"/>
      <c r="C260" s="22" t="s">
        <v>7070</v>
      </c>
      <c r="D260" s="25"/>
      <c r="E260" s="22" t="s">
        <v>7071</v>
      </c>
      <c r="F260" t="s">
        <v>5067</v>
      </c>
      <c r="G260" t="s">
        <v>5076</v>
      </c>
      <c r="H260" s="22" t="s">
        <v>7071</v>
      </c>
      <c r="I260" t="s">
        <v>5077</v>
      </c>
      <c r="J260" s="11" t="str">
        <f t="shared" si="25"/>
        <v>IC.IV.040505</v>
      </c>
      <c r="K260" s="2" t="s">
        <v>11324</v>
      </c>
      <c r="L260" t="str">
        <f t="shared" si="26"/>
        <v>External jugular, right</v>
      </c>
      <c r="M260" s="12" t="str">
        <f t="shared" si="27"/>
        <v>PI.IC.IV.040505.01</v>
      </c>
      <c r="N260" s="12"/>
      <c r="O260" s="12" t="str">
        <f t="shared" si="28"/>
        <v>PH.IC.IV.040505.01</v>
      </c>
      <c r="Q260" s="12" t="str">
        <f t="shared" si="29"/>
        <v>CL.IC.IV.040505.01</v>
      </c>
      <c r="R260" t="s">
        <v>9277</v>
      </c>
      <c r="S260" t="s">
        <v>5086</v>
      </c>
    </row>
    <row r="261" spans="1:19" ht="15">
      <c r="A261" t="s">
        <v>5190</v>
      </c>
      <c r="B261" s="25"/>
      <c r="C261" s="22" t="s">
        <v>948</v>
      </c>
      <c r="D261" s="25"/>
      <c r="E261" s="22" t="s">
        <v>7071</v>
      </c>
      <c r="F261" t="s">
        <v>5067</v>
      </c>
      <c r="G261" t="s">
        <v>5078</v>
      </c>
      <c r="H261" s="22" t="s">
        <v>6888</v>
      </c>
      <c r="I261" t="s">
        <v>5226</v>
      </c>
      <c r="J261" s="11" t="str">
        <f t="shared" si="25"/>
        <v>IC.IV.040506</v>
      </c>
      <c r="K261" s="2" t="s">
        <v>11324</v>
      </c>
      <c r="L261" t="str">
        <f t="shared" si="26"/>
        <v>External jugular, left</v>
      </c>
      <c r="M261" s="12" t="str">
        <f t="shared" si="27"/>
        <v>PI.IC.IV.040506.01</v>
      </c>
      <c r="N261" s="12"/>
      <c r="O261" s="12" t="str">
        <f t="shared" si="28"/>
        <v>PH.IC.IV.040506.01</v>
      </c>
      <c r="Q261" s="12" t="str">
        <f t="shared" si="29"/>
        <v>CL.IC.IV.040506.01</v>
      </c>
      <c r="R261" t="s">
        <v>9277</v>
      </c>
      <c r="S261" t="s">
        <v>5086</v>
      </c>
    </row>
    <row r="262" spans="1:19" ht="15">
      <c r="A262" t="s">
        <v>5190</v>
      </c>
      <c r="B262" s="25"/>
      <c r="C262" s="22" t="s">
        <v>948</v>
      </c>
      <c r="D262" s="25"/>
      <c r="E262" s="22" t="s">
        <v>7071</v>
      </c>
      <c r="F262" t="s">
        <v>5067</v>
      </c>
      <c r="G262" t="s">
        <v>5080</v>
      </c>
      <c r="H262" s="22" t="s">
        <v>7284</v>
      </c>
      <c r="I262" t="s">
        <v>5422</v>
      </c>
      <c r="J262" s="11" t="str">
        <f t="shared" si="25"/>
        <v>IC.IV.040507</v>
      </c>
      <c r="K262" s="2" t="s">
        <v>11324</v>
      </c>
      <c r="L262" t="str">
        <f t="shared" si="26"/>
        <v>Femoral, right</v>
      </c>
      <c r="M262" s="12" t="str">
        <f t="shared" si="27"/>
        <v>PI.IC.IV.040507.01</v>
      </c>
      <c r="N262" s="12"/>
      <c r="O262" s="12" t="str">
        <f t="shared" si="28"/>
        <v>PH.IC.IV.040507.01</v>
      </c>
      <c r="Q262" s="12" t="str">
        <f t="shared" si="29"/>
        <v>CL.IC.IV.040507.01</v>
      </c>
      <c r="R262" t="s">
        <v>9277</v>
      </c>
      <c r="S262" t="s">
        <v>5086</v>
      </c>
    </row>
    <row r="263" spans="1:19" ht="15">
      <c r="A263" t="s">
        <v>5190</v>
      </c>
      <c r="B263" s="25"/>
      <c r="C263" s="22" t="s">
        <v>7070</v>
      </c>
      <c r="D263" s="25"/>
      <c r="E263" s="22" t="s">
        <v>7071</v>
      </c>
      <c r="F263" t="s">
        <v>5067</v>
      </c>
      <c r="G263" t="s">
        <v>4988</v>
      </c>
      <c r="H263" s="22" t="s">
        <v>10093</v>
      </c>
      <c r="I263" t="s">
        <v>5424</v>
      </c>
      <c r="J263" s="11" t="str">
        <f t="shared" ref="J263:J326" si="30">CONCATENATE("IC.IV.",C263,E263,H263)</f>
        <v>IC.IV.040508</v>
      </c>
      <c r="K263" s="2" t="s">
        <v>11324</v>
      </c>
      <c r="L263" t="str">
        <f t="shared" ref="L263:L326" si="31">G263</f>
        <v>Femoral, left</v>
      </c>
      <c r="M263" s="12" t="str">
        <f t="shared" ref="M263:M326" si="32">CONCATENATE("PI.",J263,".",K263)</f>
        <v>PI.IC.IV.040508.01</v>
      </c>
      <c r="N263" s="12"/>
      <c r="O263" s="12" t="str">
        <f t="shared" ref="O263:O326" si="33">CONCATENATE("PH.",J263,".",K263)</f>
        <v>PH.IC.IV.040508.01</v>
      </c>
      <c r="Q263" s="12" t="str">
        <f t="shared" ref="Q263:Q326" si="34">CONCATENATE("CL.",J263,".",K263)</f>
        <v>CL.IC.IV.040508.01</v>
      </c>
      <c r="R263" t="s">
        <v>9277</v>
      </c>
      <c r="S263" t="s">
        <v>5086</v>
      </c>
    </row>
    <row r="264" spans="1:19" ht="15">
      <c r="A264" t="s">
        <v>5190</v>
      </c>
      <c r="B264" s="25"/>
      <c r="C264" s="22" t="s">
        <v>7070</v>
      </c>
      <c r="D264" s="25" t="s">
        <v>11134</v>
      </c>
      <c r="E264" s="22" t="s">
        <v>7071</v>
      </c>
      <c r="F264" t="s">
        <v>5067</v>
      </c>
      <c r="G264" t="s">
        <v>5425</v>
      </c>
      <c r="H264" s="22" t="s">
        <v>10095</v>
      </c>
      <c r="I264" t="s">
        <v>5270</v>
      </c>
      <c r="J264" s="11" t="str">
        <f t="shared" si="30"/>
        <v>IC.IV.040509</v>
      </c>
      <c r="K264" s="2" t="s">
        <v>11324</v>
      </c>
      <c r="L264" t="str">
        <f t="shared" si="31"/>
        <v>Brachial, right</v>
      </c>
      <c r="M264" s="12" t="str">
        <f t="shared" si="32"/>
        <v>PI.IC.IV.040509.01</v>
      </c>
      <c r="N264" s="12"/>
      <c r="O264" s="12" t="str">
        <f t="shared" si="33"/>
        <v>PH.IC.IV.040509.01</v>
      </c>
      <c r="Q264" s="12" t="str">
        <f t="shared" si="34"/>
        <v>CL.IC.IV.040509.01</v>
      </c>
      <c r="R264" t="s">
        <v>9277</v>
      </c>
      <c r="S264" t="s">
        <v>5086</v>
      </c>
    </row>
    <row r="265" spans="1:19" ht="15">
      <c r="A265" t="s">
        <v>5190</v>
      </c>
      <c r="B265" s="25"/>
      <c r="C265" s="22" t="s">
        <v>7070</v>
      </c>
      <c r="D265" s="25"/>
      <c r="E265" s="22" t="s">
        <v>7071</v>
      </c>
      <c r="F265" t="s">
        <v>5067</v>
      </c>
      <c r="G265" t="s">
        <v>5128</v>
      </c>
      <c r="H265" s="22" t="s">
        <v>10905</v>
      </c>
      <c r="I265" t="s">
        <v>5129</v>
      </c>
      <c r="J265" s="11" t="str">
        <f t="shared" si="30"/>
        <v>IC.IV.040510</v>
      </c>
      <c r="K265" s="2" t="s">
        <v>1192</v>
      </c>
      <c r="L265" t="str">
        <f t="shared" si="31"/>
        <v>Brachial, left</v>
      </c>
      <c r="M265" s="12" t="str">
        <f t="shared" si="32"/>
        <v>PI.IC.IV.040510.01</v>
      </c>
      <c r="N265" s="12"/>
      <c r="O265" s="12" t="str">
        <f t="shared" si="33"/>
        <v>PH.IC.IV.040510.01</v>
      </c>
      <c r="Q265" s="12" t="str">
        <f t="shared" si="34"/>
        <v>CL.IC.IV.040510.01</v>
      </c>
      <c r="R265" t="s">
        <v>1141</v>
      </c>
      <c r="S265" t="s">
        <v>5086</v>
      </c>
    </row>
    <row r="266" spans="1:19" ht="15">
      <c r="A266" t="s">
        <v>5190</v>
      </c>
      <c r="B266" s="25"/>
      <c r="C266" s="22" t="s">
        <v>7070</v>
      </c>
      <c r="D266" s="25"/>
      <c r="E266" s="22" t="s">
        <v>7071</v>
      </c>
      <c r="F266" t="s">
        <v>5067</v>
      </c>
      <c r="G266" t="s">
        <v>4916</v>
      </c>
      <c r="H266" s="22" t="s">
        <v>8048</v>
      </c>
      <c r="I266" t="s">
        <v>4917</v>
      </c>
      <c r="J266" s="11" t="str">
        <f t="shared" si="30"/>
        <v>IC.IV.040511</v>
      </c>
      <c r="K266" s="2" t="s">
        <v>11324</v>
      </c>
      <c r="L266" t="str">
        <f t="shared" si="31"/>
        <v>Cephalic, right</v>
      </c>
      <c r="M266" s="12" t="str">
        <f t="shared" si="32"/>
        <v>PI.IC.IV.040511.01</v>
      </c>
      <c r="N266" s="12"/>
      <c r="O266" s="12" t="str">
        <f t="shared" si="33"/>
        <v>PH.IC.IV.040511.01</v>
      </c>
      <c r="Q266" s="12" t="str">
        <f t="shared" si="34"/>
        <v>CL.IC.IV.040511.01</v>
      </c>
      <c r="R266" t="s">
        <v>1141</v>
      </c>
      <c r="S266" t="s">
        <v>5086</v>
      </c>
    </row>
    <row r="267" spans="1:19" ht="15">
      <c r="A267" t="s">
        <v>5190</v>
      </c>
      <c r="B267" s="25"/>
      <c r="C267" s="22" t="s">
        <v>948</v>
      </c>
      <c r="D267" s="25"/>
      <c r="E267" s="22" t="s">
        <v>7071</v>
      </c>
      <c r="F267" t="s">
        <v>5067</v>
      </c>
      <c r="G267" t="s">
        <v>4918</v>
      </c>
      <c r="H267" s="22" t="s">
        <v>11023</v>
      </c>
      <c r="I267" t="s">
        <v>4919</v>
      </c>
      <c r="J267" s="11" t="str">
        <f t="shared" si="30"/>
        <v>IC.IV.040512</v>
      </c>
      <c r="K267" s="2" t="s">
        <v>11324</v>
      </c>
      <c r="L267" t="str">
        <f t="shared" si="31"/>
        <v>Cephalic, left</v>
      </c>
      <c r="M267" s="12" t="str">
        <f t="shared" si="32"/>
        <v>PI.IC.IV.040512.01</v>
      </c>
      <c r="N267" s="12"/>
      <c r="O267" s="12" t="str">
        <f t="shared" si="33"/>
        <v>PH.IC.IV.040512.01</v>
      </c>
      <c r="Q267" s="12" t="str">
        <f t="shared" si="34"/>
        <v>CL.IC.IV.040512.01</v>
      </c>
      <c r="R267" t="s">
        <v>1141</v>
      </c>
      <c r="S267" t="s">
        <v>5086</v>
      </c>
    </row>
    <row r="268" spans="1:19" ht="15">
      <c r="A268" t="s">
        <v>5190</v>
      </c>
      <c r="B268" s="25"/>
      <c r="C268" s="22" t="s">
        <v>948</v>
      </c>
      <c r="D268" s="25"/>
      <c r="E268" s="22" t="s">
        <v>7071</v>
      </c>
      <c r="F268" t="s">
        <v>5067</v>
      </c>
      <c r="G268" t="s">
        <v>4920</v>
      </c>
      <c r="H268" s="22" t="s">
        <v>8201</v>
      </c>
      <c r="I268" t="s">
        <v>4921</v>
      </c>
      <c r="J268" s="11" t="str">
        <f t="shared" si="30"/>
        <v>IC.IV.040513</v>
      </c>
      <c r="K268" s="2" t="s">
        <v>11324</v>
      </c>
      <c r="L268" t="str">
        <f t="shared" si="31"/>
        <v>Basilic, right</v>
      </c>
      <c r="M268" s="12" t="str">
        <f t="shared" si="32"/>
        <v>PI.IC.IV.040513.01</v>
      </c>
      <c r="N268" s="12"/>
      <c r="O268" s="12" t="str">
        <f t="shared" si="33"/>
        <v>PH.IC.IV.040513.01</v>
      </c>
      <c r="Q268" s="12" t="str">
        <f t="shared" si="34"/>
        <v>CL.IC.IV.040513.01</v>
      </c>
      <c r="R268" t="s">
        <v>1141</v>
      </c>
      <c r="S268" t="s">
        <v>5086</v>
      </c>
    </row>
    <row r="269" spans="1:19" ht="15">
      <c r="A269" t="s">
        <v>5190</v>
      </c>
      <c r="B269" s="25"/>
      <c r="C269" s="22" t="s">
        <v>948</v>
      </c>
      <c r="D269" s="25"/>
      <c r="E269" s="22" t="s">
        <v>7071</v>
      </c>
      <c r="F269" t="s">
        <v>5067</v>
      </c>
      <c r="G269" t="s">
        <v>4922</v>
      </c>
      <c r="H269" s="22" t="s">
        <v>9621</v>
      </c>
      <c r="I269" t="s">
        <v>4923</v>
      </c>
      <c r="J269" s="11" t="str">
        <f t="shared" si="30"/>
        <v>IC.IV.040514</v>
      </c>
      <c r="K269" s="2" t="s">
        <v>11324</v>
      </c>
      <c r="L269" t="str">
        <f t="shared" si="31"/>
        <v>Basilic, left</v>
      </c>
      <c r="M269" s="12" t="str">
        <f t="shared" si="32"/>
        <v>PI.IC.IV.040514.01</v>
      </c>
      <c r="N269" s="12"/>
      <c r="O269" s="12" t="str">
        <f t="shared" si="33"/>
        <v>PH.IC.IV.040514.01</v>
      </c>
      <c r="Q269" s="12" t="str">
        <f t="shared" si="34"/>
        <v>CL.IC.IV.040514.01</v>
      </c>
      <c r="R269" t="s">
        <v>9277</v>
      </c>
      <c r="S269" t="s">
        <v>5086</v>
      </c>
    </row>
    <row r="270" spans="1:19" ht="15">
      <c r="A270" t="s">
        <v>5190</v>
      </c>
      <c r="B270" s="25"/>
      <c r="C270" s="22" t="s">
        <v>7070</v>
      </c>
      <c r="D270" s="25"/>
      <c r="E270" s="22" t="s">
        <v>7071</v>
      </c>
      <c r="F270" t="s">
        <v>5067</v>
      </c>
      <c r="G270" t="s">
        <v>2971</v>
      </c>
      <c r="H270" s="22" t="s">
        <v>6135</v>
      </c>
      <c r="I270" t="s">
        <v>930</v>
      </c>
      <c r="J270" s="11" t="str">
        <f t="shared" si="30"/>
        <v>IC.IV.040515</v>
      </c>
      <c r="K270" s="2" t="s">
        <v>11324</v>
      </c>
      <c r="L270" t="str">
        <f t="shared" si="31"/>
        <v>Other: specify</v>
      </c>
      <c r="M270" s="12" t="str">
        <f t="shared" si="32"/>
        <v>PI.IC.IV.040515.01</v>
      </c>
      <c r="N270" s="12"/>
      <c r="O270" s="12" t="str">
        <f t="shared" si="33"/>
        <v>PH.IC.IV.040515.01</v>
      </c>
      <c r="Q270" s="12" t="str">
        <f t="shared" si="34"/>
        <v>CL.IC.IV.040515.01</v>
      </c>
      <c r="R270" t="s">
        <v>9277</v>
      </c>
      <c r="S270" t="s">
        <v>5086</v>
      </c>
    </row>
    <row r="271" spans="1:19" ht="15">
      <c r="A271" t="s">
        <v>5190</v>
      </c>
      <c r="B271" s="25"/>
      <c r="C271" s="22" t="s">
        <v>948</v>
      </c>
      <c r="D271" s="25" t="s">
        <v>4999</v>
      </c>
      <c r="E271" s="22" t="s">
        <v>6888</v>
      </c>
      <c r="F271" t="s">
        <v>5000</v>
      </c>
      <c r="G271" t="s">
        <v>5001</v>
      </c>
      <c r="H271" s="22" t="s">
        <v>1396</v>
      </c>
      <c r="I271" t="s">
        <v>5002</v>
      </c>
      <c r="J271" s="11" t="str">
        <f t="shared" si="30"/>
        <v>IC.IV.040601</v>
      </c>
      <c r="K271" s="2" t="s">
        <v>11324</v>
      </c>
      <c r="L271" t="str">
        <f t="shared" si="31"/>
        <v>Single lumen</v>
      </c>
      <c r="M271" s="12" t="str">
        <f t="shared" si="32"/>
        <v>PI.IC.IV.040601.01</v>
      </c>
      <c r="N271" s="12"/>
      <c r="O271" s="12" t="str">
        <f t="shared" si="33"/>
        <v>PH.IC.IV.040601.01</v>
      </c>
      <c r="Q271" s="12" t="str">
        <f t="shared" si="34"/>
        <v>CL.IC.IV.040601.01</v>
      </c>
      <c r="R271" t="s">
        <v>9277</v>
      </c>
      <c r="S271" t="s">
        <v>5086</v>
      </c>
    </row>
    <row r="272" spans="1:19" ht="15">
      <c r="A272" t="s">
        <v>5190</v>
      </c>
      <c r="B272" s="25"/>
      <c r="C272" s="22" t="s">
        <v>7070</v>
      </c>
      <c r="D272" s="25"/>
      <c r="E272" s="22" t="s">
        <v>6888</v>
      </c>
      <c r="F272" t="s">
        <v>5000</v>
      </c>
      <c r="G272" t="s">
        <v>5003</v>
      </c>
      <c r="H272" s="22" t="s">
        <v>1398</v>
      </c>
      <c r="I272" t="s">
        <v>5004</v>
      </c>
      <c r="J272" s="11" t="str">
        <f t="shared" si="30"/>
        <v>IC.IV.040602</v>
      </c>
      <c r="K272" s="2" t="s">
        <v>11324</v>
      </c>
      <c r="L272" t="str">
        <f t="shared" si="31"/>
        <v>Double lumen</v>
      </c>
      <c r="M272" s="12" t="str">
        <f t="shared" si="32"/>
        <v>PI.IC.IV.040602.01</v>
      </c>
      <c r="N272" s="12"/>
      <c r="O272" s="12" t="str">
        <f t="shared" si="33"/>
        <v>PH.IC.IV.040602.01</v>
      </c>
      <c r="Q272" s="12" t="str">
        <f t="shared" si="34"/>
        <v>CL.IC.IV.040602.01</v>
      </c>
      <c r="R272" t="s">
        <v>9277</v>
      </c>
      <c r="S272" t="s">
        <v>5086</v>
      </c>
    </row>
    <row r="273" spans="1:19" ht="15">
      <c r="A273" t="s">
        <v>5190</v>
      </c>
      <c r="B273" s="25"/>
      <c r="C273" s="22" t="s">
        <v>948</v>
      </c>
      <c r="D273" s="25"/>
      <c r="E273" s="22" t="s">
        <v>6888</v>
      </c>
      <c r="F273" t="s">
        <v>5000</v>
      </c>
      <c r="G273" t="s">
        <v>5005</v>
      </c>
      <c r="H273" s="22" t="s">
        <v>946</v>
      </c>
      <c r="I273" t="s">
        <v>5006</v>
      </c>
      <c r="J273" s="11" t="str">
        <f t="shared" si="30"/>
        <v>IC.IV.040603</v>
      </c>
      <c r="K273" s="2" t="s">
        <v>11324</v>
      </c>
      <c r="L273" t="str">
        <f t="shared" si="31"/>
        <v>Triple lumen</v>
      </c>
      <c r="M273" s="12" t="str">
        <f t="shared" si="32"/>
        <v>PI.IC.IV.040603.01</v>
      </c>
      <c r="N273" s="12"/>
      <c r="O273" s="12" t="str">
        <f t="shared" si="33"/>
        <v>PH.IC.IV.040603.01</v>
      </c>
      <c r="Q273" s="12" t="str">
        <f t="shared" si="34"/>
        <v>CL.IC.IV.040603.01</v>
      </c>
      <c r="R273" t="s">
        <v>9277</v>
      </c>
      <c r="S273" t="s">
        <v>5086</v>
      </c>
    </row>
    <row r="274" spans="1:19" ht="15">
      <c r="A274" t="s">
        <v>5190</v>
      </c>
      <c r="B274" s="25"/>
      <c r="C274" s="22" t="s">
        <v>948</v>
      </c>
      <c r="D274" s="25"/>
      <c r="E274" s="22" t="s">
        <v>6888</v>
      </c>
      <c r="F274" t="s">
        <v>5000</v>
      </c>
      <c r="G274" t="s">
        <v>5007</v>
      </c>
      <c r="H274" s="22" t="s">
        <v>948</v>
      </c>
      <c r="I274" t="s">
        <v>5008</v>
      </c>
      <c r="J274" s="11" t="str">
        <f t="shared" si="30"/>
        <v>IC.IV.040604</v>
      </c>
      <c r="K274" s="2" t="s">
        <v>11324</v>
      </c>
      <c r="L274" t="str">
        <f t="shared" si="31"/>
        <v>Four lumen</v>
      </c>
      <c r="M274" s="12" t="str">
        <f t="shared" si="32"/>
        <v>PI.IC.IV.040604.01</v>
      </c>
      <c r="N274" s="12"/>
      <c r="O274" s="12" t="str">
        <f t="shared" si="33"/>
        <v>PH.IC.IV.040604.01</v>
      </c>
      <c r="Q274" s="12" t="str">
        <f t="shared" si="34"/>
        <v>CL.IC.IV.040604.01</v>
      </c>
      <c r="R274" t="s">
        <v>9277</v>
      </c>
      <c r="S274" t="s">
        <v>5086</v>
      </c>
    </row>
    <row r="275" spans="1:19" ht="15">
      <c r="A275" t="s">
        <v>5190</v>
      </c>
      <c r="B275" s="25"/>
      <c r="C275" s="22" t="s">
        <v>948</v>
      </c>
      <c r="D275" s="25"/>
      <c r="E275" s="22" t="s">
        <v>6888</v>
      </c>
      <c r="F275" t="s">
        <v>5000</v>
      </c>
      <c r="G275" t="s">
        <v>5009</v>
      </c>
      <c r="H275" s="22" t="s">
        <v>7071</v>
      </c>
      <c r="I275" t="s">
        <v>5010</v>
      </c>
      <c r="J275" s="11" t="str">
        <f t="shared" si="30"/>
        <v>IC.IV.040605</v>
      </c>
      <c r="K275" s="2" t="s">
        <v>11324</v>
      </c>
      <c r="L275" t="str">
        <f t="shared" si="31"/>
        <v>Five lumen</v>
      </c>
      <c r="M275" s="12" t="str">
        <f t="shared" si="32"/>
        <v>PI.IC.IV.040605.01</v>
      </c>
      <c r="N275" s="12"/>
      <c r="O275" s="12" t="str">
        <f t="shared" si="33"/>
        <v>PH.IC.IV.040605.01</v>
      </c>
      <c r="Q275" s="12" t="str">
        <f t="shared" si="34"/>
        <v>CL.IC.IV.040605.01</v>
      </c>
      <c r="R275" t="s">
        <v>1141</v>
      </c>
      <c r="S275" t="s">
        <v>5086</v>
      </c>
    </row>
    <row r="276" spans="1:19" ht="15">
      <c r="A276" t="s">
        <v>5190</v>
      </c>
      <c r="B276" s="25"/>
      <c r="C276" s="22" t="s">
        <v>948</v>
      </c>
      <c r="D276" s="25" t="s">
        <v>5288</v>
      </c>
      <c r="E276" s="22" t="s">
        <v>7284</v>
      </c>
      <c r="F276" t="s">
        <v>5011</v>
      </c>
      <c r="G276" t="s">
        <v>5168</v>
      </c>
      <c r="H276" s="22" t="s">
        <v>11324</v>
      </c>
      <c r="I276" t="s">
        <v>5169</v>
      </c>
      <c r="J276" s="11" t="str">
        <f t="shared" si="30"/>
        <v>IC.IV.040701</v>
      </c>
      <c r="K276" s="2" t="s">
        <v>11324</v>
      </c>
      <c r="L276" t="str">
        <f t="shared" si="31"/>
        <v>Length on insert (free text)</v>
      </c>
      <c r="M276" s="12" t="str">
        <f t="shared" si="32"/>
        <v>PI.IC.IV.040701.01</v>
      </c>
      <c r="N276" s="12"/>
      <c r="O276" s="12" t="str">
        <f t="shared" si="33"/>
        <v>PH.IC.IV.040701.01</v>
      </c>
      <c r="Q276" s="12" t="str">
        <f t="shared" si="34"/>
        <v>CL.IC.IV.040701.01</v>
      </c>
    </row>
    <row r="277" spans="1:19" ht="15">
      <c r="A277" t="s">
        <v>5190</v>
      </c>
      <c r="B277" s="25"/>
      <c r="C277" s="22" t="s">
        <v>948</v>
      </c>
      <c r="D277" s="25" t="s">
        <v>5291</v>
      </c>
      <c r="E277" s="22" t="s">
        <v>10093</v>
      </c>
      <c r="F277" t="s">
        <v>5011</v>
      </c>
      <c r="G277" t="s">
        <v>5387</v>
      </c>
      <c r="H277" s="22" t="s">
        <v>1396</v>
      </c>
      <c r="I277" t="s">
        <v>5387</v>
      </c>
      <c r="J277" s="11" t="str">
        <f t="shared" si="30"/>
        <v>IC.IV.040801</v>
      </c>
      <c r="K277" s="2" t="s">
        <v>11324</v>
      </c>
      <c r="L277" t="str">
        <f t="shared" si="31"/>
        <v>0 cm</v>
      </c>
      <c r="M277" s="12" t="str">
        <f t="shared" si="32"/>
        <v>PI.IC.IV.040801.01</v>
      </c>
      <c r="N277" s="12"/>
      <c r="O277" s="12" t="str">
        <f t="shared" si="33"/>
        <v>PH.IC.IV.040801.01</v>
      </c>
      <c r="Q277" s="12" t="str">
        <f t="shared" si="34"/>
        <v>CL.IC.IV.040801.01</v>
      </c>
    </row>
    <row r="278" spans="1:19" ht="15">
      <c r="A278" t="s">
        <v>5190</v>
      </c>
      <c r="B278" s="25"/>
      <c r="C278" s="22" t="s">
        <v>7070</v>
      </c>
      <c r="D278" s="25"/>
      <c r="E278" s="22" t="s">
        <v>10093</v>
      </c>
      <c r="F278" t="s">
        <v>5011</v>
      </c>
      <c r="G278" t="s">
        <v>5388</v>
      </c>
      <c r="H278" s="22" t="s">
        <v>1398</v>
      </c>
      <c r="I278">
        <v>1</v>
      </c>
      <c r="J278" s="11" t="str">
        <f t="shared" si="30"/>
        <v>IC.IV.040802</v>
      </c>
      <c r="K278" s="2" t="s">
        <v>11324</v>
      </c>
      <c r="L278" t="str">
        <f t="shared" si="31"/>
        <v>1 cm</v>
      </c>
      <c r="M278" s="12" t="str">
        <f t="shared" si="32"/>
        <v>PI.IC.IV.040802.01</v>
      </c>
      <c r="N278" s="12"/>
      <c r="O278" s="12" t="str">
        <f t="shared" si="33"/>
        <v>PH.IC.IV.040802.01</v>
      </c>
      <c r="Q278" s="12" t="str">
        <f t="shared" si="34"/>
        <v>CL.IC.IV.040802.01</v>
      </c>
    </row>
    <row r="279" spans="1:19" ht="15">
      <c r="A279" t="s">
        <v>5190</v>
      </c>
      <c r="B279" s="25"/>
      <c r="C279" s="22" t="s">
        <v>948</v>
      </c>
      <c r="D279" s="25"/>
      <c r="E279" s="22" t="s">
        <v>10093</v>
      </c>
      <c r="F279" t="s">
        <v>5011</v>
      </c>
      <c r="G279" t="s">
        <v>5389</v>
      </c>
      <c r="H279" s="22" t="s">
        <v>946</v>
      </c>
      <c r="I279">
        <v>2</v>
      </c>
      <c r="J279" s="11" t="str">
        <f t="shared" si="30"/>
        <v>IC.IV.040803</v>
      </c>
      <c r="K279" s="2" t="s">
        <v>11324</v>
      </c>
      <c r="L279" t="str">
        <f t="shared" si="31"/>
        <v>2 cm</v>
      </c>
      <c r="M279" s="12" t="str">
        <f t="shared" si="32"/>
        <v>PI.IC.IV.040803.01</v>
      </c>
      <c r="N279" s="12"/>
      <c r="O279" s="12" t="str">
        <f t="shared" si="33"/>
        <v>PH.IC.IV.040803.01</v>
      </c>
      <c r="Q279" s="12" t="str">
        <f t="shared" si="34"/>
        <v>CL.IC.IV.040803.01</v>
      </c>
      <c r="R279" t="s">
        <v>9277</v>
      </c>
    </row>
    <row r="280" spans="1:19" ht="15">
      <c r="A280" t="s">
        <v>5190</v>
      </c>
      <c r="B280" s="25"/>
      <c r="C280" s="22" t="s">
        <v>948</v>
      </c>
      <c r="D280" s="25"/>
      <c r="E280" s="22" t="s">
        <v>10093</v>
      </c>
      <c r="F280" t="s">
        <v>5011</v>
      </c>
      <c r="G280" t="s">
        <v>5390</v>
      </c>
      <c r="H280" s="22" t="s">
        <v>948</v>
      </c>
      <c r="I280">
        <v>3</v>
      </c>
      <c r="J280" s="11" t="str">
        <f t="shared" si="30"/>
        <v>IC.IV.040804</v>
      </c>
      <c r="K280" s="2" t="s">
        <v>11324</v>
      </c>
      <c r="L280" t="str">
        <f t="shared" si="31"/>
        <v>3 cm</v>
      </c>
      <c r="M280" s="12" t="str">
        <f t="shared" si="32"/>
        <v>PI.IC.IV.040804.01</v>
      </c>
      <c r="N280" s="12"/>
      <c r="O280" s="12" t="str">
        <f t="shared" si="33"/>
        <v>PH.IC.IV.040804.01</v>
      </c>
      <c r="Q280" s="12" t="str">
        <f t="shared" si="34"/>
        <v>CL.IC.IV.040804.01</v>
      </c>
      <c r="R280" t="s">
        <v>9277</v>
      </c>
    </row>
    <row r="281" spans="1:19" ht="15">
      <c r="A281" t="s">
        <v>5190</v>
      </c>
      <c r="B281" s="25"/>
      <c r="C281" s="22" t="s">
        <v>7070</v>
      </c>
      <c r="D281" s="25"/>
      <c r="E281" s="22" t="s">
        <v>10093</v>
      </c>
      <c r="F281" t="s">
        <v>5011</v>
      </c>
      <c r="G281" t="s">
        <v>5391</v>
      </c>
      <c r="H281" s="22" t="s">
        <v>7071</v>
      </c>
      <c r="I281">
        <v>4</v>
      </c>
      <c r="J281" s="11" t="str">
        <f t="shared" si="30"/>
        <v>IC.IV.040805</v>
      </c>
      <c r="K281" s="2" t="s">
        <v>11324</v>
      </c>
      <c r="L281" t="str">
        <f t="shared" si="31"/>
        <v xml:space="preserve">4 cm </v>
      </c>
      <c r="M281" s="12" t="str">
        <f t="shared" si="32"/>
        <v>PI.IC.IV.040805.01</v>
      </c>
      <c r="N281" s="12"/>
      <c r="O281" s="12" t="str">
        <f t="shared" si="33"/>
        <v>PH.IC.IV.040805.01</v>
      </c>
      <c r="Q281" s="12" t="str">
        <f t="shared" si="34"/>
        <v>CL.IC.IV.040805.01</v>
      </c>
      <c r="R281" t="s">
        <v>9277</v>
      </c>
    </row>
    <row r="282" spans="1:19" ht="15">
      <c r="A282" t="s">
        <v>5190</v>
      </c>
      <c r="B282" s="25"/>
      <c r="C282" s="22" t="s">
        <v>7070</v>
      </c>
      <c r="D282" s="25" t="s">
        <v>11134</v>
      </c>
      <c r="E282" s="22" t="s">
        <v>10093</v>
      </c>
      <c r="F282" t="s">
        <v>5011</v>
      </c>
      <c r="G282" t="s">
        <v>5392</v>
      </c>
      <c r="H282" s="22" t="s">
        <v>6888</v>
      </c>
      <c r="I282">
        <v>5</v>
      </c>
      <c r="J282" s="11" t="str">
        <f t="shared" si="30"/>
        <v>IC.IV.040806</v>
      </c>
      <c r="K282" s="2" t="s">
        <v>11324</v>
      </c>
      <c r="L282" t="str">
        <f t="shared" si="31"/>
        <v>5 cm</v>
      </c>
      <c r="M282" s="12" t="str">
        <f t="shared" si="32"/>
        <v>PI.IC.IV.040806.01</v>
      </c>
      <c r="N282" s="12"/>
      <c r="O282" s="12" t="str">
        <f t="shared" si="33"/>
        <v>PH.IC.IV.040806.01</v>
      </c>
      <c r="Q282" s="12" t="str">
        <f t="shared" si="34"/>
        <v>CL.IC.IV.040806.01</v>
      </c>
      <c r="R282" t="s">
        <v>9277</v>
      </c>
    </row>
    <row r="283" spans="1:19" ht="15">
      <c r="A283" t="s">
        <v>5190</v>
      </c>
      <c r="B283" s="25"/>
      <c r="C283" s="22" t="s">
        <v>948</v>
      </c>
      <c r="D283" s="25"/>
      <c r="E283" s="22" t="s">
        <v>10093</v>
      </c>
      <c r="F283" t="s">
        <v>5011</v>
      </c>
      <c r="G283" t="s">
        <v>5393</v>
      </c>
      <c r="H283" s="22" t="s">
        <v>7284</v>
      </c>
      <c r="I283">
        <v>6</v>
      </c>
      <c r="J283" s="11" t="str">
        <f t="shared" si="30"/>
        <v>IC.IV.040807</v>
      </c>
      <c r="K283" s="2" t="s">
        <v>11324</v>
      </c>
      <c r="L283" t="str">
        <f t="shared" si="31"/>
        <v>6 cm</v>
      </c>
      <c r="M283" s="12" t="str">
        <f t="shared" si="32"/>
        <v>PI.IC.IV.040807.01</v>
      </c>
      <c r="N283" s="12"/>
      <c r="O283" s="12" t="str">
        <f t="shared" si="33"/>
        <v>PH.IC.IV.040807.01</v>
      </c>
      <c r="Q283" s="12" t="str">
        <f t="shared" si="34"/>
        <v>CL.IC.IV.040807.01</v>
      </c>
      <c r="R283" t="s">
        <v>9277</v>
      </c>
    </row>
    <row r="284" spans="1:19" ht="15">
      <c r="A284" t="s">
        <v>5190</v>
      </c>
      <c r="B284" s="25"/>
      <c r="C284" s="22" t="s">
        <v>948</v>
      </c>
      <c r="D284" s="25"/>
      <c r="E284" s="22" t="s">
        <v>10093</v>
      </c>
      <c r="F284" t="s">
        <v>5011</v>
      </c>
      <c r="G284" t="s">
        <v>5394</v>
      </c>
      <c r="H284" s="22" t="s">
        <v>10093</v>
      </c>
      <c r="I284" t="s">
        <v>5395</v>
      </c>
      <c r="J284" s="11" t="str">
        <f t="shared" si="30"/>
        <v>IC.IV.040808</v>
      </c>
      <c r="K284" s="2" t="s">
        <v>11324</v>
      </c>
      <c r="L284" t="str">
        <f t="shared" si="31"/>
        <v>PICC cm on d/c (free text)</v>
      </c>
      <c r="M284" s="12" t="str">
        <f t="shared" si="32"/>
        <v>PI.IC.IV.040808.01</v>
      </c>
      <c r="N284" s="12"/>
      <c r="O284" s="12" t="str">
        <f t="shared" si="33"/>
        <v>PH.IC.IV.040808.01</v>
      </c>
      <c r="Q284" s="12" t="str">
        <f t="shared" si="34"/>
        <v>CL.IC.IV.040808.01</v>
      </c>
      <c r="R284" t="s">
        <v>9277</v>
      </c>
    </row>
    <row r="285" spans="1:19" ht="15">
      <c r="A285" t="s">
        <v>5190</v>
      </c>
      <c r="B285" s="25"/>
      <c r="C285" s="22" t="s">
        <v>948</v>
      </c>
      <c r="D285" s="25"/>
      <c r="E285" s="22" t="s">
        <v>10093</v>
      </c>
      <c r="F285" t="s">
        <v>5011</v>
      </c>
      <c r="G285" t="s">
        <v>5396</v>
      </c>
      <c r="H285" s="22" t="s">
        <v>10095</v>
      </c>
      <c r="I285" t="s">
        <v>5245</v>
      </c>
      <c r="J285" s="11" t="str">
        <f t="shared" si="30"/>
        <v>IC.IV.040809</v>
      </c>
      <c r="K285" s="2" t="s">
        <v>11324</v>
      </c>
      <c r="L285" t="str">
        <f t="shared" si="31"/>
        <v>Line CMs outside body</v>
      </c>
      <c r="M285" s="12" t="str">
        <f t="shared" si="32"/>
        <v>PI.IC.IV.040809.01</v>
      </c>
      <c r="N285" s="12"/>
      <c r="O285" s="12" t="str">
        <f t="shared" si="33"/>
        <v>PH.IC.IV.040809.01</v>
      </c>
      <c r="Q285" s="12" t="str">
        <f t="shared" si="34"/>
        <v>CL.IC.IV.040809.01</v>
      </c>
      <c r="R285" t="s">
        <v>9277</v>
      </c>
      <c r="S285">
        <v>823</v>
      </c>
    </row>
    <row r="286" spans="1:19" ht="15">
      <c r="A286" t="s">
        <v>5190</v>
      </c>
      <c r="B286" s="25"/>
      <c r="C286" s="22" t="s">
        <v>948</v>
      </c>
      <c r="D286" s="25" t="s">
        <v>5246</v>
      </c>
      <c r="E286" s="22" t="s">
        <v>10095</v>
      </c>
      <c r="F286" t="s">
        <v>5247</v>
      </c>
      <c r="G286" t="s">
        <v>4973</v>
      </c>
      <c r="H286" s="22" t="s">
        <v>1396</v>
      </c>
      <c r="I286" t="s">
        <v>3717</v>
      </c>
      <c r="J286" s="11" t="str">
        <f t="shared" si="30"/>
        <v>IC.IV.040901</v>
      </c>
      <c r="K286" s="2" t="s">
        <v>11324</v>
      </c>
      <c r="L286" t="str">
        <f t="shared" si="31"/>
        <v>Transducer leveled</v>
      </c>
      <c r="M286" s="12" t="str">
        <f t="shared" si="32"/>
        <v>PI.IC.IV.040901.01</v>
      </c>
      <c r="N286" s="12"/>
      <c r="O286" s="12" t="str">
        <f t="shared" si="33"/>
        <v>PH.IC.IV.040901.01</v>
      </c>
      <c r="Q286" s="12" t="str">
        <f t="shared" si="34"/>
        <v>CL.IC.IV.040901.01</v>
      </c>
    </row>
    <row r="287" spans="1:19" ht="15">
      <c r="A287" t="s">
        <v>5190</v>
      </c>
      <c r="B287" s="25"/>
      <c r="C287" s="22" t="s">
        <v>948</v>
      </c>
      <c r="D287" s="25" t="s">
        <v>11134</v>
      </c>
      <c r="E287" s="22" t="s">
        <v>10095</v>
      </c>
      <c r="F287" t="s">
        <v>5247</v>
      </c>
      <c r="G287" t="s">
        <v>4974</v>
      </c>
      <c r="H287" s="22" t="s">
        <v>1398</v>
      </c>
      <c r="I287" t="s">
        <v>4975</v>
      </c>
      <c r="J287" s="11" t="str">
        <f t="shared" si="30"/>
        <v>IC.IV.040902</v>
      </c>
      <c r="K287" s="2" t="s">
        <v>11324</v>
      </c>
      <c r="L287" t="str">
        <f t="shared" si="31"/>
        <v>Line zeroed</v>
      </c>
      <c r="M287" s="12" t="str">
        <f t="shared" si="32"/>
        <v>PI.IC.IV.040902.01</v>
      </c>
      <c r="N287" s="12"/>
      <c r="O287" s="12" t="str">
        <f t="shared" si="33"/>
        <v>PH.IC.IV.040902.01</v>
      </c>
      <c r="Q287" s="12" t="str">
        <f t="shared" si="34"/>
        <v>CL.IC.IV.040902.01</v>
      </c>
    </row>
    <row r="288" spans="1:19" ht="15">
      <c r="A288" t="s">
        <v>5190</v>
      </c>
      <c r="B288" s="25"/>
      <c r="C288" s="22" t="s">
        <v>7070</v>
      </c>
      <c r="D288" s="25" t="s">
        <v>5293</v>
      </c>
      <c r="E288" s="22" t="s">
        <v>10905</v>
      </c>
      <c r="F288" t="s">
        <v>5248</v>
      </c>
      <c r="G288" t="s">
        <v>4843</v>
      </c>
      <c r="H288" s="22" t="s">
        <v>1396</v>
      </c>
      <c r="I288" t="s">
        <v>4844</v>
      </c>
      <c r="J288" s="11" t="str">
        <f t="shared" si="30"/>
        <v>IC.IV.041001</v>
      </c>
      <c r="K288" s="2" t="s">
        <v>11324</v>
      </c>
      <c r="L288" t="str">
        <f t="shared" si="31"/>
        <v>Vasopressor drips</v>
      </c>
      <c r="M288" s="12" t="str">
        <f t="shared" si="32"/>
        <v>PI.IC.IV.041001.01</v>
      </c>
      <c r="N288" s="12"/>
      <c r="O288" s="12" t="str">
        <f t="shared" si="33"/>
        <v>PH.IC.IV.041001.01</v>
      </c>
      <c r="Q288" s="12" t="str">
        <f t="shared" si="34"/>
        <v>CL.IC.IV.041001.01</v>
      </c>
    </row>
    <row r="289" spans="1:19" ht="15">
      <c r="A289" t="s">
        <v>5190</v>
      </c>
      <c r="B289" s="25"/>
      <c r="C289" s="22" t="s">
        <v>7070</v>
      </c>
      <c r="D289" s="25"/>
      <c r="E289" s="22" t="s">
        <v>10905</v>
      </c>
      <c r="F289" t="s">
        <v>5248</v>
      </c>
      <c r="G289" t="s">
        <v>5249</v>
      </c>
      <c r="H289" s="22" t="s">
        <v>1398</v>
      </c>
      <c r="I289" t="s">
        <v>4846</v>
      </c>
      <c r="J289" s="11" t="str">
        <f t="shared" si="30"/>
        <v>IC.IV.041002</v>
      </c>
      <c r="K289" s="2" t="s">
        <v>11324</v>
      </c>
      <c r="L289" t="str">
        <f t="shared" si="31"/>
        <v>Postoperative</v>
      </c>
      <c r="M289" s="12" t="str">
        <f t="shared" si="32"/>
        <v>PI.IC.IV.041002.01</v>
      </c>
      <c r="N289" s="12"/>
      <c r="O289" s="12" t="str">
        <f t="shared" si="33"/>
        <v>PH.IC.IV.041002.01</v>
      </c>
      <c r="Q289" s="12" t="str">
        <f t="shared" si="34"/>
        <v>CL.IC.IV.041002.01</v>
      </c>
      <c r="R289" t="s">
        <v>9277</v>
      </c>
      <c r="S289" t="s">
        <v>5086</v>
      </c>
    </row>
    <row r="290" spans="1:19" ht="15">
      <c r="A290" t="s">
        <v>5190</v>
      </c>
      <c r="B290" s="25"/>
      <c r="C290" s="22" t="s">
        <v>7070</v>
      </c>
      <c r="D290" s="25"/>
      <c r="E290" s="22" t="s">
        <v>10905</v>
      </c>
      <c r="F290" t="s">
        <v>5248</v>
      </c>
      <c r="G290" t="s">
        <v>5251</v>
      </c>
      <c r="H290" s="22" t="s">
        <v>9640</v>
      </c>
      <c r="I290" t="s">
        <v>5403</v>
      </c>
      <c r="J290" s="11" t="str">
        <f t="shared" si="30"/>
        <v>IC.IV.041003</v>
      </c>
      <c r="K290" s="2" t="s">
        <v>11324</v>
      </c>
      <c r="L290" t="str">
        <f t="shared" si="31"/>
        <v>Hemodynamic monitoring</v>
      </c>
      <c r="M290" s="12" t="str">
        <f t="shared" si="32"/>
        <v>PI.IC.IV.041003.01</v>
      </c>
      <c r="N290" s="12"/>
      <c r="O290" s="12" t="str">
        <f t="shared" si="33"/>
        <v>PH.IC.IV.041003.01</v>
      </c>
      <c r="Q290" s="12" t="str">
        <f t="shared" si="34"/>
        <v>CL.IC.IV.041003.01</v>
      </c>
      <c r="R290" t="s">
        <v>9277</v>
      </c>
      <c r="S290" t="s">
        <v>5086</v>
      </c>
    </row>
    <row r="291" spans="1:19" ht="15">
      <c r="A291" t="s">
        <v>5190</v>
      </c>
      <c r="B291" s="25"/>
      <c r="C291" s="22" t="s">
        <v>948</v>
      </c>
      <c r="D291" s="25"/>
      <c r="E291" s="22" t="s">
        <v>10905</v>
      </c>
      <c r="F291" t="s">
        <v>5248</v>
      </c>
      <c r="G291" t="s">
        <v>5404</v>
      </c>
      <c r="H291" s="22" t="s">
        <v>948</v>
      </c>
      <c r="I291" t="s">
        <v>5405</v>
      </c>
      <c r="J291" s="11" t="str">
        <f t="shared" si="30"/>
        <v>IC.IV.041004</v>
      </c>
      <c r="K291" s="2" t="s">
        <v>11324</v>
      </c>
      <c r="L291" t="str">
        <f t="shared" si="31"/>
        <v>Poor venous access</v>
      </c>
      <c r="M291" s="12" t="str">
        <f t="shared" si="32"/>
        <v>PI.IC.IV.041004.01</v>
      </c>
      <c r="N291" s="12"/>
      <c r="O291" s="12" t="str">
        <f t="shared" si="33"/>
        <v>PH.IC.IV.041004.01</v>
      </c>
      <c r="Q291" s="12" t="str">
        <f t="shared" si="34"/>
        <v>CL.IC.IV.041004.01</v>
      </c>
      <c r="R291" t="s">
        <v>9277</v>
      </c>
      <c r="S291" t="s">
        <v>5086</v>
      </c>
    </row>
    <row r="292" spans="1:19" ht="15">
      <c r="A292" t="s">
        <v>5190</v>
      </c>
      <c r="B292" s="25"/>
      <c r="C292" s="22" t="s">
        <v>948</v>
      </c>
      <c r="D292" s="25"/>
      <c r="E292" s="22" t="s">
        <v>10905</v>
      </c>
      <c r="F292" t="s">
        <v>5248</v>
      </c>
      <c r="G292" t="s">
        <v>5406</v>
      </c>
      <c r="H292" s="22" t="s">
        <v>7071</v>
      </c>
      <c r="I292" t="s">
        <v>3165</v>
      </c>
      <c r="J292" s="11" t="str">
        <f t="shared" si="30"/>
        <v>IC.IV.041005</v>
      </c>
      <c r="K292" s="2" t="s">
        <v>11324</v>
      </c>
      <c r="L292" t="str">
        <f t="shared" si="31"/>
        <v>Total parenteral nutrition</v>
      </c>
      <c r="M292" s="12" t="str">
        <f t="shared" si="32"/>
        <v>PI.IC.IV.041005.01</v>
      </c>
      <c r="N292" s="12"/>
      <c r="O292" s="12" t="str">
        <f t="shared" si="33"/>
        <v>PH.IC.IV.041005.01</v>
      </c>
      <c r="Q292" s="12" t="str">
        <f t="shared" si="34"/>
        <v>CL.IC.IV.041005.01</v>
      </c>
      <c r="R292" t="s">
        <v>9277</v>
      </c>
      <c r="S292" t="s">
        <v>5086</v>
      </c>
    </row>
    <row r="293" spans="1:19" ht="15">
      <c r="A293" t="s">
        <v>5190</v>
      </c>
      <c r="B293" s="25"/>
      <c r="C293" s="22" t="s">
        <v>948</v>
      </c>
      <c r="D293" s="25" t="s">
        <v>11134</v>
      </c>
      <c r="E293" s="22" t="s">
        <v>10905</v>
      </c>
      <c r="F293" t="s">
        <v>5248</v>
      </c>
      <c r="G293" t="s">
        <v>5407</v>
      </c>
      <c r="H293" s="22" t="s">
        <v>6888</v>
      </c>
      <c r="I293" t="s">
        <v>3704</v>
      </c>
      <c r="J293" s="11" t="str">
        <f t="shared" si="30"/>
        <v>IC.IV.041006</v>
      </c>
      <c r="K293" s="2" t="s">
        <v>11324</v>
      </c>
      <c r="L293" t="str">
        <f t="shared" si="31"/>
        <v>Large bore access needed</v>
      </c>
      <c r="M293" s="12" t="str">
        <f t="shared" si="32"/>
        <v>PI.IC.IV.041006.01</v>
      </c>
      <c r="N293" s="12"/>
      <c r="O293" s="12" t="str">
        <f t="shared" si="33"/>
        <v>PH.IC.IV.041006.01</v>
      </c>
      <c r="Q293" s="12" t="str">
        <f t="shared" si="34"/>
        <v>CL.IC.IV.041006.01</v>
      </c>
      <c r="R293" t="s">
        <v>9277</v>
      </c>
      <c r="S293" t="s">
        <v>5086</v>
      </c>
    </row>
    <row r="294" spans="1:19" ht="15">
      <c r="A294" t="s">
        <v>5190</v>
      </c>
      <c r="B294" s="25"/>
      <c r="C294" s="22" t="s">
        <v>948</v>
      </c>
      <c r="D294" s="25"/>
      <c r="E294" s="22" t="s">
        <v>10905</v>
      </c>
      <c r="F294" t="s">
        <v>5248</v>
      </c>
      <c r="G294" t="s">
        <v>3744</v>
      </c>
      <c r="H294" s="22" t="s">
        <v>7284</v>
      </c>
      <c r="I294" t="s">
        <v>3744</v>
      </c>
      <c r="J294" s="11" t="str">
        <f t="shared" si="30"/>
        <v>IC.IV.041007</v>
      </c>
      <c r="K294" s="2" t="s">
        <v>11324</v>
      </c>
      <c r="L294" t="str">
        <f t="shared" si="31"/>
        <v>Dialysis</v>
      </c>
      <c r="M294" s="12" t="str">
        <f t="shared" si="32"/>
        <v>PI.IC.IV.041007.01</v>
      </c>
      <c r="N294" s="12"/>
      <c r="O294" s="12" t="str">
        <f t="shared" si="33"/>
        <v>PH.IC.IV.041007.01</v>
      </c>
      <c r="Q294" s="12" t="str">
        <f t="shared" si="34"/>
        <v>CL.IC.IV.041007.01</v>
      </c>
      <c r="R294" t="s">
        <v>9277</v>
      </c>
      <c r="S294" t="s">
        <v>5086</v>
      </c>
    </row>
    <row r="295" spans="1:19" ht="15">
      <c r="A295" t="s">
        <v>5190</v>
      </c>
      <c r="B295" s="25"/>
      <c r="C295" s="22" t="s">
        <v>948</v>
      </c>
      <c r="D295" s="25"/>
      <c r="E295" s="22" t="s">
        <v>10905</v>
      </c>
      <c r="F295" t="s">
        <v>5248</v>
      </c>
      <c r="G295" t="s">
        <v>5408</v>
      </c>
      <c r="H295" s="22" t="s">
        <v>10093</v>
      </c>
      <c r="I295" t="s">
        <v>5409</v>
      </c>
      <c r="J295" s="11" t="str">
        <f t="shared" si="30"/>
        <v>IC.IV.041008</v>
      </c>
      <c r="K295" s="2" t="s">
        <v>11324</v>
      </c>
      <c r="L295" t="str">
        <f t="shared" si="31"/>
        <v>Chemotherapy</v>
      </c>
      <c r="M295" s="12" t="str">
        <f t="shared" si="32"/>
        <v>PI.IC.IV.041008.01</v>
      </c>
      <c r="N295" s="12"/>
      <c r="O295" s="12" t="str">
        <f t="shared" si="33"/>
        <v>PH.IC.IV.041008.01</v>
      </c>
      <c r="Q295" s="12" t="str">
        <f t="shared" si="34"/>
        <v>CL.IC.IV.041008.01</v>
      </c>
      <c r="R295" t="s">
        <v>9277</v>
      </c>
      <c r="S295" t="s">
        <v>5086</v>
      </c>
    </row>
    <row r="296" spans="1:19" ht="15">
      <c r="A296" t="s">
        <v>5190</v>
      </c>
      <c r="B296" s="25"/>
      <c r="C296" s="22" t="s">
        <v>948</v>
      </c>
      <c r="D296" s="25"/>
      <c r="E296" s="22" t="s">
        <v>10905</v>
      </c>
      <c r="F296" t="s">
        <v>5248</v>
      </c>
      <c r="G296" t="s">
        <v>4842</v>
      </c>
      <c r="H296" s="22" t="s">
        <v>10095</v>
      </c>
      <c r="I296" t="s">
        <v>4842</v>
      </c>
      <c r="J296" s="11" t="str">
        <f t="shared" si="30"/>
        <v>IC.IV.041009</v>
      </c>
      <c r="K296" s="2" t="s">
        <v>11324</v>
      </c>
      <c r="L296" t="str">
        <f t="shared" si="31"/>
        <v>Labs</v>
      </c>
      <c r="M296" s="12" t="str">
        <f t="shared" si="32"/>
        <v>PI.IC.IV.041009.01</v>
      </c>
      <c r="N296" s="12"/>
      <c r="O296" s="12" t="str">
        <f t="shared" si="33"/>
        <v>PH.IC.IV.041009.01</v>
      </c>
      <c r="Q296" s="12" t="str">
        <f t="shared" si="34"/>
        <v>CL.IC.IV.041009.01</v>
      </c>
      <c r="R296" t="s">
        <v>9277</v>
      </c>
      <c r="S296" t="s">
        <v>5086</v>
      </c>
    </row>
    <row r="297" spans="1:19" ht="15">
      <c r="A297" t="s">
        <v>5190</v>
      </c>
      <c r="B297" s="25"/>
      <c r="C297" s="22" t="s">
        <v>7070</v>
      </c>
      <c r="D297" s="25"/>
      <c r="E297" s="22" t="s">
        <v>10905</v>
      </c>
      <c r="F297" t="s">
        <v>5248</v>
      </c>
      <c r="G297" t="s">
        <v>5410</v>
      </c>
      <c r="H297" s="22" t="s">
        <v>10905</v>
      </c>
      <c r="I297" t="s">
        <v>5411</v>
      </c>
      <c r="J297" s="11" t="str">
        <f t="shared" si="30"/>
        <v>IC.IV.041010</v>
      </c>
      <c r="K297" s="2" t="s">
        <v>11324</v>
      </c>
      <c r="L297" t="str">
        <f t="shared" si="31"/>
        <v>Vascular procedure</v>
      </c>
      <c r="M297" s="12" t="str">
        <f t="shared" si="32"/>
        <v>PI.IC.IV.041010.01</v>
      </c>
      <c r="N297" s="12"/>
      <c r="O297" s="12" t="str">
        <f t="shared" si="33"/>
        <v>PH.IC.IV.041010.01</v>
      </c>
      <c r="Q297" s="12" t="str">
        <f t="shared" si="34"/>
        <v>CL.IC.IV.041010.01</v>
      </c>
      <c r="R297" t="s">
        <v>9277</v>
      </c>
      <c r="S297" t="s">
        <v>5086</v>
      </c>
    </row>
    <row r="298" spans="1:19" ht="15">
      <c r="A298" t="s">
        <v>5190</v>
      </c>
      <c r="B298" s="25"/>
      <c r="C298" s="22" t="s">
        <v>948</v>
      </c>
      <c r="D298" s="25" t="s">
        <v>11134</v>
      </c>
      <c r="E298" s="22" t="s">
        <v>10905</v>
      </c>
      <c r="F298" t="s">
        <v>5248</v>
      </c>
      <c r="G298" t="s">
        <v>2971</v>
      </c>
      <c r="H298" s="22" t="s">
        <v>8048</v>
      </c>
      <c r="I298" t="s">
        <v>930</v>
      </c>
      <c r="J298" s="11" t="str">
        <f t="shared" si="30"/>
        <v>IC.IV.041011</v>
      </c>
      <c r="K298" s="2" t="s">
        <v>11324</v>
      </c>
      <c r="L298" t="str">
        <f t="shared" si="31"/>
        <v>Other: specify</v>
      </c>
      <c r="M298" s="12" t="str">
        <f t="shared" si="32"/>
        <v>PI.IC.IV.041011.01</v>
      </c>
      <c r="N298" s="12"/>
      <c r="O298" s="12" t="str">
        <f t="shared" si="33"/>
        <v>PH.IC.IV.041011.01</v>
      </c>
      <c r="Q298" s="12" t="str">
        <f t="shared" si="34"/>
        <v>CL.IC.IV.041011.01</v>
      </c>
      <c r="R298" t="s">
        <v>9277</v>
      </c>
      <c r="S298" t="s">
        <v>5086</v>
      </c>
    </row>
    <row r="299" spans="1:19" ht="15">
      <c r="A299" t="s">
        <v>5190</v>
      </c>
      <c r="B299" s="25"/>
      <c r="C299" s="22" t="s">
        <v>948</v>
      </c>
      <c r="D299" s="25" t="s">
        <v>5457</v>
      </c>
      <c r="E299" s="22" t="s">
        <v>8048</v>
      </c>
      <c r="F299" t="s">
        <v>5412</v>
      </c>
      <c r="G299" t="s">
        <v>5413</v>
      </c>
      <c r="H299" s="22" t="s">
        <v>1396</v>
      </c>
      <c r="I299" t="s">
        <v>2687</v>
      </c>
      <c r="J299" s="11" t="str">
        <f t="shared" si="30"/>
        <v>IC.IV.041101</v>
      </c>
      <c r="K299" s="2" t="s">
        <v>11324</v>
      </c>
      <c r="L299" t="str">
        <f t="shared" si="31"/>
        <v>No redness, pain, swelling</v>
      </c>
      <c r="M299" s="12" t="str">
        <f t="shared" si="32"/>
        <v>PI.IC.IV.041101.01</v>
      </c>
      <c r="N299" s="12"/>
      <c r="O299" s="12" t="str">
        <f t="shared" si="33"/>
        <v>PH.IC.IV.041101.01</v>
      </c>
      <c r="Q299" s="12" t="str">
        <f t="shared" si="34"/>
        <v>CL.IC.IV.041101.01</v>
      </c>
    </row>
    <row r="300" spans="1:19" ht="15">
      <c r="A300" t="s">
        <v>5190</v>
      </c>
      <c r="B300" s="25"/>
      <c r="C300" s="22" t="s">
        <v>948</v>
      </c>
      <c r="D300" s="25"/>
      <c r="E300" s="22" t="s">
        <v>8048</v>
      </c>
      <c r="F300" t="s">
        <v>5412</v>
      </c>
      <c r="G300" t="s">
        <v>5414</v>
      </c>
      <c r="H300" s="22" t="s">
        <v>1398</v>
      </c>
      <c r="I300" t="s">
        <v>1833</v>
      </c>
      <c r="J300" s="11" t="str">
        <f t="shared" si="30"/>
        <v>IC.IV.041102</v>
      </c>
      <c r="K300" s="2" t="s">
        <v>11324</v>
      </c>
      <c r="L300" t="str">
        <f t="shared" si="31"/>
        <v>Dressing clean dry intact</v>
      </c>
      <c r="M300" s="12" t="str">
        <f t="shared" si="32"/>
        <v>PI.IC.IV.041102.01</v>
      </c>
      <c r="N300" s="12"/>
      <c r="O300" s="12" t="str">
        <f t="shared" si="33"/>
        <v>PH.IC.IV.041102.01</v>
      </c>
      <c r="Q300" s="12" t="str">
        <f t="shared" si="34"/>
        <v>CL.IC.IV.041102.01</v>
      </c>
    </row>
    <row r="301" spans="1:19" ht="15">
      <c r="A301" t="s">
        <v>5190</v>
      </c>
      <c r="B301" s="25"/>
      <c r="C301" s="22" t="s">
        <v>7070</v>
      </c>
      <c r="D301" s="23"/>
      <c r="E301" s="22" t="s">
        <v>8048</v>
      </c>
      <c r="F301" t="s">
        <v>5412</v>
      </c>
      <c r="G301" t="s">
        <v>5092</v>
      </c>
      <c r="H301" s="22" t="s">
        <v>9640</v>
      </c>
      <c r="I301" t="s">
        <v>5093</v>
      </c>
      <c r="J301" s="11" t="str">
        <f t="shared" si="30"/>
        <v>IC.IV.041103</v>
      </c>
      <c r="K301" s="2" t="s">
        <v>11324</v>
      </c>
      <c r="L301" t="str">
        <f t="shared" si="31"/>
        <v>Non tender</v>
      </c>
      <c r="M301" s="12" t="str">
        <f t="shared" si="32"/>
        <v>PI.IC.IV.041103.01</v>
      </c>
      <c r="N301" s="12"/>
      <c r="O301" s="12" t="str">
        <f t="shared" si="33"/>
        <v>PH.IC.IV.041103.01</v>
      </c>
      <c r="Q301" s="12" t="str">
        <f t="shared" si="34"/>
        <v>CL.IC.IV.041103.01</v>
      </c>
      <c r="R301" t="s">
        <v>9277</v>
      </c>
    </row>
    <row r="302" spans="1:19" ht="15">
      <c r="A302" t="s">
        <v>5190</v>
      </c>
      <c r="B302" s="25"/>
      <c r="C302" s="22" t="s">
        <v>7070</v>
      </c>
      <c r="D302" s="25"/>
      <c r="E302" s="22" t="s">
        <v>8048</v>
      </c>
      <c r="F302" t="s">
        <v>5412</v>
      </c>
      <c r="G302" t="s">
        <v>1531</v>
      </c>
      <c r="H302" s="22" t="s">
        <v>7070</v>
      </c>
      <c r="I302" t="s">
        <v>1531</v>
      </c>
      <c r="J302" s="11" t="str">
        <f t="shared" si="30"/>
        <v>IC.IV.041104</v>
      </c>
      <c r="K302" s="2" t="s">
        <v>11324</v>
      </c>
      <c r="L302" t="str">
        <f t="shared" si="31"/>
        <v>Erythema</v>
      </c>
      <c r="M302" s="12" t="str">
        <f t="shared" si="32"/>
        <v>PI.IC.IV.041104.01</v>
      </c>
      <c r="N302" s="12"/>
      <c r="O302" s="12" t="str">
        <f t="shared" si="33"/>
        <v>PH.IC.IV.041104.01</v>
      </c>
      <c r="Q302" s="12" t="str">
        <f t="shared" si="34"/>
        <v>CL.IC.IV.041104.01</v>
      </c>
      <c r="R302" t="s">
        <v>9277</v>
      </c>
      <c r="S302" t="s">
        <v>5086</v>
      </c>
    </row>
    <row r="303" spans="1:19" ht="15">
      <c r="A303" t="s">
        <v>5190</v>
      </c>
      <c r="B303" s="25"/>
      <c r="C303" s="22" t="s">
        <v>7070</v>
      </c>
      <c r="D303" s="25"/>
      <c r="E303" s="22" t="s">
        <v>8048</v>
      </c>
      <c r="F303" t="s">
        <v>5412</v>
      </c>
      <c r="G303" t="s">
        <v>5094</v>
      </c>
      <c r="H303" s="22" t="s">
        <v>7071</v>
      </c>
      <c r="I303" t="s">
        <v>5094</v>
      </c>
      <c r="J303" s="11" t="str">
        <f t="shared" si="30"/>
        <v>IC.IV.041105</v>
      </c>
      <c r="K303" s="2" t="s">
        <v>11324</v>
      </c>
      <c r="L303" t="str">
        <f t="shared" si="31"/>
        <v>Ecchymosis</v>
      </c>
      <c r="M303" s="12" t="str">
        <f t="shared" si="32"/>
        <v>PI.IC.IV.041105.01</v>
      </c>
      <c r="N303" s="12"/>
      <c r="O303" s="12" t="str">
        <f t="shared" si="33"/>
        <v>PH.IC.IV.041105.01</v>
      </c>
      <c r="Q303" s="12" t="str">
        <f t="shared" si="34"/>
        <v>CL.IC.IV.041105.01</v>
      </c>
      <c r="R303" t="s">
        <v>9277</v>
      </c>
      <c r="S303" t="s">
        <v>5086</v>
      </c>
    </row>
    <row r="304" spans="1:19" ht="15">
      <c r="A304" t="s">
        <v>5190</v>
      </c>
      <c r="C304" s="22" t="s">
        <v>7070</v>
      </c>
      <c r="E304" s="22" t="s">
        <v>8048</v>
      </c>
      <c r="F304" t="s">
        <v>5412</v>
      </c>
      <c r="G304" t="s">
        <v>1539</v>
      </c>
      <c r="H304" s="22" t="s">
        <v>6888</v>
      </c>
      <c r="I304" t="s">
        <v>2346</v>
      </c>
      <c r="J304" s="11" t="str">
        <f t="shared" si="30"/>
        <v>IC.IV.041106</v>
      </c>
      <c r="K304" s="2" t="s">
        <v>11324</v>
      </c>
      <c r="L304" t="str">
        <f t="shared" si="31"/>
        <v>Tenderness</v>
      </c>
      <c r="M304" s="12" t="str">
        <f t="shared" si="32"/>
        <v>PI.IC.IV.041106.01</v>
      </c>
      <c r="N304" s="12"/>
      <c r="O304" s="12" t="str">
        <f t="shared" si="33"/>
        <v>PH.IC.IV.041106.01</v>
      </c>
      <c r="Q304" s="12" t="str">
        <f t="shared" si="34"/>
        <v>CL.IC.IV.041106.01</v>
      </c>
      <c r="R304" t="s">
        <v>9277</v>
      </c>
      <c r="S304" t="s">
        <v>5086</v>
      </c>
    </row>
    <row r="305" spans="1:19" ht="15">
      <c r="A305" t="s">
        <v>5190</v>
      </c>
      <c r="C305" s="22" t="s">
        <v>7070</v>
      </c>
      <c r="E305" s="22" t="s">
        <v>8048</v>
      </c>
      <c r="F305" t="s">
        <v>5412</v>
      </c>
      <c r="G305" t="s">
        <v>1541</v>
      </c>
      <c r="H305" s="22" t="s">
        <v>7284</v>
      </c>
      <c r="I305" t="s">
        <v>1541</v>
      </c>
      <c r="J305" s="11" t="str">
        <f t="shared" si="30"/>
        <v>IC.IV.041107</v>
      </c>
      <c r="K305" s="2" t="s">
        <v>11324</v>
      </c>
      <c r="L305" t="str">
        <f t="shared" si="31"/>
        <v>Swelling</v>
      </c>
      <c r="M305" s="12" t="str">
        <f t="shared" si="32"/>
        <v>PI.IC.IV.041107.01</v>
      </c>
      <c r="N305" s="12"/>
      <c r="O305" s="12" t="str">
        <f t="shared" si="33"/>
        <v>PH.IC.IV.041107.01</v>
      </c>
      <c r="Q305" s="12" t="str">
        <f t="shared" si="34"/>
        <v>CL.IC.IV.041107.01</v>
      </c>
      <c r="R305" t="s">
        <v>9277</v>
      </c>
      <c r="S305" t="s">
        <v>5086</v>
      </c>
    </row>
    <row r="306" spans="1:19" ht="15">
      <c r="A306" t="s">
        <v>5190</v>
      </c>
      <c r="C306" s="22" t="s">
        <v>7070</v>
      </c>
      <c r="E306" s="22" t="s">
        <v>8048</v>
      </c>
      <c r="F306" t="s">
        <v>5412</v>
      </c>
      <c r="G306" t="s">
        <v>1533</v>
      </c>
      <c r="H306" s="22" t="s">
        <v>10093</v>
      </c>
      <c r="I306" t="s">
        <v>1533</v>
      </c>
      <c r="J306" s="11" t="str">
        <f t="shared" si="30"/>
        <v>IC.IV.041108</v>
      </c>
      <c r="K306" s="2" t="s">
        <v>11324</v>
      </c>
      <c r="L306" t="str">
        <f t="shared" si="31"/>
        <v>Hematoma</v>
      </c>
      <c r="M306" s="12" t="str">
        <f t="shared" si="32"/>
        <v>PI.IC.IV.041108.01</v>
      </c>
      <c r="N306" s="12"/>
      <c r="O306" s="12" t="str">
        <f t="shared" si="33"/>
        <v>PH.IC.IV.041108.01</v>
      </c>
      <c r="Q306" s="12" t="str">
        <f t="shared" si="34"/>
        <v>CL.IC.IV.041108.01</v>
      </c>
      <c r="R306" t="s">
        <v>9277</v>
      </c>
      <c r="S306" t="s">
        <v>5086</v>
      </c>
    </row>
    <row r="307" spans="1:19" ht="15">
      <c r="A307" t="s">
        <v>5190</v>
      </c>
      <c r="C307" s="22" t="s">
        <v>7070</v>
      </c>
      <c r="E307" s="22" t="s">
        <v>8048</v>
      </c>
      <c r="F307" t="s">
        <v>5412</v>
      </c>
      <c r="G307" t="s">
        <v>201</v>
      </c>
      <c r="H307" s="22" t="s">
        <v>10095</v>
      </c>
      <c r="I307" t="s">
        <v>1635</v>
      </c>
      <c r="J307" s="11" t="str">
        <f t="shared" si="30"/>
        <v>IC.IV.041109</v>
      </c>
      <c r="K307" s="2" t="s">
        <v>11324</v>
      </c>
      <c r="L307" t="str">
        <f t="shared" si="31"/>
        <v>Serosanguineous discharge</v>
      </c>
      <c r="M307" s="12" t="str">
        <f t="shared" si="32"/>
        <v>PI.IC.IV.041109.01</v>
      </c>
      <c r="N307" s="12"/>
      <c r="O307" s="12" t="str">
        <f t="shared" si="33"/>
        <v>PH.IC.IV.041109.01</v>
      </c>
      <c r="Q307" s="12" t="str">
        <f t="shared" si="34"/>
        <v>CL.IC.IV.041109.01</v>
      </c>
      <c r="R307" t="s">
        <v>9277</v>
      </c>
      <c r="S307" t="s">
        <v>5086</v>
      </c>
    </row>
    <row r="308" spans="1:19" ht="15">
      <c r="A308" t="s">
        <v>5190</v>
      </c>
      <c r="C308" s="22" t="s">
        <v>948</v>
      </c>
      <c r="E308" s="22" t="s">
        <v>8048</v>
      </c>
      <c r="F308" t="s">
        <v>5412</v>
      </c>
      <c r="G308" t="s">
        <v>5239</v>
      </c>
      <c r="H308" s="22" t="s">
        <v>10905</v>
      </c>
      <c r="I308" t="s">
        <v>1637</v>
      </c>
      <c r="J308" s="11" t="str">
        <f t="shared" si="30"/>
        <v>IC.IV.041110</v>
      </c>
      <c r="K308" s="2" t="s">
        <v>11324</v>
      </c>
      <c r="L308" t="str">
        <f t="shared" si="31"/>
        <v>Serous discharge</v>
      </c>
      <c r="M308" s="12" t="str">
        <f t="shared" si="32"/>
        <v>PI.IC.IV.041110.01</v>
      </c>
      <c r="N308" s="12"/>
      <c r="O308" s="12" t="str">
        <f t="shared" si="33"/>
        <v>PH.IC.IV.041110.01</v>
      </c>
      <c r="Q308" s="12" t="str">
        <f t="shared" si="34"/>
        <v>CL.IC.IV.041110.01</v>
      </c>
      <c r="R308" t="s">
        <v>9277</v>
      </c>
      <c r="S308" t="s">
        <v>5086</v>
      </c>
    </row>
    <row r="309" spans="1:19" ht="15">
      <c r="A309" t="s">
        <v>5190</v>
      </c>
      <c r="C309" s="22" t="s">
        <v>948</v>
      </c>
      <c r="E309" s="22" t="s">
        <v>8048</v>
      </c>
      <c r="F309" t="s">
        <v>5412</v>
      </c>
      <c r="G309" t="s">
        <v>5240</v>
      </c>
      <c r="H309" s="22" t="s">
        <v>8048</v>
      </c>
      <c r="I309" t="s">
        <v>1643</v>
      </c>
      <c r="J309" s="11" t="str">
        <f t="shared" si="30"/>
        <v>IC.IV.041111</v>
      </c>
      <c r="K309" s="2" t="s">
        <v>11324</v>
      </c>
      <c r="L309" t="str">
        <f t="shared" si="31"/>
        <v>Purulent discharge</v>
      </c>
      <c r="M309" s="12" t="str">
        <f t="shared" si="32"/>
        <v>PI.IC.IV.041111.01</v>
      </c>
      <c r="N309" s="12"/>
      <c r="O309" s="12" t="str">
        <f t="shared" si="33"/>
        <v>PH.IC.IV.041111.01</v>
      </c>
      <c r="Q309" s="12" t="str">
        <f t="shared" si="34"/>
        <v>CL.IC.IV.041111.01</v>
      </c>
      <c r="R309" t="s">
        <v>9277</v>
      </c>
      <c r="S309" t="s">
        <v>5086</v>
      </c>
    </row>
    <row r="310" spans="1:19" ht="15">
      <c r="A310" t="s">
        <v>5190</v>
      </c>
      <c r="C310" s="22" t="s">
        <v>948</v>
      </c>
      <c r="E310" s="22" t="s">
        <v>8048</v>
      </c>
      <c r="F310" t="s">
        <v>5412</v>
      </c>
      <c r="G310" t="s">
        <v>5259</v>
      </c>
      <c r="H310" s="22" t="s">
        <v>11023</v>
      </c>
      <c r="I310" t="s">
        <v>5260</v>
      </c>
      <c r="J310" s="11" t="str">
        <f t="shared" si="30"/>
        <v>IC.IV.041112</v>
      </c>
      <c r="K310" s="2" t="s">
        <v>1192</v>
      </c>
      <c r="L310" t="str">
        <f t="shared" si="31"/>
        <v>Extravasation</v>
      </c>
      <c r="M310" s="12" t="str">
        <f t="shared" si="32"/>
        <v>PI.IC.IV.041112.01</v>
      </c>
      <c r="N310" s="12"/>
      <c r="O310" s="12" t="str">
        <f t="shared" si="33"/>
        <v>PH.IC.IV.041112.01</v>
      </c>
      <c r="Q310" s="12" t="str">
        <f t="shared" si="34"/>
        <v>CL.IC.IV.041112.01</v>
      </c>
      <c r="R310" t="s">
        <v>9277</v>
      </c>
      <c r="S310" t="s">
        <v>5086</v>
      </c>
    </row>
    <row r="311" spans="1:19" ht="15">
      <c r="A311" t="s">
        <v>5190</v>
      </c>
      <c r="C311" s="22" t="s">
        <v>7070</v>
      </c>
      <c r="E311" s="22" t="s">
        <v>8048</v>
      </c>
      <c r="F311" t="s">
        <v>5412</v>
      </c>
      <c r="G311" t="s">
        <v>5241</v>
      </c>
      <c r="H311" s="22" t="s">
        <v>8201</v>
      </c>
      <c r="I311" t="s">
        <v>1224</v>
      </c>
      <c r="J311" s="11" t="str">
        <f t="shared" si="30"/>
        <v>IC.IV.041113</v>
      </c>
      <c r="K311" s="2" t="s">
        <v>11324</v>
      </c>
      <c r="L311" t="str">
        <f t="shared" si="31"/>
        <v>Unable to assess due to drsg</v>
      </c>
      <c r="M311" s="12" t="str">
        <f t="shared" si="32"/>
        <v>PI.IC.IV.041113.01</v>
      </c>
      <c r="N311" s="12"/>
      <c r="O311" s="12" t="str">
        <f t="shared" si="33"/>
        <v>PH.IC.IV.041113.01</v>
      </c>
      <c r="Q311" s="12" t="str">
        <f t="shared" si="34"/>
        <v>CL.IC.IV.041113.01</v>
      </c>
      <c r="R311" t="s">
        <v>9277</v>
      </c>
      <c r="S311" t="s">
        <v>5086</v>
      </c>
    </row>
    <row r="312" spans="1:19" ht="15">
      <c r="A312" t="s">
        <v>5190</v>
      </c>
      <c r="B312" s="25"/>
      <c r="C312" s="22" t="s">
        <v>948</v>
      </c>
      <c r="D312" s="25"/>
      <c r="E312" s="22" t="s">
        <v>8048</v>
      </c>
      <c r="F312" t="s">
        <v>5412</v>
      </c>
      <c r="G312" t="s">
        <v>5261</v>
      </c>
      <c r="H312" s="22" t="s">
        <v>9621</v>
      </c>
      <c r="I312" t="s">
        <v>5262</v>
      </c>
      <c r="J312" s="11" t="str">
        <f t="shared" si="30"/>
        <v>IC.IV.041114</v>
      </c>
      <c r="K312" s="2" t="s">
        <v>11324</v>
      </c>
      <c r="L312" t="str">
        <f t="shared" si="31"/>
        <v>Crepitus at site</v>
      </c>
      <c r="M312" s="12" t="str">
        <f t="shared" si="32"/>
        <v>PI.IC.IV.041114.01</v>
      </c>
      <c r="N312" s="12"/>
      <c r="O312" s="12" t="str">
        <f t="shared" si="33"/>
        <v>PH.IC.IV.041114.01</v>
      </c>
      <c r="Q312" s="12" t="str">
        <f t="shared" si="34"/>
        <v>CL.IC.IV.041114.01</v>
      </c>
      <c r="R312" t="s">
        <v>9277</v>
      </c>
      <c r="S312">
        <v>824</v>
      </c>
    </row>
    <row r="313" spans="1:19" ht="15">
      <c r="A313" t="s">
        <v>5190</v>
      </c>
      <c r="C313" s="22" t="s">
        <v>7070</v>
      </c>
      <c r="D313" t="s">
        <v>5237</v>
      </c>
      <c r="E313" s="22" t="s">
        <v>8201</v>
      </c>
      <c r="F313" t="s">
        <v>5263</v>
      </c>
      <c r="G313" t="s">
        <v>5243</v>
      </c>
      <c r="H313" s="22" t="s">
        <v>1396</v>
      </c>
      <c r="I313" t="s">
        <v>1001</v>
      </c>
      <c r="J313" s="11" t="str">
        <f t="shared" si="30"/>
        <v>IC.IV.041301</v>
      </c>
      <c r="K313" s="2" t="s">
        <v>11324</v>
      </c>
      <c r="L313" t="str">
        <f t="shared" si="31"/>
        <v>None needed</v>
      </c>
      <c r="M313" s="12" t="str">
        <f t="shared" si="32"/>
        <v>PI.IC.IV.041301.01</v>
      </c>
      <c r="N313" s="12"/>
      <c r="O313" s="12" t="str">
        <f t="shared" si="33"/>
        <v>PH.IC.IV.041301.01</v>
      </c>
      <c r="Q313" s="12" t="str">
        <f t="shared" si="34"/>
        <v>CL.IC.IV.041301.01</v>
      </c>
    </row>
    <row r="314" spans="1:19" ht="15">
      <c r="A314" t="s">
        <v>5190</v>
      </c>
      <c r="C314" s="22" t="s">
        <v>7070</v>
      </c>
      <c r="E314" s="22" t="s">
        <v>8201</v>
      </c>
      <c r="F314" t="s">
        <v>5263</v>
      </c>
      <c r="G314" t="s">
        <v>5244</v>
      </c>
      <c r="H314" s="22" t="s">
        <v>1398</v>
      </c>
      <c r="I314" t="s">
        <v>1811</v>
      </c>
      <c r="J314" s="11" t="str">
        <f t="shared" si="30"/>
        <v>IC.IV.041302</v>
      </c>
      <c r="K314" s="2" t="s">
        <v>11324</v>
      </c>
      <c r="L314" t="str">
        <f t="shared" si="31"/>
        <v>Changed site</v>
      </c>
      <c r="M314" s="12" t="str">
        <f t="shared" si="32"/>
        <v>PI.IC.IV.041302.01</v>
      </c>
      <c r="N314" s="12"/>
      <c r="O314" s="12" t="str">
        <f t="shared" si="33"/>
        <v>PH.IC.IV.041302.01</v>
      </c>
      <c r="Q314" s="12" t="str">
        <f t="shared" si="34"/>
        <v>CL.IC.IV.041302.01</v>
      </c>
      <c r="R314" t="s">
        <v>9277</v>
      </c>
      <c r="S314" t="s">
        <v>5086</v>
      </c>
    </row>
    <row r="315" spans="1:19" ht="15">
      <c r="A315" t="s">
        <v>5190</v>
      </c>
      <c r="C315" s="22" t="s">
        <v>7070</v>
      </c>
      <c r="E315" s="22" t="s">
        <v>8201</v>
      </c>
      <c r="F315" t="s">
        <v>5263</v>
      </c>
      <c r="G315" t="s">
        <v>5102</v>
      </c>
      <c r="H315" s="22" t="s">
        <v>1202</v>
      </c>
      <c r="I315" t="s">
        <v>5103</v>
      </c>
      <c r="J315" s="11" t="str">
        <f t="shared" si="30"/>
        <v>IC.IV.041303</v>
      </c>
      <c r="K315" s="2" t="s">
        <v>1192</v>
      </c>
      <c r="L315" t="str">
        <f t="shared" si="31"/>
        <v>Elevated extremity</v>
      </c>
      <c r="M315" s="12" t="str">
        <f t="shared" si="32"/>
        <v>PI.IC.IV.041303.01</v>
      </c>
      <c r="N315" s="12"/>
      <c r="O315" s="12" t="str">
        <f t="shared" si="33"/>
        <v>PH.IC.IV.041303.01</v>
      </c>
      <c r="Q315" s="12" t="str">
        <f t="shared" si="34"/>
        <v>CL.IC.IV.041303.01</v>
      </c>
      <c r="R315" t="s">
        <v>9277</v>
      </c>
      <c r="S315" t="s">
        <v>5086</v>
      </c>
    </row>
    <row r="316" spans="1:19" ht="15">
      <c r="A316" t="s">
        <v>5190</v>
      </c>
      <c r="C316" s="22" t="s">
        <v>948</v>
      </c>
      <c r="E316" s="22" t="s">
        <v>8201</v>
      </c>
      <c r="F316" t="s">
        <v>5263</v>
      </c>
      <c r="G316" t="s">
        <v>5104</v>
      </c>
      <c r="H316" s="22" t="s">
        <v>948</v>
      </c>
      <c r="I316" t="s">
        <v>4929</v>
      </c>
      <c r="J316" s="11" t="str">
        <f t="shared" si="30"/>
        <v>IC.IV.041304</v>
      </c>
      <c r="K316" s="2" t="s">
        <v>11324</v>
      </c>
      <c r="L316" t="str">
        <f t="shared" si="31"/>
        <v>Warm compress</v>
      </c>
      <c r="M316" s="12" t="str">
        <f t="shared" si="32"/>
        <v>PI.IC.IV.041304.01</v>
      </c>
      <c r="N316" s="12"/>
      <c r="O316" s="12" t="str">
        <f t="shared" si="33"/>
        <v>PH.IC.IV.041304.01</v>
      </c>
      <c r="Q316" s="12" t="str">
        <f t="shared" si="34"/>
        <v>CL.IC.IV.041304.01</v>
      </c>
      <c r="R316" t="s">
        <v>9277</v>
      </c>
      <c r="S316" t="s">
        <v>5086</v>
      </c>
    </row>
    <row r="317" spans="1:19" ht="15">
      <c r="A317" t="s">
        <v>5190</v>
      </c>
      <c r="C317" s="22" t="s">
        <v>7070</v>
      </c>
      <c r="E317" s="22" t="s">
        <v>8201</v>
      </c>
      <c r="F317" t="s">
        <v>5263</v>
      </c>
      <c r="G317" t="s">
        <v>5330</v>
      </c>
      <c r="H317" s="22" t="s">
        <v>7071</v>
      </c>
      <c r="I317" t="s">
        <v>1827</v>
      </c>
      <c r="J317" s="11" t="str">
        <f t="shared" si="30"/>
        <v>IC.IV.041305</v>
      </c>
      <c r="K317" s="2" t="s">
        <v>1192</v>
      </c>
      <c r="L317" t="str">
        <f t="shared" si="31"/>
        <v>Pressure applied</v>
      </c>
      <c r="M317" s="12" t="str">
        <f t="shared" si="32"/>
        <v>PI.IC.IV.041305.01</v>
      </c>
      <c r="N317" s="12"/>
      <c r="O317" s="12" t="str">
        <f t="shared" si="33"/>
        <v>PH.IC.IV.041305.01</v>
      </c>
      <c r="Q317" s="12" t="str">
        <f t="shared" si="34"/>
        <v>CL.IC.IV.041305.01</v>
      </c>
      <c r="R317" t="s">
        <v>1141</v>
      </c>
      <c r="S317" t="s">
        <v>5086</v>
      </c>
    </row>
    <row r="318" spans="1:19" ht="15">
      <c r="A318" t="s">
        <v>5190</v>
      </c>
      <c r="C318" s="22" t="s">
        <v>7070</v>
      </c>
      <c r="E318" s="22" t="s">
        <v>8201</v>
      </c>
      <c r="F318" t="s">
        <v>5263</v>
      </c>
      <c r="G318" t="s">
        <v>2971</v>
      </c>
      <c r="H318" s="22" t="s">
        <v>6888</v>
      </c>
      <c r="I318" t="s">
        <v>930</v>
      </c>
      <c r="J318" s="11" t="str">
        <f t="shared" si="30"/>
        <v>IC.IV.041306</v>
      </c>
      <c r="K318" s="2" t="s">
        <v>11324</v>
      </c>
      <c r="L318" t="str">
        <f t="shared" si="31"/>
        <v>Other: specify</v>
      </c>
      <c r="M318" s="12" t="str">
        <f t="shared" si="32"/>
        <v>PI.IC.IV.041306.01</v>
      </c>
      <c r="N318" s="12"/>
      <c r="O318" s="12" t="str">
        <f t="shared" si="33"/>
        <v>PH.IC.IV.041306.01</v>
      </c>
      <c r="Q318" s="12" t="str">
        <f t="shared" si="34"/>
        <v>CL.IC.IV.041306.01</v>
      </c>
      <c r="R318" t="s">
        <v>1141</v>
      </c>
      <c r="S318" t="s">
        <v>5086</v>
      </c>
    </row>
    <row r="319" spans="1:19" ht="15">
      <c r="A319" t="s">
        <v>5190</v>
      </c>
      <c r="C319" s="22" t="s">
        <v>948</v>
      </c>
      <c r="D319" t="s">
        <v>202</v>
      </c>
      <c r="E319" s="22" t="s">
        <v>9621</v>
      </c>
      <c r="F319" t="s">
        <v>5331</v>
      </c>
      <c r="G319" t="s">
        <v>5107</v>
      </c>
      <c r="H319" s="22" t="s">
        <v>1396</v>
      </c>
      <c r="I319" t="s">
        <v>1772</v>
      </c>
      <c r="J319" s="11" t="str">
        <f t="shared" si="30"/>
        <v>IC.IV.041401</v>
      </c>
      <c r="K319" s="2" t="s">
        <v>11324</v>
      </c>
      <c r="L319" t="str">
        <f t="shared" si="31"/>
        <v>Securement device</v>
      </c>
      <c r="M319" s="12" t="str">
        <f t="shared" si="32"/>
        <v>PI.IC.IV.041401.01</v>
      </c>
      <c r="N319" s="12"/>
      <c r="O319" s="12" t="str">
        <f t="shared" si="33"/>
        <v>PH.IC.IV.041401.01</v>
      </c>
      <c r="Q319" s="12" t="str">
        <f t="shared" si="34"/>
        <v>CL.IC.IV.041401.01</v>
      </c>
    </row>
    <row r="320" spans="1:19" ht="15">
      <c r="A320" t="s">
        <v>5190</v>
      </c>
      <c r="C320" s="22" t="s">
        <v>948</v>
      </c>
      <c r="E320" s="22" t="s">
        <v>9621</v>
      </c>
      <c r="F320" t="s">
        <v>5331</v>
      </c>
      <c r="G320" t="s">
        <v>1776</v>
      </c>
      <c r="H320" s="22" t="s">
        <v>1398</v>
      </c>
      <c r="I320" t="s">
        <v>3200</v>
      </c>
      <c r="J320" s="11" t="str">
        <f t="shared" si="30"/>
        <v>IC.IV.041402</v>
      </c>
      <c r="K320" s="2" t="s">
        <v>11324</v>
      </c>
      <c r="L320" t="str">
        <f t="shared" si="31"/>
        <v>Taped</v>
      </c>
      <c r="M320" s="12" t="str">
        <f t="shared" si="32"/>
        <v>PI.IC.IV.041402.01</v>
      </c>
      <c r="N320" s="12"/>
      <c r="O320" s="12" t="str">
        <f t="shared" si="33"/>
        <v>PH.IC.IV.041402.01</v>
      </c>
      <c r="Q320" s="12" t="str">
        <f t="shared" si="34"/>
        <v>CL.IC.IV.041402.01</v>
      </c>
    </row>
    <row r="321" spans="1:25" ht="15">
      <c r="A321" t="s">
        <v>5190</v>
      </c>
      <c r="C321" s="22" t="s">
        <v>7070</v>
      </c>
      <c r="E321" s="22" t="s">
        <v>9621</v>
      </c>
      <c r="F321" t="s">
        <v>5331</v>
      </c>
      <c r="G321" t="s">
        <v>1774</v>
      </c>
      <c r="H321" s="22" t="s">
        <v>1202</v>
      </c>
      <c r="I321" t="s">
        <v>3343</v>
      </c>
      <c r="J321" s="11" t="str">
        <f t="shared" si="30"/>
        <v>IC.IV.041403</v>
      </c>
      <c r="K321" s="2" t="s">
        <v>1192</v>
      </c>
      <c r="L321" t="str">
        <f t="shared" si="31"/>
        <v>Sutured</v>
      </c>
      <c r="M321" s="12" t="str">
        <f t="shared" si="32"/>
        <v>PI.IC.IV.041403.01</v>
      </c>
      <c r="N321" s="12"/>
      <c r="O321" s="12" t="str">
        <f t="shared" si="33"/>
        <v>PH.IC.IV.041403.01</v>
      </c>
      <c r="Q321" s="12" t="str">
        <f t="shared" si="34"/>
        <v>CL.IC.IV.041403.01</v>
      </c>
      <c r="R321" t="s">
        <v>9277</v>
      </c>
      <c r="S321" t="s">
        <v>5086</v>
      </c>
    </row>
    <row r="322" spans="1:25" ht="15">
      <c r="A322" t="s">
        <v>5190</v>
      </c>
      <c r="C322" s="22" t="s">
        <v>7070</v>
      </c>
      <c r="E322" s="22" t="s">
        <v>9621</v>
      </c>
      <c r="F322" t="s">
        <v>5331</v>
      </c>
      <c r="G322" t="s">
        <v>2971</v>
      </c>
      <c r="H322" s="22" t="s">
        <v>7070</v>
      </c>
      <c r="I322" t="s">
        <v>930</v>
      </c>
      <c r="J322" s="11" t="str">
        <f t="shared" si="30"/>
        <v>IC.IV.041404</v>
      </c>
      <c r="K322" s="2" t="s">
        <v>1192</v>
      </c>
      <c r="L322" t="str">
        <f t="shared" si="31"/>
        <v>Other: specify</v>
      </c>
      <c r="M322" s="12" t="str">
        <f t="shared" si="32"/>
        <v>PI.IC.IV.041404.01</v>
      </c>
      <c r="N322" s="12"/>
      <c r="O322" s="12" t="str">
        <f t="shared" si="33"/>
        <v>PH.IC.IV.041404.01</v>
      </c>
      <c r="Q322" s="12" t="str">
        <f t="shared" si="34"/>
        <v>CL.IC.IV.041404.01</v>
      </c>
      <c r="R322" t="s">
        <v>1141</v>
      </c>
      <c r="S322" t="s">
        <v>5086</v>
      </c>
    </row>
    <row r="323" spans="1:25" ht="15">
      <c r="A323" t="s">
        <v>5190</v>
      </c>
      <c r="C323" s="22" t="s">
        <v>7070</v>
      </c>
      <c r="D323" t="s">
        <v>5358</v>
      </c>
      <c r="E323" s="22" t="s">
        <v>6135</v>
      </c>
      <c r="F323" t="s">
        <v>5332</v>
      </c>
      <c r="G323" t="s">
        <v>2772</v>
      </c>
      <c r="H323" s="22" t="s">
        <v>1396</v>
      </c>
      <c r="I323" t="s">
        <v>2772</v>
      </c>
      <c r="J323" s="11" t="str">
        <f t="shared" si="30"/>
        <v>IC.IV.041501</v>
      </c>
      <c r="K323" s="2" t="s">
        <v>11324</v>
      </c>
      <c r="L323" t="str">
        <f t="shared" si="31"/>
        <v>Patent</v>
      </c>
      <c r="M323" s="12" t="str">
        <f t="shared" si="32"/>
        <v>PI.IC.IV.041501.01</v>
      </c>
      <c r="N323" s="12"/>
      <c r="O323" s="12" t="str">
        <f t="shared" si="33"/>
        <v>PH.IC.IV.041501.01</v>
      </c>
      <c r="Q323" s="12" t="str">
        <f t="shared" si="34"/>
        <v>CL.IC.IV.041501.01</v>
      </c>
    </row>
    <row r="324" spans="1:25" ht="15">
      <c r="A324" t="s">
        <v>5190</v>
      </c>
      <c r="C324" s="22" t="s">
        <v>7070</v>
      </c>
      <c r="E324" s="22" t="s">
        <v>6135</v>
      </c>
      <c r="F324" t="s">
        <v>5332</v>
      </c>
      <c r="G324" t="s">
        <v>5496</v>
      </c>
      <c r="H324" s="22" t="s">
        <v>1398</v>
      </c>
      <c r="I324" t="s">
        <v>5497</v>
      </c>
      <c r="J324" s="11" t="str">
        <f t="shared" si="30"/>
        <v>IC.IV.041502</v>
      </c>
      <c r="K324" s="2" t="s">
        <v>1192</v>
      </c>
      <c r="L324" t="str">
        <f t="shared" si="31"/>
        <v>No blood return, flush easy</v>
      </c>
      <c r="M324" s="12" t="str">
        <f t="shared" si="32"/>
        <v>PI.IC.IV.041502.01</v>
      </c>
      <c r="N324" s="12"/>
      <c r="O324" s="12" t="str">
        <f t="shared" si="33"/>
        <v>PH.IC.IV.041502.01</v>
      </c>
      <c r="Q324" s="12" t="str">
        <f t="shared" si="34"/>
        <v>CL.IC.IV.041502.01</v>
      </c>
      <c r="R324" t="s">
        <v>1141</v>
      </c>
      <c r="S324" t="s">
        <v>5086</v>
      </c>
    </row>
    <row r="325" spans="1:25" ht="15">
      <c r="A325" t="s">
        <v>5190</v>
      </c>
      <c r="C325" s="22" t="s">
        <v>7070</v>
      </c>
      <c r="E325" s="22" t="s">
        <v>6135</v>
      </c>
      <c r="F325" t="s">
        <v>5332</v>
      </c>
      <c r="G325" t="s">
        <v>5252</v>
      </c>
      <c r="H325" s="22" t="s">
        <v>1202</v>
      </c>
      <c r="I325" t="s">
        <v>5253</v>
      </c>
      <c r="J325" s="11" t="str">
        <f t="shared" si="30"/>
        <v>IC.IV.041503</v>
      </c>
      <c r="K325" s="2" t="s">
        <v>1192</v>
      </c>
      <c r="L325" t="str">
        <f t="shared" si="31"/>
        <v>Positional</v>
      </c>
      <c r="M325" s="12" t="str">
        <f t="shared" si="32"/>
        <v>PI.IC.IV.041503.01</v>
      </c>
      <c r="N325" s="12"/>
      <c r="O325" s="12" t="str">
        <f t="shared" si="33"/>
        <v>PH.IC.IV.041503.01</v>
      </c>
      <c r="Q325" s="12" t="str">
        <f t="shared" si="34"/>
        <v>CL.IC.IV.041503.01</v>
      </c>
      <c r="R325" t="s">
        <v>1141</v>
      </c>
      <c r="S325" t="s">
        <v>5086</v>
      </c>
    </row>
    <row r="326" spans="1:25" ht="15">
      <c r="A326" t="s">
        <v>5190</v>
      </c>
      <c r="C326" s="22" t="s">
        <v>7070</v>
      </c>
      <c r="E326" s="22" t="s">
        <v>6135</v>
      </c>
      <c r="F326" t="s">
        <v>5332</v>
      </c>
      <c r="G326" t="s">
        <v>5338</v>
      </c>
      <c r="H326" s="22" t="s">
        <v>7070</v>
      </c>
      <c r="I326" t="s">
        <v>5339</v>
      </c>
      <c r="J326" s="11" t="str">
        <f t="shared" si="30"/>
        <v>IC.IV.041504</v>
      </c>
      <c r="K326" s="2" t="s">
        <v>1192</v>
      </c>
      <c r="L326" t="str">
        <f t="shared" si="31"/>
        <v>Sluggish blood return</v>
      </c>
      <c r="M326" s="12" t="str">
        <f t="shared" si="32"/>
        <v>PI.IC.IV.041504.01</v>
      </c>
      <c r="N326" s="12"/>
      <c r="O326" s="12" t="str">
        <f t="shared" si="33"/>
        <v>PH.IC.IV.041504.01</v>
      </c>
      <c r="Q326" s="12" t="str">
        <f t="shared" si="34"/>
        <v>CL.IC.IV.041504.01</v>
      </c>
      <c r="R326" t="s">
        <v>1141</v>
      </c>
      <c r="S326" t="s">
        <v>5086</v>
      </c>
    </row>
    <row r="327" spans="1:25" ht="15">
      <c r="A327" t="s">
        <v>5190</v>
      </c>
      <c r="C327" s="22" t="s">
        <v>948</v>
      </c>
      <c r="E327" s="22" t="s">
        <v>6135</v>
      </c>
      <c r="F327" t="s">
        <v>5332</v>
      </c>
      <c r="G327" t="s">
        <v>3795</v>
      </c>
      <c r="H327" s="22" t="s">
        <v>7071</v>
      </c>
      <c r="I327" t="s">
        <v>5254</v>
      </c>
      <c r="J327" s="11" t="str">
        <f t="shared" ref="J327:J397" si="35">CONCATENATE("IC.IV.",C327,E327,H327)</f>
        <v>IC.IV.041505</v>
      </c>
      <c r="K327" s="2" t="s">
        <v>11324</v>
      </c>
      <c r="L327" t="str">
        <f t="shared" ref="L327:L397" si="36">G327</f>
        <v>Occluded</v>
      </c>
      <c r="M327" s="12" t="str">
        <f t="shared" ref="M327:M397" si="37">CONCATENATE("PI.",J327,".",K327)</f>
        <v>PI.IC.IV.041505.01</v>
      </c>
      <c r="N327" s="12"/>
      <c r="O327" s="12" t="str">
        <f t="shared" ref="O327:O397" si="38">CONCATENATE("PH.",J327,".",K327)</f>
        <v>PH.IC.IV.041505.01</v>
      </c>
      <c r="Q327" s="12" t="str">
        <f t="shared" ref="Q327:Q397" si="39">CONCATENATE("CL.",J327,".",K327)</f>
        <v>CL.IC.IV.041505.01</v>
      </c>
      <c r="R327" t="s">
        <v>1141</v>
      </c>
      <c r="S327" t="s">
        <v>5086</v>
      </c>
    </row>
    <row r="328" spans="1:25" ht="15">
      <c r="A328" t="s">
        <v>5190</v>
      </c>
      <c r="C328" s="22" t="s">
        <v>948</v>
      </c>
      <c r="E328" s="22" t="s">
        <v>6135</v>
      </c>
      <c r="F328" t="s">
        <v>5332</v>
      </c>
      <c r="G328" t="s">
        <v>3102</v>
      </c>
      <c r="H328" s="22" t="s">
        <v>6888</v>
      </c>
      <c r="I328" t="s">
        <v>1583</v>
      </c>
      <c r="J328" s="11" t="str">
        <f t="shared" si="35"/>
        <v>IC.IV.041506</v>
      </c>
      <c r="K328" s="2" t="s">
        <v>11324</v>
      </c>
      <c r="L328" t="str">
        <f t="shared" si="36"/>
        <v>Discontinued</v>
      </c>
      <c r="M328" s="12" t="str">
        <f t="shared" si="37"/>
        <v>PI.IC.IV.041506.01</v>
      </c>
      <c r="N328" s="12"/>
      <c r="O328" s="12" t="str">
        <f t="shared" si="38"/>
        <v>PH.IC.IV.041506.01</v>
      </c>
      <c r="Q328" s="12" t="str">
        <f t="shared" si="39"/>
        <v>CL.IC.IV.041506.01</v>
      </c>
      <c r="R328" t="s">
        <v>9277</v>
      </c>
      <c r="S328" t="s">
        <v>5086</v>
      </c>
    </row>
    <row r="329" spans="1:25" ht="15">
      <c r="A329" t="s">
        <v>5190</v>
      </c>
      <c r="C329" s="22" t="s">
        <v>7070</v>
      </c>
      <c r="E329" s="22" t="s">
        <v>6135</v>
      </c>
      <c r="F329" t="s">
        <v>5332</v>
      </c>
      <c r="G329" t="s">
        <v>5146</v>
      </c>
      <c r="H329" s="22" t="s">
        <v>7284</v>
      </c>
      <c r="I329" t="s">
        <v>4071</v>
      </c>
      <c r="J329" s="11" t="str">
        <f t="shared" si="35"/>
        <v>IC.IV.041507</v>
      </c>
      <c r="K329" s="2" t="s">
        <v>1192</v>
      </c>
      <c r="L329" t="str">
        <f t="shared" si="36"/>
        <v>D/C due to positive blood cultures</v>
      </c>
      <c r="M329" s="12" t="str">
        <f t="shared" si="37"/>
        <v>PI.IC.IV.041507.01</v>
      </c>
      <c r="N329" s="12"/>
      <c r="O329" s="12" t="str">
        <f t="shared" si="38"/>
        <v>PH.IC.IV.041507.01</v>
      </c>
      <c r="Q329" s="12" t="str">
        <f t="shared" si="39"/>
        <v>CL.IC.IV.041507.01</v>
      </c>
      <c r="R329" t="s">
        <v>1112</v>
      </c>
      <c r="S329" t="s">
        <v>5250</v>
      </c>
    </row>
    <row r="330" spans="1:25" ht="15">
      <c r="A330" t="s">
        <v>5190</v>
      </c>
      <c r="C330" s="22" t="s">
        <v>11678</v>
      </c>
      <c r="E330" s="22" t="s">
        <v>6135</v>
      </c>
      <c r="F330" t="s">
        <v>5332</v>
      </c>
      <c r="G330" t="s">
        <v>11148</v>
      </c>
      <c r="H330" s="22" t="s">
        <v>11369</v>
      </c>
      <c r="I330" t="s">
        <v>11149</v>
      </c>
      <c r="J330" s="11" t="str">
        <f t="shared" ref="J330:J331" si="40">CONCATENATE("IC.IV.",C330,E330,H330)</f>
        <v>IC.IV.041508</v>
      </c>
      <c r="K330" s="2" t="s">
        <v>11383</v>
      </c>
      <c r="L330" t="str">
        <f t="shared" ref="L330:L331" si="41">G330</f>
        <v>One lumen occluded</v>
      </c>
      <c r="M330" s="12" t="str">
        <f t="shared" ref="M330:M331" si="42">CONCATENATE("PI.",J330,".",K330)</f>
        <v>PI.IC.IV.041508.01</v>
      </c>
      <c r="N330" s="12"/>
      <c r="O330" s="12" t="str">
        <f t="shared" ref="O330:O331" si="43">CONCATENATE("PH.",J330,".",K330)</f>
        <v>PH.IC.IV.041508.01</v>
      </c>
      <c r="Q330" s="12" t="str">
        <f t="shared" ref="Q330:Q331" si="44">CONCATENATE("CL.",J330,".",K330)</f>
        <v>CL.IC.IV.041508.01</v>
      </c>
      <c r="R330" t="s">
        <v>11097</v>
      </c>
      <c r="S330" t="s">
        <v>5086</v>
      </c>
      <c r="V330" t="s">
        <v>11097</v>
      </c>
      <c r="W330">
        <v>1067</v>
      </c>
    </row>
    <row r="331" spans="1:25" ht="15">
      <c r="A331" t="s">
        <v>5190</v>
      </c>
      <c r="C331" s="22" t="s">
        <v>11678</v>
      </c>
      <c r="E331" s="22" t="s">
        <v>6135</v>
      </c>
      <c r="F331" t="s">
        <v>5332</v>
      </c>
      <c r="G331" t="s">
        <v>648</v>
      </c>
      <c r="H331" s="22" t="s">
        <v>649</v>
      </c>
      <c r="I331" t="s">
        <v>650</v>
      </c>
      <c r="J331" s="11" t="str">
        <f t="shared" si="40"/>
        <v>IC.IV.041509</v>
      </c>
      <c r="K331" s="2" t="s">
        <v>11383</v>
      </c>
      <c r="L331" t="str">
        <f t="shared" si="41"/>
        <v>Capped</v>
      </c>
      <c r="M331" s="12" t="str">
        <f t="shared" si="42"/>
        <v>PI.IC.IV.041509.01</v>
      </c>
      <c r="N331" s="12"/>
      <c r="O331" s="12" t="str">
        <f t="shared" si="43"/>
        <v>PH.IC.IV.041509.01</v>
      </c>
      <c r="Q331" s="12" t="str">
        <f t="shared" si="44"/>
        <v>CL.IC.IV.041509.01</v>
      </c>
      <c r="R331" t="s">
        <v>11454</v>
      </c>
      <c r="X331" t="s">
        <v>651</v>
      </c>
      <c r="Y331">
        <v>1112</v>
      </c>
    </row>
    <row r="332" spans="1:25" ht="15">
      <c r="A332" t="s">
        <v>5190</v>
      </c>
      <c r="C332" s="22" t="s">
        <v>7070</v>
      </c>
      <c r="E332" s="22" t="s">
        <v>6135</v>
      </c>
      <c r="F332" t="s">
        <v>5332</v>
      </c>
      <c r="G332" t="s">
        <v>371</v>
      </c>
      <c r="H332" s="22" t="s">
        <v>11500</v>
      </c>
      <c r="J332" s="11" t="str">
        <f t="shared" si="35"/>
        <v>IC.IV.041510</v>
      </c>
      <c r="K332" s="2" t="s">
        <v>11324</v>
      </c>
      <c r="L332" t="str">
        <f t="shared" si="36"/>
        <v>Self Discontinued</v>
      </c>
      <c r="M332" s="12" t="str">
        <f t="shared" si="37"/>
        <v>PI.IC.IV.041510.01</v>
      </c>
      <c r="N332" s="12"/>
      <c r="O332" s="12" t="str">
        <f t="shared" si="38"/>
        <v>PH.IC.IV.041510.01</v>
      </c>
      <c r="Q332" s="12" t="str">
        <f t="shared" si="39"/>
        <v>CL.IC.IV.041510.01</v>
      </c>
      <c r="R332" t="s">
        <v>11454</v>
      </c>
      <c r="X332" t="s">
        <v>933</v>
      </c>
      <c r="Y332">
        <v>1124</v>
      </c>
    </row>
    <row r="333" spans="1:25" ht="15">
      <c r="A333" t="s">
        <v>5190</v>
      </c>
      <c r="C333" s="22" t="s">
        <v>948</v>
      </c>
      <c r="D333" t="s">
        <v>5320</v>
      </c>
      <c r="E333" s="22" t="s">
        <v>5740</v>
      </c>
      <c r="F333" t="s">
        <v>5147</v>
      </c>
      <c r="G333" t="s">
        <v>1799</v>
      </c>
      <c r="H333" s="22" t="s">
        <v>1396</v>
      </c>
      <c r="I333" t="s">
        <v>1579</v>
      </c>
      <c r="J333" s="11" t="str">
        <f t="shared" si="35"/>
        <v>IC.IV.041601</v>
      </c>
      <c r="K333" s="2" t="s">
        <v>11324</v>
      </c>
      <c r="L333" t="str">
        <f t="shared" si="36"/>
        <v>Tubing/system present on admit</v>
      </c>
      <c r="M333" s="12" t="str">
        <f t="shared" si="37"/>
        <v>PI.IC.IV.041601.01</v>
      </c>
      <c r="N333" s="12"/>
      <c r="O333" s="12" t="str">
        <f t="shared" si="38"/>
        <v>PH.IC.IV.041601.01</v>
      </c>
      <c r="Q333" s="12" t="str">
        <f t="shared" si="39"/>
        <v>CL.IC.IV.041601.01</v>
      </c>
    </row>
    <row r="334" spans="1:25" ht="15">
      <c r="A334" t="s">
        <v>5190</v>
      </c>
      <c r="C334" s="22" t="s">
        <v>7070</v>
      </c>
      <c r="E334" s="22" t="s">
        <v>5740</v>
      </c>
      <c r="F334" t="s">
        <v>5147</v>
      </c>
      <c r="G334" t="s">
        <v>5148</v>
      </c>
      <c r="H334" s="22" t="s">
        <v>1398</v>
      </c>
      <c r="I334" t="s">
        <v>5149</v>
      </c>
      <c r="J334" s="11" t="str">
        <f t="shared" si="35"/>
        <v>IC.IV.041602</v>
      </c>
      <c r="K334" s="2" t="s">
        <v>1192</v>
      </c>
      <c r="L334" t="str">
        <f t="shared" si="36"/>
        <v>Caps new/changed</v>
      </c>
      <c r="M334" s="12" t="str">
        <f t="shared" si="37"/>
        <v>PI.IC.IV.041602.01</v>
      </c>
      <c r="N334" s="12"/>
      <c r="O334" s="12" t="str">
        <f t="shared" si="38"/>
        <v>PH.IC.IV.041602.01</v>
      </c>
      <c r="Q334" s="12" t="str">
        <f t="shared" si="39"/>
        <v>CL.IC.IV.041602.01</v>
      </c>
    </row>
    <row r="335" spans="1:25" ht="15">
      <c r="A335" t="s">
        <v>5190</v>
      </c>
      <c r="C335" s="22" t="s">
        <v>7070</v>
      </c>
      <c r="E335" s="22" t="s">
        <v>5740</v>
      </c>
      <c r="F335" t="s">
        <v>5147</v>
      </c>
      <c r="G335" t="s">
        <v>1800</v>
      </c>
      <c r="H335" s="22" t="s">
        <v>1400</v>
      </c>
      <c r="I335" t="s">
        <v>5170</v>
      </c>
      <c r="J335" s="11" t="str">
        <f t="shared" si="35"/>
        <v>IC.IV.041603</v>
      </c>
      <c r="K335" s="2" t="s">
        <v>1192</v>
      </c>
      <c r="L335" t="str">
        <f t="shared" si="36"/>
        <v>Tubing new/changed</v>
      </c>
      <c r="M335" s="12" t="str">
        <f t="shared" si="37"/>
        <v>PI.IC.IV.041603.01</v>
      </c>
      <c r="N335" s="12"/>
      <c r="O335" s="12" t="str">
        <f t="shared" si="38"/>
        <v>PH.IC.IV.041603.01</v>
      </c>
      <c r="Q335" s="12" t="str">
        <f t="shared" si="39"/>
        <v>CL.IC.IV.041603.01</v>
      </c>
    </row>
    <row r="336" spans="1:25" ht="15">
      <c r="A336" t="s">
        <v>5190</v>
      </c>
      <c r="C336" s="22" t="s">
        <v>7070</v>
      </c>
      <c r="E336" s="22" t="s">
        <v>5740</v>
      </c>
      <c r="F336" t="s">
        <v>5147</v>
      </c>
      <c r="G336" t="s">
        <v>1803</v>
      </c>
      <c r="H336" s="22" t="s">
        <v>1402</v>
      </c>
      <c r="I336" t="s">
        <v>1804</v>
      </c>
      <c r="J336" s="11" t="str">
        <f t="shared" si="35"/>
        <v>IC.IV.041604</v>
      </c>
      <c r="K336" s="2" t="s">
        <v>1192</v>
      </c>
      <c r="L336" t="str">
        <f t="shared" si="36"/>
        <v>Transducer new/changed</v>
      </c>
      <c r="M336" s="12" t="str">
        <f t="shared" si="37"/>
        <v>PI.IC.IV.041604.01</v>
      </c>
      <c r="N336" s="12"/>
      <c r="O336" s="12" t="str">
        <f t="shared" si="38"/>
        <v>PH.IC.IV.041604.01</v>
      </c>
      <c r="Q336" s="12" t="str">
        <f t="shared" si="39"/>
        <v>CL.IC.IV.041604.01</v>
      </c>
    </row>
    <row r="337" spans="1:23" ht="15">
      <c r="A337" t="s">
        <v>5190</v>
      </c>
      <c r="C337" s="22" t="s">
        <v>7070</v>
      </c>
      <c r="E337" s="22" t="s">
        <v>5740</v>
      </c>
      <c r="F337" t="s">
        <v>5147</v>
      </c>
      <c r="G337" t="s">
        <v>1789</v>
      </c>
      <c r="H337" s="22" t="s">
        <v>1404</v>
      </c>
      <c r="I337" t="s">
        <v>1790</v>
      </c>
      <c r="J337" s="11" t="str">
        <f t="shared" si="35"/>
        <v>IC.IV.041605</v>
      </c>
      <c r="K337" s="2" t="s">
        <v>1192</v>
      </c>
      <c r="L337" t="str">
        <f t="shared" si="36"/>
        <v>Stopcock(s) new/changed</v>
      </c>
      <c r="M337" s="12" t="str">
        <f t="shared" si="37"/>
        <v>PI.IC.IV.041605.01</v>
      </c>
      <c r="N337" s="12"/>
      <c r="O337" s="12" t="str">
        <f t="shared" si="38"/>
        <v>PH.IC.IV.041605.01</v>
      </c>
      <c r="Q337" s="12" t="str">
        <f t="shared" si="39"/>
        <v>CL.IC.IV.041605.01</v>
      </c>
    </row>
    <row r="338" spans="1:23" ht="15">
      <c r="A338" t="s">
        <v>5190</v>
      </c>
      <c r="C338" s="22" t="s">
        <v>7070</v>
      </c>
      <c r="E338" s="22" t="s">
        <v>5740</v>
      </c>
      <c r="F338" t="s">
        <v>5147</v>
      </c>
      <c r="G338" t="s">
        <v>5023</v>
      </c>
      <c r="H338" s="22" t="s">
        <v>1406</v>
      </c>
      <c r="I338" t="s">
        <v>5024</v>
      </c>
      <c r="J338" s="11" t="str">
        <f t="shared" si="35"/>
        <v>IC.IV.041606</v>
      </c>
      <c r="K338" s="2" t="s">
        <v>1192</v>
      </c>
      <c r="L338" t="str">
        <f t="shared" si="36"/>
        <v>Tubing/system d/c with cath d/c</v>
      </c>
      <c r="M338" s="12" t="str">
        <f t="shared" si="37"/>
        <v>PI.IC.IV.041606.01</v>
      </c>
      <c r="N338" s="12"/>
      <c r="O338" s="12" t="str">
        <f t="shared" si="38"/>
        <v>PH.IC.IV.041606.01</v>
      </c>
      <c r="Q338" s="12" t="str">
        <f t="shared" si="39"/>
        <v>CL.IC.IV.041606.01</v>
      </c>
    </row>
    <row r="339" spans="1:23" ht="15">
      <c r="A339" t="s">
        <v>5190</v>
      </c>
      <c r="C339" s="22" t="s">
        <v>7070</v>
      </c>
      <c r="E339" s="22" t="s">
        <v>4855</v>
      </c>
      <c r="F339" t="s">
        <v>5147</v>
      </c>
      <c r="G339" t="s">
        <v>5150</v>
      </c>
      <c r="H339" s="22" t="s">
        <v>7284</v>
      </c>
      <c r="I339" t="s">
        <v>5151</v>
      </c>
      <c r="J339" s="11" t="str">
        <f t="shared" si="35"/>
        <v>IC.IV.041607</v>
      </c>
      <c r="K339" s="2" t="s">
        <v>1192</v>
      </c>
      <c r="L339" t="str">
        <f t="shared" si="36"/>
        <v>TEGO Dialysis caps changed</v>
      </c>
      <c r="M339" s="12" t="str">
        <f t="shared" si="37"/>
        <v>PI.IC.IV.041607.01</v>
      </c>
      <c r="N339" s="12"/>
      <c r="O339" s="12" t="str">
        <f t="shared" si="38"/>
        <v>PH.IC.IV.041607.01</v>
      </c>
      <c r="Q339" s="12" t="str">
        <f t="shared" si="39"/>
        <v>CL.IC.IV.041607.01</v>
      </c>
      <c r="R339" t="s">
        <v>1112</v>
      </c>
      <c r="S339">
        <v>914</v>
      </c>
    </row>
    <row r="340" spans="1:23" ht="15">
      <c r="A340" t="s">
        <v>5190</v>
      </c>
      <c r="C340" s="22" t="s">
        <v>7070</v>
      </c>
      <c r="E340" s="22" t="s">
        <v>5740</v>
      </c>
      <c r="F340" t="s">
        <v>5147</v>
      </c>
      <c r="G340" t="s">
        <v>817</v>
      </c>
      <c r="H340" s="22" t="s">
        <v>11369</v>
      </c>
      <c r="I340" t="s">
        <v>11371</v>
      </c>
      <c r="J340" s="11" t="str">
        <f t="shared" si="35"/>
        <v>IC.IV.041608</v>
      </c>
      <c r="K340" s="2" t="s">
        <v>1192</v>
      </c>
      <c r="L340" t="str">
        <f t="shared" si="36"/>
        <v>Change not due</v>
      </c>
      <c r="M340" s="12" t="str">
        <f t="shared" si="37"/>
        <v>PI.IC.IV.041608.01</v>
      </c>
      <c r="N340" s="12"/>
      <c r="O340" s="12" t="str">
        <f t="shared" si="38"/>
        <v>PH.IC.IV.041608.01</v>
      </c>
      <c r="Q340" s="12" t="str">
        <f t="shared" si="39"/>
        <v>CL.IC.IV.041608.01</v>
      </c>
      <c r="R340" t="s">
        <v>1197</v>
      </c>
      <c r="S340" t="s">
        <v>11372</v>
      </c>
      <c r="V340" t="s">
        <v>11373</v>
      </c>
      <c r="W340">
        <v>999</v>
      </c>
    </row>
    <row r="341" spans="1:23" ht="15">
      <c r="A341" t="s">
        <v>5190</v>
      </c>
      <c r="C341" s="22" t="s">
        <v>7070</v>
      </c>
      <c r="D341" t="s">
        <v>5363</v>
      </c>
      <c r="E341" s="22" t="s">
        <v>6865</v>
      </c>
      <c r="F341" t="s">
        <v>5152</v>
      </c>
      <c r="G341" t="s">
        <v>5154</v>
      </c>
      <c r="H341" s="22" t="s">
        <v>1396</v>
      </c>
      <c r="I341" t="s">
        <v>5155</v>
      </c>
      <c r="J341" s="11" t="str">
        <f t="shared" si="35"/>
        <v>IC.IV.041701</v>
      </c>
      <c r="K341" s="2" t="s">
        <v>11324</v>
      </c>
      <c r="L341" t="str">
        <f t="shared" si="36"/>
        <v>Central venous catheter</v>
      </c>
      <c r="M341" s="12" t="str">
        <f t="shared" si="37"/>
        <v>PI.IC.IV.041701.01</v>
      </c>
      <c r="N341" s="12"/>
      <c r="O341" s="12" t="str">
        <f t="shared" si="38"/>
        <v>PH.IC.IV.041701.01</v>
      </c>
      <c r="Q341" s="12" t="str">
        <f t="shared" si="39"/>
        <v>CL.IC.IV.041701.01</v>
      </c>
    </row>
    <row r="342" spans="1:23" ht="15">
      <c r="A342" t="s">
        <v>5190</v>
      </c>
      <c r="C342" s="22" t="s">
        <v>7070</v>
      </c>
      <c r="E342" s="22" t="s">
        <v>6865</v>
      </c>
      <c r="F342" t="s">
        <v>5152</v>
      </c>
      <c r="G342" t="s">
        <v>5156</v>
      </c>
      <c r="H342" s="22" t="s">
        <v>1398</v>
      </c>
      <c r="I342" t="s">
        <v>5156</v>
      </c>
      <c r="J342" s="11" t="str">
        <f t="shared" si="35"/>
        <v>IC.IV.041702</v>
      </c>
      <c r="K342" s="2" t="s">
        <v>11324</v>
      </c>
      <c r="L342" t="str">
        <f t="shared" si="36"/>
        <v>Introducer</v>
      </c>
      <c r="M342" s="12" t="str">
        <f t="shared" si="37"/>
        <v>PI.IC.IV.041702.01</v>
      </c>
      <c r="N342" s="12"/>
      <c r="O342" s="12" t="str">
        <f t="shared" si="38"/>
        <v>PH.IC.IV.041702.01</v>
      </c>
      <c r="Q342" s="12" t="str">
        <f t="shared" si="39"/>
        <v>CL.IC.IV.041702.01</v>
      </c>
    </row>
    <row r="343" spans="1:23" ht="15">
      <c r="A343" t="s">
        <v>5190</v>
      </c>
      <c r="C343" s="22" t="s">
        <v>948</v>
      </c>
      <c r="E343" s="22" t="s">
        <v>6865</v>
      </c>
      <c r="F343" t="s">
        <v>5152</v>
      </c>
      <c r="G343" t="s">
        <v>5157</v>
      </c>
      <c r="H343" s="22" t="s">
        <v>946</v>
      </c>
      <c r="I343" t="s">
        <v>5158</v>
      </c>
      <c r="J343" s="11" t="str">
        <f t="shared" si="35"/>
        <v>IC.IV.041703</v>
      </c>
      <c r="K343" s="2" t="s">
        <v>11324</v>
      </c>
      <c r="L343" t="str">
        <f t="shared" si="36"/>
        <v>Introducer/PA line</v>
      </c>
      <c r="M343" s="12" t="str">
        <f t="shared" si="37"/>
        <v>PI.IC.IV.041703.01</v>
      </c>
      <c r="N343" s="12"/>
      <c r="O343" s="12" t="str">
        <f t="shared" si="38"/>
        <v>PH.IC.IV.041703.01</v>
      </c>
      <c r="Q343" s="12" t="str">
        <f t="shared" si="39"/>
        <v>CL.IC.IV.041703.01</v>
      </c>
      <c r="R343" t="s">
        <v>9277</v>
      </c>
    </row>
    <row r="344" spans="1:23" ht="15">
      <c r="A344" t="s">
        <v>5190</v>
      </c>
      <c r="C344" s="22" t="s">
        <v>7070</v>
      </c>
      <c r="E344" s="22" t="s">
        <v>6865</v>
      </c>
      <c r="F344" t="s">
        <v>5152</v>
      </c>
      <c r="G344" t="s">
        <v>5159</v>
      </c>
      <c r="H344" s="22" t="s">
        <v>7070</v>
      </c>
      <c r="I344" t="s">
        <v>5160</v>
      </c>
      <c r="J344" s="11" t="str">
        <f t="shared" si="35"/>
        <v>IC.IV.041704</v>
      </c>
      <c r="K344" s="2" t="s">
        <v>11324</v>
      </c>
      <c r="L344" t="str">
        <f t="shared" si="36"/>
        <v>Pulmonary arterial line</v>
      </c>
      <c r="M344" s="12" t="str">
        <f t="shared" si="37"/>
        <v>PI.IC.IV.041704.01</v>
      </c>
      <c r="N344" s="12"/>
      <c r="O344" s="12" t="str">
        <f t="shared" si="38"/>
        <v>PH.IC.IV.041704.01</v>
      </c>
      <c r="Q344" s="12" t="str">
        <f t="shared" si="39"/>
        <v>CL.IC.IV.041704.01</v>
      </c>
      <c r="R344" t="s">
        <v>9277</v>
      </c>
    </row>
    <row r="345" spans="1:23" ht="15">
      <c r="A345" t="s">
        <v>5190</v>
      </c>
      <c r="C345" s="22" t="s">
        <v>948</v>
      </c>
      <c r="E345" s="22" t="s">
        <v>6865</v>
      </c>
      <c r="F345" t="s">
        <v>5152</v>
      </c>
      <c r="G345" t="s">
        <v>5161</v>
      </c>
      <c r="H345" s="22" t="s">
        <v>7071</v>
      </c>
      <c r="I345" t="s">
        <v>5162</v>
      </c>
      <c r="J345" s="11" t="str">
        <f t="shared" si="35"/>
        <v>IC.IV.041705</v>
      </c>
      <c r="K345" s="2" t="s">
        <v>11324</v>
      </c>
      <c r="L345" t="str">
        <f t="shared" si="36"/>
        <v>PICC: add protocol</v>
      </c>
      <c r="M345" s="12" t="str">
        <f t="shared" si="37"/>
        <v>PI.IC.IV.041705.01</v>
      </c>
      <c r="N345" s="12"/>
      <c r="O345" s="12" t="str">
        <f t="shared" si="38"/>
        <v>PH.IC.IV.041705.01</v>
      </c>
      <c r="Q345" s="12" t="str">
        <f t="shared" si="39"/>
        <v>CL.IC.IV.041705.01</v>
      </c>
      <c r="R345" t="s">
        <v>9277</v>
      </c>
    </row>
    <row r="346" spans="1:23" ht="15">
      <c r="A346" t="s">
        <v>5190</v>
      </c>
      <c r="C346" s="22" t="s">
        <v>948</v>
      </c>
      <c r="E346" s="22" t="s">
        <v>6865</v>
      </c>
      <c r="F346" t="s">
        <v>5152</v>
      </c>
      <c r="G346" t="s">
        <v>5163</v>
      </c>
      <c r="H346" s="22" t="s">
        <v>6888</v>
      </c>
      <c r="I346" t="s">
        <v>5164</v>
      </c>
      <c r="J346" s="11" t="str">
        <f t="shared" si="35"/>
        <v>IC.IV.041706</v>
      </c>
      <c r="K346" s="2" t="s">
        <v>11324</v>
      </c>
      <c r="L346" t="str">
        <f t="shared" si="36"/>
        <v>Vascular sheath</v>
      </c>
      <c r="M346" s="12" t="str">
        <f t="shared" si="37"/>
        <v>PI.IC.IV.041706.01</v>
      </c>
      <c r="N346" s="12"/>
      <c r="O346" s="12" t="str">
        <f t="shared" si="38"/>
        <v>PH.IC.IV.041706.01</v>
      </c>
      <c r="Q346" s="12" t="str">
        <f t="shared" si="39"/>
        <v>CL.IC.IV.041706.01</v>
      </c>
      <c r="R346" t="s">
        <v>9277</v>
      </c>
    </row>
    <row r="347" spans="1:23" ht="15">
      <c r="A347" t="s">
        <v>5190</v>
      </c>
      <c r="C347" s="22" t="s">
        <v>948</v>
      </c>
      <c r="E347" s="22" t="s">
        <v>6865</v>
      </c>
      <c r="F347" t="s">
        <v>5152</v>
      </c>
      <c r="G347" t="s">
        <v>5165</v>
      </c>
      <c r="H347" s="22" t="s">
        <v>7284</v>
      </c>
      <c r="I347" t="s">
        <v>5166</v>
      </c>
      <c r="J347" s="11" t="str">
        <f t="shared" si="35"/>
        <v>IC.IV.041707</v>
      </c>
      <c r="K347" s="2" t="s">
        <v>11324</v>
      </c>
      <c r="L347" t="str">
        <f t="shared" si="36"/>
        <v>Dialysis tunneled permanent</v>
      </c>
      <c r="M347" s="12" t="str">
        <f t="shared" si="37"/>
        <v>PI.IC.IV.041707.01</v>
      </c>
      <c r="N347" s="12"/>
      <c r="O347" s="12" t="str">
        <f t="shared" si="38"/>
        <v>PH.IC.IV.041707.01</v>
      </c>
      <c r="Q347" s="12" t="str">
        <f t="shared" si="39"/>
        <v>CL.IC.IV.041707.01</v>
      </c>
      <c r="R347" t="s">
        <v>9277</v>
      </c>
    </row>
    <row r="348" spans="1:23" ht="15">
      <c r="A348" t="s">
        <v>5190</v>
      </c>
      <c r="C348" s="22" t="s">
        <v>948</v>
      </c>
      <c r="E348" s="22" t="s">
        <v>6865</v>
      </c>
      <c r="F348" t="s">
        <v>5152</v>
      </c>
      <c r="G348" t="s">
        <v>5167</v>
      </c>
      <c r="H348" s="22" t="s">
        <v>10093</v>
      </c>
      <c r="I348" t="s">
        <v>5304</v>
      </c>
      <c r="J348" s="11" t="str">
        <f t="shared" si="35"/>
        <v>IC.IV.041708</v>
      </c>
      <c r="K348" s="2" t="s">
        <v>11324</v>
      </c>
      <c r="L348" t="str">
        <f t="shared" si="36"/>
        <v xml:space="preserve">Hemodialysis non-tunneled temporary </v>
      </c>
      <c r="M348" s="12" t="str">
        <f t="shared" si="37"/>
        <v>PI.IC.IV.041708.01</v>
      </c>
      <c r="N348" s="12"/>
      <c r="O348" s="12" t="str">
        <f t="shared" si="38"/>
        <v>PH.IC.IV.041708.01</v>
      </c>
      <c r="Q348" s="12" t="str">
        <f t="shared" si="39"/>
        <v>CL.IC.IV.041708.01</v>
      </c>
      <c r="R348" t="s">
        <v>9277</v>
      </c>
    </row>
    <row r="349" spans="1:23" ht="15">
      <c r="A349" t="s">
        <v>5190</v>
      </c>
      <c r="C349" s="22" t="s">
        <v>948</v>
      </c>
      <c r="E349" s="22" t="s">
        <v>6865</v>
      </c>
      <c r="F349" t="s">
        <v>5152</v>
      </c>
      <c r="G349" t="s">
        <v>5305</v>
      </c>
      <c r="H349" s="22" t="s">
        <v>10095</v>
      </c>
      <c r="I349" t="s">
        <v>4950</v>
      </c>
      <c r="J349" s="11" t="str">
        <f t="shared" si="35"/>
        <v>IC.IV.041709</v>
      </c>
      <c r="K349" s="2" t="s">
        <v>11324</v>
      </c>
      <c r="L349" t="str">
        <f t="shared" si="36"/>
        <v>Tunneled</v>
      </c>
      <c r="M349" s="12" t="str">
        <f t="shared" si="37"/>
        <v>PI.IC.IV.041709.01</v>
      </c>
      <c r="N349" s="12"/>
      <c r="O349" s="12" t="str">
        <f t="shared" si="38"/>
        <v>PH.IC.IV.041709.01</v>
      </c>
      <c r="Q349" s="12" t="str">
        <f t="shared" si="39"/>
        <v>CL.IC.IV.041709.01</v>
      </c>
      <c r="R349" t="s">
        <v>9277</v>
      </c>
    </row>
    <row r="350" spans="1:23" ht="15">
      <c r="A350" t="s">
        <v>5190</v>
      </c>
      <c r="C350" s="22" t="s">
        <v>948</v>
      </c>
      <c r="E350" s="22" t="s">
        <v>6865</v>
      </c>
      <c r="F350" t="s">
        <v>5152</v>
      </c>
      <c r="G350" t="s">
        <v>5306</v>
      </c>
      <c r="H350" s="22" t="s">
        <v>10905</v>
      </c>
      <c r="I350" t="s">
        <v>5307</v>
      </c>
      <c r="J350" s="11" t="str">
        <f t="shared" si="35"/>
        <v>IC.IV.041710</v>
      </c>
      <c r="K350" s="2" t="s">
        <v>11324</v>
      </c>
      <c r="L350" t="str">
        <f t="shared" si="36"/>
        <v>Implanted port</v>
      </c>
      <c r="M350" s="12" t="str">
        <f t="shared" si="37"/>
        <v>PI.IC.IV.041710.01</v>
      </c>
      <c r="N350" s="12"/>
      <c r="O350" s="12" t="str">
        <f t="shared" si="38"/>
        <v>PH.IC.IV.041710.01</v>
      </c>
      <c r="Q350" s="12" t="str">
        <f t="shared" si="39"/>
        <v>CL.IC.IV.041710.01</v>
      </c>
      <c r="R350" t="s">
        <v>9277</v>
      </c>
    </row>
    <row r="351" spans="1:23" ht="15">
      <c r="A351" t="s">
        <v>5190</v>
      </c>
      <c r="C351" s="22" t="s">
        <v>948</v>
      </c>
      <c r="E351" s="22" t="s">
        <v>6865</v>
      </c>
      <c r="F351" t="s">
        <v>5152</v>
      </c>
      <c r="G351" t="s">
        <v>5308</v>
      </c>
      <c r="H351" s="22" t="s">
        <v>8048</v>
      </c>
      <c r="I351" t="s">
        <v>5309</v>
      </c>
      <c r="J351" s="11" t="str">
        <f t="shared" si="35"/>
        <v>IC.IV.041711</v>
      </c>
      <c r="K351" s="2" t="s">
        <v>11324</v>
      </c>
      <c r="L351" t="str">
        <f t="shared" si="36"/>
        <v>Thermoregulation multilumen catheter</v>
      </c>
      <c r="M351" s="12" t="str">
        <f t="shared" si="37"/>
        <v>PI.IC.IV.041711.01</v>
      </c>
      <c r="N351" s="12"/>
      <c r="O351" s="12" t="str">
        <f t="shared" si="38"/>
        <v>PH.IC.IV.041711.01</v>
      </c>
      <c r="Q351" s="12" t="str">
        <f t="shared" si="39"/>
        <v>CL.IC.IV.041711.01</v>
      </c>
      <c r="R351" t="s">
        <v>9277</v>
      </c>
    </row>
    <row r="352" spans="1:23" ht="15">
      <c r="A352" t="s">
        <v>5190</v>
      </c>
      <c r="C352" s="22" t="s">
        <v>948</v>
      </c>
      <c r="E352" s="22" t="s">
        <v>6865</v>
      </c>
      <c r="F352" t="s">
        <v>5152</v>
      </c>
      <c r="G352" t="s">
        <v>2971</v>
      </c>
      <c r="H352" s="22" t="s">
        <v>11023</v>
      </c>
      <c r="I352" t="s">
        <v>930</v>
      </c>
      <c r="J352" s="11" t="str">
        <f t="shared" si="35"/>
        <v>IC.IV.041712</v>
      </c>
      <c r="K352" s="2" t="s">
        <v>11324</v>
      </c>
      <c r="L352" t="str">
        <f t="shared" si="36"/>
        <v>Other: specify</v>
      </c>
      <c r="M352" s="12" t="str">
        <f t="shared" si="37"/>
        <v>PI.IC.IV.041712.01</v>
      </c>
      <c r="N352" s="12"/>
      <c r="O352" s="12" t="str">
        <f t="shared" si="38"/>
        <v>PH.IC.IV.041712.01</v>
      </c>
      <c r="Q352" s="12" t="str">
        <f t="shared" si="39"/>
        <v>CL.IC.IV.041712.01</v>
      </c>
      <c r="R352" t="s">
        <v>9277</v>
      </c>
    </row>
    <row r="353" spans="1:25" ht="15">
      <c r="A353" t="s">
        <v>5190</v>
      </c>
      <c r="C353" s="22" t="s">
        <v>948</v>
      </c>
      <c r="D353" t="s">
        <v>5472</v>
      </c>
      <c r="E353" s="22" t="s">
        <v>5743</v>
      </c>
      <c r="F353" t="s">
        <v>5462</v>
      </c>
      <c r="G353" t="s">
        <v>1557</v>
      </c>
      <c r="H353" s="22" t="s">
        <v>1396</v>
      </c>
      <c r="I353" t="s">
        <v>1557</v>
      </c>
      <c r="J353" s="11" t="str">
        <f t="shared" si="35"/>
        <v>IC.IV.041801</v>
      </c>
      <c r="K353" s="2" t="s">
        <v>11324</v>
      </c>
      <c r="L353" t="str">
        <f t="shared" si="36"/>
        <v>Normal</v>
      </c>
      <c r="M353" s="12" t="str">
        <f t="shared" si="37"/>
        <v>PI.IC.IV.041801.01</v>
      </c>
      <c r="N353" s="12"/>
      <c r="O353" s="12" t="str">
        <f t="shared" si="38"/>
        <v>PH.IC.IV.041801.01</v>
      </c>
      <c r="Q353" s="12" t="str">
        <f t="shared" si="39"/>
        <v>CL.IC.IV.041801.01</v>
      </c>
    </row>
    <row r="354" spans="1:25" ht="15">
      <c r="A354" t="s">
        <v>5190</v>
      </c>
      <c r="C354" s="22" t="s">
        <v>948</v>
      </c>
      <c r="E354" s="22" t="s">
        <v>5743</v>
      </c>
      <c r="F354" t="s">
        <v>5462</v>
      </c>
      <c r="G354" t="s">
        <v>1752</v>
      </c>
      <c r="H354" s="22" t="s">
        <v>1398</v>
      </c>
      <c r="I354" t="s">
        <v>5029</v>
      </c>
      <c r="J354" s="11" t="str">
        <f t="shared" si="35"/>
        <v>IC.IV.041802</v>
      </c>
      <c r="K354" s="2" t="s">
        <v>11324</v>
      </c>
      <c r="L354" t="str">
        <f t="shared" si="36"/>
        <v>Damped</v>
      </c>
      <c r="M354" s="12" t="str">
        <f t="shared" si="37"/>
        <v>PI.IC.IV.041802.01</v>
      </c>
      <c r="N354" s="12"/>
      <c r="O354" s="12" t="str">
        <f t="shared" si="38"/>
        <v>PH.IC.IV.041802.01</v>
      </c>
      <c r="Q354" s="12" t="str">
        <f t="shared" si="39"/>
        <v>CL.IC.IV.041802.01</v>
      </c>
    </row>
    <row r="355" spans="1:25" ht="15">
      <c r="A355" t="s">
        <v>5190</v>
      </c>
      <c r="C355" s="22" t="s">
        <v>7070</v>
      </c>
      <c r="E355" s="22" t="s">
        <v>965</v>
      </c>
      <c r="F355" t="s">
        <v>5462</v>
      </c>
      <c r="G355" t="s">
        <v>5252</v>
      </c>
      <c r="H355" s="22" t="s">
        <v>1202</v>
      </c>
      <c r="I355" t="s">
        <v>5253</v>
      </c>
      <c r="J355" s="11" t="str">
        <f t="shared" si="35"/>
        <v>IC.IV.041803</v>
      </c>
      <c r="K355" s="2" t="s">
        <v>1192</v>
      </c>
      <c r="L355" t="str">
        <f t="shared" si="36"/>
        <v>Positional</v>
      </c>
      <c r="M355" s="12" t="str">
        <f t="shared" si="37"/>
        <v>PI.IC.IV.041803.01</v>
      </c>
      <c r="N355" s="12"/>
      <c r="O355" s="12" t="str">
        <f t="shared" si="38"/>
        <v>PH.IC.IV.041803.01</v>
      </c>
      <c r="Q355" s="12" t="str">
        <f t="shared" si="39"/>
        <v>CL.IC.IV.041803.01</v>
      </c>
      <c r="R355" t="s">
        <v>9277</v>
      </c>
    </row>
    <row r="356" spans="1:25" ht="15">
      <c r="A356" t="s">
        <v>5190</v>
      </c>
      <c r="C356" s="22" t="s">
        <v>7070</v>
      </c>
      <c r="E356" s="22" t="s">
        <v>965</v>
      </c>
      <c r="F356" t="s">
        <v>5462</v>
      </c>
      <c r="G356" t="s">
        <v>5463</v>
      </c>
      <c r="H356" s="22" t="s">
        <v>7070</v>
      </c>
      <c r="I356" t="s">
        <v>5464</v>
      </c>
      <c r="J356" s="11" t="str">
        <f t="shared" si="35"/>
        <v>IC.IV.041804</v>
      </c>
      <c r="K356" s="2" t="s">
        <v>1192</v>
      </c>
      <c r="L356" t="str">
        <f t="shared" si="36"/>
        <v>Unable to wedge</v>
      </c>
      <c r="M356" s="12" t="str">
        <f t="shared" si="37"/>
        <v>PI.IC.IV.041804.01</v>
      </c>
      <c r="N356" s="12"/>
      <c r="O356" s="12" t="str">
        <f t="shared" si="38"/>
        <v>PH.IC.IV.041804.01</v>
      </c>
      <c r="Q356" s="12" t="str">
        <f t="shared" si="39"/>
        <v>CL.IC.IV.041804.01</v>
      </c>
      <c r="R356" t="s">
        <v>9277</v>
      </c>
    </row>
    <row r="357" spans="1:25" ht="15">
      <c r="A357" t="s">
        <v>5190</v>
      </c>
      <c r="C357" s="22" t="s">
        <v>948</v>
      </c>
      <c r="E357" s="22" t="s">
        <v>5743</v>
      </c>
      <c r="F357" t="s">
        <v>5462</v>
      </c>
      <c r="G357" t="s">
        <v>5131</v>
      </c>
      <c r="H357" s="22" t="s">
        <v>7071</v>
      </c>
      <c r="I357" t="s">
        <v>5131</v>
      </c>
      <c r="J357" s="11" t="str">
        <f t="shared" si="35"/>
        <v>IC.IV.041805</v>
      </c>
      <c r="K357" s="2" t="s">
        <v>11324</v>
      </c>
      <c r="L357" t="str">
        <f t="shared" si="36"/>
        <v>Fling</v>
      </c>
      <c r="M357" s="12" t="str">
        <f t="shared" si="37"/>
        <v>PI.IC.IV.041805.01</v>
      </c>
      <c r="N357" s="12"/>
      <c r="O357" s="12" t="str">
        <f t="shared" si="38"/>
        <v>PH.IC.IV.041805.01</v>
      </c>
      <c r="Q357" s="12" t="str">
        <f t="shared" si="39"/>
        <v>CL.IC.IV.041805.01</v>
      </c>
      <c r="R357" t="s">
        <v>9277</v>
      </c>
    </row>
    <row r="358" spans="1:25" ht="15">
      <c r="A358" t="s">
        <v>5190</v>
      </c>
      <c r="C358" s="22" t="s">
        <v>948</v>
      </c>
      <c r="E358" s="22" t="s">
        <v>5743</v>
      </c>
      <c r="F358" t="s">
        <v>5462</v>
      </c>
      <c r="G358" t="s">
        <v>2971</v>
      </c>
      <c r="H358" s="22" t="s">
        <v>6888</v>
      </c>
      <c r="I358" t="s">
        <v>930</v>
      </c>
      <c r="J358" s="11" t="str">
        <f t="shared" si="35"/>
        <v>IC.IV.041806</v>
      </c>
      <c r="K358" s="2" t="s">
        <v>1192</v>
      </c>
      <c r="L358" t="str">
        <f t="shared" si="36"/>
        <v>Other: specify</v>
      </c>
      <c r="M358" s="12" t="str">
        <f t="shared" si="37"/>
        <v>PI.IC.IV.041806.01</v>
      </c>
      <c r="N358" s="12"/>
      <c r="O358" s="12" t="str">
        <f t="shared" si="38"/>
        <v>PH.IC.IV.041806.01</v>
      </c>
      <c r="Q358" s="12" t="str">
        <f t="shared" si="39"/>
        <v>CL.IC.IV.041806.01</v>
      </c>
      <c r="R358" t="s">
        <v>1112</v>
      </c>
    </row>
    <row r="359" spans="1:25" ht="15">
      <c r="A359" t="s">
        <v>5190</v>
      </c>
      <c r="C359" s="22" t="s">
        <v>11228</v>
      </c>
      <c r="D359" t="s">
        <v>11103</v>
      </c>
      <c r="E359" s="22" t="s">
        <v>11229</v>
      </c>
      <c r="F359" t="s">
        <v>11227</v>
      </c>
      <c r="G359" t="s">
        <v>11230</v>
      </c>
      <c r="H359" s="22" t="s">
        <v>11104</v>
      </c>
      <c r="I359" t="s">
        <v>11232</v>
      </c>
      <c r="J359" s="11" t="str">
        <f t="shared" si="35"/>
        <v>IC.IV.041901</v>
      </c>
      <c r="K359" s="2" t="s">
        <v>11324</v>
      </c>
      <c r="L359" t="str">
        <f t="shared" si="36"/>
        <v>Insertion date</v>
      </c>
      <c r="M359" s="12" t="str">
        <f t="shared" si="37"/>
        <v>PI.IC.IV.041901.01</v>
      </c>
      <c r="N359" s="12"/>
      <c r="O359" s="12" t="str">
        <f t="shared" si="38"/>
        <v>PH.IC.IV.041901.01</v>
      </c>
      <c r="Q359" s="12" t="str">
        <f t="shared" si="39"/>
        <v>CL.IC.IV.041901.01</v>
      </c>
      <c r="R359" t="s">
        <v>9277</v>
      </c>
      <c r="V359" t="s">
        <v>11231</v>
      </c>
      <c r="W359">
        <v>996</v>
      </c>
    </row>
    <row r="360" spans="1:25" s="78" customFormat="1" ht="15">
      <c r="A360" s="79" t="s">
        <v>5190</v>
      </c>
      <c r="B360" s="74" t="s">
        <v>954</v>
      </c>
      <c r="C360" s="75" t="s">
        <v>1402</v>
      </c>
      <c r="D360" s="74" t="s">
        <v>2937</v>
      </c>
      <c r="E360" s="80" t="s">
        <v>959</v>
      </c>
      <c r="F360" s="79" t="s">
        <v>955</v>
      </c>
      <c r="G360" s="79" t="s">
        <v>956</v>
      </c>
      <c r="H360" s="75" t="s">
        <v>670</v>
      </c>
      <c r="I360" s="79" t="s">
        <v>956</v>
      </c>
      <c r="J360" s="11" t="str">
        <f t="shared" ref="J360:J364" si="45">CONCATENATE("IC.IV.",C360,E360,H360)</f>
        <v>IC.IV.042001</v>
      </c>
      <c r="K360" s="2" t="s">
        <v>11383</v>
      </c>
      <c r="L360" t="str">
        <f t="shared" ref="L360:L364" si="46">G360</f>
        <v>Clean</v>
      </c>
      <c r="M360" s="12" t="str">
        <f t="shared" ref="M360:M364" si="47">CONCATENATE("PI.",J360,".",K360)</f>
        <v>PI.IC.IV.042001.01</v>
      </c>
      <c r="N360" s="12"/>
      <c r="O360" s="12" t="str">
        <f t="shared" ref="O360:O364" si="48">CONCATENATE("PH.",J360,".",K360)</f>
        <v>PH.IC.IV.042001.01</v>
      </c>
      <c r="P360"/>
      <c r="Q360" s="12" t="str">
        <f t="shared" ref="Q360:Q364" si="49">CONCATENATE("CL.",J360,".",K360)</f>
        <v>CL.IC.IV.042001.01</v>
      </c>
      <c r="X360" s="78" t="s">
        <v>674</v>
      </c>
      <c r="Y360" s="78">
        <v>1114</v>
      </c>
    </row>
    <row r="361" spans="1:25" s="78" customFormat="1" ht="15">
      <c r="A361" s="79" t="s">
        <v>5190</v>
      </c>
      <c r="B361" s="74" t="s">
        <v>954</v>
      </c>
      <c r="C361" s="75" t="s">
        <v>1402</v>
      </c>
      <c r="D361" s="74" t="s">
        <v>2937</v>
      </c>
      <c r="E361" s="80" t="s">
        <v>959</v>
      </c>
      <c r="F361" s="79" t="s">
        <v>955</v>
      </c>
      <c r="G361" s="79" t="s">
        <v>3225</v>
      </c>
      <c r="H361" s="75" t="s">
        <v>671</v>
      </c>
      <c r="I361" s="79" t="s">
        <v>3225</v>
      </c>
      <c r="J361" s="11" t="str">
        <f t="shared" si="45"/>
        <v>IC.IV.042002</v>
      </c>
      <c r="K361" s="2" t="s">
        <v>11383</v>
      </c>
      <c r="L361" t="str">
        <f t="shared" si="46"/>
        <v>Dry</v>
      </c>
      <c r="M361" s="12" t="str">
        <f t="shared" si="47"/>
        <v>PI.IC.IV.042002.01</v>
      </c>
      <c r="N361" s="12"/>
      <c r="O361" s="12" t="str">
        <f t="shared" si="48"/>
        <v>PH.IC.IV.042002.01</v>
      </c>
      <c r="P361"/>
      <c r="Q361" s="12" t="str">
        <f t="shared" si="49"/>
        <v>CL.IC.IV.042002.01</v>
      </c>
      <c r="X361" s="78" t="s">
        <v>674</v>
      </c>
      <c r="Y361" s="78">
        <v>1114</v>
      </c>
    </row>
    <row r="362" spans="1:25" s="78" customFormat="1" ht="15">
      <c r="A362" s="79" t="s">
        <v>5190</v>
      </c>
      <c r="B362" s="74" t="s">
        <v>954</v>
      </c>
      <c r="C362" s="75" t="s">
        <v>1402</v>
      </c>
      <c r="D362" s="74" t="s">
        <v>2937</v>
      </c>
      <c r="E362" s="80" t="s">
        <v>959</v>
      </c>
      <c r="F362" s="79" t="s">
        <v>955</v>
      </c>
      <c r="G362" s="79" t="s">
        <v>2806</v>
      </c>
      <c r="H362" s="75" t="s">
        <v>672</v>
      </c>
      <c r="I362" s="79" t="s">
        <v>2806</v>
      </c>
      <c r="J362" s="11" t="str">
        <f t="shared" si="45"/>
        <v>IC.IV.042003</v>
      </c>
      <c r="K362" s="2" t="s">
        <v>11383</v>
      </c>
      <c r="L362" t="str">
        <f t="shared" si="46"/>
        <v>Intact</v>
      </c>
      <c r="M362" s="12" t="str">
        <f t="shared" si="47"/>
        <v>PI.IC.IV.042003.01</v>
      </c>
      <c r="N362" s="12"/>
      <c r="O362" s="12" t="str">
        <f t="shared" si="48"/>
        <v>PH.IC.IV.042003.01</v>
      </c>
      <c r="P362"/>
      <c r="Q362" s="12" t="str">
        <f t="shared" si="49"/>
        <v>CL.IC.IV.042003.01</v>
      </c>
      <c r="X362" s="78" t="s">
        <v>674</v>
      </c>
      <c r="Y362" s="78">
        <v>1114</v>
      </c>
    </row>
    <row r="363" spans="1:25" s="78" customFormat="1" ht="15">
      <c r="A363" s="79" t="s">
        <v>5190</v>
      </c>
      <c r="B363" s="74" t="s">
        <v>954</v>
      </c>
      <c r="C363" s="75" t="s">
        <v>1402</v>
      </c>
      <c r="D363" s="74" t="s">
        <v>2937</v>
      </c>
      <c r="E363" s="80" t="s">
        <v>959</v>
      </c>
      <c r="F363" s="79" t="s">
        <v>955</v>
      </c>
      <c r="G363" s="79" t="s">
        <v>957</v>
      </c>
      <c r="H363" s="75" t="s">
        <v>673</v>
      </c>
      <c r="I363" s="79" t="s">
        <v>957</v>
      </c>
      <c r="J363" s="11" t="str">
        <f t="shared" si="45"/>
        <v>IC.IV.042004</v>
      </c>
      <c r="K363" s="2" t="s">
        <v>11383</v>
      </c>
      <c r="L363" t="str">
        <f t="shared" si="46"/>
        <v>Stained</v>
      </c>
      <c r="M363" s="12" t="str">
        <f t="shared" si="47"/>
        <v>PI.IC.IV.042004.01</v>
      </c>
      <c r="N363" s="12"/>
      <c r="O363" s="12" t="str">
        <f t="shared" si="48"/>
        <v>PH.IC.IV.042004.01</v>
      </c>
      <c r="P363"/>
      <c r="Q363" s="12" t="str">
        <f t="shared" si="49"/>
        <v>CL.IC.IV.042004.01</v>
      </c>
      <c r="X363" s="78" t="s">
        <v>674</v>
      </c>
      <c r="Y363" s="78">
        <v>1114</v>
      </c>
    </row>
    <row r="364" spans="1:25" s="78" customFormat="1" ht="15">
      <c r="A364" s="79" t="s">
        <v>5190</v>
      </c>
      <c r="B364" s="74" t="s">
        <v>954</v>
      </c>
      <c r="C364" s="75" t="s">
        <v>1402</v>
      </c>
      <c r="D364" s="74" t="s">
        <v>2937</v>
      </c>
      <c r="E364" s="80" t="s">
        <v>959</v>
      </c>
      <c r="F364" s="79" t="s">
        <v>955</v>
      </c>
      <c r="G364" s="79" t="s">
        <v>958</v>
      </c>
      <c r="H364" s="75" t="s">
        <v>815</v>
      </c>
      <c r="I364" s="79" t="s">
        <v>958</v>
      </c>
      <c r="J364" s="11" t="str">
        <f t="shared" si="45"/>
        <v>IC.IV.042005</v>
      </c>
      <c r="K364" s="2" t="s">
        <v>11383</v>
      </c>
      <c r="L364" t="str">
        <f t="shared" si="46"/>
        <v>Saturated</v>
      </c>
      <c r="M364" s="12" t="str">
        <f t="shared" si="47"/>
        <v>PI.IC.IV.042005.01</v>
      </c>
      <c r="N364" s="12"/>
      <c r="O364" s="12" t="str">
        <f t="shared" si="48"/>
        <v>PH.IC.IV.042005.01</v>
      </c>
      <c r="P364"/>
      <c r="Q364" s="12" t="str">
        <f t="shared" si="49"/>
        <v>CL.IC.IV.042005.01</v>
      </c>
      <c r="X364" s="78" t="s">
        <v>674</v>
      </c>
      <c r="Y364" s="78">
        <v>1114</v>
      </c>
    </row>
    <row r="365" spans="1:25" ht="15">
      <c r="A365" t="s">
        <v>5190</v>
      </c>
      <c r="B365" s="25" t="s">
        <v>5465</v>
      </c>
      <c r="C365" s="22" t="s">
        <v>7071</v>
      </c>
      <c r="D365" s="25" t="s">
        <v>5340</v>
      </c>
      <c r="E365" s="2" t="s">
        <v>11324</v>
      </c>
      <c r="F365" t="s">
        <v>5466</v>
      </c>
      <c r="G365" t="s">
        <v>5467</v>
      </c>
      <c r="H365" s="22" t="s">
        <v>1396</v>
      </c>
      <c r="I365" t="s">
        <v>1780</v>
      </c>
      <c r="J365" s="11" t="str">
        <f t="shared" si="35"/>
        <v>IC.IV.050101</v>
      </c>
      <c r="K365" s="2" t="s">
        <v>11324</v>
      </c>
      <c r="L365" t="str">
        <f t="shared" si="36"/>
        <v>Drsg Change Date</v>
      </c>
      <c r="M365" s="12" t="str">
        <f t="shared" si="37"/>
        <v>PI.IC.IV.050101.01</v>
      </c>
      <c r="N365" s="12"/>
      <c r="O365" s="12" t="str">
        <f t="shared" si="38"/>
        <v>PH.IC.IV.050101.01</v>
      </c>
      <c r="Q365" s="12" t="str">
        <f t="shared" si="39"/>
        <v>CL.IC.IV.050101.01</v>
      </c>
    </row>
    <row r="366" spans="1:25" ht="15">
      <c r="A366" t="s">
        <v>5190</v>
      </c>
      <c r="B366" s="25"/>
      <c r="C366" s="22" t="s">
        <v>7071</v>
      </c>
      <c r="D366" s="25" t="s">
        <v>5343</v>
      </c>
      <c r="E366" s="2" t="s">
        <v>1199</v>
      </c>
      <c r="F366" t="s">
        <v>5468</v>
      </c>
      <c r="G366" t="s">
        <v>5495</v>
      </c>
      <c r="H366" s="22" t="s">
        <v>1396</v>
      </c>
      <c r="I366" t="s">
        <v>5337</v>
      </c>
      <c r="J366" s="11" t="str">
        <f t="shared" si="35"/>
        <v>IC.IV.050201</v>
      </c>
      <c r="K366" s="2" t="s">
        <v>11324</v>
      </c>
      <c r="L366" t="str">
        <f t="shared" si="36"/>
        <v>Antimicrobial disk</v>
      </c>
      <c r="M366" s="12" t="str">
        <f t="shared" si="37"/>
        <v>PI.IC.IV.050201.01</v>
      </c>
      <c r="N366" s="12"/>
      <c r="O366" s="12" t="str">
        <f t="shared" si="38"/>
        <v>PH.IC.IV.050201.01</v>
      </c>
      <c r="Q366" s="12" t="str">
        <f t="shared" si="39"/>
        <v>CL.IC.IV.050201.01</v>
      </c>
    </row>
    <row r="367" spans="1:25" ht="15">
      <c r="A367" t="s">
        <v>5190</v>
      </c>
      <c r="B367" s="25"/>
      <c r="C367" s="22" t="s">
        <v>7071</v>
      </c>
      <c r="D367" s="25"/>
      <c r="E367" s="2" t="s">
        <v>1199</v>
      </c>
      <c r="F367" t="s">
        <v>5468</v>
      </c>
      <c r="G367" t="s">
        <v>1998</v>
      </c>
      <c r="H367" s="22" t="s">
        <v>1398</v>
      </c>
      <c r="I367" t="s">
        <v>1998</v>
      </c>
      <c r="J367" s="11" t="str">
        <f t="shared" si="35"/>
        <v>IC.IV.050202</v>
      </c>
      <c r="K367" s="2" t="s">
        <v>11324</v>
      </c>
      <c r="L367" t="str">
        <f t="shared" si="36"/>
        <v>Transparent</v>
      </c>
      <c r="M367" s="12" t="str">
        <f t="shared" si="37"/>
        <v>PI.IC.IV.050202.01</v>
      </c>
      <c r="N367" s="12"/>
      <c r="O367" s="12" t="str">
        <f t="shared" si="38"/>
        <v>PH.IC.IV.050202.01</v>
      </c>
      <c r="Q367" s="12" t="str">
        <f t="shared" si="39"/>
        <v>CL.IC.IV.050202.01</v>
      </c>
    </row>
    <row r="368" spans="1:25" ht="15">
      <c r="A368" t="s">
        <v>5190</v>
      </c>
      <c r="B368" s="25"/>
      <c r="C368" s="22" t="s">
        <v>7071</v>
      </c>
      <c r="D368" s="25"/>
      <c r="E368" s="2" t="s">
        <v>1199</v>
      </c>
      <c r="F368" t="s">
        <v>5468</v>
      </c>
      <c r="G368" t="s">
        <v>203</v>
      </c>
      <c r="H368" s="22" t="s">
        <v>1400</v>
      </c>
      <c r="I368" t="s">
        <v>1825</v>
      </c>
      <c r="J368" s="11" t="str">
        <f t="shared" si="35"/>
        <v>IC.IV.050203</v>
      </c>
      <c r="K368" s="2" t="s">
        <v>11324</v>
      </c>
      <c r="L368" t="str">
        <f t="shared" si="36"/>
        <v>Gauze</v>
      </c>
      <c r="M368" s="12" t="str">
        <f t="shared" si="37"/>
        <v>PI.IC.IV.050203.01</v>
      </c>
      <c r="N368" s="12"/>
      <c r="O368" s="12" t="str">
        <f t="shared" si="38"/>
        <v>PH.IC.IV.050203.01</v>
      </c>
      <c r="Q368" s="12" t="str">
        <f t="shared" si="39"/>
        <v>CL.IC.IV.050203.01</v>
      </c>
    </row>
    <row r="369" spans="1:18" ht="15">
      <c r="A369" t="s">
        <v>5190</v>
      </c>
      <c r="B369" s="25"/>
      <c r="C369" s="22" t="s">
        <v>7071</v>
      </c>
      <c r="D369" s="25"/>
      <c r="E369" s="2" t="s">
        <v>1199</v>
      </c>
      <c r="F369" t="s">
        <v>5468</v>
      </c>
      <c r="G369" t="s">
        <v>1827</v>
      </c>
      <c r="H369" s="22" t="s">
        <v>1402</v>
      </c>
      <c r="I369" t="s">
        <v>1827</v>
      </c>
      <c r="J369" s="11" t="str">
        <f t="shared" si="35"/>
        <v>IC.IV.050204</v>
      </c>
      <c r="K369" s="2" t="s">
        <v>11324</v>
      </c>
      <c r="L369" t="str">
        <f t="shared" si="36"/>
        <v>Pressure</v>
      </c>
      <c r="M369" s="12" t="str">
        <f t="shared" si="37"/>
        <v>PI.IC.IV.050204.01</v>
      </c>
      <c r="N369" s="12"/>
      <c r="O369" s="12" t="str">
        <f t="shared" si="38"/>
        <v>PH.IC.IV.050204.01</v>
      </c>
      <c r="Q369" s="12" t="str">
        <f t="shared" si="39"/>
        <v>CL.IC.IV.050204.01</v>
      </c>
    </row>
    <row r="370" spans="1:18" ht="15">
      <c r="A370" t="s">
        <v>5190</v>
      </c>
      <c r="B370" s="25"/>
      <c r="C370" s="22" t="s">
        <v>7071</v>
      </c>
      <c r="D370" s="25"/>
      <c r="E370" s="2" t="s">
        <v>1199</v>
      </c>
      <c r="F370" t="s">
        <v>5468</v>
      </c>
      <c r="G370" t="s">
        <v>2971</v>
      </c>
      <c r="H370" s="22" t="s">
        <v>1404</v>
      </c>
      <c r="I370" t="s">
        <v>930</v>
      </c>
      <c r="J370" s="11" t="str">
        <f t="shared" si="35"/>
        <v>IC.IV.050205</v>
      </c>
      <c r="K370" s="2" t="s">
        <v>11324</v>
      </c>
      <c r="L370" t="str">
        <f t="shared" si="36"/>
        <v>Other: specify</v>
      </c>
      <c r="M370" s="12" t="str">
        <f t="shared" si="37"/>
        <v>PI.IC.IV.050205.01</v>
      </c>
      <c r="N370" s="12"/>
      <c r="O370" s="12" t="str">
        <f t="shared" si="38"/>
        <v>PH.IC.IV.050205.01</v>
      </c>
      <c r="Q370" s="12" t="str">
        <f t="shared" si="39"/>
        <v>CL.IC.IV.050205.01</v>
      </c>
    </row>
    <row r="371" spans="1:18" ht="15">
      <c r="A371" t="s">
        <v>5190</v>
      </c>
      <c r="B371" s="25"/>
      <c r="C371" s="22" t="s">
        <v>7071</v>
      </c>
      <c r="D371" s="25" t="s">
        <v>5052</v>
      </c>
      <c r="E371" s="2" t="s">
        <v>946</v>
      </c>
      <c r="F371" t="s">
        <v>5081</v>
      </c>
      <c r="G371" t="s">
        <v>1578</v>
      </c>
      <c r="H371" s="22" t="s">
        <v>1396</v>
      </c>
      <c r="I371" t="s">
        <v>4982</v>
      </c>
      <c r="J371" s="11" t="str">
        <f t="shared" si="35"/>
        <v>IC.IV.050301</v>
      </c>
      <c r="K371" s="2" t="s">
        <v>11324</v>
      </c>
      <c r="L371" t="str">
        <f t="shared" si="36"/>
        <v>Present on admit: specify date</v>
      </c>
      <c r="M371" s="12" t="str">
        <f t="shared" si="37"/>
        <v>PI.IC.IV.050301.01</v>
      </c>
      <c r="N371" s="12"/>
      <c r="O371" s="12" t="str">
        <f t="shared" si="38"/>
        <v>PH.IC.IV.050301.01</v>
      </c>
      <c r="Q371" s="12" t="str">
        <f t="shared" si="39"/>
        <v>CL.IC.IV.050301.01</v>
      </c>
    </row>
    <row r="372" spans="1:18" ht="15">
      <c r="A372" t="s">
        <v>5190</v>
      </c>
      <c r="B372" s="25"/>
      <c r="C372" s="22" t="s">
        <v>7071</v>
      </c>
      <c r="D372" s="25"/>
      <c r="E372" s="2" t="s">
        <v>946</v>
      </c>
      <c r="F372" t="s">
        <v>5081</v>
      </c>
      <c r="G372" t="s">
        <v>5177</v>
      </c>
      <c r="H372" s="22" t="s">
        <v>1398</v>
      </c>
      <c r="I372" t="s">
        <v>5082</v>
      </c>
      <c r="J372" s="11" t="str">
        <f t="shared" si="35"/>
        <v>IC.IV.050302</v>
      </c>
      <c r="K372" s="2" t="s">
        <v>11324</v>
      </c>
      <c r="L372" t="str">
        <f t="shared" si="36"/>
        <v>Inserted at this date/time: specify</v>
      </c>
      <c r="M372" s="12" t="str">
        <f t="shared" si="37"/>
        <v>PI.IC.IV.050302.01</v>
      </c>
      <c r="N372" s="12"/>
      <c r="O372" s="12" t="str">
        <f t="shared" si="38"/>
        <v>PH.IC.IV.050302.01</v>
      </c>
      <c r="Q372" s="12" t="str">
        <f t="shared" si="39"/>
        <v>CL.IC.IV.050302.01</v>
      </c>
    </row>
    <row r="373" spans="1:18" ht="15">
      <c r="A373" t="s">
        <v>5190</v>
      </c>
      <c r="B373" s="25"/>
      <c r="C373" s="22" t="s">
        <v>7071</v>
      </c>
      <c r="D373" s="25"/>
      <c r="E373" s="2" t="s">
        <v>946</v>
      </c>
      <c r="F373" t="s">
        <v>5081</v>
      </c>
      <c r="G373" t="s">
        <v>5054</v>
      </c>
      <c r="H373" s="22" t="s">
        <v>1400</v>
      </c>
      <c r="I373" t="s">
        <v>5055</v>
      </c>
      <c r="J373" s="11" t="str">
        <f t="shared" si="35"/>
        <v>IC.IV.050303</v>
      </c>
      <c r="K373" s="2" t="s">
        <v>11324</v>
      </c>
      <c r="L373" t="str">
        <f t="shared" si="36"/>
        <v>Declotted</v>
      </c>
      <c r="M373" s="12" t="str">
        <f t="shared" si="37"/>
        <v>PI.IC.IV.050303.01</v>
      </c>
      <c r="N373" s="12"/>
      <c r="O373" s="12" t="str">
        <f t="shared" si="38"/>
        <v>PH.IC.IV.050303.01</v>
      </c>
      <c r="Q373" s="12" t="str">
        <f t="shared" si="39"/>
        <v>CL.IC.IV.050303.01</v>
      </c>
    </row>
    <row r="374" spans="1:18" ht="15">
      <c r="A374" t="s">
        <v>5190</v>
      </c>
      <c r="B374" s="25"/>
      <c r="C374" s="22" t="s">
        <v>7071</v>
      </c>
      <c r="D374" s="25"/>
      <c r="E374" s="2" t="s">
        <v>946</v>
      </c>
      <c r="F374" t="s">
        <v>5081</v>
      </c>
      <c r="G374" t="s">
        <v>3102</v>
      </c>
      <c r="H374" s="22" t="s">
        <v>1402</v>
      </c>
      <c r="I374" t="s">
        <v>1583</v>
      </c>
      <c r="J374" s="11" t="str">
        <f t="shared" si="35"/>
        <v>IC.IV.050304</v>
      </c>
      <c r="K374" s="2" t="s">
        <v>11324</v>
      </c>
      <c r="L374" t="str">
        <f t="shared" si="36"/>
        <v>Discontinued</v>
      </c>
      <c r="M374" s="12" t="str">
        <f t="shared" si="37"/>
        <v>PI.IC.IV.050304.01</v>
      </c>
      <c r="N374" s="12"/>
      <c r="O374" s="12" t="str">
        <f t="shared" si="38"/>
        <v>PH.IC.IV.050304.01</v>
      </c>
      <c r="Q374" s="12" t="str">
        <f t="shared" si="39"/>
        <v>CL.IC.IV.050304.01</v>
      </c>
    </row>
    <row r="375" spans="1:18" ht="15">
      <c r="A375" t="s">
        <v>5190</v>
      </c>
      <c r="B375" s="25"/>
      <c r="C375" s="22" t="s">
        <v>7071</v>
      </c>
      <c r="D375" s="25"/>
      <c r="E375" s="2" t="s">
        <v>946</v>
      </c>
      <c r="F375" t="s">
        <v>5081</v>
      </c>
      <c r="G375" t="s">
        <v>1756</v>
      </c>
      <c r="H375" s="22" t="s">
        <v>1404</v>
      </c>
      <c r="I375" t="s">
        <v>5048</v>
      </c>
      <c r="J375" s="11" t="str">
        <f t="shared" si="35"/>
        <v>IC.IV.050305</v>
      </c>
      <c r="K375" s="2" t="s">
        <v>11324</v>
      </c>
      <c r="L375" t="str">
        <f t="shared" si="36"/>
        <v>Change over wire</v>
      </c>
      <c r="M375" s="12" t="str">
        <f t="shared" si="37"/>
        <v>PI.IC.IV.050305.01</v>
      </c>
      <c r="N375" s="12"/>
      <c r="O375" s="12" t="str">
        <f t="shared" si="38"/>
        <v>PH.IC.IV.050305.01</v>
      </c>
      <c r="Q375" s="12" t="str">
        <f t="shared" si="39"/>
        <v>CL.IC.IV.050305.01</v>
      </c>
    </row>
    <row r="376" spans="1:18" ht="15">
      <c r="A376" t="s">
        <v>5190</v>
      </c>
      <c r="B376" s="25"/>
      <c r="C376" s="22" t="s">
        <v>7071</v>
      </c>
      <c r="D376" s="25" t="s">
        <v>11134</v>
      </c>
      <c r="E376" s="2" t="s">
        <v>946</v>
      </c>
      <c r="F376" t="s">
        <v>5081</v>
      </c>
      <c r="G376" t="s">
        <v>1926</v>
      </c>
      <c r="H376" s="22" t="s">
        <v>6888</v>
      </c>
      <c r="I376" t="s">
        <v>1927</v>
      </c>
      <c r="J376" s="11" t="str">
        <f t="shared" si="35"/>
        <v>IC.IV.050306</v>
      </c>
      <c r="K376" s="2" t="s">
        <v>11324</v>
      </c>
      <c r="L376" t="str">
        <f t="shared" si="36"/>
        <v>Tip sent for C&amp;S</v>
      </c>
      <c r="M376" s="12" t="str">
        <f t="shared" si="37"/>
        <v>PI.IC.IV.050306.01</v>
      </c>
      <c r="N376" s="12"/>
      <c r="O376" s="12" t="str">
        <f t="shared" si="38"/>
        <v>PH.IC.IV.050306.01</v>
      </c>
      <c r="Q376" s="12" t="str">
        <f t="shared" si="39"/>
        <v>CL.IC.IV.050306.01</v>
      </c>
      <c r="R376" t="s">
        <v>9277</v>
      </c>
    </row>
    <row r="377" spans="1:18" ht="15">
      <c r="A377" t="s">
        <v>5190</v>
      </c>
      <c r="B377" s="25"/>
      <c r="C377" s="22" t="s">
        <v>7071</v>
      </c>
      <c r="D377" s="25"/>
      <c r="E377" s="2" t="s">
        <v>946</v>
      </c>
      <c r="F377" t="s">
        <v>5081</v>
      </c>
      <c r="G377" t="s">
        <v>5056</v>
      </c>
      <c r="H377" s="22" t="s">
        <v>7284</v>
      </c>
      <c r="I377" t="s">
        <v>5057</v>
      </c>
      <c r="J377" s="11" t="str">
        <f t="shared" si="35"/>
        <v>IC.IV.050307</v>
      </c>
      <c r="K377" s="2" t="s">
        <v>11324</v>
      </c>
      <c r="L377" t="str">
        <f t="shared" si="36"/>
        <v>Insertion attempts number: specify</v>
      </c>
      <c r="M377" s="12" t="str">
        <f t="shared" si="37"/>
        <v>PI.IC.IV.050307.01</v>
      </c>
      <c r="N377" s="12"/>
      <c r="O377" s="12" t="str">
        <f t="shared" si="38"/>
        <v>PH.IC.IV.050307.01</v>
      </c>
      <c r="Q377" s="12" t="str">
        <f t="shared" si="39"/>
        <v>CL.IC.IV.050307.01</v>
      </c>
      <c r="R377" t="s">
        <v>9277</v>
      </c>
    </row>
    <row r="378" spans="1:18" ht="15">
      <c r="A378" t="s">
        <v>5190</v>
      </c>
      <c r="B378" s="25"/>
      <c r="C378" s="22" t="s">
        <v>7071</v>
      </c>
      <c r="D378" s="25"/>
      <c r="E378" s="2" t="s">
        <v>946</v>
      </c>
      <c r="F378" t="s">
        <v>5081</v>
      </c>
      <c r="G378" t="s">
        <v>5058</v>
      </c>
      <c r="H378" s="22" t="s">
        <v>10093</v>
      </c>
      <c r="I378" t="s">
        <v>4071</v>
      </c>
      <c r="J378" s="11" t="str">
        <f t="shared" si="35"/>
        <v>IC.IV.050308</v>
      </c>
      <c r="K378" s="2" t="s">
        <v>11324</v>
      </c>
      <c r="L378" t="str">
        <f t="shared" si="36"/>
        <v>D/C due to blood infection</v>
      </c>
      <c r="M378" s="12" t="str">
        <f t="shared" si="37"/>
        <v>PI.IC.IV.050308.01</v>
      </c>
      <c r="N378" s="12"/>
      <c r="O378" s="12" t="str">
        <f t="shared" si="38"/>
        <v>PH.IC.IV.050308.01</v>
      </c>
      <c r="Q378" s="12" t="str">
        <f t="shared" si="39"/>
        <v>CL.IC.IV.050308.01</v>
      </c>
      <c r="R378" t="s">
        <v>9277</v>
      </c>
    </row>
    <row r="379" spans="1:18" ht="15">
      <c r="A379" t="s">
        <v>5190</v>
      </c>
      <c r="B379" s="25"/>
      <c r="C379" s="22" t="s">
        <v>7071</v>
      </c>
      <c r="D379" s="25" t="s">
        <v>5134</v>
      </c>
      <c r="E379" s="22" t="s">
        <v>948</v>
      </c>
      <c r="F379" t="s">
        <v>5083</v>
      </c>
      <c r="G379" t="s">
        <v>3383</v>
      </c>
      <c r="H379" s="22" t="s">
        <v>1396</v>
      </c>
      <c r="I379" t="s">
        <v>3383</v>
      </c>
      <c r="J379" s="11" t="str">
        <f t="shared" si="35"/>
        <v>IC.IV.050401</v>
      </c>
      <c r="K379" s="2" t="s">
        <v>11324</v>
      </c>
      <c r="L379" t="str">
        <f t="shared" si="36"/>
        <v>Done</v>
      </c>
      <c r="M379" s="12" t="str">
        <f t="shared" si="37"/>
        <v>PI.IC.IV.050401.01</v>
      </c>
      <c r="N379" s="12"/>
      <c r="O379" s="12" t="str">
        <f t="shared" si="38"/>
        <v>PH.IC.IV.050401.01</v>
      </c>
      <c r="Q379" s="12" t="str">
        <f t="shared" si="39"/>
        <v>CL.IC.IV.050401.01</v>
      </c>
    </row>
    <row r="380" spans="1:18" ht="15">
      <c r="A380" t="s">
        <v>5190</v>
      </c>
      <c r="B380" s="25"/>
      <c r="C380" s="22" t="s">
        <v>7071</v>
      </c>
      <c r="D380" s="25"/>
      <c r="E380" s="22" t="s">
        <v>948</v>
      </c>
      <c r="F380" t="s">
        <v>5083</v>
      </c>
      <c r="G380" t="s">
        <v>5060</v>
      </c>
      <c r="H380" s="22" t="s">
        <v>1398</v>
      </c>
      <c r="I380" t="s">
        <v>5060</v>
      </c>
      <c r="J380" s="11" t="str">
        <f t="shared" si="35"/>
        <v>IC.IV.050402</v>
      </c>
      <c r="K380" s="2" t="s">
        <v>11324</v>
      </c>
      <c r="L380" t="str">
        <f t="shared" si="36"/>
        <v>Not done</v>
      </c>
      <c r="M380" s="12" t="str">
        <f t="shared" si="37"/>
        <v>PI.IC.IV.050402.01</v>
      </c>
      <c r="N380" s="12"/>
      <c r="O380" s="12" t="str">
        <f t="shared" si="38"/>
        <v>PH.IC.IV.050402.01</v>
      </c>
      <c r="Q380" s="12" t="str">
        <f t="shared" si="39"/>
        <v>CL.IC.IV.050402.01</v>
      </c>
    </row>
    <row r="381" spans="1:18" ht="15">
      <c r="A381" t="s">
        <v>5190</v>
      </c>
      <c r="B381" s="25"/>
      <c r="C381" s="22" t="s">
        <v>7071</v>
      </c>
      <c r="D381" s="25"/>
      <c r="E381" s="22" t="s">
        <v>7070</v>
      </c>
      <c r="F381" t="s">
        <v>5083</v>
      </c>
      <c r="G381" t="s">
        <v>198</v>
      </c>
      <c r="H381" s="22" t="s">
        <v>1400</v>
      </c>
      <c r="I381" t="s">
        <v>3335</v>
      </c>
      <c r="J381" s="11" t="str">
        <f t="shared" si="35"/>
        <v>IC.IV.050403</v>
      </c>
      <c r="K381" s="2" t="s">
        <v>11324</v>
      </c>
      <c r="L381" t="str">
        <f t="shared" si="36"/>
        <v>Continuous pressure bag</v>
      </c>
      <c r="M381" s="12" t="str">
        <f t="shared" si="37"/>
        <v>PI.IC.IV.050403.01</v>
      </c>
      <c r="N381" s="12"/>
      <c r="O381" s="12" t="str">
        <f t="shared" si="38"/>
        <v>PH.IC.IV.050403.01</v>
      </c>
      <c r="Q381" s="12" t="str">
        <f t="shared" si="39"/>
        <v>CL.IC.IV.050403.01</v>
      </c>
    </row>
    <row r="382" spans="1:18" ht="15">
      <c r="A382" t="s">
        <v>5190</v>
      </c>
      <c r="B382" s="25"/>
      <c r="C382" s="22" t="s">
        <v>7071</v>
      </c>
      <c r="D382" s="25"/>
      <c r="E382" s="22" t="s">
        <v>7070</v>
      </c>
      <c r="F382" t="s">
        <v>5083</v>
      </c>
      <c r="G382" t="s">
        <v>5061</v>
      </c>
      <c r="H382" s="22" t="s">
        <v>1402</v>
      </c>
      <c r="I382" t="s">
        <v>5062</v>
      </c>
      <c r="J382" s="11" t="str">
        <f t="shared" si="35"/>
        <v>IC.IV.050404</v>
      </c>
      <c r="K382" s="2" t="s">
        <v>11324</v>
      </c>
      <c r="L382" t="str">
        <f t="shared" si="36"/>
        <v>Saline locked</v>
      </c>
      <c r="M382" s="12" t="str">
        <f t="shared" si="37"/>
        <v>PI.IC.IV.050404.01</v>
      </c>
      <c r="N382" s="12"/>
      <c r="O382" s="12" t="str">
        <f t="shared" si="38"/>
        <v>PH.IC.IV.050404.01</v>
      </c>
      <c r="Q382" s="12" t="str">
        <f t="shared" si="39"/>
        <v>CL.IC.IV.050404.01</v>
      </c>
    </row>
    <row r="383" spans="1:18" ht="15">
      <c r="A383" t="s">
        <v>5190</v>
      </c>
      <c r="B383" s="25"/>
      <c r="C383" s="22" t="s">
        <v>7071</v>
      </c>
      <c r="D383" s="25"/>
      <c r="E383" s="22" t="s">
        <v>7070</v>
      </c>
      <c r="F383" t="s">
        <v>5083</v>
      </c>
      <c r="G383" t="s">
        <v>5063</v>
      </c>
      <c r="H383" s="22" t="s">
        <v>1404</v>
      </c>
      <c r="I383" t="s">
        <v>5064</v>
      </c>
      <c r="J383" s="11" t="str">
        <f t="shared" si="35"/>
        <v>IC.IV.050405</v>
      </c>
      <c r="K383" s="2" t="s">
        <v>11324</v>
      </c>
      <c r="L383" t="str">
        <f t="shared" si="36"/>
        <v>Citrate locked</v>
      </c>
      <c r="M383" s="12" t="str">
        <f t="shared" si="37"/>
        <v>PI.IC.IV.050405.01</v>
      </c>
      <c r="N383" s="12"/>
      <c r="O383" s="12" t="str">
        <f t="shared" si="38"/>
        <v>PH.IC.IV.050405.01</v>
      </c>
      <c r="Q383" s="12" t="str">
        <f t="shared" si="39"/>
        <v>CL.IC.IV.050405.01</v>
      </c>
    </row>
    <row r="384" spans="1:18" ht="15">
      <c r="A384" t="s">
        <v>5190</v>
      </c>
      <c r="B384" s="25"/>
      <c r="C384" s="22" t="s">
        <v>7071</v>
      </c>
      <c r="D384" s="25"/>
      <c r="E384" s="22" t="s">
        <v>7070</v>
      </c>
      <c r="F384" t="s">
        <v>5083</v>
      </c>
      <c r="G384" t="s">
        <v>5065</v>
      </c>
      <c r="H384" s="22" t="s">
        <v>1406</v>
      </c>
      <c r="I384" t="s">
        <v>5066</v>
      </c>
      <c r="J384" s="11" t="str">
        <f t="shared" si="35"/>
        <v>IC.IV.050406</v>
      </c>
      <c r="K384" s="2" t="s">
        <v>11324</v>
      </c>
      <c r="L384" t="str">
        <f t="shared" si="36"/>
        <v>Heparin locked</v>
      </c>
      <c r="M384" s="12" t="str">
        <f t="shared" si="37"/>
        <v>PI.IC.IV.050406.01</v>
      </c>
      <c r="N384" s="12"/>
      <c r="O384" s="12" t="str">
        <f t="shared" si="38"/>
        <v>PH.IC.IV.050406.01</v>
      </c>
      <c r="Q384" s="12" t="str">
        <f t="shared" si="39"/>
        <v>CL.IC.IV.050406.01</v>
      </c>
    </row>
    <row r="385" spans="1:18" ht="15">
      <c r="A385" t="s">
        <v>5190</v>
      </c>
      <c r="B385" s="25"/>
      <c r="C385" s="22" t="s">
        <v>7071</v>
      </c>
      <c r="D385" s="25"/>
      <c r="E385" s="22" t="s">
        <v>7070</v>
      </c>
      <c r="F385" t="s">
        <v>5083</v>
      </c>
      <c r="G385" t="s">
        <v>2971</v>
      </c>
      <c r="H385" s="22" t="s">
        <v>1419</v>
      </c>
      <c r="I385" t="s">
        <v>930</v>
      </c>
      <c r="J385" s="11" t="str">
        <f t="shared" si="35"/>
        <v>IC.IV.050407</v>
      </c>
      <c r="K385" s="2" t="s">
        <v>11324</v>
      </c>
      <c r="L385" t="str">
        <f t="shared" si="36"/>
        <v>Other: specify</v>
      </c>
      <c r="M385" s="12" t="str">
        <f t="shared" si="37"/>
        <v>PI.IC.IV.050407.01</v>
      </c>
      <c r="N385" s="12"/>
      <c r="O385" s="12" t="str">
        <f t="shared" si="38"/>
        <v>PH.IC.IV.050407.01</v>
      </c>
      <c r="Q385" s="12" t="str">
        <f t="shared" si="39"/>
        <v>CL.IC.IV.050407.01</v>
      </c>
    </row>
    <row r="386" spans="1:18" ht="15">
      <c r="A386" t="s">
        <v>5190</v>
      </c>
      <c r="B386" s="25"/>
      <c r="C386" s="22" t="s">
        <v>7071</v>
      </c>
      <c r="D386" s="25" t="s">
        <v>5981</v>
      </c>
      <c r="E386" s="22" t="s">
        <v>7071</v>
      </c>
      <c r="F386" t="s">
        <v>5084</v>
      </c>
      <c r="G386" t="s">
        <v>5068</v>
      </c>
      <c r="H386" s="22" t="s">
        <v>1396</v>
      </c>
      <c r="I386" t="s">
        <v>5069</v>
      </c>
      <c r="J386" s="11" t="str">
        <f t="shared" si="35"/>
        <v>IC.IV.050501</v>
      </c>
      <c r="K386" s="2" t="s">
        <v>11324</v>
      </c>
      <c r="L386" t="str">
        <f t="shared" si="36"/>
        <v>Subclavian, right</v>
      </c>
      <c r="M386" s="12" t="str">
        <f t="shared" si="37"/>
        <v>PI.IC.IV.050501.01</v>
      </c>
      <c r="N386" s="12"/>
      <c r="O386" s="12" t="str">
        <f t="shared" si="38"/>
        <v>PH.IC.IV.050501.01</v>
      </c>
      <c r="Q386" s="12" t="str">
        <f t="shared" si="39"/>
        <v>CL.IC.IV.050501.01</v>
      </c>
    </row>
    <row r="387" spans="1:18" ht="15">
      <c r="A387" t="s">
        <v>5190</v>
      </c>
      <c r="B387" s="25"/>
      <c r="C387" s="22" t="s">
        <v>7071</v>
      </c>
      <c r="D387" s="25" t="s">
        <v>11134</v>
      </c>
      <c r="E387" s="22" t="s">
        <v>7071</v>
      </c>
      <c r="F387" t="s">
        <v>5084</v>
      </c>
      <c r="G387" t="s">
        <v>5070</v>
      </c>
      <c r="H387" s="22" t="s">
        <v>1398</v>
      </c>
      <c r="I387" t="s">
        <v>5071</v>
      </c>
      <c r="J387" s="11" t="str">
        <f t="shared" si="35"/>
        <v>IC.IV.050502</v>
      </c>
      <c r="K387" s="2" t="s">
        <v>11324</v>
      </c>
      <c r="L387" t="str">
        <f t="shared" si="36"/>
        <v>Subclavian, left</v>
      </c>
      <c r="M387" s="12" t="str">
        <f t="shared" si="37"/>
        <v>PI.IC.IV.050502.01</v>
      </c>
      <c r="N387" s="12"/>
      <c r="O387" s="12" t="str">
        <f t="shared" si="38"/>
        <v>PH.IC.IV.050502.01</v>
      </c>
      <c r="Q387" s="12" t="str">
        <f t="shared" si="39"/>
        <v>CL.IC.IV.050502.01</v>
      </c>
    </row>
    <row r="388" spans="1:18" ht="15">
      <c r="A388" t="s">
        <v>5190</v>
      </c>
      <c r="B388" s="25"/>
      <c r="C388" s="22" t="s">
        <v>7071</v>
      </c>
      <c r="D388" s="25"/>
      <c r="E388" s="22" t="s">
        <v>7071</v>
      </c>
      <c r="F388" t="s">
        <v>5084</v>
      </c>
      <c r="G388" t="s">
        <v>5072</v>
      </c>
      <c r="H388" s="22" t="s">
        <v>946</v>
      </c>
      <c r="I388" t="s">
        <v>5073</v>
      </c>
      <c r="J388" s="11" t="str">
        <f t="shared" si="35"/>
        <v>IC.IV.050503</v>
      </c>
      <c r="K388" s="2" t="s">
        <v>11324</v>
      </c>
      <c r="L388" t="str">
        <f t="shared" si="36"/>
        <v>Internal jugular, right</v>
      </c>
      <c r="M388" s="12" t="str">
        <f t="shared" si="37"/>
        <v>PI.IC.IV.050503.01</v>
      </c>
      <c r="N388" s="12"/>
      <c r="O388" s="12" t="str">
        <f t="shared" si="38"/>
        <v>PH.IC.IV.050503.01</v>
      </c>
      <c r="Q388" s="12" t="str">
        <f t="shared" si="39"/>
        <v>CL.IC.IV.050503.01</v>
      </c>
      <c r="R388" t="s">
        <v>9277</v>
      </c>
    </row>
    <row r="389" spans="1:18" ht="15">
      <c r="A389" t="s">
        <v>5190</v>
      </c>
      <c r="B389" s="25"/>
      <c r="C389" s="22" t="s">
        <v>7071</v>
      </c>
      <c r="D389" s="25" t="s">
        <v>11134</v>
      </c>
      <c r="E389" s="22" t="s">
        <v>7071</v>
      </c>
      <c r="F389" t="s">
        <v>5084</v>
      </c>
      <c r="G389" t="s">
        <v>5074</v>
      </c>
      <c r="H389" s="22" t="s">
        <v>948</v>
      </c>
      <c r="I389" t="s">
        <v>5075</v>
      </c>
      <c r="J389" s="11" t="str">
        <f t="shared" si="35"/>
        <v>IC.IV.050504</v>
      </c>
      <c r="K389" s="2" t="s">
        <v>11324</v>
      </c>
      <c r="L389" t="str">
        <f t="shared" si="36"/>
        <v>Internal jugular, left</v>
      </c>
      <c r="M389" s="12" t="str">
        <f t="shared" si="37"/>
        <v>PI.IC.IV.050504.01</v>
      </c>
      <c r="N389" s="12"/>
      <c r="O389" s="12" t="str">
        <f t="shared" si="38"/>
        <v>PH.IC.IV.050504.01</v>
      </c>
      <c r="Q389" s="12" t="str">
        <f t="shared" si="39"/>
        <v>CL.IC.IV.050504.01</v>
      </c>
      <c r="R389" t="s">
        <v>9277</v>
      </c>
    </row>
    <row r="390" spans="1:18" ht="15">
      <c r="A390" t="s">
        <v>5190</v>
      </c>
      <c r="B390" s="25"/>
      <c r="C390" s="22" t="s">
        <v>7071</v>
      </c>
      <c r="D390" s="25"/>
      <c r="E390" s="22" t="s">
        <v>7071</v>
      </c>
      <c r="F390" t="s">
        <v>5084</v>
      </c>
      <c r="G390" t="s">
        <v>5076</v>
      </c>
      <c r="H390" s="22" t="s">
        <v>7071</v>
      </c>
      <c r="I390" t="s">
        <v>5085</v>
      </c>
      <c r="J390" s="11" t="str">
        <f t="shared" si="35"/>
        <v>IC.IV.050505</v>
      </c>
      <c r="K390" s="2" t="s">
        <v>11324</v>
      </c>
      <c r="L390" t="str">
        <f t="shared" si="36"/>
        <v>External jugular, right</v>
      </c>
      <c r="M390" s="12" t="str">
        <f t="shared" si="37"/>
        <v>PI.IC.IV.050505.01</v>
      </c>
      <c r="N390" s="12"/>
      <c r="O390" s="12" t="str">
        <f t="shared" si="38"/>
        <v>PH.IC.IV.050505.01</v>
      </c>
      <c r="Q390" s="12" t="str">
        <f t="shared" si="39"/>
        <v>CL.IC.IV.050505.01</v>
      </c>
      <c r="R390" t="s">
        <v>9277</v>
      </c>
    </row>
    <row r="391" spans="1:18" ht="15">
      <c r="A391" t="s">
        <v>5190</v>
      </c>
      <c r="B391" s="25"/>
      <c r="C391" s="22" t="s">
        <v>7071</v>
      </c>
      <c r="D391" s="25"/>
      <c r="E391" s="22" t="s">
        <v>7071</v>
      </c>
      <c r="F391" t="s">
        <v>5084</v>
      </c>
      <c r="G391" t="s">
        <v>5078</v>
      </c>
      <c r="H391" s="22" t="s">
        <v>6888</v>
      </c>
      <c r="I391" t="s">
        <v>5226</v>
      </c>
      <c r="J391" s="11" t="str">
        <f t="shared" si="35"/>
        <v>IC.IV.050506</v>
      </c>
      <c r="K391" s="2" t="s">
        <v>11324</v>
      </c>
      <c r="L391" t="str">
        <f t="shared" si="36"/>
        <v>External jugular, left</v>
      </c>
      <c r="M391" s="12" t="str">
        <f t="shared" si="37"/>
        <v>PI.IC.IV.050506.01</v>
      </c>
      <c r="N391" s="12"/>
      <c r="O391" s="12" t="str">
        <f t="shared" si="38"/>
        <v>PH.IC.IV.050506.01</v>
      </c>
      <c r="Q391" s="12" t="str">
        <f t="shared" si="39"/>
        <v>CL.IC.IV.050506.01</v>
      </c>
      <c r="R391" t="s">
        <v>9277</v>
      </c>
    </row>
    <row r="392" spans="1:18" ht="15">
      <c r="A392" t="s">
        <v>5190</v>
      </c>
      <c r="B392" s="25"/>
      <c r="C392" s="22" t="s">
        <v>7071</v>
      </c>
      <c r="D392" s="25"/>
      <c r="E392" s="22" t="s">
        <v>7071</v>
      </c>
      <c r="F392" t="s">
        <v>5084</v>
      </c>
      <c r="G392" t="s">
        <v>5080</v>
      </c>
      <c r="H392" s="22" t="s">
        <v>7284</v>
      </c>
      <c r="I392" t="s">
        <v>5422</v>
      </c>
      <c r="J392" s="11" t="str">
        <f t="shared" si="35"/>
        <v>IC.IV.050507</v>
      </c>
      <c r="K392" s="2" t="s">
        <v>11324</v>
      </c>
      <c r="L392" t="str">
        <f t="shared" si="36"/>
        <v>Femoral, right</v>
      </c>
      <c r="M392" s="12" t="str">
        <f t="shared" si="37"/>
        <v>PI.IC.IV.050507.01</v>
      </c>
      <c r="N392" s="12"/>
      <c r="O392" s="12" t="str">
        <f t="shared" si="38"/>
        <v>PH.IC.IV.050507.01</v>
      </c>
      <c r="Q392" s="12" t="str">
        <f t="shared" si="39"/>
        <v>CL.IC.IV.050507.01</v>
      </c>
      <c r="R392" t="s">
        <v>9277</v>
      </c>
    </row>
    <row r="393" spans="1:18" ht="15">
      <c r="A393" t="s">
        <v>5190</v>
      </c>
      <c r="B393" s="25"/>
      <c r="C393" s="22" t="s">
        <v>7071</v>
      </c>
      <c r="D393" s="25"/>
      <c r="E393" s="22" t="s">
        <v>7071</v>
      </c>
      <c r="F393" t="s">
        <v>5084</v>
      </c>
      <c r="G393" t="s">
        <v>4988</v>
      </c>
      <c r="H393" s="22" t="s">
        <v>10093</v>
      </c>
      <c r="I393" t="s">
        <v>5424</v>
      </c>
      <c r="J393" s="11" t="str">
        <f t="shared" si="35"/>
        <v>IC.IV.050508</v>
      </c>
      <c r="K393" s="2" t="s">
        <v>11324</v>
      </c>
      <c r="L393" t="str">
        <f t="shared" si="36"/>
        <v>Femoral, left</v>
      </c>
      <c r="M393" s="12" t="str">
        <f t="shared" si="37"/>
        <v>PI.IC.IV.050508.01</v>
      </c>
      <c r="N393" s="12"/>
      <c r="O393" s="12" t="str">
        <f t="shared" si="38"/>
        <v>PH.IC.IV.050508.01</v>
      </c>
      <c r="Q393" s="12" t="str">
        <f t="shared" si="39"/>
        <v>CL.IC.IV.050508.01</v>
      </c>
      <c r="R393" t="s">
        <v>9277</v>
      </c>
    </row>
    <row r="394" spans="1:18" ht="15">
      <c r="A394" t="s">
        <v>5190</v>
      </c>
      <c r="B394" s="25"/>
      <c r="C394" s="22" t="s">
        <v>7071</v>
      </c>
      <c r="D394" s="25" t="s">
        <v>11134</v>
      </c>
      <c r="E394" s="22" t="s">
        <v>7071</v>
      </c>
      <c r="F394" t="s">
        <v>5084</v>
      </c>
      <c r="G394" t="s">
        <v>5425</v>
      </c>
      <c r="H394" s="22" t="s">
        <v>10095</v>
      </c>
      <c r="I394" t="s">
        <v>5270</v>
      </c>
      <c r="J394" s="11" t="str">
        <f t="shared" si="35"/>
        <v>IC.IV.050509</v>
      </c>
      <c r="K394" s="2" t="s">
        <v>11324</v>
      </c>
      <c r="L394" t="str">
        <f t="shared" si="36"/>
        <v>Brachial, right</v>
      </c>
      <c r="M394" s="12" t="str">
        <f t="shared" si="37"/>
        <v>PI.IC.IV.050509.01</v>
      </c>
      <c r="N394" s="12"/>
      <c r="O394" s="12" t="str">
        <f t="shared" si="38"/>
        <v>PH.IC.IV.050509.01</v>
      </c>
      <c r="Q394" s="12" t="str">
        <f t="shared" si="39"/>
        <v>CL.IC.IV.050509.01</v>
      </c>
      <c r="R394" t="s">
        <v>9277</v>
      </c>
    </row>
    <row r="395" spans="1:18" ht="15">
      <c r="A395" t="s">
        <v>5190</v>
      </c>
      <c r="B395" s="25"/>
      <c r="C395" s="22" t="s">
        <v>7071</v>
      </c>
      <c r="D395" s="25"/>
      <c r="E395" s="22" t="s">
        <v>7071</v>
      </c>
      <c r="F395" t="s">
        <v>5084</v>
      </c>
      <c r="G395" t="s">
        <v>5128</v>
      </c>
      <c r="H395" s="22" t="s">
        <v>10905</v>
      </c>
      <c r="I395" t="s">
        <v>5129</v>
      </c>
      <c r="J395" s="11" t="str">
        <f t="shared" si="35"/>
        <v>IC.IV.050510</v>
      </c>
      <c r="K395" s="2" t="s">
        <v>11324</v>
      </c>
      <c r="L395" t="str">
        <f t="shared" si="36"/>
        <v>Brachial, left</v>
      </c>
      <c r="M395" s="12" t="str">
        <f t="shared" si="37"/>
        <v>PI.IC.IV.050510.01</v>
      </c>
      <c r="N395" s="12"/>
      <c r="O395" s="12" t="str">
        <f t="shared" si="38"/>
        <v>PH.IC.IV.050510.01</v>
      </c>
      <c r="Q395" s="12" t="str">
        <f t="shared" si="39"/>
        <v>CL.IC.IV.050510.01</v>
      </c>
      <c r="R395" t="s">
        <v>9277</v>
      </c>
    </row>
    <row r="396" spans="1:18" ht="15">
      <c r="A396" t="s">
        <v>5190</v>
      </c>
      <c r="B396" s="25"/>
      <c r="C396" s="22" t="s">
        <v>7071</v>
      </c>
      <c r="D396" s="25"/>
      <c r="E396" s="22" t="s">
        <v>7071</v>
      </c>
      <c r="F396" t="s">
        <v>5084</v>
      </c>
      <c r="G396" t="s">
        <v>4916</v>
      </c>
      <c r="H396" s="22" t="s">
        <v>8048</v>
      </c>
      <c r="I396" t="s">
        <v>4917</v>
      </c>
      <c r="J396" s="11" t="str">
        <f t="shared" si="35"/>
        <v>IC.IV.050511</v>
      </c>
      <c r="K396" s="2" t="s">
        <v>11324</v>
      </c>
      <c r="L396" t="str">
        <f t="shared" si="36"/>
        <v>Cephalic, right</v>
      </c>
      <c r="M396" s="12" t="str">
        <f t="shared" si="37"/>
        <v>PI.IC.IV.050511.01</v>
      </c>
      <c r="N396" s="12"/>
      <c r="O396" s="12" t="str">
        <f t="shared" si="38"/>
        <v>PH.IC.IV.050511.01</v>
      </c>
      <c r="Q396" s="12" t="str">
        <f t="shared" si="39"/>
        <v>CL.IC.IV.050511.01</v>
      </c>
      <c r="R396" t="s">
        <v>9277</v>
      </c>
    </row>
    <row r="397" spans="1:18" ht="15">
      <c r="A397" t="s">
        <v>5190</v>
      </c>
      <c r="B397" s="25"/>
      <c r="C397" s="22" t="s">
        <v>7071</v>
      </c>
      <c r="D397" s="25"/>
      <c r="E397" s="22" t="s">
        <v>7071</v>
      </c>
      <c r="F397" t="s">
        <v>5084</v>
      </c>
      <c r="G397" t="s">
        <v>4918</v>
      </c>
      <c r="H397" s="22" t="s">
        <v>11023</v>
      </c>
      <c r="I397" t="s">
        <v>4919</v>
      </c>
      <c r="J397" s="11" t="str">
        <f t="shared" si="35"/>
        <v>IC.IV.050512</v>
      </c>
      <c r="K397" s="2" t="s">
        <v>11324</v>
      </c>
      <c r="L397" t="str">
        <f t="shared" si="36"/>
        <v>Cephalic, left</v>
      </c>
      <c r="M397" s="12" t="str">
        <f t="shared" si="37"/>
        <v>PI.IC.IV.050512.01</v>
      </c>
      <c r="N397" s="12"/>
      <c r="O397" s="12" t="str">
        <f t="shared" si="38"/>
        <v>PH.IC.IV.050512.01</v>
      </c>
      <c r="Q397" s="12" t="str">
        <f t="shared" si="39"/>
        <v>CL.IC.IV.050512.01</v>
      </c>
      <c r="R397" t="s">
        <v>9277</v>
      </c>
    </row>
    <row r="398" spans="1:18" ht="15">
      <c r="A398" t="s">
        <v>5190</v>
      </c>
      <c r="B398" s="25"/>
      <c r="C398" s="22" t="s">
        <v>7071</v>
      </c>
      <c r="D398" s="25"/>
      <c r="E398" s="22" t="s">
        <v>7071</v>
      </c>
      <c r="F398" t="s">
        <v>5084</v>
      </c>
      <c r="G398" t="s">
        <v>4920</v>
      </c>
      <c r="H398" s="22" t="s">
        <v>8201</v>
      </c>
      <c r="I398" t="s">
        <v>4921</v>
      </c>
      <c r="J398" s="11" t="str">
        <f t="shared" ref="J398:J463" si="50">CONCATENATE("IC.IV.",C398,E398,H398)</f>
        <v>IC.IV.050513</v>
      </c>
      <c r="K398" s="2" t="s">
        <v>11324</v>
      </c>
      <c r="L398" t="str">
        <f t="shared" ref="L398:L463" si="51">G398</f>
        <v>Basilic, right</v>
      </c>
      <c r="M398" s="12" t="str">
        <f t="shared" ref="M398:M463" si="52">CONCATENATE("PI.",J398,".",K398)</f>
        <v>PI.IC.IV.050513.01</v>
      </c>
      <c r="N398" s="12"/>
      <c r="O398" s="12" t="str">
        <f t="shared" ref="O398:O463" si="53">CONCATENATE("PH.",J398,".",K398)</f>
        <v>PH.IC.IV.050513.01</v>
      </c>
      <c r="Q398" s="12" t="str">
        <f t="shared" ref="Q398:Q463" si="54">CONCATENATE("CL.",J398,".",K398)</f>
        <v>CL.IC.IV.050513.01</v>
      </c>
      <c r="R398" t="s">
        <v>9277</v>
      </c>
    </row>
    <row r="399" spans="1:18" ht="15">
      <c r="A399" t="s">
        <v>5190</v>
      </c>
      <c r="B399" s="25"/>
      <c r="C399" s="22" t="s">
        <v>7071</v>
      </c>
      <c r="D399" s="25"/>
      <c r="E399" s="22" t="s">
        <v>7071</v>
      </c>
      <c r="F399" t="s">
        <v>5084</v>
      </c>
      <c r="G399" t="s">
        <v>4922</v>
      </c>
      <c r="H399" s="22" t="s">
        <v>9621</v>
      </c>
      <c r="I399" t="s">
        <v>4923</v>
      </c>
      <c r="J399" s="11" t="str">
        <f t="shared" si="50"/>
        <v>IC.IV.050514</v>
      </c>
      <c r="K399" s="2" t="s">
        <v>11324</v>
      </c>
      <c r="L399" t="str">
        <f t="shared" si="51"/>
        <v>Basilic, left</v>
      </c>
      <c r="M399" s="12" t="str">
        <f t="shared" si="52"/>
        <v>PI.IC.IV.050514.01</v>
      </c>
      <c r="N399" s="12"/>
      <c r="O399" s="12" t="str">
        <f t="shared" si="53"/>
        <v>PH.IC.IV.050514.01</v>
      </c>
      <c r="Q399" s="12" t="str">
        <f t="shared" si="54"/>
        <v>CL.IC.IV.050514.01</v>
      </c>
      <c r="R399" t="s">
        <v>9277</v>
      </c>
    </row>
    <row r="400" spans="1:18" ht="15">
      <c r="A400" t="s">
        <v>5190</v>
      </c>
      <c r="B400" s="25"/>
      <c r="C400" s="22" t="s">
        <v>7071</v>
      </c>
      <c r="D400" s="25"/>
      <c r="E400" s="22" t="s">
        <v>7071</v>
      </c>
      <c r="F400" t="s">
        <v>5084</v>
      </c>
      <c r="G400" t="s">
        <v>2971</v>
      </c>
      <c r="H400" s="22" t="s">
        <v>6135</v>
      </c>
      <c r="I400" t="s">
        <v>930</v>
      </c>
      <c r="J400" s="11" t="str">
        <f t="shared" si="50"/>
        <v>IC.IV.050515</v>
      </c>
      <c r="K400" s="2" t="s">
        <v>11324</v>
      </c>
      <c r="L400" t="str">
        <f t="shared" si="51"/>
        <v>Other: specify</v>
      </c>
      <c r="M400" s="12" t="str">
        <f t="shared" si="52"/>
        <v>PI.IC.IV.050515.01</v>
      </c>
      <c r="N400" s="12"/>
      <c r="O400" s="12" t="str">
        <f t="shared" si="53"/>
        <v>PH.IC.IV.050515.01</v>
      </c>
      <c r="Q400" s="12" t="str">
        <f t="shared" si="54"/>
        <v>CL.IC.IV.050515.01</v>
      </c>
      <c r="R400" t="s">
        <v>9277</v>
      </c>
    </row>
    <row r="401" spans="1:19" ht="15">
      <c r="A401" t="s">
        <v>5190</v>
      </c>
      <c r="B401" s="25"/>
      <c r="C401" s="22" t="s">
        <v>7071</v>
      </c>
      <c r="D401" s="25" t="s">
        <v>4999</v>
      </c>
      <c r="E401" s="22" t="s">
        <v>6888</v>
      </c>
      <c r="F401" t="s">
        <v>4989</v>
      </c>
      <c r="G401" t="s">
        <v>5001</v>
      </c>
      <c r="H401" s="22" t="s">
        <v>1396</v>
      </c>
      <c r="I401" t="s">
        <v>5002</v>
      </c>
      <c r="J401" s="11" t="str">
        <f t="shared" si="50"/>
        <v>IC.IV.050601</v>
      </c>
      <c r="K401" s="2" t="s">
        <v>11324</v>
      </c>
      <c r="L401" t="str">
        <f t="shared" si="51"/>
        <v>Single lumen</v>
      </c>
      <c r="M401" s="12" t="str">
        <f t="shared" si="52"/>
        <v>PI.IC.IV.050601.01</v>
      </c>
      <c r="N401" s="12"/>
      <c r="O401" s="12" t="str">
        <f t="shared" si="53"/>
        <v>PH.IC.IV.050601.01</v>
      </c>
      <c r="Q401" s="12" t="str">
        <f t="shared" si="54"/>
        <v>CL.IC.IV.050601.01</v>
      </c>
    </row>
    <row r="402" spans="1:19" ht="15">
      <c r="A402" t="s">
        <v>5190</v>
      </c>
      <c r="B402" s="25"/>
      <c r="C402" s="22" t="s">
        <v>7071</v>
      </c>
      <c r="D402" s="25"/>
      <c r="E402" s="22" t="s">
        <v>6888</v>
      </c>
      <c r="F402" t="s">
        <v>4989</v>
      </c>
      <c r="G402" t="s">
        <v>5003</v>
      </c>
      <c r="H402" s="22" t="s">
        <v>1398</v>
      </c>
      <c r="I402" t="s">
        <v>5004</v>
      </c>
      <c r="J402" s="11" t="str">
        <f t="shared" si="50"/>
        <v>IC.IV.050602</v>
      </c>
      <c r="K402" s="2" t="s">
        <v>11324</v>
      </c>
      <c r="L402" t="str">
        <f t="shared" si="51"/>
        <v>Double lumen</v>
      </c>
      <c r="M402" s="12" t="str">
        <f t="shared" si="52"/>
        <v>PI.IC.IV.050602.01</v>
      </c>
      <c r="N402" s="12"/>
      <c r="O402" s="12" t="str">
        <f t="shared" si="53"/>
        <v>PH.IC.IV.050602.01</v>
      </c>
      <c r="Q402" s="12" t="str">
        <f t="shared" si="54"/>
        <v>CL.IC.IV.050602.01</v>
      </c>
    </row>
    <row r="403" spans="1:19" ht="15">
      <c r="A403" t="s">
        <v>5190</v>
      </c>
      <c r="B403" s="25"/>
      <c r="C403" s="22" t="s">
        <v>7071</v>
      </c>
      <c r="D403" s="25"/>
      <c r="E403" s="22" t="s">
        <v>6888</v>
      </c>
      <c r="F403" t="s">
        <v>4989</v>
      </c>
      <c r="G403" t="s">
        <v>5005</v>
      </c>
      <c r="H403" s="22" t="s">
        <v>946</v>
      </c>
      <c r="I403" t="s">
        <v>5006</v>
      </c>
      <c r="J403" s="11" t="str">
        <f t="shared" si="50"/>
        <v>IC.IV.050603</v>
      </c>
      <c r="K403" s="2" t="s">
        <v>11324</v>
      </c>
      <c r="L403" t="str">
        <f t="shared" si="51"/>
        <v>Triple lumen</v>
      </c>
      <c r="M403" s="12" t="str">
        <f t="shared" si="52"/>
        <v>PI.IC.IV.050603.01</v>
      </c>
      <c r="N403" s="12"/>
      <c r="O403" s="12" t="str">
        <f t="shared" si="53"/>
        <v>PH.IC.IV.050603.01</v>
      </c>
      <c r="Q403" s="12" t="str">
        <f t="shared" si="54"/>
        <v>CL.IC.IV.050603.01</v>
      </c>
      <c r="R403" t="s">
        <v>9277</v>
      </c>
    </row>
    <row r="404" spans="1:19" ht="15">
      <c r="A404" t="s">
        <v>5190</v>
      </c>
      <c r="B404" s="25"/>
      <c r="C404" s="22" t="s">
        <v>7071</v>
      </c>
      <c r="D404" s="25"/>
      <c r="E404" s="22" t="s">
        <v>6888</v>
      </c>
      <c r="F404" t="s">
        <v>4989</v>
      </c>
      <c r="G404" t="s">
        <v>5007</v>
      </c>
      <c r="H404" s="22" t="s">
        <v>948</v>
      </c>
      <c r="I404" t="s">
        <v>5008</v>
      </c>
      <c r="J404" s="11" t="str">
        <f t="shared" si="50"/>
        <v>IC.IV.050604</v>
      </c>
      <c r="K404" s="2" t="s">
        <v>11324</v>
      </c>
      <c r="L404" t="str">
        <f t="shared" si="51"/>
        <v>Four lumen</v>
      </c>
      <c r="M404" s="12" t="str">
        <f t="shared" si="52"/>
        <v>PI.IC.IV.050604.01</v>
      </c>
      <c r="N404" s="12"/>
      <c r="O404" s="12" t="str">
        <f t="shared" si="53"/>
        <v>PH.IC.IV.050604.01</v>
      </c>
      <c r="Q404" s="12" t="str">
        <f t="shared" si="54"/>
        <v>CL.IC.IV.050604.01</v>
      </c>
      <c r="R404" t="s">
        <v>9277</v>
      </c>
    </row>
    <row r="405" spans="1:19" ht="15">
      <c r="A405" t="s">
        <v>5190</v>
      </c>
      <c r="B405" s="25"/>
      <c r="C405" s="22" t="s">
        <v>7071</v>
      </c>
      <c r="D405" s="25"/>
      <c r="E405" s="22" t="s">
        <v>6888</v>
      </c>
      <c r="F405" t="s">
        <v>4989</v>
      </c>
      <c r="G405" t="s">
        <v>5009</v>
      </c>
      <c r="H405" s="22" t="s">
        <v>7071</v>
      </c>
      <c r="I405" t="s">
        <v>5010</v>
      </c>
      <c r="J405" s="11" t="str">
        <f t="shared" si="50"/>
        <v>IC.IV.050605</v>
      </c>
      <c r="K405" s="2" t="s">
        <v>11324</v>
      </c>
      <c r="L405" t="str">
        <f t="shared" si="51"/>
        <v>Five lumen</v>
      </c>
      <c r="M405" s="12" t="str">
        <f t="shared" si="52"/>
        <v>PI.IC.IV.050605.01</v>
      </c>
      <c r="N405" s="12"/>
      <c r="O405" s="12" t="str">
        <f t="shared" si="53"/>
        <v>PH.IC.IV.050605.01</v>
      </c>
      <c r="Q405" s="12" t="str">
        <f t="shared" si="54"/>
        <v>CL.IC.IV.050605.01</v>
      </c>
      <c r="R405" t="s">
        <v>9277</v>
      </c>
    </row>
    <row r="406" spans="1:19" ht="15">
      <c r="A406" t="s">
        <v>5190</v>
      </c>
      <c r="B406" s="25"/>
      <c r="C406" s="22" t="s">
        <v>7071</v>
      </c>
      <c r="D406" s="25" t="s">
        <v>5288</v>
      </c>
      <c r="E406" s="22" t="s">
        <v>7284</v>
      </c>
      <c r="F406" t="s">
        <v>4990</v>
      </c>
      <c r="G406" t="s">
        <v>4991</v>
      </c>
      <c r="H406" s="22" t="s">
        <v>1396</v>
      </c>
      <c r="I406" t="s">
        <v>5169</v>
      </c>
      <c r="J406" s="11" t="str">
        <f t="shared" si="50"/>
        <v>IC.IV.050701</v>
      </c>
      <c r="K406" s="2" t="s">
        <v>11324</v>
      </c>
      <c r="L406" t="str">
        <f t="shared" si="51"/>
        <v>Length-cm on insert(free text)</v>
      </c>
      <c r="M406" s="12" t="str">
        <f t="shared" si="52"/>
        <v>PI.IC.IV.050701.01</v>
      </c>
      <c r="N406" s="12"/>
      <c r="O406" s="12" t="str">
        <f t="shared" si="53"/>
        <v>PH.IC.IV.050701.01</v>
      </c>
      <c r="Q406" s="12" t="str">
        <f t="shared" si="54"/>
        <v>CL.IC.IV.050701.01</v>
      </c>
    </row>
    <row r="407" spans="1:19" ht="15">
      <c r="A407" t="s">
        <v>5190</v>
      </c>
      <c r="B407" s="25"/>
      <c r="C407" s="22" t="s">
        <v>7071</v>
      </c>
      <c r="D407" s="25" t="s">
        <v>5291</v>
      </c>
      <c r="E407" s="22" t="s">
        <v>10093</v>
      </c>
      <c r="F407" t="s">
        <v>4990</v>
      </c>
      <c r="G407" t="s">
        <v>5387</v>
      </c>
      <c r="H407" s="22" t="s">
        <v>1396</v>
      </c>
      <c r="I407" t="s">
        <v>5387</v>
      </c>
      <c r="J407" s="11" t="str">
        <f t="shared" si="50"/>
        <v>IC.IV.050801</v>
      </c>
      <c r="K407" s="2" t="s">
        <v>11324</v>
      </c>
      <c r="L407" t="str">
        <f t="shared" si="51"/>
        <v>0 cm</v>
      </c>
      <c r="M407" s="12" t="str">
        <f t="shared" si="52"/>
        <v>PI.IC.IV.050801.01</v>
      </c>
      <c r="N407" s="12"/>
      <c r="O407" s="12" t="str">
        <f t="shared" si="53"/>
        <v>PH.IC.IV.050801.01</v>
      </c>
      <c r="Q407" s="12" t="str">
        <f t="shared" si="54"/>
        <v>CL.IC.IV.050801.01</v>
      </c>
    </row>
    <row r="408" spans="1:19" ht="15">
      <c r="A408" t="s">
        <v>5190</v>
      </c>
      <c r="B408" s="25"/>
      <c r="C408" s="22" t="s">
        <v>7071</v>
      </c>
      <c r="D408" s="25"/>
      <c r="E408" s="22" t="s">
        <v>10093</v>
      </c>
      <c r="F408" t="s">
        <v>4990</v>
      </c>
      <c r="G408" t="s">
        <v>5388</v>
      </c>
      <c r="H408" s="22" t="s">
        <v>1398</v>
      </c>
      <c r="I408" t="s">
        <v>5388</v>
      </c>
      <c r="J408" s="11" t="str">
        <f t="shared" si="50"/>
        <v>IC.IV.050802</v>
      </c>
      <c r="K408" s="2" t="s">
        <v>11324</v>
      </c>
      <c r="L408" t="str">
        <f t="shared" si="51"/>
        <v>1 cm</v>
      </c>
      <c r="M408" s="12" t="str">
        <f t="shared" si="52"/>
        <v>PI.IC.IV.050802.01</v>
      </c>
      <c r="N408" s="12"/>
      <c r="O408" s="12" t="str">
        <f t="shared" si="53"/>
        <v>PH.IC.IV.050802.01</v>
      </c>
      <c r="Q408" s="12" t="str">
        <f t="shared" si="54"/>
        <v>CL.IC.IV.050802.01</v>
      </c>
    </row>
    <row r="409" spans="1:19" ht="15">
      <c r="A409" t="s">
        <v>5190</v>
      </c>
      <c r="B409" s="25"/>
      <c r="C409" s="22" t="s">
        <v>7071</v>
      </c>
      <c r="D409" s="25"/>
      <c r="E409" s="22" t="s">
        <v>10093</v>
      </c>
      <c r="F409" t="s">
        <v>4990</v>
      </c>
      <c r="G409" t="s">
        <v>5389</v>
      </c>
      <c r="H409" s="22" t="s">
        <v>946</v>
      </c>
      <c r="I409" t="s">
        <v>5389</v>
      </c>
      <c r="J409" s="11" t="str">
        <f t="shared" si="50"/>
        <v>IC.IV.050803</v>
      </c>
      <c r="K409" s="2" t="s">
        <v>11324</v>
      </c>
      <c r="L409" t="str">
        <f t="shared" si="51"/>
        <v>2 cm</v>
      </c>
      <c r="M409" s="12" t="str">
        <f t="shared" si="52"/>
        <v>PI.IC.IV.050803.01</v>
      </c>
      <c r="N409" s="12"/>
      <c r="O409" s="12" t="str">
        <f t="shared" si="53"/>
        <v>PH.IC.IV.050803.01</v>
      </c>
      <c r="Q409" s="12" t="str">
        <f t="shared" si="54"/>
        <v>CL.IC.IV.050803.01</v>
      </c>
      <c r="R409" t="s">
        <v>9277</v>
      </c>
    </row>
    <row r="410" spans="1:19" ht="15">
      <c r="A410" t="s">
        <v>5190</v>
      </c>
      <c r="B410" s="25"/>
      <c r="C410" s="22" t="s">
        <v>7071</v>
      </c>
      <c r="D410" s="25"/>
      <c r="E410" s="22" t="s">
        <v>10093</v>
      </c>
      <c r="F410" t="s">
        <v>4990</v>
      </c>
      <c r="G410" t="s">
        <v>5390</v>
      </c>
      <c r="H410" s="22" t="s">
        <v>948</v>
      </c>
      <c r="I410" t="s">
        <v>5390</v>
      </c>
      <c r="J410" s="11" t="str">
        <f t="shared" si="50"/>
        <v>IC.IV.050804</v>
      </c>
      <c r="K410" s="2" t="s">
        <v>11324</v>
      </c>
      <c r="L410" t="str">
        <f t="shared" si="51"/>
        <v>3 cm</v>
      </c>
      <c r="M410" s="12" t="str">
        <f t="shared" si="52"/>
        <v>PI.IC.IV.050804.01</v>
      </c>
      <c r="N410" s="12"/>
      <c r="O410" s="12" t="str">
        <f t="shared" si="53"/>
        <v>PH.IC.IV.050804.01</v>
      </c>
      <c r="Q410" s="12" t="str">
        <f t="shared" si="54"/>
        <v>CL.IC.IV.050804.01</v>
      </c>
      <c r="R410" t="s">
        <v>9277</v>
      </c>
    </row>
    <row r="411" spans="1:19" ht="15">
      <c r="A411" t="s">
        <v>5190</v>
      </c>
      <c r="B411" s="25"/>
      <c r="C411" s="22" t="s">
        <v>7071</v>
      </c>
      <c r="D411" s="25"/>
      <c r="E411" s="22" t="s">
        <v>10093</v>
      </c>
      <c r="F411" t="s">
        <v>4990</v>
      </c>
      <c r="G411" t="s">
        <v>4992</v>
      </c>
      <c r="H411" s="22" t="s">
        <v>7071</v>
      </c>
      <c r="I411" t="s">
        <v>4992</v>
      </c>
      <c r="J411" s="11" t="str">
        <f t="shared" si="50"/>
        <v>IC.IV.050805</v>
      </c>
      <c r="K411" s="2" t="s">
        <v>11324</v>
      </c>
      <c r="L411" t="str">
        <f t="shared" si="51"/>
        <v>4 cm</v>
      </c>
      <c r="M411" s="12" t="str">
        <f t="shared" si="52"/>
        <v>PI.IC.IV.050805.01</v>
      </c>
      <c r="N411" s="12"/>
      <c r="O411" s="12" t="str">
        <f t="shared" si="53"/>
        <v>PH.IC.IV.050805.01</v>
      </c>
      <c r="Q411" s="12" t="str">
        <f t="shared" si="54"/>
        <v>CL.IC.IV.050805.01</v>
      </c>
      <c r="R411" t="s">
        <v>9277</v>
      </c>
    </row>
    <row r="412" spans="1:19" ht="15">
      <c r="A412" t="s">
        <v>5190</v>
      </c>
      <c r="B412" s="25"/>
      <c r="C412" s="22" t="s">
        <v>7071</v>
      </c>
      <c r="D412" s="25" t="s">
        <v>11134</v>
      </c>
      <c r="E412" s="22" t="s">
        <v>10093</v>
      </c>
      <c r="F412" t="s">
        <v>4990</v>
      </c>
      <c r="G412" t="s">
        <v>5392</v>
      </c>
      <c r="H412" s="22" t="s">
        <v>6888</v>
      </c>
      <c r="I412" t="s">
        <v>5392</v>
      </c>
      <c r="J412" s="11" t="str">
        <f t="shared" si="50"/>
        <v>IC.IV.050806</v>
      </c>
      <c r="K412" s="2" t="s">
        <v>11324</v>
      </c>
      <c r="L412" t="str">
        <f t="shared" si="51"/>
        <v>5 cm</v>
      </c>
      <c r="M412" s="12" t="str">
        <f t="shared" si="52"/>
        <v>PI.IC.IV.050806.01</v>
      </c>
      <c r="N412" s="12"/>
      <c r="O412" s="12" t="str">
        <f t="shared" si="53"/>
        <v>PH.IC.IV.050806.01</v>
      </c>
      <c r="Q412" s="12" t="str">
        <f t="shared" si="54"/>
        <v>CL.IC.IV.050806.01</v>
      </c>
      <c r="R412" t="s">
        <v>9277</v>
      </c>
    </row>
    <row r="413" spans="1:19" ht="15">
      <c r="A413" t="s">
        <v>5190</v>
      </c>
      <c r="B413" s="25"/>
      <c r="C413" s="22" t="s">
        <v>7071</v>
      </c>
      <c r="D413" s="25"/>
      <c r="E413" s="22" t="s">
        <v>10093</v>
      </c>
      <c r="F413" t="s">
        <v>4990</v>
      </c>
      <c r="G413" t="s">
        <v>5393</v>
      </c>
      <c r="H413" s="22" t="s">
        <v>7284</v>
      </c>
      <c r="I413" t="s">
        <v>5393</v>
      </c>
      <c r="J413" s="11" t="str">
        <f t="shared" si="50"/>
        <v>IC.IV.050807</v>
      </c>
      <c r="K413" s="2" t="s">
        <v>11324</v>
      </c>
      <c r="L413" t="str">
        <f t="shared" si="51"/>
        <v>6 cm</v>
      </c>
      <c r="M413" s="12" t="str">
        <f t="shared" si="52"/>
        <v>PI.IC.IV.050807.01</v>
      </c>
      <c r="N413" s="12"/>
      <c r="O413" s="12" t="str">
        <f t="shared" si="53"/>
        <v>PH.IC.IV.050807.01</v>
      </c>
      <c r="Q413" s="12" t="str">
        <f t="shared" si="54"/>
        <v>CL.IC.IV.050807.01</v>
      </c>
      <c r="R413" t="s">
        <v>9277</v>
      </c>
    </row>
    <row r="414" spans="1:19" ht="15">
      <c r="A414" t="s">
        <v>5190</v>
      </c>
      <c r="B414" s="25"/>
      <c r="C414" s="22" t="s">
        <v>7071</v>
      </c>
      <c r="D414" s="25"/>
      <c r="E414" s="22" t="s">
        <v>10093</v>
      </c>
      <c r="F414" t="s">
        <v>4990</v>
      </c>
      <c r="G414" t="s">
        <v>5394</v>
      </c>
      <c r="H414" s="22" t="s">
        <v>10093</v>
      </c>
      <c r="I414" t="s">
        <v>4993</v>
      </c>
      <c r="J414" s="11" t="str">
        <f t="shared" si="50"/>
        <v>IC.IV.050808</v>
      </c>
      <c r="K414" s="2" t="s">
        <v>11324</v>
      </c>
      <c r="L414" t="str">
        <f t="shared" si="51"/>
        <v>PICC cm on d/c (free text)</v>
      </c>
      <c r="M414" s="12" t="str">
        <f t="shared" si="52"/>
        <v>PI.IC.IV.050808.01</v>
      </c>
      <c r="N414" s="12"/>
      <c r="O414" s="12" t="str">
        <f t="shared" si="53"/>
        <v>PH.IC.IV.050808.01</v>
      </c>
      <c r="Q414" s="12" t="str">
        <f t="shared" si="54"/>
        <v>CL.IC.IV.050808.01</v>
      </c>
      <c r="R414" t="s">
        <v>9277</v>
      </c>
    </row>
    <row r="415" spans="1:19" ht="15">
      <c r="A415" t="s">
        <v>5190</v>
      </c>
      <c r="B415" s="25"/>
      <c r="C415" s="22" t="s">
        <v>7071</v>
      </c>
      <c r="D415" s="25"/>
      <c r="E415" s="22" t="s">
        <v>10093</v>
      </c>
      <c r="F415" t="s">
        <v>4990</v>
      </c>
      <c r="G415" t="s">
        <v>5396</v>
      </c>
      <c r="H415" s="22" t="s">
        <v>10095</v>
      </c>
      <c r="I415" t="s">
        <v>5245</v>
      </c>
      <c r="J415" s="11" t="str">
        <f t="shared" si="50"/>
        <v>IC.IV.050809</v>
      </c>
      <c r="K415" s="2" t="s">
        <v>11324</v>
      </c>
      <c r="L415" t="str">
        <f t="shared" si="51"/>
        <v>Line CMs outside body</v>
      </c>
      <c r="M415" s="12" t="str">
        <f t="shared" si="52"/>
        <v>PI.IC.IV.050809.01</v>
      </c>
      <c r="N415" s="12"/>
      <c r="O415" s="12" t="str">
        <f t="shared" si="53"/>
        <v>PH.IC.IV.050809.01</v>
      </c>
      <c r="Q415" s="12" t="str">
        <f t="shared" si="54"/>
        <v>CL.IC.IV.050809.01</v>
      </c>
      <c r="R415" t="s">
        <v>9277</v>
      </c>
      <c r="S415">
        <v>823</v>
      </c>
    </row>
    <row r="416" spans="1:19" ht="15">
      <c r="A416" t="s">
        <v>5190</v>
      </c>
      <c r="B416" s="25"/>
      <c r="C416" s="22" t="s">
        <v>7071</v>
      </c>
      <c r="D416" s="25" t="s">
        <v>5246</v>
      </c>
      <c r="E416" s="22" t="s">
        <v>10095</v>
      </c>
      <c r="F416" t="s">
        <v>4994</v>
      </c>
      <c r="G416" t="s">
        <v>4973</v>
      </c>
      <c r="H416" s="22" t="s">
        <v>1396</v>
      </c>
      <c r="I416" t="s">
        <v>3717</v>
      </c>
      <c r="J416" s="11" t="str">
        <f t="shared" si="50"/>
        <v>IC.IV.050901</v>
      </c>
      <c r="K416" s="2" t="s">
        <v>11324</v>
      </c>
      <c r="L416" t="str">
        <f t="shared" si="51"/>
        <v>Transducer leveled</v>
      </c>
      <c r="M416" s="12" t="str">
        <f t="shared" si="52"/>
        <v>PI.IC.IV.050901.01</v>
      </c>
      <c r="N416" s="12"/>
      <c r="O416" s="12" t="str">
        <f t="shared" si="53"/>
        <v>PH.IC.IV.050901.01</v>
      </c>
      <c r="Q416" s="12" t="str">
        <f t="shared" si="54"/>
        <v>CL.IC.IV.050901.01</v>
      </c>
    </row>
    <row r="417" spans="1:19" ht="15">
      <c r="A417" t="s">
        <v>5190</v>
      </c>
      <c r="B417" s="25"/>
      <c r="C417" s="22" t="s">
        <v>7071</v>
      </c>
      <c r="D417" s="25" t="s">
        <v>11134</v>
      </c>
      <c r="E417" s="22" t="s">
        <v>10095</v>
      </c>
      <c r="F417" t="s">
        <v>4994</v>
      </c>
      <c r="G417" t="s">
        <v>4995</v>
      </c>
      <c r="H417" s="22" t="s">
        <v>1398</v>
      </c>
      <c r="I417" t="s">
        <v>4975</v>
      </c>
      <c r="J417" s="11" t="str">
        <f t="shared" si="50"/>
        <v>IC.IV.050902</v>
      </c>
      <c r="K417" s="2" t="s">
        <v>11324</v>
      </c>
      <c r="L417" t="str">
        <f t="shared" si="51"/>
        <v>Line Zeroed</v>
      </c>
      <c r="M417" s="12" t="str">
        <f t="shared" si="52"/>
        <v>PI.IC.IV.050902.01</v>
      </c>
      <c r="N417" s="12"/>
      <c r="O417" s="12" t="str">
        <f t="shared" si="53"/>
        <v>PH.IC.IV.050902.01</v>
      </c>
      <c r="Q417" s="12" t="str">
        <f t="shared" si="54"/>
        <v>CL.IC.IV.050902.01</v>
      </c>
    </row>
    <row r="418" spans="1:19" ht="15">
      <c r="A418" t="s">
        <v>5190</v>
      </c>
      <c r="B418" s="25"/>
      <c r="C418" s="22" t="s">
        <v>7071</v>
      </c>
      <c r="D418" s="25" t="s">
        <v>5293</v>
      </c>
      <c r="E418" s="22" t="s">
        <v>10905</v>
      </c>
      <c r="F418" t="s">
        <v>4996</v>
      </c>
      <c r="G418" t="s">
        <v>4843</v>
      </c>
      <c r="H418" s="22" t="s">
        <v>9640</v>
      </c>
      <c r="I418" t="s">
        <v>4844</v>
      </c>
      <c r="J418" s="11" t="str">
        <f t="shared" si="50"/>
        <v>IC.IV.051003</v>
      </c>
      <c r="K418" s="2" t="s">
        <v>11324</v>
      </c>
      <c r="L418" t="str">
        <f t="shared" si="51"/>
        <v>Vasopressor drips</v>
      </c>
      <c r="M418" s="12" t="str">
        <f t="shared" si="52"/>
        <v>PI.IC.IV.051003.01</v>
      </c>
      <c r="N418" s="12"/>
      <c r="O418" s="12" t="str">
        <f t="shared" si="53"/>
        <v>PH.IC.IV.051003.01</v>
      </c>
      <c r="Q418" s="12" t="str">
        <f t="shared" si="54"/>
        <v>CL.IC.IV.051003.01</v>
      </c>
      <c r="R418" t="s">
        <v>9277</v>
      </c>
    </row>
    <row r="419" spans="1:19" ht="15">
      <c r="A419" t="s">
        <v>5190</v>
      </c>
      <c r="B419" s="25"/>
      <c r="C419" s="22" t="s">
        <v>7071</v>
      </c>
      <c r="D419" s="25"/>
      <c r="E419" s="22" t="s">
        <v>10905</v>
      </c>
      <c r="F419" t="s">
        <v>4996</v>
      </c>
      <c r="G419" t="s">
        <v>5249</v>
      </c>
      <c r="H419" s="22" t="s">
        <v>948</v>
      </c>
      <c r="I419" t="s">
        <v>4846</v>
      </c>
      <c r="J419" s="11" t="str">
        <f t="shared" si="50"/>
        <v>IC.IV.051004</v>
      </c>
      <c r="K419" s="2" t="s">
        <v>11324</v>
      </c>
      <c r="L419" t="str">
        <f t="shared" si="51"/>
        <v>Postoperative</v>
      </c>
      <c r="M419" s="12" t="str">
        <f t="shared" si="52"/>
        <v>PI.IC.IV.051004.01</v>
      </c>
      <c r="N419" s="12"/>
      <c r="O419" s="12" t="str">
        <f t="shared" si="53"/>
        <v>PH.IC.IV.051004.01</v>
      </c>
      <c r="Q419" s="12" t="str">
        <f t="shared" si="54"/>
        <v>CL.IC.IV.051004.01</v>
      </c>
      <c r="R419" t="s">
        <v>9277</v>
      </c>
    </row>
    <row r="420" spans="1:19" ht="15">
      <c r="A420" t="s">
        <v>5190</v>
      </c>
      <c r="B420" s="25"/>
      <c r="C420" s="22" t="s">
        <v>7071</v>
      </c>
      <c r="D420" s="25"/>
      <c r="E420" s="22" t="s">
        <v>10905</v>
      </c>
      <c r="F420" t="s">
        <v>4996</v>
      </c>
      <c r="G420" t="s">
        <v>5251</v>
      </c>
      <c r="H420" s="22" t="s">
        <v>7071</v>
      </c>
      <c r="I420" t="s">
        <v>5403</v>
      </c>
      <c r="J420" s="11" t="str">
        <f t="shared" si="50"/>
        <v>IC.IV.051005</v>
      </c>
      <c r="K420" s="2" t="s">
        <v>11324</v>
      </c>
      <c r="L420" t="str">
        <f t="shared" si="51"/>
        <v>Hemodynamic monitoring</v>
      </c>
      <c r="M420" s="12" t="str">
        <f t="shared" si="52"/>
        <v>PI.IC.IV.051005.01</v>
      </c>
      <c r="N420" s="12"/>
      <c r="O420" s="12" t="str">
        <f t="shared" si="53"/>
        <v>PH.IC.IV.051005.01</v>
      </c>
      <c r="Q420" s="12" t="str">
        <f t="shared" si="54"/>
        <v>CL.IC.IV.051005.01</v>
      </c>
      <c r="R420" t="s">
        <v>9277</v>
      </c>
    </row>
    <row r="421" spans="1:19" ht="15">
      <c r="A421" t="s">
        <v>5190</v>
      </c>
      <c r="B421" s="25"/>
      <c r="C421" s="22" t="s">
        <v>7071</v>
      </c>
      <c r="D421" s="25"/>
      <c r="E421" s="22" t="s">
        <v>10905</v>
      </c>
      <c r="F421" t="s">
        <v>4996</v>
      </c>
      <c r="G421" t="s">
        <v>5404</v>
      </c>
      <c r="H421" s="22" t="s">
        <v>6888</v>
      </c>
      <c r="I421" t="s">
        <v>5405</v>
      </c>
      <c r="J421" s="11" t="str">
        <f t="shared" si="50"/>
        <v>IC.IV.051006</v>
      </c>
      <c r="K421" s="2" t="s">
        <v>11324</v>
      </c>
      <c r="L421" t="str">
        <f t="shared" si="51"/>
        <v>Poor venous access</v>
      </c>
      <c r="M421" s="12" t="str">
        <f t="shared" si="52"/>
        <v>PI.IC.IV.051006.01</v>
      </c>
      <c r="N421" s="12"/>
      <c r="O421" s="12" t="str">
        <f t="shared" si="53"/>
        <v>PH.IC.IV.051006.01</v>
      </c>
      <c r="Q421" s="12" t="str">
        <f t="shared" si="54"/>
        <v>CL.IC.IV.051006.01</v>
      </c>
      <c r="R421" t="s">
        <v>9277</v>
      </c>
    </row>
    <row r="422" spans="1:19" ht="15">
      <c r="A422" t="s">
        <v>5190</v>
      </c>
      <c r="B422" s="25"/>
      <c r="C422" s="22" t="s">
        <v>7071</v>
      </c>
      <c r="D422" s="25"/>
      <c r="E422" s="22" t="s">
        <v>10905</v>
      </c>
      <c r="F422" t="s">
        <v>4996</v>
      </c>
      <c r="G422" t="s">
        <v>5406</v>
      </c>
      <c r="H422" s="22" t="s">
        <v>7284</v>
      </c>
      <c r="I422" t="s">
        <v>3165</v>
      </c>
      <c r="J422" s="11" t="str">
        <f t="shared" si="50"/>
        <v>IC.IV.051007</v>
      </c>
      <c r="K422" s="2" t="s">
        <v>11324</v>
      </c>
      <c r="L422" t="str">
        <f t="shared" si="51"/>
        <v>Total parenteral nutrition</v>
      </c>
      <c r="M422" s="12" t="str">
        <f t="shared" si="52"/>
        <v>PI.IC.IV.051007.01</v>
      </c>
      <c r="N422" s="12"/>
      <c r="O422" s="12" t="str">
        <f t="shared" si="53"/>
        <v>PH.IC.IV.051007.01</v>
      </c>
      <c r="Q422" s="12" t="str">
        <f t="shared" si="54"/>
        <v>CL.IC.IV.051007.01</v>
      </c>
      <c r="R422" t="s">
        <v>9277</v>
      </c>
    </row>
    <row r="423" spans="1:19" ht="15">
      <c r="A423" t="s">
        <v>5190</v>
      </c>
      <c r="B423" s="25"/>
      <c r="C423" s="22" t="s">
        <v>7071</v>
      </c>
      <c r="D423" s="25" t="s">
        <v>11134</v>
      </c>
      <c r="E423" s="22" t="s">
        <v>10905</v>
      </c>
      <c r="F423" t="s">
        <v>4996</v>
      </c>
      <c r="G423" t="s">
        <v>5407</v>
      </c>
      <c r="H423" s="22" t="s">
        <v>10093</v>
      </c>
      <c r="I423" t="s">
        <v>3704</v>
      </c>
      <c r="J423" s="11" t="str">
        <f t="shared" si="50"/>
        <v>IC.IV.051008</v>
      </c>
      <c r="K423" s="2" t="s">
        <v>11324</v>
      </c>
      <c r="L423" t="str">
        <f t="shared" si="51"/>
        <v>Large bore access needed</v>
      </c>
      <c r="M423" s="12" t="str">
        <f t="shared" si="52"/>
        <v>PI.IC.IV.051008.01</v>
      </c>
      <c r="N423" s="12"/>
      <c r="O423" s="12" t="str">
        <f t="shared" si="53"/>
        <v>PH.IC.IV.051008.01</v>
      </c>
      <c r="Q423" s="12" t="str">
        <f t="shared" si="54"/>
        <v>CL.IC.IV.051008.01</v>
      </c>
      <c r="R423" t="s">
        <v>9277</v>
      </c>
    </row>
    <row r="424" spans="1:19" ht="15">
      <c r="A424" t="s">
        <v>5190</v>
      </c>
      <c r="B424" s="25"/>
      <c r="C424" s="22" t="s">
        <v>7071</v>
      </c>
      <c r="D424" s="25"/>
      <c r="E424" s="22" t="s">
        <v>10905</v>
      </c>
      <c r="F424" t="s">
        <v>4996</v>
      </c>
      <c r="G424" t="s">
        <v>3744</v>
      </c>
      <c r="H424" s="22" t="s">
        <v>10095</v>
      </c>
      <c r="I424" t="s">
        <v>3744</v>
      </c>
      <c r="J424" s="11" t="str">
        <f t="shared" si="50"/>
        <v>IC.IV.051009</v>
      </c>
      <c r="K424" s="2" t="s">
        <v>11324</v>
      </c>
      <c r="L424" t="str">
        <f t="shared" si="51"/>
        <v>Dialysis</v>
      </c>
      <c r="M424" s="12" t="str">
        <f t="shared" si="52"/>
        <v>PI.IC.IV.051009.01</v>
      </c>
      <c r="N424" s="12"/>
      <c r="O424" s="12" t="str">
        <f t="shared" si="53"/>
        <v>PH.IC.IV.051009.01</v>
      </c>
      <c r="Q424" s="12" t="str">
        <f t="shared" si="54"/>
        <v>CL.IC.IV.051009.01</v>
      </c>
      <c r="R424" t="s">
        <v>9277</v>
      </c>
    </row>
    <row r="425" spans="1:19" ht="15">
      <c r="A425" t="s">
        <v>5190</v>
      </c>
      <c r="B425" s="25"/>
      <c r="C425" s="22" t="s">
        <v>7071</v>
      </c>
      <c r="D425" s="25"/>
      <c r="E425" s="22" t="s">
        <v>10905</v>
      </c>
      <c r="F425" t="s">
        <v>4996</v>
      </c>
      <c r="G425" t="s">
        <v>5408</v>
      </c>
      <c r="H425" s="22" t="s">
        <v>10905</v>
      </c>
      <c r="I425" t="s">
        <v>5409</v>
      </c>
      <c r="J425" s="11" t="str">
        <f t="shared" si="50"/>
        <v>IC.IV.051010</v>
      </c>
      <c r="K425" s="2" t="s">
        <v>11324</v>
      </c>
      <c r="L425" t="str">
        <f t="shared" si="51"/>
        <v>Chemotherapy</v>
      </c>
      <c r="M425" s="12" t="str">
        <f t="shared" si="52"/>
        <v>PI.IC.IV.051010.01</v>
      </c>
      <c r="N425" s="12"/>
      <c r="O425" s="12" t="str">
        <f t="shared" si="53"/>
        <v>PH.IC.IV.051010.01</v>
      </c>
      <c r="Q425" s="12" t="str">
        <f t="shared" si="54"/>
        <v>CL.IC.IV.051010.01</v>
      </c>
      <c r="R425" t="s">
        <v>9277</v>
      </c>
    </row>
    <row r="426" spans="1:19" ht="15">
      <c r="A426" t="s">
        <v>5190</v>
      </c>
      <c r="B426" s="25"/>
      <c r="C426" s="22" t="s">
        <v>7071</v>
      </c>
      <c r="D426" s="25"/>
      <c r="E426" s="22" t="s">
        <v>10905</v>
      </c>
      <c r="F426" t="s">
        <v>4996</v>
      </c>
      <c r="G426" t="s">
        <v>4842</v>
      </c>
      <c r="H426" s="22" t="s">
        <v>8048</v>
      </c>
      <c r="I426" t="s">
        <v>4842</v>
      </c>
      <c r="J426" s="11" t="str">
        <f t="shared" si="50"/>
        <v>IC.IV.051011</v>
      </c>
      <c r="K426" s="2" t="s">
        <v>11324</v>
      </c>
      <c r="L426" t="str">
        <f t="shared" si="51"/>
        <v>Labs</v>
      </c>
      <c r="M426" s="12" t="str">
        <f t="shared" si="52"/>
        <v>PI.IC.IV.051011.01</v>
      </c>
      <c r="N426" s="12"/>
      <c r="O426" s="12" t="str">
        <f t="shared" si="53"/>
        <v>PH.IC.IV.051011.01</v>
      </c>
      <c r="Q426" s="12" t="str">
        <f t="shared" si="54"/>
        <v>CL.IC.IV.051011.01</v>
      </c>
      <c r="R426" t="s">
        <v>9277</v>
      </c>
    </row>
    <row r="427" spans="1:19" ht="15">
      <c r="A427" t="s">
        <v>5190</v>
      </c>
      <c r="B427" s="25"/>
      <c r="C427" s="22" t="s">
        <v>7071</v>
      </c>
      <c r="D427" s="25"/>
      <c r="E427" s="22" t="s">
        <v>10905</v>
      </c>
      <c r="F427" t="s">
        <v>4996</v>
      </c>
      <c r="G427" t="s">
        <v>5410</v>
      </c>
      <c r="H427" s="22" t="s">
        <v>11023</v>
      </c>
      <c r="I427" t="s">
        <v>5411</v>
      </c>
      <c r="J427" s="11" t="str">
        <f t="shared" si="50"/>
        <v>IC.IV.051012</v>
      </c>
      <c r="K427" s="2" t="s">
        <v>11324</v>
      </c>
      <c r="L427" t="str">
        <f t="shared" si="51"/>
        <v>Vascular procedure</v>
      </c>
      <c r="M427" s="12" t="str">
        <f t="shared" si="52"/>
        <v>PI.IC.IV.051012.01</v>
      </c>
      <c r="N427" s="12"/>
      <c r="O427" s="12" t="str">
        <f t="shared" si="53"/>
        <v>PH.IC.IV.051012.01</v>
      </c>
      <c r="Q427" s="12" t="str">
        <f t="shared" si="54"/>
        <v>CL.IC.IV.051012.01</v>
      </c>
      <c r="R427" t="s">
        <v>9277</v>
      </c>
    </row>
    <row r="428" spans="1:19" ht="15">
      <c r="A428" t="s">
        <v>5190</v>
      </c>
      <c r="B428" s="25"/>
      <c r="C428" s="22" t="s">
        <v>7071</v>
      </c>
      <c r="D428" s="25" t="s">
        <v>11134</v>
      </c>
      <c r="E428" s="22" t="s">
        <v>10905</v>
      </c>
      <c r="F428" t="s">
        <v>4996</v>
      </c>
      <c r="G428" t="s">
        <v>2971</v>
      </c>
      <c r="H428" s="22" t="s">
        <v>8201</v>
      </c>
      <c r="I428" t="s">
        <v>930</v>
      </c>
      <c r="J428" s="11" t="str">
        <f t="shared" si="50"/>
        <v>IC.IV.051013</v>
      </c>
      <c r="K428" s="2" t="s">
        <v>11324</v>
      </c>
      <c r="L428" t="str">
        <f t="shared" si="51"/>
        <v>Other: specify</v>
      </c>
      <c r="M428" s="12" t="str">
        <f t="shared" si="52"/>
        <v>PI.IC.IV.051013.01</v>
      </c>
      <c r="N428" s="12"/>
      <c r="O428" s="12" t="str">
        <f t="shared" si="53"/>
        <v>PH.IC.IV.051013.01</v>
      </c>
      <c r="Q428" s="12" t="str">
        <f t="shared" si="54"/>
        <v>CL.IC.IV.051013.01</v>
      </c>
      <c r="R428" t="s">
        <v>9277</v>
      </c>
    </row>
    <row r="429" spans="1:19" ht="15">
      <c r="A429" t="s">
        <v>5190</v>
      </c>
      <c r="B429" s="25"/>
      <c r="C429" s="22" t="s">
        <v>7071</v>
      </c>
      <c r="D429" s="25" t="s">
        <v>5457</v>
      </c>
      <c r="E429" s="22" t="s">
        <v>8048</v>
      </c>
      <c r="F429" t="s">
        <v>4997</v>
      </c>
      <c r="G429" t="s">
        <v>5413</v>
      </c>
      <c r="H429" s="22" t="s">
        <v>1396</v>
      </c>
      <c r="I429" t="s">
        <v>2687</v>
      </c>
      <c r="J429" s="11" t="str">
        <f t="shared" si="50"/>
        <v>IC.IV.051101</v>
      </c>
      <c r="K429" s="2" t="s">
        <v>11324</v>
      </c>
      <c r="L429" t="str">
        <f t="shared" si="51"/>
        <v>No redness, pain, swelling</v>
      </c>
      <c r="M429" s="12" t="str">
        <f t="shared" si="52"/>
        <v>PI.IC.IV.051101.01</v>
      </c>
      <c r="N429" s="12"/>
      <c r="O429" s="12" t="str">
        <f t="shared" si="53"/>
        <v>PH.IC.IV.051101.01</v>
      </c>
      <c r="Q429" s="12" t="str">
        <f t="shared" si="54"/>
        <v>CL.IC.IV.051101.01</v>
      </c>
    </row>
    <row r="430" spans="1:19" ht="15">
      <c r="A430" t="s">
        <v>5190</v>
      </c>
      <c r="B430" s="25"/>
      <c r="C430" s="22" t="s">
        <v>7071</v>
      </c>
      <c r="D430" s="25"/>
      <c r="E430" s="22" t="s">
        <v>8048</v>
      </c>
      <c r="F430" t="s">
        <v>4997</v>
      </c>
      <c r="G430" t="s">
        <v>5153</v>
      </c>
      <c r="H430" s="22" t="s">
        <v>1398</v>
      </c>
      <c r="I430" t="s">
        <v>5091</v>
      </c>
      <c r="J430" s="11" t="str">
        <f t="shared" si="50"/>
        <v>IC.IV.051102</v>
      </c>
      <c r="K430" s="2" t="s">
        <v>11324</v>
      </c>
      <c r="L430" t="str">
        <f t="shared" si="51"/>
        <v>Dressing dry &amp; intact</v>
      </c>
      <c r="M430" s="12" t="str">
        <f t="shared" si="52"/>
        <v>PI.IC.IV.051102.01</v>
      </c>
      <c r="N430" s="12"/>
      <c r="O430" s="12" t="str">
        <f t="shared" si="53"/>
        <v>PH.IC.IV.051102.01</v>
      </c>
      <c r="Q430" s="12" t="str">
        <f t="shared" si="54"/>
        <v>CL.IC.IV.051102.01</v>
      </c>
    </row>
    <row r="431" spans="1:19" ht="15">
      <c r="A431" t="s">
        <v>5190</v>
      </c>
      <c r="B431" s="25"/>
      <c r="C431" s="22" t="s">
        <v>7071</v>
      </c>
      <c r="D431" s="23"/>
      <c r="E431" s="22" t="s">
        <v>8048</v>
      </c>
      <c r="F431" t="s">
        <v>4997</v>
      </c>
      <c r="G431" t="s">
        <v>5092</v>
      </c>
      <c r="H431" s="22" t="s">
        <v>946</v>
      </c>
      <c r="I431" t="s">
        <v>5093</v>
      </c>
      <c r="J431" s="11" t="str">
        <f t="shared" si="50"/>
        <v>IC.IV.051103</v>
      </c>
      <c r="K431" s="2" t="s">
        <v>11324</v>
      </c>
      <c r="L431" t="str">
        <f t="shared" si="51"/>
        <v>Non tender</v>
      </c>
      <c r="M431" s="12" t="str">
        <f t="shared" si="52"/>
        <v>PI.IC.IV.051103.01</v>
      </c>
      <c r="N431" s="12"/>
      <c r="O431" s="12" t="str">
        <f t="shared" si="53"/>
        <v>PH.IC.IV.051103.01</v>
      </c>
      <c r="Q431" s="12" t="str">
        <f t="shared" si="54"/>
        <v>CL.IC.IV.051103.01</v>
      </c>
      <c r="R431" t="s">
        <v>9277</v>
      </c>
    </row>
    <row r="432" spans="1:19" ht="15">
      <c r="A432" t="s">
        <v>5190</v>
      </c>
      <c r="B432" s="25"/>
      <c r="C432" s="22" t="s">
        <v>7071</v>
      </c>
      <c r="D432" s="25"/>
      <c r="E432" s="22" t="s">
        <v>8048</v>
      </c>
      <c r="F432" t="s">
        <v>4997</v>
      </c>
      <c r="G432" t="s">
        <v>1531</v>
      </c>
      <c r="H432" s="22" t="s">
        <v>948</v>
      </c>
      <c r="I432" t="s">
        <v>1531</v>
      </c>
      <c r="J432" s="11" t="str">
        <f t="shared" si="50"/>
        <v>IC.IV.051104</v>
      </c>
      <c r="K432" s="2" t="s">
        <v>11324</v>
      </c>
      <c r="L432" t="str">
        <f t="shared" si="51"/>
        <v>Erythema</v>
      </c>
      <c r="M432" s="12" t="str">
        <f t="shared" si="52"/>
        <v>PI.IC.IV.051104.01</v>
      </c>
      <c r="N432" s="12"/>
      <c r="O432" s="12" t="str">
        <f t="shared" si="53"/>
        <v>PH.IC.IV.051104.01</v>
      </c>
      <c r="Q432" s="12" t="str">
        <f t="shared" si="54"/>
        <v>CL.IC.IV.051104.01</v>
      </c>
      <c r="R432" t="s">
        <v>9277</v>
      </c>
      <c r="S432" t="s">
        <v>5086</v>
      </c>
    </row>
    <row r="433" spans="1:19" ht="15">
      <c r="A433" t="s">
        <v>5190</v>
      </c>
      <c r="B433" s="25"/>
      <c r="C433" s="22" t="s">
        <v>7071</v>
      </c>
      <c r="D433" s="25"/>
      <c r="E433" s="22" t="s">
        <v>8048</v>
      </c>
      <c r="F433" t="s">
        <v>4997</v>
      </c>
      <c r="G433" t="s">
        <v>5094</v>
      </c>
      <c r="H433" s="22" t="s">
        <v>7071</v>
      </c>
      <c r="I433" t="s">
        <v>5094</v>
      </c>
      <c r="J433" s="11" t="str">
        <f t="shared" si="50"/>
        <v>IC.IV.051105</v>
      </c>
      <c r="K433" s="2" t="s">
        <v>11324</v>
      </c>
      <c r="L433" t="str">
        <f t="shared" si="51"/>
        <v>Ecchymosis</v>
      </c>
      <c r="M433" s="12" t="str">
        <f t="shared" si="52"/>
        <v>PI.IC.IV.051105.01</v>
      </c>
      <c r="N433" s="12"/>
      <c r="O433" s="12" t="str">
        <f t="shared" si="53"/>
        <v>PH.IC.IV.051105.01</v>
      </c>
      <c r="Q433" s="12" t="str">
        <f t="shared" si="54"/>
        <v>CL.IC.IV.051105.01</v>
      </c>
      <c r="R433" t="s">
        <v>9277</v>
      </c>
      <c r="S433" t="s">
        <v>5086</v>
      </c>
    </row>
    <row r="434" spans="1:19" ht="15">
      <c r="A434" t="s">
        <v>5190</v>
      </c>
      <c r="C434" s="22" t="s">
        <v>7071</v>
      </c>
      <c r="D434" s="25"/>
      <c r="E434" s="22" t="s">
        <v>8048</v>
      </c>
      <c r="F434" t="s">
        <v>4997</v>
      </c>
      <c r="G434" t="s">
        <v>1539</v>
      </c>
      <c r="H434" s="22" t="s">
        <v>6888</v>
      </c>
      <c r="I434" t="s">
        <v>2346</v>
      </c>
      <c r="J434" s="11" t="str">
        <f t="shared" si="50"/>
        <v>IC.IV.051106</v>
      </c>
      <c r="K434" s="2" t="s">
        <v>11324</v>
      </c>
      <c r="L434" t="str">
        <f t="shared" si="51"/>
        <v>Tenderness</v>
      </c>
      <c r="M434" s="12" t="str">
        <f t="shared" si="52"/>
        <v>PI.IC.IV.051106.01</v>
      </c>
      <c r="N434" s="12"/>
      <c r="O434" s="12" t="str">
        <f t="shared" si="53"/>
        <v>PH.IC.IV.051106.01</v>
      </c>
      <c r="Q434" s="12" t="str">
        <f t="shared" si="54"/>
        <v>CL.IC.IV.051106.01</v>
      </c>
      <c r="R434" t="s">
        <v>9277</v>
      </c>
      <c r="S434" t="s">
        <v>5086</v>
      </c>
    </row>
    <row r="435" spans="1:19" ht="15">
      <c r="A435" t="s">
        <v>5190</v>
      </c>
      <c r="C435" s="22" t="s">
        <v>7071</v>
      </c>
      <c r="D435" s="25"/>
      <c r="E435" s="22" t="s">
        <v>8048</v>
      </c>
      <c r="F435" t="s">
        <v>4997</v>
      </c>
      <c r="G435" t="s">
        <v>1541</v>
      </c>
      <c r="H435" s="22" t="s">
        <v>7284</v>
      </c>
      <c r="I435" t="s">
        <v>1541</v>
      </c>
      <c r="J435" s="11" t="str">
        <f t="shared" si="50"/>
        <v>IC.IV.051107</v>
      </c>
      <c r="K435" s="2" t="s">
        <v>11324</v>
      </c>
      <c r="L435" t="str">
        <f t="shared" si="51"/>
        <v>Swelling</v>
      </c>
      <c r="M435" s="12" t="str">
        <f t="shared" si="52"/>
        <v>PI.IC.IV.051107.01</v>
      </c>
      <c r="N435" s="12"/>
      <c r="O435" s="12" t="str">
        <f t="shared" si="53"/>
        <v>PH.IC.IV.051107.01</v>
      </c>
      <c r="Q435" s="12" t="str">
        <f t="shared" si="54"/>
        <v>CL.IC.IV.051107.01</v>
      </c>
      <c r="R435" t="s">
        <v>9277</v>
      </c>
      <c r="S435" t="s">
        <v>5086</v>
      </c>
    </row>
    <row r="436" spans="1:19" ht="15">
      <c r="A436" t="s">
        <v>5190</v>
      </c>
      <c r="C436" s="22" t="s">
        <v>7071</v>
      </c>
      <c r="D436" s="25"/>
      <c r="E436" s="22" t="s">
        <v>8048</v>
      </c>
      <c r="F436" t="s">
        <v>4997</v>
      </c>
      <c r="G436" t="s">
        <v>1533</v>
      </c>
      <c r="H436" s="22" t="s">
        <v>10093</v>
      </c>
      <c r="I436" t="s">
        <v>1533</v>
      </c>
      <c r="J436" s="11" t="str">
        <f t="shared" si="50"/>
        <v>IC.IV.051108</v>
      </c>
      <c r="K436" s="2" t="s">
        <v>11324</v>
      </c>
      <c r="L436" t="str">
        <f t="shared" si="51"/>
        <v>Hematoma</v>
      </c>
      <c r="M436" s="12" t="str">
        <f t="shared" si="52"/>
        <v>PI.IC.IV.051108.01</v>
      </c>
      <c r="N436" s="12"/>
      <c r="O436" s="12" t="str">
        <f t="shared" si="53"/>
        <v>PH.IC.IV.051108.01</v>
      </c>
      <c r="Q436" s="12" t="str">
        <f t="shared" si="54"/>
        <v>CL.IC.IV.051108.01</v>
      </c>
      <c r="R436" t="s">
        <v>9277</v>
      </c>
      <c r="S436" t="s">
        <v>5086</v>
      </c>
    </row>
    <row r="437" spans="1:19" ht="15">
      <c r="A437" t="s">
        <v>5190</v>
      </c>
      <c r="C437" s="22" t="s">
        <v>7071</v>
      </c>
      <c r="D437" s="25"/>
      <c r="E437" s="22" t="s">
        <v>8048</v>
      </c>
      <c r="F437" t="s">
        <v>4997</v>
      </c>
      <c r="G437" t="s">
        <v>5238</v>
      </c>
      <c r="H437" s="22" t="s">
        <v>10095</v>
      </c>
      <c r="I437" t="s">
        <v>1635</v>
      </c>
      <c r="J437" s="11" t="str">
        <f t="shared" si="50"/>
        <v>IC.IV.051109</v>
      </c>
      <c r="K437" s="2" t="s">
        <v>11324</v>
      </c>
      <c r="L437" t="str">
        <f t="shared" si="51"/>
        <v>Serosanguineous discharge</v>
      </c>
      <c r="M437" s="12" t="str">
        <f t="shared" si="52"/>
        <v>PI.IC.IV.051109.01</v>
      </c>
      <c r="N437" s="12"/>
      <c r="O437" s="12" t="str">
        <f t="shared" si="53"/>
        <v>PH.IC.IV.051109.01</v>
      </c>
      <c r="Q437" s="12" t="str">
        <f t="shared" si="54"/>
        <v>CL.IC.IV.051109.01</v>
      </c>
      <c r="R437" t="s">
        <v>9277</v>
      </c>
      <c r="S437" t="s">
        <v>5086</v>
      </c>
    </row>
    <row r="438" spans="1:19" ht="15">
      <c r="A438" t="s">
        <v>5190</v>
      </c>
      <c r="C438" s="22" t="s">
        <v>7071</v>
      </c>
      <c r="D438" s="25"/>
      <c r="E438" s="22" t="s">
        <v>8048</v>
      </c>
      <c r="F438" t="s">
        <v>4997</v>
      </c>
      <c r="G438" t="s">
        <v>5239</v>
      </c>
      <c r="H438" s="22" t="s">
        <v>10905</v>
      </c>
      <c r="I438" t="s">
        <v>1637</v>
      </c>
      <c r="J438" s="11" t="str">
        <f t="shared" si="50"/>
        <v>IC.IV.051110</v>
      </c>
      <c r="K438" s="2" t="s">
        <v>11324</v>
      </c>
      <c r="L438" t="str">
        <f t="shared" si="51"/>
        <v>Serous discharge</v>
      </c>
      <c r="M438" s="12" t="str">
        <f t="shared" si="52"/>
        <v>PI.IC.IV.051110.01</v>
      </c>
      <c r="N438" s="12"/>
      <c r="O438" s="12" t="str">
        <f t="shared" si="53"/>
        <v>PH.IC.IV.051110.01</v>
      </c>
      <c r="Q438" s="12" t="str">
        <f t="shared" si="54"/>
        <v>CL.IC.IV.051110.01</v>
      </c>
      <c r="R438" t="s">
        <v>9277</v>
      </c>
      <c r="S438" t="s">
        <v>5086</v>
      </c>
    </row>
    <row r="439" spans="1:19" ht="15">
      <c r="A439" t="s">
        <v>5190</v>
      </c>
      <c r="C439" s="22" t="s">
        <v>7071</v>
      </c>
      <c r="D439" s="25"/>
      <c r="E439" s="22" t="s">
        <v>8048</v>
      </c>
      <c r="F439" t="s">
        <v>4997</v>
      </c>
      <c r="G439" t="s">
        <v>5240</v>
      </c>
      <c r="H439" s="22" t="s">
        <v>8048</v>
      </c>
      <c r="I439" t="s">
        <v>1643</v>
      </c>
      <c r="J439" s="11" t="str">
        <f t="shared" si="50"/>
        <v>IC.IV.051111</v>
      </c>
      <c r="K439" s="2" t="s">
        <v>11324</v>
      </c>
      <c r="L439" t="str">
        <f t="shared" si="51"/>
        <v>Purulent discharge</v>
      </c>
      <c r="M439" s="12" t="str">
        <f t="shared" si="52"/>
        <v>PI.IC.IV.051111.01</v>
      </c>
      <c r="N439" s="12"/>
      <c r="O439" s="12" t="str">
        <f t="shared" si="53"/>
        <v>PH.IC.IV.051111.01</v>
      </c>
      <c r="Q439" s="12" t="str">
        <f t="shared" si="54"/>
        <v>CL.IC.IV.051111.01</v>
      </c>
      <c r="R439" t="s">
        <v>9277</v>
      </c>
      <c r="S439" t="s">
        <v>5086</v>
      </c>
    </row>
    <row r="440" spans="1:19" ht="15">
      <c r="A440" t="s">
        <v>5190</v>
      </c>
      <c r="C440" s="22" t="s">
        <v>7071</v>
      </c>
      <c r="D440" s="25"/>
      <c r="E440" s="22" t="s">
        <v>8048</v>
      </c>
      <c r="F440" t="s">
        <v>4997</v>
      </c>
      <c r="G440" t="s">
        <v>5259</v>
      </c>
      <c r="H440" s="22" t="s">
        <v>11023</v>
      </c>
      <c r="I440" t="s">
        <v>5260</v>
      </c>
      <c r="J440" s="11" t="str">
        <f t="shared" si="50"/>
        <v>IC.IV.051112</v>
      </c>
      <c r="K440" s="2" t="s">
        <v>11324</v>
      </c>
      <c r="L440" t="str">
        <f t="shared" si="51"/>
        <v>Extravasation</v>
      </c>
      <c r="M440" s="12" t="str">
        <f t="shared" si="52"/>
        <v>PI.IC.IV.051112.01</v>
      </c>
      <c r="N440" s="12"/>
      <c r="O440" s="12" t="str">
        <f t="shared" si="53"/>
        <v>PH.IC.IV.051112.01</v>
      </c>
      <c r="Q440" s="12" t="str">
        <f t="shared" si="54"/>
        <v>CL.IC.IV.051112.01</v>
      </c>
      <c r="R440" t="s">
        <v>9277</v>
      </c>
      <c r="S440" t="s">
        <v>5086</v>
      </c>
    </row>
    <row r="441" spans="1:19" ht="15">
      <c r="A441" t="s">
        <v>5190</v>
      </c>
      <c r="C441" s="22" t="s">
        <v>7071</v>
      </c>
      <c r="D441" s="25"/>
      <c r="E441" s="22" t="s">
        <v>8048</v>
      </c>
      <c r="F441" t="s">
        <v>4997</v>
      </c>
      <c r="G441" t="s">
        <v>5241</v>
      </c>
      <c r="H441" s="22" t="s">
        <v>8201</v>
      </c>
      <c r="I441" t="s">
        <v>1224</v>
      </c>
      <c r="J441" s="11" t="str">
        <f t="shared" si="50"/>
        <v>IC.IV.051113</v>
      </c>
      <c r="K441" s="2" t="s">
        <v>11324</v>
      </c>
      <c r="L441" t="str">
        <f t="shared" si="51"/>
        <v>Unable to assess due to drsg</v>
      </c>
      <c r="M441" s="12" t="str">
        <f t="shared" si="52"/>
        <v>PI.IC.IV.051113.01</v>
      </c>
      <c r="N441" s="12"/>
      <c r="O441" s="12" t="str">
        <f t="shared" si="53"/>
        <v>PH.IC.IV.051113.01</v>
      </c>
      <c r="Q441" s="12" t="str">
        <f t="shared" si="54"/>
        <v>CL.IC.IV.051113.01</v>
      </c>
      <c r="R441" t="s">
        <v>9277</v>
      </c>
      <c r="S441" t="s">
        <v>5086</v>
      </c>
    </row>
    <row r="442" spans="1:19" ht="15">
      <c r="A442" t="s">
        <v>5190</v>
      </c>
      <c r="B442" s="25"/>
      <c r="C442" s="22" t="s">
        <v>7071</v>
      </c>
      <c r="D442" s="25"/>
      <c r="E442" s="22" t="s">
        <v>8048</v>
      </c>
      <c r="F442" t="s">
        <v>4997</v>
      </c>
      <c r="G442" t="s">
        <v>5261</v>
      </c>
      <c r="H442" s="22" t="s">
        <v>9621</v>
      </c>
      <c r="I442" t="s">
        <v>5262</v>
      </c>
      <c r="J442" s="11" t="str">
        <f t="shared" si="50"/>
        <v>IC.IV.051114</v>
      </c>
      <c r="K442" s="2" t="s">
        <v>11324</v>
      </c>
      <c r="L442" t="str">
        <f t="shared" si="51"/>
        <v>Crepitus at site</v>
      </c>
      <c r="M442" s="12" t="str">
        <f t="shared" si="52"/>
        <v>PI.IC.IV.051114.01</v>
      </c>
      <c r="N442" s="12"/>
      <c r="O442" s="12" t="str">
        <f t="shared" si="53"/>
        <v>PH.IC.IV.051114.01</v>
      </c>
      <c r="Q442" s="12" t="str">
        <f t="shared" si="54"/>
        <v>CL.IC.IV.051114.01</v>
      </c>
      <c r="R442" t="s">
        <v>9277</v>
      </c>
      <c r="S442">
        <v>824</v>
      </c>
    </row>
    <row r="443" spans="1:19" ht="15">
      <c r="A443" t="s">
        <v>5190</v>
      </c>
      <c r="C443" s="22" t="s">
        <v>7071</v>
      </c>
      <c r="D443" t="s">
        <v>5237</v>
      </c>
      <c r="E443" s="22" t="s">
        <v>8201</v>
      </c>
      <c r="F443" t="s">
        <v>5383</v>
      </c>
      <c r="G443" t="s">
        <v>5243</v>
      </c>
      <c r="H443" s="22" t="s">
        <v>11324</v>
      </c>
      <c r="I443" t="s">
        <v>1001</v>
      </c>
      <c r="J443" s="11" t="str">
        <f t="shared" si="50"/>
        <v>IC.IV.051301</v>
      </c>
      <c r="K443" s="2" t="s">
        <v>11324</v>
      </c>
      <c r="L443" t="str">
        <f t="shared" si="51"/>
        <v>None needed</v>
      </c>
      <c r="M443" s="12" t="str">
        <f t="shared" si="52"/>
        <v>PI.IC.IV.051301.01</v>
      </c>
      <c r="N443" s="12"/>
      <c r="O443" s="12" t="str">
        <f t="shared" si="53"/>
        <v>PH.IC.IV.051301.01</v>
      </c>
      <c r="Q443" s="12" t="str">
        <f t="shared" si="54"/>
        <v>CL.IC.IV.051301.01</v>
      </c>
    </row>
    <row r="444" spans="1:19" ht="15">
      <c r="A444" t="s">
        <v>5190</v>
      </c>
      <c r="C444" s="22" t="s">
        <v>7071</v>
      </c>
      <c r="E444" s="22" t="s">
        <v>8201</v>
      </c>
      <c r="F444" t="s">
        <v>5383</v>
      </c>
      <c r="G444" t="s">
        <v>5244</v>
      </c>
      <c r="H444" s="22" t="s">
        <v>1398</v>
      </c>
      <c r="I444" t="s">
        <v>1811</v>
      </c>
      <c r="J444" s="11" t="str">
        <f t="shared" si="50"/>
        <v>IC.IV.051302</v>
      </c>
      <c r="K444" s="2" t="s">
        <v>11324</v>
      </c>
      <c r="L444" t="str">
        <f t="shared" si="51"/>
        <v>Changed site</v>
      </c>
      <c r="M444" s="12" t="str">
        <f t="shared" si="52"/>
        <v>PI.IC.IV.051302.01</v>
      </c>
      <c r="N444" s="12"/>
      <c r="O444" s="12" t="str">
        <f t="shared" si="53"/>
        <v>PH.IC.IV.051302.01</v>
      </c>
      <c r="Q444" s="12" t="str">
        <f t="shared" si="54"/>
        <v>CL.IC.IV.051302.01</v>
      </c>
    </row>
    <row r="445" spans="1:19" ht="15">
      <c r="A445" t="s">
        <v>5190</v>
      </c>
      <c r="C445" s="22" t="s">
        <v>7071</v>
      </c>
      <c r="E445" s="22" t="s">
        <v>8201</v>
      </c>
      <c r="F445" t="s">
        <v>5383</v>
      </c>
      <c r="G445" t="s">
        <v>5102</v>
      </c>
      <c r="H445" s="22" t="s">
        <v>946</v>
      </c>
      <c r="I445" t="s">
        <v>5103</v>
      </c>
      <c r="J445" s="11" t="str">
        <f t="shared" si="50"/>
        <v>IC.IV.051303</v>
      </c>
      <c r="K445" s="2" t="s">
        <v>11324</v>
      </c>
      <c r="L445" t="str">
        <f t="shared" si="51"/>
        <v>Elevated extremity</v>
      </c>
      <c r="M445" s="12" t="str">
        <f t="shared" si="52"/>
        <v>PI.IC.IV.051303.01</v>
      </c>
      <c r="N445" s="12"/>
      <c r="O445" s="12" t="str">
        <f t="shared" si="53"/>
        <v>PH.IC.IV.051303.01</v>
      </c>
      <c r="Q445" s="12" t="str">
        <f t="shared" si="54"/>
        <v>CL.IC.IV.051303.01</v>
      </c>
      <c r="R445" t="s">
        <v>9277</v>
      </c>
    </row>
    <row r="446" spans="1:19" ht="15">
      <c r="A446" t="s">
        <v>5190</v>
      </c>
      <c r="C446" s="22" t="s">
        <v>7071</v>
      </c>
      <c r="E446" s="22" t="s">
        <v>8201</v>
      </c>
      <c r="F446" t="s">
        <v>5383</v>
      </c>
      <c r="G446" t="s">
        <v>5104</v>
      </c>
      <c r="H446" s="22" t="s">
        <v>948</v>
      </c>
      <c r="I446" t="s">
        <v>4929</v>
      </c>
      <c r="J446" s="11" t="str">
        <f t="shared" si="50"/>
        <v>IC.IV.051304</v>
      </c>
      <c r="K446" s="2" t="s">
        <v>11324</v>
      </c>
      <c r="L446" t="str">
        <f t="shared" si="51"/>
        <v>Warm compress</v>
      </c>
      <c r="M446" s="12" t="str">
        <f t="shared" si="52"/>
        <v>PI.IC.IV.051304.01</v>
      </c>
      <c r="N446" s="12"/>
      <c r="O446" s="12" t="str">
        <f t="shared" si="53"/>
        <v>PH.IC.IV.051304.01</v>
      </c>
      <c r="Q446" s="12" t="str">
        <f t="shared" si="54"/>
        <v>CL.IC.IV.051304.01</v>
      </c>
      <c r="R446" t="s">
        <v>9277</v>
      </c>
    </row>
    <row r="447" spans="1:19" ht="15">
      <c r="A447" t="s">
        <v>5190</v>
      </c>
      <c r="C447" s="22" t="s">
        <v>7071</v>
      </c>
      <c r="E447" s="22" t="s">
        <v>8201</v>
      </c>
      <c r="F447" t="s">
        <v>5383</v>
      </c>
      <c r="G447" t="s">
        <v>5330</v>
      </c>
      <c r="H447" s="22" t="s">
        <v>7071</v>
      </c>
      <c r="I447" t="s">
        <v>1827</v>
      </c>
      <c r="J447" s="11" t="str">
        <f t="shared" si="50"/>
        <v>IC.IV.051305</v>
      </c>
      <c r="K447" s="2" t="s">
        <v>1192</v>
      </c>
      <c r="L447" t="str">
        <f t="shared" si="51"/>
        <v>Pressure applied</v>
      </c>
      <c r="M447" s="12" t="str">
        <f t="shared" si="52"/>
        <v>PI.IC.IV.051305.01</v>
      </c>
      <c r="N447" s="12"/>
      <c r="O447" s="12" t="str">
        <f t="shared" si="53"/>
        <v>PH.IC.IV.051305.01</v>
      </c>
      <c r="Q447" s="12" t="str">
        <f t="shared" si="54"/>
        <v>CL.IC.IV.051305.01</v>
      </c>
      <c r="R447" t="s">
        <v>9277</v>
      </c>
    </row>
    <row r="448" spans="1:19" ht="15">
      <c r="A448" t="s">
        <v>5190</v>
      </c>
      <c r="C448" s="22" t="s">
        <v>7071</v>
      </c>
      <c r="E448" s="22" t="s">
        <v>8201</v>
      </c>
      <c r="F448" t="s">
        <v>5383</v>
      </c>
      <c r="G448" t="s">
        <v>2971</v>
      </c>
      <c r="H448" s="22" t="s">
        <v>6888</v>
      </c>
      <c r="I448" t="s">
        <v>930</v>
      </c>
      <c r="J448" s="11" t="str">
        <f t="shared" si="50"/>
        <v>IC.IV.051306</v>
      </c>
      <c r="K448" s="2" t="s">
        <v>11324</v>
      </c>
      <c r="L448" t="str">
        <f t="shared" si="51"/>
        <v>Other: specify</v>
      </c>
      <c r="M448" s="12" t="str">
        <f t="shared" si="52"/>
        <v>PI.IC.IV.051306.01</v>
      </c>
      <c r="N448" s="12"/>
      <c r="O448" s="12" t="str">
        <f t="shared" si="53"/>
        <v>PH.IC.IV.051306.01</v>
      </c>
      <c r="Q448" s="12" t="str">
        <f t="shared" si="54"/>
        <v>CL.IC.IV.051306.01</v>
      </c>
      <c r="R448" t="s">
        <v>9277</v>
      </c>
    </row>
    <row r="449" spans="1:25" ht="15">
      <c r="A449" t="s">
        <v>5190</v>
      </c>
      <c r="C449" s="22" t="s">
        <v>7071</v>
      </c>
      <c r="D449" t="s">
        <v>202</v>
      </c>
      <c r="E449" s="22" t="s">
        <v>9621</v>
      </c>
      <c r="F449" t="s">
        <v>5384</v>
      </c>
      <c r="G449" t="s">
        <v>5385</v>
      </c>
      <c r="H449" s="22" t="s">
        <v>1396</v>
      </c>
      <c r="I449" t="s">
        <v>1772</v>
      </c>
      <c r="J449" s="11" t="str">
        <f t="shared" si="50"/>
        <v>IC.IV.051401</v>
      </c>
      <c r="K449" s="2" t="s">
        <v>11324</v>
      </c>
      <c r="L449" t="str">
        <f t="shared" si="51"/>
        <v>Securement Device</v>
      </c>
      <c r="M449" s="12" t="str">
        <f t="shared" si="52"/>
        <v>PI.IC.IV.051401.01</v>
      </c>
      <c r="N449" s="12"/>
      <c r="O449" s="12" t="str">
        <f t="shared" si="53"/>
        <v>PH.IC.IV.051401.01</v>
      </c>
      <c r="Q449" s="12" t="str">
        <f t="shared" si="54"/>
        <v>CL.IC.IV.051401.01</v>
      </c>
    </row>
    <row r="450" spans="1:25" ht="15">
      <c r="A450" t="s">
        <v>5190</v>
      </c>
      <c r="C450" s="22" t="s">
        <v>7071</v>
      </c>
      <c r="E450" s="22" t="s">
        <v>9621</v>
      </c>
      <c r="F450" t="s">
        <v>5384</v>
      </c>
      <c r="G450" t="s">
        <v>1776</v>
      </c>
      <c r="H450" s="22" t="s">
        <v>1398</v>
      </c>
      <c r="I450" t="s">
        <v>3200</v>
      </c>
      <c r="J450" s="11" t="str">
        <f t="shared" si="50"/>
        <v>IC.IV.051402</v>
      </c>
      <c r="K450" s="2" t="s">
        <v>11324</v>
      </c>
      <c r="L450" t="str">
        <f t="shared" si="51"/>
        <v>Taped</v>
      </c>
      <c r="M450" s="12" t="str">
        <f t="shared" si="52"/>
        <v>PI.IC.IV.051402.01</v>
      </c>
      <c r="N450" s="12"/>
      <c r="O450" s="12" t="str">
        <f t="shared" si="53"/>
        <v>PH.IC.IV.051402.01</v>
      </c>
      <c r="Q450" s="12" t="str">
        <f t="shared" si="54"/>
        <v>CL.IC.IV.051402.01</v>
      </c>
      <c r="R450" t="s">
        <v>9277</v>
      </c>
    </row>
    <row r="451" spans="1:25" ht="15">
      <c r="A451" t="s">
        <v>5190</v>
      </c>
      <c r="C451" s="22" t="s">
        <v>7071</v>
      </c>
      <c r="E451" s="22" t="s">
        <v>9621</v>
      </c>
      <c r="F451" t="s">
        <v>5384</v>
      </c>
      <c r="G451" t="s">
        <v>1774</v>
      </c>
      <c r="H451" s="22" t="s">
        <v>946</v>
      </c>
      <c r="I451" t="s">
        <v>3343</v>
      </c>
      <c r="J451" s="11" t="str">
        <f t="shared" si="50"/>
        <v>IC.IV.051403</v>
      </c>
      <c r="K451" s="2" t="s">
        <v>11324</v>
      </c>
      <c r="L451" t="str">
        <f t="shared" si="51"/>
        <v>Sutured</v>
      </c>
      <c r="M451" s="12" t="str">
        <f t="shared" si="52"/>
        <v>PI.IC.IV.051403.01</v>
      </c>
      <c r="N451" s="12"/>
      <c r="O451" s="12" t="str">
        <f t="shared" si="53"/>
        <v>PH.IC.IV.051403.01</v>
      </c>
      <c r="Q451" s="12" t="str">
        <f t="shared" si="54"/>
        <v>CL.IC.IV.051403.01</v>
      </c>
      <c r="R451" t="s">
        <v>9277</v>
      </c>
    </row>
    <row r="452" spans="1:25" ht="15">
      <c r="A452" t="s">
        <v>5190</v>
      </c>
      <c r="C452" s="22" t="s">
        <v>7071</v>
      </c>
      <c r="E452" s="22" t="s">
        <v>9621</v>
      </c>
      <c r="F452" t="s">
        <v>5384</v>
      </c>
      <c r="G452" t="s">
        <v>2734</v>
      </c>
      <c r="H452" s="22" t="s">
        <v>948</v>
      </c>
      <c r="I452" t="s">
        <v>930</v>
      </c>
      <c r="J452" s="11" t="str">
        <f t="shared" si="50"/>
        <v>IC.IV.051404</v>
      </c>
      <c r="K452" s="2" t="s">
        <v>11324</v>
      </c>
      <c r="L452" t="str">
        <f t="shared" si="51"/>
        <v>Other:  specify</v>
      </c>
      <c r="M452" s="12" t="str">
        <f t="shared" si="52"/>
        <v>PI.IC.IV.051404.01</v>
      </c>
      <c r="N452" s="12"/>
      <c r="O452" s="12" t="str">
        <f t="shared" si="53"/>
        <v>PH.IC.IV.051404.01</v>
      </c>
      <c r="Q452" s="12" t="str">
        <f t="shared" si="54"/>
        <v>CL.IC.IV.051404.01</v>
      </c>
      <c r="R452" t="s">
        <v>9277</v>
      </c>
    </row>
    <row r="453" spans="1:25" ht="15">
      <c r="A453" t="s">
        <v>5190</v>
      </c>
      <c r="C453" s="22" t="s">
        <v>7071</v>
      </c>
      <c r="D453" t="s">
        <v>5358</v>
      </c>
      <c r="E453" s="22" t="s">
        <v>6135</v>
      </c>
      <c r="F453" t="s">
        <v>5386</v>
      </c>
      <c r="G453" t="s">
        <v>2772</v>
      </c>
      <c r="H453" s="22" t="s">
        <v>11324</v>
      </c>
      <c r="I453" t="s">
        <v>2772</v>
      </c>
      <c r="J453" s="11" t="str">
        <f t="shared" si="50"/>
        <v>IC.IV.051501</v>
      </c>
      <c r="K453" s="2" t="s">
        <v>11324</v>
      </c>
      <c r="L453" t="str">
        <f t="shared" si="51"/>
        <v>Patent</v>
      </c>
      <c r="M453" s="12" t="str">
        <f t="shared" si="52"/>
        <v>PI.IC.IV.051501.01</v>
      </c>
      <c r="N453" s="12"/>
      <c r="O453" s="12" t="str">
        <f t="shared" si="53"/>
        <v>PH.IC.IV.051501.01</v>
      </c>
      <c r="Q453" s="12" t="str">
        <f t="shared" si="54"/>
        <v>CL.IC.IV.051501.01</v>
      </c>
    </row>
    <row r="454" spans="1:25" ht="15">
      <c r="A454" t="s">
        <v>5190</v>
      </c>
      <c r="C454" s="22" t="s">
        <v>7071</v>
      </c>
      <c r="E454" s="22" t="s">
        <v>6135</v>
      </c>
      <c r="F454" t="s">
        <v>5386</v>
      </c>
      <c r="G454" t="s">
        <v>5496</v>
      </c>
      <c r="H454" s="22" t="s">
        <v>1398</v>
      </c>
      <c r="I454" t="s">
        <v>5497</v>
      </c>
      <c r="J454" s="11" t="str">
        <f t="shared" si="50"/>
        <v>IC.IV.051502</v>
      </c>
      <c r="K454" s="2" t="s">
        <v>11324</v>
      </c>
      <c r="L454" t="str">
        <f t="shared" si="51"/>
        <v>No blood return, flush easy</v>
      </c>
      <c r="M454" s="12" t="str">
        <f t="shared" si="52"/>
        <v>PI.IC.IV.051502.01</v>
      </c>
      <c r="N454" s="12"/>
      <c r="O454" s="12" t="str">
        <f t="shared" si="53"/>
        <v>PH.IC.IV.051502.01</v>
      </c>
      <c r="Q454" s="12" t="str">
        <f t="shared" si="54"/>
        <v>CL.IC.IV.051502.01</v>
      </c>
    </row>
    <row r="455" spans="1:25" ht="15">
      <c r="A455" t="s">
        <v>5190</v>
      </c>
      <c r="C455" s="22" t="s">
        <v>7071</v>
      </c>
      <c r="E455" s="22" t="s">
        <v>6135</v>
      </c>
      <c r="F455" t="s">
        <v>5386</v>
      </c>
      <c r="G455" t="s">
        <v>5252</v>
      </c>
      <c r="H455" s="22" t="s">
        <v>9640</v>
      </c>
      <c r="I455" t="s">
        <v>5253</v>
      </c>
      <c r="J455" s="11" t="str">
        <f t="shared" si="50"/>
        <v>IC.IV.051503</v>
      </c>
      <c r="K455" s="2" t="s">
        <v>11324</v>
      </c>
      <c r="L455" t="str">
        <f t="shared" si="51"/>
        <v>Positional</v>
      </c>
      <c r="M455" s="12" t="str">
        <f t="shared" si="52"/>
        <v>PI.IC.IV.051503.01</v>
      </c>
      <c r="N455" s="12"/>
      <c r="O455" s="12" t="str">
        <f t="shared" si="53"/>
        <v>PH.IC.IV.051503.01</v>
      </c>
      <c r="Q455" s="12" t="str">
        <f t="shared" si="54"/>
        <v>CL.IC.IV.051503.01</v>
      </c>
      <c r="R455" t="s">
        <v>9277</v>
      </c>
    </row>
    <row r="456" spans="1:25" ht="15">
      <c r="A456" t="s">
        <v>5190</v>
      </c>
      <c r="C456" s="22" t="s">
        <v>7071</v>
      </c>
      <c r="E456" s="22" t="s">
        <v>6135</v>
      </c>
      <c r="F456" t="s">
        <v>5386</v>
      </c>
      <c r="G456" t="s">
        <v>5338</v>
      </c>
      <c r="H456" s="22" t="s">
        <v>7070</v>
      </c>
      <c r="I456" t="s">
        <v>5492</v>
      </c>
      <c r="J456" s="11" t="str">
        <f t="shared" si="50"/>
        <v>IC.IV.051504</v>
      </c>
      <c r="K456" s="2" t="s">
        <v>11324</v>
      </c>
      <c r="L456" t="str">
        <f t="shared" si="51"/>
        <v>Sluggish blood return</v>
      </c>
      <c r="M456" s="12" t="str">
        <f t="shared" si="52"/>
        <v>PI.IC.IV.051504.01</v>
      </c>
      <c r="N456" s="12"/>
      <c r="O456" s="12" t="str">
        <f t="shared" si="53"/>
        <v>PH.IC.IV.051504.01</v>
      </c>
      <c r="Q456" s="12" t="str">
        <f t="shared" si="54"/>
        <v>CL.IC.IV.051504.01</v>
      </c>
      <c r="R456" t="s">
        <v>9277</v>
      </c>
    </row>
    <row r="457" spans="1:25" ht="15">
      <c r="A457" t="s">
        <v>5190</v>
      </c>
      <c r="C457" s="22" t="s">
        <v>7071</v>
      </c>
      <c r="E457" s="22" t="s">
        <v>6135</v>
      </c>
      <c r="F457" t="s">
        <v>5386</v>
      </c>
      <c r="G457" t="s">
        <v>3795</v>
      </c>
      <c r="H457" s="22" t="s">
        <v>7071</v>
      </c>
      <c r="I457" t="s">
        <v>5254</v>
      </c>
      <c r="J457" s="11" t="str">
        <f t="shared" si="50"/>
        <v>IC.IV.051505</v>
      </c>
      <c r="K457" s="2" t="s">
        <v>11324</v>
      </c>
      <c r="L457" t="str">
        <f t="shared" si="51"/>
        <v>Occluded</v>
      </c>
      <c r="M457" s="12" t="str">
        <f t="shared" si="52"/>
        <v>PI.IC.IV.051505.01</v>
      </c>
      <c r="N457" s="12"/>
      <c r="O457" s="12" t="str">
        <f t="shared" si="53"/>
        <v>PH.IC.IV.051505.01</v>
      </c>
      <c r="Q457" s="12" t="str">
        <f t="shared" si="54"/>
        <v>CL.IC.IV.051505.01</v>
      </c>
      <c r="R457" t="s">
        <v>1141</v>
      </c>
    </row>
    <row r="458" spans="1:25" ht="15">
      <c r="A458" t="s">
        <v>5190</v>
      </c>
      <c r="C458" s="22" t="s">
        <v>7071</v>
      </c>
      <c r="E458" s="22" t="s">
        <v>6135</v>
      </c>
      <c r="F458" t="s">
        <v>5386</v>
      </c>
      <c r="G458" t="s">
        <v>3102</v>
      </c>
      <c r="H458" s="22" t="s">
        <v>6888</v>
      </c>
      <c r="I458" t="s">
        <v>1583</v>
      </c>
      <c r="J458" s="11" t="str">
        <f t="shared" si="50"/>
        <v>IC.IV.051506</v>
      </c>
      <c r="K458" s="2" t="s">
        <v>11324</v>
      </c>
      <c r="L458" t="str">
        <f t="shared" si="51"/>
        <v>Discontinued</v>
      </c>
      <c r="M458" s="12" t="str">
        <f t="shared" si="52"/>
        <v>PI.IC.IV.051506.01</v>
      </c>
      <c r="N458" s="12"/>
      <c r="O458" s="12" t="str">
        <f t="shared" si="53"/>
        <v>PH.IC.IV.051506.01</v>
      </c>
      <c r="Q458" s="12" t="str">
        <f t="shared" si="54"/>
        <v>CL.IC.IV.051506.01</v>
      </c>
      <c r="R458" t="s">
        <v>1141</v>
      </c>
    </row>
    <row r="459" spans="1:25" ht="15">
      <c r="A459" t="s">
        <v>5190</v>
      </c>
      <c r="C459" s="22" t="s">
        <v>7071</v>
      </c>
      <c r="E459" s="22" t="s">
        <v>6135</v>
      </c>
      <c r="F459" t="s">
        <v>5386</v>
      </c>
      <c r="G459" t="s">
        <v>5498</v>
      </c>
      <c r="H459" s="22" t="s">
        <v>7284</v>
      </c>
      <c r="I459" t="s">
        <v>4071</v>
      </c>
      <c r="J459" s="11" t="str">
        <f t="shared" si="50"/>
        <v>IC.IV.051507</v>
      </c>
      <c r="K459" s="2" t="s">
        <v>11324</v>
      </c>
      <c r="L459" t="str">
        <f t="shared" si="51"/>
        <v>Discontinue due to positive blood cultures</v>
      </c>
      <c r="M459" s="12" t="str">
        <f t="shared" si="52"/>
        <v>PI.IC.IV.051507.01</v>
      </c>
      <c r="N459" s="12"/>
      <c r="O459" s="12" t="str">
        <f t="shared" si="53"/>
        <v>PH.IC.IV.051507.01</v>
      </c>
      <c r="Q459" s="12" t="str">
        <f t="shared" si="54"/>
        <v>CL.IC.IV.051507.01</v>
      </c>
      <c r="R459" t="s">
        <v>1141</v>
      </c>
    </row>
    <row r="460" spans="1:25" ht="15">
      <c r="A460" t="s">
        <v>5190</v>
      </c>
      <c r="C460" s="22" t="s">
        <v>7071</v>
      </c>
      <c r="E460" s="22" t="s">
        <v>6135</v>
      </c>
      <c r="F460" t="s">
        <v>5386</v>
      </c>
      <c r="G460" t="s">
        <v>11148</v>
      </c>
      <c r="H460" s="22" t="s">
        <v>11369</v>
      </c>
      <c r="I460" t="s">
        <v>11149</v>
      </c>
      <c r="J460" s="11" t="str">
        <f t="shared" si="50"/>
        <v>IC.IV.051508</v>
      </c>
      <c r="K460" s="2" t="s">
        <v>1192</v>
      </c>
      <c r="L460" t="str">
        <f t="shared" si="51"/>
        <v>One lumen occluded</v>
      </c>
      <c r="M460" s="12" t="str">
        <f t="shared" si="52"/>
        <v>PI.IC.IV.051508.01</v>
      </c>
      <c r="N460" s="12"/>
      <c r="O460" s="12" t="str">
        <f t="shared" si="53"/>
        <v>PH.IC.IV.051508.01</v>
      </c>
      <c r="Q460" s="12" t="str">
        <f t="shared" si="54"/>
        <v>CL.IC.IV.051508.01</v>
      </c>
      <c r="R460" t="s">
        <v>1112</v>
      </c>
      <c r="S460" t="s">
        <v>5250</v>
      </c>
      <c r="V460" t="s">
        <v>11097</v>
      </c>
      <c r="W460">
        <v>1067</v>
      </c>
    </row>
    <row r="461" spans="1:25" ht="15">
      <c r="A461" t="s">
        <v>5190</v>
      </c>
      <c r="C461" s="22" t="s">
        <v>652</v>
      </c>
      <c r="E461" s="22" t="s">
        <v>6135</v>
      </c>
      <c r="F461" t="s">
        <v>653</v>
      </c>
      <c r="G461" t="s">
        <v>648</v>
      </c>
      <c r="H461" s="22" t="s">
        <v>649</v>
      </c>
      <c r="I461" t="s">
        <v>650</v>
      </c>
      <c r="J461" s="11" t="str">
        <f t="shared" si="50"/>
        <v>IC.IV.051509</v>
      </c>
      <c r="K461" s="2" t="s">
        <v>11383</v>
      </c>
      <c r="L461" t="str">
        <f t="shared" si="51"/>
        <v>Capped</v>
      </c>
      <c r="M461" s="12" t="str">
        <f t="shared" si="52"/>
        <v>PI.IC.IV.051509.01</v>
      </c>
      <c r="N461" s="12"/>
      <c r="O461" s="12" t="str">
        <f t="shared" si="53"/>
        <v>PH.IC.IV.051509.01</v>
      </c>
      <c r="Q461" s="12" t="str">
        <f t="shared" si="54"/>
        <v>CL.IC.IV.051509.01</v>
      </c>
      <c r="R461" t="s">
        <v>11454</v>
      </c>
      <c r="X461" t="s">
        <v>651</v>
      </c>
      <c r="Y461">
        <v>1112</v>
      </c>
    </row>
    <row r="462" spans="1:25" ht="15">
      <c r="A462" t="s">
        <v>5190</v>
      </c>
      <c r="C462" s="22" t="s">
        <v>552</v>
      </c>
      <c r="E462" s="22" t="s">
        <v>6135</v>
      </c>
      <c r="F462" t="s">
        <v>372</v>
      </c>
      <c r="G462" t="s">
        <v>371</v>
      </c>
      <c r="H462" s="22" t="s">
        <v>11500</v>
      </c>
      <c r="J462" s="11" t="str">
        <f t="shared" si="50"/>
        <v>IC.IV.051510</v>
      </c>
      <c r="K462" s="2" t="s">
        <v>11383</v>
      </c>
      <c r="L462" t="str">
        <f t="shared" si="51"/>
        <v>Self Discontinued</v>
      </c>
      <c r="M462" s="12" t="str">
        <f t="shared" si="52"/>
        <v>PI.IC.IV.051510.01</v>
      </c>
      <c r="N462" s="12"/>
      <c r="O462" s="12" t="str">
        <f t="shared" si="53"/>
        <v>PH.IC.IV.051510.01</v>
      </c>
      <c r="Q462" s="12" t="str">
        <f t="shared" si="54"/>
        <v>CL.IC.IV.051510.01</v>
      </c>
      <c r="R462" t="s">
        <v>11454</v>
      </c>
      <c r="X462" t="s">
        <v>933</v>
      </c>
      <c r="Y462">
        <v>1124</v>
      </c>
    </row>
    <row r="463" spans="1:25" ht="15">
      <c r="A463" t="s">
        <v>5190</v>
      </c>
      <c r="C463" s="22" t="s">
        <v>7071</v>
      </c>
      <c r="D463" t="s">
        <v>5320</v>
      </c>
      <c r="E463" s="22" t="s">
        <v>5740</v>
      </c>
      <c r="F463" t="s">
        <v>5499</v>
      </c>
      <c r="G463" t="s">
        <v>1799</v>
      </c>
      <c r="H463" s="22" t="s">
        <v>1396</v>
      </c>
      <c r="I463" t="s">
        <v>1579</v>
      </c>
      <c r="J463" s="11" t="str">
        <f t="shared" si="50"/>
        <v>IC.IV.051601</v>
      </c>
      <c r="K463" s="2" t="s">
        <v>11324</v>
      </c>
      <c r="L463" t="str">
        <f t="shared" si="51"/>
        <v>Tubing/system present on admit</v>
      </c>
      <c r="M463" s="12" t="str">
        <f t="shared" si="52"/>
        <v>PI.IC.IV.051601.01</v>
      </c>
      <c r="N463" s="12"/>
      <c r="O463" s="12" t="str">
        <f t="shared" si="53"/>
        <v>PH.IC.IV.051601.01</v>
      </c>
      <c r="Q463" s="12" t="str">
        <f t="shared" si="54"/>
        <v>CL.IC.IV.051601.01</v>
      </c>
    </row>
    <row r="464" spans="1:25" ht="15">
      <c r="A464" t="s">
        <v>5190</v>
      </c>
      <c r="C464" s="22" t="s">
        <v>7071</v>
      </c>
      <c r="E464" s="22" t="s">
        <v>5740</v>
      </c>
      <c r="F464" t="s">
        <v>5499</v>
      </c>
      <c r="G464" t="s">
        <v>5148</v>
      </c>
      <c r="H464" s="22" t="s">
        <v>1398</v>
      </c>
      <c r="I464" t="s">
        <v>5149</v>
      </c>
      <c r="J464" s="11" t="str">
        <f t="shared" ref="J464:J532" si="55">CONCATENATE("IC.IV.",C464,E464,H464)</f>
        <v>IC.IV.051602</v>
      </c>
      <c r="K464" s="2" t="s">
        <v>11324</v>
      </c>
      <c r="L464" t="str">
        <f t="shared" ref="L464:L532" si="56">G464</f>
        <v>Caps new/changed</v>
      </c>
      <c r="M464" s="12" t="str">
        <f t="shared" ref="M464:M532" si="57">CONCATENATE("PI.",J464,".",K464)</f>
        <v>PI.IC.IV.051602.01</v>
      </c>
      <c r="N464" s="12"/>
      <c r="O464" s="12" t="str">
        <f t="shared" ref="O464:O532" si="58">CONCATENATE("PH.",J464,".",K464)</f>
        <v>PH.IC.IV.051602.01</v>
      </c>
      <c r="Q464" s="12" t="str">
        <f t="shared" ref="Q464:Q532" si="59">CONCATENATE("CL.",J464,".",K464)</f>
        <v>CL.IC.IV.051602.01</v>
      </c>
    </row>
    <row r="465" spans="1:23" ht="15">
      <c r="A465" t="s">
        <v>5190</v>
      </c>
      <c r="C465" s="22" t="s">
        <v>7071</v>
      </c>
      <c r="E465" s="22" t="s">
        <v>5740</v>
      </c>
      <c r="F465" t="s">
        <v>5499</v>
      </c>
      <c r="G465" t="s">
        <v>1800</v>
      </c>
      <c r="H465" s="22" t="s">
        <v>1400</v>
      </c>
      <c r="I465" t="s">
        <v>5170</v>
      </c>
      <c r="J465" s="11" t="str">
        <f t="shared" si="55"/>
        <v>IC.IV.051603</v>
      </c>
      <c r="K465" s="2" t="s">
        <v>11324</v>
      </c>
      <c r="L465" t="str">
        <f t="shared" si="56"/>
        <v>Tubing new/changed</v>
      </c>
      <c r="M465" s="12" t="str">
        <f t="shared" si="57"/>
        <v>PI.IC.IV.051603.01</v>
      </c>
      <c r="N465" s="12"/>
      <c r="O465" s="12" t="str">
        <f t="shared" si="58"/>
        <v>PH.IC.IV.051603.01</v>
      </c>
      <c r="Q465" s="12" t="str">
        <f t="shared" si="59"/>
        <v>CL.IC.IV.051603.01</v>
      </c>
    </row>
    <row r="466" spans="1:23" ht="15">
      <c r="A466" t="s">
        <v>5190</v>
      </c>
      <c r="C466" s="22" t="s">
        <v>7071</v>
      </c>
      <c r="E466" s="22" t="s">
        <v>5740</v>
      </c>
      <c r="F466" t="s">
        <v>5499</v>
      </c>
      <c r="G466" t="s">
        <v>1803</v>
      </c>
      <c r="H466" s="22" t="s">
        <v>1402</v>
      </c>
      <c r="I466" t="s">
        <v>1804</v>
      </c>
      <c r="J466" s="11" t="str">
        <f t="shared" si="55"/>
        <v>IC.IV.051604</v>
      </c>
      <c r="K466" s="2" t="s">
        <v>11324</v>
      </c>
      <c r="L466" t="str">
        <f t="shared" si="56"/>
        <v>Transducer new/changed</v>
      </c>
      <c r="M466" s="12" t="str">
        <f t="shared" si="57"/>
        <v>PI.IC.IV.051604.01</v>
      </c>
      <c r="N466" s="12"/>
      <c r="O466" s="12" t="str">
        <f t="shared" si="58"/>
        <v>PH.IC.IV.051604.01</v>
      </c>
      <c r="Q466" s="12" t="str">
        <f t="shared" si="59"/>
        <v>CL.IC.IV.051604.01</v>
      </c>
    </row>
    <row r="467" spans="1:23" ht="15">
      <c r="A467" t="s">
        <v>5190</v>
      </c>
      <c r="C467" s="22" t="s">
        <v>7071</v>
      </c>
      <c r="E467" s="22" t="s">
        <v>5740</v>
      </c>
      <c r="F467" t="s">
        <v>5499</v>
      </c>
      <c r="G467" t="s">
        <v>1789</v>
      </c>
      <c r="H467" s="22" t="s">
        <v>1404</v>
      </c>
      <c r="I467" t="s">
        <v>1790</v>
      </c>
      <c r="J467" s="11" t="str">
        <f t="shared" si="55"/>
        <v>IC.IV.051605</v>
      </c>
      <c r="K467" s="2" t="s">
        <v>11324</v>
      </c>
      <c r="L467" t="str">
        <f t="shared" si="56"/>
        <v>Stopcock(s) new/changed</v>
      </c>
      <c r="M467" s="12" t="str">
        <f t="shared" si="57"/>
        <v>PI.IC.IV.051605.01</v>
      </c>
      <c r="N467" s="12"/>
      <c r="O467" s="12" t="str">
        <f t="shared" si="58"/>
        <v>PH.IC.IV.051605.01</v>
      </c>
      <c r="Q467" s="12" t="str">
        <f t="shared" si="59"/>
        <v>CL.IC.IV.051605.01</v>
      </c>
    </row>
    <row r="468" spans="1:23" ht="15">
      <c r="A468" t="s">
        <v>5190</v>
      </c>
      <c r="C468" s="22" t="s">
        <v>7071</v>
      </c>
      <c r="E468" s="22" t="s">
        <v>5740</v>
      </c>
      <c r="F468" t="s">
        <v>5499</v>
      </c>
      <c r="G468" t="s">
        <v>5023</v>
      </c>
      <c r="H468" s="22" t="s">
        <v>1406</v>
      </c>
      <c r="I468" t="s">
        <v>5024</v>
      </c>
      <c r="J468" s="11" t="str">
        <f t="shared" si="55"/>
        <v>IC.IV.051606</v>
      </c>
      <c r="K468" s="2" t="s">
        <v>11324</v>
      </c>
      <c r="L468" t="str">
        <f t="shared" si="56"/>
        <v>Tubing/system d/c with cath d/c</v>
      </c>
      <c r="M468" s="12" t="str">
        <f t="shared" si="57"/>
        <v>PI.IC.IV.051606.01</v>
      </c>
      <c r="N468" s="12"/>
      <c r="O468" s="12" t="str">
        <f t="shared" si="58"/>
        <v>PH.IC.IV.051606.01</v>
      </c>
      <c r="Q468" s="12" t="str">
        <f t="shared" si="59"/>
        <v>CL.IC.IV.051606.01</v>
      </c>
    </row>
    <row r="469" spans="1:23" ht="15">
      <c r="A469" t="s">
        <v>5190</v>
      </c>
      <c r="C469" s="22" t="s">
        <v>7071</v>
      </c>
      <c r="E469" s="22" t="s">
        <v>5740</v>
      </c>
      <c r="F469" t="s">
        <v>5499</v>
      </c>
      <c r="G469" t="s">
        <v>5542</v>
      </c>
      <c r="H469" s="22" t="s">
        <v>7284</v>
      </c>
      <c r="I469" t="s">
        <v>5416</v>
      </c>
      <c r="J469" s="11" t="str">
        <f t="shared" si="55"/>
        <v>IC.IV.051607</v>
      </c>
      <c r="K469" s="2" t="s">
        <v>1192</v>
      </c>
      <c r="L469" t="str">
        <f t="shared" si="56"/>
        <v>TEGO Dialysis caps changed</v>
      </c>
      <c r="M469" s="12" t="str">
        <f t="shared" si="57"/>
        <v>PI.IC.IV.051607.01</v>
      </c>
      <c r="N469" s="12"/>
      <c r="O469" s="12" t="str">
        <f t="shared" si="58"/>
        <v>PH.IC.IV.051607.01</v>
      </c>
      <c r="Q469" s="12" t="str">
        <f t="shared" si="59"/>
        <v>CL.IC.IV.051607.01</v>
      </c>
      <c r="R469" t="s">
        <v>9277</v>
      </c>
      <c r="S469">
        <v>914</v>
      </c>
    </row>
    <row r="470" spans="1:23" ht="15">
      <c r="A470" t="s">
        <v>5190</v>
      </c>
      <c r="C470" s="22" t="s">
        <v>11374</v>
      </c>
      <c r="E470" s="22" t="s">
        <v>4855</v>
      </c>
      <c r="F470" t="s">
        <v>11375</v>
      </c>
      <c r="G470" t="s">
        <v>817</v>
      </c>
      <c r="H470" s="22" t="s">
        <v>11369</v>
      </c>
      <c r="I470" t="s">
        <v>11371</v>
      </c>
      <c r="J470" s="11" t="str">
        <f t="shared" si="55"/>
        <v>IC.IV.051608</v>
      </c>
      <c r="K470" s="2" t="s">
        <v>1192</v>
      </c>
      <c r="L470" t="str">
        <f t="shared" si="56"/>
        <v>Change not due</v>
      </c>
      <c r="M470" s="12" t="str">
        <f t="shared" si="57"/>
        <v>PI.IC.IV.051608.01</v>
      </c>
      <c r="N470" s="12"/>
      <c r="O470" s="12" t="str">
        <f t="shared" si="58"/>
        <v>PH.IC.IV.051608.01</v>
      </c>
      <c r="Q470" s="12" t="str">
        <f t="shared" si="59"/>
        <v>CL.IC.IV.051608.01</v>
      </c>
      <c r="R470" t="s">
        <v>1197</v>
      </c>
      <c r="S470" t="s">
        <v>11372</v>
      </c>
      <c r="V470" t="s">
        <v>11373</v>
      </c>
      <c r="W470">
        <v>999</v>
      </c>
    </row>
    <row r="471" spans="1:23" ht="15">
      <c r="A471" t="s">
        <v>5190</v>
      </c>
      <c r="C471" s="22" t="s">
        <v>7071</v>
      </c>
      <c r="D471" t="s">
        <v>5363</v>
      </c>
      <c r="E471" s="22" t="s">
        <v>6865</v>
      </c>
      <c r="F471" t="s">
        <v>5500</v>
      </c>
      <c r="G471" t="s">
        <v>5154</v>
      </c>
      <c r="H471" s="22" t="s">
        <v>1396</v>
      </c>
      <c r="I471" t="s">
        <v>5155</v>
      </c>
      <c r="J471" s="11" t="str">
        <f t="shared" si="55"/>
        <v>IC.IV.051701</v>
      </c>
      <c r="K471" s="2" t="s">
        <v>11324</v>
      </c>
      <c r="L471" t="str">
        <f t="shared" si="56"/>
        <v>Central venous catheter</v>
      </c>
      <c r="M471" s="12" t="str">
        <f t="shared" si="57"/>
        <v>PI.IC.IV.051701.01</v>
      </c>
      <c r="N471" s="12"/>
      <c r="O471" s="12" t="str">
        <f t="shared" si="58"/>
        <v>PH.IC.IV.051701.01</v>
      </c>
      <c r="Q471" s="12" t="str">
        <f t="shared" si="59"/>
        <v>CL.IC.IV.051701.01</v>
      </c>
    </row>
    <row r="472" spans="1:23" ht="15">
      <c r="A472" t="s">
        <v>5190</v>
      </c>
      <c r="C472" s="22" t="s">
        <v>7071</v>
      </c>
      <c r="E472" s="22" t="s">
        <v>6865</v>
      </c>
      <c r="F472" t="s">
        <v>5500</v>
      </c>
      <c r="G472" t="s">
        <v>5156</v>
      </c>
      <c r="H472" s="22" t="s">
        <v>1398</v>
      </c>
      <c r="I472" t="s">
        <v>5156</v>
      </c>
      <c r="J472" s="11" t="str">
        <f t="shared" si="55"/>
        <v>IC.IV.051702</v>
      </c>
      <c r="K472" s="2" t="s">
        <v>11324</v>
      </c>
      <c r="L472" t="str">
        <f t="shared" si="56"/>
        <v>Introducer</v>
      </c>
      <c r="M472" s="12" t="str">
        <f t="shared" si="57"/>
        <v>PI.IC.IV.051702.01</v>
      </c>
      <c r="N472" s="12"/>
      <c r="O472" s="12" t="str">
        <f t="shared" si="58"/>
        <v>PH.IC.IV.051702.01</v>
      </c>
      <c r="Q472" s="12" t="str">
        <f t="shared" si="59"/>
        <v>CL.IC.IV.051702.01</v>
      </c>
    </row>
    <row r="473" spans="1:23" ht="15">
      <c r="A473" t="s">
        <v>5190</v>
      </c>
      <c r="C473" s="22" t="s">
        <v>7071</v>
      </c>
      <c r="E473" s="22" t="s">
        <v>6865</v>
      </c>
      <c r="F473" t="s">
        <v>5500</v>
      </c>
      <c r="G473" t="s">
        <v>5157</v>
      </c>
      <c r="H473" s="22" t="s">
        <v>946</v>
      </c>
      <c r="I473" t="s">
        <v>5158</v>
      </c>
      <c r="J473" s="11" t="str">
        <f t="shared" si="55"/>
        <v>IC.IV.051703</v>
      </c>
      <c r="K473" s="2" t="s">
        <v>11324</v>
      </c>
      <c r="L473" t="str">
        <f t="shared" si="56"/>
        <v>Introducer/PA line</v>
      </c>
      <c r="M473" s="12" t="str">
        <f t="shared" si="57"/>
        <v>PI.IC.IV.051703.01</v>
      </c>
      <c r="N473" s="12"/>
      <c r="O473" s="12" t="str">
        <f t="shared" si="58"/>
        <v>PH.IC.IV.051703.01</v>
      </c>
      <c r="Q473" s="12" t="str">
        <f t="shared" si="59"/>
        <v>CL.IC.IV.051703.01</v>
      </c>
      <c r="R473" t="s">
        <v>1141</v>
      </c>
    </row>
    <row r="474" spans="1:23" ht="15">
      <c r="A474" t="s">
        <v>5190</v>
      </c>
      <c r="C474" s="22" t="s">
        <v>7071</v>
      </c>
      <c r="E474" s="22" t="s">
        <v>6865</v>
      </c>
      <c r="F474" t="s">
        <v>5500</v>
      </c>
      <c r="G474" t="s">
        <v>5159</v>
      </c>
      <c r="H474" s="22" t="s">
        <v>948</v>
      </c>
      <c r="I474" t="s">
        <v>5160</v>
      </c>
      <c r="J474" s="11" t="str">
        <f t="shared" si="55"/>
        <v>IC.IV.051704</v>
      </c>
      <c r="K474" s="2" t="s">
        <v>11324</v>
      </c>
      <c r="L474" t="str">
        <f t="shared" si="56"/>
        <v>Pulmonary arterial line</v>
      </c>
      <c r="M474" s="12" t="str">
        <f t="shared" si="57"/>
        <v>PI.IC.IV.051704.01</v>
      </c>
      <c r="N474" s="12"/>
      <c r="O474" s="12" t="str">
        <f t="shared" si="58"/>
        <v>PH.IC.IV.051704.01</v>
      </c>
      <c r="Q474" s="12" t="str">
        <f t="shared" si="59"/>
        <v>CL.IC.IV.051704.01</v>
      </c>
      <c r="R474" t="s">
        <v>1141</v>
      </c>
    </row>
    <row r="475" spans="1:23" ht="15">
      <c r="A475" t="s">
        <v>5190</v>
      </c>
      <c r="C475" s="22" t="s">
        <v>7071</v>
      </c>
      <c r="E475" s="22" t="s">
        <v>6865</v>
      </c>
      <c r="F475" t="s">
        <v>5500</v>
      </c>
      <c r="G475" t="s">
        <v>5161</v>
      </c>
      <c r="H475" s="22" t="s">
        <v>7071</v>
      </c>
      <c r="I475" t="s">
        <v>5162</v>
      </c>
      <c r="J475" s="11" t="str">
        <f t="shared" si="55"/>
        <v>IC.IV.051705</v>
      </c>
      <c r="K475" s="2" t="s">
        <v>11324</v>
      </c>
      <c r="L475" t="str">
        <f t="shared" si="56"/>
        <v>PICC: add protocol</v>
      </c>
      <c r="M475" s="12" t="str">
        <f t="shared" si="57"/>
        <v>PI.IC.IV.051705.01</v>
      </c>
      <c r="N475" s="12"/>
      <c r="O475" s="12" t="str">
        <f t="shared" si="58"/>
        <v>PH.IC.IV.051705.01</v>
      </c>
      <c r="Q475" s="12" t="str">
        <f t="shared" si="59"/>
        <v>CL.IC.IV.051705.01</v>
      </c>
      <c r="R475" t="s">
        <v>1141</v>
      </c>
    </row>
    <row r="476" spans="1:23" ht="15">
      <c r="A476" t="s">
        <v>5190</v>
      </c>
      <c r="C476" s="22" t="s">
        <v>7071</v>
      </c>
      <c r="E476" s="22" t="s">
        <v>6865</v>
      </c>
      <c r="F476" t="s">
        <v>5500</v>
      </c>
      <c r="G476" t="s">
        <v>5163</v>
      </c>
      <c r="H476" s="22" t="s">
        <v>6888</v>
      </c>
      <c r="I476" t="s">
        <v>5164</v>
      </c>
      <c r="J476" s="11" t="str">
        <f t="shared" si="55"/>
        <v>IC.IV.051706</v>
      </c>
      <c r="K476" s="2" t="s">
        <v>11324</v>
      </c>
      <c r="L476" t="str">
        <f t="shared" si="56"/>
        <v>Vascular sheath</v>
      </c>
      <c r="M476" s="12" t="str">
        <f t="shared" si="57"/>
        <v>PI.IC.IV.051706.01</v>
      </c>
      <c r="N476" s="12"/>
      <c r="O476" s="12" t="str">
        <f t="shared" si="58"/>
        <v>PH.IC.IV.051706.01</v>
      </c>
      <c r="Q476" s="12" t="str">
        <f t="shared" si="59"/>
        <v>CL.IC.IV.051706.01</v>
      </c>
      <c r="R476" t="s">
        <v>1141</v>
      </c>
    </row>
    <row r="477" spans="1:23" ht="15">
      <c r="A477" t="s">
        <v>5190</v>
      </c>
      <c r="C477" s="22" t="s">
        <v>7071</v>
      </c>
      <c r="E477" s="22" t="s">
        <v>6865</v>
      </c>
      <c r="F477" t="s">
        <v>5500</v>
      </c>
      <c r="G477" t="s">
        <v>5501</v>
      </c>
      <c r="H477" s="22" t="s">
        <v>7284</v>
      </c>
      <c r="I477" t="s">
        <v>5166</v>
      </c>
      <c r="J477" s="11" t="str">
        <f t="shared" si="55"/>
        <v>IC.IV.051707</v>
      </c>
      <c r="K477" s="2" t="s">
        <v>11324</v>
      </c>
      <c r="L477" t="str">
        <f t="shared" si="56"/>
        <v xml:space="preserve">Dialysis tunneled permanent </v>
      </c>
      <c r="M477" s="12" t="str">
        <f t="shared" si="57"/>
        <v>PI.IC.IV.051707.01</v>
      </c>
      <c r="N477" s="12"/>
      <c r="O477" s="12" t="str">
        <f t="shared" si="58"/>
        <v>PH.IC.IV.051707.01</v>
      </c>
      <c r="Q477" s="12" t="str">
        <f t="shared" si="59"/>
        <v>CL.IC.IV.051707.01</v>
      </c>
      <c r="R477" t="s">
        <v>1141</v>
      </c>
    </row>
    <row r="478" spans="1:23" ht="15">
      <c r="A478" t="s">
        <v>5190</v>
      </c>
      <c r="C478" s="22" t="s">
        <v>7071</v>
      </c>
      <c r="E478" s="22" t="s">
        <v>6865</v>
      </c>
      <c r="F478" t="s">
        <v>5500</v>
      </c>
      <c r="G478" t="s">
        <v>5205</v>
      </c>
      <c r="H478" s="22" t="s">
        <v>10093</v>
      </c>
      <c r="I478" t="s">
        <v>5304</v>
      </c>
      <c r="J478" s="11" t="str">
        <f t="shared" si="55"/>
        <v>IC.IV.051708</v>
      </c>
      <c r="K478" s="2" t="s">
        <v>11324</v>
      </c>
      <c r="L478" t="str">
        <f t="shared" si="56"/>
        <v>Hemodialysis non-tunneled temporary</v>
      </c>
      <c r="M478" s="12" t="str">
        <f t="shared" si="57"/>
        <v>PI.IC.IV.051708.01</v>
      </c>
      <c r="N478" s="12"/>
      <c r="O478" s="12" t="str">
        <f t="shared" si="58"/>
        <v>PH.IC.IV.051708.01</v>
      </c>
      <c r="Q478" s="12" t="str">
        <f t="shared" si="59"/>
        <v>CL.IC.IV.051708.01</v>
      </c>
      <c r="R478" t="s">
        <v>1141</v>
      </c>
    </row>
    <row r="479" spans="1:23" ht="15">
      <c r="A479" t="s">
        <v>5190</v>
      </c>
      <c r="C479" s="22" t="s">
        <v>7071</v>
      </c>
      <c r="E479" s="22" t="s">
        <v>6865</v>
      </c>
      <c r="F479" t="s">
        <v>5500</v>
      </c>
      <c r="G479" t="s">
        <v>5305</v>
      </c>
      <c r="H479" s="22" t="s">
        <v>10095</v>
      </c>
      <c r="I479" t="s">
        <v>4950</v>
      </c>
      <c r="J479" s="11" t="str">
        <f t="shared" si="55"/>
        <v>IC.IV.051709</v>
      </c>
      <c r="K479" s="2" t="s">
        <v>11324</v>
      </c>
      <c r="L479" t="str">
        <f t="shared" si="56"/>
        <v>Tunneled</v>
      </c>
      <c r="M479" s="12" t="str">
        <f t="shared" si="57"/>
        <v>PI.IC.IV.051709.01</v>
      </c>
      <c r="N479" s="12"/>
      <c r="O479" s="12" t="str">
        <f t="shared" si="58"/>
        <v>PH.IC.IV.051709.01</v>
      </c>
      <c r="Q479" s="12" t="str">
        <f t="shared" si="59"/>
        <v>CL.IC.IV.051709.01</v>
      </c>
      <c r="R479" t="s">
        <v>9277</v>
      </c>
    </row>
    <row r="480" spans="1:23" ht="15">
      <c r="A480" t="s">
        <v>5190</v>
      </c>
      <c r="C480" s="22" t="s">
        <v>7071</v>
      </c>
      <c r="E480" s="22" t="s">
        <v>6865</v>
      </c>
      <c r="F480" t="s">
        <v>5500</v>
      </c>
      <c r="G480" t="s">
        <v>5306</v>
      </c>
      <c r="H480" s="22" t="s">
        <v>10905</v>
      </c>
      <c r="I480" t="s">
        <v>5307</v>
      </c>
      <c r="J480" s="11" t="str">
        <f t="shared" si="55"/>
        <v>IC.IV.051710</v>
      </c>
      <c r="K480" s="2" t="s">
        <v>11324</v>
      </c>
      <c r="L480" t="str">
        <f t="shared" si="56"/>
        <v>Implanted port</v>
      </c>
      <c r="M480" s="12" t="str">
        <f t="shared" si="57"/>
        <v>PI.IC.IV.051710.01</v>
      </c>
      <c r="N480" s="12"/>
      <c r="O480" s="12" t="str">
        <f t="shared" si="58"/>
        <v>PH.IC.IV.051710.01</v>
      </c>
      <c r="Q480" s="12" t="str">
        <f t="shared" si="59"/>
        <v>CL.IC.IV.051710.01</v>
      </c>
      <c r="R480" t="s">
        <v>9277</v>
      </c>
    </row>
    <row r="481" spans="1:25" ht="15">
      <c r="A481" t="s">
        <v>5190</v>
      </c>
      <c r="C481" s="22" t="s">
        <v>7071</v>
      </c>
      <c r="E481" s="22" t="s">
        <v>6865</v>
      </c>
      <c r="F481" t="s">
        <v>5500</v>
      </c>
      <c r="G481" t="s">
        <v>5308</v>
      </c>
      <c r="H481" s="22" t="s">
        <v>8048</v>
      </c>
      <c r="I481" t="s">
        <v>5309</v>
      </c>
      <c r="J481" s="11" t="str">
        <f t="shared" si="55"/>
        <v>IC.IV.051711</v>
      </c>
      <c r="K481" s="2" t="s">
        <v>11324</v>
      </c>
      <c r="L481" t="str">
        <f t="shared" si="56"/>
        <v>Thermoregulation multilumen catheter</v>
      </c>
      <c r="M481" s="12" t="str">
        <f t="shared" si="57"/>
        <v>PI.IC.IV.051711.01</v>
      </c>
      <c r="N481" s="12"/>
      <c r="O481" s="12" t="str">
        <f t="shared" si="58"/>
        <v>PH.IC.IV.051711.01</v>
      </c>
      <c r="Q481" s="12" t="str">
        <f t="shared" si="59"/>
        <v>CL.IC.IV.051711.01</v>
      </c>
      <c r="R481" t="s">
        <v>9277</v>
      </c>
    </row>
    <row r="482" spans="1:25" ht="15">
      <c r="A482" t="s">
        <v>5190</v>
      </c>
      <c r="C482" s="22" t="s">
        <v>7071</v>
      </c>
      <c r="E482" s="22" t="s">
        <v>6865</v>
      </c>
      <c r="F482" t="s">
        <v>5500</v>
      </c>
      <c r="G482" t="s">
        <v>2734</v>
      </c>
      <c r="H482" s="22" t="s">
        <v>11023</v>
      </c>
      <c r="I482" t="s">
        <v>930</v>
      </c>
      <c r="J482" s="11" t="str">
        <f t="shared" si="55"/>
        <v>IC.IV.051712</v>
      </c>
      <c r="K482" s="2" t="s">
        <v>11324</v>
      </c>
      <c r="L482" t="str">
        <f t="shared" si="56"/>
        <v>Other:  specify</v>
      </c>
      <c r="M482" s="12" t="str">
        <f t="shared" si="57"/>
        <v>PI.IC.IV.051712.01</v>
      </c>
      <c r="N482" s="12"/>
      <c r="O482" s="12" t="str">
        <f t="shared" si="58"/>
        <v>PH.IC.IV.051712.01</v>
      </c>
      <c r="Q482" s="12" t="str">
        <f t="shared" si="59"/>
        <v>CL.IC.IV.051712.01</v>
      </c>
      <c r="R482" t="s">
        <v>9277</v>
      </c>
    </row>
    <row r="483" spans="1:25" ht="15">
      <c r="A483" t="s">
        <v>5190</v>
      </c>
      <c r="C483" s="22" t="s">
        <v>7071</v>
      </c>
      <c r="D483" t="s">
        <v>5472</v>
      </c>
      <c r="E483" s="22" t="s">
        <v>5743</v>
      </c>
      <c r="F483" t="s">
        <v>5206</v>
      </c>
      <c r="G483" t="s">
        <v>1557</v>
      </c>
      <c r="H483" s="22" t="s">
        <v>1396</v>
      </c>
      <c r="I483" t="s">
        <v>1557</v>
      </c>
      <c r="J483" s="11" t="str">
        <f t="shared" si="55"/>
        <v>IC.IV.051801</v>
      </c>
      <c r="K483" s="2" t="s">
        <v>11324</v>
      </c>
      <c r="L483" t="str">
        <f t="shared" si="56"/>
        <v>Normal</v>
      </c>
      <c r="M483" s="12" t="str">
        <f t="shared" si="57"/>
        <v>PI.IC.IV.051801.01</v>
      </c>
      <c r="N483" s="12"/>
      <c r="O483" s="12" t="str">
        <f t="shared" si="58"/>
        <v>PH.IC.IV.051801.01</v>
      </c>
      <c r="Q483" s="12" t="str">
        <f t="shared" si="59"/>
        <v>CL.IC.IV.051801.01</v>
      </c>
    </row>
    <row r="484" spans="1:25" ht="15">
      <c r="A484" t="s">
        <v>5190</v>
      </c>
      <c r="C484" s="22" t="s">
        <v>7071</v>
      </c>
      <c r="E484" s="22" t="s">
        <v>5743</v>
      </c>
      <c r="F484" t="s">
        <v>5206</v>
      </c>
      <c r="G484" t="s">
        <v>1752</v>
      </c>
      <c r="H484" s="22" t="s">
        <v>1398</v>
      </c>
      <c r="I484" t="s">
        <v>5029</v>
      </c>
      <c r="J484" s="11" t="str">
        <f t="shared" si="55"/>
        <v>IC.IV.051802</v>
      </c>
      <c r="K484" s="2" t="s">
        <v>11324</v>
      </c>
      <c r="L484" t="str">
        <f t="shared" si="56"/>
        <v>Damped</v>
      </c>
      <c r="M484" s="12" t="str">
        <f t="shared" si="57"/>
        <v>PI.IC.IV.051802.01</v>
      </c>
      <c r="N484" s="12"/>
      <c r="O484" s="12" t="str">
        <f t="shared" si="58"/>
        <v>PH.IC.IV.051802.01</v>
      </c>
      <c r="Q484" s="12" t="str">
        <f t="shared" si="59"/>
        <v>CL.IC.IV.051802.01</v>
      </c>
    </row>
    <row r="485" spans="1:25" ht="15">
      <c r="A485" t="s">
        <v>5190</v>
      </c>
      <c r="C485" s="22" t="s">
        <v>7071</v>
      </c>
      <c r="E485" s="22" t="s">
        <v>5743</v>
      </c>
      <c r="F485" t="s">
        <v>5206</v>
      </c>
      <c r="G485" t="s">
        <v>5252</v>
      </c>
      <c r="H485" s="22" t="s">
        <v>9640</v>
      </c>
      <c r="I485" t="s">
        <v>5253</v>
      </c>
      <c r="J485" s="11" t="str">
        <f t="shared" si="55"/>
        <v>IC.IV.051803</v>
      </c>
      <c r="K485" s="2" t="s">
        <v>11324</v>
      </c>
      <c r="L485" t="str">
        <f t="shared" si="56"/>
        <v>Positional</v>
      </c>
      <c r="M485" s="12" t="str">
        <f t="shared" si="57"/>
        <v>PI.IC.IV.051803.01</v>
      </c>
      <c r="N485" s="12"/>
      <c r="O485" s="12" t="str">
        <f t="shared" si="58"/>
        <v>PH.IC.IV.051803.01</v>
      </c>
      <c r="Q485" s="12" t="str">
        <f t="shared" si="59"/>
        <v>CL.IC.IV.051803.01</v>
      </c>
      <c r="R485" t="s">
        <v>1141</v>
      </c>
    </row>
    <row r="486" spans="1:25" ht="15">
      <c r="A486" t="s">
        <v>5190</v>
      </c>
      <c r="C486" s="22" t="s">
        <v>7071</v>
      </c>
      <c r="E486" s="22" t="s">
        <v>5743</v>
      </c>
      <c r="F486" t="s">
        <v>5206</v>
      </c>
      <c r="G486" t="s">
        <v>5463</v>
      </c>
      <c r="H486" s="22" t="s">
        <v>7070</v>
      </c>
      <c r="I486" t="s">
        <v>5464</v>
      </c>
      <c r="J486" s="11" t="str">
        <f t="shared" si="55"/>
        <v>IC.IV.051804</v>
      </c>
      <c r="K486" s="2" t="s">
        <v>11324</v>
      </c>
      <c r="L486" t="str">
        <f t="shared" si="56"/>
        <v>Unable to wedge</v>
      </c>
      <c r="M486" s="12" t="str">
        <f t="shared" si="57"/>
        <v>PI.IC.IV.051804.01</v>
      </c>
      <c r="N486" s="12"/>
      <c r="O486" s="12" t="str">
        <f t="shared" si="58"/>
        <v>PH.IC.IV.051804.01</v>
      </c>
      <c r="Q486" s="12" t="str">
        <f t="shared" si="59"/>
        <v>CL.IC.IV.051804.01</v>
      </c>
      <c r="R486" t="s">
        <v>1141</v>
      </c>
    </row>
    <row r="487" spans="1:25" ht="15">
      <c r="A487" t="s">
        <v>5190</v>
      </c>
      <c r="C487" s="22" t="s">
        <v>7071</v>
      </c>
      <c r="E487" s="22" t="s">
        <v>5743</v>
      </c>
      <c r="F487" t="s">
        <v>5206</v>
      </c>
      <c r="G487" t="s">
        <v>5131</v>
      </c>
      <c r="H487" s="22" t="s">
        <v>7071</v>
      </c>
      <c r="I487" t="s">
        <v>5131</v>
      </c>
      <c r="J487" s="11" t="str">
        <f t="shared" si="55"/>
        <v>IC.IV.051805</v>
      </c>
      <c r="K487" s="2" t="s">
        <v>11324</v>
      </c>
      <c r="L487" t="str">
        <f t="shared" si="56"/>
        <v>Fling</v>
      </c>
      <c r="M487" s="12" t="str">
        <f t="shared" si="57"/>
        <v>PI.IC.IV.051805.01</v>
      </c>
      <c r="N487" s="12"/>
      <c r="O487" s="12" t="str">
        <f t="shared" si="58"/>
        <v>PH.IC.IV.051805.01</v>
      </c>
      <c r="Q487" s="12" t="str">
        <f t="shared" si="59"/>
        <v>CL.IC.IV.051805.01</v>
      </c>
      <c r="R487" t="s">
        <v>9277</v>
      </c>
    </row>
    <row r="488" spans="1:25" ht="15">
      <c r="A488" t="s">
        <v>5190</v>
      </c>
      <c r="C488" s="22" t="s">
        <v>7071</v>
      </c>
      <c r="E488" s="22" t="s">
        <v>5743</v>
      </c>
      <c r="F488" t="s">
        <v>5206</v>
      </c>
      <c r="G488" t="s">
        <v>2971</v>
      </c>
      <c r="H488" s="22" t="s">
        <v>6888</v>
      </c>
      <c r="I488" t="s">
        <v>930</v>
      </c>
      <c r="J488" s="11" t="str">
        <f t="shared" si="55"/>
        <v>IC.IV.051806</v>
      </c>
      <c r="K488" s="2" t="s">
        <v>11324</v>
      </c>
      <c r="L488" t="str">
        <f t="shared" si="56"/>
        <v>Other: specify</v>
      </c>
      <c r="M488" s="12" t="str">
        <f t="shared" si="57"/>
        <v>PI.IC.IV.051806.01</v>
      </c>
      <c r="N488" s="12"/>
      <c r="O488" s="12" t="str">
        <f t="shared" si="58"/>
        <v>PH.IC.IV.051806.01</v>
      </c>
      <c r="Q488" s="12" t="str">
        <f t="shared" si="59"/>
        <v>CL.IC.IV.051806.01</v>
      </c>
      <c r="R488" t="s">
        <v>9277</v>
      </c>
    </row>
    <row r="489" spans="1:25" ht="15">
      <c r="A489" t="s">
        <v>5190</v>
      </c>
      <c r="C489" s="22" t="s">
        <v>11102</v>
      </c>
      <c r="D489" t="s">
        <v>11103</v>
      </c>
      <c r="E489" s="22" t="s">
        <v>11229</v>
      </c>
      <c r="F489" t="s">
        <v>11233</v>
      </c>
      <c r="G489" t="s">
        <v>11230</v>
      </c>
      <c r="H489" s="22" t="s">
        <v>11104</v>
      </c>
      <c r="I489" t="s">
        <v>11232</v>
      </c>
      <c r="J489" s="11" t="str">
        <f t="shared" si="55"/>
        <v>IC.IV.051901</v>
      </c>
      <c r="K489" s="2" t="s">
        <v>1192</v>
      </c>
      <c r="L489" t="str">
        <f t="shared" si="56"/>
        <v>Insertion date</v>
      </c>
      <c r="M489" s="12" t="str">
        <f t="shared" si="57"/>
        <v>PI.IC.IV.051901.01</v>
      </c>
      <c r="N489" s="12"/>
      <c r="O489" s="12" t="str">
        <f t="shared" si="58"/>
        <v>PH.IC.IV.051901.01</v>
      </c>
      <c r="Q489" s="12" t="str">
        <f t="shared" si="59"/>
        <v>CL.IC.IV.051901.01</v>
      </c>
      <c r="R489" t="s">
        <v>1112</v>
      </c>
      <c r="V489" t="s">
        <v>11231</v>
      </c>
      <c r="W489">
        <v>996</v>
      </c>
    </row>
    <row r="490" spans="1:25" s="78" customFormat="1" ht="15">
      <c r="A490" s="79" t="s">
        <v>5190</v>
      </c>
      <c r="B490" s="74" t="s">
        <v>675</v>
      </c>
      <c r="C490" s="75" t="s">
        <v>676</v>
      </c>
      <c r="D490" s="74" t="s">
        <v>2937</v>
      </c>
      <c r="E490" s="80" t="s">
        <v>959</v>
      </c>
      <c r="F490" s="79" t="s">
        <v>677</v>
      </c>
      <c r="G490" s="79" t="s">
        <v>956</v>
      </c>
      <c r="H490" s="75" t="s">
        <v>670</v>
      </c>
      <c r="I490" s="79" t="s">
        <v>956</v>
      </c>
      <c r="J490" s="11" t="str">
        <f t="shared" si="55"/>
        <v>IC.IV.052001</v>
      </c>
      <c r="K490" s="2" t="s">
        <v>11383</v>
      </c>
      <c r="L490" t="str">
        <f t="shared" si="56"/>
        <v>Clean</v>
      </c>
      <c r="M490" s="12" t="str">
        <f t="shared" si="57"/>
        <v>PI.IC.IV.052001.01</v>
      </c>
      <c r="N490" s="12"/>
      <c r="O490" s="12" t="str">
        <f t="shared" si="58"/>
        <v>PH.IC.IV.052001.01</v>
      </c>
      <c r="P490"/>
      <c r="Q490" s="12" t="str">
        <f t="shared" si="59"/>
        <v>CL.IC.IV.052001.01</v>
      </c>
      <c r="X490" s="78" t="s">
        <v>674</v>
      </c>
      <c r="Y490" s="78">
        <v>1114</v>
      </c>
    </row>
    <row r="491" spans="1:25" s="78" customFormat="1" ht="15">
      <c r="A491" s="79" t="s">
        <v>5190</v>
      </c>
      <c r="B491" s="74" t="s">
        <v>675</v>
      </c>
      <c r="C491" s="75" t="s">
        <v>676</v>
      </c>
      <c r="D491" s="74" t="s">
        <v>2937</v>
      </c>
      <c r="E491" s="80" t="s">
        <v>959</v>
      </c>
      <c r="F491" s="79" t="s">
        <v>677</v>
      </c>
      <c r="G491" s="79" t="s">
        <v>3225</v>
      </c>
      <c r="H491" s="75" t="s">
        <v>671</v>
      </c>
      <c r="I491" s="79" t="s">
        <v>3225</v>
      </c>
      <c r="J491" s="11" t="str">
        <f t="shared" si="55"/>
        <v>IC.IV.052002</v>
      </c>
      <c r="K491" s="2" t="s">
        <v>11383</v>
      </c>
      <c r="L491" t="str">
        <f t="shared" si="56"/>
        <v>Dry</v>
      </c>
      <c r="M491" s="12" t="str">
        <f t="shared" si="57"/>
        <v>PI.IC.IV.052002.01</v>
      </c>
      <c r="N491" s="12"/>
      <c r="O491" s="12" t="str">
        <f t="shared" si="58"/>
        <v>PH.IC.IV.052002.01</v>
      </c>
      <c r="P491"/>
      <c r="Q491" s="12" t="str">
        <f t="shared" si="59"/>
        <v>CL.IC.IV.052002.01</v>
      </c>
      <c r="X491" s="78" t="s">
        <v>674</v>
      </c>
      <c r="Y491" s="78">
        <v>1114</v>
      </c>
    </row>
    <row r="492" spans="1:25" s="78" customFormat="1" ht="15">
      <c r="A492" s="79" t="s">
        <v>5190</v>
      </c>
      <c r="B492" s="74" t="s">
        <v>675</v>
      </c>
      <c r="C492" s="75" t="s">
        <v>676</v>
      </c>
      <c r="D492" s="74" t="s">
        <v>2937</v>
      </c>
      <c r="E492" s="80" t="s">
        <v>959</v>
      </c>
      <c r="F492" s="79" t="s">
        <v>677</v>
      </c>
      <c r="G492" s="79" t="s">
        <v>2806</v>
      </c>
      <c r="H492" s="75" t="s">
        <v>672</v>
      </c>
      <c r="I492" s="79" t="s">
        <v>2806</v>
      </c>
      <c r="J492" s="11" t="str">
        <f t="shared" si="55"/>
        <v>IC.IV.052003</v>
      </c>
      <c r="K492" s="2" t="s">
        <v>11383</v>
      </c>
      <c r="L492" t="str">
        <f t="shared" si="56"/>
        <v>Intact</v>
      </c>
      <c r="M492" s="12" t="str">
        <f t="shared" si="57"/>
        <v>PI.IC.IV.052003.01</v>
      </c>
      <c r="N492" s="12"/>
      <c r="O492" s="12" t="str">
        <f t="shared" si="58"/>
        <v>PH.IC.IV.052003.01</v>
      </c>
      <c r="P492"/>
      <c r="Q492" s="12" t="str">
        <f t="shared" si="59"/>
        <v>CL.IC.IV.052003.01</v>
      </c>
      <c r="X492" s="78" t="s">
        <v>674</v>
      </c>
      <c r="Y492" s="78">
        <v>1114</v>
      </c>
    </row>
    <row r="493" spans="1:25" s="78" customFormat="1" ht="15">
      <c r="A493" s="79" t="s">
        <v>5190</v>
      </c>
      <c r="B493" s="74" t="s">
        <v>675</v>
      </c>
      <c r="C493" s="75" t="s">
        <v>676</v>
      </c>
      <c r="D493" s="74" t="s">
        <v>2937</v>
      </c>
      <c r="E493" s="80" t="s">
        <v>959</v>
      </c>
      <c r="F493" s="79" t="s">
        <v>677</v>
      </c>
      <c r="G493" s="79" t="s">
        <v>957</v>
      </c>
      <c r="H493" s="75" t="s">
        <v>673</v>
      </c>
      <c r="I493" s="79" t="s">
        <v>957</v>
      </c>
      <c r="J493" s="11" t="str">
        <f t="shared" si="55"/>
        <v>IC.IV.052004</v>
      </c>
      <c r="K493" s="2" t="s">
        <v>11383</v>
      </c>
      <c r="L493" t="str">
        <f t="shared" si="56"/>
        <v>Stained</v>
      </c>
      <c r="M493" s="12" t="str">
        <f t="shared" si="57"/>
        <v>PI.IC.IV.052004.01</v>
      </c>
      <c r="N493" s="12"/>
      <c r="O493" s="12" t="str">
        <f t="shared" si="58"/>
        <v>PH.IC.IV.052004.01</v>
      </c>
      <c r="P493"/>
      <c r="Q493" s="12" t="str">
        <f t="shared" si="59"/>
        <v>CL.IC.IV.052004.01</v>
      </c>
      <c r="X493" s="78" t="s">
        <v>674</v>
      </c>
      <c r="Y493" s="78">
        <v>1114</v>
      </c>
    </row>
    <row r="494" spans="1:25" s="78" customFormat="1" ht="15">
      <c r="A494" s="79" t="s">
        <v>5190</v>
      </c>
      <c r="B494" s="74" t="s">
        <v>675</v>
      </c>
      <c r="C494" s="75" t="s">
        <v>676</v>
      </c>
      <c r="D494" s="74" t="s">
        <v>2937</v>
      </c>
      <c r="E494" s="80" t="s">
        <v>959</v>
      </c>
      <c r="F494" s="79" t="s">
        <v>677</v>
      </c>
      <c r="G494" s="79" t="s">
        <v>958</v>
      </c>
      <c r="H494" s="75" t="s">
        <v>815</v>
      </c>
      <c r="I494" s="79" t="s">
        <v>958</v>
      </c>
      <c r="J494" s="11" t="str">
        <f t="shared" si="55"/>
        <v>IC.IV.052005</v>
      </c>
      <c r="K494" s="2" t="s">
        <v>11383</v>
      </c>
      <c r="L494" t="str">
        <f t="shared" si="56"/>
        <v>Saturated</v>
      </c>
      <c r="M494" s="12" t="str">
        <f t="shared" si="57"/>
        <v>PI.IC.IV.052005.01</v>
      </c>
      <c r="N494" s="12"/>
      <c r="O494" s="12" t="str">
        <f t="shared" si="58"/>
        <v>PH.IC.IV.052005.01</v>
      </c>
      <c r="P494"/>
      <c r="Q494" s="12" t="str">
        <f t="shared" si="59"/>
        <v>CL.IC.IV.052005.01</v>
      </c>
      <c r="X494" s="78" t="s">
        <v>674</v>
      </c>
      <c r="Y494" s="78">
        <v>1114</v>
      </c>
    </row>
    <row r="495" spans="1:25" ht="15">
      <c r="A495" t="s">
        <v>5190</v>
      </c>
      <c r="B495" s="25" t="s">
        <v>5207</v>
      </c>
      <c r="C495" s="22" t="s">
        <v>6888</v>
      </c>
      <c r="D495" s="25" t="s">
        <v>5340</v>
      </c>
      <c r="E495" s="2" t="s">
        <v>11324</v>
      </c>
      <c r="F495" t="s">
        <v>5208</v>
      </c>
      <c r="G495" t="s">
        <v>5467</v>
      </c>
      <c r="H495" s="22" t="s">
        <v>1396</v>
      </c>
      <c r="I495" t="s">
        <v>1780</v>
      </c>
      <c r="J495" s="11" t="str">
        <f t="shared" si="55"/>
        <v>IC.IV.060101</v>
      </c>
      <c r="K495" s="2" t="s">
        <v>11324</v>
      </c>
      <c r="L495" t="str">
        <f t="shared" si="56"/>
        <v>Drsg Change Date</v>
      </c>
      <c r="M495" s="12" t="str">
        <f t="shared" si="57"/>
        <v>PI.IC.IV.060101.01</v>
      </c>
      <c r="N495" s="12"/>
      <c r="O495" s="12" t="str">
        <f t="shared" si="58"/>
        <v>PH.IC.IV.060101.01</v>
      </c>
      <c r="Q495" s="12" t="str">
        <f t="shared" si="59"/>
        <v>CL.IC.IV.060101.01</v>
      </c>
    </row>
    <row r="496" spans="1:25" ht="15">
      <c r="A496" t="s">
        <v>5190</v>
      </c>
      <c r="B496" s="25"/>
      <c r="C496" s="22" t="s">
        <v>6888</v>
      </c>
      <c r="D496" s="25" t="s">
        <v>5343</v>
      </c>
      <c r="E496" s="2" t="s">
        <v>1199</v>
      </c>
      <c r="F496" t="s">
        <v>5209</v>
      </c>
      <c r="G496" t="s">
        <v>5495</v>
      </c>
      <c r="H496" s="22" t="s">
        <v>1396</v>
      </c>
      <c r="I496" t="s">
        <v>5337</v>
      </c>
      <c r="J496" s="11" t="str">
        <f t="shared" si="55"/>
        <v>IC.IV.060201</v>
      </c>
      <c r="K496" s="2" t="s">
        <v>11324</v>
      </c>
      <c r="L496" t="str">
        <f t="shared" si="56"/>
        <v>Antimicrobial disk</v>
      </c>
      <c r="M496" s="12" t="str">
        <f t="shared" si="57"/>
        <v>PI.IC.IV.060201.01</v>
      </c>
      <c r="N496" s="12"/>
      <c r="O496" s="12" t="str">
        <f t="shared" si="58"/>
        <v>PH.IC.IV.060201.01</v>
      </c>
      <c r="Q496" s="12" t="str">
        <f t="shared" si="59"/>
        <v>CL.IC.IV.060201.01</v>
      </c>
    </row>
    <row r="497" spans="1:18" ht="15">
      <c r="A497" t="s">
        <v>5190</v>
      </c>
      <c r="B497" s="25"/>
      <c r="C497" s="22" t="s">
        <v>6888</v>
      </c>
      <c r="D497" s="25"/>
      <c r="E497" s="2" t="s">
        <v>1199</v>
      </c>
      <c r="F497" t="s">
        <v>5209</v>
      </c>
      <c r="G497" t="s">
        <v>1998</v>
      </c>
      <c r="H497" s="22" t="s">
        <v>1398</v>
      </c>
      <c r="I497" t="s">
        <v>5210</v>
      </c>
      <c r="J497" s="11" t="str">
        <f t="shared" si="55"/>
        <v>IC.IV.060202</v>
      </c>
      <c r="K497" s="2" t="s">
        <v>11324</v>
      </c>
      <c r="L497" t="str">
        <f t="shared" si="56"/>
        <v>Transparent</v>
      </c>
      <c r="M497" s="12" t="str">
        <f t="shared" si="57"/>
        <v>PI.IC.IV.060202.01</v>
      </c>
      <c r="N497" s="12"/>
      <c r="O497" s="12" t="str">
        <f t="shared" si="58"/>
        <v>PH.IC.IV.060202.01</v>
      </c>
      <c r="Q497" s="12" t="str">
        <f t="shared" si="59"/>
        <v>CL.IC.IV.060202.01</v>
      </c>
    </row>
    <row r="498" spans="1:18" ht="15">
      <c r="A498" t="s">
        <v>5190</v>
      </c>
      <c r="B498" s="25"/>
      <c r="C498" s="22" t="s">
        <v>6888</v>
      </c>
      <c r="D498" s="25"/>
      <c r="E498" s="2" t="s">
        <v>9391</v>
      </c>
      <c r="F498" t="s">
        <v>5209</v>
      </c>
      <c r="G498" t="s">
        <v>1825</v>
      </c>
      <c r="H498" s="22" t="s">
        <v>1400</v>
      </c>
      <c r="I498" t="s">
        <v>1825</v>
      </c>
      <c r="J498" s="11" t="str">
        <f t="shared" si="55"/>
        <v>IC.IV.060203</v>
      </c>
      <c r="K498" s="2" t="s">
        <v>11324</v>
      </c>
      <c r="L498" t="str">
        <f t="shared" si="56"/>
        <v>Gauze</v>
      </c>
      <c r="M498" s="12" t="str">
        <f t="shared" si="57"/>
        <v>PI.IC.IV.060203.01</v>
      </c>
      <c r="N498" s="12"/>
      <c r="O498" s="12" t="str">
        <f t="shared" si="58"/>
        <v>PH.IC.IV.060203.01</v>
      </c>
      <c r="Q498" s="12" t="str">
        <f t="shared" si="59"/>
        <v>CL.IC.IV.060203.01</v>
      </c>
    </row>
    <row r="499" spans="1:18" ht="15">
      <c r="A499" t="s">
        <v>5190</v>
      </c>
      <c r="B499" s="25"/>
      <c r="C499" s="22" t="s">
        <v>6888</v>
      </c>
      <c r="D499" s="25"/>
      <c r="E499" s="2" t="s">
        <v>9391</v>
      </c>
      <c r="F499" t="s">
        <v>5209</v>
      </c>
      <c r="G499" t="s">
        <v>1827</v>
      </c>
      <c r="H499" s="22" t="s">
        <v>1402</v>
      </c>
      <c r="I499" t="s">
        <v>1827</v>
      </c>
      <c r="J499" s="11" t="str">
        <f t="shared" si="55"/>
        <v>IC.IV.060204</v>
      </c>
      <c r="K499" s="2" t="s">
        <v>11324</v>
      </c>
      <c r="L499" t="str">
        <f t="shared" si="56"/>
        <v>Pressure</v>
      </c>
      <c r="M499" s="12" t="str">
        <f t="shared" si="57"/>
        <v>PI.IC.IV.060204.01</v>
      </c>
      <c r="N499" s="12"/>
      <c r="O499" s="12" t="str">
        <f t="shared" si="58"/>
        <v>PH.IC.IV.060204.01</v>
      </c>
      <c r="Q499" s="12" t="str">
        <f t="shared" si="59"/>
        <v>CL.IC.IV.060204.01</v>
      </c>
    </row>
    <row r="500" spans="1:18" ht="15">
      <c r="A500" t="s">
        <v>5190</v>
      </c>
      <c r="B500" s="25"/>
      <c r="C500" s="22" t="s">
        <v>6888</v>
      </c>
      <c r="D500" s="25"/>
      <c r="E500" s="2" t="s">
        <v>923</v>
      </c>
      <c r="F500" t="s">
        <v>5209</v>
      </c>
      <c r="G500" t="s">
        <v>5211</v>
      </c>
      <c r="H500" s="22" t="s">
        <v>1404</v>
      </c>
      <c r="I500" t="s">
        <v>930</v>
      </c>
      <c r="J500" s="11" t="str">
        <f t="shared" si="55"/>
        <v>IC.IV.060205</v>
      </c>
      <c r="K500" s="2" t="s">
        <v>1192</v>
      </c>
      <c r="L500" t="str">
        <f t="shared" si="56"/>
        <v>Other; specify</v>
      </c>
      <c r="M500" s="12" t="str">
        <f t="shared" si="57"/>
        <v>PI.IC.IV.060205.01</v>
      </c>
      <c r="N500" s="12"/>
      <c r="O500" s="12" t="str">
        <f t="shared" si="58"/>
        <v>PH.IC.IV.060205.01</v>
      </c>
      <c r="Q500" s="12" t="str">
        <f t="shared" si="59"/>
        <v>CL.IC.IV.060205.01</v>
      </c>
    </row>
    <row r="501" spans="1:18" ht="15">
      <c r="A501" t="s">
        <v>5190</v>
      </c>
      <c r="B501" s="25"/>
      <c r="C501" s="22" t="s">
        <v>6888</v>
      </c>
      <c r="D501" s="25" t="s">
        <v>5052</v>
      </c>
      <c r="E501" s="2" t="s">
        <v>1202</v>
      </c>
      <c r="F501" t="s">
        <v>5212</v>
      </c>
      <c r="G501" t="s">
        <v>5213</v>
      </c>
      <c r="H501" s="22" t="s">
        <v>1396</v>
      </c>
      <c r="I501" t="s">
        <v>1579</v>
      </c>
      <c r="J501" s="11" t="str">
        <f t="shared" si="55"/>
        <v>IC.IV.060301</v>
      </c>
      <c r="K501" s="2" t="s">
        <v>1192</v>
      </c>
      <c r="L501" t="str">
        <f t="shared" si="56"/>
        <v>Present on Admission</v>
      </c>
      <c r="M501" s="12" t="str">
        <f t="shared" si="57"/>
        <v>PI.IC.IV.060301.01</v>
      </c>
      <c r="N501" s="12"/>
      <c r="O501" s="12" t="str">
        <f t="shared" si="58"/>
        <v>PH.IC.IV.060301.01</v>
      </c>
      <c r="Q501" s="12" t="str">
        <f t="shared" si="59"/>
        <v>CL.IC.IV.060301.01</v>
      </c>
    </row>
    <row r="502" spans="1:18" ht="15">
      <c r="A502" t="s">
        <v>5190</v>
      </c>
      <c r="B502" s="25"/>
      <c r="C502" s="22" t="s">
        <v>6888</v>
      </c>
      <c r="D502" s="25"/>
      <c r="E502" s="2" t="s">
        <v>1202</v>
      </c>
      <c r="F502" t="s">
        <v>5212</v>
      </c>
      <c r="G502" t="s">
        <v>1580</v>
      </c>
      <c r="H502" s="22" t="s">
        <v>1398</v>
      </c>
      <c r="I502" t="s">
        <v>5214</v>
      </c>
      <c r="J502" s="11" t="str">
        <f t="shared" si="55"/>
        <v>IC.IV.060302</v>
      </c>
      <c r="K502" s="2" t="s">
        <v>1192</v>
      </c>
      <c r="L502" t="str">
        <f t="shared" si="56"/>
        <v>Inserted at this date/time</v>
      </c>
      <c r="M502" s="12" t="str">
        <f t="shared" si="57"/>
        <v>PI.IC.IV.060302.01</v>
      </c>
      <c r="N502" s="12"/>
      <c r="O502" s="12" t="str">
        <f t="shared" si="58"/>
        <v>PH.IC.IV.060302.01</v>
      </c>
      <c r="Q502" s="12" t="str">
        <f t="shared" si="59"/>
        <v>CL.IC.IV.060302.01</v>
      </c>
    </row>
    <row r="503" spans="1:18" ht="15">
      <c r="A503" t="s">
        <v>5190</v>
      </c>
      <c r="B503" s="25"/>
      <c r="C503" s="22" t="s">
        <v>6888</v>
      </c>
      <c r="D503" s="25"/>
      <c r="E503" s="2" t="s">
        <v>1202</v>
      </c>
      <c r="F503" t="s">
        <v>5212</v>
      </c>
      <c r="G503" t="s">
        <v>5054</v>
      </c>
      <c r="H503" s="22" t="s">
        <v>1400</v>
      </c>
      <c r="I503" t="s">
        <v>5055</v>
      </c>
      <c r="J503" s="11" t="str">
        <f t="shared" si="55"/>
        <v>IC.IV.060303</v>
      </c>
      <c r="K503" s="2" t="s">
        <v>1192</v>
      </c>
      <c r="L503" t="str">
        <f t="shared" si="56"/>
        <v>Declotted</v>
      </c>
      <c r="M503" s="12" t="str">
        <f t="shared" si="57"/>
        <v>PI.IC.IV.060303.01</v>
      </c>
      <c r="N503" s="12"/>
      <c r="O503" s="12" t="str">
        <f t="shared" si="58"/>
        <v>PH.IC.IV.060303.01</v>
      </c>
      <c r="Q503" s="12" t="str">
        <f t="shared" si="59"/>
        <v>CL.IC.IV.060303.01</v>
      </c>
    </row>
    <row r="504" spans="1:18" ht="15">
      <c r="A504" t="s">
        <v>5190</v>
      </c>
      <c r="B504" s="25"/>
      <c r="C504" s="22" t="s">
        <v>6888</v>
      </c>
      <c r="D504" s="25"/>
      <c r="E504" s="2" t="s">
        <v>9640</v>
      </c>
      <c r="F504" t="s">
        <v>5212</v>
      </c>
      <c r="G504" t="s">
        <v>1582</v>
      </c>
      <c r="H504" s="22" t="s">
        <v>1402</v>
      </c>
      <c r="I504" t="s">
        <v>1583</v>
      </c>
      <c r="J504" s="11" t="str">
        <f t="shared" si="55"/>
        <v>IC.IV.060304</v>
      </c>
      <c r="K504" s="2" t="s">
        <v>11324</v>
      </c>
      <c r="L504" t="str">
        <f t="shared" si="56"/>
        <v>Discontinue</v>
      </c>
      <c r="M504" s="12" t="str">
        <f t="shared" si="57"/>
        <v>PI.IC.IV.060304.01</v>
      </c>
      <c r="N504" s="12"/>
      <c r="O504" s="12" t="str">
        <f t="shared" si="58"/>
        <v>PH.IC.IV.060304.01</v>
      </c>
      <c r="Q504" s="12" t="str">
        <f t="shared" si="59"/>
        <v>CL.IC.IV.060304.01</v>
      </c>
    </row>
    <row r="505" spans="1:18" ht="15">
      <c r="A505" t="s">
        <v>5190</v>
      </c>
      <c r="B505" s="25"/>
      <c r="C505" s="22" t="s">
        <v>6888</v>
      </c>
      <c r="D505" s="25"/>
      <c r="E505" s="2" t="s">
        <v>9640</v>
      </c>
      <c r="F505" t="s">
        <v>5212</v>
      </c>
      <c r="G505" t="s">
        <v>1756</v>
      </c>
      <c r="H505" s="22" t="s">
        <v>1404</v>
      </c>
      <c r="I505" t="s">
        <v>5048</v>
      </c>
      <c r="J505" s="11" t="str">
        <f t="shared" si="55"/>
        <v>IC.IV.060305</v>
      </c>
      <c r="K505" s="2" t="s">
        <v>11324</v>
      </c>
      <c r="L505" t="str">
        <f t="shared" si="56"/>
        <v>Change over wire</v>
      </c>
      <c r="M505" s="12" t="str">
        <f t="shared" si="57"/>
        <v>PI.IC.IV.060305.01</v>
      </c>
      <c r="N505" s="12"/>
      <c r="O505" s="12" t="str">
        <f t="shared" si="58"/>
        <v>PH.IC.IV.060305.01</v>
      </c>
      <c r="Q505" s="12" t="str">
        <f t="shared" si="59"/>
        <v>CL.IC.IV.060305.01</v>
      </c>
    </row>
    <row r="506" spans="1:18" ht="15">
      <c r="A506" t="s">
        <v>5190</v>
      </c>
      <c r="B506" s="25"/>
      <c r="C506" s="22" t="s">
        <v>6888</v>
      </c>
      <c r="D506" s="25" t="s">
        <v>11134</v>
      </c>
      <c r="E506" s="2" t="s">
        <v>9640</v>
      </c>
      <c r="F506" t="s">
        <v>5212</v>
      </c>
      <c r="G506" t="s">
        <v>1926</v>
      </c>
      <c r="H506" s="22" t="s">
        <v>6888</v>
      </c>
      <c r="I506" t="s">
        <v>1927</v>
      </c>
      <c r="J506" s="11" t="str">
        <f t="shared" si="55"/>
        <v>IC.IV.060306</v>
      </c>
      <c r="K506" s="2" t="s">
        <v>11324</v>
      </c>
      <c r="L506" t="str">
        <f t="shared" si="56"/>
        <v>Tip sent for C&amp;S</v>
      </c>
      <c r="M506" s="12" t="str">
        <f t="shared" si="57"/>
        <v>PI.IC.IV.060306.01</v>
      </c>
      <c r="N506" s="12"/>
      <c r="O506" s="12" t="str">
        <f t="shared" si="58"/>
        <v>PH.IC.IV.060306.01</v>
      </c>
      <c r="Q506" s="12" t="str">
        <f t="shared" si="59"/>
        <v>CL.IC.IV.060306.01</v>
      </c>
      <c r="R506" t="s">
        <v>9277</v>
      </c>
    </row>
    <row r="507" spans="1:18" ht="15">
      <c r="A507" t="s">
        <v>5190</v>
      </c>
      <c r="B507" s="25"/>
      <c r="C507" s="22" t="s">
        <v>6888</v>
      </c>
      <c r="D507" s="25"/>
      <c r="E507" s="2" t="s">
        <v>946</v>
      </c>
      <c r="F507" t="s">
        <v>5212</v>
      </c>
      <c r="G507" t="s">
        <v>5056</v>
      </c>
      <c r="H507" s="22" t="s">
        <v>7284</v>
      </c>
      <c r="I507" t="s">
        <v>5057</v>
      </c>
      <c r="J507" s="11" t="str">
        <f t="shared" si="55"/>
        <v>IC.IV.060307</v>
      </c>
      <c r="K507" s="2" t="s">
        <v>11324</v>
      </c>
      <c r="L507" t="str">
        <f t="shared" si="56"/>
        <v>Insertion attempts number: specify</v>
      </c>
      <c r="M507" s="12" t="str">
        <f t="shared" si="57"/>
        <v>PI.IC.IV.060307.01</v>
      </c>
      <c r="N507" s="12"/>
      <c r="O507" s="12" t="str">
        <f t="shared" si="58"/>
        <v>PH.IC.IV.060307.01</v>
      </c>
      <c r="Q507" s="12" t="str">
        <f t="shared" si="59"/>
        <v>CL.IC.IV.060307.01</v>
      </c>
      <c r="R507" t="s">
        <v>9277</v>
      </c>
    </row>
    <row r="508" spans="1:18" ht="15">
      <c r="A508" t="s">
        <v>5190</v>
      </c>
      <c r="B508" s="25"/>
      <c r="C508" s="22" t="s">
        <v>6888</v>
      </c>
      <c r="D508" s="25"/>
      <c r="E508" s="2" t="s">
        <v>946</v>
      </c>
      <c r="F508" t="s">
        <v>5212</v>
      </c>
      <c r="G508" t="s">
        <v>5215</v>
      </c>
      <c r="H508" s="22" t="s">
        <v>10093</v>
      </c>
      <c r="I508" t="s">
        <v>4071</v>
      </c>
      <c r="J508" s="11" t="str">
        <f t="shared" si="55"/>
        <v>IC.IV.060308</v>
      </c>
      <c r="K508" s="2" t="s">
        <v>11324</v>
      </c>
      <c r="L508" t="str">
        <f t="shared" si="56"/>
        <v>Discontinued due to blood infection</v>
      </c>
      <c r="M508" s="12" t="str">
        <f t="shared" si="57"/>
        <v>PI.IC.IV.060308.01</v>
      </c>
      <c r="N508" s="12"/>
      <c r="O508" s="12" t="str">
        <f t="shared" si="58"/>
        <v>PH.IC.IV.060308.01</v>
      </c>
      <c r="Q508" s="12" t="str">
        <f t="shared" si="59"/>
        <v>CL.IC.IV.060308.01</v>
      </c>
      <c r="R508" t="s">
        <v>9277</v>
      </c>
    </row>
    <row r="509" spans="1:18" ht="15">
      <c r="A509" t="s">
        <v>5190</v>
      </c>
      <c r="B509" s="25"/>
      <c r="C509" s="22" t="s">
        <v>6888</v>
      </c>
      <c r="D509" s="25" t="s">
        <v>5134</v>
      </c>
      <c r="E509" s="22" t="s">
        <v>948</v>
      </c>
      <c r="F509" t="s">
        <v>5216</v>
      </c>
      <c r="G509" t="s">
        <v>3383</v>
      </c>
      <c r="H509" s="22" t="s">
        <v>1396</v>
      </c>
      <c r="I509" t="s">
        <v>3383</v>
      </c>
      <c r="J509" s="11" t="str">
        <f t="shared" si="55"/>
        <v>IC.IV.060401</v>
      </c>
      <c r="K509" s="2" t="s">
        <v>11324</v>
      </c>
      <c r="L509" t="str">
        <f t="shared" si="56"/>
        <v>Done</v>
      </c>
      <c r="M509" s="12" t="str">
        <f t="shared" si="57"/>
        <v>PI.IC.IV.060401.01</v>
      </c>
      <c r="N509" s="12"/>
      <c r="O509" s="12" t="str">
        <f t="shared" si="58"/>
        <v>PH.IC.IV.060401.01</v>
      </c>
      <c r="Q509" s="12" t="str">
        <f t="shared" si="59"/>
        <v>CL.IC.IV.060401.01</v>
      </c>
    </row>
    <row r="510" spans="1:18" ht="15">
      <c r="A510" t="s">
        <v>5190</v>
      </c>
      <c r="B510" s="25"/>
      <c r="C510" s="22" t="s">
        <v>6888</v>
      </c>
      <c r="D510" s="25"/>
      <c r="E510" s="22" t="s">
        <v>7070</v>
      </c>
      <c r="F510" t="s">
        <v>5216</v>
      </c>
      <c r="G510" t="s">
        <v>5060</v>
      </c>
      <c r="H510" s="22" t="s">
        <v>1398</v>
      </c>
      <c r="I510" t="s">
        <v>5060</v>
      </c>
      <c r="J510" s="11" t="str">
        <f t="shared" si="55"/>
        <v>IC.IV.060402</v>
      </c>
      <c r="K510" s="2" t="s">
        <v>11324</v>
      </c>
      <c r="L510" t="str">
        <f t="shared" si="56"/>
        <v>Not done</v>
      </c>
      <c r="M510" s="12" t="str">
        <f t="shared" si="57"/>
        <v>PI.IC.IV.060402.01</v>
      </c>
      <c r="N510" s="12"/>
      <c r="O510" s="12" t="str">
        <f t="shared" si="58"/>
        <v>PH.IC.IV.060402.01</v>
      </c>
      <c r="Q510" s="12" t="str">
        <f t="shared" si="59"/>
        <v>CL.IC.IV.060402.01</v>
      </c>
    </row>
    <row r="511" spans="1:18" ht="15">
      <c r="A511" t="s">
        <v>5190</v>
      </c>
      <c r="B511" s="25"/>
      <c r="C511" s="22" t="s">
        <v>6888</v>
      </c>
      <c r="D511" s="25"/>
      <c r="E511" s="22" t="s">
        <v>7070</v>
      </c>
      <c r="F511" t="s">
        <v>5216</v>
      </c>
      <c r="G511" t="s">
        <v>198</v>
      </c>
      <c r="H511" s="22" t="s">
        <v>1400</v>
      </c>
      <c r="I511" t="s">
        <v>4742</v>
      </c>
      <c r="J511" s="11" t="str">
        <f t="shared" si="55"/>
        <v>IC.IV.060403</v>
      </c>
      <c r="K511" s="2" t="s">
        <v>11324</v>
      </c>
      <c r="L511" t="str">
        <f t="shared" si="56"/>
        <v>Continuous pressure bag</v>
      </c>
      <c r="M511" s="12" t="str">
        <f t="shared" si="57"/>
        <v>PI.IC.IV.060403.01</v>
      </c>
      <c r="N511" s="12"/>
      <c r="O511" s="12" t="str">
        <f t="shared" si="58"/>
        <v>PH.IC.IV.060403.01</v>
      </c>
      <c r="Q511" s="12" t="str">
        <f t="shared" si="59"/>
        <v>CL.IC.IV.060403.01</v>
      </c>
    </row>
    <row r="512" spans="1:18" ht="15">
      <c r="A512" t="s">
        <v>5190</v>
      </c>
      <c r="B512" s="25"/>
      <c r="C512" s="22" t="s">
        <v>6888</v>
      </c>
      <c r="D512" s="25"/>
      <c r="E512" s="22" t="s">
        <v>7070</v>
      </c>
      <c r="F512" t="s">
        <v>5216</v>
      </c>
      <c r="G512" t="s">
        <v>5061</v>
      </c>
      <c r="H512" s="22" t="s">
        <v>1402</v>
      </c>
      <c r="I512" t="s">
        <v>5062</v>
      </c>
      <c r="J512" s="11" t="str">
        <f t="shared" si="55"/>
        <v>IC.IV.060404</v>
      </c>
      <c r="K512" s="2" t="s">
        <v>11324</v>
      </c>
      <c r="L512" t="str">
        <f t="shared" si="56"/>
        <v>Saline locked</v>
      </c>
      <c r="M512" s="12" t="str">
        <f t="shared" si="57"/>
        <v>PI.IC.IV.060404.01</v>
      </c>
      <c r="N512" s="12"/>
      <c r="O512" s="12" t="str">
        <f t="shared" si="58"/>
        <v>PH.IC.IV.060404.01</v>
      </c>
      <c r="Q512" s="12" t="str">
        <f t="shared" si="59"/>
        <v>CL.IC.IV.060404.01</v>
      </c>
    </row>
    <row r="513" spans="1:18" ht="15">
      <c r="A513" t="s">
        <v>5190</v>
      </c>
      <c r="B513" s="25"/>
      <c r="C513" s="22" t="s">
        <v>6888</v>
      </c>
      <c r="D513" s="25"/>
      <c r="E513" s="22" t="s">
        <v>7070</v>
      </c>
      <c r="F513" t="s">
        <v>5216</v>
      </c>
      <c r="G513" t="s">
        <v>5063</v>
      </c>
      <c r="H513" s="22" t="s">
        <v>1404</v>
      </c>
      <c r="I513" t="s">
        <v>5064</v>
      </c>
      <c r="J513" s="11" t="str">
        <f t="shared" si="55"/>
        <v>IC.IV.060405</v>
      </c>
      <c r="K513" s="2" t="s">
        <v>11324</v>
      </c>
      <c r="L513" t="str">
        <f t="shared" si="56"/>
        <v>Citrate locked</v>
      </c>
      <c r="M513" s="12" t="str">
        <f t="shared" si="57"/>
        <v>PI.IC.IV.060405.01</v>
      </c>
      <c r="N513" s="12"/>
      <c r="O513" s="12" t="str">
        <f t="shared" si="58"/>
        <v>PH.IC.IV.060405.01</v>
      </c>
      <c r="Q513" s="12" t="str">
        <f t="shared" si="59"/>
        <v>CL.IC.IV.060405.01</v>
      </c>
    </row>
    <row r="514" spans="1:18" ht="15">
      <c r="A514" t="s">
        <v>5190</v>
      </c>
      <c r="B514" s="25"/>
      <c r="C514" s="22" t="s">
        <v>6888</v>
      </c>
      <c r="D514" s="25"/>
      <c r="E514" s="22" t="s">
        <v>7070</v>
      </c>
      <c r="F514" t="s">
        <v>5216</v>
      </c>
      <c r="G514" t="s">
        <v>5065</v>
      </c>
      <c r="H514" s="22" t="s">
        <v>1406</v>
      </c>
      <c r="I514" t="s">
        <v>5066</v>
      </c>
      <c r="J514" s="11" t="str">
        <f t="shared" si="55"/>
        <v>IC.IV.060406</v>
      </c>
      <c r="K514" s="2" t="s">
        <v>11324</v>
      </c>
      <c r="L514" t="str">
        <f t="shared" si="56"/>
        <v>Heparin locked</v>
      </c>
      <c r="M514" s="12" t="str">
        <f t="shared" si="57"/>
        <v>PI.IC.IV.060406.01</v>
      </c>
      <c r="N514" s="12"/>
      <c r="O514" s="12" t="str">
        <f t="shared" si="58"/>
        <v>PH.IC.IV.060406.01</v>
      </c>
      <c r="Q514" s="12" t="str">
        <f t="shared" si="59"/>
        <v>CL.IC.IV.060406.01</v>
      </c>
    </row>
    <row r="515" spans="1:18" ht="15">
      <c r="A515" t="s">
        <v>5190</v>
      </c>
      <c r="B515" s="25"/>
      <c r="C515" s="22" t="s">
        <v>6888</v>
      </c>
      <c r="D515" s="25"/>
      <c r="E515" s="22" t="s">
        <v>7070</v>
      </c>
      <c r="F515" t="s">
        <v>5216</v>
      </c>
      <c r="G515" t="s">
        <v>2971</v>
      </c>
      <c r="H515" s="22" t="s">
        <v>1419</v>
      </c>
      <c r="I515" t="s">
        <v>930</v>
      </c>
      <c r="J515" s="11" t="str">
        <f t="shared" si="55"/>
        <v>IC.IV.060407</v>
      </c>
      <c r="K515" s="2" t="s">
        <v>11324</v>
      </c>
      <c r="L515" t="str">
        <f t="shared" si="56"/>
        <v>Other: specify</v>
      </c>
      <c r="M515" s="12" t="str">
        <f t="shared" si="57"/>
        <v>PI.IC.IV.060407.01</v>
      </c>
      <c r="N515" s="12"/>
      <c r="O515" s="12" t="str">
        <f t="shared" si="58"/>
        <v>PH.IC.IV.060407.01</v>
      </c>
      <c r="Q515" s="12" t="str">
        <f t="shared" si="59"/>
        <v>CL.IC.IV.060407.01</v>
      </c>
    </row>
    <row r="516" spans="1:18" ht="15">
      <c r="A516" t="s">
        <v>5190</v>
      </c>
      <c r="B516" s="25"/>
      <c r="C516" s="22" t="s">
        <v>6888</v>
      </c>
      <c r="D516" s="25" t="s">
        <v>5981</v>
      </c>
      <c r="E516" s="22" t="s">
        <v>7071</v>
      </c>
      <c r="F516" t="s">
        <v>5217</v>
      </c>
      <c r="G516" t="s">
        <v>5068</v>
      </c>
      <c r="H516" s="22" t="s">
        <v>1396</v>
      </c>
      <c r="I516" t="s">
        <v>5069</v>
      </c>
      <c r="J516" s="11" t="str">
        <f t="shared" si="55"/>
        <v>IC.IV.060501</v>
      </c>
      <c r="K516" s="2" t="s">
        <v>11324</v>
      </c>
      <c r="L516" t="str">
        <f t="shared" si="56"/>
        <v>Subclavian, right</v>
      </c>
      <c r="M516" s="12" t="str">
        <f t="shared" si="57"/>
        <v>PI.IC.IV.060501.01</v>
      </c>
      <c r="N516" s="12"/>
      <c r="O516" s="12" t="str">
        <f t="shared" si="58"/>
        <v>PH.IC.IV.060501.01</v>
      </c>
      <c r="Q516" s="12" t="str">
        <f t="shared" si="59"/>
        <v>CL.IC.IV.060501.01</v>
      </c>
    </row>
    <row r="517" spans="1:18" ht="15">
      <c r="A517" t="s">
        <v>5190</v>
      </c>
      <c r="B517" s="25"/>
      <c r="C517" s="22" t="s">
        <v>6888</v>
      </c>
      <c r="D517" s="25" t="s">
        <v>11134</v>
      </c>
      <c r="E517" s="22" t="s">
        <v>7071</v>
      </c>
      <c r="F517" t="s">
        <v>5217</v>
      </c>
      <c r="G517" t="s">
        <v>5070</v>
      </c>
      <c r="H517" s="22" t="s">
        <v>1398</v>
      </c>
      <c r="I517" t="s">
        <v>5071</v>
      </c>
      <c r="J517" s="11" t="str">
        <f t="shared" si="55"/>
        <v>IC.IV.060502</v>
      </c>
      <c r="K517" s="2" t="s">
        <v>11324</v>
      </c>
      <c r="L517" t="str">
        <f t="shared" si="56"/>
        <v>Subclavian, left</v>
      </c>
      <c r="M517" s="12" t="str">
        <f t="shared" si="57"/>
        <v>PI.IC.IV.060502.01</v>
      </c>
      <c r="N517" s="12"/>
      <c r="O517" s="12" t="str">
        <f t="shared" si="58"/>
        <v>PH.IC.IV.060502.01</v>
      </c>
      <c r="Q517" s="12" t="str">
        <f t="shared" si="59"/>
        <v>CL.IC.IV.060502.01</v>
      </c>
    </row>
    <row r="518" spans="1:18" ht="15">
      <c r="A518" t="s">
        <v>5190</v>
      </c>
      <c r="B518" s="25"/>
      <c r="C518" s="22" t="s">
        <v>6888</v>
      </c>
      <c r="D518" s="25"/>
      <c r="E518" s="22" t="s">
        <v>7071</v>
      </c>
      <c r="F518" t="s">
        <v>5217</v>
      </c>
      <c r="G518" t="s">
        <v>5072</v>
      </c>
      <c r="H518" s="22" t="s">
        <v>9640</v>
      </c>
      <c r="I518" t="s">
        <v>5073</v>
      </c>
      <c r="J518" s="11" t="str">
        <f t="shared" si="55"/>
        <v>IC.IV.060503</v>
      </c>
      <c r="K518" s="2" t="s">
        <v>11324</v>
      </c>
      <c r="L518" t="str">
        <f t="shared" si="56"/>
        <v>Internal jugular, right</v>
      </c>
      <c r="M518" s="12" t="str">
        <f t="shared" si="57"/>
        <v>PI.IC.IV.060503.01</v>
      </c>
      <c r="N518" s="12"/>
      <c r="O518" s="12" t="str">
        <f t="shared" si="58"/>
        <v>PH.IC.IV.060503.01</v>
      </c>
      <c r="Q518" s="12" t="str">
        <f t="shared" si="59"/>
        <v>CL.IC.IV.060503.01</v>
      </c>
      <c r="R518" t="s">
        <v>9277</v>
      </c>
    </row>
    <row r="519" spans="1:18" ht="15">
      <c r="A519" t="s">
        <v>5190</v>
      </c>
      <c r="B519" s="25"/>
      <c r="C519" s="22" t="s">
        <v>6888</v>
      </c>
      <c r="D519" s="25" t="s">
        <v>11134</v>
      </c>
      <c r="E519" s="22" t="s">
        <v>7071</v>
      </c>
      <c r="F519" t="s">
        <v>5217</v>
      </c>
      <c r="G519" t="s">
        <v>5074</v>
      </c>
      <c r="H519" s="22" t="s">
        <v>948</v>
      </c>
      <c r="I519" t="s">
        <v>5075</v>
      </c>
      <c r="J519" s="11" t="str">
        <f t="shared" si="55"/>
        <v>IC.IV.060504</v>
      </c>
      <c r="K519" s="2" t="s">
        <v>11324</v>
      </c>
      <c r="L519" t="str">
        <f t="shared" si="56"/>
        <v>Internal jugular, left</v>
      </c>
      <c r="M519" s="12" t="str">
        <f t="shared" si="57"/>
        <v>PI.IC.IV.060504.01</v>
      </c>
      <c r="N519" s="12"/>
      <c r="O519" s="12" t="str">
        <f t="shared" si="58"/>
        <v>PH.IC.IV.060504.01</v>
      </c>
      <c r="Q519" s="12" t="str">
        <f t="shared" si="59"/>
        <v>CL.IC.IV.060504.01</v>
      </c>
      <c r="R519" t="s">
        <v>9277</v>
      </c>
    </row>
    <row r="520" spans="1:18" ht="15">
      <c r="A520" t="s">
        <v>5190</v>
      </c>
      <c r="B520" s="25"/>
      <c r="C520" s="22" t="s">
        <v>6888</v>
      </c>
      <c r="D520" s="25"/>
      <c r="E520" s="22" t="s">
        <v>7071</v>
      </c>
      <c r="F520" t="s">
        <v>5217</v>
      </c>
      <c r="G520" t="s">
        <v>5076</v>
      </c>
      <c r="H520" s="22" t="s">
        <v>7071</v>
      </c>
      <c r="I520" t="s">
        <v>5077</v>
      </c>
      <c r="J520" s="11" t="str">
        <f t="shared" si="55"/>
        <v>IC.IV.060505</v>
      </c>
      <c r="K520" s="2" t="s">
        <v>11324</v>
      </c>
      <c r="L520" t="str">
        <f t="shared" si="56"/>
        <v>External jugular, right</v>
      </c>
      <c r="M520" s="12" t="str">
        <f t="shared" si="57"/>
        <v>PI.IC.IV.060505.01</v>
      </c>
      <c r="N520" s="12"/>
      <c r="O520" s="12" t="str">
        <f t="shared" si="58"/>
        <v>PH.IC.IV.060505.01</v>
      </c>
      <c r="Q520" s="12" t="str">
        <f t="shared" si="59"/>
        <v>CL.IC.IV.060505.01</v>
      </c>
      <c r="R520" t="s">
        <v>9277</v>
      </c>
    </row>
    <row r="521" spans="1:18" ht="15">
      <c r="A521" t="s">
        <v>5190</v>
      </c>
      <c r="B521" s="25"/>
      <c r="C521" s="22" t="s">
        <v>6888</v>
      </c>
      <c r="D521" s="25"/>
      <c r="E521" s="22" t="s">
        <v>7071</v>
      </c>
      <c r="F521" t="s">
        <v>5217</v>
      </c>
      <c r="G521" t="s">
        <v>5078</v>
      </c>
      <c r="H521" s="22" t="s">
        <v>6888</v>
      </c>
      <c r="I521" t="s">
        <v>5226</v>
      </c>
      <c r="J521" s="11" t="str">
        <f t="shared" si="55"/>
        <v>IC.IV.060506</v>
      </c>
      <c r="K521" s="2" t="s">
        <v>11324</v>
      </c>
      <c r="L521" t="str">
        <f t="shared" si="56"/>
        <v>External jugular, left</v>
      </c>
      <c r="M521" s="12" t="str">
        <f t="shared" si="57"/>
        <v>PI.IC.IV.060506.01</v>
      </c>
      <c r="N521" s="12"/>
      <c r="O521" s="12" t="str">
        <f t="shared" si="58"/>
        <v>PH.IC.IV.060506.01</v>
      </c>
      <c r="Q521" s="12" t="str">
        <f t="shared" si="59"/>
        <v>CL.IC.IV.060506.01</v>
      </c>
      <c r="R521" t="s">
        <v>9277</v>
      </c>
    </row>
    <row r="522" spans="1:18" ht="15">
      <c r="A522" t="s">
        <v>5190</v>
      </c>
      <c r="B522" s="25"/>
      <c r="C522" s="22" t="s">
        <v>6888</v>
      </c>
      <c r="D522" s="25"/>
      <c r="E522" s="22" t="s">
        <v>7071</v>
      </c>
      <c r="F522" t="s">
        <v>5217</v>
      </c>
      <c r="G522" t="s">
        <v>5080</v>
      </c>
      <c r="H522" s="22" t="s">
        <v>7284</v>
      </c>
      <c r="I522" t="s">
        <v>5422</v>
      </c>
      <c r="J522" s="11" t="str">
        <f t="shared" si="55"/>
        <v>IC.IV.060507</v>
      </c>
      <c r="K522" s="2" t="s">
        <v>11324</v>
      </c>
      <c r="L522" t="str">
        <f t="shared" si="56"/>
        <v>Femoral, right</v>
      </c>
      <c r="M522" s="12" t="str">
        <f t="shared" si="57"/>
        <v>PI.IC.IV.060507.01</v>
      </c>
      <c r="N522" s="12"/>
      <c r="O522" s="12" t="str">
        <f t="shared" si="58"/>
        <v>PH.IC.IV.060507.01</v>
      </c>
      <c r="Q522" s="12" t="str">
        <f t="shared" si="59"/>
        <v>CL.IC.IV.060507.01</v>
      </c>
      <c r="R522" t="s">
        <v>9277</v>
      </c>
    </row>
    <row r="523" spans="1:18" ht="15">
      <c r="A523" t="s">
        <v>5190</v>
      </c>
      <c r="B523" s="25"/>
      <c r="C523" s="22" t="s">
        <v>6888</v>
      </c>
      <c r="D523" s="25"/>
      <c r="E523" s="22" t="s">
        <v>7071</v>
      </c>
      <c r="F523" t="s">
        <v>5217</v>
      </c>
      <c r="G523" t="s">
        <v>4988</v>
      </c>
      <c r="H523" s="22" t="s">
        <v>10093</v>
      </c>
      <c r="I523" t="s">
        <v>5424</v>
      </c>
      <c r="J523" s="11" t="str">
        <f t="shared" si="55"/>
        <v>IC.IV.060508</v>
      </c>
      <c r="K523" s="2" t="s">
        <v>11324</v>
      </c>
      <c r="L523" t="str">
        <f t="shared" si="56"/>
        <v>Femoral, left</v>
      </c>
      <c r="M523" s="12" t="str">
        <f t="shared" si="57"/>
        <v>PI.IC.IV.060508.01</v>
      </c>
      <c r="N523" s="12"/>
      <c r="O523" s="12" t="str">
        <f t="shared" si="58"/>
        <v>PH.IC.IV.060508.01</v>
      </c>
      <c r="Q523" s="12" t="str">
        <f t="shared" si="59"/>
        <v>CL.IC.IV.060508.01</v>
      </c>
      <c r="R523" t="s">
        <v>9277</v>
      </c>
    </row>
    <row r="524" spans="1:18" ht="15">
      <c r="A524" t="s">
        <v>5190</v>
      </c>
      <c r="B524" s="25"/>
      <c r="C524" s="22" t="s">
        <v>6888</v>
      </c>
      <c r="D524" s="25" t="s">
        <v>11134</v>
      </c>
      <c r="E524" s="22" t="s">
        <v>7071</v>
      </c>
      <c r="F524" t="s">
        <v>5217</v>
      </c>
      <c r="G524" t="s">
        <v>5425</v>
      </c>
      <c r="H524" s="22" t="s">
        <v>10095</v>
      </c>
      <c r="I524" t="s">
        <v>5270</v>
      </c>
      <c r="J524" s="11" t="str">
        <f t="shared" si="55"/>
        <v>IC.IV.060509</v>
      </c>
      <c r="K524" s="2" t="s">
        <v>11324</v>
      </c>
      <c r="L524" t="str">
        <f t="shared" si="56"/>
        <v>Brachial, right</v>
      </c>
      <c r="M524" s="12" t="str">
        <f t="shared" si="57"/>
        <v>PI.IC.IV.060509.01</v>
      </c>
      <c r="N524" s="12"/>
      <c r="O524" s="12" t="str">
        <f t="shared" si="58"/>
        <v>PH.IC.IV.060509.01</v>
      </c>
      <c r="Q524" s="12" t="str">
        <f t="shared" si="59"/>
        <v>CL.IC.IV.060509.01</v>
      </c>
      <c r="R524" t="s">
        <v>9277</v>
      </c>
    </row>
    <row r="525" spans="1:18" ht="15">
      <c r="A525" t="s">
        <v>5190</v>
      </c>
      <c r="B525" s="25"/>
      <c r="C525" s="22" t="s">
        <v>6888</v>
      </c>
      <c r="D525" s="25"/>
      <c r="E525" s="22" t="s">
        <v>7071</v>
      </c>
      <c r="F525" t="s">
        <v>5217</v>
      </c>
      <c r="G525" t="s">
        <v>5128</v>
      </c>
      <c r="H525" s="22" t="s">
        <v>10905</v>
      </c>
      <c r="I525" t="s">
        <v>5129</v>
      </c>
      <c r="J525" s="11" t="str">
        <f t="shared" si="55"/>
        <v>IC.IV.060510</v>
      </c>
      <c r="K525" s="2" t="s">
        <v>11324</v>
      </c>
      <c r="L525" t="str">
        <f t="shared" si="56"/>
        <v>Brachial, left</v>
      </c>
      <c r="M525" s="12" t="str">
        <f t="shared" si="57"/>
        <v>PI.IC.IV.060510.01</v>
      </c>
      <c r="N525" s="12"/>
      <c r="O525" s="12" t="str">
        <f t="shared" si="58"/>
        <v>PH.IC.IV.060510.01</v>
      </c>
      <c r="Q525" s="12" t="str">
        <f t="shared" si="59"/>
        <v>CL.IC.IV.060510.01</v>
      </c>
      <c r="R525" t="s">
        <v>9277</v>
      </c>
    </row>
    <row r="526" spans="1:18" ht="15">
      <c r="A526" t="s">
        <v>5190</v>
      </c>
      <c r="B526" s="25"/>
      <c r="C526" s="22" t="s">
        <v>6888</v>
      </c>
      <c r="D526" s="25"/>
      <c r="E526" s="22" t="s">
        <v>7071</v>
      </c>
      <c r="F526" t="s">
        <v>5217</v>
      </c>
      <c r="G526" t="s">
        <v>4916</v>
      </c>
      <c r="H526" s="22" t="s">
        <v>8048</v>
      </c>
      <c r="I526" t="s">
        <v>4917</v>
      </c>
      <c r="J526" s="11" t="str">
        <f t="shared" si="55"/>
        <v>IC.IV.060511</v>
      </c>
      <c r="K526" s="2" t="s">
        <v>11324</v>
      </c>
      <c r="L526" t="str">
        <f t="shared" si="56"/>
        <v>Cephalic, right</v>
      </c>
      <c r="M526" s="12" t="str">
        <f t="shared" si="57"/>
        <v>PI.IC.IV.060511.01</v>
      </c>
      <c r="N526" s="12"/>
      <c r="O526" s="12" t="str">
        <f t="shared" si="58"/>
        <v>PH.IC.IV.060511.01</v>
      </c>
      <c r="Q526" s="12" t="str">
        <f t="shared" si="59"/>
        <v>CL.IC.IV.060511.01</v>
      </c>
      <c r="R526" t="s">
        <v>9277</v>
      </c>
    </row>
    <row r="527" spans="1:18" ht="15">
      <c r="A527" t="s">
        <v>5190</v>
      </c>
      <c r="B527" s="25"/>
      <c r="C527" s="22" t="s">
        <v>6888</v>
      </c>
      <c r="D527" s="25"/>
      <c r="E527" s="22" t="s">
        <v>7071</v>
      </c>
      <c r="F527" t="s">
        <v>5217</v>
      </c>
      <c r="G527" t="s">
        <v>4918</v>
      </c>
      <c r="H527" s="22" t="s">
        <v>11023</v>
      </c>
      <c r="I527" t="s">
        <v>5218</v>
      </c>
      <c r="J527" s="11" t="str">
        <f t="shared" si="55"/>
        <v>IC.IV.060512</v>
      </c>
      <c r="K527" s="2" t="s">
        <v>11324</v>
      </c>
      <c r="L527" t="str">
        <f t="shared" si="56"/>
        <v>Cephalic, left</v>
      </c>
      <c r="M527" s="12" t="str">
        <f t="shared" si="57"/>
        <v>PI.IC.IV.060512.01</v>
      </c>
      <c r="N527" s="12"/>
      <c r="O527" s="12" t="str">
        <f t="shared" si="58"/>
        <v>PH.IC.IV.060512.01</v>
      </c>
      <c r="Q527" s="12" t="str">
        <f t="shared" si="59"/>
        <v>CL.IC.IV.060512.01</v>
      </c>
      <c r="R527" t="s">
        <v>9277</v>
      </c>
    </row>
    <row r="528" spans="1:18" ht="15">
      <c r="A528" t="s">
        <v>5190</v>
      </c>
      <c r="B528" s="25"/>
      <c r="C528" s="22" t="s">
        <v>6888</v>
      </c>
      <c r="D528" s="25"/>
      <c r="E528" s="22" t="s">
        <v>7071</v>
      </c>
      <c r="F528" t="s">
        <v>5217</v>
      </c>
      <c r="G528" t="s">
        <v>4920</v>
      </c>
      <c r="H528" s="22" t="s">
        <v>8201</v>
      </c>
      <c r="I528" t="s">
        <v>4921</v>
      </c>
      <c r="J528" s="11" t="str">
        <f t="shared" si="55"/>
        <v>IC.IV.060513</v>
      </c>
      <c r="K528" s="2" t="s">
        <v>11324</v>
      </c>
      <c r="L528" t="str">
        <f t="shared" si="56"/>
        <v>Basilic, right</v>
      </c>
      <c r="M528" s="12" t="str">
        <f t="shared" si="57"/>
        <v>PI.IC.IV.060513.01</v>
      </c>
      <c r="N528" s="12"/>
      <c r="O528" s="12" t="str">
        <f t="shared" si="58"/>
        <v>PH.IC.IV.060513.01</v>
      </c>
      <c r="Q528" s="12" t="str">
        <f t="shared" si="59"/>
        <v>CL.IC.IV.060513.01</v>
      </c>
      <c r="R528" t="s">
        <v>9277</v>
      </c>
    </row>
    <row r="529" spans="1:18" ht="15">
      <c r="A529" t="s">
        <v>5190</v>
      </c>
      <c r="B529" s="25"/>
      <c r="C529" s="22" t="s">
        <v>6888</v>
      </c>
      <c r="D529" s="25"/>
      <c r="E529" s="22" t="s">
        <v>7071</v>
      </c>
      <c r="F529" t="s">
        <v>5217</v>
      </c>
      <c r="G529" t="s">
        <v>4922</v>
      </c>
      <c r="H529" s="22" t="s">
        <v>9621</v>
      </c>
      <c r="I529" t="s">
        <v>4923</v>
      </c>
      <c r="J529" s="11" t="str">
        <f t="shared" si="55"/>
        <v>IC.IV.060514</v>
      </c>
      <c r="K529" s="2" t="s">
        <v>11324</v>
      </c>
      <c r="L529" t="str">
        <f t="shared" si="56"/>
        <v>Basilic, left</v>
      </c>
      <c r="M529" s="12" t="str">
        <f t="shared" si="57"/>
        <v>PI.IC.IV.060514.01</v>
      </c>
      <c r="N529" s="12"/>
      <c r="O529" s="12" t="str">
        <f t="shared" si="58"/>
        <v>PH.IC.IV.060514.01</v>
      </c>
      <c r="Q529" s="12" t="str">
        <f t="shared" si="59"/>
        <v>CL.IC.IV.060514.01</v>
      </c>
      <c r="R529" t="s">
        <v>9277</v>
      </c>
    </row>
    <row r="530" spans="1:18" ht="15">
      <c r="A530" t="s">
        <v>5190</v>
      </c>
      <c r="B530" s="25"/>
      <c r="C530" s="22" t="s">
        <v>6888</v>
      </c>
      <c r="D530" s="25"/>
      <c r="E530" s="22" t="s">
        <v>7071</v>
      </c>
      <c r="F530" t="s">
        <v>5217</v>
      </c>
      <c r="G530" t="s">
        <v>2971</v>
      </c>
      <c r="H530" s="22" t="s">
        <v>6135</v>
      </c>
      <c r="I530" t="s">
        <v>930</v>
      </c>
      <c r="J530" s="11" t="str">
        <f t="shared" si="55"/>
        <v>IC.IV.060515</v>
      </c>
      <c r="K530" s="2" t="s">
        <v>11324</v>
      </c>
      <c r="L530" t="str">
        <f t="shared" si="56"/>
        <v>Other: specify</v>
      </c>
      <c r="M530" s="12" t="str">
        <f t="shared" si="57"/>
        <v>PI.IC.IV.060515.01</v>
      </c>
      <c r="N530" s="12"/>
      <c r="O530" s="12" t="str">
        <f t="shared" si="58"/>
        <v>PH.IC.IV.060515.01</v>
      </c>
      <c r="Q530" s="12" t="str">
        <f t="shared" si="59"/>
        <v>CL.IC.IV.060515.01</v>
      </c>
      <c r="R530" t="s">
        <v>9277</v>
      </c>
    </row>
    <row r="531" spans="1:18" ht="15">
      <c r="A531" t="s">
        <v>5190</v>
      </c>
      <c r="B531" s="25"/>
      <c r="C531" s="22" t="s">
        <v>6888</v>
      </c>
      <c r="D531" s="25" t="s">
        <v>4999</v>
      </c>
      <c r="E531" s="22" t="s">
        <v>6888</v>
      </c>
      <c r="F531" t="s">
        <v>5415</v>
      </c>
      <c r="G531" t="s">
        <v>5001</v>
      </c>
      <c r="H531" s="22" t="s">
        <v>1396</v>
      </c>
      <c r="I531" t="s">
        <v>5002</v>
      </c>
      <c r="J531" s="11" t="str">
        <f t="shared" si="55"/>
        <v>IC.IV.060601</v>
      </c>
      <c r="K531" s="2" t="s">
        <v>11324</v>
      </c>
      <c r="L531" t="str">
        <f t="shared" si="56"/>
        <v>Single lumen</v>
      </c>
      <c r="M531" s="12" t="str">
        <f t="shared" si="57"/>
        <v>PI.IC.IV.060601.01</v>
      </c>
      <c r="N531" s="12"/>
      <c r="O531" s="12" t="str">
        <f t="shared" si="58"/>
        <v>PH.IC.IV.060601.01</v>
      </c>
      <c r="Q531" s="12" t="str">
        <f t="shared" si="59"/>
        <v>CL.IC.IV.060601.01</v>
      </c>
    </row>
    <row r="532" spans="1:18" ht="15">
      <c r="A532" t="s">
        <v>5190</v>
      </c>
      <c r="B532" s="25"/>
      <c r="C532" s="22" t="s">
        <v>6888</v>
      </c>
      <c r="D532" s="25"/>
      <c r="E532" s="22" t="s">
        <v>6888</v>
      </c>
      <c r="F532" t="s">
        <v>5415</v>
      </c>
      <c r="G532" t="s">
        <v>5003</v>
      </c>
      <c r="H532" s="22" t="s">
        <v>1398</v>
      </c>
      <c r="I532" t="s">
        <v>5004</v>
      </c>
      <c r="J532" s="11" t="str">
        <f t="shared" si="55"/>
        <v>IC.IV.060602</v>
      </c>
      <c r="K532" s="2" t="s">
        <v>11324</v>
      </c>
      <c r="L532" t="str">
        <f t="shared" si="56"/>
        <v>Double lumen</v>
      </c>
      <c r="M532" s="12" t="str">
        <f t="shared" si="57"/>
        <v>PI.IC.IV.060602.01</v>
      </c>
      <c r="N532" s="12"/>
      <c r="O532" s="12" t="str">
        <f t="shared" si="58"/>
        <v>PH.IC.IV.060602.01</v>
      </c>
      <c r="Q532" s="12" t="str">
        <f t="shared" si="59"/>
        <v>CL.IC.IV.060602.01</v>
      </c>
    </row>
    <row r="533" spans="1:18" ht="15">
      <c r="A533" t="s">
        <v>5190</v>
      </c>
      <c r="B533" s="25"/>
      <c r="C533" s="22" t="s">
        <v>6888</v>
      </c>
      <c r="D533" s="25"/>
      <c r="E533" s="22" t="s">
        <v>6888</v>
      </c>
      <c r="F533" t="s">
        <v>5415</v>
      </c>
      <c r="G533" t="s">
        <v>5005</v>
      </c>
      <c r="H533" s="22" t="s">
        <v>946</v>
      </c>
      <c r="I533" t="s">
        <v>5006</v>
      </c>
      <c r="J533" s="11" t="str">
        <f t="shared" ref="J533:J598" si="60">CONCATENATE("IC.IV.",C533,E533,H533)</f>
        <v>IC.IV.060603</v>
      </c>
      <c r="K533" s="2" t="s">
        <v>11324</v>
      </c>
      <c r="L533" t="str">
        <f t="shared" ref="L533:L598" si="61">G533</f>
        <v>Triple lumen</v>
      </c>
      <c r="M533" s="12" t="str">
        <f t="shared" ref="M533:M598" si="62">CONCATENATE("PI.",J533,".",K533)</f>
        <v>PI.IC.IV.060603.01</v>
      </c>
      <c r="N533" s="12"/>
      <c r="O533" s="12" t="str">
        <f t="shared" ref="O533:O598" si="63">CONCATENATE("PH.",J533,".",K533)</f>
        <v>PH.IC.IV.060603.01</v>
      </c>
      <c r="Q533" s="12" t="str">
        <f t="shared" ref="Q533:Q598" si="64">CONCATENATE("CL.",J533,".",K533)</f>
        <v>CL.IC.IV.060603.01</v>
      </c>
      <c r="R533" t="s">
        <v>9277</v>
      </c>
    </row>
    <row r="534" spans="1:18" ht="15">
      <c r="A534" t="s">
        <v>5190</v>
      </c>
      <c r="B534" s="25"/>
      <c r="C534" s="22" t="s">
        <v>6888</v>
      </c>
      <c r="D534" s="25"/>
      <c r="E534" s="22" t="s">
        <v>6888</v>
      </c>
      <c r="F534" t="s">
        <v>5415</v>
      </c>
      <c r="G534" t="s">
        <v>5007</v>
      </c>
      <c r="H534" s="22" t="s">
        <v>7070</v>
      </c>
      <c r="I534" t="s">
        <v>5008</v>
      </c>
      <c r="J534" s="11" t="str">
        <f t="shared" si="60"/>
        <v>IC.IV.060604</v>
      </c>
      <c r="K534" s="2" t="s">
        <v>11324</v>
      </c>
      <c r="L534" t="str">
        <f t="shared" si="61"/>
        <v>Four lumen</v>
      </c>
      <c r="M534" s="12" t="str">
        <f t="shared" si="62"/>
        <v>PI.IC.IV.060604.01</v>
      </c>
      <c r="N534" s="12"/>
      <c r="O534" s="12" t="str">
        <f t="shared" si="63"/>
        <v>PH.IC.IV.060604.01</v>
      </c>
      <c r="Q534" s="12" t="str">
        <f t="shared" si="64"/>
        <v>CL.IC.IV.060604.01</v>
      </c>
      <c r="R534" t="s">
        <v>9277</v>
      </c>
    </row>
    <row r="535" spans="1:18" ht="15">
      <c r="A535" t="s">
        <v>5190</v>
      </c>
      <c r="B535" s="25"/>
      <c r="C535" s="22" t="s">
        <v>6888</v>
      </c>
      <c r="D535" s="25"/>
      <c r="E535" s="22" t="s">
        <v>6888</v>
      </c>
      <c r="F535" t="s">
        <v>5415</v>
      </c>
      <c r="G535" t="s">
        <v>5009</v>
      </c>
      <c r="H535" s="22" t="s">
        <v>7071</v>
      </c>
      <c r="I535" t="s">
        <v>5010</v>
      </c>
      <c r="J535" s="11" t="str">
        <f t="shared" si="60"/>
        <v>IC.IV.060605</v>
      </c>
      <c r="K535" s="2" t="s">
        <v>11324</v>
      </c>
      <c r="L535" t="str">
        <f t="shared" si="61"/>
        <v>Five lumen</v>
      </c>
      <c r="M535" s="12" t="str">
        <f t="shared" si="62"/>
        <v>PI.IC.IV.060605.01</v>
      </c>
      <c r="N535" s="12"/>
      <c r="O535" s="12" t="str">
        <f t="shared" si="63"/>
        <v>PH.IC.IV.060605.01</v>
      </c>
      <c r="Q535" s="12" t="str">
        <f t="shared" si="64"/>
        <v>CL.IC.IV.060605.01</v>
      </c>
      <c r="R535" t="s">
        <v>9277</v>
      </c>
    </row>
    <row r="536" spans="1:18" ht="15">
      <c r="A536" t="s">
        <v>5190</v>
      </c>
      <c r="B536" s="25"/>
      <c r="C536" s="22" t="s">
        <v>6888</v>
      </c>
      <c r="D536" s="25" t="s">
        <v>5288</v>
      </c>
      <c r="E536" s="22" t="s">
        <v>7284</v>
      </c>
      <c r="F536" t="s">
        <v>5324</v>
      </c>
      <c r="G536" t="s">
        <v>4991</v>
      </c>
      <c r="H536" s="22" t="s">
        <v>1396</v>
      </c>
      <c r="I536" t="s">
        <v>5169</v>
      </c>
      <c r="J536" s="11" t="str">
        <f t="shared" si="60"/>
        <v>IC.IV.060701</v>
      </c>
      <c r="K536" s="2" t="s">
        <v>11324</v>
      </c>
      <c r="L536" t="str">
        <f t="shared" si="61"/>
        <v>Length-cm on insert(free text)</v>
      </c>
      <c r="M536" s="12" t="str">
        <f t="shared" si="62"/>
        <v>PI.IC.IV.060701.01</v>
      </c>
      <c r="N536" s="12"/>
      <c r="O536" s="12" t="str">
        <f t="shared" si="63"/>
        <v>PH.IC.IV.060701.01</v>
      </c>
      <c r="Q536" s="12" t="str">
        <f t="shared" si="64"/>
        <v>CL.IC.IV.060701.01</v>
      </c>
    </row>
    <row r="537" spans="1:18" ht="15">
      <c r="A537" t="s">
        <v>5190</v>
      </c>
      <c r="B537" s="25"/>
      <c r="C537" s="22" t="s">
        <v>6888</v>
      </c>
      <c r="D537" s="25" t="s">
        <v>5291</v>
      </c>
      <c r="E537" s="22" t="s">
        <v>10093</v>
      </c>
      <c r="F537" t="s">
        <v>5324</v>
      </c>
      <c r="G537" t="s">
        <v>5387</v>
      </c>
      <c r="H537" s="22" t="s">
        <v>1396</v>
      </c>
      <c r="I537" t="s">
        <v>5387</v>
      </c>
      <c r="J537" s="11" t="str">
        <f t="shared" si="60"/>
        <v>IC.IV.060801</v>
      </c>
      <c r="K537" s="2" t="s">
        <v>11324</v>
      </c>
      <c r="L537" t="str">
        <f t="shared" si="61"/>
        <v>0 cm</v>
      </c>
      <c r="M537" s="12" t="str">
        <f t="shared" si="62"/>
        <v>PI.IC.IV.060801.01</v>
      </c>
      <c r="N537" s="12"/>
      <c r="O537" s="12" t="str">
        <f t="shared" si="63"/>
        <v>PH.IC.IV.060801.01</v>
      </c>
      <c r="Q537" s="12" t="str">
        <f t="shared" si="64"/>
        <v>CL.IC.IV.060801.01</v>
      </c>
    </row>
    <row r="538" spans="1:18" ht="15">
      <c r="A538" t="s">
        <v>5190</v>
      </c>
      <c r="B538" s="25"/>
      <c r="C538" s="22" t="s">
        <v>6888</v>
      </c>
      <c r="D538" s="25"/>
      <c r="E538" s="22" t="s">
        <v>10093</v>
      </c>
      <c r="F538" t="s">
        <v>5324</v>
      </c>
      <c r="G538" t="s">
        <v>5388</v>
      </c>
      <c r="H538" s="22" t="s">
        <v>1398</v>
      </c>
      <c r="I538" t="s">
        <v>5388</v>
      </c>
      <c r="J538" s="11" t="str">
        <f t="shared" si="60"/>
        <v>IC.IV.060802</v>
      </c>
      <c r="K538" s="2" t="s">
        <v>11324</v>
      </c>
      <c r="L538" t="str">
        <f t="shared" si="61"/>
        <v>1 cm</v>
      </c>
      <c r="M538" s="12" t="str">
        <f t="shared" si="62"/>
        <v>PI.IC.IV.060802.01</v>
      </c>
      <c r="N538" s="12"/>
      <c r="O538" s="12" t="str">
        <f t="shared" si="63"/>
        <v>PH.IC.IV.060802.01</v>
      </c>
      <c r="Q538" s="12" t="str">
        <f t="shared" si="64"/>
        <v>CL.IC.IV.060802.01</v>
      </c>
      <c r="R538" t="s">
        <v>9277</v>
      </c>
    </row>
    <row r="539" spans="1:18" ht="15">
      <c r="A539" t="s">
        <v>5190</v>
      </c>
      <c r="B539" s="25"/>
      <c r="C539" s="22" t="s">
        <v>6888</v>
      </c>
      <c r="D539" s="25"/>
      <c r="E539" s="22" t="s">
        <v>10093</v>
      </c>
      <c r="F539" t="s">
        <v>5324</v>
      </c>
      <c r="G539" t="s">
        <v>5389</v>
      </c>
      <c r="H539" s="22" t="s">
        <v>9640</v>
      </c>
      <c r="I539" t="s">
        <v>5389</v>
      </c>
      <c r="J539" s="11" t="str">
        <f t="shared" si="60"/>
        <v>IC.IV.060803</v>
      </c>
      <c r="K539" s="2" t="s">
        <v>11324</v>
      </c>
      <c r="L539" t="str">
        <f t="shared" si="61"/>
        <v>2 cm</v>
      </c>
      <c r="M539" s="12" t="str">
        <f t="shared" si="62"/>
        <v>PI.IC.IV.060803.01</v>
      </c>
      <c r="N539" s="12"/>
      <c r="O539" s="12" t="str">
        <f t="shared" si="63"/>
        <v>PH.IC.IV.060803.01</v>
      </c>
      <c r="Q539" s="12" t="str">
        <f t="shared" si="64"/>
        <v>CL.IC.IV.060803.01</v>
      </c>
      <c r="R539" t="s">
        <v>9277</v>
      </c>
    </row>
    <row r="540" spans="1:18" ht="15">
      <c r="A540" t="s">
        <v>5190</v>
      </c>
      <c r="B540" s="25"/>
      <c r="C540" s="22" t="s">
        <v>6888</v>
      </c>
      <c r="D540" s="25"/>
      <c r="E540" s="22" t="s">
        <v>10093</v>
      </c>
      <c r="F540" t="s">
        <v>5324</v>
      </c>
      <c r="G540" t="s">
        <v>5390</v>
      </c>
      <c r="H540" s="22" t="s">
        <v>7070</v>
      </c>
      <c r="I540" t="s">
        <v>5390</v>
      </c>
      <c r="J540" s="11" t="str">
        <f t="shared" si="60"/>
        <v>IC.IV.060804</v>
      </c>
      <c r="K540" s="2" t="s">
        <v>11324</v>
      </c>
      <c r="L540" t="str">
        <f t="shared" si="61"/>
        <v>3 cm</v>
      </c>
      <c r="M540" s="12" t="str">
        <f t="shared" si="62"/>
        <v>PI.IC.IV.060804.01</v>
      </c>
      <c r="N540" s="12"/>
      <c r="O540" s="12" t="str">
        <f t="shared" si="63"/>
        <v>PH.IC.IV.060804.01</v>
      </c>
      <c r="Q540" s="12" t="str">
        <f t="shared" si="64"/>
        <v>CL.IC.IV.060804.01</v>
      </c>
      <c r="R540" t="s">
        <v>9277</v>
      </c>
    </row>
    <row r="541" spans="1:18" ht="15">
      <c r="A541" t="s">
        <v>5190</v>
      </c>
      <c r="B541" s="25"/>
      <c r="C541" s="22" t="s">
        <v>6888</v>
      </c>
      <c r="D541" s="25"/>
      <c r="E541" s="22" t="s">
        <v>10093</v>
      </c>
      <c r="F541" t="s">
        <v>5324</v>
      </c>
      <c r="G541" t="s">
        <v>4992</v>
      </c>
      <c r="H541" s="22" t="s">
        <v>7071</v>
      </c>
      <c r="I541" t="s">
        <v>4992</v>
      </c>
      <c r="J541" s="11" t="str">
        <f t="shared" si="60"/>
        <v>IC.IV.060805</v>
      </c>
      <c r="K541" s="2" t="s">
        <v>11324</v>
      </c>
      <c r="L541" t="str">
        <f t="shared" si="61"/>
        <v>4 cm</v>
      </c>
      <c r="M541" s="12" t="str">
        <f t="shared" si="62"/>
        <v>PI.IC.IV.060805.01</v>
      </c>
      <c r="N541" s="12"/>
      <c r="O541" s="12" t="str">
        <f t="shared" si="63"/>
        <v>PH.IC.IV.060805.01</v>
      </c>
      <c r="Q541" s="12" t="str">
        <f t="shared" si="64"/>
        <v>CL.IC.IV.060805.01</v>
      </c>
      <c r="R541" t="s">
        <v>1141</v>
      </c>
    </row>
    <row r="542" spans="1:18" ht="15">
      <c r="A542" t="s">
        <v>5190</v>
      </c>
      <c r="B542" s="25"/>
      <c r="C542" s="22" t="s">
        <v>6888</v>
      </c>
      <c r="D542" s="25" t="s">
        <v>945</v>
      </c>
      <c r="E542" s="22" t="s">
        <v>10093</v>
      </c>
      <c r="F542" t="s">
        <v>5324</v>
      </c>
      <c r="G542" t="s">
        <v>5392</v>
      </c>
      <c r="H542" s="22" t="s">
        <v>6888</v>
      </c>
      <c r="I542" t="s">
        <v>5392</v>
      </c>
      <c r="J542" s="11" t="str">
        <f t="shared" si="60"/>
        <v>IC.IV.060806</v>
      </c>
      <c r="K542" s="2" t="s">
        <v>11324</v>
      </c>
      <c r="L542" t="str">
        <f t="shared" si="61"/>
        <v>5 cm</v>
      </c>
      <c r="M542" s="12" t="str">
        <f t="shared" si="62"/>
        <v>PI.IC.IV.060806.01</v>
      </c>
      <c r="N542" s="12"/>
      <c r="O542" s="12" t="str">
        <f t="shared" si="63"/>
        <v>PH.IC.IV.060806.01</v>
      </c>
      <c r="Q542" s="12" t="str">
        <f t="shared" si="64"/>
        <v>CL.IC.IV.060806.01</v>
      </c>
      <c r="R542" t="s">
        <v>9277</v>
      </c>
    </row>
    <row r="543" spans="1:18" ht="15">
      <c r="A543" t="s">
        <v>5190</v>
      </c>
      <c r="B543" s="25"/>
      <c r="C543" s="22" t="s">
        <v>6888</v>
      </c>
      <c r="D543" s="25"/>
      <c r="E543" s="22" t="s">
        <v>10093</v>
      </c>
      <c r="F543" t="s">
        <v>5324</v>
      </c>
      <c r="G543" t="s">
        <v>5393</v>
      </c>
      <c r="H543" s="22" t="s">
        <v>7284</v>
      </c>
      <c r="I543" t="s">
        <v>5393</v>
      </c>
      <c r="J543" s="11" t="str">
        <f t="shared" si="60"/>
        <v>IC.IV.060807</v>
      </c>
      <c r="K543" s="2" t="s">
        <v>11324</v>
      </c>
      <c r="L543" t="str">
        <f t="shared" si="61"/>
        <v>6 cm</v>
      </c>
      <c r="M543" s="12" t="str">
        <f t="shared" si="62"/>
        <v>PI.IC.IV.060807.01</v>
      </c>
      <c r="N543" s="12"/>
      <c r="O543" s="12" t="str">
        <f t="shared" si="63"/>
        <v>PH.IC.IV.060807.01</v>
      </c>
      <c r="Q543" s="12" t="str">
        <f t="shared" si="64"/>
        <v>CL.IC.IV.060807.01</v>
      </c>
      <c r="R543" t="s">
        <v>1141</v>
      </c>
    </row>
    <row r="544" spans="1:18" ht="15">
      <c r="A544" t="s">
        <v>5190</v>
      </c>
      <c r="B544" s="25"/>
      <c r="C544" s="22" t="s">
        <v>6888</v>
      </c>
      <c r="D544" s="25"/>
      <c r="E544" s="22" t="s">
        <v>10093</v>
      </c>
      <c r="F544" t="s">
        <v>5324</v>
      </c>
      <c r="G544" t="s">
        <v>5394</v>
      </c>
      <c r="H544" s="22" t="s">
        <v>10093</v>
      </c>
      <c r="I544" t="s">
        <v>4993</v>
      </c>
      <c r="J544" s="11" t="str">
        <f t="shared" si="60"/>
        <v>IC.IV.060808</v>
      </c>
      <c r="K544" s="2" t="s">
        <v>11324</v>
      </c>
      <c r="L544" t="str">
        <f t="shared" si="61"/>
        <v>PICC cm on d/c (free text)</v>
      </c>
      <c r="M544" s="12" t="str">
        <f t="shared" si="62"/>
        <v>PI.IC.IV.060808.01</v>
      </c>
      <c r="N544" s="12"/>
      <c r="O544" s="12" t="str">
        <f t="shared" si="63"/>
        <v>PH.IC.IV.060808.01</v>
      </c>
      <c r="Q544" s="12" t="str">
        <f t="shared" si="64"/>
        <v>CL.IC.IV.060808.01</v>
      </c>
      <c r="R544" t="s">
        <v>1141</v>
      </c>
    </row>
    <row r="545" spans="1:19" ht="15">
      <c r="A545" t="s">
        <v>5190</v>
      </c>
      <c r="B545" s="25"/>
      <c r="C545" s="22" t="s">
        <v>6888</v>
      </c>
      <c r="D545" s="25"/>
      <c r="E545" s="22" t="s">
        <v>10093</v>
      </c>
      <c r="F545" t="s">
        <v>5324</v>
      </c>
      <c r="G545" t="s">
        <v>5396</v>
      </c>
      <c r="H545" s="22" t="s">
        <v>10095</v>
      </c>
      <c r="I545" t="s">
        <v>5245</v>
      </c>
      <c r="J545" s="11" t="str">
        <f t="shared" si="60"/>
        <v>IC.IV.060809</v>
      </c>
      <c r="K545" s="2" t="s">
        <v>11324</v>
      </c>
      <c r="L545" t="str">
        <f t="shared" si="61"/>
        <v>Line CMs outside body</v>
      </c>
      <c r="M545" s="12" t="str">
        <f t="shared" si="62"/>
        <v>PI.IC.IV.060809.01</v>
      </c>
      <c r="N545" s="12"/>
      <c r="O545" s="12" t="str">
        <f t="shared" si="63"/>
        <v>PH.IC.IV.060809.01</v>
      </c>
      <c r="Q545" s="12" t="str">
        <f t="shared" si="64"/>
        <v>CL.IC.IV.060809.01</v>
      </c>
      <c r="R545" t="s">
        <v>1141</v>
      </c>
      <c r="S545">
        <v>823</v>
      </c>
    </row>
    <row r="546" spans="1:19" ht="15">
      <c r="A546" t="s">
        <v>5190</v>
      </c>
      <c r="B546" s="25"/>
      <c r="C546" s="22" t="s">
        <v>6888</v>
      </c>
      <c r="D546" s="25" t="s">
        <v>5246</v>
      </c>
      <c r="E546" s="22" t="s">
        <v>10095</v>
      </c>
      <c r="F546" t="s">
        <v>5325</v>
      </c>
      <c r="G546" t="s">
        <v>4973</v>
      </c>
      <c r="H546" s="22" t="s">
        <v>1396</v>
      </c>
      <c r="I546" t="s">
        <v>3717</v>
      </c>
      <c r="J546" s="11" t="str">
        <f t="shared" si="60"/>
        <v>IC.IV.060901</v>
      </c>
      <c r="K546" s="2" t="s">
        <v>11324</v>
      </c>
      <c r="L546" t="str">
        <f t="shared" si="61"/>
        <v>Transducer leveled</v>
      </c>
      <c r="M546" s="12" t="str">
        <f t="shared" si="62"/>
        <v>PI.IC.IV.060901.01</v>
      </c>
      <c r="N546" s="12"/>
      <c r="O546" s="12" t="str">
        <f t="shared" si="63"/>
        <v>PH.IC.IV.060901.01</v>
      </c>
      <c r="Q546" s="12" t="str">
        <f t="shared" si="64"/>
        <v>CL.IC.IV.060901.01</v>
      </c>
    </row>
    <row r="547" spans="1:19" ht="15">
      <c r="A547" t="s">
        <v>5190</v>
      </c>
      <c r="B547" s="25"/>
      <c r="C547" s="22" t="s">
        <v>6888</v>
      </c>
      <c r="D547" s="25" t="s">
        <v>11134</v>
      </c>
      <c r="E547" s="22" t="s">
        <v>10095</v>
      </c>
      <c r="F547" t="s">
        <v>5325</v>
      </c>
      <c r="G547" t="s">
        <v>4974</v>
      </c>
      <c r="H547" s="22" t="s">
        <v>1398</v>
      </c>
      <c r="I547" t="s">
        <v>4975</v>
      </c>
      <c r="J547" s="11" t="str">
        <f t="shared" si="60"/>
        <v>IC.IV.060902</v>
      </c>
      <c r="K547" s="2" t="s">
        <v>11324</v>
      </c>
      <c r="L547" t="str">
        <f t="shared" si="61"/>
        <v>Line zeroed</v>
      </c>
      <c r="M547" s="12" t="str">
        <f t="shared" si="62"/>
        <v>PI.IC.IV.060902.01</v>
      </c>
      <c r="N547" s="12"/>
      <c r="O547" s="12" t="str">
        <f t="shared" si="63"/>
        <v>PH.IC.IV.060902.01</v>
      </c>
      <c r="Q547" s="12" t="str">
        <f t="shared" si="64"/>
        <v>CL.IC.IV.060902.01</v>
      </c>
    </row>
    <row r="548" spans="1:19" ht="15">
      <c r="A548" t="s">
        <v>5190</v>
      </c>
      <c r="B548" s="25"/>
      <c r="C548" s="22" t="s">
        <v>6888</v>
      </c>
      <c r="D548" s="25" t="s">
        <v>5293</v>
      </c>
      <c r="E548" s="22" t="s">
        <v>10905</v>
      </c>
      <c r="F548" t="s">
        <v>5326</v>
      </c>
      <c r="G548" t="s">
        <v>4843</v>
      </c>
      <c r="H548" s="22" t="s">
        <v>1396</v>
      </c>
      <c r="I548" t="s">
        <v>4844</v>
      </c>
      <c r="J548" s="11" t="str">
        <f t="shared" si="60"/>
        <v>IC.IV.061001</v>
      </c>
      <c r="K548" s="2" t="s">
        <v>11324</v>
      </c>
      <c r="L548" t="str">
        <f t="shared" si="61"/>
        <v>Vasopressor drips</v>
      </c>
      <c r="M548" s="12" t="str">
        <f t="shared" si="62"/>
        <v>PI.IC.IV.061001.01</v>
      </c>
      <c r="N548" s="12"/>
      <c r="O548" s="12" t="str">
        <f t="shared" si="63"/>
        <v>PH.IC.IV.061001.01</v>
      </c>
      <c r="Q548" s="12" t="str">
        <f t="shared" si="64"/>
        <v>CL.IC.IV.061001.01</v>
      </c>
    </row>
    <row r="549" spans="1:19" ht="15">
      <c r="A549" t="s">
        <v>5190</v>
      </c>
      <c r="B549" s="25"/>
      <c r="C549" s="22" t="s">
        <v>6888</v>
      </c>
      <c r="D549" s="25"/>
      <c r="E549" s="22" t="s">
        <v>10905</v>
      </c>
      <c r="F549" t="s">
        <v>5326</v>
      </c>
      <c r="G549" t="s">
        <v>5249</v>
      </c>
      <c r="H549" s="22" t="s">
        <v>1398</v>
      </c>
      <c r="I549" t="s">
        <v>4846</v>
      </c>
      <c r="J549" s="11" t="str">
        <f t="shared" si="60"/>
        <v>IC.IV.061002</v>
      </c>
      <c r="K549" s="2" t="s">
        <v>11324</v>
      </c>
      <c r="L549" t="str">
        <f t="shared" si="61"/>
        <v>Postoperative</v>
      </c>
      <c r="M549" s="12" t="str">
        <f t="shared" si="62"/>
        <v>PI.IC.IV.061002.01</v>
      </c>
      <c r="N549" s="12"/>
      <c r="O549" s="12" t="str">
        <f t="shared" si="63"/>
        <v>PH.IC.IV.061002.01</v>
      </c>
      <c r="Q549" s="12" t="str">
        <f t="shared" si="64"/>
        <v>CL.IC.IV.061002.01</v>
      </c>
    </row>
    <row r="550" spans="1:19" ht="15">
      <c r="A550" t="s">
        <v>5190</v>
      </c>
      <c r="B550" s="25"/>
      <c r="C550" s="22" t="s">
        <v>6888</v>
      </c>
      <c r="D550" s="25"/>
      <c r="E550" s="22" t="s">
        <v>10905</v>
      </c>
      <c r="F550" t="s">
        <v>5326</v>
      </c>
      <c r="G550" t="s">
        <v>5251</v>
      </c>
      <c r="H550" s="22" t="s">
        <v>946</v>
      </c>
      <c r="I550" t="s">
        <v>5403</v>
      </c>
      <c r="J550" s="11" t="str">
        <f t="shared" si="60"/>
        <v>IC.IV.061003</v>
      </c>
      <c r="K550" s="2" t="s">
        <v>11324</v>
      </c>
      <c r="L550" t="str">
        <f t="shared" si="61"/>
        <v>Hemodynamic monitoring</v>
      </c>
      <c r="M550" s="12" t="str">
        <f t="shared" si="62"/>
        <v>PI.IC.IV.061003.01</v>
      </c>
      <c r="N550" s="12"/>
      <c r="O550" s="12" t="str">
        <f t="shared" si="63"/>
        <v>PH.IC.IV.061003.01</v>
      </c>
      <c r="Q550" s="12" t="str">
        <f t="shared" si="64"/>
        <v>CL.IC.IV.061003.01</v>
      </c>
      <c r="R550" t="s">
        <v>1141</v>
      </c>
    </row>
    <row r="551" spans="1:19" ht="15">
      <c r="A551" t="s">
        <v>5190</v>
      </c>
      <c r="B551" s="25"/>
      <c r="C551" s="22" t="s">
        <v>6888</v>
      </c>
      <c r="D551" s="25"/>
      <c r="E551" s="22" t="s">
        <v>10905</v>
      </c>
      <c r="F551" t="s">
        <v>5326</v>
      </c>
      <c r="G551" t="s">
        <v>5404</v>
      </c>
      <c r="H551" s="22" t="s">
        <v>7070</v>
      </c>
      <c r="I551" t="s">
        <v>5405</v>
      </c>
      <c r="J551" s="11" t="str">
        <f t="shared" si="60"/>
        <v>IC.IV.061004</v>
      </c>
      <c r="K551" s="2" t="s">
        <v>11324</v>
      </c>
      <c r="L551" t="str">
        <f t="shared" si="61"/>
        <v>Poor venous access</v>
      </c>
      <c r="M551" s="12" t="str">
        <f t="shared" si="62"/>
        <v>PI.IC.IV.061004.01</v>
      </c>
      <c r="N551" s="12"/>
      <c r="O551" s="12" t="str">
        <f t="shared" si="63"/>
        <v>PH.IC.IV.061004.01</v>
      </c>
      <c r="Q551" s="12" t="str">
        <f t="shared" si="64"/>
        <v>CL.IC.IV.061004.01</v>
      </c>
      <c r="R551" t="s">
        <v>1141</v>
      </c>
    </row>
    <row r="552" spans="1:19" ht="15">
      <c r="A552" t="s">
        <v>5190</v>
      </c>
      <c r="B552" s="25"/>
      <c r="C552" s="22" t="s">
        <v>6888</v>
      </c>
      <c r="D552" s="25"/>
      <c r="E552" s="22" t="s">
        <v>10905</v>
      </c>
      <c r="F552" t="s">
        <v>5326</v>
      </c>
      <c r="G552" t="s">
        <v>5406</v>
      </c>
      <c r="H552" s="22" t="s">
        <v>7071</v>
      </c>
      <c r="I552" t="s">
        <v>3165</v>
      </c>
      <c r="J552" s="11" t="str">
        <f t="shared" si="60"/>
        <v>IC.IV.061005</v>
      </c>
      <c r="K552" s="2" t="s">
        <v>11324</v>
      </c>
      <c r="L552" t="str">
        <f t="shared" si="61"/>
        <v>Total parenteral nutrition</v>
      </c>
      <c r="M552" s="12" t="str">
        <f t="shared" si="62"/>
        <v>PI.IC.IV.061005.01</v>
      </c>
      <c r="N552" s="12"/>
      <c r="O552" s="12" t="str">
        <f t="shared" si="63"/>
        <v>PH.IC.IV.061005.01</v>
      </c>
      <c r="Q552" s="12" t="str">
        <f t="shared" si="64"/>
        <v>CL.IC.IV.061005.01</v>
      </c>
      <c r="R552" t="s">
        <v>1141</v>
      </c>
    </row>
    <row r="553" spans="1:19" ht="15">
      <c r="A553" t="s">
        <v>5190</v>
      </c>
      <c r="B553" s="25"/>
      <c r="C553" s="22" t="s">
        <v>6888</v>
      </c>
      <c r="D553" s="25" t="s">
        <v>945</v>
      </c>
      <c r="E553" s="22" t="s">
        <v>10905</v>
      </c>
      <c r="F553" t="s">
        <v>5326</v>
      </c>
      <c r="G553" t="s">
        <v>5407</v>
      </c>
      <c r="H553" s="22" t="s">
        <v>6888</v>
      </c>
      <c r="I553" t="s">
        <v>3704</v>
      </c>
      <c r="J553" s="11" t="str">
        <f t="shared" si="60"/>
        <v>IC.IV.061006</v>
      </c>
      <c r="K553" s="2" t="s">
        <v>11324</v>
      </c>
      <c r="L553" t="str">
        <f t="shared" si="61"/>
        <v>Large bore access needed</v>
      </c>
      <c r="M553" s="12" t="str">
        <f t="shared" si="62"/>
        <v>PI.IC.IV.061006.01</v>
      </c>
      <c r="N553" s="12"/>
      <c r="O553" s="12" t="str">
        <f t="shared" si="63"/>
        <v>PH.IC.IV.061006.01</v>
      </c>
      <c r="Q553" s="12" t="str">
        <f t="shared" si="64"/>
        <v>CL.IC.IV.061006.01</v>
      </c>
      <c r="R553" t="s">
        <v>1141</v>
      </c>
    </row>
    <row r="554" spans="1:19" ht="15">
      <c r="A554" t="s">
        <v>5190</v>
      </c>
      <c r="B554" s="25"/>
      <c r="C554" s="22" t="s">
        <v>6888</v>
      </c>
      <c r="D554" s="25"/>
      <c r="E554" s="22" t="s">
        <v>10905</v>
      </c>
      <c r="F554" t="s">
        <v>5326</v>
      </c>
      <c r="G554" t="s">
        <v>3744</v>
      </c>
      <c r="H554" s="22" t="s">
        <v>7284</v>
      </c>
      <c r="I554" t="s">
        <v>3744</v>
      </c>
      <c r="J554" s="11" t="str">
        <f t="shared" si="60"/>
        <v>IC.IV.061007</v>
      </c>
      <c r="K554" s="2" t="s">
        <v>11324</v>
      </c>
      <c r="L554" t="str">
        <f t="shared" si="61"/>
        <v>Dialysis</v>
      </c>
      <c r="M554" s="12" t="str">
        <f t="shared" si="62"/>
        <v>PI.IC.IV.061007.01</v>
      </c>
      <c r="N554" s="12"/>
      <c r="O554" s="12" t="str">
        <f t="shared" si="63"/>
        <v>PH.IC.IV.061007.01</v>
      </c>
      <c r="Q554" s="12" t="str">
        <f t="shared" si="64"/>
        <v>CL.IC.IV.061007.01</v>
      </c>
      <c r="R554" t="s">
        <v>1141</v>
      </c>
    </row>
    <row r="555" spans="1:19" ht="15">
      <c r="A555" t="s">
        <v>5190</v>
      </c>
      <c r="B555" s="25"/>
      <c r="C555" s="22" t="s">
        <v>6888</v>
      </c>
      <c r="D555" s="25"/>
      <c r="E555" s="22" t="s">
        <v>10905</v>
      </c>
      <c r="F555" t="s">
        <v>5326</v>
      </c>
      <c r="G555" t="s">
        <v>5408</v>
      </c>
      <c r="H555" s="22" t="s">
        <v>10093</v>
      </c>
      <c r="I555" t="s">
        <v>5409</v>
      </c>
      <c r="J555" s="11" t="str">
        <f t="shared" si="60"/>
        <v>IC.IV.061008</v>
      </c>
      <c r="K555" s="2" t="s">
        <v>11324</v>
      </c>
      <c r="L555" t="str">
        <f t="shared" si="61"/>
        <v>Chemotherapy</v>
      </c>
      <c r="M555" s="12" t="str">
        <f t="shared" si="62"/>
        <v>PI.IC.IV.061008.01</v>
      </c>
      <c r="N555" s="12"/>
      <c r="O555" s="12" t="str">
        <f t="shared" si="63"/>
        <v>PH.IC.IV.061008.01</v>
      </c>
      <c r="Q555" s="12" t="str">
        <f t="shared" si="64"/>
        <v>CL.IC.IV.061008.01</v>
      </c>
      <c r="R555" t="s">
        <v>1141</v>
      </c>
    </row>
    <row r="556" spans="1:19" ht="15">
      <c r="A556" t="s">
        <v>5190</v>
      </c>
      <c r="B556" s="25"/>
      <c r="C556" s="22" t="s">
        <v>6888</v>
      </c>
      <c r="D556" s="25"/>
      <c r="E556" s="22" t="s">
        <v>10905</v>
      </c>
      <c r="F556" t="s">
        <v>5326</v>
      </c>
      <c r="G556" t="s">
        <v>4842</v>
      </c>
      <c r="H556" s="22" t="s">
        <v>10095</v>
      </c>
      <c r="I556" t="s">
        <v>4842</v>
      </c>
      <c r="J556" s="11" t="str">
        <f t="shared" si="60"/>
        <v>IC.IV.061009</v>
      </c>
      <c r="K556" s="2" t="s">
        <v>11324</v>
      </c>
      <c r="L556" t="str">
        <f t="shared" si="61"/>
        <v>Labs</v>
      </c>
      <c r="M556" s="12" t="str">
        <f t="shared" si="62"/>
        <v>PI.IC.IV.061009.01</v>
      </c>
      <c r="N556" s="12"/>
      <c r="O556" s="12" t="str">
        <f t="shared" si="63"/>
        <v>PH.IC.IV.061009.01</v>
      </c>
      <c r="Q556" s="12" t="str">
        <f t="shared" si="64"/>
        <v>CL.IC.IV.061009.01</v>
      </c>
      <c r="R556" t="s">
        <v>9277</v>
      </c>
    </row>
    <row r="557" spans="1:19" ht="15">
      <c r="A557" t="s">
        <v>5190</v>
      </c>
      <c r="B557" s="25"/>
      <c r="C557" s="22" t="s">
        <v>6888</v>
      </c>
      <c r="D557" s="25"/>
      <c r="E557" s="22" t="s">
        <v>10905</v>
      </c>
      <c r="F557" t="s">
        <v>5326</v>
      </c>
      <c r="G557" t="s">
        <v>5410</v>
      </c>
      <c r="H557" s="22" t="s">
        <v>10905</v>
      </c>
      <c r="I557" t="s">
        <v>5411</v>
      </c>
      <c r="J557" s="11" t="str">
        <f t="shared" si="60"/>
        <v>IC.IV.061010</v>
      </c>
      <c r="K557" s="2" t="s">
        <v>11324</v>
      </c>
      <c r="L557" t="str">
        <f t="shared" si="61"/>
        <v>Vascular procedure</v>
      </c>
      <c r="M557" s="12" t="str">
        <f t="shared" si="62"/>
        <v>PI.IC.IV.061010.01</v>
      </c>
      <c r="N557" s="12"/>
      <c r="O557" s="12" t="str">
        <f t="shared" si="63"/>
        <v>PH.IC.IV.061010.01</v>
      </c>
      <c r="Q557" s="12" t="str">
        <f t="shared" si="64"/>
        <v>CL.IC.IV.061010.01</v>
      </c>
      <c r="R557" t="s">
        <v>9277</v>
      </c>
    </row>
    <row r="558" spans="1:19" ht="15">
      <c r="A558" t="s">
        <v>5190</v>
      </c>
      <c r="B558" s="25"/>
      <c r="C558" s="22" t="s">
        <v>6888</v>
      </c>
      <c r="D558" s="25" t="s">
        <v>11134</v>
      </c>
      <c r="E558" s="22" t="s">
        <v>10905</v>
      </c>
      <c r="F558" t="s">
        <v>5326</v>
      </c>
      <c r="G558" t="s">
        <v>2971</v>
      </c>
      <c r="H558" s="22" t="s">
        <v>8048</v>
      </c>
      <c r="I558" t="s">
        <v>930</v>
      </c>
      <c r="J558" s="11" t="str">
        <f t="shared" si="60"/>
        <v>IC.IV.061011</v>
      </c>
      <c r="K558" s="2" t="s">
        <v>11324</v>
      </c>
      <c r="L558" t="str">
        <f t="shared" si="61"/>
        <v>Other: specify</v>
      </c>
      <c r="M558" s="12" t="str">
        <f t="shared" si="62"/>
        <v>PI.IC.IV.061011.01</v>
      </c>
      <c r="N558" s="12"/>
      <c r="O558" s="12" t="str">
        <f t="shared" si="63"/>
        <v>PH.IC.IV.061011.01</v>
      </c>
      <c r="Q558" s="12" t="str">
        <f t="shared" si="64"/>
        <v>CL.IC.IV.061011.01</v>
      </c>
      <c r="R558" t="s">
        <v>9277</v>
      </c>
    </row>
    <row r="559" spans="1:19" ht="15">
      <c r="A559" t="s">
        <v>5190</v>
      </c>
      <c r="B559" s="25"/>
      <c r="C559" s="22" t="s">
        <v>6888</v>
      </c>
      <c r="D559" s="25" t="s">
        <v>5457</v>
      </c>
      <c r="E559" s="22" t="s">
        <v>8048</v>
      </c>
      <c r="F559" t="s">
        <v>5327</v>
      </c>
      <c r="G559" t="s">
        <v>5413</v>
      </c>
      <c r="H559" s="22" t="s">
        <v>1396</v>
      </c>
      <c r="I559" t="s">
        <v>2687</v>
      </c>
      <c r="J559" s="11" t="str">
        <f t="shared" si="60"/>
        <v>IC.IV.061101</v>
      </c>
      <c r="K559" s="2" t="s">
        <v>11324</v>
      </c>
      <c r="L559" t="str">
        <f t="shared" si="61"/>
        <v>No redness, pain, swelling</v>
      </c>
      <c r="M559" s="12" t="str">
        <f t="shared" si="62"/>
        <v>PI.IC.IV.061101.01</v>
      </c>
      <c r="N559" s="12"/>
      <c r="O559" s="12" t="str">
        <f t="shared" si="63"/>
        <v>PH.IC.IV.061101.01</v>
      </c>
      <c r="Q559" s="12" t="str">
        <f t="shared" si="64"/>
        <v>CL.IC.IV.061101.01</v>
      </c>
    </row>
    <row r="560" spans="1:19" ht="15">
      <c r="A560" t="s">
        <v>5190</v>
      </c>
      <c r="B560" s="25"/>
      <c r="C560" s="22" t="s">
        <v>6888</v>
      </c>
      <c r="D560" s="25"/>
      <c r="E560" s="22" t="s">
        <v>8048</v>
      </c>
      <c r="F560" t="s">
        <v>5327</v>
      </c>
      <c r="G560" t="s">
        <v>5414</v>
      </c>
      <c r="H560" s="22" t="s">
        <v>1398</v>
      </c>
      <c r="I560" t="s">
        <v>1833</v>
      </c>
      <c r="J560" s="11" t="str">
        <f t="shared" si="60"/>
        <v>IC.IV.061102</v>
      </c>
      <c r="K560" s="2" t="s">
        <v>11324</v>
      </c>
      <c r="L560" t="str">
        <f t="shared" si="61"/>
        <v>Dressing clean dry intact</v>
      </c>
      <c r="M560" s="12" t="str">
        <f t="shared" si="62"/>
        <v>PI.IC.IV.061102.01</v>
      </c>
      <c r="N560" s="12"/>
      <c r="O560" s="12" t="str">
        <f t="shared" si="63"/>
        <v>PH.IC.IV.061102.01</v>
      </c>
      <c r="Q560" s="12" t="str">
        <f t="shared" si="64"/>
        <v>CL.IC.IV.061102.01</v>
      </c>
    </row>
    <row r="561" spans="1:19" ht="15">
      <c r="A561" t="s">
        <v>5190</v>
      </c>
      <c r="B561" s="25"/>
      <c r="C561" s="22" t="s">
        <v>6888</v>
      </c>
      <c r="D561" s="23"/>
      <c r="E561" s="22" t="s">
        <v>8048</v>
      </c>
      <c r="F561" t="s">
        <v>5327</v>
      </c>
      <c r="G561" t="s">
        <v>5092</v>
      </c>
      <c r="H561" s="22" t="s">
        <v>9640</v>
      </c>
      <c r="I561" t="s">
        <v>5093</v>
      </c>
      <c r="J561" s="11" t="str">
        <f t="shared" si="60"/>
        <v>IC.IV.061103</v>
      </c>
      <c r="K561" s="2" t="s">
        <v>11324</v>
      </c>
      <c r="L561" t="str">
        <f t="shared" si="61"/>
        <v>Non tender</v>
      </c>
      <c r="M561" s="12" t="str">
        <f t="shared" si="62"/>
        <v>PI.IC.IV.061103.01</v>
      </c>
      <c r="N561" s="12"/>
      <c r="O561" s="12" t="str">
        <f t="shared" si="63"/>
        <v>PH.IC.IV.061103.01</v>
      </c>
      <c r="Q561" s="12" t="str">
        <f t="shared" si="64"/>
        <v>CL.IC.IV.061103.01</v>
      </c>
      <c r="R561" t="s">
        <v>9277</v>
      </c>
    </row>
    <row r="562" spans="1:19" ht="15">
      <c r="A562" t="s">
        <v>5190</v>
      </c>
      <c r="B562" s="25"/>
      <c r="C562" s="22" t="s">
        <v>6888</v>
      </c>
      <c r="D562" s="25"/>
      <c r="E562" s="22" t="s">
        <v>8048</v>
      </c>
      <c r="F562" t="s">
        <v>5327</v>
      </c>
      <c r="G562" t="s">
        <v>1531</v>
      </c>
      <c r="H562" s="22" t="s">
        <v>7070</v>
      </c>
      <c r="I562" t="s">
        <v>1531</v>
      </c>
      <c r="J562" s="11" t="str">
        <f t="shared" si="60"/>
        <v>IC.IV.061104</v>
      </c>
      <c r="K562" s="2" t="s">
        <v>11324</v>
      </c>
      <c r="L562" t="str">
        <f t="shared" si="61"/>
        <v>Erythema</v>
      </c>
      <c r="M562" s="12" t="str">
        <f t="shared" si="62"/>
        <v>PI.IC.IV.061104.01</v>
      </c>
      <c r="N562" s="12"/>
      <c r="O562" s="12" t="str">
        <f t="shared" si="63"/>
        <v>PH.IC.IV.061104.01</v>
      </c>
      <c r="Q562" s="12" t="str">
        <f t="shared" si="64"/>
        <v>CL.IC.IV.061104.01</v>
      </c>
      <c r="R562" t="s">
        <v>9277</v>
      </c>
      <c r="S562" t="s">
        <v>5086</v>
      </c>
    </row>
    <row r="563" spans="1:19" ht="15">
      <c r="A563" t="s">
        <v>5190</v>
      </c>
      <c r="B563" s="25"/>
      <c r="C563" s="22" t="s">
        <v>6888</v>
      </c>
      <c r="D563" s="25"/>
      <c r="E563" s="22" t="s">
        <v>8048</v>
      </c>
      <c r="F563" t="s">
        <v>5327</v>
      </c>
      <c r="G563" t="s">
        <v>5094</v>
      </c>
      <c r="H563" s="22" t="s">
        <v>7071</v>
      </c>
      <c r="I563" t="s">
        <v>5094</v>
      </c>
      <c r="J563" s="11" t="str">
        <f t="shared" si="60"/>
        <v>IC.IV.061105</v>
      </c>
      <c r="K563" s="2" t="s">
        <v>11324</v>
      </c>
      <c r="L563" t="str">
        <f t="shared" si="61"/>
        <v>Ecchymosis</v>
      </c>
      <c r="M563" s="12" t="str">
        <f t="shared" si="62"/>
        <v>PI.IC.IV.061105.01</v>
      </c>
      <c r="N563" s="12"/>
      <c r="O563" s="12" t="str">
        <f t="shared" si="63"/>
        <v>PH.IC.IV.061105.01</v>
      </c>
      <c r="Q563" s="12" t="str">
        <f t="shared" si="64"/>
        <v>CL.IC.IV.061105.01</v>
      </c>
      <c r="R563" t="s">
        <v>9277</v>
      </c>
      <c r="S563" t="s">
        <v>5086</v>
      </c>
    </row>
    <row r="564" spans="1:19" ht="15">
      <c r="A564" t="s">
        <v>5190</v>
      </c>
      <c r="C564" s="22" t="s">
        <v>6888</v>
      </c>
      <c r="D564" s="25"/>
      <c r="E564" s="22" t="s">
        <v>8048</v>
      </c>
      <c r="F564" t="s">
        <v>5327</v>
      </c>
      <c r="G564" t="s">
        <v>1539</v>
      </c>
      <c r="H564" s="22" t="s">
        <v>6888</v>
      </c>
      <c r="I564" t="s">
        <v>2346</v>
      </c>
      <c r="J564" s="11" t="str">
        <f t="shared" si="60"/>
        <v>IC.IV.061106</v>
      </c>
      <c r="K564" s="2" t="s">
        <v>11324</v>
      </c>
      <c r="L564" t="str">
        <f t="shared" si="61"/>
        <v>Tenderness</v>
      </c>
      <c r="M564" s="12" t="str">
        <f t="shared" si="62"/>
        <v>PI.IC.IV.061106.01</v>
      </c>
      <c r="N564" s="12"/>
      <c r="O564" s="12" t="str">
        <f t="shared" si="63"/>
        <v>PH.IC.IV.061106.01</v>
      </c>
      <c r="Q564" s="12" t="str">
        <f t="shared" si="64"/>
        <v>CL.IC.IV.061106.01</v>
      </c>
      <c r="R564" t="s">
        <v>1141</v>
      </c>
      <c r="S564" t="s">
        <v>5086</v>
      </c>
    </row>
    <row r="565" spans="1:19" ht="15">
      <c r="A565" t="s">
        <v>5190</v>
      </c>
      <c r="C565" s="22" t="s">
        <v>6888</v>
      </c>
      <c r="D565" s="25"/>
      <c r="E565" s="22" t="s">
        <v>8048</v>
      </c>
      <c r="F565" t="s">
        <v>5327</v>
      </c>
      <c r="G565" t="s">
        <v>1541</v>
      </c>
      <c r="H565" s="22" t="s">
        <v>7284</v>
      </c>
      <c r="I565" t="s">
        <v>1541</v>
      </c>
      <c r="J565" s="11" t="str">
        <f t="shared" si="60"/>
        <v>IC.IV.061107</v>
      </c>
      <c r="K565" s="2" t="s">
        <v>11324</v>
      </c>
      <c r="L565" t="str">
        <f t="shared" si="61"/>
        <v>Swelling</v>
      </c>
      <c r="M565" s="12" t="str">
        <f t="shared" si="62"/>
        <v>PI.IC.IV.061107.01</v>
      </c>
      <c r="N565" s="12"/>
      <c r="O565" s="12" t="str">
        <f t="shared" si="63"/>
        <v>PH.IC.IV.061107.01</v>
      </c>
      <c r="Q565" s="12" t="str">
        <f t="shared" si="64"/>
        <v>CL.IC.IV.061107.01</v>
      </c>
      <c r="R565" t="s">
        <v>9277</v>
      </c>
      <c r="S565" t="s">
        <v>5086</v>
      </c>
    </row>
    <row r="566" spans="1:19" ht="15">
      <c r="A566" t="s">
        <v>5190</v>
      </c>
      <c r="C566" s="22" t="s">
        <v>6888</v>
      </c>
      <c r="D566" s="25"/>
      <c r="E566" s="22" t="s">
        <v>8048</v>
      </c>
      <c r="F566" t="s">
        <v>5327</v>
      </c>
      <c r="G566" t="s">
        <v>1533</v>
      </c>
      <c r="H566" s="22" t="s">
        <v>10093</v>
      </c>
      <c r="I566" t="s">
        <v>1533</v>
      </c>
      <c r="J566" s="11" t="str">
        <f t="shared" si="60"/>
        <v>IC.IV.061108</v>
      </c>
      <c r="K566" s="2" t="s">
        <v>11324</v>
      </c>
      <c r="L566" t="str">
        <f t="shared" si="61"/>
        <v>Hematoma</v>
      </c>
      <c r="M566" s="12" t="str">
        <f t="shared" si="62"/>
        <v>PI.IC.IV.061108.01</v>
      </c>
      <c r="N566" s="12"/>
      <c r="O566" s="12" t="str">
        <f t="shared" si="63"/>
        <v>PH.IC.IV.061108.01</v>
      </c>
      <c r="Q566" s="12" t="str">
        <f t="shared" si="64"/>
        <v>CL.IC.IV.061108.01</v>
      </c>
      <c r="R566" t="s">
        <v>9277</v>
      </c>
      <c r="S566" t="s">
        <v>5086</v>
      </c>
    </row>
    <row r="567" spans="1:19" ht="15">
      <c r="A567" t="s">
        <v>5190</v>
      </c>
      <c r="C567" s="22" t="s">
        <v>6888</v>
      </c>
      <c r="D567" s="25"/>
      <c r="E567" s="22" t="s">
        <v>8048</v>
      </c>
      <c r="F567" t="s">
        <v>5327</v>
      </c>
      <c r="G567" t="s">
        <v>5238</v>
      </c>
      <c r="H567" s="22" t="s">
        <v>10095</v>
      </c>
      <c r="I567" t="s">
        <v>1635</v>
      </c>
      <c r="J567" s="11" t="str">
        <f t="shared" si="60"/>
        <v>IC.IV.061109</v>
      </c>
      <c r="K567" s="2" t="s">
        <v>11324</v>
      </c>
      <c r="L567" t="str">
        <f t="shared" si="61"/>
        <v>Serosanguineous discharge</v>
      </c>
      <c r="M567" s="12" t="str">
        <f t="shared" si="62"/>
        <v>PI.IC.IV.061109.01</v>
      </c>
      <c r="N567" s="12"/>
      <c r="O567" s="12" t="str">
        <f t="shared" si="63"/>
        <v>PH.IC.IV.061109.01</v>
      </c>
      <c r="Q567" s="12" t="str">
        <f t="shared" si="64"/>
        <v>CL.IC.IV.061109.01</v>
      </c>
      <c r="R567" t="s">
        <v>9277</v>
      </c>
      <c r="S567" t="s">
        <v>5086</v>
      </c>
    </row>
    <row r="568" spans="1:19" ht="15">
      <c r="A568" t="s">
        <v>5190</v>
      </c>
      <c r="C568" s="22" t="s">
        <v>6888</v>
      </c>
      <c r="D568" s="25"/>
      <c r="E568" s="22" t="s">
        <v>8048</v>
      </c>
      <c r="F568" t="s">
        <v>5327</v>
      </c>
      <c r="G568" t="s">
        <v>5239</v>
      </c>
      <c r="H568" s="22" t="s">
        <v>10905</v>
      </c>
      <c r="I568" t="s">
        <v>1637</v>
      </c>
      <c r="J568" s="11" t="str">
        <f t="shared" si="60"/>
        <v>IC.IV.061110</v>
      </c>
      <c r="K568" s="2" t="s">
        <v>11324</v>
      </c>
      <c r="L568" t="str">
        <f t="shared" si="61"/>
        <v>Serous discharge</v>
      </c>
      <c r="M568" s="12" t="str">
        <f t="shared" si="62"/>
        <v>PI.IC.IV.061110.01</v>
      </c>
      <c r="N568" s="12"/>
      <c r="O568" s="12" t="str">
        <f t="shared" si="63"/>
        <v>PH.IC.IV.061110.01</v>
      </c>
      <c r="Q568" s="12" t="str">
        <f t="shared" si="64"/>
        <v>CL.IC.IV.061110.01</v>
      </c>
      <c r="R568" t="s">
        <v>9277</v>
      </c>
      <c r="S568" t="s">
        <v>5086</v>
      </c>
    </row>
    <row r="569" spans="1:19" ht="15">
      <c r="A569" t="s">
        <v>5190</v>
      </c>
      <c r="C569" s="22" t="s">
        <v>6888</v>
      </c>
      <c r="D569" s="25"/>
      <c r="E569" s="22" t="s">
        <v>8048</v>
      </c>
      <c r="F569" t="s">
        <v>5327</v>
      </c>
      <c r="G569" t="s">
        <v>5240</v>
      </c>
      <c r="H569" s="22" t="s">
        <v>8048</v>
      </c>
      <c r="I569" t="s">
        <v>1643</v>
      </c>
      <c r="J569" s="11" t="str">
        <f t="shared" si="60"/>
        <v>IC.IV.061111</v>
      </c>
      <c r="K569" s="2" t="s">
        <v>11324</v>
      </c>
      <c r="L569" t="str">
        <f t="shared" si="61"/>
        <v>Purulent discharge</v>
      </c>
      <c r="M569" s="12" t="str">
        <f t="shared" si="62"/>
        <v>PI.IC.IV.061111.01</v>
      </c>
      <c r="N569" s="12"/>
      <c r="O569" s="12" t="str">
        <f t="shared" si="63"/>
        <v>PH.IC.IV.061111.01</v>
      </c>
      <c r="Q569" s="12" t="str">
        <f t="shared" si="64"/>
        <v>CL.IC.IV.061111.01</v>
      </c>
      <c r="R569" t="s">
        <v>9277</v>
      </c>
      <c r="S569" t="s">
        <v>5086</v>
      </c>
    </row>
    <row r="570" spans="1:19" ht="15">
      <c r="A570" t="s">
        <v>5190</v>
      </c>
      <c r="C570" s="22" t="s">
        <v>6888</v>
      </c>
      <c r="D570" s="25"/>
      <c r="E570" s="22" t="s">
        <v>8048</v>
      </c>
      <c r="F570" t="s">
        <v>5327</v>
      </c>
      <c r="G570" t="s">
        <v>5259</v>
      </c>
      <c r="H570" s="22" t="s">
        <v>11023</v>
      </c>
      <c r="I570" t="s">
        <v>5260</v>
      </c>
      <c r="J570" s="11" t="str">
        <f t="shared" si="60"/>
        <v>IC.IV.061112</v>
      </c>
      <c r="K570" s="2" t="s">
        <v>11324</v>
      </c>
      <c r="L570" t="str">
        <f t="shared" si="61"/>
        <v>Extravasation</v>
      </c>
      <c r="M570" s="12" t="str">
        <f t="shared" si="62"/>
        <v>PI.IC.IV.061112.01</v>
      </c>
      <c r="N570" s="12"/>
      <c r="O570" s="12" t="str">
        <f t="shared" si="63"/>
        <v>PH.IC.IV.061112.01</v>
      </c>
      <c r="Q570" s="12" t="str">
        <f t="shared" si="64"/>
        <v>CL.IC.IV.061112.01</v>
      </c>
      <c r="R570" t="s">
        <v>9277</v>
      </c>
      <c r="S570" t="s">
        <v>5086</v>
      </c>
    </row>
    <row r="571" spans="1:19" ht="15">
      <c r="A571" t="s">
        <v>5190</v>
      </c>
      <c r="C571" s="22" t="s">
        <v>6888</v>
      </c>
      <c r="D571" s="25"/>
      <c r="E571" s="22" t="s">
        <v>8048</v>
      </c>
      <c r="F571" t="s">
        <v>5327</v>
      </c>
      <c r="G571" t="s">
        <v>5241</v>
      </c>
      <c r="H571" s="22" t="s">
        <v>8201</v>
      </c>
      <c r="I571" t="s">
        <v>1224</v>
      </c>
      <c r="J571" s="11" t="str">
        <f t="shared" si="60"/>
        <v>IC.IV.061113</v>
      </c>
      <c r="K571" s="2" t="s">
        <v>11324</v>
      </c>
      <c r="L571" t="str">
        <f t="shared" si="61"/>
        <v>Unable to assess due to drsg</v>
      </c>
      <c r="M571" s="12" t="str">
        <f t="shared" si="62"/>
        <v>PI.IC.IV.061113.01</v>
      </c>
      <c r="N571" s="12"/>
      <c r="O571" s="12" t="str">
        <f t="shared" si="63"/>
        <v>PH.IC.IV.061113.01</v>
      </c>
      <c r="Q571" s="12" t="str">
        <f t="shared" si="64"/>
        <v>CL.IC.IV.061113.01</v>
      </c>
      <c r="R571" t="s">
        <v>9277</v>
      </c>
      <c r="S571" t="s">
        <v>5086</v>
      </c>
    </row>
    <row r="572" spans="1:19" ht="15">
      <c r="A572" t="s">
        <v>5190</v>
      </c>
      <c r="B572" s="25"/>
      <c r="C572" s="22" t="s">
        <v>6888</v>
      </c>
      <c r="D572" s="25"/>
      <c r="E572" s="22" t="s">
        <v>8048</v>
      </c>
      <c r="F572" t="s">
        <v>5327</v>
      </c>
      <c r="G572" t="s">
        <v>5261</v>
      </c>
      <c r="H572" s="22" t="s">
        <v>9621</v>
      </c>
      <c r="I572" t="s">
        <v>5262</v>
      </c>
      <c r="J572" s="11" t="str">
        <f t="shared" si="60"/>
        <v>IC.IV.061114</v>
      </c>
      <c r="K572" s="2" t="s">
        <v>11324</v>
      </c>
      <c r="L572" t="str">
        <f t="shared" si="61"/>
        <v>Crepitus at site</v>
      </c>
      <c r="M572" s="12" t="str">
        <f t="shared" si="62"/>
        <v>PI.IC.IV.061114.01</v>
      </c>
      <c r="N572" s="12"/>
      <c r="O572" s="12" t="str">
        <f t="shared" si="63"/>
        <v>PH.IC.IV.061114.01</v>
      </c>
      <c r="Q572" s="12" t="str">
        <f t="shared" si="64"/>
        <v>CL.IC.IV.061114.01</v>
      </c>
      <c r="R572" t="s">
        <v>9277</v>
      </c>
      <c r="S572">
        <v>824</v>
      </c>
    </row>
    <row r="573" spans="1:19" ht="15">
      <c r="A573" t="s">
        <v>5190</v>
      </c>
      <c r="C573" s="22" t="s">
        <v>6888</v>
      </c>
      <c r="D573" t="s">
        <v>5237</v>
      </c>
      <c r="E573" s="22" t="s">
        <v>8201</v>
      </c>
      <c r="F573" t="s">
        <v>5328</v>
      </c>
      <c r="G573" t="s">
        <v>5243</v>
      </c>
      <c r="H573" s="22" t="s">
        <v>1396</v>
      </c>
      <c r="I573" t="s">
        <v>1001</v>
      </c>
      <c r="J573" s="11" t="str">
        <f t="shared" si="60"/>
        <v>IC.IV.061301</v>
      </c>
      <c r="K573" s="2" t="s">
        <v>11324</v>
      </c>
      <c r="L573" t="str">
        <f t="shared" si="61"/>
        <v>None needed</v>
      </c>
      <c r="M573" s="12" t="str">
        <f t="shared" si="62"/>
        <v>PI.IC.IV.061301.01</v>
      </c>
      <c r="N573" s="12"/>
      <c r="O573" s="12" t="str">
        <f t="shared" si="63"/>
        <v>PH.IC.IV.061301.01</v>
      </c>
      <c r="Q573" s="12" t="str">
        <f t="shared" si="64"/>
        <v>CL.IC.IV.061301.01</v>
      </c>
    </row>
    <row r="574" spans="1:19" ht="15">
      <c r="A574" t="s">
        <v>5190</v>
      </c>
      <c r="C574" s="22" t="s">
        <v>6888</v>
      </c>
      <c r="E574" s="22" t="s">
        <v>8201</v>
      </c>
      <c r="F574" t="s">
        <v>5328</v>
      </c>
      <c r="G574" t="s">
        <v>5244</v>
      </c>
      <c r="H574" s="22" t="s">
        <v>1398</v>
      </c>
      <c r="I574" t="s">
        <v>1811</v>
      </c>
      <c r="J574" s="11" t="str">
        <f t="shared" si="60"/>
        <v>IC.IV.061302</v>
      </c>
      <c r="K574" s="2" t="s">
        <v>11324</v>
      </c>
      <c r="L574" t="str">
        <f t="shared" si="61"/>
        <v>Changed site</v>
      </c>
      <c r="M574" s="12" t="str">
        <f t="shared" si="62"/>
        <v>PI.IC.IV.061302.01</v>
      </c>
      <c r="N574" s="12"/>
      <c r="O574" s="12" t="str">
        <f t="shared" si="63"/>
        <v>PH.IC.IV.061302.01</v>
      </c>
      <c r="Q574" s="12" t="str">
        <f t="shared" si="64"/>
        <v>CL.IC.IV.061302.01</v>
      </c>
    </row>
    <row r="575" spans="1:19" ht="15">
      <c r="A575" t="s">
        <v>5190</v>
      </c>
      <c r="C575" s="22" t="s">
        <v>6888</v>
      </c>
      <c r="E575" s="22" t="s">
        <v>8201</v>
      </c>
      <c r="F575" t="s">
        <v>5328</v>
      </c>
      <c r="G575" t="s">
        <v>5102</v>
      </c>
      <c r="H575" s="22" t="s">
        <v>946</v>
      </c>
      <c r="I575" t="s">
        <v>5103</v>
      </c>
      <c r="J575" s="11" t="str">
        <f t="shared" si="60"/>
        <v>IC.IV.061303</v>
      </c>
      <c r="K575" s="2" t="s">
        <v>11324</v>
      </c>
      <c r="L575" t="str">
        <f t="shared" si="61"/>
        <v>Elevated extremity</v>
      </c>
      <c r="M575" s="12" t="str">
        <f t="shared" si="62"/>
        <v>PI.IC.IV.061303.01</v>
      </c>
      <c r="N575" s="12"/>
      <c r="O575" s="12" t="str">
        <f t="shared" si="63"/>
        <v>PH.IC.IV.061303.01</v>
      </c>
      <c r="Q575" s="12" t="str">
        <f t="shared" si="64"/>
        <v>CL.IC.IV.061303.01</v>
      </c>
      <c r="R575" t="s">
        <v>9277</v>
      </c>
    </row>
    <row r="576" spans="1:19" ht="15">
      <c r="A576" t="s">
        <v>5190</v>
      </c>
      <c r="C576" s="22" t="s">
        <v>6888</v>
      </c>
      <c r="E576" s="22" t="s">
        <v>8201</v>
      </c>
      <c r="F576" t="s">
        <v>5328</v>
      </c>
      <c r="G576" t="s">
        <v>5104</v>
      </c>
      <c r="H576" s="22" t="s">
        <v>7070</v>
      </c>
      <c r="I576" t="s">
        <v>4929</v>
      </c>
      <c r="J576" s="11" t="str">
        <f t="shared" si="60"/>
        <v>IC.IV.061304</v>
      </c>
      <c r="K576" s="2" t="s">
        <v>11324</v>
      </c>
      <c r="L576" t="str">
        <f t="shared" si="61"/>
        <v>Warm compress</v>
      </c>
      <c r="M576" s="12" t="str">
        <f t="shared" si="62"/>
        <v>PI.IC.IV.061304.01</v>
      </c>
      <c r="N576" s="12"/>
      <c r="O576" s="12" t="str">
        <f t="shared" si="63"/>
        <v>PH.IC.IV.061304.01</v>
      </c>
      <c r="Q576" s="12" t="str">
        <f t="shared" si="64"/>
        <v>CL.IC.IV.061304.01</v>
      </c>
      <c r="R576" t="s">
        <v>9277</v>
      </c>
    </row>
    <row r="577" spans="1:25" ht="15">
      <c r="A577" t="s">
        <v>5190</v>
      </c>
      <c r="C577" s="22" t="s">
        <v>6888</v>
      </c>
      <c r="E577" s="22" t="s">
        <v>8201</v>
      </c>
      <c r="F577" t="s">
        <v>5328</v>
      </c>
      <c r="G577" t="s">
        <v>5330</v>
      </c>
      <c r="H577" s="22" t="s">
        <v>7071</v>
      </c>
      <c r="I577" t="s">
        <v>1827</v>
      </c>
      <c r="J577" s="11" t="str">
        <f t="shared" si="60"/>
        <v>IC.IV.061305</v>
      </c>
      <c r="K577" s="2" t="s">
        <v>11324</v>
      </c>
      <c r="L577" t="str">
        <f t="shared" si="61"/>
        <v>Pressure applied</v>
      </c>
      <c r="M577" s="12" t="str">
        <f t="shared" si="62"/>
        <v>PI.IC.IV.061305.01</v>
      </c>
      <c r="N577" s="12"/>
      <c r="O577" s="12" t="str">
        <f t="shared" si="63"/>
        <v>PH.IC.IV.061305.01</v>
      </c>
      <c r="Q577" s="12" t="str">
        <f t="shared" si="64"/>
        <v>CL.IC.IV.061305.01</v>
      </c>
      <c r="R577" t="s">
        <v>9277</v>
      </c>
    </row>
    <row r="578" spans="1:25" ht="15">
      <c r="A578" t="s">
        <v>5190</v>
      </c>
      <c r="C578" s="22" t="s">
        <v>6888</v>
      </c>
      <c r="E578" s="22" t="s">
        <v>8201</v>
      </c>
      <c r="F578" t="s">
        <v>5328</v>
      </c>
      <c r="G578" t="s">
        <v>2971</v>
      </c>
      <c r="H578" s="22" t="s">
        <v>6888</v>
      </c>
      <c r="I578" t="s">
        <v>930</v>
      </c>
      <c r="J578" s="11" t="str">
        <f t="shared" si="60"/>
        <v>IC.IV.061306</v>
      </c>
      <c r="K578" s="2" t="s">
        <v>11324</v>
      </c>
      <c r="L578" t="str">
        <f t="shared" si="61"/>
        <v>Other: specify</v>
      </c>
      <c r="M578" s="12" t="str">
        <f t="shared" si="62"/>
        <v>PI.IC.IV.061306.01</v>
      </c>
      <c r="N578" s="12"/>
      <c r="O578" s="12" t="str">
        <f t="shared" si="63"/>
        <v>PH.IC.IV.061306.01</v>
      </c>
      <c r="Q578" s="12" t="str">
        <f t="shared" si="64"/>
        <v>CL.IC.IV.061306.01</v>
      </c>
      <c r="R578" t="s">
        <v>9277</v>
      </c>
    </row>
    <row r="579" spans="1:25" ht="15">
      <c r="A579" t="s">
        <v>5190</v>
      </c>
      <c r="C579" s="22" t="s">
        <v>6888</v>
      </c>
      <c r="D579" t="s">
        <v>202</v>
      </c>
      <c r="E579" s="22" t="s">
        <v>9621</v>
      </c>
      <c r="F579" t="s">
        <v>5329</v>
      </c>
      <c r="G579" t="s">
        <v>5385</v>
      </c>
      <c r="H579" s="22" t="s">
        <v>1396</v>
      </c>
      <c r="I579" t="s">
        <v>1772</v>
      </c>
      <c r="J579" s="11" t="str">
        <f t="shared" si="60"/>
        <v>IC.IV.061401</v>
      </c>
      <c r="K579" s="2" t="s">
        <v>11324</v>
      </c>
      <c r="L579" t="str">
        <f t="shared" si="61"/>
        <v>Securement Device</v>
      </c>
      <c r="M579" s="12" t="str">
        <f t="shared" si="62"/>
        <v>PI.IC.IV.061401.01</v>
      </c>
      <c r="N579" s="12"/>
      <c r="O579" s="12" t="str">
        <f t="shared" si="63"/>
        <v>PH.IC.IV.061401.01</v>
      </c>
      <c r="Q579" s="12" t="str">
        <f t="shared" si="64"/>
        <v>CL.IC.IV.061401.01</v>
      </c>
    </row>
    <row r="580" spans="1:25" ht="15">
      <c r="A580" t="s">
        <v>5190</v>
      </c>
      <c r="C580" s="22" t="s">
        <v>6888</v>
      </c>
      <c r="E580" s="22" t="s">
        <v>9621</v>
      </c>
      <c r="F580" t="s">
        <v>5329</v>
      </c>
      <c r="G580" t="s">
        <v>1776</v>
      </c>
      <c r="H580" s="22" t="s">
        <v>1398</v>
      </c>
      <c r="I580" t="s">
        <v>3200</v>
      </c>
      <c r="J580" s="11" t="str">
        <f t="shared" si="60"/>
        <v>IC.IV.061402</v>
      </c>
      <c r="K580" s="2" t="s">
        <v>11324</v>
      </c>
      <c r="L580" t="str">
        <f t="shared" si="61"/>
        <v>Taped</v>
      </c>
      <c r="M580" s="12" t="str">
        <f t="shared" si="62"/>
        <v>PI.IC.IV.061402.01</v>
      </c>
      <c r="N580" s="12"/>
      <c r="O580" s="12" t="str">
        <f t="shared" si="63"/>
        <v>PH.IC.IV.061402.01</v>
      </c>
      <c r="Q580" s="12" t="str">
        <f t="shared" si="64"/>
        <v>CL.IC.IV.061402.01</v>
      </c>
    </row>
    <row r="581" spans="1:25" ht="15">
      <c r="A581" t="s">
        <v>5190</v>
      </c>
      <c r="C581" s="22" t="s">
        <v>6888</v>
      </c>
      <c r="E581" s="22" t="s">
        <v>9621</v>
      </c>
      <c r="F581" t="s">
        <v>5329</v>
      </c>
      <c r="G581" t="s">
        <v>1774</v>
      </c>
      <c r="H581" s="22" t="s">
        <v>9640</v>
      </c>
      <c r="I581" t="s">
        <v>3343</v>
      </c>
      <c r="J581" s="11" t="str">
        <f t="shared" si="60"/>
        <v>IC.IV.061403</v>
      </c>
      <c r="K581" s="2" t="s">
        <v>11324</v>
      </c>
      <c r="L581" t="str">
        <f t="shared" si="61"/>
        <v>Sutured</v>
      </c>
      <c r="M581" s="12" t="str">
        <f t="shared" si="62"/>
        <v>PI.IC.IV.061403.01</v>
      </c>
      <c r="N581" s="12"/>
      <c r="O581" s="12" t="str">
        <f t="shared" si="63"/>
        <v>PH.IC.IV.061403.01</v>
      </c>
      <c r="Q581" s="12" t="str">
        <f t="shared" si="64"/>
        <v>CL.IC.IV.061403.01</v>
      </c>
      <c r="R581" t="s">
        <v>9277</v>
      </c>
    </row>
    <row r="582" spans="1:25" ht="15">
      <c r="A582" t="s">
        <v>5190</v>
      </c>
      <c r="C582" s="22" t="s">
        <v>6888</v>
      </c>
      <c r="E582" s="22" t="s">
        <v>9621</v>
      </c>
      <c r="F582" t="s">
        <v>5329</v>
      </c>
      <c r="G582" t="s">
        <v>5141</v>
      </c>
      <c r="H582" s="22" t="s">
        <v>948</v>
      </c>
      <c r="I582" t="s">
        <v>930</v>
      </c>
      <c r="J582" s="11" t="str">
        <f t="shared" si="60"/>
        <v>IC.IV.061404</v>
      </c>
      <c r="K582" s="2" t="s">
        <v>11324</v>
      </c>
      <c r="L582" t="str">
        <f t="shared" si="61"/>
        <v>Other:specify</v>
      </c>
      <c r="M582" s="12" t="str">
        <f t="shared" si="62"/>
        <v>PI.IC.IV.061404.01</v>
      </c>
      <c r="N582" s="12"/>
      <c r="O582" s="12" t="str">
        <f t="shared" si="63"/>
        <v>PH.IC.IV.061404.01</v>
      </c>
      <c r="Q582" s="12" t="str">
        <f t="shared" si="64"/>
        <v>CL.IC.IV.061404.01</v>
      </c>
      <c r="R582" t="s">
        <v>9277</v>
      </c>
    </row>
    <row r="583" spans="1:25" ht="15">
      <c r="A583" t="s">
        <v>5190</v>
      </c>
      <c r="C583" s="22" t="s">
        <v>6888</v>
      </c>
      <c r="D583" t="s">
        <v>5358</v>
      </c>
      <c r="E583" s="22" t="s">
        <v>6135</v>
      </c>
      <c r="F583" t="s">
        <v>5142</v>
      </c>
      <c r="G583" t="s">
        <v>2772</v>
      </c>
      <c r="H583" s="22" t="s">
        <v>1396</v>
      </c>
      <c r="I583" t="s">
        <v>2772</v>
      </c>
      <c r="J583" s="11" t="str">
        <f t="shared" si="60"/>
        <v>IC.IV.061501</v>
      </c>
      <c r="K583" s="2" t="s">
        <v>11324</v>
      </c>
      <c r="L583" t="str">
        <f t="shared" si="61"/>
        <v>Patent</v>
      </c>
      <c r="M583" s="12" t="str">
        <f t="shared" si="62"/>
        <v>PI.IC.IV.061501.01</v>
      </c>
      <c r="N583" s="12"/>
      <c r="O583" s="12" t="str">
        <f t="shared" si="63"/>
        <v>PH.IC.IV.061501.01</v>
      </c>
      <c r="Q583" s="12" t="str">
        <f t="shared" si="64"/>
        <v>CL.IC.IV.061501.01</v>
      </c>
    </row>
    <row r="584" spans="1:25" ht="15">
      <c r="A584" t="s">
        <v>5190</v>
      </c>
      <c r="C584" s="22" t="s">
        <v>6888</v>
      </c>
      <c r="E584" s="22" t="s">
        <v>6135</v>
      </c>
      <c r="F584" t="s">
        <v>5142</v>
      </c>
      <c r="G584" t="s">
        <v>5143</v>
      </c>
      <c r="H584" s="22" t="s">
        <v>1398</v>
      </c>
      <c r="I584" t="s">
        <v>5497</v>
      </c>
      <c r="J584" s="11" t="str">
        <f t="shared" si="60"/>
        <v>IC.IV.061502</v>
      </c>
      <c r="K584" s="2" t="s">
        <v>11324</v>
      </c>
      <c r="L584" t="str">
        <f t="shared" si="61"/>
        <v>No Blood Return, flush easy</v>
      </c>
      <c r="M584" s="12" t="str">
        <f t="shared" si="62"/>
        <v>PI.IC.IV.061502.01</v>
      </c>
      <c r="N584" s="12"/>
      <c r="O584" s="12" t="str">
        <f t="shared" si="63"/>
        <v>PH.IC.IV.061502.01</v>
      </c>
      <c r="Q584" s="12" t="str">
        <f t="shared" si="64"/>
        <v>CL.IC.IV.061502.01</v>
      </c>
    </row>
    <row r="585" spans="1:25" ht="15">
      <c r="A585" t="s">
        <v>5190</v>
      </c>
      <c r="C585" s="22" t="s">
        <v>6888</v>
      </c>
      <c r="E585" s="22" t="s">
        <v>6135</v>
      </c>
      <c r="F585" t="s">
        <v>5142</v>
      </c>
      <c r="G585" t="s">
        <v>5252</v>
      </c>
      <c r="H585" s="22" t="s">
        <v>946</v>
      </c>
      <c r="I585" t="s">
        <v>5253</v>
      </c>
      <c r="J585" s="11" t="str">
        <f t="shared" si="60"/>
        <v>IC.IV.061503</v>
      </c>
      <c r="K585" s="2" t="s">
        <v>11324</v>
      </c>
      <c r="L585" t="str">
        <f t="shared" si="61"/>
        <v>Positional</v>
      </c>
      <c r="M585" s="12" t="str">
        <f t="shared" si="62"/>
        <v>PI.IC.IV.061503.01</v>
      </c>
      <c r="N585" s="12"/>
      <c r="O585" s="12" t="str">
        <f t="shared" si="63"/>
        <v>PH.IC.IV.061503.01</v>
      </c>
      <c r="Q585" s="12" t="str">
        <f t="shared" si="64"/>
        <v>CL.IC.IV.061503.01</v>
      </c>
      <c r="R585" t="s">
        <v>9277</v>
      </c>
    </row>
    <row r="586" spans="1:25" ht="15">
      <c r="A586" t="s">
        <v>5190</v>
      </c>
      <c r="C586" s="22" t="s">
        <v>6888</v>
      </c>
      <c r="E586" s="22" t="s">
        <v>6135</v>
      </c>
      <c r="F586" t="s">
        <v>5142</v>
      </c>
      <c r="G586" t="s">
        <v>5144</v>
      </c>
      <c r="H586" s="22" t="s">
        <v>7070</v>
      </c>
      <c r="I586" t="s">
        <v>5145</v>
      </c>
      <c r="J586" s="11" t="str">
        <f t="shared" si="60"/>
        <v>IC.IV.061504</v>
      </c>
      <c r="K586" s="2" t="s">
        <v>11324</v>
      </c>
      <c r="L586" t="str">
        <f t="shared" si="61"/>
        <v>Sluggish Blood Return</v>
      </c>
      <c r="M586" s="12" t="str">
        <f t="shared" si="62"/>
        <v>PI.IC.IV.061504.01</v>
      </c>
      <c r="N586" s="12"/>
      <c r="O586" s="12" t="str">
        <f t="shared" si="63"/>
        <v>PH.IC.IV.061504.01</v>
      </c>
      <c r="Q586" s="12" t="str">
        <f t="shared" si="64"/>
        <v>CL.IC.IV.061504.01</v>
      </c>
      <c r="R586" t="s">
        <v>9277</v>
      </c>
    </row>
    <row r="587" spans="1:25" ht="15">
      <c r="A587" t="s">
        <v>5190</v>
      </c>
      <c r="C587" s="22" t="s">
        <v>6888</v>
      </c>
      <c r="E587" s="22" t="s">
        <v>6135</v>
      </c>
      <c r="F587" t="s">
        <v>5142</v>
      </c>
      <c r="G587" t="s">
        <v>3795</v>
      </c>
      <c r="H587" s="22" t="s">
        <v>7071</v>
      </c>
      <c r="I587" t="s">
        <v>5254</v>
      </c>
      <c r="J587" s="11" t="str">
        <f t="shared" si="60"/>
        <v>IC.IV.061505</v>
      </c>
      <c r="K587" s="2" t="s">
        <v>11324</v>
      </c>
      <c r="L587" t="str">
        <f t="shared" si="61"/>
        <v>Occluded</v>
      </c>
      <c r="M587" s="12" t="str">
        <f t="shared" si="62"/>
        <v>PI.IC.IV.061505.01</v>
      </c>
      <c r="N587" s="12"/>
      <c r="O587" s="12" t="str">
        <f t="shared" si="63"/>
        <v>PH.IC.IV.061505.01</v>
      </c>
      <c r="Q587" s="12" t="str">
        <f t="shared" si="64"/>
        <v>CL.IC.IV.061505.01</v>
      </c>
      <c r="R587" t="s">
        <v>9277</v>
      </c>
    </row>
    <row r="588" spans="1:25" ht="15">
      <c r="A588" t="s">
        <v>5190</v>
      </c>
      <c r="C588" s="22" t="s">
        <v>6888</v>
      </c>
      <c r="E588" s="22" t="s">
        <v>6135</v>
      </c>
      <c r="F588" t="s">
        <v>5142</v>
      </c>
      <c r="G588" t="s">
        <v>3102</v>
      </c>
      <c r="H588" s="22" t="s">
        <v>6888</v>
      </c>
      <c r="I588" t="s">
        <v>1583</v>
      </c>
      <c r="J588" s="11" t="str">
        <f t="shared" si="60"/>
        <v>IC.IV.061506</v>
      </c>
      <c r="K588" s="2" t="s">
        <v>11324</v>
      </c>
      <c r="L588" t="str">
        <f t="shared" si="61"/>
        <v>Discontinued</v>
      </c>
      <c r="M588" s="12" t="str">
        <f t="shared" si="62"/>
        <v>PI.IC.IV.061506.01</v>
      </c>
      <c r="N588" s="12"/>
      <c r="O588" s="12" t="str">
        <f t="shared" si="63"/>
        <v>PH.IC.IV.061506.01</v>
      </c>
      <c r="Q588" s="12" t="str">
        <f t="shared" si="64"/>
        <v>CL.IC.IV.061506.01</v>
      </c>
      <c r="R588" t="s">
        <v>9277</v>
      </c>
    </row>
    <row r="589" spans="1:25" ht="15">
      <c r="A589" t="s">
        <v>5190</v>
      </c>
      <c r="C589" s="22" t="s">
        <v>6888</v>
      </c>
      <c r="E589" s="22" t="s">
        <v>6135</v>
      </c>
      <c r="F589" t="s">
        <v>5142</v>
      </c>
      <c r="G589" t="s">
        <v>5146</v>
      </c>
      <c r="H589" s="22" t="s">
        <v>7284</v>
      </c>
      <c r="I589" t="s">
        <v>4071</v>
      </c>
      <c r="J589" s="11" t="str">
        <f t="shared" si="60"/>
        <v>IC.IV.061507</v>
      </c>
      <c r="K589" s="2" t="s">
        <v>11324</v>
      </c>
      <c r="L589" t="str">
        <f t="shared" si="61"/>
        <v>D/C due to positive blood cultures</v>
      </c>
      <c r="M589" s="12" t="str">
        <f t="shared" si="62"/>
        <v>PI.IC.IV.061507.01</v>
      </c>
      <c r="N589" s="12"/>
      <c r="O589" s="12" t="str">
        <f t="shared" si="63"/>
        <v>PH.IC.IV.061507.01</v>
      </c>
      <c r="Q589" s="12" t="str">
        <f t="shared" si="64"/>
        <v>CL.IC.IV.061507.01</v>
      </c>
      <c r="R589" t="s">
        <v>9277</v>
      </c>
    </row>
    <row r="590" spans="1:25" ht="15">
      <c r="A590" t="s">
        <v>5190</v>
      </c>
      <c r="C590" s="22" t="s">
        <v>6888</v>
      </c>
      <c r="E590" s="22" t="s">
        <v>6135</v>
      </c>
      <c r="F590" t="s">
        <v>5142</v>
      </c>
      <c r="G590" t="s">
        <v>11148</v>
      </c>
      <c r="H590" s="22" t="s">
        <v>11369</v>
      </c>
      <c r="I590" t="s">
        <v>11149</v>
      </c>
      <c r="J590" s="11" t="str">
        <f t="shared" si="60"/>
        <v>IC.IV.061508</v>
      </c>
      <c r="K590" s="2" t="s">
        <v>1192</v>
      </c>
      <c r="L590" t="str">
        <f t="shared" si="61"/>
        <v>One lumen occluded</v>
      </c>
      <c r="M590" s="12" t="str">
        <f t="shared" si="62"/>
        <v>PI.IC.IV.061508.01</v>
      </c>
      <c r="N590" s="12"/>
      <c r="O590" s="12" t="str">
        <f t="shared" si="63"/>
        <v>PH.IC.IV.061508.01</v>
      </c>
      <c r="Q590" s="12" t="str">
        <f t="shared" si="64"/>
        <v>CL.IC.IV.061508.01</v>
      </c>
      <c r="R590" t="s">
        <v>1112</v>
      </c>
      <c r="S590" t="s">
        <v>5250</v>
      </c>
      <c r="V590" t="s">
        <v>11097</v>
      </c>
      <c r="W590">
        <v>1067</v>
      </c>
    </row>
    <row r="591" spans="1:25" ht="15">
      <c r="A591" t="s">
        <v>5190</v>
      </c>
      <c r="C591" s="22" t="s">
        <v>654</v>
      </c>
      <c r="E591" s="22" t="s">
        <v>6135</v>
      </c>
      <c r="F591" t="s">
        <v>655</v>
      </c>
      <c r="G591" t="s">
        <v>648</v>
      </c>
      <c r="H591" s="22" t="s">
        <v>649</v>
      </c>
      <c r="I591" t="s">
        <v>650</v>
      </c>
      <c r="J591" s="11" t="str">
        <f t="shared" si="60"/>
        <v>IC.IV.061509</v>
      </c>
      <c r="K591" s="2" t="s">
        <v>11383</v>
      </c>
      <c r="L591" t="str">
        <f t="shared" si="61"/>
        <v>Capped</v>
      </c>
      <c r="M591" s="12" t="str">
        <f t="shared" si="62"/>
        <v>PI.IC.IV.061509.01</v>
      </c>
      <c r="N591" s="12"/>
      <c r="O591" s="12" t="str">
        <f t="shared" si="63"/>
        <v>PH.IC.IV.061509.01</v>
      </c>
      <c r="Q591" s="12" t="str">
        <f t="shared" si="64"/>
        <v>CL.IC.IV.061509.01</v>
      </c>
      <c r="R591" t="s">
        <v>11454</v>
      </c>
      <c r="X591" t="s">
        <v>651</v>
      </c>
      <c r="Y591">
        <v>1112</v>
      </c>
    </row>
    <row r="592" spans="1:25" ht="15">
      <c r="A592" t="s">
        <v>5190</v>
      </c>
      <c r="C592" s="22" t="s">
        <v>654</v>
      </c>
      <c r="E592" s="22" t="s">
        <v>6135</v>
      </c>
      <c r="F592" t="s">
        <v>655</v>
      </c>
      <c r="G592" t="s">
        <v>371</v>
      </c>
      <c r="H592" s="22" t="s">
        <v>11500</v>
      </c>
      <c r="J592" s="11" t="str">
        <f t="shared" si="60"/>
        <v>IC.IV.061510</v>
      </c>
      <c r="K592" s="2" t="s">
        <v>11383</v>
      </c>
      <c r="L592" t="str">
        <f t="shared" si="61"/>
        <v>Self Discontinued</v>
      </c>
      <c r="M592" s="12" t="str">
        <f t="shared" si="62"/>
        <v>PI.IC.IV.061510.01</v>
      </c>
      <c r="N592" s="12"/>
      <c r="O592" s="12" t="str">
        <f t="shared" si="63"/>
        <v>PH.IC.IV.061510.01</v>
      </c>
      <c r="Q592" s="12" t="str">
        <f t="shared" si="64"/>
        <v>CL.IC.IV.061510.01</v>
      </c>
      <c r="R592" t="s">
        <v>11454</v>
      </c>
      <c r="X592" t="s">
        <v>933</v>
      </c>
      <c r="Y592">
        <v>1124</v>
      </c>
    </row>
    <row r="593" spans="1:23" ht="15">
      <c r="A593" t="s">
        <v>5190</v>
      </c>
      <c r="C593" s="22" t="s">
        <v>6888</v>
      </c>
      <c r="D593" t="s">
        <v>5320</v>
      </c>
      <c r="E593" s="22" t="s">
        <v>5740</v>
      </c>
      <c r="F593" t="s">
        <v>5380</v>
      </c>
      <c r="G593" t="s">
        <v>5381</v>
      </c>
      <c r="H593" s="22" t="s">
        <v>1396</v>
      </c>
      <c r="I593" t="s">
        <v>1579</v>
      </c>
      <c r="J593" s="11" t="str">
        <f t="shared" si="60"/>
        <v>IC.IV.061601</v>
      </c>
      <c r="K593" s="2" t="s">
        <v>11324</v>
      </c>
      <c r="L593" t="str">
        <f t="shared" si="61"/>
        <v>Tubing/System present on admit</v>
      </c>
      <c r="M593" s="12" t="str">
        <f t="shared" si="62"/>
        <v>PI.IC.IV.061601.01</v>
      </c>
      <c r="N593" s="12"/>
      <c r="O593" s="12" t="str">
        <f t="shared" si="63"/>
        <v>PH.IC.IV.061601.01</v>
      </c>
      <c r="Q593" s="12" t="str">
        <f t="shared" si="64"/>
        <v>CL.IC.IV.061601.01</v>
      </c>
    </row>
    <row r="594" spans="1:23" ht="15">
      <c r="A594" t="s">
        <v>5190</v>
      </c>
      <c r="C594" s="22" t="s">
        <v>6888</v>
      </c>
      <c r="E594" s="22" t="s">
        <v>5740</v>
      </c>
      <c r="F594" t="s">
        <v>5380</v>
      </c>
      <c r="G594" t="s">
        <v>5148</v>
      </c>
      <c r="H594" s="22" t="s">
        <v>1398</v>
      </c>
      <c r="I594" t="s">
        <v>5149</v>
      </c>
      <c r="J594" s="11" t="str">
        <f t="shared" si="60"/>
        <v>IC.IV.061602</v>
      </c>
      <c r="K594" s="2" t="s">
        <v>11324</v>
      </c>
      <c r="L594" t="str">
        <f t="shared" si="61"/>
        <v>Caps new/changed</v>
      </c>
      <c r="M594" s="12" t="str">
        <f t="shared" si="62"/>
        <v>PI.IC.IV.061602.01</v>
      </c>
      <c r="N594" s="12"/>
      <c r="O594" s="12" t="str">
        <f t="shared" si="63"/>
        <v>PH.IC.IV.061602.01</v>
      </c>
      <c r="Q594" s="12" t="str">
        <f t="shared" si="64"/>
        <v>CL.IC.IV.061602.01</v>
      </c>
    </row>
    <row r="595" spans="1:23" ht="15">
      <c r="A595" t="s">
        <v>5190</v>
      </c>
      <c r="C595" s="22" t="s">
        <v>6888</v>
      </c>
      <c r="E595" s="22" t="s">
        <v>5740</v>
      </c>
      <c r="F595" t="s">
        <v>5380</v>
      </c>
      <c r="G595" t="s">
        <v>5382</v>
      </c>
      <c r="H595" s="22" t="s">
        <v>1400</v>
      </c>
      <c r="I595" t="s">
        <v>5170</v>
      </c>
      <c r="J595" s="11" t="str">
        <f t="shared" si="60"/>
        <v>IC.IV.061603</v>
      </c>
      <c r="K595" s="2" t="s">
        <v>11324</v>
      </c>
      <c r="L595" t="str">
        <f t="shared" si="61"/>
        <v>Tubing New/Changed</v>
      </c>
      <c r="M595" s="12" t="str">
        <f t="shared" si="62"/>
        <v>PI.IC.IV.061603.01</v>
      </c>
      <c r="N595" s="12"/>
      <c r="O595" s="12" t="str">
        <f t="shared" si="63"/>
        <v>PH.IC.IV.061603.01</v>
      </c>
      <c r="Q595" s="12" t="str">
        <f t="shared" si="64"/>
        <v>CL.IC.IV.061603.01</v>
      </c>
    </row>
    <row r="596" spans="1:23" ht="15">
      <c r="A596" t="s">
        <v>5190</v>
      </c>
      <c r="C596" s="22" t="s">
        <v>6888</v>
      </c>
      <c r="E596" s="22" t="s">
        <v>5740</v>
      </c>
      <c r="F596" t="s">
        <v>5380</v>
      </c>
      <c r="G596" t="s">
        <v>1803</v>
      </c>
      <c r="H596" s="22" t="s">
        <v>1402</v>
      </c>
      <c r="I596" t="s">
        <v>1804</v>
      </c>
      <c r="J596" s="11" t="str">
        <f t="shared" si="60"/>
        <v>IC.IV.061604</v>
      </c>
      <c r="K596" s="2" t="s">
        <v>11324</v>
      </c>
      <c r="L596" t="str">
        <f t="shared" si="61"/>
        <v>Transducer new/changed</v>
      </c>
      <c r="M596" s="12" t="str">
        <f t="shared" si="62"/>
        <v>PI.IC.IV.061604.01</v>
      </c>
      <c r="N596" s="12"/>
      <c r="O596" s="12" t="str">
        <f t="shared" si="63"/>
        <v>PH.IC.IV.061604.01</v>
      </c>
      <c r="Q596" s="12" t="str">
        <f t="shared" si="64"/>
        <v>CL.IC.IV.061604.01</v>
      </c>
    </row>
    <row r="597" spans="1:23" ht="15">
      <c r="A597" t="s">
        <v>5190</v>
      </c>
      <c r="C597" s="22" t="s">
        <v>6888</v>
      </c>
      <c r="E597" s="22" t="s">
        <v>5740</v>
      </c>
      <c r="F597" t="s">
        <v>5380</v>
      </c>
      <c r="G597" t="s">
        <v>1789</v>
      </c>
      <c r="H597" s="22" t="s">
        <v>1404</v>
      </c>
      <c r="I597" t="s">
        <v>1790</v>
      </c>
      <c r="J597" s="11" t="str">
        <f t="shared" si="60"/>
        <v>IC.IV.061605</v>
      </c>
      <c r="K597" s="2" t="s">
        <v>11324</v>
      </c>
      <c r="L597" t="str">
        <f t="shared" si="61"/>
        <v>Stopcock(s) new/changed</v>
      </c>
      <c r="M597" s="12" t="str">
        <f t="shared" si="62"/>
        <v>PI.IC.IV.061605.01</v>
      </c>
      <c r="N597" s="12"/>
      <c r="O597" s="12" t="str">
        <f t="shared" si="63"/>
        <v>PH.IC.IV.061605.01</v>
      </c>
      <c r="Q597" s="12" t="str">
        <f t="shared" si="64"/>
        <v>CL.IC.IV.061605.01</v>
      </c>
    </row>
    <row r="598" spans="1:23" ht="15">
      <c r="A598" t="s">
        <v>5190</v>
      </c>
      <c r="C598" s="22" t="s">
        <v>6888</v>
      </c>
      <c r="E598" s="22" t="s">
        <v>5740</v>
      </c>
      <c r="F598" t="s">
        <v>5380</v>
      </c>
      <c r="G598" t="s">
        <v>5023</v>
      </c>
      <c r="H598" s="22" t="s">
        <v>1406</v>
      </c>
      <c r="I598" t="s">
        <v>5541</v>
      </c>
      <c r="J598" s="11" t="str">
        <f t="shared" si="60"/>
        <v>IC.IV.061606</v>
      </c>
      <c r="K598" s="2" t="s">
        <v>11324</v>
      </c>
      <c r="L598" t="str">
        <f t="shared" si="61"/>
        <v>Tubing/system d/c with cath d/c</v>
      </c>
      <c r="M598" s="12" t="str">
        <f t="shared" si="62"/>
        <v>PI.IC.IV.061606.01</v>
      </c>
      <c r="N598" s="12"/>
      <c r="O598" s="12" t="str">
        <f t="shared" si="63"/>
        <v>PH.IC.IV.061606.01</v>
      </c>
      <c r="Q598" s="12" t="str">
        <f t="shared" si="64"/>
        <v>CL.IC.IV.061606.01</v>
      </c>
    </row>
    <row r="599" spans="1:23" ht="15">
      <c r="A599" t="s">
        <v>5190</v>
      </c>
      <c r="C599" s="22" t="s">
        <v>6888</v>
      </c>
      <c r="E599" s="22" t="s">
        <v>5740</v>
      </c>
      <c r="F599" t="s">
        <v>5380</v>
      </c>
      <c r="G599" t="s">
        <v>5542</v>
      </c>
      <c r="H599" s="22" t="s">
        <v>7284</v>
      </c>
      <c r="I599" t="s">
        <v>5416</v>
      </c>
      <c r="J599" s="11" t="str">
        <f t="shared" ref="J599:J667" si="65">CONCATENATE("IC.IV.",C599,E599,H599)</f>
        <v>IC.IV.061607</v>
      </c>
      <c r="K599" s="2" t="s">
        <v>11324</v>
      </c>
      <c r="L599" t="str">
        <f t="shared" ref="L599:L667" si="66">G599</f>
        <v>TEGO Dialysis caps changed</v>
      </c>
      <c r="M599" s="12" t="str">
        <f t="shared" ref="M599:M667" si="67">CONCATENATE("PI.",J599,".",K599)</f>
        <v>PI.IC.IV.061607.01</v>
      </c>
      <c r="N599" s="12"/>
      <c r="O599" s="12" t="str">
        <f t="shared" ref="O599:O667" si="68">CONCATENATE("PH.",J599,".",K599)</f>
        <v>PH.IC.IV.061607.01</v>
      </c>
      <c r="Q599" s="12" t="str">
        <f t="shared" ref="Q599:Q667" si="69">CONCATENATE("CL.",J599,".",K599)</f>
        <v>CL.IC.IV.061607.01</v>
      </c>
      <c r="R599" t="s">
        <v>9277</v>
      </c>
      <c r="S599">
        <v>914</v>
      </c>
    </row>
    <row r="600" spans="1:23" ht="15">
      <c r="A600" t="s">
        <v>5190</v>
      </c>
      <c r="C600" s="22" t="s">
        <v>11234</v>
      </c>
      <c r="E600" s="22" t="s">
        <v>4855</v>
      </c>
      <c r="F600" t="s">
        <v>11376</v>
      </c>
      <c r="G600" t="s">
        <v>817</v>
      </c>
      <c r="H600" s="22" t="s">
        <v>11369</v>
      </c>
      <c r="I600" t="s">
        <v>11371</v>
      </c>
      <c r="J600" s="11" t="str">
        <f t="shared" si="65"/>
        <v>IC.IV.061608</v>
      </c>
      <c r="K600" s="2" t="s">
        <v>1192</v>
      </c>
      <c r="L600" t="str">
        <f t="shared" si="66"/>
        <v>Change not due</v>
      </c>
      <c r="M600" s="12" t="str">
        <f t="shared" si="67"/>
        <v>PI.IC.IV.061608.01</v>
      </c>
      <c r="N600" s="12"/>
      <c r="O600" s="12" t="str">
        <f t="shared" si="68"/>
        <v>PH.IC.IV.061608.01</v>
      </c>
      <c r="Q600" s="12" t="str">
        <f t="shared" si="69"/>
        <v>CL.IC.IV.061608.01</v>
      </c>
      <c r="R600" t="s">
        <v>1197</v>
      </c>
      <c r="S600" t="s">
        <v>11372</v>
      </c>
      <c r="V600" t="s">
        <v>11373</v>
      </c>
      <c r="W600">
        <v>999</v>
      </c>
    </row>
    <row r="601" spans="1:23" ht="15">
      <c r="A601" t="s">
        <v>5190</v>
      </c>
      <c r="C601" s="22" t="s">
        <v>6888</v>
      </c>
      <c r="D601" t="s">
        <v>5363</v>
      </c>
      <c r="E601" s="22" t="s">
        <v>6865</v>
      </c>
      <c r="F601" t="s">
        <v>5543</v>
      </c>
      <c r="G601" t="s">
        <v>5154</v>
      </c>
      <c r="H601" s="22" t="s">
        <v>1396</v>
      </c>
      <c r="I601" t="s">
        <v>5155</v>
      </c>
      <c r="J601" s="11" t="str">
        <f t="shared" si="65"/>
        <v>IC.IV.061701</v>
      </c>
      <c r="K601" s="2" t="s">
        <v>11324</v>
      </c>
      <c r="L601" t="str">
        <f t="shared" si="66"/>
        <v>Central venous catheter</v>
      </c>
      <c r="M601" s="12" t="str">
        <f t="shared" si="67"/>
        <v>PI.IC.IV.061701.01</v>
      </c>
      <c r="N601" s="12"/>
      <c r="O601" s="12" t="str">
        <f t="shared" si="68"/>
        <v>PH.IC.IV.061701.01</v>
      </c>
      <c r="Q601" s="12" t="str">
        <f t="shared" si="69"/>
        <v>CL.IC.IV.061701.01</v>
      </c>
    </row>
    <row r="602" spans="1:23" ht="15">
      <c r="A602" t="s">
        <v>5190</v>
      </c>
      <c r="C602" s="22" t="s">
        <v>6888</v>
      </c>
      <c r="E602" s="22" t="s">
        <v>6865</v>
      </c>
      <c r="F602" t="s">
        <v>5543</v>
      </c>
      <c r="G602" t="s">
        <v>5156</v>
      </c>
      <c r="H602" s="22" t="s">
        <v>1398</v>
      </c>
      <c r="I602" t="s">
        <v>5156</v>
      </c>
      <c r="J602" s="11" t="str">
        <f t="shared" si="65"/>
        <v>IC.IV.061702</v>
      </c>
      <c r="K602" s="2" t="s">
        <v>11324</v>
      </c>
      <c r="L602" t="str">
        <f t="shared" si="66"/>
        <v>Introducer</v>
      </c>
      <c r="M602" s="12" t="str">
        <f t="shared" si="67"/>
        <v>PI.IC.IV.061702.01</v>
      </c>
      <c r="N602" s="12"/>
      <c r="O602" s="12" t="str">
        <f t="shared" si="68"/>
        <v>PH.IC.IV.061702.01</v>
      </c>
      <c r="Q602" s="12" t="str">
        <f t="shared" si="69"/>
        <v>CL.IC.IV.061702.01</v>
      </c>
    </row>
    <row r="603" spans="1:23" ht="15">
      <c r="A603" t="s">
        <v>5190</v>
      </c>
      <c r="C603" s="22" t="s">
        <v>6888</v>
      </c>
      <c r="E603" s="22" t="s">
        <v>6865</v>
      </c>
      <c r="F603" t="s">
        <v>5543</v>
      </c>
      <c r="G603" t="s">
        <v>5544</v>
      </c>
      <c r="H603" s="22" t="s">
        <v>9640</v>
      </c>
      <c r="I603" t="s">
        <v>5158</v>
      </c>
      <c r="J603" s="11" t="str">
        <f t="shared" si="65"/>
        <v>IC.IV.061703</v>
      </c>
      <c r="K603" s="2" t="s">
        <v>11324</v>
      </c>
      <c r="L603" t="str">
        <f t="shared" si="66"/>
        <v>Introducer/PA Line</v>
      </c>
      <c r="M603" s="12" t="str">
        <f t="shared" si="67"/>
        <v>PI.IC.IV.061703.01</v>
      </c>
      <c r="N603" s="12"/>
      <c r="O603" s="12" t="str">
        <f t="shared" si="68"/>
        <v>PH.IC.IV.061703.01</v>
      </c>
      <c r="Q603" s="12" t="str">
        <f t="shared" si="69"/>
        <v>CL.IC.IV.061703.01</v>
      </c>
      <c r="R603" t="s">
        <v>9277</v>
      </c>
    </row>
    <row r="604" spans="1:23" ht="15">
      <c r="A604" t="s">
        <v>5190</v>
      </c>
      <c r="C604" s="22" t="s">
        <v>6888</v>
      </c>
      <c r="E604" s="22" t="s">
        <v>6865</v>
      </c>
      <c r="F604" t="s">
        <v>5543</v>
      </c>
      <c r="G604" t="s">
        <v>5159</v>
      </c>
      <c r="H604" s="22" t="s">
        <v>7070</v>
      </c>
      <c r="I604" t="s">
        <v>5160</v>
      </c>
      <c r="J604" s="11" t="str">
        <f t="shared" si="65"/>
        <v>IC.IV.061704</v>
      </c>
      <c r="K604" s="2" t="s">
        <v>11324</v>
      </c>
      <c r="L604" t="str">
        <f t="shared" si="66"/>
        <v>Pulmonary arterial line</v>
      </c>
      <c r="M604" s="12" t="str">
        <f t="shared" si="67"/>
        <v>PI.IC.IV.061704.01</v>
      </c>
      <c r="N604" s="12"/>
      <c r="O604" s="12" t="str">
        <f t="shared" si="68"/>
        <v>PH.IC.IV.061704.01</v>
      </c>
      <c r="Q604" s="12" t="str">
        <f t="shared" si="69"/>
        <v>CL.IC.IV.061704.01</v>
      </c>
      <c r="R604" t="s">
        <v>9277</v>
      </c>
    </row>
    <row r="605" spans="1:23" ht="15">
      <c r="A605" t="s">
        <v>5190</v>
      </c>
      <c r="C605" s="22" t="s">
        <v>6888</v>
      </c>
      <c r="E605" s="22" t="s">
        <v>6865</v>
      </c>
      <c r="F605" t="s">
        <v>5543</v>
      </c>
      <c r="G605" t="s">
        <v>5161</v>
      </c>
      <c r="H605" s="22" t="s">
        <v>7071</v>
      </c>
      <c r="I605" t="s">
        <v>5162</v>
      </c>
      <c r="J605" s="11" t="str">
        <f t="shared" si="65"/>
        <v>IC.IV.061705</v>
      </c>
      <c r="K605" s="2" t="s">
        <v>11324</v>
      </c>
      <c r="L605" t="str">
        <f t="shared" si="66"/>
        <v>PICC: add protocol</v>
      </c>
      <c r="M605" s="12" t="str">
        <f t="shared" si="67"/>
        <v>PI.IC.IV.061705.01</v>
      </c>
      <c r="N605" s="12"/>
      <c r="O605" s="12" t="str">
        <f t="shared" si="68"/>
        <v>PH.IC.IV.061705.01</v>
      </c>
      <c r="Q605" s="12" t="str">
        <f t="shared" si="69"/>
        <v>CL.IC.IV.061705.01</v>
      </c>
      <c r="R605" t="s">
        <v>9277</v>
      </c>
    </row>
    <row r="606" spans="1:23" ht="15">
      <c r="A606" t="s">
        <v>5190</v>
      </c>
      <c r="C606" s="22" t="s">
        <v>6888</v>
      </c>
      <c r="E606" s="22" t="s">
        <v>6865</v>
      </c>
      <c r="F606" t="s">
        <v>5543</v>
      </c>
      <c r="G606" t="s">
        <v>5163</v>
      </c>
      <c r="H606" s="22" t="s">
        <v>6888</v>
      </c>
      <c r="I606" t="s">
        <v>5164</v>
      </c>
      <c r="J606" s="11" t="str">
        <f t="shared" si="65"/>
        <v>IC.IV.061706</v>
      </c>
      <c r="K606" s="2" t="s">
        <v>11324</v>
      </c>
      <c r="L606" t="str">
        <f t="shared" si="66"/>
        <v>Vascular sheath</v>
      </c>
      <c r="M606" s="12" t="str">
        <f t="shared" si="67"/>
        <v>PI.IC.IV.061706.01</v>
      </c>
      <c r="N606" s="12"/>
      <c r="O606" s="12" t="str">
        <f t="shared" si="68"/>
        <v>PH.IC.IV.061706.01</v>
      </c>
      <c r="Q606" s="12" t="str">
        <f t="shared" si="69"/>
        <v>CL.IC.IV.061706.01</v>
      </c>
      <c r="R606" t="s">
        <v>9277</v>
      </c>
    </row>
    <row r="607" spans="1:23" ht="15">
      <c r="A607" t="s">
        <v>5190</v>
      </c>
      <c r="C607" s="22" t="s">
        <v>6888</v>
      </c>
      <c r="E607" s="22" t="s">
        <v>6865</v>
      </c>
      <c r="F607" t="s">
        <v>5543</v>
      </c>
      <c r="G607" t="s">
        <v>5165</v>
      </c>
      <c r="H607" s="22" t="s">
        <v>7284</v>
      </c>
      <c r="I607" t="s">
        <v>5166</v>
      </c>
      <c r="J607" s="11" t="str">
        <f t="shared" si="65"/>
        <v>IC.IV.061707</v>
      </c>
      <c r="K607" s="2" t="s">
        <v>11324</v>
      </c>
      <c r="L607" t="str">
        <f t="shared" si="66"/>
        <v>Dialysis tunneled permanent</v>
      </c>
      <c r="M607" s="12" t="str">
        <f t="shared" si="67"/>
        <v>PI.IC.IV.061707.01</v>
      </c>
      <c r="N607" s="12"/>
      <c r="O607" s="12" t="str">
        <f t="shared" si="68"/>
        <v>PH.IC.IV.061707.01</v>
      </c>
      <c r="Q607" s="12" t="str">
        <f t="shared" si="69"/>
        <v>CL.IC.IV.061707.01</v>
      </c>
      <c r="R607" t="s">
        <v>9277</v>
      </c>
    </row>
    <row r="608" spans="1:23" ht="15">
      <c r="A608" t="s">
        <v>5190</v>
      </c>
      <c r="C608" s="22" t="s">
        <v>6888</v>
      </c>
      <c r="E608" s="22" t="s">
        <v>6865</v>
      </c>
      <c r="F608" t="s">
        <v>5543</v>
      </c>
      <c r="G608" t="s">
        <v>5205</v>
      </c>
      <c r="H608" s="22" t="s">
        <v>10093</v>
      </c>
      <c r="I608" t="s">
        <v>5304</v>
      </c>
      <c r="J608" s="11" t="str">
        <f t="shared" si="65"/>
        <v>IC.IV.061708</v>
      </c>
      <c r="K608" s="2" t="s">
        <v>11324</v>
      </c>
      <c r="L608" t="str">
        <f t="shared" si="66"/>
        <v>Hemodialysis non-tunneled temporary</v>
      </c>
      <c r="M608" s="12" t="str">
        <f t="shared" si="67"/>
        <v>PI.IC.IV.061708.01</v>
      </c>
      <c r="N608" s="12"/>
      <c r="O608" s="12" t="str">
        <f t="shared" si="68"/>
        <v>PH.IC.IV.061708.01</v>
      </c>
      <c r="Q608" s="12" t="str">
        <f t="shared" si="69"/>
        <v>CL.IC.IV.061708.01</v>
      </c>
      <c r="R608" t="s">
        <v>9277</v>
      </c>
    </row>
    <row r="609" spans="1:25" ht="15">
      <c r="A609" t="s">
        <v>5190</v>
      </c>
      <c r="C609" s="22" t="s">
        <v>6888</v>
      </c>
      <c r="E609" s="22" t="s">
        <v>6865</v>
      </c>
      <c r="F609" t="s">
        <v>5543</v>
      </c>
      <c r="G609" t="s">
        <v>5305</v>
      </c>
      <c r="H609" s="22" t="s">
        <v>10095</v>
      </c>
      <c r="I609" t="s">
        <v>4950</v>
      </c>
      <c r="J609" s="11" t="str">
        <f t="shared" si="65"/>
        <v>IC.IV.061709</v>
      </c>
      <c r="K609" s="2" t="s">
        <v>11324</v>
      </c>
      <c r="L609" t="str">
        <f t="shared" si="66"/>
        <v>Tunneled</v>
      </c>
      <c r="M609" s="12" t="str">
        <f t="shared" si="67"/>
        <v>PI.IC.IV.061709.01</v>
      </c>
      <c r="N609" s="12"/>
      <c r="O609" s="12" t="str">
        <f t="shared" si="68"/>
        <v>PH.IC.IV.061709.01</v>
      </c>
      <c r="Q609" s="12" t="str">
        <f t="shared" si="69"/>
        <v>CL.IC.IV.061709.01</v>
      </c>
      <c r="R609" t="s">
        <v>9277</v>
      </c>
    </row>
    <row r="610" spans="1:25" ht="15">
      <c r="A610" t="s">
        <v>5190</v>
      </c>
      <c r="C610" s="22" t="s">
        <v>6888</v>
      </c>
      <c r="E610" s="22" t="s">
        <v>6865</v>
      </c>
      <c r="F610" t="s">
        <v>5543</v>
      </c>
      <c r="G610" t="s">
        <v>5306</v>
      </c>
      <c r="H610" s="22" t="s">
        <v>10905</v>
      </c>
      <c r="I610" t="s">
        <v>5307</v>
      </c>
      <c r="J610" s="11" t="str">
        <f t="shared" si="65"/>
        <v>IC.IV.061710</v>
      </c>
      <c r="K610" s="2" t="s">
        <v>11324</v>
      </c>
      <c r="L610" t="str">
        <f t="shared" si="66"/>
        <v>Implanted port</v>
      </c>
      <c r="M610" s="12" t="str">
        <f t="shared" si="67"/>
        <v>PI.IC.IV.061710.01</v>
      </c>
      <c r="N610" s="12"/>
      <c r="O610" s="12" t="str">
        <f t="shared" si="68"/>
        <v>PH.IC.IV.061710.01</v>
      </c>
      <c r="Q610" s="12" t="str">
        <f t="shared" si="69"/>
        <v>CL.IC.IV.061710.01</v>
      </c>
      <c r="R610" t="s">
        <v>9277</v>
      </c>
    </row>
    <row r="611" spans="1:25" ht="15">
      <c r="A611" t="s">
        <v>5190</v>
      </c>
      <c r="C611" s="22" t="s">
        <v>6888</v>
      </c>
      <c r="E611" s="22" t="s">
        <v>6865</v>
      </c>
      <c r="F611" t="s">
        <v>5543</v>
      </c>
      <c r="G611" t="s">
        <v>204</v>
      </c>
      <c r="H611" s="22" t="s">
        <v>8048</v>
      </c>
      <c r="I611" t="s">
        <v>5309</v>
      </c>
      <c r="J611" s="11" t="str">
        <f t="shared" si="65"/>
        <v>IC.IV.061711</v>
      </c>
      <c r="K611" s="2" t="s">
        <v>11324</v>
      </c>
      <c r="L611" t="str">
        <f t="shared" si="66"/>
        <v>Thermoregulation multilumen catheter</v>
      </c>
      <c r="M611" s="12" t="str">
        <f t="shared" si="67"/>
        <v>PI.IC.IV.061711.01</v>
      </c>
      <c r="N611" s="12"/>
      <c r="O611" s="12" t="str">
        <f t="shared" si="68"/>
        <v>PH.IC.IV.061711.01</v>
      </c>
      <c r="Q611" s="12" t="str">
        <f t="shared" si="69"/>
        <v>CL.IC.IV.061711.01</v>
      </c>
      <c r="R611" t="s">
        <v>9277</v>
      </c>
    </row>
    <row r="612" spans="1:25" ht="15">
      <c r="A612" t="s">
        <v>5190</v>
      </c>
      <c r="C612" s="22" t="s">
        <v>6888</v>
      </c>
      <c r="E612" s="22" t="s">
        <v>6865</v>
      </c>
      <c r="F612" t="s">
        <v>5543</v>
      </c>
      <c r="G612" t="s">
        <v>5211</v>
      </c>
      <c r="H612" s="22" t="s">
        <v>11023</v>
      </c>
      <c r="I612" t="s">
        <v>930</v>
      </c>
      <c r="J612" s="11" t="str">
        <f t="shared" si="65"/>
        <v>IC.IV.061712</v>
      </c>
      <c r="K612" s="2" t="s">
        <v>11324</v>
      </c>
      <c r="L612" t="str">
        <f t="shared" si="66"/>
        <v>Other; specify</v>
      </c>
      <c r="M612" s="12" t="str">
        <f t="shared" si="67"/>
        <v>PI.IC.IV.061712.01</v>
      </c>
      <c r="N612" s="12"/>
      <c r="O612" s="12" t="str">
        <f t="shared" si="68"/>
        <v>PH.IC.IV.061712.01</v>
      </c>
      <c r="Q612" s="12" t="str">
        <f t="shared" si="69"/>
        <v>CL.IC.IV.061712.01</v>
      </c>
      <c r="R612" t="s">
        <v>9277</v>
      </c>
    </row>
    <row r="613" spans="1:25" ht="15">
      <c r="A613" t="s">
        <v>5190</v>
      </c>
      <c r="C613" s="22" t="s">
        <v>6888</v>
      </c>
      <c r="D613" t="s">
        <v>5472</v>
      </c>
      <c r="E613" s="22" t="s">
        <v>5743</v>
      </c>
      <c r="F613" t="s">
        <v>5545</v>
      </c>
      <c r="G613" t="s">
        <v>1557</v>
      </c>
      <c r="H613" s="22" t="s">
        <v>1396</v>
      </c>
      <c r="I613" t="s">
        <v>1557</v>
      </c>
      <c r="J613" s="11" t="str">
        <f t="shared" si="65"/>
        <v>IC.IV.061801</v>
      </c>
      <c r="K613" s="2" t="s">
        <v>11324</v>
      </c>
      <c r="L613" t="str">
        <f t="shared" si="66"/>
        <v>Normal</v>
      </c>
      <c r="M613" s="12" t="str">
        <f t="shared" si="67"/>
        <v>PI.IC.IV.061801.01</v>
      </c>
      <c r="N613" s="12"/>
      <c r="O613" s="12" t="str">
        <f t="shared" si="68"/>
        <v>PH.IC.IV.061801.01</v>
      </c>
      <c r="Q613" s="12" t="str">
        <f t="shared" si="69"/>
        <v>CL.IC.IV.061801.01</v>
      </c>
    </row>
    <row r="614" spans="1:25" ht="15">
      <c r="A614" t="s">
        <v>5190</v>
      </c>
      <c r="C614" s="22" t="s">
        <v>6888</v>
      </c>
      <c r="E614" s="22" t="s">
        <v>5743</v>
      </c>
      <c r="F614" t="s">
        <v>5545</v>
      </c>
      <c r="G614" t="s">
        <v>1752</v>
      </c>
      <c r="H614" s="22" t="s">
        <v>1398</v>
      </c>
      <c r="I614" t="s">
        <v>5029</v>
      </c>
      <c r="J614" s="11" t="str">
        <f t="shared" si="65"/>
        <v>IC.IV.061802</v>
      </c>
      <c r="K614" s="2" t="s">
        <v>11324</v>
      </c>
      <c r="L614" t="str">
        <f t="shared" si="66"/>
        <v>Damped</v>
      </c>
      <c r="M614" s="12" t="str">
        <f t="shared" si="67"/>
        <v>PI.IC.IV.061802.01</v>
      </c>
      <c r="N614" s="12"/>
      <c r="O614" s="12" t="str">
        <f t="shared" si="68"/>
        <v>PH.IC.IV.061802.01</v>
      </c>
      <c r="Q614" s="12" t="str">
        <f t="shared" si="69"/>
        <v>CL.IC.IV.061802.01</v>
      </c>
    </row>
    <row r="615" spans="1:25" ht="15">
      <c r="A615" t="s">
        <v>5190</v>
      </c>
      <c r="C615" s="22" t="s">
        <v>6888</v>
      </c>
      <c r="E615" s="22" t="s">
        <v>5743</v>
      </c>
      <c r="F615" t="s">
        <v>5545</v>
      </c>
      <c r="G615" t="s">
        <v>5252</v>
      </c>
      <c r="H615" s="22" t="s">
        <v>946</v>
      </c>
      <c r="I615" t="s">
        <v>5253</v>
      </c>
      <c r="J615" s="11" t="str">
        <f t="shared" si="65"/>
        <v>IC.IV.061803</v>
      </c>
      <c r="K615" s="2" t="s">
        <v>11324</v>
      </c>
      <c r="L615" t="str">
        <f t="shared" si="66"/>
        <v>Positional</v>
      </c>
      <c r="M615" s="12" t="str">
        <f t="shared" si="67"/>
        <v>PI.IC.IV.061803.01</v>
      </c>
      <c r="N615" s="12"/>
      <c r="O615" s="12" t="str">
        <f t="shared" si="68"/>
        <v>PH.IC.IV.061803.01</v>
      </c>
      <c r="Q615" s="12" t="str">
        <f t="shared" si="69"/>
        <v>CL.IC.IV.061803.01</v>
      </c>
      <c r="R615" t="s">
        <v>9277</v>
      </c>
    </row>
    <row r="616" spans="1:25" ht="15">
      <c r="A616" t="s">
        <v>5190</v>
      </c>
      <c r="C616" s="22" t="s">
        <v>6888</v>
      </c>
      <c r="E616" s="22" t="s">
        <v>5743</v>
      </c>
      <c r="F616" t="s">
        <v>5545</v>
      </c>
      <c r="G616" t="s">
        <v>5463</v>
      </c>
      <c r="H616" s="22" t="s">
        <v>948</v>
      </c>
      <c r="I616" t="s">
        <v>5464</v>
      </c>
      <c r="J616" s="11" t="str">
        <f t="shared" si="65"/>
        <v>IC.IV.061804</v>
      </c>
      <c r="K616" s="2" t="s">
        <v>11324</v>
      </c>
      <c r="L616" t="str">
        <f t="shared" si="66"/>
        <v>Unable to wedge</v>
      </c>
      <c r="M616" s="12" t="str">
        <f t="shared" si="67"/>
        <v>PI.IC.IV.061804.01</v>
      </c>
      <c r="N616" s="12"/>
      <c r="O616" s="12" t="str">
        <f t="shared" si="68"/>
        <v>PH.IC.IV.061804.01</v>
      </c>
      <c r="Q616" s="12" t="str">
        <f t="shared" si="69"/>
        <v>CL.IC.IV.061804.01</v>
      </c>
      <c r="R616" t="s">
        <v>9277</v>
      </c>
    </row>
    <row r="617" spans="1:25" ht="15">
      <c r="A617" t="s">
        <v>5190</v>
      </c>
      <c r="C617" s="22" t="s">
        <v>6888</v>
      </c>
      <c r="E617" s="22" t="s">
        <v>5743</v>
      </c>
      <c r="F617" t="s">
        <v>5545</v>
      </c>
      <c r="G617" t="s">
        <v>5131</v>
      </c>
      <c r="H617" s="22" t="s">
        <v>7071</v>
      </c>
      <c r="I617" t="s">
        <v>5131</v>
      </c>
      <c r="J617" s="11" t="str">
        <f t="shared" si="65"/>
        <v>IC.IV.061805</v>
      </c>
      <c r="K617" s="2" t="s">
        <v>11324</v>
      </c>
      <c r="L617" t="str">
        <f t="shared" si="66"/>
        <v>Fling</v>
      </c>
      <c r="M617" s="12" t="str">
        <f t="shared" si="67"/>
        <v>PI.IC.IV.061805.01</v>
      </c>
      <c r="N617" s="12"/>
      <c r="O617" s="12" t="str">
        <f t="shared" si="68"/>
        <v>PH.IC.IV.061805.01</v>
      </c>
      <c r="Q617" s="12" t="str">
        <f t="shared" si="69"/>
        <v>CL.IC.IV.061805.01</v>
      </c>
      <c r="R617" t="s">
        <v>9277</v>
      </c>
    </row>
    <row r="618" spans="1:25" ht="15">
      <c r="A618" t="s">
        <v>5190</v>
      </c>
      <c r="C618" s="22" t="s">
        <v>6888</v>
      </c>
      <c r="E618" s="22" t="s">
        <v>5743</v>
      </c>
      <c r="F618" t="s">
        <v>5545</v>
      </c>
      <c r="G618" t="s">
        <v>5141</v>
      </c>
      <c r="H618" s="22" t="s">
        <v>6888</v>
      </c>
      <c r="I618" t="s">
        <v>930</v>
      </c>
      <c r="J618" s="11" t="str">
        <f t="shared" si="65"/>
        <v>IC.IV.061806</v>
      </c>
      <c r="K618" s="2" t="s">
        <v>11324</v>
      </c>
      <c r="L618" t="str">
        <f t="shared" si="66"/>
        <v>Other:specify</v>
      </c>
      <c r="M618" s="12" t="str">
        <f t="shared" si="67"/>
        <v>PI.IC.IV.061806.01</v>
      </c>
      <c r="N618" s="12"/>
      <c r="O618" s="12" t="str">
        <f t="shared" si="68"/>
        <v>PH.IC.IV.061806.01</v>
      </c>
      <c r="Q618" s="12" t="str">
        <f t="shared" si="69"/>
        <v>CL.IC.IV.061806.01</v>
      </c>
      <c r="R618" t="s">
        <v>9277</v>
      </c>
    </row>
    <row r="619" spans="1:25" ht="15">
      <c r="A619" t="s">
        <v>5190</v>
      </c>
      <c r="C619" s="22" t="s">
        <v>11234</v>
      </c>
      <c r="D619" t="s">
        <v>11103</v>
      </c>
      <c r="E619" s="22" t="s">
        <v>11229</v>
      </c>
      <c r="F619" t="s">
        <v>11366</v>
      </c>
      <c r="G619" t="s">
        <v>11230</v>
      </c>
      <c r="H619" s="22" t="s">
        <v>11104</v>
      </c>
      <c r="I619" t="s">
        <v>11232</v>
      </c>
      <c r="J619" s="11" t="str">
        <f t="shared" si="65"/>
        <v>IC.IV.061901</v>
      </c>
      <c r="K619" s="2" t="s">
        <v>1192</v>
      </c>
      <c r="L619" t="str">
        <f t="shared" si="66"/>
        <v>Insertion date</v>
      </c>
      <c r="M619" s="12" t="str">
        <f t="shared" si="67"/>
        <v>PI.IC.IV.061901.01</v>
      </c>
      <c r="N619" s="12"/>
      <c r="O619" s="12" t="str">
        <f t="shared" si="68"/>
        <v>PH.IC.IV.061901.01</v>
      </c>
      <c r="Q619" s="12" t="str">
        <f t="shared" si="69"/>
        <v>CL.IC.IV.061901.01</v>
      </c>
      <c r="R619" t="s">
        <v>1112</v>
      </c>
      <c r="V619" t="s">
        <v>11231</v>
      </c>
      <c r="W619">
        <v>996</v>
      </c>
    </row>
    <row r="620" spans="1:25" s="78" customFormat="1" ht="15">
      <c r="A620" s="79" t="s">
        <v>5190</v>
      </c>
      <c r="B620" s="74" t="s">
        <v>678</v>
      </c>
      <c r="C620" s="75" t="s">
        <v>679</v>
      </c>
      <c r="D620" s="74" t="s">
        <v>2937</v>
      </c>
      <c r="E620" s="80" t="s">
        <v>959</v>
      </c>
      <c r="F620" s="79" t="s">
        <v>680</v>
      </c>
      <c r="G620" s="79" t="s">
        <v>956</v>
      </c>
      <c r="H620" s="75" t="s">
        <v>670</v>
      </c>
      <c r="I620" s="79" t="s">
        <v>956</v>
      </c>
      <c r="J620" s="11" t="str">
        <f t="shared" si="65"/>
        <v>IC.IV.062001</v>
      </c>
      <c r="K620" s="2" t="s">
        <v>11383</v>
      </c>
      <c r="L620" t="str">
        <f t="shared" si="66"/>
        <v>Clean</v>
      </c>
      <c r="M620" s="12" t="str">
        <f t="shared" si="67"/>
        <v>PI.IC.IV.062001.01</v>
      </c>
      <c r="N620" s="12"/>
      <c r="O620" s="12" t="str">
        <f t="shared" si="68"/>
        <v>PH.IC.IV.062001.01</v>
      </c>
      <c r="P620"/>
      <c r="Q620" s="12" t="str">
        <f t="shared" si="69"/>
        <v>CL.IC.IV.062001.01</v>
      </c>
      <c r="X620" s="78" t="s">
        <v>674</v>
      </c>
      <c r="Y620" s="78">
        <v>1114</v>
      </c>
    </row>
    <row r="621" spans="1:25" s="78" customFormat="1" ht="15">
      <c r="A621" s="79" t="s">
        <v>5190</v>
      </c>
      <c r="B621" s="74" t="s">
        <v>678</v>
      </c>
      <c r="C621" s="75" t="s">
        <v>679</v>
      </c>
      <c r="D621" s="74" t="s">
        <v>2937</v>
      </c>
      <c r="E621" s="80" t="s">
        <v>959</v>
      </c>
      <c r="F621" s="79" t="s">
        <v>680</v>
      </c>
      <c r="G621" s="79" t="s">
        <v>3225</v>
      </c>
      <c r="H621" s="75" t="s">
        <v>671</v>
      </c>
      <c r="I621" s="79" t="s">
        <v>3225</v>
      </c>
      <c r="J621" s="11" t="str">
        <f t="shared" si="65"/>
        <v>IC.IV.062002</v>
      </c>
      <c r="K621" s="2" t="s">
        <v>11383</v>
      </c>
      <c r="L621" t="str">
        <f t="shared" si="66"/>
        <v>Dry</v>
      </c>
      <c r="M621" s="12" t="str">
        <f t="shared" si="67"/>
        <v>PI.IC.IV.062002.01</v>
      </c>
      <c r="N621" s="12"/>
      <c r="O621" s="12" t="str">
        <f t="shared" si="68"/>
        <v>PH.IC.IV.062002.01</v>
      </c>
      <c r="P621"/>
      <c r="Q621" s="12" t="str">
        <f t="shared" si="69"/>
        <v>CL.IC.IV.062002.01</v>
      </c>
      <c r="X621" s="78" t="s">
        <v>674</v>
      </c>
      <c r="Y621" s="78">
        <v>1114</v>
      </c>
    </row>
    <row r="622" spans="1:25" s="78" customFormat="1" ht="15">
      <c r="A622" s="79" t="s">
        <v>5190</v>
      </c>
      <c r="B622" s="74" t="s">
        <v>678</v>
      </c>
      <c r="C622" s="75" t="s">
        <v>679</v>
      </c>
      <c r="D622" s="74" t="s">
        <v>2937</v>
      </c>
      <c r="E622" s="80" t="s">
        <v>959</v>
      </c>
      <c r="F622" s="79" t="s">
        <v>680</v>
      </c>
      <c r="G622" s="79" t="s">
        <v>2806</v>
      </c>
      <c r="H622" s="75" t="s">
        <v>672</v>
      </c>
      <c r="I622" s="79" t="s">
        <v>2806</v>
      </c>
      <c r="J622" s="11" t="str">
        <f t="shared" si="65"/>
        <v>IC.IV.062003</v>
      </c>
      <c r="K622" s="2" t="s">
        <v>11383</v>
      </c>
      <c r="L622" t="str">
        <f t="shared" si="66"/>
        <v>Intact</v>
      </c>
      <c r="M622" s="12" t="str">
        <f t="shared" si="67"/>
        <v>PI.IC.IV.062003.01</v>
      </c>
      <c r="N622" s="12"/>
      <c r="O622" s="12" t="str">
        <f t="shared" si="68"/>
        <v>PH.IC.IV.062003.01</v>
      </c>
      <c r="P622"/>
      <c r="Q622" s="12" t="str">
        <f t="shared" si="69"/>
        <v>CL.IC.IV.062003.01</v>
      </c>
      <c r="X622" s="78" t="s">
        <v>674</v>
      </c>
      <c r="Y622" s="78">
        <v>1114</v>
      </c>
    </row>
    <row r="623" spans="1:25" s="78" customFormat="1" ht="15">
      <c r="A623" s="79" t="s">
        <v>5190</v>
      </c>
      <c r="B623" s="74" t="s">
        <v>678</v>
      </c>
      <c r="C623" s="75" t="s">
        <v>679</v>
      </c>
      <c r="D623" s="74" t="s">
        <v>2937</v>
      </c>
      <c r="E623" s="80" t="s">
        <v>959</v>
      </c>
      <c r="F623" s="79" t="s">
        <v>680</v>
      </c>
      <c r="G623" s="79" t="s">
        <v>957</v>
      </c>
      <c r="H623" s="75" t="s">
        <v>673</v>
      </c>
      <c r="I623" s="79" t="s">
        <v>957</v>
      </c>
      <c r="J623" s="11" t="str">
        <f t="shared" si="65"/>
        <v>IC.IV.062004</v>
      </c>
      <c r="K623" s="2" t="s">
        <v>11383</v>
      </c>
      <c r="L623" t="str">
        <f t="shared" si="66"/>
        <v>Stained</v>
      </c>
      <c r="M623" s="12" t="str">
        <f t="shared" si="67"/>
        <v>PI.IC.IV.062004.01</v>
      </c>
      <c r="N623" s="12"/>
      <c r="O623" s="12" t="str">
        <f t="shared" si="68"/>
        <v>PH.IC.IV.062004.01</v>
      </c>
      <c r="P623"/>
      <c r="Q623" s="12" t="str">
        <f t="shared" si="69"/>
        <v>CL.IC.IV.062004.01</v>
      </c>
      <c r="X623" s="78" t="s">
        <v>674</v>
      </c>
      <c r="Y623" s="78">
        <v>1114</v>
      </c>
    </row>
    <row r="624" spans="1:25" s="78" customFormat="1" ht="15">
      <c r="A624" s="79" t="s">
        <v>5190</v>
      </c>
      <c r="B624" s="74" t="s">
        <v>678</v>
      </c>
      <c r="C624" s="75" t="s">
        <v>679</v>
      </c>
      <c r="D624" s="74" t="s">
        <v>2937</v>
      </c>
      <c r="E624" s="80" t="s">
        <v>959</v>
      </c>
      <c r="F624" s="79" t="s">
        <v>680</v>
      </c>
      <c r="G624" s="79" t="s">
        <v>958</v>
      </c>
      <c r="H624" s="75" t="s">
        <v>815</v>
      </c>
      <c r="I624" s="79" t="s">
        <v>958</v>
      </c>
      <c r="J624" s="11" t="str">
        <f t="shared" si="65"/>
        <v>IC.IV.062005</v>
      </c>
      <c r="K624" s="2" t="s">
        <v>11383</v>
      </c>
      <c r="L624" t="str">
        <f t="shared" si="66"/>
        <v>Saturated</v>
      </c>
      <c r="M624" s="12" t="str">
        <f t="shared" si="67"/>
        <v>PI.IC.IV.062005.01</v>
      </c>
      <c r="N624" s="12"/>
      <c r="O624" s="12" t="str">
        <f t="shared" si="68"/>
        <v>PH.IC.IV.062005.01</v>
      </c>
      <c r="P624"/>
      <c r="Q624" s="12" t="str">
        <f t="shared" si="69"/>
        <v>CL.IC.IV.062005.01</v>
      </c>
      <c r="X624" s="78" t="s">
        <v>674</v>
      </c>
      <c r="Y624" s="78">
        <v>1114</v>
      </c>
    </row>
    <row r="625" spans="1:18" ht="15">
      <c r="A625" t="s">
        <v>5190</v>
      </c>
      <c r="B625" s="25" t="s">
        <v>5546</v>
      </c>
      <c r="C625" s="22" t="s">
        <v>7284</v>
      </c>
      <c r="D625" s="25" t="s">
        <v>5340</v>
      </c>
      <c r="E625" s="2" t="s">
        <v>11324</v>
      </c>
      <c r="F625" t="s">
        <v>5547</v>
      </c>
      <c r="G625" t="s">
        <v>205</v>
      </c>
      <c r="H625" s="22" t="s">
        <v>1396</v>
      </c>
      <c r="I625" t="s">
        <v>1780</v>
      </c>
      <c r="J625" s="11" t="str">
        <f t="shared" si="65"/>
        <v>IC.IV.070101</v>
      </c>
      <c r="K625" s="2" t="s">
        <v>11324</v>
      </c>
      <c r="L625" t="str">
        <f t="shared" si="66"/>
        <v xml:space="preserve">Drsg change date </v>
      </c>
      <c r="M625" s="12" t="str">
        <f t="shared" si="67"/>
        <v>PI.IC.IV.070101.01</v>
      </c>
      <c r="N625" s="12"/>
      <c r="O625" s="12" t="str">
        <f t="shared" si="68"/>
        <v>PH.IC.IV.070101.01</v>
      </c>
      <c r="Q625" s="12" t="str">
        <f t="shared" si="69"/>
        <v>CL.IC.IV.070101.01</v>
      </c>
    </row>
    <row r="626" spans="1:18" ht="15">
      <c r="A626" t="s">
        <v>5190</v>
      </c>
      <c r="B626" s="25"/>
      <c r="C626" s="22" t="s">
        <v>7284</v>
      </c>
      <c r="D626" s="25" t="s">
        <v>5343</v>
      </c>
      <c r="E626" s="2" t="s">
        <v>1199</v>
      </c>
      <c r="F626" t="s">
        <v>5548</v>
      </c>
      <c r="G626" t="s">
        <v>5495</v>
      </c>
      <c r="H626" s="22" t="s">
        <v>1396</v>
      </c>
      <c r="I626" t="s">
        <v>5337</v>
      </c>
      <c r="J626" s="11" t="str">
        <f t="shared" si="65"/>
        <v>IC.IV.070201</v>
      </c>
      <c r="K626" s="2" t="s">
        <v>11324</v>
      </c>
      <c r="L626" t="str">
        <f t="shared" si="66"/>
        <v>Antimicrobial disk</v>
      </c>
      <c r="M626" s="12" t="str">
        <f t="shared" si="67"/>
        <v>PI.IC.IV.070201.01</v>
      </c>
      <c r="N626" s="12"/>
      <c r="O626" s="12" t="str">
        <f t="shared" si="68"/>
        <v>PH.IC.IV.070201.01</v>
      </c>
      <c r="Q626" s="12" t="str">
        <f t="shared" si="69"/>
        <v>CL.IC.IV.070201.01</v>
      </c>
    </row>
    <row r="627" spans="1:18" ht="15">
      <c r="A627" t="s">
        <v>5190</v>
      </c>
      <c r="B627" s="25"/>
      <c r="C627" s="22" t="s">
        <v>7284</v>
      </c>
      <c r="D627" s="25"/>
      <c r="E627" s="2" t="s">
        <v>1199</v>
      </c>
      <c r="F627" t="s">
        <v>5548</v>
      </c>
      <c r="G627" t="s">
        <v>1998</v>
      </c>
      <c r="H627" s="22" t="s">
        <v>1398</v>
      </c>
      <c r="I627" t="s">
        <v>3444</v>
      </c>
      <c r="J627" s="11" t="str">
        <f t="shared" si="65"/>
        <v>IC.IV.070202</v>
      </c>
      <c r="K627" s="2" t="s">
        <v>11324</v>
      </c>
      <c r="L627" t="str">
        <f t="shared" si="66"/>
        <v>Transparent</v>
      </c>
      <c r="M627" s="12" t="str">
        <f t="shared" si="67"/>
        <v>PI.IC.IV.070202.01</v>
      </c>
      <c r="N627" s="12"/>
      <c r="O627" s="12" t="str">
        <f t="shared" si="68"/>
        <v>PH.IC.IV.070202.01</v>
      </c>
      <c r="Q627" s="12" t="str">
        <f t="shared" si="69"/>
        <v>CL.IC.IV.070202.01</v>
      </c>
    </row>
    <row r="628" spans="1:18" ht="15">
      <c r="A628" t="s">
        <v>5190</v>
      </c>
      <c r="B628" s="25"/>
      <c r="C628" s="22" t="s">
        <v>7284</v>
      </c>
      <c r="D628" s="25"/>
      <c r="E628" s="2" t="s">
        <v>9391</v>
      </c>
      <c r="F628" t="s">
        <v>5548</v>
      </c>
      <c r="G628" t="s">
        <v>1825</v>
      </c>
      <c r="H628" s="22" t="s">
        <v>1400</v>
      </c>
      <c r="I628" t="s">
        <v>1825</v>
      </c>
      <c r="J628" s="11" t="str">
        <f t="shared" si="65"/>
        <v>IC.IV.070203</v>
      </c>
      <c r="K628" s="2" t="s">
        <v>11324</v>
      </c>
      <c r="L628" t="str">
        <f t="shared" si="66"/>
        <v>Gauze</v>
      </c>
      <c r="M628" s="12" t="str">
        <f t="shared" si="67"/>
        <v>PI.IC.IV.070203.01</v>
      </c>
      <c r="N628" s="12"/>
      <c r="O628" s="12" t="str">
        <f t="shared" si="68"/>
        <v>PH.IC.IV.070203.01</v>
      </c>
      <c r="Q628" s="12" t="str">
        <f t="shared" si="69"/>
        <v>CL.IC.IV.070203.01</v>
      </c>
    </row>
    <row r="629" spans="1:18" ht="15">
      <c r="A629" t="s">
        <v>5190</v>
      </c>
      <c r="B629" s="25"/>
      <c r="C629" s="22" t="s">
        <v>7284</v>
      </c>
      <c r="D629" s="25"/>
      <c r="E629" s="2" t="s">
        <v>9391</v>
      </c>
      <c r="F629" t="s">
        <v>5548</v>
      </c>
      <c r="G629" t="s">
        <v>1827</v>
      </c>
      <c r="H629" s="22" t="s">
        <v>1402</v>
      </c>
      <c r="I629" t="s">
        <v>1827</v>
      </c>
      <c r="J629" s="11" t="str">
        <f t="shared" si="65"/>
        <v>IC.IV.070204</v>
      </c>
      <c r="K629" s="2" t="s">
        <v>11324</v>
      </c>
      <c r="L629" t="str">
        <f t="shared" si="66"/>
        <v>Pressure</v>
      </c>
      <c r="M629" s="12" t="str">
        <f t="shared" si="67"/>
        <v>PI.IC.IV.070204.01</v>
      </c>
      <c r="N629" s="12"/>
      <c r="O629" s="12" t="str">
        <f t="shared" si="68"/>
        <v>PH.IC.IV.070204.01</v>
      </c>
      <c r="Q629" s="12" t="str">
        <f t="shared" si="69"/>
        <v>CL.IC.IV.070204.01</v>
      </c>
    </row>
    <row r="630" spans="1:18" ht="15">
      <c r="A630" t="s">
        <v>5190</v>
      </c>
      <c r="B630" s="25"/>
      <c r="C630" s="22" t="s">
        <v>7284</v>
      </c>
      <c r="D630" s="25"/>
      <c r="E630" s="2" t="s">
        <v>9391</v>
      </c>
      <c r="F630" t="s">
        <v>5548</v>
      </c>
      <c r="G630" t="s">
        <v>2971</v>
      </c>
      <c r="H630" s="22" t="s">
        <v>1404</v>
      </c>
      <c r="I630" t="s">
        <v>930</v>
      </c>
      <c r="J630" s="11" t="str">
        <f t="shared" si="65"/>
        <v>IC.IV.070205</v>
      </c>
      <c r="K630" s="2" t="s">
        <v>11324</v>
      </c>
      <c r="L630" t="str">
        <f t="shared" si="66"/>
        <v>Other: specify</v>
      </c>
      <c r="M630" s="12" t="str">
        <f t="shared" si="67"/>
        <v>PI.IC.IV.070205.01</v>
      </c>
      <c r="N630" s="12"/>
      <c r="O630" s="12" t="str">
        <f t="shared" si="68"/>
        <v>PH.IC.IV.070205.01</v>
      </c>
      <c r="Q630" s="12" t="str">
        <f t="shared" si="69"/>
        <v>CL.IC.IV.070205.01</v>
      </c>
    </row>
    <row r="631" spans="1:18" ht="15">
      <c r="A631" t="s">
        <v>5190</v>
      </c>
      <c r="B631" s="25"/>
      <c r="C631" s="22" t="s">
        <v>7284</v>
      </c>
      <c r="D631" s="25" t="s">
        <v>5052</v>
      </c>
      <c r="E631" s="2" t="s">
        <v>9640</v>
      </c>
      <c r="F631" t="s">
        <v>5397</v>
      </c>
      <c r="G631" t="s">
        <v>5398</v>
      </c>
      <c r="H631" s="22" t="s">
        <v>1396</v>
      </c>
      <c r="I631" t="s">
        <v>3598</v>
      </c>
      <c r="J631" s="11" t="str">
        <f t="shared" si="65"/>
        <v>IC.IV.070301</v>
      </c>
      <c r="K631" s="2" t="s">
        <v>11324</v>
      </c>
      <c r="L631" t="str">
        <f t="shared" si="66"/>
        <v>Present on admit</v>
      </c>
      <c r="M631" s="12" t="str">
        <f t="shared" si="67"/>
        <v>PI.IC.IV.070301.01</v>
      </c>
      <c r="N631" s="12"/>
      <c r="O631" s="12" t="str">
        <f t="shared" si="68"/>
        <v>PH.IC.IV.070301.01</v>
      </c>
      <c r="Q631" s="12" t="str">
        <f t="shared" si="69"/>
        <v>CL.IC.IV.070301.01</v>
      </c>
    </row>
    <row r="632" spans="1:18" ht="15">
      <c r="A632" t="s">
        <v>5190</v>
      </c>
      <c r="B632" s="25"/>
      <c r="C632" s="22" t="s">
        <v>7284</v>
      </c>
      <c r="D632" s="25"/>
      <c r="E632" s="2" t="s">
        <v>9640</v>
      </c>
      <c r="F632" t="s">
        <v>5397</v>
      </c>
      <c r="G632" t="s">
        <v>1580</v>
      </c>
      <c r="H632" s="22" t="s">
        <v>1398</v>
      </c>
      <c r="I632" t="s">
        <v>5047</v>
      </c>
      <c r="J632" s="11" t="str">
        <f t="shared" si="65"/>
        <v>IC.IV.070302</v>
      </c>
      <c r="K632" s="2" t="s">
        <v>11324</v>
      </c>
      <c r="L632" t="str">
        <f t="shared" si="66"/>
        <v>Inserted at this date/time</v>
      </c>
      <c r="M632" s="12" t="str">
        <f t="shared" si="67"/>
        <v>PI.IC.IV.070302.01</v>
      </c>
      <c r="N632" s="12"/>
      <c r="O632" s="12" t="str">
        <f t="shared" si="68"/>
        <v>PH.IC.IV.070302.01</v>
      </c>
      <c r="Q632" s="12" t="str">
        <f t="shared" si="69"/>
        <v>CL.IC.IV.070302.01</v>
      </c>
    </row>
    <row r="633" spans="1:18" ht="15">
      <c r="A633" t="s">
        <v>5190</v>
      </c>
      <c r="B633" s="25"/>
      <c r="C633" s="22" t="s">
        <v>7284</v>
      </c>
      <c r="D633" s="25"/>
      <c r="E633" s="2" t="s">
        <v>9640</v>
      </c>
      <c r="F633" t="s">
        <v>5397</v>
      </c>
      <c r="G633" t="s">
        <v>5054</v>
      </c>
      <c r="H633" s="22" t="s">
        <v>1400</v>
      </c>
      <c r="I633" t="s">
        <v>5055</v>
      </c>
      <c r="J633" s="11" t="str">
        <f t="shared" si="65"/>
        <v>IC.IV.070303</v>
      </c>
      <c r="K633" s="2" t="s">
        <v>11324</v>
      </c>
      <c r="L633" t="str">
        <f t="shared" si="66"/>
        <v>Declotted</v>
      </c>
      <c r="M633" s="12" t="str">
        <f t="shared" si="67"/>
        <v>PI.IC.IV.070303.01</v>
      </c>
      <c r="N633" s="12"/>
      <c r="O633" s="12" t="str">
        <f t="shared" si="68"/>
        <v>PH.IC.IV.070303.01</v>
      </c>
      <c r="Q633" s="12" t="str">
        <f t="shared" si="69"/>
        <v>CL.IC.IV.070303.01</v>
      </c>
    </row>
    <row r="634" spans="1:18" ht="15">
      <c r="A634" t="s">
        <v>5190</v>
      </c>
      <c r="B634" s="25"/>
      <c r="C634" s="22" t="s">
        <v>7284</v>
      </c>
      <c r="D634" s="25"/>
      <c r="E634" s="2" t="s">
        <v>9640</v>
      </c>
      <c r="F634" t="s">
        <v>5397</v>
      </c>
      <c r="G634" t="s">
        <v>1582</v>
      </c>
      <c r="H634" s="22" t="s">
        <v>1402</v>
      </c>
      <c r="I634" t="s">
        <v>1583</v>
      </c>
      <c r="J634" s="11" t="str">
        <f t="shared" si="65"/>
        <v>IC.IV.070304</v>
      </c>
      <c r="K634" s="2" t="s">
        <v>11324</v>
      </c>
      <c r="L634" t="str">
        <f t="shared" si="66"/>
        <v>Discontinue</v>
      </c>
      <c r="M634" s="12" t="str">
        <f t="shared" si="67"/>
        <v>PI.IC.IV.070304.01</v>
      </c>
      <c r="N634" s="12"/>
      <c r="O634" s="12" t="str">
        <f t="shared" si="68"/>
        <v>PH.IC.IV.070304.01</v>
      </c>
      <c r="Q634" s="12" t="str">
        <f t="shared" si="69"/>
        <v>CL.IC.IV.070304.01</v>
      </c>
    </row>
    <row r="635" spans="1:18" ht="15">
      <c r="A635" t="s">
        <v>5190</v>
      </c>
      <c r="B635" s="25"/>
      <c r="C635" s="22" t="s">
        <v>7284</v>
      </c>
      <c r="D635" s="25"/>
      <c r="E635" s="2" t="s">
        <v>9640</v>
      </c>
      <c r="F635" t="s">
        <v>5397</v>
      </c>
      <c r="G635" t="s">
        <v>1756</v>
      </c>
      <c r="H635" s="22" t="s">
        <v>1404</v>
      </c>
      <c r="I635" t="s">
        <v>5048</v>
      </c>
      <c r="J635" s="11" t="str">
        <f t="shared" si="65"/>
        <v>IC.IV.070305</v>
      </c>
      <c r="K635" s="2" t="s">
        <v>11324</v>
      </c>
      <c r="L635" t="str">
        <f t="shared" si="66"/>
        <v>Change over wire</v>
      </c>
      <c r="M635" s="12" t="str">
        <f t="shared" si="67"/>
        <v>PI.IC.IV.070305.01</v>
      </c>
      <c r="N635" s="12"/>
      <c r="O635" s="12" t="str">
        <f t="shared" si="68"/>
        <v>PH.IC.IV.070305.01</v>
      </c>
      <c r="Q635" s="12" t="str">
        <f t="shared" si="69"/>
        <v>CL.IC.IV.070305.01</v>
      </c>
      <c r="R635" t="s">
        <v>9277</v>
      </c>
    </row>
    <row r="636" spans="1:18" ht="15">
      <c r="A636" t="s">
        <v>5190</v>
      </c>
      <c r="B636" s="25"/>
      <c r="C636" s="22" t="s">
        <v>7284</v>
      </c>
      <c r="D636" s="25" t="s">
        <v>11134</v>
      </c>
      <c r="E636" s="2" t="s">
        <v>946</v>
      </c>
      <c r="F636" t="s">
        <v>5397</v>
      </c>
      <c r="G636" t="s">
        <v>1926</v>
      </c>
      <c r="H636" s="22" t="s">
        <v>6888</v>
      </c>
      <c r="I636" t="s">
        <v>1927</v>
      </c>
      <c r="J636" s="11" t="str">
        <f t="shared" si="65"/>
        <v>IC.IV.070306</v>
      </c>
      <c r="K636" s="2" t="s">
        <v>11324</v>
      </c>
      <c r="L636" t="str">
        <f t="shared" si="66"/>
        <v>Tip sent for C&amp;S</v>
      </c>
      <c r="M636" s="12" t="str">
        <f t="shared" si="67"/>
        <v>PI.IC.IV.070306.01</v>
      </c>
      <c r="N636" s="12"/>
      <c r="O636" s="12" t="str">
        <f t="shared" si="68"/>
        <v>PH.IC.IV.070306.01</v>
      </c>
      <c r="Q636" s="12" t="str">
        <f t="shared" si="69"/>
        <v>CL.IC.IV.070306.01</v>
      </c>
      <c r="R636" t="s">
        <v>9277</v>
      </c>
    </row>
    <row r="637" spans="1:18" ht="15">
      <c r="A637" t="s">
        <v>5190</v>
      </c>
      <c r="B637" s="25"/>
      <c r="C637" s="22" t="s">
        <v>7284</v>
      </c>
      <c r="D637" s="25"/>
      <c r="E637" s="2" t="s">
        <v>946</v>
      </c>
      <c r="F637" t="s">
        <v>5397</v>
      </c>
      <c r="G637" t="s">
        <v>5056</v>
      </c>
      <c r="H637" s="22" t="s">
        <v>7284</v>
      </c>
      <c r="I637" t="s">
        <v>5057</v>
      </c>
      <c r="J637" s="11" t="str">
        <f t="shared" si="65"/>
        <v>IC.IV.070307</v>
      </c>
      <c r="K637" s="2" t="s">
        <v>11324</v>
      </c>
      <c r="L637" t="str">
        <f t="shared" si="66"/>
        <v>Insertion attempts number: specify</v>
      </c>
      <c r="M637" s="12" t="str">
        <f t="shared" si="67"/>
        <v>PI.IC.IV.070307.01</v>
      </c>
      <c r="N637" s="12"/>
      <c r="O637" s="12" t="str">
        <f t="shared" si="68"/>
        <v>PH.IC.IV.070307.01</v>
      </c>
      <c r="Q637" s="12" t="str">
        <f t="shared" si="69"/>
        <v>CL.IC.IV.070307.01</v>
      </c>
      <c r="R637" t="s">
        <v>9277</v>
      </c>
    </row>
    <row r="638" spans="1:18" ht="15">
      <c r="A638" t="s">
        <v>5190</v>
      </c>
      <c r="B638" s="25"/>
      <c r="C638" s="22" t="s">
        <v>7284</v>
      </c>
      <c r="D638" s="25"/>
      <c r="E638" s="2" t="s">
        <v>946</v>
      </c>
      <c r="F638" t="s">
        <v>5397</v>
      </c>
      <c r="G638" t="s">
        <v>5058</v>
      </c>
      <c r="H638" s="22" t="s">
        <v>10093</v>
      </c>
      <c r="I638" t="s">
        <v>4071</v>
      </c>
      <c r="J638" s="11" t="str">
        <f t="shared" si="65"/>
        <v>IC.IV.070308</v>
      </c>
      <c r="K638" s="2" t="s">
        <v>11324</v>
      </c>
      <c r="L638" t="str">
        <f t="shared" si="66"/>
        <v>D/C due to blood infection</v>
      </c>
      <c r="M638" s="12" t="str">
        <f t="shared" si="67"/>
        <v>PI.IC.IV.070308.01</v>
      </c>
      <c r="N638" s="12"/>
      <c r="O638" s="12" t="str">
        <f t="shared" si="68"/>
        <v>PH.IC.IV.070308.01</v>
      </c>
      <c r="Q638" s="12" t="str">
        <f t="shared" si="69"/>
        <v>CL.IC.IV.070308.01</v>
      </c>
      <c r="R638" t="s">
        <v>9277</v>
      </c>
    </row>
    <row r="639" spans="1:18" ht="15">
      <c r="A639" t="s">
        <v>5190</v>
      </c>
      <c r="B639" s="25"/>
      <c r="C639" s="22" t="s">
        <v>7284</v>
      </c>
      <c r="D639" s="25" t="s">
        <v>5134</v>
      </c>
      <c r="E639" s="22" t="s">
        <v>948</v>
      </c>
      <c r="F639" t="s">
        <v>5399</v>
      </c>
      <c r="G639" t="s">
        <v>3383</v>
      </c>
      <c r="H639" s="22" t="s">
        <v>1396</v>
      </c>
      <c r="I639" t="s">
        <v>3383</v>
      </c>
      <c r="J639" s="11" t="str">
        <f t="shared" si="65"/>
        <v>IC.IV.070401</v>
      </c>
      <c r="K639" s="2" t="s">
        <v>11324</v>
      </c>
      <c r="L639" t="str">
        <f t="shared" si="66"/>
        <v>Done</v>
      </c>
      <c r="M639" s="12" t="str">
        <f t="shared" si="67"/>
        <v>PI.IC.IV.070401.01</v>
      </c>
      <c r="N639" s="12"/>
      <c r="O639" s="12" t="str">
        <f t="shared" si="68"/>
        <v>PH.IC.IV.070401.01</v>
      </c>
      <c r="Q639" s="12" t="str">
        <f t="shared" si="69"/>
        <v>CL.IC.IV.070401.01</v>
      </c>
    </row>
    <row r="640" spans="1:18" ht="15">
      <c r="A640" t="s">
        <v>5190</v>
      </c>
      <c r="B640" s="25"/>
      <c r="C640" s="22" t="s">
        <v>7284</v>
      </c>
      <c r="D640" s="25"/>
      <c r="E640" s="22" t="s">
        <v>7070</v>
      </c>
      <c r="F640" t="s">
        <v>5399</v>
      </c>
      <c r="G640" t="s">
        <v>5060</v>
      </c>
      <c r="H640" s="22" t="s">
        <v>1398</v>
      </c>
      <c r="I640" t="s">
        <v>5060</v>
      </c>
      <c r="J640" s="11" t="str">
        <f t="shared" si="65"/>
        <v>IC.IV.070402</v>
      </c>
      <c r="K640" s="2" t="s">
        <v>11324</v>
      </c>
      <c r="L640" t="str">
        <f t="shared" si="66"/>
        <v>Not done</v>
      </c>
      <c r="M640" s="12" t="str">
        <f t="shared" si="67"/>
        <v>PI.IC.IV.070402.01</v>
      </c>
      <c r="N640" s="12"/>
      <c r="O640" s="12" t="str">
        <f t="shared" si="68"/>
        <v>PH.IC.IV.070402.01</v>
      </c>
      <c r="Q640" s="12" t="str">
        <f t="shared" si="69"/>
        <v>CL.IC.IV.070402.01</v>
      </c>
    </row>
    <row r="641" spans="1:18" ht="15">
      <c r="A641" t="s">
        <v>5190</v>
      </c>
      <c r="B641" s="25"/>
      <c r="C641" s="22" t="s">
        <v>7284</v>
      </c>
      <c r="D641" s="25"/>
      <c r="E641" s="22" t="s">
        <v>7070</v>
      </c>
      <c r="F641" t="s">
        <v>5399</v>
      </c>
      <c r="G641" t="s">
        <v>198</v>
      </c>
      <c r="H641" s="22" t="s">
        <v>1400</v>
      </c>
      <c r="I641" t="s">
        <v>4742</v>
      </c>
      <c r="J641" s="11" t="str">
        <f t="shared" si="65"/>
        <v>IC.IV.070403</v>
      </c>
      <c r="K641" s="2" t="s">
        <v>11324</v>
      </c>
      <c r="L641" t="str">
        <f t="shared" si="66"/>
        <v>Continuous pressure bag</v>
      </c>
      <c r="M641" s="12" t="str">
        <f t="shared" si="67"/>
        <v>PI.IC.IV.070403.01</v>
      </c>
      <c r="N641" s="12"/>
      <c r="O641" s="12" t="str">
        <f t="shared" si="68"/>
        <v>PH.IC.IV.070403.01</v>
      </c>
      <c r="Q641" s="12" t="str">
        <f t="shared" si="69"/>
        <v>CL.IC.IV.070403.01</v>
      </c>
    </row>
    <row r="642" spans="1:18" ht="15">
      <c r="A642" t="s">
        <v>5190</v>
      </c>
      <c r="B642" s="25"/>
      <c r="C642" s="22" t="s">
        <v>7284</v>
      </c>
      <c r="D642" s="25"/>
      <c r="E642" s="22" t="s">
        <v>7070</v>
      </c>
      <c r="F642" t="s">
        <v>5399</v>
      </c>
      <c r="G642" t="s">
        <v>5061</v>
      </c>
      <c r="H642" s="22" t="s">
        <v>1402</v>
      </c>
      <c r="I642" t="s">
        <v>5062</v>
      </c>
      <c r="J642" s="11" t="str">
        <f t="shared" si="65"/>
        <v>IC.IV.070404</v>
      </c>
      <c r="K642" s="2" t="s">
        <v>11324</v>
      </c>
      <c r="L642" t="str">
        <f t="shared" si="66"/>
        <v>Saline locked</v>
      </c>
      <c r="M642" s="12" t="str">
        <f t="shared" si="67"/>
        <v>PI.IC.IV.070404.01</v>
      </c>
      <c r="N642" s="12"/>
      <c r="O642" s="12" t="str">
        <f t="shared" si="68"/>
        <v>PH.IC.IV.070404.01</v>
      </c>
      <c r="Q642" s="12" t="str">
        <f t="shared" si="69"/>
        <v>CL.IC.IV.070404.01</v>
      </c>
    </row>
    <row r="643" spans="1:18" ht="15">
      <c r="A643" t="s">
        <v>5190</v>
      </c>
      <c r="B643" s="25"/>
      <c r="C643" s="22" t="s">
        <v>7284</v>
      </c>
      <c r="D643" s="25"/>
      <c r="E643" s="22" t="s">
        <v>7070</v>
      </c>
      <c r="F643" t="s">
        <v>5399</v>
      </c>
      <c r="G643" t="s">
        <v>5063</v>
      </c>
      <c r="H643" s="22" t="s">
        <v>1404</v>
      </c>
      <c r="I643" t="s">
        <v>5064</v>
      </c>
      <c r="J643" s="11" t="str">
        <f t="shared" si="65"/>
        <v>IC.IV.070405</v>
      </c>
      <c r="K643" s="2" t="s">
        <v>11324</v>
      </c>
      <c r="L643" t="str">
        <f t="shared" si="66"/>
        <v>Citrate locked</v>
      </c>
      <c r="M643" s="12" t="str">
        <f t="shared" si="67"/>
        <v>PI.IC.IV.070405.01</v>
      </c>
      <c r="N643" s="12"/>
      <c r="O643" s="12" t="str">
        <f t="shared" si="68"/>
        <v>PH.IC.IV.070405.01</v>
      </c>
      <c r="Q643" s="12" t="str">
        <f t="shared" si="69"/>
        <v>CL.IC.IV.070405.01</v>
      </c>
    </row>
    <row r="644" spans="1:18" ht="15">
      <c r="A644" t="s">
        <v>5190</v>
      </c>
      <c r="B644" s="25"/>
      <c r="C644" s="22" t="s">
        <v>7284</v>
      </c>
      <c r="D644" s="25"/>
      <c r="E644" s="22" t="s">
        <v>7070</v>
      </c>
      <c r="F644" t="s">
        <v>5399</v>
      </c>
      <c r="G644" t="s">
        <v>5065</v>
      </c>
      <c r="H644" s="22" t="s">
        <v>1406</v>
      </c>
      <c r="I644" t="s">
        <v>5066</v>
      </c>
      <c r="J644" s="11" t="str">
        <f t="shared" si="65"/>
        <v>IC.IV.070406</v>
      </c>
      <c r="K644" s="2" t="s">
        <v>11324</v>
      </c>
      <c r="L644" t="str">
        <f t="shared" si="66"/>
        <v>Heparin locked</v>
      </c>
      <c r="M644" s="12" t="str">
        <f t="shared" si="67"/>
        <v>PI.IC.IV.070406.01</v>
      </c>
      <c r="N644" s="12"/>
      <c r="O644" s="12" t="str">
        <f t="shared" si="68"/>
        <v>PH.IC.IV.070406.01</v>
      </c>
      <c r="Q644" s="12" t="str">
        <f t="shared" si="69"/>
        <v>CL.IC.IV.070406.01</v>
      </c>
    </row>
    <row r="645" spans="1:18" ht="15">
      <c r="A645" t="s">
        <v>5190</v>
      </c>
      <c r="B645" s="25"/>
      <c r="C645" s="22" t="s">
        <v>7284</v>
      </c>
      <c r="D645" s="25"/>
      <c r="E645" s="22" t="s">
        <v>7070</v>
      </c>
      <c r="F645" t="s">
        <v>5399</v>
      </c>
      <c r="G645" t="s">
        <v>2971</v>
      </c>
      <c r="H645" s="22" t="s">
        <v>1419</v>
      </c>
      <c r="I645" t="s">
        <v>930</v>
      </c>
      <c r="J645" s="11" t="str">
        <f t="shared" si="65"/>
        <v>IC.IV.070407</v>
      </c>
      <c r="K645" s="2" t="s">
        <v>11324</v>
      </c>
      <c r="L645" t="str">
        <f t="shared" si="66"/>
        <v>Other: specify</v>
      </c>
      <c r="M645" s="12" t="str">
        <f t="shared" si="67"/>
        <v>PI.IC.IV.070407.01</v>
      </c>
      <c r="N645" s="12"/>
      <c r="O645" s="12" t="str">
        <f t="shared" si="68"/>
        <v>PH.IC.IV.070407.01</v>
      </c>
      <c r="Q645" s="12" t="str">
        <f t="shared" si="69"/>
        <v>CL.IC.IV.070407.01</v>
      </c>
    </row>
    <row r="646" spans="1:18" ht="15">
      <c r="A646" t="s">
        <v>5190</v>
      </c>
      <c r="B646" s="25"/>
      <c r="C646" s="22" t="s">
        <v>7284</v>
      </c>
      <c r="D646" s="25" t="s">
        <v>5981</v>
      </c>
      <c r="E646" s="22" t="s">
        <v>7071</v>
      </c>
      <c r="F646" t="s">
        <v>5400</v>
      </c>
      <c r="G646" t="s">
        <v>5068</v>
      </c>
      <c r="H646" s="22" t="s">
        <v>1396</v>
      </c>
      <c r="I646" t="s">
        <v>5069</v>
      </c>
      <c r="J646" s="11" t="str">
        <f t="shared" si="65"/>
        <v>IC.IV.070501</v>
      </c>
      <c r="K646" s="2" t="s">
        <v>11324</v>
      </c>
      <c r="L646" t="str">
        <f t="shared" si="66"/>
        <v>Subclavian, right</v>
      </c>
      <c r="M646" s="12" t="str">
        <f t="shared" si="67"/>
        <v>PI.IC.IV.070501.01</v>
      </c>
      <c r="N646" s="12"/>
      <c r="O646" s="12" t="str">
        <f t="shared" si="68"/>
        <v>PH.IC.IV.070501.01</v>
      </c>
      <c r="Q646" s="12" t="str">
        <f t="shared" si="69"/>
        <v>CL.IC.IV.070501.01</v>
      </c>
    </row>
    <row r="647" spans="1:18" ht="15">
      <c r="A647" t="s">
        <v>5190</v>
      </c>
      <c r="B647" s="25"/>
      <c r="C647" s="22" t="s">
        <v>7284</v>
      </c>
      <c r="D647" s="25" t="s">
        <v>11134</v>
      </c>
      <c r="E647" s="22" t="s">
        <v>7071</v>
      </c>
      <c r="F647" t="s">
        <v>5400</v>
      </c>
      <c r="G647" t="s">
        <v>5070</v>
      </c>
      <c r="H647" s="22" t="s">
        <v>1398</v>
      </c>
      <c r="I647" t="s">
        <v>5071</v>
      </c>
      <c r="J647" s="11" t="str">
        <f t="shared" si="65"/>
        <v>IC.IV.070502</v>
      </c>
      <c r="K647" s="2" t="s">
        <v>11324</v>
      </c>
      <c r="L647" t="str">
        <f t="shared" si="66"/>
        <v>Subclavian, left</v>
      </c>
      <c r="M647" s="12" t="str">
        <f t="shared" si="67"/>
        <v>PI.IC.IV.070502.01</v>
      </c>
      <c r="N647" s="12"/>
      <c r="O647" s="12" t="str">
        <f t="shared" si="68"/>
        <v>PH.IC.IV.070502.01</v>
      </c>
      <c r="Q647" s="12" t="str">
        <f t="shared" si="69"/>
        <v>CL.IC.IV.070502.01</v>
      </c>
    </row>
    <row r="648" spans="1:18" ht="15">
      <c r="A648" t="s">
        <v>5190</v>
      </c>
      <c r="B648" s="25"/>
      <c r="C648" s="22" t="s">
        <v>7284</v>
      </c>
      <c r="D648" s="25"/>
      <c r="E648" s="22" t="s">
        <v>7071</v>
      </c>
      <c r="F648" t="s">
        <v>5400</v>
      </c>
      <c r="G648" t="s">
        <v>5072</v>
      </c>
      <c r="H648" s="22" t="s">
        <v>9640</v>
      </c>
      <c r="I648" t="s">
        <v>5073</v>
      </c>
      <c r="J648" s="11" t="str">
        <f t="shared" si="65"/>
        <v>IC.IV.070503</v>
      </c>
      <c r="K648" s="2" t="s">
        <v>11324</v>
      </c>
      <c r="L648" t="str">
        <f t="shared" si="66"/>
        <v>Internal jugular, right</v>
      </c>
      <c r="M648" s="12" t="str">
        <f t="shared" si="67"/>
        <v>PI.IC.IV.070503.01</v>
      </c>
      <c r="N648" s="12"/>
      <c r="O648" s="12" t="str">
        <f t="shared" si="68"/>
        <v>PH.IC.IV.070503.01</v>
      </c>
      <c r="Q648" s="12" t="str">
        <f t="shared" si="69"/>
        <v>CL.IC.IV.070503.01</v>
      </c>
      <c r="R648" t="s">
        <v>9277</v>
      </c>
    </row>
    <row r="649" spans="1:18" ht="15">
      <c r="A649" t="s">
        <v>5190</v>
      </c>
      <c r="B649" s="25"/>
      <c r="C649" s="22" t="s">
        <v>7284</v>
      </c>
      <c r="D649" s="25" t="s">
        <v>11134</v>
      </c>
      <c r="E649" s="22" t="s">
        <v>7071</v>
      </c>
      <c r="F649" t="s">
        <v>5400</v>
      </c>
      <c r="G649" t="s">
        <v>5074</v>
      </c>
      <c r="H649" s="22" t="s">
        <v>948</v>
      </c>
      <c r="I649" t="s">
        <v>5075</v>
      </c>
      <c r="J649" s="11" t="str">
        <f t="shared" si="65"/>
        <v>IC.IV.070504</v>
      </c>
      <c r="K649" s="2" t="s">
        <v>11324</v>
      </c>
      <c r="L649" t="str">
        <f t="shared" si="66"/>
        <v>Internal jugular, left</v>
      </c>
      <c r="M649" s="12" t="str">
        <f t="shared" si="67"/>
        <v>PI.IC.IV.070504.01</v>
      </c>
      <c r="N649" s="12"/>
      <c r="O649" s="12" t="str">
        <f t="shared" si="68"/>
        <v>PH.IC.IV.070504.01</v>
      </c>
      <c r="Q649" s="12" t="str">
        <f t="shared" si="69"/>
        <v>CL.IC.IV.070504.01</v>
      </c>
      <c r="R649" t="s">
        <v>9277</v>
      </c>
    </row>
    <row r="650" spans="1:18" ht="15">
      <c r="A650" t="s">
        <v>5190</v>
      </c>
      <c r="B650" s="25"/>
      <c r="C650" s="22" t="s">
        <v>7284</v>
      </c>
      <c r="D650" s="25"/>
      <c r="E650" s="22" t="s">
        <v>7071</v>
      </c>
      <c r="F650" t="s">
        <v>5400</v>
      </c>
      <c r="G650" t="s">
        <v>5076</v>
      </c>
      <c r="H650" s="22" t="s">
        <v>7071</v>
      </c>
      <c r="I650" t="s">
        <v>5077</v>
      </c>
      <c r="J650" s="11" t="str">
        <f t="shared" si="65"/>
        <v>IC.IV.070505</v>
      </c>
      <c r="K650" s="2" t="s">
        <v>11324</v>
      </c>
      <c r="L650" t="str">
        <f t="shared" si="66"/>
        <v>External jugular, right</v>
      </c>
      <c r="M650" s="12" t="str">
        <f t="shared" si="67"/>
        <v>PI.IC.IV.070505.01</v>
      </c>
      <c r="N650" s="12"/>
      <c r="O650" s="12" t="str">
        <f t="shared" si="68"/>
        <v>PH.IC.IV.070505.01</v>
      </c>
      <c r="Q650" s="12" t="str">
        <f t="shared" si="69"/>
        <v>CL.IC.IV.070505.01</v>
      </c>
      <c r="R650" t="s">
        <v>9277</v>
      </c>
    </row>
    <row r="651" spans="1:18" ht="15">
      <c r="A651" t="s">
        <v>5190</v>
      </c>
      <c r="B651" s="25"/>
      <c r="C651" s="22" t="s">
        <v>7284</v>
      </c>
      <c r="D651" s="25"/>
      <c r="E651" s="22" t="s">
        <v>7071</v>
      </c>
      <c r="F651" t="s">
        <v>5400</v>
      </c>
      <c r="G651" t="s">
        <v>5078</v>
      </c>
      <c r="H651" s="22" t="s">
        <v>6888</v>
      </c>
      <c r="I651" t="s">
        <v>5226</v>
      </c>
      <c r="J651" s="11" t="str">
        <f t="shared" si="65"/>
        <v>IC.IV.070506</v>
      </c>
      <c r="K651" s="2" t="s">
        <v>11324</v>
      </c>
      <c r="L651" t="str">
        <f t="shared" si="66"/>
        <v>External jugular, left</v>
      </c>
      <c r="M651" s="12" t="str">
        <f t="shared" si="67"/>
        <v>PI.IC.IV.070506.01</v>
      </c>
      <c r="N651" s="12"/>
      <c r="O651" s="12" t="str">
        <f t="shared" si="68"/>
        <v>PH.IC.IV.070506.01</v>
      </c>
      <c r="Q651" s="12" t="str">
        <f t="shared" si="69"/>
        <v>CL.IC.IV.070506.01</v>
      </c>
      <c r="R651" t="s">
        <v>9277</v>
      </c>
    </row>
    <row r="652" spans="1:18" ht="15">
      <c r="A652" t="s">
        <v>5190</v>
      </c>
      <c r="B652" s="25"/>
      <c r="C652" s="22" t="s">
        <v>7284</v>
      </c>
      <c r="D652" s="25"/>
      <c r="E652" s="22" t="s">
        <v>7071</v>
      </c>
      <c r="F652" t="s">
        <v>5400</v>
      </c>
      <c r="G652" t="s">
        <v>5080</v>
      </c>
      <c r="H652" s="22" t="s">
        <v>7284</v>
      </c>
      <c r="I652" t="s">
        <v>5401</v>
      </c>
      <c r="J652" s="11" t="str">
        <f t="shared" si="65"/>
        <v>IC.IV.070507</v>
      </c>
      <c r="K652" s="2" t="s">
        <v>11324</v>
      </c>
      <c r="L652" t="str">
        <f t="shared" si="66"/>
        <v>Femoral, right</v>
      </c>
      <c r="M652" s="12" t="str">
        <f t="shared" si="67"/>
        <v>PI.IC.IV.070507.01</v>
      </c>
      <c r="N652" s="12"/>
      <c r="O652" s="12" t="str">
        <f t="shared" si="68"/>
        <v>PH.IC.IV.070507.01</v>
      </c>
      <c r="Q652" s="12" t="str">
        <f t="shared" si="69"/>
        <v>CL.IC.IV.070507.01</v>
      </c>
      <c r="R652" t="s">
        <v>9277</v>
      </c>
    </row>
    <row r="653" spans="1:18" ht="15">
      <c r="A653" t="s">
        <v>5190</v>
      </c>
      <c r="B653" s="25"/>
      <c r="C653" s="22" t="s">
        <v>7284</v>
      </c>
      <c r="D653" s="25"/>
      <c r="E653" s="22" t="s">
        <v>7071</v>
      </c>
      <c r="F653" t="s">
        <v>5400</v>
      </c>
      <c r="G653" t="s">
        <v>4988</v>
      </c>
      <c r="H653" s="22" t="s">
        <v>10093</v>
      </c>
      <c r="I653" t="s">
        <v>5424</v>
      </c>
      <c r="J653" s="11" t="str">
        <f t="shared" si="65"/>
        <v>IC.IV.070508</v>
      </c>
      <c r="K653" s="2" t="s">
        <v>11324</v>
      </c>
      <c r="L653" t="str">
        <f t="shared" si="66"/>
        <v>Femoral, left</v>
      </c>
      <c r="M653" s="12" t="str">
        <f t="shared" si="67"/>
        <v>PI.IC.IV.070508.01</v>
      </c>
      <c r="N653" s="12"/>
      <c r="O653" s="12" t="str">
        <f t="shared" si="68"/>
        <v>PH.IC.IV.070508.01</v>
      </c>
      <c r="Q653" s="12" t="str">
        <f t="shared" si="69"/>
        <v>CL.IC.IV.070508.01</v>
      </c>
      <c r="R653" t="s">
        <v>9277</v>
      </c>
    </row>
    <row r="654" spans="1:18" ht="15">
      <c r="A654" t="s">
        <v>5190</v>
      </c>
      <c r="B654" s="25"/>
      <c r="C654" s="22" t="s">
        <v>7284</v>
      </c>
      <c r="D654" s="25" t="s">
        <v>11134</v>
      </c>
      <c r="E654" s="22" t="s">
        <v>7071</v>
      </c>
      <c r="F654" t="s">
        <v>5400</v>
      </c>
      <c r="G654" t="s">
        <v>5425</v>
      </c>
      <c r="H654" s="22" t="s">
        <v>10095</v>
      </c>
      <c r="I654" t="s">
        <v>5270</v>
      </c>
      <c r="J654" s="11" t="str">
        <f t="shared" si="65"/>
        <v>IC.IV.070509</v>
      </c>
      <c r="K654" s="2" t="s">
        <v>11324</v>
      </c>
      <c r="L654" t="str">
        <f t="shared" si="66"/>
        <v>Brachial, right</v>
      </c>
      <c r="M654" s="12" t="str">
        <f t="shared" si="67"/>
        <v>PI.IC.IV.070509.01</v>
      </c>
      <c r="N654" s="12"/>
      <c r="O654" s="12" t="str">
        <f t="shared" si="68"/>
        <v>PH.IC.IV.070509.01</v>
      </c>
      <c r="Q654" s="12" t="str">
        <f t="shared" si="69"/>
        <v>CL.IC.IV.070509.01</v>
      </c>
      <c r="R654" t="s">
        <v>9277</v>
      </c>
    </row>
    <row r="655" spans="1:18" ht="15">
      <c r="A655" t="s">
        <v>5190</v>
      </c>
      <c r="B655" s="25"/>
      <c r="C655" s="22" t="s">
        <v>7284</v>
      </c>
      <c r="D655" s="25"/>
      <c r="E655" s="22" t="s">
        <v>7071</v>
      </c>
      <c r="F655" t="s">
        <v>5400</v>
      </c>
      <c r="G655" t="s">
        <v>5128</v>
      </c>
      <c r="H655" s="22" t="s">
        <v>10905</v>
      </c>
      <c r="I655" t="s">
        <v>5129</v>
      </c>
      <c r="J655" s="11" t="str">
        <f t="shared" si="65"/>
        <v>IC.IV.070510</v>
      </c>
      <c r="K655" s="2" t="s">
        <v>11324</v>
      </c>
      <c r="L655" t="str">
        <f t="shared" si="66"/>
        <v>Brachial, left</v>
      </c>
      <c r="M655" s="12" t="str">
        <f t="shared" si="67"/>
        <v>PI.IC.IV.070510.01</v>
      </c>
      <c r="N655" s="12"/>
      <c r="O655" s="12" t="str">
        <f t="shared" si="68"/>
        <v>PH.IC.IV.070510.01</v>
      </c>
      <c r="Q655" s="12" t="str">
        <f t="shared" si="69"/>
        <v>CL.IC.IV.070510.01</v>
      </c>
      <c r="R655" t="s">
        <v>9277</v>
      </c>
    </row>
    <row r="656" spans="1:18" ht="15">
      <c r="A656" t="s">
        <v>5190</v>
      </c>
      <c r="B656" s="25"/>
      <c r="C656" s="22" t="s">
        <v>7284</v>
      </c>
      <c r="D656" s="25"/>
      <c r="E656" s="22" t="s">
        <v>7071</v>
      </c>
      <c r="F656" t="s">
        <v>5400</v>
      </c>
      <c r="G656" t="s">
        <v>4916</v>
      </c>
      <c r="H656" s="22" t="s">
        <v>8048</v>
      </c>
      <c r="I656" t="s">
        <v>4917</v>
      </c>
      <c r="J656" s="11" t="str">
        <f t="shared" si="65"/>
        <v>IC.IV.070511</v>
      </c>
      <c r="K656" s="2" t="s">
        <v>11324</v>
      </c>
      <c r="L656" t="str">
        <f t="shared" si="66"/>
        <v>Cephalic, right</v>
      </c>
      <c r="M656" s="12" t="str">
        <f t="shared" si="67"/>
        <v>PI.IC.IV.070511.01</v>
      </c>
      <c r="N656" s="12"/>
      <c r="O656" s="12" t="str">
        <f t="shared" si="68"/>
        <v>PH.IC.IV.070511.01</v>
      </c>
      <c r="Q656" s="12" t="str">
        <f t="shared" si="69"/>
        <v>CL.IC.IV.070511.01</v>
      </c>
      <c r="R656" t="s">
        <v>9277</v>
      </c>
    </row>
    <row r="657" spans="1:18" ht="15">
      <c r="A657" t="s">
        <v>5190</v>
      </c>
      <c r="B657" s="25"/>
      <c r="C657" s="22" t="s">
        <v>7284</v>
      </c>
      <c r="D657" s="25"/>
      <c r="E657" s="22" t="s">
        <v>7071</v>
      </c>
      <c r="F657" t="s">
        <v>5400</v>
      </c>
      <c r="G657" t="s">
        <v>4918</v>
      </c>
      <c r="H657" s="22" t="s">
        <v>11023</v>
      </c>
      <c r="I657" t="s">
        <v>4919</v>
      </c>
      <c r="J657" s="11" t="str">
        <f t="shared" si="65"/>
        <v>IC.IV.070512</v>
      </c>
      <c r="K657" s="2" t="s">
        <v>11324</v>
      </c>
      <c r="L657" t="str">
        <f t="shared" si="66"/>
        <v>Cephalic, left</v>
      </c>
      <c r="M657" s="12" t="str">
        <f t="shared" si="67"/>
        <v>PI.IC.IV.070512.01</v>
      </c>
      <c r="N657" s="12"/>
      <c r="O657" s="12" t="str">
        <f t="shared" si="68"/>
        <v>PH.IC.IV.070512.01</v>
      </c>
      <c r="Q657" s="12" t="str">
        <f t="shared" si="69"/>
        <v>CL.IC.IV.070512.01</v>
      </c>
      <c r="R657" t="s">
        <v>9277</v>
      </c>
    </row>
    <row r="658" spans="1:18" ht="15">
      <c r="A658" t="s">
        <v>5190</v>
      </c>
      <c r="B658" s="25"/>
      <c r="C658" s="22" t="s">
        <v>7284</v>
      </c>
      <c r="D658" s="25"/>
      <c r="E658" s="22" t="s">
        <v>7071</v>
      </c>
      <c r="F658" t="s">
        <v>5400</v>
      </c>
      <c r="G658" t="s">
        <v>4920</v>
      </c>
      <c r="H658" s="22" t="s">
        <v>8201</v>
      </c>
      <c r="I658" t="s">
        <v>4921</v>
      </c>
      <c r="J658" s="11" t="str">
        <f t="shared" si="65"/>
        <v>IC.IV.070513</v>
      </c>
      <c r="K658" s="2" t="s">
        <v>11324</v>
      </c>
      <c r="L658" t="str">
        <f t="shared" si="66"/>
        <v>Basilic, right</v>
      </c>
      <c r="M658" s="12" t="str">
        <f t="shared" si="67"/>
        <v>PI.IC.IV.070513.01</v>
      </c>
      <c r="N658" s="12"/>
      <c r="O658" s="12" t="str">
        <f t="shared" si="68"/>
        <v>PH.IC.IV.070513.01</v>
      </c>
      <c r="Q658" s="12" t="str">
        <f t="shared" si="69"/>
        <v>CL.IC.IV.070513.01</v>
      </c>
      <c r="R658" t="s">
        <v>9277</v>
      </c>
    </row>
    <row r="659" spans="1:18" ht="15">
      <c r="A659" t="s">
        <v>5190</v>
      </c>
      <c r="B659" s="25"/>
      <c r="C659" s="22" t="s">
        <v>7284</v>
      </c>
      <c r="D659" s="25"/>
      <c r="E659" s="22" t="s">
        <v>7071</v>
      </c>
      <c r="F659" t="s">
        <v>5400</v>
      </c>
      <c r="G659" t="s">
        <v>4922</v>
      </c>
      <c r="H659" s="22" t="s">
        <v>9621</v>
      </c>
      <c r="I659" t="s">
        <v>4923</v>
      </c>
      <c r="J659" s="11" t="str">
        <f t="shared" si="65"/>
        <v>IC.IV.070514</v>
      </c>
      <c r="K659" s="2" t="s">
        <v>11324</v>
      </c>
      <c r="L659" t="str">
        <f t="shared" si="66"/>
        <v>Basilic, left</v>
      </c>
      <c r="M659" s="12" t="str">
        <f t="shared" si="67"/>
        <v>PI.IC.IV.070514.01</v>
      </c>
      <c r="N659" s="12"/>
      <c r="O659" s="12" t="str">
        <f t="shared" si="68"/>
        <v>PH.IC.IV.070514.01</v>
      </c>
      <c r="Q659" s="12" t="str">
        <f t="shared" si="69"/>
        <v>CL.IC.IV.070514.01</v>
      </c>
      <c r="R659" t="s">
        <v>9277</v>
      </c>
    </row>
    <row r="660" spans="1:18" ht="15">
      <c r="A660" t="s">
        <v>5190</v>
      </c>
      <c r="B660" s="25"/>
      <c r="C660" s="22" t="s">
        <v>7284</v>
      </c>
      <c r="D660" s="25"/>
      <c r="E660" s="22" t="s">
        <v>7071</v>
      </c>
      <c r="F660" t="s">
        <v>5400</v>
      </c>
      <c r="G660" t="s">
        <v>2971</v>
      </c>
      <c r="H660" s="22" t="s">
        <v>6135</v>
      </c>
      <c r="I660" t="s">
        <v>930</v>
      </c>
      <c r="J660" s="11" t="str">
        <f t="shared" si="65"/>
        <v>IC.IV.070515</v>
      </c>
      <c r="K660" s="2" t="s">
        <v>11324</v>
      </c>
      <c r="L660" t="str">
        <f t="shared" si="66"/>
        <v>Other: specify</v>
      </c>
      <c r="M660" s="12" t="str">
        <f t="shared" si="67"/>
        <v>PI.IC.IV.070515.01</v>
      </c>
      <c r="N660" s="12"/>
      <c r="O660" s="12" t="str">
        <f t="shared" si="68"/>
        <v>PH.IC.IV.070515.01</v>
      </c>
      <c r="Q660" s="12" t="str">
        <f t="shared" si="69"/>
        <v>CL.IC.IV.070515.01</v>
      </c>
      <c r="R660" t="s">
        <v>9277</v>
      </c>
    </row>
    <row r="661" spans="1:18" ht="15">
      <c r="A661" t="s">
        <v>5190</v>
      </c>
      <c r="B661" s="25"/>
      <c r="C661" s="22" t="s">
        <v>7284</v>
      </c>
      <c r="D661" s="25" t="s">
        <v>4999</v>
      </c>
      <c r="E661" s="22" t="s">
        <v>6888</v>
      </c>
      <c r="F661" t="s">
        <v>5402</v>
      </c>
      <c r="G661" t="s">
        <v>5001</v>
      </c>
      <c r="H661" s="22" t="s">
        <v>1396</v>
      </c>
      <c r="I661" t="s">
        <v>5002</v>
      </c>
      <c r="J661" s="11" t="str">
        <f t="shared" si="65"/>
        <v>IC.IV.070601</v>
      </c>
      <c r="K661" s="2" t="s">
        <v>11324</v>
      </c>
      <c r="L661" t="str">
        <f t="shared" si="66"/>
        <v>Single lumen</v>
      </c>
      <c r="M661" s="12" t="str">
        <f t="shared" si="67"/>
        <v>PI.IC.IV.070601.01</v>
      </c>
      <c r="N661" s="12"/>
      <c r="O661" s="12" t="str">
        <f t="shared" si="68"/>
        <v>PH.IC.IV.070601.01</v>
      </c>
      <c r="Q661" s="12" t="str">
        <f t="shared" si="69"/>
        <v>CL.IC.IV.070601.01</v>
      </c>
    </row>
    <row r="662" spans="1:18" ht="15">
      <c r="A662" t="s">
        <v>5190</v>
      </c>
      <c r="B662" s="25"/>
      <c r="C662" s="22" t="s">
        <v>7284</v>
      </c>
      <c r="D662" s="25"/>
      <c r="E662" s="22" t="s">
        <v>6888</v>
      </c>
      <c r="F662" t="s">
        <v>5402</v>
      </c>
      <c r="G662" t="s">
        <v>5003</v>
      </c>
      <c r="H662" s="22" t="s">
        <v>1398</v>
      </c>
      <c r="I662" t="s">
        <v>5004</v>
      </c>
      <c r="J662" s="11" t="str">
        <f t="shared" si="65"/>
        <v>IC.IV.070602</v>
      </c>
      <c r="K662" s="2" t="s">
        <v>11324</v>
      </c>
      <c r="L662" t="str">
        <f t="shared" si="66"/>
        <v>Double lumen</v>
      </c>
      <c r="M662" s="12" t="str">
        <f t="shared" si="67"/>
        <v>PI.IC.IV.070602.01</v>
      </c>
      <c r="N662" s="12"/>
      <c r="O662" s="12" t="str">
        <f t="shared" si="68"/>
        <v>PH.IC.IV.070602.01</v>
      </c>
      <c r="Q662" s="12" t="str">
        <f t="shared" si="69"/>
        <v>CL.IC.IV.070602.01</v>
      </c>
    </row>
    <row r="663" spans="1:18" ht="15">
      <c r="A663" t="s">
        <v>5190</v>
      </c>
      <c r="B663" s="25"/>
      <c r="C663" s="22" t="s">
        <v>7284</v>
      </c>
      <c r="D663" s="25"/>
      <c r="E663" s="22" t="s">
        <v>6888</v>
      </c>
      <c r="F663" t="s">
        <v>5402</v>
      </c>
      <c r="G663" t="s">
        <v>5005</v>
      </c>
      <c r="H663" s="22" t="s">
        <v>946</v>
      </c>
      <c r="I663" t="s">
        <v>5006</v>
      </c>
      <c r="J663" s="11" t="str">
        <f t="shared" si="65"/>
        <v>IC.IV.070603</v>
      </c>
      <c r="K663" s="2" t="s">
        <v>11324</v>
      </c>
      <c r="L663" t="str">
        <f t="shared" si="66"/>
        <v>Triple lumen</v>
      </c>
      <c r="M663" s="12" t="str">
        <f t="shared" si="67"/>
        <v>PI.IC.IV.070603.01</v>
      </c>
      <c r="N663" s="12"/>
      <c r="O663" s="12" t="str">
        <f t="shared" si="68"/>
        <v>PH.IC.IV.070603.01</v>
      </c>
      <c r="Q663" s="12" t="str">
        <f t="shared" si="69"/>
        <v>CL.IC.IV.070603.01</v>
      </c>
      <c r="R663" t="s">
        <v>9277</v>
      </c>
    </row>
    <row r="664" spans="1:18" ht="15">
      <c r="A664" t="s">
        <v>5190</v>
      </c>
      <c r="B664" s="25"/>
      <c r="C664" s="22" t="s">
        <v>7284</v>
      </c>
      <c r="D664" s="25"/>
      <c r="E664" s="22" t="s">
        <v>6888</v>
      </c>
      <c r="F664" t="s">
        <v>5402</v>
      </c>
      <c r="G664" t="s">
        <v>5007</v>
      </c>
      <c r="H664" s="22" t="s">
        <v>7070</v>
      </c>
      <c r="I664" t="s">
        <v>5008</v>
      </c>
      <c r="J664" s="11" t="str">
        <f t="shared" si="65"/>
        <v>IC.IV.070604</v>
      </c>
      <c r="K664" s="2" t="s">
        <v>1192</v>
      </c>
      <c r="L664" t="str">
        <f t="shared" si="66"/>
        <v>Four lumen</v>
      </c>
      <c r="M664" s="12" t="str">
        <f t="shared" si="67"/>
        <v>PI.IC.IV.070604.01</v>
      </c>
      <c r="N664" s="12"/>
      <c r="O664" s="12" t="str">
        <f t="shared" si="68"/>
        <v>PH.IC.IV.070604.01</v>
      </c>
      <c r="Q664" s="12" t="str">
        <f t="shared" si="69"/>
        <v>CL.IC.IV.070604.01</v>
      </c>
      <c r="R664" t="s">
        <v>9277</v>
      </c>
    </row>
    <row r="665" spans="1:18" ht="15">
      <c r="A665" t="s">
        <v>5190</v>
      </c>
      <c r="B665" s="25"/>
      <c r="C665" s="22" t="s">
        <v>7284</v>
      </c>
      <c r="D665" s="25"/>
      <c r="E665" s="22" t="s">
        <v>6888</v>
      </c>
      <c r="F665" t="s">
        <v>5402</v>
      </c>
      <c r="G665" t="s">
        <v>5009</v>
      </c>
      <c r="H665" s="22" t="s">
        <v>7071</v>
      </c>
      <c r="I665" t="s">
        <v>5010</v>
      </c>
      <c r="J665" s="11" t="str">
        <f t="shared" si="65"/>
        <v>IC.IV.070605</v>
      </c>
      <c r="K665" s="2" t="s">
        <v>1192</v>
      </c>
      <c r="L665" t="str">
        <f t="shared" si="66"/>
        <v>Five lumen</v>
      </c>
      <c r="M665" s="12" t="str">
        <f t="shared" si="67"/>
        <v>PI.IC.IV.070605.01</v>
      </c>
      <c r="N665" s="12"/>
      <c r="O665" s="12" t="str">
        <f t="shared" si="68"/>
        <v>PH.IC.IV.070605.01</v>
      </c>
      <c r="Q665" s="12" t="str">
        <f t="shared" si="69"/>
        <v>CL.IC.IV.070605.01</v>
      </c>
      <c r="R665" t="s">
        <v>9277</v>
      </c>
    </row>
    <row r="666" spans="1:18" ht="15">
      <c r="A666" t="s">
        <v>5190</v>
      </c>
      <c r="B666" s="25"/>
      <c r="C666" s="22" t="s">
        <v>7284</v>
      </c>
      <c r="D666" s="25" t="s">
        <v>5288</v>
      </c>
      <c r="E666" s="22" t="s">
        <v>7284</v>
      </c>
      <c r="F666" t="s">
        <v>5560</v>
      </c>
      <c r="G666" t="s">
        <v>4991</v>
      </c>
      <c r="H666" s="22" t="s">
        <v>1396</v>
      </c>
      <c r="I666" t="s">
        <v>5169</v>
      </c>
      <c r="J666" s="11" t="str">
        <f t="shared" si="65"/>
        <v>IC.IV.070701</v>
      </c>
      <c r="K666" s="2" t="s">
        <v>1192</v>
      </c>
      <c r="L666" t="str">
        <f t="shared" si="66"/>
        <v>Length-cm on insert(free text)</v>
      </c>
      <c r="M666" s="12" t="str">
        <f t="shared" si="67"/>
        <v>PI.IC.IV.070701.01</v>
      </c>
      <c r="N666" s="12"/>
      <c r="O666" s="12" t="str">
        <f t="shared" si="68"/>
        <v>PH.IC.IV.070701.01</v>
      </c>
      <c r="Q666" s="12" t="str">
        <f t="shared" si="69"/>
        <v>CL.IC.IV.070701.01</v>
      </c>
    </row>
    <row r="667" spans="1:18" ht="15">
      <c r="A667" t="s">
        <v>5190</v>
      </c>
      <c r="B667" s="25"/>
      <c r="C667" s="22" t="s">
        <v>7284</v>
      </c>
      <c r="D667" s="25" t="s">
        <v>5291</v>
      </c>
      <c r="E667" s="22" t="s">
        <v>10093</v>
      </c>
      <c r="F667" t="s">
        <v>5560</v>
      </c>
      <c r="G667" t="s">
        <v>5387</v>
      </c>
      <c r="H667" s="22" t="s">
        <v>1396</v>
      </c>
      <c r="I667" t="s">
        <v>5387</v>
      </c>
      <c r="J667" s="11" t="str">
        <f t="shared" si="65"/>
        <v>IC.IV.070801</v>
      </c>
      <c r="K667" s="2" t="s">
        <v>1192</v>
      </c>
      <c r="L667" t="str">
        <f t="shared" si="66"/>
        <v>0 cm</v>
      </c>
      <c r="M667" s="12" t="str">
        <f t="shared" si="67"/>
        <v>PI.IC.IV.070801.01</v>
      </c>
      <c r="N667" s="12"/>
      <c r="O667" s="12" t="str">
        <f t="shared" si="68"/>
        <v>PH.IC.IV.070801.01</v>
      </c>
      <c r="Q667" s="12" t="str">
        <f t="shared" si="69"/>
        <v>CL.IC.IV.070801.01</v>
      </c>
    </row>
    <row r="668" spans="1:18" ht="15">
      <c r="A668" t="s">
        <v>5190</v>
      </c>
      <c r="B668" s="25"/>
      <c r="C668" s="22" t="s">
        <v>7284</v>
      </c>
      <c r="D668" s="25"/>
      <c r="E668" s="22" t="s">
        <v>10093</v>
      </c>
      <c r="F668" t="s">
        <v>5560</v>
      </c>
      <c r="G668" t="s">
        <v>5388</v>
      </c>
      <c r="H668" s="22" t="s">
        <v>1398</v>
      </c>
      <c r="I668" t="s">
        <v>5388</v>
      </c>
      <c r="J668" s="11" t="str">
        <f t="shared" ref="J668:J733" si="70">CONCATENATE("IC.IV.",C668,E668,H668)</f>
        <v>IC.IV.070802</v>
      </c>
      <c r="K668" s="2" t="s">
        <v>11324</v>
      </c>
      <c r="L668" t="str">
        <f t="shared" ref="L668:L733" si="71">G668</f>
        <v>1 cm</v>
      </c>
      <c r="M668" s="12" t="str">
        <f t="shared" ref="M668:M733" si="72">CONCATENATE("PI.",J668,".",K668)</f>
        <v>PI.IC.IV.070802.01</v>
      </c>
      <c r="N668" s="12"/>
      <c r="O668" s="12" t="str">
        <f t="shared" ref="O668:O733" si="73">CONCATENATE("PH.",J668,".",K668)</f>
        <v>PH.IC.IV.070802.01</v>
      </c>
      <c r="Q668" s="12" t="str">
        <f t="shared" ref="Q668:Q733" si="74">CONCATENATE("CL.",J668,".",K668)</f>
        <v>CL.IC.IV.070802.01</v>
      </c>
    </row>
    <row r="669" spans="1:18" ht="15">
      <c r="A669" t="s">
        <v>5190</v>
      </c>
      <c r="B669" s="25"/>
      <c r="C669" s="22" t="s">
        <v>7284</v>
      </c>
      <c r="D669" s="25"/>
      <c r="E669" s="22" t="s">
        <v>10093</v>
      </c>
      <c r="F669" t="s">
        <v>5560</v>
      </c>
      <c r="G669" t="s">
        <v>5389</v>
      </c>
      <c r="H669" s="22" t="s">
        <v>9640</v>
      </c>
      <c r="I669" t="s">
        <v>5389</v>
      </c>
      <c r="J669" s="11" t="str">
        <f t="shared" si="70"/>
        <v>IC.IV.070803</v>
      </c>
      <c r="K669" s="2" t="s">
        <v>11324</v>
      </c>
      <c r="L669" t="str">
        <f t="shared" si="71"/>
        <v>2 cm</v>
      </c>
      <c r="M669" s="12" t="str">
        <f t="shared" si="72"/>
        <v>PI.IC.IV.070803.01</v>
      </c>
      <c r="N669" s="12"/>
      <c r="O669" s="12" t="str">
        <f t="shared" si="73"/>
        <v>PH.IC.IV.070803.01</v>
      </c>
      <c r="Q669" s="12" t="str">
        <f t="shared" si="74"/>
        <v>CL.IC.IV.070803.01</v>
      </c>
      <c r="R669" t="s">
        <v>9277</v>
      </c>
    </row>
    <row r="670" spans="1:18" ht="15">
      <c r="A670" t="s">
        <v>5190</v>
      </c>
      <c r="B670" s="25"/>
      <c r="C670" s="22" t="s">
        <v>7284</v>
      </c>
      <c r="D670" s="25"/>
      <c r="E670" s="22" t="s">
        <v>10093</v>
      </c>
      <c r="F670" t="s">
        <v>5560</v>
      </c>
      <c r="G670" t="s">
        <v>5390</v>
      </c>
      <c r="H670" s="22" t="s">
        <v>7070</v>
      </c>
      <c r="I670" t="s">
        <v>5390</v>
      </c>
      <c r="J670" s="11" t="str">
        <f t="shared" si="70"/>
        <v>IC.IV.070804</v>
      </c>
      <c r="K670" s="2" t="s">
        <v>11324</v>
      </c>
      <c r="L670" t="str">
        <f t="shared" si="71"/>
        <v>3 cm</v>
      </c>
      <c r="M670" s="12" t="str">
        <f t="shared" si="72"/>
        <v>PI.IC.IV.070804.01</v>
      </c>
      <c r="N670" s="12"/>
      <c r="O670" s="12" t="str">
        <f t="shared" si="73"/>
        <v>PH.IC.IV.070804.01</v>
      </c>
      <c r="Q670" s="12" t="str">
        <f t="shared" si="74"/>
        <v>CL.IC.IV.070804.01</v>
      </c>
      <c r="R670" t="s">
        <v>9277</v>
      </c>
    </row>
    <row r="671" spans="1:18" ht="15">
      <c r="A671" t="s">
        <v>5190</v>
      </c>
      <c r="B671" s="25"/>
      <c r="C671" s="22" t="s">
        <v>7284</v>
      </c>
      <c r="D671" s="25"/>
      <c r="E671" s="22" t="s">
        <v>10093</v>
      </c>
      <c r="F671" t="s">
        <v>5560</v>
      </c>
      <c r="G671" t="s">
        <v>4992</v>
      </c>
      <c r="H671" s="22" t="s">
        <v>7071</v>
      </c>
      <c r="I671" t="s">
        <v>4992</v>
      </c>
      <c r="J671" s="11" t="str">
        <f t="shared" si="70"/>
        <v>IC.IV.070805</v>
      </c>
      <c r="K671" s="2" t="s">
        <v>11324</v>
      </c>
      <c r="L671" t="str">
        <f t="shared" si="71"/>
        <v>4 cm</v>
      </c>
      <c r="M671" s="12" t="str">
        <f t="shared" si="72"/>
        <v>PI.IC.IV.070805.01</v>
      </c>
      <c r="N671" s="12"/>
      <c r="O671" s="12" t="str">
        <f t="shared" si="73"/>
        <v>PH.IC.IV.070805.01</v>
      </c>
      <c r="Q671" s="12" t="str">
        <f t="shared" si="74"/>
        <v>CL.IC.IV.070805.01</v>
      </c>
      <c r="R671" t="s">
        <v>9277</v>
      </c>
    </row>
    <row r="672" spans="1:18" ht="15">
      <c r="A672" t="s">
        <v>5190</v>
      </c>
      <c r="B672" s="25"/>
      <c r="C672" s="22" t="s">
        <v>7284</v>
      </c>
      <c r="D672" s="25" t="s">
        <v>11134</v>
      </c>
      <c r="E672" s="22" t="s">
        <v>10093</v>
      </c>
      <c r="F672" t="s">
        <v>5560</v>
      </c>
      <c r="G672" t="s">
        <v>5392</v>
      </c>
      <c r="H672" s="22" t="s">
        <v>6888</v>
      </c>
      <c r="I672" t="s">
        <v>5392</v>
      </c>
      <c r="J672" s="11" t="str">
        <f t="shared" si="70"/>
        <v>IC.IV.070806</v>
      </c>
      <c r="K672" s="2" t="s">
        <v>11324</v>
      </c>
      <c r="L672" t="str">
        <f t="shared" si="71"/>
        <v>5 cm</v>
      </c>
      <c r="M672" s="12" t="str">
        <f t="shared" si="72"/>
        <v>PI.IC.IV.070806.01</v>
      </c>
      <c r="N672" s="12"/>
      <c r="O672" s="12" t="str">
        <f t="shared" si="73"/>
        <v>PH.IC.IV.070806.01</v>
      </c>
      <c r="Q672" s="12" t="str">
        <f t="shared" si="74"/>
        <v>CL.IC.IV.070806.01</v>
      </c>
      <c r="R672" t="s">
        <v>9277</v>
      </c>
    </row>
    <row r="673" spans="1:19" ht="15">
      <c r="A673" t="s">
        <v>5190</v>
      </c>
      <c r="B673" s="25"/>
      <c r="C673" s="22" t="s">
        <v>7284</v>
      </c>
      <c r="D673" s="25"/>
      <c r="E673" s="22" t="s">
        <v>10093</v>
      </c>
      <c r="F673" t="s">
        <v>5560</v>
      </c>
      <c r="G673" t="s">
        <v>5393</v>
      </c>
      <c r="H673" s="22" t="s">
        <v>7284</v>
      </c>
      <c r="I673" t="s">
        <v>5393</v>
      </c>
      <c r="J673" s="11" t="str">
        <f t="shared" si="70"/>
        <v>IC.IV.070807</v>
      </c>
      <c r="K673" s="2" t="s">
        <v>11324</v>
      </c>
      <c r="L673" t="str">
        <f t="shared" si="71"/>
        <v>6 cm</v>
      </c>
      <c r="M673" s="12" t="str">
        <f t="shared" si="72"/>
        <v>PI.IC.IV.070807.01</v>
      </c>
      <c r="N673" s="12"/>
      <c r="O673" s="12" t="str">
        <f t="shared" si="73"/>
        <v>PH.IC.IV.070807.01</v>
      </c>
      <c r="Q673" s="12" t="str">
        <f t="shared" si="74"/>
        <v>CL.IC.IV.070807.01</v>
      </c>
      <c r="R673" t="s">
        <v>9277</v>
      </c>
    </row>
    <row r="674" spans="1:19" ht="15">
      <c r="A674" t="s">
        <v>5190</v>
      </c>
      <c r="B674" s="25"/>
      <c r="C674" s="22" t="s">
        <v>7284</v>
      </c>
      <c r="D674" s="25"/>
      <c r="E674" s="22" t="s">
        <v>10093</v>
      </c>
      <c r="F674" t="s">
        <v>5560</v>
      </c>
      <c r="G674" t="s">
        <v>5394</v>
      </c>
      <c r="H674" s="22" t="s">
        <v>10093</v>
      </c>
      <c r="I674" t="s">
        <v>5395</v>
      </c>
      <c r="J674" s="11" t="str">
        <f t="shared" si="70"/>
        <v>IC.IV.070808</v>
      </c>
      <c r="K674" s="2" t="s">
        <v>11324</v>
      </c>
      <c r="L674" t="str">
        <f t="shared" si="71"/>
        <v>PICC cm on d/c (free text)</v>
      </c>
      <c r="M674" s="12" t="str">
        <f t="shared" si="72"/>
        <v>PI.IC.IV.070808.01</v>
      </c>
      <c r="N674" s="12"/>
      <c r="O674" s="12" t="str">
        <f t="shared" si="73"/>
        <v>PH.IC.IV.070808.01</v>
      </c>
      <c r="Q674" s="12" t="str">
        <f t="shared" si="74"/>
        <v>CL.IC.IV.070808.01</v>
      </c>
      <c r="R674" t="s">
        <v>9277</v>
      </c>
    </row>
    <row r="675" spans="1:19" ht="15">
      <c r="A675" t="s">
        <v>5190</v>
      </c>
      <c r="B675" s="25"/>
      <c r="C675" s="22" t="s">
        <v>7284</v>
      </c>
      <c r="D675" s="25"/>
      <c r="E675" s="22" t="s">
        <v>10093</v>
      </c>
      <c r="F675" t="s">
        <v>5560</v>
      </c>
      <c r="G675" t="s">
        <v>5396</v>
      </c>
      <c r="H675" s="22" t="s">
        <v>10095</v>
      </c>
      <c r="I675" t="s">
        <v>5245</v>
      </c>
      <c r="J675" s="11" t="str">
        <f t="shared" si="70"/>
        <v>IC.IV.070809</v>
      </c>
      <c r="K675" s="2" t="s">
        <v>11324</v>
      </c>
      <c r="L675" t="str">
        <f t="shared" si="71"/>
        <v>Line CMs outside body</v>
      </c>
      <c r="M675" s="12" t="str">
        <f t="shared" si="72"/>
        <v>PI.IC.IV.070809.01</v>
      </c>
      <c r="N675" s="12"/>
      <c r="O675" s="12" t="str">
        <f t="shared" si="73"/>
        <v>PH.IC.IV.070809.01</v>
      </c>
      <c r="Q675" s="12" t="str">
        <f t="shared" si="74"/>
        <v>CL.IC.IV.070809.01</v>
      </c>
      <c r="R675" t="s">
        <v>9277</v>
      </c>
      <c r="S675">
        <v>823</v>
      </c>
    </row>
    <row r="676" spans="1:19" ht="15">
      <c r="A676" t="s">
        <v>5190</v>
      </c>
      <c r="B676" s="25"/>
      <c r="C676" s="22" t="s">
        <v>7284</v>
      </c>
      <c r="D676" s="25" t="s">
        <v>5246</v>
      </c>
      <c r="E676" s="22" t="s">
        <v>10095</v>
      </c>
      <c r="F676" t="s">
        <v>5469</v>
      </c>
      <c r="G676" t="s">
        <v>4973</v>
      </c>
      <c r="H676" s="22" t="s">
        <v>1396</v>
      </c>
      <c r="I676" t="s">
        <v>3717</v>
      </c>
      <c r="J676" s="11" t="str">
        <f t="shared" si="70"/>
        <v>IC.IV.070901</v>
      </c>
      <c r="K676" s="2" t="s">
        <v>11324</v>
      </c>
      <c r="L676" t="str">
        <f t="shared" si="71"/>
        <v>Transducer leveled</v>
      </c>
      <c r="M676" s="12" t="str">
        <f t="shared" si="72"/>
        <v>PI.IC.IV.070901.01</v>
      </c>
      <c r="N676" s="12"/>
      <c r="O676" s="12" t="str">
        <f t="shared" si="73"/>
        <v>PH.IC.IV.070901.01</v>
      </c>
      <c r="Q676" s="12" t="str">
        <f t="shared" si="74"/>
        <v>CL.IC.IV.070901.01</v>
      </c>
    </row>
    <row r="677" spans="1:19" ht="15">
      <c r="A677" t="s">
        <v>5190</v>
      </c>
      <c r="B677" s="25"/>
      <c r="C677" s="22" t="s">
        <v>7284</v>
      </c>
      <c r="D677" s="25" t="s">
        <v>11134</v>
      </c>
      <c r="E677" s="22" t="s">
        <v>10095</v>
      </c>
      <c r="F677" t="s">
        <v>5469</v>
      </c>
      <c r="G677" t="s">
        <v>4974</v>
      </c>
      <c r="H677" s="22" t="s">
        <v>1398</v>
      </c>
      <c r="I677" t="s">
        <v>4975</v>
      </c>
      <c r="J677" s="11" t="str">
        <f t="shared" si="70"/>
        <v>IC.IV.070902</v>
      </c>
      <c r="K677" s="2" t="s">
        <v>11324</v>
      </c>
      <c r="L677" t="str">
        <f t="shared" si="71"/>
        <v>Line zeroed</v>
      </c>
      <c r="M677" s="12" t="str">
        <f t="shared" si="72"/>
        <v>PI.IC.IV.070902.01</v>
      </c>
      <c r="N677" s="12"/>
      <c r="O677" s="12" t="str">
        <f t="shared" si="73"/>
        <v>PH.IC.IV.070902.01</v>
      </c>
      <c r="Q677" s="12" t="str">
        <f t="shared" si="74"/>
        <v>CL.IC.IV.070902.01</v>
      </c>
    </row>
    <row r="678" spans="1:19" ht="15">
      <c r="A678" t="s">
        <v>5190</v>
      </c>
      <c r="B678" s="25"/>
      <c r="C678" s="22" t="s">
        <v>7284</v>
      </c>
      <c r="D678" s="25" t="s">
        <v>5293</v>
      </c>
      <c r="E678" s="22" t="s">
        <v>10905</v>
      </c>
      <c r="F678" t="s">
        <v>5470</v>
      </c>
      <c r="G678" t="s">
        <v>4843</v>
      </c>
      <c r="H678" s="22" t="s">
        <v>1396</v>
      </c>
      <c r="I678" t="s">
        <v>4844</v>
      </c>
      <c r="J678" s="11" t="str">
        <f t="shared" si="70"/>
        <v>IC.IV.071001</v>
      </c>
      <c r="K678" s="2" t="s">
        <v>11324</v>
      </c>
      <c r="L678" t="str">
        <f t="shared" si="71"/>
        <v>Vasopressor drips</v>
      </c>
      <c r="M678" s="12" t="str">
        <f t="shared" si="72"/>
        <v>PI.IC.IV.071001.01</v>
      </c>
      <c r="N678" s="12"/>
      <c r="O678" s="12" t="str">
        <f t="shared" si="73"/>
        <v>PH.IC.IV.071001.01</v>
      </c>
      <c r="Q678" s="12" t="str">
        <f t="shared" si="74"/>
        <v>CL.IC.IV.071001.01</v>
      </c>
    </row>
    <row r="679" spans="1:19" ht="15">
      <c r="A679" t="s">
        <v>5190</v>
      </c>
      <c r="B679" s="25"/>
      <c r="C679" s="22" t="s">
        <v>7284</v>
      </c>
      <c r="D679" s="25"/>
      <c r="E679" s="22" t="s">
        <v>10905</v>
      </c>
      <c r="F679" t="s">
        <v>5470</v>
      </c>
      <c r="G679" t="s">
        <v>5249</v>
      </c>
      <c r="H679" s="22" t="s">
        <v>1398</v>
      </c>
      <c r="I679" t="s">
        <v>4846</v>
      </c>
      <c r="J679" s="11" t="str">
        <f t="shared" si="70"/>
        <v>IC.IV.071002</v>
      </c>
      <c r="K679" s="2" t="s">
        <v>11324</v>
      </c>
      <c r="L679" t="str">
        <f t="shared" si="71"/>
        <v>Postoperative</v>
      </c>
      <c r="M679" s="12" t="str">
        <f t="shared" si="72"/>
        <v>PI.IC.IV.071002.01</v>
      </c>
      <c r="N679" s="12"/>
      <c r="O679" s="12" t="str">
        <f t="shared" si="73"/>
        <v>PH.IC.IV.071002.01</v>
      </c>
      <c r="Q679" s="12" t="str">
        <f t="shared" si="74"/>
        <v>CL.IC.IV.071002.01</v>
      </c>
    </row>
    <row r="680" spans="1:19" ht="15">
      <c r="A680" t="s">
        <v>5190</v>
      </c>
      <c r="B680" s="25"/>
      <c r="C680" s="22" t="s">
        <v>7284</v>
      </c>
      <c r="D680" s="25"/>
      <c r="E680" s="22" t="s">
        <v>10905</v>
      </c>
      <c r="F680" t="s">
        <v>5470</v>
      </c>
      <c r="G680" t="s">
        <v>5251</v>
      </c>
      <c r="H680" s="22" t="s">
        <v>946</v>
      </c>
      <c r="I680" t="s">
        <v>5403</v>
      </c>
      <c r="J680" s="11" t="str">
        <f t="shared" si="70"/>
        <v>IC.IV.071003</v>
      </c>
      <c r="K680" s="2" t="s">
        <v>11324</v>
      </c>
      <c r="L680" t="str">
        <f t="shared" si="71"/>
        <v>Hemodynamic monitoring</v>
      </c>
      <c r="M680" s="12" t="str">
        <f t="shared" si="72"/>
        <v>PI.IC.IV.071003.01</v>
      </c>
      <c r="N680" s="12"/>
      <c r="O680" s="12" t="str">
        <f t="shared" si="73"/>
        <v>PH.IC.IV.071003.01</v>
      </c>
      <c r="Q680" s="12" t="str">
        <f t="shared" si="74"/>
        <v>CL.IC.IV.071003.01</v>
      </c>
      <c r="R680" t="s">
        <v>9277</v>
      </c>
    </row>
    <row r="681" spans="1:19" ht="15">
      <c r="A681" t="s">
        <v>5190</v>
      </c>
      <c r="B681" s="25"/>
      <c r="C681" s="22" t="s">
        <v>7284</v>
      </c>
      <c r="D681" s="25"/>
      <c r="E681" s="22" t="s">
        <v>10905</v>
      </c>
      <c r="F681" t="s">
        <v>5470</v>
      </c>
      <c r="G681" t="s">
        <v>5404</v>
      </c>
      <c r="H681" s="22" t="s">
        <v>948</v>
      </c>
      <c r="I681" t="s">
        <v>5405</v>
      </c>
      <c r="J681" s="11" t="str">
        <f t="shared" si="70"/>
        <v>IC.IV.071004</v>
      </c>
      <c r="K681" s="2" t="s">
        <v>11324</v>
      </c>
      <c r="L681" t="str">
        <f t="shared" si="71"/>
        <v>Poor venous access</v>
      </c>
      <c r="M681" s="12" t="str">
        <f t="shared" si="72"/>
        <v>PI.IC.IV.071004.01</v>
      </c>
      <c r="N681" s="12"/>
      <c r="O681" s="12" t="str">
        <f t="shared" si="73"/>
        <v>PH.IC.IV.071004.01</v>
      </c>
      <c r="Q681" s="12" t="str">
        <f t="shared" si="74"/>
        <v>CL.IC.IV.071004.01</v>
      </c>
      <c r="R681" t="s">
        <v>9277</v>
      </c>
    </row>
    <row r="682" spans="1:19" ht="15">
      <c r="A682" t="s">
        <v>5190</v>
      </c>
      <c r="B682" s="25"/>
      <c r="C682" s="22" t="s">
        <v>7284</v>
      </c>
      <c r="D682" s="25"/>
      <c r="E682" s="22" t="s">
        <v>10905</v>
      </c>
      <c r="F682" t="s">
        <v>5470</v>
      </c>
      <c r="G682" t="s">
        <v>5406</v>
      </c>
      <c r="H682" s="22" t="s">
        <v>7071</v>
      </c>
      <c r="I682" t="s">
        <v>3165</v>
      </c>
      <c r="J682" s="11" t="str">
        <f t="shared" si="70"/>
        <v>IC.IV.071005</v>
      </c>
      <c r="K682" s="2" t="s">
        <v>11324</v>
      </c>
      <c r="L682" t="str">
        <f t="shared" si="71"/>
        <v>Total parenteral nutrition</v>
      </c>
      <c r="M682" s="12" t="str">
        <f t="shared" si="72"/>
        <v>PI.IC.IV.071005.01</v>
      </c>
      <c r="N682" s="12"/>
      <c r="O682" s="12" t="str">
        <f t="shared" si="73"/>
        <v>PH.IC.IV.071005.01</v>
      </c>
      <c r="Q682" s="12" t="str">
        <f t="shared" si="74"/>
        <v>CL.IC.IV.071005.01</v>
      </c>
      <c r="R682" t="s">
        <v>9277</v>
      </c>
    </row>
    <row r="683" spans="1:19" ht="15">
      <c r="A683" t="s">
        <v>5190</v>
      </c>
      <c r="B683" s="25"/>
      <c r="C683" s="22" t="s">
        <v>7284</v>
      </c>
      <c r="D683" s="25" t="s">
        <v>11134</v>
      </c>
      <c r="E683" s="22" t="s">
        <v>10905</v>
      </c>
      <c r="F683" t="s">
        <v>5470</v>
      </c>
      <c r="G683" t="s">
        <v>5407</v>
      </c>
      <c r="H683" s="22" t="s">
        <v>6888</v>
      </c>
      <c r="I683" t="s">
        <v>3704</v>
      </c>
      <c r="J683" s="11" t="str">
        <f t="shared" si="70"/>
        <v>IC.IV.071006</v>
      </c>
      <c r="K683" s="2" t="s">
        <v>11324</v>
      </c>
      <c r="L683" t="str">
        <f t="shared" si="71"/>
        <v>Large bore access needed</v>
      </c>
      <c r="M683" s="12" t="str">
        <f t="shared" si="72"/>
        <v>PI.IC.IV.071006.01</v>
      </c>
      <c r="N683" s="12"/>
      <c r="O683" s="12" t="str">
        <f t="shared" si="73"/>
        <v>PH.IC.IV.071006.01</v>
      </c>
      <c r="Q683" s="12" t="str">
        <f t="shared" si="74"/>
        <v>CL.IC.IV.071006.01</v>
      </c>
      <c r="R683" t="s">
        <v>9277</v>
      </c>
    </row>
    <row r="684" spans="1:19" ht="15">
      <c r="A684" t="s">
        <v>5190</v>
      </c>
      <c r="B684" s="25"/>
      <c r="C684" s="22" t="s">
        <v>7284</v>
      </c>
      <c r="D684" s="25"/>
      <c r="E684" s="22" t="s">
        <v>10905</v>
      </c>
      <c r="F684" t="s">
        <v>5470</v>
      </c>
      <c r="G684" t="s">
        <v>3744</v>
      </c>
      <c r="H684" s="22" t="s">
        <v>7284</v>
      </c>
      <c r="I684" t="s">
        <v>3744</v>
      </c>
      <c r="J684" s="11" t="str">
        <f t="shared" si="70"/>
        <v>IC.IV.071007</v>
      </c>
      <c r="K684" s="2" t="s">
        <v>11324</v>
      </c>
      <c r="L684" t="str">
        <f t="shared" si="71"/>
        <v>Dialysis</v>
      </c>
      <c r="M684" s="12" t="str">
        <f t="shared" si="72"/>
        <v>PI.IC.IV.071007.01</v>
      </c>
      <c r="N684" s="12"/>
      <c r="O684" s="12" t="str">
        <f t="shared" si="73"/>
        <v>PH.IC.IV.071007.01</v>
      </c>
      <c r="Q684" s="12" t="str">
        <f t="shared" si="74"/>
        <v>CL.IC.IV.071007.01</v>
      </c>
      <c r="R684" t="s">
        <v>9277</v>
      </c>
    </row>
    <row r="685" spans="1:19" ht="15">
      <c r="A685" t="s">
        <v>5190</v>
      </c>
      <c r="B685" s="25"/>
      <c r="C685" s="22" t="s">
        <v>7284</v>
      </c>
      <c r="D685" s="25"/>
      <c r="E685" s="22" t="s">
        <v>10905</v>
      </c>
      <c r="F685" t="s">
        <v>5470</v>
      </c>
      <c r="G685" t="s">
        <v>5408</v>
      </c>
      <c r="H685" s="22" t="s">
        <v>10093</v>
      </c>
      <c r="I685" t="s">
        <v>5409</v>
      </c>
      <c r="J685" s="11" t="str">
        <f t="shared" si="70"/>
        <v>IC.IV.071008</v>
      </c>
      <c r="K685" s="2" t="s">
        <v>11324</v>
      </c>
      <c r="L685" t="str">
        <f t="shared" si="71"/>
        <v>Chemotherapy</v>
      </c>
      <c r="M685" s="12" t="str">
        <f t="shared" si="72"/>
        <v>PI.IC.IV.071008.01</v>
      </c>
      <c r="N685" s="12"/>
      <c r="O685" s="12" t="str">
        <f t="shared" si="73"/>
        <v>PH.IC.IV.071008.01</v>
      </c>
      <c r="Q685" s="12" t="str">
        <f t="shared" si="74"/>
        <v>CL.IC.IV.071008.01</v>
      </c>
      <c r="R685" t="s">
        <v>9277</v>
      </c>
    </row>
    <row r="686" spans="1:19" ht="15">
      <c r="A686" t="s">
        <v>5190</v>
      </c>
      <c r="B686" s="25"/>
      <c r="C686" s="22" t="s">
        <v>7284</v>
      </c>
      <c r="D686" s="25"/>
      <c r="E686" s="22" t="s">
        <v>10905</v>
      </c>
      <c r="F686" t="s">
        <v>5470</v>
      </c>
      <c r="G686" t="s">
        <v>4842</v>
      </c>
      <c r="H686" s="22" t="s">
        <v>10095</v>
      </c>
      <c r="I686" t="s">
        <v>4842</v>
      </c>
      <c r="J686" s="11" t="str">
        <f t="shared" si="70"/>
        <v>IC.IV.071009</v>
      </c>
      <c r="K686" s="2" t="s">
        <v>11324</v>
      </c>
      <c r="L686" t="str">
        <f t="shared" si="71"/>
        <v>Labs</v>
      </c>
      <c r="M686" s="12" t="str">
        <f t="shared" si="72"/>
        <v>PI.IC.IV.071009.01</v>
      </c>
      <c r="N686" s="12"/>
      <c r="O686" s="12" t="str">
        <f t="shared" si="73"/>
        <v>PH.IC.IV.071009.01</v>
      </c>
      <c r="Q686" s="12" t="str">
        <f t="shared" si="74"/>
        <v>CL.IC.IV.071009.01</v>
      </c>
      <c r="R686" t="s">
        <v>9277</v>
      </c>
    </row>
    <row r="687" spans="1:19" ht="15">
      <c r="A687" t="s">
        <v>5190</v>
      </c>
      <c r="B687" s="25"/>
      <c r="C687" s="22" t="s">
        <v>7284</v>
      </c>
      <c r="D687" s="25"/>
      <c r="E687" s="22" t="s">
        <v>10905</v>
      </c>
      <c r="F687" t="s">
        <v>5470</v>
      </c>
      <c r="G687" t="s">
        <v>5410</v>
      </c>
      <c r="H687" s="22" t="s">
        <v>10905</v>
      </c>
      <c r="I687" t="s">
        <v>5411</v>
      </c>
      <c r="J687" s="11" t="str">
        <f t="shared" si="70"/>
        <v>IC.IV.071010</v>
      </c>
      <c r="K687" s="2" t="s">
        <v>11324</v>
      </c>
      <c r="L687" t="str">
        <f t="shared" si="71"/>
        <v>Vascular procedure</v>
      </c>
      <c r="M687" s="12" t="str">
        <f t="shared" si="72"/>
        <v>PI.IC.IV.071010.01</v>
      </c>
      <c r="N687" s="12"/>
      <c r="O687" s="12" t="str">
        <f t="shared" si="73"/>
        <v>PH.IC.IV.071010.01</v>
      </c>
      <c r="Q687" s="12" t="str">
        <f t="shared" si="74"/>
        <v>CL.IC.IV.071010.01</v>
      </c>
      <c r="R687" t="s">
        <v>9277</v>
      </c>
    </row>
    <row r="688" spans="1:19" ht="15">
      <c r="A688" t="s">
        <v>5190</v>
      </c>
      <c r="B688" s="25"/>
      <c r="C688" s="22" t="s">
        <v>7284</v>
      </c>
      <c r="D688" s="25" t="s">
        <v>11134</v>
      </c>
      <c r="E688" s="22" t="s">
        <v>10905</v>
      </c>
      <c r="F688" t="s">
        <v>5470</v>
      </c>
      <c r="G688" t="s">
        <v>2971</v>
      </c>
      <c r="H688" s="22" t="s">
        <v>8048</v>
      </c>
      <c r="I688" t="s">
        <v>930</v>
      </c>
      <c r="J688" s="11" t="str">
        <f t="shared" si="70"/>
        <v>IC.IV.071011</v>
      </c>
      <c r="K688" s="2" t="s">
        <v>11324</v>
      </c>
      <c r="L688" t="str">
        <f t="shared" si="71"/>
        <v>Other: specify</v>
      </c>
      <c r="M688" s="12" t="str">
        <f t="shared" si="72"/>
        <v>PI.IC.IV.071011.01</v>
      </c>
      <c r="N688" s="12"/>
      <c r="O688" s="12" t="str">
        <f t="shared" si="73"/>
        <v>PH.IC.IV.071011.01</v>
      </c>
      <c r="Q688" s="12" t="str">
        <f t="shared" si="74"/>
        <v>CL.IC.IV.071011.01</v>
      </c>
      <c r="R688" t="s">
        <v>9277</v>
      </c>
    </row>
    <row r="689" spans="1:19" ht="15">
      <c r="A689" t="s">
        <v>5190</v>
      </c>
      <c r="B689" s="25"/>
      <c r="C689" s="22" t="s">
        <v>7284</v>
      </c>
      <c r="D689" s="25" t="s">
        <v>5457</v>
      </c>
      <c r="E689" s="22" t="s">
        <v>8048</v>
      </c>
      <c r="F689" t="s">
        <v>5471</v>
      </c>
      <c r="G689" t="s">
        <v>5413</v>
      </c>
      <c r="H689" s="22" t="s">
        <v>1396</v>
      </c>
      <c r="I689" t="s">
        <v>2687</v>
      </c>
      <c r="J689" s="11" t="str">
        <f t="shared" si="70"/>
        <v>IC.IV.071101</v>
      </c>
      <c r="K689" s="2" t="s">
        <v>11324</v>
      </c>
      <c r="L689" t="str">
        <f t="shared" si="71"/>
        <v>No redness, pain, swelling</v>
      </c>
      <c r="M689" s="12" t="str">
        <f t="shared" si="72"/>
        <v>PI.IC.IV.071101.01</v>
      </c>
      <c r="N689" s="12"/>
      <c r="O689" s="12" t="str">
        <f t="shared" si="73"/>
        <v>PH.IC.IV.071101.01</v>
      </c>
      <c r="Q689" s="12" t="str">
        <f t="shared" si="74"/>
        <v>CL.IC.IV.071101.01</v>
      </c>
    </row>
    <row r="690" spans="1:19" ht="15">
      <c r="A690" t="s">
        <v>5190</v>
      </c>
      <c r="B690" s="25"/>
      <c r="C690" s="22" t="s">
        <v>7284</v>
      </c>
      <c r="D690" s="25"/>
      <c r="E690" s="22" t="s">
        <v>8048</v>
      </c>
      <c r="F690" t="s">
        <v>5471</v>
      </c>
      <c r="G690" t="s">
        <v>5414</v>
      </c>
      <c r="H690" s="22" t="s">
        <v>1398</v>
      </c>
      <c r="I690" t="s">
        <v>1833</v>
      </c>
      <c r="J690" s="11" t="str">
        <f t="shared" si="70"/>
        <v>IC.IV.071102</v>
      </c>
      <c r="K690" s="2" t="s">
        <v>11324</v>
      </c>
      <c r="L690" t="str">
        <f t="shared" si="71"/>
        <v>Dressing clean dry intact</v>
      </c>
      <c r="M690" s="12" t="str">
        <f t="shared" si="72"/>
        <v>PI.IC.IV.071102.01</v>
      </c>
      <c r="N690" s="12"/>
      <c r="O690" s="12" t="str">
        <f t="shared" si="73"/>
        <v>PH.IC.IV.071102.01</v>
      </c>
      <c r="Q690" s="12" t="str">
        <f t="shared" si="74"/>
        <v>CL.IC.IV.071102.01</v>
      </c>
    </row>
    <row r="691" spans="1:19" ht="15">
      <c r="A691" t="s">
        <v>5190</v>
      </c>
      <c r="B691" s="25"/>
      <c r="C691" s="22" t="s">
        <v>7284</v>
      </c>
      <c r="D691" s="23"/>
      <c r="E691" s="22" t="s">
        <v>8048</v>
      </c>
      <c r="F691" t="s">
        <v>5471</v>
      </c>
      <c r="G691" t="s">
        <v>5092</v>
      </c>
      <c r="H691" s="22" t="s">
        <v>9640</v>
      </c>
      <c r="I691" t="s">
        <v>5093</v>
      </c>
      <c r="J691" s="11" t="str">
        <f t="shared" si="70"/>
        <v>IC.IV.071103</v>
      </c>
      <c r="K691" s="2" t="s">
        <v>11324</v>
      </c>
      <c r="L691" t="str">
        <f t="shared" si="71"/>
        <v>Non tender</v>
      </c>
      <c r="M691" s="12" t="str">
        <f t="shared" si="72"/>
        <v>PI.IC.IV.071103.01</v>
      </c>
      <c r="N691" s="12"/>
      <c r="O691" s="12" t="str">
        <f t="shared" si="73"/>
        <v>PH.IC.IV.071103.01</v>
      </c>
      <c r="Q691" s="12" t="str">
        <f t="shared" si="74"/>
        <v>CL.IC.IV.071103.01</v>
      </c>
      <c r="R691" t="s">
        <v>9277</v>
      </c>
    </row>
    <row r="692" spans="1:19" ht="15">
      <c r="A692" t="s">
        <v>5190</v>
      </c>
      <c r="B692" s="25"/>
      <c r="C692" s="22" t="s">
        <v>7284</v>
      </c>
      <c r="D692" s="25"/>
      <c r="E692" s="22" t="s">
        <v>8048</v>
      </c>
      <c r="F692" t="s">
        <v>5471</v>
      </c>
      <c r="G692" t="s">
        <v>1531</v>
      </c>
      <c r="H692" s="22" t="s">
        <v>7070</v>
      </c>
      <c r="I692" t="s">
        <v>1531</v>
      </c>
      <c r="J692" s="11" t="str">
        <f t="shared" si="70"/>
        <v>IC.IV.071104</v>
      </c>
      <c r="K692" s="2" t="s">
        <v>11324</v>
      </c>
      <c r="L692" t="str">
        <f t="shared" si="71"/>
        <v>Erythema</v>
      </c>
      <c r="M692" s="12" t="str">
        <f t="shared" si="72"/>
        <v>PI.IC.IV.071104.01</v>
      </c>
      <c r="N692" s="12"/>
      <c r="O692" s="12" t="str">
        <f t="shared" si="73"/>
        <v>PH.IC.IV.071104.01</v>
      </c>
      <c r="Q692" s="12" t="str">
        <f t="shared" si="74"/>
        <v>CL.IC.IV.071104.01</v>
      </c>
      <c r="R692" t="s">
        <v>9277</v>
      </c>
      <c r="S692" t="s">
        <v>5086</v>
      </c>
    </row>
    <row r="693" spans="1:19" ht="15">
      <c r="A693" t="s">
        <v>5190</v>
      </c>
      <c r="B693" s="25"/>
      <c r="C693" s="22" t="s">
        <v>7284</v>
      </c>
      <c r="D693" s="25"/>
      <c r="E693" s="22" t="s">
        <v>8048</v>
      </c>
      <c r="F693" t="s">
        <v>5471</v>
      </c>
      <c r="G693" t="s">
        <v>5094</v>
      </c>
      <c r="H693" s="22" t="s">
        <v>7071</v>
      </c>
      <c r="I693" t="s">
        <v>5094</v>
      </c>
      <c r="J693" s="11" t="str">
        <f t="shared" si="70"/>
        <v>IC.IV.071105</v>
      </c>
      <c r="K693" s="2" t="s">
        <v>11324</v>
      </c>
      <c r="L693" t="str">
        <f t="shared" si="71"/>
        <v>Ecchymosis</v>
      </c>
      <c r="M693" s="12" t="str">
        <f t="shared" si="72"/>
        <v>PI.IC.IV.071105.01</v>
      </c>
      <c r="N693" s="12"/>
      <c r="O693" s="12" t="str">
        <f t="shared" si="73"/>
        <v>PH.IC.IV.071105.01</v>
      </c>
      <c r="Q693" s="12" t="str">
        <f t="shared" si="74"/>
        <v>CL.IC.IV.071105.01</v>
      </c>
      <c r="R693" t="s">
        <v>9277</v>
      </c>
      <c r="S693" t="s">
        <v>5086</v>
      </c>
    </row>
    <row r="694" spans="1:19" ht="15">
      <c r="A694" t="s">
        <v>5190</v>
      </c>
      <c r="C694" s="22" t="s">
        <v>7284</v>
      </c>
      <c r="D694" s="25"/>
      <c r="E694" s="22" t="s">
        <v>8048</v>
      </c>
      <c r="F694" t="s">
        <v>5471</v>
      </c>
      <c r="G694" t="s">
        <v>1539</v>
      </c>
      <c r="H694" s="22" t="s">
        <v>6888</v>
      </c>
      <c r="I694" t="s">
        <v>2346</v>
      </c>
      <c r="J694" s="11" t="str">
        <f t="shared" si="70"/>
        <v>IC.IV.071106</v>
      </c>
      <c r="K694" s="2" t="s">
        <v>1192</v>
      </c>
      <c r="L694" t="str">
        <f t="shared" si="71"/>
        <v>Tenderness</v>
      </c>
      <c r="M694" s="12" t="str">
        <f t="shared" si="72"/>
        <v>PI.IC.IV.071106.01</v>
      </c>
      <c r="N694" s="12"/>
      <c r="O694" s="12" t="str">
        <f t="shared" si="73"/>
        <v>PH.IC.IV.071106.01</v>
      </c>
      <c r="Q694" s="12" t="str">
        <f t="shared" si="74"/>
        <v>CL.IC.IV.071106.01</v>
      </c>
      <c r="R694" t="s">
        <v>9277</v>
      </c>
      <c r="S694" t="s">
        <v>5086</v>
      </c>
    </row>
    <row r="695" spans="1:19" ht="15">
      <c r="A695" t="s">
        <v>5190</v>
      </c>
      <c r="C695" s="22" t="s">
        <v>7284</v>
      </c>
      <c r="D695" s="25"/>
      <c r="E695" s="22" t="s">
        <v>8048</v>
      </c>
      <c r="F695" t="s">
        <v>5471</v>
      </c>
      <c r="G695" t="s">
        <v>1541</v>
      </c>
      <c r="H695" s="22" t="s">
        <v>7284</v>
      </c>
      <c r="I695" t="s">
        <v>1541</v>
      </c>
      <c r="J695" s="11" t="str">
        <f t="shared" si="70"/>
        <v>IC.IV.071107</v>
      </c>
      <c r="K695" s="2" t="s">
        <v>11324</v>
      </c>
      <c r="L695" t="str">
        <f t="shared" si="71"/>
        <v>Swelling</v>
      </c>
      <c r="M695" s="12" t="str">
        <f t="shared" si="72"/>
        <v>PI.IC.IV.071107.01</v>
      </c>
      <c r="N695" s="12"/>
      <c r="O695" s="12" t="str">
        <f t="shared" si="73"/>
        <v>PH.IC.IV.071107.01</v>
      </c>
      <c r="Q695" s="12" t="str">
        <f t="shared" si="74"/>
        <v>CL.IC.IV.071107.01</v>
      </c>
      <c r="R695" t="s">
        <v>9277</v>
      </c>
      <c r="S695" t="s">
        <v>5086</v>
      </c>
    </row>
    <row r="696" spans="1:19" ht="15">
      <c r="A696" t="s">
        <v>5190</v>
      </c>
      <c r="C696" s="22" t="s">
        <v>7284</v>
      </c>
      <c r="D696" s="25"/>
      <c r="E696" s="22" t="s">
        <v>8048</v>
      </c>
      <c r="F696" t="s">
        <v>5471</v>
      </c>
      <c r="G696" t="s">
        <v>1533</v>
      </c>
      <c r="H696" s="22" t="s">
        <v>10093</v>
      </c>
      <c r="I696" t="s">
        <v>1533</v>
      </c>
      <c r="J696" s="11" t="str">
        <f t="shared" si="70"/>
        <v>IC.IV.071108</v>
      </c>
      <c r="K696" s="2" t="s">
        <v>11324</v>
      </c>
      <c r="L696" t="str">
        <f t="shared" si="71"/>
        <v>Hematoma</v>
      </c>
      <c r="M696" s="12" t="str">
        <f t="shared" si="72"/>
        <v>PI.IC.IV.071108.01</v>
      </c>
      <c r="N696" s="12"/>
      <c r="O696" s="12" t="str">
        <f t="shared" si="73"/>
        <v>PH.IC.IV.071108.01</v>
      </c>
      <c r="Q696" s="12" t="str">
        <f t="shared" si="74"/>
        <v>CL.IC.IV.071108.01</v>
      </c>
      <c r="R696" t="s">
        <v>9277</v>
      </c>
      <c r="S696" t="s">
        <v>5086</v>
      </c>
    </row>
    <row r="697" spans="1:19" ht="15">
      <c r="A697" t="s">
        <v>5190</v>
      </c>
      <c r="C697" s="22" t="s">
        <v>7284</v>
      </c>
      <c r="D697" s="25"/>
      <c r="E697" s="22" t="s">
        <v>8048</v>
      </c>
      <c r="F697" t="s">
        <v>5471</v>
      </c>
      <c r="G697" t="s">
        <v>5238</v>
      </c>
      <c r="H697" s="22" t="s">
        <v>10095</v>
      </c>
      <c r="I697" t="s">
        <v>1635</v>
      </c>
      <c r="J697" s="11" t="str">
        <f t="shared" si="70"/>
        <v>IC.IV.071109</v>
      </c>
      <c r="K697" s="2" t="s">
        <v>11324</v>
      </c>
      <c r="L697" t="str">
        <f t="shared" si="71"/>
        <v>Serosanguineous discharge</v>
      </c>
      <c r="M697" s="12" t="str">
        <f t="shared" si="72"/>
        <v>PI.IC.IV.071109.01</v>
      </c>
      <c r="N697" s="12"/>
      <c r="O697" s="12" t="str">
        <f t="shared" si="73"/>
        <v>PH.IC.IV.071109.01</v>
      </c>
      <c r="Q697" s="12" t="str">
        <f t="shared" si="74"/>
        <v>CL.IC.IV.071109.01</v>
      </c>
      <c r="R697" t="s">
        <v>9277</v>
      </c>
      <c r="S697" t="s">
        <v>5086</v>
      </c>
    </row>
    <row r="698" spans="1:19" ht="15">
      <c r="A698" t="s">
        <v>5190</v>
      </c>
      <c r="C698" s="22" t="s">
        <v>7284</v>
      </c>
      <c r="D698" s="25"/>
      <c r="E698" s="22" t="s">
        <v>8048</v>
      </c>
      <c r="F698" t="s">
        <v>5471</v>
      </c>
      <c r="G698" t="s">
        <v>5239</v>
      </c>
      <c r="H698" s="22" t="s">
        <v>10905</v>
      </c>
      <c r="I698" t="s">
        <v>1637</v>
      </c>
      <c r="J698" s="11" t="str">
        <f t="shared" si="70"/>
        <v>IC.IV.071110</v>
      </c>
      <c r="K698" s="2" t="s">
        <v>11324</v>
      </c>
      <c r="L698" t="str">
        <f t="shared" si="71"/>
        <v>Serous discharge</v>
      </c>
      <c r="M698" s="12" t="str">
        <f t="shared" si="72"/>
        <v>PI.IC.IV.071110.01</v>
      </c>
      <c r="N698" s="12"/>
      <c r="O698" s="12" t="str">
        <f t="shared" si="73"/>
        <v>PH.IC.IV.071110.01</v>
      </c>
      <c r="Q698" s="12" t="str">
        <f t="shared" si="74"/>
        <v>CL.IC.IV.071110.01</v>
      </c>
      <c r="R698" t="s">
        <v>9277</v>
      </c>
      <c r="S698" t="s">
        <v>5086</v>
      </c>
    </row>
    <row r="699" spans="1:19" ht="15">
      <c r="A699" t="s">
        <v>5190</v>
      </c>
      <c r="C699" s="22" t="s">
        <v>7284</v>
      </c>
      <c r="D699" s="25"/>
      <c r="E699" s="22" t="s">
        <v>8048</v>
      </c>
      <c r="F699" t="s">
        <v>5471</v>
      </c>
      <c r="G699" t="s">
        <v>5240</v>
      </c>
      <c r="H699" s="22" t="s">
        <v>8048</v>
      </c>
      <c r="I699" t="s">
        <v>1643</v>
      </c>
      <c r="J699" s="11" t="str">
        <f t="shared" si="70"/>
        <v>IC.IV.071111</v>
      </c>
      <c r="K699" s="2" t="s">
        <v>11324</v>
      </c>
      <c r="L699" t="str">
        <f t="shared" si="71"/>
        <v>Purulent discharge</v>
      </c>
      <c r="M699" s="12" t="str">
        <f t="shared" si="72"/>
        <v>PI.IC.IV.071111.01</v>
      </c>
      <c r="N699" s="12"/>
      <c r="O699" s="12" t="str">
        <f t="shared" si="73"/>
        <v>PH.IC.IV.071111.01</v>
      </c>
      <c r="Q699" s="12" t="str">
        <f t="shared" si="74"/>
        <v>CL.IC.IV.071111.01</v>
      </c>
      <c r="R699" t="s">
        <v>9277</v>
      </c>
      <c r="S699" t="s">
        <v>5086</v>
      </c>
    </row>
    <row r="700" spans="1:19" ht="15">
      <c r="A700" t="s">
        <v>5190</v>
      </c>
      <c r="C700" s="22" t="s">
        <v>7284</v>
      </c>
      <c r="D700" s="25"/>
      <c r="E700" s="22" t="s">
        <v>8048</v>
      </c>
      <c r="F700" t="s">
        <v>5471</v>
      </c>
      <c r="G700" t="s">
        <v>5259</v>
      </c>
      <c r="H700" s="22" t="s">
        <v>11023</v>
      </c>
      <c r="I700" t="s">
        <v>5260</v>
      </c>
      <c r="J700" s="11" t="str">
        <f t="shared" si="70"/>
        <v>IC.IV.071112</v>
      </c>
      <c r="K700" s="2" t="s">
        <v>11324</v>
      </c>
      <c r="L700" t="str">
        <f t="shared" si="71"/>
        <v>Extravasation</v>
      </c>
      <c r="M700" s="12" t="str">
        <f t="shared" si="72"/>
        <v>PI.IC.IV.071112.01</v>
      </c>
      <c r="N700" s="12"/>
      <c r="O700" s="12" t="str">
        <f t="shared" si="73"/>
        <v>PH.IC.IV.071112.01</v>
      </c>
      <c r="Q700" s="12" t="str">
        <f t="shared" si="74"/>
        <v>CL.IC.IV.071112.01</v>
      </c>
      <c r="R700" t="s">
        <v>9277</v>
      </c>
      <c r="S700" t="s">
        <v>5086</v>
      </c>
    </row>
    <row r="701" spans="1:19" ht="15">
      <c r="A701" t="s">
        <v>5190</v>
      </c>
      <c r="C701" s="22" t="s">
        <v>7284</v>
      </c>
      <c r="D701" s="25"/>
      <c r="E701" s="22" t="s">
        <v>8048</v>
      </c>
      <c r="F701" t="s">
        <v>5471</v>
      </c>
      <c r="G701" t="s">
        <v>5241</v>
      </c>
      <c r="H701" s="22" t="s">
        <v>8201</v>
      </c>
      <c r="I701" t="s">
        <v>1224</v>
      </c>
      <c r="J701" s="11" t="str">
        <f t="shared" si="70"/>
        <v>IC.IV.071113</v>
      </c>
      <c r="K701" s="2" t="s">
        <v>11324</v>
      </c>
      <c r="L701" t="str">
        <f t="shared" si="71"/>
        <v>Unable to assess due to drsg</v>
      </c>
      <c r="M701" s="12" t="str">
        <f t="shared" si="72"/>
        <v>PI.IC.IV.071113.01</v>
      </c>
      <c r="N701" s="12"/>
      <c r="O701" s="12" t="str">
        <f t="shared" si="73"/>
        <v>PH.IC.IV.071113.01</v>
      </c>
      <c r="Q701" s="12" t="str">
        <f t="shared" si="74"/>
        <v>CL.IC.IV.071113.01</v>
      </c>
      <c r="R701" t="s">
        <v>9277</v>
      </c>
      <c r="S701" t="s">
        <v>5086</v>
      </c>
    </row>
    <row r="702" spans="1:19" ht="15">
      <c r="A702" t="s">
        <v>5190</v>
      </c>
      <c r="B702" s="25"/>
      <c r="C702" s="22" t="s">
        <v>7284</v>
      </c>
      <c r="D702" s="25"/>
      <c r="E702" s="22" t="s">
        <v>8048</v>
      </c>
      <c r="F702" t="s">
        <v>5471</v>
      </c>
      <c r="G702" t="s">
        <v>5261</v>
      </c>
      <c r="H702" s="22" t="s">
        <v>9621</v>
      </c>
      <c r="I702" t="s">
        <v>5262</v>
      </c>
      <c r="J702" s="11" t="str">
        <f t="shared" si="70"/>
        <v>IC.IV.071114</v>
      </c>
      <c r="K702" s="2" t="s">
        <v>11324</v>
      </c>
      <c r="L702" t="str">
        <f t="shared" si="71"/>
        <v>Crepitus at site</v>
      </c>
      <c r="M702" s="12" t="str">
        <f t="shared" si="72"/>
        <v>PI.IC.IV.071114.01</v>
      </c>
      <c r="N702" s="12"/>
      <c r="O702" s="12" t="str">
        <f t="shared" si="73"/>
        <v>PH.IC.IV.071114.01</v>
      </c>
      <c r="Q702" s="12" t="str">
        <f t="shared" si="74"/>
        <v>CL.IC.IV.071114.01</v>
      </c>
      <c r="R702" t="s">
        <v>9277</v>
      </c>
      <c r="S702">
        <v>824</v>
      </c>
    </row>
    <row r="703" spans="1:19" ht="15">
      <c r="A703" t="s">
        <v>5190</v>
      </c>
      <c r="C703" s="22" t="s">
        <v>7284</v>
      </c>
      <c r="D703" t="s">
        <v>5237</v>
      </c>
      <c r="E703" s="22" t="s">
        <v>8201</v>
      </c>
      <c r="F703" t="s">
        <v>5087</v>
      </c>
      <c r="G703" t="s">
        <v>5243</v>
      </c>
      <c r="H703" s="22" t="s">
        <v>1396</v>
      </c>
      <c r="I703" t="s">
        <v>1001</v>
      </c>
      <c r="J703" s="11" t="str">
        <f t="shared" si="70"/>
        <v>IC.IV.071301</v>
      </c>
      <c r="K703" s="2" t="s">
        <v>11324</v>
      </c>
      <c r="L703" t="str">
        <f t="shared" si="71"/>
        <v>None needed</v>
      </c>
      <c r="M703" s="12" t="str">
        <f t="shared" si="72"/>
        <v>PI.IC.IV.071301.01</v>
      </c>
      <c r="N703" s="12"/>
      <c r="O703" s="12" t="str">
        <f t="shared" si="73"/>
        <v>PH.IC.IV.071301.01</v>
      </c>
      <c r="Q703" s="12" t="str">
        <f t="shared" si="74"/>
        <v>CL.IC.IV.071301.01</v>
      </c>
    </row>
    <row r="704" spans="1:19" ht="15">
      <c r="A704" t="s">
        <v>5190</v>
      </c>
      <c r="C704" s="22" t="s">
        <v>7284</v>
      </c>
      <c r="E704" s="22" t="s">
        <v>8201</v>
      </c>
      <c r="F704" t="s">
        <v>5087</v>
      </c>
      <c r="G704" t="s">
        <v>5244</v>
      </c>
      <c r="H704" s="22" t="s">
        <v>1398</v>
      </c>
      <c r="I704" t="s">
        <v>1811</v>
      </c>
      <c r="J704" s="11" t="str">
        <f t="shared" si="70"/>
        <v>IC.IV.071302</v>
      </c>
      <c r="K704" s="2" t="s">
        <v>11324</v>
      </c>
      <c r="L704" t="str">
        <f t="shared" si="71"/>
        <v>Changed site</v>
      </c>
      <c r="M704" s="12" t="str">
        <f t="shared" si="72"/>
        <v>PI.IC.IV.071302.01</v>
      </c>
      <c r="N704" s="12"/>
      <c r="O704" s="12" t="str">
        <f t="shared" si="73"/>
        <v>PH.IC.IV.071302.01</v>
      </c>
      <c r="Q704" s="12" t="str">
        <f t="shared" si="74"/>
        <v>CL.IC.IV.071302.01</v>
      </c>
    </row>
    <row r="705" spans="1:23" ht="15">
      <c r="A705" t="s">
        <v>5190</v>
      </c>
      <c r="C705" s="22" t="s">
        <v>7284</v>
      </c>
      <c r="E705" s="22" t="s">
        <v>8201</v>
      </c>
      <c r="F705" t="s">
        <v>5087</v>
      </c>
      <c r="G705" t="s">
        <v>5102</v>
      </c>
      <c r="H705" s="22" t="s">
        <v>946</v>
      </c>
      <c r="I705" t="s">
        <v>5103</v>
      </c>
      <c r="J705" s="11" t="str">
        <f t="shared" si="70"/>
        <v>IC.IV.071303</v>
      </c>
      <c r="K705" s="2" t="s">
        <v>11324</v>
      </c>
      <c r="L705" t="str">
        <f t="shared" si="71"/>
        <v>Elevated extremity</v>
      </c>
      <c r="M705" s="12" t="str">
        <f t="shared" si="72"/>
        <v>PI.IC.IV.071303.01</v>
      </c>
      <c r="N705" s="12"/>
      <c r="O705" s="12" t="str">
        <f t="shared" si="73"/>
        <v>PH.IC.IV.071303.01</v>
      </c>
      <c r="Q705" s="12" t="str">
        <f t="shared" si="74"/>
        <v>CL.IC.IV.071303.01</v>
      </c>
      <c r="R705" t="s">
        <v>9277</v>
      </c>
    </row>
    <row r="706" spans="1:23" ht="15">
      <c r="A706" t="s">
        <v>5190</v>
      </c>
      <c r="C706" s="22" t="s">
        <v>7284</v>
      </c>
      <c r="E706" s="22" t="s">
        <v>8201</v>
      </c>
      <c r="F706" t="s">
        <v>5087</v>
      </c>
      <c r="G706" t="s">
        <v>5104</v>
      </c>
      <c r="H706" s="22" t="s">
        <v>948</v>
      </c>
      <c r="I706" t="s">
        <v>4929</v>
      </c>
      <c r="J706" s="11" t="str">
        <f t="shared" si="70"/>
        <v>IC.IV.071304</v>
      </c>
      <c r="K706" s="2" t="s">
        <v>11324</v>
      </c>
      <c r="L706" t="str">
        <f t="shared" si="71"/>
        <v>Warm compress</v>
      </c>
      <c r="M706" s="12" t="str">
        <f t="shared" si="72"/>
        <v>PI.IC.IV.071304.01</v>
      </c>
      <c r="N706" s="12"/>
      <c r="O706" s="12" t="str">
        <f t="shared" si="73"/>
        <v>PH.IC.IV.071304.01</v>
      </c>
      <c r="Q706" s="12" t="str">
        <f t="shared" si="74"/>
        <v>CL.IC.IV.071304.01</v>
      </c>
      <c r="R706" t="s">
        <v>9277</v>
      </c>
    </row>
    <row r="707" spans="1:23" ht="15">
      <c r="A707" t="s">
        <v>5190</v>
      </c>
      <c r="C707" s="22" t="s">
        <v>7284</v>
      </c>
      <c r="E707" s="22" t="s">
        <v>8201</v>
      </c>
      <c r="F707" t="s">
        <v>5087</v>
      </c>
      <c r="G707" t="s">
        <v>5330</v>
      </c>
      <c r="H707" s="22" t="s">
        <v>7071</v>
      </c>
      <c r="I707" t="s">
        <v>1827</v>
      </c>
      <c r="J707" s="11" t="str">
        <f t="shared" si="70"/>
        <v>IC.IV.071305</v>
      </c>
      <c r="K707" s="2" t="s">
        <v>11324</v>
      </c>
      <c r="L707" t="str">
        <f t="shared" si="71"/>
        <v>Pressure applied</v>
      </c>
      <c r="M707" s="12" t="str">
        <f t="shared" si="72"/>
        <v>PI.IC.IV.071305.01</v>
      </c>
      <c r="N707" s="12"/>
      <c r="O707" s="12" t="str">
        <f t="shared" si="73"/>
        <v>PH.IC.IV.071305.01</v>
      </c>
      <c r="Q707" s="12" t="str">
        <f t="shared" si="74"/>
        <v>CL.IC.IV.071305.01</v>
      </c>
      <c r="R707" t="s">
        <v>9277</v>
      </c>
    </row>
    <row r="708" spans="1:23" ht="15">
      <c r="A708" t="s">
        <v>5190</v>
      </c>
      <c r="C708" s="22" t="s">
        <v>7284</v>
      </c>
      <c r="E708" s="22" t="s">
        <v>8201</v>
      </c>
      <c r="F708" t="s">
        <v>5087</v>
      </c>
      <c r="G708" t="s">
        <v>5088</v>
      </c>
      <c r="H708" s="22" t="s">
        <v>6888</v>
      </c>
      <c r="I708" t="s">
        <v>930</v>
      </c>
      <c r="J708" s="11" t="str">
        <f t="shared" si="70"/>
        <v>IC.IV.071306</v>
      </c>
      <c r="K708" s="2" t="s">
        <v>11324</v>
      </c>
      <c r="L708" t="str">
        <f t="shared" si="71"/>
        <v>Other: Specify</v>
      </c>
      <c r="M708" s="12" t="str">
        <f t="shared" si="72"/>
        <v>PI.IC.IV.071306.01</v>
      </c>
      <c r="N708" s="12"/>
      <c r="O708" s="12" t="str">
        <f t="shared" si="73"/>
        <v>PH.IC.IV.071306.01</v>
      </c>
      <c r="Q708" s="12" t="str">
        <f t="shared" si="74"/>
        <v>CL.IC.IV.071306.01</v>
      </c>
      <c r="R708" t="s">
        <v>9277</v>
      </c>
    </row>
    <row r="709" spans="1:23" ht="15">
      <c r="A709" t="s">
        <v>5190</v>
      </c>
      <c r="C709" s="22" t="s">
        <v>7284</v>
      </c>
      <c r="D709" t="s">
        <v>202</v>
      </c>
      <c r="E709" s="22" t="s">
        <v>9621</v>
      </c>
      <c r="F709" t="s">
        <v>5089</v>
      </c>
      <c r="G709" t="s">
        <v>5385</v>
      </c>
      <c r="H709" s="22" t="s">
        <v>1396</v>
      </c>
      <c r="I709" t="s">
        <v>1772</v>
      </c>
      <c r="J709" s="11" t="str">
        <f t="shared" si="70"/>
        <v>IC.IV.071401</v>
      </c>
      <c r="K709" s="2" t="s">
        <v>11324</v>
      </c>
      <c r="L709" t="str">
        <f t="shared" si="71"/>
        <v>Securement Device</v>
      </c>
      <c r="M709" s="12" t="str">
        <f t="shared" si="72"/>
        <v>PI.IC.IV.071401.01</v>
      </c>
      <c r="N709" s="12"/>
      <c r="O709" s="12" t="str">
        <f t="shared" si="73"/>
        <v>PH.IC.IV.071401.01</v>
      </c>
      <c r="Q709" s="12" t="str">
        <f t="shared" si="74"/>
        <v>CL.IC.IV.071401.01</v>
      </c>
    </row>
    <row r="710" spans="1:23" ht="15">
      <c r="A710" t="s">
        <v>5190</v>
      </c>
      <c r="C710" s="22" t="s">
        <v>7284</v>
      </c>
      <c r="E710" s="22" t="s">
        <v>9621</v>
      </c>
      <c r="F710" t="s">
        <v>5089</v>
      </c>
      <c r="G710" t="s">
        <v>1776</v>
      </c>
      <c r="H710" s="22" t="s">
        <v>1398</v>
      </c>
      <c r="I710" t="s">
        <v>3200</v>
      </c>
      <c r="J710" s="11" t="str">
        <f t="shared" si="70"/>
        <v>IC.IV.071402</v>
      </c>
      <c r="K710" s="2" t="s">
        <v>11324</v>
      </c>
      <c r="L710" t="str">
        <f t="shared" si="71"/>
        <v>Taped</v>
      </c>
      <c r="M710" s="12" t="str">
        <f t="shared" si="72"/>
        <v>PI.IC.IV.071402.01</v>
      </c>
      <c r="N710" s="12"/>
      <c r="O710" s="12" t="str">
        <f t="shared" si="73"/>
        <v>PH.IC.IV.071402.01</v>
      </c>
      <c r="Q710" s="12" t="str">
        <f t="shared" si="74"/>
        <v>CL.IC.IV.071402.01</v>
      </c>
    </row>
    <row r="711" spans="1:23" ht="15">
      <c r="A711" t="s">
        <v>5298</v>
      </c>
      <c r="C711" s="22" t="s">
        <v>7284</v>
      </c>
      <c r="E711" s="22" t="s">
        <v>9621</v>
      </c>
      <c r="F711" t="s">
        <v>5089</v>
      </c>
      <c r="G711" t="s">
        <v>1774</v>
      </c>
      <c r="H711" s="22" t="s">
        <v>946</v>
      </c>
      <c r="I711" t="s">
        <v>3343</v>
      </c>
      <c r="J711" s="11" t="str">
        <f t="shared" si="70"/>
        <v>IC.IV.071403</v>
      </c>
      <c r="K711" s="2" t="s">
        <v>11324</v>
      </c>
      <c r="L711" t="str">
        <f t="shared" si="71"/>
        <v>Sutured</v>
      </c>
      <c r="M711" s="12" t="str">
        <f t="shared" si="72"/>
        <v>PI.IC.IV.071403.01</v>
      </c>
      <c r="N711" s="12"/>
      <c r="O711" s="12" t="str">
        <f t="shared" si="73"/>
        <v>PH.IC.IV.071403.01</v>
      </c>
      <c r="Q711" s="12" t="str">
        <f t="shared" si="74"/>
        <v>CL.IC.IV.071403.01</v>
      </c>
      <c r="R711" t="s">
        <v>9277</v>
      </c>
    </row>
    <row r="712" spans="1:23" ht="15">
      <c r="A712" t="s">
        <v>5190</v>
      </c>
      <c r="C712" s="22" t="s">
        <v>7284</v>
      </c>
      <c r="E712" s="22" t="s">
        <v>9621</v>
      </c>
      <c r="F712" t="s">
        <v>5089</v>
      </c>
      <c r="G712" t="s">
        <v>2971</v>
      </c>
      <c r="H712" s="22" t="s">
        <v>948</v>
      </c>
      <c r="I712" t="s">
        <v>930</v>
      </c>
      <c r="J712" s="11" t="str">
        <f t="shared" si="70"/>
        <v>IC.IV.071404</v>
      </c>
      <c r="K712" s="2" t="s">
        <v>11324</v>
      </c>
      <c r="L712" t="str">
        <f t="shared" si="71"/>
        <v>Other: specify</v>
      </c>
      <c r="M712" s="12" t="str">
        <f t="shared" si="72"/>
        <v>PI.IC.IV.071404.01</v>
      </c>
      <c r="N712" s="12"/>
      <c r="O712" s="12" t="str">
        <f t="shared" si="73"/>
        <v>PH.IC.IV.071404.01</v>
      </c>
      <c r="Q712" s="12" t="str">
        <f t="shared" si="74"/>
        <v>CL.IC.IV.071404.01</v>
      </c>
      <c r="R712" t="s">
        <v>9277</v>
      </c>
    </row>
    <row r="713" spans="1:23" ht="15">
      <c r="A713" t="s">
        <v>5190</v>
      </c>
      <c r="C713" s="22" t="s">
        <v>7284</v>
      </c>
      <c r="D713" t="s">
        <v>5358</v>
      </c>
      <c r="E713" s="22" t="s">
        <v>6135</v>
      </c>
      <c r="F713" t="s">
        <v>5090</v>
      </c>
      <c r="G713" t="s">
        <v>2772</v>
      </c>
      <c r="H713" s="22" t="s">
        <v>1396</v>
      </c>
      <c r="I713" t="s">
        <v>2772</v>
      </c>
      <c r="J713" s="11" t="str">
        <f t="shared" si="70"/>
        <v>IC.IV.071501</v>
      </c>
      <c r="K713" s="2" t="s">
        <v>11324</v>
      </c>
      <c r="L713" t="str">
        <f t="shared" si="71"/>
        <v>Patent</v>
      </c>
      <c r="M713" s="12" t="str">
        <f t="shared" si="72"/>
        <v>PI.IC.IV.071501.01</v>
      </c>
      <c r="N713" s="12"/>
      <c r="O713" s="12" t="str">
        <f t="shared" si="73"/>
        <v>PH.IC.IV.071501.01</v>
      </c>
      <c r="Q713" s="12" t="str">
        <f t="shared" si="74"/>
        <v>CL.IC.IV.071501.01</v>
      </c>
    </row>
    <row r="714" spans="1:23" ht="15">
      <c r="A714" t="s">
        <v>5190</v>
      </c>
      <c r="C714" s="22" t="s">
        <v>7284</v>
      </c>
      <c r="E714" s="22" t="s">
        <v>6135</v>
      </c>
      <c r="F714" t="s">
        <v>5090</v>
      </c>
      <c r="G714" t="s">
        <v>5496</v>
      </c>
      <c r="H714" s="22" t="s">
        <v>1398</v>
      </c>
      <c r="I714" t="s">
        <v>5497</v>
      </c>
      <c r="J714" s="11" t="str">
        <f t="shared" si="70"/>
        <v>IC.IV.071502</v>
      </c>
      <c r="K714" s="2" t="s">
        <v>11324</v>
      </c>
      <c r="L714" t="str">
        <f t="shared" si="71"/>
        <v>No blood return, flush easy</v>
      </c>
      <c r="M714" s="12" t="str">
        <f t="shared" si="72"/>
        <v>PI.IC.IV.071502.01</v>
      </c>
      <c r="N714" s="12"/>
      <c r="O714" s="12" t="str">
        <f t="shared" si="73"/>
        <v>PH.IC.IV.071502.01</v>
      </c>
      <c r="Q714" s="12" t="str">
        <f t="shared" si="74"/>
        <v>CL.IC.IV.071502.01</v>
      </c>
    </row>
    <row r="715" spans="1:23" ht="15">
      <c r="A715" t="s">
        <v>5190</v>
      </c>
      <c r="C715" s="22" t="s">
        <v>7284</v>
      </c>
      <c r="E715" s="22" t="s">
        <v>6135</v>
      </c>
      <c r="F715" t="s">
        <v>5090</v>
      </c>
      <c r="G715" t="s">
        <v>5252</v>
      </c>
      <c r="H715" s="22" t="s">
        <v>9640</v>
      </c>
      <c r="I715" t="s">
        <v>5253</v>
      </c>
      <c r="J715" s="11" t="str">
        <f t="shared" si="70"/>
        <v>IC.IV.071503</v>
      </c>
      <c r="K715" s="2" t="s">
        <v>11324</v>
      </c>
      <c r="L715" t="str">
        <f t="shared" si="71"/>
        <v>Positional</v>
      </c>
      <c r="M715" s="12" t="str">
        <f t="shared" si="72"/>
        <v>PI.IC.IV.071503.01</v>
      </c>
      <c r="N715" s="12"/>
      <c r="O715" s="12" t="str">
        <f t="shared" si="73"/>
        <v>PH.IC.IV.071503.01</v>
      </c>
      <c r="Q715" s="12" t="str">
        <f t="shared" si="74"/>
        <v>CL.IC.IV.071503.01</v>
      </c>
      <c r="R715" t="s">
        <v>9277</v>
      </c>
    </row>
    <row r="716" spans="1:23" ht="15">
      <c r="A716" t="s">
        <v>5190</v>
      </c>
      <c r="C716" s="22" t="s">
        <v>7284</v>
      </c>
      <c r="E716" s="22" t="s">
        <v>6135</v>
      </c>
      <c r="F716" t="s">
        <v>5090</v>
      </c>
      <c r="G716" t="s">
        <v>5338</v>
      </c>
      <c r="H716" s="22" t="s">
        <v>7070</v>
      </c>
      <c r="I716" t="s">
        <v>5492</v>
      </c>
      <c r="J716" s="11" t="str">
        <f t="shared" si="70"/>
        <v>IC.IV.071504</v>
      </c>
      <c r="K716" s="2" t="s">
        <v>11324</v>
      </c>
      <c r="L716" t="str">
        <f t="shared" si="71"/>
        <v>Sluggish blood return</v>
      </c>
      <c r="M716" s="12" t="str">
        <f t="shared" si="72"/>
        <v>PI.IC.IV.071504.01</v>
      </c>
      <c r="N716" s="12"/>
      <c r="O716" s="12" t="str">
        <f t="shared" si="73"/>
        <v>PH.IC.IV.071504.01</v>
      </c>
      <c r="Q716" s="12" t="str">
        <f t="shared" si="74"/>
        <v>CL.IC.IV.071504.01</v>
      </c>
      <c r="R716" t="s">
        <v>9277</v>
      </c>
    </row>
    <row r="717" spans="1:23" ht="15">
      <c r="A717" t="s">
        <v>5190</v>
      </c>
      <c r="C717" s="22" t="s">
        <v>7284</v>
      </c>
      <c r="E717" s="22" t="s">
        <v>6135</v>
      </c>
      <c r="F717" t="s">
        <v>5090</v>
      </c>
      <c r="G717" t="s">
        <v>3795</v>
      </c>
      <c r="H717" s="22" t="s">
        <v>7071</v>
      </c>
      <c r="I717" t="s">
        <v>5254</v>
      </c>
      <c r="J717" s="11" t="str">
        <f t="shared" si="70"/>
        <v>IC.IV.071505</v>
      </c>
      <c r="K717" s="2" t="s">
        <v>11324</v>
      </c>
      <c r="L717" t="str">
        <f t="shared" si="71"/>
        <v>Occluded</v>
      </c>
      <c r="M717" s="12" t="str">
        <f t="shared" si="72"/>
        <v>PI.IC.IV.071505.01</v>
      </c>
      <c r="N717" s="12"/>
      <c r="O717" s="12" t="str">
        <f t="shared" si="73"/>
        <v>PH.IC.IV.071505.01</v>
      </c>
      <c r="Q717" s="12" t="str">
        <f t="shared" si="74"/>
        <v>CL.IC.IV.071505.01</v>
      </c>
      <c r="R717" t="s">
        <v>9277</v>
      </c>
    </row>
    <row r="718" spans="1:23" ht="15">
      <c r="A718" t="s">
        <v>5190</v>
      </c>
      <c r="C718" s="22" t="s">
        <v>7284</v>
      </c>
      <c r="E718" s="22" t="s">
        <v>6135</v>
      </c>
      <c r="F718" t="s">
        <v>5090</v>
      </c>
      <c r="G718" t="s">
        <v>3102</v>
      </c>
      <c r="H718" s="22" t="s">
        <v>6888</v>
      </c>
      <c r="I718" t="s">
        <v>1583</v>
      </c>
      <c r="J718" s="11" t="str">
        <f t="shared" si="70"/>
        <v>IC.IV.071506</v>
      </c>
      <c r="K718" s="2" t="s">
        <v>11324</v>
      </c>
      <c r="L718" t="str">
        <f t="shared" si="71"/>
        <v>Discontinued</v>
      </c>
      <c r="M718" s="12" t="str">
        <f t="shared" si="72"/>
        <v>PI.IC.IV.071506.01</v>
      </c>
      <c r="N718" s="12"/>
      <c r="O718" s="12" t="str">
        <f t="shared" si="73"/>
        <v>PH.IC.IV.071506.01</v>
      </c>
      <c r="Q718" s="12" t="str">
        <f t="shared" si="74"/>
        <v>CL.IC.IV.071506.01</v>
      </c>
      <c r="R718" t="s">
        <v>9277</v>
      </c>
    </row>
    <row r="719" spans="1:23" ht="15">
      <c r="A719" t="s">
        <v>5190</v>
      </c>
      <c r="C719" s="22" t="s">
        <v>7284</v>
      </c>
      <c r="E719" s="22" t="s">
        <v>6135</v>
      </c>
      <c r="F719" t="s">
        <v>5090</v>
      </c>
      <c r="G719" t="s">
        <v>5146</v>
      </c>
      <c r="H719" s="22" t="s">
        <v>7284</v>
      </c>
      <c r="I719" t="s">
        <v>4071</v>
      </c>
      <c r="J719" s="11" t="str">
        <f t="shared" si="70"/>
        <v>IC.IV.071507</v>
      </c>
      <c r="K719" s="2" t="s">
        <v>11324</v>
      </c>
      <c r="L719" t="str">
        <f t="shared" si="71"/>
        <v>D/C due to positive blood cultures</v>
      </c>
      <c r="M719" s="12" t="str">
        <f t="shared" si="72"/>
        <v>PI.IC.IV.071507.01</v>
      </c>
      <c r="N719" s="12"/>
      <c r="O719" s="12" t="str">
        <f t="shared" si="73"/>
        <v>PH.IC.IV.071507.01</v>
      </c>
      <c r="Q719" s="12" t="str">
        <f t="shared" si="74"/>
        <v>CL.IC.IV.071507.01</v>
      </c>
      <c r="R719" t="s">
        <v>9277</v>
      </c>
    </row>
    <row r="720" spans="1:23" ht="15">
      <c r="A720" t="s">
        <v>5190</v>
      </c>
      <c r="C720" s="22" t="s">
        <v>7284</v>
      </c>
      <c r="E720" s="22" t="s">
        <v>6135</v>
      </c>
      <c r="F720" t="s">
        <v>5090</v>
      </c>
      <c r="G720" t="s">
        <v>11148</v>
      </c>
      <c r="H720" s="22" t="s">
        <v>11369</v>
      </c>
      <c r="I720" t="s">
        <v>11149</v>
      </c>
      <c r="J720" s="11" t="str">
        <f t="shared" si="70"/>
        <v>IC.IV.071508</v>
      </c>
      <c r="K720" s="2" t="s">
        <v>1192</v>
      </c>
      <c r="L720" t="str">
        <f t="shared" si="71"/>
        <v>One lumen occluded</v>
      </c>
      <c r="M720" s="12" t="str">
        <f t="shared" si="72"/>
        <v>PI.IC.IV.071508.01</v>
      </c>
      <c r="N720" s="12"/>
      <c r="O720" s="12" t="str">
        <f t="shared" si="73"/>
        <v>PH.IC.IV.071508.01</v>
      </c>
      <c r="Q720" s="12" t="str">
        <f t="shared" si="74"/>
        <v>CL.IC.IV.071508.01</v>
      </c>
      <c r="R720" t="s">
        <v>1112</v>
      </c>
      <c r="S720" t="s">
        <v>5250</v>
      </c>
      <c r="V720" t="s">
        <v>11097</v>
      </c>
      <c r="W720">
        <v>1067</v>
      </c>
    </row>
    <row r="721" spans="1:25" ht="15">
      <c r="A721" t="s">
        <v>5190</v>
      </c>
      <c r="C721" s="22" t="s">
        <v>738</v>
      </c>
      <c r="E721" s="22" t="s">
        <v>6135</v>
      </c>
      <c r="F721" t="s">
        <v>656</v>
      </c>
      <c r="G721" t="s">
        <v>648</v>
      </c>
      <c r="H721" s="22" t="s">
        <v>649</v>
      </c>
      <c r="I721" t="s">
        <v>650</v>
      </c>
      <c r="J721" s="11" t="str">
        <f t="shared" si="70"/>
        <v>IC.IV.071509</v>
      </c>
      <c r="K721" s="2" t="s">
        <v>11383</v>
      </c>
      <c r="L721" t="str">
        <f t="shared" si="71"/>
        <v>Capped</v>
      </c>
      <c r="M721" s="12" t="str">
        <f t="shared" si="72"/>
        <v>PI.IC.IV.071509.01</v>
      </c>
      <c r="N721" s="12"/>
      <c r="O721" s="12" t="str">
        <f t="shared" si="73"/>
        <v>PH.IC.IV.071509.01</v>
      </c>
      <c r="Q721" s="12" t="str">
        <f t="shared" si="74"/>
        <v>CL.IC.IV.071509.01</v>
      </c>
      <c r="R721" t="s">
        <v>11454</v>
      </c>
      <c r="X721" t="s">
        <v>651</v>
      </c>
      <c r="Y721">
        <v>1112</v>
      </c>
    </row>
    <row r="722" spans="1:25" ht="15">
      <c r="A722" t="s">
        <v>5190</v>
      </c>
      <c r="C722" s="22" t="s">
        <v>738</v>
      </c>
      <c r="E722" s="22" t="s">
        <v>6135</v>
      </c>
      <c r="F722" t="s">
        <v>373</v>
      </c>
      <c r="G722" t="s">
        <v>371</v>
      </c>
      <c r="H722" s="22" t="s">
        <v>11500</v>
      </c>
      <c r="J722" s="11" t="str">
        <f t="shared" si="70"/>
        <v>IC.IV.071510</v>
      </c>
      <c r="K722" s="2" t="s">
        <v>11383</v>
      </c>
      <c r="L722" t="str">
        <f t="shared" si="71"/>
        <v>Self Discontinued</v>
      </c>
      <c r="M722" s="12" t="str">
        <f t="shared" si="72"/>
        <v>PI.IC.IV.071510.01</v>
      </c>
      <c r="N722" s="12"/>
      <c r="O722" s="12" t="str">
        <f t="shared" si="73"/>
        <v>PH.IC.IV.071510.01</v>
      </c>
      <c r="Q722" s="12" t="str">
        <f t="shared" si="74"/>
        <v>CL.IC.IV.071510.01</v>
      </c>
      <c r="R722" t="s">
        <v>11454</v>
      </c>
      <c r="X722" t="s">
        <v>933</v>
      </c>
      <c r="Y722">
        <v>1124</v>
      </c>
    </row>
    <row r="723" spans="1:25" ht="15">
      <c r="A723" t="s">
        <v>5190</v>
      </c>
      <c r="C723" s="22" t="s">
        <v>7284</v>
      </c>
      <c r="D723" t="s">
        <v>5320</v>
      </c>
      <c r="E723" s="22" t="s">
        <v>5740</v>
      </c>
      <c r="F723" t="s">
        <v>5235</v>
      </c>
      <c r="G723" t="s">
        <v>1799</v>
      </c>
      <c r="H723" s="22" t="s">
        <v>1396</v>
      </c>
      <c r="I723" t="s">
        <v>1579</v>
      </c>
      <c r="J723" s="11" t="str">
        <f t="shared" si="70"/>
        <v>IC.IV.071601</v>
      </c>
      <c r="K723" s="2" t="s">
        <v>11324</v>
      </c>
      <c r="L723" t="str">
        <f t="shared" si="71"/>
        <v>Tubing/system present on admit</v>
      </c>
      <c r="M723" s="12" t="str">
        <f t="shared" si="72"/>
        <v>PI.IC.IV.071601.01</v>
      </c>
      <c r="N723" s="12"/>
      <c r="O723" s="12" t="str">
        <f t="shared" si="73"/>
        <v>PH.IC.IV.071601.01</v>
      </c>
      <c r="Q723" s="12" t="str">
        <f t="shared" si="74"/>
        <v>CL.IC.IV.071601.01</v>
      </c>
    </row>
    <row r="724" spans="1:25" ht="15">
      <c r="A724" t="s">
        <v>5190</v>
      </c>
      <c r="C724" s="22" t="s">
        <v>7284</v>
      </c>
      <c r="E724" s="22" t="s">
        <v>5740</v>
      </c>
      <c r="F724" t="s">
        <v>5235</v>
      </c>
      <c r="G724" t="s">
        <v>5148</v>
      </c>
      <c r="H724" s="22" t="s">
        <v>1398</v>
      </c>
      <c r="I724" t="s">
        <v>5149</v>
      </c>
      <c r="J724" s="11" t="str">
        <f t="shared" si="70"/>
        <v>IC.IV.071602</v>
      </c>
      <c r="K724" s="2" t="s">
        <v>11324</v>
      </c>
      <c r="L724" t="str">
        <f t="shared" si="71"/>
        <v>Caps new/changed</v>
      </c>
      <c r="M724" s="12" t="str">
        <f t="shared" si="72"/>
        <v>PI.IC.IV.071602.01</v>
      </c>
      <c r="N724" s="12"/>
      <c r="O724" s="12" t="str">
        <f t="shared" si="73"/>
        <v>PH.IC.IV.071602.01</v>
      </c>
      <c r="Q724" s="12" t="str">
        <f t="shared" si="74"/>
        <v>CL.IC.IV.071602.01</v>
      </c>
    </row>
    <row r="725" spans="1:25" ht="15">
      <c r="A725" t="s">
        <v>5190</v>
      </c>
      <c r="C725" s="22" t="s">
        <v>7284</v>
      </c>
      <c r="E725" s="22" t="s">
        <v>5740</v>
      </c>
      <c r="F725" t="s">
        <v>5235</v>
      </c>
      <c r="G725" t="s">
        <v>1800</v>
      </c>
      <c r="H725" s="22" t="s">
        <v>1400</v>
      </c>
      <c r="I725" t="s">
        <v>5170</v>
      </c>
      <c r="J725" s="11" t="str">
        <f t="shared" si="70"/>
        <v>IC.IV.071603</v>
      </c>
      <c r="K725" s="2" t="s">
        <v>11324</v>
      </c>
      <c r="L725" t="str">
        <f t="shared" si="71"/>
        <v>Tubing new/changed</v>
      </c>
      <c r="M725" s="12" t="str">
        <f t="shared" si="72"/>
        <v>PI.IC.IV.071603.01</v>
      </c>
      <c r="N725" s="12"/>
      <c r="O725" s="12" t="str">
        <f t="shared" si="73"/>
        <v>PH.IC.IV.071603.01</v>
      </c>
      <c r="Q725" s="12" t="str">
        <f t="shared" si="74"/>
        <v>CL.IC.IV.071603.01</v>
      </c>
    </row>
    <row r="726" spans="1:25" ht="15">
      <c r="A726" t="s">
        <v>5190</v>
      </c>
      <c r="C726" s="22" t="s">
        <v>7284</v>
      </c>
      <c r="E726" s="22" t="s">
        <v>5740</v>
      </c>
      <c r="F726" t="s">
        <v>5235</v>
      </c>
      <c r="G726" t="s">
        <v>1803</v>
      </c>
      <c r="H726" s="22" t="s">
        <v>1402</v>
      </c>
      <c r="I726" t="s">
        <v>1804</v>
      </c>
      <c r="J726" s="11" t="str">
        <f t="shared" si="70"/>
        <v>IC.IV.071604</v>
      </c>
      <c r="K726" s="2" t="s">
        <v>11324</v>
      </c>
      <c r="L726" t="str">
        <f t="shared" si="71"/>
        <v>Transducer new/changed</v>
      </c>
      <c r="M726" s="12" t="str">
        <f t="shared" si="72"/>
        <v>PI.IC.IV.071604.01</v>
      </c>
      <c r="N726" s="12"/>
      <c r="O726" s="12" t="str">
        <f t="shared" si="73"/>
        <v>PH.IC.IV.071604.01</v>
      </c>
      <c r="Q726" s="12" t="str">
        <f t="shared" si="74"/>
        <v>CL.IC.IV.071604.01</v>
      </c>
    </row>
    <row r="727" spans="1:25" ht="15">
      <c r="A727" t="s">
        <v>5190</v>
      </c>
      <c r="C727" s="22" t="s">
        <v>7284</v>
      </c>
      <c r="E727" s="22" t="s">
        <v>5740</v>
      </c>
      <c r="F727" t="s">
        <v>5235</v>
      </c>
      <c r="G727" t="s">
        <v>1789</v>
      </c>
      <c r="H727" s="22" t="s">
        <v>1404</v>
      </c>
      <c r="I727" t="s">
        <v>1790</v>
      </c>
      <c r="J727" s="11" t="str">
        <f t="shared" si="70"/>
        <v>IC.IV.071605</v>
      </c>
      <c r="K727" s="2" t="s">
        <v>11324</v>
      </c>
      <c r="L727" t="str">
        <f t="shared" si="71"/>
        <v>Stopcock(s) new/changed</v>
      </c>
      <c r="M727" s="12" t="str">
        <f t="shared" si="72"/>
        <v>PI.IC.IV.071605.01</v>
      </c>
      <c r="N727" s="12"/>
      <c r="O727" s="12" t="str">
        <f t="shared" si="73"/>
        <v>PH.IC.IV.071605.01</v>
      </c>
      <c r="Q727" s="12" t="str">
        <f t="shared" si="74"/>
        <v>CL.IC.IV.071605.01</v>
      </c>
    </row>
    <row r="728" spans="1:25" ht="15">
      <c r="A728" t="s">
        <v>5190</v>
      </c>
      <c r="C728" s="22" t="s">
        <v>7284</v>
      </c>
      <c r="E728" s="22" t="s">
        <v>5740</v>
      </c>
      <c r="F728" t="s">
        <v>5235</v>
      </c>
      <c r="G728" t="s">
        <v>5236</v>
      </c>
      <c r="H728" s="22" t="s">
        <v>1406</v>
      </c>
      <c r="I728" t="s">
        <v>5024</v>
      </c>
      <c r="J728" s="11" t="str">
        <f t="shared" si="70"/>
        <v>IC.IV.071606</v>
      </c>
      <c r="K728" s="2" t="s">
        <v>1192</v>
      </c>
      <c r="L728" t="str">
        <f t="shared" si="71"/>
        <v xml:space="preserve">Tubing/system d/c with cath </v>
      </c>
      <c r="M728" s="12" t="str">
        <f t="shared" si="72"/>
        <v>PI.IC.IV.071606.01</v>
      </c>
      <c r="N728" s="12"/>
      <c r="O728" s="12" t="str">
        <f t="shared" si="73"/>
        <v>PH.IC.IV.071606.01</v>
      </c>
      <c r="Q728" s="12" t="str">
        <f t="shared" si="74"/>
        <v>CL.IC.IV.071606.01</v>
      </c>
    </row>
    <row r="729" spans="1:25" ht="15">
      <c r="A729" t="s">
        <v>5190</v>
      </c>
      <c r="C729" s="22" t="s">
        <v>7284</v>
      </c>
      <c r="E729" s="22" t="s">
        <v>5740</v>
      </c>
      <c r="F729" t="s">
        <v>5235</v>
      </c>
      <c r="G729" t="s">
        <v>5542</v>
      </c>
      <c r="H729" s="22" t="s">
        <v>7284</v>
      </c>
      <c r="I729" t="s">
        <v>5416</v>
      </c>
      <c r="J729" s="11" t="str">
        <f t="shared" si="70"/>
        <v>IC.IV.071607</v>
      </c>
      <c r="K729" s="2" t="s">
        <v>1192</v>
      </c>
      <c r="L729" t="str">
        <f t="shared" si="71"/>
        <v>TEGO Dialysis caps changed</v>
      </c>
      <c r="M729" s="12" t="str">
        <f t="shared" si="72"/>
        <v>PI.IC.IV.071607.01</v>
      </c>
      <c r="N729" s="12"/>
      <c r="O729" s="12" t="str">
        <f t="shared" si="73"/>
        <v>PH.IC.IV.071607.01</v>
      </c>
      <c r="Q729" s="12" t="str">
        <f t="shared" si="74"/>
        <v>CL.IC.IV.071607.01</v>
      </c>
      <c r="R729" t="s">
        <v>9277</v>
      </c>
      <c r="S729">
        <v>914</v>
      </c>
    </row>
    <row r="730" spans="1:25" ht="15">
      <c r="A730" t="s">
        <v>5190</v>
      </c>
      <c r="C730" s="22" t="s">
        <v>11367</v>
      </c>
      <c r="E730" s="22" t="s">
        <v>4855</v>
      </c>
      <c r="F730" t="s">
        <v>11248</v>
      </c>
      <c r="G730" t="s">
        <v>817</v>
      </c>
      <c r="H730" s="22" t="s">
        <v>11369</v>
      </c>
      <c r="I730" t="s">
        <v>11371</v>
      </c>
      <c r="J730" s="11" t="str">
        <f t="shared" si="70"/>
        <v>IC.IV.071608</v>
      </c>
      <c r="K730" s="2" t="s">
        <v>1192</v>
      </c>
      <c r="L730" t="str">
        <f t="shared" si="71"/>
        <v>Change not due</v>
      </c>
      <c r="M730" s="12" t="str">
        <f t="shared" si="72"/>
        <v>PI.IC.IV.071608.01</v>
      </c>
      <c r="N730" s="12"/>
      <c r="O730" s="12" t="str">
        <f t="shared" si="73"/>
        <v>PH.IC.IV.071608.01</v>
      </c>
      <c r="Q730" s="12" t="str">
        <f t="shared" si="74"/>
        <v>CL.IC.IV.071608.01</v>
      </c>
      <c r="R730" t="s">
        <v>1197</v>
      </c>
      <c r="S730" t="s">
        <v>11372</v>
      </c>
      <c r="V730" t="s">
        <v>11373</v>
      </c>
      <c r="W730">
        <v>999</v>
      </c>
    </row>
    <row r="731" spans="1:25" ht="15">
      <c r="A731" t="s">
        <v>5190</v>
      </c>
      <c r="C731" s="22" t="s">
        <v>7284</v>
      </c>
      <c r="D731" t="s">
        <v>5363</v>
      </c>
      <c r="E731" s="22" t="s">
        <v>6865</v>
      </c>
      <c r="F731" t="s">
        <v>5489</v>
      </c>
      <c r="G731" t="s">
        <v>5154</v>
      </c>
      <c r="H731" s="22" t="s">
        <v>1396</v>
      </c>
      <c r="I731" t="s">
        <v>5155</v>
      </c>
      <c r="J731" s="11" t="str">
        <f t="shared" si="70"/>
        <v>IC.IV.071701</v>
      </c>
      <c r="K731" s="2" t="s">
        <v>11324</v>
      </c>
      <c r="L731" t="str">
        <f t="shared" si="71"/>
        <v>Central venous catheter</v>
      </c>
      <c r="M731" s="12" t="str">
        <f t="shared" si="72"/>
        <v>PI.IC.IV.071701.01</v>
      </c>
      <c r="N731" s="12"/>
      <c r="O731" s="12" t="str">
        <f t="shared" si="73"/>
        <v>PH.IC.IV.071701.01</v>
      </c>
      <c r="Q731" s="12" t="str">
        <f t="shared" si="74"/>
        <v>CL.IC.IV.071701.01</v>
      </c>
    </row>
    <row r="732" spans="1:25" ht="15">
      <c r="A732" t="s">
        <v>5190</v>
      </c>
      <c r="C732" s="22" t="s">
        <v>7284</v>
      </c>
      <c r="E732" s="22" t="s">
        <v>6865</v>
      </c>
      <c r="F732" t="s">
        <v>5489</v>
      </c>
      <c r="G732" t="s">
        <v>5156</v>
      </c>
      <c r="H732" s="22" t="s">
        <v>1398</v>
      </c>
      <c r="I732" t="s">
        <v>5156</v>
      </c>
      <c r="J732" s="11" t="str">
        <f t="shared" si="70"/>
        <v>IC.IV.071702</v>
      </c>
      <c r="K732" s="2" t="s">
        <v>11324</v>
      </c>
      <c r="L732" t="str">
        <f t="shared" si="71"/>
        <v>Introducer</v>
      </c>
      <c r="M732" s="12" t="str">
        <f t="shared" si="72"/>
        <v>PI.IC.IV.071702.01</v>
      </c>
      <c r="N732" s="12"/>
      <c r="O732" s="12" t="str">
        <f t="shared" si="73"/>
        <v>PH.IC.IV.071702.01</v>
      </c>
      <c r="Q732" s="12" t="str">
        <f t="shared" si="74"/>
        <v>CL.IC.IV.071702.01</v>
      </c>
    </row>
    <row r="733" spans="1:25" ht="15">
      <c r="A733" t="s">
        <v>5190</v>
      </c>
      <c r="C733" s="22" t="s">
        <v>7284</v>
      </c>
      <c r="E733" s="22" t="s">
        <v>6865</v>
      </c>
      <c r="F733" t="s">
        <v>5489</v>
      </c>
      <c r="G733" t="s">
        <v>5157</v>
      </c>
      <c r="H733" s="22" t="s">
        <v>9640</v>
      </c>
      <c r="I733" t="s">
        <v>5158</v>
      </c>
      <c r="J733" s="11" t="str">
        <f t="shared" si="70"/>
        <v>IC.IV.071703</v>
      </c>
      <c r="K733" s="2" t="s">
        <v>11324</v>
      </c>
      <c r="L733" t="str">
        <f t="shared" si="71"/>
        <v>Introducer/PA line</v>
      </c>
      <c r="M733" s="12" t="str">
        <f t="shared" si="72"/>
        <v>PI.IC.IV.071703.01</v>
      </c>
      <c r="N733" s="12"/>
      <c r="O733" s="12" t="str">
        <f t="shared" si="73"/>
        <v>PH.IC.IV.071703.01</v>
      </c>
      <c r="Q733" s="12" t="str">
        <f t="shared" si="74"/>
        <v>CL.IC.IV.071703.01</v>
      </c>
      <c r="R733" t="s">
        <v>9277</v>
      </c>
    </row>
    <row r="734" spans="1:25" ht="15">
      <c r="A734" t="s">
        <v>5190</v>
      </c>
      <c r="C734" s="22" t="s">
        <v>7284</v>
      </c>
      <c r="E734" s="22" t="s">
        <v>6865</v>
      </c>
      <c r="F734" t="s">
        <v>5489</v>
      </c>
      <c r="G734" t="s">
        <v>5159</v>
      </c>
      <c r="H734" s="22" t="s">
        <v>7070</v>
      </c>
      <c r="I734" t="s">
        <v>5160</v>
      </c>
      <c r="J734" s="11" t="str">
        <f t="shared" ref="J734:J802" si="75">CONCATENATE("IC.IV.",C734,E734,H734)</f>
        <v>IC.IV.071704</v>
      </c>
      <c r="K734" s="2" t="s">
        <v>11324</v>
      </c>
      <c r="L734" t="str">
        <f t="shared" ref="L734:L802" si="76">G734</f>
        <v>Pulmonary arterial line</v>
      </c>
      <c r="M734" s="12" t="str">
        <f t="shared" ref="M734:M802" si="77">CONCATENATE("PI.",J734,".",K734)</f>
        <v>PI.IC.IV.071704.01</v>
      </c>
      <c r="N734" s="12"/>
      <c r="O734" s="12" t="str">
        <f t="shared" ref="O734:O802" si="78">CONCATENATE("PH.",J734,".",K734)</f>
        <v>PH.IC.IV.071704.01</v>
      </c>
      <c r="Q734" s="12" t="str">
        <f t="shared" ref="Q734:Q802" si="79">CONCATENATE("CL.",J734,".",K734)</f>
        <v>CL.IC.IV.071704.01</v>
      </c>
      <c r="R734" t="s">
        <v>9277</v>
      </c>
    </row>
    <row r="735" spans="1:25" ht="15">
      <c r="A735" t="s">
        <v>5190</v>
      </c>
      <c r="C735" s="22" t="s">
        <v>7284</v>
      </c>
      <c r="E735" s="22" t="s">
        <v>6865</v>
      </c>
      <c r="F735" t="s">
        <v>5489</v>
      </c>
      <c r="G735" t="s">
        <v>5161</v>
      </c>
      <c r="H735" s="22" t="s">
        <v>7071</v>
      </c>
      <c r="I735" t="s">
        <v>5162</v>
      </c>
      <c r="J735" s="11" t="str">
        <f t="shared" si="75"/>
        <v>IC.IV.071705</v>
      </c>
      <c r="K735" s="2" t="s">
        <v>11324</v>
      </c>
      <c r="L735" t="str">
        <f t="shared" si="76"/>
        <v>PICC: add protocol</v>
      </c>
      <c r="M735" s="12" t="str">
        <f t="shared" si="77"/>
        <v>PI.IC.IV.071705.01</v>
      </c>
      <c r="N735" s="12"/>
      <c r="O735" s="12" t="str">
        <f t="shared" si="78"/>
        <v>PH.IC.IV.071705.01</v>
      </c>
      <c r="Q735" s="12" t="str">
        <f t="shared" si="79"/>
        <v>CL.IC.IV.071705.01</v>
      </c>
      <c r="R735" t="s">
        <v>9277</v>
      </c>
    </row>
    <row r="736" spans="1:25" ht="15">
      <c r="A736" t="s">
        <v>5190</v>
      </c>
      <c r="C736" s="22" t="s">
        <v>7284</v>
      </c>
      <c r="E736" s="22" t="s">
        <v>6865</v>
      </c>
      <c r="F736" t="s">
        <v>5489</v>
      </c>
      <c r="G736" t="s">
        <v>5490</v>
      </c>
      <c r="H736" s="22" t="s">
        <v>6888</v>
      </c>
      <c r="I736" t="s">
        <v>5164</v>
      </c>
      <c r="J736" s="11" t="str">
        <f t="shared" si="75"/>
        <v>IC.IV.071706</v>
      </c>
      <c r="K736" s="2" t="s">
        <v>11324</v>
      </c>
      <c r="L736" t="str">
        <f t="shared" si="76"/>
        <v>Vascular Sheath</v>
      </c>
      <c r="M736" s="12" t="str">
        <f t="shared" si="77"/>
        <v>PI.IC.IV.071706.01</v>
      </c>
      <c r="N736" s="12"/>
      <c r="O736" s="12" t="str">
        <f t="shared" si="78"/>
        <v>PH.IC.IV.071706.01</v>
      </c>
      <c r="Q736" s="12" t="str">
        <f t="shared" si="79"/>
        <v>CL.IC.IV.071706.01</v>
      </c>
      <c r="R736" t="s">
        <v>9277</v>
      </c>
    </row>
    <row r="737" spans="1:25" ht="15">
      <c r="A737" t="s">
        <v>5190</v>
      </c>
      <c r="C737" s="22" t="s">
        <v>7284</v>
      </c>
      <c r="E737" s="22" t="s">
        <v>6865</v>
      </c>
      <c r="F737" t="s">
        <v>5489</v>
      </c>
      <c r="G737" t="s">
        <v>5165</v>
      </c>
      <c r="H737" s="22" t="s">
        <v>7284</v>
      </c>
      <c r="I737" t="s">
        <v>5166</v>
      </c>
      <c r="J737" s="11" t="str">
        <f t="shared" si="75"/>
        <v>IC.IV.071707</v>
      </c>
      <c r="K737" s="2" t="s">
        <v>11324</v>
      </c>
      <c r="L737" t="str">
        <f t="shared" si="76"/>
        <v>Dialysis tunneled permanent</v>
      </c>
      <c r="M737" s="12" t="str">
        <f t="shared" si="77"/>
        <v>PI.IC.IV.071707.01</v>
      </c>
      <c r="N737" s="12"/>
      <c r="O737" s="12" t="str">
        <f t="shared" si="78"/>
        <v>PH.IC.IV.071707.01</v>
      </c>
      <c r="Q737" s="12" t="str">
        <f t="shared" si="79"/>
        <v>CL.IC.IV.071707.01</v>
      </c>
      <c r="R737" t="s">
        <v>9277</v>
      </c>
    </row>
    <row r="738" spans="1:25" ht="15">
      <c r="A738" t="s">
        <v>5190</v>
      </c>
      <c r="C738" s="22" t="s">
        <v>7284</v>
      </c>
      <c r="E738" s="22" t="s">
        <v>6865</v>
      </c>
      <c r="F738" t="s">
        <v>5489</v>
      </c>
      <c r="G738" t="s">
        <v>5205</v>
      </c>
      <c r="H738" s="22" t="s">
        <v>10093</v>
      </c>
      <c r="I738" t="s">
        <v>5304</v>
      </c>
      <c r="J738" s="11" t="str">
        <f t="shared" si="75"/>
        <v>IC.IV.071708</v>
      </c>
      <c r="K738" s="2" t="s">
        <v>11324</v>
      </c>
      <c r="L738" t="str">
        <f t="shared" si="76"/>
        <v>Hemodialysis non-tunneled temporary</v>
      </c>
      <c r="M738" s="12" t="str">
        <f t="shared" si="77"/>
        <v>PI.IC.IV.071708.01</v>
      </c>
      <c r="N738" s="12"/>
      <c r="O738" s="12" t="str">
        <f t="shared" si="78"/>
        <v>PH.IC.IV.071708.01</v>
      </c>
      <c r="Q738" s="12" t="str">
        <f t="shared" si="79"/>
        <v>CL.IC.IV.071708.01</v>
      </c>
      <c r="R738" t="s">
        <v>9277</v>
      </c>
    </row>
    <row r="739" spans="1:25" ht="15">
      <c r="A739" t="s">
        <v>5190</v>
      </c>
      <c r="C739" s="22" t="s">
        <v>7284</v>
      </c>
      <c r="E739" s="22" t="s">
        <v>6865</v>
      </c>
      <c r="F739" t="s">
        <v>5489</v>
      </c>
      <c r="G739" t="s">
        <v>5305</v>
      </c>
      <c r="H739" s="22" t="s">
        <v>10095</v>
      </c>
      <c r="I739" t="s">
        <v>4950</v>
      </c>
      <c r="J739" s="11" t="str">
        <f t="shared" si="75"/>
        <v>IC.IV.071709</v>
      </c>
      <c r="K739" s="2" t="s">
        <v>11324</v>
      </c>
      <c r="L739" t="str">
        <f t="shared" si="76"/>
        <v>Tunneled</v>
      </c>
      <c r="M739" s="12" t="str">
        <f t="shared" si="77"/>
        <v>PI.IC.IV.071709.01</v>
      </c>
      <c r="N739" s="12"/>
      <c r="O739" s="12" t="str">
        <f t="shared" si="78"/>
        <v>PH.IC.IV.071709.01</v>
      </c>
      <c r="Q739" s="12" t="str">
        <f t="shared" si="79"/>
        <v>CL.IC.IV.071709.01</v>
      </c>
      <c r="R739" t="s">
        <v>9277</v>
      </c>
    </row>
    <row r="740" spans="1:25" ht="15">
      <c r="A740" t="s">
        <v>5190</v>
      </c>
      <c r="C740" s="22" t="s">
        <v>7284</v>
      </c>
      <c r="E740" s="22" t="s">
        <v>6865</v>
      </c>
      <c r="F740" t="s">
        <v>5489</v>
      </c>
      <c r="G740" t="s">
        <v>5306</v>
      </c>
      <c r="H740" s="22" t="s">
        <v>10905</v>
      </c>
      <c r="I740" t="s">
        <v>5307</v>
      </c>
      <c r="J740" s="11" t="str">
        <f t="shared" si="75"/>
        <v>IC.IV.071710</v>
      </c>
      <c r="K740" s="2" t="s">
        <v>11324</v>
      </c>
      <c r="L740" t="str">
        <f t="shared" si="76"/>
        <v>Implanted port</v>
      </c>
      <c r="M740" s="12" t="str">
        <f t="shared" si="77"/>
        <v>PI.IC.IV.071710.01</v>
      </c>
      <c r="N740" s="12"/>
      <c r="O740" s="12" t="str">
        <f t="shared" si="78"/>
        <v>PH.IC.IV.071710.01</v>
      </c>
      <c r="Q740" s="12" t="str">
        <f t="shared" si="79"/>
        <v>CL.IC.IV.071710.01</v>
      </c>
      <c r="R740" t="s">
        <v>9277</v>
      </c>
    </row>
    <row r="741" spans="1:25" ht="15">
      <c r="A741" t="s">
        <v>5190</v>
      </c>
      <c r="C741" s="22" t="s">
        <v>7284</v>
      </c>
      <c r="E741" s="22" t="s">
        <v>6865</v>
      </c>
      <c r="F741" t="s">
        <v>5489</v>
      </c>
      <c r="G741" t="s">
        <v>5308</v>
      </c>
      <c r="H741" s="22" t="s">
        <v>8048</v>
      </c>
      <c r="I741" t="s">
        <v>5309</v>
      </c>
      <c r="J741" s="11" t="str">
        <f t="shared" si="75"/>
        <v>IC.IV.071711</v>
      </c>
      <c r="K741" s="2" t="s">
        <v>11324</v>
      </c>
      <c r="L741" t="str">
        <f t="shared" si="76"/>
        <v>Thermoregulation multilumen catheter</v>
      </c>
      <c r="M741" s="12" t="str">
        <f t="shared" si="77"/>
        <v>PI.IC.IV.071711.01</v>
      </c>
      <c r="N741" s="12"/>
      <c r="O741" s="12" t="str">
        <f t="shared" si="78"/>
        <v>PH.IC.IV.071711.01</v>
      </c>
      <c r="Q741" s="12" t="str">
        <f t="shared" si="79"/>
        <v>CL.IC.IV.071711.01</v>
      </c>
      <c r="R741" t="s">
        <v>9277</v>
      </c>
    </row>
    <row r="742" spans="1:25" ht="15">
      <c r="A742" t="s">
        <v>5190</v>
      </c>
      <c r="C742" s="22" t="s">
        <v>7284</v>
      </c>
      <c r="E742" s="22" t="s">
        <v>6865</v>
      </c>
      <c r="F742" t="s">
        <v>5489</v>
      </c>
      <c r="G742" t="s">
        <v>2971</v>
      </c>
      <c r="H742" s="22" t="s">
        <v>11023</v>
      </c>
      <c r="I742" t="s">
        <v>930</v>
      </c>
      <c r="J742" s="11" t="str">
        <f t="shared" si="75"/>
        <v>IC.IV.071712</v>
      </c>
      <c r="K742" s="2" t="s">
        <v>11324</v>
      </c>
      <c r="L742" t="str">
        <f t="shared" si="76"/>
        <v>Other: specify</v>
      </c>
      <c r="M742" s="12" t="str">
        <f t="shared" si="77"/>
        <v>PI.IC.IV.071712.01</v>
      </c>
      <c r="N742" s="12"/>
      <c r="O742" s="12" t="str">
        <f t="shared" si="78"/>
        <v>PH.IC.IV.071712.01</v>
      </c>
      <c r="Q742" s="12" t="str">
        <f t="shared" si="79"/>
        <v>CL.IC.IV.071712.01</v>
      </c>
      <c r="R742" t="s">
        <v>9277</v>
      </c>
    </row>
    <row r="743" spans="1:25" ht="15">
      <c r="A743" t="s">
        <v>5190</v>
      </c>
      <c r="C743" s="22" t="s">
        <v>7284</v>
      </c>
      <c r="D743" t="s">
        <v>5472</v>
      </c>
      <c r="E743" s="22" t="s">
        <v>5743</v>
      </c>
      <c r="F743" t="s">
        <v>5491</v>
      </c>
      <c r="G743" t="s">
        <v>1557</v>
      </c>
      <c r="H743" s="22" t="s">
        <v>1396</v>
      </c>
      <c r="I743" t="s">
        <v>1557</v>
      </c>
      <c r="J743" s="11" t="str">
        <f t="shared" si="75"/>
        <v>IC.IV.071801</v>
      </c>
      <c r="K743" s="2" t="s">
        <v>1192</v>
      </c>
      <c r="L743" t="str">
        <f t="shared" si="76"/>
        <v>Normal</v>
      </c>
      <c r="M743" s="12" t="str">
        <f t="shared" si="77"/>
        <v>PI.IC.IV.071801.01</v>
      </c>
      <c r="N743" s="12"/>
      <c r="O743" s="12" t="str">
        <f t="shared" si="78"/>
        <v>PH.IC.IV.071801.01</v>
      </c>
      <c r="Q743" s="12" t="str">
        <f t="shared" si="79"/>
        <v>CL.IC.IV.071801.01</v>
      </c>
    </row>
    <row r="744" spans="1:25" ht="15">
      <c r="A744" t="s">
        <v>5190</v>
      </c>
      <c r="C744" s="22" t="s">
        <v>7284</v>
      </c>
      <c r="E744" s="22" t="s">
        <v>5743</v>
      </c>
      <c r="F744" t="s">
        <v>5491</v>
      </c>
      <c r="G744" t="s">
        <v>1752</v>
      </c>
      <c r="H744" s="22" t="s">
        <v>1398</v>
      </c>
      <c r="I744" t="s">
        <v>5029</v>
      </c>
      <c r="J744" s="11" t="str">
        <f t="shared" si="75"/>
        <v>IC.IV.071802</v>
      </c>
      <c r="K744" s="2" t="s">
        <v>11324</v>
      </c>
      <c r="L744" t="str">
        <f t="shared" si="76"/>
        <v>Damped</v>
      </c>
      <c r="M744" s="12" t="str">
        <f t="shared" si="77"/>
        <v>PI.IC.IV.071802.01</v>
      </c>
      <c r="N744" s="12"/>
      <c r="O744" s="12" t="str">
        <f t="shared" si="78"/>
        <v>PH.IC.IV.071802.01</v>
      </c>
      <c r="Q744" s="12" t="str">
        <f t="shared" si="79"/>
        <v>CL.IC.IV.071802.01</v>
      </c>
    </row>
    <row r="745" spans="1:25" ht="15">
      <c r="A745" t="s">
        <v>5190</v>
      </c>
      <c r="C745" s="22" t="s">
        <v>7284</v>
      </c>
      <c r="E745" s="22" t="s">
        <v>5743</v>
      </c>
      <c r="F745" t="s">
        <v>5491</v>
      </c>
      <c r="G745" t="s">
        <v>5252</v>
      </c>
      <c r="H745" s="22" t="s">
        <v>946</v>
      </c>
      <c r="I745" t="s">
        <v>5253</v>
      </c>
      <c r="J745" s="11" t="str">
        <f t="shared" si="75"/>
        <v>IC.IV.071803</v>
      </c>
      <c r="K745" s="2" t="s">
        <v>11324</v>
      </c>
      <c r="L745" t="str">
        <f t="shared" si="76"/>
        <v>Positional</v>
      </c>
      <c r="M745" s="12" t="str">
        <f t="shared" si="77"/>
        <v>PI.IC.IV.071803.01</v>
      </c>
      <c r="N745" s="12"/>
      <c r="O745" s="12" t="str">
        <f t="shared" si="78"/>
        <v>PH.IC.IV.071803.01</v>
      </c>
      <c r="Q745" s="12" t="str">
        <f t="shared" si="79"/>
        <v>CL.IC.IV.071803.01</v>
      </c>
      <c r="R745" t="s">
        <v>9277</v>
      </c>
    </row>
    <row r="746" spans="1:25" ht="15">
      <c r="A746" t="s">
        <v>5190</v>
      </c>
      <c r="C746" s="22" t="s">
        <v>7284</v>
      </c>
      <c r="E746" s="22" t="s">
        <v>5743</v>
      </c>
      <c r="F746" t="s">
        <v>5491</v>
      </c>
      <c r="G746" t="s">
        <v>5463</v>
      </c>
      <c r="H746" s="22" t="s">
        <v>948</v>
      </c>
      <c r="I746" t="s">
        <v>5464</v>
      </c>
      <c r="J746" s="11" t="str">
        <f t="shared" si="75"/>
        <v>IC.IV.071804</v>
      </c>
      <c r="K746" s="2" t="s">
        <v>11324</v>
      </c>
      <c r="L746" t="str">
        <f t="shared" si="76"/>
        <v>Unable to wedge</v>
      </c>
      <c r="M746" s="12" t="str">
        <f t="shared" si="77"/>
        <v>PI.IC.IV.071804.01</v>
      </c>
      <c r="N746" s="12"/>
      <c r="O746" s="12" t="str">
        <f t="shared" si="78"/>
        <v>PH.IC.IV.071804.01</v>
      </c>
      <c r="Q746" s="12" t="str">
        <f t="shared" si="79"/>
        <v>CL.IC.IV.071804.01</v>
      </c>
      <c r="R746" t="s">
        <v>9277</v>
      </c>
    </row>
    <row r="747" spans="1:25" ht="15">
      <c r="A747" t="s">
        <v>5190</v>
      </c>
      <c r="C747" s="22" t="s">
        <v>7284</v>
      </c>
      <c r="E747" s="22" t="s">
        <v>5743</v>
      </c>
      <c r="F747" t="s">
        <v>5491</v>
      </c>
      <c r="G747" t="s">
        <v>5131</v>
      </c>
      <c r="H747" s="22" t="s">
        <v>7071</v>
      </c>
      <c r="I747" t="s">
        <v>5131</v>
      </c>
      <c r="J747" s="11" t="str">
        <f t="shared" si="75"/>
        <v>IC.IV.071805</v>
      </c>
      <c r="K747" s="2" t="s">
        <v>11324</v>
      </c>
      <c r="L747" t="str">
        <f t="shared" si="76"/>
        <v>Fling</v>
      </c>
      <c r="M747" s="12" t="str">
        <f t="shared" si="77"/>
        <v>PI.IC.IV.071805.01</v>
      </c>
      <c r="N747" s="12"/>
      <c r="O747" s="12" t="str">
        <f t="shared" si="78"/>
        <v>PH.IC.IV.071805.01</v>
      </c>
      <c r="Q747" s="12" t="str">
        <f t="shared" si="79"/>
        <v>CL.IC.IV.071805.01</v>
      </c>
      <c r="R747" t="s">
        <v>9277</v>
      </c>
    </row>
    <row r="748" spans="1:25" ht="15">
      <c r="A748" t="s">
        <v>5190</v>
      </c>
      <c r="C748" s="22" t="s">
        <v>7284</v>
      </c>
      <c r="E748" s="22" t="s">
        <v>5743</v>
      </c>
      <c r="F748" t="s">
        <v>5491</v>
      </c>
      <c r="G748" t="s">
        <v>2971</v>
      </c>
      <c r="H748" s="22" t="s">
        <v>6888</v>
      </c>
      <c r="I748" t="s">
        <v>930</v>
      </c>
      <c r="J748" s="11" t="str">
        <f t="shared" si="75"/>
        <v>IC.IV.071806</v>
      </c>
      <c r="K748" s="2" t="s">
        <v>11324</v>
      </c>
      <c r="L748" t="str">
        <f t="shared" si="76"/>
        <v>Other: specify</v>
      </c>
      <c r="M748" s="12" t="str">
        <f t="shared" si="77"/>
        <v>PI.IC.IV.071806.01</v>
      </c>
      <c r="N748" s="12"/>
      <c r="O748" s="12" t="str">
        <f t="shared" si="78"/>
        <v>PH.IC.IV.071806.01</v>
      </c>
      <c r="Q748" s="12" t="str">
        <f t="shared" si="79"/>
        <v>CL.IC.IV.071806.01</v>
      </c>
      <c r="R748" t="s">
        <v>9277</v>
      </c>
    </row>
    <row r="749" spans="1:25" ht="15">
      <c r="A749" t="s">
        <v>5190</v>
      </c>
      <c r="C749" s="22" t="s">
        <v>11367</v>
      </c>
      <c r="D749" t="s">
        <v>11103</v>
      </c>
      <c r="E749" s="22" t="s">
        <v>11229</v>
      </c>
      <c r="F749" t="s">
        <v>11368</v>
      </c>
      <c r="G749" t="s">
        <v>11230</v>
      </c>
      <c r="H749" s="22" t="s">
        <v>11104</v>
      </c>
      <c r="I749" t="s">
        <v>11232</v>
      </c>
      <c r="J749" s="11" t="str">
        <f t="shared" si="75"/>
        <v>IC.IV.071901</v>
      </c>
      <c r="K749" s="2" t="s">
        <v>1192</v>
      </c>
      <c r="L749" t="str">
        <f t="shared" si="76"/>
        <v>Insertion date</v>
      </c>
      <c r="M749" s="12" t="str">
        <f t="shared" si="77"/>
        <v>PI.IC.IV.071901.01</v>
      </c>
      <c r="N749" s="12"/>
      <c r="O749" s="12" t="str">
        <f t="shared" si="78"/>
        <v>PH.IC.IV.071901.01</v>
      </c>
      <c r="Q749" s="12" t="str">
        <f t="shared" si="79"/>
        <v>CL.IC.IV.071901.01</v>
      </c>
      <c r="R749" t="s">
        <v>1112</v>
      </c>
      <c r="V749" t="s">
        <v>11231</v>
      </c>
      <c r="W749">
        <v>996</v>
      </c>
    </row>
    <row r="750" spans="1:25" s="78" customFormat="1" ht="15">
      <c r="A750" s="79" t="s">
        <v>5190</v>
      </c>
      <c r="B750" s="74" t="s">
        <v>681</v>
      </c>
      <c r="C750" s="75" t="s">
        <v>682</v>
      </c>
      <c r="D750" s="74" t="s">
        <v>2937</v>
      </c>
      <c r="E750" s="80" t="s">
        <v>959</v>
      </c>
      <c r="F750" s="79" t="s">
        <v>683</v>
      </c>
      <c r="G750" s="79" t="s">
        <v>956</v>
      </c>
      <c r="H750" s="75" t="s">
        <v>670</v>
      </c>
      <c r="I750" s="79" t="s">
        <v>956</v>
      </c>
      <c r="J750" s="11" t="str">
        <f t="shared" si="75"/>
        <v>IC.IV.072001</v>
      </c>
      <c r="K750" s="2" t="s">
        <v>11383</v>
      </c>
      <c r="L750" t="str">
        <f t="shared" si="76"/>
        <v>Clean</v>
      </c>
      <c r="M750" s="12" t="str">
        <f t="shared" si="77"/>
        <v>PI.IC.IV.072001.01</v>
      </c>
      <c r="N750" s="12"/>
      <c r="O750" s="12" t="str">
        <f t="shared" si="78"/>
        <v>PH.IC.IV.072001.01</v>
      </c>
      <c r="P750"/>
      <c r="Q750" s="12" t="str">
        <f t="shared" si="79"/>
        <v>CL.IC.IV.072001.01</v>
      </c>
      <c r="X750" s="78" t="s">
        <v>674</v>
      </c>
      <c r="Y750" s="78">
        <v>1114</v>
      </c>
    </row>
    <row r="751" spans="1:25" s="78" customFormat="1" ht="15">
      <c r="A751" s="79" t="s">
        <v>5190</v>
      </c>
      <c r="B751" s="74" t="s">
        <v>681</v>
      </c>
      <c r="C751" s="75" t="s">
        <v>682</v>
      </c>
      <c r="D751" s="74" t="s">
        <v>2937</v>
      </c>
      <c r="E751" s="80" t="s">
        <v>959</v>
      </c>
      <c r="F751" s="79" t="s">
        <v>683</v>
      </c>
      <c r="G751" s="79" t="s">
        <v>3225</v>
      </c>
      <c r="H751" s="75" t="s">
        <v>671</v>
      </c>
      <c r="I751" s="79" t="s">
        <v>3225</v>
      </c>
      <c r="J751" s="11" t="str">
        <f t="shared" si="75"/>
        <v>IC.IV.072002</v>
      </c>
      <c r="K751" s="2" t="s">
        <v>11383</v>
      </c>
      <c r="L751" t="str">
        <f t="shared" si="76"/>
        <v>Dry</v>
      </c>
      <c r="M751" s="12" t="str">
        <f t="shared" si="77"/>
        <v>PI.IC.IV.072002.01</v>
      </c>
      <c r="N751" s="12"/>
      <c r="O751" s="12" t="str">
        <f t="shared" si="78"/>
        <v>PH.IC.IV.072002.01</v>
      </c>
      <c r="P751"/>
      <c r="Q751" s="12" t="str">
        <f t="shared" si="79"/>
        <v>CL.IC.IV.072002.01</v>
      </c>
      <c r="X751" s="78" t="s">
        <v>674</v>
      </c>
      <c r="Y751" s="78">
        <v>1114</v>
      </c>
    </row>
    <row r="752" spans="1:25" s="78" customFormat="1" ht="15">
      <c r="A752" s="79" t="s">
        <v>5190</v>
      </c>
      <c r="B752" s="74" t="s">
        <v>681</v>
      </c>
      <c r="C752" s="75" t="s">
        <v>682</v>
      </c>
      <c r="D752" s="74" t="s">
        <v>2937</v>
      </c>
      <c r="E752" s="80" t="s">
        <v>959</v>
      </c>
      <c r="F752" s="79" t="s">
        <v>683</v>
      </c>
      <c r="G752" s="79" t="s">
        <v>2806</v>
      </c>
      <c r="H752" s="75" t="s">
        <v>672</v>
      </c>
      <c r="I752" s="79" t="s">
        <v>2806</v>
      </c>
      <c r="J752" s="11" t="str">
        <f t="shared" si="75"/>
        <v>IC.IV.072003</v>
      </c>
      <c r="K752" s="2" t="s">
        <v>11383</v>
      </c>
      <c r="L752" t="str">
        <f t="shared" si="76"/>
        <v>Intact</v>
      </c>
      <c r="M752" s="12" t="str">
        <f t="shared" si="77"/>
        <v>PI.IC.IV.072003.01</v>
      </c>
      <c r="N752" s="12"/>
      <c r="O752" s="12" t="str">
        <f t="shared" si="78"/>
        <v>PH.IC.IV.072003.01</v>
      </c>
      <c r="P752"/>
      <c r="Q752" s="12" t="str">
        <f t="shared" si="79"/>
        <v>CL.IC.IV.072003.01</v>
      </c>
      <c r="X752" s="78" t="s">
        <v>674</v>
      </c>
      <c r="Y752" s="78">
        <v>1114</v>
      </c>
    </row>
    <row r="753" spans="1:25" s="78" customFormat="1" ht="15">
      <c r="A753" s="79" t="s">
        <v>5190</v>
      </c>
      <c r="B753" s="74" t="s">
        <v>681</v>
      </c>
      <c r="C753" s="75" t="s">
        <v>682</v>
      </c>
      <c r="D753" s="74" t="s">
        <v>2937</v>
      </c>
      <c r="E753" s="80" t="s">
        <v>959</v>
      </c>
      <c r="F753" s="79" t="s">
        <v>683</v>
      </c>
      <c r="G753" s="79" t="s">
        <v>957</v>
      </c>
      <c r="H753" s="75" t="s">
        <v>673</v>
      </c>
      <c r="I753" s="79" t="s">
        <v>957</v>
      </c>
      <c r="J753" s="11" t="str">
        <f t="shared" si="75"/>
        <v>IC.IV.072004</v>
      </c>
      <c r="K753" s="2" t="s">
        <v>11383</v>
      </c>
      <c r="L753" t="str">
        <f t="shared" si="76"/>
        <v>Stained</v>
      </c>
      <c r="M753" s="12" t="str">
        <f t="shared" si="77"/>
        <v>PI.IC.IV.072004.01</v>
      </c>
      <c r="N753" s="12"/>
      <c r="O753" s="12" t="str">
        <f t="shared" si="78"/>
        <v>PH.IC.IV.072004.01</v>
      </c>
      <c r="P753"/>
      <c r="Q753" s="12" t="str">
        <f t="shared" si="79"/>
        <v>CL.IC.IV.072004.01</v>
      </c>
      <c r="X753" s="78" t="s">
        <v>674</v>
      </c>
      <c r="Y753" s="78">
        <v>1114</v>
      </c>
    </row>
    <row r="754" spans="1:25" s="78" customFormat="1" ht="15">
      <c r="A754" s="79" t="s">
        <v>5190</v>
      </c>
      <c r="B754" s="74" t="s">
        <v>681</v>
      </c>
      <c r="C754" s="75" t="s">
        <v>682</v>
      </c>
      <c r="D754" s="74" t="s">
        <v>2937</v>
      </c>
      <c r="E754" s="80" t="s">
        <v>959</v>
      </c>
      <c r="F754" s="79" t="s">
        <v>683</v>
      </c>
      <c r="G754" s="79" t="s">
        <v>958</v>
      </c>
      <c r="H754" s="75" t="s">
        <v>815</v>
      </c>
      <c r="I754" s="79" t="s">
        <v>958</v>
      </c>
      <c r="J754" s="11" t="str">
        <f t="shared" si="75"/>
        <v>IC.IV.072005</v>
      </c>
      <c r="K754" s="2" t="s">
        <v>11383</v>
      </c>
      <c r="L754" t="str">
        <f t="shared" si="76"/>
        <v>Saturated</v>
      </c>
      <c r="M754" s="12" t="str">
        <f t="shared" si="77"/>
        <v>PI.IC.IV.072005.01</v>
      </c>
      <c r="N754" s="12"/>
      <c r="O754" s="12" t="str">
        <f t="shared" si="78"/>
        <v>PH.IC.IV.072005.01</v>
      </c>
      <c r="P754"/>
      <c r="Q754" s="12" t="str">
        <f t="shared" si="79"/>
        <v>CL.IC.IV.072005.01</v>
      </c>
      <c r="X754" s="78" t="s">
        <v>674</v>
      </c>
      <c r="Y754" s="78">
        <v>1114</v>
      </c>
    </row>
    <row r="755" spans="1:25" ht="15">
      <c r="A755" t="s">
        <v>5190</v>
      </c>
      <c r="B755" s="25" t="s">
        <v>5281</v>
      </c>
      <c r="C755" s="22" t="s">
        <v>10093</v>
      </c>
      <c r="D755" s="25" t="s">
        <v>5340</v>
      </c>
      <c r="E755" s="2" t="s">
        <v>11324</v>
      </c>
      <c r="F755" t="s">
        <v>5282</v>
      </c>
      <c r="G755" t="s">
        <v>205</v>
      </c>
      <c r="H755" s="22" t="s">
        <v>1396</v>
      </c>
      <c r="I755" t="s">
        <v>1780</v>
      </c>
      <c r="J755" s="11" t="str">
        <f t="shared" si="75"/>
        <v>IC.IV.080101</v>
      </c>
      <c r="K755" s="2" t="s">
        <v>11324</v>
      </c>
      <c r="L755" t="str">
        <f t="shared" si="76"/>
        <v xml:space="preserve">Drsg change date </v>
      </c>
      <c r="M755" s="12" t="str">
        <f t="shared" si="77"/>
        <v>PI.IC.IV.080101.01</v>
      </c>
      <c r="N755" s="12"/>
      <c r="O755" s="12" t="str">
        <f t="shared" si="78"/>
        <v>PH.IC.IV.080101.01</v>
      </c>
      <c r="Q755" s="12" t="str">
        <f t="shared" si="79"/>
        <v>CL.IC.IV.080101.01</v>
      </c>
    </row>
    <row r="756" spans="1:25" ht="15">
      <c r="A756" t="s">
        <v>5190</v>
      </c>
      <c r="B756" s="25"/>
      <c r="C756" s="22" t="s">
        <v>10093</v>
      </c>
      <c r="D756" s="25" t="s">
        <v>5343</v>
      </c>
      <c r="E756" s="2" t="s">
        <v>1199</v>
      </c>
      <c r="F756" t="s">
        <v>5283</v>
      </c>
      <c r="G756" t="s">
        <v>5495</v>
      </c>
      <c r="H756" s="22" t="s">
        <v>1396</v>
      </c>
      <c r="I756" t="s">
        <v>5337</v>
      </c>
      <c r="J756" s="11" t="str">
        <f t="shared" si="75"/>
        <v>IC.IV.080201</v>
      </c>
      <c r="K756" s="2" t="s">
        <v>11324</v>
      </c>
      <c r="L756" t="str">
        <f t="shared" si="76"/>
        <v>Antimicrobial disk</v>
      </c>
      <c r="M756" s="12" t="str">
        <f t="shared" si="77"/>
        <v>PI.IC.IV.080201.01</v>
      </c>
      <c r="N756" s="12"/>
      <c r="O756" s="12" t="str">
        <f t="shared" si="78"/>
        <v>PH.IC.IV.080201.01</v>
      </c>
      <c r="Q756" s="12" t="str">
        <f t="shared" si="79"/>
        <v>CL.IC.IV.080201.01</v>
      </c>
    </row>
    <row r="757" spans="1:25" ht="15">
      <c r="A757" t="s">
        <v>5190</v>
      </c>
      <c r="B757" s="25"/>
      <c r="C757" s="22" t="s">
        <v>10093</v>
      </c>
      <c r="D757" s="25"/>
      <c r="E757" s="2" t="s">
        <v>1199</v>
      </c>
      <c r="F757" t="s">
        <v>5283</v>
      </c>
      <c r="G757" t="s">
        <v>1998</v>
      </c>
      <c r="H757" s="22" t="s">
        <v>1398</v>
      </c>
      <c r="I757" t="s">
        <v>3444</v>
      </c>
      <c r="J757" s="11" t="str">
        <f t="shared" si="75"/>
        <v>IC.IV.080202</v>
      </c>
      <c r="K757" s="2" t="s">
        <v>11324</v>
      </c>
      <c r="L757" t="str">
        <f t="shared" si="76"/>
        <v>Transparent</v>
      </c>
      <c r="M757" s="12" t="str">
        <f t="shared" si="77"/>
        <v>PI.IC.IV.080202.01</v>
      </c>
      <c r="N757" s="12"/>
      <c r="O757" s="12" t="str">
        <f t="shared" si="78"/>
        <v>PH.IC.IV.080202.01</v>
      </c>
      <c r="Q757" s="12" t="str">
        <f t="shared" si="79"/>
        <v>CL.IC.IV.080202.01</v>
      </c>
    </row>
    <row r="758" spans="1:25" ht="15">
      <c r="A758" t="s">
        <v>5190</v>
      </c>
      <c r="B758" s="25"/>
      <c r="C758" s="22" t="s">
        <v>10093</v>
      </c>
      <c r="D758" s="25"/>
      <c r="E758" s="2" t="s">
        <v>9391</v>
      </c>
      <c r="F758" t="s">
        <v>5283</v>
      </c>
      <c r="G758" t="s">
        <v>1825</v>
      </c>
      <c r="H758" s="22" t="s">
        <v>1400</v>
      </c>
      <c r="I758" t="s">
        <v>1825</v>
      </c>
      <c r="J758" s="11" t="str">
        <f t="shared" si="75"/>
        <v>IC.IV.080203</v>
      </c>
      <c r="K758" s="2" t="s">
        <v>11324</v>
      </c>
      <c r="L758" t="str">
        <f t="shared" si="76"/>
        <v>Gauze</v>
      </c>
      <c r="M758" s="12" t="str">
        <f t="shared" si="77"/>
        <v>PI.IC.IV.080203.01</v>
      </c>
      <c r="N758" s="12"/>
      <c r="O758" s="12" t="str">
        <f t="shared" si="78"/>
        <v>PH.IC.IV.080203.01</v>
      </c>
      <c r="Q758" s="12" t="str">
        <f t="shared" si="79"/>
        <v>CL.IC.IV.080203.01</v>
      </c>
    </row>
    <row r="759" spans="1:25" ht="15">
      <c r="A759" t="s">
        <v>5190</v>
      </c>
      <c r="B759" s="25"/>
      <c r="C759" s="22" t="s">
        <v>10093</v>
      </c>
      <c r="D759" s="25"/>
      <c r="E759" s="2" t="s">
        <v>9391</v>
      </c>
      <c r="F759" t="s">
        <v>5283</v>
      </c>
      <c r="G759" t="s">
        <v>1827</v>
      </c>
      <c r="H759" s="22" t="s">
        <v>1402</v>
      </c>
      <c r="I759" t="s">
        <v>1827</v>
      </c>
      <c r="J759" s="11" t="str">
        <f t="shared" si="75"/>
        <v>IC.IV.080204</v>
      </c>
      <c r="K759" s="2" t="s">
        <v>11324</v>
      </c>
      <c r="L759" t="str">
        <f t="shared" si="76"/>
        <v>Pressure</v>
      </c>
      <c r="M759" s="12" t="str">
        <f t="shared" si="77"/>
        <v>PI.IC.IV.080204.01</v>
      </c>
      <c r="N759" s="12"/>
      <c r="O759" s="12" t="str">
        <f t="shared" si="78"/>
        <v>PH.IC.IV.080204.01</v>
      </c>
      <c r="Q759" s="12" t="str">
        <f t="shared" si="79"/>
        <v>CL.IC.IV.080204.01</v>
      </c>
    </row>
    <row r="760" spans="1:25" ht="15">
      <c r="A760" t="s">
        <v>5190</v>
      </c>
      <c r="B760" s="25"/>
      <c r="C760" s="22" t="s">
        <v>10093</v>
      </c>
      <c r="D760" s="25"/>
      <c r="E760" s="2" t="s">
        <v>1199</v>
      </c>
      <c r="F760" t="s">
        <v>5283</v>
      </c>
      <c r="G760" t="s">
        <v>2971</v>
      </c>
      <c r="H760" s="22" t="s">
        <v>1404</v>
      </c>
      <c r="I760" t="s">
        <v>930</v>
      </c>
      <c r="J760" s="11" t="str">
        <f t="shared" si="75"/>
        <v>IC.IV.080205</v>
      </c>
      <c r="K760" s="2" t="s">
        <v>11324</v>
      </c>
      <c r="L760" t="str">
        <f t="shared" si="76"/>
        <v>Other: specify</v>
      </c>
      <c r="M760" s="12" t="str">
        <f t="shared" si="77"/>
        <v>PI.IC.IV.080205.01</v>
      </c>
      <c r="N760" s="12"/>
      <c r="O760" s="12" t="str">
        <f t="shared" si="78"/>
        <v>PH.IC.IV.080205.01</v>
      </c>
      <c r="Q760" s="12" t="str">
        <f t="shared" si="79"/>
        <v>CL.IC.IV.080205.01</v>
      </c>
    </row>
    <row r="761" spans="1:25" ht="15">
      <c r="A761" t="s">
        <v>5190</v>
      </c>
      <c r="B761" s="25"/>
      <c r="C761" s="22" t="s">
        <v>10093</v>
      </c>
      <c r="D761" s="25" t="s">
        <v>5052</v>
      </c>
      <c r="E761" s="2" t="s">
        <v>946</v>
      </c>
      <c r="F761" t="s">
        <v>5284</v>
      </c>
      <c r="G761" t="s">
        <v>5398</v>
      </c>
      <c r="H761" s="22" t="s">
        <v>1396</v>
      </c>
      <c r="I761" t="s">
        <v>3598</v>
      </c>
      <c r="J761" s="11" t="str">
        <f t="shared" si="75"/>
        <v>IC.IV.080301</v>
      </c>
      <c r="K761" s="2" t="s">
        <v>11324</v>
      </c>
      <c r="L761" t="str">
        <f t="shared" si="76"/>
        <v>Present on admit</v>
      </c>
      <c r="M761" s="12" t="str">
        <f t="shared" si="77"/>
        <v>PI.IC.IV.080301.01</v>
      </c>
      <c r="N761" s="12"/>
      <c r="O761" s="12" t="str">
        <f t="shared" si="78"/>
        <v>PH.IC.IV.080301.01</v>
      </c>
      <c r="Q761" s="12" t="str">
        <f t="shared" si="79"/>
        <v>CL.IC.IV.080301.01</v>
      </c>
    </row>
    <row r="762" spans="1:25" ht="15">
      <c r="A762" t="s">
        <v>5190</v>
      </c>
      <c r="B762" s="25"/>
      <c r="C762" s="22" t="s">
        <v>10093</v>
      </c>
      <c r="D762" s="25"/>
      <c r="E762" s="2" t="s">
        <v>946</v>
      </c>
      <c r="F762" t="s">
        <v>5284</v>
      </c>
      <c r="G762" t="s">
        <v>1580</v>
      </c>
      <c r="H762" s="22" t="s">
        <v>1398</v>
      </c>
      <c r="I762" t="s">
        <v>5047</v>
      </c>
      <c r="J762" s="11" t="str">
        <f t="shared" si="75"/>
        <v>IC.IV.080302</v>
      </c>
      <c r="K762" s="2" t="s">
        <v>11324</v>
      </c>
      <c r="L762" t="str">
        <f t="shared" si="76"/>
        <v>Inserted at this date/time</v>
      </c>
      <c r="M762" s="12" t="str">
        <f t="shared" si="77"/>
        <v>PI.IC.IV.080302.01</v>
      </c>
      <c r="N762" s="12"/>
      <c r="O762" s="12" t="str">
        <f t="shared" si="78"/>
        <v>PH.IC.IV.080302.01</v>
      </c>
      <c r="Q762" s="12" t="str">
        <f t="shared" si="79"/>
        <v>CL.IC.IV.080302.01</v>
      </c>
    </row>
    <row r="763" spans="1:25" ht="15">
      <c r="A763" t="s">
        <v>5190</v>
      </c>
      <c r="B763" s="25"/>
      <c r="C763" s="22" t="s">
        <v>10093</v>
      </c>
      <c r="D763" s="25"/>
      <c r="E763" s="2" t="s">
        <v>946</v>
      </c>
      <c r="F763" t="s">
        <v>5284</v>
      </c>
      <c r="G763" t="s">
        <v>5054</v>
      </c>
      <c r="H763" s="22" t="s">
        <v>1400</v>
      </c>
      <c r="I763" t="s">
        <v>5055</v>
      </c>
      <c r="J763" s="11" t="str">
        <f t="shared" si="75"/>
        <v>IC.IV.080303</v>
      </c>
      <c r="K763" s="2" t="s">
        <v>11324</v>
      </c>
      <c r="L763" t="str">
        <f t="shared" si="76"/>
        <v>Declotted</v>
      </c>
      <c r="M763" s="12" t="str">
        <f t="shared" si="77"/>
        <v>PI.IC.IV.080303.01</v>
      </c>
      <c r="N763" s="12"/>
      <c r="O763" s="12" t="str">
        <f t="shared" si="78"/>
        <v>PH.IC.IV.080303.01</v>
      </c>
      <c r="Q763" s="12" t="str">
        <f t="shared" si="79"/>
        <v>CL.IC.IV.080303.01</v>
      </c>
      <c r="R763" t="s">
        <v>9277</v>
      </c>
    </row>
    <row r="764" spans="1:25" ht="15">
      <c r="A764" t="s">
        <v>5190</v>
      </c>
      <c r="B764" s="25"/>
      <c r="C764" s="22" t="s">
        <v>10093</v>
      </c>
      <c r="D764" s="25"/>
      <c r="E764" s="2" t="s">
        <v>946</v>
      </c>
      <c r="F764" t="s">
        <v>5284</v>
      </c>
      <c r="G764" t="s">
        <v>1582</v>
      </c>
      <c r="H764" s="22" t="s">
        <v>1402</v>
      </c>
      <c r="I764" t="s">
        <v>1583</v>
      </c>
      <c r="J764" s="11" t="str">
        <f t="shared" si="75"/>
        <v>IC.IV.080304</v>
      </c>
      <c r="K764" s="2" t="s">
        <v>11324</v>
      </c>
      <c r="L764" t="str">
        <f t="shared" si="76"/>
        <v>Discontinue</v>
      </c>
      <c r="M764" s="12" t="str">
        <f t="shared" si="77"/>
        <v>PI.IC.IV.080304.01</v>
      </c>
      <c r="N764" s="12"/>
      <c r="O764" s="12" t="str">
        <f t="shared" si="78"/>
        <v>PH.IC.IV.080304.01</v>
      </c>
      <c r="Q764" s="12" t="str">
        <f t="shared" si="79"/>
        <v>CL.IC.IV.080304.01</v>
      </c>
      <c r="R764" t="s">
        <v>9277</v>
      </c>
    </row>
    <row r="765" spans="1:25" ht="15">
      <c r="A765" t="s">
        <v>5190</v>
      </c>
      <c r="B765" s="25"/>
      <c r="C765" s="22" t="s">
        <v>10093</v>
      </c>
      <c r="D765" s="25"/>
      <c r="E765" s="2" t="s">
        <v>946</v>
      </c>
      <c r="F765" t="s">
        <v>5284</v>
      </c>
      <c r="G765" t="s">
        <v>1756</v>
      </c>
      <c r="H765" s="22" t="s">
        <v>1404</v>
      </c>
      <c r="I765" t="s">
        <v>5048</v>
      </c>
      <c r="J765" s="11" t="str">
        <f t="shared" si="75"/>
        <v>IC.IV.080305</v>
      </c>
      <c r="K765" s="2" t="s">
        <v>11324</v>
      </c>
      <c r="L765" t="str">
        <f t="shared" si="76"/>
        <v>Change over wire</v>
      </c>
      <c r="M765" s="12" t="str">
        <f t="shared" si="77"/>
        <v>PI.IC.IV.080305.01</v>
      </c>
      <c r="N765" s="12"/>
      <c r="O765" s="12" t="str">
        <f t="shared" si="78"/>
        <v>PH.IC.IV.080305.01</v>
      </c>
      <c r="Q765" s="12" t="str">
        <f t="shared" si="79"/>
        <v>CL.IC.IV.080305.01</v>
      </c>
      <c r="R765" t="s">
        <v>9277</v>
      </c>
    </row>
    <row r="766" spans="1:25" ht="15">
      <c r="A766" t="s">
        <v>5190</v>
      </c>
      <c r="B766" s="25"/>
      <c r="C766" s="22" t="s">
        <v>10093</v>
      </c>
      <c r="D766" s="25" t="s">
        <v>11134</v>
      </c>
      <c r="E766" s="2" t="s">
        <v>946</v>
      </c>
      <c r="F766" t="s">
        <v>5284</v>
      </c>
      <c r="G766" t="s">
        <v>1926</v>
      </c>
      <c r="H766" s="22" t="s">
        <v>6888</v>
      </c>
      <c r="I766" t="s">
        <v>1927</v>
      </c>
      <c r="J766" s="11" t="str">
        <f t="shared" si="75"/>
        <v>IC.IV.080306</v>
      </c>
      <c r="K766" s="2" t="s">
        <v>11324</v>
      </c>
      <c r="L766" t="str">
        <f t="shared" si="76"/>
        <v>Tip sent for C&amp;S</v>
      </c>
      <c r="M766" s="12" t="str">
        <f t="shared" si="77"/>
        <v>PI.IC.IV.080306.01</v>
      </c>
      <c r="N766" s="12"/>
      <c r="O766" s="12" t="str">
        <f t="shared" si="78"/>
        <v>PH.IC.IV.080306.01</v>
      </c>
      <c r="Q766" s="12" t="str">
        <f t="shared" si="79"/>
        <v>CL.IC.IV.080306.01</v>
      </c>
      <c r="R766" t="s">
        <v>9277</v>
      </c>
    </row>
    <row r="767" spans="1:25" ht="15">
      <c r="A767" t="s">
        <v>5190</v>
      </c>
      <c r="B767" s="25"/>
      <c r="C767" s="22" t="s">
        <v>10093</v>
      </c>
      <c r="D767" s="25"/>
      <c r="E767" s="2" t="s">
        <v>946</v>
      </c>
      <c r="F767" t="s">
        <v>5284</v>
      </c>
      <c r="G767" t="s">
        <v>5056</v>
      </c>
      <c r="H767" s="22" t="s">
        <v>7284</v>
      </c>
      <c r="I767" t="s">
        <v>5057</v>
      </c>
      <c r="J767" s="11" t="str">
        <f t="shared" si="75"/>
        <v>IC.IV.080307</v>
      </c>
      <c r="K767" s="2" t="s">
        <v>11324</v>
      </c>
      <c r="L767" t="str">
        <f t="shared" si="76"/>
        <v>Insertion attempts number: specify</v>
      </c>
      <c r="M767" s="12" t="str">
        <f t="shared" si="77"/>
        <v>PI.IC.IV.080307.01</v>
      </c>
      <c r="N767" s="12"/>
      <c r="O767" s="12" t="str">
        <f t="shared" si="78"/>
        <v>PH.IC.IV.080307.01</v>
      </c>
      <c r="Q767" s="12" t="str">
        <f t="shared" si="79"/>
        <v>CL.IC.IV.080307.01</v>
      </c>
      <c r="R767" t="s">
        <v>9277</v>
      </c>
    </row>
    <row r="768" spans="1:25" ht="15">
      <c r="A768" t="s">
        <v>5190</v>
      </c>
      <c r="B768" s="25"/>
      <c r="C768" s="22" t="s">
        <v>10093</v>
      </c>
      <c r="D768" s="25"/>
      <c r="E768" s="2" t="s">
        <v>946</v>
      </c>
      <c r="F768" t="s">
        <v>5284</v>
      </c>
      <c r="G768" t="s">
        <v>5058</v>
      </c>
      <c r="H768" s="22" t="s">
        <v>10093</v>
      </c>
      <c r="I768" t="s">
        <v>4071</v>
      </c>
      <c r="J768" s="11" t="str">
        <f t="shared" si="75"/>
        <v>IC.IV.080308</v>
      </c>
      <c r="K768" s="2" t="s">
        <v>11324</v>
      </c>
      <c r="L768" t="str">
        <f t="shared" si="76"/>
        <v>D/C due to blood infection</v>
      </c>
      <c r="M768" s="12" t="str">
        <f t="shared" si="77"/>
        <v>PI.IC.IV.080308.01</v>
      </c>
      <c r="N768" s="12"/>
      <c r="O768" s="12" t="str">
        <f t="shared" si="78"/>
        <v>PH.IC.IV.080308.01</v>
      </c>
      <c r="Q768" s="12" t="str">
        <f t="shared" si="79"/>
        <v>CL.IC.IV.080308.01</v>
      </c>
      <c r="R768" t="s">
        <v>9277</v>
      </c>
    </row>
    <row r="769" spans="1:18" ht="15">
      <c r="A769" t="s">
        <v>5190</v>
      </c>
      <c r="B769" s="25"/>
      <c r="C769" s="22" t="s">
        <v>10093</v>
      </c>
      <c r="D769" s="25" t="s">
        <v>5134</v>
      </c>
      <c r="E769" s="22" t="s">
        <v>948</v>
      </c>
      <c r="F769" t="s">
        <v>5285</v>
      </c>
      <c r="G769" t="s">
        <v>3383</v>
      </c>
      <c r="H769" s="22" t="s">
        <v>11324</v>
      </c>
      <c r="I769" t="s">
        <v>3383</v>
      </c>
      <c r="J769" s="11" t="str">
        <f t="shared" si="75"/>
        <v>IC.IV.080401</v>
      </c>
      <c r="K769" s="2" t="s">
        <v>11324</v>
      </c>
      <c r="L769" t="str">
        <f t="shared" si="76"/>
        <v>Done</v>
      </c>
      <c r="M769" s="12" t="str">
        <f t="shared" si="77"/>
        <v>PI.IC.IV.080401.01</v>
      </c>
      <c r="N769" s="12"/>
      <c r="O769" s="12" t="str">
        <f t="shared" si="78"/>
        <v>PH.IC.IV.080401.01</v>
      </c>
      <c r="Q769" s="12" t="str">
        <f t="shared" si="79"/>
        <v>CL.IC.IV.080401.01</v>
      </c>
    </row>
    <row r="770" spans="1:18" ht="15">
      <c r="A770" t="s">
        <v>5190</v>
      </c>
      <c r="B770" s="25"/>
      <c r="C770" s="22" t="s">
        <v>10093</v>
      </c>
      <c r="D770" s="25"/>
      <c r="E770" s="22" t="s">
        <v>7070</v>
      </c>
      <c r="F770" t="s">
        <v>5285</v>
      </c>
      <c r="G770" t="s">
        <v>5060</v>
      </c>
      <c r="H770" s="22" t="s">
        <v>1398</v>
      </c>
      <c r="I770" t="s">
        <v>5060</v>
      </c>
      <c r="J770" s="11" t="str">
        <f t="shared" si="75"/>
        <v>IC.IV.080402</v>
      </c>
      <c r="K770" s="2" t="s">
        <v>11324</v>
      </c>
      <c r="L770" t="str">
        <f t="shared" si="76"/>
        <v>Not done</v>
      </c>
      <c r="M770" s="12" t="str">
        <f t="shared" si="77"/>
        <v>PI.IC.IV.080402.01</v>
      </c>
      <c r="N770" s="12"/>
      <c r="O770" s="12" t="str">
        <f t="shared" si="78"/>
        <v>PH.IC.IV.080402.01</v>
      </c>
      <c r="Q770" s="12" t="str">
        <f t="shared" si="79"/>
        <v>CL.IC.IV.080402.01</v>
      </c>
    </row>
    <row r="771" spans="1:18" ht="15">
      <c r="A771" t="s">
        <v>5190</v>
      </c>
      <c r="B771" s="25"/>
      <c r="C771" s="22" t="s">
        <v>10093</v>
      </c>
      <c r="D771" s="25"/>
      <c r="E771" s="22" t="s">
        <v>7070</v>
      </c>
      <c r="F771" t="s">
        <v>5285</v>
      </c>
      <c r="G771" t="s">
        <v>198</v>
      </c>
      <c r="H771" s="22" t="s">
        <v>1400</v>
      </c>
      <c r="I771" t="s">
        <v>4742</v>
      </c>
      <c r="J771" s="11" t="str">
        <f t="shared" si="75"/>
        <v>IC.IV.080403</v>
      </c>
      <c r="K771" s="2" t="s">
        <v>11324</v>
      </c>
      <c r="L771" t="str">
        <f t="shared" si="76"/>
        <v>Continuous pressure bag</v>
      </c>
      <c r="M771" s="12" t="str">
        <f t="shared" si="77"/>
        <v>PI.IC.IV.080403.01</v>
      </c>
      <c r="N771" s="12"/>
      <c r="O771" s="12" t="str">
        <f t="shared" si="78"/>
        <v>PH.IC.IV.080403.01</v>
      </c>
      <c r="Q771" s="12" t="str">
        <f t="shared" si="79"/>
        <v>CL.IC.IV.080403.01</v>
      </c>
    </row>
    <row r="772" spans="1:18" ht="15">
      <c r="A772" t="s">
        <v>5190</v>
      </c>
      <c r="B772" s="25"/>
      <c r="C772" s="22" t="s">
        <v>10093</v>
      </c>
      <c r="D772" s="25"/>
      <c r="E772" s="22" t="s">
        <v>7070</v>
      </c>
      <c r="F772" t="s">
        <v>5285</v>
      </c>
      <c r="G772" t="s">
        <v>5061</v>
      </c>
      <c r="H772" s="22" t="s">
        <v>1402</v>
      </c>
      <c r="I772" t="s">
        <v>5062</v>
      </c>
      <c r="J772" s="11" t="str">
        <f t="shared" si="75"/>
        <v>IC.IV.080404</v>
      </c>
      <c r="K772" s="2" t="s">
        <v>11324</v>
      </c>
      <c r="L772" t="str">
        <f t="shared" si="76"/>
        <v>Saline locked</v>
      </c>
      <c r="M772" s="12" t="str">
        <f t="shared" si="77"/>
        <v>PI.IC.IV.080404.01</v>
      </c>
      <c r="N772" s="12"/>
      <c r="O772" s="12" t="str">
        <f t="shared" si="78"/>
        <v>PH.IC.IV.080404.01</v>
      </c>
      <c r="Q772" s="12" t="str">
        <f t="shared" si="79"/>
        <v>CL.IC.IV.080404.01</v>
      </c>
    </row>
    <row r="773" spans="1:18" ht="15">
      <c r="A773" t="s">
        <v>5190</v>
      </c>
      <c r="B773" s="25"/>
      <c r="C773" s="22" t="s">
        <v>10093</v>
      </c>
      <c r="D773" s="25"/>
      <c r="E773" s="22" t="s">
        <v>7070</v>
      </c>
      <c r="F773" t="s">
        <v>5285</v>
      </c>
      <c r="G773" t="s">
        <v>5063</v>
      </c>
      <c r="H773" s="22" t="s">
        <v>1404</v>
      </c>
      <c r="I773" t="s">
        <v>5064</v>
      </c>
      <c r="J773" s="11" t="str">
        <f t="shared" si="75"/>
        <v>IC.IV.080405</v>
      </c>
      <c r="K773" s="2" t="s">
        <v>11324</v>
      </c>
      <c r="L773" t="str">
        <f t="shared" si="76"/>
        <v>Citrate locked</v>
      </c>
      <c r="M773" s="12" t="str">
        <f t="shared" si="77"/>
        <v>PI.IC.IV.080405.01</v>
      </c>
      <c r="N773" s="12"/>
      <c r="O773" s="12" t="str">
        <f t="shared" si="78"/>
        <v>PH.IC.IV.080405.01</v>
      </c>
      <c r="Q773" s="12" t="str">
        <f t="shared" si="79"/>
        <v>CL.IC.IV.080405.01</v>
      </c>
    </row>
    <row r="774" spans="1:18" ht="15">
      <c r="A774" t="s">
        <v>5190</v>
      </c>
      <c r="B774" s="25"/>
      <c r="C774" s="22" t="s">
        <v>10093</v>
      </c>
      <c r="D774" s="25"/>
      <c r="E774" s="22" t="s">
        <v>7070</v>
      </c>
      <c r="F774" t="s">
        <v>5285</v>
      </c>
      <c r="G774" t="s">
        <v>5065</v>
      </c>
      <c r="H774" s="22" t="s">
        <v>1406</v>
      </c>
      <c r="I774" t="s">
        <v>5066</v>
      </c>
      <c r="J774" s="11" t="str">
        <f t="shared" si="75"/>
        <v>IC.IV.080406</v>
      </c>
      <c r="K774" s="2" t="s">
        <v>11324</v>
      </c>
      <c r="L774" t="str">
        <f t="shared" si="76"/>
        <v>Heparin locked</v>
      </c>
      <c r="M774" s="12" t="str">
        <f t="shared" si="77"/>
        <v>PI.IC.IV.080406.01</v>
      </c>
      <c r="N774" s="12"/>
      <c r="O774" s="12" t="str">
        <f t="shared" si="78"/>
        <v>PH.IC.IV.080406.01</v>
      </c>
      <c r="Q774" s="12" t="str">
        <f t="shared" si="79"/>
        <v>CL.IC.IV.080406.01</v>
      </c>
    </row>
    <row r="775" spans="1:18" ht="15">
      <c r="A775" t="s">
        <v>5190</v>
      </c>
      <c r="B775" s="25"/>
      <c r="C775" s="22" t="s">
        <v>10093</v>
      </c>
      <c r="D775" s="25"/>
      <c r="E775" s="22" t="s">
        <v>7070</v>
      </c>
      <c r="F775" t="s">
        <v>5285</v>
      </c>
      <c r="G775" t="s">
        <v>2971</v>
      </c>
      <c r="H775" s="22" t="s">
        <v>1419</v>
      </c>
      <c r="I775" t="s">
        <v>930</v>
      </c>
      <c r="J775" s="11" t="str">
        <f t="shared" si="75"/>
        <v>IC.IV.080407</v>
      </c>
      <c r="K775" s="2" t="s">
        <v>11324</v>
      </c>
      <c r="L775" t="str">
        <f t="shared" si="76"/>
        <v>Other: specify</v>
      </c>
      <c r="M775" s="12" t="str">
        <f t="shared" si="77"/>
        <v>PI.IC.IV.080407.01</v>
      </c>
      <c r="N775" s="12"/>
      <c r="O775" s="12" t="str">
        <f t="shared" si="78"/>
        <v>PH.IC.IV.080407.01</v>
      </c>
      <c r="Q775" s="12" t="str">
        <f t="shared" si="79"/>
        <v>CL.IC.IV.080407.01</v>
      </c>
    </row>
    <row r="776" spans="1:18" ht="15">
      <c r="A776" t="s">
        <v>5190</v>
      </c>
      <c r="B776" s="25"/>
      <c r="C776" s="22" t="s">
        <v>10093</v>
      </c>
      <c r="D776" s="25" t="s">
        <v>5981</v>
      </c>
      <c r="E776" s="22" t="s">
        <v>7071</v>
      </c>
      <c r="F776" t="s">
        <v>5286</v>
      </c>
      <c r="G776" t="s">
        <v>5068</v>
      </c>
      <c r="H776" s="22" t="s">
        <v>1396</v>
      </c>
      <c r="I776" t="s">
        <v>5069</v>
      </c>
      <c r="J776" s="11" t="str">
        <f t="shared" si="75"/>
        <v>IC.IV.080501</v>
      </c>
      <c r="K776" s="2" t="s">
        <v>11324</v>
      </c>
      <c r="L776" t="str">
        <f t="shared" si="76"/>
        <v>Subclavian, right</v>
      </c>
      <c r="M776" s="12" t="str">
        <f t="shared" si="77"/>
        <v>PI.IC.IV.080501.01</v>
      </c>
      <c r="N776" s="12"/>
      <c r="O776" s="12" t="str">
        <f t="shared" si="78"/>
        <v>PH.IC.IV.080501.01</v>
      </c>
      <c r="Q776" s="12" t="str">
        <f t="shared" si="79"/>
        <v>CL.IC.IV.080501.01</v>
      </c>
    </row>
    <row r="777" spans="1:18" ht="15">
      <c r="A777" t="s">
        <v>5190</v>
      </c>
      <c r="B777" s="25"/>
      <c r="C777" s="22" t="s">
        <v>10093</v>
      </c>
      <c r="D777" s="25" t="s">
        <v>11134</v>
      </c>
      <c r="E777" s="22" t="s">
        <v>7071</v>
      </c>
      <c r="F777" t="s">
        <v>5286</v>
      </c>
      <c r="G777" t="s">
        <v>5070</v>
      </c>
      <c r="H777" s="22" t="s">
        <v>1398</v>
      </c>
      <c r="I777" t="s">
        <v>5071</v>
      </c>
      <c r="J777" s="11" t="str">
        <f t="shared" si="75"/>
        <v>IC.IV.080502</v>
      </c>
      <c r="K777" s="2" t="s">
        <v>1192</v>
      </c>
      <c r="L777" t="str">
        <f t="shared" si="76"/>
        <v>Subclavian, left</v>
      </c>
      <c r="M777" s="12" t="str">
        <f t="shared" si="77"/>
        <v>PI.IC.IV.080502.01</v>
      </c>
      <c r="N777" s="12"/>
      <c r="O777" s="12" t="str">
        <f t="shared" si="78"/>
        <v>PH.IC.IV.080502.01</v>
      </c>
      <c r="Q777" s="12" t="str">
        <f t="shared" si="79"/>
        <v>CL.IC.IV.080502.01</v>
      </c>
    </row>
    <row r="778" spans="1:18" ht="15">
      <c r="A778" t="s">
        <v>5190</v>
      </c>
      <c r="B778" s="25"/>
      <c r="C778" s="22" t="s">
        <v>10093</v>
      </c>
      <c r="D778" s="25"/>
      <c r="E778" s="22" t="s">
        <v>7071</v>
      </c>
      <c r="F778" t="s">
        <v>5286</v>
      </c>
      <c r="G778" t="s">
        <v>5072</v>
      </c>
      <c r="H778" s="22" t="s">
        <v>1202</v>
      </c>
      <c r="I778" t="s">
        <v>5073</v>
      </c>
      <c r="J778" s="11" t="str">
        <f t="shared" si="75"/>
        <v>IC.IV.080503</v>
      </c>
      <c r="K778" s="2" t="s">
        <v>1192</v>
      </c>
      <c r="L778" t="str">
        <f t="shared" si="76"/>
        <v>Internal jugular, right</v>
      </c>
      <c r="M778" s="12" t="str">
        <f t="shared" si="77"/>
        <v>PI.IC.IV.080503.01</v>
      </c>
      <c r="N778" s="12"/>
      <c r="O778" s="12" t="str">
        <f t="shared" si="78"/>
        <v>PH.IC.IV.080503.01</v>
      </c>
      <c r="Q778" s="12" t="str">
        <f t="shared" si="79"/>
        <v>CL.IC.IV.080503.01</v>
      </c>
      <c r="R778" t="s">
        <v>9277</v>
      </c>
    </row>
    <row r="779" spans="1:18" ht="15">
      <c r="A779" t="s">
        <v>5190</v>
      </c>
      <c r="B779" s="25"/>
      <c r="C779" s="22" t="s">
        <v>10093</v>
      </c>
      <c r="D779" s="25" t="s">
        <v>11134</v>
      </c>
      <c r="E779" s="22" t="s">
        <v>7071</v>
      </c>
      <c r="F779" t="s">
        <v>5286</v>
      </c>
      <c r="G779" t="s">
        <v>5074</v>
      </c>
      <c r="H779" s="22" t="s">
        <v>948</v>
      </c>
      <c r="I779" t="s">
        <v>5075</v>
      </c>
      <c r="J779" s="11" t="str">
        <f t="shared" si="75"/>
        <v>IC.IV.080504</v>
      </c>
      <c r="K779" s="2" t="s">
        <v>11324</v>
      </c>
      <c r="L779" t="str">
        <f t="shared" si="76"/>
        <v>Internal jugular, left</v>
      </c>
      <c r="M779" s="12" t="str">
        <f t="shared" si="77"/>
        <v>PI.IC.IV.080504.01</v>
      </c>
      <c r="N779" s="12"/>
      <c r="O779" s="12" t="str">
        <f t="shared" si="78"/>
        <v>PH.IC.IV.080504.01</v>
      </c>
      <c r="Q779" s="12" t="str">
        <f t="shared" si="79"/>
        <v>CL.IC.IV.080504.01</v>
      </c>
      <c r="R779" t="s">
        <v>9277</v>
      </c>
    </row>
    <row r="780" spans="1:18" ht="15">
      <c r="A780" t="s">
        <v>5190</v>
      </c>
      <c r="B780" s="25"/>
      <c r="C780" s="22" t="s">
        <v>10093</v>
      </c>
      <c r="D780" s="25"/>
      <c r="E780" s="22" t="s">
        <v>7071</v>
      </c>
      <c r="F780" t="s">
        <v>5286</v>
      </c>
      <c r="G780" t="s">
        <v>5076</v>
      </c>
      <c r="H780" s="22" t="s">
        <v>7071</v>
      </c>
      <c r="I780" t="s">
        <v>5077</v>
      </c>
      <c r="J780" s="11" t="str">
        <f t="shared" si="75"/>
        <v>IC.IV.080505</v>
      </c>
      <c r="K780" s="2" t="s">
        <v>11324</v>
      </c>
      <c r="L780" t="str">
        <f t="shared" si="76"/>
        <v>External jugular, right</v>
      </c>
      <c r="M780" s="12" t="str">
        <f t="shared" si="77"/>
        <v>PI.IC.IV.080505.01</v>
      </c>
      <c r="N780" s="12"/>
      <c r="O780" s="12" t="str">
        <f t="shared" si="78"/>
        <v>PH.IC.IV.080505.01</v>
      </c>
      <c r="Q780" s="12" t="str">
        <f t="shared" si="79"/>
        <v>CL.IC.IV.080505.01</v>
      </c>
      <c r="R780" t="s">
        <v>9277</v>
      </c>
    </row>
    <row r="781" spans="1:18" ht="15">
      <c r="A781" t="s">
        <v>5190</v>
      </c>
      <c r="B781" s="25"/>
      <c r="C781" s="22" t="s">
        <v>10093</v>
      </c>
      <c r="D781" s="25"/>
      <c r="E781" s="22" t="s">
        <v>7071</v>
      </c>
      <c r="F781" t="s">
        <v>5286</v>
      </c>
      <c r="G781" t="s">
        <v>5078</v>
      </c>
      <c r="H781" s="22" t="s">
        <v>6888</v>
      </c>
      <c r="I781" t="s">
        <v>5226</v>
      </c>
      <c r="J781" s="11" t="str">
        <f t="shared" si="75"/>
        <v>IC.IV.080506</v>
      </c>
      <c r="K781" s="2" t="s">
        <v>11324</v>
      </c>
      <c r="L781" t="str">
        <f t="shared" si="76"/>
        <v>External jugular, left</v>
      </c>
      <c r="M781" s="12" t="str">
        <f t="shared" si="77"/>
        <v>PI.IC.IV.080506.01</v>
      </c>
      <c r="N781" s="12"/>
      <c r="O781" s="12" t="str">
        <f t="shared" si="78"/>
        <v>PH.IC.IV.080506.01</v>
      </c>
      <c r="Q781" s="12" t="str">
        <f t="shared" si="79"/>
        <v>CL.IC.IV.080506.01</v>
      </c>
      <c r="R781" t="s">
        <v>9277</v>
      </c>
    </row>
    <row r="782" spans="1:18" ht="15">
      <c r="A782" t="s">
        <v>5190</v>
      </c>
      <c r="B782" s="25"/>
      <c r="C782" s="22" t="s">
        <v>10093</v>
      </c>
      <c r="D782" s="25"/>
      <c r="E782" s="22" t="s">
        <v>7071</v>
      </c>
      <c r="F782" t="s">
        <v>5286</v>
      </c>
      <c r="G782" t="s">
        <v>5080</v>
      </c>
      <c r="H782" s="22" t="s">
        <v>7284</v>
      </c>
      <c r="I782" t="s">
        <v>5422</v>
      </c>
      <c r="J782" s="11" t="str">
        <f t="shared" si="75"/>
        <v>IC.IV.080507</v>
      </c>
      <c r="K782" s="2" t="s">
        <v>11324</v>
      </c>
      <c r="L782" t="str">
        <f t="shared" si="76"/>
        <v>Femoral, right</v>
      </c>
      <c r="M782" s="12" t="str">
        <f t="shared" si="77"/>
        <v>PI.IC.IV.080507.01</v>
      </c>
      <c r="N782" s="12"/>
      <c r="O782" s="12" t="str">
        <f t="shared" si="78"/>
        <v>PH.IC.IV.080507.01</v>
      </c>
      <c r="Q782" s="12" t="str">
        <f t="shared" si="79"/>
        <v>CL.IC.IV.080507.01</v>
      </c>
      <c r="R782" t="s">
        <v>9277</v>
      </c>
    </row>
    <row r="783" spans="1:18" ht="15">
      <c r="A783" t="s">
        <v>5190</v>
      </c>
      <c r="B783" s="25"/>
      <c r="C783" s="22" t="s">
        <v>10093</v>
      </c>
      <c r="D783" s="25"/>
      <c r="E783" s="22" t="s">
        <v>7071</v>
      </c>
      <c r="F783" t="s">
        <v>5286</v>
      </c>
      <c r="G783" t="s">
        <v>4988</v>
      </c>
      <c r="H783" s="22" t="s">
        <v>10093</v>
      </c>
      <c r="I783" t="s">
        <v>5424</v>
      </c>
      <c r="J783" s="11" t="str">
        <f t="shared" si="75"/>
        <v>IC.IV.080508</v>
      </c>
      <c r="K783" s="2" t="s">
        <v>1192</v>
      </c>
      <c r="L783" t="str">
        <f t="shared" si="76"/>
        <v>Femoral, left</v>
      </c>
      <c r="M783" s="12" t="str">
        <f t="shared" si="77"/>
        <v>PI.IC.IV.080508.01</v>
      </c>
      <c r="N783" s="12"/>
      <c r="O783" s="12" t="str">
        <f t="shared" si="78"/>
        <v>PH.IC.IV.080508.01</v>
      </c>
      <c r="Q783" s="12" t="str">
        <f t="shared" si="79"/>
        <v>CL.IC.IV.080508.01</v>
      </c>
      <c r="R783" t="s">
        <v>9277</v>
      </c>
    </row>
    <row r="784" spans="1:18" ht="15">
      <c r="A784" t="s">
        <v>5190</v>
      </c>
      <c r="B784" s="25"/>
      <c r="C784" s="22" t="s">
        <v>10093</v>
      </c>
      <c r="D784" s="25" t="s">
        <v>11134</v>
      </c>
      <c r="E784" s="22" t="s">
        <v>7071</v>
      </c>
      <c r="F784" t="s">
        <v>5286</v>
      </c>
      <c r="G784" t="s">
        <v>5425</v>
      </c>
      <c r="H784" s="22" t="s">
        <v>10095</v>
      </c>
      <c r="I784" t="s">
        <v>5270</v>
      </c>
      <c r="J784" s="11" t="str">
        <f t="shared" si="75"/>
        <v>IC.IV.080509</v>
      </c>
      <c r="K784" s="2" t="s">
        <v>11324</v>
      </c>
      <c r="L784" t="str">
        <f t="shared" si="76"/>
        <v>Brachial, right</v>
      </c>
      <c r="M784" s="12" t="str">
        <f t="shared" si="77"/>
        <v>PI.IC.IV.080509.01</v>
      </c>
      <c r="N784" s="12"/>
      <c r="O784" s="12" t="str">
        <f t="shared" si="78"/>
        <v>PH.IC.IV.080509.01</v>
      </c>
      <c r="Q784" s="12" t="str">
        <f t="shared" si="79"/>
        <v>CL.IC.IV.080509.01</v>
      </c>
      <c r="R784" t="s">
        <v>9277</v>
      </c>
    </row>
    <row r="785" spans="1:18" ht="15">
      <c r="A785" t="s">
        <v>5190</v>
      </c>
      <c r="B785" s="25"/>
      <c r="C785" s="22" t="s">
        <v>10093</v>
      </c>
      <c r="D785" s="25"/>
      <c r="E785" s="22" t="s">
        <v>7071</v>
      </c>
      <c r="F785" t="s">
        <v>5286</v>
      </c>
      <c r="G785" t="s">
        <v>5128</v>
      </c>
      <c r="H785" s="22" t="s">
        <v>10905</v>
      </c>
      <c r="I785" t="s">
        <v>5129</v>
      </c>
      <c r="J785" s="11" t="str">
        <f t="shared" si="75"/>
        <v>IC.IV.080510</v>
      </c>
      <c r="K785" s="2" t="s">
        <v>11324</v>
      </c>
      <c r="L785" t="str">
        <f t="shared" si="76"/>
        <v>Brachial, left</v>
      </c>
      <c r="M785" s="12" t="str">
        <f t="shared" si="77"/>
        <v>PI.IC.IV.080510.01</v>
      </c>
      <c r="N785" s="12"/>
      <c r="O785" s="12" t="str">
        <f t="shared" si="78"/>
        <v>PH.IC.IV.080510.01</v>
      </c>
      <c r="Q785" s="12" t="str">
        <f t="shared" si="79"/>
        <v>CL.IC.IV.080510.01</v>
      </c>
      <c r="R785" t="s">
        <v>9277</v>
      </c>
    </row>
    <row r="786" spans="1:18" ht="15">
      <c r="A786" t="s">
        <v>5190</v>
      </c>
      <c r="B786" s="25"/>
      <c r="C786" s="22" t="s">
        <v>10093</v>
      </c>
      <c r="D786" s="25"/>
      <c r="E786" s="22" t="s">
        <v>7071</v>
      </c>
      <c r="F786" t="s">
        <v>5286</v>
      </c>
      <c r="G786" t="s">
        <v>4916</v>
      </c>
      <c r="H786" s="22" t="s">
        <v>8048</v>
      </c>
      <c r="I786" t="s">
        <v>4917</v>
      </c>
      <c r="J786" s="11" t="str">
        <f t="shared" si="75"/>
        <v>IC.IV.080511</v>
      </c>
      <c r="K786" s="2" t="s">
        <v>11324</v>
      </c>
      <c r="L786" t="str">
        <f t="shared" si="76"/>
        <v>Cephalic, right</v>
      </c>
      <c r="M786" s="12" t="str">
        <f t="shared" si="77"/>
        <v>PI.IC.IV.080511.01</v>
      </c>
      <c r="N786" s="12"/>
      <c r="O786" s="12" t="str">
        <f t="shared" si="78"/>
        <v>PH.IC.IV.080511.01</v>
      </c>
      <c r="Q786" s="12" t="str">
        <f t="shared" si="79"/>
        <v>CL.IC.IV.080511.01</v>
      </c>
      <c r="R786" t="s">
        <v>9277</v>
      </c>
    </row>
    <row r="787" spans="1:18" ht="15">
      <c r="A787" t="s">
        <v>5190</v>
      </c>
      <c r="B787" s="25"/>
      <c r="C787" s="22" t="s">
        <v>10093</v>
      </c>
      <c r="D787" s="25"/>
      <c r="E787" s="22" t="s">
        <v>7071</v>
      </c>
      <c r="F787" t="s">
        <v>5286</v>
      </c>
      <c r="G787" t="s">
        <v>4918</v>
      </c>
      <c r="H787" s="22" t="s">
        <v>11023</v>
      </c>
      <c r="I787" t="s">
        <v>4919</v>
      </c>
      <c r="J787" s="11" t="str">
        <f t="shared" si="75"/>
        <v>IC.IV.080512</v>
      </c>
      <c r="K787" s="2" t="s">
        <v>11324</v>
      </c>
      <c r="L787" t="str">
        <f t="shared" si="76"/>
        <v>Cephalic, left</v>
      </c>
      <c r="M787" s="12" t="str">
        <f t="shared" si="77"/>
        <v>PI.IC.IV.080512.01</v>
      </c>
      <c r="N787" s="12"/>
      <c r="O787" s="12" t="str">
        <f t="shared" si="78"/>
        <v>PH.IC.IV.080512.01</v>
      </c>
      <c r="Q787" s="12" t="str">
        <f t="shared" si="79"/>
        <v>CL.IC.IV.080512.01</v>
      </c>
      <c r="R787" t="s">
        <v>9277</v>
      </c>
    </row>
    <row r="788" spans="1:18" ht="15">
      <c r="A788" t="s">
        <v>5190</v>
      </c>
      <c r="B788" s="25"/>
      <c r="C788" s="22" t="s">
        <v>10093</v>
      </c>
      <c r="D788" s="25"/>
      <c r="E788" s="22" t="s">
        <v>7071</v>
      </c>
      <c r="F788" t="s">
        <v>5286</v>
      </c>
      <c r="G788" t="s">
        <v>4920</v>
      </c>
      <c r="H788" s="22" t="s">
        <v>8201</v>
      </c>
      <c r="I788" t="s">
        <v>4921</v>
      </c>
      <c r="J788" s="11" t="str">
        <f t="shared" si="75"/>
        <v>IC.IV.080513</v>
      </c>
      <c r="K788" s="2" t="s">
        <v>11324</v>
      </c>
      <c r="L788" t="str">
        <f t="shared" si="76"/>
        <v>Basilic, right</v>
      </c>
      <c r="M788" s="12" t="str">
        <f t="shared" si="77"/>
        <v>PI.IC.IV.080513.01</v>
      </c>
      <c r="N788" s="12"/>
      <c r="O788" s="12" t="str">
        <f t="shared" si="78"/>
        <v>PH.IC.IV.080513.01</v>
      </c>
      <c r="Q788" s="12" t="str">
        <f t="shared" si="79"/>
        <v>CL.IC.IV.080513.01</v>
      </c>
      <c r="R788" t="s">
        <v>9277</v>
      </c>
    </row>
    <row r="789" spans="1:18" ht="15">
      <c r="A789" t="s">
        <v>5190</v>
      </c>
      <c r="B789" s="25"/>
      <c r="C789" s="22" t="s">
        <v>10093</v>
      </c>
      <c r="D789" s="25"/>
      <c r="E789" s="22" t="s">
        <v>7071</v>
      </c>
      <c r="F789" t="s">
        <v>5286</v>
      </c>
      <c r="G789" t="s">
        <v>4922</v>
      </c>
      <c r="H789" s="22" t="s">
        <v>9621</v>
      </c>
      <c r="I789" t="s">
        <v>4923</v>
      </c>
      <c r="J789" s="11" t="str">
        <f t="shared" si="75"/>
        <v>IC.IV.080514</v>
      </c>
      <c r="K789" s="2" t="s">
        <v>11324</v>
      </c>
      <c r="L789" t="str">
        <f t="shared" si="76"/>
        <v>Basilic, left</v>
      </c>
      <c r="M789" s="12" t="str">
        <f t="shared" si="77"/>
        <v>PI.IC.IV.080514.01</v>
      </c>
      <c r="N789" s="12"/>
      <c r="O789" s="12" t="str">
        <f t="shared" si="78"/>
        <v>PH.IC.IV.080514.01</v>
      </c>
      <c r="Q789" s="12" t="str">
        <f t="shared" si="79"/>
        <v>CL.IC.IV.080514.01</v>
      </c>
      <c r="R789" t="s">
        <v>9277</v>
      </c>
    </row>
    <row r="790" spans="1:18" ht="15">
      <c r="A790" t="s">
        <v>5190</v>
      </c>
      <c r="B790" s="25"/>
      <c r="C790" s="22" t="s">
        <v>10093</v>
      </c>
      <c r="D790" s="25"/>
      <c r="E790" s="22" t="s">
        <v>7071</v>
      </c>
      <c r="F790" t="s">
        <v>5286</v>
      </c>
      <c r="G790" t="s">
        <v>2971</v>
      </c>
      <c r="H790" s="22" t="s">
        <v>6135</v>
      </c>
      <c r="I790" t="s">
        <v>930</v>
      </c>
      <c r="J790" s="11" t="str">
        <f t="shared" si="75"/>
        <v>IC.IV.080515</v>
      </c>
      <c r="K790" s="2" t="s">
        <v>11324</v>
      </c>
      <c r="L790" t="str">
        <f t="shared" si="76"/>
        <v>Other: specify</v>
      </c>
      <c r="M790" s="12" t="str">
        <f t="shared" si="77"/>
        <v>PI.IC.IV.080515.01</v>
      </c>
      <c r="N790" s="12"/>
      <c r="O790" s="12" t="str">
        <f t="shared" si="78"/>
        <v>PH.IC.IV.080515.01</v>
      </c>
      <c r="Q790" s="12" t="str">
        <f t="shared" si="79"/>
        <v>CL.IC.IV.080515.01</v>
      </c>
      <c r="R790" t="s">
        <v>9277</v>
      </c>
    </row>
    <row r="791" spans="1:18" ht="15">
      <c r="A791" t="s">
        <v>5190</v>
      </c>
      <c r="B791" s="25"/>
      <c r="C791" s="22" t="s">
        <v>10093</v>
      </c>
      <c r="D791" s="25" t="s">
        <v>4999</v>
      </c>
      <c r="E791" s="22" t="s">
        <v>6888</v>
      </c>
      <c r="F791" t="s">
        <v>5287</v>
      </c>
      <c r="G791" t="s">
        <v>5001</v>
      </c>
      <c r="H791" s="22" t="s">
        <v>1396</v>
      </c>
      <c r="I791" t="s">
        <v>5002</v>
      </c>
      <c r="J791" s="11" t="str">
        <f t="shared" si="75"/>
        <v>IC.IV.080601</v>
      </c>
      <c r="K791" s="2" t="s">
        <v>11324</v>
      </c>
      <c r="L791" t="str">
        <f t="shared" si="76"/>
        <v>Single lumen</v>
      </c>
      <c r="M791" s="12" t="str">
        <f t="shared" si="77"/>
        <v>PI.IC.IV.080601.01</v>
      </c>
      <c r="N791" s="12"/>
      <c r="O791" s="12" t="str">
        <f t="shared" si="78"/>
        <v>PH.IC.IV.080601.01</v>
      </c>
      <c r="Q791" s="12" t="str">
        <f t="shared" si="79"/>
        <v>CL.IC.IV.080601.01</v>
      </c>
    </row>
    <row r="792" spans="1:18" ht="15">
      <c r="A792" t="s">
        <v>5190</v>
      </c>
      <c r="B792" s="25"/>
      <c r="C792" s="22" t="s">
        <v>10093</v>
      </c>
      <c r="D792" s="25"/>
      <c r="E792" s="22" t="s">
        <v>6888</v>
      </c>
      <c r="F792" t="s">
        <v>5287</v>
      </c>
      <c r="G792" t="s">
        <v>5003</v>
      </c>
      <c r="H792" s="22" t="s">
        <v>1398</v>
      </c>
      <c r="I792" t="s">
        <v>5004</v>
      </c>
      <c r="J792" s="11" t="str">
        <f t="shared" si="75"/>
        <v>IC.IV.080602</v>
      </c>
      <c r="K792" s="2" t="s">
        <v>11324</v>
      </c>
      <c r="L792" t="str">
        <f t="shared" si="76"/>
        <v>Double lumen</v>
      </c>
      <c r="M792" s="12" t="str">
        <f t="shared" si="77"/>
        <v>PI.IC.IV.080602.01</v>
      </c>
      <c r="N792" s="12"/>
      <c r="O792" s="12" t="str">
        <f t="shared" si="78"/>
        <v>PH.IC.IV.080602.01</v>
      </c>
      <c r="Q792" s="12" t="str">
        <f t="shared" si="79"/>
        <v>CL.IC.IV.080602.01</v>
      </c>
    </row>
    <row r="793" spans="1:18" ht="15">
      <c r="A793" t="s">
        <v>5190</v>
      </c>
      <c r="B793" s="25"/>
      <c r="C793" s="22" t="s">
        <v>10093</v>
      </c>
      <c r="D793" s="25"/>
      <c r="E793" s="22" t="s">
        <v>6888</v>
      </c>
      <c r="F793" t="s">
        <v>5287</v>
      </c>
      <c r="G793" t="s">
        <v>5005</v>
      </c>
      <c r="H793" s="22" t="s">
        <v>946</v>
      </c>
      <c r="I793" t="s">
        <v>5006</v>
      </c>
      <c r="J793" s="11" t="str">
        <f t="shared" si="75"/>
        <v>IC.IV.080603</v>
      </c>
      <c r="K793" s="2" t="s">
        <v>11324</v>
      </c>
      <c r="L793" t="str">
        <f t="shared" si="76"/>
        <v>Triple lumen</v>
      </c>
      <c r="M793" s="12" t="str">
        <f t="shared" si="77"/>
        <v>PI.IC.IV.080603.01</v>
      </c>
      <c r="N793" s="12"/>
      <c r="O793" s="12" t="str">
        <f t="shared" si="78"/>
        <v>PH.IC.IV.080603.01</v>
      </c>
      <c r="Q793" s="12" t="str">
        <f t="shared" si="79"/>
        <v>CL.IC.IV.080603.01</v>
      </c>
      <c r="R793" t="s">
        <v>9277</v>
      </c>
    </row>
    <row r="794" spans="1:18" ht="15">
      <c r="A794" t="s">
        <v>5190</v>
      </c>
      <c r="B794" s="25"/>
      <c r="C794" s="22" t="s">
        <v>10093</v>
      </c>
      <c r="D794" s="25"/>
      <c r="E794" s="22" t="s">
        <v>6888</v>
      </c>
      <c r="F794" t="s">
        <v>5287</v>
      </c>
      <c r="G794" t="s">
        <v>5007</v>
      </c>
      <c r="H794" s="22" t="s">
        <v>948</v>
      </c>
      <c r="I794" t="s">
        <v>5008</v>
      </c>
      <c r="J794" s="11" t="str">
        <f t="shared" si="75"/>
        <v>IC.IV.080604</v>
      </c>
      <c r="K794" s="2" t="s">
        <v>11324</v>
      </c>
      <c r="L794" t="str">
        <f t="shared" si="76"/>
        <v>Four lumen</v>
      </c>
      <c r="M794" s="12" t="str">
        <f t="shared" si="77"/>
        <v>PI.IC.IV.080604.01</v>
      </c>
      <c r="N794" s="12"/>
      <c r="O794" s="12" t="str">
        <f t="shared" si="78"/>
        <v>PH.IC.IV.080604.01</v>
      </c>
      <c r="Q794" s="12" t="str">
        <f t="shared" si="79"/>
        <v>CL.IC.IV.080604.01</v>
      </c>
      <c r="R794" t="s">
        <v>9277</v>
      </c>
    </row>
    <row r="795" spans="1:18" ht="15">
      <c r="A795" t="s">
        <v>5190</v>
      </c>
      <c r="B795" s="25"/>
      <c r="C795" s="22" t="s">
        <v>10093</v>
      </c>
      <c r="D795" s="25"/>
      <c r="E795" s="22" t="s">
        <v>6888</v>
      </c>
      <c r="F795" t="s">
        <v>5287</v>
      </c>
      <c r="G795" t="s">
        <v>5009</v>
      </c>
      <c r="H795" s="22" t="s">
        <v>7071</v>
      </c>
      <c r="I795" t="s">
        <v>5010</v>
      </c>
      <c r="J795" s="11" t="str">
        <f t="shared" si="75"/>
        <v>IC.IV.080605</v>
      </c>
      <c r="K795" s="2" t="s">
        <v>11324</v>
      </c>
      <c r="L795" t="str">
        <f t="shared" si="76"/>
        <v>Five lumen</v>
      </c>
      <c r="M795" s="12" t="str">
        <f t="shared" si="77"/>
        <v>PI.IC.IV.080605.01</v>
      </c>
      <c r="N795" s="12"/>
      <c r="O795" s="12" t="str">
        <f t="shared" si="78"/>
        <v>PH.IC.IV.080605.01</v>
      </c>
      <c r="Q795" s="12" t="str">
        <f t="shared" si="79"/>
        <v>CL.IC.IV.080605.01</v>
      </c>
      <c r="R795" t="s">
        <v>9277</v>
      </c>
    </row>
    <row r="796" spans="1:18" ht="15">
      <c r="A796" t="s">
        <v>5190</v>
      </c>
      <c r="B796" s="25"/>
      <c r="C796" s="22" t="s">
        <v>10093</v>
      </c>
      <c r="D796" s="25" t="s">
        <v>5288</v>
      </c>
      <c r="E796" s="22" t="s">
        <v>7284</v>
      </c>
      <c r="F796" t="s">
        <v>5289</v>
      </c>
      <c r="G796" t="s">
        <v>4991</v>
      </c>
      <c r="H796" s="22" t="s">
        <v>1396</v>
      </c>
      <c r="I796" t="s">
        <v>5290</v>
      </c>
      <c r="J796" s="11" t="str">
        <f t="shared" si="75"/>
        <v>IC.IV.080701</v>
      </c>
      <c r="K796" s="2" t="s">
        <v>11324</v>
      </c>
      <c r="L796" t="str">
        <f t="shared" si="76"/>
        <v>Length-cm on insert(free text)</v>
      </c>
      <c r="M796" s="12" t="str">
        <f t="shared" si="77"/>
        <v>PI.IC.IV.080701.01</v>
      </c>
      <c r="N796" s="12"/>
      <c r="O796" s="12" t="str">
        <f t="shared" si="78"/>
        <v>PH.IC.IV.080701.01</v>
      </c>
      <c r="Q796" s="12" t="str">
        <f t="shared" si="79"/>
        <v>CL.IC.IV.080701.01</v>
      </c>
    </row>
    <row r="797" spans="1:18" ht="15">
      <c r="A797" t="s">
        <v>5190</v>
      </c>
      <c r="B797" s="25"/>
      <c r="C797" s="22" t="s">
        <v>10093</v>
      </c>
      <c r="D797" s="25" t="s">
        <v>5291</v>
      </c>
      <c r="E797" s="22" t="s">
        <v>10093</v>
      </c>
      <c r="F797" t="s">
        <v>5289</v>
      </c>
      <c r="G797" t="s">
        <v>5387</v>
      </c>
      <c r="H797" s="22" t="s">
        <v>1396</v>
      </c>
      <c r="I797" t="s">
        <v>5387</v>
      </c>
      <c r="J797" s="11" t="str">
        <f t="shared" si="75"/>
        <v>IC.IV.080801</v>
      </c>
      <c r="K797" s="2" t="s">
        <v>11324</v>
      </c>
      <c r="L797" t="str">
        <f t="shared" si="76"/>
        <v>0 cm</v>
      </c>
      <c r="M797" s="12" t="str">
        <f t="shared" si="77"/>
        <v>PI.IC.IV.080801.01</v>
      </c>
      <c r="N797" s="12"/>
      <c r="O797" s="12" t="str">
        <f t="shared" si="78"/>
        <v>PH.IC.IV.080801.01</v>
      </c>
      <c r="Q797" s="12" t="str">
        <f t="shared" si="79"/>
        <v>CL.IC.IV.080801.01</v>
      </c>
    </row>
    <row r="798" spans="1:18" ht="15">
      <c r="A798" t="s">
        <v>5190</v>
      </c>
      <c r="B798" s="25"/>
      <c r="C798" s="22" t="s">
        <v>10093</v>
      </c>
      <c r="D798" s="25"/>
      <c r="E798" s="22" t="s">
        <v>10093</v>
      </c>
      <c r="F798" t="s">
        <v>5289</v>
      </c>
      <c r="G798" t="s">
        <v>5388</v>
      </c>
      <c r="H798" s="22" t="s">
        <v>1398</v>
      </c>
      <c r="I798" t="s">
        <v>5388</v>
      </c>
      <c r="J798" s="11" t="str">
        <f t="shared" si="75"/>
        <v>IC.IV.080802</v>
      </c>
      <c r="K798" s="2" t="s">
        <v>11324</v>
      </c>
      <c r="L798" t="str">
        <f t="shared" si="76"/>
        <v>1 cm</v>
      </c>
      <c r="M798" s="12" t="str">
        <f t="shared" si="77"/>
        <v>PI.IC.IV.080802.01</v>
      </c>
      <c r="N798" s="12"/>
      <c r="O798" s="12" t="str">
        <f t="shared" si="78"/>
        <v>PH.IC.IV.080802.01</v>
      </c>
      <c r="Q798" s="12" t="str">
        <f t="shared" si="79"/>
        <v>CL.IC.IV.080802.01</v>
      </c>
    </row>
    <row r="799" spans="1:18" ht="15">
      <c r="A799" t="s">
        <v>5190</v>
      </c>
      <c r="B799" s="25"/>
      <c r="C799" s="22" t="s">
        <v>10093</v>
      </c>
      <c r="D799" s="25"/>
      <c r="E799" s="22" t="s">
        <v>10093</v>
      </c>
      <c r="F799" t="s">
        <v>5289</v>
      </c>
      <c r="G799" t="s">
        <v>5389</v>
      </c>
      <c r="H799" s="22" t="s">
        <v>9640</v>
      </c>
      <c r="I799" t="s">
        <v>5389</v>
      </c>
      <c r="J799" s="11" t="str">
        <f t="shared" si="75"/>
        <v>IC.IV.080803</v>
      </c>
      <c r="K799" s="2" t="s">
        <v>11324</v>
      </c>
      <c r="L799" t="str">
        <f t="shared" si="76"/>
        <v>2 cm</v>
      </c>
      <c r="M799" s="12" t="str">
        <f t="shared" si="77"/>
        <v>PI.IC.IV.080803.01</v>
      </c>
      <c r="N799" s="12"/>
      <c r="O799" s="12" t="str">
        <f t="shared" si="78"/>
        <v>PH.IC.IV.080803.01</v>
      </c>
      <c r="Q799" s="12" t="str">
        <f t="shared" si="79"/>
        <v>CL.IC.IV.080803.01</v>
      </c>
      <c r="R799" t="s">
        <v>9277</v>
      </c>
    </row>
    <row r="800" spans="1:18" ht="15">
      <c r="A800" t="s">
        <v>5190</v>
      </c>
      <c r="B800" s="25"/>
      <c r="C800" s="22" t="s">
        <v>10093</v>
      </c>
      <c r="D800" s="25"/>
      <c r="E800" s="22" t="s">
        <v>10093</v>
      </c>
      <c r="F800" t="s">
        <v>5289</v>
      </c>
      <c r="G800" t="s">
        <v>5390</v>
      </c>
      <c r="H800" s="22" t="s">
        <v>7070</v>
      </c>
      <c r="I800" t="s">
        <v>5390</v>
      </c>
      <c r="J800" s="11" t="str">
        <f t="shared" si="75"/>
        <v>IC.IV.080804</v>
      </c>
      <c r="K800" s="2" t="s">
        <v>11324</v>
      </c>
      <c r="L800" t="str">
        <f t="shared" si="76"/>
        <v>3 cm</v>
      </c>
      <c r="M800" s="12" t="str">
        <f t="shared" si="77"/>
        <v>PI.IC.IV.080804.01</v>
      </c>
      <c r="N800" s="12"/>
      <c r="O800" s="12" t="str">
        <f t="shared" si="78"/>
        <v>PH.IC.IV.080804.01</v>
      </c>
      <c r="Q800" s="12" t="str">
        <f t="shared" si="79"/>
        <v>CL.IC.IV.080804.01</v>
      </c>
      <c r="R800" t="s">
        <v>9277</v>
      </c>
    </row>
    <row r="801" spans="1:19" ht="15">
      <c r="A801" t="s">
        <v>5190</v>
      </c>
      <c r="B801" s="25"/>
      <c r="C801" s="22" t="s">
        <v>10093</v>
      </c>
      <c r="D801" s="25"/>
      <c r="E801" s="22" t="s">
        <v>10093</v>
      </c>
      <c r="F801" t="s">
        <v>5289</v>
      </c>
      <c r="G801" t="s">
        <v>4992</v>
      </c>
      <c r="H801" s="22" t="s">
        <v>7071</v>
      </c>
      <c r="I801" t="s">
        <v>4992</v>
      </c>
      <c r="J801" s="11" t="str">
        <f t="shared" si="75"/>
        <v>IC.IV.080805</v>
      </c>
      <c r="K801" s="2" t="s">
        <v>11324</v>
      </c>
      <c r="L801" t="str">
        <f t="shared" si="76"/>
        <v>4 cm</v>
      </c>
      <c r="M801" s="12" t="str">
        <f t="shared" si="77"/>
        <v>PI.IC.IV.080805.01</v>
      </c>
      <c r="N801" s="12"/>
      <c r="O801" s="12" t="str">
        <f t="shared" si="78"/>
        <v>PH.IC.IV.080805.01</v>
      </c>
      <c r="Q801" s="12" t="str">
        <f t="shared" si="79"/>
        <v>CL.IC.IV.080805.01</v>
      </c>
      <c r="R801" t="s">
        <v>9277</v>
      </c>
    </row>
    <row r="802" spans="1:19" ht="15">
      <c r="A802" t="s">
        <v>5190</v>
      </c>
      <c r="B802" s="25"/>
      <c r="C802" s="22" t="s">
        <v>10093</v>
      </c>
      <c r="D802" s="25" t="s">
        <v>11134</v>
      </c>
      <c r="E802" s="22" t="s">
        <v>10093</v>
      </c>
      <c r="F802" t="s">
        <v>5289</v>
      </c>
      <c r="G802" t="s">
        <v>5392</v>
      </c>
      <c r="H802" s="22" t="s">
        <v>6888</v>
      </c>
      <c r="I802" t="s">
        <v>5392</v>
      </c>
      <c r="J802" s="11" t="str">
        <f t="shared" si="75"/>
        <v>IC.IV.080806</v>
      </c>
      <c r="K802" s="2" t="s">
        <v>11324</v>
      </c>
      <c r="L802" t="str">
        <f t="shared" si="76"/>
        <v>5 cm</v>
      </c>
      <c r="M802" s="12" t="str">
        <f t="shared" si="77"/>
        <v>PI.IC.IV.080806.01</v>
      </c>
      <c r="N802" s="12"/>
      <c r="O802" s="12" t="str">
        <f t="shared" si="78"/>
        <v>PH.IC.IV.080806.01</v>
      </c>
      <c r="Q802" s="12" t="str">
        <f t="shared" si="79"/>
        <v>CL.IC.IV.080806.01</v>
      </c>
      <c r="R802" t="s">
        <v>9277</v>
      </c>
    </row>
    <row r="803" spans="1:19" ht="15">
      <c r="A803" t="s">
        <v>5190</v>
      </c>
      <c r="B803" s="25"/>
      <c r="C803" s="22" t="s">
        <v>10093</v>
      </c>
      <c r="D803" s="25"/>
      <c r="E803" s="22" t="s">
        <v>10093</v>
      </c>
      <c r="F803" t="s">
        <v>5289</v>
      </c>
      <c r="G803" t="s">
        <v>5393</v>
      </c>
      <c r="H803" s="22" t="s">
        <v>7284</v>
      </c>
      <c r="I803" t="s">
        <v>5393</v>
      </c>
      <c r="J803" s="11" t="str">
        <f t="shared" ref="J803:J868" si="80">CONCATENATE("IC.IV.",C803,E803,H803)</f>
        <v>IC.IV.080807</v>
      </c>
      <c r="K803" s="2" t="s">
        <v>11324</v>
      </c>
      <c r="L803" t="str">
        <f t="shared" ref="L803:L868" si="81">G803</f>
        <v>6 cm</v>
      </c>
      <c r="M803" s="12" t="str">
        <f t="shared" ref="M803:M868" si="82">CONCATENATE("PI.",J803,".",K803)</f>
        <v>PI.IC.IV.080807.01</v>
      </c>
      <c r="N803" s="12"/>
      <c r="O803" s="12" t="str">
        <f t="shared" ref="O803:O868" si="83">CONCATENATE("PH.",J803,".",K803)</f>
        <v>PH.IC.IV.080807.01</v>
      </c>
      <c r="Q803" s="12" t="str">
        <f t="shared" ref="Q803:Q868" si="84">CONCATENATE("CL.",J803,".",K803)</f>
        <v>CL.IC.IV.080807.01</v>
      </c>
      <c r="R803" t="s">
        <v>9277</v>
      </c>
    </row>
    <row r="804" spans="1:19" ht="15">
      <c r="A804" t="s">
        <v>5190</v>
      </c>
      <c r="B804" s="25"/>
      <c r="C804" s="22" t="s">
        <v>10093</v>
      </c>
      <c r="D804" s="25"/>
      <c r="E804" s="22" t="s">
        <v>10093</v>
      </c>
      <c r="F804" t="s">
        <v>5289</v>
      </c>
      <c r="G804" t="s">
        <v>5394</v>
      </c>
      <c r="H804" s="22" t="s">
        <v>10093</v>
      </c>
      <c r="I804" t="s">
        <v>5395</v>
      </c>
      <c r="J804" s="11" t="str">
        <f t="shared" si="80"/>
        <v>IC.IV.080808</v>
      </c>
      <c r="K804" s="2" t="s">
        <v>11324</v>
      </c>
      <c r="L804" t="str">
        <f t="shared" si="81"/>
        <v>PICC cm on d/c (free text)</v>
      </c>
      <c r="M804" s="12" t="str">
        <f t="shared" si="82"/>
        <v>PI.IC.IV.080808.01</v>
      </c>
      <c r="N804" s="12"/>
      <c r="O804" s="12" t="str">
        <f t="shared" si="83"/>
        <v>PH.IC.IV.080808.01</v>
      </c>
      <c r="Q804" s="12" t="str">
        <f t="shared" si="84"/>
        <v>CL.IC.IV.080808.01</v>
      </c>
      <c r="R804" t="s">
        <v>9277</v>
      </c>
    </row>
    <row r="805" spans="1:19" ht="15">
      <c r="A805" t="s">
        <v>5190</v>
      </c>
      <c r="B805" s="25"/>
      <c r="C805" s="22" t="s">
        <v>10093</v>
      </c>
      <c r="D805" s="25"/>
      <c r="E805" s="22" t="s">
        <v>10093</v>
      </c>
      <c r="F805" t="s">
        <v>5289</v>
      </c>
      <c r="G805" t="s">
        <v>5396</v>
      </c>
      <c r="H805" s="22" t="s">
        <v>10095</v>
      </c>
      <c r="I805" t="s">
        <v>5245</v>
      </c>
      <c r="J805" s="11" t="str">
        <f t="shared" si="80"/>
        <v>IC.IV.080809</v>
      </c>
      <c r="K805" s="2" t="s">
        <v>11324</v>
      </c>
      <c r="L805" t="str">
        <f t="shared" si="81"/>
        <v>Line CMs outside body</v>
      </c>
      <c r="M805" s="12" t="str">
        <f t="shared" si="82"/>
        <v>PI.IC.IV.080809.01</v>
      </c>
      <c r="N805" s="12"/>
      <c r="O805" s="12" t="str">
        <f t="shared" si="83"/>
        <v>PH.IC.IV.080809.01</v>
      </c>
      <c r="Q805" s="12" t="str">
        <f t="shared" si="84"/>
        <v>CL.IC.IV.080809.01</v>
      </c>
      <c r="R805" t="s">
        <v>9277</v>
      </c>
      <c r="S805">
        <v>823</v>
      </c>
    </row>
    <row r="806" spans="1:19" ht="15">
      <c r="A806" t="s">
        <v>5190</v>
      </c>
      <c r="B806" s="25"/>
      <c r="C806" s="22" t="s">
        <v>10093</v>
      </c>
      <c r="D806" s="25" t="s">
        <v>5246</v>
      </c>
      <c r="E806" s="22" t="s">
        <v>10095</v>
      </c>
      <c r="F806" t="s">
        <v>5292</v>
      </c>
      <c r="G806" t="s">
        <v>4973</v>
      </c>
      <c r="H806" s="22" t="s">
        <v>1396</v>
      </c>
      <c r="I806" t="s">
        <v>3717</v>
      </c>
      <c r="J806" s="11" t="str">
        <f t="shared" si="80"/>
        <v>IC.IV.080901</v>
      </c>
      <c r="K806" s="2" t="s">
        <v>11324</v>
      </c>
      <c r="L806" t="str">
        <f t="shared" si="81"/>
        <v>Transducer leveled</v>
      </c>
      <c r="M806" s="12" t="str">
        <f t="shared" si="82"/>
        <v>PI.IC.IV.080901.01</v>
      </c>
      <c r="N806" s="12"/>
      <c r="O806" s="12" t="str">
        <f t="shared" si="83"/>
        <v>PH.IC.IV.080901.01</v>
      </c>
      <c r="Q806" s="12" t="str">
        <f t="shared" si="84"/>
        <v>CL.IC.IV.080901.01</v>
      </c>
    </row>
    <row r="807" spans="1:19" ht="15">
      <c r="A807" t="s">
        <v>5190</v>
      </c>
      <c r="B807" s="25"/>
      <c r="C807" s="22" t="s">
        <v>10093</v>
      </c>
      <c r="D807" s="25" t="s">
        <v>11134</v>
      </c>
      <c r="E807" s="22" t="s">
        <v>10095</v>
      </c>
      <c r="F807" t="s">
        <v>5292</v>
      </c>
      <c r="G807" t="s">
        <v>4974</v>
      </c>
      <c r="H807" s="22" t="s">
        <v>1398</v>
      </c>
      <c r="I807" t="s">
        <v>4975</v>
      </c>
      <c r="J807" s="11" t="str">
        <f t="shared" si="80"/>
        <v>IC.IV.080902</v>
      </c>
      <c r="K807" s="2" t="s">
        <v>11324</v>
      </c>
      <c r="L807" t="str">
        <f t="shared" si="81"/>
        <v>Line zeroed</v>
      </c>
      <c r="M807" s="12" t="str">
        <f t="shared" si="82"/>
        <v>PI.IC.IV.080902.01</v>
      </c>
      <c r="N807" s="12"/>
      <c r="O807" s="12" t="str">
        <f t="shared" si="83"/>
        <v>PH.IC.IV.080902.01</v>
      </c>
      <c r="Q807" s="12" t="str">
        <f t="shared" si="84"/>
        <v>CL.IC.IV.080902.01</v>
      </c>
    </row>
    <row r="808" spans="1:19" ht="15">
      <c r="A808" t="s">
        <v>5190</v>
      </c>
      <c r="B808" s="25"/>
      <c r="C808" s="22" t="s">
        <v>10093</v>
      </c>
      <c r="D808" s="25" t="s">
        <v>5293</v>
      </c>
      <c r="E808" s="22" t="s">
        <v>10905</v>
      </c>
      <c r="F808" t="s">
        <v>5294</v>
      </c>
      <c r="G808" t="s">
        <v>4843</v>
      </c>
      <c r="H808" s="22" t="s">
        <v>1396</v>
      </c>
      <c r="I808" t="s">
        <v>4844</v>
      </c>
      <c r="J808" s="11" t="str">
        <f t="shared" si="80"/>
        <v>IC.IV.081001</v>
      </c>
      <c r="K808" s="2" t="s">
        <v>1192</v>
      </c>
      <c r="L808" t="str">
        <f t="shared" si="81"/>
        <v>Vasopressor drips</v>
      </c>
      <c r="M808" s="12" t="str">
        <f t="shared" si="82"/>
        <v>PI.IC.IV.081001.01</v>
      </c>
      <c r="N808" s="12"/>
      <c r="O808" s="12" t="str">
        <f t="shared" si="83"/>
        <v>PH.IC.IV.081001.01</v>
      </c>
      <c r="Q808" s="12" t="str">
        <f t="shared" si="84"/>
        <v>CL.IC.IV.081001.01</v>
      </c>
    </row>
    <row r="809" spans="1:19" ht="15">
      <c r="A809" t="s">
        <v>5190</v>
      </c>
      <c r="B809" s="25"/>
      <c r="C809" s="22" t="s">
        <v>10093</v>
      </c>
      <c r="D809" s="25"/>
      <c r="E809" s="22" t="s">
        <v>10905</v>
      </c>
      <c r="F809" t="s">
        <v>5294</v>
      </c>
      <c r="G809" t="s">
        <v>5249</v>
      </c>
      <c r="H809" s="22" t="s">
        <v>1398</v>
      </c>
      <c r="I809" t="s">
        <v>4846</v>
      </c>
      <c r="J809" s="11" t="str">
        <f t="shared" si="80"/>
        <v>IC.IV.081002</v>
      </c>
      <c r="K809" s="2" t="s">
        <v>1192</v>
      </c>
      <c r="L809" t="str">
        <f t="shared" si="81"/>
        <v>Postoperative</v>
      </c>
      <c r="M809" s="12" t="str">
        <f t="shared" si="82"/>
        <v>PI.IC.IV.081002.01</v>
      </c>
      <c r="N809" s="12"/>
      <c r="O809" s="12" t="str">
        <f t="shared" si="83"/>
        <v>PH.IC.IV.081002.01</v>
      </c>
      <c r="Q809" s="12" t="str">
        <f t="shared" si="84"/>
        <v>CL.IC.IV.081002.01</v>
      </c>
    </row>
    <row r="810" spans="1:19" ht="15">
      <c r="A810" t="s">
        <v>5190</v>
      </c>
      <c r="B810" s="25"/>
      <c r="C810" s="22" t="s">
        <v>10093</v>
      </c>
      <c r="D810" s="25"/>
      <c r="E810" s="22" t="s">
        <v>10905</v>
      </c>
      <c r="F810" t="s">
        <v>5294</v>
      </c>
      <c r="G810" t="s">
        <v>5251</v>
      </c>
      <c r="H810" s="22" t="s">
        <v>1202</v>
      </c>
      <c r="I810" t="s">
        <v>5403</v>
      </c>
      <c r="J810" s="11" t="str">
        <f t="shared" si="80"/>
        <v>IC.IV.081003</v>
      </c>
      <c r="K810" s="2" t="s">
        <v>1192</v>
      </c>
      <c r="L810" t="str">
        <f t="shared" si="81"/>
        <v>Hemodynamic monitoring</v>
      </c>
      <c r="M810" s="12" t="str">
        <f t="shared" si="82"/>
        <v>PI.IC.IV.081003.01</v>
      </c>
      <c r="N810" s="12"/>
      <c r="O810" s="12" t="str">
        <f t="shared" si="83"/>
        <v>PH.IC.IV.081003.01</v>
      </c>
      <c r="Q810" s="12" t="str">
        <f t="shared" si="84"/>
        <v>CL.IC.IV.081003.01</v>
      </c>
      <c r="R810" t="s">
        <v>9277</v>
      </c>
    </row>
    <row r="811" spans="1:19" ht="15">
      <c r="A811" t="s">
        <v>5190</v>
      </c>
      <c r="B811" s="25"/>
      <c r="C811" s="22" t="s">
        <v>10093</v>
      </c>
      <c r="D811" s="25"/>
      <c r="E811" s="22" t="s">
        <v>10905</v>
      </c>
      <c r="F811" t="s">
        <v>5294</v>
      </c>
      <c r="G811" t="s">
        <v>5404</v>
      </c>
      <c r="H811" s="22" t="s">
        <v>948</v>
      </c>
      <c r="I811" t="s">
        <v>5405</v>
      </c>
      <c r="J811" s="11" t="str">
        <f t="shared" si="80"/>
        <v>IC.IV.081004</v>
      </c>
      <c r="K811" s="2" t="s">
        <v>11324</v>
      </c>
      <c r="L811" t="str">
        <f t="shared" si="81"/>
        <v>Poor venous access</v>
      </c>
      <c r="M811" s="12" t="str">
        <f t="shared" si="82"/>
        <v>PI.IC.IV.081004.01</v>
      </c>
      <c r="N811" s="12"/>
      <c r="O811" s="12" t="str">
        <f t="shared" si="83"/>
        <v>PH.IC.IV.081004.01</v>
      </c>
      <c r="Q811" s="12" t="str">
        <f t="shared" si="84"/>
        <v>CL.IC.IV.081004.01</v>
      </c>
      <c r="R811" t="s">
        <v>9277</v>
      </c>
    </row>
    <row r="812" spans="1:19" ht="15">
      <c r="A812" t="s">
        <v>5190</v>
      </c>
      <c r="B812" s="25"/>
      <c r="C812" s="22" t="s">
        <v>10093</v>
      </c>
      <c r="D812" s="25"/>
      <c r="E812" s="22" t="s">
        <v>10905</v>
      </c>
      <c r="F812" t="s">
        <v>5294</v>
      </c>
      <c r="G812" t="s">
        <v>5406</v>
      </c>
      <c r="H812" s="22" t="s">
        <v>7071</v>
      </c>
      <c r="I812" t="s">
        <v>3165</v>
      </c>
      <c r="J812" s="11" t="str">
        <f t="shared" si="80"/>
        <v>IC.IV.081005</v>
      </c>
      <c r="K812" s="2" t="s">
        <v>1192</v>
      </c>
      <c r="L812" t="str">
        <f t="shared" si="81"/>
        <v>Total parenteral nutrition</v>
      </c>
      <c r="M812" s="12" t="str">
        <f t="shared" si="82"/>
        <v>PI.IC.IV.081005.01</v>
      </c>
      <c r="N812" s="12"/>
      <c r="O812" s="12" t="str">
        <f t="shared" si="83"/>
        <v>PH.IC.IV.081005.01</v>
      </c>
      <c r="Q812" s="12" t="str">
        <f t="shared" si="84"/>
        <v>CL.IC.IV.081005.01</v>
      </c>
      <c r="R812" t="s">
        <v>1141</v>
      </c>
    </row>
    <row r="813" spans="1:19" ht="15">
      <c r="A813" t="s">
        <v>5190</v>
      </c>
      <c r="B813" s="25"/>
      <c r="C813" s="22" t="s">
        <v>10093</v>
      </c>
      <c r="D813" s="25" t="s">
        <v>945</v>
      </c>
      <c r="E813" s="22" t="s">
        <v>10905</v>
      </c>
      <c r="F813" t="s">
        <v>5294</v>
      </c>
      <c r="G813" t="s">
        <v>5407</v>
      </c>
      <c r="H813" s="22" t="s">
        <v>6888</v>
      </c>
      <c r="I813" t="s">
        <v>3704</v>
      </c>
      <c r="J813" s="11" t="str">
        <f t="shared" si="80"/>
        <v>IC.IV.081006</v>
      </c>
      <c r="K813" s="2" t="s">
        <v>11324</v>
      </c>
      <c r="L813" t="str">
        <f t="shared" si="81"/>
        <v>Large bore access needed</v>
      </c>
      <c r="M813" s="12" t="str">
        <f t="shared" si="82"/>
        <v>PI.IC.IV.081006.01</v>
      </c>
      <c r="N813" s="12"/>
      <c r="O813" s="12" t="str">
        <f t="shared" si="83"/>
        <v>PH.IC.IV.081006.01</v>
      </c>
      <c r="Q813" s="12" t="str">
        <f t="shared" si="84"/>
        <v>CL.IC.IV.081006.01</v>
      </c>
      <c r="R813" t="s">
        <v>1141</v>
      </c>
    </row>
    <row r="814" spans="1:19" ht="15">
      <c r="A814" t="s">
        <v>5190</v>
      </c>
      <c r="B814" s="25"/>
      <c r="C814" s="22" t="s">
        <v>10093</v>
      </c>
      <c r="D814" s="25"/>
      <c r="E814" s="22" t="s">
        <v>10905</v>
      </c>
      <c r="F814" t="s">
        <v>5294</v>
      </c>
      <c r="G814" t="s">
        <v>3744</v>
      </c>
      <c r="H814" s="22" t="s">
        <v>7284</v>
      </c>
      <c r="I814" t="s">
        <v>3744</v>
      </c>
      <c r="J814" s="11" t="str">
        <f t="shared" si="80"/>
        <v>IC.IV.081007</v>
      </c>
      <c r="K814" s="2" t="s">
        <v>11324</v>
      </c>
      <c r="L814" t="str">
        <f t="shared" si="81"/>
        <v>Dialysis</v>
      </c>
      <c r="M814" s="12" t="str">
        <f t="shared" si="82"/>
        <v>PI.IC.IV.081007.01</v>
      </c>
      <c r="N814" s="12"/>
      <c r="O814" s="12" t="str">
        <f t="shared" si="83"/>
        <v>PH.IC.IV.081007.01</v>
      </c>
      <c r="Q814" s="12" t="str">
        <f t="shared" si="84"/>
        <v>CL.IC.IV.081007.01</v>
      </c>
      <c r="R814" t="s">
        <v>9277</v>
      </c>
    </row>
    <row r="815" spans="1:19" ht="15">
      <c r="A815" t="s">
        <v>5190</v>
      </c>
      <c r="B815" s="25"/>
      <c r="C815" s="22" t="s">
        <v>10093</v>
      </c>
      <c r="D815" s="25"/>
      <c r="E815" s="22" t="s">
        <v>10905</v>
      </c>
      <c r="F815" t="s">
        <v>5294</v>
      </c>
      <c r="G815" t="s">
        <v>5408</v>
      </c>
      <c r="H815" s="22" t="s">
        <v>10093</v>
      </c>
      <c r="I815" t="s">
        <v>5409</v>
      </c>
      <c r="J815" s="11" t="str">
        <f t="shared" si="80"/>
        <v>IC.IV.081008</v>
      </c>
      <c r="K815" s="2" t="s">
        <v>11324</v>
      </c>
      <c r="L815" t="str">
        <f t="shared" si="81"/>
        <v>Chemotherapy</v>
      </c>
      <c r="M815" s="12" t="str">
        <f t="shared" si="82"/>
        <v>PI.IC.IV.081008.01</v>
      </c>
      <c r="N815" s="12"/>
      <c r="O815" s="12" t="str">
        <f t="shared" si="83"/>
        <v>PH.IC.IV.081008.01</v>
      </c>
      <c r="Q815" s="12" t="str">
        <f t="shared" si="84"/>
        <v>CL.IC.IV.081008.01</v>
      </c>
      <c r="R815" t="s">
        <v>9277</v>
      </c>
    </row>
    <row r="816" spans="1:19" ht="15">
      <c r="A816" t="s">
        <v>5190</v>
      </c>
      <c r="B816" s="25"/>
      <c r="C816" s="22" t="s">
        <v>10093</v>
      </c>
      <c r="D816" s="25"/>
      <c r="E816" s="22" t="s">
        <v>10905</v>
      </c>
      <c r="F816" t="s">
        <v>5294</v>
      </c>
      <c r="G816" t="s">
        <v>4842</v>
      </c>
      <c r="H816" s="22" t="s">
        <v>10095</v>
      </c>
      <c r="I816" t="s">
        <v>4842</v>
      </c>
      <c r="J816" s="11" t="str">
        <f t="shared" si="80"/>
        <v>IC.IV.081009</v>
      </c>
      <c r="K816" s="2" t="s">
        <v>11324</v>
      </c>
      <c r="L816" t="str">
        <f t="shared" si="81"/>
        <v>Labs</v>
      </c>
      <c r="M816" s="12" t="str">
        <f t="shared" si="82"/>
        <v>PI.IC.IV.081009.01</v>
      </c>
      <c r="N816" s="12"/>
      <c r="O816" s="12" t="str">
        <f t="shared" si="83"/>
        <v>PH.IC.IV.081009.01</v>
      </c>
      <c r="Q816" s="12" t="str">
        <f t="shared" si="84"/>
        <v>CL.IC.IV.081009.01</v>
      </c>
      <c r="R816" t="s">
        <v>9277</v>
      </c>
    </row>
    <row r="817" spans="1:19" ht="15">
      <c r="A817" t="s">
        <v>5190</v>
      </c>
      <c r="B817" s="25"/>
      <c r="C817" s="22" t="s">
        <v>10093</v>
      </c>
      <c r="D817" s="25"/>
      <c r="E817" s="22" t="s">
        <v>10905</v>
      </c>
      <c r="F817" t="s">
        <v>5294</v>
      </c>
      <c r="G817" t="s">
        <v>5410</v>
      </c>
      <c r="H817" s="22" t="s">
        <v>10905</v>
      </c>
      <c r="I817" t="s">
        <v>5411</v>
      </c>
      <c r="J817" s="11" t="str">
        <f t="shared" si="80"/>
        <v>IC.IV.081010</v>
      </c>
      <c r="K817" s="2" t="s">
        <v>11324</v>
      </c>
      <c r="L817" t="str">
        <f t="shared" si="81"/>
        <v>Vascular procedure</v>
      </c>
      <c r="M817" s="12" t="str">
        <f t="shared" si="82"/>
        <v>PI.IC.IV.081010.01</v>
      </c>
      <c r="N817" s="12"/>
      <c r="O817" s="12" t="str">
        <f t="shared" si="83"/>
        <v>PH.IC.IV.081010.01</v>
      </c>
      <c r="Q817" s="12" t="str">
        <f t="shared" si="84"/>
        <v>CL.IC.IV.081010.01</v>
      </c>
      <c r="R817" t="s">
        <v>9277</v>
      </c>
    </row>
    <row r="818" spans="1:19" ht="15">
      <c r="A818" t="s">
        <v>5190</v>
      </c>
      <c r="B818" s="25"/>
      <c r="C818" s="22" t="s">
        <v>10093</v>
      </c>
      <c r="D818" s="25" t="s">
        <v>11134</v>
      </c>
      <c r="E818" s="22" t="s">
        <v>10905</v>
      </c>
      <c r="F818" t="s">
        <v>5294</v>
      </c>
      <c r="G818" t="s">
        <v>2971</v>
      </c>
      <c r="H818" s="22" t="s">
        <v>8048</v>
      </c>
      <c r="I818" t="s">
        <v>930</v>
      </c>
      <c r="J818" s="11" t="str">
        <f t="shared" si="80"/>
        <v>IC.IV.081011</v>
      </c>
      <c r="K818" s="2" t="s">
        <v>11324</v>
      </c>
      <c r="L818" t="str">
        <f t="shared" si="81"/>
        <v>Other: specify</v>
      </c>
      <c r="M818" s="12" t="str">
        <f t="shared" si="82"/>
        <v>PI.IC.IV.081011.01</v>
      </c>
      <c r="N818" s="12"/>
      <c r="O818" s="12" t="str">
        <f t="shared" si="83"/>
        <v>PH.IC.IV.081011.01</v>
      </c>
      <c r="Q818" s="12" t="str">
        <f t="shared" si="84"/>
        <v>CL.IC.IV.081011.01</v>
      </c>
      <c r="R818" t="s">
        <v>9277</v>
      </c>
    </row>
    <row r="819" spans="1:19" ht="15">
      <c r="A819" t="s">
        <v>5190</v>
      </c>
      <c r="B819" s="25"/>
      <c r="C819" s="22" t="s">
        <v>10093</v>
      </c>
      <c r="D819" s="25" t="s">
        <v>5457</v>
      </c>
      <c r="E819" s="22" t="s">
        <v>8048</v>
      </c>
      <c r="F819" t="s">
        <v>5295</v>
      </c>
      <c r="G819" t="s">
        <v>5413</v>
      </c>
      <c r="H819" s="22" t="s">
        <v>1396</v>
      </c>
      <c r="I819" t="s">
        <v>2687</v>
      </c>
      <c r="J819" s="11" t="str">
        <f t="shared" si="80"/>
        <v>IC.IV.081101</v>
      </c>
      <c r="K819" s="2" t="s">
        <v>11324</v>
      </c>
      <c r="L819" t="str">
        <f t="shared" si="81"/>
        <v>No redness, pain, swelling</v>
      </c>
      <c r="M819" s="12" t="str">
        <f t="shared" si="82"/>
        <v>PI.IC.IV.081101.01</v>
      </c>
      <c r="N819" s="12"/>
      <c r="O819" s="12" t="str">
        <f t="shared" si="83"/>
        <v>PH.IC.IV.081101.01</v>
      </c>
      <c r="Q819" s="12" t="str">
        <f t="shared" si="84"/>
        <v>CL.IC.IV.081101.01</v>
      </c>
    </row>
    <row r="820" spans="1:19" ht="15">
      <c r="A820" t="s">
        <v>5190</v>
      </c>
      <c r="B820" s="25"/>
      <c r="C820" s="22" t="s">
        <v>10093</v>
      </c>
      <c r="D820" s="25"/>
      <c r="E820" s="22" t="s">
        <v>8048</v>
      </c>
      <c r="F820" t="s">
        <v>5295</v>
      </c>
      <c r="G820" t="s">
        <v>5153</v>
      </c>
      <c r="H820" s="22" t="s">
        <v>1398</v>
      </c>
      <c r="I820" t="s">
        <v>5091</v>
      </c>
      <c r="J820" s="11" t="str">
        <f t="shared" si="80"/>
        <v>IC.IV.081102</v>
      </c>
      <c r="K820" s="2" t="s">
        <v>11324</v>
      </c>
      <c r="L820" t="str">
        <f t="shared" si="81"/>
        <v>Dressing dry &amp; intact</v>
      </c>
      <c r="M820" s="12" t="str">
        <f t="shared" si="82"/>
        <v>PI.IC.IV.081102.01</v>
      </c>
      <c r="N820" s="12"/>
      <c r="O820" s="12" t="str">
        <f t="shared" si="83"/>
        <v>PH.IC.IV.081102.01</v>
      </c>
      <c r="Q820" s="12" t="str">
        <f t="shared" si="84"/>
        <v>CL.IC.IV.081102.01</v>
      </c>
    </row>
    <row r="821" spans="1:19" ht="15">
      <c r="A821" t="s">
        <v>5190</v>
      </c>
      <c r="B821" s="25"/>
      <c r="C821" s="22" t="s">
        <v>10093</v>
      </c>
      <c r="D821" s="23"/>
      <c r="E821" s="22" t="s">
        <v>8048</v>
      </c>
      <c r="F821" t="s">
        <v>5295</v>
      </c>
      <c r="G821" t="s">
        <v>5092</v>
      </c>
      <c r="H821" s="22" t="s">
        <v>946</v>
      </c>
      <c r="I821" t="s">
        <v>5093</v>
      </c>
      <c r="J821" s="11" t="str">
        <f t="shared" si="80"/>
        <v>IC.IV.081103</v>
      </c>
      <c r="K821" s="2" t="s">
        <v>11324</v>
      </c>
      <c r="L821" t="str">
        <f t="shared" si="81"/>
        <v>Non tender</v>
      </c>
      <c r="M821" s="12" t="str">
        <f t="shared" si="82"/>
        <v>PI.IC.IV.081103.01</v>
      </c>
      <c r="N821" s="12"/>
      <c r="O821" s="12" t="str">
        <f t="shared" si="83"/>
        <v>PH.IC.IV.081103.01</v>
      </c>
      <c r="Q821" s="12" t="str">
        <f t="shared" si="84"/>
        <v>CL.IC.IV.081103.01</v>
      </c>
      <c r="R821" t="s">
        <v>9277</v>
      </c>
    </row>
    <row r="822" spans="1:19" ht="15">
      <c r="A822" t="s">
        <v>5190</v>
      </c>
      <c r="B822" s="25"/>
      <c r="C822" s="22" t="s">
        <v>10093</v>
      </c>
      <c r="D822" s="25"/>
      <c r="E822" s="22" t="s">
        <v>8048</v>
      </c>
      <c r="F822" t="s">
        <v>5295</v>
      </c>
      <c r="G822" t="s">
        <v>1531</v>
      </c>
      <c r="H822" s="22" t="s">
        <v>948</v>
      </c>
      <c r="I822" t="s">
        <v>1531</v>
      </c>
      <c r="J822" s="11" t="str">
        <f t="shared" si="80"/>
        <v>IC.IV.081104</v>
      </c>
      <c r="K822" s="2" t="s">
        <v>11324</v>
      </c>
      <c r="L822" t="str">
        <f t="shared" si="81"/>
        <v>Erythema</v>
      </c>
      <c r="M822" s="12" t="str">
        <f t="shared" si="82"/>
        <v>PI.IC.IV.081104.01</v>
      </c>
      <c r="N822" s="12"/>
      <c r="O822" s="12" t="str">
        <f t="shared" si="83"/>
        <v>PH.IC.IV.081104.01</v>
      </c>
      <c r="Q822" s="12" t="str">
        <f t="shared" si="84"/>
        <v>CL.IC.IV.081104.01</v>
      </c>
      <c r="R822" t="s">
        <v>9277</v>
      </c>
      <c r="S822" t="s">
        <v>5086</v>
      </c>
    </row>
    <row r="823" spans="1:19" ht="15">
      <c r="A823" t="s">
        <v>5190</v>
      </c>
      <c r="B823" s="25"/>
      <c r="C823" s="22" t="s">
        <v>10093</v>
      </c>
      <c r="D823" s="25"/>
      <c r="E823" s="22" t="s">
        <v>8048</v>
      </c>
      <c r="F823" t="s">
        <v>5295</v>
      </c>
      <c r="G823" t="s">
        <v>5094</v>
      </c>
      <c r="H823" s="22" t="s">
        <v>7071</v>
      </c>
      <c r="I823" t="s">
        <v>5094</v>
      </c>
      <c r="J823" s="11" t="str">
        <f t="shared" si="80"/>
        <v>IC.IV.081105</v>
      </c>
      <c r="K823" s="2" t="s">
        <v>11324</v>
      </c>
      <c r="L823" t="str">
        <f t="shared" si="81"/>
        <v>Ecchymosis</v>
      </c>
      <c r="M823" s="12" t="str">
        <f t="shared" si="82"/>
        <v>PI.IC.IV.081105.01</v>
      </c>
      <c r="N823" s="12"/>
      <c r="O823" s="12" t="str">
        <f t="shared" si="83"/>
        <v>PH.IC.IV.081105.01</v>
      </c>
      <c r="Q823" s="12" t="str">
        <f t="shared" si="84"/>
        <v>CL.IC.IV.081105.01</v>
      </c>
      <c r="R823" t="s">
        <v>9277</v>
      </c>
      <c r="S823" t="s">
        <v>5086</v>
      </c>
    </row>
    <row r="824" spans="1:19" ht="15">
      <c r="A824" t="s">
        <v>5190</v>
      </c>
      <c r="C824" s="22" t="s">
        <v>10093</v>
      </c>
      <c r="D824" s="25"/>
      <c r="E824" s="22" t="s">
        <v>8048</v>
      </c>
      <c r="F824" t="s">
        <v>5295</v>
      </c>
      <c r="G824" t="s">
        <v>1539</v>
      </c>
      <c r="H824" s="22" t="s">
        <v>6888</v>
      </c>
      <c r="I824" t="s">
        <v>2346</v>
      </c>
      <c r="J824" s="11" t="str">
        <f t="shared" si="80"/>
        <v>IC.IV.081106</v>
      </c>
      <c r="K824" s="2" t="s">
        <v>11324</v>
      </c>
      <c r="L824" t="str">
        <f t="shared" si="81"/>
        <v>Tenderness</v>
      </c>
      <c r="M824" s="12" t="str">
        <f t="shared" si="82"/>
        <v>PI.IC.IV.081106.01</v>
      </c>
      <c r="N824" s="12"/>
      <c r="O824" s="12" t="str">
        <f t="shared" si="83"/>
        <v>PH.IC.IV.081106.01</v>
      </c>
      <c r="Q824" s="12" t="str">
        <f t="shared" si="84"/>
        <v>CL.IC.IV.081106.01</v>
      </c>
      <c r="R824" t="s">
        <v>9277</v>
      </c>
      <c r="S824" t="s">
        <v>5086</v>
      </c>
    </row>
    <row r="825" spans="1:19" ht="15">
      <c r="A825" t="s">
        <v>5190</v>
      </c>
      <c r="C825" s="22" t="s">
        <v>10093</v>
      </c>
      <c r="D825" s="25"/>
      <c r="E825" s="22" t="s">
        <v>8048</v>
      </c>
      <c r="F825" t="s">
        <v>5295</v>
      </c>
      <c r="G825" t="s">
        <v>1541</v>
      </c>
      <c r="H825" s="22" t="s">
        <v>7284</v>
      </c>
      <c r="I825" t="s">
        <v>1541</v>
      </c>
      <c r="J825" s="11" t="str">
        <f t="shared" si="80"/>
        <v>IC.IV.081107</v>
      </c>
      <c r="K825" s="2" t="s">
        <v>11324</v>
      </c>
      <c r="L825" t="str">
        <f t="shared" si="81"/>
        <v>Swelling</v>
      </c>
      <c r="M825" s="12" t="str">
        <f t="shared" si="82"/>
        <v>PI.IC.IV.081107.01</v>
      </c>
      <c r="N825" s="12"/>
      <c r="O825" s="12" t="str">
        <f t="shared" si="83"/>
        <v>PH.IC.IV.081107.01</v>
      </c>
      <c r="Q825" s="12" t="str">
        <f t="shared" si="84"/>
        <v>CL.IC.IV.081107.01</v>
      </c>
      <c r="R825" t="s">
        <v>9277</v>
      </c>
      <c r="S825" t="s">
        <v>5086</v>
      </c>
    </row>
    <row r="826" spans="1:19" ht="15">
      <c r="A826" t="s">
        <v>5190</v>
      </c>
      <c r="C826" s="22" t="s">
        <v>10093</v>
      </c>
      <c r="D826" s="25"/>
      <c r="E826" s="22" t="s">
        <v>8048</v>
      </c>
      <c r="F826" t="s">
        <v>5295</v>
      </c>
      <c r="G826" t="s">
        <v>1533</v>
      </c>
      <c r="H826" s="22" t="s">
        <v>10093</v>
      </c>
      <c r="I826" t="s">
        <v>1533</v>
      </c>
      <c r="J826" s="11" t="str">
        <f t="shared" si="80"/>
        <v>IC.IV.081108</v>
      </c>
      <c r="K826" s="2" t="s">
        <v>11324</v>
      </c>
      <c r="L826" t="str">
        <f t="shared" si="81"/>
        <v>Hematoma</v>
      </c>
      <c r="M826" s="12" t="str">
        <f t="shared" si="82"/>
        <v>PI.IC.IV.081108.01</v>
      </c>
      <c r="N826" s="12"/>
      <c r="O826" s="12" t="str">
        <f t="shared" si="83"/>
        <v>PH.IC.IV.081108.01</v>
      </c>
      <c r="Q826" s="12" t="str">
        <f t="shared" si="84"/>
        <v>CL.IC.IV.081108.01</v>
      </c>
      <c r="R826" t="s">
        <v>9277</v>
      </c>
      <c r="S826" t="s">
        <v>5086</v>
      </c>
    </row>
    <row r="827" spans="1:19" ht="15">
      <c r="A827" t="s">
        <v>5190</v>
      </c>
      <c r="C827" s="22" t="s">
        <v>10093</v>
      </c>
      <c r="D827" s="25"/>
      <c r="E827" s="22" t="s">
        <v>8048</v>
      </c>
      <c r="F827" t="s">
        <v>5295</v>
      </c>
      <c r="G827" t="s">
        <v>5238</v>
      </c>
      <c r="H827" s="22" t="s">
        <v>10095</v>
      </c>
      <c r="I827" t="s">
        <v>1635</v>
      </c>
      <c r="J827" s="11" t="str">
        <f t="shared" si="80"/>
        <v>IC.IV.081109</v>
      </c>
      <c r="K827" s="2" t="s">
        <v>11324</v>
      </c>
      <c r="L827" t="str">
        <f t="shared" si="81"/>
        <v>Serosanguineous discharge</v>
      </c>
      <c r="M827" s="12" t="str">
        <f t="shared" si="82"/>
        <v>PI.IC.IV.081109.01</v>
      </c>
      <c r="N827" s="12"/>
      <c r="O827" s="12" t="str">
        <f t="shared" si="83"/>
        <v>PH.IC.IV.081109.01</v>
      </c>
      <c r="Q827" s="12" t="str">
        <f t="shared" si="84"/>
        <v>CL.IC.IV.081109.01</v>
      </c>
      <c r="R827" t="s">
        <v>9277</v>
      </c>
      <c r="S827" t="s">
        <v>5086</v>
      </c>
    </row>
    <row r="828" spans="1:19" ht="15">
      <c r="A828" t="s">
        <v>5190</v>
      </c>
      <c r="C828" s="22" t="s">
        <v>10093</v>
      </c>
      <c r="D828" s="25"/>
      <c r="E828" s="22" t="s">
        <v>8048</v>
      </c>
      <c r="F828" t="s">
        <v>5295</v>
      </c>
      <c r="G828" t="s">
        <v>5239</v>
      </c>
      <c r="H828" s="22" t="s">
        <v>10905</v>
      </c>
      <c r="I828" t="s">
        <v>1637</v>
      </c>
      <c r="J828" s="11" t="str">
        <f t="shared" si="80"/>
        <v>IC.IV.081110</v>
      </c>
      <c r="K828" s="2" t="s">
        <v>11324</v>
      </c>
      <c r="L828" t="str">
        <f t="shared" si="81"/>
        <v>Serous discharge</v>
      </c>
      <c r="M828" s="12" t="str">
        <f t="shared" si="82"/>
        <v>PI.IC.IV.081110.01</v>
      </c>
      <c r="N828" s="12"/>
      <c r="O828" s="12" t="str">
        <f t="shared" si="83"/>
        <v>PH.IC.IV.081110.01</v>
      </c>
      <c r="Q828" s="12" t="str">
        <f t="shared" si="84"/>
        <v>CL.IC.IV.081110.01</v>
      </c>
      <c r="R828" t="s">
        <v>9277</v>
      </c>
      <c r="S828" t="s">
        <v>5086</v>
      </c>
    </row>
    <row r="829" spans="1:19" ht="15">
      <c r="A829" t="s">
        <v>5190</v>
      </c>
      <c r="C829" s="22" t="s">
        <v>10093</v>
      </c>
      <c r="D829" s="25"/>
      <c r="E829" s="22" t="s">
        <v>8048</v>
      </c>
      <c r="F829" t="s">
        <v>5295</v>
      </c>
      <c r="G829" t="s">
        <v>5240</v>
      </c>
      <c r="H829" s="22" t="s">
        <v>8048</v>
      </c>
      <c r="I829" t="s">
        <v>1643</v>
      </c>
      <c r="J829" s="11" t="str">
        <f t="shared" si="80"/>
        <v>IC.IV.081111</v>
      </c>
      <c r="K829" s="2" t="s">
        <v>11324</v>
      </c>
      <c r="L829" t="str">
        <f t="shared" si="81"/>
        <v>Purulent discharge</v>
      </c>
      <c r="M829" s="12" t="str">
        <f t="shared" si="82"/>
        <v>PI.IC.IV.081111.01</v>
      </c>
      <c r="N829" s="12"/>
      <c r="O829" s="12" t="str">
        <f t="shared" si="83"/>
        <v>PH.IC.IV.081111.01</v>
      </c>
      <c r="Q829" s="12" t="str">
        <f t="shared" si="84"/>
        <v>CL.IC.IV.081111.01</v>
      </c>
      <c r="R829" t="s">
        <v>9277</v>
      </c>
      <c r="S829" t="s">
        <v>5086</v>
      </c>
    </row>
    <row r="830" spans="1:19" ht="15">
      <c r="A830" t="s">
        <v>5190</v>
      </c>
      <c r="C830" s="22" t="s">
        <v>10093</v>
      </c>
      <c r="D830" s="25"/>
      <c r="E830" s="22" t="s">
        <v>8048</v>
      </c>
      <c r="F830" t="s">
        <v>5295</v>
      </c>
      <c r="G830" t="s">
        <v>5259</v>
      </c>
      <c r="H830" s="22" t="s">
        <v>11023</v>
      </c>
      <c r="I830" t="s">
        <v>5260</v>
      </c>
      <c r="J830" s="11" t="str">
        <f t="shared" si="80"/>
        <v>IC.IV.081112</v>
      </c>
      <c r="K830" s="2" t="s">
        <v>11324</v>
      </c>
      <c r="L830" t="str">
        <f t="shared" si="81"/>
        <v>Extravasation</v>
      </c>
      <c r="M830" s="12" t="str">
        <f t="shared" si="82"/>
        <v>PI.IC.IV.081112.01</v>
      </c>
      <c r="N830" s="12"/>
      <c r="O830" s="12" t="str">
        <f t="shared" si="83"/>
        <v>PH.IC.IV.081112.01</v>
      </c>
      <c r="Q830" s="12" t="str">
        <f t="shared" si="84"/>
        <v>CL.IC.IV.081112.01</v>
      </c>
      <c r="R830" t="s">
        <v>9277</v>
      </c>
      <c r="S830" t="s">
        <v>5086</v>
      </c>
    </row>
    <row r="831" spans="1:19" ht="15">
      <c r="A831" t="s">
        <v>5190</v>
      </c>
      <c r="C831" s="22" t="s">
        <v>10093</v>
      </c>
      <c r="D831" s="25"/>
      <c r="E831" s="22" t="s">
        <v>8048</v>
      </c>
      <c r="F831" t="s">
        <v>5295</v>
      </c>
      <c r="G831" t="s">
        <v>5241</v>
      </c>
      <c r="H831" s="22" t="s">
        <v>8201</v>
      </c>
      <c r="I831" t="s">
        <v>1224</v>
      </c>
      <c r="J831" s="11" t="str">
        <f t="shared" si="80"/>
        <v>IC.IV.081113</v>
      </c>
      <c r="K831" s="2" t="s">
        <v>11324</v>
      </c>
      <c r="L831" t="str">
        <f t="shared" si="81"/>
        <v>Unable to assess due to drsg</v>
      </c>
      <c r="M831" s="12" t="str">
        <f t="shared" si="82"/>
        <v>PI.IC.IV.081113.01</v>
      </c>
      <c r="N831" s="12"/>
      <c r="O831" s="12" t="str">
        <f t="shared" si="83"/>
        <v>PH.IC.IV.081113.01</v>
      </c>
      <c r="Q831" s="12" t="str">
        <f t="shared" si="84"/>
        <v>CL.IC.IV.081113.01</v>
      </c>
      <c r="R831" t="s">
        <v>9277</v>
      </c>
      <c r="S831" t="s">
        <v>5086</v>
      </c>
    </row>
    <row r="832" spans="1:19" ht="15">
      <c r="A832" t="s">
        <v>5190</v>
      </c>
      <c r="B832" s="25"/>
      <c r="C832" s="22" t="s">
        <v>10093</v>
      </c>
      <c r="D832" s="25"/>
      <c r="E832" s="22" t="s">
        <v>8048</v>
      </c>
      <c r="F832" t="s">
        <v>5295</v>
      </c>
      <c r="G832" t="s">
        <v>5261</v>
      </c>
      <c r="H832" s="22" t="s">
        <v>9621</v>
      </c>
      <c r="I832" t="s">
        <v>5262</v>
      </c>
      <c r="J832" s="11" t="str">
        <f t="shared" si="80"/>
        <v>IC.IV.081114</v>
      </c>
      <c r="K832" s="2" t="s">
        <v>11324</v>
      </c>
      <c r="L832" t="str">
        <f t="shared" si="81"/>
        <v>Crepitus at site</v>
      </c>
      <c r="M832" s="12" t="str">
        <f t="shared" si="82"/>
        <v>PI.IC.IV.081114.01</v>
      </c>
      <c r="N832" s="12"/>
      <c r="O832" s="12" t="str">
        <f t="shared" si="83"/>
        <v>PH.IC.IV.081114.01</v>
      </c>
      <c r="Q832" s="12" t="str">
        <f t="shared" si="84"/>
        <v>CL.IC.IV.081114.01</v>
      </c>
      <c r="R832" t="s">
        <v>9277</v>
      </c>
      <c r="S832">
        <v>824</v>
      </c>
    </row>
    <row r="833" spans="1:18" ht="15">
      <c r="A833" t="s">
        <v>5190</v>
      </c>
      <c r="C833" s="22" t="s">
        <v>10093</v>
      </c>
      <c r="D833" t="s">
        <v>5237</v>
      </c>
      <c r="E833" s="22" t="s">
        <v>8201</v>
      </c>
      <c r="F833" t="s">
        <v>5296</v>
      </c>
      <c r="G833" t="s">
        <v>5243</v>
      </c>
      <c r="H833" s="22" t="s">
        <v>1396</v>
      </c>
      <c r="I833" t="s">
        <v>1001</v>
      </c>
      <c r="J833" s="11" t="str">
        <f t="shared" si="80"/>
        <v>IC.IV.081301</v>
      </c>
      <c r="K833" s="2" t="s">
        <v>11324</v>
      </c>
      <c r="L833" t="str">
        <f t="shared" si="81"/>
        <v>None needed</v>
      </c>
      <c r="M833" s="12" t="str">
        <f t="shared" si="82"/>
        <v>PI.IC.IV.081301.01</v>
      </c>
      <c r="N833" s="12"/>
      <c r="O833" s="12" t="str">
        <f t="shared" si="83"/>
        <v>PH.IC.IV.081301.01</v>
      </c>
      <c r="Q833" s="12" t="str">
        <f t="shared" si="84"/>
        <v>CL.IC.IV.081301.01</v>
      </c>
    </row>
    <row r="834" spans="1:18" ht="15">
      <c r="A834" t="s">
        <v>5190</v>
      </c>
      <c r="C834" s="22" t="s">
        <v>10093</v>
      </c>
      <c r="E834" s="22" t="s">
        <v>8201</v>
      </c>
      <c r="F834" t="s">
        <v>5296</v>
      </c>
      <c r="G834" t="s">
        <v>5244</v>
      </c>
      <c r="H834" s="22" t="s">
        <v>1398</v>
      </c>
      <c r="I834" t="s">
        <v>1811</v>
      </c>
      <c r="J834" s="11" t="str">
        <f t="shared" si="80"/>
        <v>IC.IV.081302</v>
      </c>
      <c r="K834" s="2" t="s">
        <v>11324</v>
      </c>
      <c r="L834" t="str">
        <f t="shared" si="81"/>
        <v>Changed site</v>
      </c>
      <c r="M834" s="12" t="str">
        <f t="shared" si="82"/>
        <v>PI.IC.IV.081302.01</v>
      </c>
      <c r="N834" s="12"/>
      <c r="O834" s="12" t="str">
        <f t="shared" si="83"/>
        <v>PH.IC.IV.081302.01</v>
      </c>
      <c r="Q834" s="12" t="str">
        <f t="shared" si="84"/>
        <v>CL.IC.IV.081302.01</v>
      </c>
    </row>
    <row r="835" spans="1:18" ht="15">
      <c r="A835" t="s">
        <v>5190</v>
      </c>
      <c r="C835" s="22" t="s">
        <v>10093</v>
      </c>
      <c r="E835" s="22" t="s">
        <v>8201</v>
      </c>
      <c r="F835" t="s">
        <v>5296</v>
      </c>
      <c r="G835" t="s">
        <v>5102</v>
      </c>
      <c r="H835" s="22" t="s">
        <v>9640</v>
      </c>
      <c r="I835" t="s">
        <v>5103</v>
      </c>
      <c r="J835" s="11" t="str">
        <f t="shared" si="80"/>
        <v>IC.IV.081303</v>
      </c>
      <c r="K835" s="2" t="s">
        <v>11324</v>
      </c>
      <c r="L835" t="str">
        <f t="shared" si="81"/>
        <v>Elevated extremity</v>
      </c>
      <c r="M835" s="12" t="str">
        <f t="shared" si="82"/>
        <v>PI.IC.IV.081303.01</v>
      </c>
      <c r="N835" s="12"/>
      <c r="O835" s="12" t="str">
        <f t="shared" si="83"/>
        <v>PH.IC.IV.081303.01</v>
      </c>
      <c r="Q835" s="12" t="str">
        <f t="shared" si="84"/>
        <v>CL.IC.IV.081303.01</v>
      </c>
      <c r="R835" t="s">
        <v>9277</v>
      </c>
    </row>
    <row r="836" spans="1:18" ht="15">
      <c r="A836" t="s">
        <v>5190</v>
      </c>
      <c r="C836" s="22" t="s">
        <v>10093</v>
      </c>
      <c r="E836" s="22" t="s">
        <v>8201</v>
      </c>
      <c r="F836" t="s">
        <v>5296</v>
      </c>
      <c r="G836" t="s">
        <v>5104</v>
      </c>
      <c r="H836" s="22" t="s">
        <v>948</v>
      </c>
      <c r="I836" t="s">
        <v>4929</v>
      </c>
      <c r="J836" s="11" t="str">
        <f t="shared" si="80"/>
        <v>IC.IV.081304</v>
      </c>
      <c r="K836" s="2" t="s">
        <v>11324</v>
      </c>
      <c r="L836" t="str">
        <f t="shared" si="81"/>
        <v>Warm compress</v>
      </c>
      <c r="M836" s="12" t="str">
        <f t="shared" si="82"/>
        <v>PI.IC.IV.081304.01</v>
      </c>
      <c r="N836" s="12"/>
      <c r="O836" s="12" t="str">
        <f t="shared" si="83"/>
        <v>PH.IC.IV.081304.01</v>
      </c>
      <c r="Q836" s="12" t="str">
        <f t="shared" si="84"/>
        <v>CL.IC.IV.081304.01</v>
      </c>
      <c r="R836" t="s">
        <v>9277</v>
      </c>
    </row>
    <row r="837" spans="1:18" ht="15">
      <c r="A837" t="s">
        <v>5190</v>
      </c>
      <c r="C837" s="22" t="s">
        <v>10093</v>
      </c>
      <c r="E837" s="22" t="s">
        <v>8201</v>
      </c>
      <c r="F837" t="s">
        <v>5296</v>
      </c>
      <c r="G837" t="s">
        <v>5330</v>
      </c>
      <c r="H837" s="22" t="s">
        <v>7071</v>
      </c>
      <c r="I837" t="s">
        <v>1827</v>
      </c>
      <c r="J837" s="11" t="str">
        <f t="shared" si="80"/>
        <v>IC.IV.081305</v>
      </c>
      <c r="K837" s="2" t="s">
        <v>11324</v>
      </c>
      <c r="L837" t="str">
        <f t="shared" si="81"/>
        <v>Pressure applied</v>
      </c>
      <c r="M837" s="12" t="str">
        <f t="shared" si="82"/>
        <v>PI.IC.IV.081305.01</v>
      </c>
      <c r="N837" s="12"/>
      <c r="O837" s="12" t="str">
        <f t="shared" si="83"/>
        <v>PH.IC.IV.081305.01</v>
      </c>
      <c r="Q837" s="12" t="str">
        <f t="shared" si="84"/>
        <v>CL.IC.IV.081305.01</v>
      </c>
      <c r="R837" t="s">
        <v>9277</v>
      </c>
    </row>
    <row r="838" spans="1:18" ht="15">
      <c r="A838" t="s">
        <v>5190</v>
      </c>
      <c r="C838" s="22" t="s">
        <v>10093</v>
      </c>
      <c r="E838" s="22" t="s">
        <v>8201</v>
      </c>
      <c r="F838" t="s">
        <v>5296</v>
      </c>
      <c r="G838" t="s">
        <v>2971</v>
      </c>
      <c r="H838" s="22" t="s">
        <v>6888</v>
      </c>
      <c r="I838" t="s">
        <v>930</v>
      </c>
      <c r="J838" s="11" t="str">
        <f t="shared" si="80"/>
        <v>IC.IV.081306</v>
      </c>
      <c r="K838" s="2" t="s">
        <v>11324</v>
      </c>
      <c r="L838" t="str">
        <f t="shared" si="81"/>
        <v>Other: specify</v>
      </c>
      <c r="M838" s="12" t="str">
        <f t="shared" si="82"/>
        <v>PI.IC.IV.081306.01</v>
      </c>
      <c r="N838" s="12"/>
      <c r="O838" s="12" t="str">
        <f t="shared" si="83"/>
        <v>PH.IC.IV.081306.01</v>
      </c>
      <c r="Q838" s="12" t="str">
        <f t="shared" si="84"/>
        <v>CL.IC.IV.081306.01</v>
      </c>
      <c r="R838" t="s">
        <v>9277</v>
      </c>
    </row>
    <row r="839" spans="1:18" ht="15">
      <c r="A839" t="s">
        <v>5190</v>
      </c>
      <c r="C839" s="22" t="s">
        <v>10093</v>
      </c>
      <c r="D839" t="s">
        <v>206</v>
      </c>
      <c r="E839" s="22" t="s">
        <v>9621</v>
      </c>
      <c r="F839" t="s">
        <v>5297</v>
      </c>
      <c r="G839" t="s">
        <v>5385</v>
      </c>
      <c r="H839" s="22" t="s">
        <v>1396</v>
      </c>
      <c r="I839" t="s">
        <v>1772</v>
      </c>
      <c r="J839" s="11" t="str">
        <f t="shared" si="80"/>
        <v>IC.IV.081401</v>
      </c>
      <c r="K839" s="2" t="s">
        <v>11324</v>
      </c>
      <c r="L839" t="str">
        <f t="shared" si="81"/>
        <v>Securement Device</v>
      </c>
      <c r="M839" s="12" t="str">
        <f t="shared" si="82"/>
        <v>PI.IC.IV.081401.01</v>
      </c>
      <c r="N839" s="12"/>
      <c r="O839" s="12" t="str">
        <f t="shared" si="83"/>
        <v>PH.IC.IV.081401.01</v>
      </c>
      <c r="Q839" s="12" t="str">
        <f t="shared" si="84"/>
        <v>CL.IC.IV.081401.01</v>
      </c>
    </row>
    <row r="840" spans="1:18" ht="15">
      <c r="A840" t="s">
        <v>5190</v>
      </c>
      <c r="C840" s="22" t="s">
        <v>10093</v>
      </c>
      <c r="E840" s="22" t="s">
        <v>9621</v>
      </c>
      <c r="F840" t="s">
        <v>5297</v>
      </c>
      <c r="G840" t="s">
        <v>1776</v>
      </c>
      <c r="H840" s="22" t="s">
        <v>1398</v>
      </c>
      <c r="I840" t="s">
        <v>3200</v>
      </c>
      <c r="J840" s="11" t="str">
        <f t="shared" si="80"/>
        <v>IC.IV.081402</v>
      </c>
      <c r="K840" s="2" t="s">
        <v>11324</v>
      </c>
      <c r="L840" t="str">
        <f t="shared" si="81"/>
        <v>Taped</v>
      </c>
      <c r="M840" s="12" t="str">
        <f t="shared" si="82"/>
        <v>PI.IC.IV.081402.01</v>
      </c>
      <c r="N840" s="12"/>
      <c r="O840" s="12" t="str">
        <f t="shared" si="83"/>
        <v>PH.IC.IV.081402.01</v>
      </c>
      <c r="Q840" s="12" t="str">
        <f t="shared" si="84"/>
        <v>CL.IC.IV.081402.01</v>
      </c>
    </row>
    <row r="841" spans="1:18" ht="15">
      <c r="A841" t="s">
        <v>5298</v>
      </c>
      <c r="C841" s="22" t="s">
        <v>10093</v>
      </c>
      <c r="E841" s="22" t="s">
        <v>9621</v>
      </c>
      <c r="F841" t="s">
        <v>5297</v>
      </c>
      <c r="G841" t="s">
        <v>1774</v>
      </c>
      <c r="H841" s="22" t="s">
        <v>9640</v>
      </c>
      <c r="I841" t="s">
        <v>3343</v>
      </c>
      <c r="J841" s="11" t="str">
        <f t="shared" si="80"/>
        <v>IC.IV.081403</v>
      </c>
      <c r="K841" s="2" t="s">
        <v>11324</v>
      </c>
      <c r="L841" t="str">
        <f t="shared" si="81"/>
        <v>Sutured</v>
      </c>
      <c r="M841" s="12" t="str">
        <f t="shared" si="82"/>
        <v>PI.IC.IV.081403.01</v>
      </c>
      <c r="N841" s="12"/>
      <c r="O841" s="12" t="str">
        <f t="shared" si="83"/>
        <v>PH.IC.IV.081403.01</v>
      </c>
      <c r="Q841" s="12" t="str">
        <f t="shared" si="84"/>
        <v>CL.IC.IV.081403.01</v>
      </c>
      <c r="R841" t="s">
        <v>9277</v>
      </c>
    </row>
    <row r="842" spans="1:18" ht="15">
      <c r="A842" t="s">
        <v>5190</v>
      </c>
      <c r="C842" s="22" t="s">
        <v>10093</v>
      </c>
      <c r="E842" s="22" t="s">
        <v>9621</v>
      </c>
      <c r="F842" t="s">
        <v>5297</v>
      </c>
      <c r="G842" t="s">
        <v>2971</v>
      </c>
      <c r="H842" s="22" t="s">
        <v>7070</v>
      </c>
      <c r="I842" t="s">
        <v>930</v>
      </c>
      <c r="J842" s="11" t="str">
        <f t="shared" si="80"/>
        <v>IC.IV.081404</v>
      </c>
      <c r="K842" s="2" t="s">
        <v>11324</v>
      </c>
      <c r="L842" t="str">
        <f t="shared" si="81"/>
        <v>Other: specify</v>
      </c>
      <c r="M842" s="12" t="str">
        <f t="shared" si="82"/>
        <v>PI.IC.IV.081404.01</v>
      </c>
      <c r="N842" s="12"/>
      <c r="O842" s="12" t="str">
        <f t="shared" si="83"/>
        <v>PH.IC.IV.081404.01</v>
      </c>
      <c r="Q842" s="12" t="str">
        <f t="shared" si="84"/>
        <v>CL.IC.IV.081404.01</v>
      </c>
      <c r="R842" t="s">
        <v>9277</v>
      </c>
    </row>
    <row r="843" spans="1:18" ht="15">
      <c r="A843" t="s">
        <v>5190</v>
      </c>
      <c r="C843" s="22" t="s">
        <v>10093</v>
      </c>
      <c r="D843" t="s">
        <v>5358</v>
      </c>
      <c r="E843" s="22" t="s">
        <v>6135</v>
      </c>
      <c r="F843" t="s">
        <v>5219</v>
      </c>
      <c r="G843" t="s">
        <v>2772</v>
      </c>
      <c r="H843" s="22" t="s">
        <v>11324</v>
      </c>
      <c r="I843" t="s">
        <v>2772</v>
      </c>
      <c r="J843" s="11" t="str">
        <f t="shared" si="80"/>
        <v>IC.IV.081501</v>
      </c>
      <c r="K843" s="2" t="s">
        <v>11324</v>
      </c>
      <c r="L843" t="str">
        <f t="shared" si="81"/>
        <v>Patent</v>
      </c>
      <c r="M843" s="12" t="str">
        <f t="shared" si="82"/>
        <v>PI.IC.IV.081501.01</v>
      </c>
      <c r="N843" s="12"/>
      <c r="O843" s="12" t="str">
        <f t="shared" si="83"/>
        <v>PH.IC.IV.081501.01</v>
      </c>
      <c r="Q843" s="12" t="str">
        <f t="shared" si="84"/>
        <v>CL.IC.IV.081501.01</v>
      </c>
    </row>
    <row r="844" spans="1:18" ht="15">
      <c r="A844" t="s">
        <v>5190</v>
      </c>
      <c r="C844" s="22" t="s">
        <v>10093</v>
      </c>
      <c r="E844" s="22" t="s">
        <v>6135</v>
      </c>
      <c r="F844" t="s">
        <v>5219</v>
      </c>
      <c r="G844" t="s">
        <v>5496</v>
      </c>
      <c r="H844" s="22" t="s">
        <v>1398</v>
      </c>
      <c r="I844" t="s">
        <v>5497</v>
      </c>
      <c r="J844" s="11" t="str">
        <f t="shared" si="80"/>
        <v>IC.IV.081502</v>
      </c>
      <c r="K844" s="2" t="s">
        <v>11324</v>
      </c>
      <c r="L844" t="str">
        <f t="shared" si="81"/>
        <v>No blood return, flush easy</v>
      </c>
      <c r="M844" s="12" t="str">
        <f t="shared" si="82"/>
        <v>PI.IC.IV.081502.01</v>
      </c>
      <c r="N844" s="12"/>
      <c r="O844" s="12" t="str">
        <f t="shared" si="83"/>
        <v>PH.IC.IV.081502.01</v>
      </c>
      <c r="Q844" s="12" t="str">
        <f t="shared" si="84"/>
        <v>CL.IC.IV.081502.01</v>
      </c>
    </row>
    <row r="845" spans="1:18" ht="15">
      <c r="A845" t="s">
        <v>5190</v>
      </c>
      <c r="C845" s="22" t="s">
        <v>10093</v>
      </c>
      <c r="E845" s="22" t="s">
        <v>6135</v>
      </c>
      <c r="F845" t="s">
        <v>5219</v>
      </c>
      <c r="G845" t="s">
        <v>5252</v>
      </c>
      <c r="H845" s="22" t="s">
        <v>9640</v>
      </c>
      <c r="I845" t="s">
        <v>5253</v>
      </c>
      <c r="J845" s="11" t="str">
        <f t="shared" si="80"/>
        <v>IC.IV.081503</v>
      </c>
      <c r="K845" s="2" t="s">
        <v>11324</v>
      </c>
      <c r="L845" t="str">
        <f t="shared" si="81"/>
        <v>Positional</v>
      </c>
      <c r="M845" s="12" t="str">
        <f t="shared" si="82"/>
        <v>PI.IC.IV.081503.01</v>
      </c>
      <c r="N845" s="12"/>
      <c r="O845" s="12" t="str">
        <f t="shared" si="83"/>
        <v>PH.IC.IV.081503.01</v>
      </c>
      <c r="Q845" s="12" t="str">
        <f t="shared" si="84"/>
        <v>CL.IC.IV.081503.01</v>
      </c>
      <c r="R845" t="s">
        <v>9277</v>
      </c>
    </row>
    <row r="846" spans="1:18" ht="15">
      <c r="A846" t="s">
        <v>5190</v>
      </c>
      <c r="C846" s="22" t="s">
        <v>10093</v>
      </c>
      <c r="E846" s="22" t="s">
        <v>6135</v>
      </c>
      <c r="F846" t="s">
        <v>5219</v>
      </c>
      <c r="G846" t="s">
        <v>5338</v>
      </c>
      <c r="H846" s="22" t="s">
        <v>7070</v>
      </c>
      <c r="I846" t="s">
        <v>5145</v>
      </c>
      <c r="J846" s="11" t="str">
        <f t="shared" si="80"/>
        <v>IC.IV.081504</v>
      </c>
      <c r="K846" s="2" t="s">
        <v>11324</v>
      </c>
      <c r="L846" t="str">
        <f t="shared" si="81"/>
        <v>Sluggish blood return</v>
      </c>
      <c r="M846" s="12" t="str">
        <f t="shared" si="82"/>
        <v>PI.IC.IV.081504.01</v>
      </c>
      <c r="N846" s="12"/>
      <c r="O846" s="12" t="str">
        <f t="shared" si="83"/>
        <v>PH.IC.IV.081504.01</v>
      </c>
      <c r="Q846" s="12" t="str">
        <f t="shared" si="84"/>
        <v>CL.IC.IV.081504.01</v>
      </c>
      <c r="R846" t="s">
        <v>9277</v>
      </c>
    </row>
    <row r="847" spans="1:18" ht="15">
      <c r="A847" t="s">
        <v>5190</v>
      </c>
      <c r="C847" s="22" t="s">
        <v>10093</v>
      </c>
      <c r="E847" s="22" t="s">
        <v>6135</v>
      </c>
      <c r="F847" t="s">
        <v>5219</v>
      </c>
      <c r="G847" t="s">
        <v>5220</v>
      </c>
      <c r="H847" s="22" t="s">
        <v>7071</v>
      </c>
      <c r="I847" t="s">
        <v>5254</v>
      </c>
      <c r="J847" s="11" t="str">
        <f t="shared" si="80"/>
        <v>IC.IV.081505</v>
      </c>
      <c r="K847" s="2" t="s">
        <v>11324</v>
      </c>
      <c r="L847" t="str">
        <f t="shared" si="81"/>
        <v xml:space="preserve">Occluded </v>
      </c>
      <c r="M847" s="12" t="str">
        <f t="shared" si="82"/>
        <v>PI.IC.IV.081505.01</v>
      </c>
      <c r="N847" s="12"/>
      <c r="O847" s="12" t="str">
        <f t="shared" si="83"/>
        <v>PH.IC.IV.081505.01</v>
      </c>
      <c r="Q847" s="12" t="str">
        <f t="shared" si="84"/>
        <v>CL.IC.IV.081505.01</v>
      </c>
      <c r="R847" t="s">
        <v>9277</v>
      </c>
    </row>
    <row r="848" spans="1:18" ht="15">
      <c r="A848" t="s">
        <v>5190</v>
      </c>
      <c r="C848" s="22" t="s">
        <v>10093</v>
      </c>
      <c r="E848" s="22" t="s">
        <v>6135</v>
      </c>
      <c r="F848" t="s">
        <v>5219</v>
      </c>
      <c r="G848" t="s">
        <v>5221</v>
      </c>
      <c r="H848" s="22" t="s">
        <v>6888</v>
      </c>
      <c r="I848" t="s">
        <v>1583</v>
      </c>
      <c r="J848" s="11" t="str">
        <f t="shared" si="80"/>
        <v>IC.IV.081506</v>
      </c>
      <c r="K848" s="2" t="s">
        <v>11324</v>
      </c>
      <c r="L848" t="str">
        <f t="shared" si="81"/>
        <v>Discontinued MD order</v>
      </c>
      <c r="M848" s="12" t="str">
        <f t="shared" si="82"/>
        <v>PI.IC.IV.081506.01</v>
      </c>
      <c r="N848" s="12"/>
      <c r="O848" s="12" t="str">
        <f t="shared" si="83"/>
        <v>PH.IC.IV.081506.01</v>
      </c>
      <c r="Q848" s="12" t="str">
        <f t="shared" si="84"/>
        <v>CL.IC.IV.081506.01</v>
      </c>
      <c r="R848" t="s">
        <v>9277</v>
      </c>
    </row>
    <row r="849" spans="1:25" ht="15">
      <c r="A849" t="s">
        <v>5190</v>
      </c>
      <c r="C849" s="22" t="s">
        <v>10093</v>
      </c>
      <c r="E849" s="22" t="s">
        <v>6135</v>
      </c>
      <c r="F849" t="s">
        <v>5219</v>
      </c>
      <c r="G849" t="s">
        <v>5146</v>
      </c>
      <c r="H849" s="22" t="s">
        <v>7284</v>
      </c>
      <c r="I849" t="s">
        <v>4071</v>
      </c>
      <c r="J849" s="11" t="str">
        <f t="shared" si="80"/>
        <v>IC.IV.081507</v>
      </c>
      <c r="K849" s="2" t="s">
        <v>11324</v>
      </c>
      <c r="L849" t="str">
        <f t="shared" si="81"/>
        <v>D/C due to positive blood cultures</v>
      </c>
      <c r="M849" s="12" t="str">
        <f t="shared" si="82"/>
        <v>PI.IC.IV.081507.01</v>
      </c>
      <c r="N849" s="12"/>
      <c r="O849" s="12" t="str">
        <f t="shared" si="83"/>
        <v>PH.IC.IV.081507.01</v>
      </c>
      <c r="Q849" s="12" t="str">
        <f t="shared" si="84"/>
        <v>CL.IC.IV.081507.01</v>
      </c>
      <c r="R849" t="s">
        <v>9277</v>
      </c>
    </row>
    <row r="850" spans="1:25" ht="15">
      <c r="A850" t="s">
        <v>5190</v>
      </c>
      <c r="C850" s="22" t="s">
        <v>10093</v>
      </c>
      <c r="E850" s="22" t="s">
        <v>6135</v>
      </c>
      <c r="F850" t="s">
        <v>5219</v>
      </c>
      <c r="G850" t="s">
        <v>11148</v>
      </c>
      <c r="H850" s="22" t="s">
        <v>11369</v>
      </c>
      <c r="I850" t="s">
        <v>11149</v>
      </c>
      <c r="J850" s="11" t="str">
        <f t="shared" si="80"/>
        <v>IC.IV.081508</v>
      </c>
      <c r="K850" s="2" t="s">
        <v>1192</v>
      </c>
      <c r="L850" t="str">
        <f t="shared" si="81"/>
        <v>One lumen occluded</v>
      </c>
      <c r="M850" s="12" t="str">
        <f t="shared" si="82"/>
        <v>PI.IC.IV.081508.01</v>
      </c>
      <c r="N850" s="12"/>
      <c r="O850" s="12" t="str">
        <f t="shared" si="83"/>
        <v>PH.IC.IV.081508.01</v>
      </c>
      <c r="Q850" s="12" t="str">
        <f t="shared" si="84"/>
        <v>CL.IC.IV.081508.01</v>
      </c>
      <c r="R850" t="s">
        <v>1112</v>
      </c>
      <c r="S850" t="s">
        <v>5250</v>
      </c>
      <c r="V850" t="s">
        <v>11097</v>
      </c>
      <c r="W850">
        <v>1067</v>
      </c>
    </row>
    <row r="851" spans="1:25" ht="15">
      <c r="A851" t="s">
        <v>5190</v>
      </c>
      <c r="C851" s="22" t="s">
        <v>657</v>
      </c>
      <c r="E851" s="22" t="s">
        <v>6135</v>
      </c>
      <c r="F851" t="s">
        <v>658</v>
      </c>
      <c r="G851" t="s">
        <v>648</v>
      </c>
      <c r="H851" s="22" t="s">
        <v>649</v>
      </c>
      <c r="I851" t="s">
        <v>650</v>
      </c>
      <c r="J851" s="11" t="str">
        <f t="shared" si="80"/>
        <v>IC.IV.081509</v>
      </c>
      <c r="K851" s="2" t="s">
        <v>11383</v>
      </c>
      <c r="L851" t="str">
        <f t="shared" si="81"/>
        <v>Capped</v>
      </c>
      <c r="M851" s="12" t="str">
        <f t="shared" si="82"/>
        <v>PI.IC.IV.081509.01</v>
      </c>
      <c r="N851" s="12"/>
      <c r="O851" s="12" t="str">
        <f t="shared" si="83"/>
        <v>PH.IC.IV.081509.01</v>
      </c>
      <c r="Q851" s="12" t="str">
        <f t="shared" si="84"/>
        <v>CL.IC.IV.081509.01</v>
      </c>
      <c r="R851" t="s">
        <v>11454</v>
      </c>
      <c r="X851" t="s">
        <v>651</v>
      </c>
      <c r="Y851">
        <v>1112</v>
      </c>
    </row>
    <row r="852" spans="1:25" ht="15">
      <c r="A852" t="s">
        <v>5190</v>
      </c>
      <c r="C852" s="22" t="s">
        <v>657</v>
      </c>
      <c r="E852" s="22" t="s">
        <v>6135</v>
      </c>
      <c r="F852" t="s">
        <v>374</v>
      </c>
      <c r="G852" t="s">
        <v>371</v>
      </c>
      <c r="H852" s="22" t="s">
        <v>11500</v>
      </c>
      <c r="J852" s="11" t="str">
        <f t="shared" si="80"/>
        <v>IC.IV.081510</v>
      </c>
      <c r="K852" s="2" t="s">
        <v>11383</v>
      </c>
      <c r="L852" t="str">
        <f t="shared" si="81"/>
        <v>Self Discontinued</v>
      </c>
      <c r="M852" s="12" t="str">
        <f t="shared" si="82"/>
        <v>PI.IC.IV.081510.01</v>
      </c>
      <c r="N852" s="12"/>
      <c r="O852" s="12" t="str">
        <f t="shared" si="83"/>
        <v>PH.IC.IV.081510.01</v>
      </c>
      <c r="Q852" s="12" t="str">
        <f t="shared" si="84"/>
        <v>CL.IC.IV.081510.01</v>
      </c>
      <c r="R852" t="s">
        <v>11454</v>
      </c>
      <c r="X852" t="s">
        <v>933</v>
      </c>
      <c r="Y852">
        <v>1124</v>
      </c>
    </row>
    <row r="853" spans="1:25" ht="15">
      <c r="A853" t="s">
        <v>5190</v>
      </c>
      <c r="C853" s="22" t="s">
        <v>10093</v>
      </c>
      <c r="D853" t="s">
        <v>5320</v>
      </c>
      <c r="E853" s="22" t="s">
        <v>5740</v>
      </c>
      <c r="F853" t="s">
        <v>5222</v>
      </c>
      <c r="G853" t="s">
        <v>1799</v>
      </c>
      <c r="H853" s="22" t="s">
        <v>1396</v>
      </c>
      <c r="I853" t="s">
        <v>1579</v>
      </c>
      <c r="J853" s="11" t="str">
        <f t="shared" si="80"/>
        <v>IC.IV.081601</v>
      </c>
      <c r="K853" s="2" t="s">
        <v>11324</v>
      </c>
      <c r="L853" t="str">
        <f t="shared" si="81"/>
        <v>Tubing/system present on admit</v>
      </c>
      <c r="M853" s="12" t="str">
        <f t="shared" si="82"/>
        <v>PI.IC.IV.081601.01</v>
      </c>
      <c r="N853" s="12"/>
      <c r="O853" s="12" t="str">
        <f t="shared" si="83"/>
        <v>PH.IC.IV.081601.01</v>
      </c>
      <c r="Q853" s="12" t="str">
        <f t="shared" si="84"/>
        <v>CL.IC.IV.081601.01</v>
      </c>
    </row>
    <row r="854" spans="1:25" ht="15">
      <c r="A854" t="s">
        <v>5190</v>
      </c>
      <c r="C854" s="22" t="s">
        <v>10093</v>
      </c>
      <c r="E854" s="22" t="s">
        <v>5740</v>
      </c>
      <c r="F854" t="s">
        <v>5222</v>
      </c>
      <c r="G854" t="s">
        <v>5148</v>
      </c>
      <c r="H854" s="22" t="s">
        <v>1398</v>
      </c>
      <c r="I854" t="s">
        <v>5149</v>
      </c>
      <c r="J854" s="11" t="str">
        <f t="shared" si="80"/>
        <v>IC.IV.081602</v>
      </c>
      <c r="K854" s="2" t="s">
        <v>11324</v>
      </c>
      <c r="L854" t="str">
        <f t="shared" si="81"/>
        <v>Caps new/changed</v>
      </c>
      <c r="M854" s="12" t="str">
        <f t="shared" si="82"/>
        <v>PI.IC.IV.081602.01</v>
      </c>
      <c r="N854" s="12"/>
      <c r="O854" s="12" t="str">
        <f t="shared" si="83"/>
        <v>PH.IC.IV.081602.01</v>
      </c>
      <c r="Q854" s="12" t="str">
        <f t="shared" si="84"/>
        <v>CL.IC.IV.081602.01</v>
      </c>
    </row>
    <row r="855" spans="1:25" ht="15">
      <c r="A855" t="s">
        <v>5190</v>
      </c>
      <c r="C855" s="22" t="s">
        <v>10093</v>
      </c>
      <c r="E855" s="22" t="s">
        <v>5740</v>
      </c>
      <c r="F855" t="s">
        <v>5222</v>
      </c>
      <c r="G855" t="s">
        <v>1800</v>
      </c>
      <c r="H855" s="22" t="s">
        <v>1400</v>
      </c>
      <c r="I855" t="s">
        <v>5170</v>
      </c>
      <c r="J855" s="11" t="str">
        <f t="shared" si="80"/>
        <v>IC.IV.081603</v>
      </c>
      <c r="K855" s="2" t="s">
        <v>11324</v>
      </c>
      <c r="L855" t="str">
        <f t="shared" si="81"/>
        <v>Tubing new/changed</v>
      </c>
      <c r="M855" s="12" t="str">
        <f t="shared" si="82"/>
        <v>PI.IC.IV.081603.01</v>
      </c>
      <c r="N855" s="12"/>
      <c r="O855" s="12" t="str">
        <f t="shared" si="83"/>
        <v>PH.IC.IV.081603.01</v>
      </c>
      <c r="Q855" s="12" t="str">
        <f t="shared" si="84"/>
        <v>CL.IC.IV.081603.01</v>
      </c>
    </row>
    <row r="856" spans="1:25" ht="15">
      <c r="A856" t="s">
        <v>5190</v>
      </c>
      <c r="C856" s="22" t="s">
        <v>10093</v>
      </c>
      <c r="E856" s="22" t="s">
        <v>5740</v>
      </c>
      <c r="F856" t="s">
        <v>5222</v>
      </c>
      <c r="G856" t="s">
        <v>1803</v>
      </c>
      <c r="H856" s="22" t="s">
        <v>1402</v>
      </c>
      <c r="I856" t="s">
        <v>1804</v>
      </c>
      <c r="J856" s="11" t="str">
        <f t="shared" si="80"/>
        <v>IC.IV.081604</v>
      </c>
      <c r="K856" s="2" t="s">
        <v>11324</v>
      </c>
      <c r="L856" t="str">
        <f t="shared" si="81"/>
        <v>Transducer new/changed</v>
      </c>
      <c r="M856" s="12" t="str">
        <f t="shared" si="82"/>
        <v>PI.IC.IV.081604.01</v>
      </c>
      <c r="N856" s="12"/>
      <c r="O856" s="12" t="str">
        <f t="shared" si="83"/>
        <v>PH.IC.IV.081604.01</v>
      </c>
      <c r="Q856" s="12" t="str">
        <f t="shared" si="84"/>
        <v>CL.IC.IV.081604.01</v>
      </c>
    </row>
    <row r="857" spans="1:25" ht="15">
      <c r="A857" t="s">
        <v>5190</v>
      </c>
      <c r="C857" s="22" t="s">
        <v>10093</v>
      </c>
      <c r="E857" s="22" t="s">
        <v>5740</v>
      </c>
      <c r="F857" t="s">
        <v>5222</v>
      </c>
      <c r="G857" t="s">
        <v>1789</v>
      </c>
      <c r="H857" s="22" t="s">
        <v>1404</v>
      </c>
      <c r="I857" t="s">
        <v>1790</v>
      </c>
      <c r="J857" s="11" t="str">
        <f t="shared" si="80"/>
        <v>IC.IV.081605</v>
      </c>
      <c r="K857" s="2" t="s">
        <v>11324</v>
      </c>
      <c r="L857" t="str">
        <f t="shared" si="81"/>
        <v>Stopcock(s) new/changed</v>
      </c>
      <c r="M857" s="12" t="str">
        <f t="shared" si="82"/>
        <v>PI.IC.IV.081605.01</v>
      </c>
      <c r="N857" s="12"/>
      <c r="O857" s="12" t="str">
        <f t="shared" si="83"/>
        <v>PH.IC.IV.081605.01</v>
      </c>
      <c r="Q857" s="12" t="str">
        <f t="shared" si="84"/>
        <v>CL.IC.IV.081605.01</v>
      </c>
    </row>
    <row r="858" spans="1:25" ht="15">
      <c r="A858" t="s">
        <v>5190</v>
      </c>
      <c r="C858" s="22" t="s">
        <v>10093</v>
      </c>
      <c r="E858" s="22" t="s">
        <v>5740</v>
      </c>
      <c r="F858" t="s">
        <v>5222</v>
      </c>
      <c r="G858" t="s">
        <v>5236</v>
      </c>
      <c r="H858" s="22" t="s">
        <v>1406</v>
      </c>
      <c r="I858" t="s">
        <v>5024</v>
      </c>
      <c r="J858" s="11" t="str">
        <f t="shared" si="80"/>
        <v>IC.IV.081606</v>
      </c>
      <c r="K858" s="2" t="s">
        <v>11324</v>
      </c>
      <c r="L858" t="str">
        <f t="shared" si="81"/>
        <v xml:space="preserve">Tubing/system d/c with cath </v>
      </c>
      <c r="M858" s="12" t="str">
        <f t="shared" si="82"/>
        <v>PI.IC.IV.081606.01</v>
      </c>
      <c r="N858" s="12"/>
      <c r="O858" s="12" t="str">
        <f t="shared" si="83"/>
        <v>PH.IC.IV.081606.01</v>
      </c>
      <c r="Q858" s="12" t="str">
        <f t="shared" si="84"/>
        <v>CL.IC.IV.081606.01</v>
      </c>
    </row>
    <row r="859" spans="1:25" ht="15">
      <c r="A859" t="s">
        <v>5190</v>
      </c>
      <c r="C859" s="22" t="s">
        <v>10093</v>
      </c>
      <c r="E859" s="22" t="s">
        <v>5740</v>
      </c>
      <c r="F859" t="s">
        <v>5222</v>
      </c>
      <c r="G859" t="s">
        <v>5542</v>
      </c>
      <c r="H859" s="22" t="s">
        <v>7284</v>
      </c>
      <c r="I859" t="s">
        <v>5416</v>
      </c>
      <c r="J859" s="11" t="str">
        <f t="shared" si="80"/>
        <v>IC.IV.081607</v>
      </c>
      <c r="K859" s="2" t="s">
        <v>11324</v>
      </c>
      <c r="L859" t="str">
        <f t="shared" si="81"/>
        <v>TEGO Dialysis caps changed</v>
      </c>
      <c r="M859" s="12" t="str">
        <f t="shared" si="82"/>
        <v>PI.IC.IV.081607.01</v>
      </c>
      <c r="N859" s="12"/>
      <c r="O859" s="12" t="str">
        <f t="shared" si="83"/>
        <v>PH.IC.IV.081607.01</v>
      </c>
      <c r="Q859" s="12" t="str">
        <f t="shared" si="84"/>
        <v>CL.IC.IV.081607.01</v>
      </c>
      <c r="R859" t="s">
        <v>9277</v>
      </c>
      <c r="S859">
        <v>914</v>
      </c>
    </row>
    <row r="860" spans="1:25" ht="15">
      <c r="A860" t="s">
        <v>5190</v>
      </c>
      <c r="C860" s="22" t="s">
        <v>11369</v>
      </c>
      <c r="E860" s="22" t="s">
        <v>4855</v>
      </c>
      <c r="F860" t="s">
        <v>11377</v>
      </c>
      <c r="G860" t="s">
        <v>817</v>
      </c>
      <c r="H860" s="22" t="s">
        <v>11369</v>
      </c>
      <c r="I860" t="s">
        <v>11371</v>
      </c>
      <c r="J860" s="11" t="str">
        <f t="shared" si="80"/>
        <v>IC.IV.081608</v>
      </c>
      <c r="K860" s="2" t="s">
        <v>1192</v>
      </c>
      <c r="L860" t="str">
        <f t="shared" si="81"/>
        <v>Change not due</v>
      </c>
      <c r="M860" s="12" t="str">
        <f t="shared" si="82"/>
        <v>PI.IC.IV.081608.01</v>
      </c>
      <c r="N860" s="12"/>
      <c r="O860" s="12" t="str">
        <f t="shared" si="83"/>
        <v>PH.IC.IV.081608.01</v>
      </c>
      <c r="Q860" s="12" t="str">
        <f t="shared" si="84"/>
        <v>CL.IC.IV.081608.01</v>
      </c>
      <c r="R860" t="s">
        <v>1197</v>
      </c>
      <c r="S860" t="s">
        <v>11372</v>
      </c>
      <c r="V860" t="s">
        <v>11373</v>
      </c>
      <c r="W860">
        <v>999</v>
      </c>
    </row>
    <row r="861" spans="1:25" ht="15">
      <c r="A861" t="s">
        <v>5190</v>
      </c>
      <c r="C861" s="22" t="s">
        <v>10093</v>
      </c>
      <c r="D861" t="s">
        <v>5363</v>
      </c>
      <c r="E861" s="22" t="s">
        <v>6865</v>
      </c>
      <c r="F861" t="s">
        <v>5417</v>
      </c>
      <c r="G861" t="s">
        <v>5154</v>
      </c>
      <c r="H861" s="22" t="s">
        <v>1396</v>
      </c>
      <c r="I861" t="s">
        <v>5155</v>
      </c>
      <c r="J861" s="11" t="str">
        <f t="shared" si="80"/>
        <v>IC.IV.081701</v>
      </c>
      <c r="K861" s="2" t="s">
        <v>11324</v>
      </c>
      <c r="L861" t="str">
        <f t="shared" si="81"/>
        <v>Central venous catheter</v>
      </c>
      <c r="M861" s="12" t="str">
        <f t="shared" si="82"/>
        <v>PI.IC.IV.081701.01</v>
      </c>
      <c r="N861" s="12"/>
      <c r="O861" s="12" t="str">
        <f t="shared" si="83"/>
        <v>PH.IC.IV.081701.01</v>
      </c>
      <c r="Q861" s="12" t="str">
        <f t="shared" si="84"/>
        <v>CL.IC.IV.081701.01</v>
      </c>
    </row>
    <row r="862" spans="1:25" ht="15">
      <c r="A862" t="s">
        <v>5190</v>
      </c>
      <c r="C862" s="22" t="s">
        <v>10093</v>
      </c>
      <c r="E862" s="22" t="s">
        <v>6865</v>
      </c>
      <c r="F862" t="s">
        <v>5417</v>
      </c>
      <c r="G862" t="s">
        <v>5156</v>
      </c>
      <c r="H862" s="22" t="s">
        <v>1398</v>
      </c>
      <c r="I862" t="s">
        <v>5156</v>
      </c>
      <c r="J862" s="11" t="str">
        <f t="shared" si="80"/>
        <v>IC.IV.081702</v>
      </c>
      <c r="K862" s="2" t="s">
        <v>11324</v>
      </c>
      <c r="L862" t="str">
        <f t="shared" si="81"/>
        <v>Introducer</v>
      </c>
      <c r="M862" s="12" t="str">
        <f t="shared" si="82"/>
        <v>PI.IC.IV.081702.01</v>
      </c>
      <c r="N862" s="12"/>
      <c r="O862" s="12" t="str">
        <f t="shared" si="83"/>
        <v>PH.IC.IV.081702.01</v>
      </c>
      <c r="Q862" s="12" t="str">
        <f t="shared" si="84"/>
        <v>CL.IC.IV.081702.01</v>
      </c>
    </row>
    <row r="863" spans="1:25" ht="15">
      <c r="A863" t="s">
        <v>5190</v>
      </c>
      <c r="C863" s="22" t="s">
        <v>10093</v>
      </c>
      <c r="E863" s="22" t="s">
        <v>6865</v>
      </c>
      <c r="F863" t="s">
        <v>5417</v>
      </c>
      <c r="G863" t="s">
        <v>5157</v>
      </c>
      <c r="H863" s="22" t="s">
        <v>9640</v>
      </c>
      <c r="I863" t="s">
        <v>5158</v>
      </c>
      <c r="J863" s="11" t="str">
        <f t="shared" si="80"/>
        <v>IC.IV.081703</v>
      </c>
      <c r="K863" s="2" t="s">
        <v>11324</v>
      </c>
      <c r="L863" t="str">
        <f t="shared" si="81"/>
        <v>Introducer/PA line</v>
      </c>
      <c r="M863" s="12" t="str">
        <f t="shared" si="82"/>
        <v>PI.IC.IV.081703.01</v>
      </c>
      <c r="N863" s="12"/>
      <c r="O863" s="12" t="str">
        <f t="shared" si="83"/>
        <v>PH.IC.IV.081703.01</v>
      </c>
      <c r="Q863" s="12" t="str">
        <f t="shared" si="84"/>
        <v>CL.IC.IV.081703.01</v>
      </c>
      <c r="R863" t="s">
        <v>9277</v>
      </c>
    </row>
    <row r="864" spans="1:25" ht="15">
      <c r="A864" t="s">
        <v>5190</v>
      </c>
      <c r="C864" s="22" t="s">
        <v>10093</v>
      </c>
      <c r="E864" s="22" t="s">
        <v>6865</v>
      </c>
      <c r="F864" t="s">
        <v>5417</v>
      </c>
      <c r="G864" t="s">
        <v>5159</v>
      </c>
      <c r="H864" s="22" t="s">
        <v>948</v>
      </c>
      <c r="I864" t="s">
        <v>5160</v>
      </c>
      <c r="J864" s="11" t="str">
        <f t="shared" si="80"/>
        <v>IC.IV.081704</v>
      </c>
      <c r="K864" s="2" t="s">
        <v>11324</v>
      </c>
      <c r="L864" t="str">
        <f t="shared" si="81"/>
        <v>Pulmonary arterial line</v>
      </c>
      <c r="M864" s="12" t="str">
        <f t="shared" si="82"/>
        <v>PI.IC.IV.081704.01</v>
      </c>
      <c r="N864" s="12"/>
      <c r="O864" s="12" t="str">
        <f t="shared" si="83"/>
        <v>PH.IC.IV.081704.01</v>
      </c>
      <c r="Q864" s="12" t="str">
        <f t="shared" si="84"/>
        <v>CL.IC.IV.081704.01</v>
      </c>
      <c r="R864" t="s">
        <v>9277</v>
      </c>
    </row>
    <row r="865" spans="1:25" ht="15">
      <c r="A865" t="s">
        <v>5190</v>
      </c>
      <c r="C865" s="22" t="s">
        <v>10093</v>
      </c>
      <c r="E865" s="22" t="s">
        <v>6865</v>
      </c>
      <c r="F865" t="s">
        <v>5417</v>
      </c>
      <c r="G865" t="s">
        <v>5161</v>
      </c>
      <c r="H865" s="22" t="s">
        <v>7071</v>
      </c>
      <c r="I865" t="s">
        <v>5162</v>
      </c>
      <c r="J865" s="11" t="str">
        <f t="shared" si="80"/>
        <v>IC.IV.081705</v>
      </c>
      <c r="K865" s="2" t="s">
        <v>11324</v>
      </c>
      <c r="L865" t="str">
        <f t="shared" si="81"/>
        <v>PICC: add protocol</v>
      </c>
      <c r="M865" s="12" t="str">
        <f t="shared" si="82"/>
        <v>PI.IC.IV.081705.01</v>
      </c>
      <c r="N865" s="12"/>
      <c r="O865" s="12" t="str">
        <f t="shared" si="83"/>
        <v>PH.IC.IV.081705.01</v>
      </c>
      <c r="Q865" s="12" t="str">
        <f t="shared" si="84"/>
        <v>CL.IC.IV.081705.01</v>
      </c>
      <c r="R865" t="s">
        <v>9277</v>
      </c>
    </row>
    <row r="866" spans="1:25" ht="15">
      <c r="A866" t="s">
        <v>5190</v>
      </c>
      <c r="C866" s="22" t="s">
        <v>10093</v>
      </c>
      <c r="E866" s="22" t="s">
        <v>6865</v>
      </c>
      <c r="F866" t="s">
        <v>5417</v>
      </c>
      <c r="G866" t="s">
        <v>5490</v>
      </c>
      <c r="H866" s="22" t="s">
        <v>6888</v>
      </c>
      <c r="I866" t="s">
        <v>5164</v>
      </c>
      <c r="J866" s="11" t="str">
        <f t="shared" si="80"/>
        <v>IC.IV.081706</v>
      </c>
      <c r="K866" s="2" t="s">
        <v>11324</v>
      </c>
      <c r="L866" t="str">
        <f t="shared" si="81"/>
        <v>Vascular Sheath</v>
      </c>
      <c r="M866" s="12" t="str">
        <f t="shared" si="82"/>
        <v>PI.IC.IV.081706.01</v>
      </c>
      <c r="N866" s="12"/>
      <c r="O866" s="12" t="str">
        <f t="shared" si="83"/>
        <v>PH.IC.IV.081706.01</v>
      </c>
      <c r="Q866" s="12" t="str">
        <f t="shared" si="84"/>
        <v>CL.IC.IV.081706.01</v>
      </c>
      <c r="R866" t="s">
        <v>9277</v>
      </c>
    </row>
    <row r="867" spans="1:25" ht="15">
      <c r="A867" t="s">
        <v>5190</v>
      </c>
      <c r="C867" s="22" t="s">
        <v>10093</v>
      </c>
      <c r="E867" s="22" t="s">
        <v>6865</v>
      </c>
      <c r="F867" t="s">
        <v>5417</v>
      </c>
      <c r="G867" t="s">
        <v>5165</v>
      </c>
      <c r="H867" s="22" t="s">
        <v>7284</v>
      </c>
      <c r="I867" t="s">
        <v>5166</v>
      </c>
      <c r="J867" s="11" t="str">
        <f t="shared" si="80"/>
        <v>IC.IV.081707</v>
      </c>
      <c r="K867" s="2" t="s">
        <v>11324</v>
      </c>
      <c r="L867" t="str">
        <f t="shared" si="81"/>
        <v>Dialysis tunneled permanent</v>
      </c>
      <c r="M867" s="12" t="str">
        <f t="shared" si="82"/>
        <v>PI.IC.IV.081707.01</v>
      </c>
      <c r="N867" s="12"/>
      <c r="O867" s="12" t="str">
        <f t="shared" si="83"/>
        <v>PH.IC.IV.081707.01</v>
      </c>
      <c r="Q867" s="12" t="str">
        <f t="shared" si="84"/>
        <v>CL.IC.IV.081707.01</v>
      </c>
      <c r="R867" t="s">
        <v>9277</v>
      </c>
    </row>
    <row r="868" spans="1:25" ht="15">
      <c r="A868" t="s">
        <v>5190</v>
      </c>
      <c r="C868" s="22" t="s">
        <v>10093</v>
      </c>
      <c r="E868" s="22" t="s">
        <v>6865</v>
      </c>
      <c r="F868" t="s">
        <v>5417</v>
      </c>
      <c r="G868" t="s">
        <v>5205</v>
      </c>
      <c r="H868" s="22" t="s">
        <v>10093</v>
      </c>
      <c r="I868" t="s">
        <v>5304</v>
      </c>
      <c r="J868" s="11" t="str">
        <f t="shared" si="80"/>
        <v>IC.IV.081708</v>
      </c>
      <c r="K868" s="2" t="s">
        <v>11324</v>
      </c>
      <c r="L868" t="str">
        <f t="shared" si="81"/>
        <v>Hemodialysis non-tunneled temporary</v>
      </c>
      <c r="M868" s="12" t="str">
        <f t="shared" si="82"/>
        <v>PI.IC.IV.081708.01</v>
      </c>
      <c r="N868" s="12"/>
      <c r="O868" s="12" t="str">
        <f t="shared" si="83"/>
        <v>PH.IC.IV.081708.01</v>
      </c>
      <c r="Q868" s="12" t="str">
        <f t="shared" si="84"/>
        <v>CL.IC.IV.081708.01</v>
      </c>
      <c r="R868" t="s">
        <v>9277</v>
      </c>
    </row>
    <row r="869" spans="1:25" ht="15">
      <c r="A869" t="s">
        <v>5190</v>
      </c>
      <c r="C869" s="22" t="s">
        <v>10093</v>
      </c>
      <c r="E869" s="22" t="s">
        <v>6865</v>
      </c>
      <c r="F869" t="s">
        <v>5417</v>
      </c>
      <c r="G869" t="s">
        <v>5305</v>
      </c>
      <c r="H869" s="22" t="s">
        <v>10095</v>
      </c>
      <c r="I869" t="s">
        <v>4950</v>
      </c>
      <c r="J869" s="11" t="str">
        <f t="shared" ref="J869:J937" si="85">CONCATENATE("IC.IV.",C869,E869,H869)</f>
        <v>IC.IV.081709</v>
      </c>
      <c r="K869" s="2" t="s">
        <v>11324</v>
      </c>
      <c r="L869" t="str">
        <f t="shared" ref="L869:L937" si="86">G869</f>
        <v>Tunneled</v>
      </c>
      <c r="M869" s="12" t="str">
        <f t="shared" ref="M869:M937" si="87">CONCATENATE("PI.",J869,".",K869)</f>
        <v>PI.IC.IV.081709.01</v>
      </c>
      <c r="N869" s="12"/>
      <c r="O869" s="12" t="str">
        <f t="shared" ref="O869:O937" si="88">CONCATENATE("PH.",J869,".",K869)</f>
        <v>PH.IC.IV.081709.01</v>
      </c>
      <c r="Q869" s="12" t="str">
        <f t="shared" ref="Q869:Q937" si="89">CONCATENATE("CL.",J869,".",K869)</f>
        <v>CL.IC.IV.081709.01</v>
      </c>
      <c r="R869" t="s">
        <v>9277</v>
      </c>
    </row>
    <row r="870" spans="1:25" ht="15">
      <c r="A870" t="s">
        <v>5190</v>
      </c>
      <c r="C870" s="22" t="s">
        <v>10093</v>
      </c>
      <c r="E870" s="22" t="s">
        <v>6865</v>
      </c>
      <c r="F870" t="s">
        <v>5417</v>
      </c>
      <c r="G870" t="s">
        <v>5306</v>
      </c>
      <c r="H870" s="22" t="s">
        <v>10905</v>
      </c>
      <c r="I870" t="s">
        <v>5307</v>
      </c>
      <c r="J870" s="11" t="str">
        <f t="shared" si="85"/>
        <v>IC.IV.081710</v>
      </c>
      <c r="K870" s="2" t="s">
        <v>11324</v>
      </c>
      <c r="L870" t="str">
        <f t="shared" si="86"/>
        <v>Implanted port</v>
      </c>
      <c r="M870" s="12" t="str">
        <f t="shared" si="87"/>
        <v>PI.IC.IV.081710.01</v>
      </c>
      <c r="N870" s="12"/>
      <c r="O870" s="12" t="str">
        <f t="shared" si="88"/>
        <v>PH.IC.IV.081710.01</v>
      </c>
      <c r="Q870" s="12" t="str">
        <f t="shared" si="89"/>
        <v>CL.IC.IV.081710.01</v>
      </c>
      <c r="R870" t="s">
        <v>9277</v>
      </c>
    </row>
    <row r="871" spans="1:25" ht="15">
      <c r="A871" t="s">
        <v>5190</v>
      </c>
      <c r="C871" s="22" t="s">
        <v>10093</v>
      </c>
      <c r="E871" s="22" t="s">
        <v>6865</v>
      </c>
      <c r="F871" t="s">
        <v>5417</v>
      </c>
      <c r="G871" t="s">
        <v>5308</v>
      </c>
      <c r="H871" s="22" t="s">
        <v>8048</v>
      </c>
      <c r="I871" t="s">
        <v>5309</v>
      </c>
      <c r="J871" s="11" t="str">
        <f t="shared" si="85"/>
        <v>IC.IV.081711</v>
      </c>
      <c r="K871" s="2" t="s">
        <v>11324</v>
      </c>
      <c r="L871" t="str">
        <f t="shared" si="86"/>
        <v>Thermoregulation multilumen catheter</v>
      </c>
      <c r="M871" s="12" t="str">
        <f t="shared" si="87"/>
        <v>PI.IC.IV.081711.01</v>
      </c>
      <c r="N871" s="12"/>
      <c r="O871" s="12" t="str">
        <f t="shared" si="88"/>
        <v>PH.IC.IV.081711.01</v>
      </c>
      <c r="Q871" s="12" t="str">
        <f t="shared" si="89"/>
        <v>CL.IC.IV.081711.01</v>
      </c>
      <c r="R871" t="s">
        <v>9277</v>
      </c>
    </row>
    <row r="872" spans="1:25" ht="15">
      <c r="A872" t="s">
        <v>5190</v>
      </c>
      <c r="C872" s="22" t="s">
        <v>10093</v>
      </c>
      <c r="E872" s="22" t="s">
        <v>6865</v>
      </c>
      <c r="F872" t="s">
        <v>5417</v>
      </c>
      <c r="G872" t="s">
        <v>2971</v>
      </c>
      <c r="H872" s="22" t="s">
        <v>11023</v>
      </c>
      <c r="I872" t="s">
        <v>930</v>
      </c>
      <c r="J872" s="11" t="str">
        <f t="shared" si="85"/>
        <v>IC.IV.081712</v>
      </c>
      <c r="K872" s="2" t="s">
        <v>11324</v>
      </c>
      <c r="L872" t="str">
        <f t="shared" si="86"/>
        <v>Other: specify</v>
      </c>
      <c r="M872" s="12" t="str">
        <f t="shared" si="87"/>
        <v>PI.IC.IV.081712.01</v>
      </c>
      <c r="N872" s="12"/>
      <c r="O872" s="12" t="str">
        <f t="shared" si="88"/>
        <v>PH.IC.IV.081712.01</v>
      </c>
      <c r="Q872" s="12" t="str">
        <f t="shared" si="89"/>
        <v>CL.IC.IV.081712.01</v>
      </c>
      <c r="R872" t="s">
        <v>9277</v>
      </c>
    </row>
    <row r="873" spans="1:25" ht="15">
      <c r="A873" t="s">
        <v>5190</v>
      </c>
      <c r="C873" s="22" t="s">
        <v>10093</v>
      </c>
      <c r="D873" t="s">
        <v>5472</v>
      </c>
      <c r="E873" s="22" t="s">
        <v>5743</v>
      </c>
      <c r="F873" t="s">
        <v>5427</v>
      </c>
      <c r="G873" t="s">
        <v>1557</v>
      </c>
      <c r="H873" s="22" t="s">
        <v>1396</v>
      </c>
      <c r="I873" t="s">
        <v>1557</v>
      </c>
      <c r="J873" s="11" t="str">
        <f t="shared" si="85"/>
        <v>IC.IV.081801</v>
      </c>
      <c r="K873" s="2" t="s">
        <v>11324</v>
      </c>
      <c r="L873" t="str">
        <f t="shared" si="86"/>
        <v>Normal</v>
      </c>
      <c r="M873" s="12" t="str">
        <f t="shared" si="87"/>
        <v>PI.IC.IV.081801.01</v>
      </c>
      <c r="N873" s="12"/>
      <c r="O873" s="12" t="str">
        <f t="shared" si="88"/>
        <v>PH.IC.IV.081801.01</v>
      </c>
      <c r="Q873" s="12" t="str">
        <f t="shared" si="89"/>
        <v>CL.IC.IV.081801.01</v>
      </c>
    </row>
    <row r="874" spans="1:25" ht="15">
      <c r="A874" t="s">
        <v>5190</v>
      </c>
      <c r="C874" s="22" t="s">
        <v>10093</v>
      </c>
      <c r="E874" s="22" t="s">
        <v>5743</v>
      </c>
      <c r="F874" t="s">
        <v>5427</v>
      </c>
      <c r="G874" t="s">
        <v>1752</v>
      </c>
      <c r="H874" s="22" t="s">
        <v>1398</v>
      </c>
      <c r="I874" t="s">
        <v>5029</v>
      </c>
      <c r="J874" s="11" t="str">
        <f t="shared" si="85"/>
        <v>IC.IV.081802</v>
      </c>
      <c r="K874" s="2" t="s">
        <v>11324</v>
      </c>
      <c r="L874" t="str">
        <f t="shared" si="86"/>
        <v>Damped</v>
      </c>
      <c r="M874" s="12" t="str">
        <f t="shared" si="87"/>
        <v>PI.IC.IV.081802.01</v>
      </c>
      <c r="N874" s="12"/>
      <c r="O874" s="12" t="str">
        <f t="shared" si="88"/>
        <v>PH.IC.IV.081802.01</v>
      </c>
      <c r="Q874" s="12" t="str">
        <f t="shared" si="89"/>
        <v>CL.IC.IV.081802.01</v>
      </c>
    </row>
    <row r="875" spans="1:25" ht="15">
      <c r="A875" t="s">
        <v>5190</v>
      </c>
      <c r="C875" s="22" t="s">
        <v>10093</v>
      </c>
      <c r="E875" s="22" t="s">
        <v>5743</v>
      </c>
      <c r="F875" t="s">
        <v>5427</v>
      </c>
      <c r="G875" t="s">
        <v>5252</v>
      </c>
      <c r="H875" s="22" t="s">
        <v>9640</v>
      </c>
      <c r="I875" t="s">
        <v>5253</v>
      </c>
      <c r="J875" s="11" t="str">
        <f t="shared" si="85"/>
        <v>IC.IV.081803</v>
      </c>
      <c r="K875" s="2" t="s">
        <v>11324</v>
      </c>
      <c r="L875" t="str">
        <f t="shared" si="86"/>
        <v>Positional</v>
      </c>
      <c r="M875" s="12" t="str">
        <f t="shared" si="87"/>
        <v>PI.IC.IV.081803.01</v>
      </c>
      <c r="N875" s="12"/>
      <c r="O875" s="12" t="str">
        <f t="shared" si="88"/>
        <v>PH.IC.IV.081803.01</v>
      </c>
      <c r="Q875" s="12" t="str">
        <f t="shared" si="89"/>
        <v>CL.IC.IV.081803.01</v>
      </c>
      <c r="R875" t="s">
        <v>9277</v>
      </c>
    </row>
    <row r="876" spans="1:25" ht="15">
      <c r="A876" t="s">
        <v>5190</v>
      </c>
      <c r="C876" s="22" t="s">
        <v>10093</v>
      </c>
      <c r="E876" s="22" t="s">
        <v>5743</v>
      </c>
      <c r="F876" t="s">
        <v>5427</v>
      </c>
      <c r="G876" t="s">
        <v>5463</v>
      </c>
      <c r="H876" s="22" t="s">
        <v>7070</v>
      </c>
      <c r="I876" t="s">
        <v>5464</v>
      </c>
      <c r="J876" s="11" t="str">
        <f t="shared" si="85"/>
        <v>IC.IV.081804</v>
      </c>
      <c r="K876" s="2" t="s">
        <v>11324</v>
      </c>
      <c r="L876" t="str">
        <f t="shared" si="86"/>
        <v>Unable to wedge</v>
      </c>
      <c r="M876" s="12" t="str">
        <f t="shared" si="87"/>
        <v>PI.IC.IV.081804.01</v>
      </c>
      <c r="N876" s="12"/>
      <c r="O876" s="12" t="str">
        <f t="shared" si="88"/>
        <v>PH.IC.IV.081804.01</v>
      </c>
      <c r="Q876" s="12" t="str">
        <f t="shared" si="89"/>
        <v>CL.IC.IV.081804.01</v>
      </c>
      <c r="R876" t="s">
        <v>9277</v>
      </c>
    </row>
    <row r="877" spans="1:25" ht="15">
      <c r="A877" t="s">
        <v>5190</v>
      </c>
      <c r="C877" s="22" t="s">
        <v>10093</v>
      </c>
      <c r="E877" s="22" t="s">
        <v>5743</v>
      </c>
      <c r="F877" t="s">
        <v>5427</v>
      </c>
      <c r="G877" t="s">
        <v>5131</v>
      </c>
      <c r="H877" s="22" t="s">
        <v>7071</v>
      </c>
      <c r="I877" t="s">
        <v>5131</v>
      </c>
      <c r="J877" s="11" t="str">
        <f t="shared" si="85"/>
        <v>IC.IV.081805</v>
      </c>
      <c r="K877" s="2" t="s">
        <v>11324</v>
      </c>
      <c r="L877" t="str">
        <f t="shared" si="86"/>
        <v>Fling</v>
      </c>
      <c r="M877" s="12" t="str">
        <f t="shared" si="87"/>
        <v>PI.IC.IV.081805.01</v>
      </c>
      <c r="N877" s="12"/>
      <c r="O877" s="12" t="str">
        <f t="shared" si="88"/>
        <v>PH.IC.IV.081805.01</v>
      </c>
      <c r="Q877" s="12" t="str">
        <f t="shared" si="89"/>
        <v>CL.IC.IV.081805.01</v>
      </c>
      <c r="R877" t="s">
        <v>9277</v>
      </c>
    </row>
    <row r="878" spans="1:25" ht="15">
      <c r="A878" t="s">
        <v>5190</v>
      </c>
      <c r="C878" s="22" t="s">
        <v>10093</v>
      </c>
      <c r="E878" s="22" t="s">
        <v>5743</v>
      </c>
      <c r="F878" t="s">
        <v>5427</v>
      </c>
      <c r="G878" t="s">
        <v>2971</v>
      </c>
      <c r="H878" s="22" t="s">
        <v>6888</v>
      </c>
      <c r="I878" t="s">
        <v>930</v>
      </c>
      <c r="J878" s="11" t="str">
        <f t="shared" si="85"/>
        <v>IC.IV.081806</v>
      </c>
      <c r="K878" s="2" t="s">
        <v>11324</v>
      </c>
      <c r="L878" t="str">
        <f t="shared" si="86"/>
        <v>Other: specify</v>
      </c>
      <c r="M878" s="12" t="str">
        <f t="shared" si="87"/>
        <v>PI.IC.IV.081806.01</v>
      </c>
      <c r="N878" s="12"/>
      <c r="O878" s="12" t="str">
        <f t="shared" si="88"/>
        <v>PH.IC.IV.081806.01</v>
      </c>
      <c r="Q878" s="12" t="str">
        <f t="shared" si="89"/>
        <v>CL.IC.IV.081806.01</v>
      </c>
      <c r="R878" t="s">
        <v>9277</v>
      </c>
    </row>
    <row r="879" spans="1:25" ht="15">
      <c r="A879" t="s">
        <v>5190</v>
      </c>
      <c r="C879" s="22" t="s">
        <v>11369</v>
      </c>
      <c r="D879" t="s">
        <v>11103</v>
      </c>
      <c r="E879" s="22" t="s">
        <v>11229</v>
      </c>
      <c r="F879" t="s">
        <v>11370</v>
      </c>
      <c r="G879" t="s">
        <v>11230</v>
      </c>
      <c r="H879" s="22" t="s">
        <v>11104</v>
      </c>
      <c r="I879" t="s">
        <v>11232</v>
      </c>
      <c r="J879" s="11" t="str">
        <f t="shared" si="85"/>
        <v>IC.IV.081901</v>
      </c>
      <c r="K879" s="2" t="s">
        <v>1192</v>
      </c>
      <c r="L879" t="str">
        <f t="shared" si="86"/>
        <v>Insertion date</v>
      </c>
      <c r="M879" s="12" t="str">
        <f t="shared" si="87"/>
        <v>PI.IC.IV.081901.01</v>
      </c>
      <c r="N879" s="12"/>
      <c r="O879" s="12" t="str">
        <f t="shared" si="88"/>
        <v>PH.IC.IV.081901.01</v>
      </c>
      <c r="Q879" s="12" t="str">
        <f t="shared" si="89"/>
        <v>CL.IC.IV.081901.01</v>
      </c>
      <c r="R879" t="s">
        <v>1112</v>
      </c>
      <c r="V879" t="s">
        <v>11231</v>
      </c>
      <c r="W879">
        <v>996</v>
      </c>
    </row>
    <row r="880" spans="1:25" s="78" customFormat="1" ht="15">
      <c r="A880" s="79" t="s">
        <v>5190</v>
      </c>
      <c r="B880" s="74" t="s">
        <v>684</v>
      </c>
      <c r="C880" s="75" t="s">
        <v>685</v>
      </c>
      <c r="D880" s="74" t="s">
        <v>2937</v>
      </c>
      <c r="E880" s="80" t="s">
        <v>959</v>
      </c>
      <c r="F880" s="79" t="s">
        <v>686</v>
      </c>
      <c r="G880" s="79" t="s">
        <v>956</v>
      </c>
      <c r="H880" s="75" t="s">
        <v>670</v>
      </c>
      <c r="I880" s="79" t="s">
        <v>956</v>
      </c>
      <c r="J880" s="11" t="str">
        <f t="shared" si="85"/>
        <v>IC.IV.082001</v>
      </c>
      <c r="K880" s="2" t="s">
        <v>11383</v>
      </c>
      <c r="L880" t="str">
        <f t="shared" si="86"/>
        <v>Clean</v>
      </c>
      <c r="M880" s="12" t="str">
        <f t="shared" si="87"/>
        <v>PI.IC.IV.082001.01</v>
      </c>
      <c r="N880" s="12"/>
      <c r="O880" s="12" t="str">
        <f t="shared" si="88"/>
        <v>PH.IC.IV.082001.01</v>
      </c>
      <c r="P880"/>
      <c r="Q880" s="12" t="str">
        <f t="shared" si="89"/>
        <v>CL.IC.IV.082001.01</v>
      </c>
      <c r="X880" s="78" t="s">
        <v>674</v>
      </c>
      <c r="Y880" s="78">
        <v>1114</v>
      </c>
    </row>
    <row r="881" spans="1:25" s="78" customFormat="1" ht="15">
      <c r="A881" s="79" t="s">
        <v>5190</v>
      </c>
      <c r="B881" s="74" t="s">
        <v>684</v>
      </c>
      <c r="C881" s="75" t="s">
        <v>685</v>
      </c>
      <c r="D881" s="74" t="s">
        <v>2937</v>
      </c>
      <c r="E881" s="80" t="s">
        <v>959</v>
      </c>
      <c r="F881" s="79" t="s">
        <v>686</v>
      </c>
      <c r="G881" s="79" t="s">
        <v>3225</v>
      </c>
      <c r="H881" s="75" t="s">
        <v>671</v>
      </c>
      <c r="I881" s="79" t="s">
        <v>3225</v>
      </c>
      <c r="J881" s="11" t="str">
        <f t="shared" si="85"/>
        <v>IC.IV.082002</v>
      </c>
      <c r="K881" s="2" t="s">
        <v>11383</v>
      </c>
      <c r="L881" t="str">
        <f t="shared" si="86"/>
        <v>Dry</v>
      </c>
      <c r="M881" s="12" t="str">
        <f t="shared" si="87"/>
        <v>PI.IC.IV.082002.01</v>
      </c>
      <c r="N881" s="12"/>
      <c r="O881" s="12" t="str">
        <f t="shared" si="88"/>
        <v>PH.IC.IV.082002.01</v>
      </c>
      <c r="P881"/>
      <c r="Q881" s="12" t="str">
        <f t="shared" si="89"/>
        <v>CL.IC.IV.082002.01</v>
      </c>
      <c r="X881" s="78" t="s">
        <v>674</v>
      </c>
      <c r="Y881" s="78">
        <v>1114</v>
      </c>
    </row>
    <row r="882" spans="1:25" s="78" customFormat="1" ht="15">
      <c r="A882" s="79" t="s">
        <v>5190</v>
      </c>
      <c r="B882" s="74" t="s">
        <v>684</v>
      </c>
      <c r="C882" s="75" t="s">
        <v>685</v>
      </c>
      <c r="D882" s="74" t="s">
        <v>2937</v>
      </c>
      <c r="E882" s="80" t="s">
        <v>959</v>
      </c>
      <c r="F882" s="79" t="s">
        <v>686</v>
      </c>
      <c r="G882" s="79" t="s">
        <v>2806</v>
      </c>
      <c r="H882" s="75" t="s">
        <v>672</v>
      </c>
      <c r="I882" s="79" t="s">
        <v>2806</v>
      </c>
      <c r="J882" s="11" t="str">
        <f t="shared" si="85"/>
        <v>IC.IV.082003</v>
      </c>
      <c r="K882" s="2" t="s">
        <v>11383</v>
      </c>
      <c r="L882" t="str">
        <f t="shared" si="86"/>
        <v>Intact</v>
      </c>
      <c r="M882" s="12" t="str">
        <f t="shared" si="87"/>
        <v>PI.IC.IV.082003.01</v>
      </c>
      <c r="N882" s="12"/>
      <c r="O882" s="12" t="str">
        <f t="shared" si="88"/>
        <v>PH.IC.IV.082003.01</v>
      </c>
      <c r="P882"/>
      <c r="Q882" s="12" t="str">
        <f t="shared" si="89"/>
        <v>CL.IC.IV.082003.01</v>
      </c>
      <c r="X882" s="78" t="s">
        <v>674</v>
      </c>
      <c r="Y882" s="78">
        <v>1114</v>
      </c>
    </row>
    <row r="883" spans="1:25" s="78" customFormat="1" ht="15">
      <c r="A883" s="79" t="s">
        <v>5190</v>
      </c>
      <c r="B883" s="74" t="s">
        <v>684</v>
      </c>
      <c r="C883" s="75" t="s">
        <v>685</v>
      </c>
      <c r="D883" s="74" t="s">
        <v>2937</v>
      </c>
      <c r="E883" s="80" t="s">
        <v>959</v>
      </c>
      <c r="F883" s="79" t="s">
        <v>686</v>
      </c>
      <c r="G883" s="79" t="s">
        <v>957</v>
      </c>
      <c r="H883" s="75" t="s">
        <v>673</v>
      </c>
      <c r="I883" s="79" t="s">
        <v>957</v>
      </c>
      <c r="J883" s="11" t="str">
        <f t="shared" si="85"/>
        <v>IC.IV.082004</v>
      </c>
      <c r="K883" s="2" t="s">
        <v>11383</v>
      </c>
      <c r="L883" t="str">
        <f t="shared" si="86"/>
        <v>Stained</v>
      </c>
      <c r="M883" s="12" t="str">
        <f t="shared" si="87"/>
        <v>PI.IC.IV.082004.01</v>
      </c>
      <c r="N883" s="12"/>
      <c r="O883" s="12" t="str">
        <f t="shared" si="88"/>
        <v>PH.IC.IV.082004.01</v>
      </c>
      <c r="P883"/>
      <c r="Q883" s="12" t="str">
        <f t="shared" si="89"/>
        <v>CL.IC.IV.082004.01</v>
      </c>
      <c r="X883" s="78" t="s">
        <v>674</v>
      </c>
      <c r="Y883" s="78">
        <v>1114</v>
      </c>
    </row>
    <row r="884" spans="1:25" s="78" customFormat="1" ht="15">
      <c r="A884" s="79" t="s">
        <v>5190</v>
      </c>
      <c r="B884" s="74" t="s">
        <v>684</v>
      </c>
      <c r="C884" s="75" t="s">
        <v>685</v>
      </c>
      <c r="D884" s="74" t="s">
        <v>2937</v>
      </c>
      <c r="E884" s="80" t="s">
        <v>959</v>
      </c>
      <c r="F884" s="79" t="s">
        <v>686</v>
      </c>
      <c r="G884" s="79" t="s">
        <v>958</v>
      </c>
      <c r="H884" s="75" t="s">
        <v>815</v>
      </c>
      <c r="I884" s="79" t="s">
        <v>958</v>
      </c>
      <c r="J884" s="11" t="str">
        <f t="shared" si="85"/>
        <v>IC.IV.082005</v>
      </c>
      <c r="K884" s="2" t="s">
        <v>11383</v>
      </c>
      <c r="L884" t="str">
        <f t="shared" si="86"/>
        <v>Saturated</v>
      </c>
      <c r="M884" s="12" t="str">
        <f t="shared" si="87"/>
        <v>PI.IC.IV.082005.01</v>
      </c>
      <c r="N884" s="12"/>
      <c r="O884" s="12" t="str">
        <f t="shared" si="88"/>
        <v>PH.IC.IV.082005.01</v>
      </c>
      <c r="P884"/>
      <c r="Q884" s="12" t="str">
        <f t="shared" si="89"/>
        <v>CL.IC.IV.082005.01</v>
      </c>
      <c r="X884" s="78" t="s">
        <v>674</v>
      </c>
      <c r="Y884" s="78">
        <v>1114</v>
      </c>
    </row>
    <row r="885" spans="1:25" ht="15">
      <c r="A885" t="s">
        <v>5190</v>
      </c>
      <c r="B885" s="25" t="s">
        <v>5428</v>
      </c>
      <c r="C885" s="22" t="s">
        <v>10095</v>
      </c>
      <c r="D885" s="25" t="s">
        <v>5340</v>
      </c>
      <c r="E885" s="2" t="s">
        <v>11324</v>
      </c>
      <c r="F885" t="s">
        <v>5429</v>
      </c>
      <c r="G885" t="s">
        <v>199</v>
      </c>
      <c r="H885" s="22" t="s">
        <v>1396</v>
      </c>
      <c r="I885" t="s">
        <v>1780</v>
      </c>
      <c r="J885" s="11" t="str">
        <f t="shared" si="85"/>
        <v>IC.IV.090101</v>
      </c>
      <c r="K885" s="2" t="s">
        <v>11324</v>
      </c>
      <c r="L885" t="str">
        <f t="shared" si="86"/>
        <v>Drsg change date (free text)</v>
      </c>
      <c r="M885" s="12" t="str">
        <f t="shared" si="87"/>
        <v>PI.IC.IV.090101.01</v>
      </c>
      <c r="N885" s="12"/>
      <c r="O885" s="12" t="str">
        <f t="shared" si="88"/>
        <v>PH.IC.IV.090101.01</v>
      </c>
      <c r="Q885" s="12" t="str">
        <f t="shared" si="89"/>
        <v>CL.IC.IV.090101.01</v>
      </c>
    </row>
    <row r="886" spans="1:25" ht="15">
      <c r="A886" t="s">
        <v>5190</v>
      </c>
      <c r="B886" s="25"/>
      <c r="C886" s="22" t="s">
        <v>10095</v>
      </c>
      <c r="D886" s="25" t="s">
        <v>5343</v>
      </c>
      <c r="E886" s="2" t="s">
        <v>1199</v>
      </c>
      <c r="F886" t="s">
        <v>5430</v>
      </c>
      <c r="G886" t="s">
        <v>5495</v>
      </c>
      <c r="H886" s="22" t="s">
        <v>1396</v>
      </c>
      <c r="I886" t="s">
        <v>5337</v>
      </c>
      <c r="J886" s="11" t="str">
        <f t="shared" si="85"/>
        <v>IC.IV.090201</v>
      </c>
      <c r="K886" s="2" t="s">
        <v>11324</v>
      </c>
      <c r="L886" t="str">
        <f t="shared" si="86"/>
        <v>Antimicrobial disk</v>
      </c>
      <c r="M886" s="12" t="str">
        <f t="shared" si="87"/>
        <v>PI.IC.IV.090201.01</v>
      </c>
      <c r="N886" s="12"/>
      <c r="O886" s="12" t="str">
        <f t="shared" si="88"/>
        <v>PH.IC.IV.090201.01</v>
      </c>
      <c r="Q886" s="12" t="str">
        <f t="shared" si="89"/>
        <v>CL.IC.IV.090201.01</v>
      </c>
    </row>
    <row r="887" spans="1:25" ht="15">
      <c r="A887" t="s">
        <v>5190</v>
      </c>
      <c r="B887" s="25"/>
      <c r="C887" s="22" t="s">
        <v>10095</v>
      </c>
      <c r="D887" s="25"/>
      <c r="E887" s="2" t="s">
        <v>1199</v>
      </c>
      <c r="F887" t="s">
        <v>5430</v>
      </c>
      <c r="G887" t="s">
        <v>1998</v>
      </c>
      <c r="H887" s="22" t="s">
        <v>1398</v>
      </c>
      <c r="I887" t="s">
        <v>5132</v>
      </c>
      <c r="J887" s="11" t="str">
        <f t="shared" si="85"/>
        <v>IC.IV.090202</v>
      </c>
      <c r="K887" s="2" t="s">
        <v>11324</v>
      </c>
      <c r="L887" t="str">
        <f t="shared" si="86"/>
        <v>Transparent</v>
      </c>
      <c r="M887" s="12" t="str">
        <f t="shared" si="87"/>
        <v>PI.IC.IV.090202.01</v>
      </c>
      <c r="N887" s="12"/>
      <c r="O887" s="12" t="str">
        <f t="shared" si="88"/>
        <v>PH.IC.IV.090202.01</v>
      </c>
      <c r="Q887" s="12" t="str">
        <f t="shared" si="89"/>
        <v>CL.IC.IV.090202.01</v>
      </c>
    </row>
    <row r="888" spans="1:25" ht="15">
      <c r="A888" t="s">
        <v>5190</v>
      </c>
      <c r="B888" s="25"/>
      <c r="C888" s="22" t="s">
        <v>10095</v>
      </c>
      <c r="D888" s="25"/>
      <c r="E888" s="2" t="s">
        <v>1199</v>
      </c>
      <c r="F888" t="s">
        <v>5430</v>
      </c>
      <c r="G888" t="s">
        <v>1825</v>
      </c>
      <c r="H888" s="22" t="s">
        <v>1400</v>
      </c>
      <c r="I888" t="s">
        <v>1825</v>
      </c>
      <c r="J888" s="11" t="str">
        <f t="shared" si="85"/>
        <v>IC.IV.090203</v>
      </c>
      <c r="K888" s="2" t="s">
        <v>11324</v>
      </c>
      <c r="L888" t="str">
        <f t="shared" si="86"/>
        <v>Gauze</v>
      </c>
      <c r="M888" s="12" t="str">
        <f t="shared" si="87"/>
        <v>PI.IC.IV.090203.01</v>
      </c>
      <c r="N888" s="12"/>
      <c r="O888" s="12" t="str">
        <f t="shared" si="88"/>
        <v>PH.IC.IV.090203.01</v>
      </c>
      <c r="Q888" s="12" t="str">
        <f t="shared" si="89"/>
        <v>CL.IC.IV.090203.01</v>
      </c>
    </row>
    <row r="889" spans="1:25" ht="15">
      <c r="A889" t="s">
        <v>5190</v>
      </c>
      <c r="B889" s="25"/>
      <c r="C889" s="22" t="s">
        <v>10095</v>
      </c>
      <c r="D889" s="25"/>
      <c r="E889" s="2" t="s">
        <v>9391</v>
      </c>
      <c r="F889" t="s">
        <v>5430</v>
      </c>
      <c r="G889" t="s">
        <v>2971</v>
      </c>
      <c r="H889" s="22" t="s">
        <v>1402</v>
      </c>
      <c r="I889" t="s">
        <v>930</v>
      </c>
      <c r="J889" s="11" t="str">
        <f t="shared" si="85"/>
        <v>IC.IV.090204</v>
      </c>
      <c r="K889" s="2" t="s">
        <v>11324</v>
      </c>
      <c r="L889" t="str">
        <f t="shared" si="86"/>
        <v>Other: specify</v>
      </c>
      <c r="M889" s="12" t="str">
        <f t="shared" si="87"/>
        <v>PI.IC.IV.090204.01</v>
      </c>
      <c r="N889" s="12"/>
      <c r="O889" s="12" t="str">
        <f t="shared" si="88"/>
        <v>PH.IC.IV.090204.01</v>
      </c>
      <c r="Q889" s="12" t="str">
        <f t="shared" si="89"/>
        <v>CL.IC.IV.090204.01</v>
      </c>
    </row>
    <row r="890" spans="1:25" ht="15">
      <c r="A890" t="s">
        <v>5190</v>
      </c>
      <c r="B890" s="25"/>
      <c r="C890" s="22" t="s">
        <v>10095</v>
      </c>
      <c r="D890" s="25" t="s">
        <v>5745</v>
      </c>
      <c r="E890" s="2" t="s">
        <v>9640</v>
      </c>
      <c r="F890" t="s">
        <v>5133</v>
      </c>
      <c r="G890" t="s">
        <v>1578</v>
      </c>
      <c r="H890" s="22" t="s">
        <v>1396</v>
      </c>
      <c r="I890" t="s">
        <v>4982</v>
      </c>
      <c r="J890" s="11" t="str">
        <f t="shared" si="85"/>
        <v>IC.IV.090301</v>
      </c>
      <c r="K890" s="2" t="s">
        <v>11324</v>
      </c>
      <c r="L890" t="str">
        <f t="shared" si="86"/>
        <v>Present on admit: specify date</v>
      </c>
      <c r="M890" s="12" t="str">
        <f t="shared" si="87"/>
        <v>PI.IC.IV.090301.01</v>
      </c>
      <c r="N890" s="12"/>
      <c r="O890" s="12" t="str">
        <f t="shared" si="88"/>
        <v>PH.IC.IV.090301.01</v>
      </c>
      <c r="Q890" s="12" t="str">
        <f t="shared" si="89"/>
        <v>CL.IC.IV.090301.01</v>
      </c>
    </row>
    <row r="891" spans="1:25" ht="15">
      <c r="A891" t="s">
        <v>5190</v>
      </c>
      <c r="B891" s="25"/>
      <c r="C891" s="22" t="s">
        <v>10095</v>
      </c>
      <c r="D891" s="25" t="s">
        <v>11134</v>
      </c>
      <c r="E891" s="2" t="s">
        <v>946</v>
      </c>
      <c r="F891" t="s">
        <v>5133</v>
      </c>
      <c r="G891" t="s">
        <v>5177</v>
      </c>
      <c r="H891" s="22" t="s">
        <v>1398</v>
      </c>
      <c r="I891" t="s">
        <v>5082</v>
      </c>
      <c r="J891" s="11" t="str">
        <f t="shared" si="85"/>
        <v>IC.IV.090302</v>
      </c>
      <c r="K891" s="2" t="s">
        <v>11324</v>
      </c>
      <c r="L891" t="str">
        <f t="shared" si="86"/>
        <v>Inserted at this date/time: specify</v>
      </c>
      <c r="M891" s="12" t="str">
        <f t="shared" si="87"/>
        <v>PI.IC.IV.090302.01</v>
      </c>
      <c r="N891" s="12"/>
      <c r="O891" s="12" t="str">
        <f t="shared" si="88"/>
        <v>PH.IC.IV.090302.01</v>
      </c>
      <c r="Q891" s="12" t="str">
        <f t="shared" si="89"/>
        <v>CL.IC.IV.090302.01</v>
      </c>
    </row>
    <row r="892" spans="1:25" ht="15">
      <c r="A892" t="s">
        <v>5190</v>
      </c>
      <c r="B892" s="25"/>
      <c r="C892" s="22" t="s">
        <v>10095</v>
      </c>
      <c r="D892" s="25"/>
      <c r="E892" s="2" t="s">
        <v>946</v>
      </c>
      <c r="F892" t="s">
        <v>5133</v>
      </c>
      <c r="G892" t="s">
        <v>5056</v>
      </c>
      <c r="H892" s="22" t="s">
        <v>1400</v>
      </c>
      <c r="I892" t="s">
        <v>5057</v>
      </c>
      <c r="J892" s="11" t="str">
        <f t="shared" si="85"/>
        <v>IC.IV.090303</v>
      </c>
      <c r="K892" s="2" t="s">
        <v>11324</v>
      </c>
      <c r="L892" t="str">
        <f t="shared" si="86"/>
        <v>Insertion attempts number: specify</v>
      </c>
      <c r="M892" s="12" t="str">
        <f t="shared" si="87"/>
        <v>PI.IC.IV.090303.01</v>
      </c>
      <c r="N892" s="12"/>
      <c r="O892" s="12" t="str">
        <f t="shared" si="88"/>
        <v>PH.IC.IV.090303.01</v>
      </c>
      <c r="Q892" s="12" t="str">
        <f t="shared" si="89"/>
        <v>CL.IC.IV.090303.01</v>
      </c>
    </row>
    <row r="893" spans="1:25" ht="15">
      <c r="A893" t="s">
        <v>5190</v>
      </c>
      <c r="B893" s="25"/>
      <c r="C893" s="22" t="s">
        <v>10095</v>
      </c>
      <c r="D893" s="25"/>
      <c r="E893" s="2" t="s">
        <v>946</v>
      </c>
      <c r="F893" t="s">
        <v>5133</v>
      </c>
      <c r="G893" t="s">
        <v>1582</v>
      </c>
      <c r="H893" s="22" t="s">
        <v>1402</v>
      </c>
      <c r="I893" t="s">
        <v>1583</v>
      </c>
      <c r="J893" s="11" t="str">
        <f t="shared" si="85"/>
        <v>IC.IV.090304</v>
      </c>
      <c r="K893" s="2" t="s">
        <v>11324</v>
      </c>
      <c r="L893" t="str">
        <f t="shared" si="86"/>
        <v>Discontinue</v>
      </c>
      <c r="M893" s="12" t="str">
        <f t="shared" si="87"/>
        <v>PI.IC.IV.090304.01</v>
      </c>
      <c r="N893" s="12"/>
      <c r="O893" s="12" t="str">
        <f t="shared" si="88"/>
        <v>PH.IC.IV.090304.01</v>
      </c>
      <c r="Q893" s="12" t="str">
        <f t="shared" si="89"/>
        <v>CL.IC.IV.090304.01</v>
      </c>
    </row>
    <row r="894" spans="1:25" ht="15">
      <c r="A894" t="s">
        <v>5190</v>
      </c>
      <c r="B894" s="25"/>
      <c r="C894" s="22" t="s">
        <v>10095</v>
      </c>
      <c r="D894" s="25" t="s">
        <v>5134</v>
      </c>
      <c r="E894" s="22" t="s">
        <v>7070</v>
      </c>
      <c r="F894" t="s">
        <v>5135</v>
      </c>
      <c r="G894" t="s">
        <v>3383</v>
      </c>
      <c r="H894" s="22" t="s">
        <v>1396</v>
      </c>
      <c r="I894" t="s">
        <v>3383</v>
      </c>
      <c r="J894" s="11" t="str">
        <f t="shared" si="85"/>
        <v>IC.IV.090401</v>
      </c>
      <c r="K894" s="2" t="s">
        <v>11324</v>
      </c>
      <c r="L894" t="str">
        <f t="shared" si="86"/>
        <v>Done</v>
      </c>
      <c r="M894" s="12" t="str">
        <f t="shared" si="87"/>
        <v>PI.IC.IV.090401.01</v>
      </c>
      <c r="N894" s="12"/>
      <c r="O894" s="12" t="str">
        <f t="shared" si="88"/>
        <v>PH.IC.IV.090401.01</v>
      </c>
      <c r="Q894" s="12" t="str">
        <f t="shared" si="89"/>
        <v>CL.IC.IV.090401.01</v>
      </c>
    </row>
    <row r="895" spans="1:25" ht="15">
      <c r="A895" t="s">
        <v>5190</v>
      </c>
      <c r="B895" s="25"/>
      <c r="C895" s="22" t="s">
        <v>10095</v>
      </c>
      <c r="D895" s="25"/>
      <c r="E895" s="22" t="s">
        <v>7070</v>
      </c>
      <c r="F895" t="s">
        <v>5135</v>
      </c>
      <c r="G895" t="s">
        <v>5136</v>
      </c>
      <c r="H895" s="22" t="s">
        <v>1398</v>
      </c>
      <c r="I895" t="s">
        <v>1188</v>
      </c>
      <c r="J895" s="11" t="str">
        <f t="shared" si="85"/>
        <v>IC.IV.090402</v>
      </c>
      <c r="K895" s="2" t="s">
        <v>11324</v>
      </c>
      <c r="L895" t="str">
        <f t="shared" si="86"/>
        <v>Not due</v>
      </c>
      <c r="M895" s="12" t="str">
        <f t="shared" si="87"/>
        <v>PI.IC.IV.090402.01</v>
      </c>
      <c r="N895" s="12"/>
      <c r="O895" s="12" t="str">
        <f t="shared" si="88"/>
        <v>PH.IC.IV.090402.01</v>
      </c>
      <c r="Q895" s="12" t="str">
        <f t="shared" si="89"/>
        <v>CL.IC.IV.090402.01</v>
      </c>
    </row>
    <row r="896" spans="1:25" ht="15">
      <c r="A896" t="s">
        <v>5190</v>
      </c>
      <c r="B896" s="25"/>
      <c r="C896" s="22" t="s">
        <v>10095</v>
      </c>
      <c r="D896" s="25" t="s">
        <v>11134</v>
      </c>
      <c r="E896" s="22" t="s">
        <v>7070</v>
      </c>
      <c r="F896" t="s">
        <v>5135</v>
      </c>
      <c r="G896" t="s">
        <v>2971</v>
      </c>
      <c r="H896" s="22" t="s">
        <v>1400</v>
      </c>
      <c r="I896" t="s">
        <v>930</v>
      </c>
      <c r="J896" s="11" t="str">
        <f t="shared" si="85"/>
        <v>IC.IV.090403</v>
      </c>
      <c r="K896" s="2" t="s">
        <v>11324</v>
      </c>
      <c r="L896" t="str">
        <f t="shared" si="86"/>
        <v>Other: specify</v>
      </c>
      <c r="M896" s="12" t="str">
        <f t="shared" si="87"/>
        <v>PI.IC.IV.090403.01</v>
      </c>
      <c r="N896" s="12"/>
      <c r="O896" s="12" t="str">
        <f t="shared" si="88"/>
        <v>PH.IC.IV.090403.01</v>
      </c>
      <c r="Q896" s="12" t="str">
        <f t="shared" si="89"/>
        <v>CL.IC.IV.090403.01</v>
      </c>
    </row>
    <row r="897" spans="1:17" ht="15">
      <c r="A897" t="s">
        <v>5190</v>
      </c>
      <c r="B897" s="25"/>
      <c r="C897" s="22" t="s">
        <v>10095</v>
      </c>
      <c r="D897" s="25" t="s">
        <v>5575</v>
      </c>
      <c r="E897" s="22" t="s">
        <v>7071</v>
      </c>
      <c r="F897" t="s">
        <v>5137</v>
      </c>
      <c r="G897" t="s">
        <v>5138</v>
      </c>
      <c r="H897" s="22" t="s">
        <v>1396</v>
      </c>
      <c r="I897" t="s">
        <v>1780</v>
      </c>
      <c r="J897" s="11" t="str">
        <f t="shared" si="85"/>
        <v>IC.IV.090501</v>
      </c>
      <c r="K897" s="2" t="s">
        <v>11324</v>
      </c>
      <c r="L897" t="str">
        <f t="shared" si="86"/>
        <v>Insertion date (free text)</v>
      </c>
      <c r="M897" s="12" t="str">
        <f t="shared" si="87"/>
        <v>PI.IC.IV.090501.01</v>
      </c>
      <c r="N897" s="12"/>
      <c r="O897" s="12" t="str">
        <f t="shared" si="88"/>
        <v>PH.IC.IV.090501.01</v>
      </c>
      <c r="Q897" s="12" t="str">
        <f t="shared" si="89"/>
        <v>CL.IC.IV.090501.01</v>
      </c>
    </row>
    <row r="898" spans="1:17" ht="15">
      <c r="A898" t="s">
        <v>5190</v>
      </c>
      <c r="B898" s="25"/>
      <c r="C898" s="22" t="s">
        <v>10095</v>
      </c>
      <c r="D898" s="25" t="s">
        <v>5981</v>
      </c>
      <c r="E898" s="22" t="s">
        <v>6888</v>
      </c>
      <c r="F898" t="s">
        <v>5139</v>
      </c>
      <c r="G898" t="s">
        <v>4048</v>
      </c>
      <c r="H898" s="22" t="s">
        <v>1396</v>
      </c>
      <c r="I898" t="s">
        <v>5140</v>
      </c>
      <c r="J898" s="11" t="str">
        <f t="shared" si="85"/>
        <v>IC.IV.090601</v>
      </c>
      <c r="K898" s="2" t="s">
        <v>11324</v>
      </c>
      <c r="L898" t="str">
        <f t="shared" si="86"/>
        <v>Hand, right</v>
      </c>
      <c r="M898" s="12" t="str">
        <f t="shared" si="87"/>
        <v>PI.IC.IV.090601.01</v>
      </c>
      <c r="N898" s="12"/>
      <c r="O898" s="12" t="str">
        <f t="shared" si="88"/>
        <v>PH.IC.IV.090601.01</v>
      </c>
      <c r="Q898" s="12" t="str">
        <f t="shared" si="89"/>
        <v>CL.IC.IV.090601.01</v>
      </c>
    </row>
    <row r="899" spans="1:17" ht="15">
      <c r="A899" t="s">
        <v>5190</v>
      </c>
      <c r="B899" s="25"/>
      <c r="C899" s="22" t="s">
        <v>10095</v>
      </c>
      <c r="D899" s="25" t="s">
        <v>11134</v>
      </c>
      <c r="E899" s="22" t="s">
        <v>6888</v>
      </c>
      <c r="F899" t="s">
        <v>5139</v>
      </c>
      <c r="G899" t="s">
        <v>4050</v>
      </c>
      <c r="H899" s="22" t="s">
        <v>1398</v>
      </c>
      <c r="I899" t="s">
        <v>5377</v>
      </c>
      <c r="J899" s="11" t="str">
        <f t="shared" si="85"/>
        <v>IC.IV.090602</v>
      </c>
      <c r="K899" s="2" t="s">
        <v>11324</v>
      </c>
      <c r="L899" t="str">
        <f t="shared" si="86"/>
        <v>Hand, left</v>
      </c>
      <c r="M899" s="12" t="str">
        <f t="shared" si="87"/>
        <v>PI.IC.IV.090602.01</v>
      </c>
      <c r="N899" s="12"/>
      <c r="O899" s="12" t="str">
        <f t="shared" si="88"/>
        <v>PH.IC.IV.090602.01</v>
      </c>
      <c r="Q899" s="12" t="str">
        <f t="shared" si="89"/>
        <v>CL.IC.IV.090602.01</v>
      </c>
    </row>
    <row r="900" spans="1:17" ht="15">
      <c r="A900" t="s">
        <v>5190</v>
      </c>
      <c r="B900" s="25"/>
      <c r="C900" s="22" t="s">
        <v>10095</v>
      </c>
      <c r="D900" s="25"/>
      <c r="E900" s="22" t="s">
        <v>6888</v>
      </c>
      <c r="F900" t="s">
        <v>5139</v>
      </c>
      <c r="G900" t="s">
        <v>3895</v>
      </c>
      <c r="H900" s="22" t="s">
        <v>1400</v>
      </c>
      <c r="I900" t="s">
        <v>5378</v>
      </c>
      <c r="J900" s="11" t="str">
        <f t="shared" si="85"/>
        <v>IC.IV.090603</v>
      </c>
      <c r="K900" s="2" t="s">
        <v>11324</v>
      </c>
      <c r="L900" t="str">
        <f t="shared" si="86"/>
        <v>Wrist, right</v>
      </c>
      <c r="M900" s="12" t="str">
        <f t="shared" si="87"/>
        <v>PI.IC.IV.090603.01</v>
      </c>
      <c r="N900" s="12"/>
      <c r="O900" s="12" t="str">
        <f t="shared" si="88"/>
        <v>PH.IC.IV.090603.01</v>
      </c>
      <c r="Q900" s="12" t="str">
        <f t="shared" si="89"/>
        <v>CL.IC.IV.090603.01</v>
      </c>
    </row>
    <row r="901" spans="1:17" ht="15">
      <c r="A901" t="s">
        <v>5190</v>
      </c>
      <c r="B901" s="25"/>
      <c r="C901" s="22" t="s">
        <v>10095</v>
      </c>
      <c r="D901" s="25"/>
      <c r="E901" s="22" t="s">
        <v>6888</v>
      </c>
      <c r="F901" t="s">
        <v>5139</v>
      </c>
      <c r="G901" t="s">
        <v>3897</v>
      </c>
      <c r="H901" s="22" t="s">
        <v>1402</v>
      </c>
      <c r="I901" t="s">
        <v>5379</v>
      </c>
      <c r="J901" s="11" t="str">
        <f t="shared" si="85"/>
        <v>IC.IV.090604</v>
      </c>
      <c r="K901" s="2" t="s">
        <v>11324</v>
      </c>
      <c r="L901" t="str">
        <f t="shared" si="86"/>
        <v>Wrist, left</v>
      </c>
      <c r="M901" s="12" t="str">
        <f t="shared" si="87"/>
        <v>PI.IC.IV.090604.01</v>
      </c>
      <c r="N901" s="12"/>
      <c r="O901" s="12" t="str">
        <f t="shared" si="88"/>
        <v>PH.IC.IV.090604.01</v>
      </c>
      <c r="Q901" s="12" t="str">
        <f t="shared" si="89"/>
        <v>CL.IC.IV.090604.01</v>
      </c>
    </row>
    <row r="902" spans="1:17" ht="15">
      <c r="A902" t="s">
        <v>5190</v>
      </c>
      <c r="B902" s="25"/>
      <c r="C902" s="22" t="s">
        <v>10095</v>
      </c>
      <c r="D902" s="25"/>
      <c r="E902" s="22" t="s">
        <v>6888</v>
      </c>
      <c r="F902" t="s">
        <v>5139</v>
      </c>
      <c r="G902" t="s">
        <v>5477</v>
      </c>
      <c r="H902" s="22" t="s">
        <v>1404</v>
      </c>
      <c r="I902" t="s">
        <v>5478</v>
      </c>
      <c r="J902" s="11" t="str">
        <f t="shared" si="85"/>
        <v>IC.IV.090605</v>
      </c>
      <c r="K902" s="2" t="s">
        <v>11324</v>
      </c>
      <c r="L902" t="str">
        <f t="shared" si="86"/>
        <v>Lower arm, right</v>
      </c>
      <c r="M902" s="12" t="str">
        <f t="shared" si="87"/>
        <v>PI.IC.IV.090605.01</v>
      </c>
      <c r="N902" s="12"/>
      <c r="O902" s="12" t="str">
        <f t="shared" si="88"/>
        <v>PH.IC.IV.090605.01</v>
      </c>
      <c r="Q902" s="12" t="str">
        <f t="shared" si="89"/>
        <v>CL.IC.IV.090605.01</v>
      </c>
    </row>
    <row r="903" spans="1:17" ht="15">
      <c r="A903" t="s">
        <v>5190</v>
      </c>
      <c r="B903" s="25"/>
      <c r="C903" s="22" t="s">
        <v>10095</v>
      </c>
      <c r="D903" s="25"/>
      <c r="E903" s="22" t="s">
        <v>6888</v>
      </c>
      <c r="F903" t="s">
        <v>5139</v>
      </c>
      <c r="G903" t="s">
        <v>5479</v>
      </c>
      <c r="H903" s="22" t="s">
        <v>1406</v>
      </c>
      <c r="I903" t="s">
        <v>5644</v>
      </c>
      <c r="J903" s="11" t="str">
        <f t="shared" si="85"/>
        <v>IC.IV.090606</v>
      </c>
      <c r="K903" s="2" t="s">
        <v>11324</v>
      </c>
      <c r="L903" t="str">
        <f t="shared" si="86"/>
        <v>Lower arm, left</v>
      </c>
      <c r="M903" s="12" t="str">
        <f t="shared" si="87"/>
        <v>PI.IC.IV.090606.01</v>
      </c>
      <c r="N903" s="12"/>
      <c r="O903" s="12" t="str">
        <f t="shared" si="88"/>
        <v>PH.IC.IV.090606.01</v>
      </c>
      <c r="Q903" s="12" t="str">
        <f t="shared" si="89"/>
        <v>CL.IC.IV.090606.01</v>
      </c>
    </row>
    <row r="904" spans="1:17" ht="15">
      <c r="A904" t="s">
        <v>5190</v>
      </c>
      <c r="B904" s="25"/>
      <c r="C904" s="22" t="s">
        <v>10095</v>
      </c>
      <c r="D904" s="25"/>
      <c r="E904" s="22" t="s">
        <v>6888</v>
      </c>
      <c r="F904" t="s">
        <v>5139</v>
      </c>
      <c r="G904" t="s">
        <v>5645</v>
      </c>
      <c r="H904" s="22" t="s">
        <v>1419</v>
      </c>
      <c r="I904" t="s">
        <v>5646</v>
      </c>
      <c r="J904" s="11" t="str">
        <f t="shared" si="85"/>
        <v>IC.IV.090607</v>
      </c>
      <c r="K904" s="2" t="s">
        <v>11324</v>
      </c>
      <c r="L904" t="str">
        <f t="shared" si="86"/>
        <v>Antecubital, right</v>
      </c>
      <c r="M904" s="12" t="str">
        <f t="shared" si="87"/>
        <v>PI.IC.IV.090607.01</v>
      </c>
      <c r="N904" s="12"/>
      <c r="O904" s="12" t="str">
        <f t="shared" si="88"/>
        <v>PH.IC.IV.090607.01</v>
      </c>
      <c r="Q904" s="12" t="str">
        <f t="shared" si="89"/>
        <v>CL.IC.IV.090607.01</v>
      </c>
    </row>
    <row r="905" spans="1:17" ht="15">
      <c r="A905" t="s">
        <v>5190</v>
      </c>
      <c r="B905" s="25"/>
      <c r="C905" s="22" t="s">
        <v>10095</v>
      </c>
      <c r="D905" s="25"/>
      <c r="E905" s="22" t="s">
        <v>6888</v>
      </c>
      <c r="F905" t="s">
        <v>5139</v>
      </c>
      <c r="G905" t="s">
        <v>5647</v>
      </c>
      <c r="H905" s="22" t="s">
        <v>1550</v>
      </c>
      <c r="I905" t="s">
        <v>5648</v>
      </c>
      <c r="J905" s="11" t="str">
        <f t="shared" si="85"/>
        <v>IC.IV.090608</v>
      </c>
      <c r="K905" s="2" t="s">
        <v>11324</v>
      </c>
      <c r="L905" t="str">
        <f t="shared" si="86"/>
        <v>Antecubital, left</v>
      </c>
      <c r="M905" s="12" t="str">
        <f t="shared" si="87"/>
        <v>PI.IC.IV.090608.01</v>
      </c>
      <c r="N905" s="12"/>
      <c r="O905" s="12" t="str">
        <f t="shared" si="88"/>
        <v>PH.IC.IV.090608.01</v>
      </c>
      <c r="Q905" s="12" t="str">
        <f t="shared" si="89"/>
        <v>CL.IC.IV.090608.01</v>
      </c>
    </row>
    <row r="906" spans="1:17" ht="15">
      <c r="A906" t="s">
        <v>5190</v>
      </c>
      <c r="B906" s="25"/>
      <c r="C906" s="22" t="s">
        <v>10095</v>
      </c>
      <c r="D906" s="25" t="s">
        <v>11134</v>
      </c>
      <c r="E906" s="22" t="s">
        <v>6888</v>
      </c>
      <c r="F906" t="s">
        <v>5139</v>
      </c>
      <c r="G906" t="s">
        <v>5649</v>
      </c>
      <c r="H906" s="22" t="s">
        <v>1551</v>
      </c>
      <c r="I906" t="s">
        <v>5650</v>
      </c>
      <c r="J906" s="11" t="str">
        <f t="shared" si="85"/>
        <v>IC.IV.090609</v>
      </c>
      <c r="K906" s="2" t="s">
        <v>11324</v>
      </c>
      <c r="L906" t="str">
        <f t="shared" si="86"/>
        <v>Upper arm, right</v>
      </c>
      <c r="M906" s="12" t="str">
        <f t="shared" si="87"/>
        <v>PI.IC.IV.090609.01</v>
      </c>
      <c r="N906" s="12"/>
      <c r="O906" s="12" t="str">
        <f t="shared" si="88"/>
        <v>PH.IC.IV.090609.01</v>
      </c>
      <c r="Q906" s="12" t="str">
        <f t="shared" si="89"/>
        <v>CL.IC.IV.090609.01</v>
      </c>
    </row>
    <row r="907" spans="1:17" ht="15">
      <c r="A907" t="s">
        <v>5190</v>
      </c>
      <c r="B907" s="25"/>
      <c r="C907" s="22" t="s">
        <v>10095</v>
      </c>
      <c r="D907" s="25" t="s">
        <v>11134</v>
      </c>
      <c r="E907" s="22" t="s">
        <v>6888</v>
      </c>
      <c r="F907" t="s">
        <v>5139</v>
      </c>
      <c r="G907" t="s">
        <v>5651</v>
      </c>
      <c r="H907" s="22" t="s">
        <v>1571</v>
      </c>
      <c r="I907" t="s">
        <v>5652</v>
      </c>
      <c r="J907" s="11" t="str">
        <f t="shared" si="85"/>
        <v>IC.IV.090610</v>
      </c>
      <c r="K907" s="2" t="s">
        <v>11324</v>
      </c>
      <c r="L907" t="str">
        <f t="shared" si="86"/>
        <v>Upper arm, left</v>
      </c>
      <c r="M907" s="12" t="str">
        <f t="shared" si="87"/>
        <v>PI.IC.IV.090610.01</v>
      </c>
      <c r="N907" s="12"/>
      <c r="O907" s="12" t="str">
        <f t="shared" si="88"/>
        <v>PH.IC.IV.090610.01</v>
      </c>
      <c r="Q907" s="12" t="str">
        <f t="shared" si="89"/>
        <v>CL.IC.IV.090610.01</v>
      </c>
    </row>
    <row r="908" spans="1:17" ht="15">
      <c r="A908" t="s">
        <v>5190</v>
      </c>
      <c r="B908" s="25"/>
      <c r="C908" s="22" t="s">
        <v>10095</v>
      </c>
      <c r="D908" s="25"/>
      <c r="E908" s="22" t="s">
        <v>6888</v>
      </c>
      <c r="F908" t="s">
        <v>5139</v>
      </c>
      <c r="G908" t="s">
        <v>4195</v>
      </c>
      <c r="H908" s="22" t="s">
        <v>1298</v>
      </c>
      <c r="I908" t="s">
        <v>5653</v>
      </c>
      <c r="J908" s="11" t="str">
        <f t="shared" si="85"/>
        <v>IC.IV.090611</v>
      </c>
      <c r="K908" s="2" t="s">
        <v>11324</v>
      </c>
      <c r="L908" t="str">
        <f t="shared" si="86"/>
        <v>Foot, right</v>
      </c>
      <c r="M908" s="12" t="str">
        <f t="shared" si="87"/>
        <v>PI.IC.IV.090611.01</v>
      </c>
      <c r="N908" s="12"/>
      <c r="O908" s="12" t="str">
        <f t="shared" si="88"/>
        <v>PH.IC.IV.090611.01</v>
      </c>
      <c r="Q908" s="12" t="str">
        <f t="shared" si="89"/>
        <v>CL.IC.IV.090611.01</v>
      </c>
    </row>
    <row r="909" spans="1:17" ht="15">
      <c r="A909" t="s">
        <v>5190</v>
      </c>
      <c r="B909" s="25"/>
      <c r="C909" s="22" t="s">
        <v>10095</v>
      </c>
      <c r="D909" s="25" t="s">
        <v>945</v>
      </c>
      <c r="E909" s="22" t="s">
        <v>6888</v>
      </c>
      <c r="F909" t="s">
        <v>5139</v>
      </c>
      <c r="G909" t="s">
        <v>4197</v>
      </c>
      <c r="H909" s="22" t="s">
        <v>1299</v>
      </c>
      <c r="I909" t="s">
        <v>5654</v>
      </c>
      <c r="J909" s="11" t="str">
        <f t="shared" si="85"/>
        <v>IC.IV.090612</v>
      </c>
      <c r="K909" s="2" t="s">
        <v>11324</v>
      </c>
      <c r="L909" t="str">
        <f t="shared" si="86"/>
        <v>Foot, left</v>
      </c>
      <c r="M909" s="12" t="str">
        <f t="shared" si="87"/>
        <v>PI.IC.IV.090612.01</v>
      </c>
      <c r="N909" s="12"/>
      <c r="O909" s="12" t="str">
        <f t="shared" si="88"/>
        <v>PH.IC.IV.090612.01</v>
      </c>
      <c r="Q909" s="12" t="str">
        <f t="shared" si="89"/>
        <v>CL.IC.IV.090612.01</v>
      </c>
    </row>
    <row r="910" spans="1:17" ht="15">
      <c r="A910" t="s">
        <v>5190</v>
      </c>
      <c r="B910" s="25"/>
      <c r="C910" s="22" t="s">
        <v>10095</v>
      </c>
      <c r="D910" s="25"/>
      <c r="E910" s="22" t="s">
        <v>6888</v>
      </c>
      <c r="F910" t="s">
        <v>5139</v>
      </c>
      <c r="G910" t="s">
        <v>2971</v>
      </c>
      <c r="H910" s="22" t="s">
        <v>1300</v>
      </c>
      <c r="I910" t="s">
        <v>930</v>
      </c>
      <c r="J910" s="11" t="str">
        <f t="shared" si="85"/>
        <v>IC.IV.090613</v>
      </c>
      <c r="K910" s="2" t="s">
        <v>1192</v>
      </c>
      <c r="L910" t="str">
        <f t="shared" si="86"/>
        <v>Other: specify</v>
      </c>
      <c r="M910" s="12" t="str">
        <f t="shared" si="87"/>
        <v>PI.IC.IV.090613.01</v>
      </c>
      <c r="N910" s="12"/>
      <c r="O910" s="12" t="str">
        <f t="shared" si="88"/>
        <v>PH.IC.IV.090613.01</v>
      </c>
      <c r="Q910" s="12" t="str">
        <f t="shared" si="89"/>
        <v>CL.IC.IV.090613.01</v>
      </c>
    </row>
    <row r="911" spans="1:17" ht="15">
      <c r="A911" t="s">
        <v>5190</v>
      </c>
      <c r="B911" s="25"/>
      <c r="C911" s="22" t="s">
        <v>10095</v>
      </c>
      <c r="D911" s="25" t="s">
        <v>5457</v>
      </c>
      <c r="E911" s="22" t="s">
        <v>7284</v>
      </c>
      <c r="F911" t="s">
        <v>5655</v>
      </c>
      <c r="G911" t="s">
        <v>5656</v>
      </c>
      <c r="H911" s="22" t="s">
        <v>1396</v>
      </c>
      <c r="I911" t="s">
        <v>2687</v>
      </c>
      <c r="J911" s="11" t="str">
        <f t="shared" si="85"/>
        <v>IC.IV.090701</v>
      </c>
      <c r="K911" s="2" t="s">
        <v>1192</v>
      </c>
      <c r="L911" t="str">
        <f t="shared" si="86"/>
        <v>No redness, pain, swelling*</v>
      </c>
      <c r="M911" s="12" t="str">
        <f t="shared" si="87"/>
        <v>PI.IC.IV.090701.01</v>
      </c>
      <c r="N911" s="12"/>
      <c r="O911" s="12" t="str">
        <f t="shared" si="88"/>
        <v>PH.IC.IV.090701.01</v>
      </c>
      <c r="Q911" s="12" t="str">
        <f t="shared" si="89"/>
        <v>CL.IC.IV.090701.01</v>
      </c>
    </row>
    <row r="912" spans="1:17" ht="15">
      <c r="A912" t="s">
        <v>5190</v>
      </c>
      <c r="B912" s="25"/>
      <c r="C912" s="22" t="s">
        <v>10095</v>
      </c>
      <c r="D912" s="25"/>
      <c r="E912" s="22" t="s">
        <v>7284</v>
      </c>
      <c r="F912" t="s">
        <v>5655</v>
      </c>
      <c r="G912" t="s">
        <v>5414</v>
      </c>
      <c r="H912" s="22" t="s">
        <v>1398</v>
      </c>
      <c r="I912" t="s">
        <v>1833</v>
      </c>
      <c r="J912" s="11" t="str">
        <f t="shared" si="85"/>
        <v>IC.IV.090702</v>
      </c>
      <c r="K912" s="2" t="s">
        <v>1192</v>
      </c>
      <c r="L912" t="str">
        <f t="shared" si="86"/>
        <v>Dressing clean dry intact</v>
      </c>
      <c r="M912" s="12" t="str">
        <f t="shared" si="87"/>
        <v>PI.IC.IV.090702.01</v>
      </c>
      <c r="N912" s="12"/>
      <c r="O912" s="12" t="str">
        <f t="shared" si="88"/>
        <v>PH.IC.IV.090702.01</v>
      </c>
      <c r="Q912" s="12" t="str">
        <f t="shared" si="89"/>
        <v>CL.IC.IV.090702.01</v>
      </c>
    </row>
    <row r="913" spans="1:17" ht="15">
      <c r="A913" t="s">
        <v>5190</v>
      </c>
      <c r="B913" s="25"/>
      <c r="C913" s="22" t="s">
        <v>10095</v>
      </c>
      <c r="D913" s="25"/>
      <c r="E913" s="22" t="s">
        <v>7284</v>
      </c>
      <c r="F913" t="s">
        <v>5655</v>
      </c>
      <c r="G913" t="s">
        <v>5657</v>
      </c>
      <c r="H913" s="22" t="s">
        <v>1400</v>
      </c>
      <c r="I913" t="s">
        <v>5658</v>
      </c>
      <c r="J913" s="11" t="str">
        <f t="shared" si="85"/>
        <v>IC.IV.090703</v>
      </c>
      <c r="K913" s="2" t="s">
        <v>1192</v>
      </c>
      <c r="L913" t="str">
        <f t="shared" si="86"/>
        <v>Infiltration</v>
      </c>
      <c r="M913" s="12" t="str">
        <f t="shared" si="87"/>
        <v>PI.IC.IV.090703.01</v>
      </c>
      <c r="N913" s="12"/>
      <c r="O913" s="12" t="str">
        <f t="shared" si="88"/>
        <v>PH.IC.IV.090703.01</v>
      </c>
      <c r="Q913" s="12" t="str">
        <f t="shared" si="89"/>
        <v>CL.IC.IV.090703.01</v>
      </c>
    </row>
    <row r="914" spans="1:17" ht="15">
      <c r="A914" t="s">
        <v>5190</v>
      </c>
      <c r="B914" s="25"/>
      <c r="C914" s="22" t="s">
        <v>10095</v>
      </c>
      <c r="D914" s="25" t="s">
        <v>11134</v>
      </c>
      <c r="E914" s="22" t="s">
        <v>7284</v>
      </c>
      <c r="F914" t="s">
        <v>5655</v>
      </c>
      <c r="G914" t="s">
        <v>5092</v>
      </c>
      <c r="H914" s="22" t="s">
        <v>1402</v>
      </c>
      <c r="I914" t="s">
        <v>5093</v>
      </c>
      <c r="J914" s="11" t="str">
        <f t="shared" si="85"/>
        <v>IC.IV.090704</v>
      </c>
      <c r="K914" s="2" t="s">
        <v>11324</v>
      </c>
      <c r="L914" t="str">
        <f t="shared" si="86"/>
        <v>Non tender</v>
      </c>
      <c r="M914" s="12" t="str">
        <f t="shared" si="87"/>
        <v>PI.IC.IV.090704.01</v>
      </c>
      <c r="N914" s="12"/>
      <c r="O914" s="12" t="str">
        <f t="shared" si="88"/>
        <v>PH.IC.IV.090704.01</v>
      </c>
      <c r="Q914" s="12" t="str">
        <f t="shared" si="89"/>
        <v>CL.IC.IV.090704.01</v>
      </c>
    </row>
    <row r="915" spans="1:17" ht="15">
      <c r="A915" t="s">
        <v>5190</v>
      </c>
      <c r="B915" s="25"/>
      <c r="C915" s="22" t="s">
        <v>10095</v>
      </c>
      <c r="D915" s="25"/>
      <c r="E915" s="22" t="s">
        <v>7284</v>
      </c>
      <c r="F915" t="s">
        <v>5655</v>
      </c>
      <c r="G915" t="s">
        <v>1531</v>
      </c>
      <c r="H915" s="22" t="s">
        <v>1404</v>
      </c>
      <c r="I915" t="s">
        <v>1531</v>
      </c>
      <c r="J915" s="11" t="str">
        <f t="shared" si="85"/>
        <v>IC.IV.090705</v>
      </c>
      <c r="K915" s="2" t="s">
        <v>11324</v>
      </c>
      <c r="L915" t="str">
        <f t="shared" si="86"/>
        <v>Erythema</v>
      </c>
      <c r="M915" s="12" t="str">
        <f t="shared" si="87"/>
        <v>PI.IC.IV.090705.01</v>
      </c>
      <c r="N915" s="12"/>
      <c r="O915" s="12" t="str">
        <f t="shared" si="88"/>
        <v>PH.IC.IV.090705.01</v>
      </c>
      <c r="Q915" s="12" t="str">
        <f t="shared" si="89"/>
        <v>CL.IC.IV.090705.01</v>
      </c>
    </row>
    <row r="916" spans="1:17" ht="15">
      <c r="A916" t="s">
        <v>5190</v>
      </c>
      <c r="B916" s="25"/>
      <c r="C916" s="22" t="s">
        <v>10095</v>
      </c>
      <c r="D916" s="25"/>
      <c r="E916" s="22" t="s">
        <v>7284</v>
      </c>
      <c r="F916" t="s">
        <v>5655</v>
      </c>
      <c r="G916" t="s">
        <v>5094</v>
      </c>
      <c r="H916" s="22" t="s">
        <v>1406</v>
      </c>
      <c r="I916" t="s">
        <v>5094</v>
      </c>
      <c r="J916" s="11" t="str">
        <f t="shared" si="85"/>
        <v>IC.IV.090706</v>
      </c>
      <c r="K916" s="2" t="s">
        <v>11324</v>
      </c>
      <c r="L916" t="str">
        <f t="shared" si="86"/>
        <v>Ecchymosis</v>
      </c>
      <c r="M916" s="12" t="str">
        <f t="shared" si="87"/>
        <v>PI.IC.IV.090706.01</v>
      </c>
      <c r="N916" s="12"/>
      <c r="O916" s="12" t="str">
        <f t="shared" si="88"/>
        <v>PH.IC.IV.090706.01</v>
      </c>
      <c r="Q916" s="12" t="str">
        <f t="shared" si="89"/>
        <v>CL.IC.IV.090706.01</v>
      </c>
    </row>
    <row r="917" spans="1:17" ht="15">
      <c r="A917" t="s">
        <v>5190</v>
      </c>
      <c r="B917" s="25"/>
      <c r="C917" s="22" t="s">
        <v>10095</v>
      </c>
      <c r="D917" s="25"/>
      <c r="E917" s="22" t="s">
        <v>7284</v>
      </c>
      <c r="F917" t="s">
        <v>5655</v>
      </c>
      <c r="G917" t="s">
        <v>1539</v>
      </c>
      <c r="H917" s="22" t="s">
        <v>1419</v>
      </c>
      <c r="I917" t="s">
        <v>2346</v>
      </c>
      <c r="J917" s="11" t="str">
        <f t="shared" si="85"/>
        <v>IC.IV.090707</v>
      </c>
      <c r="K917" s="2" t="s">
        <v>11324</v>
      </c>
      <c r="L917" t="str">
        <f t="shared" si="86"/>
        <v>Tenderness</v>
      </c>
      <c r="M917" s="12" t="str">
        <f t="shared" si="87"/>
        <v>PI.IC.IV.090707.01</v>
      </c>
      <c r="N917" s="12"/>
      <c r="O917" s="12" t="str">
        <f t="shared" si="88"/>
        <v>PH.IC.IV.090707.01</v>
      </c>
      <c r="Q917" s="12" t="str">
        <f t="shared" si="89"/>
        <v>CL.IC.IV.090707.01</v>
      </c>
    </row>
    <row r="918" spans="1:17" ht="15">
      <c r="A918" t="s">
        <v>5190</v>
      </c>
      <c r="B918" s="25"/>
      <c r="C918" s="22" t="s">
        <v>10095</v>
      </c>
      <c r="D918" s="25"/>
      <c r="E918" s="22" t="s">
        <v>7284</v>
      </c>
      <c r="F918" t="s">
        <v>5655</v>
      </c>
      <c r="G918" t="s">
        <v>1541</v>
      </c>
      <c r="H918" s="22" t="s">
        <v>1550</v>
      </c>
      <c r="I918" t="s">
        <v>1541</v>
      </c>
      <c r="J918" s="11" t="str">
        <f t="shared" si="85"/>
        <v>IC.IV.090708</v>
      </c>
      <c r="K918" s="2" t="s">
        <v>11324</v>
      </c>
      <c r="L918" t="str">
        <f t="shared" si="86"/>
        <v>Swelling</v>
      </c>
      <c r="M918" s="12" t="str">
        <f t="shared" si="87"/>
        <v>PI.IC.IV.090708.01</v>
      </c>
      <c r="N918" s="12"/>
      <c r="O918" s="12" t="str">
        <f t="shared" si="88"/>
        <v>PH.IC.IV.090708.01</v>
      </c>
      <c r="Q918" s="12" t="str">
        <f t="shared" si="89"/>
        <v>CL.IC.IV.090708.01</v>
      </c>
    </row>
    <row r="919" spans="1:17" ht="15">
      <c r="A919" t="s">
        <v>5190</v>
      </c>
      <c r="B919" s="25"/>
      <c r="C919" s="22" t="s">
        <v>10095</v>
      </c>
      <c r="D919" s="25"/>
      <c r="E919" s="22" t="s">
        <v>7284</v>
      </c>
      <c r="F919" t="s">
        <v>5655</v>
      </c>
      <c r="G919" t="s">
        <v>1533</v>
      </c>
      <c r="H919" s="22" t="s">
        <v>1551</v>
      </c>
      <c r="I919" t="s">
        <v>1533</v>
      </c>
      <c r="J919" s="11" t="str">
        <f t="shared" si="85"/>
        <v>IC.IV.090709</v>
      </c>
      <c r="K919" s="2" t="s">
        <v>11324</v>
      </c>
      <c r="L919" t="str">
        <f t="shared" si="86"/>
        <v>Hematoma</v>
      </c>
      <c r="M919" s="12" t="str">
        <f t="shared" si="87"/>
        <v>PI.IC.IV.090709.01</v>
      </c>
      <c r="N919" s="12"/>
      <c r="O919" s="12" t="str">
        <f t="shared" si="88"/>
        <v>PH.IC.IV.090709.01</v>
      </c>
      <c r="Q919" s="12" t="str">
        <f t="shared" si="89"/>
        <v>CL.IC.IV.090709.01</v>
      </c>
    </row>
    <row r="920" spans="1:17" ht="15">
      <c r="A920" t="s">
        <v>5190</v>
      </c>
      <c r="B920" s="25"/>
      <c r="C920" s="22" t="s">
        <v>10095</v>
      </c>
      <c r="D920" s="25"/>
      <c r="E920" s="22" t="s">
        <v>7284</v>
      </c>
      <c r="F920" t="s">
        <v>5655</v>
      </c>
      <c r="G920" t="s">
        <v>5238</v>
      </c>
      <c r="H920" s="22" t="s">
        <v>1571</v>
      </c>
      <c r="I920" t="s">
        <v>1635</v>
      </c>
      <c r="J920" s="11" t="str">
        <f t="shared" si="85"/>
        <v>IC.IV.090710</v>
      </c>
      <c r="K920" s="2" t="s">
        <v>1192</v>
      </c>
      <c r="L920" t="str">
        <f t="shared" si="86"/>
        <v>Serosanguineous discharge</v>
      </c>
      <c r="M920" s="12" t="str">
        <f t="shared" si="87"/>
        <v>PI.IC.IV.090710.01</v>
      </c>
      <c r="N920" s="12"/>
      <c r="O920" s="12" t="str">
        <f t="shared" si="88"/>
        <v>PH.IC.IV.090710.01</v>
      </c>
      <c r="Q920" s="12" t="str">
        <f t="shared" si="89"/>
        <v>CL.IC.IV.090710.01</v>
      </c>
    </row>
    <row r="921" spans="1:17" ht="15">
      <c r="A921" t="s">
        <v>5190</v>
      </c>
      <c r="B921" s="25"/>
      <c r="C921" s="22" t="s">
        <v>10095</v>
      </c>
      <c r="D921" s="25" t="s">
        <v>11134</v>
      </c>
      <c r="E921" s="22" t="s">
        <v>7284</v>
      </c>
      <c r="F921" t="s">
        <v>5655</v>
      </c>
      <c r="G921" t="s">
        <v>5239</v>
      </c>
      <c r="H921" s="22" t="s">
        <v>1298</v>
      </c>
      <c r="I921" t="s">
        <v>1637</v>
      </c>
      <c r="J921" s="11" t="str">
        <f t="shared" si="85"/>
        <v>IC.IV.090711</v>
      </c>
      <c r="K921" s="2" t="s">
        <v>11324</v>
      </c>
      <c r="L921" t="str">
        <f t="shared" si="86"/>
        <v>Serous discharge</v>
      </c>
      <c r="M921" s="12" t="str">
        <f t="shared" si="87"/>
        <v>PI.IC.IV.090711.01</v>
      </c>
      <c r="N921" s="12"/>
      <c r="O921" s="12" t="str">
        <f t="shared" si="88"/>
        <v>PH.IC.IV.090711.01</v>
      </c>
      <c r="Q921" s="12" t="str">
        <f t="shared" si="89"/>
        <v>CL.IC.IV.090711.01</v>
      </c>
    </row>
    <row r="922" spans="1:17" ht="15">
      <c r="A922" t="s">
        <v>5190</v>
      </c>
      <c r="B922" s="25"/>
      <c r="C922" s="22" t="s">
        <v>10095</v>
      </c>
      <c r="D922" s="25"/>
      <c r="E922" s="22" t="s">
        <v>7284</v>
      </c>
      <c r="F922" t="s">
        <v>5655</v>
      </c>
      <c r="G922" t="s">
        <v>5240</v>
      </c>
      <c r="H922" s="22" t="s">
        <v>1299</v>
      </c>
      <c r="I922" t="s">
        <v>1643</v>
      </c>
      <c r="J922" s="11" t="str">
        <f t="shared" si="85"/>
        <v>IC.IV.090712</v>
      </c>
      <c r="K922" s="2" t="s">
        <v>11324</v>
      </c>
      <c r="L922" t="str">
        <f t="shared" si="86"/>
        <v>Purulent discharge</v>
      </c>
      <c r="M922" s="12" t="str">
        <f t="shared" si="87"/>
        <v>PI.IC.IV.090712.01</v>
      </c>
      <c r="N922" s="12"/>
      <c r="O922" s="12" t="str">
        <f t="shared" si="88"/>
        <v>PH.IC.IV.090712.01</v>
      </c>
      <c r="Q922" s="12" t="str">
        <f t="shared" si="89"/>
        <v>CL.IC.IV.090712.01</v>
      </c>
    </row>
    <row r="923" spans="1:17" ht="15">
      <c r="A923" t="s">
        <v>5190</v>
      </c>
      <c r="B923" s="25"/>
      <c r="C923" s="22" t="s">
        <v>10095</v>
      </c>
      <c r="D923" s="25"/>
      <c r="E923" s="22" t="s">
        <v>7284</v>
      </c>
      <c r="F923" t="s">
        <v>5655</v>
      </c>
      <c r="G923" t="s">
        <v>5493</v>
      </c>
      <c r="H923" s="22" t="s">
        <v>1300</v>
      </c>
      <c r="I923" t="s">
        <v>5662</v>
      </c>
      <c r="J923" s="11" t="str">
        <f t="shared" si="85"/>
        <v>IC.IV.090713</v>
      </c>
      <c r="K923" s="2" t="s">
        <v>11324</v>
      </c>
      <c r="L923" t="str">
        <f t="shared" si="86"/>
        <v>Infusate leakage from site</v>
      </c>
      <c r="M923" s="12" t="str">
        <f t="shared" si="87"/>
        <v>PI.IC.IV.090713.01</v>
      </c>
      <c r="N923" s="12"/>
      <c r="O923" s="12" t="str">
        <f t="shared" si="88"/>
        <v>PH.IC.IV.090713.01</v>
      </c>
      <c r="Q923" s="12" t="str">
        <f t="shared" si="89"/>
        <v>CL.IC.IV.090713.01</v>
      </c>
    </row>
    <row r="924" spans="1:17" ht="15">
      <c r="A924" t="s">
        <v>5190</v>
      </c>
      <c r="B924" s="25"/>
      <c r="C924" s="22" t="s">
        <v>10095</v>
      </c>
      <c r="D924" s="25"/>
      <c r="E924" s="22" t="s">
        <v>7284</v>
      </c>
      <c r="F924" t="s">
        <v>5655</v>
      </c>
      <c r="G924" t="s">
        <v>5095</v>
      </c>
      <c r="H924" s="22" t="s">
        <v>1301</v>
      </c>
      <c r="I924" t="s">
        <v>5095</v>
      </c>
      <c r="J924" s="11" t="str">
        <f t="shared" si="85"/>
        <v>IC.IV.090714</v>
      </c>
      <c r="K924" s="2" t="s">
        <v>11324</v>
      </c>
      <c r="L924" t="str">
        <f t="shared" si="86"/>
        <v>Phlebitis</v>
      </c>
      <c r="M924" s="12" t="str">
        <f t="shared" si="87"/>
        <v>PI.IC.IV.090714.01</v>
      </c>
      <c r="N924" s="12"/>
      <c r="O924" s="12" t="str">
        <f t="shared" si="88"/>
        <v>PH.IC.IV.090714.01</v>
      </c>
      <c r="Q924" s="12" t="str">
        <f t="shared" si="89"/>
        <v>CL.IC.IV.090714.01</v>
      </c>
    </row>
    <row r="925" spans="1:17" ht="15">
      <c r="A925" t="s">
        <v>5190</v>
      </c>
      <c r="B925" s="25"/>
      <c r="C925" s="22" t="s">
        <v>10095</v>
      </c>
      <c r="D925" s="25"/>
      <c r="E925" s="22" t="s">
        <v>7284</v>
      </c>
      <c r="F925" t="s">
        <v>5655</v>
      </c>
      <c r="G925" t="s">
        <v>5259</v>
      </c>
      <c r="H925" s="22" t="s">
        <v>1468</v>
      </c>
      <c r="I925" t="s">
        <v>5260</v>
      </c>
      <c r="J925" s="11" t="str">
        <f t="shared" si="85"/>
        <v>IC.IV.090715</v>
      </c>
      <c r="K925" s="2" t="s">
        <v>11324</v>
      </c>
      <c r="L925" t="str">
        <f t="shared" si="86"/>
        <v>Extravasation</v>
      </c>
      <c r="M925" s="12" t="str">
        <f t="shared" si="87"/>
        <v>PI.IC.IV.090715.01</v>
      </c>
      <c r="N925" s="12"/>
      <c r="O925" s="12" t="str">
        <f t="shared" si="88"/>
        <v>PH.IC.IV.090715.01</v>
      </c>
      <c r="Q925" s="12" t="str">
        <f t="shared" si="89"/>
        <v>CL.IC.IV.090715.01</v>
      </c>
    </row>
    <row r="926" spans="1:17" ht="15">
      <c r="A926" t="s">
        <v>5190</v>
      </c>
      <c r="B926" s="25"/>
      <c r="C926" s="22" t="s">
        <v>10095</v>
      </c>
      <c r="D926" s="25" t="s">
        <v>11134</v>
      </c>
      <c r="E926" s="22" t="s">
        <v>7284</v>
      </c>
      <c r="F926" t="s">
        <v>5655</v>
      </c>
      <c r="G926" t="s">
        <v>5494</v>
      </c>
      <c r="H926" s="22" t="s">
        <v>1469</v>
      </c>
      <c r="I926" t="s">
        <v>1224</v>
      </c>
      <c r="J926" s="11" t="str">
        <f t="shared" si="85"/>
        <v>IC.IV.090716</v>
      </c>
      <c r="K926" s="2" t="s">
        <v>11324</v>
      </c>
      <c r="L926" t="str">
        <f t="shared" si="86"/>
        <v>Unable to assess r/t dressing</v>
      </c>
      <c r="M926" s="12" t="str">
        <f t="shared" si="87"/>
        <v>PI.IC.IV.090716.01</v>
      </c>
      <c r="N926" s="12"/>
      <c r="O926" s="12" t="str">
        <f t="shared" si="88"/>
        <v>PH.IC.IV.090716.01</v>
      </c>
      <c r="Q926" s="12" t="str">
        <f t="shared" si="89"/>
        <v>CL.IC.IV.090716.01</v>
      </c>
    </row>
    <row r="927" spans="1:17" ht="15">
      <c r="A927" t="s">
        <v>5190</v>
      </c>
      <c r="B927" s="25"/>
      <c r="C927" s="22" t="s">
        <v>10095</v>
      </c>
      <c r="D927" s="25" t="s">
        <v>5237</v>
      </c>
      <c r="E927" s="22" t="s">
        <v>10093</v>
      </c>
      <c r="F927" t="s">
        <v>5664</v>
      </c>
      <c r="G927" t="s">
        <v>5243</v>
      </c>
      <c r="H927" s="22" t="s">
        <v>1396</v>
      </c>
      <c r="I927" t="s">
        <v>1001</v>
      </c>
      <c r="J927" s="11" t="str">
        <f t="shared" si="85"/>
        <v>IC.IV.090801</v>
      </c>
      <c r="K927" s="2" t="s">
        <v>11324</v>
      </c>
      <c r="L927" t="str">
        <f t="shared" si="86"/>
        <v>None needed</v>
      </c>
      <c r="M927" s="12" t="str">
        <f t="shared" si="87"/>
        <v>PI.IC.IV.090801.01</v>
      </c>
      <c r="N927" s="12"/>
      <c r="O927" s="12" t="str">
        <f t="shared" si="88"/>
        <v>PH.IC.IV.090801.01</v>
      </c>
      <c r="Q927" s="12" t="str">
        <f t="shared" si="89"/>
        <v>CL.IC.IV.090801.01</v>
      </c>
    </row>
    <row r="928" spans="1:17" ht="15">
      <c r="A928" t="s">
        <v>5190</v>
      </c>
      <c r="B928" s="25"/>
      <c r="C928" s="22" t="s">
        <v>10095</v>
      </c>
      <c r="D928" s="25" t="s">
        <v>11134</v>
      </c>
      <c r="E928" s="22" t="s">
        <v>10093</v>
      </c>
      <c r="F928" t="s">
        <v>5664</v>
      </c>
      <c r="G928" t="s">
        <v>5244</v>
      </c>
      <c r="H928" s="22" t="s">
        <v>1398</v>
      </c>
      <c r="I928" t="s">
        <v>1811</v>
      </c>
      <c r="J928" s="11" t="str">
        <f t="shared" si="85"/>
        <v>IC.IV.090802</v>
      </c>
      <c r="K928" s="2" t="s">
        <v>11324</v>
      </c>
      <c r="L928" t="str">
        <f t="shared" si="86"/>
        <v>Changed site</v>
      </c>
      <c r="M928" s="12" t="str">
        <f t="shared" si="87"/>
        <v>PI.IC.IV.090802.01</v>
      </c>
      <c r="N928" s="12"/>
      <c r="O928" s="12" t="str">
        <f t="shared" si="88"/>
        <v>PH.IC.IV.090802.01</v>
      </c>
      <c r="Q928" s="12" t="str">
        <f t="shared" si="89"/>
        <v>CL.IC.IV.090802.01</v>
      </c>
    </row>
    <row r="929" spans="1:17" ht="15">
      <c r="A929" t="s">
        <v>5190</v>
      </c>
      <c r="B929" s="25"/>
      <c r="C929" s="22" t="s">
        <v>10095</v>
      </c>
      <c r="D929" s="25"/>
      <c r="E929" s="22" t="s">
        <v>10093</v>
      </c>
      <c r="F929" t="s">
        <v>5664</v>
      </c>
      <c r="G929" t="s">
        <v>5102</v>
      </c>
      <c r="H929" s="22" t="s">
        <v>1400</v>
      </c>
      <c r="I929" t="s">
        <v>5103</v>
      </c>
      <c r="J929" s="11" t="str">
        <f t="shared" si="85"/>
        <v>IC.IV.090803</v>
      </c>
      <c r="K929" s="2" t="s">
        <v>11324</v>
      </c>
      <c r="L929" t="str">
        <f t="shared" si="86"/>
        <v>Elevated extremity</v>
      </c>
      <c r="M929" s="12" t="str">
        <f t="shared" si="87"/>
        <v>PI.IC.IV.090803.01</v>
      </c>
      <c r="N929" s="12"/>
      <c r="O929" s="12" t="str">
        <f t="shared" si="88"/>
        <v>PH.IC.IV.090803.01</v>
      </c>
      <c r="Q929" s="12" t="str">
        <f t="shared" si="89"/>
        <v>CL.IC.IV.090803.01</v>
      </c>
    </row>
    <row r="930" spans="1:17" ht="15">
      <c r="A930" t="s">
        <v>5190</v>
      </c>
      <c r="B930" s="25"/>
      <c r="C930" s="22" t="s">
        <v>10095</v>
      </c>
      <c r="D930" s="25"/>
      <c r="E930" s="22" t="s">
        <v>10093</v>
      </c>
      <c r="F930" t="s">
        <v>5664</v>
      </c>
      <c r="G930" t="s">
        <v>5104</v>
      </c>
      <c r="H930" s="22" t="s">
        <v>1402</v>
      </c>
      <c r="I930" t="s">
        <v>4929</v>
      </c>
      <c r="J930" s="11" t="str">
        <f t="shared" si="85"/>
        <v>IC.IV.090804</v>
      </c>
      <c r="K930" s="2" t="s">
        <v>11324</v>
      </c>
      <c r="L930" t="str">
        <f t="shared" si="86"/>
        <v>Warm compress</v>
      </c>
      <c r="M930" s="12" t="str">
        <f t="shared" si="87"/>
        <v>PI.IC.IV.090804.01</v>
      </c>
      <c r="N930" s="12"/>
      <c r="O930" s="12" t="str">
        <f t="shared" si="88"/>
        <v>PH.IC.IV.090804.01</v>
      </c>
      <c r="Q930" s="12" t="str">
        <f t="shared" si="89"/>
        <v>CL.IC.IV.090804.01</v>
      </c>
    </row>
    <row r="931" spans="1:17" ht="15">
      <c r="A931" t="s">
        <v>5190</v>
      </c>
      <c r="B931" s="25"/>
      <c r="C931" s="22" t="s">
        <v>10095</v>
      </c>
      <c r="D931" s="25"/>
      <c r="E931" s="22" t="s">
        <v>10093</v>
      </c>
      <c r="F931" t="s">
        <v>5664</v>
      </c>
      <c r="G931" t="s">
        <v>5665</v>
      </c>
      <c r="H931" s="22" t="s">
        <v>1404</v>
      </c>
      <c r="I931" t="s">
        <v>1827</v>
      </c>
      <c r="J931" s="11" t="str">
        <f t="shared" si="85"/>
        <v>IC.IV.090805</v>
      </c>
      <c r="K931" s="2" t="s">
        <v>11324</v>
      </c>
      <c r="L931" t="str">
        <f t="shared" si="86"/>
        <v>Pressure dressing</v>
      </c>
      <c r="M931" s="12" t="str">
        <f t="shared" si="87"/>
        <v>PI.IC.IV.090805.01</v>
      </c>
      <c r="N931" s="12"/>
      <c r="O931" s="12" t="str">
        <f t="shared" si="88"/>
        <v>PH.IC.IV.090805.01</v>
      </c>
      <c r="Q931" s="12" t="str">
        <f t="shared" si="89"/>
        <v>CL.IC.IV.090805.01</v>
      </c>
    </row>
    <row r="932" spans="1:17" ht="15">
      <c r="A932" t="s">
        <v>5190</v>
      </c>
      <c r="B932" s="25"/>
      <c r="C932" s="22" t="s">
        <v>10095</v>
      </c>
      <c r="D932" s="25"/>
      <c r="E932" s="22" t="s">
        <v>10093</v>
      </c>
      <c r="F932" t="s">
        <v>5664</v>
      </c>
      <c r="G932" t="s">
        <v>2971</v>
      </c>
      <c r="H932" s="22" t="s">
        <v>1406</v>
      </c>
      <c r="I932" t="s">
        <v>930</v>
      </c>
      <c r="J932" s="11" t="str">
        <f t="shared" si="85"/>
        <v>IC.IV.090806</v>
      </c>
      <c r="K932" s="2" t="s">
        <v>11324</v>
      </c>
      <c r="L932" t="str">
        <f t="shared" si="86"/>
        <v>Other: specify</v>
      </c>
      <c r="M932" s="12" t="str">
        <f t="shared" si="87"/>
        <v>PI.IC.IV.090806.01</v>
      </c>
      <c r="N932" s="12"/>
      <c r="O932" s="12" t="str">
        <f t="shared" si="88"/>
        <v>PH.IC.IV.090806.01</v>
      </c>
      <c r="Q932" s="12" t="str">
        <f t="shared" si="89"/>
        <v>CL.IC.IV.090806.01</v>
      </c>
    </row>
    <row r="933" spans="1:17" ht="15">
      <c r="A933" t="s">
        <v>5190</v>
      </c>
      <c r="B933" s="25"/>
      <c r="C933" s="22" t="s">
        <v>10095</v>
      </c>
      <c r="D933" s="25" t="s">
        <v>6153</v>
      </c>
      <c r="E933" s="22" t="s">
        <v>10095</v>
      </c>
      <c r="F933" t="s">
        <v>5666</v>
      </c>
      <c r="G933" t="s">
        <v>5667</v>
      </c>
      <c r="H933" s="22" t="s">
        <v>1396</v>
      </c>
      <c r="I933" t="s">
        <v>5668</v>
      </c>
      <c r="J933" s="11" t="str">
        <f t="shared" si="85"/>
        <v>IC.IV.090901</v>
      </c>
      <c r="K933" s="2" t="s">
        <v>11324</v>
      </c>
      <c r="L933" t="str">
        <f t="shared" si="86"/>
        <v>20 gauge</v>
      </c>
      <c r="M933" s="12" t="str">
        <f t="shared" si="87"/>
        <v>PI.IC.IV.090901.01</v>
      </c>
      <c r="N933" s="12"/>
      <c r="O933" s="12" t="str">
        <f t="shared" si="88"/>
        <v>PH.IC.IV.090901.01</v>
      </c>
      <c r="Q933" s="12" t="str">
        <f t="shared" si="89"/>
        <v>CL.IC.IV.090901.01</v>
      </c>
    </row>
    <row r="934" spans="1:17" ht="15">
      <c r="A934" t="s">
        <v>5190</v>
      </c>
      <c r="B934" s="25"/>
      <c r="C934" s="22" t="s">
        <v>10095</v>
      </c>
      <c r="D934" s="25"/>
      <c r="E934" s="22" t="s">
        <v>10095</v>
      </c>
      <c r="F934" t="s">
        <v>5666</v>
      </c>
      <c r="G934" t="s">
        <v>5669</v>
      </c>
      <c r="H934" s="22" t="s">
        <v>1398</v>
      </c>
      <c r="I934" t="s">
        <v>5670</v>
      </c>
      <c r="J934" s="11" t="str">
        <f t="shared" si="85"/>
        <v>IC.IV.090902</v>
      </c>
      <c r="K934" s="2" t="s">
        <v>11324</v>
      </c>
      <c r="L934" t="str">
        <f t="shared" si="86"/>
        <v>18 gauge</v>
      </c>
      <c r="M934" s="12" t="str">
        <f t="shared" si="87"/>
        <v>PI.IC.IV.090902.01</v>
      </c>
      <c r="N934" s="12"/>
      <c r="O934" s="12" t="str">
        <f t="shared" si="88"/>
        <v>PH.IC.IV.090902.01</v>
      </c>
      <c r="Q934" s="12" t="str">
        <f t="shared" si="89"/>
        <v>CL.IC.IV.090902.01</v>
      </c>
    </row>
    <row r="935" spans="1:17" ht="15">
      <c r="A935" t="s">
        <v>5190</v>
      </c>
      <c r="B935" s="25"/>
      <c r="C935" s="22" t="s">
        <v>10095</v>
      </c>
      <c r="D935" s="25"/>
      <c r="E935" s="22" t="s">
        <v>10095</v>
      </c>
      <c r="F935" t="s">
        <v>5666</v>
      </c>
      <c r="G935" t="s">
        <v>5671</v>
      </c>
      <c r="H935" s="22" t="s">
        <v>1400</v>
      </c>
      <c r="I935" t="s">
        <v>5672</v>
      </c>
      <c r="J935" s="11" t="str">
        <f t="shared" si="85"/>
        <v>IC.IV.090903</v>
      </c>
      <c r="K935" s="2" t="s">
        <v>11324</v>
      </c>
      <c r="L935" t="str">
        <f t="shared" si="86"/>
        <v>22 gauge</v>
      </c>
      <c r="M935" s="12" t="str">
        <f t="shared" si="87"/>
        <v>PI.IC.IV.090903.01</v>
      </c>
      <c r="N935" s="12"/>
      <c r="O935" s="12" t="str">
        <f t="shared" si="88"/>
        <v>PH.IC.IV.090903.01</v>
      </c>
      <c r="Q935" s="12" t="str">
        <f t="shared" si="89"/>
        <v>CL.IC.IV.090903.01</v>
      </c>
    </row>
    <row r="936" spans="1:17" ht="15">
      <c r="A936" t="s">
        <v>5190</v>
      </c>
      <c r="B936" s="25"/>
      <c r="C936" s="22" t="s">
        <v>10095</v>
      </c>
      <c r="D936" s="25" t="s">
        <v>11134</v>
      </c>
      <c r="E936" s="22" t="s">
        <v>10095</v>
      </c>
      <c r="F936" t="s">
        <v>5666</v>
      </c>
      <c r="G936" t="s">
        <v>5502</v>
      </c>
      <c r="H936" s="22" t="s">
        <v>1402</v>
      </c>
      <c r="I936" t="s">
        <v>5503</v>
      </c>
      <c r="J936" s="11" t="str">
        <f t="shared" si="85"/>
        <v>IC.IV.090904</v>
      </c>
      <c r="K936" s="2" t="s">
        <v>11324</v>
      </c>
      <c r="L936" t="str">
        <f t="shared" si="86"/>
        <v>16 gauge</v>
      </c>
      <c r="M936" s="12" t="str">
        <f t="shared" si="87"/>
        <v>PI.IC.IV.090904.01</v>
      </c>
      <c r="N936" s="12"/>
      <c r="O936" s="12" t="str">
        <f t="shared" si="88"/>
        <v>PH.IC.IV.090904.01</v>
      </c>
      <c r="Q936" s="12" t="str">
        <f t="shared" si="89"/>
        <v>CL.IC.IV.090904.01</v>
      </c>
    </row>
    <row r="937" spans="1:17" ht="15">
      <c r="A937" t="s">
        <v>5190</v>
      </c>
      <c r="B937" s="25"/>
      <c r="C937" s="22" t="s">
        <v>10095</v>
      </c>
      <c r="D937" s="25" t="s">
        <v>11134</v>
      </c>
      <c r="E937" s="22" t="s">
        <v>10095</v>
      </c>
      <c r="F937" t="s">
        <v>5666</v>
      </c>
      <c r="G937" t="s">
        <v>5344</v>
      </c>
      <c r="H937" s="22" t="s">
        <v>1404</v>
      </c>
      <c r="I937" t="s">
        <v>5345</v>
      </c>
      <c r="J937" s="11" t="str">
        <f t="shared" si="85"/>
        <v>IC.IV.090905</v>
      </c>
      <c r="K937" s="2" t="s">
        <v>11324</v>
      </c>
      <c r="L937" t="str">
        <f t="shared" si="86"/>
        <v>14 gauge</v>
      </c>
      <c r="M937" s="12" t="str">
        <f t="shared" si="87"/>
        <v>PI.IC.IV.090905.01</v>
      </c>
      <c r="N937" s="12"/>
      <c r="O937" s="12" t="str">
        <f t="shared" si="88"/>
        <v>PH.IC.IV.090905.01</v>
      </c>
      <c r="Q937" s="12" t="str">
        <f t="shared" si="89"/>
        <v>CL.IC.IV.090905.01</v>
      </c>
    </row>
    <row r="938" spans="1:17" ht="15">
      <c r="A938" t="s">
        <v>5190</v>
      </c>
      <c r="B938" s="25"/>
      <c r="C938" s="22" t="s">
        <v>10095</v>
      </c>
      <c r="D938" s="25" t="s">
        <v>945</v>
      </c>
      <c r="E938" s="22" t="s">
        <v>10095</v>
      </c>
      <c r="F938" t="s">
        <v>5666</v>
      </c>
      <c r="G938" t="s">
        <v>2971</v>
      </c>
      <c r="H938" s="22" t="s">
        <v>1406</v>
      </c>
      <c r="I938" t="s">
        <v>930</v>
      </c>
      <c r="J938" s="11" t="str">
        <f t="shared" ref="J938:J1002" si="90">CONCATENATE("IC.IV.",C938,E938,H938)</f>
        <v>IC.IV.090906</v>
      </c>
      <c r="K938" s="2" t="s">
        <v>11324</v>
      </c>
      <c r="L938" t="str">
        <f t="shared" ref="L938:L1002" si="91">G938</f>
        <v>Other: specify</v>
      </c>
      <c r="M938" s="12" t="str">
        <f t="shared" ref="M938:M1002" si="92">CONCATENATE("PI.",J938,".",K938)</f>
        <v>PI.IC.IV.090906.01</v>
      </c>
      <c r="N938" s="12"/>
      <c r="O938" s="12" t="str">
        <f t="shared" ref="O938:O1002" si="93">CONCATENATE("PH.",J938,".",K938)</f>
        <v>PH.IC.IV.090906.01</v>
      </c>
      <c r="Q938" s="12" t="str">
        <f t="shared" ref="Q938:Q1002" si="94">CONCATENATE("CL.",J938,".",K938)</f>
        <v>CL.IC.IV.090906.01</v>
      </c>
    </row>
    <row r="939" spans="1:17" ht="15">
      <c r="A939" t="s">
        <v>5190</v>
      </c>
      <c r="B939" s="25"/>
      <c r="C939" s="22" t="s">
        <v>10095</v>
      </c>
      <c r="D939" s="25" t="s">
        <v>207</v>
      </c>
      <c r="E939" s="22" t="s">
        <v>10905</v>
      </c>
      <c r="F939" t="s">
        <v>5561</v>
      </c>
      <c r="G939" t="s">
        <v>5107</v>
      </c>
      <c r="H939" s="22" t="s">
        <v>1396</v>
      </c>
      <c r="I939" t="s">
        <v>5562</v>
      </c>
      <c r="J939" s="11" t="str">
        <f t="shared" si="90"/>
        <v>IC.IV.091001</v>
      </c>
      <c r="K939" s="2" t="s">
        <v>11324</v>
      </c>
      <c r="L939" t="str">
        <f t="shared" si="91"/>
        <v>Securement device</v>
      </c>
      <c r="M939" s="12" t="str">
        <f t="shared" si="92"/>
        <v>PI.IC.IV.091001.01</v>
      </c>
      <c r="N939" s="12"/>
      <c r="O939" s="12" t="str">
        <f t="shared" si="93"/>
        <v>PH.IC.IV.091001.01</v>
      </c>
      <c r="Q939" s="12" t="str">
        <f t="shared" si="94"/>
        <v>CL.IC.IV.091001.01</v>
      </c>
    </row>
    <row r="940" spans="1:17" ht="15">
      <c r="A940" t="s">
        <v>5190</v>
      </c>
      <c r="B940" s="25"/>
      <c r="C940" s="22" t="s">
        <v>10095</v>
      </c>
      <c r="D940" s="25"/>
      <c r="E940" s="22" t="s">
        <v>10905</v>
      </c>
      <c r="F940" t="s">
        <v>5561</v>
      </c>
      <c r="G940" t="s">
        <v>1776</v>
      </c>
      <c r="H940" s="22" t="s">
        <v>1398</v>
      </c>
      <c r="I940" t="s">
        <v>3200</v>
      </c>
      <c r="J940" s="11" t="str">
        <f t="shared" si="90"/>
        <v>IC.IV.091002</v>
      </c>
      <c r="K940" s="2" t="s">
        <v>11324</v>
      </c>
      <c r="L940" t="str">
        <f t="shared" si="91"/>
        <v>Taped</v>
      </c>
      <c r="M940" s="12" t="str">
        <f t="shared" si="92"/>
        <v>PI.IC.IV.091002.01</v>
      </c>
      <c r="N940" s="12"/>
      <c r="O940" s="12" t="str">
        <f t="shared" si="93"/>
        <v>PH.IC.IV.091002.01</v>
      </c>
      <c r="Q940" s="12" t="str">
        <f t="shared" si="94"/>
        <v>CL.IC.IV.091002.01</v>
      </c>
    </row>
    <row r="941" spans="1:17" ht="15">
      <c r="A941" t="s">
        <v>5190</v>
      </c>
      <c r="B941" s="25"/>
      <c r="C941" s="22" t="s">
        <v>10095</v>
      </c>
      <c r="D941" s="25"/>
      <c r="E941" s="22" t="s">
        <v>10905</v>
      </c>
      <c r="F941" t="s">
        <v>5561</v>
      </c>
      <c r="G941" t="s">
        <v>2971</v>
      </c>
      <c r="H941" s="22" t="s">
        <v>1400</v>
      </c>
      <c r="I941" t="s">
        <v>930</v>
      </c>
      <c r="J941" s="11" t="str">
        <f t="shared" si="90"/>
        <v>IC.IV.091003</v>
      </c>
      <c r="K941" s="2" t="s">
        <v>11324</v>
      </c>
      <c r="L941" t="str">
        <f t="shared" si="91"/>
        <v>Other: specify</v>
      </c>
      <c r="M941" s="12" t="str">
        <f t="shared" si="92"/>
        <v>PI.IC.IV.091003.01</v>
      </c>
      <c r="N941" s="12"/>
      <c r="O941" s="12" t="str">
        <f t="shared" si="93"/>
        <v>PH.IC.IV.091003.01</v>
      </c>
      <c r="Q941" s="12" t="str">
        <f t="shared" si="94"/>
        <v>CL.IC.IV.091003.01</v>
      </c>
    </row>
    <row r="942" spans="1:17" ht="15">
      <c r="A942" t="s">
        <v>5190</v>
      </c>
      <c r="B942" s="25"/>
      <c r="C942" s="22" t="s">
        <v>10095</v>
      </c>
      <c r="D942" s="25" t="s">
        <v>5358</v>
      </c>
      <c r="E942" s="22" t="s">
        <v>8048</v>
      </c>
      <c r="F942" t="s">
        <v>5563</v>
      </c>
      <c r="G942" t="s">
        <v>5317</v>
      </c>
      <c r="H942" s="22" t="s">
        <v>1396</v>
      </c>
      <c r="I942" t="s">
        <v>2772</v>
      </c>
      <c r="J942" s="11" t="str">
        <f t="shared" si="90"/>
        <v>IC.IV.091101</v>
      </c>
      <c r="K942" s="2" t="s">
        <v>11324</v>
      </c>
      <c r="L942" t="str">
        <f t="shared" si="91"/>
        <v>Patent/infusing</v>
      </c>
      <c r="M942" s="12" t="str">
        <f t="shared" si="92"/>
        <v>PI.IC.IV.091101.01</v>
      </c>
      <c r="N942" s="12"/>
      <c r="O942" s="12" t="str">
        <f t="shared" si="93"/>
        <v>PH.IC.IV.091101.01</v>
      </c>
      <c r="Q942" s="12" t="str">
        <f t="shared" si="94"/>
        <v>CL.IC.IV.091101.01</v>
      </c>
    </row>
    <row r="943" spans="1:17" ht="15">
      <c r="A943" t="s">
        <v>5190</v>
      </c>
      <c r="B943" s="25"/>
      <c r="C943" s="22" t="s">
        <v>10095</v>
      </c>
      <c r="D943" s="25" t="s">
        <v>945</v>
      </c>
      <c r="E943" s="22" t="s">
        <v>8048</v>
      </c>
      <c r="F943" t="s">
        <v>5563</v>
      </c>
      <c r="G943" t="s">
        <v>5318</v>
      </c>
      <c r="H943" s="22" t="s">
        <v>1398</v>
      </c>
      <c r="I943" t="s">
        <v>3634</v>
      </c>
      <c r="J943" s="11" t="str">
        <f t="shared" si="90"/>
        <v>IC.IV.091102</v>
      </c>
      <c r="K943" s="2" t="s">
        <v>11324</v>
      </c>
      <c r="L943" t="str">
        <f t="shared" si="91"/>
        <v>Saline lock/capped</v>
      </c>
      <c r="M943" s="12" t="str">
        <f t="shared" si="92"/>
        <v>PI.IC.IV.091102.01</v>
      </c>
      <c r="N943" s="12"/>
      <c r="O943" s="12" t="str">
        <f t="shared" si="93"/>
        <v>PH.IC.IV.091102.01</v>
      </c>
      <c r="Q943" s="12" t="str">
        <f t="shared" si="94"/>
        <v>CL.IC.IV.091102.01</v>
      </c>
    </row>
    <row r="944" spans="1:17" ht="15">
      <c r="A944" t="s">
        <v>5190</v>
      </c>
      <c r="B944" s="25"/>
      <c r="C944" s="22" t="s">
        <v>10095</v>
      </c>
      <c r="D944" s="25"/>
      <c r="E944" s="22" t="s">
        <v>8048</v>
      </c>
      <c r="F944" t="s">
        <v>5563</v>
      </c>
      <c r="G944" t="s">
        <v>5496</v>
      </c>
      <c r="H944" s="22" t="s">
        <v>1400</v>
      </c>
      <c r="I944" t="s">
        <v>5497</v>
      </c>
      <c r="J944" s="11" t="str">
        <f t="shared" si="90"/>
        <v>IC.IV.091103</v>
      </c>
      <c r="K944" s="2" t="s">
        <v>11324</v>
      </c>
      <c r="L944" t="str">
        <f t="shared" si="91"/>
        <v>No blood return, flush easy</v>
      </c>
      <c r="M944" s="12" t="str">
        <f t="shared" si="92"/>
        <v>PI.IC.IV.091103.01</v>
      </c>
      <c r="N944" s="12"/>
      <c r="O944" s="12" t="str">
        <f t="shared" si="93"/>
        <v>PH.IC.IV.091103.01</v>
      </c>
      <c r="Q944" s="12" t="str">
        <f t="shared" si="94"/>
        <v>CL.IC.IV.091103.01</v>
      </c>
    </row>
    <row r="945" spans="1:25" ht="15">
      <c r="A945" t="s">
        <v>5190</v>
      </c>
      <c r="B945" s="25"/>
      <c r="C945" s="22" t="s">
        <v>10095</v>
      </c>
      <c r="D945" s="25"/>
      <c r="E945" s="22" t="s">
        <v>8048</v>
      </c>
      <c r="F945" t="s">
        <v>5563</v>
      </c>
      <c r="G945" t="s">
        <v>5252</v>
      </c>
      <c r="H945" s="22" t="s">
        <v>1402</v>
      </c>
      <c r="I945" t="s">
        <v>5253</v>
      </c>
      <c r="J945" s="11" t="str">
        <f t="shared" si="90"/>
        <v>IC.IV.091104</v>
      </c>
      <c r="K945" s="2" t="s">
        <v>11324</v>
      </c>
      <c r="L945" t="str">
        <f t="shared" si="91"/>
        <v>Positional</v>
      </c>
      <c r="M945" s="12" t="str">
        <f t="shared" si="92"/>
        <v>PI.IC.IV.091104.01</v>
      </c>
      <c r="N945" s="12"/>
      <c r="O945" s="12" t="str">
        <f t="shared" si="93"/>
        <v>PH.IC.IV.091104.01</v>
      </c>
      <c r="Q945" s="12" t="str">
        <f t="shared" si="94"/>
        <v>CL.IC.IV.091104.01</v>
      </c>
    </row>
    <row r="946" spans="1:25" ht="15">
      <c r="A946" t="s">
        <v>5190</v>
      </c>
      <c r="B946" s="25"/>
      <c r="C946" s="22" t="s">
        <v>10095</v>
      </c>
      <c r="D946" s="25"/>
      <c r="E946" s="22" t="s">
        <v>8048</v>
      </c>
      <c r="F946" t="s">
        <v>5563</v>
      </c>
      <c r="G946" t="s">
        <v>3795</v>
      </c>
      <c r="H946" s="22" t="s">
        <v>1404</v>
      </c>
      <c r="I946" t="s">
        <v>5254</v>
      </c>
      <c r="J946" s="11" t="str">
        <f t="shared" si="90"/>
        <v>IC.IV.091105</v>
      </c>
      <c r="K946" s="2" t="s">
        <v>1192</v>
      </c>
      <c r="L946" t="str">
        <f t="shared" si="91"/>
        <v>Occluded</v>
      </c>
      <c r="M946" s="12" t="str">
        <f t="shared" si="92"/>
        <v>PI.IC.IV.091105.01</v>
      </c>
      <c r="N946" s="12"/>
      <c r="O946" s="12" t="str">
        <f t="shared" si="93"/>
        <v>PH.IC.IV.091105.01</v>
      </c>
      <c r="Q946" s="12" t="str">
        <f t="shared" si="94"/>
        <v>CL.IC.IV.091105.01</v>
      </c>
    </row>
    <row r="947" spans="1:25" ht="15">
      <c r="A947" t="s">
        <v>5190</v>
      </c>
      <c r="B947" s="25"/>
      <c r="C947" s="22" t="s">
        <v>10095</v>
      </c>
      <c r="D947" s="25"/>
      <c r="E947" s="22" t="s">
        <v>8048</v>
      </c>
      <c r="F947" t="s">
        <v>5563</v>
      </c>
      <c r="G947" t="s">
        <v>5338</v>
      </c>
      <c r="H947" s="22" t="s">
        <v>1406</v>
      </c>
      <c r="I947" t="s">
        <v>5339</v>
      </c>
      <c r="J947" s="11" t="str">
        <f t="shared" si="90"/>
        <v>IC.IV.091106</v>
      </c>
      <c r="K947" s="2" t="s">
        <v>11324</v>
      </c>
      <c r="L947" t="str">
        <f t="shared" si="91"/>
        <v>Sluggish blood return</v>
      </c>
      <c r="M947" s="12" t="str">
        <f t="shared" si="92"/>
        <v>PI.IC.IV.091106.01</v>
      </c>
      <c r="N947" s="12"/>
      <c r="O947" s="12" t="str">
        <f t="shared" si="93"/>
        <v>PH.IC.IV.091106.01</v>
      </c>
      <c r="Q947" s="12" t="str">
        <f t="shared" si="94"/>
        <v>CL.IC.IV.091106.01</v>
      </c>
    </row>
    <row r="948" spans="1:25" ht="15">
      <c r="A948" t="s">
        <v>5190</v>
      </c>
      <c r="B948" s="25"/>
      <c r="C948" s="22" t="s">
        <v>10095</v>
      </c>
      <c r="D948" s="25" t="s">
        <v>11134</v>
      </c>
      <c r="E948" s="22" t="s">
        <v>8048</v>
      </c>
      <c r="F948" t="s">
        <v>5563</v>
      </c>
      <c r="G948" t="s">
        <v>5319</v>
      </c>
      <c r="H948" s="22" t="s">
        <v>1419</v>
      </c>
      <c r="I948" t="s">
        <v>1583</v>
      </c>
      <c r="J948" s="11" t="str">
        <f t="shared" si="90"/>
        <v>IC.IV.091107</v>
      </c>
      <c r="K948" s="2" t="s">
        <v>1192</v>
      </c>
      <c r="L948" t="str">
        <f t="shared" si="91"/>
        <v xml:space="preserve">Discontinued </v>
      </c>
      <c r="M948" s="12" t="str">
        <f t="shared" si="92"/>
        <v>PI.IC.IV.091107.01</v>
      </c>
      <c r="N948" s="12"/>
      <c r="O948" s="12" t="str">
        <f t="shared" si="93"/>
        <v>PH.IC.IV.091107.01</v>
      </c>
      <c r="Q948" s="12" t="str">
        <f t="shared" si="94"/>
        <v>CL.IC.IV.091107.01</v>
      </c>
    </row>
    <row r="949" spans="1:25" ht="15">
      <c r="A949" t="s">
        <v>5190</v>
      </c>
      <c r="B949" s="25"/>
      <c r="C949" s="22" t="s">
        <v>10095</v>
      </c>
      <c r="D949" s="25" t="s">
        <v>945</v>
      </c>
      <c r="E949" s="22" t="s">
        <v>8048</v>
      </c>
      <c r="F949" t="s">
        <v>5563</v>
      </c>
      <c r="G949" t="s">
        <v>5146</v>
      </c>
      <c r="H949" s="22" t="s">
        <v>1550</v>
      </c>
      <c r="I949" t="s">
        <v>4071</v>
      </c>
      <c r="J949" s="11" t="str">
        <f t="shared" si="90"/>
        <v>IC.IV.091108</v>
      </c>
      <c r="K949" s="2" t="s">
        <v>11324</v>
      </c>
      <c r="L949" t="str">
        <f t="shared" si="91"/>
        <v>D/C due to positive blood cultures</v>
      </c>
      <c r="M949" s="12" t="str">
        <f t="shared" si="92"/>
        <v>PI.IC.IV.091108.01</v>
      </c>
      <c r="N949" s="12"/>
      <c r="O949" s="12" t="str">
        <f t="shared" si="93"/>
        <v>PH.IC.IV.091108.01</v>
      </c>
      <c r="Q949" s="12" t="str">
        <f t="shared" si="94"/>
        <v>CL.IC.IV.091108.01</v>
      </c>
    </row>
    <row r="950" spans="1:25" ht="15">
      <c r="A950" t="s">
        <v>5190</v>
      </c>
      <c r="C950" s="22" t="s">
        <v>649</v>
      </c>
      <c r="E950" s="22" t="s">
        <v>498</v>
      </c>
      <c r="F950" t="s">
        <v>5563</v>
      </c>
      <c r="G950" t="s">
        <v>371</v>
      </c>
      <c r="H950" s="22" t="s">
        <v>649</v>
      </c>
      <c r="J950" s="11" t="str">
        <f t="shared" si="90"/>
        <v>IC.IV.091109</v>
      </c>
      <c r="K950" s="2" t="s">
        <v>11383</v>
      </c>
      <c r="L950" t="str">
        <f t="shared" si="91"/>
        <v>Self Discontinued</v>
      </c>
      <c r="M950" s="12" t="str">
        <f t="shared" si="92"/>
        <v>PI.IC.IV.091109.01</v>
      </c>
      <c r="N950" s="12"/>
      <c r="O950" s="12" t="str">
        <f t="shared" si="93"/>
        <v>PH.IC.IV.091109.01</v>
      </c>
      <c r="Q950" s="12" t="str">
        <f t="shared" si="94"/>
        <v>CL.IC.IV.091109.01</v>
      </c>
      <c r="R950" t="s">
        <v>11454</v>
      </c>
      <c r="X950" t="s">
        <v>933</v>
      </c>
      <c r="Y950">
        <v>1124</v>
      </c>
    </row>
    <row r="951" spans="1:25" ht="15">
      <c r="A951" t="s">
        <v>5190</v>
      </c>
      <c r="B951" s="25"/>
      <c r="C951" s="22" t="s">
        <v>10095</v>
      </c>
      <c r="D951" s="25" t="s">
        <v>5320</v>
      </c>
      <c r="E951" s="22" t="s">
        <v>11023</v>
      </c>
      <c r="F951" t="s">
        <v>5321</v>
      </c>
      <c r="G951" t="s">
        <v>5480</v>
      </c>
      <c r="H951" s="22" t="s">
        <v>1396</v>
      </c>
      <c r="I951" t="s">
        <v>1579</v>
      </c>
      <c r="J951" s="11" t="str">
        <f t="shared" si="90"/>
        <v>IC.IV.091201</v>
      </c>
      <c r="K951" s="2" t="s">
        <v>11324</v>
      </c>
      <c r="L951" t="str">
        <f t="shared" si="91"/>
        <v>Tubing/system present on Admit</v>
      </c>
      <c r="M951" s="12" t="str">
        <f t="shared" si="92"/>
        <v>PI.IC.IV.091201.01</v>
      </c>
      <c r="N951" s="12"/>
      <c r="O951" s="12" t="str">
        <f t="shared" si="93"/>
        <v>PH.IC.IV.091201.01</v>
      </c>
      <c r="Q951" s="12" t="str">
        <f t="shared" si="94"/>
        <v>CL.IC.IV.091201.01</v>
      </c>
    </row>
    <row r="952" spans="1:25" ht="15">
      <c r="A952" t="s">
        <v>5190</v>
      </c>
      <c r="B952" s="25"/>
      <c r="C952" s="22" t="s">
        <v>10095</v>
      </c>
      <c r="D952" s="25" t="s">
        <v>945</v>
      </c>
      <c r="E952" s="22" t="s">
        <v>11023</v>
      </c>
      <c r="F952" t="s">
        <v>5321</v>
      </c>
      <c r="G952" t="s">
        <v>5148</v>
      </c>
      <c r="H952" s="22" t="s">
        <v>1398</v>
      </c>
      <c r="I952" t="s">
        <v>5149</v>
      </c>
      <c r="J952" s="11" t="str">
        <f t="shared" si="90"/>
        <v>IC.IV.091202</v>
      </c>
      <c r="K952" s="2" t="s">
        <v>11324</v>
      </c>
      <c r="L952" t="str">
        <f t="shared" si="91"/>
        <v>Caps new/changed</v>
      </c>
      <c r="M952" s="12" t="str">
        <f t="shared" si="92"/>
        <v>PI.IC.IV.091202.01</v>
      </c>
      <c r="N952" s="12"/>
      <c r="O952" s="12" t="str">
        <f t="shared" si="93"/>
        <v>PH.IC.IV.091202.01</v>
      </c>
      <c r="Q952" s="12" t="str">
        <f t="shared" si="94"/>
        <v>CL.IC.IV.091202.01</v>
      </c>
    </row>
    <row r="953" spans="1:25" ht="15">
      <c r="A953" t="s">
        <v>5190</v>
      </c>
      <c r="B953" s="25"/>
      <c r="C953" s="22" t="s">
        <v>10095</v>
      </c>
      <c r="D953" s="25"/>
      <c r="E953" s="22" t="s">
        <v>11023</v>
      </c>
      <c r="F953" t="s">
        <v>5321</v>
      </c>
      <c r="G953" t="s">
        <v>1800</v>
      </c>
      <c r="H953" s="22" t="s">
        <v>1400</v>
      </c>
      <c r="I953" t="s">
        <v>5170</v>
      </c>
      <c r="J953" s="11" t="str">
        <f t="shared" si="90"/>
        <v>IC.IV.091203</v>
      </c>
      <c r="K953" s="2" t="s">
        <v>11324</v>
      </c>
      <c r="L953" t="str">
        <f t="shared" si="91"/>
        <v>Tubing new/changed</v>
      </c>
      <c r="M953" s="12" t="str">
        <f t="shared" si="92"/>
        <v>PI.IC.IV.091203.01</v>
      </c>
      <c r="N953" s="12"/>
      <c r="O953" s="12" t="str">
        <f t="shared" si="93"/>
        <v>PH.IC.IV.091203.01</v>
      </c>
      <c r="Q953" s="12" t="str">
        <f t="shared" si="94"/>
        <v>CL.IC.IV.091203.01</v>
      </c>
    </row>
    <row r="954" spans="1:25" ht="15">
      <c r="A954" t="s">
        <v>5190</v>
      </c>
      <c r="B954" s="25"/>
      <c r="C954" s="22" t="s">
        <v>1394</v>
      </c>
      <c r="D954" s="25"/>
      <c r="E954" s="22" t="s">
        <v>1223</v>
      </c>
      <c r="F954" t="s">
        <v>5321</v>
      </c>
      <c r="G954" t="s">
        <v>5023</v>
      </c>
      <c r="H954" s="22" t="s">
        <v>1402</v>
      </c>
      <c r="I954" t="s">
        <v>5024</v>
      </c>
      <c r="J954" s="11" t="str">
        <f t="shared" si="90"/>
        <v>IC.IV.091204</v>
      </c>
      <c r="K954" s="2" t="s">
        <v>1192</v>
      </c>
      <c r="L954" t="str">
        <f t="shared" si="91"/>
        <v>Tubing/system d/c with cath d/c</v>
      </c>
      <c r="M954" s="12" t="str">
        <f t="shared" si="92"/>
        <v>PI.IC.IV.091204.01</v>
      </c>
      <c r="N954" s="12"/>
      <c r="O954" s="12" t="str">
        <f t="shared" si="93"/>
        <v>PH.IC.IV.091204.01</v>
      </c>
      <c r="Q954" s="12" t="str">
        <f t="shared" si="94"/>
        <v>CL.IC.IV.091204.01</v>
      </c>
    </row>
    <row r="955" spans="1:25" ht="15">
      <c r="A955" t="s">
        <v>5190</v>
      </c>
      <c r="B955" s="25"/>
      <c r="C955" s="22" t="s">
        <v>10095</v>
      </c>
      <c r="D955" s="25"/>
      <c r="E955" s="22" t="s">
        <v>11023</v>
      </c>
      <c r="F955" t="s">
        <v>5321</v>
      </c>
      <c r="G955" t="s">
        <v>817</v>
      </c>
      <c r="H955" s="22" t="s">
        <v>11095</v>
      </c>
      <c r="I955" t="s">
        <v>11096</v>
      </c>
      <c r="J955" s="11" t="str">
        <f t="shared" si="90"/>
        <v>IC.IV.091205</v>
      </c>
      <c r="K955" s="2" t="s">
        <v>11324</v>
      </c>
      <c r="L955" t="str">
        <f t="shared" si="91"/>
        <v>Change not due</v>
      </c>
      <c r="M955" s="12" t="str">
        <f t="shared" si="92"/>
        <v>PI.IC.IV.091205.01</v>
      </c>
      <c r="N955" s="12"/>
      <c r="O955" s="12" t="str">
        <f t="shared" si="93"/>
        <v>PH.IC.IV.091205.01</v>
      </c>
      <c r="Q955" s="12" t="str">
        <f t="shared" si="94"/>
        <v>CL.IC.IV.091205.01</v>
      </c>
      <c r="V955" t="s">
        <v>11097</v>
      </c>
      <c r="W955">
        <v>995</v>
      </c>
    </row>
    <row r="956" spans="1:25" ht="15">
      <c r="A956" t="s">
        <v>5190</v>
      </c>
      <c r="C956" s="22" t="s">
        <v>10095</v>
      </c>
      <c r="D956" t="s">
        <v>5363</v>
      </c>
      <c r="E956" s="22" t="s">
        <v>8201</v>
      </c>
      <c r="F956" t="s">
        <v>5481</v>
      </c>
      <c r="G956" t="s">
        <v>5443</v>
      </c>
      <c r="H956" s="22" t="s">
        <v>1396</v>
      </c>
      <c r="I956" t="s">
        <v>5443</v>
      </c>
      <c r="J956" s="11" t="str">
        <f t="shared" si="90"/>
        <v>IC.IV.091301</v>
      </c>
      <c r="K956" s="2" t="s">
        <v>9391</v>
      </c>
      <c r="L956" t="str">
        <f t="shared" si="91"/>
        <v>IV Cannula</v>
      </c>
      <c r="M956" s="12" t="str">
        <f t="shared" si="92"/>
        <v>PI.IC.IV.091301.02</v>
      </c>
      <c r="N956" s="12"/>
      <c r="O956" s="12" t="str">
        <f t="shared" si="93"/>
        <v>PH.IC.IV.091301.02</v>
      </c>
      <c r="Q956" s="12" t="str">
        <f t="shared" si="94"/>
        <v>CL.IC.IV.091301.02</v>
      </c>
      <c r="R956" t="s">
        <v>1141</v>
      </c>
      <c r="S956">
        <v>826</v>
      </c>
    </row>
    <row r="957" spans="1:25" ht="15">
      <c r="A957" t="s">
        <v>5190</v>
      </c>
      <c r="C957" s="22" t="s">
        <v>10095</v>
      </c>
      <c r="E957" s="22" t="s">
        <v>8201</v>
      </c>
      <c r="F957" t="s">
        <v>5481</v>
      </c>
      <c r="G957" t="s">
        <v>2228</v>
      </c>
      <c r="H957" s="22" t="s">
        <v>1398</v>
      </c>
      <c r="I957" t="s">
        <v>2228</v>
      </c>
      <c r="J957" s="11" t="str">
        <f t="shared" si="90"/>
        <v>IC.IV.091302</v>
      </c>
      <c r="K957" s="2" t="s">
        <v>11324</v>
      </c>
      <c r="L957" t="str">
        <f t="shared" si="91"/>
        <v>Capped</v>
      </c>
      <c r="M957" s="12" t="str">
        <f t="shared" si="92"/>
        <v>PI.IC.IV.091302.01</v>
      </c>
      <c r="N957" s="12"/>
      <c r="O957" s="12" t="str">
        <f t="shared" si="93"/>
        <v>PH.IC.IV.091302.01</v>
      </c>
      <c r="Q957" s="12" t="str">
        <f t="shared" si="94"/>
        <v>CL.IC.IV.091302.01</v>
      </c>
    </row>
    <row r="958" spans="1:25" ht="15">
      <c r="A958" t="s">
        <v>5190</v>
      </c>
      <c r="C958" s="22" t="s">
        <v>10095</v>
      </c>
      <c r="E958" s="22" t="s">
        <v>8201</v>
      </c>
      <c r="F958" t="s">
        <v>5481</v>
      </c>
      <c r="G958" t="s">
        <v>2971</v>
      </c>
      <c r="H958" s="22" t="s">
        <v>1400</v>
      </c>
      <c r="I958" t="s">
        <v>930</v>
      </c>
      <c r="J958" s="11" t="str">
        <f t="shared" si="90"/>
        <v>IC.IV.091303</v>
      </c>
      <c r="K958" s="2" t="s">
        <v>1192</v>
      </c>
      <c r="L958" t="str">
        <f t="shared" si="91"/>
        <v>Other: specify</v>
      </c>
      <c r="M958" s="12" t="str">
        <f t="shared" si="92"/>
        <v>PI.IC.IV.091303.01</v>
      </c>
      <c r="N958" s="12"/>
      <c r="O958" s="12" t="str">
        <f t="shared" si="93"/>
        <v>PH.IC.IV.091303.01</v>
      </c>
      <c r="Q958" s="12" t="str">
        <f t="shared" si="94"/>
        <v>CL.IC.IV.091303.01</v>
      </c>
    </row>
    <row r="959" spans="1:25" ht="15">
      <c r="A959" t="s">
        <v>5190</v>
      </c>
      <c r="B959" s="25" t="s">
        <v>5482</v>
      </c>
      <c r="C959" s="22" t="s">
        <v>10905</v>
      </c>
      <c r="D959" s="25" t="s">
        <v>5340</v>
      </c>
      <c r="E959" s="2" t="s">
        <v>1192</v>
      </c>
      <c r="F959" t="s">
        <v>5483</v>
      </c>
      <c r="G959" t="s">
        <v>5467</v>
      </c>
      <c r="H959" s="22" t="s">
        <v>1396</v>
      </c>
      <c r="I959" t="s">
        <v>1780</v>
      </c>
      <c r="J959" s="11" t="str">
        <f t="shared" si="90"/>
        <v>IC.IV.100101</v>
      </c>
      <c r="K959" s="2" t="s">
        <v>1192</v>
      </c>
      <c r="L959" t="str">
        <f t="shared" si="91"/>
        <v>Drsg Change Date</v>
      </c>
      <c r="M959" s="12" t="str">
        <f t="shared" si="92"/>
        <v>PI.IC.IV.100101.01</v>
      </c>
      <c r="N959" s="12"/>
      <c r="O959" s="12" t="str">
        <f t="shared" si="93"/>
        <v>PH.IC.IV.100101.01</v>
      </c>
      <c r="Q959" s="12" t="str">
        <f t="shared" si="94"/>
        <v>CL.IC.IV.100101.01</v>
      </c>
    </row>
    <row r="960" spans="1:25" ht="15">
      <c r="A960" t="s">
        <v>5190</v>
      </c>
      <c r="B960" s="25"/>
      <c r="C960" s="22" t="s">
        <v>10905</v>
      </c>
      <c r="D960" s="25" t="s">
        <v>5343</v>
      </c>
      <c r="E960" s="2" t="s">
        <v>923</v>
      </c>
      <c r="F960" t="s">
        <v>5484</v>
      </c>
      <c r="G960" t="s">
        <v>5495</v>
      </c>
      <c r="H960" s="22" t="s">
        <v>1396</v>
      </c>
      <c r="I960" t="s">
        <v>5337</v>
      </c>
      <c r="J960" s="11" t="str">
        <f t="shared" si="90"/>
        <v>IC.IV.100201</v>
      </c>
      <c r="K960" s="2" t="s">
        <v>1192</v>
      </c>
      <c r="L960" t="str">
        <f t="shared" si="91"/>
        <v>Antimicrobial disk</v>
      </c>
      <c r="M960" s="12" t="str">
        <f t="shared" si="92"/>
        <v>PI.IC.IV.100201.01</v>
      </c>
      <c r="N960" s="12"/>
      <c r="O960" s="12" t="str">
        <f t="shared" si="93"/>
        <v>PH.IC.IV.100201.01</v>
      </c>
      <c r="Q960" s="12" t="str">
        <f t="shared" si="94"/>
        <v>CL.IC.IV.100201.01</v>
      </c>
    </row>
    <row r="961" spans="1:17" ht="15">
      <c r="A961" t="s">
        <v>5190</v>
      </c>
      <c r="B961" s="25"/>
      <c r="C961" s="22" t="s">
        <v>10905</v>
      </c>
      <c r="D961" s="25"/>
      <c r="E961" s="2" t="s">
        <v>923</v>
      </c>
      <c r="F961" t="s">
        <v>5484</v>
      </c>
      <c r="G961" t="s">
        <v>1998</v>
      </c>
      <c r="H961" s="22" t="s">
        <v>1398</v>
      </c>
      <c r="I961" t="s">
        <v>5132</v>
      </c>
      <c r="J961" s="11" t="str">
        <f t="shared" si="90"/>
        <v>IC.IV.100202</v>
      </c>
      <c r="K961" s="2" t="s">
        <v>1192</v>
      </c>
      <c r="L961" t="str">
        <f t="shared" si="91"/>
        <v>Transparent</v>
      </c>
      <c r="M961" s="12" t="str">
        <f t="shared" si="92"/>
        <v>PI.IC.IV.100202.01</v>
      </c>
      <c r="N961" s="12"/>
      <c r="O961" s="12" t="str">
        <f t="shared" si="93"/>
        <v>PH.IC.IV.100202.01</v>
      </c>
      <c r="Q961" s="12" t="str">
        <f t="shared" si="94"/>
        <v>CL.IC.IV.100202.01</v>
      </c>
    </row>
    <row r="962" spans="1:17" ht="15">
      <c r="A962" t="s">
        <v>5190</v>
      </c>
      <c r="B962" s="25"/>
      <c r="C962" s="22" t="s">
        <v>10905</v>
      </c>
      <c r="D962" s="25"/>
      <c r="E962" s="2" t="s">
        <v>9391</v>
      </c>
      <c r="F962" t="s">
        <v>5484</v>
      </c>
      <c r="G962" t="s">
        <v>1825</v>
      </c>
      <c r="H962" s="22" t="s">
        <v>1400</v>
      </c>
      <c r="I962" t="s">
        <v>1825</v>
      </c>
      <c r="J962" s="11" t="str">
        <f t="shared" si="90"/>
        <v>IC.IV.100203</v>
      </c>
      <c r="K962" s="2" t="s">
        <v>11324</v>
      </c>
      <c r="L962" t="str">
        <f t="shared" si="91"/>
        <v>Gauze</v>
      </c>
      <c r="M962" s="12" t="str">
        <f t="shared" si="92"/>
        <v>PI.IC.IV.100203.01</v>
      </c>
      <c r="N962" s="12"/>
      <c r="O962" s="12" t="str">
        <f t="shared" si="93"/>
        <v>PH.IC.IV.100203.01</v>
      </c>
      <c r="Q962" s="12" t="str">
        <f t="shared" si="94"/>
        <v>CL.IC.IV.100203.01</v>
      </c>
    </row>
    <row r="963" spans="1:17" ht="15">
      <c r="A963" t="s">
        <v>5190</v>
      </c>
      <c r="B963" s="25"/>
      <c r="C963" s="22" t="s">
        <v>10905</v>
      </c>
      <c r="D963" s="25"/>
      <c r="E963" s="2" t="s">
        <v>9391</v>
      </c>
      <c r="F963" t="s">
        <v>5484</v>
      </c>
      <c r="G963" t="s">
        <v>2971</v>
      </c>
      <c r="H963" s="22" t="s">
        <v>1402</v>
      </c>
      <c r="I963" t="s">
        <v>930</v>
      </c>
      <c r="J963" s="11" t="str">
        <f t="shared" si="90"/>
        <v>IC.IV.100204</v>
      </c>
      <c r="K963" s="2" t="s">
        <v>11324</v>
      </c>
      <c r="L963" t="str">
        <f t="shared" si="91"/>
        <v>Other: specify</v>
      </c>
      <c r="M963" s="12" t="str">
        <f t="shared" si="92"/>
        <v>PI.IC.IV.100204.01</v>
      </c>
      <c r="N963" s="12"/>
      <c r="O963" s="12" t="str">
        <f t="shared" si="93"/>
        <v>PH.IC.IV.100204.01</v>
      </c>
      <c r="Q963" s="12" t="str">
        <f t="shared" si="94"/>
        <v>CL.IC.IV.100204.01</v>
      </c>
    </row>
    <row r="964" spans="1:17" ht="15">
      <c r="A964" t="s">
        <v>5190</v>
      </c>
      <c r="B964" s="25"/>
      <c r="C964" s="22" t="s">
        <v>10905</v>
      </c>
      <c r="D964" s="25" t="s">
        <v>5745</v>
      </c>
      <c r="E964" s="2" t="s">
        <v>9640</v>
      </c>
      <c r="F964" t="s">
        <v>5485</v>
      </c>
      <c r="G964" t="s">
        <v>1578</v>
      </c>
      <c r="H964" s="22" t="s">
        <v>1396</v>
      </c>
      <c r="I964" t="s">
        <v>5486</v>
      </c>
      <c r="J964" s="11" t="str">
        <f t="shared" si="90"/>
        <v>IC.IV.100301</v>
      </c>
      <c r="K964" s="2" t="s">
        <v>11324</v>
      </c>
      <c r="L964" t="str">
        <f t="shared" si="91"/>
        <v>Present on admit: specify date</v>
      </c>
      <c r="M964" s="12" t="str">
        <f t="shared" si="92"/>
        <v>PI.IC.IV.100301.01</v>
      </c>
      <c r="N964" s="12"/>
      <c r="O964" s="12" t="str">
        <f t="shared" si="93"/>
        <v>PH.IC.IV.100301.01</v>
      </c>
      <c r="Q964" s="12" t="str">
        <f t="shared" si="94"/>
        <v>CL.IC.IV.100301.01</v>
      </c>
    </row>
    <row r="965" spans="1:17" ht="15">
      <c r="A965" t="s">
        <v>5190</v>
      </c>
      <c r="B965" s="25"/>
      <c r="C965" s="22" t="s">
        <v>10905</v>
      </c>
      <c r="D965" s="25" t="s">
        <v>11134</v>
      </c>
      <c r="E965" s="2" t="s">
        <v>1202</v>
      </c>
      <c r="F965" t="s">
        <v>5485</v>
      </c>
      <c r="G965" t="s">
        <v>5177</v>
      </c>
      <c r="H965" s="22" t="s">
        <v>1398</v>
      </c>
      <c r="I965" t="s">
        <v>4984</v>
      </c>
      <c r="J965" s="11" t="str">
        <f t="shared" si="90"/>
        <v>IC.IV.100302</v>
      </c>
      <c r="K965" s="2" t="s">
        <v>1192</v>
      </c>
      <c r="L965" t="str">
        <f t="shared" si="91"/>
        <v>Inserted at this date/time: specify</v>
      </c>
      <c r="M965" s="12" t="str">
        <f t="shared" si="92"/>
        <v>PI.IC.IV.100302.01</v>
      </c>
      <c r="N965" s="12"/>
      <c r="O965" s="12" t="str">
        <f t="shared" si="93"/>
        <v>PH.IC.IV.100302.01</v>
      </c>
      <c r="Q965" s="12" t="str">
        <f t="shared" si="94"/>
        <v>CL.IC.IV.100302.01</v>
      </c>
    </row>
    <row r="966" spans="1:17" ht="15">
      <c r="A966" t="s">
        <v>5190</v>
      </c>
      <c r="B966" s="25"/>
      <c r="C966" s="22" t="s">
        <v>10905</v>
      </c>
      <c r="D966" s="25"/>
      <c r="E966" s="2" t="s">
        <v>1202</v>
      </c>
      <c r="F966" t="s">
        <v>5485</v>
      </c>
      <c r="G966" t="s">
        <v>5056</v>
      </c>
      <c r="H966" s="22" t="s">
        <v>1400</v>
      </c>
      <c r="I966" t="s">
        <v>5057</v>
      </c>
      <c r="J966" s="11" t="str">
        <f t="shared" si="90"/>
        <v>IC.IV.100303</v>
      </c>
      <c r="K966" s="2" t="s">
        <v>1192</v>
      </c>
      <c r="L966" t="str">
        <f t="shared" si="91"/>
        <v>Insertion attempts number: specify</v>
      </c>
      <c r="M966" s="12" t="str">
        <f t="shared" si="92"/>
        <v>PI.IC.IV.100303.01</v>
      </c>
      <c r="N966" s="12"/>
      <c r="O966" s="12" t="str">
        <f t="shared" si="93"/>
        <v>PH.IC.IV.100303.01</v>
      </c>
      <c r="Q966" s="12" t="str">
        <f t="shared" si="94"/>
        <v>CL.IC.IV.100303.01</v>
      </c>
    </row>
    <row r="967" spans="1:17" ht="15">
      <c r="A967" t="s">
        <v>5190</v>
      </c>
      <c r="B967" s="25"/>
      <c r="C967" s="22" t="s">
        <v>10905</v>
      </c>
      <c r="D967" s="25"/>
      <c r="E967" s="2" t="s">
        <v>1202</v>
      </c>
      <c r="F967" t="s">
        <v>5485</v>
      </c>
      <c r="G967" t="s">
        <v>5487</v>
      </c>
      <c r="H967" s="22" t="s">
        <v>1402</v>
      </c>
      <c r="I967" t="s">
        <v>1583</v>
      </c>
      <c r="J967" s="11" t="str">
        <f t="shared" si="90"/>
        <v>IC.IV.100304</v>
      </c>
      <c r="K967" s="2" t="s">
        <v>1192</v>
      </c>
      <c r="L967" t="str">
        <f t="shared" si="91"/>
        <v xml:space="preserve">Discontinue </v>
      </c>
      <c r="M967" s="12" t="str">
        <f t="shared" si="92"/>
        <v>PI.IC.IV.100304.01</v>
      </c>
      <c r="N967" s="12"/>
      <c r="O967" s="12" t="str">
        <f t="shared" si="93"/>
        <v>PH.IC.IV.100304.01</v>
      </c>
      <c r="Q967" s="12" t="str">
        <f t="shared" si="94"/>
        <v>CL.IC.IV.100304.01</v>
      </c>
    </row>
    <row r="968" spans="1:17" ht="15">
      <c r="A968" t="s">
        <v>5190</v>
      </c>
      <c r="B968" s="25"/>
      <c r="C968" s="22" t="s">
        <v>10905</v>
      </c>
      <c r="D968" s="25" t="s">
        <v>5134</v>
      </c>
      <c r="E968" s="22" t="s">
        <v>7070</v>
      </c>
      <c r="F968" t="s">
        <v>5488</v>
      </c>
      <c r="G968" t="s">
        <v>3383</v>
      </c>
      <c r="H968" s="22" t="s">
        <v>1396</v>
      </c>
      <c r="I968" t="s">
        <v>3383</v>
      </c>
      <c r="J968" s="11" t="str">
        <f t="shared" si="90"/>
        <v>IC.IV.100401</v>
      </c>
      <c r="K968" s="2" t="s">
        <v>1192</v>
      </c>
      <c r="L968" t="str">
        <f t="shared" si="91"/>
        <v>Done</v>
      </c>
      <c r="M968" s="12" t="str">
        <f t="shared" si="92"/>
        <v>PI.IC.IV.100401.01</v>
      </c>
      <c r="N968" s="12"/>
      <c r="O968" s="12" t="str">
        <f t="shared" si="93"/>
        <v>PH.IC.IV.100401.01</v>
      </c>
      <c r="Q968" s="12" t="str">
        <f t="shared" si="94"/>
        <v>CL.IC.IV.100401.01</v>
      </c>
    </row>
    <row r="969" spans="1:17" ht="15">
      <c r="A969" t="s">
        <v>5190</v>
      </c>
      <c r="B969" s="25"/>
      <c r="C969" s="22" t="s">
        <v>10905</v>
      </c>
      <c r="D969" s="25"/>
      <c r="E969" s="22" t="s">
        <v>7070</v>
      </c>
      <c r="F969" t="s">
        <v>5488</v>
      </c>
      <c r="G969" t="s">
        <v>5136</v>
      </c>
      <c r="H969" s="22" t="s">
        <v>1398</v>
      </c>
      <c r="I969" t="s">
        <v>1188</v>
      </c>
      <c r="J969" s="11" t="str">
        <f t="shared" si="90"/>
        <v>IC.IV.100402</v>
      </c>
      <c r="K969" s="2" t="s">
        <v>11324</v>
      </c>
      <c r="L969" t="str">
        <f t="shared" si="91"/>
        <v>Not due</v>
      </c>
      <c r="M969" s="12" t="str">
        <f t="shared" si="92"/>
        <v>PI.IC.IV.100402.01</v>
      </c>
      <c r="N969" s="12"/>
      <c r="O969" s="12" t="str">
        <f t="shared" si="93"/>
        <v>PH.IC.IV.100402.01</v>
      </c>
      <c r="Q969" s="12" t="str">
        <f t="shared" si="94"/>
        <v>CL.IC.IV.100402.01</v>
      </c>
    </row>
    <row r="970" spans="1:17" ht="15">
      <c r="A970" t="s">
        <v>5190</v>
      </c>
      <c r="B970" s="25"/>
      <c r="C970" s="22" t="s">
        <v>10905</v>
      </c>
      <c r="D970" s="25" t="s">
        <v>11134</v>
      </c>
      <c r="E970" s="22" t="s">
        <v>7070</v>
      </c>
      <c r="F970" t="s">
        <v>5488</v>
      </c>
      <c r="G970" t="s">
        <v>2971</v>
      </c>
      <c r="H970" s="22" t="s">
        <v>1400</v>
      </c>
      <c r="I970" t="s">
        <v>930</v>
      </c>
      <c r="J970" s="11" t="str">
        <f t="shared" si="90"/>
        <v>IC.IV.100403</v>
      </c>
      <c r="K970" s="2" t="s">
        <v>11324</v>
      </c>
      <c r="L970" t="str">
        <f t="shared" si="91"/>
        <v>Other: specify</v>
      </c>
      <c r="M970" s="12" t="str">
        <f t="shared" si="92"/>
        <v>PI.IC.IV.100403.01</v>
      </c>
      <c r="N970" s="12"/>
      <c r="O970" s="12" t="str">
        <f t="shared" si="93"/>
        <v>PH.IC.IV.100403.01</v>
      </c>
      <c r="Q970" s="12" t="str">
        <f t="shared" si="94"/>
        <v>CL.IC.IV.100403.01</v>
      </c>
    </row>
    <row r="971" spans="1:17" ht="15">
      <c r="A971" t="s">
        <v>5190</v>
      </c>
      <c r="B971" s="25"/>
      <c r="C971" s="22" t="s">
        <v>10905</v>
      </c>
      <c r="D971" s="25" t="s">
        <v>5575</v>
      </c>
      <c r="E971" s="22" t="s">
        <v>7071</v>
      </c>
      <c r="F971" t="s">
        <v>5529</v>
      </c>
      <c r="G971" t="s">
        <v>5530</v>
      </c>
      <c r="H971" s="22" t="s">
        <v>1396</v>
      </c>
      <c r="I971" t="s">
        <v>1780</v>
      </c>
      <c r="J971" s="11" t="str">
        <f t="shared" si="90"/>
        <v>IC.IV.100501</v>
      </c>
      <c r="K971" s="2" t="s">
        <v>11324</v>
      </c>
      <c r="L971" t="str">
        <f t="shared" si="91"/>
        <v>Insertion Date (free text)</v>
      </c>
      <c r="M971" s="12" t="str">
        <f t="shared" si="92"/>
        <v>PI.IC.IV.100501.01</v>
      </c>
      <c r="N971" s="12"/>
      <c r="O971" s="12" t="str">
        <f t="shared" si="93"/>
        <v>PH.IC.IV.100501.01</v>
      </c>
      <c r="Q971" s="12" t="str">
        <f t="shared" si="94"/>
        <v>CL.IC.IV.100501.01</v>
      </c>
    </row>
    <row r="972" spans="1:17" ht="15">
      <c r="A972" t="s">
        <v>5190</v>
      </c>
      <c r="B972" s="25"/>
      <c r="C972" s="22" t="s">
        <v>10905</v>
      </c>
      <c r="D972" s="25" t="s">
        <v>5981</v>
      </c>
      <c r="E972" s="22" t="s">
        <v>6888</v>
      </c>
      <c r="F972" t="s">
        <v>5531</v>
      </c>
      <c r="G972" t="s">
        <v>4048</v>
      </c>
      <c r="H972" s="22" t="s">
        <v>1396</v>
      </c>
      <c r="I972" t="s">
        <v>5532</v>
      </c>
      <c r="J972" s="11" t="str">
        <f t="shared" si="90"/>
        <v>IC.IV.100601</v>
      </c>
      <c r="K972" s="2" t="s">
        <v>11324</v>
      </c>
      <c r="L972" t="str">
        <f t="shared" si="91"/>
        <v>Hand, right</v>
      </c>
      <c r="M972" s="12" t="str">
        <f t="shared" si="92"/>
        <v>PI.IC.IV.100601.01</v>
      </c>
      <c r="N972" s="12"/>
      <c r="O972" s="12" t="str">
        <f t="shared" si="93"/>
        <v>PH.IC.IV.100601.01</v>
      </c>
      <c r="Q972" s="12" t="str">
        <f t="shared" si="94"/>
        <v>CL.IC.IV.100601.01</v>
      </c>
    </row>
    <row r="973" spans="1:17" ht="15">
      <c r="A973" t="s">
        <v>5190</v>
      </c>
      <c r="B973" s="25"/>
      <c r="C973" s="22" t="s">
        <v>10905</v>
      </c>
      <c r="D973" s="25" t="s">
        <v>11134</v>
      </c>
      <c r="E973" s="22" t="s">
        <v>6888</v>
      </c>
      <c r="F973" t="s">
        <v>5531</v>
      </c>
      <c r="G973" t="s">
        <v>4050</v>
      </c>
      <c r="H973" s="22" t="s">
        <v>1398</v>
      </c>
      <c r="I973" t="s">
        <v>5533</v>
      </c>
      <c r="J973" s="11" t="str">
        <f t="shared" si="90"/>
        <v>IC.IV.100602</v>
      </c>
      <c r="K973" s="2" t="s">
        <v>11324</v>
      </c>
      <c r="L973" t="str">
        <f t="shared" si="91"/>
        <v>Hand, left</v>
      </c>
      <c r="M973" s="12" t="str">
        <f t="shared" si="92"/>
        <v>PI.IC.IV.100602.01</v>
      </c>
      <c r="N973" s="12"/>
      <c r="O973" s="12" t="str">
        <f t="shared" si="93"/>
        <v>PH.IC.IV.100602.01</v>
      </c>
      <c r="Q973" s="12" t="str">
        <f t="shared" si="94"/>
        <v>CL.IC.IV.100602.01</v>
      </c>
    </row>
    <row r="974" spans="1:17" ht="15">
      <c r="A974" t="s">
        <v>5190</v>
      </c>
      <c r="B974" s="25"/>
      <c r="C974" s="22" t="s">
        <v>10905</v>
      </c>
      <c r="D974" s="25"/>
      <c r="E974" s="22" t="s">
        <v>6888</v>
      </c>
      <c r="F974" t="s">
        <v>5531</v>
      </c>
      <c r="G974" t="s">
        <v>3895</v>
      </c>
      <c r="H974" s="22" t="s">
        <v>1400</v>
      </c>
      <c r="I974" t="s">
        <v>5534</v>
      </c>
      <c r="J974" s="11" t="str">
        <f t="shared" si="90"/>
        <v>IC.IV.100603</v>
      </c>
      <c r="K974" s="2" t="s">
        <v>11324</v>
      </c>
      <c r="L974" t="str">
        <f t="shared" si="91"/>
        <v>Wrist, right</v>
      </c>
      <c r="M974" s="12" t="str">
        <f t="shared" si="92"/>
        <v>PI.IC.IV.100603.01</v>
      </c>
      <c r="N974" s="12"/>
      <c r="O974" s="12" t="str">
        <f t="shared" si="93"/>
        <v>PH.IC.IV.100603.01</v>
      </c>
      <c r="Q974" s="12" t="str">
        <f t="shared" si="94"/>
        <v>CL.IC.IV.100603.01</v>
      </c>
    </row>
    <row r="975" spans="1:17" ht="15">
      <c r="A975" t="s">
        <v>5190</v>
      </c>
      <c r="B975" s="25"/>
      <c r="C975" s="22" t="s">
        <v>10905</v>
      </c>
      <c r="D975" s="25"/>
      <c r="E975" s="22" t="s">
        <v>6888</v>
      </c>
      <c r="F975" t="s">
        <v>5531</v>
      </c>
      <c r="G975" t="s">
        <v>3897</v>
      </c>
      <c r="H975" s="22" t="s">
        <v>1402</v>
      </c>
      <c r="I975" t="s">
        <v>5535</v>
      </c>
      <c r="J975" s="11" t="str">
        <f t="shared" si="90"/>
        <v>IC.IV.100604</v>
      </c>
      <c r="K975" s="2" t="s">
        <v>11324</v>
      </c>
      <c r="L975" t="str">
        <f t="shared" si="91"/>
        <v>Wrist, left</v>
      </c>
      <c r="M975" s="12" t="str">
        <f t="shared" si="92"/>
        <v>PI.IC.IV.100604.01</v>
      </c>
      <c r="N975" s="12"/>
      <c r="O975" s="12" t="str">
        <f t="shared" si="93"/>
        <v>PH.IC.IV.100604.01</v>
      </c>
      <c r="Q975" s="12" t="str">
        <f t="shared" si="94"/>
        <v>CL.IC.IV.100604.01</v>
      </c>
    </row>
    <row r="976" spans="1:17" ht="15">
      <c r="A976" t="s">
        <v>5190</v>
      </c>
      <c r="B976" s="25"/>
      <c r="C976" s="22" t="s">
        <v>10905</v>
      </c>
      <c r="D976" s="25"/>
      <c r="E976" s="22" t="s">
        <v>6888</v>
      </c>
      <c r="F976" t="s">
        <v>5531</v>
      </c>
      <c r="G976" t="s">
        <v>5477</v>
      </c>
      <c r="H976" s="22" t="s">
        <v>1404</v>
      </c>
      <c r="I976" t="s">
        <v>5536</v>
      </c>
      <c r="J976" s="11" t="str">
        <f t="shared" si="90"/>
        <v>IC.IV.100605</v>
      </c>
      <c r="K976" s="2" t="s">
        <v>1192</v>
      </c>
      <c r="L976" t="str">
        <f t="shared" si="91"/>
        <v>Lower arm, right</v>
      </c>
      <c r="M976" s="12" t="str">
        <f t="shared" si="92"/>
        <v>PI.IC.IV.100605.01</v>
      </c>
      <c r="N976" s="12"/>
      <c r="O976" s="12" t="str">
        <f t="shared" si="93"/>
        <v>PH.IC.IV.100605.01</v>
      </c>
      <c r="Q976" s="12" t="str">
        <f t="shared" si="94"/>
        <v>CL.IC.IV.100605.01</v>
      </c>
    </row>
    <row r="977" spans="1:17" ht="15">
      <c r="A977" t="s">
        <v>5190</v>
      </c>
      <c r="B977" s="25"/>
      <c r="C977" s="22" t="s">
        <v>10905</v>
      </c>
      <c r="D977" s="25"/>
      <c r="E977" s="22" t="s">
        <v>6888</v>
      </c>
      <c r="F977" t="s">
        <v>5531</v>
      </c>
      <c r="G977" t="s">
        <v>5479</v>
      </c>
      <c r="H977" s="22" t="s">
        <v>1406</v>
      </c>
      <c r="I977" t="s">
        <v>5537</v>
      </c>
      <c r="J977" s="11" t="str">
        <f t="shared" si="90"/>
        <v>IC.IV.100606</v>
      </c>
      <c r="K977" s="2" t="s">
        <v>1192</v>
      </c>
      <c r="L977" t="str">
        <f t="shared" si="91"/>
        <v>Lower arm, left</v>
      </c>
      <c r="M977" s="12" t="str">
        <f t="shared" si="92"/>
        <v>PI.IC.IV.100606.01</v>
      </c>
      <c r="N977" s="12"/>
      <c r="O977" s="12" t="str">
        <f t="shared" si="93"/>
        <v>PH.IC.IV.100606.01</v>
      </c>
      <c r="Q977" s="12" t="str">
        <f t="shared" si="94"/>
        <v>CL.IC.IV.100606.01</v>
      </c>
    </row>
    <row r="978" spans="1:17" ht="15">
      <c r="A978" t="s">
        <v>5190</v>
      </c>
      <c r="B978" s="25"/>
      <c r="C978" s="22" t="s">
        <v>10905</v>
      </c>
      <c r="D978" s="25"/>
      <c r="E978" s="22" t="s">
        <v>6888</v>
      </c>
      <c r="F978" t="s">
        <v>5531</v>
      </c>
      <c r="G978" t="s">
        <v>5645</v>
      </c>
      <c r="H978" s="22" t="s">
        <v>1419</v>
      </c>
      <c r="I978" t="s">
        <v>5538</v>
      </c>
      <c r="J978" s="11" t="str">
        <f t="shared" si="90"/>
        <v>IC.IV.100607</v>
      </c>
      <c r="K978" s="2" t="s">
        <v>11324</v>
      </c>
      <c r="L978" t="str">
        <f t="shared" si="91"/>
        <v>Antecubital, right</v>
      </c>
      <c r="M978" s="12" t="str">
        <f t="shared" si="92"/>
        <v>PI.IC.IV.100607.01</v>
      </c>
      <c r="N978" s="12"/>
      <c r="O978" s="12" t="str">
        <f t="shared" si="93"/>
        <v>PH.IC.IV.100607.01</v>
      </c>
      <c r="Q978" s="12" t="str">
        <f t="shared" si="94"/>
        <v>CL.IC.IV.100607.01</v>
      </c>
    </row>
    <row r="979" spans="1:17" ht="15">
      <c r="A979" t="s">
        <v>5190</v>
      </c>
      <c r="B979" s="25"/>
      <c r="C979" s="22" t="s">
        <v>10905</v>
      </c>
      <c r="D979" s="25"/>
      <c r="E979" s="22" t="s">
        <v>6888</v>
      </c>
      <c r="F979" t="s">
        <v>5531</v>
      </c>
      <c r="G979" t="s">
        <v>5647</v>
      </c>
      <c r="H979" s="22" t="s">
        <v>1550</v>
      </c>
      <c r="I979" t="s">
        <v>5539</v>
      </c>
      <c r="J979" s="11" t="str">
        <f t="shared" si="90"/>
        <v>IC.IV.100608</v>
      </c>
      <c r="K979" s="2" t="s">
        <v>11324</v>
      </c>
      <c r="L979" t="str">
        <f t="shared" si="91"/>
        <v>Antecubital, left</v>
      </c>
      <c r="M979" s="12" t="str">
        <f t="shared" si="92"/>
        <v>PI.IC.IV.100608.01</v>
      </c>
      <c r="N979" s="12"/>
      <c r="O979" s="12" t="str">
        <f t="shared" si="93"/>
        <v>PH.IC.IV.100608.01</v>
      </c>
      <c r="Q979" s="12" t="str">
        <f t="shared" si="94"/>
        <v>CL.IC.IV.100608.01</v>
      </c>
    </row>
    <row r="980" spans="1:17" ht="15">
      <c r="A980" t="s">
        <v>5190</v>
      </c>
      <c r="B980" s="25"/>
      <c r="C980" s="22" t="s">
        <v>10905</v>
      </c>
      <c r="D980" s="25" t="s">
        <v>945</v>
      </c>
      <c r="E980" s="22" t="s">
        <v>6888</v>
      </c>
      <c r="F980" t="s">
        <v>5531</v>
      </c>
      <c r="G980" t="s">
        <v>5649</v>
      </c>
      <c r="H980" s="22" t="s">
        <v>1551</v>
      </c>
      <c r="I980" t="s">
        <v>5540</v>
      </c>
      <c r="J980" s="11" t="str">
        <f t="shared" si="90"/>
        <v>IC.IV.100609</v>
      </c>
      <c r="K980" s="2" t="s">
        <v>11324</v>
      </c>
      <c r="L980" t="str">
        <f t="shared" si="91"/>
        <v>Upper arm, right</v>
      </c>
      <c r="M980" s="12" t="str">
        <f t="shared" si="92"/>
        <v>PI.IC.IV.100609.01</v>
      </c>
      <c r="N980" s="12"/>
      <c r="O980" s="12" t="str">
        <f t="shared" si="93"/>
        <v>PH.IC.IV.100609.01</v>
      </c>
      <c r="Q980" s="12" t="str">
        <f t="shared" si="94"/>
        <v>CL.IC.IV.100609.01</v>
      </c>
    </row>
    <row r="981" spans="1:17" ht="15">
      <c r="A981" t="s">
        <v>5190</v>
      </c>
      <c r="B981" s="25"/>
      <c r="C981" s="22" t="s">
        <v>10905</v>
      </c>
      <c r="D981" s="25" t="s">
        <v>945</v>
      </c>
      <c r="E981" s="22" t="s">
        <v>6888</v>
      </c>
      <c r="F981" t="s">
        <v>5531</v>
      </c>
      <c r="G981" t="s">
        <v>5651</v>
      </c>
      <c r="H981" s="22" t="s">
        <v>1571</v>
      </c>
      <c r="I981" t="s">
        <v>5715</v>
      </c>
      <c r="J981" s="11" t="str">
        <f t="shared" si="90"/>
        <v>IC.IV.100610</v>
      </c>
      <c r="K981" s="2" t="s">
        <v>11324</v>
      </c>
      <c r="L981" t="str">
        <f t="shared" si="91"/>
        <v>Upper arm, left</v>
      </c>
      <c r="M981" s="12" t="str">
        <f t="shared" si="92"/>
        <v>PI.IC.IV.100610.01</v>
      </c>
      <c r="N981" s="12"/>
      <c r="O981" s="12" t="str">
        <f t="shared" si="93"/>
        <v>PH.IC.IV.100610.01</v>
      </c>
      <c r="Q981" s="12" t="str">
        <f t="shared" si="94"/>
        <v>CL.IC.IV.100610.01</v>
      </c>
    </row>
    <row r="982" spans="1:17" ht="15">
      <c r="A982" t="s">
        <v>5190</v>
      </c>
      <c r="B982" s="25"/>
      <c r="C982" s="22" t="s">
        <v>10905</v>
      </c>
      <c r="D982" s="25"/>
      <c r="E982" s="22" t="s">
        <v>6888</v>
      </c>
      <c r="F982" t="s">
        <v>5531</v>
      </c>
      <c r="G982" t="s">
        <v>4195</v>
      </c>
      <c r="H982" s="22" t="s">
        <v>1298</v>
      </c>
      <c r="I982" t="s">
        <v>5716</v>
      </c>
      <c r="J982" s="11" t="str">
        <f t="shared" si="90"/>
        <v>IC.IV.100611</v>
      </c>
      <c r="K982" s="2" t="s">
        <v>11324</v>
      </c>
      <c r="L982" t="str">
        <f t="shared" si="91"/>
        <v>Foot, right</v>
      </c>
      <c r="M982" s="12" t="str">
        <f t="shared" si="92"/>
        <v>PI.IC.IV.100611.01</v>
      </c>
      <c r="N982" s="12"/>
      <c r="O982" s="12" t="str">
        <f t="shared" si="93"/>
        <v>PH.IC.IV.100611.01</v>
      </c>
      <c r="Q982" s="12" t="str">
        <f t="shared" si="94"/>
        <v>CL.IC.IV.100611.01</v>
      </c>
    </row>
    <row r="983" spans="1:17" ht="15">
      <c r="A983" t="s">
        <v>5190</v>
      </c>
      <c r="B983" s="25"/>
      <c r="C983" s="22" t="s">
        <v>10905</v>
      </c>
      <c r="D983" s="25" t="s">
        <v>11134</v>
      </c>
      <c r="E983" s="22" t="s">
        <v>6888</v>
      </c>
      <c r="F983" t="s">
        <v>5531</v>
      </c>
      <c r="G983" t="s">
        <v>4197</v>
      </c>
      <c r="H983" s="22" t="s">
        <v>1299</v>
      </c>
      <c r="I983" t="s">
        <v>5717</v>
      </c>
      <c r="J983" s="11" t="str">
        <f t="shared" si="90"/>
        <v>IC.IV.100612</v>
      </c>
      <c r="K983" s="2" t="s">
        <v>11324</v>
      </c>
      <c r="L983" t="str">
        <f t="shared" si="91"/>
        <v>Foot, left</v>
      </c>
      <c r="M983" s="12" t="str">
        <f t="shared" si="92"/>
        <v>PI.IC.IV.100612.01</v>
      </c>
      <c r="N983" s="12"/>
      <c r="O983" s="12" t="str">
        <f t="shared" si="93"/>
        <v>PH.IC.IV.100612.01</v>
      </c>
      <c r="Q983" s="12" t="str">
        <f t="shared" si="94"/>
        <v>CL.IC.IV.100612.01</v>
      </c>
    </row>
    <row r="984" spans="1:17" ht="15">
      <c r="A984" t="s">
        <v>5190</v>
      </c>
      <c r="B984" s="25"/>
      <c r="C984" s="22" t="s">
        <v>10905</v>
      </c>
      <c r="D984" s="25"/>
      <c r="E984" s="22" t="s">
        <v>6888</v>
      </c>
      <c r="F984" t="s">
        <v>5531</v>
      </c>
      <c r="G984" t="s">
        <v>2971</v>
      </c>
      <c r="H984" s="22" t="s">
        <v>1300</v>
      </c>
      <c r="I984" t="s">
        <v>930</v>
      </c>
      <c r="J984" s="11" t="str">
        <f t="shared" si="90"/>
        <v>IC.IV.100613</v>
      </c>
      <c r="K984" s="2" t="s">
        <v>11324</v>
      </c>
      <c r="L984" t="str">
        <f t="shared" si="91"/>
        <v>Other: specify</v>
      </c>
      <c r="M984" s="12" t="str">
        <f t="shared" si="92"/>
        <v>PI.IC.IV.100613.01</v>
      </c>
      <c r="N984" s="12"/>
      <c r="O984" s="12" t="str">
        <f t="shared" si="93"/>
        <v>PH.IC.IV.100613.01</v>
      </c>
      <c r="Q984" s="12" t="str">
        <f t="shared" si="94"/>
        <v>CL.IC.IV.100613.01</v>
      </c>
    </row>
    <row r="985" spans="1:17" ht="15">
      <c r="A985" t="s">
        <v>5190</v>
      </c>
      <c r="B985" s="25"/>
      <c r="C985" s="22" t="s">
        <v>10905</v>
      </c>
      <c r="D985" s="25" t="s">
        <v>5457</v>
      </c>
      <c r="E985" s="22" t="s">
        <v>7284</v>
      </c>
      <c r="F985" t="s">
        <v>5718</v>
      </c>
      <c r="G985" t="s">
        <v>5413</v>
      </c>
      <c r="H985" s="22" t="s">
        <v>1396</v>
      </c>
      <c r="I985" t="s">
        <v>2687</v>
      </c>
      <c r="J985" s="11" t="str">
        <f t="shared" si="90"/>
        <v>IC.IV.100701</v>
      </c>
      <c r="K985" s="2" t="s">
        <v>11324</v>
      </c>
      <c r="L985" t="str">
        <f t="shared" si="91"/>
        <v>No redness, pain, swelling</v>
      </c>
      <c r="M985" s="12" t="str">
        <f t="shared" si="92"/>
        <v>PI.IC.IV.100701.01</v>
      </c>
      <c r="N985" s="12"/>
      <c r="O985" s="12" t="str">
        <f t="shared" si="93"/>
        <v>PH.IC.IV.100701.01</v>
      </c>
      <c r="Q985" s="12" t="str">
        <f t="shared" si="94"/>
        <v>CL.IC.IV.100701.01</v>
      </c>
    </row>
    <row r="986" spans="1:17" ht="15">
      <c r="A986" t="s">
        <v>5190</v>
      </c>
      <c r="B986" s="25"/>
      <c r="C986" s="22" t="s">
        <v>10905</v>
      </c>
      <c r="D986" s="25"/>
      <c r="E986" s="22" t="s">
        <v>7284</v>
      </c>
      <c r="F986" t="s">
        <v>5718</v>
      </c>
      <c r="G986" t="s">
        <v>5414</v>
      </c>
      <c r="H986" s="22" t="s">
        <v>1398</v>
      </c>
      <c r="I986" t="s">
        <v>1833</v>
      </c>
      <c r="J986" s="11" t="str">
        <f t="shared" si="90"/>
        <v>IC.IV.100702</v>
      </c>
      <c r="K986" s="2" t="s">
        <v>11324</v>
      </c>
      <c r="L986" t="str">
        <f t="shared" si="91"/>
        <v>Dressing clean dry intact</v>
      </c>
      <c r="M986" s="12" t="str">
        <f t="shared" si="92"/>
        <v>PI.IC.IV.100702.01</v>
      </c>
      <c r="N986" s="12"/>
      <c r="O986" s="12" t="str">
        <f t="shared" si="93"/>
        <v>PH.IC.IV.100702.01</v>
      </c>
      <c r="Q986" s="12" t="str">
        <f t="shared" si="94"/>
        <v>CL.IC.IV.100702.01</v>
      </c>
    </row>
    <row r="987" spans="1:17" ht="15">
      <c r="A987" t="s">
        <v>5190</v>
      </c>
      <c r="B987" s="25"/>
      <c r="C987" s="22" t="s">
        <v>10905</v>
      </c>
      <c r="D987" s="25"/>
      <c r="E987" s="22" t="s">
        <v>7284</v>
      </c>
      <c r="F987" t="s">
        <v>5718</v>
      </c>
      <c r="G987" t="s">
        <v>5657</v>
      </c>
      <c r="H987" s="22" t="s">
        <v>1400</v>
      </c>
      <c r="I987" t="s">
        <v>5658</v>
      </c>
      <c r="J987" s="11" t="str">
        <f t="shared" si="90"/>
        <v>IC.IV.100703</v>
      </c>
      <c r="K987" s="2" t="s">
        <v>11324</v>
      </c>
      <c r="L987" t="str">
        <f t="shared" si="91"/>
        <v>Infiltration</v>
      </c>
      <c r="M987" s="12" t="str">
        <f t="shared" si="92"/>
        <v>PI.IC.IV.100703.01</v>
      </c>
      <c r="N987" s="12"/>
      <c r="O987" s="12" t="str">
        <f t="shared" si="93"/>
        <v>PH.IC.IV.100703.01</v>
      </c>
      <c r="Q987" s="12" t="str">
        <f t="shared" si="94"/>
        <v>CL.IC.IV.100703.01</v>
      </c>
    </row>
    <row r="988" spans="1:17" ht="15">
      <c r="A988" t="s">
        <v>5190</v>
      </c>
      <c r="B988" s="25"/>
      <c r="C988" s="22" t="s">
        <v>10905</v>
      </c>
      <c r="D988" s="25" t="s">
        <v>11134</v>
      </c>
      <c r="E988" s="22" t="s">
        <v>7284</v>
      </c>
      <c r="F988" t="s">
        <v>5718</v>
      </c>
      <c r="G988" t="s">
        <v>5092</v>
      </c>
      <c r="H988" s="22" t="s">
        <v>1402</v>
      </c>
      <c r="I988" t="s">
        <v>5093</v>
      </c>
      <c r="J988" s="11" t="str">
        <f t="shared" si="90"/>
        <v>IC.IV.100704</v>
      </c>
      <c r="K988" s="2" t="s">
        <v>11324</v>
      </c>
      <c r="L988" t="str">
        <f t="shared" si="91"/>
        <v>Non tender</v>
      </c>
      <c r="M988" s="12" t="str">
        <f t="shared" si="92"/>
        <v>PI.IC.IV.100704.01</v>
      </c>
      <c r="N988" s="12"/>
      <c r="O988" s="12" t="str">
        <f t="shared" si="93"/>
        <v>PH.IC.IV.100704.01</v>
      </c>
      <c r="Q988" s="12" t="str">
        <f t="shared" si="94"/>
        <v>CL.IC.IV.100704.01</v>
      </c>
    </row>
    <row r="989" spans="1:17" ht="15">
      <c r="A989" t="s">
        <v>5190</v>
      </c>
      <c r="B989" s="25"/>
      <c r="C989" s="22" t="s">
        <v>10905</v>
      </c>
      <c r="D989" s="25"/>
      <c r="E989" s="22" t="s">
        <v>7284</v>
      </c>
      <c r="F989" t="s">
        <v>5718</v>
      </c>
      <c r="G989" t="s">
        <v>5719</v>
      </c>
      <c r="H989" s="22" t="s">
        <v>1404</v>
      </c>
      <c r="I989" t="s">
        <v>1531</v>
      </c>
      <c r="J989" s="11" t="str">
        <f t="shared" si="90"/>
        <v>IC.IV.100705</v>
      </c>
      <c r="K989" s="2" t="s">
        <v>11324</v>
      </c>
      <c r="L989" t="str">
        <f t="shared" si="91"/>
        <v xml:space="preserve"> Erythema</v>
      </c>
      <c r="M989" s="12" t="str">
        <f t="shared" si="92"/>
        <v>PI.IC.IV.100705.01</v>
      </c>
      <c r="N989" s="12"/>
      <c r="O989" s="12" t="str">
        <f t="shared" si="93"/>
        <v>PH.IC.IV.100705.01</v>
      </c>
      <c r="Q989" s="12" t="str">
        <f t="shared" si="94"/>
        <v>CL.IC.IV.100705.01</v>
      </c>
    </row>
    <row r="990" spans="1:17" ht="15">
      <c r="A990" t="s">
        <v>5190</v>
      </c>
      <c r="B990" s="25"/>
      <c r="C990" s="22" t="s">
        <v>10905</v>
      </c>
      <c r="D990" s="25"/>
      <c r="E990" s="22" t="s">
        <v>7284</v>
      </c>
      <c r="F990" t="s">
        <v>5718</v>
      </c>
      <c r="G990" t="s">
        <v>5094</v>
      </c>
      <c r="H990" s="22" t="s">
        <v>1406</v>
      </c>
      <c r="I990" t="s">
        <v>5094</v>
      </c>
      <c r="J990" s="11" t="str">
        <f t="shared" si="90"/>
        <v>IC.IV.100706</v>
      </c>
      <c r="K990" s="2" t="s">
        <v>11324</v>
      </c>
      <c r="L990" t="str">
        <f t="shared" si="91"/>
        <v>Ecchymosis</v>
      </c>
      <c r="M990" s="12" t="str">
        <f t="shared" si="92"/>
        <v>PI.IC.IV.100706.01</v>
      </c>
      <c r="N990" s="12"/>
      <c r="O990" s="12" t="str">
        <f t="shared" si="93"/>
        <v>PH.IC.IV.100706.01</v>
      </c>
      <c r="Q990" s="12" t="str">
        <f t="shared" si="94"/>
        <v>CL.IC.IV.100706.01</v>
      </c>
    </row>
    <row r="991" spans="1:17" ht="15">
      <c r="A991" t="s">
        <v>5190</v>
      </c>
      <c r="B991" s="25"/>
      <c r="C991" s="22" t="s">
        <v>10905</v>
      </c>
      <c r="D991" s="25"/>
      <c r="E991" s="22" t="s">
        <v>7284</v>
      </c>
      <c r="F991" t="s">
        <v>5718</v>
      </c>
      <c r="G991" t="s">
        <v>1539</v>
      </c>
      <c r="H991" s="22" t="s">
        <v>1419</v>
      </c>
      <c r="I991" t="s">
        <v>2346</v>
      </c>
      <c r="J991" s="11" t="str">
        <f t="shared" si="90"/>
        <v>IC.IV.100707</v>
      </c>
      <c r="K991" s="2" t="s">
        <v>11324</v>
      </c>
      <c r="L991" t="str">
        <f t="shared" si="91"/>
        <v>Tenderness</v>
      </c>
      <c r="M991" s="12" t="str">
        <f t="shared" si="92"/>
        <v>PI.IC.IV.100707.01</v>
      </c>
      <c r="N991" s="12"/>
      <c r="O991" s="12" t="str">
        <f t="shared" si="93"/>
        <v>PH.IC.IV.100707.01</v>
      </c>
      <c r="Q991" s="12" t="str">
        <f t="shared" si="94"/>
        <v>CL.IC.IV.100707.01</v>
      </c>
    </row>
    <row r="992" spans="1:17" ht="15">
      <c r="A992" t="s">
        <v>5190</v>
      </c>
      <c r="B992" s="25"/>
      <c r="C992" s="22" t="s">
        <v>10905</v>
      </c>
      <c r="D992" s="25"/>
      <c r="E992" s="22" t="s">
        <v>7284</v>
      </c>
      <c r="F992" t="s">
        <v>5718</v>
      </c>
      <c r="G992" t="s">
        <v>1541</v>
      </c>
      <c r="H992" s="22" t="s">
        <v>1550</v>
      </c>
      <c r="I992" t="s">
        <v>1541</v>
      </c>
      <c r="J992" s="11" t="str">
        <f t="shared" si="90"/>
        <v>IC.IV.100708</v>
      </c>
      <c r="K992" s="2" t="s">
        <v>1192</v>
      </c>
      <c r="L992" t="str">
        <f t="shared" si="91"/>
        <v>Swelling</v>
      </c>
      <c r="M992" s="12" t="str">
        <f t="shared" si="92"/>
        <v>PI.IC.IV.100708.01</v>
      </c>
      <c r="N992" s="12"/>
      <c r="O992" s="12" t="str">
        <f t="shared" si="93"/>
        <v>PH.IC.IV.100708.01</v>
      </c>
      <c r="Q992" s="12" t="str">
        <f t="shared" si="94"/>
        <v>CL.IC.IV.100708.01</v>
      </c>
    </row>
    <row r="993" spans="1:17" ht="15">
      <c r="A993" t="s">
        <v>5190</v>
      </c>
      <c r="B993" s="25"/>
      <c r="C993" s="22" t="s">
        <v>10905</v>
      </c>
      <c r="D993" s="25"/>
      <c r="E993" s="22" t="s">
        <v>7284</v>
      </c>
      <c r="F993" t="s">
        <v>5718</v>
      </c>
      <c r="G993" t="s">
        <v>1533</v>
      </c>
      <c r="H993" s="22" t="s">
        <v>1551</v>
      </c>
      <c r="I993" t="s">
        <v>1533</v>
      </c>
      <c r="J993" s="11" t="str">
        <f t="shared" si="90"/>
        <v>IC.IV.100709</v>
      </c>
      <c r="K993" s="2" t="s">
        <v>11324</v>
      </c>
      <c r="L993" t="str">
        <f t="shared" si="91"/>
        <v>Hematoma</v>
      </c>
      <c r="M993" s="12" t="str">
        <f t="shared" si="92"/>
        <v>PI.IC.IV.100709.01</v>
      </c>
      <c r="N993" s="12"/>
      <c r="O993" s="12" t="str">
        <f t="shared" si="93"/>
        <v>PH.IC.IV.100709.01</v>
      </c>
      <c r="Q993" s="12" t="str">
        <f t="shared" si="94"/>
        <v>CL.IC.IV.100709.01</v>
      </c>
    </row>
    <row r="994" spans="1:17" ht="15">
      <c r="A994" t="s">
        <v>5190</v>
      </c>
      <c r="B994" s="25"/>
      <c r="C994" s="22" t="s">
        <v>10905</v>
      </c>
      <c r="D994" s="25"/>
      <c r="E994" s="22" t="s">
        <v>7284</v>
      </c>
      <c r="F994" t="s">
        <v>5718</v>
      </c>
      <c r="G994" t="s">
        <v>5238</v>
      </c>
      <c r="H994" s="22" t="s">
        <v>1571</v>
      </c>
      <c r="I994" t="s">
        <v>1635</v>
      </c>
      <c r="J994" s="11" t="str">
        <f t="shared" si="90"/>
        <v>IC.IV.100710</v>
      </c>
      <c r="K994" s="2" t="s">
        <v>1192</v>
      </c>
      <c r="L994" t="str">
        <f t="shared" si="91"/>
        <v>Serosanguineous discharge</v>
      </c>
      <c r="M994" s="12" t="str">
        <f t="shared" si="92"/>
        <v>PI.IC.IV.100710.01</v>
      </c>
      <c r="N994" s="12"/>
      <c r="O994" s="12" t="str">
        <f t="shared" si="93"/>
        <v>PH.IC.IV.100710.01</v>
      </c>
      <c r="Q994" s="12" t="str">
        <f t="shared" si="94"/>
        <v>CL.IC.IV.100710.01</v>
      </c>
    </row>
    <row r="995" spans="1:17" ht="15">
      <c r="A995" t="s">
        <v>5190</v>
      </c>
      <c r="B995" s="25"/>
      <c r="C995" s="22" t="s">
        <v>10905</v>
      </c>
      <c r="D995" s="25" t="s">
        <v>11134</v>
      </c>
      <c r="E995" s="22" t="s">
        <v>7284</v>
      </c>
      <c r="F995" t="s">
        <v>5718</v>
      </c>
      <c r="G995" t="s">
        <v>5239</v>
      </c>
      <c r="H995" s="22" t="s">
        <v>1298</v>
      </c>
      <c r="I995" t="s">
        <v>1637</v>
      </c>
      <c r="J995" s="11" t="str">
        <f t="shared" si="90"/>
        <v>IC.IV.100711</v>
      </c>
      <c r="K995" s="2" t="s">
        <v>11324</v>
      </c>
      <c r="L995" t="str">
        <f t="shared" si="91"/>
        <v>Serous discharge</v>
      </c>
      <c r="M995" s="12" t="str">
        <f t="shared" si="92"/>
        <v>PI.IC.IV.100711.01</v>
      </c>
      <c r="N995" s="12"/>
      <c r="O995" s="12" t="str">
        <f t="shared" si="93"/>
        <v>PH.IC.IV.100711.01</v>
      </c>
      <c r="Q995" s="12" t="str">
        <f t="shared" si="94"/>
        <v>CL.IC.IV.100711.01</v>
      </c>
    </row>
    <row r="996" spans="1:17" ht="15">
      <c r="A996" t="s">
        <v>5190</v>
      </c>
      <c r="B996" s="25"/>
      <c r="C996" s="22" t="s">
        <v>10905</v>
      </c>
      <c r="D996" s="25"/>
      <c r="E996" s="22" t="s">
        <v>7284</v>
      </c>
      <c r="F996" t="s">
        <v>5718</v>
      </c>
      <c r="G996" t="s">
        <v>5240</v>
      </c>
      <c r="H996" s="22" t="s">
        <v>1299</v>
      </c>
      <c r="I996" t="s">
        <v>1643</v>
      </c>
      <c r="J996" s="11" t="str">
        <f t="shared" si="90"/>
        <v>IC.IV.100712</v>
      </c>
      <c r="K996" s="2" t="s">
        <v>11324</v>
      </c>
      <c r="L996" t="str">
        <f t="shared" si="91"/>
        <v>Purulent discharge</v>
      </c>
      <c r="M996" s="12" t="str">
        <f t="shared" si="92"/>
        <v>PI.IC.IV.100712.01</v>
      </c>
      <c r="N996" s="12"/>
      <c r="O996" s="12" t="str">
        <f t="shared" si="93"/>
        <v>PH.IC.IV.100712.01</v>
      </c>
      <c r="Q996" s="12" t="str">
        <f t="shared" si="94"/>
        <v>CL.IC.IV.100712.01</v>
      </c>
    </row>
    <row r="997" spans="1:17" ht="15">
      <c r="A997" t="s">
        <v>5190</v>
      </c>
      <c r="B997" s="25"/>
      <c r="C997" s="22" t="s">
        <v>10905</v>
      </c>
      <c r="D997" s="25"/>
      <c r="E997" s="22" t="s">
        <v>7284</v>
      </c>
      <c r="F997" t="s">
        <v>5718</v>
      </c>
      <c r="G997" t="s">
        <v>5493</v>
      </c>
      <c r="H997" s="22" t="s">
        <v>1300</v>
      </c>
      <c r="I997" t="s">
        <v>5662</v>
      </c>
      <c r="J997" s="11" t="str">
        <f t="shared" si="90"/>
        <v>IC.IV.100713</v>
      </c>
      <c r="K997" s="2" t="s">
        <v>11324</v>
      </c>
      <c r="L997" t="str">
        <f t="shared" si="91"/>
        <v>Infusate leakage from site</v>
      </c>
      <c r="M997" s="12" t="str">
        <f t="shared" si="92"/>
        <v>PI.IC.IV.100713.01</v>
      </c>
      <c r="N997" s="12"/>
      <c r="O997" s="12" t="str">
        <f t="shared" si="93"/>
        <v>PH.IC.IV.100713.01</v>
      </c>
      <c r="Q997" s="12" t="str">
        <f t="shared" si="94"/>
        <v>CL.IC.IV.100713.01</v>
      </c>
    </row>
    <row r="998" spans="1:17" ht="15">
      <c r="A998" t="s">
        <v>5190</v>
      </c>
      <c r="B998" s="25"/>
      <c r="C998" s="22" t="s">
        <v>10905</v>
      </c>
      <c r="D998" s="25"/>
      <c r="E998" s="22" t="s">
        <v>7284</v>
      </c>
      <c r="F998" t="s">
        <v>5718</v>
      </c>
      <c r="G998" t="s">
        <v>5095</v>
      </c>
      <c r="H998" s="22" t="s">
        <v>1301</v>
      </c>
      <c r="I998" t="s">
        <v>5095</v>
      </c>
      <c r="J998" s="11" t="str">
        <f t="shared" si="90"/>
        <v>IC.IV.100714</v>
      </c>
      <c r="K998" s="2" t="s">
        <v>11324</v>
      </c>
      <c r="L998" t="str">
        <f t="shared" si="91"/>
        <v>Phlebitis</v>
      </c>
      <c r="M998" s="12" t="str">
        <f t="shared" si="92"/>
        <v>PI.IC.IV.100714.01</v>
      </c>
      <c r="N998" s="12"/>
      <c r="O998" s="12" t="str">
        <f t="shared" si="93"/>
        <v>PH.IC.IV.100714.01</v>
      </c>
      <c r="Q998" s="12" t="str">
        <f t="shared" si="94"/>
        <v>CL.IC.IV.100714.01</v>
      </c>
    </row>
    <row r="999" spans="1:17" ht="15">
      <c r="A999" t="s">
        <v>5190</v>
      </c>
      <c r="B999" s="25"/>
      <c r="C999" s="22" t="s">
        <v>10905</v>
      </c>
      <c r="D999" s="25"/>
      <c r="E999" s="22" t="s">
        <v>7284</v>
      </c>
      <c r="F999" t="s">
        <v>5718</v>
      </c>
      <c r="G999" t="s">
        <v>5259</v>
      </c>
      <c r="H999" s="22" t="s">
        <v>1468</v>
      </c>
      <c r="I999" t="s">
        <v>5260</v>
      </c>
      <c r="J999" s="11" t="str">
        <f t="shared" si="90"/>
        <v>IC.IV.100715</v>
      </c>
      <c r="K999" s="2" t="s">
        <v>11324</v>
      </c>
      <c r="L999" t="str">
        <f t="shared" si="91"/>
        <v>Extravasation</v>
      </c>
      <c r="M999" s="12" t="str">
        <f t="shared" si="92"/>
        <v>PI.IC.IV.100715.01</v>
      </c>
      <c r="N999" s="12"/>
      <c r="O999" s="12" t="str">
        <f t="shared" si="93"/>
        <v>PH.IC.IV.100715.01</v>
      </c>
      <c r="Q999" s="12" t="str">
        <f t="shared" si="94"/>
        <v>CL.IC.IV.100715.01</v>
      </c>
    </row>
    <row r="1000" spans="1:17" ht="15">
      <c r="A1000" t="s">
        <v>5190</v>
      </c>
      <c r="B1000" s="25"/>
      <c r="C1000" s="22" t="s">
        <v>10905</v>
      </c>
      <c r="D1000" s="25" t="s">
        <v>945</v>
      </c>
      <c r="E1000" s="22" t="s">
        <v>7284</v>
      </c>
      <c r="F1000" t="s">
        <v>5718</v>
      </c>
      <c r="G1000" t="s">
        <v>5241</v>
      </c>
      <c r="H1000" s="22" t="s">
        <v>1469</v>
      </c>
      <c r="I1000" t="s">
        <v>1224</v>
      </c>
      <c r="J1000" s="11" t="str">
        <f t="shared" si="90"/>
        <v>IC.IV.100716</v>
      </c>
      <c r="K1000" s="2" t="s">
        <v>11324</v>
      </c>
      <c r="L1000" t="str">
        <f t="shared" si="91"/>
        <v>Unable to assess due to drsg</v>
      </c>
      <c r="M1000" s="12" t="str">
        <f t="shared" si="92"/>
        <v>PI.IC.IV.100716.01</v>
      </c>
      <c r="N1000" s="12"/>
      <c r="O1000" s="12" t="str">
        <f t="shared" si="93"/>
        <v>PH.IC.IV.100716.01</v>
      </c>
      <c r="Q1000" s="12" t="str">
        <f t="shared" si="94"/>
        <v>CL.IC.IV.100716.01</v>
      </c>
    </row>
    <row r="1001" spans="1:17" ht="15">
      <c r="A1001" t="s">
        <v>5190</v>
      </c>
      <c r="B1001" s="25"/>
      <c r="C1001" s="22" t="s">
        <v>10905</v>
      </c>
      <c r="D1001" s="25" t="s">
        <v>5237</v>
      </c>
      <c r="E1001" s="22" t="s">
        <v>10093</v>
      </c>
      <c r="F1001" t="s">
        <v>5720</v>
      </c>
      <c r="G1001" t="s">
        <v>5243</v>
      </c>
      <c r="H1001" s="22" t="s">
        <v>1396</v>
      </c>
      <c r="I1001" t="s">
        <v>1001</v>
      </c>
      <c r="J1001" s="11" t="str">
        <f t="shared" si="90"/>
        <v>IC.IV.100801</v>
      </c>
      <c r="K1001" s="2" t="s">
        <v>11324</v>
      </c>
      <c r="L1001" t="str">
        <f t="shared" si="91"/>
        <v>None needed</v>
      </c>
      <c r="M1001" s="12" t="str">
        <f t="shared" si="92"/>
        <v>PI.IC.IV.100801.01</v>
      </c>
      <c r="N1001" s="12"/>
      <c r="O1001" s="12" t="str">
        <f t="shared" si="93"/>
        <v>PH.IC.IV.100801.01</v>
      </c>
      <c r="Q1001" s="12" t="str">
        <f t="shared" si="94"/>
        <v>CL.IC.IV.100801.01</v>
      </c>
    </row>
    <row r="1002" spans="1:17" ht="15">
      <c r="A1002" t="s">
        <v>5190</v>
      </c>
      <c r="B1002" s="25"/>
      <c r="C1002" s="22" t="s">
        <v>10905</v>
      </c>
      <c r="D1002" s="25" t="s">
        <v>945</v>
      </c>
      <c r="E1002" s="22" t="s">
        <v>10093</v>
      </c>
      <c r="F1002" t="s">
        <v>5720</v>
      </c>
      <c r="G1002" t="s">
        <v>5244</v>
      </c>
      <c r="H1002" s="22" t="s">
        <v>1398</v>
      </c>
      <c r="I1002" t="s">
        <v>1699</v>
      </c>
      <c r="J1002" s="11" t="str">
        <f t="shared" si="90"/>
        <v>IC.IV.100802</v>
      </c>
      <c r="K1002" s="2" t="s">
        <v>11324</v>
      </c>
      <c r="L1002" t="str">
        <f t="shared" si="91"/>
        <v>Changed site</v>
      </c>
      <c r="M1002" s="12" t="str">
        <f t="shared" si="92"/>
        <v>PI.IC.IV.100802.01</v>
      </c>
      <c r="N1002" s="12"/>
      <c r="O1002" s="12" t="str">
        <f t="shared" si="93"/>
        <v>PH.IC.IV.100802.01</v>
      </c>
      <c r="Q1002" s="12" t="str">
        <f t="shared" si="94"/>
        <v>CL.IC.IV.100802.01</v>
      </c>
    </row>
    <row r="1003" spans="1:17" ht="15">
      <c r="A1003" t="s">
        <v>5190</v>
      </c>
      <c r="B1003" s="25"/>
      <c r="C1003" s="22" t="s">
        <v>10905</v>
      </c>
      <c r="D1003" s="25"/>
      <c r="E1003" s="22" t="s">
        <v>10093</v>
      </c>
      <c r="F1003" t="s">
        <v>5720</v>
      </c>
      <c r="G1003" t="s">
        <v>5721</v>
      </c>
      <c r="H1003" s="22" t="s">
        <v>1400</v>
      </c>
      <c r="I1003" t="s">
        <v>5103</v>
      </c>
      <c r="J1003" s="11" t="str">
        <f t="shared" ref="J1003:J1067" si="95">CONCATENATE("IC.IV.",C1003,E1003,H1003)</f>
        <v>IC.IV.100803</v>
      </c>
      <c r="K1003" s="2" t="s">
        <v>11324</v>
      </c>
      <c r="L1003" t="str">
        <f t="shared" ref="L1003:L1067" si="96">G1003</f>
        <v>Elevate extremity</v>
      </c>
      <c r="M1003" s="12" t="str">
        <f t="shared" ref="M1003:M1067" si="97">CONCATENATE("PI.",J1003,".",K1003)</f>
        <v>PI.IC.IV.100803.01</v>
      </c>
      <c r="N1003" s="12"/>
      <c r="O1003" s="12" t="str">
        <f t="shared" ref="O1003:O1067" si="98">CONCATENATE("PH.",J1003,".",K1003)</f>
        <v>PH.IC.IV.100803.01</v>
      </c>
      <c r="Q1003" s="12" t="str">
        <f t="shared" ref="Q1003:Q1067" si="99">CONCATENATE("CL.",J1003,".",K1003)</f>
        <v>CL.IC.IV.100803.01</v>
      </c>
    </row>
    <row r="1004" spans="1:17" ht="15">
      <c r="A1004" t="s">
        <v>5190</v>
      </c>
      <c r="B1004" s="25"/>
      <c r="C1004" s="22" t="s">
        <v>10905</v>
      </c>
      <c r="D1004" s="25"/>
      <c r="E1004" s="22" t="s">
        <v>10093</v>
      </c>
      <c r="F1004" t="s">
        <v>5720</v>
      </c>
      <c r="G1004" t="s">
        <v>5104</v>
      </c>
      <c r="H1004" s="22" t="s">
        <v>1402</v>
      </c>
      <c r="I1004" t="s">
        <v>5722</v>
      </c>
      <c r="J1004" s="11" t="str">
        <f t="shared" si="95"/>
        <v>IC.IV.100804</v>
      </c>
      <c r="K1004" s="2" t="s">
        <v>11324</v>
      </c>
      <c r="L1004" t="str">
        <f t="shared" si="96"/>
        <v>Warm compress</v>
      </c>
      <c r="M1004" s="12" t="str">
        <f t="shared" si="97"/>
        <v>PI.IC.IV.100804.01</v>
      </c>
      <c r="N1004" s="12"/>
      <c r="O1004" s="12" t="str">
        <f t="shared" si="98"/>
        <v>PH.IC.IV.100804.01</v>
      </c>
      <c r="Q1004" s="12" t="str">
        <f t="shared" si="99"/>
        <v>CL.IC.IV.100804.01</v>
      </c>
    </row>
    <row r="1005" spans="1:17" ht="15">
      <c r="A1005" t="s">
        <v>5190</v>
      </c>
      <c r="B1005" s="25"/>
      <c r="C1005" s="22" t="s">
        <v>10905</v>
      </c>
      <c r="D1005" s="25"/>
      <c r="E1005" s="22" t="s">
        <v>10093</v>
      </c>
      <c r="F1005" t="s">
        <v>5720</v>
      </c>
      <c r="G1005" t="s">
        <v>5665</v>
      </c>
      <c r="H1005" s="22" t="s">
        <v>1404</v>
      </c>
      <c r="I1005" t="s">
        <v>1827</v>
      </c>
      <c r="J1005" s="11" t="str">
        <f t="shared" si="95"/>
        <v>IC.IV.100805</v>
      </c>
      <c r="K1005" s="2" t="s">
        <v>11324</v>
      </c>
      <c r="L1005" t="str">
        <f t="shared" si="96"/>
        <v>Pressure dressing</v>
      </c>
      <c r="M1005" s="12" t="str">
        <f t="shared" si="97"/>
        <v>PI.IC.IV.100805.01</v>
      </c>
      <c r="N1005" s="12"/>
      <c r="O1005" s="12" t="str">
        <f t="shared" si="98"/>
        <v>PH.IC.IV.100805.01</v>
      </c>
      <c r="Q1005" s="12" t="str">
        <f t="shared" si="99"/>
        <v>CL.IC.IV.100805.01</v>
      </c>
    </row>
    <row r="1006" spans="1:17" ht="15">
      <c r="A1006" t="s">
        <v>5190</v>
      </c>
      <c r="B1006" s="25"/>
      <c r="C1006" s="22" t="s">
        <v>10905</v>
      </c>
      <c r="D1006" s="25"/>
      <c r="E1006" s="22" t="s">
        <v>10093</v>
      </c>
      <c r="F1006" t="s">
        <v>5720</v>
      </c>
      <c r="G1006" t="s">
        <v>2971</v>
      </c>
      <c r="H1006" s="22" t="s">
        <v>1406</v>
      </c>
      <c r="I1006" t="s">
        <v>930</v>
      </c>
      <c r="J1006" s="11" t="str">
        <f t="shared" si="95"/>
        <v>IC.IV.100806</v>
      </c>
      <c r="K1006" s="2" t="s">
        <v>11324</v>
      </c>
      <c r="L1006" t="str">
        <f t="shared" si="96"/>
        <v>Other: specify</v>
      </c>
      <c r="M1006" s="12" t="str">
        <f t="shared" si="97"/>
        <v>PI.IC.IV.100806.01</v>
      </c>
      <c r="N1006" s="12"/>
      <c r="O1006" s="12" t="str">
        <f t="shared" si="98"/>
        <v>PH.IC.IV.100806.01</v>
      </c>
      <c r="Q1006" s="12" t="str">
        <f t="shared" si="99"/>
        <v>CL.IC.IV.100806.01</v>
      </c>
    </row>
    <row r="1007" spans="1:17" ht="15">
      <c r="A1007" t="s">
        <v>5190</v>
      </c>
      <c r="B1007" s="25"/>
      <c r="C1007" s="22" t="s">
        <v>10905</v>
      </c>
      <c r="D1007" s="25" t="s">
        <v>6153</v>
      </c>
      <c r="E1007" s="22" t="s">
        <v>10095</v>
      </c>
      <c r="F1007" t="s">
        <v>5723</v>
      </c>
      <c r="G1007" t="s">
        <v>5667</v>
      </c>
      <c r="H1007" s="22" t="s">
        <v>1396</v>
      </c>
      <c r="I1007" t="s">
        <v>5668</v>
      </c>
      <c r="J1007" s="11" t="str">
        <f t="shared" si="95"/>
        <v>IC.IV.100901</v>
      </c>
      <c r="K1007" s="2" t="s">
        <v>11324</v>
      </c>
      <c r="L1007" t="str">
        <f t="shared" si="96"/>
        <v>20 gauge</v>
      </c>
      <c r="M1007" s="12" t="str">
        <f t="shared" si="97"/>
        <v>PI.IC.IV.100901.01</v>
      </c>
      <c r="N1007" s="12"/>
      <c r="O1007" s="12" t="str">
        <f t="shared" si="98"/>
        <v>PH.IC.IV.100901.01</v>
      </c>
      <c r="Q1007" s="12" t="str">
        <f t="shared" si="99"/>
        <v>CL.IC.IV.100901.01</v>
      </c>
    </row>
    <row r="1008" spans="1:17" ht="15">
      <c r="A1008" t="s">
        <v>5190</v>
      </c>
      <c r="B1008" s="25"/>
      <c r="C1008" s="22" t="s">
        <v>10905</v>
      </c>
      <c r="D1008" s="25"/>
      <c r="E1008" s="22" t="s">
        <v>10095</v>
      </c>
      <c r="F1008" t="s">
        <v>5723</v>
      </c>
      <c r="G1008" t="s">
        <v>5669</v>
      </c>
      <c r="H1008" s="22" t="s">
        <v>1398</v>
      </c>
      <c r="I1008" t="s">
        <v>5670</v>
      </c>
      <c r="J1008" s="11" t="str">
        <f t="shared" si="95"/>
        <v>IC.IV.100902</v>
      </c>
      <c r="K1008" s="2" t="s">
        <v>11324</v>
      </c>
      <c r="L1008" t="str">
        <f t="shared" si="96"/>
        <v>18 gauge</v>
      </c>
      <c r="M1008" s="12" t="str">
        <f t="shared" si="97"/>
        <v>PI.IC.IV.100902.01</v>
      </c>
      <c r="N1008" s="12"/>
      <c r="O1008" s="12" t="str">
        <f t="shared" si="98"/>
        <v>PH.IC.IV.100902.01</v>
      </c>
      <c r="Q1008" s="12" t="str">
        <f t="shared" si="99"/>
        <v>CL.IC.IV.100902.01</v>
      </c>
    </row>
    <row r="1009" spans="1:25" ht="15">
      <c r="A1009" t="s">
        <v>5190</v>
      </c>
      <c r="B1009" s="25"/>
      <c r="C1009" s="22" t="s">
        <v>10905</v>
      </c>
      <c r="D1009" s="25"/>
      <c r="E1009" s="22" t="s">
        <v>10095</v>
      </c>
      <c r="F1009" t="s">
        <v>5723</v>
      </c>
      <c r="G1009" t="s">
        <v>5671</v>
      </c>
      <c r="H1009" s="22" t="s">
        <v>1400</v>
      </c>
      <c r="I1009" t="s">
        <v>5672</v>
      </c>
      <c r="J1009" s="11" t="str">
        <f t="shared" si="95"/>
        <v>IC.IV.100903</v>
      </c>
      <c r="K1009" s="2" t="s">
        <v>11324</v>
      </c>
      <c r="L1009" t="str">
        <f t="shared" si="96"/>
        <v>22 gauge</v>
      </c>
      <c r="M1009" s="12" t="str">
        <f t="shared" si="97"/>
        <v>PI.IC.IV.100903.01</v>
      </c>
      <c r="N1009" s="12"/>
      <c r="O1009" s="12" t="str">
        <f t="shared" si="98"/>
        <v>PH.IC.IV.100903.01</v>
      </c>
      <c r="Q1009" s="12" t="str">
        <f t="shared" si="99"/>
        <v>CL.IC.IV.100903.01</v>
      </c>
    </row>
    <row r="1010" spans="1:25" ht="15">
      <c r="A1010" t="s">
        <v>5190</v>
      </c>
      <c r="B1010" s="25"/>
      <c r="C1010" s="22" t="s">
        <v>10905</v>
      </c>
      <c r="D1010" s="25" t="s">
        <v>945</v>
      </c>
      <c r="E1010" s="22" t="s">
        <v>10095</v>
      </c>
      <c r="F1010" t="s">
        <v>5723</v>
      </c>
      <c r="G1010" t="s">
        <v>5502</v>
      </c>
      <c r="H1010" s="22" t="s">
        <v>1402</v>
      </c>
      <c r="I1010" t="s">
        <v>5503</v>
      </c>
      <c r="J1010" s="11" t="str">
        <f t="shared" si="95"/>
        <v>IC.IV.100904</v>
      </c>
      <c r="K1010" s="2" t="s">
        <v>11324</v>
      </c>
      <c r="L1010" t="str">
        <f t="shared" si="96"/>
        <v>16 gauge</v>
      </c>
      <c r="M1010" s="12" t="str">
        <f t="shared" si="97"/>
        <v>PI.IC.IV.100904.01</v>
      </c>
      <c r="N1010" s="12"/>
      <c r="O1010" s="12" t="str">
        <f t="shared" si="98"/>
        <v>PH.IC.IV.100904.01</v>
      </c>
      <c r="Q1010" s="12" t="str">
        <f t="shared" si="99"/>
        <v>CL.IC.IV.100904.01</v>
      </c>
    </row>
    <row r="1011" spans="1:25" ht="15">
      <c r="A1011" t="s">
        <v>5190</v>
      </c>
      <c r="B1011" s="25"/>
      <c r="C1011" s="22" t="s">
        <v>10905</v>
      </c>
      <c r="D1011" s="25" t="s">
        <v>11134</v>
      </c>
      <c r="E1011" s="22" t="s">
        <v>10095</v>
      </c>
      <c r="F1011" t="s">
        <v>5723</v>
      </c>
      <c r="G1011" t="s">
        <v>5344</v>
      </c>
      <c r="H1011" s="22" t="s">
        <v>1404</v>
      </c>
      <c r="I1011" t="s">
        <v>5345</v>
      </c>
      <c r="J1011" s="11" t="str">
        <f t="shared" si="95"/>
        <v>IC.IV.100905</v>
      </c>
      <c r="K1011" s="2" t="s">
        <v>11324</v>
      </c>
      <c r="L1011" t="str">
        <f t="shared" si="96"/>
        <v>14 gauge</v>
      </c>
      <c r="M1011" s="12" t="str">
        <f t="shared" si="97"/>
        <v>PI.IC.IV.100905.01</v>
      </c>
      <c r="N1011" s="12"/>
      <c r="O1011" s="12" t="str">
        <f t="shared" si="98"/>
        <v>PH.IC.IV.100905.01</v>
      </c>
      <c r="Q1011" s="12" t="str">
        <f t="shared" si="99"/>
        <v>CL.IC.IV.100905.01</v>
      </c>
    </row>
    <row r="1012" spans="1:25" ht="15">
      <c r="A1012" t="s">
        <v>5190</v>
      </c>
      <c r="B1012" s="25"/>
      <c r="C1012" s="22" t="s">
        <v>10905</v>
      </c>
      <c r="D1012" s="25" t="s">
        <v>11134</v>
      </c>
      <c r="E1012" s="22" t="s">
        <v>10095</v>
      </c>
      <c r="F1012" t="s">
        <v>5723</v>
      </c>
      <c r="G1012" t="s">
        <v>2971</v>
      </c>
      <c r="H1012" s="22" t="s">
        <v>1406</v>
      </c>
      <c r="I1012" t="s">
        <v>930</v>
      </c>
      <c r="J1012" s="11" t="str">
        <f t="shared" si="95"/>
        <v>IC.IV.100906</v>
      </c>
      <c r="K1012" s="2" t="s">
        <v>11324</v>
      </c>
      <c r="L1012" t="str">
        <f t="shared" si="96"/>
        <v>Other: specify</v>
      </c>
      <c r="M1012" s="12" t="str">
        <f t="shared" si="97"/>
        <v>PI.IC.IV.100906.01</v>
      </c>
      <c r="N1012" s="12"/>
      <c r="O1012" s="12" t="str">
        <f t="shared" si="98"/>
        <v>PH.IC.IV.100906.01</v>
      </c>
      <c r="Q1012" s="12" t="str">
        <f t="shared" si="99"/>
        <v>CL.IC.IV.100906.01</v>
      </c>
    </row>
    <row r="1013" spans="1:25" ht="15">
      <c r="A1013" t="s">
        <v>5190</v>
      </c>
      <c r="B1013" s="25"/>
      <c r="C1013" s="22" t="s">
        <v>10905</v>
      </c>
      <c r="D1013" s="25" t="s">
        <v>207</v>
      </c>
      <c r="E1013" s="22" t="s">
        <v>10905</v>
      </c>
      <c r="F1013" t="s">
        <v>5549</v>
      </c>
      <c r="G1013" t="s">
        <v>5385</v>
      </c>
      <c r="H1013" s="22" t="s">
        <v>1396</v>
      </c>
      <c r="I1013" t="s">
        <v>1772</v>
      </c>
      <c r="J1013" s="11" t="str">
        <f t="shared" si="95"/>
        <v>IC.IV.101001</v>
      </c>
      <c r="K1013" s="2" t="s">
        <v>11324</v>
      </c>
      <c r="L1013" t="str">
        <f t="shared" si="96"/>
        <v>Securement Device</v>
      </c>
      <c r="M1013" s="12" t="str">
        <f t="shared" si="97"/>
        <v>PI.IC.IV.101001.01</v>
      </c>
      <c r="N1013" s="12"/>
      <c r="O1013" s="12" t="str">
        <f t="shared" si="98"/>
        <v>PH.IC.IV.101001.01</v>
      </c>
      <c r="Q1013" s="12" t="str">
        <f t="shared" si="99"/>
        <v>CL.IC.IV.101001.01</v>
      </c>
    </row>
    <row r="1014" spans="1:25" ht="15">
      <c r="A1014" t="s">
        <v>5190</v>
      </c>
      <c r="B1014" s="25"/>
      <c r="C1014" s="22" t="s">
        <v>10905</v>
      </c>
      <c r="D1014" s="25"/>
      <c r="E1014" s="22" t="s">
        <v>10905</v>
      </c>
      <c r="F1014" t="s">
        <v>5549</v>
      </c>
      <c r="G1014" t="s">
        <v>1776</v>
      </c>
      <c r="H1014" s="22" t="s">
        <v>1398</v>
      </c>
      <c r="I1014" t="s">
        <v>3200</v>
      </c>
      <c r="J1014" s="11" t="str">
        <f t="shared" si="95"/>
        <v>IC.IV.101002</v>
      </c>
      <c r="K1014" s="2" t="s">
        <v>11324</v>
      </c>
      <c r="L1014" t="str">
        <f t="shared" si="96"/>
        <v>Taped</v>
      </c>
      <c r="M1014" s="12" t="str">
        <f t="shared" si="97"/>
        <v>PI.IC.IV.101002.01</v>
      </c>
      <c r="N1014" s="12"/>
      <c r="O1014" s="12" t="str">
        <f t="shared" si="98"/>
        <v>PH.IC.IV.101002.01</v>
      </c>
      <c r="Q1014" s="12" t="str">
        <f t="shared" si="99"/>
        <v>CL.IC.IV.101002.01</v>
      </c>
    </row>
    <row r="1015" spans="1:25" ht="15">
      <c r="A1015" t="s">
        <v>5190</v>
      </c>
      <c r="B1015" s="25"/>
      <c r="C1015" s="22" t="s">
        <v>10905</v>
      </c>
      <c r="D1015" s="25"/>
      <c r="E1015" s="22" t="s">
        <v>10905</v>
      </c>
      <c r="F1015" t="s">
        <v>5549</v>
      </c>
      <c r="G1015" t="s">
        <v>2971</v>
      </c>
      <c r="H1015" s="22" t="s">
        <v>1400</v>
      </c>
      <c r="I1015" t="s">
        <v>930</v>
      </c>
      <c r="J1015" s="11" t="str">
        <f t="shared" si="95"/>
        <v>IC.IV.101003</v>
      </c>
      <c r="K1015" s="2" t="s">
        <v>11324</v>
      </c>
      <c r="L1015" t="str">
        <f t="shared" si="96"/>
        <v>Other: specify</v>
      </c>
      <c r="M1015" s="12" t="str">
        <f t="shared" si="97"/>
        <v>PI.IC.IV.101003.01</v>
      </c>
      <c r="N1015" s="12"/>
      <c r="O1015" s="12" t="str">
        <f t="shared" si="98"/>
        <v>PH.IC.IV.101003.01</v>
      </c>
      <c r="Q1015" s="12" t="str">
        <f t="shared" si="99"/>
        <v>CL.IC.IV.101003.01</v>
      </c>
    </row>
    <row r="1016" spans="1:25" ht="15">
      <c r="A1016" t="s">
        <v>5190</v>
      </c>
      <c r="B1016" s="25"/>
      <c r="C1016" s="22" t="s">
        <v>10905</v>
      </c>
      <c r="D1016" s="25" t="s">
        <v>5358</v>
      </c>
      <c r="E1016" s="22" t="s">
        <v>8048</v>
      </c>
      <c r="F1016" t="s">
        <v>5550</v>
      </c>
      <c r="G1016" t="s">
        <v>5317</v>
      </c>
      <c r="H1016" s="22" t="s">
        <v>1396</v>
      </c>
      <c r="I1016" t="s">
        <v>5551</v>
      </c>
      <c r="J1016" s="11" t="str">
        <f t="shared" si="95"/>
        <v>IC.IV.101101</v>
      </c>
      <c r="K1016" s="2" t="s">
        <v>11324</v>
      </c>
      <c r="L1016" t="str">
        <f t="shared" si="96"/>
        <v>Patent/infusing</v>
      </c>
      <c r="M1016" s="12" t="str">
        <f t="shared" si="97"/>
        <v>PI.IC.IV.101101.01</v>
      </c>
      <c r="N1016" s="12"/>
      <c r="O1016" s="12" t="str">
        <f t="shared" si="98"/>
        <v>PH.IC.IV.101101.01</v>
      </c>
      <c r="Q1016" s="12" t="str">
        <f t="shared" si="99"/>
        <v>CL.IC.IV.101101.01</v>
      </c>
    </row>
    <row r="1017" spans="1:25" ht="15">
      <c r="A1017" t="s">
        <v>5190</v>
      </c>
      <c r="B1017" s="25"/>
      <c r="C1017" s="22" t="s">
        <v>10905</v>
      </c>
      <c r="D1017" s="25" t="s">
        <v>945</v>
      </c>
      <c r="E1017" s="22" t="s">
        <v>8048</v>
      </c>
      <c r="F1017" t="s">
        <v>5550</v>
      </c>
      <c r="G1017" t="s">
        <v>5318</v>
      </c>
      <c r="H1017" s="22" t="s">
        <v>1398</v>
      </c>
      <c r="I1017" t="s">
        <v>5552</v>
      </c>
      <c r="J1017" s="11" t="str">
        <f t="shared" si="95"/>
        <v>IC.IV.101102</v>
      </c>
      <c r="K1017" s="2" t="s">
        <v>11324</v>
      </c>
      <c r="L1017" t="str">
        <f t="shared" si="96"/>
        <v>Saline lock/capped</v>
      </c>
      <c r="M1017" s="12" t="str">
        <f t="shared" si="97"/>
        <v>PI.IC.IV.101102.01</v>
      </c>
      <c r="N1017" s="12"/>
      <c r="O1017" s="12" t="str">
        <f t="shared" si="98"/>
        <v>PH.IC.IV.101102.01</v>
      </c>
      <c r="Q1017" s="12" t="str">
        <f t="shared" si="99"/>
        <v>CL.IC.IV.101102.01</v>
      </c>
    </row>
    <row r="1018" spans="1:25" ht="15">
      <c r="A1018" t="s">
        <v>5190</v>
      </c>
      <c r="B1018" s="25"/>
      <c r="C1018" s="22" t="s">
        <v>10905</v>
      </c>
      <c r="D1018" s="25"/>
      <c r="E1018" s="22" t="s">
        <v>8048</v>
      </c>
      <c r="F1018" t="s">
        <v>5550</v>
      </c>
      <c r="G1018" t="s">
        <v>5299</v>
      </c>
      <c r="H1018" s="22" t="s">
        <v>1400</v>
      </c>
      <c r="I1018" t="s">
        <v>5497</v>
      </c>
      <c r="J1018" s="11" t="str">
        <f t="shared" si="95"/>
        <v>IC.IV.101103</v>
      </c>
      <c r="K1018" s="2" t="s">
        <v>11324</v>
      </c>
      <c r="L1018" t="str">
        <f t="shared" si="96"/>
        <v xml:space="preserve">No blood return, flush easy </v>
      </c>
      <c r="M1018" s="12" t="str">
        <f t="shared" si="97"/>
        <v>PI.IC.IV.101103.01</v>
      </c>
      <c r="N1018" s="12"/>
      <c r="O1018" s="12" t="str">
        <f t="shared" si="98"/>
        <v>PH.IC.IV.101103.01</v>
      </c>
      <c r="Q1018" s="12" t="str">
        <f t="shared" si="99"/>
        <v>CL.IC.IV.101103.01</v>
      </c>
    </row>
    <row r="1019" spans="1:25" ht="15">
      <c r="A1019" t="s">
        <v>5190</v>
      </c>
      <c r="B1019" s="25"/>
      <c r="C1019" s="22" t="s">
        <v>10905</v>
      </c>
      <c r="D1019" s="25"/>
      <c r="E1019" s="22" t="s">
        <v>8048</v>
      </c>
      <c r="F1019" t="s">
        <v>5550</v>
      </c>
      <c r="G1019" t="s">
        <v>5252</v>
      </c>
      <c r="H1019" s="22" t="s">
        <v>1402</v>
      </c>
      <c r="I1019" t="s">
        <v>5253</v>
      </c>
      <c r="J1019" s="11" t="str">
        <f t="shared" si="95"/>
        <v>IC.IV.101104</v>
      </c>
      <c r="K1019" s="2" t="s">
        <v>11324</v>
      </c>
      <c r="L1019" t="str">
        <f t="shared" si="96"/>
        <v>Positional</v>
      </c>
      <c r="M1019" s="12" t="str">
        <f t="shared" si="97"/>
        <v>PI.IC.IV.101104.01</v>
      </c>
      <c r="N1019" s="12"/>
      <c r="O1019" s="12" t="str">
        <f t="shared" si="98"/>
        <v>PH.IC.IV.101104.01</v>
      </c>
      <c r="Q1019" s="12" t="str">
        <f t="shared" si="99"/>
        <v>CL.IC.IV.101104.01</v>
      </c>
    </row>
    <row r="1020" spans="1:25" ht="15">
      <c r="A1020" t="s">
        <v>5190</v>
      </c>
      <c r="B1020" s="25"/>
      <c r="C1020" s="22" t="s">
        <v>10905</v>
      </c>
      <c r="D1020" s="25"/>
      <c r="E1020" s="22" t="s">
        <v>8048</v>
      </c>
      <c r="F1020" t="s">
        <v>5550</v>
      </c>
      <c r="G1020" t="s">
        <v>3795</v>
      </c>
      <c r="H1020" s="22" t="s">
        <v>1404</v>
      </c>
      <c r="I1020" t="s">
        <v>5254</v>
      </c>
      <c r="J1020" s="11" t="str">
        <f t="shared" si="95"/>
        <v>IC.IV.101105</v>
      </c>
      <c r="K1020" s="2" t="s">
        <v>1192</v>
      </c>
      <c r="L1020" t="str">
        <f t="shared" si="96"/>
        <v>Occluded</v>
      </c>
      <c r="M1020" s="12" t="str">
        <f t="shared" si="97"/>
        <v>PI.IC.IV.101105.01</v>
      </c>
      <c r="N1020" s="12"/>
      <c r="O1020" s="12" t="str">
        <f t="shared" si="98"/>
        <v>PH.IC.IV.101105.01</v>
      </c>
      <c r="Q1020" s="12" t="str">
        <f t="shared" si="99"/>
        <v>CL.IC.IV.101105.01</v>
      </c>
    </row>
    <row r="1021" spans="1:25" ht="15">
      <c r="A1021" t="s">
        <v>5190</v>
      </c>
      <c r="B1021" s="25"/>
      <c r="C1021" s="22" t="s">
        <v>10905</v>
      </c>
      <c r="D1021" s="25"/>
      <c r="E1021" s="22" t="s">
        <v>8048</v>
      </c>
      <c r="F1021" t="s">
        <v>5550</v>
      </c>
      <c r="G1021" t="s">
        <v>5338</v>
      </c>
      <c r="H1021" s="22" t="s">
        <v>1406</v>
      </c>
      <c r="I1021" t="s">
        <v>5145</v>
      </c>
      <c r="J1021" s="11" t="str">
        <f t="shared" si="95"/>
        <v>IC.IV.101106</v>
      </c>
      <c r="K1021" s="2" t="s">
        <v>11324</v>
      </c>
      <c r="L1021" t="str">
        <f t="shared" si="96"/>
        <v>Sluggish blood return</v>
      </c>
      <c r="M1021" s="12" t="str">
        <f t="shared" si="97"/>
        <v>PI.IC.IV.101106.01</v>
      </c>
      <c r="N1021" s="12"/>
      <c r="O1021" s="12" t="str">
        <f t="shared" si="98"/>
        <v>PH.IC.IV.101106.01</v>
      </c>
      <c r="Q1021" s="12" t="str">
        <f t="shared" si="99"/>
        <v>CL.IC.IV.101106.01</v>
      </c>
    </row>
    <row r="1022" spans="1:25" ht="15">
      <c r="A1022" t="s">
        <v>5190</v>
      </c>
      <c r="B1022" s="25"/>
      <c r="C1022" s="22" t="s">
        <v>10905</v>
      </c>
      <c r="D1022" s="25" t="s">
        <v>11134</v>
      </c>
      <c r="E1022" s="22" t="s">
        <v>8048</v>
      </c>
      <c r="F1022" t="s">
        <v>5550</v>
      </c>
      <c r="G1022" t="s">
        <v>3102</v>
      </c>
      <c r="H1022" s="22" t="s">
        <v>1419</v>
      </c>
      <c r="I1022" t="s">
        <v>1583</v>
      </c>
      <c r="J1022" s="11" t="str">
        <f t="shared" si="95"/>
        <v>IC.IV.101107</v>
      </c>
      <c r="K1022" s="2" t="s">
        <v>1192</v>
      </c>
      <c r="L1022" t="str">
        <f t="shared" si="96"/>
        <v>Discontinued</v>
      </c>
      <c r="M1022" s="12" t="str">
        <f t="shared" si="97"/>
        <v>PI.IC.IV.101107.01</v>
      </c>
      <c r="N1022" s="12"/>
      <c r="O1022" s="12" t="str">
        <f t="shared" si="98"/>
        <v>PH.IC.IV.101107.01</v>
      </c>
      <c r="Q1022" s="12" t="str">
        <f t="shared" si="99"/>
        <v>CL.IC.IV.101107.01</v>
      </c>
    </row>
    <row r="1023" spans="1:25" ht="15">
      <c r="A1023" t="s">
        <v>5190</v>
      </c>
      <c r="B1023" s="25"/>
      <c r="C1023" s="22" t="s">
        <v>10905</v>
      </c>
      <c r="D1023" s="25" t="s">
        <v>11134</v>
      </c>
      <c r="E1023" s="22" t="s">
        <v>8048</v>
      </c>
      <c r="F1023" t="s">
        <v>5550</v>
      </c>
      <c r="G1023" t="s">
        <v>5146</v>
      </c>
      <c r="H1023" s="22" t="s">
        <v>1550</v>
      </c>
      <c r="I1023" t="s">
        <v>4071</v>
      </c>
      <c r="J1023" s="11" t="str">
        <f t="shared" si="95"/>
        <v>IC.IV.101108</v>
      </c>
      <c r="K1023" s="2" t="s">
        <v>11324</v>
      </c>
      <c r="L1023" t="str">
        <f t="shared" si="96"/>
        <v>D/C due to positive blood cultures</v>
      </c>
      <c r="M1023" s="12" t="str">
        <f t="shared" si="97"/>
        <v>PI.IC.IV.101108.01</v>
      </c>
      <c r="N1023" s="12"/>
      <c r="O1023" s="12" t="str">
        <f t="shared" si="98"/>
        <v>PH.IC.IV.101108.01</v>
      </c>
      <c r="Q1023" s="12" t="str">
        <f t="shared" si="99"/>
        <v>CL.IC.IV.101108.01</v>
      </c>
    </row>
    <row r="1024" spans="1:25" ht="15">
      <c r="A1024" t="s">
        <v>5190</v>
      </c>
      <c r="C1024" s="22" t="s">
        <v>11500</v>
      </c>
      <c r="E1024" s="22" t="s">
        <v>498</v>
      </c>
      <c r="F1024" t="s">
        <v>499</v>
      </c>
      <c r="G1024" t="s">
        <v>371</v>
      </c>
      <c r="H1024" s="22" t="s">
        <v>649</v>
      </c>
      <c r="J1024" s="11" t="str">
        <f t="shared" si="95"/>
        <v>IC.IV.101109</v>
      </c>
      <c r="K1024" s="2" t="s">
        <v>11383</v>
      </c>
      <c r="L1024" t="str">
        <f t="shared" si="96"/>
        <v>Self Discontinued</v>
      </c>
      <c r="M1024" s="12" t="str">
        <f t="shared" si="97"/>
        <v>PI.IC.IV.101109.01</v>
      </c>
      <c r="N1024" s="12"/>
      <c r="O1024" s="12" t="str">
        <f t="shared" si="98"/>
        <v>PH.IC.IV.101109.01</v>
      </c>
      <c r="Q1024" s="12" t="str">
        <f t="shared" si="99"/>
        <v>CL.IC.IV.101109.01</v>
      </c>
      <c r="R1024" t="s">
        <v>11454</v>
      </c>
      <c r="X1024" t="s">
        <v>933</v>
      </c>
      <c r="Y1024">
        <v>1124</v>
      </c>
    </row>
    <row r="1025" spans="1:23" ht="15">
      <c r="A1025" t="s">
        <v>5190</v>
      </c>
      <c r="B1025" s="25"/>
      <c r="C1025" s="22" t="s">
        <v>10905</v>
      </c>
      <c r="D1025" s="25" t="s">
        <v>5320</v>
      </c>
      <c r="E1025" s="22" t="s">
        <v>11023</v>
      </c>
      <c r="F1025" t="s">
        <v>5300</v>
      </c>
      <c r="G1025" t="s">
        <v>5301</v>
      </c>
      <c r="H1025" s="22" t="s">
        <v>1396</v>
      </c>
      <c r="I1025" t="s">
        <v>1579</v>
      </c>
      <c r="J1025" s="11" t="str">
        <f t="shared" si="95"/>
        <v>IC.IV.101201</v>
      </c>
      <c r="K1025" s="2" t="s">
        <v>11324</v>
      </c>
      <c r="L1025" t="str">
        <f t="shared" si="96"/>
        <v>Tubing present on admit</v>
      </c>
      <c r="M1025" s="12" t="str">
        <f t="shared" si="97"/>
        <v>PI.IC.IV.101201.01</v>
      </c>
      <c r="N1025" s="12"/>
      <c r="O1025" s="12" t="str">
        <f t="shared" si="98"/>
        <v>PH.IC.IV.101201.01</v>
      </c>
      <c r="Q1025" s="12" t="str">
        <f t="shared" si="99"/>
        <v>CL.IC.IV.101201.01</v>
      </c>
    </row>
    <row r="1026" spans="1:23" ht="15">
      <c r="A1026" t="s">
        <v>5190</v>
      </c>
      <c r="B1026" s="25"/>
      <c r="C1026" s="22" t="s">
        <v>10905</v>
      </c>
      <c r="D1026" s="25" t="s">
        <v>11134</v>
      </c>
      <c r="E1026" s="22" t="s">
        <v>11023</v>
      </c>
      <c r="F1026" t="s">
        <v>5300</v>
      </c>
      <c r="G1026" t="s">
        <v>5148</v>
      </c>
      <c r="H1026" s="22" t="s">
        <v>1398</v>
      </c>
      <c r="I1026" t="s">
        <v>5149</v>
      </c>
      <c r="J1026" s="11" t="str">
        <f t="shared" si="95"/>
        <v>IC.IV.101202</v>
      </c>
      <c r="K1026" s="2" t="s">
        <v>11324</v>
      </c>
      <c r="L1026" t="str">
        <f t="shared" si="96"/>
        <v>Caps new/changed</v>
      </c>
      <c r="M1026" s="12" t="str">
        <f t="shared" si="97"/>
        <v>PI.IC.IV.101202.01</v>
      </c>
      <c r="N1026" s="12"/>
      <c r="O1026" s="12" t="str">
        <f t="shared" si="98"/>
        <v>PH.IC.IV.101202.01</v>
      </c>
      <c r="Q1026" s="12" t="str">
        <f t="shared" si="99"/>
        <v>CL.IC.IV.101202.01</v>
      </c>
    </row>
    <row r="1027" spans="1:23" ht="15">
      <c r="A1027" t="s">
        <v>5190</v>
      </c>
      <c r="B1027" s="25"/>
      <c r="C1027" s="22" t="s">
        <v>10905</v>
      </c>
      <c r="D1027" s="25"/>
      <c r="E1027" s="22" t="s">
        <v>11023</v>
      </c>
      <c r="F1027" t="s">
        <v>5300</v>
      </c>
      <c r="G1027" t="s">
        <v>1800</v>
      </c>
      <c r="H1027" s="22" t="s">
        <v>1400</v>
      </c>
      <c r="I1027" t="s">
        <v>5170</v>
      </c>
      <c r="J1027" s="11" t="str">
        <f t="shared" si="95"/>
        <v>IC.IV.101203</v>
      </c>
      <c r="K1027" s="2" t="s">
        <v>11324</v>
      </c>
      <c r="L1027" t="str">
        <f t="shared" si="96"/>
        <v>Tubing new/changed</v>
      </c>
      <c r="M1027" s="12" t="str">
        <f t="shared" si="97"/>
        <v>PI.IC.IV.101203.01</v>
      </c>
      <c r="N1027" s="12"/>
      <c r="O1027" s="12" t="str">
        <f t="shared" si="98"/>
        <v>PH.IC.IV.101203.01</v>
      </c>
      <c r="Q1027" s="12" t="str">
        <f t="shared" si="99"/>
        <v>CL.IC.IV.101203.01</v>
      </c>
    </row>
    <row r="1028" spans="1:23" ht="15">
      <c r="A1028" t="s">
        <v>5190</v>
      </c>
      <c r="B1028" s="25"/>
      <c r="C1028" s="22" t="s">
        <v>10905</v>
      </c>
      <c r="D1028" s="25"/>
      <c r="E1028" s="22" t="s">
        <v>11023</v>
      </c>
      <c r="F1028" t="s">
        <v>5300</v>
      </c>
      <c r="G1028" t="s">
        <v>5223</v>
      </c>
      <c r="H1028" s="22" t="s">
        <v>1402</v>
      </c>
      <c r="I1028" t="s">
        <v>5024</v>
      </c>
      <c r="J1028" s="11" t="str">
        <f t="shared" si="95"/>
        <v>IC.IV.101204</v>
      </c>
      <c r="K1028" s="2" t="s">
        <v>11324</v>
      </c>
      <c r="L1028" t="str">
        <f t="shared" si="96"/>
        <v>Tubing d/c with cath d/c</v>
      </c>
      <c r="M1028" s="12" t="str">
        <f t="shared" si="97"/>
        <v>PI.IC.IV.101204.01</v>
      </c>
      <c r="N1028" s="12"/>
      <c r="O1028" s="12" t="str">
        <f t="shared" si="98"/>
        <v>PH.IC.IV.101204.01</v>
      </c>
      <c r="Q1028" s="12" t="str">
        <f t="shared" si="99"/>
        <v>CL.IC.IV.101204.01</v>
      </c>
    </row>
    <row r="1029" spans="1:23" ht="15">
      <c r="A1029" t="s">
        <v>5190</v>
      </c>
      <c r="B1029" s="25"/>
      <c r="C1029" s="22" t="s">
        <v>11098</v>
      </c>
      <c r="D1029" s="25"/>
      <c r="E1029" s="22" t="s">
        <v>1223</v>
      </c>
      <c r="F1029" t="s">
        <v>11218</v>
      </c>
      <c r="G1029" t="s">
        <v>817</v>
      </c>
      <c r="H1029" s="22" t="s">
        <v>11095</v>
      </c>
      <c r="I1029" t="s">
        <v>11096</v>
      </c>
      <c r="J1029" s="11" t="str">
        <f t="shared" si="95"/>
        <v>IC.IV.101205</v>
      </c>
      <c r="K1029" s="2" t="s">
        <v>1192</v>
      </c>
      <c r="L1029" t="str">
        <f t="shared" si="96"/>
        <v>Change not due</v>
      </c>
      <c r="M1029" s="12" t="str">
        <f t="shared" si="97"/>
        <v>PI.IC.IV.101205.01</v>
      </c>
      <c r="N1029" s="12"/>
      <c r="O1029" s="12" t="str">
        <f t="shared" si="98"/>
        <v>PH.IC.IV.101205.01</v>
      </c>
      <c r="Q1029" s="12" t="str">
        <f t="shared" si="99"/>
        <v>CL.IC.IV.101205.01</v>
      </c>
      <c r="V1029" t="s">
        <v>11097</v>
      </c>
      <c r="W1029">
        <v>995</v>
      </c>
    </row>
    <row r="1030" spans="1:23" ht="15">
      <c r="A1030" t="s">
        <v>5190</v>
      </c>
      <c r="C1030" s="22" t="s">
        <v>10905</v>
      </c>
      <c r="D1030" t="s">
        <v>5363</v>
      </c>
      <c r="E1030" s="22" t="s">
        <v>8201</v>
      </c>
      <c r="F1030" t="s">
        <v>5224</v>
      </c>
      <c r="G1030" t="s">
        <v>5443</v>
      </c>
      <c r="H1030" s="22" t="s">
        <v>1396</v>
      </c>
      <c r="I1030" t="s">
        <v>5443</v>
      </c>
      <c r="J1030" s="11" t="str">
        <f t="shared" si="95"/>
        <v>IC.IV.101301</v>
      </c>
      <c r="K1030" s="2" t="s">
        <v>9391</v>
      </c>
      <c r="L1030" t="str">
        <f t="shared" si="96"/>
        <v>IV Cannula</v>
      </c>
      <c r="M1030" s="12" t="str">
        <f t="shared" si="97"/>
        <v>PI.IC.IV.101301.02</v>
      </c>
      <c r="N1030" s="12"/>
      <c r="O1030" s="12" t="str">
        <f t="shared" si="98"/>
        <v>PH.IC.IV.101301.02</v>
      </c>
      <c r="Q1030" s="12" t="str">
        <f t="shared" si="99"/>
        <v>CL.IC.IV.101301.02</v>
      </c>
      <c r="R1030" t="s">
        <v>9277</v>
      </c>
      <c r="S1030">
        <v>826</v>
      </c>
    </row>
    <row r="1031" spans="1:23" ht="15">
      <c r="A1031" t="s">
        <v>5190</v>
      </c>
      <c r="C1031" s="22" t="s">
        <v>10905</v>
      </c>
      <c r="E1031" s="22" t="s">
        <v>8201</v>
      </c>
      <c r="F1031" t="s">
        <v>5224</v>
      </c>
      <c r="G1031" t="s">
        <v>2228</v>
      </c>
      <c r="H1031" s="22" t="s">
        <v>1398</v>
      </c>
      <c r="I1031" t="s">
        <v>2228</v>
      </c>
      <c r="J1031" s="11" t="str">
        <f t="shared" si="95"/>
        <v>IC.IV.101302</v>
      </c>
      <c r="K1031" s="2" t="s">
        <v>11324</v>
      </c>
      <c r="L1031" t="str">
        <f t="shared" si="96"/>
        <v>Capped</v>
      </c>
      <c r="M1031" s="12" t="str">
        <f t="shared" si="97"/>
        <v>PI.IC.IV.101302.01</v>
      </c>
      <c r="N1031" s="12"/>
      <c r="O1031" s="12" t="str">
        <f t="shared" si="98"/>
        <v>PH.IC.IV.101302.01</v>
      </c>
      <c r="Q1031" s="12" t="str">
        <f t="shared" si="99"/>
        <v>CL.IC.IV.101302.01</v>
      </c>
    </row>
    <row r="1032" spans="1:23" ht="15">
      <c r="A1032" t="s">
        <v>5190</v>
      </c>
      <c r="C1032" s="22" t="s">
        <v>10905</v>
      </c>
      <c r="E1032" s="22" t="s">
        <v>8201</v>
      </c>
      <c r="F1032" t="s">
        <v>5224</v>
      </c>
      <c r="G1032" t="s">
        <v>2971</v>
      </c>
      <c r="H1032" s="22" t="s">
        <v>1400</v>
      </c>
      <c r="I1032" t="s">
        <v>930</v>
      </c>
      <c r="J1032" s="11" t="str">
        <f t="shared" si="95"/>
        <v>IC.IV.101303</v>
      </c>
      <c r="K1032" s="2" t="s">
        <v>11324</v>
      </c>
      <c r="L1032" t="str">
        <f t="shared" si="96"/>
        <v>Other: specify</v>
      </c>
      <c r="M1032" s="12" t="str">
        <f t="shared" si="97"/>
        <v>PI.IC.IV.101303.01</v>
      </c>
      <c r="N1032" s="12"/>
      <c r="O1032" s="12" t="str">
        <f t="shared" si="98"/>
        <v>PH.IC.IV.101303.01</v>
      </c>
      <c r="Q1032" s="12" t="str">
        <f t="shared" si="99"/>
        <v>CL.IC.IV.101303.01</v>
      </c>
    </row>
    <row r="1033" spans="1:23" ht="15">
      <c r="A1033" t="s">
        <v>5190</v>
      </c>
      <c r="B1033" s="25" t="s">
        <v>5225</v>
      </c>
      <c r="C1033" s="22" t="s">
        <v>8048</v>
      </c>
      <c r="D1033" s="25" t="s">
        <v>5340</v>
      </c>
      <c r="E1033" s="2" t="s">
        <v>11324</v>
      </c>
      <c r="F1033" t="s">
        <v>5227</v>
      </c>
      <c r="G1033" t="s">
        <v>5228</v>
      </c>
      <c r="H1033" s="22" t="s">
        <v>1396</v>
      </c>
      <c r="I1033" t="s">
        <v>1780</v>
      </c>
      <c r="J1033" s="11" t="str">
        <f t="shared" si="95"/>
        <v>IC.IV.110101</v>
      </c>
      <c r="K1033" s="2" t="s">
        <v>11324</v>
      </c>
      <c r="L1033" t="str">
        <f t="shared" si="96"/>
        <v>Drsg Change Date (free text)</v>
      </c>
      <c r="M1033" s="12" t="str">
        <f t="shared" si="97"/>
        <v>PI.IC.IV.110101.01</v>
      </c>
      <c r="N1033" s="12"/>
      <c r="O1033" s="12" t="str">
        <f t="shared" si="98"/>
        <v>PH.IC.IV.110101.01</v>
      </c>
      <c r="Q1033" s="12" t="str">
        <f t="shared" si="99"/>
        <v>CL.IC.IV.110101.01</v>
      </c>
    </row>
    <row r="1034" spans="1:23" ht="15">
      <c r="A1034" t="s">
        <v>5190</v>
      </c>
      <c r="B1034" s="25"/>
      <c r="C1034" s="22" t="s">
        <v>8048</v>
      </c>
      <c r="D1034" s="25" t="s">
        <v>5343</v>
      </c>
      <c r="E1034" s="2" t="s">
        <v>9391</v>
      </c>
      <c r="F1034" t="s">
        <v>5229</v>
      </c>
      <c r="G1034" t="s">
        <v>5495</v>
      </c>
      <c r="H1034" s="22" t="s">
        <v>1396</v>
      </c>
      <c r="I1034" t="s">
        <v>5337</v>
      </c>
      <c r="J1034" s="11" t="str">
        <f t="shared" si="95"/>
        <v>IC.IV.110201</v>
      </c>
      <c r="K1034" s="2" t="s">
        <v>11324</v>
      </c>
      <c r="L1034" t="str">
        <f t="shared" si="96"/>
        <v>Antimicrobial disk</v>
      </c>
      <c r="M1034" s="12" t="str">
        <f t="shared" si="97"/>
        <v>PI.IC.IV.110201.01</v>
      </c>
      <c r="N1034" s="12"/>
      <c r="O1034" s="12" t="str">
        <f t="shared" si="98"/>
        <v>PH.IC.IV.110201.01</v>
      </c>
      <c r="Q1034" s="12" t="str">
        <f t="shared" si="99"/>
        <v>CL.IC.IV.110201.01</v>
      </c>
    </row>
    <row r="1035" spans="1:23" ht="15">
      <c r="A1035" t="s">
        <v>5190</v>
      </c>
      <c r="B1035" s="25"/>
      <c r="C1035" s="22" t="s">
        <v>8048</v>
      </c>
      <c r="D1035" s="25"/>
      <c r="E1035" s="2" t="s">
        <v>9391</v>
      </c>
      <c r="F1035" t="s">
        <v>5229</v>
      </c>
      <c r="G1035" t="s">
        <v>1998</v>
      </c>
      <c r="H1035" s="22" t="s">
        <v>1398</v>
      </c>
      <c r="I1035" t="s">
        <v>5132</v>
      </c>
      <c r="J1035" s="11" t="str">
        <f t="shared" si="95"/>
        <v>IC.IV.110202</v>
      </c>
      <c r="K1035" s="2" t="s">
        <v>11324</v>
      </c>
      <c r="L1035" t="str">
        <f t="shared" si="96"/>
        <v>Transparent</v>
      </c>
      <c r="M1035" s="12" t="str">
        <f t="shared" si="97"/>
        <v>PI.IC.IV.110202.01</v>
      </c>
      <c r="N1035" s="12"/>
      <c r="O1035" s="12" t="str">
        <f t="shared" si="98"/>
        <v>PH.IC.IV.110202.01</v>
      </c>
      <c r="Q1035" s="12" t="str">
        <f t="shared" si="99"/>
        <v>CL.IC.IV.110202.01</v>
      </c>
    </row>
    <row r="1036" spans="1:23" ht="15">
      <c r="A1036" t="s">
        <v>5190</v>
      </c>
      <c r="B1036" s="25"/>
      <c r="C1036" s="22" t="s">
        <v>8048</v>
      </c>
      <c r="D1036" s="25"/>
      <c r="E1036" s="2" t="s">
        <v>9391</v>
      </c>
      <c r="F1036" t="s">
        <v>5229</v>
      </c>
      <c r="G1036" t="s">
        <v>1825</v>
      </c>
      <c r="H1036" s="22" t="s">
        <v>1400</v>
      </c>
      <c r="I1036" t="s">
        <v>1825</v>
      </c>
      <c r="J1036" s="11" t="str">
        <f t="shared" si="95"/>
        <v>IC.IV.110203</v>
      </c>
      <c r="K1036" s="2" t="s">
        <v>11324</v>
      </c>
      <c r="L1036" t="str">
        <f t="shared" si="96"/>
        <v>Gauze</v>
      </c>
      <c r="M1036" s="12" t="str">
        <f t="shared" si="97"/>
        <v>PI.IC.IV.110203.01</v>
      </c>
      <c r="N1036" s="12"/>
      <c r="O1036" s="12" t="str">
        <f t="shared" si="98"/>
        <v>PH.IC.IV.110203.01</v>
      </c>
      <c r="Q1036" s="12" t="str">
        <f t="shared" si="99"/>
        <v>CL.IC.IV.110203.01</v>
      </c>
    </row>
    <row r="1037" spans="1:23" ht="15">
      <c r="A1037" t="s">
        <v>5190</v>
      </c>
      <c r="B1037" s="25"/>
      <c r="C1037" s="22" t="s">
        <v>8048</v>
      </c>
      <c r="D1037" s="25"/>
      <c r="E1037" s="2" t="s">
        <v>9391</v>
      </c>
      <c r="F1037" t="s">
        <v>5229</v>
      </c>
      <c r="G1037" t="s">
        <v>2971</v>
      </c>
      <c r="H1037" s="22" t="s">
        <v>1402</v>
      </c>
      <c r="I1037" t="s">
        <v>930</v>
      </c>
      <c r="J1037" s="11" t="str">
        <f t="shared" si="95"/>
        <v>IC.IV.110204</v>
      </c>
      <c r="K1037" s="2" t="s">
        <v>11324</v>
      </c>
      <c r="L1037" t="str">
        <f t="shared" si="96"/>
        <v>Other: specify</v>
      </c>
      <c r="M1037" s="12" t="str">
        <f t="shared" si="97"/>
        <v>PI.IC.IV.110204.01</v>
      </c>
      <c r="N1037" s="12"/>
      <c r="O1037" s="12" t="str">
        <f t="shared" si="98"/>
        <v>PH.IC.IV.110204.01</v>
      </c>
      <c r="Q1037" s="12" t="str">
        <f t="shared" si="99"/>
        <v>CL.IC.IV.110204.01</v>
      </c>
    </row>
    <row r="1038" spans="1:23" ht="15">
      <c r="A1038" t="s">
        <v>5190</v>
      </c>
      <c r="B1038" s="25"/>
      <c r="C1038" s="22" t="s">
        <v>8048</v>
      </c>
      <c r="D1038" s="25" t="s">
        <v>5052</v>
      </c>
      <c r="E1038" s="2" t="s">
        <v>9640</v>
      </c>
      <c r="F1038" t="s">
        <v>5230</v>
      </c>
      <c r="G1038" t="s">
        <v>5398</v>
      </c>
      <c r="H1038" s="22" t="s">
        <v>1396</v>
      </c>
      <c r="I1038" t="s">
        <v>3598</v>
      </c>
      <c r="J1038" s="11" t="str">
        <f t="shared" si="95"/>
        <v>IC.IV.110301</v>
      </c>
      <c r="K1038" s="2" t="s">
        <v>11324</v>
      </c>
      <c r="L1038" t="str">
        <f t="shared" si="96"/>
        <v>Present on admit</v>
      </c>
      <c r="M1038" s="12" t="str">
        <f t="shared" si="97"/>
        <v>PI.IC.IV.110301.01</v>
      </c>
      <c r="N1038" s="12"/>
      <c r="O1038" s="12" t="str">
        <f t="shared" si="98"/>
        <v>PH.IC.IV.110301.01</v>
      </c>
      <c r="Q1038" s="12" t="str">
        <f t="shared" si="99"/>
        <v>CL.IC.IV.110301.01</v>
      </c>
    </row>
    <row r="1039" spans="1:23" ht="15">
      <c r="A1039" t="s">
        <v>5190</v>
      </c>
      <c r="B1039" s="25"/>
      <c r="C1039" s="22" t="s">
        <v>8048</v>
      </c>
      <c r="D1039" s="25" t="s">
        <v>3448</v>
      </c>
      <c r="E1039" s="2" t="s">
        <v>9640</v>
      </c>
      <c r="F1039" t="s">
        <v>5230</v>
      </c>
      <c r="G1039" t="s">
        <v>1580</v>
      </c>
      <c r="H1039" s="22" t="s">
        <v>1398</v>
      </c>
      <c r="I1039" t="s">
        <v>5047</v>
      </c>
      <c r="J1039" s="11" t="str">
        <f t="shared" si="95"/>
        <v>IC.IV.110302</v>
      </c>
      <c r="K1039" s="2" t="s">
        <v>11324</v>
      </c>
      <c r="L1039" t="str">
        <f t="shared" si="96"/>
        <v>Inserted at this date/time</v>
      </c>
      <c r="M1039" s="12" t="str">
        <f t="shared" si="97"/>
        <v>PI.IC.IV.110302.01</v>
      </c>
      <c r="N1039" s="12"/>
      <c r="O1039" s="12" t="str">
        <f t="shared" si="98"/>
        <v>PH.IC.IV.110302.01</v>
      </c>
      <c r="Q1039" s="12" t="str">
        <f t="shared" si="99"/>
        <v>CL.IC.IV.110302.01</v>
      </c>
    </row>
    <row r="1040" spans="1:23" ht="15">
      <c r="A1040" t="s">
        <v>5190</v>
      </c>
      <c r="B1040" s="25"/>
      <c r="C1040" s="22" t="s">
        <v>8048</v>
      </c>
      <c r="D1040" s="25"/>
      <c r="E1040" s="2" t="s">
        <v>9640</v>
      </c>
      <c r="F1040" t="s">
        <v>5230</v>
      </c>
      <c r="G1040" t="s">
        <v>5056</v>
      </c>
      <c r="H1040" s="22" t="s">
        <v>1400</v>
      </c>
      <c r="I1040" t="s">
        <v>5057</v>
      </c>
      <c r="J1040" s="11" t="str">
        <f t="shared" si="95"/>
        <v>IC.IV.110303</v>
      </c>
      <c r="K1040" s="2" t="s">
        <v>11324</v>
      </c>
      <c r="L1040" t="str">
        <f t="shared" si="96"/>
        <v>Insertion attempts number: specify</v>
      </c>
      <c r="M1040" s="12" t="str">
        <f t="shared" si="97"/>
        <v>PI.IC.IV.110303.01</v>
      </c>
      <c r="N1040" s="12"/>
      <c r="O1040" s="12" t="str">
        <f t="shared" si="98"/>
        <v>PH.IC.IV.110303.01</v>
      </c>
      <c r="Q1040" s="12" t="str">
        <f t="shared" si="99"/>
        <v>CL.IC.IV.110303.01</v>
      </c>
    </row>
    <row r="1041" spans="1:17" ht="15">
      <c r="A1041" t="s">
        <v>5190</v>
      </c>
      <c r="B1041" s="25"/>
      <c r="C1041" s="22" t="s">
        <v>8048</v>
      </c>
      <c r="D1041" s="25"/>
      <c r="E1041" s="2" t="s">
        <v>9640</v>
      </c>
      <c r="F1041" t="s">
        <v>5230</v>
      </c>
      <c r="G1041" t="s">
        <v>1582</v>
      </c>
      <c r="H1041" s="22" t="s">
        <v>1402</v>
      </c>
      <c r="I1041" t="s">
        <v>1583</v>
      </c>
      <c r="J1041" s="11" t="str">
        <f t="shared" si="95"/>
        <v>IC.IV.110304</v>
      </c>
      <c r="K1041" s="2" t="s">
        <v>11324</v>
      </c>
      <c r="L1041" t="str">
        <f t="shared" si="96"/>
        <v>Discontinue</v>
      </c>
      <c r="M1041" s="12" t="str">
        <f t="shared" si="97"/>
        <v>PI.IC.IV.110304.01</v>
      </c>
      <c r="N1041" s="12"/>
      <c r="O1041" s="12" t="str">
        <f t="shared" si="98"/>
        <v>PH.IC.IV.110304.01</v>
      </c>
      <c r="Q1041" s="12" t="str">
        <f t="shared" si="99"/>
        <v>CL.IC.IV.110304.01</v>
      </c>
    </row>
    <row r="1042" spans="1:17" ht="15">
      <c r="A1042" t="s">
        <v>5190</v>
      </c>
      <c r="B1042" s="25"/>
      <c r="C1042" s="22" t="s">
        <v>8048</v>
      </c>
      <c r="D1042" s="25" t="s">
        <v>3604</v>
      </c>
      <c r="E1042" s="22" t="s">
        <v>7070</v>
      </c>
      <c r="F1042" t="s">
        <v>5231</v>
      </c>
      <c r="G1042" t="s">
        <v>3383</v>
      </c>
      <c r="H1042" s="22" t="s">
        <v>1396</v>
      </c>
      <c r="I1042" t="s">
        <v>3383</v>
      </c>
      <c r="J1042" s="11" t="str">
        <f t="shared" si="95"/>
        <v>IC.IV.110401</v>
      </c>
      <c r="K1042" s="2" t="s">
        <v>11324</v>
      </c>
      <c r="L1042" t="str">
        <f t="shared" si="96"/>
        <v>Done</v>
      </c>
      <c r="M1042" s="12" t="str">
        <f t="shared" si="97"/>
        <v>PI.IC.IV.110401.01</v>
      </c>
      <c r="N1042" s="12"/>
      <c r="O1042" s="12" t="str">
        <f t="shared" si="98"/>
        <v>PH.IC.IV.110401.01</v>
      </c>
      <c r="Q1042" s="12" t="str">
        <f t="shared" si="99"/>
        <v>CL.IC.IV.110401.01</v>
      </c>
    </row>
    <row r="1043" spans="1:17" ht="15">
      <c r="A1043" t="s">
        <v>5190</v>
      </c>
      <c r="B1043" s="25"/>
      <c r="C1043" s="22" t="s">
        <v>8048</v>
      </c>
      <c r="D1043" s="25"/>
      <c r="E1043" s="22" t="s">
        <v>7070</v>
      </c>
      <c r="F1043" t="s">
        <v>5231</v>
      </c>
      <c r="G1043" t="s">
        <v>5136</v>
      </c>
      <c r="H1043" s="22" t="s">
        <v>1398</v>
      </c>
      <c r="I1043" t="s">
        <v>5136</v>
      </c>
      <c r="J1043" s="11" t="str">
        <f t="shared" si="95"/>
        <v>IC.IV.110402</v>
      </c>
      <c r="K1043" s="2" t="s">
        <v>11324</v>
      </c>
      <c r="L1043" t="str">
        <f t="shared" si="96"/>
        <v>Not due</v>
      </c>
      <c r="M1043" s="12" t="str">
        <f t="shared" si="97"/>
        <v>PI.IC.IV.110402.01</v>
      </c>
      <c r="N1043" s="12"/>
      <c r="O1043" s="12" t="str">
        <f t="shared" si="98"/>
        <v>PH.IC.IV.110402.01</v>
      </c>
      <c r="Q1043" s="12" t="str">
        <f t="shared" si="99"/>
        <v>CL.IC.IV.110402.01</v>
      </c>
    </row>
    <row r="1044" spans="1:17" ht="15">
      <c r="A1044" t="s">
        <v>5190</v>
      </c>
      <c r="B1044" s="25"/>
      <c r="C1044" s="22" t="s">
        <v>8048</v>
      </c>
      <c r="D1044" s="25" t="s">
        <v>3448</v>
      </c>
      <c r="E1044" s="22" t="s">
        <v>7070</v>
      </c>
      <c r="F1044" t="s">
        <v>5231</v>
      </c>
      <c r="G1044" t="s">
        <v>2971</v>
      </c>
      <c r="H1044" s="22" t="s">
        <v>1400</v>
      </c>
      <c r="I1044" t="s">
        <v>930</v>
      </c>
      <c r="J1044" s="11" t="str">
        <f t="shared" si="95"/>
        <v>IC.IV.110403</v>
      </c>
      <c r="K1044" s="2" t="s">
        <v>11324</v>
      </c>
      <c r="L1044" t="str">
        <f t="shared" si="96"/>
        <v>Other: specify</v>
      </c>
      <c r="M1044" s="12" t="str">
        <f t="shared" si="97"/>
        <v>PI.IC.IV.110403.01</v>
      </c>
      <c r="N1044" s="12"/>
      <c r="O1044" s="12" t="str">
        <f t="shared" si="98"/>
        <v>PH.IC.IV.110403.01</v>
      </c>
      <c r="Q1044" s="12" t="str">
        <f t="shared" si="99"/>
        <v>CL.IC.IV.110403.01</v>
      </c>
    </row>
    <row r="1045" spans="1:17" ht="15">
      <c r="A1045" t="s">
        <v>5190</v>
      </c>
      <c r="B1045" s="25"/>
      <c r="C1045" s="22" t="s">
        <v>8048</v>
      </c>
      <c r="D1045" s="25" t="s">
        <v>5232</v>
      </c>
      <c r="E1045" s="22" t="s">
        <v>7071</v>
      </c>
      <c r="F1045" t="s">
        <v>5233</v>
      </c>
      <c r="G1045" t="s">
        <v>5530</v>
      </c>
      <c r="H1045" s="22" t="s">
        <v>1396</v>
      </c>
      <c r="I1045" t="s">
        <v>1780</v>
      </c>
      <c r="J1045" s="11" t="str">
        <f t="shared" si="95"/>
        <v>IC.IV.110501</v>
      </c>
      <c r="K1045" s="2" t="s">
        <v>11324</v>
      </c>
      <c r="L1045" t="str">
        <f t="shared" si="96"/>
        <v>Insertion Date (free text)</v>
      </c>
      <c r="M1045" s="12" t="str">
        <f t="shared" si="97"/>
        <v>PI.IC.IV.110501.01</v>
      </c>
      <c r="N1045" s="12"/>
      <c r="O1045" s="12" t="str">
        <f t="shared" si="98"/>
        <v>PH.IC.IV.110501.01</v>
      </c>
      <c r="Q1045" s="12" t="str">
        <f t="shared" si="99"/>
        <v>CL.IC.IV.110501.01</v>
      </c>
    </row>
    <row r="1046" spans="1:17" ht="15">
      <c r="A1046" t="s">
        <v>5190</v>
      </c>
      <c r="B1046" s="25"/>
      <c r="C1046" s="22" t="s">
        <v>8048</v>
      </c>
      <c r="D1046" s="25" t="s">
        <v>1364</v>
      </c>
      <c r="E1046" s="22" t="s">
        <v>6888</v>
      </c>
      <c r="F1046" t="s">
        <v>5234</v>
      </c>
      <c r="G1046" t="s">
        <v>4048</v>
      </c>
      <c r="H1046" s="22" t="s">
        <v>1396</v>
      </c>
      <c r="I1046" t="s">
        <v>5140</v>
      </c>
      <c r="J1046" s="11" t="str">
        <f t="shared" si="95"/>
        <v>IC.IV.110601</v>
      </c>
      <c r="K1046" s="2" t="s">
        <v>11324</v>
      </c>
      <c r="L1046" t="str">
        <f t="shared" si="96"/>
        <v>Hand, right</v>
      </c>
      <c r="M1046" s="12" t="str">
        <f t="shared" si="97"/>
        <v>PI.IC.IV.110601.01</v>
      </c>
      <c r="N1046" s="12"/>
      <c r="O1046" s="12" t="str">
        <f t="shared" si="98"/>
        <v>PH.IC.IV.110601.01</v>
      </c>
      <c r="Q1046" s="12" t="str">
        <f t="shared" si="99"/>
        <v>CL.IC.IV.110601.01</v>
      </c>
    </row>
    <row r="1047" spans="1:17" ht="15">
      <c r="A1047" t="s">
        <v>5190</v>
      </c>
      <c r="B1047" s="25"/>
      <c r="C1047" s="22" t="s">
        <v>8048</v>
      </c>
      <c r="D1047" s="25" t="s">
        <v>3448</v>
      </c>
      <c r="E1047" s="22" t="s">
        <v>6888</v>
      </c>
      <c r="F1047" t="s">
        <v>5234</v>
      </c>
      <c r="G1047" t="s">
        <v>4050</v>
      </c>
      <c r="H1047" s="22" t="s">
        <v>1398</v>
      </c>
      <c r="I1047" t="s">
        <v>5377</v>
      </c>
      <c r="J1047" s="11" t="str">
        <f t="shared" si="95"/>
        <v>IC.IV.110602</v>
      </c>
      <c r="K1047" s="2" t="s">
        <v>11324</v>
      </c>
      <c r="L1047" t="str">
        <f t="shared" si="96"/>
        <v>Hand, left</v>
      </c>
      <c r="M1047" s="12" t="str">
        <f t="shared" si="97"/>
        <v>PI.IC.IV.110602.01</v>
      </c>
      <c r="N1047" s="12"/>
      <c r="O1047" s="12" t="str">
        <f t="shared" si="98"/>
        <v>PH.IC.IV.110602.01</v>
      </c>
      <c r="Q1047" s="12" t="str">
        <f t="shared" si="99"/>
        <v>CL.IC.IV.110602.01</v>
      </c>
    </row>
    <row r="1048" spans="1:17" ht="15">
      <c r="A1048" t="s">
        <v>5190</v>
      </c>
      <c r="B1048" s="25"/>
      <c r="C1048" s="22" t="s">
        <v>8048</v>
      </c>
      <c r="D1048" s="25"/>
      <c r="E1048" s="22" t="s">
        <v>6888</v>
      </c>
      <c r="F1048" t="s">
        <v>5234</v>
      </c>
      <c r="G1048" t="s">
        <v>3895</v>
      </c>
      <c r="H1048" s="22" t="s">
        <v>1400</v>
      </c>
      <c r="I1048" t="s">
        <v>5378</v>
      </c>
      <c r="J1048" s="11" t="str">
        <f t="shared" si="95"/>
        <v>IC.IV.110603</v>
      </c>
      <c r="K1048" s="2" t="s">
        <v>11324</v>
      </c>
      <c r="L1048" t="str">
        <f t="shared" si="96"/>
        <v>Wrist, right</v>
      </c>
      <c r="M1048" s="12" t="str">
        <f t="shared" si="97"/>
        <v>PI.IC.IV.110603.01</v>
      </c>
      <c r="N1048" s="12"/>
      <c r="O1048" s="12" t="str">
        <f t="shared" si="98"/>
        <v>PH.IC.IV.110603.01</v>
      </c>
      <c r="Q1048" s="12" t="str">
        <f t="shared" si="99"/>
        <v>CL.IC.IV.110603.01</v>
      </c>
    </row>
    <row r="1049" spans="1:17" ht="15">
      <c r="A1049" t="s">
        <v>5190</v>
      </c>
      <c r="B1049" s="25"/>
      <c r="C1049" s="22" t="s">
        <v>8048</v>
      </c>
      <c r="D1049" s="25"/>
      <c r="E1049" s="22" t="s">
        <v>6888</v>
      </c>
      <c r="F1049" t="s">
        <v>5234</v>
      </c>
      <c r="G1049" t="s">
        <v>3897</v>
      </c>
      <c r="H1049" s="22" t="s">
        <v>1402</v>
      </c>
      <c r="I1049" t="s">
        <v>5379</v>
      </c>
      <c r="J1049" s="11" t="str">
        <f t="shared" si="95"/>
        <v>IC.IV.110604</v>
      </c>
      <c r="K1049" s="2" t="s">
        <v>11324</v>
      </c>
      <c r="L1049" t="str">
        <f t="shared" si="96"/>
        <v>Wrist, left</v>
      </c>
      <c r="M1049" s="12" t="str">
        <f t="shared" si="97"/>
        <v>PI.IC.IV.110604.01</v>
      </c>
      <c r="N1049" s="12"/>
      <c r="O1049" s="12" t="str">
        <f t="shared" si="98"/>
        <v>PH.IC.IV.110604.01</v>
      </c>
      <c r="Q1049" s="12" t="str">
        <f t="shared" si="99"/>
        <v>CL.IC.IV.110604.01</v>
      </c>
    </row>
    <row r="1050" spans="1:17" ht="15">
      <c r="A1050" t="s">
        <v>5190</v>
      </c>
      <c r="B1050" s="25"/>
      <c r="C1050" s="22" t="s">
        <v>8048</v>
      </c>
      <c r="D1050" s="25"/>
      <c r="E1050" s="22" t="s">
        <v>6888</v>
      </c>
      <c r="F1050" t="s">
        <v>5234</v>
      </c>
      <c r="G1050" t="s">
        <v>5477</v>
      </c>
      <c r="H1050" s="22" t="s">
        <v>1404</v>
      </c>
      <c r="I1050" t="s">
        <v>5478</v>
      </c>
      <c r="J1050" s="11" t="str">
        <f t="shared" si="95"/>
        <v>IC.IV.110605</v>
      </c>
      <c r="K1050" s="2" t="s">
        <v>11324</v>
      </c>
      <c r="L1050" t="str">
        <f t="shared" si="96"/>
        <v>Lower arm, right</v>
      </c>
      <c r="M1050" s="12" t="str">
        <f t="shared" si="97"/>
        <v>PI.IC.IV.110605.01</v>
      </c>
      <c r="N1050" s="12"/>
      <c r="O1050" s="12" t="str">
        <f t="shared" si="98"/>
        <v>PH.IC.IV.110605.01</v>
      </c>
      <c r="Q1050" s="12" t="str">
        <f t="shared" si="99"/>
        <v>CL.IC.IV.110605.01</v>
      </c>
    </row>
    <row r="1051" spans="1:17" ht="15">
      <c r="A1051" t="s">
        <v>5190</v>
      </c>
      <c r="B1051" s="25"/>
      <c r="C1051" s="22" t="s">
        <v>8048</v>
      </c>
      <c r="D1051" s="25"/>
      <c r="E1051" s="22" t="s">
        <v>6888</v>
      </c>
      <c r="F1051" t="s">
        <v>5234</v>
      </c>
      <c r="G1051" t="s">
        <v>5479</v>
      </c>
      <c r="H1051" s="22" t="s">
        <v>1406</v>
      </c>
      <c r="I1051" t="s">
        <v>5644</v>
      </c>
      <c r="J1051" s="11" t="str">
        <f t="shared" si="95"/>
        <v>IC.IV.110606</v>
      </c>
      <c r="K1051" s="2" t="s">
        <v>11324</v>
      </c>
      <c r="L1051" t="str">
        <f t="shared" si="96"/>
        <v>Lower arm, left</v>
      </c>
      <c r="M1051" s="12" t="str">
        <f t="shared" si="97"/>
        <v>PI.IC.IV.110606.01</v>
      </c>
      <c r="N1051" s="12"/>
      <c r="O1051" s="12" t="str">
        <f t="shared" si="98"/>
        <v>PH.IC.IV.110606.01</v>
      </c>
      <c r="Q1051" s="12" t="str">
        <f t="shared" si="99"/>
        <v>CL.IC.IV.110606.01</v>
      </c>
    </row>
    <row r="1052" spans="1:17" ht="15">
      <c r="A1052" t="s">
        <v>5190</v>
      </c>
      <c r="B1052" s="25"/>
      <c r="C1052" s="22" t="s">
        <v>8048</v>
      </c>
      <c r="D1052" s="25"/>
      <c r="E1052" s="22" t="s">
        <v>6888</v>
      </c>
      <c r="F1052" t="s">
        <v>5234</v>
      </c>
      <c r="G1052" t="s">
        <v>5645</v>
      </c>
      <c r="H1052" s="22" t="s">
        <v>1419</v>
      </c>
      <c r="I1052" t="s">
        <v>5646</v>
      </c>
      <c r="J1052" s="11" t="str">
        <f t="shared" si="95"/>
        <v>IC.IV.110607</v>
      </c>
      <c r="K1052" s="2" t="s">
        <v>11324</v>
      </c>
      <c r="L1052" t="str">
        <f t="shared" si="96"/>
        <v>Antecubital, right</v>
      </c>
      <c r="M1052" s="12" t="str">
        <f t="shared" si="97"/>
        <v>PI.IC.IV.110607.01</v>
      </c>
      <c r="N1052" s="12"/>
      <c r="O1052" s="12" t="str">
        <f t="shared" si="98"/>
        <v>PH.IC.IV.110607.01</v>
      </c>
      <c r="Q1052" s="12" t="str">
        <f t="shared" si="99"/>
        <v>CL.IC.IV.110607.01</v>
      </c>
    </row>
    <row r="1053" spans="1:17" ht="15">
      <c r="A1053" t="s">
        <v>5190</v>
      </c>
      <c r="B1053" s="25"/>
      <c r="C1053" s="22" t="s">
        <v>8048</v>
      </c>
      <c r="D1053" s="25"/>
      <c r="E1053" s="22" t="s">
        <v>6888</v>
      </c>
      <c r="F1053" t="s">
        <v>5234</v>
      </c>
      <c r="G1053" t="s">
        <v>5647</v>
      </c>
      <c r="H1053" s="22" t="s">
        <v>1550</v>
      </c>
      <c r="I1053" t="s">
        <v>5648</v>
      </c>
      <c r="J1053" s="11" t="str">
        <f t="shared" si="95"/>
        <v>IC.IV.110608</v>
      </c>
      <c r="K1053" s="2" t="s">
        <v>11324</v>
      </c>
      <c r="L1053" t="str">
        <f t="shared" si="96"/>
        <v>Antecubital, left</v>
      </c>
      <c r="M1053" s="12" t="str">
        <f t="shared" si="97"/>
        <v>PI.IC.IV.110608.01</v>
      </c>
      <c r="N1053" s="12"/>
      <c r="O1053" s="12" t="str">
        <f t="shared" si="98"/>
        <v>PH.IC.IV.110608.01</v>
      </c>
      <c r="Q1053" s="12" t="str">
        <f t="shared" si="99"/>
        <v>CL.IC.IV.110608.01</v>
      </c>
    </row>
    <row r="1054" spans="1:17" ht="15">
      <c r="A1054" t="s">
        <v>5190</v>
      </c>
      <c r="B1054" s="25"/>
      <c r="C1054" s="22" t="s">
        <v>8048</v>
      </c>
      <c r="D1054" s="25" t="s">
        <v>3448</v>
      </c>
      <c r="E1054" s="22" t="s">
        <v>6888</v>
      </c>
      <c r="F1054" t="s">
        <v>5234</v>
      </c>
      <c r="G1054" t="s">
        <v>5649</v>
      </c>
      <c r="H1054" s="22" t="s">
        <v>1551</v>
      </c>
      <c r="I1054" t="s">
        <v>5650</v>
      </c>
      <c r="J1054" s="11" t="str">
        <f t="shared" si="95"/>
        <v>IC.IV.110609</v>
      </c>
      <c r="K1054" s="2" t="s">
        <v>11324</v>
      </c>
      <c r="L1054" t="str">
        <f t="shared" si="96"/>
        <v>Upper arm, right</v>
      </c>
      <c r="M1054" s="12" t="str">
        <f t="shared" si="97"/>
        <v>PI.IC.IV.110609.01</v>
      </c>
      <c r="N1054" s="12"/>
      <c r="O1054" s="12" t="str">
        <f t="shared" si="98"/>
        <v>PH.IC.IV.110609.01</v>
      </c>
      <c r="Q1054" s="12" t="str">
        <f t="shared" si="99"/>
        <v>CL.IC.IV.110609.01</v>
      </c>
    </row>
    <row r="1055" spans="1:17" ht="15">
      <c r="A1055" t="s">
        <v>5190</v>
      </c>
      <c r="B1055" s="25"/>
      <c r="C1055" s="22" t="s">
        <v>8048</v>
      </c>
      <c r="D1055" s="25" t="s">
        <v>3448</v>
      </c>
      <c r="E1055" s="22" t="s">
        <v>6888</v>
      </c>
      <c r="F1055" t="s">
        <v>5234</v>
      </c>
      <c r="G1055" t="s">
        <v>5651</v>
      </c>
      <c r="H1055" s="22" t="s">
        <v>1571</v>
      </c>
      <c r="I1055" t="s">
        <v>5652</v>
      </c>
      <c r="J1055" s="11" t="str">
        <f t="shared" si="95"/>
        <v>IC.IV.110610</v>
      </c>
      <c r="K1055" s="2" t="s">
        <v>11324</v>
      </c>
      <c r="L1055" t="str">
        <f t="shared" si="96"/>
        <v>Upper arm, left</v>
      </c>
      <c r="M1055" s="12" t="str">
        <f t="shared" si="97"/>
        <v>PI.IC.IV.110610.01</v>
      </c>
      <c r="N1055" s="12"/>
      <c r="O1055" s="12" t="str">
        <f t="shared" si="98"/>
        <v>PH.IC.IV.110610.01</v>
      </c>
      <c r="Q1055" s="12" t="str">
        <f t="shared" si="99"/>
        <v>CL.IC.IV.110610.01</v>
      </c>
    </row>
    <row r="1056" spans="1:17" ht="15">
      <c r="A1056" t="s">
        <v>5190</v>
      </c>
      <c r="B1056" s="25"/>
      <c r="C1056" s="22" t="s">
        <v>8048</v>
      </c>
      <c r="D1056" s="25"/>
      <c r="E1056" s="22" t="s">
        <v>6888</v>
      </c>
      <c r="F1056" t="s">
        <v>5234</v>
      </c>
      <c r="G1056" t="s">
        <v>4195</v>
      </c>
      <c r="H1056" s="22" t="s">
        <v>1298</v>
      </c>
      <c r="I1056" t="s">
        <v>5653</v>
      </c>
      <c r="J1056" s="11" t="str">
        <f t="shared" si="95"/>
        <v>IC.IV.110611</v>
      </c>
      <c r="K1056" s="2" t="s">
        <v>11324</v>
      </c>
      <c r="L1056" t="str">
        <f t="shared" si="96"/>
        <v>Foot, right</v>
      </c>
      <c r="M1056" s="12" t="str">
        <f t="shared" si="97"/>
        <v>PI.IC.IV.110611.01</v>
      </c>
      <c r="N1056" s="12"/>
      <c r="O1056" s="12" t="str">
        <f t="shared" si="98"/>
        <v>PH.IC.IV.110611.01</v>
      </c>
      <c r="Q1056" s="12" t="str">
        <f t="shared" si="99"/>
        <v>CL.IC.IV.110611.01</v>
      </c>
    </row>
    <row r="1057" spans="1:17" ht="15">
      <c r="A1057" t="s">
        <v>5190</v>
      </c>
      <c r="B1057" s="25"/>
      <c r="C1057" s="22" t="s">
        <v>8048</v>
      </c>
      <c r="D1057" s="25" t="s">
        <v>3448</v>
      </c>
      <c r="E1057" s="22" t="s">
        <v>6888</v>
      </c>
      <c r="F1057" t="s">
        <v>5234</v>
      </c>
      <c r="G1057" t="s">
        <v>4197</v>
      </c>
      <c r="H1057" s="22" t="s">
        <v>1299</v>
      </c>
      <c r="I1057" t="s">
        <v>5654</v>
      </c>
      <c r="J1057" s="11" t="str">
        <f t="shared" si="95"/>
        <v>IC.IV.110612</v>
      </c>
      <c r="K1057" s="2" t="s">
        <v>11324</v>
      </c>
      <c r="L1057" t="str">
        <f t="shared" si="96"/>
        <v>Foot, left</v>
      </c>
      <c r="M1057" s="12" t="str">
        <f t="shared" si="97"/>
        <v>PI.IC.IV.110612.01</v>
      </c>
      <c r="N1057" s="12"/>
      <c r="O1057" s="12" t="str">
        <f t="shared" si="98"/>
        <v>PH.IC.IV.110612.01</v>
      </c>
      <c r="Q1057" s="12" t="str">
        <f t="shared" si="99"/>
        <v>CL.IC.IV.110612.01</v>
      </c>
    </row>
    <row r="1058" spans="1:17" ht="15">
      <c r="A1058" t="s">
        <v>5190</v>
      </c>
      <c r="B1058" s="25"/>
      <c r="C1058" s="22" t="s">
        <v>8048</v>
      </c>
      <c r="D1058" s="25"/>
      <c r="E1058" s="22" t="s">
        <v>6888</v>
      </c>
      <c r="F1058" t="s">
        <v>5234</v>
      </c>
      <c r="G1058" t="s">
        <v>2971</v>
      </c>
      <c r="H1058" s="22" t="s">
        <v>1300</v>
      </c>
      <c r="I1058" t="s">
        <v>930</v>
      </c>
      <c r="J1058" s="11" t="str">
        <f t="shared" si="95"/>
        <v>IC.IV.110613</v>
      </c>
      <c r="K1058" s="2" t="s">
        <v>11324</v>
      </c>
      <c r="L1058" t="str">
        <f t="shared" si="96"/>
        <v>Other: specify</v>
      </c>
      <c r="M1058" s="12" t="str">
        <f t="shared" si="97"/>
        <v>PI.IC.IV.110613.01</v>
      </c>
      <c r="N1058" s="12"/>
      <c r="O1058" s="12" t="str">
        <f t="shared" si="98"/>
        <v>PH.IC.IV.110613.01</v>
      </c>
      <c r="Q1058" s="12" t="str">
        <f t="shared" si="99"/>
        <v>CL.IC.IV.110613.01</v>
      </c>
    </row>
    <row r="1059" spans="1:17" ht="15">
      <c r="A1059" t="s">
        <v>5190</v>
      </c>
      <c r="B1059" s="25"/>
      <c r="C1059" s="22" t="s">
        <v>8048</v>
      </c>
      <c r="D1059" s="25" t="s">
        <v>3256</v>
      </c>
      <c r="E1059" s="22" t="s">
        <v>7284</v>
      </c>
      <c r="F1059" t="s">
        <v>5585</v>
      </c>
      <c r="G1059" t="s">
        <v>5413</v>
      </c>
      <c r="H1059" s="22" t="s">
        <v>1396</v>
      </c>
      <c r="I1059" t="s">
        <v>2687</v>
      </c>
      <c r="J1059" s="11" t="str">
        <f t="shared" si="95"/>
        <v>IC.IV.110701</v>
      </c>
      <c r="K1059" s="2" t="s">
        <v>11324</v>
      </c>
      <c r="L1059" t="str">
        <f t="shared" si="96"/>
        <v>No redness, pain, swelling</v>
      </c>
      <c r="M1059" s="12" t="str">
        <f t="shared" si="97"/>
        <v>PI.IC.IV.110701.01</v>
      </c>
      <c r="N1059" s="12"/>
      <c r="O1059" s="12" t="str">
        <f t="shared" si="98"/>
        <v>PH.IC.IV.110701.01</v>
      </c>
      <c r="Q1059" s="12" t="str">
        <f t="shared" si="99"/>
        <v>CL.IC.IV.110701.01</v>
      </c>
    </row>
    <row r="1060" spans="1:17" ht="15">
      <c r="A1060" t="s">
        <v>5190</v>
      </c>
      <c r="B1060" s="25"/>
      <c r="C1060" s="22" t="s">
        <v>8048</v>
      </c>
      <c r="D1060" s="25"/>
      <c r="E1060" s="22" t="s">
        <v>7284</v>
      </c>
      <c r="F1060" t="s">
        <v>5585</v>
      </c>
      <c r="G1060" t="s">
        <v>5414</v>
      </c>
      <c r="H1060" s="22" t="s">
        <v>1398</v>
      </c>
      <c r="I1060" t="s">
        <v>1833</v>
      </c>
      <c r="J1060" s="11" t="str">
        <f t="shared" si="95"/>
        <v>IC.IV.110702</v>
      </c>
      <c r="K1060" s="2" t="s">
        <v>11324</v>
      </c>
      <c r="L1060" t="str">
        <f t="shared" si="96"/>
        <v>Dressing clean dry intact</v>
      </c>
      <c r="M1060" s="12" t="str">
        <f t="shared" si="97"/>
        <v>PI.IC.IV.110702.01</v>
      </c>
      <c r="N1060" s="12"/>
      <c r="O1060" s="12" t="str">
        <f t="shared" si="98"/>
        <v>PH.IC.IV.110702.01</v>
      </c>
      <c r="Q1060" s="12" t="str">
        <f t="shared" si="99"/>
        <v>CL.IC.IV.110702.01</v>
      </c>
    </row>
    <row r="1061" spans="1:17" ht="15">
      <c r="A1061" t="s">
        <v>5190</v>
      </c>
      <c r="B1061" s="25"/>
      <c r="C1061" s="22" t="s">
        <v>8048</v>
      </c>
      <c r="D1061" s="25"/>
      <c r="E1061" s="22" t="s">
        <v>7284</v>
      </c>
      <c r="F1061" t="s">
        <v>5585</v>
      </c>
      <c r="G1061" t="s">
        <v>5657</v>
      </c>
      <c r="H1061" s="22" t="s">
        <v>1400</v>
      </c>
      <c r="I1061" t="s">
        <v>5658</v>
      </c>
      <c r="J1061" s="11" t="str">
        <f t="shared" si="95"/>
        <v>IC.IV.110703</v>
      </c>
      <c r="K1061" s="2" t="s">
        <v>11324</v>
      </c>
      <c r="L1061" t="str">
        <f t="shared" si="96"/>
        <v>Infiltration</v>
      </c>
      <c r="M1061" s="12" t="str">
        <f t="shared" si="97"/>
        <v>PI.IC.IV.110703.01</v>
      </c>
      <c r="N1061" s="12"/>
      <c r="O1061" s="12" t="str">
        <f t="shared" si="98"/>
        <v>PH.IC.IV.110703.01</v>
      </c>
      <c r="Q1061" s="12" t="str">
        <f t="shared" si="99"/>
        <v>CL.IC.IV.110703.01</v>
      </c>
    </row>
    <row r="1062" spans="1:17" ht="15">
      <c r="A1062" t="s">
        <v>5190</v>
      </c>
      <c r="B1062" s="25"/>
      <c r="C1062" s="22" t="s">
        <v>8048</v>
      </c>
      <c r="D1062" s="25" t="s">
        <v>3448</v>
      </c>
      <c r="E1062" s="22" t="s">
        <v>7284</v>
      </c>
      <c r="F1062" t="s">
        <v>5585</v>
      </c>
      <c r="G1062" t="s">
        <v>5092</v>
      </c>
      <c r="H1062" s="22" t="s">
        <v>1402</v>
      </c>
      <c r="I1062" t="s">
        <v>5093</v>
      </c>
      <c r="J1062" s="11" t="str">
        <f t="shared" si="95"/>
        <v>IC.IV.110704</v>
      </c>
      <c r="K1062" s="2" t="s">
        <v>11324</v>
      </c>
      <c r="L1062" t="str">
        <f t="shared" si="96"/>
        <v>Non tender</v>
      </c>
      <c r="M1062" s="12" t="str">
        <f t="shared" si="97"/>
        <v>PI.IC.IV.110704.01</v>
      </c>
      <c r="N1062" s="12"/>
      <c r="O1062" s="12" t="str">
        <f t="shared" si="98"/>
        <v>PH.IC.IV.110704.01</v>
      </c>
      <c r="Q1062" s="12" t="str">
        <f t="shared" si="99"/>
        <v>CL.IC.IV.110704.01</v>
      </c>
    </row>
    <row r="1063" spans="1:17" ht="15">
      <c r="A1063" t="s">
        <v>5190</v>
      </c>
      <c r="B1063" s="25"/>
      <c r="C1063" s="22" t="s">
        <v>8048</v>
      </c>
      <c r="D1063" s="25"/>
      <c r="E1063" s="22" t="s">
        <v>7284</v>
      </c>
      <c r="F1063" t="s">
        <v>5585</v>
      </c>
      <c r="G1063" t="s">
        <v>1531</v>
      </c>
      <c r="H1063" s="22" t="s">
        <v>1404</v>
      </c>
      <c r="I1063" t="s">
        <v>1531</v>
      </c>
      <c r="J1063" s="11" t="str">
        <f t="shared" si="95"/>
        <v>IC.IV.110705</v>
      </c>
      <c r="K1063" s="2" t="s">
        <v>11324</v>
      </c>
      <c r="L1063" t="str">
        <f t="shared" si="96"/>
        <v>Erythema</v>
      </c>
      <c r="M1063" s="12" t="str">
        <f t="shared" si="97"/>
        <v>PI.IC.IV.110705.01</v>
      </c>
      <c r="N1063" s="12"/>
      <c r="O1063" s="12" t="str">
        <f t="shared" si="98"/>
        <v>PH.IC.IV.110705.01</v>
      </c>
      <c r="Q1063" s="12" t="str">
        <f t="shared" si="99"/>
        <v>CL.IC.IV.110705.01</v>
      </c>
    </row>
    <row r="1064" spans="1:17" ht="15">
      <c r="A1064" t="s">
        <v>5190</v>
      </c>
      <c r="B1064" s="25"/>
      <c r="C1064" s="22" t="s">
        <v>8048</v>
      </c>
      <c r="D1064" s="25"/>
      <c r="E1064" s="22" t="s">
        <v>7284</v>
      </c>
      <c r="F1064" t="s">
        <v>5585</v>
      </c>
      <c r="G1064" t="s">
        <v>5094</v>
      </c>
      <c r="H1064" s="22" t="s">
        <v>1406</v>
      </c>
      <c r="I1064" t="s">
        <v>5094</v>
      </c>
      <c r="J1064" s="11" t="str">
        <f t="shared" si="95"/>
        <v>IC.IV.110706</v>
      </c>
      <c r="K1064" s="2" t="s">
        <v>11324</v>
      </c>
      <c r="L1064" t="str">
        <f t="shared" si="96"/>
        <v>Ecchymosis</v>
      </c>
      <c r="M1064" s="12" t="str">
        <f t="shared" si="97"/>
        <v>PI.IC.IV.110706.01</v>
      </c>
      <c r="N1064" s="12"/>
      <c r="O1064" s="12" t="str">
        <f t="shared" si="98"/>
        <v>PH.IC.IV.110706.01</v>
      </c>
      <c r="Q1064" s="12" t="str">
        <f t="shared" si="99"/>
        <v>CL.IC.IV.110706.01</v>
      </c>
    </row>
    <row r="1065" spans="1:17" ht="15">
      <c r="A1065" t="s">
        <v>5190</v>
      </c>
      <c r="B1065" s="25"/>
      <c r="C1065" s="22" t="s">
        <v>8048</v>
      </c>
      <c r="D1065" s="25"/>
      <c r="E1065" s="22" t="s">
        <v>7284</v>
      </c>
      <c r="F1065" t="s">
        <v>5585</v>
      </c>
      <c r="G1065" t="s">
        <v>1539</v>
      </c>
      <c r="H1065" s="22" t="s">
        <v>1419</v>
      </c>
      <c r="I1065" t="s">
        <v>2346</v>
      </c>
      <c r="J1065" s="11" t="str">
        <f t="shared" si="95"/>
        <v>IC.IV.110707</v>
      </c>
      <c r="K1065" s="2" t="s">
        <v>11324</v>
      </c>
      <c r="L1065" t="str">
        <f t="shared" si="96"/>
        <v>Tenderness</v>
      </c>
      <c r="M1065" s="12" t="str">
        <f t="shared" si="97"/>
        <v>PI.IC.IV.110707.01</v>
      </c>
      <c r="N1065" s="12"/>
      <c r="O1065" s="12" t="str">
        <f t="shared" si="98"/>
        <v>PH.IC.IV.110707.01</v>
      </c>
      <c r="Q1065" s="12" t="str">
        <f t="shared" si="99"/>
        <v>CL.IC.IV.110707.01</v>
      </c>
    </row>
    <row r="1066" spans="1:17" ht="15">
      <c r="A1066" t="s">
        <v>5190</v>
      </c>
      <c r="B1066" s="25"/>
      <c r="C1066" s="22" t="s">
        <v>8048</v>
      </c>
      <c r="D1066" s="25"/>
      <c r="E1066" s="22" t="s">
        <v>7284</v>
      </c>
      <c r="F1066" t="s">
        <v>5585</v>
      </c>
      <c r="G1066" t="s">
        <v>1541</v>
      </c>
      <c r="H1066" s="22" t="s">
        <v>1550</v>
      </c>
      <c r="I1066" t="s">
        <v>1541</v>
      </c>
      <c r="J1066" s="11" t="str">
        <f t="shared" si="95"/>
        <v>IC.IV.110708</v>
      </c>
      <c r="K1066" s="2" t="s">
        <v>11324</v>
      </c>
      <c r="L1066" t="str">
        <f t="shared" si="96"/>
        <v>Swelling</v>
      </c>
      <c r="M1066" s="12" t="str">
        <f t="shared" si="97"/>
        <v>PI.IC.IV.110708.01</v>
      </c>
      <c r="N1066" s="12"/>
      <c r="O1066" s="12" t="str">
        <f t="shared" si="98"/>
        <v>PH.IC.IV.110708.01</v>
      </c>
      <c r="Q1066" s="12" t="str">
        <f t="shared" si="99"/>
        <v>CL.IC.IV.110708.01</v>
      </c>
    </row>
    <row r="1067" spans="1:17" ht="15">
      <c r="A1067" t="s">
        <v>5190</v>
      </c>
      <c r="B1067" s="25"/>
      <c r="C1067" s="22" t="s">
        <v>8048</v>
      </c>
      <c r="D1067" s="25"/>
      <c r="E1067" s="22" t="s">
        <v>7284</v>
      </c>
      <c r="F1067" t="s">
        <v>5585</v>
      </c>
      <c r="G1067" t="s">
        <v>1533</v>
      </c>
      <c r="H1067" s="22" t="s">
        <v>1551</v>
      </c>
      <c r="I1067" t="s">
        <v>1533</v>
      </c>
      <c r="J1067" s="11" t="str">
        <f t="shared" si="95"/>
        <v>IC.IV.110709</v>
      </c>
      <c r="K1067" s="2" t="s">
        <v>11324</v>
      </c>
      <c r="L1067" t="str">
        <f t="shared" si="96"/>
        <v>Hematoma</v>
      </c>
      <c r="M1067" s="12" t="str">
        <f t="shared" si="97"/>
        <v>PI.IC.IV.110709.01</v>
      </c>
      <c r="N1067" s="12"/>
      <c r="O1067" s="12" t="str">
        <f t="shared" si="98"/>
        <v>PH.IC.IV.110709.01</v>
      </c>
      <c r="Q1067" s="12" t="str">
        <f t="shared" si="99"/>
        <v>CL.IC.IV.110709.01</v>
      </c>
    </row>
    <row r="1068" spans="1:17" ht="15">
      <c r="A1068" t="s">
        <v>5190</v>
      </c>
      <c r="B1068" s="25"/>
      <c r="C1068" s="22" t="s">
        <v>8048</v>
      </c>
      <c r="D1068" s="25"/>
      <c r="E1068" s="22" t="s">
        <v>7284</v>
      </c>
      <c r="F1068" t="s">
        <v>5585</v>
      </c>
      <c r="G1068" t="s">
        <v>5238</v>
      </c>
      <c r="H1068" s="22" t="s">
        <v>1571</v>
      </c>
      <c r="I1068" t="s">
        <v>1635</v>
      </c>
      <c r="J1068" s="11" t="str">
        <f t="shared" ref="J1068:J1132" si="100">CONCATENATE("IC.IV.",C1068,E1068,H1068)</f>
        <v>IC.IV.110710</v>
      </c>
      <c r="K1068" s="2" t="s">
        <v>11324</v>
      </c>
      <c r="L1068" t="str">
        <f t="shared" ref="L1068:L1132" si="101">G1068</f>
        <v>Serosanguineous discharge</v>
      </c>
      <c r="M1068" s="12" t="str">
        <f t="shared" ref="M1068:M1132" si="102">CONCATENATE("PI.",J1068,".",K1068)</f>
        <v>PI.IC.IV.110710.01</v>
      </c>
      <c r="N1068" s="12"/>
      <c r="O1068" s="12" t="str">
        <f t="shared" ref="O1068:O1132" si="103">CONCATENATE("PH.",J1068,".",K1068)</f>
        <v>PH.IC.IV.110710.01</v>
      </c>
      <c r="Q1068" s="12" t="str">
        <f t="shared" ref="Q1068:Q1132" si="104">CONCATENATE("CL.",J1068,".",K1068)</f>
        <v>CL.IC.IV.110710.01</v>
      </c>
    </row>
    <row r="1069" spans="1:17" ht="15">
      <c r="A1069" t="s">
        <v>5190</v>
      </c>
      <c r="B1069" s="25"/>
      <c r="C1069" s="22" t="s">
        <v>8048</v>
      </c>
      <c r="D1069" s="25" t="s">
        <v>3448</v>
      </c>
      <c r="E1069" s="22" t="s">
        <v>7284</v>
      </c>
      <c r="F1069" t="s">
        <v>5585</v>
      </c>
      <c r="G1069" t="s">
        <v>5239</v>
      </c>
      <c r="H1069" s="22" t="s">
        <v>1298</v>
      </c>
      <c r="I1069" t="s">
        <v>1637</v>
      </c>
      <c r="J1069" s="11" t="str">
        <f t="shared" si="100"/>
        <v>IC.IV.110711</v>
      </c>
      <c r="K1069" s="2" t="s">
        <v>11324</v>
      </c>
      <c r="L1069" t="str">
        <f t="shared" si="101"/>
        <v>Serous discharge</v>
      </c>
      <c r="M1069" s="12" t="str">
        <f t="shared" si="102"/>
        <v>PI.IC.IV.110711.01</v>
      </c>
      <c r="N1069" s="12"/>
      <c r="O1069" s="12" t="str">
        <f t="shared" si="103"/>
        <v>PH.IC.IV.110711.01</v>
      </c>
      <c r="Q1069" s="12" t="str">
        <f t="shared" si="104"/>
        <v>CL.IC.IV.110711.01</v>
      </c>
    </row>
    <row r="1070" spans="1:17" ht="15">
      <c r="A1070" t="s">
        <v>5190</v>
      </c>
      <c r="B1070" s="25"/>
      <c r="C1070" s="22" t="s">
        <v>8048</v>
      </c>
      <c r="D1070" s="25"/>
      <c r="E1070" s="22" t="s">
        <v>7284</v>
      </c>
      <c r="F1070" t="s">
        <v>5585</v>
      </c>
      <c r="G1070" t="s">
        <v>5240</v>
      </c>
      <c r="H1070" s="22" t="s">
        <v>1299</v>
      </c>
      <c r="I1070" t="s">
        <v>1643</v>
      </c>
      <c r="J1070" s="11" t="str">
        <f t="shared" si="100"/>
        <v>IC.IV.110712</v>
      </c>
      <c r="K1070" s="2" t="s">
        <v>11324</v>
      </c>
      <c r="L1070" t="str">
        <f t="shared" si="101"/>
        <v>Purulent discharge</v>
      </c>
      <c r="M1070" s="12" t="str">
        <f t="shared" si="102"/>
        <v>PI.IC.IV.110712.01</v>
      </c>
      <c r="N1070" s="12"/>
      <c r="O1070" s="12" t="str">
        <f t="shared" si="103"/>
        <v>PH.IC.IV.110712.01</v>
      </c>
      <c r="Q1070" s="12" t="str">
        <f t="shared" si="104"/>
        <v>CL.IC.IV.110712.01</v>
      </c>
    </row>
    <row r="1071" spans="1:17" ht="15">
      <c r="A1071" t="s">
        <v>5190</v>
      </c>
      <c r="B1071" s="25"/>
      <c r="C1071" s="22" t="s">
        <v>8048</v>
      </c>
      <c r="D1071" s="25"/>
      <c r="E1071" s="22" t="s">
        <v>7284</v>
      </c>
      <c r="F1071" t="s">
        <v>5585</v>
      </c>
      <c r="G1071" t="s">
        <v>5431</v>
      </c>
      <c r="H1071" s="22" t="s">
        <v>1300</v>
      </c>
      <c r="I1071" t="s">
        <v>5662</v>
      </c>
      <c r="J1071" s="11" t="str">
        <f t="shared" si="100"/>
        <v>IC.IV.110713</v>
      </c>
      <c r="K1071" s="2" t="s">
        <v>11324</v>
      </c>
      <c r="L1071" t="str">
        <f t="shared" si="101"/>
        <v>Infusate leaking from site</v>
      </c>
      <c r="M1071" s="12" t="str">
        <f t="shared" si="102"/>
        <v>PI.IC.IV.110713.01</v>
      </c>
      <c r="N1071" s="12"/>
      <c r="O1071" s="12" t="str">
        <f t="shared" si="103"/>
        <v>PH.IC.IV.110713.01</v>
      </c>
      <c r="Q1071" s="12" t="str">
        <f t="shared" si="104"/>
        <v>CL.IC.IV.110713.01</v>
      </c>
    </row>
    <row r="1072" spans="1:17" ht="15">
      <c r="A1072" t="s">
        <v>5190</v>
      </c>
      <c r="B1072" s="25"/>
      <c r="C1072" s="22" t="s">
        <v>8048</v>
      </c>
      <c r="D1072" s="25"/>
      <c r="E1072" s="22" t="s">
        <v>7284</v>
      </c>
      <c r="F1072" t="s">
        <v>5585</v>
      </c>
      <c r="G1072" t="s">
        <v>5095</v>
      </c>
      <c r="H1072" s="22" t="s">
        <v>1301</v>
      </c>
      <c r="I1072" t="s">
        <v>5095</v>
      </c>
      <c r="J1072" s="11" t="str">
        <f t="shared" si="100"/>
        <v>IC.IV.110714</v>
      </c>
      <c r="K1072" s="2" t="s">
        <v>11324</v>
      </c>
      <c r="L1072" t="str">
        <f t="shared" si="101"/>
        <v>Phlebitis</v>
      </c>
      <c r="M1072" s="12" t="str">
        <f t="shared" si="102"/>
        <v>PI.IC.IV.110714.01</v>
      </c>
      <c r="N1072" s="12"/>
      <c r="O1072" s="12" t="str">
        <f t="shared" si="103"/>
        <v>PH.IC.IV.110714.01</v>
      </c>
      <c r="Q1072" s="12" t="str">
        <f t="shared" si="104"/>
        <v>CL.IC.IV.110714.01</v>
      </c>
    </row>
    <row r="1073" spans="1:17" ht="15">
      <c r="A1073" t="s">
        <v>5190</v>
      </c>
      <c r="B1073" s="25"/>
      <c r="C1073" s="22" t="s">
        <v>8048</v>
      </c>
      <c r="D1073" s="25"/>
      <c r="E1073" s="22" t="s">
        <v>7284</v>
      </c>
      <c r="F1073" t="s">
        <v>5585</v>
      </c>
      <c r="G1073" t="s">
        <v>5259</v>
      </c>
      <c r="H1073" s="22" t="s">
        <v>1468</v>
      </c>
      <c r="I1073" t="s">
        <v>5260</v>
      </c>
      <c r="J1073" s="11" t="str">
        <f t="shared" si="100"/>
        <v>IC.IV.110715</v>
      </c>
      <c r="K1073" s="2" t="s">
        <v>11324</v>
      </c>
      <c r="L1073" t="str">
        <f t="shared" si="101"/>
        <v>Extravasation</v>
      </c>
      <c r="M1073" s="12" t="str">
        <f t="shared" si="102"/>
        <v>PI.IC.IV.110715.01</v>
      </c>
      <c r="N1073" s="12"/>
      <c r="O1073" s="12" t="str">
        <f t="shared" si="103"/>
        <v>PH.IC.IV.110715.01</v>
      </c>
      <c r="Q1073" s="12" t="str">
        <f t="shared" si="104"/>
        <v>CL.IC.IV.110715.01</v>
      </c>
    </row>
    <row r="1074" spans="1:17" ht="15">
      <c r="A1074" t="s">
        <v>5190</v>
      </c>
      <c r="B1074" s="25"/>
      <c r="C1074" s="22" t="s">
        <v>8048</v>
      </c>
      <c r="D1074" s="25" t="s">
        <v>3448</v>
      </c>
      <c r="E1074" s="22" t="s">
        <v>7284</v>
      </c>
      <c r="F1074" t="s">
        <v>5585</v>
      </c>
      <c r="G1074" t="s">
        <v>5432</v>
      </c>
      <c r="H1074" s="22" t="s">
        <v>1469</v>
      </c>
      <c r="I1074" t="s">
        <v>1224</v>
      </c>
      <c r="J1074" s="11" t="str">
        <f t="shared" si="100"/>
        <v>IC.IV.110716</v>
      </c>
      <c r="K1074" s="2" t="s">
        <v>11324</v>
      </c>
      <c r="L1074" t="str">
        <f t="shared" si="101"/>
        <v>Unable to assess r/t drsg</v>
      </c>
      <c r="M1074" s="12" t="str">
        <f t="shared" si="102"/>
        <v>PI.IC.IV.110716.01</v>
      </c>
      <c r="N1074" s="12"/>
      <c r="O1074" s="12" t="str">
        <f t="shared" si="103"/>
        <v>PH.IC.IV.110716.01</v>
      </c>
      <c r="Q1074" s="12" t="str">
        <f t="shared" si="104"/>
        <v>CL.IC.IV.110716.01</v>
      </c>
    </row>
    <row r="1075" spans="1:17" ht="15">
      <c r="A1075" t="s">
        <v>5190</v>
      </c>
      <c r="B1075" s="25"/>
      <c r="C1075" s="22" t="s">
        <v>8048</v>
      </c>
      <c r="D1075" s="25" t="s">
        <v>5433</v>
      </c>
      <c r="E1075" s="22" t="s">
        <v>10093</v>
      </c>
      <c r="F1075" t="s">
        <v>5434</v>
      </c>
      <c r="G1075" t="s">
        <v>5243</v>
      </c>
      <c r="H1075" s="22" t="s">
        <v>1396</v>
      </c>
      <c r="I1075" t="s">
        <v>1001</v>
      </c>
      <c r="J1075" s="11" t="str">
        <f t="shared" si="100"/>
        <v>IC.IV.110801</v>
      </c>
      <c r="K1075" s="2" t="s">
        <v>11324</v>
      </c>
      <c r="L1075" t="str">
        <f t="shared" si="101"/>
        <v>None needed</v>
      </c>
      <c r="M1075" s="12" t="str">
        <f t="shared" si="102"/>
        <v>PI.IC.IV.110801.01</v>
      </c>
      <c r="N1075" s="12"/>
      <c r="O1075" s="12" t="str">
        <f t="shared" si="103"/>
        <v>PH.IC.IV.110801.01</v>
      </c>
      <c r="Q1075" s="12" t="str">
        <f t="shared" si="104"/>
        <v>CL.IC.IV.110801.01</v>
      </c>
    </row>
    <row r="1076" spans="1:17" ht="15">
      <c r="A1076" t="s">
        <v>5190</v>
      </c>
      <c r="B1076" s="25"/>
      <c r="C1076" s="22" t="s">
        <v>8048</v>
      </c>
      <c r="D1076" s="25" t="s">
        <v>3448</v>
      </c>
      <c r="E1076" s="22" t="s">
        <v>10093</v>
      </c>
      <c r="F1076" t="s">
        <v>5434</v>
      </c>
      <c r="G1076" t="s">
        <v>5244</v>
      </c>
      <c r="H1076" s="22" t="s">
        <v>1398</v>
      </c>
      <c r="I1076" t="s">
        <v>1699</v>
      </c>
      <c r="J1076" s="11" t="str">
        <f t="shared" si="100"/>
        <v>IC.IV.110802</v>
      </c>
      <c r="K1076" s="2" t="s">
        <v>11324</v>
      </c>
      <c r="L1076" t="str">
        <f t="shared" si="101"/>
        <v>Changed site</v>
      </c>
      <c r="M1076" s="12" t="str">
        <f t="shared" si="102"/>
        <v>PI.IC.IV.110802.01</v>
      </c>
      <c r="N1076" s="12"/>
      <c r="O1076" s="12" t="str">
        <f t="shared" si="103"/>
        <v>PH.IC.IV.110802.01</v>
      </c>
      <c r="Q1076" s="12" t="str">
        <f t="shared" si="104"/>
        <v>CL.IC.IV.110802.01</v>
      </c>
    </row>
    <row r="1077" spans="1:17" ht="15">
      <c r="A1077" t="s">
        <v>5190</v>
      </c>
      <c r="B1077" s="25"/>
      <c r="C1077" s="22" t="s">
        <v>8048</v>
      </c>
      <c r="D1077" s="25"/>
      <c r="E1077" s="22" t="s">
        <v>10093</v>
      </c>
      <c r="F1077" t="s">
        <v>5434</v>
      </c>
      <c r="G1077" t="s">
        <v>5102</v>
      </c>
      <c r="H1077" s="22" t="s">
        <v>1400</v>
      </c>
      <c r="I1077" t="s">
        <v>5103</v>
      </c>
      <c r="J1077" s="11" t="str">
        <f t="shared" si="100"/>
        <v>IC.IV.110803</v>
      </c>
      <c r="K1077" s="2" t="s">
        <v>11324</v>
      </c>
      <c r="L1077" t="str">
        <f t="shared" si="101"/>
        <v>Elevated extremity</v>
      </c>
      <c r="M1077" s="12" t="str">
        <f t="shared" si="102"/>
        <v>PI.IC.IV.110803.01</v>
      </c>
      <c r="N1077" s="12"/>
      <c r="O1077" s="12" t="str">
        <f t="shared" si="103"/>
        <v>PH.IC.IV.110803.01</v>
      </c>
      <c r="Q1077" s="12" t="str">
        <f t="shared" si="104"/>
        <v>CL.IC.IV.110803.01</v>
      </c>
    </row>
    <row r="1078" spans="1:17" ht="15">
      <c r="A1078" t="s">
        <v>5190</v>
      </c>
      <c r="B1078" s="25"/>
      <c r="C1078" s="22" t="s">
        <v>8048</v>
      </c>
      <c r="D1078" s="25"/>
      <c r="E1078" s="22" t="s">
        <v>10093</v>
      </c>
      <c r="F1078" t="s">
        <v>5434</v>
      </c>
      <c r="G1078" t="s">
        <v>5104</v>
      </c>
      <c r="H1078" s="22" t="s">
        <v>1402</v>
      </c>
      <c r="I1078" t="s">
        <v>4929</v>
      </c>
      <c r="J1078" s="11" t="str">
        <f t="shared" si="100"/>
        <v>IC.IV.110804</v>
      </c>
      <c r="K1078" s="2" t="s">
        <v>11324</v>
      </c>
      <c r="L1078" t="str">
        <f t="shared" si="101"/>
        <v>Warm compress</v>
      </c>
      <c r="M1078" s="12" t="str">
        <f t="shared" si="102"/>
        <v>PI.IC.IV.110804.01</v>
      </c>
      <c r="N1078" s="12"/>
      <c r="O1078" s="12" t="str">
        <f t="shared" si="103"/>
        <v>PH.IC.IV.110804.01</v>
      </c>
      <c r="Q1078" s="12" t="str">
        <f t="shared" si="104"/>
        <v>CL.IC.IV.110804.01</v>
      </c>
    </row>
    <row r="1079" spans="1:17" ht="15">
      <c r="A1079" t="s">
        <v>5190</v>
      </c>
      <c r="B1079" s="25"/>
      <c r="C1079" s="22" t="s">
        <v>8048</v>
      </c>
      <c r="D1079" s="25"/>
      <c r="E1079" s="22" t="s">
        <v>10093</v>
      </c>
      <c r="F1079" t="s">
        <v>5434</v>
      </c>
      <c r="G1079" t="s">
        <v>5665</v>
      </c>
      <c r="H1079" s="22" t="s">
        <v>1404</v>
      </c>
      <c r="I1079" t="s">
        <v>1827</v>
      </c>
      <c r="J1079" s="11" t="str">
        <f t="shared" si="100"/>
        <v>IC.IV.110805</v>
      </c>
      <c r="K1079" s="2" t="s">
        <v>11324</v>
      </c>
      <c r="L1079" t="str">
        <f t="shared" si="101"/>
        <v>Pressure dressing</v>
      </c>
      <c r="M1079" s="12" t="str">
        <f t="shared" si="102"/>
        <v>PI.IC.IV.110805.01</v>
      </c>
      <c r="N1079" s="12"/>
      <c r="O1079" s="12" t="str">
        <f t="shared" si="103"/>
        <v>PH.IC.IV.110805.01</v>
      </c>
      <c r="Q1079" s="12" t="str">
        <f t="shared" si="104"/>
        <v>CL.IC.IV.110805.01</v>
      </c>
    </row>
    <row r="1080" spans="1:17" ht="15">
      <c r="A1080" t="s">
        <v>5190</v>
      </c>
      <c r="B1080" s="25"/>
      <c r="C1080" s="22" t="s">
        <v>8048</v>
      </c>
      <c r="D1080" s="25"/>
      <c r="E1080" s="22" t="s">
        <v>10093</v>
      </c>
      <c r="F1080" t="s">
        <v>5434</v>
      </c>
      <c r="G1080" t="s">
        <v>2971</v>
      </c>
      <c r="H1080" s="22" t="s">
        <v>1406</v>
      </c>
      <c r="I1080" t="s">
        <v>930</v>
      </c>
      <c r="J1080" s="11" t="str">
        <f t="shared" si="100"/>
        <v>IC.IV.110806</v>
      </c>
      <c r="K1080" s="2" t="s">
        <v>11324</v>
      </c>
      <c r="L1080" t="str">
        <f t="shared" si="101"/>
        <v>Other: specify</v>
      </c>
      <c r="M1080" s="12" t="str">
        <f t="shared" si="102"/>
        <v>PI.IC.IV.110806.01</v>
      </c>
      <c r="N1080" s="12"/>
      <c r="O1080" s="12" t="str">
        <f t="shared" si="103"/>
        <v>PH.IC.IV.110806.01</v>
      </c>
      <c r="Q1080" s="12" t="str">
        <f t="shared" si="104"/>
        <v>CL.IC.IV.110806.01</v>
      </c>
    </row>
    <row r="1081" spans="1:17" ht="15">
      <c r="A1081" t="s">
        <v>5190</v>
      </c>
      <c r="B1081" s="25"/>
      <c r="C1081" s="22" t="s">
        <v>8048</v>
      </c>
      <c r="D1081" s="25" t="s">
        <v>5435</v>
      </c>
      <c r="E1081" s="22" t="s">
        <v>10095</v>
      </c>
      <c r="F1081" t="s">
        <v>5436</v>
      </c>
      <c r="G1081" t="s">
        <v>5667</v>
      </c>
      <c r="H1081" s="22" t="s">
        <v>1396</v>
      </c>
      <c r="I1081" t="s">
        <v>5668</v>
      </c>
      <c r="J1081" s="11" t="str">
        <f t="shared" si="100"/>
        <v>IC.IV.110901</v>
      </c>
      <c r="K1081" s="2" t="s">
        <v>11324</v>
      </c>
      <c r="L1081" t="str">
        <f t="shared" si="101"/>
        <v>20 gauge</v>
      </c>
      <c r="M1081" s="12" t="str">
        <f t="shared" si="102"/>
        <v>PI.IC.IV.110901.01</v>
      </c>
      <c r="N1081" s="12"/>
      <c r="O1081" s="12" t="str">
        <f t="shared" si="103"/>
        <v>PH.IC.IV.110901.01</v>
      </c>
      <c r="Q1081" s="12" t="str">
        <f t="shared" si="104"/>
        <v>CL.IC.IV.110901.01</v>
      </c>
    </row>
    <row r="1082" spans="1:17" ht="15">
      <c r="A1082" t="s">
        <v>5190</v>
      </c>
      <c r="B1082" s="25"/>
      <c r="C1082" s="22" t="s">
        <v>8048</v>
      </c>
      <c r="D1082" s="25"/>
      <c r="E1082" s="22" t="s">
        <v>10095</v>
      </c>
      <c r="F1082" t="s">
        <v>5436</v>
      </c>
      <c r="G1082" t="s">
        <v>5669</v>
      </c>
      <c r="H1082" s="22" t="s">
        <v>1398</v>
      </c>
      <c r="I1082" t="s">
        <v>5670</v>
      </c>
      <c r="J1082" s="11" t="str">
        <f t="shared" si="100"/>
        <v>IC.IV.110902</v>
      </c>
      <c r="K1082" s="2" t="s">
        <v>11324</v>
      </c>
      <c r="L1082" t="str">
        <f t="shared" si="101"/>
        <v>18 gauge</v>
      </c>
      <c r="M1082" s="12" t="str">
        <f t="shared" si="102"/>
        <v>PI.IC.IV.110902.01</v>
      </c>
      <c r="N1082" s="12"/>
      <c r="O1082" s="12" t="str">
        <f t="shared" si="103"/>
        <v>PH.IC.IV.110902.01</v>
      </c>
      <c r="Q1082" s="12" t="str">
        <f t="shared" si="104"/>
        <v>CL.IC.IV.110902.01</v>
      </c>
    </row>
    <row r="1083" spans="1:17" ht="15">
      <c r="A1083" t="s">
        <v>5190</v>
      </c>
      <c r="B1083" s="25"/>
      <c r="C1083" s="22" t="s">
        <v>8048</v>
      </c>
      <c r="D1083" s="25"/>
      <c r="E1083" s="22" t="s">
        <v>10095</v>
      </c>
      <c r="F1083" t="s">
        <v>5436</v>
      </c>
      <c r="G1083" t="s">
        <v>5671</v>
      </c>
      <c r="H1083" s="22" t="s">
        <v>1400</v>
      </c>
      <c r="I1083" t="s">
        <v>5672</v>
      </c>
      <c r="J1083" s="11" t="str">
        <f t="shared" si="100"/>
        <v>IC.IV.110903</v>
      </c>
      <c r="K1083" s="2" t="s">
        <v>11324</v>
      </c>
      <c r="L1083" t="str">
        <f t="shared" si="101"/>
        <v>22 gauge</v>
      </c>
      <c r="M1083" s="12" t="str">
        <f t="shared" si="102"/>
        <v>PI.IC.IV.110903.01</v>
      </c>
      <c r="N1083" s="12"/>
      <c r="O1083" s="12" t="str">
        <f t="shared" si="103"/>
        <v>PH.IC.IV.110903.01</v>
      </c>
      <c r="Q1083" s="12" t="str">
        <f t="shared" si="104"/>
        <v>CL.IC.IV.110903.01</v>
      </c>
    </row>
    <row r="1084" spans="1:17" ht="15">
      <c r="A1084" t="s">
        <v>5190</v>
      </c>
      <c r="B1084" s="25"/>
      <c r="C1084" s="22" t="s">
        <v>8048</v>
      </c>
      <c r="D1084" s="25" t="s">
        <v>3448</v>
      </c>
      <c r="E1084" s="22" t="s">
        <v>10095</v>
      </c>
      <c r="F1084" t="s">
        <v>5436</v>
      </c>
      <c r="G1084" t="s">
        <v>5502</v>
      </c>
      <c r="H1084" s="22" t="s">
        <v>1402</v>
      </c>
      <c r="I1084" t="s">
        <v>5503</v>
      </c>
      <c r="J1084" s="11" t="str">
        <f t="shared" si="100"/>
        <v>IC.IV.110904</v>
      </c>
      <c r="K1084" s="2" t="s">
        <v>11324</v>
      </c>
      <c r="L1084" t="str">
        <f t="shared" si="101"/>
        <v>16 gauge</v>
      </c>
      <c r="M1084" s="12" t="str">
        <f t="shared" si="102"/>
        <v>PI.IC.IV.110904.01</v>
      </c>
      <c r="N1084" s="12"/>
      <c r="O1084" s="12" t="str">
        <f t="shared" si="103"/>
        <v>PH.IC.IV.110904.01</v>
      </c>
      <c r="Q1084" s="12" t="str">
        <f t="shared" si="104"/>
        <v>CL.IC.IV.110904.01</v>
      </c>
    </row>
    <row r="1085" spans="1:17" ht="15">
      <c r="A1085" t="s">
        <v>5190</v>
      </c>
      <c r="B1085" s="25"/>
      <c r="C1085" s="22" t="s">
        <v>8048</v>
      </c>
      <c r="D1085" s="25" t="s">
        <v>3448</v>
      </c>
      <c r="E1085" s="22" t="s">
        <v>10095</v>
      </c>
      <c r="F1085" t="s">
        <v>5436</v>
      </c>
      <c r="G1085" t="s">
        <v>5344</v>
      </c>
      <c r="H1085" s="22" t="s">
        <v>1404</v>
      </c>
      <c r="I1085" t="s">
        <v>5345</v>
      </c>
      <c r="J1085" s="11" t="str">
        <f t="shared" si="100"/>
        <v>IC.IV.110905</v>
      </c>
      <c r="K1085" s="2" t="s">
        <v>1192</v>
      </c>
      <c r="L1085" t="str">
        <f t="shared" si="101"/>
        <v>14 gauge</v>
      </c>
      <c r="M1085" s="12" t="str">
        <f t="shared" si="102"/>
        <v>PI.IC.IV.110905.01</v>
      </c>
      <c r="N1085" s="12"/>
      <c r="O1085" s="12" t="str">
        <f t="shared" si="103"/>
        <v>PH.IC.IV.110905.01</v>
      </c>
      <c r="Q1085" s="12" t="str">
        <f t="shared" si="104"/>
        <v>CL.IC.IV.110905.01</v>
      </c>
    </row>
    <row r="1086" spans="1:17" ht="15">
      <c r="A1086" t="s">
        <v>5190</v>
      </c>
      <c r="B1086" s="25"/>
      <c r="C1086" s="22" t="s">
        <v>8048</v>
      </c>
      <c r="D1086" s="25" t="s">
        <v>3448</v>
      </c>
      <c r="E1086" s="22" t="s">
        <v>10095</v>
      </c>
      <c r="F1086" t="s">
        <v>5436</v>
      </c>
      <c r="G1086" t="s">
        <v>2971</v>
      </c>
      <c r="H1086" s="22" t="s">
        <v>1406</v>
      </c>
      <c r="I1086" t="s">
        <v>930</v>
      </c>
      <c r="J1086" s="11" t="str">
        <f t="shared" si="100"/>
        <v>IC.IV.110906</v>
      </c>
      <c r="K1086" s="2" t="s">
        <v>11324</v>
      </c>
      <c r="L1086" t="str">
        <f t="shared" si="101"/>
        <v>Other: specify</v>
      </c>
      <c r="M1086" s="12" t="str">
        <f t="shared" si="102"/>
        <v>PI.IC.IV.110906.01</v>
      </c>
      <c r="N1086" s="12"/>
      <c r="O1086" s="12" t="str">
        <f t="shared" si="103"/>
        <v>PH.IC.IV.110906.01</v>
      </c>
      <c r="Q1086" s="12" t="str">
        <f t="shared" si="104"/>
        <v>CL.IC.IV.110906.01</v>
      </c>
    </row>
    <row r="1087" spans="1:17" ht="15">
      <c r="A1087" t="s">
        <v>5190</v>
      </c>
      <c r="B1087" s="25"/>
      <c r="C1087" s="22" t="s">
        <v>8048</v>
      </c>
      <c r="D1087" s="25" t="s">
        <v>208</v>
      </c>
      <c r="E1087" s="22" t="s">
        <v>10905</v>
      </c>
      <c r="F1087" t="s">
        <v>5437</v>
      </c>
      <c r="G1087" t="s">
        <v>5107</v>
      </c>
      <c r="H1087" s="22" t="s">
        <v>1396</v>
      </c>
      <c r="I1087" t="s">
        <v>1772</v>
      </c>
      <c r="J1087" s="11" t="str">
        <f t="shared" si="100"/>
        <v>IC.IV.111001</v>
      </c>
      <c r="K1087" s="2" t="s">
        <v>11324</v>
      </c>
      <c r="L1087" t="str">
        <f t="shared" si="101"/>
        <v>Securement device</v>
      </c>
      <c r="M1087" s="12" t="str">
        <f t="shared" si="102"/>
        <v>PI.IC.IV.111001.01</v>
      </c>
      <c r="N1087" s="12"/>
      <c r="O1087" s="12" t="str">
        <f t="shared" si="103"/>
        <v>PH.IC.IV.111001.01</v>
      </c>
      <c r="Q1087" s="12" t="str">
        <f t="shared" si="104"/>
        <v>CL.IC.IV.111001.01</v>
      </c>
    </row>
    <row r="1088" spans="1:17" ht="15">
      <c r="A1088" t="s">
        <v>5190</v>
      </c>
      <c r="B1088" s="25"/>
      <c r="C1088" s="22" t="s">
        <v>8048</v>
      </c>
      <c r="D1088" s="25"/>
      <c r="E1088" s="22" t="s">
        <v>10905</v>
      </c>
      <c r="F1088" t="s">
        <v>5437</v>
      </c>
      <c r="G1088" t="s">
        <v>1776</v>
      </c>
      <c r="H1088" s="22" t="s">
        <v>1398</v>
      </c>
      <c r="I1088" t="s">
        <v>3200</v>
      </c>
      <c r="J1088" s="11" t="str">
        <f t="shared" si="100"/>
        <v>IC.IV.111002</v>
      </c>
      <c r="K1088" s="2" t="s">
        <v>11324</v>
      </c>
      <c r="L1088" t="str">
        <f t="shared" si="101"/>
        <v>Taped</v>
      </c>
      <c r="M1088" s="12" t="str">
        <f t="shared" si="102"/>
        <v>PI.IC.IV.111002.01</v>
      </c>
      <c r="N1088" s="12"/>
      <c r="O1088" s="12" t="str">
        <f t="shared" si="103"/>
        <v>PH.IC.IV.111002.01</v>
      </c>
      <c r="Q1088" s="12" t="str">
        <f t="shared" si="104"/>
        <v>CL.IC.IV.111002.01</v>
      </c>
    </row>
    <row r="1089" spans="1:25" ht="15">
      <c r="A1089" t="s">
        <v>5190</v>
      </c>
      <c r="B1089" s="25"/>
      <c r="C1089" s="22" t="s">
        <v>8048</v>
      </c>
      <c r="D1089" s="25"/>
      <c r="E1089" s="22" t="s">
        <v>10905</v>
      </c>
      <c r="F1089" t="s">
        <v>5437</v>
      </c>
      <c r="G1089" t="s">
        <v>2971</v>
      </c>
      <c r="H1089" s="22" t="s">
        <v>1400</v>
      </c>
      <c r="I1089" t="s">
        <v>930</v>
      </c>
      <c r="J1089" s="11" t="str">
        <f t="shared" si="100"/>
        <v>IC.IV.111003</v>
      </c>
      <c r="K1089" s="2" t="s">
        <v>11324</v>
      </c>
      <c r="L1089" t="str">
        <f t="shared" si="101"/>
        <v>Other: specify</v>
      </c>
      <c r="M1089" s="12" t="str">
        <f t="shared" si="102"/>
        <v>PI.IC.IV.111003.01</v>
      </c>
      <c r="N1089" s="12"/>
      <c r="O1089" s="12" t="str">
        <f t="shared" si="103"/>
        <v>PH.IC.IV.111003.01</v>
      </c>
      <c r="Q1089" s="12" t="str">
        <f t="shared" si="104"/>
        <v>CL.IC.IV.111003.01</v>
      </c>
    </row>
    <row r="1090" spans="1:25" ht="15">
      <c r="A1090" t="s">
        <v>5190</v>
      </c>
      <c r="B1090" s="25"/>
      <c r="C1090" s="22" t="s">
        <v>8048</v>
      </c>
      <c r="D1090" s="25" t="s">
        <v>3259</v>
      </c>
      <c r="E1090" s="22" t="s">
        <v>8048</v>
      </c>
      <c r="F1090" t="s">
        <v>5438</v>
      </c>
      <c r="G1090" t="s">
        <v>5439</v>
      </c>
      <c r="H1090" s="22" t="s">
        <v>1396</v>
      </c>
      <c r="I1090" t="s">
        <v>5551</v>
      </c>
      <c r="J1090" s="11" t="str">
        <f t="shared" si="100"/>
        <v>IC.IV.111101</v>
      </c>
      <c r="K1090" s="2" t="s">
        <v>11324</v>
      </c>
      <c r="L1090" t="str">
        <f t="shared" si="101"/>
        <v>Patent/Infusing</v>
      </c>
      <c r="M1090" s="12" t="str">
        <f t="shared" si="102"/>
        <v>PI.IC.IV.111101.01</v>
      </c>
      <c r="N1090" s="12"/>
      <c r="O1090" s="12" t="str">
        <f t="shared" si="103"/>
        <v>PH.IC.IV.111101.01</v>
      </c>
      <c r="Q1090" s="12" t="str">
        <f t="shared" si="104"/>
        <v>CL.IC.IV.111101.01</v>
      </c>
    </row>
    <row r="1091" spans="1:25" ht="15">
      <c r="A1091" t="s">
        <v>5190</v>
      </c>
      <c r="B1091" s="25"/>
      <c r="C1091" s="22" t="s">
        <v>8048</v>
      </c>
      <c r="D1091" s="25" t="s">
        <v>3448</v>
      </c>
      <c r="E1091" s="22" t="s">
        <v>8048</v>
      </c>
      <c r="F1091" t="s">
        <v>5438</v>
      </c>
      <c r="G1091" t="s">
        <v>5318</v>
      </c>
      <c r="H1091" s="22" t="s">
        <v>1398</v>
      </c>
      <c r="I1091" t="s">
        <v>3634</v>
      </c>
      <c r="J1091" s="11" t="str">
        <f t="shared" si="100"/>
        <v>IC.IV.111102</v>
      </c>
      <c r="K1091" s="2" t="s">
        <v>11324</v>
      </c>
      <c r="L1091" t="str">
        <f t="shared" si="101"/>
        <v>Saline lock/capped</v>
      </c>
      <c r="M1091" s="12" t="str">
        <f t="shared" si="102"/>
        <v>PI.IC.IV.111102.01</v>
      </c>
      <c r="N1091" s="12"/>
      <c r="O1091" s="12" t="str">
        <f t="shared" si="103"/>
        <v>PH.IC.IV.111102.01</v>
      </c>
      <c r="Q1091" s="12" t="str">
        <f t="shared" si="104"/>
        <v>CL.IC.IV.111102.01</v>
      </c>
    </row>
    <row r="1092" spans="1:25" ht="15">
      <c r="A1092" t="s">
        <v>5190</v>
      </c>
      <c r="B1092" s="25"/>
      <c r="C1092" s="22" t="s">
        <v>8048</v>
      </c>
      <c r="D1092" s="25"/>
      <c r="E1092" s="22" t="s">
        <v>8048</v>
      </c>
      <c r="F1092" t="s">
        <v>5438</v>
      </c>
      <c r="G1092" t="s">
        <v>5299</v>
      </c>
      <c r="H1092" s="22" t="s">
        <v>1400</v>
      </c>
      <c r="I1092" t="s">
        <v>5497</v>
      </c>
      <c r="J1092" s="11" t="str">
        <f t="shared" si="100"/>
        <v>IC.IV.111103</v>
      </c>
      <c r="K1092" s="2" t="s">
        <v>11324</v>
      </c>
      <c r="L1092" t="str">
        <f t="shared" si="101"/>
        <v xml:space="preserve">No blood return, flush easy </v>
      </c>
      <c r="M1092" s="12" t="str">
        <f t="shared" si="102"/>
        <v>PI.IC.IV.111103.01</v>
      </c>
      <c r="N1092" s="12"/>
      <c r="O1092" s="12" t="str">
        <f t="shared" si="103"/>
        <v>PH.IC.IV.111103.01</v>
      </c>
      <c r="Q1092" s="12" t="str">
        <f t="shared" si="104"/>
        <v>CL.IC.IV.111103.01</v>
      </c>
    </row>
    <row r="1093" spans="1:25" ht="15">
      <c r="A1093" t="s">
        <v>5190</v>
      </c>
      <c r="B1093" s="25"/>
      <c r="C1093" s="22" t="s">
        <v>8048</v>
      </c>
      <c r="D1093" s="25"/>
      <c r="E1093" s="22" t="s">
        <v>8048</v>
      </c>
      <c r="F1093" t="s">
        <v>5438</v>
      </c>
      <c r="G1093" t="s">
        <v>5252</v>
      </c>
      <c r="H1093" s="22" t="s">
        <v>1402</v>
      </c>
      <c r="I1093" t="s">
        <v>5253</v>
      </c>
      <c r="J1093" s="11" t="str">
        <f t="shared" si="100"/>
        <v>IC.IV.111104</v>
      </c>
      <c r="K1093" s="2" t="s">
        <v>11324</v>
      </c>
      <c r="L1093" t="str">
        <f t="shared" si="101"/>
        <v>Positional</v>
      </c>
      <c r="M1093" s="12" t="str">
        <f t="shared" si="102"/>
        <v>PI.IC.IV.111104.01</v>
      </c>
      <c r="N1093" s="12"/>
      <c r="O1093" s="12" t="str">
        <f t="shared" si="103"/>
        <v>PH.IC.IV.111104.01</v>
      </c>
      <c r="Q1093" s="12" t="str">
        <f t="shared" si="104"/>
        <v>CL.IC.IV.111104.01</v>
      </c>
    </row>
    <row r="1094" spans="1:25" ht="15">
      <c r="A1094" t="s">
        <v>5190</v>
      </c>
      <c r="B1094" s="25"/>
      <c r="C1094" s="22" t="s">
        <v>8048</v>
      </c>
      <c r="D1094" s="25"/>
      <c r="E1094" s="22" t="s">
        <v>8048</v>
      </c>
      <c r="F1094" t="s">
        <v>5438</v>
      </c>
      <c r="G1094" t="s">
        <v>3795</v>
      </c>
      <c r="H1094" s="22" t="s">
        <v>1404</v>
      </c>
      <c r="I1094" t="s">
        <v>5254</v>
      </c>
      <c r="J1094" s="11" t="str">
        <f t="shared" si="100"/>
        <v>IC.IV.111105</v>
      </c>
      <c r="K1094" s="2" t="s">
        <v>11324</v>
      </c>
      <c r="L1094" t="str">
        <f t="shared" si="101"/>
        <v>Occluded</v>
      </c>
      <c r="M1094" s="12" t="str">
        <f t="shared" si="102"/>
        <v>PI.IC.IV.111105.01</v>
      </c>
      <c r="N1094" s="12"/>
      <c r="O1094" s="12" t="str">
        <f t="shared" si="103"/>
        <v>PH.IC.IV.111105.01</v>
      </c>
      <c r="Q1094" s="12" t="str">
        <f t="shared" si="104"/>
        <v>CL.IC.IV.111105.01</v>
      </c>
    </row>
    <row r="1095" spans="1:25" ht="15">
      <c r="A1095" t="s">
        <v>5190</v>
      </c>
      <c r="B1095" s="25"/>
      <c r="C1095" s="22" t="s">
        <v>8048</v>
      </c>
      <c r="D1095" s="25"/>
      <c r="E1095" s="22" t="s">
        <v>8048</v>
      </c>
      <c r="F1095" t="s">
        <v>5438</v>
      </c>
      <c r="G1095" t="s">
        <v>5338</v>
      </c>
      <c r="H1095" s="22" t="s">
        <v>1406</v>
      </c>
      <c r="I1095" t="s">
        <v>5145</v>
      </c>
      <c r="J1095" s="11" t="str">
        <f t="shared" si="100"/>
        <v>IC.IV.111106</v>
      </c>
      <c r="K1095" s="2" t="s">
        <v>1192</v>
      </c>
      <c r="L1095" t="str">
        <f t="shared" si="101"/>
        <v>Sluggish blood return</v>
      </c>
      <c r="M1095" s="12" t="str">
        <f t="shared" si="102"/>
        <v>PI.IC.IV.111106.01</v>
      </c>
      <c r="N1095" s="12"/>
      <c r="O1095" s="12" t="str">
        <f t="shared" si="103"/>
        <v>PH.IC.IV.111106.01</v>
      </c>
      <c r="Q1095" s="12" t="str">
        <f t="shared" si="104"/>
        <v>CL.IC.IV.111106.01</v>
      </c>
    </row>
    <row r="1096" spans="1:25" ht="15">
      <c r="A1096" t="s">
        <v>5190</v>
      </c>
      <c r="B1096" s="25"/>
      <c r="C1096" s="22" t="s">
        <v>8048</v>
      </c>
      <c r="D1096" s="25" t="s">
        <v>3448</v>
      </c>
      <c r="E1096" s="22" t="s">
        <v>8048</v>
      </c>
      <c r="F1096" t="s">
        <v>5438</v>
      </c>
      <c r="G1096" t="s">
        <v>3102</v>
      </c>
      <c r="H1096" s="22" t="s">
        <v>1419</v>
      </c>
      <c r="I1096" t="s">
        <v>1583</v>
      </c>
      <c r="J1096" s="11" t="str">
        <f t="shared" si="100"/>
        <v>IC.IV.111107</v>
      </c>
      <c r="K1096" s="2" t="s">
        <v>1192</v>
      </c>
      <c r="L1096" t="str">
        <f t="shared" si="101"/>
        <v>Discontinued</v>
      </c>
      <c r="M1096" s="12" t="str">
        <f t="shared" si="102"/>
        <v>PI.IC.IV.111107.01</v>
      </c>
      <c r="N1096" s="12"/>
      <c r="O1096" s="12" t="str">
        <f t="shared" si="103"/>
        <v>PH.IC.IV.111107.01</v>
      </c>
      <c r="Q1096" s="12" t="str">
        <f t="shared" si="104"/>
        <v>CL.IC.IV.111107.01</v>
      </c>
    </row>
    <row r="1097" spans="1:25" ht="15">
      <c r="A1097" t="s">
        <v>5190</v>
      </c>
      <c r="B1097" s="25"/>
      <c r="C1097" s="22" t="s">
        <v>8048</v>
      </c>
      <c r="D1097" s="25" t="s">
        <v>3448</v>
      </c>
      <c r="E1097" s="22" t="s">
        <v>8048</v>
      </c>
      <c r="F1097" t="s">
        <v>5438</v>
      </c>
      <c r="G1097" t="s">
        <v>5146</v>
      </c>
      <c r="H1097" s="22" t="s">
        <v>1550</v>
      </c>
      <c r="I1097" t="s">
        <v>4071</v>
      </c>
      <c r="J1097" s="11" t="str">
        <f t="shared" si="100"/>
        <v>IC.IV.111108</v>
      </c>
      <c r="K1097" s="2" t="s">
        <v>1192</v>
      </c>
      <c r="L1097" t="str">
        <f t="shared" si="101"/>
        <v>D/C due to positive blood cultures</v>
      </c>
      <c r="M1097" s="12" t="str">
        <f t="shared" si="102"/>
        <v>PI.IC.IV.111108.01</v>
      </c>
      <c r="N1097" s="12"/>
      <c r="O1097" s="12" t="str">
        <f t="shared" si="103"/>
        <v>PH.IC.IV.111108.01</v>
      </c>
      <c r="Q1097" s="12" t="str">
        <f t="shared" si="104"/>
        <v>CL.IC.IV.111108.01</v>
      </c>
    </row>
    <row r="1098" spans="1:25" ht="15">
      <c r="A1098" t="s">
        <v>5190</v>
      </c>
      <c r="C1098" s="22" t="s">
        <v>498</v>
      </c>
      <c r="E1098" s="22" t="s">
        <v>498</v>
      </c>
      <c r="F1098" t="s">
        <v>500</v>
      </c>
      <c r="G1098" t="s">
        <v>371</v>
      </c>
      <c r="H1098" s="22" t="s">
        <v>649</v>
      </c>
      <c r="J1098" s="11" t="str">
        <f t="shared" si="100"/>
        <v>IC.IV.111109</v>
      </c>
      <c r="K1098" s="2" t="s">
        <v>11383</v>
      </c>
      <c r="L1098" t="str">
        <f t="shared" si="101"/>
        <v>Self Discontinued</v>
      </c>
      <c r="M1098" s="12" t="str">
        <f t="shared" si="102"/>
        <v>PI.IC.IV.111109.01</v>
      </c>
      <c r="N1098" s="12"/>
      <c r="O1098" s="12" t="str">
        <f t="shared" si="103"/>
        <v>PH.IC.IV.111109.01</v>
      </c>
      <c r="Q1098" s="12" t="str">
        <f t="shared" si="104"/>
        <v>CL.IC.IV.111109.01</v>
      </c>
      <c r="R1098" t="s">
        <v>11454</v>
      </c>
      <c r="X1098" t="s">
        <v>933</v>
      </c>
      <c r="Y1098">
        <v>1124</v>
      </c>
    </row>
    <row r="1099" spans="1:25" ht="15">
      <c r="A1099" t="s">
        <v>5190</v>
      </c>
      <c r="B1099" s="25"/>
      <c r="C1099" s="22" t="s">
        <v>8048</v>
      </c>
      <c r="D1099" s="25" t="s">
        <v>5440</v>
      </c>
      <c r="E1099" s="22" t="s">
        <v>11023</v>
      </c>
      <c r="F1099" t="s">
        <v>5441</v>
      </c>
      <c r="G1099" t="s">
        <v>5398</v>
      </c>
      <c r="H1099" s="22" t="s">
        <v>1396</v>
      </c>
      <c r="I1099" t="s">
        <v>1579</v>
      </c>
      <c r="J1099" s="11" t="str">
        <f t="shared" si="100"/>
        <v>IC.IV.111201</v>
      </c>
      <c r="K1099" s="2" t="s">
        <v>11324</v>
      </c>
      <c r="L1099" t="str">
        <f t="shared" si="101"/>
        <v>Present on admit</v>
      </c>
      <c r="M1099" s="12" t="str">
        <f t="shared" si="102"/>
        <v>PI.IC.IV.111201.01</v>
      </c>
      <c r="N1099" s="12"/>
      <c r="O1099" s="12" t="str">
        <f t="shared" si="103"/>
        <v>PH.IC.IV.111201.01</v>
      </c>
      <c r="Q1099" s="12" t="str">
        <f t="shared" si="104"/>
        <v>CL.IC.IV.111201.01</v>
      </c>
    </row>
    <row r="1100" spans="1:25" ht="15">
      <c r="A1100" t="s">
        <v>5190</v>
      </c>
      <c r="B1100" s="25"/>
      <c r="C1100" s="22" t="s">
        <v>8048</v>
      </c>
      <c r="D1100" s="25" t="s">
        <v>3448</v>
      </c>
      <c r="E1100" s="22" t="s">
        <v>11023</v>
      </c>
      <c r="F1100" t="s">
        <v>5441</v>
      </c>
      <c r="G1100" t="s">
        <v>5148</v>
      </c>
      <c r="H1100" s="22" t="s">
        <v>1398</v>
      </c>
      <c r="I1100" t="s">
        <v>5149</v>
      </c>
      <c r="J1100" s="11" t="str">
        <f t="shared" si="100"/>
        <v>IC.IV.111202</v>
      </c>
      <c r="K1100" s="2" t="s">
        <v>11324</v>
      </c>
      <c r="L1100" t="str">
        <f t="shared" si="101"/>
        <v>Caps new/changed</v>
      </c>
      <c r="M1100" s="12" t="str">
        <f t="shared" si="102"/>
        <v>PI.IC.IV.111202.01</v>
      </c>
      <c r="N1100" s="12"/>
      <c r="O1100" s="12" t="str">
        <f t="shared" si="103"/>
        <v>PH.IC.IV.111202.01</v>
      </c>
      <c r="Q1100" s="12" t="str">
        <f t="shared" si="104"/>
        <v>CL.IC.IV.111202.01</v>
      </c>
    </row>
    <row r="1101" spans="1:25" ht="15">
      <c r="A1101" t="s">
        <v>5190</v>
      </c>
      <c r="B1101" s="25"/>
      <c r="C1101" s="22" t="s">
        <v>8048</v>
      </c>
      <c r="D1101" s="25"/>
      <c r="E1101" s="22" t="s">
        <v>11023</v>
      </c>
      <c r="F1101" t="s">
        <v>5441</v>
      </c>
      <c r="G1101" t="s">
        <v>1800</v>
      </c>
      <c r="H1101" s="22" t="s">
        <v>1400</v>
      </c>
      <c r="I1101" t="s">
        <v>5170</v>
      </c>
      <c r="J1101" s="11" t="str">
        <f t="shared" si="100"/>
        <v>IC.IV.111203</v>
      </c>
      <c r="K1101" s="2" t="s">
        <v>11324</v>
      </c>
      <c r="L1101" t="str">
        <f t="shared" si="101"/>
        <v>Tubing new/changed</v>
      </c>
      <c r="M1101" s="12" t="str">
        <f t="shared" si="102"/>
        <v>PI.IC.IV.111203.01</v>
      </c>
      <c r="N1101" s="12"/>
      <c r="O1101" s="12" t="str">
        <f t="shared" si="103"/>
        <v>PH.IC.IV.111203.01</v>
      </c>
      <c r="Q1101" s="12" t="str">
        <f t="shared" si="104"/>
        <v>CL.IC.IV.111203.01</v>
      </c>
    </row>
    <row r="1102" spans="1:25" ht="15">
      <c r="A1102" t="s">
        <v>5190</v>
      </c>
      <c r="B1102" s="25"/>
      <c r="C1102" s="22" t="s">
        <v>8048</v>
      </c>
      <c r="D1102" s="25"/>
      <c r="E1102" s="22" t="s">
        <v>11023</v>
      </c>
      <c r="F1102" t="s">
        <v>5441</v>
      </c>
      <c r="G1102" t="s">
        <v>5223</v>
      </c>
      <c r="H1102" s="22" t="s">
        <v>1402</v>
      </c>
      <c r="I1102" t="s">
        <v>5024</v>
      </c>
      <c r="J1102" s="11" t="str">
        <f t="shared" si="100"/>
        <v>IC.IV.111204</v>
      </c>
      <c r="K1102" s="2" t="s">
        <v>11324</v>
      </c>
      <c r="L1102" t="str">
        <f t="shared" si="101"/>
        <v>Tubing d/c with cath d/c</v>
      </c>
      <c r="M1102" s="12" t="str">
        <f t="shared" si="102"/>
        <v>PI.IC.IV.111204.01</v>
      </c>
      <c r="N1102" s="12"/>
      <c r="O1102" s="12" t="str">
        <f t="shared" si="103"/>
        <v>PH.IC.IV.111204.01</v>
      </c>
      <c r="Q1102" s="12" t="str">
        <f t="shared" si="104"/>
        <v>CL.IC.IV.111204.01</v>
      </c>
    </row>
    <row r="1103" spans="1:25" ht="15">
      <c r="A1103" t="s">
        <v>5190</v>
      </c>
      <c r="B1103" s="25"/>
      <c r="C1103" s="22" t="s">
        <v>11219</v>
      </c>
      <c r="D1103" s="25"/>
      <c r="E1103" s="22" t="s">
        <v>1223</v>
      </c>
      <c r="F1103" t="s">
        <v>11220</v>
      </c>
      <c r="G1103" t="s">
        <v>665</v>
      </c>
      <c r="H1103" s="22" t="s">
        <v>11095</v>
      </c>
      <c r="I1103" t="s">
        <v>11096</v>
      </c>
      <c r="J1103" s="11" t="str">
        <f t="shared" si="100"/>
        <v>IC.IV.111205</v>
      </c>
      <c r="K1103" s="2" t="s">
        <v>1192</v>
      </c>
      <c r="L1103" t="str">
        <f t="shared" si="101"/>
        <v>Change not due</v>
      </c>
      <c r="M1103" s="12" t="str">
        <f t="shared" si="102"/>
        <v>PI.IC.IV.111205.01</v>
      </c>
      <c r="N1103" s="12"/>
      <c r="O1103" s="12" t="str">
        <f t="shared" si="103"/>
        <v>PH.IC.IV.111205.01</v>
      </c>
      <c r="Q1103" s="12" t="str">
        <f t="shared" si="104"/>
        <v>CL.IC.IV.111205.01</v>
      </c>
      <c r="V1103" t="s">
        <v>11097</v>
      </c>
      <c r="W1103">
        <v>995</v>
      </c>
    </row>
    <row r="1104" spans="1:25" ht="15">
      <c r="A1104" t="s">
        <v>5190</v>
      </c>
      <c r="B1104" s="25"/>
      <c r="C1104" s="22" t="s">
        <v>8048</v>
      </c>
      <c r="D1104" s="25" t="s">
        <v>3290</v>
      </c>
      <c r="E1104" s="22" t="s">
        <v>8201</v>
      </c>
      <c r="F1104" t="s">
        <v>5442</v>
      </c>
      <c r="G1104" t="s">
        <v>5443</v>
      </c>
      <c r="H1104" s="22" t="s">
        <v>1396</v>
      </c>
      <c r="I1104" t="s">
        <v>5443</v>
      </c>
      <c r="J1104" s="11" t="str">
        <f t="shared" si="100"/>
        <v>IC.IV.111301</v>
      </c>
      <c r="K1104" s="2" t="s">
        <v>9391</v>
      </c>
      <c r="L1104" t="str">
        <f t="shared" si="101"/>
        <v>IV Cannula</v>
      </c>
      <c r="M1104" s="12" t="str">
        <f t="shared" si="102"/>
        <v>PI.IC.IV.111301.02</v>
      </c>
      <c r="N1104" s="12"/>
      <c r="O1104" s="12" t="str">
        <f t="shared" si="103"/>
        <v>PH.IC.IV.111301.02</v>
      </c>
      <c r="Q1104" s="12" t="str">
        <f t="shared" si="104"/>
        <v>CL.IC.IV.111301.02</v>
      </c>
      <c r="R1104" t="s">
        <v>1141</v>
      </c>
      <c r="S1104">
        <v>826</v>
      </c>
    </row>
    <row r="1105" spans="1:17" ht="15">
      <c r="A1105" t="s">
        <v>5190</v>
      </c>
      <c r="B1105" s="25"/>
      <c r="C1105" s="22" t="s">
        <v>8048</v>
      </c>
      <c r="D1105" s="25"/>
      <c r="E1105" s="22" t="s">
        <v>8201</v>
      </c>
      <c r="F1105" t="s">
        <v>5442</v>
      </c>
      <c r="G1105" t="s">
        <v>2228</v>
      </c>
      <c r="H1105" s="22" t="s">
        <v>1398</v>
      </c>
      <c r="I1105" t="s">
        <v>2228</v>
      </c>
      <c r="J1105" s="11" t="str">
        <f t="shared" si="100"/>
        <v>IC.IV.111302</v>
      </c>
      <c r="K1105" s="2" t="s">
        <v>11324</v>
      </c>
      <c r="L1105" t="str">
        <f t="shared" si="101"/>
        <v>Capped</v>
      </c>
      <c r="M1105" s="12" t="str">
        <f t="shared" si="102"/>
        <v>PI.IC.IV.111302.01</v>
      </c>
      <c r="N1105" s="12"/>
      <c r="O1105" s="12" t="str">
        <f t="shared" si="103"/>
        <v>PH.IC.IV.111302.01</v>
      </c>
      <c r="Q1105" s="12" t="str">
        <f t="shared" si="104"/>
        <v>CL.IC.IV.111302.01</v>
      </c>
    </row>
    <row r="1106" spans="1:17" ht="15">
      <c r="A1106" t="s">
        <v>5190</v>
      </c>
      <c r="B1106" s="25"/>
      <c r="C1106" s="22" t="s">
        <v>8048</v>
      </c>
      <c r="D1106" s="25"/>
      <c r="E1106" s="22" t="s">
        <v>8201</v>
      </c>
      <c r="F1106" t="s">
        <v>5442</v>
      </c>
      <c r="G1106" t="s">
        <v>2971</v>
      </c>
      <c r="H1106" s="22" t="s">
        <v>1400</v>
      </c>
      <c r="I1106" t="s">
        <v>930</v>
      </c>
      <c r="J1106" s="11" t="str">
        <f t="shared" si="100"/>
        <v>IC.IV.111303</v>
      </c>
      <c r="K1106" s="2" t="s">
        <v>1192</v>
      </c>
      <c r="L1106" t="str">
        <f t="shared" si="101"/>
        <v>Other: specify</v>
      </c>
      <c r="M1106" s="12" t="str">
        <f t="shared" si="102"/>
        <v>PI.IC.IV.111303.01</v>
      </c>
      <c r="N1106" s="12"/>
      <c r="O1106" s="12" t="str">
        <f t="shared" si="103"/>
        <v>PH.IC.IV.111303.01</v>
      </c>
      <c r="Q1106" s="12" t="str">
        <f t="shared" si="104"/>
        <v>CL.IC.IV.111303.01</v>
      </c>
    </row>
    <row r="1107" spans="1:17" ht="15">
      <c r="A1107" t="s">
        <v>5190</v>
      </c>
      <c r="B1107" s="25" t="s">
        <v>5444</v>
      </c>
      <c r="C1107" s="22" t="s">
        <v>11023</v>
      </c>
      <c r="D1107" s="25" t="s">
        <v>5340</v>
      </c>
      <c r="E1107" s="2" t="s">
        <v>1192</v>
      </c>
      <c r="F1107" t="s">
        <v>5445</v>
      </c>
      <c r="G1107" t="s">
        <v>5446</v>
      </c>
      <c r="H1107" s="22" t="s">
        <v>1396</v>
      </c>
      <c r="I1107" t="s">
        <v>1780</v>
      </c>
      <c r="J1107" s="11" t="str">
        <f t="shared" si="100"/>
        <v>IC.IV.120101</v>
      </c>
      <c r="K1107" s="2" t="s">
        <v>1192</v>
      </c>
      <c r="L1107" t="str">
        <f t="shared" si="101"/>
        <v>Drsg change date (free text)</v>
      </c>
      <c r="M1107" s="12" t="str">
        <f t="shared" si="102"/>
        <v>PI.IC.IV.120101.01</v>
      </c>
      <c r="N1107" s="12"/>
      <c r="O1107" s="12" t="str">
        <f t="shared" si="103"/>
        <v>PH.IC.IV.120101.01</v>
      </c>
      <c r="Q1107" s="12" t="str">
        <f t="shared" si="104"/>
        <v>CL.IC.IV.120101.01</v>
      </c>
    </row>
    <row r="1108" spans="1:17" ht="15">
      <c r="A1108" t="s">
        <v>5190</v>
      </c>
      <c r="B1108" s="25"/>
      <c r="C1108" s="22" t="s">
        <v>11023</v>
      </c>
      <c r="D1108" s="25" t="s">
        <v>5343</v>
      </c>
      <c r="E1108" s="2" t="s">
        <v>9391</v>
      </c>
      <c r="F1108" t="s">
        <v>5447</v>
      </c>
      <c r="G1108" t="s">
        <v>5495</v>
      </c>
      <c r="H1108" s="22" t="s">
        <v>1396</v>
      </c>
      <c r="I1108" t="s">
        <v>5337</v>
      </c>
      <c r="J1108" s="11" t="str">
        <f t="shared" si="100"/>
        <v>IC.IV.120201</v>
      </c>
      <c r="K1108" s="2" t="s">
        <v>11324</v>
      </c>
      <c r="L1108" t="str">
        <f t="shared" si="101"/>
        <v>Antimicrobial disk</v>
      </c>
      <c r="M1108" s="12" t="str">
        <f t="shared" si="102"/>
        <v>PI.IC.IV.120201.01</v>
      </c>
      <c r="N1108" s="12"/>
      <c r="O1108" s="12" t="str">
        <f t="shared" si="103"/>
        <v>PH.IC.IV.120201.01</v>
      </c>
      <c r="Q1108" s="12" t="str">
        <f t="shared" si="104"/>
        <v>CL.IC.IV.120201.01</v>
      </c>
    </row>
    <row r="1109" spans="1:17" ht="15">
      <c r="A1109" t="s">
        <v>5190</v>
      </c>
      <c r="B1109" s="25"/>
      <c r="C1109" s="22" t="s">
        <v>11023</v>
      </c>
      <c r="D1109" s="25"/>
      <c r="E1109" s="2" t="s">
        <v>9391</v>
      </c>
      <c r="F1109" t="s">
        <v>5447</v>
      </c>
      <c r="G1109" t="s">
        <v>1998</v>
      </c>
      <c r="H1109" s="22" t="s">
        <v>1398</v>
      </c>
      <c r="I1109" t="s">
        <v>5600</v>
      </c>
      <c r="J1109" s="11" t="str">
        <f t="shared" si="100"/>
        <v>IC.IV.120202</v>
      </c>
      <c r="K1109" s="2" t="s">
        <v>11324</v>
      </c>
      <c r="L1109" t="str">
        <f t="shared" si="101"/>
        <v>Transparent</v>
      </c>
      <c r="M1109" s="12" t="str">
        <f t="shared" si="102"/>
        <v>PI.IC.IV.120202.01</v>
      </c>
      <c r="N1109" s="12"/>
      <c r="O1109" s="12" t="str">
        <f t="shared" si="103"/>
        <v>PH.IC.IV.120202.01</v>
      </c>
      <c r="Q1109" s="12" t="str">
        <f t="shared" si="104"/>
        <v>CL.IC.IV.120202.01</v>
      </c>
    </row>
    <row r="1110" spans="1:17" ht="15">
      <c r="A1110" t="s">
        <v>5190</v>
      </c>
      <c r="B1110" s="25"/>
      <c r="C1110" s="22" t="s">
        <v>11023</v>
      </c>
      <c r="D1110" s="25"/>
      <c r="E1110" s="2" t="s">
        <v>923</v>
      </c>
      <c r="F1110" t="s">
        <v>5447</v>
      </c>
      <c r="G1110" t="s">
        <v>1825</v>
      </c>
      <c r="H1110" s="22" t="s">
        <v>1400</v>
      </c>
      <c r="I1110" t="s">
        <v>1825</v>
      </c>
      <c r="J1110" s="11" t="str">
        <f t="shared" si="100"/>
        <v>IC.IV.120203</v>
      </c>
      <c r="K1110" s="2" t="s">
        <v>1192</v>
      </c>
      <c r="L1110" t="str">
        <f t="shared" si="101"/>
        <v>Gauze</v>
      </c>
      <c r="M1110" s="12" t="str">
        <f t="shared" si="102"/>
        <v>PI.IC.IV.120203.01</v>
      </c>
      <c r="N1110" s="12"/>
      <c r="O1110" s="12" t="str">
        <f t="shared" si="103"/>
        <v>PH.IC.IV.120203.01</v>
      </c>
      <c r="Q1110" s="12" t="str">
        <f t="shared" si="104"/>
        <v>CL.IC.IV.120203.01</v>
      </c>
    </row>
    <row r="1111" spans="1:17" ht="15">
      <c r="A1111" t="s">
        <v>5190</v>
      </c>
      <c r="B1111" s="25"/>
      <c r="C1111" s="22" t="s">
        <v>11023</v>
      </c>
      <c r="D1111" s="25"/>
      <c r="E1111" s="2" t="s">
        <v>923</v>
      </c>
      <c r="F1111" t="s">
        <v>5447</v>
      </c>
      <c r="G1111" t="s">
        <v>2971</v>
      </c>
      <c r="H1111" s="22" t="s">
        <v>1402</v>
      </c>
      <c r="I1111" t="s">
        <v>930</v>
      </c>
      <c r="J1111" s="11" t="str">
        <f t="shared" si="100"/>
        <v>IC.IV.120204</v>
      </c>
      <c r="K1111" s="2" t="s">
        <v>1192</v>
      </c>
      <c r="L1111" t="str">
        <f t="shared" si="101"/>
        <v>Other: specify</v>
      </c>
      <c r="M1111" s="12" t="str">
        <f t="shared" si="102"/>
        <v>PI.IC.IV.120204.01</v>
      </c>
      <c r="N1111" s="12"/>
      <c r="O1111" s="12" t="str">
        <f t="shared" si="103"/>
        <v>PH.IC.IV.120204.01</v>
      </c>
      <c r="Q1111" s="12" t="str">
        <f t="shared" si="104"/>
        <v>CL.IC.IV.120204.01</v>
      </c>
    </row>
    <row r="1112" spans="1:17" ht="15">
      <c r="A1112" t="s">
        <v>5190</v>
      </c>
      <c r="B1112" s="25"/>
      <c r="C1112" s="22" t="s">
        <v>11023</v>
      </c>
      <c r="D1112" s="25" t="s">
        <v>5052</v>
      </c>
      <c r="E1112" s="2" t="s">
        <v>1202</v>
      </c>
      <c r="F1112" t="s">
        <v>5601</v>
      </c>
      <c r="G1112" t="s">
        <v>1578</v>
      </c>
      <c r="H1112" s="22" t="s">
        <v>1396</v>
      </c>
      <c r="I1112" t="s">
        <v>4982</v>
      </c>
      <c r="J1112" s="11" t="str">
        <f t="shared" si="100"/>
        <v>IC.IV.120301</v>
      </c>
      <c r="K1112" s="2" t="s">
        <v>1192</v>
      </c>
      <c r="L1112" t="str">
        <f t="shared" si="101"/>
        <v>Present on admit: specify date</v>
      </c>
      <c r="M1112" s="12" t="str">
        <f t="shared" si="102"/>
        <v>PI.IC.IV.120301.01</v>
      </c>
      <c r="N1112" s="12"/>
      <c r="O1112" s="12" t="str">
        <f t="shared" si="103"/>
        <v>PH.IC.IV.120301.01</v>
      </c>
      <c r="Q1112" s="12" t="str">
        <f t="shared" si="104"/>
        <v>CL.IC.IV.120301.01</v>
      </c>
    </row>
    <row r="1113" spans="1:17" ht="15">
      <c r="A1113" t="s">
        <v>5190</v>
      </c>
      <c r="B1113" s="25"/>
      <c r="C1113" s="22" t="s">
        <v>11023</v>
      </c>
      <c r="D1113" s="25" t="s">
        <v>3448</v>
      </c>
      <c r="E1113" s="2" t="s">
        <v>1202</v>
      </c>
      <c r="F1113" t="s">
        <v>5601</v>
      </c>
      <c r="G1113" t="s">
        <v>5177</v>
      </c>
      <c r="H1113" s="22" t="s">
        <v>1398</v>
      </c>
      <c r="I1113" t="s">
        <v>5082</v>
      </c>
      <c r="J1113" s="11" t="str">
        <f t="shared" si="100"/>
        <v>IC.IV.120302</v>
      </c>
      <c r="K1113" s="2" t="s">
        <v>1192</v>
      </c>
      <c r="L1113" t="str">
        <f t="shared" si="101"/>
        <v>Inserted at this date/time: specify</v>
      </c>
      <c r="M1113" s="12" t="str">
        <f t="shared" si="102"/>
        <v>PI.IC.IV.120302.01</v>
      </c>
      <c r="N1113" s="12"/>
      <c r="O1113" s="12" t="str">
        <f t="shared" si="103"/>
        <v>PH.IC.IV.120302.01</v>
      </c>
      <c r="Q1113" s="12" t="str">
        <f t="shared" si="104"/>
        <v>CL.IC.IV.120302.01</v>
      </c>
    </row>
    <row r="1114" spans="1:17" ht="15">
      <c r="A1114" t="s">
        <v>5190</v>
      </c>
      <c r="B1114" s="25"/>
      <c r="C1114" s="22" t="s">
        <v>11023</v>
      </c>
      <c r="D1114" s="25"/>
      <c r="E1114" s="2" t="s">
        <v>1202</v>
      </c>
      <c r="F1114" t="s">
        <v>5601</v>
      </c>
      <c r="G1114" t="s">
        <v>5056</v>
      </c>
      <c r="H1114" s="22" t="s">
        <v>1400</v>
      </c>
      <c r="I1114" t="s">
        <v>5057</v>
      </c>
      <c r="J1114" s="11" t="str">
        <f t="shared" si="100"/>
        <v>IC.IV.120303</v>
      </c>
      <c r="K1114" s="2" t="s">
        <v>1192</v>
      </c>
      <c r="L1114" t="str">
        <f t="shared" si="101"/>
        <v>Insertion attempts number: specify</v>
      </c>
      <c r="M1114" s="12" t="str">
        <f t="shared" si="102"/>
        <v>PI.IC.IV.120303.01</v>
      </c>
      <c r="N1114" s="12"/>
      <c r="O1114" s="12" t="str">
        <f t="shared" si="103"/>
        <v>PH.IC.IV.120303.01</v>
      </c>
      <c r="Q1114" s="12" t="str">
        <f t="shared" si="104"/>
        <v>CL.IC.IV.120303.01</v>
      </c>
    </row>
    <row r="1115" spans="1:17" ht="15">
      <c r="A1115" t="s">
        <v>5190</v>
      </c>
      <c r="B1115" s="25"/>
      <c r="C1115" s="22" t="s">
        <v>11023</v>
      </c>
      <c r="D1115" s="25"/>
      <c r="E1115" s="2" t="s">
        <v>1202</v>
      </c>
      <c r="F1115" t="s">
        <v>5601</v>
      </c>
      <c r="G1115" t="s">
        <v>1582</v>
      </c>
      <c r="H1115" s="22" t="s">
        <v>1402</v>
      </c>
      <c r="I1115" t="s">
        <v>1583</v>
      </c>
      <c r="J1115" s="11" t="str">
        <f t="shared" si="100"/>
        <v>IC.IV.120304</v>
      </c>
      <c r="K1115" s="2" t="s">
        <v>1192</v>
      </c>
      <c r="L1115" t="str">
        <f t="shared" si="101"/>
        <v>Discontinue</v>
      </c>
      <c r="M1115" s="12" t="str">
        <f t="shared" si="102"/>
        <v>PI.IC.IV.120304.01</v>
      </c>
      <c r="N1115" s="12"/>
      <c r="O1115" s="12" t="str">
        <f t="shared" si="103"/>
        <v>PH.IC.IV.120304.01</v>
      </c>
      <c r="Q1115" s="12" t="str">
        <f t="shared" si="104"/>
        <v>CL.IC.IV.120304.01</v>
      </c>
    </row>
    <row r="1116" spans="1:17" ht="15">
      <c r="A1116" t="s">
        <v>5190</v>
      </c>
      <c r="B1116" s="25"/>
      <c r="C1116" s="22" t="s">
        <v>11023</v>
      </c>
      <c r="D1116" s="25" t="s">
        <v>3604</v>
      </c>
      <c r="E1116" s="22" t="s">
        <v>7070</v>
      </c>
      <c r="F1116" t="s">
        <v>5448</v>
      </c>
      <c r="G1116" t="s">
        <v>3383</v>
      </c>
      <c r="H1116" s="22" t="s">
        <v>1396</v>
      </c>
      <c r="I1116" t="s">
        <v>3383</v>
      </c>
      <c r="J1116" s="11" t="str">
        <f t="shared" si="100"/>
        <v>IC.IV.120401</v>
      </c>
      <c r="K1116" s="2" t="s">
        <v>11324</v>
      </c>
      <c r="L1116" t="str">
        <f t="shared" si="101"/>
        <v>Done</v>
      </c>
      <c r="M1116" s="12" t="str">
        <f t="shared" si="102"/>
        <v>PI.IC.IV.120401.01</v>
      </c>
      <c r="N1116" s="12"/>
      <c r="O1116" s="12" t="str">
        <f t="shared" si="103"/>
        <v>PH.IC.IV.120401.01</v>
      </c>
      <c r="Q1116" s="12" t="str">
        <f t="shared" si="104"/>
        <v>CL.IC.IV.120401.01</v>
      </c>
    </row>
    <row r="1117" spans="1:17" ht="15">
      <c r="A1117" t="s">
        <v>5190</v>
      </c>
      <c r="B1117" s="25"/>
      <c r="C1117" s="22" t="s">
        <v>11023</v>
      </c>
      <c r="D1117" s="25"/>
      <c r="E1117" s="22" t="s">
        <v>7070</v>
      </c>
      <c r="F1117" t="s">
        <v>5448</v>
      </c>
      <c r="G1117" t="s">
        <v>5136</v>
      </c>
      <c r="H1117" s="22" t="s">
        <v>1398</v>
      </c>
      <c r="I1117" t="s">
        <v>1188</v>
      </c>
      <c r="J1117" s="11" t="str">
        <f t="shared" si="100"/>
        <v>IC.IV.120402</v>
      </c>
      <c r="K1117" s="2" t="s">
        <v>11324</v>
      </c>
      <c r="L1117" t="str">
        <f t="shared" si="101"/>
        <v>Not due</v>
      </c>
      <c r="M1117" s="12" t="str">
        <f t="shared" si="102"/>
        <v>PI.IC.IV.120402.01</v>
      </c>
      <c r="N1117" s="12"/>
      <c r="O1117" s="12" t="str">
        <f t="shared" si="103"/>
        <v>PH.IC.IV.120402.01</v>
      </c>
      <c r="Q1117" s="12" t="str">
        <f t="shared" si="104"/>
        <v>CL.IC.IV.120402.01</v>
      </c>
    </row>
    <row r="1118" spans="1:17" ht="15">
      <c r="A1118" t="s">
        <v>5190</v>
      </c>
      <c r="B1118" s="25"/>
      <c r="C1118" s="22" t="s">
        <v>11023</v>
      </c>
      <c r="D1118" s="25" t="s">
        <v>3448</v>
      </c>
      <c r="E1118" s="22" t="s">
        <v>7070</v>
      </c>
      <c r="F1118" t="s">
        <v>5448</v>
      </c>
      <c r="G1118" t="s">
        <v>2971</v>
      </c>
      <c r="H1118" s="22" t="s">
        <v>1400</v>
      </c>
      <c r="I1118" t="s">
        <v>930</v>
      </c>
      <c r="J1118" s="11" t="str">
        <f t="shared" si="100"/>
        <v>IC.IV.120403</v>
      </c>
      <c r="K1118" s="2" t="s">
        <v>11324</v>
      </c>
      <c r="L1118" t="str">
        <f t="shared" si="101"/>
        <v>Other: specify</v>
      </c>
      <c r="M1118" s="12" t="str">
        <f t="shared" si="102"/>
        <v>PI.IC.IV.120403.01</v>
      </c>
      <c r="N1118" s="12"/>
      <c r="O1118" s="12" t="str">
        <f t="shared" si="103"/>
        <v>PH.IC.IV.120403.01</v>
      </c>
      <c r="Q1118" s="12" t="str">
        <f t="shared" si="104"/>
        <v>CL.IC.IV.120403.01</v>
      </c>
    </row>
    <row r="1119" spans="1:17" ht="15">
      <c r="A1119" t="s">
        <v>5190</v>
      </c>
      <c r="B1119" s="25"/>
      <c r="C1119" s="22" t="s">
        <v>11023</v>
      </c>
      <c r="D1119" s="25" t="s">
        <v>5232</v>
      </c>
      <c r="E1119" s="22" t="s">
        <v>7071</v>
      </c>
      <c r="F1119" t="s">
        <v>5346</v>
      </c>
      <c r="G1119" t="s">
        <v>5138</v>
      </c>
      <c r="H1119" s="22" t="s">
        <v>1396</v>
      </c>
      <c r="I1119" t="s">
        <v>1780</v>
      </c>
      <c r="J1119" s="11" t="str">
        <f t="shared" si="100"/>
        <v>IC.IV.120501</v>
      </c>
      <c r="K1119" s="2" t="s">
        <v>11324</v>
      </c>
      <c r="L1119" t="str">
        <f t="shared" si="101"/>
        <v>Insertion date (free text)</v>
      </c>
      <c r="M1119" s="12" t="str">
        <f t="shared" si="102"/>
        <v>PI.IC.IV.120501.01</v>
      </c>
      <c r="N1119" s="12"/>
      <c r="O1119" s="12" t="str">
        <f t="shared" si="103"/>
        <v>PH.IC.IV.120501.01</v>
      </c>
      <c r="Q1119" s="12" t="str">
        <f t="shared" si="104"/>
        <v>CL.IC.IV.120501.01</v>
      </c>
    </row>
    <row r="1120" spans="1:17" ht="15">
      <c r="A1120" t="s">
        <v>5190</v>
      </c>
      <c r="B1120" s="25"/>
      <c r="C1120" s="22" t="s">
        <v>11023</v>
      </c>
      <c r="D1120" s="25" t="s">
        <v>1364</v>
      </c>
      <c r="E1120" s="22" t="s">
        <v>6888</v>
      </c>
      <c r="F1120" t="s">
        <v>5347</v>
      </c>
      <c r="G1120" t="s">
        <v>4048</v>
      </c>
      <c r="H1120" s="22" t="s">
        <v>1396</v>
      </c>
      <c r="I1120" t="s">
        <v>5140</v>
      </c>
      <c r="J1120" s="11" t="str">
        <f t="shared" si="100"/>
        <v>IC.IV.120601</v>
      </c>
      <c r="K1120" s="2" t="s">
        <v>11324</v>
      </c>
      <c r="L1120" t="str">
        <f t="shared" si="101"/>
        <v>Hand, right</v>
      </c>
      <c r="M1120" s="12" t="str">
        <f t="shared" si="102"/>
        <v>PI.IC.IV.120601.01</v>
      </c>
      <c r="N1120" s="12"/>
      <c r="O1120" s="12" t="str">
        <f t="shared" si="103"/>
        <v>PH.IC.IV.120601.01</v>
      </c>
      <c r="Q1120" s="12" t="str">
        <f t="shared" si="104"/>
        <v>CL.IC.IV.120601.01</v>
      </c>
    </row>
    <row r="1121" spans="1:17" ht="15">
      <c r="A1121" t="s">
        <v>5190</v>
      </c>
      <c r="B1121" s="25"/>
      <c r="C1121" s="22" t="s">
        <v>11023</v>
      </c>
      <c r="D1121" s="25" t="s">
        <v>3448</v>
      </c>
      <c r="E1121" s="22" t="s">
        <v>6888</v>
      </c>
      <c r="F1121" t="s">
        <v>5347</v>
      </c>
      <c r="G1121" t="s">
        <v>4050</v>
      </c>
      <c r="H1121" s="22" t="s">
        <v>1398</v>
      </c>
      <c r="I1121" t="s">
        <v>5377</v>
      </c>
      <c r="J1121" s="11" t="str">
        <f t="shared" si="100"/>
        <v>IC.IV.120602</v>
      </c>
      <c r="K1121" s="2" t="s">
        <v>11324</v>
      </c>
      <c r="L1121" t="str">
        <f t="shared" si="101"/>
        <v>Hand, left</v>
      </c>
      <c r="M1121" s="12" t="str">
        <f t="shared" si="102"/>
        <v>PI.IC.IV.120602.01</v>
      </c>
      <c r="N1121" s="12"/>
      <c r="O1121" s="12" t="str">
        <f t="shared" si="103"/>
        <v>PH.IC.IV.120602.01</v>
      </c>
      <c r="Q1121" s="12" t="str">
        <f t="shared" si="104"/>
        <v>CL.IC.IV.120602.01</v>
      </c>
    </row>
    <row r="1122" spans="1:17" ht="15">
      <c r="A1122" t="s">
        <v>5190</v>
      </c>
      <c r="B1122" s="25"/>
      <c r="C1122" s="22" t="s">
        <v>11023</v>
      </c>
      <c r="D1122" s="25"/>
      <c r="E1122" s="22" t="s">
        <v>6888</v>
      </c>
      <c r="F1122" t="s">
        <v>5347</v>
      </c>
      <c r="G1122" t="s">
        <v>3895</v>
      </c>
      <c r="H1122" s="22" t="s">
        <v>1400</v>
      </c>
      <c r="I1122" t="s">
        <v>5378</v>
      </c>
      <c r="J1122" s="11" t="str">
        <f t="shared" si="100"/>
        <v>IC.IV.120603</v>
      </c>
      <c r="K1122" s="2" t="s">
        <v>11324</v>
      </c>
      <c r="L1122" t="str">
        <f t="shared" si="101"/>
        <v>Wrist, right</v>
      </c>
      <c r="M1122" s="12" t="str">
        <f t="shared" si="102"/>
        <v>PI.IC.IV.120603.01</v>
      </c>
      <c r="N1122" s="12"/>
      <c r="O1122" s="12" t="str">
        <f t="shared" si="103"/>
        <v>PH.IC.IV.120603.01</v>
      </c>
      <c r="Q1122" s="12" t="str">
        <f t="shared" si="104"/>
        <v>CL.IC.IV.120603.01</v>
      </c>
    </row>
    <row r="1123" spans="1:17" ht="15">
      <c r="A1123" t="s">
        <v>5190</v>
      </c>
      <c r="B1123" s="25"/>
      <c r="C1123" s="22" t="s">
        <v>11023</v>
      </c>
      <c r="D1123" s="25"/>
      <c r="E1123" s="22" t="s">
        <v>6888</v>
      </c>
      <c r="F1123" t="s">
        <v>5347</v>
      </c>
      <c r="G1123" t="s">
        <v>3897</v>
      </c>
      <c r="H1123" s="22" t="s">
        <v>1402</v>
      </c>
      <c r="I1123" t="s">
        <v>5379</v>
      </c>
      <c r="J1123" s="11" t="str">
        <f t="shared" si="100"/>
        <v>IC.IV.120604</v>
      </c>
      <c r="K1123" s="2" t="s">
        <v>11324</v>
      </c>
      <c r="L1123" t="str">
        <f t="shared" si="101"/>
        <v>Wrist, left</v>
      </c>
      <c r="M1123" s="12" t="str">
        <f t="shared" si="102"/>
        <v>PI.IC.IV.120604.01</v>
      </c>
      <c r="N1123" s="12"/>
      <c r="O1123" s="12" t="str">
        <f t="shared" si="103"/>
        <v>PH.IC.IV.120604.01</v>
      </c>
      <c r="Q1123" s="12" t="str">
        <f t="shared" si="104"/>
        <v>CL.IC.IV.120604.01</v>
      </c>
    </row>
    <row r="1124" spans="1:17" ht="15">
      <c r="A1124" t="s">
        <v>5190</v>
      </c>
      <c r="B1124" s="25"/>
      <c r="C1124" s="22" t="s">
        <v>11023</v>
      </c>
      <c r="D1124" s="25"/>
      <c r="E1124" s="22" t="s">
        <v>6888</v>
      </c>
      <c r="F1124" t="s">
        <v>5347</v>
      </c>
      <c r="G1124" t="s">
        <v>5477</v>
      </c>
      <c r="H1124" s="22" t="s">
        <v>1404</v>
      </c>
      <c r="I1124" t="s">
        <v>5564</v>
      </c>
      <c r="J1124" s="11" t="str">
        <f t="shared" si="100"/>
        <v>IC.IV.120605</v>
      </c>
      <c r="K1124" s="2" t="s">
        <v>11324</v>
      </c>
      <c r="L1124" t="str">
        <f t="shared" si="101"/>
        <v>Lower arm, right</v>
      </c>
      <c r="M1124" s="12" t="str">
        <f t="shared" si="102"/>
        <v>PI.IC.IV.120605.01</v>
      </c>
      <c r="N1124" s="12"/>
      <c r="O1124" s="12" t="str">
        <f t="shared" si="103"/>
        <v>PH.IC.IV.120605.01</v>
      </c>
      <c r="Q1124" s="12" t="str">
        <f t="shared" si="104"/>
        <v>CL.IC.IV.120605.01</v>
      </c>
    </row>
    <row r="1125" spans="1:17" ht="15">
      <c r="A1125" t="s">
        <v>5190</v>
      </c>
      <c r="B1125" s="25"/>
      <c r="C1125" s="22" t="s">
        <v>11023</v>
      </c>
      <c r="D1125" s="25"/>
      <c r="E1125" s="22" t="s">
        <v>6888</v>
      </c>
      <c r="F1125" t="s">
        <v>5347</v>
      </c>
      <c r="G1125" t="s">
        <v>5479</v>
      </c>
      <c r="H1125" s="22" t="s">
        <v>1406</v>
      </c>
      <c r="I1125" t="s">
        <v>5565</v>
      </c>
      <c r="J1125" s="11" t="str">
        <f t="shared" si="100"/>
        <v>IC.IV.120606</v>
      </c>
      <c r="K1125" s="2" t="s">
        <v>11324</v>
      </c>
      <c r="L1125" t="str">
        <f t="shared" si="101"/>
        <v>Lower arm, left</v>
      </c>
      <c r="M1125" s="12" t="str">
        <f t="shared" si="102"/>
        <v>PI.IC.IV.120606.01</v>
      </c>
      <c r="N1125" s="12"/>
      <c r="O1125" s="12" t="str">
        <f t="shared" si="103"/>
        <v>PH.IC.IV.120606.01</v>
      </c>
      <c r="Q1125" s="12" t="str">
        <f t="shared" si="104"/>
        <v>CL.IC.IV.120606.01</v>
      </c>
    </row>
    <row r="1126" spans="1:17" ht="15">
      <c r="A1126" t="s">
        <v>5190</v>
      </c>
      <c r="B1126" s="25"/>
      <c r="C1126" s="22" t="s">
        <v>11023</v>
      </c>
      <c r="D1126" s="25"/>
      <c r="E1126" s="22" t="s">
        <v>6888</v>
      </c>
      <c r="F1126" t="s">
        <v>5347</v>
      </c>
      <c r="G1126" t="s">
        <v>5645</v>
      </c>
      <c r="H1126" s="22" t="s">
        <v>1419</v>
      </c>
      <c r="I1126" t="s">
        <v>5646</v>
      </c>
      <c r="J1126" s="11" t="str">
        <f t="shared" si="100"/>
        <v>IC.IV.120607</v>
      </c>
      <c r="K1126" s="2" t="s">
        <v>11324</v>
      </c>
      <c r="L1126" t="str">
        <f t="shared" si="101"/>
        <v>Antecubital, right</v>
      </c>
      <c r="M1126" s="12" t="str">
        <f t="shared" si="102"/>
        <v>PI.IC.IV.120607.01</v>
      </c>
      <c r="N1126" s="12"/>
      <c r="O1126" s="12" t="str">
        <f t="shared" si="103"/>
        <v>PH.IC.IV.120607.01</v>
      </c>
      <c r="Q1126" s="12" t="str">
        <f t="shared" si="104"/>
        <v>CL.IC.IV.120607.01</v>
      </c>
    </row>
    <row r="1127" spans="1:17" ht="15">
      <c r="A1127" t="s">
        <v>5190</v>
      </c>
      <c r="B1127" s="25"/>
      <c r="C1127" s="22" t="s">
        <v>11023</v>
      </c>
      <c r="D1127" s="25"/>
      <c r="E1127" s="22" t="s">
        <v>6888</v>
      </c>
      <c r="F1127" t="s">
        <v>5347</v>
      </c>
      <c r="G1127" t="s">
        <v>5647</v>
      </c>
      <c r="H1127" s="22" t="s">
        <v>1550</v>
      </c>
      <c r="I1127" t="s">
        <v>5648</v>
      </c>
      <c r="J1127" s="11" t="str">
        <f t="shared" si="100"/>
        <v>IC.IV.120608</v>
      </c>
      <c r="K1127" s="2" t="s">
        <v>11324</v>
      </c>
      <c r="L1127" t="str">
        <f t="shared" si="101"/>
        <v>Antecubital, left</v>
      </c>
      <c r="M1127" s="12" t="str">
        <f t="shared" si="102"/>
        <v>PI.IC.IV.120608.01</v>
      </c>
      <c r="N1127" s="12"/>
      <c r="O1127" s="12" t="str">
        <f t="shared" si="103"/>
        <v>PH.IC.IV.120608.01</v>
      </c>
      <c r="Q1127" s="12" t="str">
        <f t="shared" si="104"/>
        <v>CL.IC.IV.120608.01</v>
      </c>
    </row>
    <row r="1128" spans="1:17" ht="15">
      <c r="A1128" t="s">
        <v>5190</v>
      </c>
      <c r="B1128" s="25"/>
      <c r="C1128" s="22" t="s">
        <v>11023</v>
      </c>
      <c r="D1128" s="25" t="s">
        <v>3448</v>
      </c>
      <c r="E1128" s="22" t="s">
        <v>6888</v>
      </c>
      <c r="F1128" t="s">
        <v>5347</v>
      </c>
      <c r="G1128" t="s">
        <v>5649</v>
      </c>
      <c r="H1128" s="22" t="s">
        <v>1551</v>
      </c>
      <c r="I1128" t="s">
        <v>5566</v>
      </c>
      <c r="J1128" s="11" t="str">
        <f t="shared" si="100"/>
        <v>IC.IV.120609</v>
      </c>
      <c r="K1128" s="2" t="s">
        <v>11324</v>
      </c>
      <c r="L1128" t="str">
        <f t="shared" si="101"/>
        <v>Upper arm, right</v>
      </c>
      <c r="M1128" s="12" t="str">
        <f t="shared" si="102"/>
        <v>PI.IC.IV.120609.01</v>
      </c>
      <c r="N1128" s="12"/>
      <c r="O1128" s="12" t="str">
        <f t="shared" si="103"/>
        <v>PH.IC.IV.120609.01</v>
      </c>
      <c r="Q1128" s="12" t="str">
        <f t="shared" si="104"/>
        <v>CL.IC.IV.120609.01</v>
      </c>
    </row>
    <row r="1129" spans="1:17" ht="15">
      <c r="A1129" t="s">
        <v>5190</v>
      </c>
      <c r="B1129" s="25"/>
      <c r="C1129" s="22" t="s">
        <v>11023</v>
      </c>
      <c r="D1129" s="25" t="s">
        <v>3448</v>
      </c>
      <c r="E1129" s="22" t="s">
        <v>6888</v>
      </c>
      <c r="F1129" t="s">
        <v>5347</v>
      </c>
      <c r="G1129" t="s">
        <v>5651</v>
      </c>
      <c r="H1129" s="22" t="s">
        <v>1571</v>
      </c>
      <c r="I1129" t="s">
        <v>5567</v>
      </c>
      <c r="J1129" s="11" t="str">
        <f t="shared" si="100"/>
        <v>IC.IV.120610</v>
      </c>
      <c r="K1129" s="2" t="s">
        <v>11324</v>
      </c>
      <c r="L1129" t="str">
        <f t="shared" si="101"/>
        <v>Upper arm, left</v>
      </c>
      <c r="M1129" s="12" t="str">
        <f t="shared" si="102"/>
        <v>PI.IC.IV.120610.01</v>
      </c>
      <c r="N1129" s="12"/>
      <c r="O1129" s="12" t="str">
        <f t="shared" si="103"/>
        <v>PH.IC.IV.120610.01</v>
      </c>
      <c r="Q1129" s="12" t="str">
        <f t="shared" si="104"/>
        <v>CL.IC.IV.120610.01</v>
      </c>
    </row>
    <row r="1130" spans="1:17" ht="15">
      <c r="A1130" t="s">
        <v>5190</v>
      </c>
      <c r="B1130" s="25"/>
      <c r="C1130" s="22" t="s">
        <v>11023</v>
      </c>
      <c r="D1130" s="25"/>
      <c r="E1130" s="22" t="s">
        <v>6888</v>
      </c>
      <c r="F1130" t="s">
        <v>5347</v>
      </c>
      <c r="G1130" t="s">
        <v>4195</v>
      </c>
      <c r="H1130" s="22" t="s">
        <v>1298</v>
      </c>
      <c r="I1130" t="s">
        <v>5653</v>
      </c>
      <c r="J1130" s="11" t="str">
        <f t="shared" si="100"/>
        <v>IC.IV.120611</v>
      </c>
      <c r="K1130" s="2" t="s">
        <v>11324</v>
      </c>
      <c r="L1130" t="str">
        <f t="shared" si="101"/>
        <v>Foot, right</v>
      </c>
      <c r="M1130" s="12" t="str">
        <f t="shared" si="102"/>
        <v>PI.IC.IV.120611.01</v>
      </c>
      <c r="N1130" s="12"/>
      <c r="O1130" s="12" t="str">
        <f t="shared" si="103"/>
        <v>PH.IC.IV.120611.01</v>
      </c>
      <c r="Q1130" s="12" t="str">
        <f t="shared" si="104"/>
        <v>CL.IC.IV.120611.01</v>
      </c>
    </row>
    <row r="1131" spans="1:17" ht="15">
      <c r="A1131" t="s">
        <v>5190</v>
      </c>
      <c r="B1131" s="25"/>
      <c r="C1131" s="22" t="s">
        <v>11023</v>
      </c>
      <c r="D1131" s="25" t="s">
        <v>3448</v>
      </c>
      <c r="E1131" s="22" t="s">
        <v>6888</v>
      </c>
      <c r="F1131" t="s">
        <v>5347</v>
      </c>
      <c r="G1131" t="s">
        <v>4197</v>
      </c>
      <c r="H1131" s="22" t="s">
        <v>1299</v>
      </c>
      <c r="I1131" t="s">
        <v>5654</v>
      </c>
      <c r="J1131" s="11" t="str">
        <f t="shared" si="100"/>
        <v>IC.IV.120612</v>
      </c>
      <c r="K1131" s="2" t="s">
        <v>1192</v>
      </c>
      <c r="L1131" t="str">
        <f t="shared" si="101"/>
        <v>Foot, left</v>
      </c>
      <c r="M1131" s="12" t="str">
        <f t="shared" si="102"/>
        <v>PI.IC.IV.120612.01</v>
      </c>
      <c r="N1131" s="12"/>
      <c r="O1131" s="12" t="str">
        <f t="shared" si="103"/>
        <v>PH.IC.IV.120612.01</v>
      </c>
      <c r="Q1131" s="12" t="str">
        <f t="shared" si="104"/>
        <v>CL.IC.IV.120612.01</v>
      </c>
    </row>
    <row r="1132" spans="1:17" ht="15">
      <c r="A1132" t="s">
        <v>5190</v>
      </c>
      <c r="B1132" s="25"/>
      <c r="C1132" s="22" t="s">
        <v>11023</v>
      </c>
      <c r="D1132" s="25"/>
      <c r="E1132" s="22" t="s">
        <v>6888</v>
      </c>
      <c r="F1132" t="s">
        <v>5347</v>
      </c>
      <c r="G1132" t="s">
        <v>2971</v>
      </c>
      <c r="H1132" s="22" t="s">
        <v>1300</v>
      </c>
      <c r="I1132" t="s">
        <v>930</v>
      </c>
      <c r="J1132" s="11" t="str">
        <f t="shared" si="100"/>
        <v>IC.IV.120613</v>
      </c>
      <c r="K1132" s="2" t="s">
        <v>11324</v>
      </c>
      <c r="L1132" t="str">
        <f t="shared" si="101"/>
        <v>Other: specify</v>
      </c>
      <c r="M1132" s="12" t="str">
        <f t="shared" si="102"/>
        <v>PI.IC.IV.120613.01</v>
      </c>
      <c r="N1132" s="12"/>
      <c r="O1132" s="12" t="str">
        <f t="shared" si="103"/>
        <v>PH.IC.IV.120613.01</v>
      </c>
      <c r="Q1132" s="12" t="str">
        <f t="shared" si="104"/>
        <v>CL.IC.IV.120613.01</v>
      </c>
    </row>
    <row r="1133" spans="1:17" ht="15">
      <c r="A1133" t="s">
        <v>5190</v>
      </c>
      <c r="B1133" s="25"/>
      <c r="C1133" s="22" t="s">
        <v>11023</v>
      </c>
      <c r="D1133" s="25" t="s">
        <v>3256</v>
      </c>
      <c r="E1133" s="22" t="s">
        <v>7284</v>
      </c>
      <c r="F1133" t="s">
        <v>5568</v>
      </c>
      <c r="G1133" t="s">
        <v>5413</v>
      </c>
      <c r="H1133" s="22" t="s">
        <v>1396</v>
      </c>
      <c r="I1133" t="s">
        <v>2687</v>
      </c>
      <c r="J1133" s="11" t="str">
        <f t="shared" ref="J1133:J1197" si="105">CONCATENATE("IC.IV.",C1133,E1133,H1133)</f>
        <v>IC.IV.120701</v>
      </c>
      <c r="K1133" s="2" t="s">
        <v>11324</v>
      </c>
      <c r="L1133" t="str">
        <f t="shared" ref="L1133:L1197" si="106">G1133</f>
        <v>No redness, pain, swelling</v>
      </c>
      <c r="M1133" s="12" t="str">
        <f t="shared" ref="M1133:M1197" si="107">CONCATENATE("PI.",J1133,".",K1133)</f>
        <v>PI.IC.IV.120701.01</v>
      </c>
      <c r="N1133" s="12"/>
      <c r="O1133" s="12" t="str">
        <f t="shared" ref="O1133:O1197" si="108">CONCATENATE("PH.",J1133,".",K1133)</f>
        <v>PH.IC.IV.120701.01</v>
      </c>
      <c r="Q1133" s="12" t="str">
        <f t="shared" ref="Q1133:Q1197" si="109">CONCATENATE("CL.",J1133,".",K1133)</f>
        <v>CL.IC.IV.120701.01</v>
      </c>
    </row>
    <row r="1134" spans="1:17" ht="15">
      <c r="A1134" t="s">
        <v>5190</v>
      </c>
      <c r="B1134" s="25"/>
      <c r="C1134" s="22" t="s">
        <v>11023</v>
      </c>
      <c r="D1134" s="25"/>
      <c r="E1134" s="22" t="s">
        <v>7284</v>
      </c>
      <c r="F1134" t="s">
        <v>5568</v>
      </c>
      <c r="G1134" t="s">
        <v>5414</v>
      </c>
      <c r="H1134" s="22" t="s">
        <v>1398</v>
      </c>
      <c r="I1134" t="s">
        <v>1833</v>
      </c>
      <c r="J1134" s="11" t="str">
        <f t="shared" si="105"/>
        <v>IC.IV.120702</v>
      </c>
      <c r="K1134" s="2" t="s">
        <v>11324</v>
      </c>
      <c r="L1134" t="str">
        <f t="shared" si="106"/>
        <v>Dressing clean dry intact</v>
      </c>
      <c r="M1134" s="12" t="str">
        <f t="shared" si="107"/>
        <v>PI.IC.IV.120702.01</v>
      </c>
      <c r="N1134" s="12"/>
      <c r="O1134" s="12" t="str">
        <f t="shared" si="108"/>
        <v>PH.IC.IV.120702.01</v>
      </c>
      <c r="Q1134" s="12" t="str">
        <f t="shared" si="109"/>
        <v>CL.IC.IV.120702.01</v>
      </c>
    </row>
    <row r="1135" spans="1:17" ht="15">
      <c r="A1135" t="s">
        <v>5190</v>
      </c>
      <c r="B1135" s="25"/>
      <c r="C1135" s="22" t="s">
        <v>11023</v>
      </c>
      <c r="D1135" s="25"/>
      <c r="E1135" s="22" t="s">
        <v>7284</v>
      </c>
      <c r="F1135" t="s">
        <v>5568</v>
      </c>
      <c r="G1135" t="s">
        <v>5657</v>
      </c>
      <c r="H1135" s="22" t="s">
        <v>1400</v>
      </c>
      <c r="I1135" t="s">
        <v>5658</v>
      </c>
      <c r="J1135" s="11" t="str">
        <f t="shared" si="105"/>
        <v>IC.IV.120703</v>
      </c>
      <c r="K1135" s="2" t="s">
        <v>11324</v>
      </c>
      <c r="L1135" t="str">
        <f t="shared" si="106"/>
        <v>Infiltration</v>
      </c>
      <c r="M1135" s="12" t="str">
        <f t="shared" si="107"/>
        <v>PI.IC.IV.120703.01</v>
      </c>
      <c r="N1135" s="12"/>
      <c r="O1135" s="12" t="str">
        <f t="shared" si="108"/>
        <v>PH.IC.IV.120703.01</v>
      </c>
      <c r="Q1135" s="12" t="str">
        <f t="shared" si="109"/>
        <v>CL.IC.IV.120703.01</v>
      </c>
    </row>
    <row r="1136" spans="1:17" ht="15">
      <c r="A1136" t="s">
        <v>5190</v>
      </c>
      <c r="B1136" s="25"/>
      <c r="C1136" s="22" t="s">
        <v>11023</v>
      </c>
      <c r="D1136" s="25" t="s">
        <v>3448</v>
      </c>
      <c r="E1136" s="22" t="s">
        <v>7284</v>
      </c>
      <c r="F1136" t="s">
        <v>5568</v>
      </c>
      <c r="G1136" t="s">
        <v>5092</v>
      </c>
      <c r="H1136" s="22" t="s">
        <v>1402</v>
      </c>
      <c r="I1136" t="s">
        <v>5093</v>
      </c>
      <c r="J1136" s="11" t="str">
        <f t="shared" si="105"/>
        <v>IC.IV.120704</v>
      </c>
      <c r="K1136" s="2" t="s">
        <v>11324</v>
      </c>
      <c r="L1136" t="str">
        <f t="shared" si="106"/>
        <v>Non tender</v>
      </c>
      <c r="M1136" s="12" t="str">
        <f t="shared" si="107"/>
        <v>PI.IC.IV.120704.01</v>
      </c>
      <c r="N1136" s="12"/>
      <c r="O1136" s="12" t="str">
        <f t="shared" si="108"/>
        <v>PH.IC.IV.120704.01</v>
      </c>
      <c r="Q1136" s="12" t="str">
        <f t="shared" si="109"/>
        <v>CL.IC.IV.120704.01</v>
      </c>
    </row>
    <row r="1137" spans="1:17" ht="15">
      <c r="A1137" t="s">
        <v>5190</v>
      </c>
      <c r="B1137" s="25"/>
      <c r="C1137" s="22" t="s">
        <v>11023</v>
      </c>
      <c r="D1137" s="25"/>
      <c r="E1137" s="22" t="s">
        <v>7284</v>
      </c>
      <c r="F1137" t="s">
        <v>5568</v>
      </c>
      <c r="G1137" t="s">
        <v>1531</v>
      </c>
      <c r="H1137" s="22" t="s">
        <v>1404</v>
      </c>
      <c r="I1137" t="s">
        <v>1531</v>
      </c>
      <c r="J1137" s="11" t="str">
        <f t="shared" si="105"/>
        <v>IC.IV.120705</v>
      </c>
      <c r="K1137" s="2" t="s">
        <v>11324</v>
      </c>
      <c r="L1137" t="str">
        <f t="shared" si="106"/>
        <v>Erythema</v>
      </c>
      <c r="M1137" s="12" t="str">
        <f t="shared" si="107"/>
        <v>PI.IC.IV.120705.01</v>
      </c>
      <c r="N1137" s="12"/>
      <c r="O1137" s="12" t="str">
        <f t="shared" si="108"/>
        <v>PH.IC.IV.120705.01</v>
      </c>
      <c r="Q1137" s="12" t="str">
        <f t="shared" si="109"/>
        <v>CL.IC.IV.120705.01</v>
      </c>
    </row>
    <row r="1138" spans="1:17" ht="15">
      <c r="A1138" t="s">
        <v>5190</v>
      </c>
      <c r="B1138" s="25"/>
      <c r="C1138" s="22" t="s">
        <v>11023</v>
      </c>
      <c r="D1138" s="25"/>
      <c r="E1138" s="22" t="s">
        <v>7284</v>
      </c>
      <c r="F1138" t="s">
        <v>5568</v>
      </c>
      <c r="G1138" t="s">
        <v>5094</v>
      </c>
      <c r="H1138" s="22" t="s">
        <v>1406</v>
      </c>
      <c r="I1138" t="s">
        <v>5094</v>
      </c>
      <c r="J1138" s="11" t="str">
        <f t="shared" si="105"/>
        <v>IC.IV.120706</v>
      </c>
      <c r="K1138" s="2" t="s">
        <v>1192</v>
      </c>
      <c r="L1138" t="str">
        <f t="shared" si="106"/>
        <v>Ecchymosis</v>
      </c>
      <c r="M1138" s="12" t="str">
        <f t="shared" si="107"/>
        <v>PI.IC.IV.120706.01</v>
      </c>
      <c r="N1138" s="12"/>
      <c r="O1138" s="12" t="str">
        <f t="shared" si="108"/>
        <v>PH.IC.IV.120706.01</v>
      </c>
      <c r="Q1138" s="12" t="str">
        <f t="shared" si="109"/>
        <v>CL.IC.IV.120706.01</v>
      </c>
    </row>
    <row r="1139" spans="1:17" ht="15">
      <c r="A1139" t="s">
        <v>5190</v>
      </c>
      <c r="B1139" s="25"/>
      <c r="C1139" s="22" t="s">
        <v>11023</v>
      </c>
      <c r="D1139" s="25"/>
      <c r="E1139" s="22" t="s">
        <v>7284</v>
      </c>
      <c r="F1139" t="s">
        <v>5568</v>
      </c>
      <c r="G1139" t="s">
        <v>1539</v>
      </c>
      <c r="H1139" s="22" t="s">
        <v>1419</v>
      </c>
      <c r="I1139" t="s">
        <v>2346</v>
      </c>
      <c r="J1139" s="11" t="str">
        <f t="shared" si="105"/>
        <v>IC.IV.120707</v>
      </c>
      <c r="K1139" s="2" t="s">
        <v>11324</v>
      </c>
      <c r="L1139" t="str">
        <f t="shared" si="106"/>
        <v>Tenderness</v>
      </c>
      <c r="M1139" s="12" t="str">
        <f t="shared" si="107"/>
        <v>PI.IC.IV.120707.01</v>
      </c>
      <c r="N1139" s="12"/>
      <c r="O1139" s="12" t="str">
        <f t="shared" si="108"/>
        <v>PH.IC.IV.120707.01</v>
      </c>
      <c r="Q1139" s="12" t="str">
        <f t="shared" si="109"/>
        <v>CL.IC.IV.120707.01</v>
      </c>
    </row>
    <row r="1140" spans="1:17" ht="15">
      <c r="A1140" t="s">
        <v>5190</v>
      </c>
      <c r="B1140" s="25"/>
      <c r="C1140" s="22" t="s">
        <v>11023</v>
      </c>
      <c r="D1140" s="25"/>
      <c r="E1140" s="22" t="s">
        <v>7284</v>
      </c>
      <c r="F1140" t="s">
        <v>5568</v>
      </c>
      <c r="G1140" t="s">
        <v>1541</v>
      </c>
      <c r="H1140" s="22" t="s">
        <v>1550</v>
      </c>
      <c r="I1140" t="s">
        <v>1541</v>
      </c>
      <c r="J1140" s="11" t="str">
        <f t="shared" si="105"/>
        <v>IC.IV.120708</v>
      </c>
      <c r="K1140" s="2" t="s">
        <v>11324</v>
      </c>
      <c r="L1140" t="str">
        <f t="shared" si="106"/>
        <v>Swelling</v>
      </c>
      <c r="M1140" s="12" t="str">
        <f t="shared" si="107"/>
        <v>PI.IC.IV.120708.01</v>
      </c>
      <c r="N1140" s="12"/>
      <c r="O1140" s="12" t="str">
        <f t="shared" si="108"/>
        <v>PH.IC.IV.120708.01</v>
      </c>
      <c r="Q1140" s="12" t="str">
        <f t="shared" si="109"/>
        <v>CL.IC.IV.120708.01</v>
      </c>
    </row>
    <row r="1141" spans="1:17" ht="15">
      <c r="A1141" t="s">
        <v>5190</v>
      </c>
      <c r="B1141" s="25"/>
      <c r="C1141" s="22" t="s">
        <v>11023</v>
      </c>
      <c r="D1141" s="25"/>
      <c r="E1141" s="22" t="s">
        <v>7284</v>
      </c>
      <c r="F1141" t="s">
        <v>5568</v>
      </c>
      <c r="G1141" t="s">
        <v>1533</v>
      </c>
      <c r="H1141" s="22" t="s">
        <v>1551</v>
      </c>
      <c r="I1141" t="s">
        <v>1533</v>
      </c>
      <c r="J1141" s="11" t="str">
        <f t="shared" si="105"/>
        <v>IC.IV.120709</v>
      </c>
      <c r="K1141" s="2" t="s">
        <v>11324</v>
      </c>
      <c r="L1141" t="str">
        <f t="shared" si="106"/>
        <v>Hematoma</v>
      </c>
      <c r="M1141" s="12" t="str">
        <f t="shared" si="107"/>
        <v>PI.IC.IV.120709.01</v>
      </c>
      <c r="N1141" s="12"/>
      <c r="O1141" s="12" t="str">
        <f t="shared" si="108"/>
        <v>PH.IC.IV.120709.01</v>
      </c>
      <c r="Q1141" s="12" t="str">
        <f t="shared" si="109"/>
        <v>CL.IC.IV.120709.01</v>
      </c>
    </row>
    <row r="1142" spans="1:17" ht="15">
      <c r="A1142" t="s">
        <v>5190</v>
      </c>
      <c r="B1142" s="25"/>
      <c r="C1142" s="22" t="s">
        <v>11023</v>
      </c>
      <c r="D1142" s="25"/>
      <c r="E1142" s="22" t="s">
        <v>7284</v>
      </c>
      <c r="F1142" t="s">
        <v>5568</v>
      </c>
      <c r="G1142" t="s">
        <v>210</v>
      </c>
      <c r="H1142" s="22" t="s">
        <v>1571</v>
      </c>
      <c r="I1142" t="s">
        <v>1635</v>
      </c>
      <c r="J1142" s="11" t="str">
        <f t="shared" si="105"/>
        <v>IC.IV.120710</v>
      </c>
      <c r="K1142" s="2" t="s">
        <v>11324</v>
      </c>
      <c r="L1142" t="str">
        <f t="shared" si="106"/>
        <v>Serosanguineous discharge</v>
      </c>
      <c r="M1142" s="12" t="str">
        <f t="shared" si="107"/>
        <v>PI.IC.IV.120710.01</v>
      </c>
      <c r="N1142" s="12"/>
      <c r="O1142" s="12" t="str">
        <f t="shared" si="108"/>
        <v>PH.IC.IV.120710.01</v>
      </c>
      <c r="Q1142" s="12" t="str">
        <f t="shared" si="109"/>
        <v>CL.IC.IV.120710.01</v>
      </c>
    </row>
    <row r="1143" spans="1:17" ht="15">
      <c r="A1143" t="s">
        <v>5190</v>
      </c>
      <c r="B1143" s="25"/>
      <c r="C1143" s="22" t="s">
        <v>11023</v>
      </c>
      <c r="D1143" s="25" t="s">
        <v>3448</v>
      </c>
      <c r="E1143" s="22" t="s">
        <v>7284</v>
      </c>
      <c r="F1143" t="s">
        <v>5568</v>
      </c>
      <c r="G1143" t="s">
        <v>5239</v>
      </c>
      <c r="H1143" s="22" t="s">
        <v>1298</v>
      </c>
      <c r="I1143" t="s">
        <v>1637</v>
      </c>
      <c r="J1143" s="11" t="str">
        <f t="shared" si="105"/>
        <v>IC.IV.120711</v>
      </c>
      <c r="K1143" s="2" t="s">
        <v>11324</v>
      </c>
      <c r="L1143" t="str">
        <f t="shared" si="106"/>
        <v>Serous discharge</v>
      </c>
      <c r="M1143" s="12" t="str">
        <f t="shared" si="107"/>
        <v>PI.IC.IV.120711.01</v>
      </c>
      <c r="N1143" s="12"/>
      <c r="O1143" s="12" t="str">
        <f t="shared" si="108"/>
        <v>PH.IC.IV.120711.01</v>
      </c>
      <c r="Q1143" s="12" t="str">
        <f t="shared" si="109"/>
        <v>CL.IC.IV.120711.01</v>
      </c>
    </row>
    <row r="1144" spans="1:17" ht="15">
      <c r="A1144" t="s">
        <v>5190</v>
      </c>
      <c r="B1144" s="25"/>
      <c r="C1144" s="22" t="s">
        <v>11023</v>
      </c>
      <c r="D1144" s="25"/>
      <c r="E1144" s="22" t="s">
        <v>7284</v>
      </c>
      <c r="F1144" t="s">
        <v>5568</v>
      </c>
      <c r="G1144" t="s">
        <v>5240</v>
      </c>
      <c r="H1144" s="22" t="s">
        <v>1299</v>
      </c>
      <c r="I1144" t="s">
        <v>1643</v>
      </c>
      <c r="J1144" s="11" t="str">
        <f t="shared" si="105"/>
        <v>IC.IV.120712</v>
      </c>
      <c r="K1144" s="2" t="s">
        <v>11324</v>
      </c>
      <c r="L1144" t="str">
        <f t="shared" si="106"/>
        <v>Purulent discharge</v>
      </c>
      <c r="M1144" s="12" t="str">
        <f t="shared" si="107"/>
        <v>PI.IC.IV.120712.01</v>
      </c>
      <c r="N1144" s="12"/>
      <c r="O1144" s="12" t="str">
        <f t="shared" si="108"/>
        <v>PH.IC.IV.120712.01</v>
      </c>
      <c r="Q1144" s="12" t="str">
        <f t="shared" si="109"/>
        <v>CL.IC.IV.120712.01</v>
      </c>
    </row>
    <row r="1145" spans="1:17" ht="15">
      <c r="A1145" t="s">
        <v>5190</v>
      </c>
      <c r="B1145" s="25"/>
      <c r="C1145" s="22" t="s">
        <v>11023</v>
      </c>
      <c r="D1145" s="25"/>
      <c r="E1145" s="22" t="s">
        <v>7284</v>
      </c>
      <c r="F1145" t="s">
        <v>5568</v>
      </c>
      <c r="G1145" t="s">
        <v>5431</v>
      </c>
      <c r="H1145" s="22" t="s">
        <v>1300</v>
      </c>
      <c r="I1145" t="s">
        <v>5662</v>
      </c>
      <c r="J1145" s="11" t="str">
        <f t="shared" si="105"/>
        <v>IC.IV.120713</v>
      </c>
      <c r="K1145" s="2" t="s">
        <v>11324</v>
      </c>
      <c r="L1145" t="str">
        <f t="shared" si="106"/>
        <v>Infusate leaking from site</v>
      </c>
      <c r="M1145" s="12" t="str">
        <f t="shared" si="107"/>
        <v>PI.IC.IV.120713.01</v>
      </c>
      <c r="N1145" s="12"/>
      <c r="O1145" s="12" t="str">
        <f t="shared" si="108"/>
        <v>PH.IC.IV.120713.01</v>
      </c>
      <c r="Q1145" s="12" t="str">
        <f t="shared" si="109"/>
        <v>CL.IC.IV.120713.01</v>
      </c>
    </row>
    <row r="1146" spans="1:17" ht="15">
      <c r="A1146" t="s">
        <v>5190</v>
      </c>
      <c r="B1146" s="25"/>
      <c r="C1146" s="22" t="s">
        <v>11023</v>
      </c>
      <c r="D1146" s="25"/>
      <c r="E1146" s="22" t="s">
        <v>7284</v>
      </c>
      <c r="F1146" t="s">
        <v>5568</v>
      </c>
      <c r="G1146" t="s">
        <v>5095</v>
      </c>
      <c r="H1146" s="22" t="s">
        <v>1301</v>
      </c>
      <c r="I1146" t="s">
        <v>5095</v>
      </c>
      <c r="J1146" s="11" t="str">
        <f t="shared" si="105"/>
        <v>IC.IV.120714</v>
      </c>
      <c r="K1146" s="2" t="s">
        <v>11324</v>
      </c>
      <c r="L1146" t="str">
        <f t="shared" si="106"/>
        <v>Phlebitis</v>
      </c>
      <c r="M1146" s="12" t="str">
        <f t="shared" si="107"/>
        <v>PI.IC.IV.120714.01</v>
      </c>
      <c r="N1146" s="12"/>
      <c r="O1146" s="12" t="str">
        <f t="shared" si="108"/>
        <v>PH.IC.IV.120714.01</v>
      </c>
      <c r="Q1146" s="12" t="str">
        <f t="shared" si="109"/>
        <v>CL.IC.IV.120714.01</v>
      </c>
    </row>
    <row r="1147" spans="1:17" ht="15">
      <c r="A1147" t="s">
        <v>5190</v>
      </c>
      <c r="B1147" s="25"/>
      <c r="C1147" s="22" t="s">
        <v>11023</v>
      </c>
      <c r="D1147" s="25"/>
      <c r="E1147" s="22" t="s">
        <v>7284</v>
      </c>
      <c r="F1147" t="s">
        <v>5568</v>
      </c>
      <c r="G1147" t="s">
        <v>5259</v>
      </c>
      <c r="H1147" s="22" t="s">
        <v>1468</v>
      </c>
      <c r="I1147" t="s">
        <v>5260</v>
      </c>
      <c r="J1147" s="11" t="str">
        <f t="shared" si="105"/>
        <v>IC.IV.120715</v>
      </c>
      <c r="K1147" s="2" t="s">
        <v>11324</v>
      </c>
      <c r="L1147" t="str">
        <f t="shared" si="106"/>
        <v>Extravasation</v>
      </c>
      <c r="M1147" s="12" t="str">
        <f t="shared" si="107"/>
        <v>PI.IC.IV.120715.01</v>
      </c>
      <c r="N1147" s="12"/>
      <c r="O1147" s="12" t="str">
        <f t="shared" si="108"/>
        <v>PH.IC.IV.120715.01</v>
      </c>
      <c r="Q1147" s="12" t="str">
        <f t="shared" si="109"/>
        <v>CL.IC.IV.120715.01</v>
      </c>
    </row>
    <row r="1148" spans="1:17" ht="15">
      <c r="A1148" t="s">
        <v>5190</v>
      </c>
      <c r="B1148" s="25"/>
      <c r="C1148" s="22" t="s">
        <v>11023</v>
      </c>
      <c r="D1148" s="25" t="s">
        <v>3448</v>
      </c>
      <c r="E1148" s="22" t="s">
        <v>7284</v>
      </c>
      <c r="F1148" t="s">
        <v>5568</v>
      </c>
      <c r="G1148" t="s">
        <v>5432</v>
      </c>
      <c r="H1148" s="22" t="s">
        <v>1469</v>
      </c>
      <c r="I1148" t="s">
        <v>1224</v>
      </c>
      <c r="J1148" s="11" t="str">
        <f t="shared" si="105"/>
        <v>IC.IV.120716</v>
      </c>
      <c r="K1148" s="2" t="s">
        <v>11324</v>
      </c>
      <c r="L1148" t="str">
        <f t="shared" si="106"/>
        <v>Unable to assess r/t drsg</v>
      </c>
      <c r="M1148" s="12" t="str">
        <f t="shared" si="107"/>
        <v>PI.IC.IV.120716.01</v>
      </c>
      <c r="N1148" s="12"/>
      <c r="O1148" s="12" t="str">
        <f t="shared" si="108"/>
        <v>PH.IC.IV.120716.01</v>
      </c>
      <c r="Q1148" s="12" t="str">
        <f t="shared" si="109"/>
        <v>CL.IC.IV.120716.01</v>
      </c>
    </row>
    <row r="1149" spans="1:17" ht="15">
      <c r="A1149" t="s">
        <v>5190</v>
      </c>
      <c r="B1149" s="25"/>
      <c r="C1149" s="22" t="s">
        <v>11023</v>
      </c>
      <c r="D1149" s="25" t="s">
        <v>5433</v>
      </c>
      <c r="E1149" s="22" t="s">
        <v>10093</v>
      </c>
      <c r="F1149" t="s">
        <v>5569</v>
      </c>
      <c r="G1149" t="s">
        <v>5243</v>
      </c>
      <c r="H1149" s="22" t="s">
        <v>1396</v>
      </c>
      <c r="I1149" t="s">
        <v>1001</v>
      </c>
      <c r="J1149" s="11" t="str">
        <f t="shared" si="105"/>
        <v>IC.IV.120801</v>
      </c>
      <c r="K1149" s="2" t="s">
        <v>11324</v>
      </c>
      <c r="L1149" t="str">
        <f t="shared" si="106"/>
        <v>None needed</v>
      </c>
      <c r="M1149" s="12" t="str">
        <f t="shared" si="107"/>
        <v>PI.IC.IV.120801.01</v>
      </c>
      <c r="N1149" s="12"/>
      <c r="O1149" s="12" t="str">
        <f t="shared" si="108"/>
        <v>PH.IC.IV.120801.01</v>
      </c>
      <c r="Q1149" s="12" t="str">
        <f t="shared" si="109"/>
        <v>CL.IC.IV.120801.01</v>
      </c>
    </row>
    <row r="1150" spans="1:17" ht="15">
      <c r="A1150" t="s">
        <v>5190</v>
      </c>
      <c r="B1150" s="25"/>
      <c r="C1150" s="22" t="s">
        <v>11023</v>
      </c>
      <c r="D1150" s="25" t="s">
        <v>3448</v>
      </c>
      <c r="E1150" s="22" t="s">
        <v>10093</v>
      </c>
      <c r="F1150" t="s">
        <v>5569</v>
      </c>
      <c r="G1150" t="s">
        <v>5244</v>
      </c>
      <c r="H1150" s="22" t="s">
        <v>1398</v>
      </c>
      <c r="I1150" t="s">
        <v>1699</v>
      </c>
      <c r="J1150" s="11" t="str">
        <f t="shared" si="105"/>
        <v>IC.IV.120802</v>
      </c>
      <c r="K1150" s="2" t="s">
        <v>1192</v>
      </c>
      <c r="L1150" t="str">
        <f t="shared" si="106"/>
        <v>Changed site</v>
      </c>
      <c r="M1150" s="12" t="str">
        <f t="shared" si="107"/>
        <v>PI.IC.IV.120802.01</v>
      </c>
      <c r="N1150" s="12"/>
      <c r="O1150" s="12" t="str">
        <f t="shared" si="108"/>
        <v>PH.IC.IV.120802.01</v>
      </c>
      <c r="Q1150" s="12" t="str">
        <f t="shared" si="109"/>
        <v>CL.IC.IV.120802.01</v>
      </c>
    </row>
    <row r="1151" spans="1:17" ht="15">
      <c r="A1151" t="s">
        <v>5190</v>
      </c>
      <c r="B1151" s="25"/>
      <c r="C1151" s="22" t="s">
        <v>11023</v>
      </c>
      <c r="D1151" s="25"/>
      <c r="E1151" s="22" t="s">
        <v>10093</v>
      </c>
      <c r="F1151" t="s">
        <v>5569</v>
      </c>
      <c r="G1151" t="s">
        <v>5102</v>
      </c>
      <c r="H1151" s="22" t="s">
        <v>1400</v>
      </c>
      <c r="I1151" t="s">
        <v>5103</v>
      </c>
      <c r="J1151" s="11" t="str">
        <f t="shared" si="105"/>
        <v>IC.IV.120803</v>
      </c>
      <c r="K1151" s="2" t="s">
        <v>1192</v>
      </c>
      <c r="L1151" t="str">
        <f t="shared" si="106"/>
        <v>Elevated extremity</v>
      </c>
      <c r="M1151" s="12" t="str">
        <f t="shared" si="107"/>
        <v>PI.IC.IV.120803.01</v>
      </c>
      <c r="N1151" s="12"/>
      <c r="O1151" s="12" t="str">
        <f t="shared" si="108"/>
        <v>PH.IC.IV.120803.01</v>
      </c>
      <c r="Q1151" s="12" t="str">
        <f t="shared" si="109"/>
        <v>CL.IC.IV.120803.01</v>
      </c>
    </row>
    <row r="1152" spans="1:17" ht="15">
      <c r="A1152" t="s">
        <v>5190</v>
      </c>
      <c r="B1152" s="25"/>
      <c r="C1152" s="22" t="s">
        <v>11023</v>
      </c>
      <c r="D1152" s="25"/>
      <c r="E1152" s="22" t="s">
        <v>10093</v>
      </c>
      <c r="F1152" t="s">
        <v>5569</v>
      </c>
      <c r="G1152" t="s">
        <v>5104</v>
      </c>
      <c r="H1152" s="22" t="s">
        <v>1402</v>
      </c>
      <c r="I1152" t="s">
        <v>4929</v>
      </c>
      <c r="J1152" s="11" t="str">
        <f t="shared" si="105"/>
        <v>IC.IV.120804</v>
      </c>
      <c r="K1152" s="2" t="s">
        <v>1192</v>
      </c>
      <c r="L1152" t="str">
        <f t="shared" si="106"/>
        <v>Warm compress</v>
      </c>
      <c r="M1152" s="12" t="str">
        <f t="shared" si="107"/>
        <v>PI.IC.IV.120804.01</v>
      </c>
      <c r="N1152" s="12"/>
      <c r="O1152" s="12" t="str">
        <f t="shared" si="108"/>
        <v>PH.IC.IV.120804.01</v>
      </c>
      <c r="Q1152" s="12" t="str">
        <f t="shared" si="109"/>
        <v>CL.IC.IV.120804.01</v>
      </c>
    </row>
    <row r="1153" spans="1:17" ht="15">
      <c r="A1153" t="s">
        <v>5190</v>
      </c>
      <c r="B1153" s="25"/>
      <c r="C1153" s="22" t="s">
        <v>11023</v>
      </c>
      <c r="D1153" s="25"/>
      <c r="E1153" s="22" t="s">
        <v>10093</v>
      </c>
      <c r="F1153" t="s">
        <v>5569</v>
      </c>
      <c r="G1153" t="s">
        <v>5665</v>
      </c>
      <c r="H1153" s="22" t="s">
        <v>1404</v>
      </c>
      <c r="I1153" t="s">
        <v>1827</v>
      </c>
      <c r="J1153" s="11" t="str">
        <f t="shared" si="105"/>
        <v>IC.IV.120805</v>
      </c>
      <c r="K1153" s="2" t="s">
        <v>1192</v>
      </c>
      <c r="L1153" t="str">
        <f t="shared" si="106"/>
        <v>Pressure dressing</v>
      </c>
      <c r="M1153" s="12" t="str">
        <f t="shared" si="107"/>
        <v>PI.IC.IV.120805.01</v>
      </c>
      <c r="N1153" s="12"/>
      <c r="O1153" s="12" t="str">
        <f t="shared" si="108"/>
        <v>PH.IC.IV.120805.01</v>
      </c>
      <c r="Q1153" s="12" t="str">
        <f t="shared" si="109"/>
        <v>CL.IC.IV.120805.01</v>
      </c>
    </row>
    <row r="1154" spans="1:17" ht="15">
      <c r="A1154" t="s">
        <v>5190</v>
      </c>
      <c r="B1154" s="25"/>
      <c r="C1154" s="22" t="s">
        <v>11023</v>
      </c>
      <c r="D1154" s="25"/>
      <c r="E1154" s="22" t="s">
        <v>10093</v>
      </c>
      <c r="F1154" t="s">
        <v>5569</v>
      </c>
      <c r="G1154" t="s">
        <v>2971</v>
      </c>
      <c r="H1154" s="22" t="s">
        <v>1406</v>
      </c>
      <c r="I1154" t="s">
        <v>930</v>
      </c>
      <c r="J1154" s="11" t="str">
        <f t="shared" si="105"/>
        <v>IC.IV.120806</v>
      </c>
      <c r="K1154" s="2" t="s">
        <v>1192</v>
      </c>
      <c r="L1154" t="str">
        <f t="shared" si="106"/>
        <v>Other: specify</v>
      </c>
      <c r="M1154" s="12" t="str">
        <f t="shared" si="107"/>
        <v>PI.IC.IV.120806.01</v>
      </c>
      <c r="N1154" s="12"/>
      <c r="O1154" s="12" t="str">
        <f t="shared" si="108"/>
        <v>PH.IC.IV.120806.01</v>
      </c>
      <c r="Q1154" s="12" t="str">
        <f t="shared" si="109"/>
        <v>CL.IC.IV.120806.01</v>
      </c>
    </row>
    <row r="1155" spans="1:17" ht="15">
      <c r="A1155" t="s">
        <v>5190</v>
      </c>
      <c r="B1155" s="25"/>
      <c r="C1155" s="22" t="s">
        <v>11023</v>
      </c>
      <c r="D1155" s="25" t="s">
        <v>5435</v>
      </c>
      <c r="E1155" s="22" t="s">
        <v>10095</v>
      </c>
      <c r="F1155" t="s">
        <v>5570</v>
      </c>
      <c r="G1155" t="s">
        <v>5667</v>
      </c>
      <c r="H1155" s="22" t="s">
        <v>1396</v>
      </c>
      <c r="I1155" t="s">
        <v>5668</v>
      </c>
      <c r="J1155" s="11" t="str">
        <f t="shared" si="105"/>
        <v>IC.IV.120901</v>
      </c>
      <c r="K1155" s="2" t="s">
        <v>1192</v>
      </c>
      <c r="L1155" t="str">
        <f t="shared" si="106"/>
        <v>20 gauge</v>
      </c>
      <c r="M1155" s="12" t="str">
        <f t="shared" si="107"/>
        <v>PI.IC.IV.120901.01</v>
      </c>
      <c r="N1155" s="12"/>
      <c r="O1155" s="12" t="str">
        <f t="shared" si="108"/>
        <v>PH.IC.IV.120901.01</v>
      </c>
      <c r="Q1155" s="12" t="str">
        <f t="shared" si="109"/>
        <v>CL.IC.IV.120901.01</v>
      </c>
    </row>
    <row r="1156" spans="1:17" ht="15">
      <c r="A1156" t="s">
        <v>5190</v>
      </c>
      <c r="B1156" s="25"/>
      <c r="C1156" s="22" t="s">
        <v>11023</v>
      </c>
      <c r="D1156" s="25"/>
      <c r="E1156" s="22" t="s">
        <v>10095</v>
      </c>
      <c r="F1156" t="s">
        <v>5570</v>
      </c>
      <c r="G1156" t="s">
        <v>5669</v>
      </c>
      <c r="H1156" s="22" t="s">
        <v>1398</v>
      </c>
      <c r="I1156" t="s">
        <v>5670</v>
      </c>
      <c r="J1156" s="11" t="str">
        <f t="shared" si="105"/>
        <v>IC.IV.120902</v>
      </c>
      <c r="K1156" s="2" t="s">
        <v>1192</v>
      </c>
      <c r="L1156" t="str">
        <f t="shared" si="106"/>
        <v>18 gauge</v>
      </c>
      <c r="M1156" s="12" t="str">
        <f t="shared" si="107"/>
        <v>PI.IC.IV.120902.01</v>
      </c>
      <c r="N1156" s="12"/>
      <c r="O1156" s="12" t="str">
        <f t="shared" si="108"/>
        <v>PH.IC.IV.120902.01</v>
      </c>
      <c r="Q1156" s="12" t="str">
        <f t="shared" si="109"/>
        <v>CL.IC.IV.120902.01</v>
      </c>
    </row>
    <row r="1157" spans="1:17" ht="15">
      <c r="A1157" t="s">
        <v>5190</v>
      </c>
      <c r="B1157" s="25"/>
      <c r="C1157" s="22" t="s">
        <v>11023</v>
      </c>
      <c r="D1157" s="25"/>
      <c r="E1157" s="22" t="s">
        <v>10095</v>
      </c>
      <c r="F1157" t="s">
        <v>5570</v>
      </c>
      <c r="G1157" t="s">
        <v>5671</v>
      </c>
      <c r="H1157" s="22" t="s">
        <v>1400</v>
      </c>
      <c r="I1157" t="s">
        <v>5672</v>
      </c>
      <c r="J1157" s="11" t="str">
        <f t="shared" si="105"/>
        <v>IC.IV.120903</v>
      </c>
      <c r="K1157" s="2" t="s">
        <v>1192</v>
      </c>
      <c r="L1157" t="str">
        <f t="shared" si="106"/>
        <v>22 gauge</v>
      </c>
      <c r="M1157" s="12" t="str">
        <f t="shared" si="107"/>
        <v>PI.IC.IV.120903.01</v>
      </c>
      <c r="N1157" s="12"/>
      <c r="O1157" s="12" t="str">
        <f t="shared" si="108"/>
        <v>PH.IC.IV.120903.01</v>
      </c>
      <c r="Q1157" s="12" t="str">
        <f t="shared" si="109"/>
        <v>CL.IC.IV.120903.01</v>
      </c>
    </row>
    <row r="1158" spans="1:17" ht="15">
      <c r="A1158" t="s">
        <v>5190</v>
      </c>
      <c r="B1158" s="25"/>
      <c r="C1158" s="22" t="s">
        <v>11023</v>
      </c>
      <c r="D1158" s="25" t="s">
        <v>3448</v>
      </c>
      <c r="E1158" s="22" t="s">
        <v>10095</v>
      </c>
      <c r="F1158" t="s">
        <v>5570</v>
      </c>
      <c r="G1158" t="s">
        <v>5502</v>
      </c>
      <c r="H1158" s="22" t="s">
        <v>1402</v>
      </c>
      <c r="I1158" t="s">
        <v>5503</v>
      </c>
      <c r="J1158" s="11" t="str">
        <f t="shared" si="105"/>
        <v>IC.IV.120904</v>
      </c>
      <c r="K1158" s="2" t="s">
        <v>1192</v>
      </c>
      <c r="L1158" t="str">
        <f t="shared" si="106"/>
        <v>16 gauge</v>
      </c>
      <c r="M1158" s="12" t="str">
        <f t="shared" si="107"/>
        <v>PI.IC.IV.120904.01</v>
      </c>
      <c r="N1158" s="12"/>
      <c r="O1158" s="12" t="str">
        <f t="shared" si="108"/>
        <v>PH.IC.IV.120904.01</v>
      </c>
      <c r="Q1158" s="12" t="str">
        <f t="shared" si="109"/>
        <v>CL.IC.IV.120904.01</v>
      </c>
    </row>
    <row r="1159" spans="1:17" ht="15">
      <c r="A1159" t="s">
        <v>5190</v>
      </c>
      <c r="B1159" s="25"/>
      <c r="C1159" s="22" t="s">
        <v>11023</v>
      </c>
      <c r="D1159" s="25" t="s">
        <v>3448</v>
      </c>
      <c r="E1159" s="22" t="s">
        <v>10095</v>
      </c>
      <c r="F1159" t="s">
        <v>5570</v>
      </c>
      <c r="G1159" t="s">
        <v>5344</v>
      </c>
      <c r="H1159" s="22" t="s">
        <v>1404</v>
      </c>
      <c r="I1159" t="s">
        <v>5345</v>
      </c>
      <c r="J1159" s="11" t="str">
        <f t="shared" si="105"/>
        <v>IC.IV.120905</v>
      </c>
      <c r="K1159" s="2" t="s">
        <v>1192</v>
      </c>
      <c r="L1159" t="str">
        <f t="shared" si="106"/>
        <v>14 gauge</v>
      </c>
      <c r="M1159" s="12" t="str">
        <f t="shared" si="107"/>
        <v>PI.IC.IV.120905.01</v>
      </c>
      <c r="N1159" s="12"/>
      <c r="O1159" s="12" t="str">
        <f t="shared" si="108"/>
        <v>PH.IC.IV.120905.01</v>
      </c>
      <c r="Q1159" s="12" t="str">
        <f t="shared" si="109"/>
        <v>CL.IC.IV.120905.01</v>
      </c>
    </row>
    <row r="1160" spans="1:17" ht="15">
      <c r="A1160" t="s">
        <v>5190</v>
      </c>
      <c r="B1160" s="25"/>
      <c r="C1160" s="22" t="s">
        <v>11023</v>
      </c>
      <c r="D1160" s="25" t="s">
        <v>3448</v>
      </c>
      <c r="E1160" s="22" t="s">
        <v>10095</v>
      </c>
      <c r="F1160" t="s">
        <v>5570</v>
      </c>
      <c r="G1160" t="s">
        <v>2971</v>
      </c>
      <c r="H1160" s="22" t="s">
        <v>1406</v>
      </c>
      <c r="I1160" t="s">
        <v>930</v>
      </c>
      <c r="J1160" s="11" t="str">
        <f t="shared" si="105"/>
        <v>IC.IV.120906</v>
      </c>
      <c r="K1160" s="2" t="s">
        <v>1192</v>
      </c>
      <c r="L1160" t="str">
        <f t="shared" si="106"/>
        <v>Other: specify</v>
      </c>
      <c r="M1160" s="12" t="str">
        <f t="shared" si="107"/>
        <v>PI.IC.IV.120906.01</v>
      </c>
      <c r="N1160" s="12"/>
      <c r="O1160" s="12" t="str">
        <f t="shared" si="108"/>
        <v>PH.IC.IV.120906.01</v>
      </c>
      <c r="Q1160" s="12" t="str">
        <f t="shared" si="109"/>
        <v>CL.IC.IV.120906.01</v>
      </c>
    </row>
    <row r="1161" spans="1:17" ht="15">
      <c r="A1161" t="s">
        <v>5190</v>
      </c>
      <c r="B1161" s="25"/>
      <c r="C1161" s="22" t="s">
        <v>11023</v>
      </c>
      <c r="D1161" s="25" t="s">
        <v>209</v>
      </c>
      <c r="E1161" s="22" t="s">
        <v>10905</v>
      </c>
      <c r="F1161" t="s">
        <v>5571</v>
      </c>
      <c r="G1161" t="s">
        <v>5107</v>
      </c>
      <c r="H1161" s="22" t="s">
        <v>1396</v>
      </c>
      <c r="I1161" t="s">
        <v>1772</v>
      </c>
      <c r="J1161" s="11" t="str">
        <f t="shared" si="105"/>
        <v>IC.IV.121001</v>
      </c>
      <c r="K1161" s="2" t="s">
        <v>1192</v>
      </c>
      <c r="L1161" t="str">
        <f t="shared" si="106"/>
        <v>Securement device</v>
      </c>
      <c r="M1161" s="12" t="str">
        <f t="shared" si="107"/>
        <v>PI.IC.IV.121001.01</v>
      </c>
      <c r="N1161" s="12"/>
      <c r="O1161" s="12" t="str">
        <f t="shared" si="108"/>
        <v>PH.IC.IV.121001.01</v>
      </c>
      <c r="Q1161" s="12" t="str">
        <f t="shared" si="109"/>
        <v>CL.IC.IV.121001.01</v>
      </c>
    </row>
    <row r="1162" spans="1:17" ht="15">
      <c r="A1162" t="s">
        <v>5190</v>
      </c>
      <c r="B1162" s="25"/>
      <c r="C1162" s="22" t="s">
        <v>11023</v>
      </c>
      <c r="D1162" s="25"/>
      <c r="E1162" s="22" t="s">
        <v>10905</v>
      </c>
      <c r="F1162" t="s">
        <v>5571</v>
      </c>
      <c r="G1162" t="s">
        <v>1776</v>
      </c>
      <c r="H1162" s="22" t="s">
        <v>1398</v>
      </c>
      <c r="I1162" t="s">
        <v>3200</v>
      </c>
      <c r="J1162" s="11" t="str">
        <f t="shared" si="105"/>
        <v>IC.IV.121002</v>
      </c>
      <c r="K1162" s="2" t="s">
        <v>1192</v>
      </c>
      <c r="L1162" t="str">
        <f t="shared" si="106"/>
        <v>Taped</v>
      </c>
      <c r="M1162" s="12" t="str">
        <f t="shared" si="107"/>
        <v>PI.IC.IV.121002.01</v>
      </c>
      <c r="N1162" s="12"/>
      <c r="O1162" s="12" t="str">
        <f t="shared" si="108"/>
        <v>PH.IC.IV.121002.01</v>
      </c>
      <c r="Q1162" s="12" t="str">
        <f t="shared" si="109"/>
        <v>CL.IC.IV.121002.01</v>
      </c>
    </row>
    <row r="1163" spans="1:17" ht="15">
      <c r="A1163" t="s">
        <v>5190</v>
      </c>
      <c r="B1163" s="25"/>
      <c r="C1163" s="22" t="s">
        <v>11023</v>
      </c>
      <c r="D1163" s="25"/>
      <c r="E1163" s="22" t="s">
        <v>10905</v>
      </c>
      <c r="F1163" t="s">
        <v>5571</v>
      </c>
      <c r="G1163" t="s">
        <v>2971</v>
      </c>
      <c r="H1163" s="22" t="s">
        <v>1400</v>
      </c>
      <c r="I1163" t="s">
        <v>930</v>
      </c>
      <c r="J1163" s="11" t="str">
        <f t="shared" si="105"/>
        <v>IC.IV.121003</v>
      </c>
      <c r="K1163" s="2" t="s">
        <v>1192</v>
      </c>
      <c r="L1163" t="str">
        <f t="shared" si="106"/>
        <v>Other: specify</v>
      </c>
      <c r="M1163" s="12" t="str">
        <f t="shared" si="107"/>
        <v>PI.IC.IV.121003.01</v>
      </c>
      <c r="N1163" s="12"/>
      <c r="O1163" s="12" t="str">
        <f t="shared" si="108"/>
        <v>PH.IC.IV.121003.01</v>
      </c>
      <c r="Q1163" s="12" t="str">
        <f t="shared" si="109"/>
        <v>CL.IC.IV.121003.01</v>
      </c>
    </row>
    <row r="1164" spans="1:17" ht="15">
      <c r="A1164" t="s">
        <v>5190</v>
      </c>
      <c r="B1164" s="25"/>
      <c r="C1164" s="22" t="s">
        <v>11023</v>
      </c>
      <c r="D1164" s="25" t="s">
        <v>3259</v>
      </c>
      <c r="E1164" s="22" t="s">
        <v>8048</v>
      </c>
      <c r="F1164" t="s">
        <v>5572</v>
      </c>
      <c r="G1164" t="s">
        <v>5439</v>
      </c>
      <c r="H1164" s="22" t="s">
        <v>1396</v>
      </c>
      <c r="I1164" t="s">
        <v>5551</v>
      </c>
      <c r="J1164" s="11" t="str">
        <f t="shared" si="105"/>
        <v>IC.IV.121101</v>
      </c>
      <c r="K1164" s="2" t="s">
        <v>1192</v>
      </c>
      <c r="L1164" t="str">
        <f t="shared" si="106"/>
        <v>Patent/Infusing</v>
      </c>
      <c r="M1164" s="12" t="str">
        <f t="shared" si="107"/>
        <v>PI.IC.IV.121101.01</v>
      </c>
      <c r="N1164" s="12"/>
      <c r="O1164" s="12" t="str">
        <f t="shared" si="108"/>
        <v>PH.IC.IV.121101.01</v>
      </c>
      <c r="Q1164" s="12" t="str">
        <f t="shared" si="109"/>
        <v>CL.IC.IV.121101.01</v>
      </c>
    </row>
    <row r="1165" spans="1:17" ht="15">
      <c r="A1165" t="s">
        <v>5190</v>
      </c>
      <c r="B1165" s="25"/>
      <c r="C1165" s="22" t="s">
        <v>11023</v>
      </c>
      <c r="D1165" s="25" t="s">
        <v>3448</v>
      </c>
      <c r="E1165" s="22" t="s">
        <v>8048</v>
      </c>
      <c r="F1165" t="s">
        <v>5572</v>
      </c>
      <c r="G1165" t="s">
        <v>5318</v>
      </c>
      <c r="H1165" s="22" t="s">
        <v>1398</v>
      </c>
      <c r="I1165" t="s">
        <v>3634</v>
      </c>
      <c r="J1165" s="11" t="str">
        <f t="shared" si="105"/>
        <v>IC.IV.121102</v>
      </c>
      <c r="K1165" s="2" t="s">
        <v>1192</v>
      </c>
      <c r="L1165" t="str">
        <f t="shared" si="106"/>
        <v>Saline lock/capped</v>
      </c>
      <c r="M1165" s="12" t="str">
        <f t="shared" si="107"/>
        <v>PI.IC.IV.121102.01</v>
      </c>
      <c r="N1165" s="12"/>
      <c r="O1165" s="12" t="str">
        <f t="shared" si="108"/>
        <v>PH.IC.IV.121102.01</v>
      </c>
      <c r="Q1165" s="12" t="str">
        <f t="shared" si="109"/>
        <v>CL.IC.IV.121102.01</v>
      </c>
    </row>
    <row r="1166" spans="1:17" ht="15">
      <c r="A1166" t="s">
        <v>5190</v>
      </c>
      <c r="B1166" s="25"/>
      <c r="C1166" s="22" t="s">
        <v>11023</v>
      </c>
      <c r="D1166" s="25"/>
      <c r="E1166" s="22" t="s">
        <v>8048</v>
      </c>
      <c r="F1166" t="s">
        <v>5572</v>
      </c>
      <c r="G1166" t="s">
        <v>5496</v>
      </c>
      <c r="H1166" s="22" t="s">
        <v>1400</v>
      </c>
      <c r="I1166" t="s">
        <v>5497</v>
      </c>
      <c r="J1166" s="11" t="str">
        <f t="shared" si="105"/>
        <v>IC.IV.121103</v>
      </c>
      <c r="K1166" s="2" t="s">
        <v>1192</v>
      </c>
      <c r="L1166" t="str">
        <f t="shared" si="106"/>
        <v>No blood return, flush easy</v>
      </c>
      <c r="M1166" s="12" t="str">
        <f t="shared" si="107"/>
        <v>PI.IC.IV.121103.01</v>
      </c>
      <c r="N1166" s="12"/>
      <c r="O1166" s="12" t="str">
        <f t="shared" si="108"/>
        <v>PH.IC.IV.121103.01</v>
      </c>
      <c r="Q1166" s="12" t="str">
        <f t="shared" si="109"/>
        <v>CL.IC.IV.121103.01</v>
      </c>
    </row>
    <row r="1167" spans="1:17" ht="15">
      <c r="A1167" t="s">
        <v>5190</v>
      </c>
      <c r="B1167" s="25"/>
      <c r="C1167" s="22" t="s">
        <v>11023</v>
      </c>
      <c r="D1167" s="25"/>
      <c r="E1167" s="22" t="s">
        <v>8048</v>
      </c>
      <c r="F1167" t="s">
        <v>5572</v>
      </c>
      <c r="G1167" t="s">
        <v>5252</v>
      </c>
      <c r="H1167" s="22" t="s">
        <v>1402</v>
      </c>
      <c r="I1167" t="s">
        <v>5253</v>
      </c>
      <c r="J1167" s="11" t="str">
        <f t="shared" si="105"/>
        <v>IC.IV.121104</v>
      </c>
      <c r="K1167" s="2" t="s">
        <v>1192</v>
      </c>
      <c r="L1167" t="str">
        <f t="shared" si="106"/>
        <v>Positional</v>
      </c>
      <c r="M1167" s="12" t="str">
        <f t="shared" si="107"/>
        <v>PI.IC.IV.121104.01</v>
      </c>
      <c r="N1167" s="12"/>
      <c r="O1167" s="12" t="str">
        <f t="shared" si="108"/>
        <v>PH.IC.IV.121104.01</v>
      </c>
      <c r="Q1167" s="12" t="str">
        <f t="shared" si="109"/>
        <v>CL.IC.IV.121104.01</v>
      </c>
    </row>
    <row r="1168" spans="1:17" ht="15">
      <c r="A1168" t="s">
        <v>5190</v>
      </c>
      <c r="B1168" s="25"/>
      <c r="C1168" s="22" t="s">
        <v>11023</v>
      </c>
      <c r="D1168" s="25"/>
      <c r="E1168" s="22" t="s">
        <v>8048</v>
      </c>
      <c r="F1168" t="s">
        <v>5572</v>
      </c>
      <c r="G1168" t="s">
        <v>3795</v>
      </c>
      <c r="H1168" s="22" t="s">
        <v>1404</v>
      </c>
      <c r="I1168" t="s">
        <v>5254</v>
      </c>
      <c r="J1168" s="11" t="str">
        <f t="shared" si="105"/>
        <v>IC.IV.121105</v>
      </c>
      <c r="K1168" s="2" t="s">
        <v>1192</v>
      </c>
      <c r="L1168" t="str">
        <f t="shared" si="106"/>
        <v>Occluded</v>
      </c>
      <c r="M1168" s="12" t="str">
        <f t="shared" si="107"/>
        <v>PI.IC.IV.121105.01</v>
      </c>
      <c r="N1168" s="12"/>
      <c r="O1168" s="12" t="str">
        <f t="shared" si="108"/>
        <v>PH.IC.IV.121105.01</v>
      </c>
      <c r="Q1168" s="12" t="str">
        <f t="shared" si="109"/>
        <v>CL.IC.IV.121105.01</v>
      </c>
    </row>
    <row r="1169" spans="1:25" ht="15">
      <c r="A1169" t="s">
        <v>5190</v>
      </c>
      <c r="B1169" s="25"/>
      <c r="C1169" s="22" t="s">
        <v>11023</v>
      </c>
      <c r="D1169" s="25"/>
      <c r="E1169" s="22" t="s">
        <v>8048</v>
      </c>
      <c r="F1169" t="s">
        <v>5572</v>
      </c>
      <c r="G1169" t="s">
        <v>5338</v>
      </c>
      <c r="H1169" s="22" t="s">
        <v>1406</v>
      </c>
      <c r="I1169" t="s">
        <v>5145</v>
      </c>
      <c r="J1169" s="11" t="str">
        <f t="shared" si="105"/>
        <v>IC.IV.121106</v>
      </c>
      <c r="K1169" s="2" t="s">
        <v>1192</v>
      </c>
      <c r="L1169" t="str">
        <f t="shared" si="106"/>
        <v>Sluggish blood return</v>
      </c>
      <c r="M1169" s="12" t="str">
        <f t="shared" si="107"/>
        <v>PI.IC.IV.121106.01</v>
      </c>
      <c r="N1169" s="12"/>
      <c r="O1169" s="12" t="str">
        <f t="shared" si="108"/>
        <v>PH.IC.IV.121106.01</v>
      </c>
      <c r="Q1169" s="12" t="str">
        <f t="shared" si="109"/>
        <v>CL.IC.IV.121106.01</v>
      </c>
    </row>
    <row r="1170" spans="1:25" ht="15">
      <c r="A1170" t="s">
        <v>5190</v>
      </c>
      <c r="B1170" s="25"/>
      <c r="C1170" s="22" t="s">
        <v>11023</v>
      </c>
      <c r="D1170" s="25" t="s">
        <v>3448</v>
      </c>
      <c r="E1170" s="22" t="s">
        <v>8048</v>
      </c>
      <c r="F1170" t="s">
        <v>5572</v>
      </c>
      <c r="G1170" t="s">
        <v>5573</v>
      </c>
      <c r="H1170" s="22" t="s">
        <v>1419</v>
      </c>
      <c r="I1170" t="s">
        <v>1583</v>
      </c>
      <c r="J1170" s="11" t="str">
        <f t="shared" si="105"/>
        <v>IC.IV.121107</v>
      </c>
      <c r="K1170" s="2" t="s">
        <v>1192</v>
      </c>
      <c r="L1170" t="str">
        <f t="shared" si="106"/>
        <v>Discontinued ]</v>
      </c>
      <c r="M1170" s="12" t="str">
        <f t="shared" si="107"/>
        <v>PI.IC.IV.121107.01</v>
      </c>
      <c r="N1170" s="12"/>
      <c r="O1170" s="12" t="str">
        <f t="shared" si="108"/>
        <v>PH.IC.IV.121107.01</v>
      </c>
      <c r="Q1170" s="12" t="str">
        <f t="shared" si="109"/>
        <v>CL.IC.IV.121107.01</v>
      </c>
    </row>
    <row r="1171" spans="1:25" ht="15">
      <c r="A1171" t="s">
        <v>5190</v>
      </c>
      <c r="B1171" s="25"/>
      <c r="C1171" s="22" t="s">
        <v>11023</v>
      </c>
      <c r="D1171" s="25" t="s">
        <v>3448</v>
      </c>
      <c r="E1171" s="22" t="s">
        <v>8048</v>
      </c>
      <c r="F1171" t="s">
        <v>5572</v>
      </c>
      <c r="G1171" t="s">
        <v>5146</v>
      </c>
      <c r="H1171" s="22" t="s">
        <v>1550</v>
      </c>
      <c r="I1171" t="s">
        <v>4071</v>
      </c>
      <c r="J1171" s="11" t="str">
        <f t="shared" si="105"/>
        <v>IC.IV.121108</v>
      </c>
      <c r="K1171" s="2" t="s">
        <v>1192</v>
      </c>
      <c r="L1171" t="str">
        <f t="shared" si="106"/>
        <v>D/C due to positive blood cultures</v>
      </c>
      <c r="M1171" s="12" t="str">
        <f t="shared" si="107"/>
        <v>PI.IC.IV.121108.01</v>
      </c>
      <c r="N1171" s="12"/>
      <c r="O1171" s="12" t="str">
        <f t="shared" si="108"/>
        <v>PH.IC.IV.121108.01</v>
      </c>
      <c r="Q1171" s="12" t="str">
        <f t="shared" si="109"/>
        <v>CL.IC.IV.121108.01</v>
      </c>
    </row>
    <row r="1172" spans="1:25" ht="15">
      <c r="A1172" t="s">
        <v>5190</v>
      </c>
      <c r="C1172" s="22" t="s">
        <v>501</v>
      </c>
      <c r="E1172" s="22" t="s">
        <v>498</v>
      </c>
      <c r="F1172" t="s">
        <v>502</v>
      </c>
      <c r="G1172" t="s">
        <v>371</v>
      </c>
      <c r="H1172" s="22" t="s">
        <v>649</v>
      </c>
      <c r="J1172" s="11" t="str">
        <f t="shared" si="105"/>
        <v>IC.IV.121109</v>
      </c>
      <c r="K1172" s="2" t="s">
        <v>11383</v>
      </c>
      <c r="L1172" t="str">
        <f t="shared" si="106"/>
        <v>Self Discontinued</v>
      </c>
      <c r="M1172" s="12" t="str">
        <f t="shared" si="107"/>
        <v>PI.IC.IV.121109.01</v>
      </c>
      <c r="N1172" s="12"/>
      <c r="O1172" s="12" t="str">
        <f t="shared" si="108"/>
        <v>PH.IC.IV.121109.01</v>
      </c>
      <c r="Q1172" s="12" t="str">
        <f t="shared" si="109"/>
        <v>CL.IC.IV.121109.01</v>
      </c>
      <c r="R1172" t="s">
        <v>11454</v>
      </c>
      <c r="X1172" t="s">
        <v>933</v>
      </c>
      <c r="Y1172">
        <v>1124</v>
      </c>
    </row>
    <row r="1173" spans="1:25" ht="15">
      <c r="A1173" t="s">
        <v>5190</v>
      </c>
      <c r="B1173" s="25"/>
      <c r="C1173" s="22" t="s">
        <v>11023</v>
      </c>
      <c r="D1173" s="25" t="s">
        <v>5440</v>
      </c>
      <c r="E1173" s="22" t="s">
        <v>11023</v>
      </c>
      <c r="F1173" t="s">
        <v>5579</v>
      </c>
      <c r="G1173" t="s">
        <v>5301</v>
      </c>
      <c r="H1173" s="22" t="s">
        <v>1396</v>
      </c>
      <c r="I1173" t="s">
        <v>1579</v>
      </c>
      <c r="J1173" s="11" t="str">
        <f t="shared" si="105"/>
        <v>IC.IV.121201</v>
      </c>
      <c r="K1173" s="2" t="s">
        <v>1192</v>
      </c>
      <c r="L1173" t="str">
        <f t="shared" si="106"/>
        <v>Tubing present on admit</v>
      </c>
      <c r="M1173" s="12" t="str">
        <f t="shared" si="107"/>
        <v>PI.IC.IV.121201.01</v>
      </c>
      <c r="N1173" s="12"/>
      <c r="O1173" s="12" t="str">
        <f t="shared" si="108"/>
        <v>PH.IC.IV.121201.01</v>
      </c>
      <c r="Q1173" s="12" t="str">
        <f t="shared" si="109"/>
        <v>CL.IC.IV.121201.01</v>
      </c>
    </row>
    <row r="1174" spans="1:25" ht="15">
      <c r="A1174" t="s">
        <v>5190</v>
      </c>
      <c r="B1174" s="25"/>
      <c r="C1174" s="22" t="s">
        <v>11023</v>
      </c>
      <c r="D1174" s="25" t="s">
        <v>3448</v>
      </c>
      <c r="E1174" s="22" t="s">
        <v>11023</v>
      </c>
      <c r="F1174" t="s">
        <v>5579</v>
      </c>
      <c r="G1174" t="s">
        <v>5148</v>
      </c>
      <c r="H1174" s="22" t="s">
        <v>1398</v>
      </c>
      <c r="I1174" t="s">
        <v>5149</v>
      </c>
      <c r="J1174" s="11" t="str">
        <f t="shared" si="105"/>
        <v>IC.IV.121202</v>
      </c>
      <c r="K1174" s="2" t="s">
        <v>1192</v>
      </c>
      <c r="L1174" t="str">
        <f t="shared" si="106"/>
        <v>Caps new/changed</v>
      </c>
      <c r="M1174" s="12" t="str">
        <f t="shared" si="107"/>
        <v>PI.IC.IV.121202.01</v>
      </c>
      <c r="N1174" s="12"/>
      <c r="O1174" s="12" t="str">
        <f t="shared" si="108"/>
        <v>PH.IC.IV.121202.01</v>
      </c>
      <c r="Q1174" s="12" t="str">
        <f t="shared" si="109"/>
        <v>CL.IC.IV.121202.01</v>
      </c>
    </row>
    <row r="1175" spans="1:25" ht="15">
      <c r="A1175" t="s">
        <v>5190</v>
      </c>
      <c r="B1175" s="25"/>
      <c r="C1175" s="22" t="s">
        <v>11023</v>
      </c>
      <c r="D1175" s="25"/>
      <c r="E1175" s="22" t="s">
        <v>11023</v>
      </c>
      <c r="F1175" t="s">
        <v>5579</v>
      </c>
      <c r="G1175" t="s">
        <v>1800</v>
      </c>
      <c r="H1175" s="22" t="s">
        <v>1400</v>
      </c>
      <c r="I1175" t="s">
        <v>5170</v>
      </c>
      <c r="J1175" s="11" t="str">
        <f t="shared" si="105"/>
        <v>IC.IV.121203</v>
      </c>
      <c r="K1175" s="2" t="s">
        <v>1192</v>
      </c>
      <c r="L1175" t="str">
        <f t="shared" si="106"/>
        <v>Tubing new/changed</v>
      </c>
      <c r="M1175" s="12" t="str">
        <f t="shared" si="107"/>
        <v>PI.IC.IV.121203.01</v>
      </c>
      <c r="N1175" s="12"/>
      <c r="O1175" s="12" t="str">
        <f t="shared" si="108"/>
        <v>PH.IC.IV.121203.01</v>
      </c>
      <c r="Q1175" s="12" t="str">
        <f t="shared" si="109"/>
        <v>CL.IC.IV.121203.01</v>
      </c>
    </row>
    <row r="1176" spans="1:25" ht="15">
      <c r="A1176" t="s">
        <v>5190</v>
      </c>
      <c r="B1176" s="25"/>
      <c r="C1176" s="22" t="s">
        <v>11023</v>
      </c>
      <c r="D1176" s="25"/>
      <c r="E1176" s="22" t="s">
        <v>11023</v>
      </c>
      <c r="F1176" t="s">
        <v>5579</v>
      </c>
      <c r="G1176" t="s">
        <v>5223</v>
      </c>
      <c r="H1176" s="22" t="s">
        <v>1402</v>
      </c>
      <c r="I1176" t="s">
        <v>5024</v>
      </c>
      <c r="J1176" s="11" t="str">
        <f t="shared" si="105"/>
        <v>IC.IV.121204</v>
      </c>
      <c r="K1176" s="2" t="s">
        <v>1192</v>
      </c>
      <c r="L1176" t="str">
        <f t="shared" si="106"/>
        <v>Tubing d/c with cath d/c</v>
      </c>
      <c r="M1176" s="12" t="str">
        <f t="shared" si="107"/>
        <v>PI.IC.IV.121204.01</v>
      </c>
      <c r="N1176" s="12"/>
      <c r="O1176" s="12" t="str">
        <f t="shared" si="108"/>
        <v>PH.IC.IV.121204.01</v>
      </c>
      <c r="Q1176" s="12" t="str">
        <f t="shared" si="109"/>
        <v>CL.IC.IV.121204.01</v>
      </c>
    </row>
    <row r="1177" spans="1:25" ht="15">
      <c r="A1177" t="s">
        <v>5190</v>
      </c>
      <c r="B1177" s="25"/>
      <c r="C1177" s="22" t="s">
        <v>11221</v>
      </c>
      <c r="D1177" s="25"/>
      <c r="E1177" s="22" t="s">
        <v>1223</v>
      </c>
      <c r="F1177" t="s">
        <v>11222</v>
      </c>
      <c r="G1177" t="s">
        <v>817</v>
      </c>
      <c r="H1177" s="22" t="s">
        <v>11095</v>
      </c>
      <c r="I1177" t="s">
        <v>11096</v>
      </c>
      <c r="J1177" s="11" t="str">
        <f t="shared" si="105"/>
        <v>IC.IV.121205</v>
      </c>
      <c r="K1177" s="2" t="s">
        <v>1192</v>
      </c>
      <c r="L1177" t="str">
        <f t="shared" si="106"/>
        <v>Change not due</v>
      </c>
      <c r="M1177" s="12" t="str">
        <f t="shared" si="107"/>
        <v>PI.IC.IV.121205.01</v>
      </c>
      <c r="N1177" s="12"/>
      <c r="O1177" s="12" t="str">
        <f t="shared" si="108"/>
        <v>PH.IC.IV.121205.01</v>
      </c>
      <c r="Q1177" s="12" t="str">
        <f t="shared" si="109"/>
        <v>CL.IC.IV.121205.01</v>
      </c>
      <c r="V1177" t="s">
        <v>11097</v>
      </c>
      <c r="W1177">
        <v>995</v>
      </c>
    </row>
    <row r="1178" spans="1:25" ht="15">
      <c r="A1178" t="s">
        <v>5190</v>
      </c>
      <c r="B1178" s="25"/>
      <c r="C1178" s="22" t="s">
        <v>11023</v>
      </c>
      <c r="D1178" s="25" t="s">
        <v>3290</v>
      </c>
      <c r="E1178" s="22" t="s">
        <v>8201</v>
      </c>
      <c r="F1178" t="s">
        <v>5580</v>
      </c>
      <c r="G1178" t="s">
        <v>5443</v>
      </c>
      <c r="H1178" s="22" t="s">
        <v>1396</v>
      </c>
      <c r="I1178" t="s">
        <v>5443</v>
      </c>
      <c r="J1178" s="11" t="str">
        <f t="shared" si="105"/>
        <v>IC.IV.121301</v>
      </c>
      <c r="K1178" s="2" t="s">
        <v>923</v>
      </c>
      <c r="L1178" t="str">
        <f t="shared" si="106"/>
        <v>IV Cannula</v>
      </c>
      <c r="M1178" s="12" t="str">
        <f t="shared" si="107"/>
        <v>PI.IC.IV.121301.02</v>
      </c>
      <c r="N1178" s="12"/>
      <c r="O1178" s="12" t="str">
        <f t="shared" si="108"/>
        <v>PH.IC.IV.121301.02</v>
      </c>
      <c r="Q1178" s="12" t="str">
        <f t="shared" si="109"/>
        <v>CL.IC.IV.121301.02</v>
      </c>
      <c r="R1178" t="s">
        <v>1141</v>
      </c>
      <c r="S1178">
        <v>826</v>
      </c>
    </row>
    <row r="1179" spans="1:25" ht="15">
      <c r="A1179" t="s">
        <v>5190</v>
      </c>
      <c r="B1179" s="25"/>
      <c r="C1179" s="22" t="s">
        <v>11023</v>
      </c>
      <c r="D1179" s="25"/>
      <c r="E1179" s="22" t="s">
        <v>8201</v>
      </c>
      <c r="F1179" t="s">
        <v>5580</v>
      </c>
      <c r="G1179" t="s">
        <v>2228</v>
      </c>
      <c r="H1179" s="22" t="s">
        <v>1398</v>
      </c>
      <c r="I1179" t="s">
        <v>2228</v>
      </c>
      <c r="J1179" s="11" t="str">
        <f t="shared" si="105"/>
        <v>IC.IV.121302</v>
      </c>
      <c r="K1179" s="2" t="s">
        <v>1192</v>
      </c>
      <c r="L1179" t="str">
        <f t="shared" si="106"/>
        <v>Capped</v>
      </c>
      <c r="M1179" s="12" t="str">
        <f t="shared" si="107"/>
        <v>PI.IC.IV.121302.01</v>
      </c>
      <c r="N1179" s="12"/>
      <c r="O1179" s="12" t="str">
        <f t="shared" si="108"/>
        <v>PH.IC.IV.121302.01</v>
      </c>
      <c r="Q1179" s="12" t="str">
        <f t="shared" si="109"/>
        <v>CL.IC.IV.121302.01</v>
      </c>
    </row>
    <row r="1180" spans="1:25" ht="15">
      <c r="A1180" t="s">
        <v>5190</v>
      </c>
      <c r="B1180" s="25"/>
      <c r="C1180" s="22" t="s">
        <v>11023</v>
      </c>
      <c r="D1180" s="25"/>
      <c r="E1180" s="22" t="s">
        <v>8201</v>
      </c>
      <c r="F1180" t="s">
        <v>5580</v>
      </c>
      <c r="G1180" t="s">
        <v>2971</v>
      </c>
      <c r="H1180" s="22" t="s">
        <v>1400</v>
      </c>
      <c r="I1180" t="s">
        <v>930</v>
      </c>
      <c r="J1180" s="11" t="str">
        <f t="shared" si="105"/>
        <v>IC.IV.121303</v>
      </c>
      <c r="K1180" s="2" t="s">
        <v>1192</v>
      </c>
      <c r="L1180" t="str">
        <f t="shared" si="106"/>
        <v>Other: specify</v>
      </c>
      <c r="M1180" s="12" t="str">
        <f t="shared" si="107"/>
        <v>PI.IC.IV.121303.01</v>
      </c>
      <c r="N1180" s="12"/>
      <c r="O1180" s="12" t="str">
        <f t="shared" si="108"/>
        <v>PH.IC.IV.121303.01</v>
      </c>
      <c r="Q1180" s="12" t="str">
        <f t="shared" si="109"/>
        <v>CL.IC.IV.121303.01</v>
      </c>
    </row>
    <row r="1181" spans="1:25" ht="15">
      <c r="A1181" t="s">
        <v>5190</v>
      </c>
      <c r="B1181" s="25" t="s">
        <v>5581</v>
      </c>
      <c r="C1181" s="22" t="s">
        <v>8201</v>
      </c>
      <c r="D1181" s="25" t="s">
        <v>5340</v>
      </c>
      <c r="E1181" s="2" t="s">
        <v>1192</v>
      </c>
      <c r="F1181" t="s">
        <v>5582</v>
      </c>
      <c r="G1181" t="s">
        <v>211</v>
      </c>
      <c r="H1181" s="22" t="s">
        <v>1396</v>
      </c>
      <c r="I1181" t="s">
        <v>1780</v>
      </c>
      <c r="J1181" s="11" t="str">
        <f t="shared" si="105"/>
        <v>IC.IV.130101</v>
      </c>
      <c r="K1181" s="2" t="s">
        <v>1192</v>
      </c>
      <c r="L1181" t="str">
        <f t="shared" si="106"/>
        <v>Drsg change date (free text)</v>
      </c>
      <c r="M1181" s="12" t="str">
        <f t="shared" si="107"/>
        <v>PI.IC.IV.130101.01</v>
      </c>
      <c r="N1181" s="12"/>
      <c r="O1181" s="12" t="str">
        <f t="shared" si="108"/>
        <v>PH.IC.IV.130101.01</v>
      </c>
      <c r="Q1181" s="12" t="str">
        <f t="shared" si="109"/>
        <v>CL.IC.IV.130101.01</v>
      </c>
    </row>
    <row r="1182" spans="1:25" ht="15">
      <c r="A1182" t="s">
        <v>5190</v>
      </c>
      <c r="B1182" s="25"/>
      <c r="C1182" s="22" t="s">
        <v>8201</v>
      </c>
      <c r="D1182" s="25" t="s">
        <v>5343</v>
      </c>
      <c r="E1182" s="2" t="s">
        <v>923</v>
      </c>
      <c r="F1182" t="s">
        <v>5583</v>
      </c>
      <c r="G1182" t="s">
        <v>5495</v>
      </c>
      <c r="H1182" s="22" t="s">
        <v>1396</v>
      </c>
      <c r="I1182" t="s">
        <v>5337</v>
      </c>
      <c r="J1182" s="11" t="str">
        <f t="shared" si="105"/>
        <v>IC.IV.130201</v>
      </c>
      <c r="K1182" s="2" t="s">
        <v>1192</v>
      </c>
      <c r="L1182" t="str">
        <f t="shared" si="106"/>
        <v>Antimicrobial disk</v>
      </c>
      <c r="M1182" s="12" t="str">
        <f t="shared" si="107"/>
        <v>PI.IC.IV.130201.01</v>
      </c>
      <c r="N1182" s="12"/>
      <c r="O1182" s="12" t="str">
        <f t="shared" si="108"/>
        <v>PH.IC.IV.130201.01</v>
      </c>
      <c r="Q1182" s="12" t="str">
        <f t="shared" si="109"/>
        <v>CL.IC.IV.130201.01</v>
      </c>
    </row>
    <row r="1183" spans="1:25" ht="15">
      <c r="A1183" t="s">
        <v>5190</v>
      </c>
      <c r="B1183" s="25"/>
      <c r="C1183" s="22" t="s">
        <v>8201</v>
      </c>
      <c r="D1183" s="25"/>
      <c r="E1183" s="2" t="s">
        <v>923</v>
      </c>
      <c r="F1183" t="s">
        <v>5583</v>
      </c>
      <c r="G1183" t="s">
        <v>1998</v>
      </c>
      <c r="H1183" s="22" t="s">
        <v>1398</v>
      </c>
      <c r="I1183" t="s">
        <v>5132</v>
      </c>
      <c r="J1183" s="11" t="str">
        <f t="shared" si="105"/>
        <v>IC.IV.130202</v>
      </c>
      <c r="K1183" s="2" t="s">
        <v>1192</v>
      </c>
      <c r="L1183" t="str">
        <f t="shared" si="106"/>
        <v>Transparent</v>
      </c>
      <c r="M1183" s="12" t="str">
        <f t="shared" si="107"/>
        <v>PI.IC.IV.130202.01</v>
      </c>
      <c r="N1183" s="12"/>
      <c r="O1183" s="12" t="str">
        <f t="shared" si="108"/>
        <v>PH.IC.IV.130202.01</v>
      </c>
      <c r="Q1183" s="12" t="str">
        <f t="shared" si="109"/>
        <v>CL.IC.IV.130202.01</v>
      </c>
    </row>
    <row r="1184" spans="1:25" ht="15">
      <c r="A1184" t="s">
        <v>5190</v>
      </c>
      <c r="B1184" s="25"/>
      <c r="C1184" s="22" t="s">
        <v>8201</v>
      </c>
      <c r="D1184" s="25"/>
      <c r="E1184" s="2" t="s">
        <v>923</v>
      </c>
      <c r="F1184" t="s">
        <v>5583</v>
      </c>
      <c r="G1184" t="s">
        <v>1825</v>
      </c>
      <c r="H1184" s="22" t="s">
        <v>1400</v>
      </c>
      <c r="I1184" t="s">
        <v>1825</v>
      </c>
      <c r="J1184" s="11" t="str">
        <f t="shared" si="105"/>
        <v>IC.IV.130203</v>
      </c>
      <c r="K1184" s="2" t="s">
        <v>1192</v>
      </c>
      <c r="L1184" t="str">
        <f t="shared" si="106"/>
        <v>Gauze</v>
      </c>
      <c r="M1184" s="12" t="str">
        <f t="shared" si="107"/>
        <v>PI.IC.IV.130203.01</v>
      </c>
      <c r="N1184" s="12"/>
      <c r="O1184" s="12" t="str">
        <f t="shared" si="108"/>
        <v>PH.IC.IV.130203.01</v>
      </c>
      <c r="Q1184" s="12" t="str">
        <f t="shared" si="109"/>
        <v>CL.IC.IV.130203.01</v>
      </c>
    </row>
    <row r="1185" spans="1:17" ht="15">
      <c r="A1185" t="s">
        <v>5190</v>
      </c>
      <c r="B1185" s="25"/>
      <c r="C1185" s="22" t="s">
        <v>8201</v>
      </c>
      <c r="D1185" s="25"/>
      <c r="E1185" s="2" t="s">
        <v>923</v>
      </c>
      <c r="F1185" t="s">
        <v>5583</v>
      </c>
      <c r="G1185" t="s">
        <v>2971</v>
      </c>
      <c r="H1185" s="22" t="s">
        <v>1402</v>
      </c>
      <c r="I1185" t="s">
        <v>930</v>
      </c>
      <c r="J1185" s="11" t="str">
        <f t="shared" si="105"/>
        <v>IC.IV.130204</v>
      </c>
      <c r="K1185" s="2" t="s">
        <v>1192</v>
      </c>
      <c r="L1185" t="str">
        <f t="shared" si="106"/>
        <v>Other: specify</v>
      </c>
      <c r="M1185" s="12" t="str">
        <f t="shared" si="107"/>
        <v>PI.IC.IV.130204.01</v>
      </c>
      <c r="N1185" s="12"/>
      <c r="O1185" s="12" t="str">
        <f t="shared" si="108"/>
        <v>PH.IC.IV.130204.01</v>
      </c>
      <c r="Q1185" s="12" t="str">
        <f t="shared" si="109"/>
        <v>CL.IC.IV.130204.01</v>
      </c>
    </row>
    <row r="1186" spans="1:17" ht="15">
      <c r="A1186" t="s">
        <v>5190</v>
      </c>
      <c r="B1186" s="25"/>
      <c r="C1186" s="22" t="s">
        <v>8201</v>
      </c>
      <c r="D1186" s="25" t="s">
        <v>5052</v>
      </c>
      <c r="E1186" s="2" t="s">
        <v>1202</v>
      </c>
      <c r="F1186" t="s">
        <v>5277</v>
      </c>
      <c r="G1186" t="s">
        <v>1578</v>
      </c>
      <c r="H1186" s="22" t="s">
        <v>1396</v>
      </c>
      <c r="I1186" t="s">
        <v>5486</v>
      </c>
      <c r="J1186" s="11" t="str">
        <f t="shared" si="105"/>
        <v>IC.IV.130301</v>
      </c>
      <c r="K1186" s="2" t="s">
        <v>1192</v>
      </c>
      <c r="L1186" t="str">
        <f t="shared" si="106"/>
        <v>Present on admit: specify date</v>
      </c>
      <c r="M1186" s="12" t="str">
        <f t="shared" si="107"/>
        <v>PI.IC.IV.130301.01</v>
      </c>
      <c r="N1186" s="12"/>
      <c r="O1186" s="12" t="str">
        <f t="shared" si="108"/>
        <v>PH.IC.IV.130301.01</v>
      </c>
      <c r="Q1186" s="12" t="str">
        <f t="shared" si="109"/>
        <v>CL.IC.IV.130301.01</v>
      </c>
    </row>
    <row r="1187" spans="1:17" ht="15">
      <c r="A1187" t="s">
        <v>5190</v>
      </c>
      <c r="B1187" s="25"/>
      <c r="C1187" s="22" t="s">
        <v>8201</v>
      </c>
      <c r="D1187" s="25" t="s">
        <v>3448</v>
      </c>
      <c r="E1187" s="2" t="s">
        <v>1202</v>
      </c>
      <c r="F1187" t="s">
        <v>5277</v>
      </c>
      <c r="G1187" t="s">
        <v>5177</v>
      </c>
      <c r="H1187" s="22" t="s">
        <v>1398</v>
      </c>
      <c r="I1187" t="s">
        <v>4984</v>
      </c>
      <c r="J1187" s="11" t="str">
        <f t="shared" si="105"/>
        <v>IC.IV.130302</v>
      </c>
      <c r="K1187" s="2" t="s">
        <v>1192</v>
      </c>
      <c r="L1187" t="str">
        <f t="shared" si="106"/>
        <v>Inserted at this date/time: specify</v>
      </c>
      <c r="M1187" s="12" t="str">
        <f t="shared" si="107"/>
        <v>PI.IC.IV.130302.01</v>
      </c>
      <c r="N1187" s="12"/>
      <c r="O1187" s="12" t="str">
        <f t="shared" si="108"/>
        <v>PH.IC.IV.130302.01</v>
      </c>
      <c r="Q1187" s="12" t="str">
        <f t="shared" si="109"/>
        <v>CL.IC.IV.130302.01</v>
      </c>
    </row>
    <row r="1188" spans="1:17" ht="15">
      <c r="A1188" t="s">
        <v>5190</v>
      </c>
      <c r="B1188" s="25"/>
      <c r="C1188" s="22" t="s">
        <v>8201</v>
      </c>
      <c r="D1188" s="25"/>
      <c r="E1188" s="2" t="s">
        <v>1202</v>
      </c>
      <c r="F1188" t="s">
        <v>5277</v>
      </c>
      <c r="G1188" t="s">
        <v>5056</v>
      </c>
      <c r="H1188" s="22" t="s">
        <v>1400</v>
      </c>
      <c r="I1188" t="s">
        <v>5057</v>
      </c>
      <c r="J1188" s="11" t="str">
        <f t="shared" si="105"/>
        <v>IC.IV.130303</v>
      </c>
      <c r="K1188" s="2" t="s">
        <v>1192</v>
      </c>
      <c r="L1188" t="str">
        <f t="shared" si="106"/>
        <v>Insertion attempts number: specify</v>
      </c>
      <c r="M1188" s="12" t="str">
        <f t="shared" si="107"/>
        <v>PI.IC.IV.130303.01</v>
      </c>
      <c r="N1188" s="12"/>
      <c r="O1188" s="12" t="str">
        <f t="shared" si="108"/>
        <v>PH.IC.IV.130303.01</v>
      </c>
      <c r="Q1188" s="12" t="str">
        <f t="shared" si="109"/>
        <v>CL.IC.IV.130303.01</v>
      </c>
    </row>
    <row r="1189" spans="1:17" ht="15">
      <c r="A1189" t="s">
        <v>5190</v>
      </c>
      <c r="B1189" s="25"/>
      <c r="C1189" s="22" t="s">
        <v>8201</v>
      </c>
      <c r="D1189" s="25"/>
      <c r="E1189" s="2" t="s">
        <v>1202</v>
      </c>
      <c r="F1189" t="s">
        <v>5277</v>
      </c>
      <c r="G1189" t="s">
        <v>1582</v>
      </c>
      <c r="H1189" s="22" t="s">
        <v>1402</v>
      </c>
      <c r="I1189" t="s">
        <v>1583</v>
      </c>
      <c r="J1189" s="11" t="str">
        <f t="shared" si="105"/>
        <v>IC.IV.130304</v>
      </c>
      <c r="K1189" s="2" t="s">
        <v>1192</v>
      </c>
      <c r="L1189" t="str">
        <f t="shared" si="106"/>
        <v>Discontinue</v>
      </c>
      <c r="M1189" s="12" t="str">
        <f t="shared" si="107"/>
        <v>PI.IC.IV.130304.01</v>
      </c>
      <c r="N1189" s="12"/>
      <c r="O1189" s="12" t="str">
        <f t="shared" si="108"/>
        <v>PH.IC.IV.130304.01</v>
      </c>
      <c r="Q1189" s="12" t="str">
        <f t="shared" si="109"/>
        <v>CL.IC.IV.130304.01</v>
      </c>
    </row>
    <row r="1190" spans="1:17" ht="15">
      <c r="A1190" t="s">
        <v>5190</v>
      </c>
      <c r="B1190" s="25"/>
      <c r="C1190" s="22" t="s">
        <v>8201</v>
      </c>
      <c r="D1190" s="25" t="s">
        <v>3604</v>
      </c>
      <c r="E1190" s="22" t="s">
        <v>7070</v>
      </c>
      <c r="F1190" t="s">
        <v>5278</v>
      </c>
      <c r="G1190" t="s">
        <v>3383</v>
      </c>
      <c r="H1190" s="22" t="s">
        <v>1396</v>
      </c>
      <c r="I1190" t="s">
        <v>3383</v>
      </c>
      <c r="J1190" s="11" t="str">
        <f t="shared" si="105"/>
        <v>IC.IV.130401</v>
      </c>
      <c r="K1190" s="2" t="s">
        <v>11324</v>
      </c>
      <c r="L1190" t="str">
        <f t="shared" si="106"/>
        <v>Done</v>
      </c>
      <c r="M1190" s="12" t="str">
        <f t="shared" si="107"/>
        <v>PI.IC.IV.130401.01</v>
      </c>
      <c r="N1190" s="12"/>
      <c r="O1190" s="12" t="str">
        <f t="shared" si="108"/>
        <v>PH.IC.IV.130401.01</v>
      </c>
      <c r="Q1190" s="12" t="str">
        <f t="shared" si="109"/>
        <v>CL.IC.IV.130401.01</v>
      </c>
    </row>
    <row r="1191" spans="1:17" ht="15">
      <c r="A1191" t="s">
        <v>5190</v>
      </c>
      <c r="B1191" s="25"/>
      <c r="C1191" s="22" t="s">
        <v>8201</v>
      </c>
      <c r="D1191" s="25"/>
      <c r="E1191" s="22" t="s">
        <v>7070</v>
      </c>
      <c r="F1191" t="s">
        <v>5278</v>
      </c>
      <c r="G1191" t="s">
        <v>5136</v>
      </c>
      <c r="H1191" s="22" t="s">
        <v>1398</v>
      </c>
      <c r="I1191" t="s">
        <v>5136</v>
      </c>
      <c r="J1191" s="11" t="str">
        <f t="shared" si="105"/>
        <v>IC.IV.130402</v>
      </c>
      <c r="K1191" s="2" t="s">
        <v>1192</v>
      </c>
      <c r="L1191" t="str">
        <f t="shared" si="106"/>
        <v>Not due</v>
      </c>
      <c r="M1191" s="12" t="str">
        <f t="shared" si="107"/>
        <v>PI.IC.IV.130402.01</v>
      </c>
      <c r="N1191" s="12"/>
      <c r="O1191" s="12" t="str">
        <f t="shared" si="108"/>
        <v>PH.IC.IV.130402.01</v>
      </c>
      <c r="Q1191" s="12" t="str">
        <f t="shared" si="109"/>
        <v>CL.IC.IV.130402.01</v>
      </c>
    </row>
    <row r="1192" spans="1:17" ht="15">
      <c r="A1192" t="s">
        <v>5190</v>
      </c>
      <c r="B1192" s="25"/>
      <c r="C1192" s="22" t="s">
        <v>8201</v>
      </c>
      <c r="D1192" s="25" t="s">
        <v>3448</v>
      </c>
      <c r="E1192" s="22" t="s">
        <v>7070</v>
      </c>
      <c r="F1192" t="s">
        <v>5278</v>
      </c>
      <c r="G1192" t="s">
        <v>2971</v>
      </c>
      <c r="H1192" s="22" t="s">
        <v>1400</v>
      </c>
      <c r="I1192" t="s">
        <v>930</v>
      </c>
      <c r="J1192" s="11" t="str">
        <f t="shared" si="105"/>
        <v>IC.IV.130403</v>
      </c>
      <c r="K1192" s="2" t="s">
        <v>1192</v>
      </c>
      <c r="L1192" t="str">
        <f t="shared" si="106"/>
        <v>Other: specify</v>
      </c>
      <c r="M1192" s="12" t="str">
        <f t="shared" si="107"/>
        <v>PI.IC.IV.130403.01</v>
      </c>
      <c r="N1192" s="12"/>
      <c r="O1192" s="12" t="str">
        <f t="shared" si="108"/>
        <v>PH.IC.IV.130403.01</v>
      </c>
      <c r="Q1192" s="12" t="str">
        <f t="shared" si="109"/>
        <v>CL.IC.IV.130403.01</v>
      </c>
    </row>
    <row r="1193" spans="1:17" ht="15">
      <c r="A1193" t="s">
        <v>5190</v>
      </c>
      <c r="B1193" s="25"/>
      <c r="C1193" s="22" t="s">
        <v>8201</v>
      </c>
      <c r="D1193" s="25" t="s">
        <v>5232</v>
      </c>
      <c r="E1193" s="22" t="s">
        <v>7071</v>
      </c>
      <c r="F1193" t="s">
        <v>5279</v>
      </c>
      <c r="G1193" t="s">
        <v>5138</v>
      </c>
      <c r="H1193" s="22" t="s">
        <v>1396</v>
      </c>
      <c r="I1193" t="s">
        <v>1780</v>
      </c>
      <c r="J1193" s="11" t="str">
        <f t="shared" si="105"/>
        <v>IC.IV.130501</v>
      </c>
      <c r="K1193" s="2" t="s">
        <v>1192</v>
      </c>
      <c r="L1193" t="str">
        <f t="shared" si="106"/>
        <v>Insertion date (free text)</v>
      </c>
      <c r="M1193" s="12" t="str">
        <f t="shared" si="107"/>
        <v>PI.IC.IV.130501.01</v>
      </c>
      <c r="N1193" s="12"/>
      <c r="O1193" s="12" t="str">
        <f t="shared" si="108"/>
        <v>PH.IC.IV.130501.01</v>
      </c>
      <c r="Q1193" s="12" t="str">
        <f t="shared" si="109"/>
        <v>CL.IC.IV.130501.01</v>
      </c>
    </row>
    <row r="1194" spans="1:17" ht="15">
      <c r="A1194" t="s">
        <v>5190</v>
      </c>
      <c r="B1194" s="25"/>
      <c r="C1194" s="22" t="s">
        <v>8201</v>
      </c>
      <c r="D1194" s="25" t="s">
        <v>1364</v>
      </c>
      <c r="E1194" s="22" t="s">
        <v>6888</v>
      </c>
      <c r="F1194" t="s">
        <v>5280</v>
      </c>
      <c r="G1194" t="s">
        <v>4048</v>
      </c>
      <c r="H1194" s="22" t="s">
        <v>1396</v>
      </c>
      <c r="I1194" t="s">
        <v>5140</v>
      </c>
      <c r="J1194" s="11" t="str">
        <f t="shared" si="105"/>
        <v>IC.IV.130601</v>
      </c>
      <c r="K1194" s="2" t="s">
        <v>1192</v>
      </c>
      <c r="L1194" t="str">
        <f t="shared" si="106"/>
        <v>Hand, right</v>
      </c>
      <c r="M1194" s="12" t="str">
        <f t="shared" si="107"/>
        <v>PI.IC.IV.130601.01</v>
      </c>
      <c r="N1194" s="12"/>
      <c r="O1194" s="12" t="str">
        <f t="shared" si="108"/>
        <v>PH.IC.IV.130601.01</v>
      </c>
      <c r="Q1194" s="12" t="str">
        <f t="shared" si="109"/>
        <v>CL.IC.IV.130601.01</v>
      </c>
    </row>
    <row r="1195" spans="1:17" ht="15">
      <c r="A1195" t="s">
        <v>5190</v>
      </c>
      <c r="B1195" s="25"/>
      <c r="C1195" s="22" t="s">
        <v>8201</v>
      </c>
      <c r="D1195" s="25" t="s">
        <v>3448</v>
      </c>
      <c r="E1195" s="22" t="s">
        <v>6888</v>
      </c>
      <c r="F1195" t="s">
        <v>5280</v>
      </c>
      <c r="G1195" t="s">
        <v>4050</v>
      </c>
      <c r="H1195" s="22" t="s">
        <v>1398</v>
      </c>
      <c r="I1195" t="s">
        <v>5377</v>
      </c>
      <c r="J1195" s="11" t="str">
        <f t="shared" si="105"/>
        <v>IC.IV.130602</v>
      </c>
      <c r="K1195" s="2" t="s">
        <v>1192</v>
      </c>
      <c r="L1195" t="str">
        <f t="shared" si="106"/>
        <v>Hand, left</v>
      </c>
      <c r="M1195" s="12" t="str">
        <f t="shared" si="107"/>
        <v>PI.IC.IV.130602.01</v>
      </c>
      <c r="N1195" s="12"/>
      <c r="O1195" s="12" t="str">
        <f t="shared" si="108"/>
        <v>PH.IC.IV.130602.01</v>
      </c>
      <c r="Q1195" s="12" t="str">
        <f t="shared" si="109"/>
        <v>CL.IC.IV.130602.01</v>
      </c>
    </row>
    <row r="1196" spans="1:17" ht="15">
      <c r="A1196" t="s">
        <v>5190</v>
      </c>
      <c r="B1196" s="25"/>
      <c r="C1196" s="22" t="s">
        <v>8201</v>
      </c>
      <c r="D1196" s="25"/>
      <c r="E1196" s="22" t="s">
        <v>6888</v>
      </c>
      <c r="F1196" t="s">
        <v>5280</v>
      </c>
      <c r="G1196" t="s">
        <v>3895</v>
      </c>
      <c r="H1196" s="22" t="s">
        <v>1400</v>
      </c>
      <c r="I1196" t="s">
        <v>5378</v>
      </c>
      <c r="J1196" s="11" t="str">
        <f t="shared" si="105"/>
        <v>IC.IV.130603</v>
      </c>
      <c r="K1196" s="2" t="s">
        <v>1192</v>
      </c>
      <c r="L1196" t="str">
        <f t="shared" si="106"/>
        <v>Wrist, right</v>
      </c>
      <c r="M1196" s="12" t="str">
        <f t="shared" si="107"/>
        <v>PI.IC.IV.130603.01</v>
      </c>
      <c r="N1196" s="12"/>
      <c r="O1196" s="12" t="str">
        <f t="shared" si="108"/>
        <v>PH.IC.IV.130603.01</v>
      </c>
      <c r="Q1196" s="12" t="str">
        <f t="shared" si="109"/>
        <v>CL.IC.IV.130603.01</v>
      </c>
    </row>
    <row r="1197" spans="1:17" ht="15">
      <c r="A1197" t="s">
        <v>5190</v>
      </c>
      <c r="B1197" s="25"/>
      <c r="C1197" s="22" t="s">
        <v>8201</v>
      </c>
      <c r="D1197" s="25"/>
      <c r="E1197" s="22" t="s">
        <v>6888</v>
      </c>
      <c r="F1197" t="s">
        <v>5280</v>
      </c>
      <c r="G1197" t="s">
        <v>3897</v>
      </c>
      <c r="H1197" s="22" t="s">
        <v>1402</v>
      </c>
      <c r="I1197" t="s">
        <v>5379</v>
      </c>
      <c r="J1197" s="11" t="str">
        <f t="shared" si="105"/>
        <v>IC.IV.130604</v>
      </c>
      <c r="K1197" s="2" t="s">
        <v>1192</v>
      </c>
      <c r="L1197" t="str">
        <f t="shared" si="106"/>
        <v>Wrist, left</v>
      </c>
      <c r="M1197" s="12" t="str">
        <f t="shared" si="107"/>
        <v>PI.IC.IV.130604.01</v>
      </c>
      <c r="N1197" s="12"/>
      <c r="O1197" s="12" t="str">
        <f t="shared" si="108"/>
        <v>PH.IC.IV.130604.01</v>
      </c>
      <c r="Q1197" s="12" t="str">
        <f t="shared" si="109"/>
        <v>CL.IC.IV.130604.01</v>
      </c>
    </row>
    <row r="1198" spans="1:17" ht="15">
      <c r="A1198" t="s">
        <v>5190</v>
      </c>
      <c r="B1198" s="25"/>
      <c r="C1198" s="22" t="s">
        <v>8201</v>
      </c>
      <c r="D1198" s="25"/>
      <c r="E1198" s="22" t="s">
        <v>6888</v>
      </c>
      <c r="F1198" t="s">
        <v>5280</v>
      </c>
      <c r="G1198" t="s">
        <v>5477</v>
      </c>
      <c r="H1198" s="22" t="s">
        <v>1404</v>
      </c>
      <c r="I1198" t="s">
        <v>5564</v>
      </c>
      <c r="J1198" s="11" t="str">
        <f t="shared" ref="J1198:J1262" si="110">CONCATENATE("IC.IV.",C1198,E1198,H1198)</f>
        <v>IC.IV.130605</v>
      </c>
      <c r="K1198" s="2" t="s">
        <v>1192</v>
      </c>
      <c r="L1198" t="str">
        <f t="shared" ref="L1198:L1262" si="111">G1198</f>
        <v>Lower arm, right</v>
      </c>
      <c r="M1198" s="12" t="str">
        <f t="shared" ref="M1198:M1262" si="112">CONCATENATE("PI.",J1198,".",K1198)</f>
        <v>PI.IC.IV.130605.01</v>
      </c>
      <c r="N1198" s="12"/>
      <c r="O1198" s="12" t="str">
        <f t="shared" ref="O1198:O1262" si="113">CONCATENATE("PH.",J1198,".",K1198)</f>
        <v>PH.IC.IV.130605.01</v>
      </c>
      <c r="Q1198" s="12" t="str">
        <f t="shared" ref="Q1198:Q1262" si="114">CONCATENATE("CL.",J1198,".",K1198)</f>
        <v>CL.IC.IV.130605.01</v>
      </c>
    </row>
    <row r="1199" spans="1:17" ht="15">
      <c r="A1199" t="s">
        <v>5190</v>
      </c>
      <c r="B1199" s="25"/>
      <c r="C1199" s="22" t="s">
        <v>8201</v>
      </c>
      <c r="D1199" s="25"/>
      <c r="E1199" s="22" t="s">
        <v>6888</v>
      </c>
      <c r="F1199" t="s">
        <v>5280</v>
      </c>
      <c r="G1199" t="s">
        <v>5479</v>
      </c>
      <c r="H1199" s="22" t="s">
        <v>1406</v>
      </c>
      <c r="I1199" t="s">
        <v>5565</v>
      </c>
      <c r="J1199" s="11" t="str">
        <f t="shared" si="110"/>
        <v>IC.IV.130606</v>
      </c>
      <c r="K1199" s="2" t="s">
        <v>1192</v>
      </c>
      <c r="L1199" t="str">
        <f t="shared" si="111"/>
        <v>Lower arm, left</v>
      </c>
      <c r="M1199" s="12" t="str">
        <f t="shared" si="112"/>
        <v>PI.IC.IV.130606.01</v>
      </c>
      <c r="N1199" s="12"/>
      <c r="O1199" s="12" t="str">
        <f t="shared" si="113"/>
        <v>PH.IC.IV.130606.01</v>
      </c>
      <c r="Q1199" s="12" t="str">
        <f t="shared" si="114"/>
        <v>CL.IC.IV.130606.01</v>
      </c>
    </row>
    <row r="1200" spans="1:17" ht="15">
      <c r="A1200" t="s">
        <v>5190</v>
      </c>
      <c r="B1200" s="25"/>
      <c r="C1200" s="22" t="s">
        <v>8201</v>
      </c>
      <c r="D1200" s="25"/>
      <c r="E1200" s="22" t="s">
        <v>6888</v>
      </c>
      <c r="F1200" t="s">
        <v>5280</v>
      </c>
      <c r="G1200" t="s">
        <v>5645</v>
      </c>
      <c r="H1200" s="22" t="s">
        <v>1419</v>
      </c>
      <c r="I1200" t="s">
        <v>5646</v>
      </c>
      <c r="J1200" s="11" t="str">
        <f t="shared" si="110"/>
        <v>IC.IV.130607</v>
      </c>
      <c r="K1200" s="2" t="s">
        <v>1192</v>
      </c>
      <c r="L1200" t="str">
        <f t="shared" si="111"/>
        <v>Antecubital, right</v>
      </c>
      <c r="M1200" s="12" t="str">
        <f t="shared" si="112"/>
        <v>PI.IC.IV.130607.01</v>
      </c>
      <c r="N1200" s="12"/>
      <c r="O1200" s="12" t="str">
        <f t="shared" si="113"/>
        <v>PH.IC.IV.130607.01</v>
      </c>
      <c r="Q1200" s="12" t="str">
        <f t="shared" si="114"/>
        <v>CL.IC.IV.130607.01</v>
      </c>
    </row>
    <row r="1201" spans="1:17" ht="15">
      <c r="A1201" t="s">
        <v>5190</v>
      </c>
      <c r="B1201" s="25"/>
      <c r="C1201" s="22" t="s">
        <v>8201</v>
      </c>
      <c r="D1201" s="25"/>
      <c r="E1201" s="22" t="s">
        <v>6888</v>
      </c>
      <c r="F1201" t="s">
        <v>5280</v>
      </c>
      <c r="G1201" t="s">
        <v>5647</v>
      </c>
      <c r="H1201" s="22" t="s">
        <v>1550</v>
      </c>
      <c r="I1201" t="s">
        <v>5648</v>
      </c>
      <c r="J1201" s="11" t="str">
        <f t="shared" si="110"/>
        <v>IC.IV.130608</v>
      </c>
      <c r="K1201" s="2" t="s">
        <v>1192</v>
      </c>
      <c r="L1201" t="str">
        <f t="shared" si="111"/>
        <v>Antecubital, left</v>
      </c>
      <c r="M1201" s="12" t="str">
        <f t="shared" si="112"/>
        <v>PI.IC.IV.130608.01</v>
      </c>
      <c r="N1201" s="12"/>
      <c r="O1201" s="12" t="str">
        <f t="shared" si="113"/>
        <v>PH.IC.IV.130608.01</v>
      </c>
      <c r="Q1201" s="12" t="str">
        <f t="shared" si="114"/>
        <v>CL.IC.IV.130608.01</v>
      </c>
    </row>
    <row r="1202" spans="1:17" ht="15">
      <c r="A1202" t="s">
        <v>5190</v>
      </c>
      <c r="B1202" s="25"/>
      <c r="C1202" s="22" t="s">
        <v>8201</v>
      </c>
      <c r="D1202" s="25" t="s">
        <v>3448</v>
      </c>
      <c r="E1202" s="22" t="s">
        <v>6888</v>
      </c>
      <c r="F1202" t="s">
        <v>5280</v>
      </c>
      <c r="G1202" t="s">
        <v>5649</v>
      </c>
      <c r="H1202" s="22" t="s">
        <v>1551</v>
      </c>
      <c r="I1202" t="s">
        <v>5566</v>
      </c>
      <c r="J1202" s="11" t="str">
        <f t="shared" si="110"/>
        <v>IC.IV.130609</v>
      </c>
      <c r="K1202" s="2" t="s">
        <v>1192</v>
      </c>
      <c r="L1202" t="str">
        <f t="shared" si="111"/>
        <v>Upper arm, right</v>
      </c>
      <c r="M1202" s="12" t="str">
        <f t="shared" si="112"/>
        <v>PI.IC.IV.130609.01</v>
      </c>
      <c r="N1202" s="12"/>
      <c r="O1202" s="12" t="str">
        <f t="shared" si="113"/>
        <v>PH.IC.IV.130609.01</v>
      </c>
      <c r="Q1202" s="12" t="str">
        <f t="shared" si="114"/>
        <v>CL.IC.IV.130609.01</v>
      </c>
    </row>
    <row r="1203" spans="1:17" ht="15">
      <c r="A1203" t="s">
        <v>5190</v>
      </c>
      <c r="B1203" s="25"/>
      <c r="C1203" s="22" t="s">
        <v>8201</v>
      </c>
      <c r="D1203" s="25" t="s">
        <v>3448</v>
      </c>
      <c r="E1203" s="22" t="s">
        <v>6888</v>
      </c>
      <c r="F1203" t="s">
        <v>5280</v>
      </c>
      <c r="G1203" t="s">
        <v>5651</v>
      </c>
      <c r="H1203" s="22" t="s">
        <v>1571</v>
      </c>
      <c r="I1203" t="s">
        <v>5567</v>
      </c>
      <c r="J1203" s="11" t="str">
        <f t="shared" si="110"/>
        <v>IC.IV.130610</v>
      </c>
      <c r="K1203" s="2" t="s">
        <v>1192</v>
      </c>
      <c r="L1203" t="str">
        <f t="shared" si="111"/>
        <v>Upper arm, left</v>
      </c>
      <c r="M1203" s="12" t="str">
        <f t="shared" si="112"/>
        <v>PI.IC.IV.130610.01</v>
      </c>
      <c r="N1203" s="12"/>
      <c r="O1203" s="12" t="str">
        <f t="shared" si="113"/>
        <v>PH.IC.IV.130610.01</v>
      </c>
      <c r="Q1203" s="12" t="str">
        <f t="shared" si="114"/>
        <v>CL.IC.IV.130610.01</v>
      </c>
    </row>
    <row r="1204" spans="1:17" ht="15">
      <c r="A1204" t="s">
        <v>5190</v>
      </c>
      <c r="B1204" s="25"/>
      <c r="C1204" s="22" t="s">
        <v>8201</v>
      </c>
      <c r="D1204" s="25"/>
      <c r="E1204" s="22" t="s">
        <v>6888</v>
      </c>
      <c r="F1204" t="s">
        <v>5280</v>
      </c>
      <c r="G1204" t="s">
        <v>4195</v>
      </c>
      <c r="H1204" s="22" t="s">
        <v>1298</v>
      </c>
      <c r="I1204" t="s">
        <v>5653</v>
      </c>
      <c r="J1204" s="11" t="str">
        <f t="shared" si="110"/>
        <v>IC.IV.130611</v>
      </c>
      <c r="K1204" s="2" t="s">
        <v>1192</v>
      </c>
      <c r="L1204" t="str">
        <f t="shared" si="111"/>
        <v>Foot, right</v>
      </c>
      <c r="M1204" s="12" t="str">
        <f t="shared" si="112"/>
        <v>PI.IC.IV.130611.01</v>
      </c>
      <c r="N1204" s="12"/>
      <c r="O1204" s="12" t="str">
        <f t="shared" si="113"/>
        <v>PH.IC.IV.130611.01</v>
      </c>
      <c r="Q1204" s="12" t="str">
        <f t="shared" si="114"/>
        <v>CL.IC.IV.130611.01</v>
      </c>
    </row>
    <row r="1205" spans="1:17" ht="15">
      <c r="A1205" t="s">
        <v>5190</v>
      </c>
      <c r="B1205" s="25"/>
      <c r="C1205" s="22" t="s">
        <v>8201</v>
      </c>
      <c r="D1205" s="25" t="s">
        <v>3448</v>
      </c>
      <c r="E1205" s="22" t="s">
        <v>6888</v>
      </c>
      <c r="F1205" t="s">
        <v>5280</v>
      </c>
      <c r="G1205" t="s">
        <v>4197</v>
      </c>
      <c r="H1205" s="22" t="s">
        <v>1299</v>
      </c>
      <c r="I1205" t="s">
        <v>5654</v>
      </c>
      <c r="J1205" s="11" t="str">
        <f t="shared" si="110"/>
        <v>IC.IV.130612</v>
      </c>
      <c r="K1205" s="2" t="s">
        <v>1192</v>
      </c>
      <c r="L1205" t="str">
        <f t="shared" si="111"/>
        <v>Foot, left</v>
      </c>
      <c r="M1205" s="12" t="str">
        <f t="shared" si="112"/>
        <v>PI.IC.IV.130612.01</v>
      </c>
      <c r="N1205" s="12"/>
      <c r="O1205" s="12" t="str">
        <f t="shared" si="113"/>
        <v>PH.IC.IV.130612.01</v>
      </c>
      <c r="Q1205" s="12" t="str">
        <f t="shared" si="114"/>
        <v>CL.IC.IV.130612.01</v>
      </c>
    </row>
    <row r="1206" spans="1:17" ht="15">
      <c r="A1206" t="s">
        <v>5190</v>
      </c>
      <c r="B1206" s="25"/>
      <c r="C1206" s="22" t="s">
        <v>8201</v>
      </c>
      <c r="D1206" s="25"/>
      <c r="E1206" s="22" t="s">
        <v>6888</v>
      </c>
      <c r="F1206" t="s">
        <v>5280</v>
      </c>
      <c r="G1206" t="s">
        <v>2971</v>
      </c>
      <c r="H1206" s="22" t="s">
        <v>1300</v>
      </c>
      <c r="I1206" t="s">
        <v>930</v>
      </c>
      <c r="J1206" s="11" t="str">
        <f t="shared" si="110"/>
        <v>IC.IV.130613</v>
      </c>
      <c r="K1206" s="2" t="s">
        <v>11324</v>
      </c>
      <c r="L1206" t="str">
        <f t="shared" si="111"/>
        <v>Other: specify</v>
      </c>
      <c r="M1206" s="12" t="str">
        <f t="shared" si="112"/>
        <v>PI.IC.IV.130613.01</v>
      </c>
      <c r="N1206" s="12"/>
      <c r="O1206" s="12" t="str">
        <f t="shared" si="113"/>
        <v>PH.IC.IV.130613.01</v>
      </c>
      <c r="Q1206" s="12" t="str">
        <f t="shared" si="114"/>
        <v>CL.IC.IV.130613.01</v>
      </c>
    </row>
    <row r="1207" spans="1:17" ht="15">
      <c r="A1207" t="s">
        <v>5190</v>
      </c>
      <c r="B1207" s="25"/>
      <c r="C1207" s="22" t="s">
        <v>8201</v>
      </c>
      <c r="D1207" s="25" t="s">
        <v>3256</v>
      </c>
      <c r="E1207" s="22" t="s">
        <v>7284</v>
      </c>
      <c r="F1207" t="s">
        <v>5818</v>
      </c>
      <c r="G1207" t="s">
        <v>5413</v>
      </c>
      <c r="H1207" s="22" t="s">
        <v>1396</v>
      </c>
      <c r="I1207" t="s">
        <v>2687</v>
      </c>
      <c r="J1207" s="11" t="str">
        <f t="shared" si="110"/>
        <v>IC.IV.130701</v>
      </c>
      <c r="K1207" s="2" t="s">
        <v>11324</v>
      </c>
      <c r="L1207" t="str">
        <f t="shared" si="111"/>
        <v>No redness, pain, swelling</v>
      </c>
      <c r="M1207" s="12" t="str">
        <f t="shared" si="112"/>
        <v>PI.IC.IV.130701.01</v>
      </c>
      <c r="N1207" s="12"/>
      <c r="O1207" s="12" t="str">
        <f t="shared" si="113"/>
        <v>PH.IC.IV.130701.01</v>
      </c>
      <c r="Q1207" s="12" t="str">
        <f t="shared" si="114"/>
        <v>CL.IC.IV.130701.01</v>
      </c>
    </row>
    <row r="1208" spans="1:17" ht="15">
      <c r="A1208" t="s">
        <v>5190</v>
      </c>
      <c r="B1208" s="25"/>
      <c r="C1208" s="22" t="s">
        <v>8201</v>
      </c>
      <c r="D1208" s="25"/>
      <c r="E1208" s="22" t="s">
        <v>7284</v>
      </c>
      <c r="F1208" t="s">
        <v>5818</v>
      </c>
      <c r="G1208" t="s">
        <v>5414</v>
      </c>
      <c r="H1208" s="22" t="s">
        <v>1398</v>
      </c>
      <c r="I1208" t="s">
        <v>1833</v>
      </c>
      <c r="J1208" s="11" t="str">
        <f t="shared" si="110"/>
        <v>IC.IV.130702</v>
      </c>
      <c r="K1208" s="2" t="s">
        <v>11324</v>
      </c>
      <c r="L1208" t="str">
        <f t="shared" si="111"/>
        <v>Dressing clean dry intact</v>
      </c>
      <c r="M1208" s="12" t="str">
        <f t="shared" si="112"/>
        <v>PI.IC.IV.130702.01</v>
      </c>
      <c r="N1208" s="12"/>
      <c r="O1208" s="12" t="str">
        <f t="shared" si="113"/>
        <v>PH.IC.IV.130702.01</v>
      </c>
      <c r="Q1208" s="12" t="str">
        <f t="shared" si="114"/>
        <v>CL.IC.IV.130702.01</v>
      </c>
    </row>
    <row r="1209" spans="1:17" ht="15">
      <c r="A1209" t="s">
        <v>5190</v>
      </c>
      <c r="B1209" s="25"/>
      <c r="C1209" s="22" t="s">
        <v>8201</v>
      </c>
      <c r="D1209" s="25"/>
      <c r="E1209" s="22" t="s">
        <v>7284</v>
      </c>
      <c r="F1209" t="s">
        <v>5818</v>
      </c>
      <c r="G1209" t="s">
        <v>5657</v>
      </c>
      <c r="H1209" s="22" t="s">
        <v>1400</v>
      </c>
      <c r="I1209" t="s">
        <v>5658</v>
      </c>
      <c r="J1209" s="11" t="str">
        <f t="shared" si="110"/>
        <v>IC.IV.130703</v>
      </c>
      <c r="K1209" s="2" t="s">
        <v>11324</v>
      </c>
      <c r="L1209" t="str">
        <f t="shared" si="111"/>
        <v>Infiltration</v>
      </c>
      <c r="M1209" s="12" t="str">
        <f t="shared" si="112"/>
        <v>PI.IC.IV.130703.01</v>
      </c>
      <c r="N1209" s="12"/>
      <c r="O1209" s="12" t="str">
        <f t="shared" si="113"/>
        <v>PH.IC.IV.130703.01</v>
      </c>
      <c r="Q1209" s="12" t="str">
        <f t="shared" si="114"/>
        <v>CL.IC.IV.130703.01</v>
      </c>
    </row>
    <row r="1210" spans="1:17" ht="15">
      <c r="A1210" t="s">
        <v>5190</v>
      </c>
      <c r="B1210" s="25"/>
      <c r="C1210" s="22" t="s">
        <v>8201</v>
      </c>
      <c r="D1210" s="25" t="s">
        <v>3448</v>
      </c>
      <c r="E1210" s="22" t="s">
        <v>7284</v>
      </c>
      <c r="F1210" t="s">
        <v>5818</v>
      </c>
      <c r="G1210" t="s">
        <v>5092</v>
      </c>
      <c r="H1210" s="22" t="s">
        <v>1402</v>
      </c>
      <c r="I1210" t="s">
        <v>5093</v>
      </c>
      <c r="J1210" s="11" t="str">
        <f t="shared" si="110"/>
        <v>IC.IV.130704</v>
      </c>
      <c r="K1210" s="2" t="s">
        <v>11324</v>
      </c>
      <c r="L1210" t="str">
        <f t="shared" si="111"/>
        <v>Non tender</v>
      </c>
      <c r="M1210" s="12" t="str">
        <f t="shared" si="112"/>
        <v>PI.IC.IV.130704.01</v>
      </c>
      <c r="N1210" s="12"/>
      <c r="O1210" s="12" t="str">
        <f t="shared" si="113"/>
        <v>PH.IC.IV.130704.01</v>
      </c>
      <c r="Q1210" s="12" t="str">
        <f t="shared" si="114"/>
        <v>CL.IC.IV.130704.01</v>
      </c>
    </row>
    <row r="1211" spans="1:17" ht="15">
      <c r="A1211" t="s">
        <v>5190</v>
      </c>
      <c r="B1211" s="25"/>
      <c r="C1211" s="22" t="s">
        <v>8201</v>
      </c>
      <c r="D1211" s="25"/>
      <c r="E1211" s="22" t="s">
        <v>7284</v>
      </c>
      <c r="F1211" t="s">
        <v>5818</v>
      </c>
      <c r="G1211" t="s">
        <v>1531</v>
      </c>
      <c r="H1211" s="22" t="s">
        <v>1404</v>
      </c>
      <c r="I1211" t="s">
        <v>1531</v>
      </c>
      <c r="J1211" s="11" t="str">
        <f t="shared" si="110"/>
        <v>IC.IV.130705</v>
      </c>
      <c r="K1211" s="2" t="s">
        <v>1192</v>
      </c>
      <c r="L1211" t="str">
        <f t="shared" si="111"/>
        <v>Erythema</v>
      </c>
      <c r="M1211" s="12" t="str">
        <f t="shared" si="112"/>
        <v>PI.IC.IV.130705.01</v>
      </c>
      <c r="N1211" s="12"/>
      <c r="O1211" s="12" t="str">
        <f t="shared" si="113"/>
        <v>PH.IC.IV.130705.01</v>
      </c>
      <c r="Q1211" s="12" t="str">
        <f t="shared" si="114"/>
        <v>CL.IC.IV.130705.01</v>
      </c>
    </row>
    <row r="1212" spans="1:17" ht="15">
      <c r="A1212" t="s">
        <v>5190</v>
      </c>
      <c r="B1212" s="25"/>
      <c r="C1212" s="22" t="s">
        <v>8201</v>
      </c>
      <c r="D1212" s="25"/>
      <c r="E1212" s="22" t="s">
        <v>7284</v>
      </c>
      <c r="F1212" t="s">
        <v>5818</v>
      </c>
      <c r="G1212" t="s">
        <v>5094</v>
      </c>
      <c r="H1212" s="22" t="s">
        <v>1406</v>
      </c>
      <c r="I1212" t="s">
        <v>5094</v>
      </c>
      <c r="J1212" s="11" t="str">
        <f t="shared" si="110"/>
        <v>IC.IV.130706</v>
      </c>
      <c r="K1212" s="2" t="s">
        <v>1192</v>
      </c>
      <c r="L1212" t="str">
        <f t="shared" si="111"/>
        <v>Ecchymosis</v>
      </c>
      <c r="M1212" s="12" t="str">
        <f t="shared" si="112"/>
        <v>PI.IC.IV.130706.01</v>
      </c>
      <c r="N1212" s="12"/>
      <c r="O1212" s="12" t="str">
        <f t="shared" si="113"/>
        <v>PH.IC.IV.130706.01</v>
      </c>
      <c r="Q1212" s="12" t="str">
        <f t="shared" si="114"/>
        <v>CL.IC.IV.130706.01</v>
      </c>
    </row>
    <row r="1213" spans="1:17" ht="15">
      <c r="A1213" t="s">
        <v>5190</v>
      </c>
      <c r="B1213" s="25"/>
      <c r="C1213" s="22" t="s">
        <v>8201</v>
      </c>
      <c r="D1213" s="25"/>
      <c r="E1213" s="22" t="s">
        <v>7284</v>
      </c>
      <c r="F1213" t="s">
        <v>5818</v>
      </c>
      <c r="G1213" t="s">
        <v>1539</v>
      </c>
      <c r="H1213" s="22" t="s">
        <v>1419</v>
      </c>
      <c r="I1213" t="s">
        <v>1539</v>
      </c>
      <c r="J1213" s="11" t="str">
        <f t="shared" si="110"/>
        <v>IC.IV.130707</v>
      </c>
      <c r="K1213" s="2" t="s">
        <v>1192</v>
      </c>
      <c r="L1213" t="str">
        <f t="shared" si="111"/>
        <v>Tenderness</v>
      </c>
      <c r="M1213" s="12" t="str">
        <f t="shared" si="112"/>
        <v>PI.IC.IV.130707.01</v>
      </c>
      <c r="N1213" s="12"/>
      <c r="O1213" s="12" t="str">
        <f t="shared" si="113"/>
        <v>PH.IC.IV.130707.01</v>
      </c>
      <c r="Q1213" s="12" t="str">
        <f t="shared" si="114"/>
        <v>CL.IC.IV.130707.01</v>
      </c>
    </row>
    <row r="1214" spans="1:17" ht="15">
      <c r="A1214" t="s">
        <v>5190</v>
      </c>
      <c r="B1214" s="25"/>
      <c r="C1214" s="22" t="s">
        <v>8201</v>
      </c>
      <c r="D1214" s="25"/>
      <c r="E1214" s="22" t="s">
        <v>7284</v>
      </c>
      <c r="F1214" t="s">
        <v>5818</v>
      </c>
      <c r="G1214" t="s">
        <v>1541</v>
      </c>
      <c r="H1214" s="22" t="s">
        <v>1550</v>
      </c>
      <c r="I1214" t="s">
        <v>1541</v>
      </c>
      <c r="J1214" s="11" t="str">
        <f t="shared" si="110"/>
        <v>IC.IV.130708</v>
      </c>
      <c r="K1214" s="2" t="s">
        <v>1192</v>
      </c>
      <c r="L1214" t="str">
        <f t="shared" si="111"/>
        <v>Swelling</v>
      </c>
      <c r="M1214" s="12" t="str">
        <f t="shared" si="112"/>
        <v>PI.IC.IV.130708.01</v>
      </c>
      <c r="N1214" s="12"/>
      <c r="O1214" s="12" t="str">
        <f t="shared" si="113"/>
        <v>PH.IC.IV.130708.01</v>
      </c>
      <c r="Q1214" s="12" t="str">
        <f t="shared" si="114"/>
        <v>CL.IC.IV.130708.01</v>
      </c>
    </row>
    <row r="1215" spans="1:17" ht="15">
      <c r="A1215" t="s">
        <v>5190</v>
      </c>
      <c r="B1215" s="25"/>
      <c r="C1215" s="22" t="s">
        <v>8201</v>
      </c>
      <c r="D1215" s="25"/>
      <c r="E1215" s="22" t="s">
        <v>7284</v>
      </c>
      <c r="F1215" t="s">
        <v>5818</v>
      </c>
      <c r="G1215" t="s">
        <v>1533</v>
      </c>
      <c r="H1215" s="22" t="s">
        <v>1551</v>
      </c>
      <c r="I1215" t="s">
        <v>1533</v>
      </c>
      <c r="J1215" s="11" t="str">
        <f t="shared" si="110"/>
        <v>IC.IV.130709</v>
      </c>
      <c r="K1215" s="2" t="s">
        <v>11324</v>
      </c>
      <c r="L1215" t="str">
        <f t="shared" si="111"/>
        <v>Hematoma</v>
      </c>
      <c r="M1215" s="12" t="str">
        <f t="shared" si="112"/>
        <v>PI.IC.IV.130709.01</v>
      </c>
      <c r="N1215" s="12"/>
      <c r="O1215" s="12" t="str">
        <f t="shared" si="113"/>
        <v>PH.IC.IV.130709.01</v>
      </c>
      <c r="Q1215" s="12" t="str">
        <f t="shared" si="114"/>
        <v>CL.IC.IV.130709.01</v>
      </c>
    </row>
    <row r="1216" spans="1:17" ht="15">
      <c r="A1216" t="s">
        <v>5190</v>
      </c>
      <c r="B1216" s="25"/>
      <c r="C1216" s="22" t="s">
        <v>8201</v>
      </c>
      <c r="D1216" s="25"/>
      <c r="E1216" s="22" t="s">
        <v>7284</v>
      </c>
      <c r="F1216" t="s">
        <v>5818</v>
      </c>
      <c r="G1216" t="s">
        <v>12</v>
      </c>
      <c r="H1216" s="22" t="s">
        <v>1571</v>
      </c>
      <c r="I1216" t="s">
        <v>1635</v>
      </c>
      <c r="J1216" s="11" t="str">
        <f t="shared" si="110"/>
        <v>IC.IV.130710</v>
      </c>
      <c r="K1216" s="2" t="s">
        <v>1192</v>
      </c>
      <c r="L1216" t="str">
        <f t="shared" si="111"/>
        <v>Serosanguineous discharge</v>
      </c>
      <c r="M1216" s="12" t="str">
        <f t="shared" si="112"/>
        <v>PI.IC.IV.130710.01</v>
      </c>
      <c r="N1216" s="12"/>
      <c r="O1216" s="12" t="str">
        <f t="shared" si="113"/>
        <v>PH.IC.IV.130710.01</v>
      </c>
      <c r="Q1216" s="12" t="str">
        <f t="shared" si="114"/>
        <v>CL.IC.IV.130710.01</v>
      </c>
    </row>
    <row r="1217" spans="1:17" ht="15">
      <c r="A1217" t="s">
        <v>5190</v>
      </c>
      <c r="B1217" s="25"/>
      <c r="C1217" s="22" t="s">
        <v>8201</v>
      </c>
      <c r="D1217" s="25" t="s">
        <v>3448</v>
      </c>
      <c r="E1217" s="22" t="s">
        <v>7284</v>
      </c>
      <c r="F1217" t="s">
        <v>5818</v>
      </c>
      <c r="G1217" t="s">
        <v>5239</v>
      </c>
      <c r="H1217" s="22" t="s">
        <v>1298</v>
      </c>
      <c r="I1217" t="s">
        <v>1637</v>
      </c>
      <c r="J1217" s="11" t="str">
        <f t="shared" si="110"/>
        <v>IC.IV.130711</v>
      </c>
      <c r="K1217" s="2" t="s">
        <v>1192</v>
      </c>
      <c r="L1217" t="str">
        <f t="shared" si="111"/>
        <v>Serous discharge</v>
      </c>
      <c r="M1217" s="12" t="str">
        <f t="shared" si="112"/>
        <v>PI.IC.IV.130711.01</v>
      </c>
      <c r="N1217" s="12"/>
      <c r="O1217" s="12" t="str">
        <f t="shared" si="113"/>
        <v>PH.IC.IV.130711.01</v>
      </c>
      <c r="Q1217" s="12" t="str">
        <f t="shared" si="114"/>
        <v>CL.IC.IV.130711.01</v>
      </c>
    </row>
    <row r="1218" spans="1:17" ht="15">
      <c r="A1218" t="s">
        <v>5190</v>
      </c>
      <c r="B1218" s="25"/>
      <c r="C1218" s="22" t="s">
        <v>8201</v>
      </c>
      <c r="D1218" s="25"/>
      <c r="E1218" s="22" t="s">
        <v>7284</v>
      </c>
      <c r="F1218" t="s">
        <v>5818</v>
      </c>
      <c r="G1218" t="s">
        <v>5240</v>
      </c>
      <c r="H1218" s="22" t="s">
        <v>1299</v>
      </c>
      <c r="I1218" t="s">
        <v>1643</v>
      </c>
      <c r="J1218" s="11" t="str">
        <f t="shared" si="110"/>
        <v>IC.IV.130712</v>
      </c>
      <c r="K1218" s="2" t="s">
        <v>1192</v>
      </c>
      <c r="L1218" t="str">
        <f t="shared" si="111"/>
        <v>Purulent discharge</v>
      </c>
      <c r="M1218" s="12" t="str">
        <f t="shared" si="112"/>
        <v>PI.IC.IV.130712.01</v>
      </c>
      <c r="N1218" s="12"/>
      <c r="O1218" s="12" t="str">
        <f t="shared" si="113"/>
        <v>PH.IC.IV.130712.01</v>
      </c>
      <c r="Q1218" s="12" t="str">
        <f t="shared" si="114"/>
        <v>CL.IC.IV.130712.01</v>
      </c>
    </row>
    <row r="1219" spans="1:17" ht="15">
      <c r="A1219" t="s">
        <v>5190</v>
      </c>
      <c r="B1219" s="25"/>
      <c r="C1219" s="22" t="s">
        <v>8201</v>
      </c>
      <c r="D1219" s="25"/>
      <c r="E1219" s="22" t="s">
        <v>7284</v>
      </c>
      <c r="F1219" t="s">
        <v>5818</v>
      </c>
      <c r="G1219" t="s">
        <v>5431</v>
      </c>
      <c r="H1219" s="22" t="s">
        <v>1300</v>
      </c>
      <c r="I1219" t="s">
        <v>5662</v>
      </c>
      <c r="J1219" s="11" t="str">
        <f t="shared" si="110"/>
        <v>IC.IV.130713</v>
      </c>
      <c r="K1219" s="2" t="s">
        <v>1192</v>
      </c>
      <c r="L1219" t="str">
        <f t="shared" si="111"/>
        <v>Infusate leaking from site</v>
      </c>
      <c r="M1219" s="12" t="str">
        <f t="shared" si="112"/>
        <v>PI.IC.IV.130713.01</v>
      </c>
      <c r="N1219" s="12"/>
      <c r="O1219" s="12" t="str">
        <f t="shared" si="113"/>
        <v>PH.IC.IV.130713.01</v>
      </c>
      <c r="Q1219" s="12" t="str">
        <f t="shared" si="114"/>
        <v>CL.IC.IV.130713.01</v>
      </c>
    </row>
    <row r="1220" spans="1:17" ht="15">
      <c r="A1220" t="s">
        <v>5190</v>
      </c>
      <c r="B1220" s="25"/>
      <c r="C1220" s="22" t="s">
        <v>8201</v>
      </c>
      <c r="D1220" s="25"/>
      <c r="E1220" s="22" t="s">
        <v>7284</v>
      </c>
      <c r="F1220" t="s">
        <v>5818</v>
      </c>
      <c r="G1220" t="s">
        <v>5095</v>
      </c>
      <c r="H1220" s="22" t="s">
        <v>1301</v>
      </c>
      <c r="I1220" t="s">
        <v>5095</v>
      </c>
      <c r="J1220" s="11" t="str">
        <f t="shared" si="110"/>
        <v>IC.IV.130714</v>
      </c>
      <c r="K1220" s="2" t="s">
        <v>1192</v>
      </c>
      <c r="L1220" t="str">
        <f t="shared" si="111"/>
        <v>Phlebitis</v>
      </c>
      <c r="M1220" s="12" t="str">
        <f t="shared" si="112"/>
        <v>PI.IC.IV.130714.01</v>
      </c>
      <c r="N1220" s="12"/>
      <c r="O1220" s="12" t="str">
        <f t="shared" si="113"/>
        <v>PH.IC.IV.130714.01</v>
      </c>
      <c r="Q1220" s="12" t="str">
        <f t="shared" si="114"/>
        <v>CL.IC.IV.130714.01</v>
      </c>
    </row>
    <row r="1221" spans="1:17" ht="15">
      <c r="A1221" t="s">
        <v>5190</v>
      </c>
      <c r="B1221" s="25"/>
      <c r="C1221" s="22" t="s">
        <v>8201</v>
      </c>
      <c r="D1221" s="25"/>
      <c r="E1221" s="22" t="s">
        <v>7284</v>
      </c>
      <c r="F1221" t="s">
        <v>5818</v>
      </c>
      <c r="G1221" t="s">
        <v>5259</v>
      </c>
      <c r="H1221" s="22" t="s">
        <v>1468</v>
      </c>
      <c r="I1221" t="s">
        <v>5260</v>
      </c>
      <c r="J1221" s="11" t="str">
        <f t="shared" si="110"/>
        <v>IC.IV.130715</v>
      </c>
      <c r="K1221" s="2" t="s">
        <v>11324</v>
      </c>
      <c r="L1221" t="str">
        <f t="shared" si="111"/>
        <v>Extravasation</v>
      </c>
      <c r="M1221" s="12" t="str">
        <f t="shared" si="112"/>
        <v>PI.IC.IV.130715.01</v>
      </c>
      <c r="N1221" s="12"/>
      <c r="O1221" s="12" t="str">
        <f t="shared" si="113"/>
        <v>PH.IC.IV.130715.01</v>
      </c>
      <c r="Q1221" s="12" t="str">
        <f t="shared" si="114"/>
        <v>CL.IC.IV.130715.01</v>
      </c>
    </row>
    <row r="1222" spans="1:17" ht="15">
      <c r="A1222" t="s">
        <v>5190</v>
      </c>
      <c r="B1222" s="25"/>
      <c r="C1222" s="22" t="s">
        <v>8201</v>
      </c>
      <c r="D1222" s="25" t="s">
        <v>3448</v>
      </c>
      <c r="E1222" s="22" t="s">
        <v>7284</v>
      </c>
      <c r="F1222" t="s">
        <v>5818</v>
      </c>
      <c r="G1222" t="s">
        <v>5432</v>
      </c>
      <c r="H1222" s="22" t="s">
        <v>1469</v>
      </c>
      <c r="I1222" t="s">
        <v>1224</v>
      </c>
      <c r="J1222" s="11" t="str">
        <f t="shared" si="110"/>
        <v>IC.IV.130716</v>
      </c>
      <c r="K1222" s="2" t="s">
        <v>11324</v>
      </c>
      <c r="L1222" t="str">
        <f t="shared" si="111"/>
        <v>Unable to assess r/t drsg</v>
      </c>
      <c r="M1222" s="12" t="str">
        <f t="shared" si="112"/>
        <v>PI.IC.IV.130716.01</v>
      </c>
      <c r="N1222" s="12"/>
      <c r="O1222" s="12" t="str">
        <f t="shared" si="113"/>
        <v>PH.IC.IV.130716.01</v>
      </c>
      <c r="Q1222" s="12" t="str">
        <f t="shared" si="114"/>
        <v>CL.IC.IV.130716.01</v>
      </c>
    </row>
    <row r="1223" spans="1:17" ht="15">
      <c r="A1223" t="s">
        <v>5190</v>
      </c>
      <c r="B1223" s="25"/>
      <c r="C1223" s="22" t="s">
        <v>8201</v>
      </c>
      <c r="D1223" s="25" t="s">
        <v>5433</v>
      </c>
      <c r="E1223" s="22" t="s">
        <v>10093</v>
      </c>
      <c r="F1223" t="s">
        <v>5819</v>
      </c>
      <c r="G1223" t="s">
        <v>5243</v>
      </c>
      <c r="H1223" s="22" t="s">
        <v>1396</v>
      </c>
      <c r="I1223" t="s">
        <v>1001</v>
      </c>
      <c r="J1223" s="11" t="str">
        <f t="shared" si="110"/>
        <v>IC.IV.130801</v>
      </c>
      <c r="K1223" s="2" t="s">
        <v>11324</v>
      </c>
      <c r="L1223" t="str">
        <f t="shared" si="111"/>
        <v>None needed</v>
      </c>
      <c r="M1223" s="12" t="str">
        <f t="shared" si="112"/>
        <v>PI.IC.IV.130801.01</v>
      </c>
      <c r="N1223" s="12"/>
      <c r="O1223" s="12" t="str">
        <f t="shared" si="113"/>
        <v>PH.IC.IV.130801.01</v>
      </c>
      <c r="Q1223" s="12" t="str">
        <f t="shared" si="114"/>
        <v>CL.IC.IV.130801.01</v>
      </c>
    </row>
    <row r="1224" spans="1:17" ht="15">
      <c r="A1224" t="s">
        <v>5190</v>
      </c>
      <c r="B1224" s="25"/>
      <c r="C1224" s="22" t="s">
        <v>8201</v>
      </c>
      <c r="D1224" s="25" t="s">
        <v>3448</v>
      </c>
      <c r="E1224" s="22" t="s">
        <v>10093</v>
      </c>
      <c r="F1224" t="s">
        <v>5819</v>
      </c>
      <c r="G1224" t="s">
        <v>5244</v>
      </c>
      <c r="H1224" s="22" t="s">
        <v>1398</v>
      </c>
      <c r="I1224" t="s">
        <v>1699</v>
      </c>
      <c r="J1224" s="11" t="str">
        <f t="shared" si="110"/>
        <v>IC.IV.130802</v>
      </c>
      <c r="K1224" s="2" t="s">
        <v>11324</v>
      </c>
      <c r="L1224" t="str">
        <f t="shared" si="111"/>
        <v>Changed site</v>
      </c>
      <c r="M1224" s="12" t="str">
        <f t="shared" si="112"/>
        <v>PI.IC.IV.130802.01</v>
      </c>
      <c r="N1224" s="12"/>
      <c r="O1224" s="12" t="str">
        <f t="shared" si="113"/>
        <v>PH.IC.IV.130802.01</v>
      </c>
      <c r="Q1224" s="12" t="str">
        <f t="shared" si="114"/>
        <v>CL.IC.IV.130802.01</v>
      </c>
    </row>
    <row r="1225" spans="1:17" ht="15">
      <c r="A1225" t="s">
        <v>5190</v>
      </c>
      <c r="B1225" s="25"/>
      <c r="C1225" s="22" t="s">
        <v>8201</v>
      </c>
      <c r="D1225" s="25"/>
      <c r="E1225" s="22" t="s">
        <v>10093</v>
      </c>
      <c r="F1225" t="s">
        <v>5819</v>
      </c>
      <c r="G1225" t="s">
        <v>5102</v>
      </c>
      <c r="H1225" s="22" t="s">
        <v>1400</v>
      </c>
      <c r="I1225" t="s">
        <v>5103</v>
      </c>
      <c r="J1225" s="11" t="str">
        <f t="shared" si="110"/>
        <v>IC.IV.130803</v>
      </c>
      <c r="K1225" s="2" t="s">
        <v>11324</v>
      </c>
      <c r="L1225" t="str">
        <f t="shared" si="111"/>
        <v>Elevated extremity</v>
      </c>
      <c r="M1225" s="12" t="str">
        <f t="shared" si="112"/>
        <v>PI.IC.IV.130803.01</v>
      </c>
      <c r="N1225" s="12"/>
      <c r="O1225" s="12" t="str">
        <f t="shared" si="113"/>
        <v>PH.IC.IV.130803.01</v>
      </c>
      <c r="Q1225" s="12" t="str">
        <f t="shared" si="114"/>
        <v>CL.IC.IV.130803.01</v>
      </c>
    </row>
    <row r="1226" spans="1:17" ht="15">
      <c r="A1226" t="s">
        <v>5190</v>
      </c>
      <c r="B1226" s="25"/>
      <c r="C1226" s="22" t="s">
        <v>8201</v>
      </c>
      <c r="D1226" s="25"/>
      <c r="E1226" s="22" t="s">
        <v>10093</v>
      </c>
      <c r="F1226" t="s">
        <v>5819</v>
      </c>
      <c r="G1226" t="s">
        <v>5104</v>
      </c>
      <c r="H1226" s="22" t="s">
        <v>1402</v>
      </c>
      <c r="I1226" t="s">
        <v>4929</v>
      </c>
      <c r="J1226" s="11" t="str">
        <f t="shared" si="110"/>
        <v>IC.IV.130804</v>
      </c>
      <c r="K1226" s="2" t="s">
        <v>11324</v>
      </c>
      <c r="L1226" t="str">
        <f t="shared" si="111"/>
        <v>Warm compress</v>
      </c>
      <c r="M1226" s="12" t="str">
        <f t="shared" si="112"/>
        <v>PI.IC.IV.130804.01</v>
      </c>
      <c r="N1226" s="12"/>
      <c r="O1226" s="12" t="str">
        <f t="shared" si="113"/>
        <v>PH.IC.IV.130804.01</v>
      </c>
      <c r="Q1226" s="12" t="str">
        <f t="shared" si="114"/>
        <v>CL.IC.IV.130804.01</v>
      </c>
    </row>
    <row r="1227" spans="1:17" ht="15">
      <c r="A1227" t="s">
        <v>5190</v>
      </c>
      <c r="B1227" s="25"/>
      <c r="C1227" s="22" t="s">
        <v>8201</v>
      </c>
      <c r="D1227" s="25"/>
      <c r="E1227" s="22" t="s">
        <v>10093</v>
      </c>
      <c r="F1227" t="s">
        <v>5819</v>
      </c>
      <c r="G1227" t="s">
        <v>5665</v>
      </c>
      <c r="H1227" s="22" t="s">
        <v>1404</v>
      </c>
      <c r="I1227" t="s">
        <v>1827</v>
      </c>
      <c r="J1227" s="11" t="str">
        <f t="shared" si="110"/>
        <v>IC.IV.130805</v>
      </c>
      <c r="K1227" s="2" t="s">
        <v>11324</v>
      </c>
      <c r="L1227" t="str">
        <f t="shared" si="111"/>
        <v>Pressure dressing</v>
      </c>
      <c r="M1227" s="12" t="str">
        <f t="shared" si="112"/>
        <v>PI.IC.IV.130805.01</v>
      </c>
      <c r="N1227" s="12"/>
      <c r="O1227" s="12" t="str">
        <f t="shared" si="113"/>
        <v>PH.IC.IV.130805.01</v>
      </c>
      <c r="Q1227" s="12" t="str">
        <f t="shared" si="114"/>
        <v>CL.IC.IV.130805.01</v>
      </c>
    </row>
    <row r="1228" spans="1:17" ht="15">
      <c r="A1228" t="s">
        <v>5190</v>
      </c>
      <c r="B1228" s="25"/>
      <c r="C1228" s="22" t="s">
        <v>8201</v>
      </c>
      <c r="D1228" s="25"/>
      <c r="E1228" s="22" t="s">
        <v>10093</v>
      </c>
      <c r="F1228" t="s">
        <v>5819</v>
      </c>
      <c r="G1228" t="s">
        <v>2971</v>
      </c>
      <c r="H1228" s="22" t="s">
        <v>1406</v>
      </c>
      <c r="I1228" t="s">
        <v>930</v>
      </c>
      <c r="J1228" s="11" t="str">
        <f t="shared" si="110"/>
        <v>IC.IV.130806</v>
      </c>
      <c r="K1228" s="2" t="s">
        <v>11324</v>
      </c>
      <c r="L1228" t="str">
        <f t="shared" si="111"/>
        <v>Other: specify</v>
      </c>
      <c r="M1228" s="12" t="str">
        <f t="shared" si="112"/>
        <v>PI.IC.IV.130806.01</v>
      </c>
      <c r="N1228" s="12"/>
      <c r="O1228" s="12" t="str">
        <f t="shared" si="113"/>
        <v>PH.IC.IV.130806.01</v>
      </c>
      <c r="Q1228" s="12" t="str">
        <f t="shared" si="114"/>
        <v>CL.IC.IV.130806.01</v>
      </c>
    </row>
    <row r="1229" spans="1:17" ht="15">
      <c r="A1229" t="s">
        <v>5190</v>
      </c>
      <c r="B1229" s="25"/>
      <c r="C1229" s="22" t="s">
        <v>8201</v>
      </c>
      <c r="D1229" s="25" t="s">
        <v>5435</v>
      </c>
      <c r="E1229" s="22" t="s">
        <v>10095</v>
      </c>
      <c r="F1229" t="s">
        <v>5820</v>
      </c>
      <c r="G1229" t="s">
        <v>5667</v>
      </c>
      <c r="H1229" s="22" t="s">
        <v>1396</v>
      </c>
      <c r="I1229" t="s">
        <v>5668</v>
      </c>
      <c r="J1229" s="11" t="str">
        <f t="shared" si="110"/>
        <v>IC.IV.130901</v>
      </c>
      <c r="K1229" s="2" t="s">
        <v>11324</v>
      </c>
      <c r="L1229" t="str">
        <f t="shared" si="111"/>
        <v>20 gauge</v>
      </c>
      <c r="M1229" s="12" t="str">
        <f t="shared" si="112"/>
        <v>PI.IC.IV.130901.01</v>
      </c>
      <c r="N1229" s="12"/>
      <c r="O1229" s="12" t="str">
        <f t="shared" si="113"/>
        <v>PH.IC.IV.130901.01</v>
      </c>
      <c r="Q1229" s="12" t="str">
        <f t="shared" si="114"/>
        <v>CL.IC.IV.130901.01</v>
      </c>
    </row>
    <row r="1230" spans="1:17" ht="15">
      <c r="A1230" t="s">
        <v>5190</v>
      </c>
      <c r="B1230" s="25"/>
      <c r="C1230" s="22" t="s">
        <v>8201</v>
      </c>
      <c r="D1230" s="25"/>
      <c r="E1230" s="22" t="s">
        <v>10095</v>
      </c>
      <c r="F1230" t="s">
        <v>5820</v>
      </c>
      <c r="G1230" t="s">
        <v>5669</v>
      </c>
      <c r="H1230" s="22" t="s">
        <v>1398</v>
      </c>
      <c r="I1230" t="s">
        <v>5670</v>
      </c>
      <c r="J1230" s="11" t="str">
        <f t="shared" si="110"/>
        <v>IC.IV.130902</v>
      </c>
      <c r="K1230" s="2" t="s">
        <v>11324</v>
      </c>
      <c r="L1230" t="str">
        <f t="shared" si="111"/>
        <v>18 gauge</v>
      </c>
      <c r="M1230" s="12" t="str">
        <f t="shared" si="112"/>
        <v>PI.IC.IV.130902.01</v>
      </c>
      <c r="N1230" s="12"/>
      <c r="O1230" s="12" t="str">
        <f t="shared" si="113"/>
        <v>PH.IC.IV.130902.01</v>
      </c>
      <c r="Q1230" s="12" t="str">
        <f t="shared" si="114"/>
        <v>CL.IC.IV.130902.01</v>
      </c>
    </row>
    <row r="1231" spans="1:17" ht="15">
      <c r="A1231" t="s">
        <v>5190</v>
      </c>
      <c r="B1231" s="25"/>
      <c r="C1231" s="22" t="s">
        <v>8201</v>
      </c>
      <c r="D1231" s="25"/>
      <c r="E1231" s="22" t="s">
        <v>10095</v>
      </c>
      <c r="F1231" t="s">
        <v>5820</v>
      </c>
      <c r="G1231" t="s">
        <v>5671</v>
      </c>
      <c r="H1231" s="22" t="s">
        <v>1400</v>
      </c>
      <c r="I1231" t="s">
        <v>5672</v>
      </c>
      <c r="J1231" s="11" t="str">
        <f t="shared" si="110"/>
        <v>IC.IV.130903</v>
      </c>
      <c r="K1231" s="2" t="s">
        <v>1192</v>
      </c>
      <c r="L1231" t="str">
        <f t="shared" si="111"/>
        <v>22 gauge</v>
      </c>
      <c r="M1231" s="12" t="str">
        <f t="shared" si="112"/>
        <v>PI.IC.IV.130903.01</v>
      </c>
      <c r="N1231" s="12"/>
      <c r="O1231" s="12" t="str">
        <f t="shared" si="113"/>
        <v>PH.IC.IV.130903.01</v>
      </c>
      <c r="Q1231" s="12" t="str">
        <f t="shared" si="114"/>
        <v>CL.IC.IV.130903.01</v>
      </c>
    </row>
    <row r="1232" spans="1:17" ht="15">
      <c r="A1232" t="s">
        <v>5190</v>
      </c>
      <c r="B1232" s="25"/>
      <c r="C1232" s="22" t="s">
        <v>8201</v>
      </c>
      <c r="D1232" s="25" t="s">
        <v>3448</v>
      </c>
      <c r="E1232" s="22" t="s">
        <v>10095</v>
      </c>
      <c r="F1232" t="s">
        <v>5820</v>
      </c>
      <c r="G1232" t="s">
        <v>5502</v>
      </c>
      <c r="H1232" s="22" t="s">
        <v>1402</v>
      </c>
      <c r="I1232" t="s">
        <v>5503</v>
      </c>
      <c r="J1232" s="11" t="str">
        <f t="shared" si="110"/>
        <v>IC.IV.130904</v>
      </c>
      <c r="K1232" s="2" t="s">
        <v>11324</v>
      </c>
      <c r="L1232" t="str">
        <f t="shared" si="111"/>
        <v>16 gauge</v>
      </c>
      <c r="M1232" s="12" t="str">
        <f t="shared" si="112"/>
        <v>PI.IC.IV.130904.01</v>
      </c>
      <c r="N1232" s="12"/>
      <c r="O1232" s="12" t="str">
        <f t="shared" si="113"/>
        <v>PH.IC.IV.130904.01</v>
      </c>
      <c r="Q1232" s="12" t="str">
        <f t="shared" si="114"/>
        <v>CL.IC.IV.130904.01</v>
      </c>
    </row>
    <row r="1233" spans="1:25" ht="15">
      <c r="A1233" t="s">
        <v>5190</v>
      </c>
      <c r="B1233" s="25"/>
      <c r="C1233" s="22" t="s">
        <v>8201</v>
      </c>
      <c r="D1233" s="25" t="s">
        <v>3448</v>
      </c>
      <c r="E1233" s="22" t="s">
        <v>10095</v>
      </c>
      <c r="F1233" t="s">
        <v>5820</v>
      </c>
      <c r="G1233" t="s">
        <v>5344</v>
      </c>
      <c r="H1233" s="22" t="s">
        <v>1404</v>
      </c>
      <c r="I1233" t="s">
        <v>5345</v>
      </c>
      <c r="J1233" s="11" t="str">
        <f t="shared" si="110"/>
        <v>IC.IV.130905</v>
      </c>
      <c r="K1233" s="2" t="s">
        <v>11324</v>
      </c>
      <c r="L1233" t="str">
        <f t="shared" si="111"/>
        <v>14 gauge</v>
      </c>
      <c r="M1233" s="12" t="str">
        <f t="shared" si="112"/>
        <v>PI.IC.IV.130905.01</v>
      </c>
      <c r="N1233" s="12"/>
      <c r="O1233" s="12" t="str">
        <f t="shared" si="113"/>
        <v>PH.IC.IV.130905.01</v>
      </c>
      <c r="Q1233" s="12" t="str">
        <f t="shared" si="114"/>
        <v>CL.IC.IV.130905.01</v>
      </c>
    </row>
    <row r="1234" spans="1:25" ht="15">
      <c r="A1234" t="s">
        <v>5190</v>
      </c>
      <c r="B1234" s="25"/>
      <c r="C1234" s="22" t="s">
        <v>8201</v>
      </c>
      <c r="D1234" s="25" t="s">
        <v>3448</v>
      </c>
      <c r="E1234" s="22" t="s">
        <v>10095</v>
      </c>
      <c r="F1234" t="s">
        <v>5820</v>
      </c>
      <c r="G1234" t="s">
        <v>2971</v>
      </c>
      <c r="H1234" s="22" t="s">
        <v>1406</v>
      </c>
      <c r="I1234" t="s">
        <v>930</v>
      </c>
      <c r="J1234" s="11" t="str">
        <f t="shared" si="110"/>
        <v>IC.IV.130906</v>
      </c>
      <c r="K1234" s="2" t="s">
        <v>11324</v>
      </c>
      <c r="L1234" t="str">
        <f t="shared" si="111"/>
        <v>Other: specify</v>
      </c>
      <c r="M1234" s="12" t="str">
        <f t="shared" si="112"/>
        <v>PI.IC.IV.130906.01</v>
      </c>
      <c r="N1234" s="12"/>
      <c r="O1234" s="12" t="str">
        <f t="shared" si="113"/>
        <v>PH.IC.IV.130906.01</v>
      </c>
      <c r="Q1234" s="12" t="str">
        <f t="shared" si="114"/>
        <v>CL.IC.IV.130906.01</v>
      </c>
    </row>
    <row r="1235" spans="1:25" ht="15">
      <c r="A1235" t="s">
        <v>5190</v>
      </c>
      <c r="B1235" s="25"/>
      <c r="C1235" s="22" t="s">
        <v>8201</v>
      </c>
      <c r="D1235" s="25" t="s">
        <v>208</v>
      </c>
      <c r="E1235" s="22" t="s">
        <v>10905</v>
      </c>
      <c r="F1235" t="s">
        <v>5821</v>
      </c>
      <c r="G1235" t="s">
        <v>5107</v>
      </c>
      <c r="H1235" s="22" t="s">
        <v>1396</v>
      </c>
      <c r="I1235" t="s">
        <v>1772</v>
      </c>
      <c r="J1235" s="11" t="str">
        <f t="shared" si="110"/>
        <v>IC.IV.131001</v>
      </c>
      <c r="K1235" s="2" t="s">
        <v>11324</v>
      </c>
      <c r="L1235" t="str">
        <f t="shared" si="111"/>
        <v>Securement device</v>
      </c>
      <c r="M1235" s="12" t="str">
        <f t="shared" si="112"/>
        <v>PI.IC.IV.131001.01</v>
      </c>
      <c r="N1235" s="12"/>
      <c r="O1235" s="12" t="str">
        <f t="shared" si="113"/>
        <v>PH.IC.IV.131001.01</v>
      </c>
      <c r="Q1235" s="12" t="str">
        <f t="shared" si="114"/>
        <v>CL.IC.IV.131001.01</v>
      </c>
    </row>
    <row r="1236" spans="1:25" ht="15">
      <c r="A1236" t="s">
        <v>5190</v>
      </c>
      <c r="B1236" s="25"/>
      <c r="C1236" s="22" t="s">
        <v>8201</v>
      </c>
      <c r="D1236" s="25"/>
      <c r="E1236" s="22" t="s">
        <v>10905</v>
      </c>
      <c r="F1236" t="s">
        <v>5821</v>
      </c>
      <c r="G1236" t="s">
        <v>1776</v>
      </c>
      <c r="H1236" s="22" t="s">
        <v>1398</v>
      </c>
      <c r="I1236" t="s">
        <v>3200</v>
      </c>
      <c r="J1236" s="11" t="str">
        <f t="shared" si="110"/>
        <v>IC.IV.131002</v>
      </c>
      <c r="K1236" s="2" t="s">
        <v>11324</v>
      </c>
      <c r="L1236" t="str">
        <f t="shared" si="111"/>
        <v>Taped</v>
      </c>
      <c r="M1236" s="12" t="str">
        <f t="shared" si="112"/>
        <v>PI.IC.IV.131002.01</v>
      </c>
      <c r="N1236" s="12"/>
      <c r="O1236" s="12" t="str">
        <f t="shared" si="113"/>
        <v>PH.IC.IV.131002.01</v>
      </c>
      <c r="Q1236" s="12" t="str">
        <f t="shared" si="114"/>
        <v>CL.IC.IV.131002.01</v>
      </c>
    </row>
    <row r="1237" spans="1:25" ht="15">
      <c r="A1237" t="s">
        <v>5190</v>
      </c>
      <c r="B1237" s="25"/>
      <c r="C1237" s="22" t="s">
        <v>8201</v>
      </c>
      <c r="D1237" s="25"/>
      <c r="E1237" s="22" t="s">
        <v>10905</v>
      </c>
      <c r="F1237" t="s">
        <v>5821</v>
      </c>
      <c r="G1237" t="s">
        <v>2971</v>
      </c>
      <c r="H1237" s="22" t="s">
        <v>1400</v>
      </c>
      <c r="I1237" t="s">
        <v>930</v>
      </c>
      <c r="J1237" s="11" t="str">
        <f t="shared" si="110"/>
        <v>IC.IV.131003</v>
      </c>
      <c r="K1237" s="2" t="s">
        <v>11324</v>
      </c>
      <c r="L1237" t="str">
        <f t="shared" si="111"/>
        <v>Other: specify</v>
      </c>
      <c r="M1237" s="12" t="str">
        <f t="shared" si="112"/>
        <v>PI.IC.IV.131003.01</v>
      </c>
      <c r="N1237" s="12"/>
      <c r="O1237" s="12" t="str">
        <f t="shared" si="113"/>
        <v>PH.IC.IV.131003.01</v>
      </c>
      <c r="Q1237" s="12" t="str">
        <f t="shared" si="114"/>
        <v>CL.IC.IV.131003.01</v>
      </c>
    </row>
    <row r="1238" spans="1:25" ht="15">
      <c r="A1238" t="s">
        <v>5190</v>
      </c>
      <c r="B1238" s="25"/>
      <c r="C1238" s="22" t="s">
        <v>8201</v>
      </c>
      <c r="D1238" s="25" t="s">
        <v>3259</v>
      </c>
      <c r="E1238" s="22" t="s">
        <v>8048</v>
      </c>
      <c r="F1238" t="s">
        <v>5822</v>
      </c>
      <c r="G1238" t="s">
        <v>5439</v>
      </c>
      <c r="H1238" s="22" t="s">
        <v>1396</v>
      </c>
      <c r="I1238" t="s">
        <v>5551</v>
      </c>
      <c r="J1238" s="11" t="str">
        <f t="shared" si="110"/>
        <v>IC.IV.131101</v>
      </c>
      <c r="K1238" s="2" t="s">
        <v>11324</v>
      </c>
      <c r="L1238" t="str">
        <f t="shared" si="111"/>
        <v>Patent/Infusing</v>
      </c>
      <c r="M1238" s="12" t="str">
        <f t="shared" si="112"/>
        <v>PI.IC.IV.131101.01</v>
      </c>
      <c r="N1238" s="12"/>
      <c r="O1238" s="12" t="str">
        <f t="shared" si="113"/>
        <v>PH.IC.IV.131101.01</v>
      </c>
      <c r="Q1238" s="12" t="str">
        <f t="shared" si="114"/>
        <v>CL.IC.IV.131101.01</v>
      </c>
    </row>
    <row r="1239" spans="1:25" ht="15">
      <c r="A1239" t="s">
        <v>5190</v>
      </c>
      <c r="B1239" s="25"/>
      <c r="C1239" s="22" t="s">
        <v>8201</v>
      </c>
      <c r="D1239" s="25" t="s">
        <v>3448</v>
      </c>
      <c r="E1239" s="22" t="s">
        <v>8048</v>
      </c>
      <c r="F1239" t="s">
        <v>5822</v>
      </c>
      <c r="G1239" t="s">
        <v>5318</v>
      </c>
      <c r="H1239" s="22" t="s">
        <v>1398</v>
      </c>
      <c r="I1239" t="s">
        <v>3634</v>
      </c>
      <c r="J1239" s="11" t="str">
        <f t="shared" si="110"/>
        <v>IC.IV.131102</v>
      </c>
      <c r="K1239" s="2" t="s">
        <v>11324</v>
      </c>
      <c r="L1239" t="str">
        <f t="shared" si="111"/>
        <v>Saline lock/capped</v>
      </c>
      <c r="M1239" s="12" t="str">
        <f t="shared" si="112"/>
        <v>PI.IC.IV.131102.01</v>
      </c>
      <c r="N1239" s="12"/>
      <c r="O1239" s="12" t="str">
        <f t="shared" si="113"/>
        <v>PH.IC.IV.131102.01</v>
      </c>
      <c r="Q1239" s="12" t="str">
        <f t="shared" si="114"/>
        <v>CL.IC.IV.131102.01</v>
      </c>
    </row>
    <row r="1240" spans="1:25" ht="15">
      <c r="A1240" t="s">
        <v>5190</v>
      </c>
      <c r="B1240" s="25"/>
      <c r="C1240" s="22" t="s">
        <v>8201</v>
      </c>
      <c r="D1240" s="25"/>
      <c r="E1240" s="22" t="s">
        <v>8048</v>
      </c>
      <c r="F1240" t="s">
        <v>5822</v>
      </c>
      <c r="G1240" t="s">
        <v>5496</v>
      </c>
      <c r="H1240" s="22" t="s">
        <v>1400</v>
      </c>
      <c r="I1240" t="s">
        <v>5497</v>
      </c>
      <c r="J1240" s="11" t="str">
        <f t="shared" si="110"/>
        <v>IC.IV.131103</v>
      </c>
      <c r="K1240" s="2" t="s">
        <v>11324</v>
      </c>
      <c r="L1240" t="str">
        <f t="shared" si="111"/>
        <v>No blood return, flush easy</v>
      </c>
      <c r="M1240" s="12" t="str">
        <f t="shared" si="112"/>
        <v>PI.IC.IV.131103.01</v>
      </c>
      <c r="N1240" s="12"/>
      <c r="O1240" s="12" t="str">
        <f t="shared" si="113"/>
        <v>PH.IC.IV.131103.01</v>
      </c>
      <c r="Q1240" s="12" t="str">
        <f t="shared" si="114"/>
        <v>CL.IC.IV.131103.01</v>
      </c>
    </row>
    <row r="1241" spans="1:25" ht="15">
      <c r="A1241" t="s">
        <v>5190</v>
      </c>
      <c r="B1241" s="25"/>
      <c r="C1241" s="22" t="s">
        <v>8201</v>
      </c>
      <c r="D1241" s="25"/>
      <c r="E1241" s="22" t="s">
        <v>8048</v>
      </c>
      <c r="F1241" t="s">
        <v>5822</v>
      </c>
      <c r="G1241" t="s">
        <v>5252</v>
      </c>
      <c r="H1241" s="22" t="s">
        <v>1402</v>
      </c>
      <c r="I1241" t="s">
        <v>5253</v>
      </c>
      <c r="J1241" s="11" t="str">
        <f t="shared" si="110"/>
        <v>IC.IV.131104</v>
      </c>
      <c r="K1241" s="2" t="s">
        <v>11324</v>
      </c>
      <c r="L1241" t="str">
        <f t="shared" si="111"/>
        <v>Positional</v>
      </c>
      <c r="M1241" s="12" t="str">
        <f t="shared" si="112"/>
        <v>PI.IC.IV.131104.01</v>
      </c>
      <c r="N1241" s="12"/>
      <c r="O1241" s="12" t="str">
        <f t="shared" si="113"/>
        <v>PH.IC.IV.131104.01</v>
      </c>
      <c r="Q1241" s="12" t="str">
        <f t="shared" si="114"/>
        <v>CL.IC.IV.131104.01</v>
      </c>
    </row>
    <row r="1242" spans="1:25" ht="15">
      <c r="A1242" t="s">
        <v>5190</v>
      </c>
      <c r="B1242" s="25"/>
      <c r="C1242" s="22" t="s">
        <v>8201</v>
      </c>
      <c r="D1242" s="25"/>
      <c r="E1242" s="22" t="s">
        <v>8048</v>
      </c>
      <c r="F1242" t="s">
        <v>5822</v>
      </c>
      <c r="G1242" t="s">
        <v>3795</v>
      </c>
      <c r="H1242" s="22" t="s">
        <v>1404</v>
      </c>
      <c r="I1242" t="s">
        <v>5254</v>
      </c>
      <c r="J1242" s="11" t="str">
        <f t="shared" si="110"/>
        <v>IC.IV.131105</v>
      </c>
      <c r="K1242" s="2" t="s">
        <v>11324</v>
      </c>
      <c r="L1242" t="str">
        <f t="shared" si="111"/>
        <v>Occluded</v>
      </c>
      <c r="M1242" s="12" t="str">
        <f t="shared" si="112"/>
        <v>PI.IC.IV.131105.01</v>
      </c>
      <c r="N1242" s="12"/>
      <c r="O1242" s="12" t="str">
        <f t="shared" si="113"/>
        <v>PH.IC.IV.131105.01</v>
      </c>
      <c r="Q1242" s="12" t="str">
        <f t="shared" si="114"/>
        <v>CL.IC.IV.131105.01</v>
      </c>
    </row>
    <row r="1243" spans="1:25" ht="15">
      <c r="A1243" t="s">
        <v>5190</v>
      </c>
      <c r="B1243" s="25"/>
      <c r="C1243" s="22" t="s">
        <v>8201</v>
      </c>
      <c r="D1243" s="25"/>
      <c r="E1243" s="22" t="s">
        <v>8048</v>
      </c>
      <c r="F1243" t="s">
        <v>5822</v>
      </c>
      <c r="G1243" t="s">
        <v>5338</v>
      </c>
      <c r="H1243" s="22" t="s">
        <v>1406</v>
      </c>
      <c r="I1243" t="s">
        <v>5145</v>
      </c>
      <c r="J1243" s="11" t="str">
        <f t="shared" si="110"/>
        <v>IC.IV.131106</v>
      </c>
      <c r="K1243" s="2" t="s">
        <v>1192</v>
      </c>
      <c r="L1243" t="str">
        <f t="shared" si="111"/>
        <v>Sluggish blood return</v>
      </c>
      <c r="M1243" s="12" t="str">
        <f t="shared" si="112"/>
        <v>PI.IC.IV.131106.01</v>
      </c>
      <c r="N1243" s="12"/>
      <c r="O1243" s="12" t="str">
        <f t="shared" si="113"/>
        <v>PH.IC.IV.131106.01</v>
      </c>
      <c r="Q1243" s="12" t="str">
        <f t="shared" si="114"/>
        <v>CL.IC.IV.131106.01</v>
      </c>
    </row>
    <row r="1244" spans="1:25" ht="15">
      <c r="A1244" t="s">
        <v>5190</v>
      </c>
      <c r="B1244" s="25"/>
      <c r="C1244" s="22" t="s">
        <v>8201</v>
      </c>
      <c r="D1244" s="25" t="s">
        <v>3448</v>
      </c>
      <c r="E1244" s="22" t="s">
        <v>8048</v>
      </c>
      <c r="F1244" t="s">
        <v>5822</v>
      </c>
      <c r="G1244" t="s">
        <v>3102</v>
      </c>
      <c r="H1244" s="22" t="s">
        <v>1419</v>
      </c>
      <c r="I1244" t="s">
        <v>1583</v>
      </c>
      <c r="J1244" s="11" t="str">
        <f t="shared" si="110"/>
        <v>IC.IV.131107</v>
      </c>
      <c r="K1244" s="2" t="s">
        <v>1192</v>
      </c>
      <c r="L1244" t="str">
        <f t="shared" si="111"/>
        <v>Discontinued</v>
      </c>
      <c r="M1244" s="12" t="str">
        <f t="shared" si="112"/>
        <v>PI.IC.IV.131107.01</v>
      </c>
      <c r="N1244" s="12"/>
      <c r="O1244" s="12" t="str">
        <f t="shared" si="113"/>
        <v>PH.IC.IV.131107.01</v>
      </c>
      <c r="Q1244" s="12" t="str">
        <f t="shared" si="114"/>
        <v>CL.IC.IV.131107.01</v>
      </c>
    </row>
    <row r="1245" spans="1:25" ht="15">
      <c r="A1245" t="s">
        <v>5190</v>
      </c>
      <c r="B1245" s="25"/>
      <c r="C1245" s="22" t="s">
        <v>8201</v>
      </c>
      <c r="D1245" s="25" t="s">
        <v>3448</v>
      </c>
      <c r="E1245" s="22" t="s">
        <v>8048</v>
      </c>
      <c r="F1245" t="s">
        <v>5822</v>
      </c>
      <c r="G1245" t="s">
        <v>5146</v>
      </c>
      <c r="H1245" s="22" t="s">
        <v>1550</v>
      </c>
      <c r="I1245" t="s">
        <v>4071</v>
      </c>
      <c r="J1245" s="11" t="str">
        <f t="shared" si="110"/>
        <v>IC.IV.131108</v>
      </c>
      <c r="K1245" s="2" t="s">
        <v>1192</v>
      </c>
      <c r="L1245" t="str">
        <f t="shared" si="111"/>
        <v>D/C due to positive blood cultures</v>
      </c>
      <c r="M1245" s="12" t="str">
        <f t="shared" si="112"/>
        <v>PI.IC.IV.131108.01</v>
      </c>
      <c r="N1245" s="12"/>
      <c r="O1245" s="12" t="str">
        <f t="shared" si="113"/>
        <v>PH.IC.IV.131108.01</v>
      </c>
      <c r="Q1245" s="12" t="str">
        <f t="shared" si="114"/>
        <v>CL.IC.IV.131108.01</v>
      </c>
    </row>
    <row r="1246" spans="1:25" ht="15">
      <c r="A1246" t="s">
        <v>5190</v>
      </c>
      <c r="C1246" s="22" t="s">
        <v>11526</v>
      </c>
      <c r="E1246" s="22" t="s">
        <v>498</v>
      </c>
      <c r="F1246" t="s">
        <v>503</v>
      </c>
      <c r="G1246" t="s">
        <v>371</v>
      </c>
      <c r="H1246" s="22" t="s">
        <v>649</v>
      </c>
      <c r="J1246" s="11" t="str">
        <f t="shared" si="110"/>
        <v>IC.IV.131109</v>
      </c>
      <c r="K1246" s="2" t="s">
        <v>11383</v>
      </c>
      <c r="L1246" t="str">
        <f t="shared" si="111"/>
        <v>Self Discontinued</v>
      </c>
      <c r="M1246" s="12" t="str">
        <f t="shared" si="112"/>
        <v>PI.IC.IV.131109.01</v>
      </c>
      <c r="N1246" s="12"/>
      <c r="O1246" s="12" t="str">
        <f t="shared" si="113"/>
        <v>PH.IC.IV.131109.01</v>
      </c>
      <c r="Q1246" s="12" t="str">
        <f t="shared" si="114"/>
        <v>CL.IC.IV.131109.01</v>
      </c>
      <c r="R1246" t="s">
        <v>11454</v>
      </c>
      <c r="X1246" t="s">
        <v>933</v>
      </c>
      <c r="Y1246">
        <v>1124</v>
      </c>
    </row>
    <row r="1247" spans="1:25" ht="15">
      <c r="A1247" t="s">
        <v>5190</v>
      </c>
      <c r="B1247" s="25"/>
      <c r="C1247" s="22" t="s">
        <v>8201</v>
      </c>
      <c r="D1247" s="25" t="s">
        <v>5440</v>
      </c>
      <c r="E1247" s="22" t="s">
        <v>11023</v>
      </c>
      <c r="F1247" t="s">
        <v>5823</v>
      </c>
      <c r="G1247" t="s">
        <v>5301</v>
      </c>
      <c r="H1247" s="22" t="s">
        <v>1396</v>
      </c>
      <c r="I1247" t="s">
        <v>1579</v>
      </c>
      <c r="J1247" s="11" t="str">
        <f t="shared" si="110"/>
        <v>IC.IV.131201</v>
      </c>
      <c r="K1247" s="2" t="s">
        <v>1192</v>
      </c>
      <c r="L1247" t="str">
        <f t="shared" si="111"/>
        <v>Tubing present on admit</v>
      </c>
      <c r="M1247" s="12" t="str">
        <f t="shared" si="112"/>
        <v>PI.IC.IV.131201.01</v>
      </c>
      <c r="N1247" s="12"/>
      <c r="O1247" s="12" t="str">
        <f t="shared" si="113"/>
        <v>PH.IC.IV.131201.01</v>
      </c>
      <c r="Q1247" s="12" t="str">
        <f t="shared" si="114"/>
        <v>CL.IC.IV.131201.01</v>
      </c>
    </row>
    <row r="1248" spans="1:25" ht="15">
      <c r="A1248" t="s">
        <v>5190</v>
      </c>
      <c r="B1248" s="25"/>
      <c r="C1248" s="22" t="s">
        <v>8201</v>
      </c>
      <c r="D1248" s="25" t="s">
        <v>3448</v>
      </c>
      <c r="E1248" s="22" t="s">
        <v>11023</v>
      </c>
      <c r="F1248" t="s">
        <v>5823</v>
      </c>
      <c r="G1248" t="s">
        <v>5148</v>
      </c>
      <c r="H1248" s="22" t="s">
        <v>1398</v>
      </c>
      <c r="I1248" t="s">
        <v>5149</v>
      </c>
      <c r="J1248" s="11" t="str">
        <f t="shared" si="110"/>
        <v>IC.IV.131202</v>
      </c>
      <c r="K1248" s="2" t="s">
        <v>1192</v>
      </c>
      <c r="L1248" t="str">
        <f t="shared" si="111"/>
        <v>Caps new/changed</v>
      </c>
      <c r="M1248" s="12" t="str">
        <f t="shared" si="112"/>
        <v>PI.IC.IV.131202.01</v>
      </c>
      <c r="N1248" s="12"/>
      <c r="O1248" s="12" t="str">
        <f t="shared" si="113"/>
        <v>PH.IC.IV.131202.01</v>
      </c>
      <c r="Q1248" s="12" t="str">
        <f t="shared" si="114"/>
        <v>CL.IC.IV.131202.01</v>
      </c>
    </row>
    <row r="1249" spans="1:23" ht="15">
      <c r="A1249" t="s">
        <v>5190</v>
      </c>
      <c r="B1249" s="25"/>
      <c r="C1249" s="22" t="s">
        <v>8201</v>
      </c>
      <c r="D1249" s="25"/>
      <c r="E1249" s="22" t="s">
        <v>11023</v>
      </c>
      <c r="F1249" t="s">
        <v>5823</v>
      </c>
      <c r="G1249" t="s">
        <v>1800</v>
      </c>
      <c r="H1249" s="22" t="s">
        <v>1400</v>
      </c>
      <c r="I1249" t="s">
        <v>5170</v>
      </c>
      <c r="J1249" s="11" t="str">
        <f t="shared" si="110"/>
        <v>IC.IV.131203</v>
      </c>
      <c r="K1249" s="2" t="s">
        <v>1192</v>
      </c>
      <c r="L1249" t="str">
        <f t="shared" si="111"/>
        <v>Tubing new/changed</v>
      </c>
      <c r="M1249" s="12" t="str">
        <f t="shared" si="112"/>
        <v>PI.IC.IV.131203.01</v>
      </c>
      <c r="N1249" s="12"/>
      <c r="O1249" s="12" t="str">
        <f t="shared" si="113"/>
        <v>PH.IC.IV.131203.01</v>
      </c>
      <c r="Q1249" s="12" t="str">
        <f t="shared" si="114"/>
        <v>CL.IC.IV.131203.01</v>
      </c>
    </row>
    <row r="1250" spans="1:23" ht="15">
      <c r="A1250" t="s">
        <v>5190</v>
      </c>
      <c r="B1250" s="25"/>
      <c r="C1250" s="22" t="s">
        <v>8201</v>
      </c>
      <c r="D1250" s="25"/>
      <c r="E1250" s="22" t="s">
        <v>11023</v>
      </c>
      <c r="F1250" t="s">
        <v>5823</v>
      </c>
      <c r="G1250" t="s">
        <v>5223</v>
      </c>
      <c r="H1250" s="22" t="s">
        <v>1402</v>
      </c>
      <c r="I1250" t="s">
        <v>5024</v>
      </c>
      <c r="J1250" s="11" t="str">
        <f t="shared" si="110"/>
        <v>IC.IV.131204</v>
      </c>
      <c r="K1250" s="2" t="s">
        <v>1192</v>
      </c>
      <c r="L1250" t="str">
        <f t="shared" si="111"/>
        <v>Tubing d/c with cath d/c</v>
      </c>
      <c r="M1250" s="12" t="str">
        <f t="shared" si="112"/>
        <v>PI.IC.IV.131204.01</v>
      </c>
      <c r="N1250" s="12"/>
      <c r="O1250" s="12" t="str">
        <f t="shared" si="113"/>
        <v>PH.IC.IV.131204.01</v>
      </c>
      <c r="Q1250" s="12" t="str">
        <f t="shared" si="114"/>
        <v>CL.IC.IV.131204.01</v>
      </c>
    </row>
    <row r="1251" spans="1:23" ht="15">
      <c r="A1251" t="s">
        <v>5190</v>
      </c>
      <c r="B1251" s="25"/>
      <c r="C1251" s="22" t="s">
        <v>11223</v>
      </c>
      <c r="D1251" s="25"/>
      <c r="E1251" s="22" t="s">
        <v>1223</v>
      </c>
      <c r="F1251" t="s">
        <v>11101</v>
      </c>
      <c r="G1251" t="s">
        <v>817</v>
      </c>
      <c r="H1251" s="22" t="s">
        <v>11095</v>
      </c>
      <c r="I1251" t="s">
        <v>11096</v>
      </c>
      <c r="J1251" s="11" t="str">
        <f t="shared" si="110"/>
        <v>IC.IV.131205</v>
      </c>
      <c r="K1251" s="2" t="s">
        <v>1192</v>
      </c>
      <c r="L1251" t="str">
        <f t="shared" si="111"/>
        <v>Change not due</v>
      </c>
      <c r="M1251" s="12" t="str">
        <f t="shared" si="112"/>
        <v>PI.IC.IV.131205.01</v>
      </c>
      <c r="N1251" s="12"/>
      <c r="O1251" s="12" t="str">
        <f t="shared" si="113"/>
        <v>PH.IC.IV.131205.01</v>
      </c>
      <c r="Q1251" s="12" t="str">
        <f t="shared" si="114"/>
        <v>CL.IC.IV.131205.01</v>
      </c>
      <c r="V1251" t="s">
        <v>11097</v>
      </c>
      <c r="W1251">
        <v>995</v>
      </c>
    </row>
    <row r="1252" spans="1:23" ht="15">
      <c r="A1252" t="s">
        <v>5190</v>
      </c>
      <c r="B1252" s="25"/>
      <c r="C1252" s="22" t="s">
        <v>8201</v>
      </c>
      <c r="D1252" s="25" t="s">
        <v>3290</v>
      </c>
      <c r="E1252" s="22" t="s">
        <v>8201</v>
      </c>
      <c r="F1252" t="s">
        <v>5824</v>
      </c>
      <c r="G1252" t="s">
        <v>5443</v>
      </c>
      <c r="H1252" s="22" t="s">
        <v>1396</v>
      </c>
      <c r="I1252" t="s">
        <v>5443</v>
      </c>
      <c r="J1252" s="11" t="str">
        <f t="shared" si="110"/>
        <v>IC.IV.131301</v>
      </c>
      <c r="K1252" s="2" t="s">
        <v>923</v>
      </c>
      <c r="L1252" t="str">
        <f t="shared" si="111"/>
        <v>IV Cannula</v>
      </c>
      <c r="M1252" s="12" t="str">
        <f t="shared" si="112"/>
        <v>PI.IC.IV.131301.02</v>
      </c>
      <c r="N1252" s="12"/>
      <c r="O1252" s="12" t="str">
        <f t="shared" si="113"/>
        <v>PH.IC.IV.131301.02</v>
      </c>
      <c r="Q1252" s="12" t="str">
        <f t="shared" si="114"/>
        <v>CL.IC.IV.131301.02</v>
      </c>
      <c r="R1252" t="s">
        <v>9277</v>
      </c>
      <c r="S1252">
        <v>826</v>
      </c>
    </row>
    <row r="1253" spans="1:23" ht="15">
      <c r="A1253" t="s">
        <v>5190</v>
      </c>
      <c r="B1253" s="25"/>
      <c r="C1253" s="22" t="s">
        <v>8201</v>
      </c>
      <c r="D1253" s="25"/>
      <c r="E1253" s="22" t="s">
        <v>8201</v>
      </c>
      <c r="F1253" t="s">
        <v>5824</v>
      </c>
      <c r="G1253" t="s">
        <v>2228</v>
      </c>
      <c r="H1253" s="22" t="s">
        <v>1398</v>
      </c>
      <c r="I1253" t="s">
        <v>2228</v>
      </c>
      <c r="J1253" s="11" t="str">
        <f t="shared" si="110"/>
        <v>IC.IV.131302</v>
      </c>
      <c r="K1253" s="2" t="s">
        <v>1192</v>
      </c>
      <c r="L1253" t="str">
        <f t="shared" si="111"/>
        <v>Capped</v>
      </c>
      <c r="M1253" s="12" t="str">
        <f t="shared" si="112"/>
        <v>PI.IC.IV.131302.01</v>
      </c>
      <c r="N1253" s="12"/>
      <c r="O1253" s="12" t="str">
        <f t="shared" si="113"/>
        <v>PH.IC.IV.131302.01</v>
      </c>
      <c r="Q1253" s="12" t="str">
        <f t="shared" si="114"/>
        <v>CL.IC.IV.131302.01</v>
      </c>
    </row>
    <row r="1254" spans="1:23" ht="15">
      <c r="A1254" t="s">
        <v>5190</v>
      </c>
      <c r="B1254" s="25"/>
      <c r="C1254" s="22" t="s">
        <v>8201</v>
      </c>
      <c r="D1254" s="25"/>
      <c r="E1254" s="22" t="s">
        <v>8201</v>
      </c>
      <c r="F1254" t="s">
        <v>5824</v>
      </c>
      <c r="G1254" t="s">
        <v>2971</v>
      </c>
      <c r="H1254" s="22" t="s">
        <v>1400</v>
      </c>
      <c r="I1254" t="s">
        <v>930</v>
      </c>
      <c r="J1254" s="11" t="str">
        <f t="shared" si="110"/>
        <v>IC.IV.131303</v>
      </c>
      <c r="K1254" s="2" t="s">
        <v>11324</v>
      </c>
      <c r="L1254" t="str">
        <f t="shared" si="111"/>
        <v>Other: specify</v>
      </c>
      <c r="M1254" s="12" t="str">
        <f t="shared" si="112"/>
        <v>PI.IC.IV.131303.01</v>
      </c>
      <c r="N1254" s="12"/>
      <c r="O1254" s="12" t="str">
        <f t="shared" si="113"/>
        <v>PH.IC.IV.131303.01</v>
      </c>
      <c r="Q1254" s="12" t="str">
        <f t="shared" si="114"/>
        <v>CL.IC.IV.131303.01</v>
      </c>
    </row>
    <row r="1255" spans="1:23" ht="15">
      <c r="A1255" t="s">
        <v>5190</v>
      </c>
      <c r="B1255" t="s">
        <v>5659</v>
      </c>
      <c r="C1255" s="2" t="s">
        <v>9621</v>
      </c>
      <c r="D1255" t="s">
        <v>5727</v>
      </c>
      <c r="E1255" s="2" t="s">
        <v>11324</v>
      </c>
      <c r="F1255" t="s">
        <v>5663</v>
      </c>
      <c r="G1255" t="s">
        <v>5833</v>
      </c>
      <c r="H1255" s="22" t="s">
        <v>1396</v>
      </c>
      <c r="I1255" t="s">
        <v>5834</v>
      </c>
      <c r="J1255" s="11" t="str">
        <f t="shared" si="110"/>
        <v>IC.IV.140101</v>
      </c>
      <c r="K1255" s="2" t="s">
        <v>11324</v>
      </c>
      <c r="L1255" t="str">
        <f t="shared" si="111"/>
        <v>Clean, Dry and Intact</v>
      </c>
      <c r="M1255" s="12" t="str">
        <f t="shared" si="112"/>
        <v>PI.IC.IV.140101.01</v>
      </c>
      <c r="N1255" s="12"/>
      <c r="O1255" s="12" t="str">
        <f t="shared" si="113"/>
        <v>PH.IC.IV.140101.01</v>
      </c>
      <c r="Q1255" s="12" t="str">
        <f t="shared" si="114"/>
        <v>CL.IC.IV.140101.01</v>
      </c>
    </row>
    <row r="1256" spans="1:23" ht="15">
      <c r="A1256" t="s">
        <v>5190</v>
      </c>
      <c r="C1256" s="2" t="s">
        <v>9621</v>
      </c>
      <c r="E1256" s="2" t="s">
        <v>11324</v>
      </c>
      <c r="F1256" t="s">
        <v>5663</v>
      </c>
      <c r="G1256" t="s">
        <v>5835</v>
      </c>
      <c r="H1256" s="22" t="s">
        <v>1398</v>
      </c>
      <c r="I1256" t="s">
        <v>5836</v>
      </c>
      <c r="J1256" s="11" t="str">
        <f t="shared" si="110"/>
        <v>IC.IV.140102</v>
      </c>
      <c r="K1256" s="2" t="s">
        <v>11324</v>
      </c>
      <c r="L1256" t="str">
        <f t="shared" si="111"/>
        <v>Large amount drainage</v>
      </c>
      <c r="M1256" s="12" t="str">
        <f t="shared" si="112"/>
        <v>PI.IC.IV.140102.01</v>
      </c>
      <c r="N1256" s="12"/>
      <c r="O1256" s="12" t="str">
        <f t="shared" si="113"/>
        <v>PH.IC.IV.140102.01</v>
      </c>
      <c r="Q1256" s="12" t="str">
        <f t="shared" si="114"/>
        <v>CL.IC.IV.140102.01</v>
      </c>
    </row>
    <row r="1257" spans="1:23" ht="15">
      <c r="A1257" t="s">
        <v>5190</v>
      </c>
      <c r="C1257" s="2" t="s">
        <v>9621</v>
      </c>
      <c r="E1257" s="2" t="s">
        <v>11324</v>
      </c>
      <c r="F1257" t="s">
        <v>5663</v>
      </c>
      <c r="G1257" t="s">
        <v>5837</v>
      </c>
      <c r="H1257" s="22" t="s">
        <v>1400</v>
      </c>
      <c r="I1257" t="s">
        <v>5838</v>
      </c>
      <c r="J1257" s="11" t="str">
        <f t="shared" si="110"/>
        <v>IC.IV.140103</v>
      </c>
      <c r="K1257" s="2" t="s">
        <v>11324</v>
      </c>
      <c r="L1257" t="str">
        <f t="shared" si="111"/>
        <v>Moderate amount drainage</v>
      </c>
      <c r="M1257" s="12" t="str">
        <f t="shared" si="112"/>
        <v>PI.IC.IV.140103.01</v>
      </c>
      <c r="N1257" s="12"/>
      <c r="O1257" s="12" t="str">
        <f t="shared" si="113"/>
        <v>PH.IC.IV.140103.01</v>
      </c>
      <c r="Q1257" s="12" t="str">
        <f t="shared" si="114"/>
        <v>CL.IC.IV.140103.01</v>
      </c>
    </row>
    <row r="1258" spans="1:23" ht="15">
      <c r="A1258" t="s">
        <v>5190</v>
      </c>
      <c r="C1258" s="2" t="s">
        <v>9621</v>
      </c>
      <c r="E1258" s="2" t="s">
        <v>11324</v>
      </c>
      <c r="F1258" t="s">
        <v>5663</v>
      </c>
      <c r="G1258" t="s">
        <v>5839</v>
      </c>
      <c r="H1258" s="22" t="s">
        <v>1402</v>
      </c>
      <c r="I1258" t="s">
        <v>5840</v>
      </c>
      <c r="J1258" s="11" t="str">
        <f t="shared" si="110"/>
        <v>IC.IV.140104</v>
      </c>
      <c r="K1258" s="2" t="s">
        <v>11324</v>
      </c>
      <c r="L1258" t="str">
        <f t="shared" si="111"/>
        <v>Non-Occlusive</v>
      </c>
      <c r="M1258" s="12" t="str">
        <f t="shared" si="112"/>
        <v>PI.IC.IV.140104.01</v>
      </c>
      <c r="N1258" s="12"/>
      <c r="O1258" s="12" t="str">
        <f t="shared" si="113"/>
        <v>PH.IC.IV.140104.01</v>
      </c>
      <c r="Q1258" s="12" t="str">
        <f t="shared" si="114"/>
        <v>CL.IC.IV.140104.01</v>
      </c>
    </row>
    <row r="1259" spans="1:23" ht="15">
      <c r="A1259" t="s">
        <v>5190</v>
      </c>
      <c r="C1259" s="2" t="s">
        <v>9621</v>
      </c>
      <c r="E1259" s="2" t="s">
        <v>1192</v>
      </c>
      <c r="F1259" t="s">
        <v>5663</v>
      </c>
      <c r="G1259" t="s">
        <v>5841</v>
      </c>
      <c r="H1259" s="22" t="s">
        <v>1404</v>
      </c>
      <c r="I1259" t="s">
        <v>5842</v>
      </c>
      <c r="J1259" s="11" t="str">
        <f t="shared" si="110"/>
        <v>IC.IV.140105</v>
      </c>
      <c r="K1259" s="2" t="s">
        <v>1192</v>
      </c>
      <c r="L1259" t="str">
        <f t="shared" si="111"/>
        <v>Occlusive</v>
      </c>
      <c r="M1259" s="12" t="str">
        <f t="shared" si="112"/>
        <v>PI.IC.IV.140105.01</v>
      </c>
      <c r="N1259" s="12"/>
      <c r="O1259" s="12" t="str">
        <f t="shared" si="113"/>
        <v>PH.IC.IV.140105.01</v>
      </c>
      <c r="Q1259" s="12" t="str">
        <f t="shared" si="114"/>
        <v>CL.IC.IV.140105.01</v>
      </c>
    </row>
    <row r="1260" spans="1:23" ht="15">
      <c r="A1260" t="s">
        <v>5190</v>
      </c>
      <c r="C1260" s="2" t="s">
        <v>9621</v>
      </c>
      <c r="E1260" s="2" t="s">
        <v>1192</v>
      </c>
      <c r="F1260" t="s">
        <v>5663</v>
      </c>
      <c r="G1260" t="s">
        <v>5843</v>
      </c>
      <c r="H1260" s="22" t="s">
        <v>1406</v>
      </c>
      <c r="I1260" t="s">
        <v>5673</v>
      </c>
      <c r="J1260" s="11" t="str">
        <f t="shared" si="110"/>
        <v>IC.IV.140106</v>
      </c>
      <c r="K1260" s="2" t="s">
        <v>1192</v>
      </c>
      <c r="L1260" t="str">
        <f t="shared" si="111"/>
        <v>Small amount drainage</v>
      </c>
      <c r="M1260" s="12" t="str">
        <f t="shared" si="112"/>
        <v>PI.IC.IV.140106.01</v>
      </c>
      <c r="N1260" s="12"/>
      <c r="O1260" s="12" t="str">
        <f t="shared" si="113"/>
        <v>PH.IC.IV.140106.01</v>
      </c>
      <c r="Q1260" s="12" t="str">
        <f t="shared" si="114"/>
        <v>CL.IC.IV.140106.01</v>
      </c>
    </row>
    <row r="1261" spans="1:23" ht="15">
      <c r="A1261" t="s">
        <v>5190</v>
      </c>
      <c r="C1261" s="2" t="s">
        <v>9621</v>
      </c>
      <c r="E1261" s="2" t="s">
        <v>1192</v>
      </c>
      <c r="F1261" t="s">
        <v>5663</v>
      </c>
      <c r="G1261" t="s">
        <v>1222</v>
      </c>
      <c r="H1261" s="22" t="s">
        <v>1419</v>
      </c>
      <c r="I1261" t="s">
        <v>1224</v>
      </c>
      <c r="J1261" s="11" t="str">
        <f t="shared" si="110"/>
        <v>IC.IV.140107</v>
      </c>
      <c r="K1261" s="2" t="s">
        <v>1192</v>
      </c>
      <c r="L1261" t="str">
        <f t="shared" si="111"/>
        <v>Unable to Assess</v>
      </c>
      <c r="M1261" s="12" t="str">
        <f t="shared" si="112"/>
        <v>PI.IC.IV.140107.01</v>
      </c>
      <c r="N1261" s="12"/>
      <c r="O1261" s="12" t="str">
        <f t="shared" si="113"/>
        <v>PH.IC.IV.140107.01</v>
      </c>
      <c r="Q1261" s="12" t="str">
        <f t="shared" si="114"/>
        <v>CL.IC.IV.140107.01</v>
      </c>
    </row>
    <row r="1262" spans="1:23" ht="15">
      <c r="A1262" t="s">
        <v>5190</v>
      </c>
      <c r="C1262" s="2" t="s">
        <v>9621</v>
      </c>
      <c r="D1262" t="s">
        <v>5745</v>
      </c>
      <c r="E1262" s="2" t="s">
        <v>923</v>
      </c>
      <c r="F1262" t="s">
        <v>5674</v>
      </c>
      <c r="G1262" t="s">
        <v>5213</v>
      </c>
      <c r="H1262" s="22" t="s">
        <v>1396</v>
      </c>
      <c r="I1262" t="s">
        <v>5675</v>
      </c>
      <c r="J1262" s="11" t="str">
        <f t="shared" si="110"/>
        <v>IC.IV.140201</v>
      </c>
      <c r="K1262" s="2" t="s">
        <v>1192</v>
      </c>
      <c r="L1262" t="str">
        <f t="shared" si="111"/>
        <v>Present on Admission</v>
      </c>
      <c r="M1262" s="12" t="str">
        <f t="shared" si="112"/>
        <v>PI.IC.IV.140201.01</v>
      </c>
      <c r="N1262" s="12"/>
      <c r="O1262" s="12" t="str">
        <f t="shared" si="113"/>
        <v>PH.IC.IV.140201.01</v>
      </c>
      <c r="Q1262" s="12" t="str">
        <f t="shared" si="114"/>
        <v>CL.IC.IV.140201.01</v>
      </c>
    </row>
    <row r="1263" spans="1:23" ht="15">
      <c r="A1263" t="s">
        <v>5190</v>
      </c>
      <c r="C1263" s="2" t="s">
        <v>9621</v>
      </c>
      <c r="E1263" s="2" t="s">
        <v>923</v>
      </c>
      <c r="F1263" t="s">
        <v>5674</v>
      </c>
      <c r="G1263" t="s">
        <v>1580</v>
      </c>
      <c r="H1263" s="22" t="s">
        <v>1398</v>
      </c>
      <c r="I1263" t="s">
        <v>5214</v>
      </c>
      <c r="J1263" s="11" t="str">
        <f t="shared" ref="J1263:J1339" si="115">CONCATENATE("IC.IV.",C1263,E1263,H1263)</f>
        <v>IC.IV.140202</v>
      </c>
      <c r="K1263" s="2" t="s">
        <v>1192</v>
      </c>
      <c r="L1263" t="str">
        <f t="shared" ref="L1263:L1339" si="116">G1263</f>
        <v>Inserted at this date/time</v>
      </c>
      <c r="M1263" s="12" t="str">
        <f t="shared" ref="M1263:M1339" si="117">CONCATENATE("PI.",J1263,".",K1263)</f>
        <v>PI.IC.IV.140202.01</v>
      </c>
      <c r="N1263" s="12"/>
      <c r="O1263" s="12" t="str">
        <f t="shared" ref="O1263:O1339" si="118">CONCATENATE("PH.",J1263,".",K1263)</f>
        <v>PH.IC.IV.140202.01</v>
      </c>
      <c r="Q1263" s="12" t="str">
        <f t="shared" ref="Q1263:Q1339" si="119">CONCATENATE("CL.",J1263,".",K1263)</f>
        <v>CL.IC.IV.140202.01</v>
      </c>
    </row>
    <row r="1264" spans="1:23" ht="15">
      <c r="A1264" t="s">
        <v>5190</v>
      </c>
      <c r="C1264" s="2" t="s">
        <v>9621</v>
      </c>
      <c r="E1264" s="2" t="s">
        <v>923</v>
      </c>
      <c r="F1264" t="s">
        <v>5674</v>
      </c>
      <c r="G1264" t="s">
        <v>3102</v>
      </c>
      <c r="H1264" s="22" t="s">
        <v>1400</v>
      </c>
      <c r="I1264" t="s">
        <v>5676</v>
      </c>
      <c r="J1264" s="11" t="str">
        <f t="shared" si="115"/>
        <v>IC.IV.140203</v>
      </c>
      <c r="K1264" s="2" t="s">
        <v>1192</v>
      </c>
      <c r="L1264" t="str">
        <f t="shared" si="116"/>
        <v>Discontinued</v>
      </c>
      <c r="M1264" s="12" t="str">
        <f t="shared" si="117"/>
        <v>PI.IC.IV.140203.01</v>
      </c>
      <c r="N1264" s="12"/>
      <c r="O1264" s="12" t="str">
        <f t="shared" si="118"/>
        <v>PH.IC.IV.140203.01</v>
      </c>
      <c r="Q1264" s="12" t="str">
        <f t="shared" si="119"/>
        <v>CL.IC.IV.140203.01</v>
      </c>
    </row>
    <row r="1265" spans="1:23" ht="15">
      <c r="A1265" t="s">
        <v>5190</v>
      </c>
      <c r="C1265" s="2" t="s">
        <v>9621</v>
      </c>
      <c r="D1265" t="s">
        <v>5981</v>
      </c>
      <c r="E1265" s="22" t="s">
        <v>1202</v>
      </c>
      <c r="F1265" t="s">
        <v>5553</v>
      </c>
      <c r="G1265" t="s">
        <v>5554</v>
      </c>
      <c r="H1265" s="22" t="s">
        <v>1396</v>
      </c>
      <c r="I1265" t="s">
        <v>5555</v>
      </c>
      <c r="J1265" s="11" t="str">
        <f t="shared" si="115"/>
        <v>IC.IV.140301</v>
      </c>
      <c r="K1265" s="2" t="s">
        <v>1192</v>
      </c>
      <c r="L1265" t="str">
        <f t="shared" si="116"/>
        <v>Left Antecubital</v>
      </c>
      <c r="M1265" s="12" t="str">
        <f t="shared" si="117"/>
        <v>PI.IC.IV.140301.01</v>
      </c>
      <c r="N1265" s="12"/>
      <c r="O1265" s="12" t="str">
        <f t="shared" si="118"/>
        <v>PH.IC.IV.140301.01</v>
      </c>
      <c r="Q1265" s="12" t="str">
        <f t="shared" si="119"/>
        <v>CL.IC.IV.140301.01</v>
      </c>
    </row>
    <row r="1266" spans="1:23" ht="15">
      <c r="A1266" t="s">
        <v>5190</v>
      </c>
      <c r="C1266" s="2" t="s">
        <v>9621</v>
      </c>
      <c r="E1266" s="22" t="s">
        <v>1202</v>
      </c>
      <c r="F1266" t="s">
        <v>5553</v>
      </c>
      <c r="G1266" t="s">
        <v>5556</v>
      </c>
      <c r="H1266" s="22" t="s">
        <v>1398</v>
      </c>
      <c r="I1266" t="s">
        <v>5557</v>
      </c>
      <c r="J1266" s="11" t="str">
        <f t="shared" si="115"/>
        <v>IC.IV.140302</v>
      </c>
      <c r="K1266" s="2" t="s">
        <v>1192</v>
      </c>
      <c r="L1266" t="str">
        <f t="shared" si="116"/>
        <v>Left Upper Arm</v>
      </c>
      <c r="M1266" s="12" t="str">
        <f t="shared" si="117"/>
        <v>PI.IC.IV.140302.01</v>
      </c>
      <c r="N1266" s="12"/>
      <c r="O1266" s="12" t="str">
        <f t="shared" si="118"/>
        <v>PH.IC.IV.140302.01</v>
      </c>
      <c r="Q1266" s="12" t="str">
        <f t="shared" si="119"/>
        <v>CL.IC.IV.140302.01</v>
      </c>
    </row>
    <row r="1267" spans="1:23" ht="15">
      <c r="A1267" t="s">
        <v>5190</v>
      </c>
      <c r="C1267" s="2" t="s">
        <v>9621</v>
      </c>
      <c r="E1267" s="22" t="s">
        <v>1202</v>
      </c>
      <c r="F1267" t="s">
        <v>5553</v>
      </c>
      <c r="G1267" t="s">
        <v>5558</v>
      </c>
      <c r="H1267" s="22" t="s">
        <v>1400</v>
      </c>
      <c r="I1267" t="s">
        <v>5559</v>
      </c>
      <c r="J1267" s="11" t="str">
        <f t="shared" si="115"/>
        <v>IC.IV.140303</v>
      </c>
      <c r="K1267" s="2" t="s">
        <v>1192</v>
      </c>
      <c r="L1267" t="str">
        <f t="shared" si="116"/>
        <v>Right Antecubital</v>
      </c>
      <c r="M1267" s="12" t="str">
        <f t="shared" si="117"/>
        <v>PI.IC.IV.140303.01</v>
      </c>
      <c r="N1267" s="12"/>
      <c r="O1267" s="12" t="str">
        <f t="shared" si="118"/>
        <v>PH.IC.IV.140303.01</v>
      </c>
      <c r="Q1267" s="12" t="str">
        <f t="shared" si="119"/>
        <v>CL.IC.IV.140303.01</v>
      </c>
    </row>
    <row r="1268" spans="1:23" ht="15">
      <c r="A1268" t="s">
        <v>5190</v>
      </c>
      <c r="C1268" s="2" t="s">
        <v>9621</v>
      </c>
      <c r="E1268" s="22" t="s">
        <v>1202</v>
      </c>
      <c r="F1268" t="s">
        <v>5553</v>
      </c>
      <c r="G1268" t="s">
        <v>5302</v>
      </c>
      <c r="H1268" s="22" t="s">
        <v>1402</v>
      </c>
      <c r="I1268" t="s">
        <v>5303</v>
      </c>
      <c r="J1268" s="11" t="str">
        <f t="shared" si="115"/>
        <v>IC.IV.140304</v>
      </c>
      <c r="K1268" s="2" t="s">
        <v>1192</v>
      </c>
      <c r="L1268" t="str">
        <f t="shared" si="116"/>
        <v>Right Upper Arm</v>
      </c>
      <c r="M1268" s="12" t="str">
        <f t="shared" si="117"/>
        <v>PI.IC.IV.140304.01</v>
      </c>
      <c r="N1268" s="12"/>
      <c r="O1268" s="12" t="str">
        <f t="shared" si="118"/>
        <v>PH.IC.IV.140304.01</v>
      </c>
      <c r="Q1268" s="12" t="str">
        <f t="shared" si="119"/>
        <v>CL.IC.IV.140304.01</v>
      </c>
    </row>
    <row r="1269" spans="1:23" ht="15">
      <c r="A1269" t="s">
        <v>5190</v>
      </c>
      <c r="C1269" s="2" t="s">
        <v>9621</v>
      </c>
      <c r="D1269" t="s">
        <v>5453</v>
      </c>
      <c r="E1269" s="22" t="s">
        <v>7070</v>
      </c>
      <c r="F1269" t="s">
        <v>5454</v>
      </c>
      <c r="G1269" t="s">
        <v>5004</v>
      </c>
      <c r="H1269" s="22" t="s">
        <v>1396</v>
      </c>
      <c r="I1269" t="s">
        <v>5455</v>
      </c>
      <c r="J1269" s="11" t="str">
        <f t="shared" si="115"/>
        <v>IC.IV.140401</v>
      </c>
      <c r="K1269" s="2" t="s">
        <v>1192</v>
      </c>
      <c r="L1269" t="str">
        <f t="shared" si="116"/>
        <v>Double</v>
      </c>
      <c r="M1269" s="12" t="str">
        <f t="shared" si="117"/>
        <v>PI.IC.IV.140401.01</v>
      </c>
      <c r="N1269" s="12"/>
      <c r="O1269" s="12" t="str">
        <f t="shared" si="118"/>
        <v>PH.IC.IV.140401.01</v>
      </c>
      <c r="Q1269" s="12" t="str">
        <f t="shared" si="119"/>
        <v>CL.IC.IV.140401.01</v>
      </c>
    </row>
    <row r="1270" spans="1:23" ht="15">
      <c r="A1270" t="s">
        <v>5190</v>
      </c>
      <c r="C1270" s="2" t="s">
        <v>9621</v>
      </c>
      <c r="E1270" s="22" t="s">
        <v>7070</v>
      </c>
      <c r="F1270" t="s">
        <v>5454</v>
      </c>
      <c r="G1270" t="s">
        <v>5002</v>
      </c>
      <c r="H1270" s="22" t="s">
        <v>1398</v>
      </c>
      <c r="I1270" t="s">
        <v>5456</v>
      </c>
      <c r="J1270" s="11" t="str">
        <f t="shared" si="115"/>
        <v>IC.IV.140402</v>
      </c>
      <c r="K1270" s="2" t="s">
        <v>1192</v>
      </c>
      <c r="L1270" t="str">
        <f t="shared" si="116"/>
        <v>Single</v>
      </c>
      <c r="M1270" s="12" t="str">
        <f t="shared" si="117"/>
        <v>PI.IC.IV.140402.01</v>
      </c>
      <c r="N1270" s="12"/>
      <c r="O1270" s="12" t="str">
        <f t="shared" si="118"/>
        <v>PH.IC.IV.140402.01</v>
      </c>
      <c r="Q1270" s="12" t="str">
        <f t="shared" si="119"/>
        <v>CL.IC.IV.140402.01</v>
      </c>
    </row>
    <row r="1271" spans="1:23" ht="15">
      <c r="A1271" t="s">
        <v>5190</v>
      </c>
      <c r="C1271" s="2" t="s">
        <v>9621</v>
      </c>
      <c r="E1271" s="22" t="s">
        <v>7070</v>
      </c>
      <c r="F1271" t="s">
        <v>5454</v>
      </c>
      <c r="G1271" t="s">
        <v>11387</v>
      </c>
      <c r="H1271" s="22" t="s">
        <v>11539</v>
      </c>
      <c r="I1271" t="s">
        <v>11540</v>
      </c>
      <c r="J1271" s="11" t="str">
        <f t="shared" si="115"/>
        <v>IC.IV.140403</v>
      </c>
      <c r="K1271" s="2" t="s">
        <v>1192</v>
      </c>
      <c r="L1271" t="str">
        <f t="shared" si="116"/>
        <v>Triple</v>
      </c>
      <c r="M1271" s="12" t="str">
        <f t="shared" si="117"/>
        <v>PI.IC.IV.140403.01</v>
      </c>
      <c r="N1271" s="12"/>
      <c r="O1271" s="12" t="str">
        <f t="shared" si="118"/>
        <v>PH.IC.IV.140403.01</v>
      </c>
      <c r="Q1271" s="12" t="str">
        <f t="shared" si="119"/>
        <v>CL.IC.IV.140403.01</v>
      </c>
      <c r="V1271" t="s">
        <v>11231</v>
      </c>
      <c r="W1271">
        <v>1001</v>
      </c>
    </row>
    <row r="1272" spans="1:23" ht="15">
      <c r="A1272" t="s">
        <v>5190</v>
      </c>
      <c r="C1272" s="2" t="s">
        <v>9621</v>
      </c>
      <c r="D1272" t="s">
        <v>5457</v>
      </c>
      <c r="E1272" s="22" t="s">
        <v>7071</v>
      </c>
      <c r="F1272" t="s">
        <v>5458</v>
      </c>
      <c r="G1272" t="s">
        <v>1528</v>
      </c>
      <c r="H1272" s="22" t="s">
        <v>1396</v>
      </c>
      <c r="I1272" t="s">
        <v>5459</v>
      </c>
      <c r="J1272" s="11" t="str">
        <f t="shared" si="115"/>
        <v>IC.IV.140501</v>
      </c>
      <c r="K1272" s="2" t="s">
        <v>11324</v>
      </c>
      <c r="L1272" t="str">
        <f t="shared" si="116"/>
        <v>Bleeding</v>
      </c>
      <c r="M1272" s="12" t="str">
        <f t="shared" si="117"/>
        <v>PI.IC.IV.140501.01</v>
      </c>
      <c r="N1272" s="12"/>
      <c r="O1272" s="12" t="str">
        <f t="shared" si="118"/>
        <v>PH.IC.IV.140501.01</v>
      </c>
      <c r="Q1272" s="12" t="str">
        <f t="shared" si="119"/>
        <v>CL.IC.IV.140501.01</v>
      </c>
    </row>
    <row r="1273" spans="1:23" ht="15">
      <c r="A1273" t="s">
        <v>5190</v>
      </c>
      <c r="C1273" s="2" t="s">
        <v>9621</v>
      </c>
      <c r="E1273" s="22" t="s">
        <v>7071</v>
      </c>
      <c r="F1273" t="s">
        <v>5458</v>
      </c>
      <c r="G1273" t="s">
        <v>5094</v>
      </c>
      <c r="H1273" s="22" t="s">
        <v>1398</v>
      </c>
      <c r="I1273" t="s">
        <v>1562</v>
      </c>
      <c r="J1273" s="11" t="str">
        <f t="shared" si="115"/>
        <v>IC.IV.140502</v>
      </c>
      <c r="K1273" s="2" t="s">
        <v>11324</v>
      </c>
      <c r="L1273" t="str">
        <f t="shared" si="116"/>
        <v>Ecchymosis</v>
      </c>
      <c r="M1273" s="12" t="str">
        <f t="shared" si="117"/>
        <v>PI.IC.IV.140502.01</v>
      </c>
      <c r="N1273" s="12"/>
      <c r="O1273" s="12" t="str">
        <f t="shared" si="118"/>
        <v>PH.IC.IV.140502.01</v>
      </c>
      <c r="Q1273" s="12" t="str">
        <f t="shared" si="119"/>
        <v>CL.IC.IV.140502.01</v>
      </c>
    </row>
    <row r="1274" spans="1:23" ht="15">
      <c r="A1274" t="s">
        <v>5190</v>
      </c>
      <c r="C1274" s="2" t="s">
        <v>9621</v>
      </c>
      <c r="E1274" s="22" t="s">
        <v>7071</v>
      </c>
      <c r="F1274" t="s">
        <v>5458</v>
      </c>
      <c r="G1274" t="s">
        <v>3298</v>
      </c>
      <c r="H1274" s="22" t="s">
        <v>1400</v>
      </c>
      <c r="I1274" t="s">
        <v>3298</v>
      </c>
      <c r="J1274" s="11" t="str">
        <f t="shared" si="115"/>
        <v>IC.IV.140503</v>
      </c>
      <c r="K1274" s="2" t="s">
        <v>11324</v>
      </c>
      <c r="L1274" t="str">
        <f t="shared" si="116"/>
        <v>Edema</v>
      </c>
      <c r="M1274" s="12" t="str">
        <f t="shared" si="117"/>
        <v>PI.IC.IV.140503.01</v>
      </c>
      <c r="N1274" s="12"/>
      <c r="O1274" s="12" t="str">
        <f t="shared" si="118"/>
        <v>PH.IC.IV.140503.01</v>
      </c>
      <c r="Q1274" s="12" t="str">
        <f t="shared" si="119"/>
        <v>CL.IC.IV.140503.01</v>
      </c>
    </row>
    <row r="1275" spans="1:23" ht="15">
      <c r="A1275" t="s">
        <v>5190</v>
      </c>
      <c r="C1275" s="2" t="s">
        <v>9621</v>
      </c>
      <c r="E1275" s="22" t="s">
        <v>7071</v>
      </c>
      <c r="F1275" t="s">
        <v>5458</v>
      </c>
      <c r="G1275" t="s">
        <v>5259</v>
      </c>
      <c r="H1275" s="22" t="s">
        <v>1402</v>
      </c>
      <c r="I1275" t="s">
        <v>5460</v>
      </c>
      <c r="J1275" s="11" t="str">
        <f t="shared" si="115"/>
        <v>IC.IV.140504</v>
      </c>
      <c r="K1275" s="2" t="s">
        <v>11324</v>
      </c>
      <c r="L1275" t="str">
        <f t="shared" si="116"/>
        <v>Extravasation</v>
      </c>
      <c r="M1275" s="12" t="str">
        <f t="shared" si="117"/>
        <v>PI.IC.IV.140504.01</v>
      </c>
      <c r="N1275" s="12"/>
      <c r="O1275" s="12" t="str">
        <f t="shared" si="118"/>
        <v>PH.IC.IV.140504.01</v>
      </c>
      <c r="Q1275" s="12" t="str">
        <f t="shared" si="119"/>
        <v>CL.IC.IV.140504.01</v>
      </c>
    </row>
    <row r="1276" spans="1:23" ht="15">
      <c r="A1276" t="s">
        <v>5190</v>
      </c>
      <c r="C1276" s="2" t="s">
        <v>9621</v>
      </c>
      <c r="E1276" s="22" t="s">
        <v>7071</v>
      </c>
      <c r="F1276" t="s">
        <v>5458</v>
      </c>
      <c r="G1276" t="s">
        <v>1533</v>
      </c>
      <c r="H1276" s="22" t="s">
        <v>1404</v>
      </c>
      <c r="I1276" t="s">
        <v>5174</v>
      </c>
      <c r="J1276" s="11" t="str">
        <f t="shared" si="115"/>
        <v>IC.IV.140505</v>
      </c>
      <c r="K1276" s="2" t="s">
        <v>11324</v>
      </c>
      <c r="L1276" t="str">
        <f t="shared" si="116"/>
        <v>Hematoma</v>
      </c>
      <c r="M1276" s="12" t="str">
        <f t="shared" si="117"/>
        <v>PI.IC.IV.140505.01</v>
      </c>
      <c r="N1276" s="12"/>
      <c r="O1276" s="12" t="str">
        <f t="shared" si="118"/>
        <v>PH.IC.IV.140505.01</v>
      </c>
      <c r="Q1276" s="12" t="str">
        <f t="shared" si="119"/>
        <v>CL.IC.IV.140505.01</v>
      </c>
    </row>
    <row r="1277" spans="1:23" ht="15">
      <c r="A1277" t="s">
        <v>5190</v>
      </c>
      <c r="C1277" s="2" t="s">
        <v>9621</v>
      </c>
      <c r="E1277" s="22" t="s">
        <v>7071</v>
      </c>
      <c r="F1277" t="s">
        <v>5458</v>
      </c>
      <c r="G1277" t="s">
        <v>5461</v>
      </c>
      <c r="H1277" s="22" t="s">
        <v>1406</v>
      </c>
      <c r="I1277" t="s">
        <v>5614</v>
      </c>
      <c r="J1277" s="11" t="str">
        <f t="shared" si="115"/>
        <v>IC.IV.140506</v>
      </c>
      <c r="K1277" s="2" t="s">
        <v>11324</v>
      </c>
      <c r="L1277" t="str">
        <f t="shared" si="116"/>
        <v>Purulent drainage</v>
      </c>
      <c r="M1277" s="12" t="str">
        <f t="shared" si="117"/>
        <v>PI.IC.IV.140506.01</v>
      </c>
      <c r="N1277" s="12"/>
      <c r="O1277" s="12" t="str">
        <f t="shared" si="118"/>
        <v>PH.IC.IV.140506.01</v>
      </c>
      <c r="Q1277" s="12" t="str">
        <f t="shared" si="119"/>
        <v>CL.IC.IV.140506.01</v>
      </c>
    </row>
    <row r="1278" spans="1:23" ht="15">
      <c r="A1278" t="s">
        <v>5190</v>
      </c>
      <c r="C1278" s="2" t="s">
        <v>9621</v>
      </c>
      <c r="E1278" s="22" t="s">
        <v>7071</v>
      </c>
      <c r="F1278" t="s">
        <v>5458</v>
      </c>
      <c r="G1278" t="s">
        <v>4079</v>
      </c>
      <c r="H1278" s="22" t="s">
        <v>1419</v>
      </c>
      <c r="I1278" t="s">
        <v>3928</v>
      </c>
      <c r="J1278" s="11" t="str">
        <f t="shared" si="115"/>
        <v>IC.IV.140507</v>
      </c>
      <c r="K1278" s="2" t="s">
        <v>11324</v>
      </c>
      <c r="L1278" t="str">
        <f t="shared" si="116"/>
        <v>Redness</v>
      </c>
      <c r="M1278" s="12" t="str">
        <f t="shared" si="117"/>
        <v>PI.IC.IV.140507.01</v>
      </c>
      <c r="N1278" s="12"/>
      <c r="O1278" s="12" t="str">
        <f t="shared" si="118"/>
        <v>PH.IC.IV.140507.01</v>
      </c>
      <c r="Q1278" s="12" t="str">
        <f t="shared" si="119"/>
        <v>CL.IC.IV.140507.01</v>
      </c>
    </row>
    <row r="1279" spans="1:23" ht="15">
      <c r="A1279" t="s">
        <v>5190</v>
      </c>
      <c r="C1279" s="2" t="s">
        <v>9621</v>
      </c>
      <c r="E1279" s="22" t="s">
        <v>7071</v>
      </c>
      <c r="F1279" t="s">
        <v>5458</v>
      </c>
      <c r="G1279" t="s">
        <v>5615</v>
      </c>
      <c r="H1279" s="22" t="s">
        <v>1550</v>
      </c>
      <c r="I1279" t="s">
        <v>5616</v>
      </c>
      <c r="J1279" s="11" t="str">
        <f t="shared" si="115"/>
        <v>IC.IV.140508</v>
      </c>
      <c r="K1279" s="2" t="s">
        <v>11324</v>
      </c>
      <c r="L1279" t="str">
        <f t="shared" si="116"/>
        <v>Serosanguineous Drainage</v>
      </c>
      <c r="M1279" s="12" t="str">
        <f t="shared" si="117"/>
        <v>PI.IC.IV.140508.01</v>
      </c>
      <c r="N1279" s="12"/>
      <c r="O1279" s="12" t="str">
        <f t="shared" si="118"/>
        <v>PH.IC.IV.140508.01</v>
      </c>
      <c r="Q1279" s="12" t="str">
        <f t="shared" si="119"/>
        <v>CL.IC.IV.140508.01</v>
      </c>
    </row>
    <row r="1280" spans="1:23" ht="15">
      <c r="A1280" t="s">
        <v>5190</v>
      </c>
      <c r="C1280" s="2" t="s">
        <v>9621</v>
      </c>
      <c r="E1280" s="22" t="s">
        <v>7071</v>
      </c>
      <c r="F1280" t="s">
        <v>5458</v>
      </c>
      <c r="G1280" t="s">
        <v>5617</v>
      </c>
      <c r="H1280" s="22" t="s">
        <v>1551</v>
      </c>
      <c r="I1280" t="s">
        <v>1637</v>
      </c>
      <c r="J1280" s="11" t="str">
        <f t="shared" si="115"/>
        <v>IC.IV.140509</v>
      </c>
      <c r="K1280" s="2" t="s">
        <v>11324</v>
      </c>
      <c r="L1280" t="str">
        <f t="shared" si="116"/>
        <v>Serous Drainage</v>
      </c>
      <c r="M1280" s="12" t="str">
        <f t="shared" si="117"/>
        <v>PI.IC.IV.140509.01</v>
      </c>
      <c r="N1280" s="12"/>
      <c r="O1280" s="12" t="str">
        <f t="shared" si="118"/>
        <v>PH.IC.IV.140509.01</v>
      </c>
      <c r="Q1280" s="12" t="str">
        <f t="shared" si="119"/>
        <v>CL.IC.IV.140509.01</v>
      </c>
    </row>
    <row r="1281" spans="1:25" ht="15">
      <c r="A1281" t="s">
        <v>5190</v>
      </c>
      <c r="C1281" s="2" t="s">
        <v>9621</v>
      </c>
      <c r="E1281" s="22" t="s">
        <v>7071</v>
      </c>
      <c r="F1281" t="s">
        <v>5458</v>
      </c>
      <c r="G1281" t="s">
        <v>5618</v>
      </c>
      <c r="H1281" s="22" t="s">
        <v>1571</v>
      </c>
      <c r="I1281" t="s">
        <v>1224</v>
      </c>
      <c r="J1281" s="11" t="str">
        <f t="shared" si="115"/>
        <v>IC.IV.140510</v>
      </c>
      <c r="K1281" s="2" t="s">
        <v>11324</v>
      </c>
      <c r="L1281" t="str">
        <f t="shared" si="116"/>
        <v>Unable to Assess due to drsg</v>
      </c>
      <c r="M1281" s="12" t="str">
        <f t="shared" si="117"/>
        <v>PI.IC.IV.140510.01</v>
      </c>
      <c r="N1281" s="12"/>
      <c r="O1281" s="12" t="str">
        <f t="shared" si="118"/>
        <v>PH.IC.IV.140510.01</v>
      </c>
      <c r="Q1281" s="12" t="str">
        <f t="shared" si="119"/>
        <v>CL.IC.IV.140510.01</v>
      </c>
    </row>
    <row r="1282" spans="1:25" ht="15">
      <c r="A1282" t="s">
        <v>5190</v>
      </c>
      <c r="C1282" s="2" t="s">
        <v>9621</v>
      </c>
      <c r="E1282" s="22" t="s">
        <v>7071</v>
      </c>
      <c r="F1282" t="s">
        <v>5458</v>
      </c>
      <c r="G1282" t="s">
        <v>2687</v>
      </c>
      <c r="H1282" s="22" t="s">
        <v>1298</v>
      </c>
      <c r="I1282" t="s">
        <v>2687</v>
      </c>
      <c r="J1282" s="11" t="str">
        <f t="shared" si="115"/>
        <v>IC.IV.140511</v>
      </c>
      <c r="K1282" s="2" t="s">
        <v>11324</v>
      </c>
      <c r="L1282" t="str">
        <f t="shared" si="116"/>
        <v>WNL</v>
      </c>
      <c r="M1282" s="12" t="str">
        <f t="shared" si="117"/>
        <v>PI.IC.IV.140511.01</v>
      </c>
      <c r="N1282" s="12"/>
      <c r="O1282" s="12" t="str">
        <f t="shared" si="118"/>
        <v>PH.IC.IV.140511.01</v>
      </c>
      <c r="Q1282" s="12" t="str">
        <f t="shared" si="119"/>
        <v>CL.IC.IV.140511.01</v>
      </c>
    </row>
    <row r="1283" spans="1:25" ht="15">
      <c r="A1283" t="s">
        <v>5190</v>
      </c>
      <c r="C1283" s="2" t="s">
        <v>9621</v>
      </c>
      <c r="D1283" t="s">
        <v>5358</v>
      </c>
      <c r="E1283" s="22" t="s">
        <v>6888</v>
      </c>
      <c r="F1283" t="s">
        <v>5619</v>
      </c>
      <c r="G1283" t="s">
        <v>2228</v>
      </c>
      <c r="H1283" s="22" t="s">
        <v>1396</v>
      </c>
      <c r="I1283" t="s">
        <v>3634</v>
      </c>
      <c r="J1283" s="11" t="str">
        <f t="shared" si="115"/>
        <v>IC.IV.140601</v>
      </c>
      <c r="K1283" s="2" t="s">
        <v>11324</v>
      </c>
      <c r="L1283" t="str">
        <f t="shared" si="116"/>
        <v>Capped</v>
      </c>
      <c r="M1283" s="12" t="str">
        <f t="shared" si="117"/>
        <v>PI.IC.IV.140601.01</v>
      </c>
      <c r="N1283" s="12"/>
      <c r="O1283" s="12" t="str">
        <f t="shared" si="118"/>
        <v>PH.IC.IV.140601.01</v>
      </c>
      <c r="Q1283" s="12" t="str">
        <f t="shared" si="119"/>
        <v>CL.IC.IV.140601.01</v>
      </c>
    </row>
    <row r="1284" spans="1:25" ht="15">
      <c r="A1284" t="s">
        <v>5190</v>
      </c>
      <c r="C1284" s="2" t="s">
        <v>9621</v>
      </c>
      <c r="E1284" s="22" t="s">
        <v>6888</v>
      </c>
      <c r="F1284" t="s">
        <v>5619</v>
      </c>
      <c r="G1284" t="s">
        <v>5620</v>
      </c>
      <c r="H1284" s="22" t="s">
        <v>1398</v>
      </c>
      <c r="I1284" t="s">
        <v>5621</v>
      </c>
      <c r="J1284" s="11" t="str">
        <f t="shared" si="115"/>
        <v>IC.IV.140602</v>
      </c>
      <c r="K1284" s="2" t="s">
        <v>1192</v>
      </c>
      <c r="L1284" t="str">
        <f t="shared" si="116"/>
        <v>DC per physician order</v>
      </c>
      <c r="M1284" s="12" t="str">
        <f t="shared" si="117"/>
        <v>PI.IC.IV.140602.01</v>
      </c>
      <c r="N1284" s="12"/>
      <c r="O1284" s="12" t="str">
        <f t="shared" si="118"/>
        <v>PH.IC.IV.140602.01</v>
      </c>
      <c r="Q1284" s="12" t="str">
        <f t="shared" si="119"/>
        <v>CL.IC.IV.140602.01</v>
      </c>
    </row>
    <row r="1285" spans="1:25" ht="15">
      <c r="A1285" t="s">
        <v>5190</v>
      </c>
      <c r="C1285" s="2" t="s">
        <v>9621</v>
      </c>
      <c r="E1285" s="22" t="s">
        <v>6888</v>
      </c>
      <c r="F1285" t="s">
        <v>5619</v>
      </c>
      <c r="G1285" t="s">
        <v>5622</v>
      </c>
      <c r="H1285" s="22" t="s">
        <v>1400</v>
      </c>
      <c r="I1285" t="s">
        <v>1780</v>
      </c>
      <c r="J1285" s="11" t="str">
        <f t="shared" si="115"/>
        <v>IC.IV.140603</v>
      </c>
      <c r="K1285" s="2" t="s">
        <v>1192</v>
      </c>
      <c r="L1285" t="str">
        <f t="shared" si="116"/>
        <v>Length of Cath-cm (Free Text)</v>
      </c>
      <c r="M1285" s="12" t="str">
        <f t="shared" si="117"/>
        <v>PI.IC.IV.140603.01</v>
      </c>
      <c r="N1285" s="12"/>
      <c r="O1285" s="12" t="str">
        <f t="shared" si="118"/>
        <v>PH.IC.IV.140603.01</v>
      </c>
      <c r="Q1285" s="12" t="str">
        <f t="shared" si="119"/>
        <v>CL.IC.IV.140603.01</v>
      </c>
    </row>
    <row r="1286" spans="1:25" ht="15">
      <c r="A1286" t="s">
        <v>5190</v>
      </c>
      <c r="C1286" s="2" t="s">
        <v>9621</v>
      </c>
      <c r="E1286" s="22" t="s">
        <v>6888</v>
      </c>
      <c r="F1286" t="s">
        <v>5619</v>
      </c>
      <c r="G1286" t="s">
        <v>5623</v>
      </c>
      <c r="H1286" s="22" t="s">
        <v>1402</v>
      </c>
      <c r="I1286" t="s">
        <v>5624</v>
      </c>
      <c r="J1286" s="11" t="str">
        <f t="shared" si="115"/>
        <v>IC.IV.140604</v>
      </c>
      <c r="K1286" s="2" t="s">
        <v>1192</v>
      </c>
      <c r="L1286" t="str">
        <f t="shared" si="116"/>
        <v>No Blood Return</v>
      </c>
      <c r="M1286" s="12" t="str">
        <f t="shared" si="117"/>
        <v>PI.IC.IV.140604.01</v>
      </c>
      <c r="N1286" s="12"/>
      <c r="O1286" s="12" t="str">
        <f t="shared" si="118"/>
        <v>PH.IC.IV.140604.01</v>
      </c>
      <c r="Q1286" s="12" t="str">
        <f t="shared" si="119"/>
        <v>CL.IC.IV.140604.01</v>
      </c>
    </row>
    <row r="1287" spans="1:25" ht="15">
      <c r="A1287" t="s">
        <v>5190</v>
      </c>
      <c r="C1287" s="2" t="s">
        <v>9621</v>
      </c>
      <c r="E1287" s="22" t="s">
        <v>6888</v>
      </c>
      <c r="F1287" t="s">
        <v>5619</v>
      </c>
      <c r="G1287" t="s">
        <v>3795</v>
      </c>
      <c r="H1287" s="22" t="s">
        <v>1404</v>
      </c>
      <c r="I1287" t="s">
        <v>5625</v>
      </c>
      <c r="J1287" s="11" t="str">
        <f t="shared" si="115"/>
        <v>IC.IV.140605</v>
      </c>
      <c r="K1287" s="2" t="s">
        <v>1192</v>
      </c>
      <c r="L1287" t="str">
        <f t="shared" si="116"/>
        <v>Occluded</v>
      </c>
      <c r="M1287" s="12" t="str">
        <f t="shared" si="117"/>
        <v>PI.IC.IV.140605.01</v>
      </c>
      <c r="N1287" s="12"/>
      <c r="O1287" s="12" t="str">
        <f t="shared" si="118"/>
        <v>PH.IC.IV.140605.01</v>
      </c>
      <c r="Q1287" s="12" t="str">
        <f t="shared" si="119"/>
        <v>CL.IC.IV.140605.01</v>
      </c>
    </row>
    <row r="1288" spans="1:25" ht="15">
      <c r="A1288" t="s">
        <v>5190</v>
      </c>
      <c r="C1288" s="2" t="s">
        <v>9621</v>
      </c>
      <c r="E1288" s="22" t="s">
        <v>6888</v>
      </c>
      <c r="F1288" t="s">
        <v>5619</v>
      </c>
      <c r="G1288" t="s">
        <v>2772</v>
      </c>
      <c r="H1288" s="22" t="s">
        <v>1406</v>
      </c>
      <c r="I1288" t="s">
        <v>2772</v>
      </c>
      <c r="J1288" s="11" t="str">
        <f t="shared" si="115"/>
        <v>IC.IV.140606</v>
      </c>
      <c r="K1288" s="2" t="s">
        <v>11324</v>
      </c>
      <c r="L1288" t="str">
        <f t="shared" si="116"/>
        <v>Patent</v>
      </c>
      <c r="M1288" s="12" t="str">
        <f t="shared" si="117"/>
        <v>PI.IC.IV.140606.01</v>
      </c>
      <c r="N1288" s="12"/>
      <c r="O1288" s="12" t="str">
        <f t="shared" si="118"/>
        <v>PH.IC.IV.140606.01</v>
      </c>
      <c r="Q1288" s="12" t="str">
        <f t="shared" si="119"/>
        <v>CL.IC.IV.140606.01</v>
      </c>
    </row>
    <row r="1289" spans="1:25" ht="15">
      <c r="A1289" t="s">
        <v>5190</v>
      </c>
      <c r="C1289" s="2" t="s">
        <v>9621</v>
      </c>
      <c r="E1289" s="22" t="s">
        <v>6888</v>
      </c>
      <c r="F1289" t="s">
        <v>5619</v>
      </c>
      <c r="G1289" t="s">
        <v>5252</v>
      </c>
      <c r="H1289" s="22" t="s">
        <v>1419</v>
      </c>
      <c r="I1289" t="s">
        <v>5626</v>
      </c>
      <c r="J1289" s="11" t="str">
        <f t="shared" si="115"/>
        <v>IC.IV.140607</v>
      </c>
      <c r="K1289" s="2" t="s">
        <v>11324</v>
      </c>
      <c r="L1289" t="str">
        <f t="shared" si="116"/>
        <v>Positional</v>
      </c>
      <c r="M1289" s="12" t="str">
        <f t="shared" si="117"/>
        <v>PI.IC.IV.140607.01</v>
      </c>
      <c r="N1289" s="12"/>
      <c r="O1289" s="12" t="str">
        <f t="shared" si="118"/>
        <v>PH.IC.IV.140607.01</v>
      </c>
      <c r="Q1289" s="12" t="str">
        <f t="shared" si="119"/>
        <v>CL.IC.IV.140607.01</v>
      </c>
    </row>
    <row r="1290" spans="1:25" ht="15">
      <c r="A1290" t="s">
        <v>5190</v>
      </c>
      <c r="C1290" s="2" t="s">
        <v>9621</v>
      </c>
      <c r="E1290" s="22" t="s">
        <v>6888</v>
      </c>
      <c r="F1290" t="s">
        <v>5619</v>
      </c>
      <c r="G1290" t="s">
        <v>5627</v>
      </c>
      <c r="H1290" s="22" t="s">
        <v>1550</v>
      </c>
      <c r="I1290" t="s">
        <v>5339</v>
      </c>
      <c r="J1290" s="11" t="str">
        <f t="shared" si="115"/>
        <v>IC.IV.140608</v>
      </c>
      <c r="K1290" s="2" t="s">
        <v>11324</v>
      </c>
      <c r="L1290" t="str">
        <f t="shared" si="116"/>
        <v>Sluggish</v>
      </c>
      <c r="M1290" s="12" t="str">
        <f t="shared" si="117"/>
        <v>PI.IC.IV.140608.01</v>
      </c>
      <c r="N1290" s="12"/>
      <c r="O1290" s="12" t="str">
        <f t="shared" si="118"/>
        <v>PH.IC.IV.140608.01</v>
      </c>
      <c r="Q1290" s="12" t="str">
        <f t="shared" si="119"/>
        <v>CL.IC.IV.140608.01</v>
      </c>
    </row>
    <row r="1291" spans="1:25" ht="15">
      <c r="A1291" t="s">
        <v>5190</v>
      </c>
      <c r="C1291" s="2" t="s">
        <v>9621</v>
      </c>
      <c r="E1291" s="22" t="s">
        <v>6888</v>
      </c>
      <c r="F1291" t="s">
        <v>5619</v>
      </c>
      <c r="G1291" t="s">
        <v>5473</v>
      </c>
      <c r="H1291" s="22" t="s">
        <v>1551</v>
      </c>
      <c r="I1291" t="s">
        <v>5474</v>
      </c>
      <c r="J1291" s="11" t="str">
        <f t="shared" si="115"/>
        <v>IC.IV.140609</v>
      </c>
      <c r="K1291" s="2" t="s">
        <v>1192</v>
      </c>
      <c r="L1291" t="str">
        <f t="shared" si="116"/>
        <v>Discontinued due to Blood Stream Infection</v>
      </c>
      <c r="M1291" s="12" t="str">
        <f t="shared" si="117"/>
        <v>PI.IC.IV.140609.01</v>
      </c>
      <c r="N1291" s="12"/>
      <c r="O1291" s="12" t="str">
        <f t="shared" si="118"/>
        <v>PH.IC.IV.140609.01</v>
      </c>
      <c r="Q1291" s="12" t="str">
        <f t="shared" si="119"/>
        <v>CL.IC.IV.140609.01</v>
      </c>
    </row>
    <row r="1292" spans="1:25" ht="15">
      <c r="A1292" t="s">
        <v>5190</v>
      </c>
      <c r="C1292" s="2" t="s">
        <v>9621</v>
      </c>
      <c r="E1292" s="22" t="s">
        <v>6888</v>
      </c>
      <c r="F1292" t="s">
        <v>5619</v>
      </c>
      <c r="G1292" t="s">
        <v>11305</v>
      </c>
      <c r="H1292" s="22" t="s">
        <v>11306</v>
      </c>
      <c r="I1292" t="s">
        <v>11443</v>
      </c>
      <c r="J1292" s="11" t="str">
        <f t="shared" si="115"/>
        <v>IC.IV.140610</v>
      </c>
      <c r="K1292" s="2" t="s">
        <v>11324</v>
      </c>
      <c r="L1292" t="str">
        <f t="shared" si="116"/>
        <v>Discontinue</v>
      </c>
      <c r="M1292" s="12" t="str">
        <f t="shared" si="117"/>
        <v>PI.IC.IV.140610.01</v>
      </c>
      <c r="N1292" s="12"/>
      <c r="O1292" s="12" t="str">
        <f t="shared" si="118"/>
        <v>PH.IC.IV.140610.01</v>
      </c>
      <c r="Q1292" s="12" t="str">
        <f t="shared" si="119"/>
        <v>CL.IC.IV.140610.01</v>
      </c>
      <c r="V1292" t="s">
        <v>11097</v>
      </c>
      <c r="W1292">
        <v>1002</v>
      </c>
    </row>
    <row r="1293" spans="1:25" ht="15">
      <c r="A1293" t="s">
        <v>5190</v>
      </c>
      <c r="C1293" s="22" t="s">
        <v>506</v>
      </c>
      <c r="E1293" s="22" t="s">
        <v>654</v>
      </c>
      <c r="F1293" t="s">
        <v>5619</v>
      </c>
      <c r="G1293" t="s">
        <v>371</v>
      </c>
      <c r="H1293" s="22" t="s">
        <v>498</v>
      </c>
      <c r="J1293" s="11" t="str">
        <f t="shared" si="115"/>
        <v>IC.IV.140611</v>
      </c>
      <c r="K1293" s="2" t="s">
        <v>11383</v>
      </c>
      <c r="L1293" t="str">
        <f t="shared" si="116"/>
        <v>Self Discontinued</v>
      </c>
      <c r="M1293" s="12" t="str">
        <f t="shared" si="117"/>
        <v>PI.IC.IV.140611.01</v>
      </c>
      <c r="N1293" s="12"/>
      <c r="O1293" s="12" t="str">
        <f t="shared" si="118"/>
        <v>PH.IC.IV.140611.01</v>
      </c>
      <c r="Q1293" s="12" t="str">
        <f t="shared" si="119"/>
        <v>CL.IC.IV.140611.01</v>
      </c>
      <c r="R1293" t="s">
        <v>11454</v>
      </c>
      <c r="X1293" t="s">
        <v>933</v>
      </c>
      <c r="Y1293">
        <v>1124</v>
      </c>
    </row>
    <row r="1294" spans="1:25" ht="15">
      <c r="A1294" t="s">
        <v>5190</v>
      </c>
      <c r="C1294" s="2" t="s">
        <v>9621</v>
      </c>
      <c r="D1294" t="s">
        <v>5475</v>
      </c>
      <c r="E1294" s="22" t="s">
        <v>7284</v>
      </c>
      <c r="F1294" t="s">
        <v>5476</v>
      </c>
      <c r="G1294" t="s">
        <v>5213</v>
      </c>
      <c r="H1294" s="22" t="s">
        <v>1396</v>
      </c>
      <c r="I1294" t="s">
        <v>5675</v>
      </c>
      <c r="J1294" s="11" t="str">
        <f t="shared" si="115"/>
        <v>IC.IV.140701</v>
      </c>
      <c r="K1294" s="2" t="s">
        <v>11324</v>
      </c>
      <c r="L1294" t="str">
        <f t="shared" si="116"/>
        <v>Present on Admission</v>
      </c>
      <c r="M1294" s="12" t="str">
        <f t="shared" si="117"/>
        <v>PI.IC.IV.140701.01</v>
      </c>
      <c r="N1294" s="12"/>
      <c r="O1294" s="12" t="str">
        <f t="shared" si="118"/>
        <v>PH.IC.IV.140701.01</v>
      </c>
      <c r="Q1294" s="12" t="str">
        <f t="shared" si="119"/>
        <v>CL.IC.IV.140701.01</v>
      </c>
    </row>
    <row r="1295" spans="1:25" ht="15">
      <c r="A1295" t="s">
        <v>5190</v>
      </c>
      <c r="C1295" s="2" t="s">
        <v>9621</v>
      </c>
      <c r="E1295" s="22" t="s">
        <v>7284</v>
      </c>
      <c r="F1295" t="s">
        <v>5476</v>
      </c>
      <c r="G1295" t="s">
        <v>5382</v>
      </c>
      <c r="H1295" s="22" t="s">
        <v>1398</v>
      </c>
      <c r="I1295" t="s">
        <v>5584</v>
      </c>
      <c r="J1295" s="11" t="str">
        <f t="shared" si="115"/>
        <v>IC.IV.140702</v>
      </c>
      <c r="K1295" s="2" t="s">
        <v>11324</v>
      </c>
      <c r="L1295" t="str">
        <f t="shared" si="116"/>
        <v>Tubing New/Changed</v>
      </c>
      <c r="M1295" s="12" t="str">
        <f t="shared" si="117"/>
        <v>PI.IC.IV.140702.01</v>
      </c>
      <c r="N1295" s="12"/>
      <c r="O1295" s="12" t="str">
        <f t="shared" si="118"/>
        <v>PH.IC.IV.140702.01</v>
      </c>
      <c r="Q1295" s="12" t="str">
        <f t="shared" si="119"/>
        <v>CL.IC.IV.140702.01</v>
      </c>
    </row>
    <row r="1296" spans="1:25" ht="15">
      <c r="A1296" t="s">
        <v>5190</v>
      </c>
      <c r="C1296" s="2" t="s">
        <v>9621</v>
      </c>
      <c r="E1296" s="22" t="s">
        <v>7284</v>
      </c>
      <c r="F1296" t="s">
        <v>5476</v>
      </c>
      <c r="G1296" t="s">
        <v>5724</v>
      </c>
      <c r="H1296" s="22" t="s">
        <v>1400</v>
      </c>
      <c r="I1296" t="s">
        <v>5676</v>
      </c>
      <c r="J1296" s="11" t="str">
        <f t="shared" si="115"/>
        <v>IC.IV.140703</v>
      </c>
      <c r="K1296" s="2" t="s">
        <v>11324</v>
      </c>
      <c r="L1296" t="str">
        <f t="shared" si="116"/>
        <v>Tubing DC when PICC DC'd</v>
      </c>
      <c r="M1296" s="12" t="str">
        <f t="shared" si="117"/>
        <v>PI.IC.IV.140703.01</v>
      </c>
      <c r="N1296" s="12"/>
      <c r="O1296" s="12" t="str">
        <f t="shared" si="118"/>
        <v>PH.IC.IV.140703.01</v>
      </c>
      <c r="Q1296" s="12" t="str">
        <f t="shared" si="119"/>
        <v>CL.IC.IV.140703.01</v>
      </c>
    </row>
    <row r="1297" spans="1:25" ht="15">
      <c r="A1297" t="s">
        <v>5190</v>
      </c>
      <c r="C1297" s="2" t="s">
        <v>9621</v>
      </c>
      <c r="E1297" s="22" t="s">
        <v>11367</v>
      </c>
      <c r="F1297" t="s">
        <v>5476</v>
      </c>
      <c r="G1297" t="s">
        <v>5725</v>
      </c>
      <c r="H1297" s="22" t="s">
        <v>1402</v>
      </c>
      <c r="I1297" t="s">
        <v>5726</v>
      </c>
      <c r="J1297" s="11" t="str">
        <f t="shared" ref="J1297" si="120">CONCATENATE("IC.IV.",C1297,E1297,H1297)</f>
        <v>IC.IV.140704</v>
      </c>
      <c r="K1297" s="2" t="s">
        <v>11683</v>
      </c>
      <c r="L1297" t="str">
        <f t="shared" ref="L1297" si="121">G1297</f>
        <v>Tubing DC/PICC Capped</v>
      </c>
      <c r="M1297" s="12" t="str">
        <f t="shared" ref="M1297" si="122">CONCATENATE("PI.",J1297,".",K1297)</f>
        <v>PI.IC.IV.140704.01</v>
      </c>
      <c r="N1297" s="12"/>
      <c r="O1297" s="12" t="str">
        <f t="shared" ref="O1297" si="123">CONCATENATE("PH.",J1297,".",K1297)</f>
        <v>PH.IC.IV.140704.01</v>
      </c>
      <c r="Q1297" s="12" t="str">
        <f t="shared" ref="Q1297" si="124">CONCATENATE("CL.",J1297,".",K1297)</f>
        <v>CL.IC.IV.140704.01</v>
      </c>
    </row>
    <row r="1298" spans="1:25" ht="15">
      <c r="A1298" t="s">
        <v>5190</v>
      </c>
      <c r="C1298" s="2" t="s">
        <v>9621</v>
      </c>
      <c r="E1298" s="22" t="s">
        <v>7284</v>
      </c>
      <c r="F1298" t="s">
        <v>5476</v>
      </c>
      <c r="G1298" t="s">
        <v>659</v>
      </c>
      <c r="H1298" s="22" t="s">
        <v>815</v>
      </c>
      <c r="J1298" s="11" t="str">
        <f t="shared" si="115"/>
        <v>IC.IV.140705</v>
      </c>
      <c r="K1298" s="2" t="s">
        <v>1192</v>
      </c>
      <c r="L1298" t="str">
        <f t="shared" si="116"/>
        <v>Change not due</v>
      </c>
      <c r="M1298" s="12" t="str">
        <f t="shared" si="117"/>
        <v>PI.IC.IV.140705.01</v>
      </c>
      <c r="N1298" s="12"/>
      <c r="O1298" s="12" t="str">
        <f t="shared" si="118"/>
        <v>PH.IC.IV.140705.01</v>
      </c>
      <c r="Q1298" s="12" t="str">
        <f t="shared" si="119"/>
        <v>CL.IC.IV.140705.01</v>
      </c>
      <c r="X1298" t="s">
        <v>660</v>
      </c>
      <c r="Y1298">
        <v>1113</v>
      </c>
    </row>
    <row r="1299" spans="1:25" ht="15">
      <c r="A1299" t="s">
        <v>5190</v>
      </c>
      <c r="C1299" s="2" t="s">
        <v>9621</v>
      </c>
      <c r="D1299" t="s">
        <v>11381</v>
      </c>
      <c r="E1299" s="22" t="s">
        <v>11369</v>
      </c>
      <c r="F1299" t="s">
        <v>11382</v>
      </c>
      <c r="G1299" t="s">
        <v>11381</v>
      </c>
      <c r="H1299" s="22" t="s">
        <v>11383</v>
      </c>
      <c r="I1299" t="s">
        <v>11384</v>
      </c>
      <c r="J1299" s="11" t="str">
        <f t="shared" si="115"/>
        <v>IC.IV.140801</v>
      </c>
      <c r="K1299" s="2" t="s">
        <v>1192</v>
      </c>
      <c r="L1299" t="str">
        <f t="shared" si="116"/>
        <v>Insertion Date</v>
      </c>
      <c r="M1299" s="12" t="str">
        <f t="shared" si="117"/>
        <v>PI.IC.IV.140801.01</v>
      </c>
      <c r="N1299" s="12"/>
      <c r="O1299" s="12" t="str">
        <f t="shared" si="118"/>
        <v>PH.IC.IV.140801.01</v>
      </c>
      <c r="Q1299" s="12" t="str">
        <f t="shared" si="119"/>
        <v>CL.IC.IV.140801.01</v>
      </c>
      <c r="V1299" t="s">
        <v>11097</v>
      </c>
      <c r="W1299">
        <v>1000</v>
      </c>
    </row>
    <row r="1300" spans="1:25" ht="15">
      <c r="A1300" t="s">
        <v>5190</v>
      </c>
      <c r="C1300" s="2" t="s">
        <v>9621</v>
      </c>
      <c r="D1300" t="s">
        <v>11445</v>
      </c>
      <c r="E1300" s="22" t="s">
        <v>11446</v>
      </c>
      <c r="F1300" t="s">
        <v>11447</v>
      </c>
      <c r="G1300" t="s">
        <v>11448</v>
      </c>
      <c r="H1300" s="22" t="s">
        <v>11383</v>
      </c>
      <c r="I1300" t="s">
        <v>11384</v>
      </c>
      <c r="J1300" s="11" t="str">
        <f t="shared" si="115"/>
        <v>IC.IV.140901</v>
      </c>
      <c r="K1300" s="2" t="s">
        <v>1192</v>
      </c>
      <c r="L1300" t="str">
        <f t="shared" si="116"/>
        <v>Date</v>
      </c>
      <c r="M1300" s="12" t="str">
        <f t="shared" si="117"/>
        <v>PI.IC.IV.140901.01</v>
      </c>
      <c r="N1300" s="12"/>
      <c r="O1300" s="12" t="str">
        <f t="shared" si="118"/>
        <v>PH.IC.IV.140901.01</v>
      </c>
      <c r="Q1300" s="12" t="str">
        <f t="shared" si="119"/>
        <v>CL.IC.IV.140901.01</v>
      </c>
      <c r="V1300" t="s">
        <v>11097</v>
      </c>
      <c r="W1300">
        <v>1003</v>
      </c>
    </row>
    <row r="1301" spans="1:25" ht="15">
      <c r="A1301" t="s">
        <v>5190</v>
      </c>
      <c r="C1301" s="2" t="s">
        <v>9621</v>
      </c>
      <c r="D1301" t="s">
        <v>11450</v>
      </c>
      <c r="E1301" s="22" t="s">
        <v>11098</v>
      </c>
      <c r="F1301" t="s">
        <v>11451</v>
      </c>
      <c r="G1301" t="s">
        <v>11452</v>
      </c>
      <c r="H1301" s="22" t="s">
        <v>11383</v>
      </c>
      <c r="I1301" t="s">
        <v>11384</v>
      </c>
      <c r="J1301" s="11" t="str">
        <f t="shared" si="115"/>
        <v>IC.IV.141001</v>
      </c>
      <c r="K1301" s="2" t="s">
        <v>1192</v>
      </c>
      <c r="L1301" t="str">
        <f t="shared" si="116"/>
        <v>Done</v>
      </c>
      <c r="M1301" s="12" t="str">
        <f t="shared" si="117"/>
        <v>PI.IC.IV.141001.01</v>
      </c>
      <c r="N1301" s="12"/>
      <c r="O1301" s="12" t="str">
        <f t="shared" si="118"/>
        <v>PH.IC.IV.141001.01</v>
      </c>
      <c r="Q1301" s="12" t="str">
        <f t="shared" si="119"/>
        <v>CL.IC.IV.141001.01</v>
      </c>
      <c r="V1301" t="s">
        <v>11097</v>
      </c>
      <c r="W1301">
        <v>1004</v>
      </c>
    </row>
    <row r="1302" spans="1:25" ht="15">
      <c r="A1302" t="s">
        <v>5190</v>
      </c>
      <c r="C1302" s="2" t="s">
        <v>9621</v>
      </c>
      <c r="D1302" t="s">
        <v>11454</v>
      </c>
      <c r="E1302" s="22" t="s">
        <v>11098</v>
      </c>
      <c r="F1302" t="s">
        <v>11451</v>
      </c>
      <c r="G1302" t="s">
        <v>11456</v>
      </c>
      <c r="H1302" s="22" t="s">
        <v>11462</v>
      </c>
      <c r="I1302" t="s">
        <v>11384</v>
      </c>
      <c r="J1302" s="11" t="str">
        <f t="shared" si="115"/>
        <v>IC.IV.141002</v>
      </c>
      <c r="K1302" s="2" t="s">
        <v>1192</v>
      </c>
      <c r="L1302" t="str">
        <f t="shared" si="116"/>
        <v>Not Applicable</v>
      </c>
      <c r="M1302" s="12" t="str">
        <f t="shared" si="117"/>
        <v>PI.IC.IV.141002.01</v>
      </c>
      <c r="N1302" s="12"/>
      <c r="O1302" s="12" t="str">
        <f t="shared" si="118"/>
        <v>PH.IC.IV.141002.01</v>
      </c>
      <c r="Q1302" s="12" t="str">
        <f t="shared" si="119"/>
        <v>CL.IC.IV.141002.01</v>
      </c>
      <c r="V1302" t="s">
        <v>11097</v>
      </c>
      <c r="W1302">
        <v>1004</v>
      </c>
    </row>
    <row r="1303" spans="1:25" ht="15">
      <c r="A1303" t="s">
        <v>5190</v>
      </c>
      <c r="C1303" s="2" t="s">
        <v>9621</v>
      </c>
      <c r="D1303" t="s">
        <v>11455</v>
      </c>
      <c r="E1303" s="22" t="s">
        <v>11098</v>
      </c>
      <c r="F1303" t="s">
        <v>11451</v>
      </c>
      <c r="G1303" t="s">
        <v>11457</v>
      </c>
      <c r="H1303" s="22" t="s">
        <v>11539</v>
      </c>
      <c r="I1303" t="s">
        <v>11384</v>
      </c>
      <c r="J1303" s="11" t="str">
        <f t="shared" si="115"/>
        <v>IC.IV.141003</v>
      </c>
      <c r="K1303" s="2" t="s">
        <v>1192</v>
      </c>
      <c r="L1303" t="str">
        <f t="shared" si="116"/>
        <v>Saline Locked</v>
      </c>
      <c r="M1303" s="12" t="str">
        <f t="shared" si="117"/>
        <v>PI.IC.IV.141003.01</v>
      </c>
      <c r="N1303" s="12"/>
      <c r="O1303" s="12" t="str">
        <f t="shared" si="118"/>
        <v>PH.IC.IV.141003.01</v>
      </c>
      <c r="Q1303" s="12" t="str">
        <f t="shared" si="119"/>
        <v>CL.IC.IV.141003.01</v>
      </c>
      <c r="V1303" t="s">
        <v>11097</v>
      </c>
      <c r="W1303">
        <v>1004</v>
      </c>
    </row>
    <row r="1304" spans="1:25" ht="15">
      <c r="A1304" t="s">
        <v>5190</v>
      </c>
      <c r="C1304" s="2" t="s">
        <v>9621</v>
      </c>
      <c r="D1304" t="s">
        <v>11454</v>
      </c>
      <c r="E1304" s="22" t="s">
        <v>11098</v>
      </c>
      <c r="F1304" t="s">
        <v>11451</v>
      </c>
      <c r="G1304" t="s">
        <v>11458</v>
      </c>
      <c r="H1304" s="22" t="s">
        <v>11463</v>
      </c>
      <c r="I1304" t="s">
        <v>11384</v>
      </c>
      <c r="J1304" s="11" t="str">
        <f t="shared" si="115"/>
        <v>IC.IV.141004</v>
      </c>
      <c r="K1304" s="2" t="s">
        <v>1192</v>
      </c>
      <c r="L1304" t="str">
        <f t="shared" si="116"/>
        <v>Heparin Locked</v>
      </c>
      <c r="M1304" s="12" t="str">
        <f t="shared" si="117"/>
        <v>PI.IC.IV.141004.01</v>
      </c>
      <c r="N1304" s="12"/>
      <c r="O1304" s="12" t="str">
        <f t="shared" si="118"/>
        <v>PH.IC.IV.141004.01</v>
      </c>
      <c r="Q1304" s="12" t="str">
        <f t="shared" si="119"/>
        <v>CL.IC.IV.141004.01</v>
      </c>
      <c r="V1304" t="s">
        <v>11097</v>
      </c>
      <c r="W1304">
        <v>1004</v>
      </c>
    </row>
    <row r="1305" spans="1:25" ht="15">
      <c r="A1305" t="s">
        <v>5190</v>
      </c>
      <c r="C1305" s="2" t="s">
        <v>9621</v>
      </c>
      <c r="D1305" t="s">
        <v>11455</v>
      </c>
      <c r="E1305" s="22" t="s">
        <v>11098</v>
      </c>
      <c r="F1305" t="s">
        <v>11451</v>
      </c>
      <c r="G1305" t="s">
        <v>11322</v>
      </c>
      <c r="H1305" s="22" t="s">
        <v>11095</v>
      </c>
      <c r="I1305" t="s">
        <v>11384</v>
      </c>
      <c r="J1305" s="11" t="str">
        <f t="shared" si="115"/>
        <v>IC.IV.141005</v>
      </c>
      <c r="K1305" s="2" t="s">
        <v>1192</v>
      </c>
      <c r="L1305" t="str">
        <f t="shared" si="116"/>
        <v>Fibrinolytic</v>
      </c>
      <c r="M1305" s="12" t="str">
        <f t="shared" si="117"/>
        <v>PI.IC.IV.141005.01</v>
      </c>
      <c r="N1305" s="12"/>
      <c r="O1305" s="12" t="str">
        <f t="shared" si="118"/>
        <v>PH.IC.IV.141005.01</v>
      </c>
      <c r="Q1305" s="12" t="str">
        <f t="shared" si="119"/>
        <v>CL.IC.IV.141005.01</v>
      </c>
      <c r="V1305" t="s">
        <v>11097</v>
      </c>
      <c r="W1305">
        <v>1004</v>
      </c>
    </row>
    <row r="1306" spans="1:25" ht="15">
      <c r="A1306" t="s">
        <v>5190</v>
      </c>
      <c r="C1306" s="2" t="s">
        <v>9621</v>
      </c>
      <c r="D1306" t="s">
        <v>11454</v>
      </c>
      <c r="E1306" s="22" t="s">
        <v>11612</v>
      </c>
      <c r="F1306" t="s">
        <v>11451</v>
      </c>
      <c r="G1306" t="s">
        <v>11323</v>
      </c>
      <c r="H1306" s="22" t="s">
        <v>11464</v>
      </c>
      <c r="I1306" t="s">
        <v>11461</v>
      </c>
      <c r="J1306" s="11" t="str">
        <f t="shared" ref="J1306" si="125">CONCATENATE("IC.IV.",C1306,E1306,H1306)</f>
        <v>IC.IV.141006</v>
      </c>
      <c r="K1306" s="2" t="s">
        <v>11383</v>
      </c>
      <c r="L1306" t="str">
        <f t="shared" ref="L1306" si="126">G1306</f>
        <v>Other: specify</v>
      </c>
      <c r="M1306" s="12" t="str">
        <f t="shared" ref="M1306" si="127">CONCATENATE("PI.",J1306,".",K1306)</f>
        <v>PI.IC.IV.141006.01</v>
      </c>
      <c r="N1306" s="12"/>
      <c r="O1306" s="12" t="str">
        <f t="shared" ref="O1306" si="128">CONCATENATE("PH.",J1306,".",K1306)</f>
        <v>PH.IC.IV.141006.01</v>
      </c>
      <c r="Q1306" s="12" t="str">
        <f t="shared" ref="Q1306" si="129">CONCATENATE("CL.",J1306,".",K1306)</f>
        <v>CL.IC.IV.141006.01</v>
      </c>
      <c r="V1306" t="s">
        <v>11097</v>
      </c>
      <c r="W1306">
        <v>1004</v>
      </c>
    </row>
    <row r="1307" spans="1:25" ht="15">
      <c r="A1307" t="s">
        <v>5190</v>
      </c>
      <c r="C1307" s="2" t="s">
        <v>9621</v>
      </c>
      <c r="D1307" t="s">
        <v>11455</v>
      </c>
      <c r="E1307" s="22" t="s">
        <v>11098</v>
      </c>
      <c r="F1307" t="s">
        <v>11451</v>
      </c>
      <c r="G1307" s="77" t="s">
        <v>5063</v>
      </c>
      <c r="H1307" s="22" t="s">
        <v>645</v>
      </c>
      <c r="J1307" s="11" t="str">
        <f t="shared" si="115"/>
        <v>IC.IV.141007</v>
      </c>
      <c r="K1307" s="2" t="s">
        <v>11324</v>
      </c>
      <c r="L1307" t="str">
        <f t="shared" si="116"/>
        <v>Citrate locked</v>
      </c>
      <c r="M1307" s="12" t="str">
        <f t="shared" si="117"/>
        <v>PI.IC.IV.141007.01</v>
      </c>
      <c r="N1307" s="12"/>
      <c r="O1307" s="12" t="str">
        <f t="shared" si="118"/>
        <v>PH.IC.IV.141007.01</v>
      </c>
      <c r="Q1307" s="12" t="str">
        <f t="shared" si="119"/>
        <v>CL.IC.IV.141007.01</v>
      </c>
      <c r="X1307" t="s">
        <v>933</v>
      </c>
      <c r="Y1307">
        <v>1111</v>
      </c>
    </row>
    <row r="1308" spans="1:25" s="78" customFormat="1" ht="15">
      <c r="A1308" s="79" t="s">
        <v>5190</v>
      </c>
      <c r="B1308" s="74" t="s">
        <v>523</v>
      </c>
      <c r="C1308" s="75" t="s">
        <v>524</v>
      </c>
      <c r="D1308" s="74" t="s">
        <v>2937</v>
      </c>
      <c r="E1308" s="80" t="s">
        <v>525</v>
      </c>
      <c r="F1308" s="79" t="s">
        <v>526</v>
      </c>
      <c r="G1308" s="79" t="s">
        <v>956</v>
      </c>
      <c r="H1308" s="75" t="s">
        <v>670</v>
      </c>
      <c r="I1308" s="79" t="s">
        <v>956</v>
      </c>
      <c r="J1308" s="11" t="str">
        <f t="shared" si="115"/>
        <v>IC.IV.141101</v>
      </c>
      <c r="K1308" s="2" t="s">
        <v>11383</v>
      </c>
      <c r="L1308" t="str">
        <f t="shared" si="116"/>
        <v>Clean</v>
      </c>
      <c r="M1308" s="12" t="str">
        <f t="shared" si="117"/>
        <v>PI.IC.IV.141101.01</v>
      </c>
      <c r="N1308" s="12"/>
      <c r="O1308" s="12" t="str">
        <f t="shared" si="118"/>
        <v>PH.IC.IV.141101.01</v>
      </c>
      <c r="P1308"/>
      <c r="Q1308" s="12" t="str">
        <f t="shared" si="119"/>
        <v>CL.IC.IV.141101.01</v>
      </c>
      <c r="X1308" s="78" t="s">
        <v>674</v>
      </c>
      <c r="Y1308" s="78">
        <v>1114</v>
      </c>
    </row>
    <row r="1309" spans="1:25" s="78" customFormat="1" ht="15">
      <c r="A1309" s="79" t="s">
        <v>5190</v>
      </c>
      <c r="B1309" s="74" t="s">
        <v>523</v>
      </c>
      <c r="C1309" s="75" t="s">
        <v>524</v>
      </c>
      <c r="D1309" s="74" t="s">
        <v>2937</v>
      </c>
      <c r="E1309" s="80" t="s">
        <v>525</v>
      </c>
      <c r="F1309" s="79" t="s">
        <v>526</v>
      </c>
      <c r="G1309" s="79" t="s">
        <v>3225</v>
      </c>
      <c r="H1309" s="75" t="s">
        <v>671</v>
      </c>
      <c r="I1309" s="79" t="s">
        <v>3225</v>
      </c>
      <c r="J1309" s="11" t="str">
        <f t="shared" si="115"/>
        <v>IC.IV.141102</v>
      </c>
      <c r="K1309" s="2" t="s">
        <v>11383</v>
      </c>
      <c r="L1309" t="str">
        <f t="shared" si="116"/>
        <v>Dry</v>
      </c>
      <c r="M1309" s="12" t="str">
        <f t="shared" si="117"/>
        <v>PI.IC.IV.141102.01</v>
      </c>
      <c r="N1309" s="12"/>
      <c r="O1309" s="12" t="str">
        <f t="shared" si="118"/>
        <v>PH.IC.IV.141102.01</v>
      </c>
      <c r="P1309"/>
      <c r="Q1309" s="12" t="str">
        <f t="shared" si="119"/>
        <v>CL.IC.IV.141102.01</v>
      </c>
      <c r="X1309" s="78" t="s">
        <v>674</v>
      </c>
      <c r="Y1309" s="78">
        <v>1114</v>
      </c>
    </row>
    <row r="1310" spans="1:25" s="78" customFormat="1" ht="15">
      <c r="A1310" s="79" t="s">
        <v>5190</v>
      </c>
      <c r="B1310" s="74" t="s">
        <v>523</v>
      </c>
      <c r="C1310" s="75" t="s">
        <v>524</v>
      </c>
      <c r="D1310" s="74" t="s">
        <v>2937</v>
      </c>
      <c r="E1310" s="80" t="s">
        <v>525</v>
      </c>
      <c r="F1310" s="79" t="s">
        <v>526</v>
      </c>
      <c r="G1310" s="79" t="s">
        <v>2806</v>
      </c>
      <c r="H1310" s="75" t="s">
        <v>672</v>
      </c>
      <c r="I1310" s="79" t="s">
        <v>2806</v>
      </c>
      <c r="J1310" s="11" t="str">
        <f t="shared" si="115"/>
        <v>IC.IV.141103</v>
      </c>
      <c r="K1310" s="2" t="s">
        <v>11383</v>
      </c>
      <c r="L1310" t="str">
        <f t="shared" si="116"/>
        <v>Intact</v>
      </c>
      <c r="M1310" s="12" t="str">
        <f t="shared" si="117"/>
        <v>PI.IC.IV.141103.01</v>
      </c>
      <c r="N1310" s="12"/>
      <c r="O1310" s="12" t="str">
        <f t="shared" si="118"/>
        <v>PH.IC.IV.141103.01</v>
      </c>
      <c r="P1310"/>
      <c r="Q1310" s="12" t="str">
        <f t="shared" si="119"/>
        <v>CL.IC.IV.141103.01</v>
      </c>
      <c r="X1310" s="78" t="s">
        <v>674</v>
      </c>
      <c r="Y1310" s="78">
        <v>1114</v>
      </c>
    </row>
    <row r="1311" spans="1:25" s="78" customFormat="1" ht="15">
      <c r="A1311" s="79" t="s">
        <v>5190</v>
      </c>
      <c r="B1311" s="74" t="s">
        <v>523</v>
      </c>
      <c r="C1311" s="75" t="s">
        <v>524</v>
      </c>
      <c r="D1311" s="74" t="s">
        <v>2937</v>
      </c>
      <c r="E1311" s="80" t="s">
        <v>525</v>
      </c>
      <c r="F1311" s="79" t="s">
        <v>526</v>
      </c>
      <c r="G1311" s="79" t="s">
        <v>957</v>
      </c>
      <c r="H1311" s="75" t="s">
        <v>673</v>
      </c>
      <c r="I1311" s="79" t="s">
        <v>957</v>
      </c>
      <c r="J1311" s="11" t="str">
        <f t="shared" si="115"/>
        <v>IC.IV.141104</v>
      </c>
      <c r="K1311" s="2" t="s">
        <v>11383</v>
      </c>
      <c r="L1311" t="str">
        <f t="shared" si="116"/>
        <v>Stained</v>
      </c>
      <c r="M1311" s="12" t="str">
        <f t="shared" si="117"/>
        <v>PI.IC.IV.141104.01</v>
      </c>
      <c r="N1311" s="12"/>
      <c r="O1311" s="12" t="str">
        <f t="shared" si="118"/>
        <v>PH.IC.IV.141104.01</v>
      </c>
      <c r="P1311"/>
      <c r="Q1311" s="12" t="str">
        <f t="shared" si="119"/>
        <v>CL.IC.IV.141104.01</v>
      </c>
      <c r="X1311" s="78" t="s">
        <v>674</v>
      </c>
      <c r="Y1311" s="78">
        <v>1114</v>
      </c>
    </row>
    <row r="1312" spans="1:25" s="78" customFormat="1" ht="15">
      <c r="A1312" s="79" t="s">
        <v>5190</v>
      </c>
      <c r="B1312" s="74" t="s">
        <v>523</v>
      </c>
      <c r="C1312" s="75" t="s">
        <v>524</v>
      </c>
      <c r="D1312" s="74" t="s">
        <v>2937</v>
      </c>
      <c r="E1312" s="80" t="s">
        <v>525</v>
      </c>
      <c r="F1312" s="79" t="s">
        <v>526</v>
      </c>
      <c r="G1312" s="79" t="s">
        <v>958</v>
      </c>
      <c r="H1312" s="75" t="s">
        <v>815</v>
      </c>
      <c r="I1312" s="79" t="s">
        <v>958</v>
      </c>
      <c r="J1312" s="11" t="str">
        <f t="shared" si="115"/>
        <v>IC.IV.141105</v>
      </c>
      <c r="K1312" s="2" t="s">
        <v>11383</v>
      </c>
      <c r="L1312" t="str">
        <f t="shared" si="116"/>
        <v>Saturated</v>
      </c>
      <c r="M1312" s="12" t="str">
        <f t="shared" si="117"/>
        <v>PI.IC.IV.141105.01</v>
      </c>
      <c r="N1312" s="12"/>
      <c r="O1312" s="12" t="str">
        <f t="shared" si="118"/>
        <v>PH.IC.IV.141105.01</v>
      </c>
      <c r="P1312"/>
      <c r="Q1312" s="12" t="str">
        <f t="shared" si="119"/>
        <v>CL.IC.IV.141105.01</v>
      </c>
      <c r="X1312" s="78" t="s">
        <v>674</v>
      </c>
      <c r="Y1312" s="78">
        <v>1114</v>
      </c>
    </row>
    <row r="1313" spans="1:25" s="78" customFormat="1" ht="15">
      <c r="A1313" s="79" t="s">
        <v>5190</v>
      </c>
      <c r="B1313" s="79" t="s">
        <v>522</v>
      </c>
      <c r="C1313" s="80" t="s">
        <v>1301</v>
      </c>
      <c r="D1313" s="79" t="s">
        <v>5343</v>
      </c>
      <c r="E1313" s="80" t="s">
        <v>604</v>
      </c>
      <c r="F1313" s="79" t="s">
        <v>531</v>
      </c>
      <c r="G1313" s="79" t="s">
        <v>5337</v>
      </c>
      <c r="H1313" s="75" t="s">
        <v>532</v>
      </c>
      <c r="I1313" s="79" t="s">
        <v>5337</v>
      </c>
      <c r="J1313" s="11" t="str">
        <f t="shared" ref="J1313:J1317" si="130">CONCATENATE("IC.IV.",C1313,E1313,H1313)</f>
        <v>IC.IV.141201</v>
      </c>
      <c r="K1313" s="2" t="s">
        <v>11383</v>
      </c>
      <c r="L1313" t="str">
        <f t="shared" ref="L1313:L1317" si="131">G1313</f>
        <v>Antimicrobial</v>
      </c>
      <c r="M1313" s="12" t="str">
        <f t="shared" ref="M1313:M1317" si="132">CONCATENATE("PI.",J1313,".",K1313)</f>
        <v>PI.IC.IV.141201.01</v>
      </c>
      <c r="N1313" s="12"/>
      <c r="O1313" s="12" t="str">
        <f t="shared" ref="O1313:O1317" si="133">CONCATENATE("PH.",J1313,".",K1313)</f>
        <v>PH.IC.IV.141201.01</v>
      </c>
      <c r="P1313"/>
      <c r="Q1313" s="12" t="str">
        <f t="shared" ref="Q1313:Q1317" si="134">CONCATENATE("CL.",J1313,".",K1313)</f>
        <v>CL.IC.IV.141201.01</v>
      </c>
      <c r="X1313" s="78" t="s">
        <v>933</v>
      </c>
      <c r="Y1313" s="78">
        <v>1115</v>
      </c>
    </row>
    <row r="1314" spans="1:25" s="78" customFormat="1" ht="15">
      <c r="A1314" s="79" t="s">
        <v>5190</v>
      </c>
      <c r="B1314" s="79" t="s">
        <v>522</v>
      </c>
      <c r="C1314" s="80" t="s">
        <v>1301</v>
      </c>
      <c r="D1314" s="79" t="s">
        <v>5343</v>
      </c>
      <c r="E1314" s="80" t="s">
        <v>604</v>
      </c>
      <c r="F1314" s="79" t="s">
        <v>531</v>
      </c>
      <c r="G1314" s="79" t="s">
        <v>1998</v>
      </c>
      <c r="H1314" s="75" t="s">
        <v>671</v>
      </c>
      <c r="I1314" s="79" t="s">
        <v>5210</v>
      </c>
      <c r="J1314" s="11" t="str">
        <f t="shared" si="130"/>
        <v>IC.IV.141202</v>
      </c>
      <c r="K1314" s="2" t="s">
        <v>11383</v>
      </c>
      <c r="L1314" t="str">
        <f t="shared" si="131"/>
        <v>Transparent</v>
      </c>
      <c r="M1314" s="12" t="str">
        <f t="shared" si="132"/>
        <v>PI.IC.IV.141202.01</v>
      </c>
      <c r="N1314" s="12"/>
      <c r="O1314" s="12" t="str">
        <f t="shared" si="133"/>
        <v>PH.IC.IV.141202.01</v>
      </c>
      <c r="P1314"/>
      <c r="Q1314" s="12" t="str">
        <f t="shared" si="134"/>
        <v>CL.IC.IV.141202.01</v>
      </c>
      <c r="X1314" s="78" t="s">
        <v>933</v>
      </c>
      <c r="Y1314" s="78">
        <v>1115</v>
      </c>
    </row>
    <row r="1315" spans="1:25" s="78" customFormat="1" ht="15">
      <c r="A1315" s="79" t="s">
        <v>5190</v>
      </c>
      <c r="B1315" s="79" t="s">
        <v>522</v>
      </c>
      <c r="C1315" s="80" t="s">
        <v>1301</v>
      </c>
      <c r="D1315" s="79" t="s">
        <v>5343</v>
      </c>
      <c r="E1315" s="80" t="s">
        <v>604</v>
      </c>
      <c r="F1315" s="79" t="s">
        <v>531</v>
      </c>
      <c r="G1315" s="79" t="s">
        <v>1825</v>
      </c>
      <c r="H1315" s="75" t="s">
        <v>672</v>
      </c>
      <c r="I1315" s="79" t="s">
        <v>1825</v>
      </c>
      <c r="J1315" s="11" t="str">
        <f t="shared" si="130"/>
        <v>IC.IV.141203</v>
      </c>
      <c r="K1315" s="2" t="s">
        <v>11383</v>
      </c>
      <c r="L1315" t="str">
        <f t="shared" si="131"/>
        <v>Gauze</v>
      </c>
      <c r="M1315" s="12" t="str">
        <f t="shared" si="132"/>
        <v>PI.IC.IV.141203.01</v>
      </c>
      <c r="N1315" s="12"/>
      <c r="O1315" s="12" t="str">
        <f t="shared" si="133"/>
        <v>PH.IC.IV.141203.01</v>
      </c>
      <c r="P1315"/>
      <c r="Q1315" s="12" t="str">
        <f t="shared" si="134"/>
        <v>CL.IC.IV.141203.01</v>
      </c>
      <c r="X1315" s="78" t="s">
        <v>933</v>
      </c>
      <c r="Y1315" s="78">
        <v>1115</v>
      </c>
    </row>
    <row r="1316" spans="1:25" s="78" customFormat="1" ht="15">
      <c r="A1316" s="79" t="s">
        <v>5190</v>
      </c>
      <c r="B1316" s="79" t="s">
        <v>522</v>
      </c>
      <c r="C1316" s="80" t="s">
        <v>1301</v>
      </c>
      <c r="D1316" s="79" t="s">
        <v>5343</v>
      </c>
      <c r="E1316" s="80" t="s">
        <v>604</v>
      </c>
      <c r="F1316" s="79" t="s">
        <v>531</v>
      </c>
      <c r="G1316" s="79" t="s">
        <v>1827</v>
      </c>
      <c r="H1316" s="75" t="s">
        <v>673</v>
      </c>
      <c r="I1316" s="79" t="s">
        <v>1827</v>
      </c>
      <c r="J1316" s="11" t="str">
        <f t="shared" si="130"/>
        <v>IC.IV.141204</v>
      </c>
      <c r="K1316" s="2" t="s">
        <v>11383</v>
      </c>
      <c r="L1316" t="str">
        <f t="shared" si="131"/>
        <v>Pressure</v>
      </c>
      <c r="M1316" s="12" t="str">
        <f t="shared" si="132"/>
        <v>PI.IC.IV.141204.01</v>
      </c>
      <c r="N1316" s="12"/>
      <c r="O1316" s="12" t="str">
        <f t="shared" si="133"/>
        <v>PH.IC.IV.141204.01</v>
      </c>
      <c r="P1316"/>
      <c r="Q1316" s="12" t="str">
        <f t="shared" si="134"/>
        <v>CL.IC.IV.141204.01</v>
      </c>
      <c r="X1316" s="78" t="s">
        <v>933</v>
      </c>
      <c r="Y1316" s="78">
        <v>1115</v>
      </c>
    </row>
    <row r="1317" spans="1:25" s="78" customFormat="1" ht="15">
      <c r="A1317" s="79" t="s">
        <v>5190</v>
      </c>
      <c r="B1317" s="79" t="s">
        <v>522</v>
      </c>
      <c r="C1317" s="80" t="s">
        <v>1301</v>
      </c>
      <c r="D1317" s="79" t="s">
        <v>5343</v>
      </c>
      <c r="E1317" s="80" t="s">
        <v>604</v>
      </c>
      <c r="F1317" s="79" t="s">
        <v>531</v>
      </c>
      <c r="G1317" s="79" t="s">
        <v>5211</v>
      </c>
      <c r="H1317" s="75" t="s">
        <v>815</v>
      </c>
      <c r="I1317" s="79" t="s">
        <v>930</v>
      </c>
      <c r="J1317" s="11" t="str">
        <f t="shared" si="130"/>
        <v>IC.IV.141205</v>
      </c>
      <c r="K1317" s="2" t="s">
        <v>11383</v>
      </c>
      <c r="L1317" t="str">
        <f t="shared" si="131"/>
        <v>Other; specify</v>
      </c>
      <c r="M1317" s="12" t="str">
        <f t="shared" si="132"/>
        <v>PI.IC.IV.141205.01</v>
      </c>
      <c r="N1317" s="12"/>
      <c r="O1317" s="12" t="str">
        <f t="shared" si="133"/>
        <v>PH.IC.IV.141205.01</v>
      </c>
      <c r="P1317"/>
      <c r="Q1317" s="12" t="str">
        <f t="shared" si="134"/>
        <v>CL.IC.IV.141205.01</v>
      </c>
      <c r="X1317" s="78" t="s">
        <v>933</v>
      </c>
      <c r="Y1317" s="78">
        <v>1115</v>
      </c>
    </row>
    <row r="1318" spans="1:25" ht="15">
      <c r="A1318" t="s">
        <v>5190</v>
      </c>
      <c r="B1318" t="s">
        <v>11541</v>
      </c>
      <c r="C1318" s="2" t="s">
        <v>11385</v>
      </c>
      <c r="D1318" t="s">
        <v>5727</v>
      </c>
      <c r="E1318" s="2" t="s">
        <v>1192</v>
      </c>
      <c r="F1318" t="s">
        <v>11289</v>
      </c>
      <c r="G1318" t="s">
        <v>5833</v>
      </c>
      <c r="H1318" s="22" t="s">
        <v>1396</v>
      </c>
      <c r="I1318" t="s">
        <v>5834</v>
      </c>
      <c r="J1318" s="11" t="str">
        <f t="shared" si="115"/>
        <v>IC.IV.150101</v>
      </c>
      <c r="K1318" s="2" t="s">
        <v>11320</v>
      </c>
      <c r="L1318" t="str">
        <f t="shared" si="116"/>
        <v>Clean, Dry and Intact</v>
      </c>
      <c r="M1318" s="12" t="str">
        <f t="shared" si="117"/>
        <v>PI.IC.IV.150101.02</v>
      </c>
      <c r="N1318" s="12"/>
      <c r="O1318" s="12" t="str">
        <f t="shared" si="118"/>
        <v>PH.IC.IV.150101.02</v>
      </c>
      <c r="Q1318" s="12" t="str">
        <f t="shared" si="119"/>
        <v>CL.IC.IV.150101.02</v>
      </c>
      <c r="V1318" t="s">
        <v>11304</v>
      </c>
      <c r="W1318">
        <v>1094</v>
      </c>
    </row>
    <row r="1319" spans="1:25" ht="15">
      <c r="A1319" t="s">
        <v>5190</v>
      </c>
      <c r="C1319" s="2" t="s">
        <v>11385</v>
      </c>
      <c r="E1319" s="2" t="s">
        <v>1192</v>
      </c>
      <c r="F1319" t="s">
        <v>11289</v>
      </c>
      <c r="G1319" t="s">
        <v>5835</v>
      </c>
      <c r="H1319" s="22" t="s">
        <v>1398</v>
      </c>
      <c r="I1319" t="s">
        <v>5836</v>
      </c>
      <c r="J1319" s="11" t="str">
        <f t="shared" si="115"/>
        <v>IC.IV.150102</v>
      </c>
      <c r="K1319" s="2" t="s">
        <v>11320</v>
      </c>
      <c r="L1319" t="str">
        <f t="shared" si="116"/>
        <v>Large amount drainage</v>
      </c>
      <c r="M1319" s="12" t="str">
        <f t="shared" si="117"/>
        <v>PI.IC.IV.150102.02</v>
      </c>
      <c r="N1319" s="12"/>
      <c r="O1319" s="12" t="str">
        <f t="shared" si="118"/>
        <v>PH.IC.IV.150102.02</v>
      </c>
      <c r="Q1319" s="12" t="str">
        <f t="shared" si="119"/>
        <v>CL.IC.IV.150102.02</v>
      </c>
      <c r="V1319" t="s">
        <v>11304</v>
      </c>
      <c r="W1319">
        <v>1094</v>
      </c>
    </row>
    <row r="1320" spans="1:25" ht="15">
      <c r="A1320" t="s">
        <v>5190</v>
      </c>
      <c r="C1320" s="2" t="s">
        <v>11385</v>
      </c>
      <c r="E1320" s="2" t="s">
        <v>1192</v>
      </c>
      <c r="F1320" t="s">
        <v>11289</v>
      </c>
      <c r="G1320" t="s">
        <v>5837</v>
      </c>
      <c r="H1320" s="22" t="s">
        <v>1400</v>
      </c>
      <c r="I1320" t="s">
        <v>5838</v>
      </c>
      <c r="J1320" s="11" t="str">
        <f t="shared" si="115"/>
        <v>IC.IV.150103</v>
      </c>
      <c r="K1320" s="2" t="s">
        <v>11320</v>
      </c>
      <c r="L1320" t="str">
        <f t="shared" si="116"/>
        <v>Moderate amount drainage</v>
      </c>
      <c r="M1320" s="12" t="str">
        <f t="shared" si="117"/>
        <v>PI.IC.IV.150103.02</v>
      </c>
      <c r="N1320" s="12"/>
      <c r="O1320" s="12" t="str">
        <f t="shared" si="118"/>
        <v>PH.IC.IV.150103.02</v>
      </c>
      <c r="Q1320" s="12" t="str">
        <f t="shared" si="119"/>
        <v>CL.IC.IV.150103.02</v>
      </c>
      <c r="V1320" t="s">
        <v>11304</v>
      </c>
      <c r="W1320">
        <v>1094</v>
      </c>
    </row>
    <row r="1321" spans="1:25" ht="15">
      <c r="A1321" t="s">
        <v>5190</v>
      </c>
      <c r="C1321" s="2" t="s">
        <v>11385</v>
      </c>
      <c r="E1321" s="2" t="s">
        <v>1192</v>
      </c>
      <c r="F1321" t="s">
        <v>11289</v>
      </c>
      <c r="G1321" t="s">
        <v>5839</v>
      </c>
      <c r="H1321" s="22" t="s">
        <v>1402</v>
      </c>
      <c r="I1321" t="s">
        <v>5840</v>
      </c>
      <c r="J1321" s="11" t="str">
        <f t="shared" si="115"/>
        <v>IC.IV.150104</v>
      </c>
      <c r="K1321" s="2" t="s">
        <v>11320</v>
      </c>
      <c r="L1321" t="str">
        <f t="shared" si="116"/>
        <v>Non-Occlusive</v>
      </c>
      <c r="M1321" s="12" t="str">
        <f t="shared" si="117"/>
        <v>PI.IC.IV.150104.02</v>
      </c>
      <c r="N1321" s="12"/>
      <c r="O1321" s="12" t="str">
        <f t="shared" si="118"/>
        <v>PH.IC.IV.150104.02</v>
      </c>
      <c r="Q1321" s="12" t="str">
        <f t="shared" si="119"/>
        <v>CL.IC.IV.150104.02</v>
      </c>
      <c r="V1321" t="s">
        <v>11304</v>
      </c>
      <c r="W1321">
        <v>1094</v>
      </c>
    </row>
    <row r="1322" spans="1:25" ht="15">
      <c r="A1322" t="s">
        <v>5190</v>
      </c>
      <c r="C1322" s="2" t="s">
        <v>11385</v>
      </c>
      <c r="E1322" s="2" t="s">
        <v>1192</v>
      </c>
      <c r="F1322" t="s">
        <v>11289</v>
      </c>
      <c r="G1322" t="s">
        <v>5841</v>
      </c>
      <c r="H1322" s="22" t="s">
        <v>1404</v>
      </c>
      <c r="I1322" t="s">
        <v>5842</v>
      </c>
      <c r="J1322" s="11" t="str">
        <f t="shared" si="115"/>
        <v>IC.IV.150105</v>
      </c>
      <c r="K1322" s="2" t="s">
        <v>11320</v>
      </c>
      <c r="L1322" t="str">
        <f t="shared" si="116"/>
        <v>Occlusive</v>
      </c>
      <c r="M1322" s="12" t="str">
        <f t="shared" si="117"/>
        <v>PI.IC.IV.150105.02</v>
      </c>
      <c r="N1322" s="12"/>
      <c r="O1322" s="12" t="str">
        <f t="shared" si="118"/>
        <v>PH.IC.IV.150105.02</v>
      </c>
      <c r="Q1322" s="12" t="str">
        <f t="shared" si="119"/>
        <v>CL.IC.IV.150105.02</v>
      </c>
      <c r="V1322" t="s">
        <v>11304</v>
      </c>
      <c r="W1322">
        <v>1094</v>
      </c>
    </row>
    <row r="1323" spans="1:25" ht="15">
      <c r="A1323" t="s">
        <v>5190</v>
      </c>
      <c r="C1323" s="2" t="s">
        <v>11385</v>
      </c>
      <c r="E1323" s="2" t="s">
        <v>1192</v>
      </c>
      <c r="F1323" t="s">
        <v>11289</v>
      </c>
      <c r="G1323" t="s">
        <v>5843</v>
      </c>
      <c r="H1323" s="22" t="s">
        <v>1406</v>
      </c>
      <c r="I1323" t="s">
        <v>5673</v>
      </c>
      <c r="J1323" s="11" t="str">
        <f t="shared" si="115"/>
        <v>IC.IV.150106</v>
      </c>
      <c r="K1323" s="2" t="s">
        <v>11320</v>
      </c>
      <c r="L1323" t="str">
        <f t="shared" si="116"/>
        <v>Small amount drainage</v>
      </c>
      <c r="M1323" s="12" t="str">
        <f t="shared" si="117"/>
        <v>PI.IC.IV.150106.02</v>
      </c>
      <c r="N1323" s="12"/>
      <c r="O1323" s="12" t="str">
        <f t="shared" si="118"/>
        <v>PH.IC.IV.150106.02</v>
      </c>
      <c r="Q1323" s="12" t="str">
        <f t="shared" si="119"/>
        <v>CL.IC.IV.150106.02</v>
      </c>
      <c r="V1323" t="s">
        <v>11304</v>
      </c>
      <c r="W1323">
        <v>1094</v>
      </c>
    </row>
    <row r="1324" spans="1:25" ht="15">
      <c r="A1324" t="s">
        <v>5190</v>
      </c>
      <c r="C1324" s="2" t="s">
        <v>11385</v>
      </c>
      <c r="E1324" s="2" t="s">
        <v>1192</v>
      </c>
      <c r="F1324" t="s">
        <v>11289</v>
      </c>
      <c r="G1324" t="s">
        <v>1222</v>
      </c>
      <c r="H1324" s="22" t="s">
        <v>1419</v>
      </c>
      <c r="I1324" t="s">
        <v>1224</v>
      </c>
      <c r="J1324" s="11" t="str">
        <f t="shared" si="115"/>
        <v>IC.IV.150107</v>
      </c>
      <c r="K1324" s="2" t="s">
        <v>11320</v>
      </c>
      <c r="L1324" t="str">
        <f t="shared" si="116"/>
        <v>Unable to Assess</v>
      </c>
      <c r="M1324" s="12" t="str">
        <f t="shared" si="117"/>
        <v>PI.IC.IV.150107.02</v>
      </c>
      <c r="N1324" s="12"/>
      <c r="O1324" s="12" t="str">
        <f t="shared" si="118"/>
        <v>PH.IC.IV.150107.02</v>
      </c>
      <c r="Q1324" s="12" t="str">
        <f t="shared" si="119"/>
        <v>CL.IC.IV.150107.02</v>
      </c>
      <c r="V1324" t="s">
        <v>11304</v>
      </c>
      <c r="W1324">
        <v>1094</v>
      </c>
    </row>
    <row r="1325" spans="1:25" ht="15">
      <c r="A1325" t="s">
        <v>5190</v>
      </c>
      <c r="C1325" s="2" t="s">
        <v>11385</v>
      </c>
      <c r="D1325" t="s">
        <v>5745</v>
      </c>
      <c r="E1325" s="2" t="s">
        <v>923</v>
      </c>
      <c r="F1325" t="s">
        <v>5728</v>
      </c>
      <c r="G1325" t="s">
        <v>5213</v>
      </c>
      <c r="H1325" s="22" t="s">
        <v>1396</v>
      </c>
      <c r="I1325" t="s">
        <v>5675</v>
      </c>
      <c r="J1325" s="11" t="str">
        <f t="shared" si="115"/>
        <v>IC.IV.150201</v>
      </c>
      <c r="K1325" s="2" t="s">
        <v>1192</v>
      </c>
      <c r="L1325" t="str">
        <f t="shared" si="116"/>
        <v>Present on Admission</v>
      </c>
      <c r="M1325" s="12" t="str">
        <f t="shared" si="117"/>
        <v>PI.IC.IV.150201.01</v>
      </c>
      <c r="N1325" s="12"/>
      <c r="O1325" s="12" t="str">
        <f t="shared" si="118"/>
        <v>PH.IC.IV.150201.01</v>
      </c>
      <c r="Q1325" s="12" t="str">
        <f t="shared" si="119"/>
        <v>CL.IC.IV.150201.01</v>
      </c>
      <c r="V1325" t="s">
        <v>11304</v>
      </c>
      <c r="W1325">
        <v>1094</v>
      </c>
    </row>
    <row r="1326" spans="1:25" ht="15">
      <c r="A1326" t="s">
        <v>5190</v>
      </c>
      <c r="C1326" s="2" t="s">
        <v>11385</v>
      </c>
      <c r="E1326" s="2" t="s">
        <v>923</v>
      </c>
      <c r="F1326" t="s">
        <v>5728</v>
      </c>
      <c r="G1326" t="s">
        <v>1580</v>
      </c>
      <c r="H1326" s="22" t="s">
        <v>1398</v>
      </c>
      <c r="I1326" t="s">
        <v>5214</v>
      </c>
      <c r="J1326" s="11" t="str">
        <f t="shared" si="115"/>
        <v>IC.IV.150202</v>
      </c>
      <c r="K1326" s="2" t="s">
        <v>1192</v>
      </c>
      <c r="L1326" t="str">
        <f t="shared" si="116"/>
        <v>Inserted at this date/time</v>
      </c>
      <c r="M1326" s="12" t="str">
        <f t="shared" si="117"/>
        <v>PI.IC.IV.150202.01</v>
      </c>
      <c r="N1326" s="12"/>
      <c r="O1326" s="12" t="str">
        <f t="shared" si="118"/>
        <v>PH.IC.IV.150202.01</v>
      </c>
      <c r="Q1326" s="12" t="str">
        <f t="shared" si="119"/>
        <v>CL.IC.IV.150202.01</v>
      </c>
      <c r="V1326" t="s">
        <v>11304</v>
      </c>
      <c r="W1326">
        <v>1094</v>
      </c>
    </row>
    <row r="1327" spans="1:25" ht="15">
      <c r="A1327" t="s">
        <v>5190</v>
      </c>
      <c r="C1327" s="2" t="s">
        <v>11385</v>
      </c>
      <c r="E1327" s="2" t="s">
        <v>923</v>
      </c>
      <c r="F1327" t="s">
        <v>5728</v>
      </c>
      <c r="G1327" t="s">
        <v>3102</v>
      </c>
      <c r="H1327" s="22" t="s">
        <v>1400</v>
      </c>
      <c r="I1327" t="s">
        <v>5676</v>
      </c>
      <c r="J1327" s="11" t="str">
        <f t="shared" si="115"/>
        <v>IC.IV.150203</v>
      </c>
      <c r="K1327" s="2" t="s">
        <v>1192</v>
      </c>
      <c r="L1327" t="str">
        <f t="shared" si="116"/>
        <v>Discontinued</v>
      </c>
      <c r="M1327" s="12" t="str">
        <f t="shared" si="117"/>
        <v>PI.IC.IV.150203.01</v>
      </c>
      <c r="N1327" s="12"/>
      <c r="O1327" s="12" t="str">
        <f t="shared" si="118"/>
        <v>PH.IC.IV.150203.01</v>
      </c>
      <c r="Q1327" s="12" t="str">
        <f t="shared" si="119"/>
        <v>CL.IC.IV.150203.01</v>
      </c>
      <c r="V1327" t="s">
        <v>11304</v>
      </c>
      <c r="W1327">
        <v>1094</v>
      </c>
    </row>
    <row r="1328" spans="1:25" ht="15">
      <c r="A1328" t="s">
        <v>5190</v>
      </c>
      <c r="C1328" s="2" t="s">
        <v>11385</v>
      </c>
      <c r="D1328" t="s">
        <v>5981</v>
      </c>
      <c r="E1328" s="22" t="s">
        <v>1202</v>
      </c>
      <c r="F1328" t="s">
        <v>11290</v>
      </c>
      <c r="G1328" t="s">
        <v>5554</v>
      </c>
      <c r="H1328" s="22" t="s">
        <v>1396</v>
      </c>
      <c r="I1328" t="s">
        <v>5555</v>
      </c>
      <c r="J1328" s="11" t="str">
        <f t="shared" si="115"/>
        <v>IC.IV.150301</v>
      </c>
      <c r="K1328" s="2" t="s">
        <v>1192</v>
      </c>
      <c r="L1328" t="str">
        <f t="shared" si="116"/>
        <v>Left Antecubital</v>
      </c>
      <c r="M1328" s="12" t="str">
        <f t="shared" si="117"/>
        <v>PI.IC.IV.150301.01</v>
      </c>
      <c r="N1328" s="12"/>
      <c r="O1328" s="12" t="str">
        <f t="shared" si="118"/>
        <v>PH.IC.IV.150301.01</v>
      </c>
      <c r="Q1328" s="12" t="str">
        <f t="shared" si="119"/>
        <v>CL.IC.IV.150301.01</v>
      </c>
      <c r="V1328" t="s">
        <v>11304</v>
      </c>
      <c r="W1328">
        <v>1094</v>
      </c>
    </row>
    <row r="1329" spans="1:23" ht="15">
      <c r="A1329" t="s">
        <v>5190</v>
      </c>
      <c r="C1329" s="2" t="s">
        <v>11385</v>
      </c>
      <c r="E1329" s="22" t="s">
        <v>1202</v>
      </c>
      <c r="F1329" t="s">
        <v>11290</v>
      </c>
      <c r="G1329" t="s">
        <v>5556</v>
      </c>
      <c r="H1329" s="22" t="s">
        <v>1398</v>
      </c>
      <c r="I1329" t="s">
        <v>5557</v>
      </c>
      <c r="J1329" s="11" t="str">
        <f t="shared" si="115"/>
        <v>IC.IV.150302</v>
      </c>
      <c r="K1329" s="2" t="s">
        <v>1192</v>
      </c>
      <c r="L1329" t="str">
        <f t="shared" si="116"/>
        <v>Left Upper Arm</v>
      </c>
      <c r="M1329" s="12" t="str">
        <f t="shared" si="117"/>
        <v>PI.IC.IV.150302.01</v>
      </c>
      <c r="N1329" s="12"/>
      <c r="O1329" s="12" t="str">
        <f t="shared" si="118"/>
        <v>PH.IC.IV.150302.01</v>
      </c>
      <c r="Q1329" s="12" t="str">
        <f t="shared" si="119"/>
        <v>CL.IC.IV.150302.01</v>
      </c>
      <c r="V1329" t="s">
        <v>11304</v>
      </c>
      <c r="W1329">
        <v>1094</v>
      </c>
    </row>
    <row r="1330" spans="1:23" ht="15">
      <c r="A1330" t="s">
        <v>5190</v>
      </c>
      <c r="C1330" s="2" t="s">
        <v>11385</v>
      </c>
      <c r="E1330" s="22" t="s">
        <v>1202</v>
      </c>
      <c r="F1330" t="s">
        <v>11290</v>
      </c>
      <c r="G1330" t="s">
        <v>5558</v>
      </c>
      <c r="H1330" s="22" t="s">
        <v>1400</v>
      </c>
      <c r="I1330" t="s">
        <v>5559</v>
      </c>
      <c r="J1330" s="11" t="str">
        <f t="shared" si="115"/>
        <v>IC.IV.150303</v>
      </c>
      <c r="K1330" s="2" t="s">
        <v>1192</v>
      </c>
      <c r="L1330" t="str">
        <f t="shared" si="116"/>
        <v>Right Antecubital</v>
      </c>
      <c r="M1330" s="12" t="str">
        <f t="shared" si="117"/>
        <v>PI.IC.IV.150303.01</v>
      </c>
      <c r="N1330" s="12"/>
      <c r="O1330" s="12" t="str">
        <f t="shared" si="118"/>
        <v>PH.IC.IV.150303.01</v>
      </c>
      <c r="Q1330" s="12" t="str">
        <f t="shared" si="119"/>
        <v>CL.IC.IV.150303.01</v>
      </c>
      <c r="V1330" t="s">
        <v>11304</v>
      </c>
      <c r="W1330">
        <v>1094</v>
      </c>
    </row>
    <row r="1331" spans="1:23" ht="15">
      <c r="A1331" t="s">
        <v>5190</v>
      </c>
      <c r="C1331" s="2" t="s">
        <v>11385</v>
      </c>
      <c r="E1331" s="22" t="s">
        <v>1202</v>
      </c>
      <c r="F1331" t="s">
        <v>11290</v>
      </c>
      <c r="G1331" t="s">
        <v>5302</v>
      </c>
      <c r="H1331" s="22" t="s">
        <v>1402</v>
      </c>
      <c r="I1331" t="s">
        <v>5303</v>
      </c>
      <c r="J1331" s="11" t="str">
        <f t="shared" si="115"/>
        <v>IC.IV.150304</v>
      </c>
      <c r="K1331" s="2" t="s">
        <v>1192</v>
      </c>
      <c r="L1331" t="str">
        <f t="shared" si="116"/>
        <v>Right Upper Arm</v>
      </c>
      <c r="M1331" s="12" t="str">
        <f t="shared" si="117"/>
        <v>PI.IC.IV.150304.01</v>
      </c>
      <c r="N1331" s="12"/>
      <c r="O1331" s="12" t="str">
        <f t="shared" si="118"/>
        <v>PH.IC.IV.150304.01</v>
      </c>
      <c r="Q1331" s="12" t="str">
        <f t="shared" si="119"/>
        <v>CL.IC.IV.150304.01</v>
      </c>
      <c r="V1331" t="s">
        <v>11304</v>
      </c>
      <c r="W1331">
        <v>1094</v>
      </c>
    </row>
    <row r="1332" spans="1:23" ht="15">
      <c r="A1332" t="s">
        <v>5190</v>
      </c>
      <c r="C1332" s="2" t="s">
        <v>11385</v>
      </c>
      <c r="D1332" t="s">
        <v>5453</v>
      </c>
      <c r="E1332" s="22" t="s">
        <v>7070</v>
      </c>
      <c r="F1332" t="s">
        <v>11291</v>
      </c>
      <c r="G1332" t="s">
        <v>5004</v>
      </c>
      <c r="H1332" s="22" t="s">
        <v>1396</v>
      </c>
      <c r="I1332" t="s">
        <v>5455</v>
      </c>
      <c r="J1332" s="11" t="str">
        <f t="shared" si="115"/>
        <v>IC.IV.150401</v>
      </c>
      <c r="K1332" s="2" t="s">
        <v>1192</v>
      </c>
      <c r="L1332" t="str">
        <f t="shared" si="116"/>
        <v>Double</v>
      </c>
      <c r="M1332" s="12" t="str">
        <f t="shared" si="117"/>
        <v>PI.IC.IV.150401.01</v>
      </c>
      <c r="N1332" s="12"/>
      <c r="O1332" s="12" t="str">
        <f t="shared" si="118"/>
        <v>PH.IC.IV.150401.01</v>
      </c>
      <c r="Q1332" s="12" t="str">
        <f t="shared" si="119"/>
        <v>CL.IC.IV.150401.01</v>
      </c>
      <c r="V1332" t="s">
        <v>11304</v>
      </c>
      <c r="W1332">
        <v>1094</v>
      </c>
    </row>
    <row r="1333" spans="1:23" ht="15">
      <c r="A1333" t="s">
        <v>5190</v>
      </c>
      <c r="C1333" s="2" t="s">
        <v>11385</v>
      </c>
      <c r="E1333" s="22" t="s">
        <v>7070</v>
      </c>
      <c r="F1333" t="s">
        <v>11291</v>
      </c>
      <c r="G1333" t="s">
        <v>5002</v>
      </c>
      <c r="H1333" s="22" t="s">
        <v>1398</v>
      </c>
      <c r="I1333" t="s">
        <v>5456</v>
      </c>
      <c r="J1333" s="11" t="str">
        <f t="shared" si="115"/>
        <v>IC.IV.150402</v>
      </c>
      <c r="K1333" s="2" t="s">
        <v>1192</v>
      </c>
      <c r="L1333" t="str">
        <f t="shared" si="116"/>
        <v>Single</v>
      </c>
      <c r="M1333" s="12" t="str">
        <f t="shared" si="117"/>
        <v>PI.IC.IV.150402.01</v>
      </c>
      <c r="N1333" s="12"/>
      <c r="O1333" s="12" t="str">
        <f t="shared" si="118"/>
        <v>PH.IC.IV.150402.01</v>
      </c>
      <c r="Q1333" s="12" t="str">
        <f t="shared" si="119"/>
        <v>CL.IC.IV.150402.01</v>
      </c>
      <c r="V1333" t="s">
        <v>11304</v>
      </c>
      <c r="W1333">
        <v>1094</v>
      </c>
    </row>
    <row r="1334" spans="1:23" ht="15">
      <c r="A1334" t="s">
        <v>5190</v>
      </c>
      <c r="C1334" s="2" t="s">
        <v>11385</v>
      </c>
      <c r="E1334" s="22" t="s">
        <v>7070</v>
      </c>
      <c r="F1334" t="s">
        <v>11291</v>
      </c>
      <c r="G1334" t="s">
        <v>11387</v>
      </c>
      <c r="H1334" s="22" t="s">
        <v>11539</v>
      </c>
      <c r="I1334" t="s">
        <v>11540</v>
      </c>
      <c r="J1334" s="11" t="str">
        <f t="shared" si="115"/>
        <v>IC.IV.150403</v>
      </c>
      <c r="K1334" s="2" t="s">
        <v>1192</v>
      </c>
      <c r="L1334" t="str">
        <f t="shared" si="116"/>
        <v>Triple</v>
      </c>
      <c r="M1334" s="12" t="str">
        <f t="shared" si="117"/>
        <v>PI.IC.IV.150403.01</v>
      </c>
      <c r="N1334" s="12"/>
      <c r="O1334" s="12" t="str">
        <f t="shared" si="118"/>
        <v>PH.IC.IV.150403.01</v>
      </c>
      <c r="Q1334" s="12" t="str">
        <f t="shared" si="119"/>
        <v>CL.IC.IV.150403.01</v>
      </c>
      <c r="V1334" t="s">
        <v>11304</v>
      </c>
      <c r="W1334">
        <v>1094</v>
      </c>
    </row>
    <row r="1335" spans="1:23" ht="15">
      <c r="A1335" t="s">
        <v>5190</v>
      </c>
      <c r="C1335" s="2" t="s">
        <v>11385</v>
      </c>
      <c r="D1335" t="s">
        <v>5457</v>
      </c>
      <c r="E1335" s="22" t="s">
        <v>7071</v>
      </c>
      <c r="F1335" t="s">
        <v>11292</v>
      </c>
      <c r="G1335" t="s">
        <v>1528</v>
      </c>
      <c r="H1335" s="22" t="s">
        <v>1396</v>
      </c>
      <c r="I1335" t="s">
        <v>5459</v>
      </c>
      <c r="J1335" s="11" t="str">
        <f t="shared" si="115"/>
        <v>IC.IV.150501</v>
      </c>
      <c r="K1335" s="2" t="s">
        <v>1192</v>
      </c>
      <c r="L1335" t="str">
        <f t="shared" si="116"/>
        <v>Bleeding</v>
      </c>
      <c r="M1335" s="12" t="str">
        <f t="shared" si="117"/>
        <v>PI.IC.IV.150501.01</v>
      </c>
      <c r="N1335" s="12"/>
      <c r="O1335" s="12" t="str">
        <f t="shared" si="118"/>
        <v>PH.IC.IV.150501.01</v>
      </c>
      <c r="Q1335" s="12" t="str">
        <f t="shared" si="119"/>
        <v>CL.IC.IV.150501.01</v>
      </c>
      <c r="V1335" t="s">
        <v>11304</v>
      </c>
      <c r="W1335">
        <v>1094</v>
      </c>
    </row>
    <row r="1336" spans="1:23" ht="15">
      <c r="A1336" t="s">
        <v>5190</v>
      </c>
      <c r="C1336" s="2" t="s">
        <v>11385</v>
      </c>
      <c r="E1336" s="22" t="s">
        <v>7071</v>
      </c>
      <c r="F1336" t="s">
        <v>11292</v>
      </c>
      <c r="G1336" t="s">
        <v>5094</v>
      </c>
      <c r="H1336" s="22" t="s">
        <v>1398</v>
      </c>
      <c r="I1336" t="s">
        <v>1562</v>
      </c>
      <c r="J1336" s="11" t="str">
        <f t="shared" si="115"/>
        <v>IC.IV.150502</v>
      </c>
      <c r="K1336" s="2" t="s">
        <v>1192</v>
      </c>
      <c r="L1336" t="str">
        <f t="shared" si="116"/>
        <v>Ecchymosis</v>
      </c>
      <c r="M1336" s="12" t="str">
        <f t="shared" si="117"/>
        <v>PI.IC.IV.150502.01</v>
      </c>
      <c r="N1336" s="12"/>
      <c r="O1336" s="12" t="str">
        <f t="shared" si="118"/>
        <v>PH.IC.IV.150502.01</v>
      </c>
      <c r="Q1336" s="12" t="str">
        <f t="shared" si="119"/>
        <v>CL.IC.IV.150502.01</v>
      </c>
      <c r="V1336" t="s">
        <v>11304</v>
      </c>
      <c r="W1336">
        <v>1094</v>
      </c>
    </row>
    <row r="1337" spans="1:23" ht="15">
      <c r="A1337" t="s">
        <v>5190</v>
      </c>
      <c r="C1337" s="2" t="s">
        <v>11385</v>
      </c>
      <c r="E1337" s="22" t="s">
        <v>7071</v>
      </c>
      <c r="F1337" t="s">
        <v>11292</v>
      </c>
      <c r="G1337" t="s">
        <v>3298</v>
      </c>
      <c r="H1337" s="22" t="s">
        <v>1400</v>
      </c>
      <c r="I1337" t="s">
        <v>3298</v>
      </c>
      <c r="J1337" s="11" t="str">
        <f t="shared" si="115"/>
        <v>IC.IV.150503</v>
      </c>
      <c r="K1337" s="2" t="s">
        <v>1192</v>
      </c>
      <c r="L1337" t="str">
        <f t="shared" si="116"/>
        <v>Edema</v>
      </c>
      <c r="M1337" s="12" t="str">
        <f t="shared" si="117"/>
        <v>PI.IC.IV.150503.01</v>
      </c>
      <c r="N1337" s="12"/>
      <c r="O1337" s="12" t="str">
        <f t="shared" si="118"/>
        <v>PH.IC.IV.150503.01</v>
      </c>
      <c r="Q1337" s="12" t="str">
        <f t="shared" si="119"/>
        <v>CL.IC.IV.150503.01</v>
      </c>
      <c r="V1337" t="s">
        <v>11304</v>
      </c>
      <c r="W1337">
        <v>1094</v>
      </c>
    </row>
    <row r="1338" spans="1:23" ht="15">
      <c r="A1338" t="s">
        <v>5190</v>
      </c>
      <c r="C1338" s="2" t="s">
        <v>11385</v>
      </c>
      <c r="E1338" s="22" t="s">
        <v>7071</v>
      </c>
      <c r="F1338" t="s">
        <v>11292</v>
      </c>
      <c r="G1338" t="s">
        <v>5259</v>
      </c>
      <c r="H1338" s="22" t="s">
        <v>1402</v>
      </c>
      <c r="I1338" t="s">
        <v>5460</v>
      </c>
      <c r="J1338" s="11" t="str">
        <f t="shared" si="115"/>
        <v>IC.IV.150504</v>
      </c>
      <c r="K1338" s="2" t="s">
        <v>1192</v>
      </c>
      <c r="L1338" t="str">
        <f t="shared" si="116"/>
        <v>Extravasation</v>
      </c>
      <c r="M1338" s="12" t="str">
        <f t="shared" si="117"/>
        <v>PI.IC.IV.150504.01</v>
      </c>
      <c r="N1338" s="12"/>
      <c r="O1338" s="12" t="str">
        <f t="shared" si="118"/>
        <v>PH.IC.IV.150504.01</v>
      </c>
      <c r="Q1338" s="12" t="str">
        <f t="shared" si="119"/>
        <v>CL.IC.IV.150504.01</v>
      </c>
      <c r="V1338" t="s">
        <v>11304</v>
      </c>
      <c r="W1338">
        <v>1094</v>
      </c>
    </row>
    <row r="1339" spans="1:23" ht="15">
      <c r="A1339" t="s">
        <v>5190</v>
      </c>
      <c r="C1339" s="2" t="s">
        <v>11385</v>
      </c>
      <c r="E1339" s="22" t="s">
        <v>7071</v>
      </c>
      <c r="F1339" t="s">
        <v>11292</v>
      </c>
      <c r="G1339" t="s">
        <v>1533</v>
      </c>
      <c r="H1339" s="22" t="s">
        <v>1404</v>
      </c>
      <c r="I1339" t="s">
        <v>5174</v>
      </c>
      <c r="J1339" s="11" t="str">
        <f t="shared" si="115"/>
        <v>IC.IV.150505</v>
      </c>
      <c r="K1339" s="2" t="s">
        <v>1192</v>
      </c>
      <c r="L1339" t="str">
        <f t="shared" si="116"/>
        <v>Hematoma</v>
      </c>
      <c r="M1339" s="12" t="str">
        <f t="shared" si="117"/>
        <v>PI.IC.IV.150505.01</v>
      </c>
      <c r="N1339" s="12"/>
      <c r="O1339" s="12" t="str">
        <f t="shared" si="118"/>
        <v>PH.IC.IV.150505.01</v>
      </c>
      <c r="Q1339" s="12" t="str">
        <f t="shared" si="119"/>
        <v>CL.IC.IV.150505.01</v>
      </c>
      <c r="V1339" t="s">
        <v>11304</v>
      </c>
      <c r="W1339">
        <v>1094</v>
      </c>
    </row>
    <row r="1340" spans="1:23" ht="15">
      <c r="A1340" t="s">
        <v>5190</v>
      </c>
      <c r="C1340" s="2" t="s">
        <v>11385</v>
      </c>
      <c r="E1340" s="22" t="s">
        <v>7071</v>
      </c>
      <c r="F1340" t="s">
        <v>11292</v>
      </c>
      <c r="G1340" t="s">
        <v>5461</v>
      </c>
      <c r="H1340" s="22" t="s">
        <v>1406</v>
      </c>
      <c r="I1340" t="s">
        <v>5614</v>
      </c>
      <c r="J1340" s="11" t="str">
        <f t="shared" ref="J1340:J1420" si="135">CONCATENATE("IC.IV.",C1340,E1340,H1340)</f>
        <v>IC.IV.150506</v>
      </c>
      <c r="K1340" s="2" t="s">
        <v>1192</v>
      </c>
      <c r="L1340" t="str">
        <f t="shared" ref="L1340:L1420" si="136">G1340</f>
        <v>Purulent drainage</v>
      </c>
      <c r="M1340" s="12" t="str">
        <f t="shared" ref="M1340:M1420" si="137">CONCATENATE("PI.",J1340,".",K1340)</f>
        <v>PI.IC.IV.150506.01</v>
      </c>
      <c r="N1340" s="12"/>
      <c r="O1340" s="12" t="str">
        <f t="shared" ref="O1340:O1420" si="138">CONCATENATE("PH.",J1340,".",K1340)</f>
        <v>PH.IC.IV.150506.01</v>
      </c>
      <c r="Q1340" s="12" t="str">
        <f t="shared" ref="Q1340:Q1420" si="139">CONCATENATE("CL.",J1340,".",K1340)</f>
        <v>CL.IC.IV.150506.01</v>
      </c>
      <c r="V1340" t="s">
        <v>11304</v>
      </c>
      <c r="W1340">
        <v>1094</v>
      </c>
    </row>
    <row r="1341" spans="1:23" ht="15">
      <c r="A1341" t="s">
        <v>5190</v>
      </c>
      <c r="C1341" s="2" t="s">
        <v>11385</v>
      </c>
      <c r="E1341" s="22" t="s">
        <v>7071</v>
      </c>
      <c r="F1341" t="s">
        <v>11292</v>
      </c>
      <c r="G1341" t="s">
        <v>4079</v>
      </c>
      <c r="H1341" s="22" t="s">
        <v>1419</v>
      </c>
      <c r="I1341" t="s">
        <v>3928</v>
      </c>
      <c r="J1341" s="11" t="str">
        <f t="shared" si="135"/>
        <v>IC.IV.150507</v>
      </c>
      <c r="K1341" s="2" t="s">
        <v>1192</v>
      </c>
      <c r="L1341" t="str">
        <f t="shared" si="136"/>
        <v>Redness</v>
      </c>
      <c r="M1341" s="12" t="str">
        <f t="shared" si="137"/>
        <v>PI.IC.IV.150507.01</v>
      </c>
      <c r="N1341" s="12"/>
      <c r="O1341" s="12" t="str">
        <f t="shared" si="138"/>
        <v>PH.IC.IV.150507.01</v>
      </c>
      <c r="Q1341" s="12" t="str">
        <f t="shared" si="139"/>
        <v>CL.IC.IV.150507.01</v>
      </c>
      <c r="V1341" t="s">
        <v>11304</v>
      </c>
      <c r="W1341">
        <v>1094</v>
      </c>
    </row>
    <row r="1342" spans="1:23" ht="15">
      <c r="A1342" t="s">
        <v>5190</v>
      </c>
      <c r="C1342" s="2" t="s">
        <v>11385</v>
      </c>
      <c r="E1342" s="22" t="s">
        <v>7071</v>
      </c>
      <c r="F1342" t="s">
        <v>11292</v>
      </c>
      <c r="G1342" t="s">
        <v>5615</v>
      </c>
      <c r="H1342" s="22" t="s">
        <v>1550</v>
      </c>
      <c r="I1342" t="s">
        <v>5616</v>
      </c>
      <c r="J1342" s="11" t="str">
        <f t="shared" si="135"/>
        <v>IC.IV.150508</v>
      </c>
      <c r="K1342" s="2" t="s">
        <v>1192</v>
      </c>
      <c r="L1342" t="str">
        <f t="shared" si="136"/>
        <v>Serosanguineous Drainage</v>
      </c>
      <c r="M1342" s="12" t="str">
        <f t="shared" si="137"/>
        <v>PI.IC.IV.150508.01</v>
      </c>
      <c r="N1342" s="12"/>
      <c r="O1342" s="12" t="str">
        <f t="shared" si="138"/>
        <v>PH.IC.IV.150508.01</v>
      </c>
      <c r="Q1342" s="12" t="str">
        <f t="shared" si="139"/>
        <v>CL.IC.IV.150508.01</v>
      </c>
      <c r="V1342" t="s">
        <v>11304</v>
      </c>
      <c r="W1342">
        <v>1094</v>
      </c>
    </row>
    <row r="1343" spans="1:23" ht="15">
      <c r="A1343" t="s">
        <v>5190</v>
      </c>
      <c r="C1343" s="2" t="s">
        <v>11385</v>
      </c>
      <c r="E1343" s="22" t="s">
        <v>7071</v>
      </c>
      <c r="F1343" t="s">
        <v>11292</v>
      </c>
      <c r="G1343" t="s">
        <v>5617</v>
      </c>
      <c r="H1343" s="22" t="s">
        <v>1551</v>
      </c>
      <c r="I1343" t="s">
        <v>1637</v>
      </c>
      <c r="J1343" s="11" t="str">
        <f t="shared" si="135"/>
        <v>IC.IV.150509</v>
      </c>
      <c r="K1343" s="2" t="s">
        <v>1192</v>
      </c>
      <c r="L1343" t="str">
        <f t="shared" si="136"/>
        <v>Serous Drainage</v>
      </c>
      <c r="M1343" s="12" t="str">
        <f t="shared" si="137"/>
        <v>PI.IC.IV.150509.01</v>
      </c>
      <c r="N1343" s="12"/>
      <c r="O1343" s="12" t="str">
        <f t="shared" si="138"/>
        <v>PH.IC.IV.150509.01</v>
      </c>
      <c r="Q1343" s="12" t="str">
        <f t="shared" si="139"/>
        <v>CL.IC.IV.150509.01</v>
      </c>
      <c r="V1343" t="s">
        <v>11304</v>
      </c>
      <c r="W1343">
        <v>1094</v>
      </c>
    </row>
    <row r="1344" spans="1:23" ht="15">
      <c r="A1344" t="s">
        <v>5190</v>
      </c>
      <c r="C1344" s="2" t="s">
        <v>11385</v>
      </c>
      <c r="E1344" s="22" t="s">
        <v>7071</v>
      </c>
      <c r="F1344" t="s">
        <v>11292</v>
      </c>
      <c r="G1344" t="s">
        <v>5618</v>
      </c>
      <c r="H1344" s="22" t="s">
        <v>1571</v>
      </c>
      <c r="I1344" t="s">
        <v>1224</v>
      </c>
      <c r="J1344" s="11" t="str">
        <f t="shared" si="135"/>
        <v>IC.IV.150510</v>
      </c>
      <c r="K1344" s="2" t="s">
        <v>1192</v>
      </c>
      <c r="L1344" t="str">
        <f t="shared" si="136"/>
        <v>Unable to Assess due to drsg</v>
      </c>
      <c r="M1344" s="12" t="str">
        <f t="shared" si="137"/>
        <v>PI.IC.IV.150510.01</v>
      </c>
      <c r="N1344" s="12"/>
      <c r="O1344" s="12" t="str">
        <f t="shared" si="138"/>
        <v>PH.IC.IV.150510.01</v>
      </c>
      <c r="Q1344" s="12" t="str">
        <f t="shared" si="139"/>
        <v>CL.IC.IV.150510.01</v>
      </c>
      <c r="V1344" t="s">
        <v>11304</v>
      </c>
      <c r="W1344">
        <v>1094</v>
      </c>
    </row>
    <row r="1345" spans="1:25" ht="15">
      <c r="A1345" t="s">
        <v>5190</v>
      </c>
      <c r="C1345" s="2" t="s">
        <v>11385</v>
      </c>
      <c r="E1345" s="22" t="s">
        <v>7071</v>
      </c>
      <c r="F1345" t="s">
        <v>11292</v>
      </c>
      <c r="G1345" t="s">
        <v>2687</v>
      </c>
      <c r="H1345" s="22" t="s">
        <v>1298</v>
      </c>
      <c r="I1345" t="s">
        <v>2687</v>
      </c>
      <c r="J1345" s="11" t="str">
        <f t="shared" si="135"/>
        <v>IC.IV.150511</v>
      </c>
      <c r="K1345" s="2" t="s">
        <v>1192</v>
      </c>
      <c r="L1345" t="str">
        <f t="shared" si="136"/>
        <v>WNL</v>
      </c>
      <c r="M1345" s="12" t="str">
        <f t="shared" si="137"/>
        <v>PI.IC.IV.150511.01</v>
      </c>
      <c r="N1345" s="12"/>
      <c r="O1345" s="12" t="str">
        <f t="shared" si="138"/>
        <v>PH.IC.IV.150511.01</v>
      </c>
      <c r="Q1345" s="12" t="str">
        <f t="shared" si="139"/>
        <v>CL.IC.IV.150511.01</v>
      </c>
      <c r="V1345" t="s">
        <v>11304</v>
      </c>
      <c r="W1345">
        <v>1094</v>
      </c>
    </row>
    <row r="1346" spans="1:25" ht="15">
      <c r="A1346" t="s">
        <v>5190</v>
      </c>
      <c r="C1346" s="2" t="s">
        <v>11385</v>
      </c>
      <c r="D1346" t="s">
        <v>5358</v>
      </c>
      <c r="E1346" s="22" t="s">
        <v>6888</v>
      </c>
      <c r="F1346" t="s">
        <v>11293</v>
      </c>
      <c r="G1346" t="s">
        <v>2228</v>
      </c>
      <c r="H1346" s="22" t="s">
        <v>1396</v>
      </c>
      <c r="I1346" t="s">
        <v>3634</v>
      </c>
      <c r="J1346" s="11" t="str">
        <f t="shared" si="135"/>
        <v>IC.IV.150601</v>
      </c>
      <c r="K1346" s="2" t="s">
        <v>1192</v>
      </c>
      <c r="L1346" t="str">
        <f t="shared" si="136"/>
        <v>Capped</v>
      </c>
      <c r="M1346" s="12" t="str">
        <f t="shared" si="137"/>
        <v>PI.IC.IV.150601.01</v>
      </c>
      <c r="N1346" s="12"/>
      <c r="O1346" s="12" t="str">
        <f t="shared" si="138"/>
        <v>PH.IC.IV.150601.01</v>
      </c>
      <c r="Q1346" s="12" t="str">
        <f t="shared" si="139"/>
        <v>CL.IC.IV.150601.01</v>
      </c>
      <c r="V1346" t="s">
        <v>11304</v>
      </c>
      <c r="W1346">
        <v>1094</v>
      </c>
    </row>
    <row r="1347" spans="1:25" ht="15">
      <c r="A1347" t="s">
        <v>5190</v>
      </c>
      <c r="C1347" s="2" t="s">
        <v>11385</v>
      </c>
      <c r="E1347" s="22" t="s">
        <v>6888</v>
      </c>
      <c r="F1347" t="s">
        <v>11293</v>
      </c>
      <c r="G1347" t="s">
        <v>5620</v>
      </c>
      <c r="H1347" s="22" t="s">
        <v>1398</v>
      </c>
      <c r="I1347" t="s">
        <v>5621</v>
      </c>
      <c r="J1347" s="11" t="str">
        <f t="shared" si="135"/>
        <v>IC.IV.150602</v>
      </c>
      <c r="K1347" s="2" t="s">
        <v>1192</v>
      </c>
      <c r="L1347" t="str">
        <f t="shared" si="136"/>
        <v>DC per physician order</v>
      </c>
      <c r="M1347" s="12" t="str">
        <f t="shared" si="137"/>
        <v>PI.IC.IV.150602.01</v>
      </c>
      <c r="N1347" s="12"/>
      <c r="O1347" s="12" t="str">
        <f t="shared" si="138"/>
        <v>PH.IC.IV.150602.01</v>
      </c>
      <c r="Q1347" s="12" t="str">
        <f t="shared" si="139"/>
        <v>CL.IC.IV.150602.01</v>
      </c>
      <c r="V1347" t="s">
        <v>11304</v>
      </c>
      <c r="W1347">
        <v>1094</v>
      </c>
    </row>
    <row r="1348" spans="1:25" ht="15">
      <c r="A1348" t="s">
        <v>5190</v>
      </c>
      <c r="C1348" s="2" t="s">
        <v>11385</v>
      </c>
      <c r="E1348" s="22" t="s">
        <v>6888</v>
      </c>
      <c r="F1348" t="s">
        <v>11293</v>
      </c>
      <c r="G1348" t="s">
        <v>5622</v>
      </c>
      <c r="H1348" s="22" t="s">
        <v>1400</v>
      </c>
      <c r="I1348" t="s">
        <v>1780</v>
      </c>
      <c r="J1348" s="11" t="str">
        <f t="shared" si="135"/>
        <v>IC.IV.150603</v>
      </c>
      <c r="K1348" s="2" t="s">
        <v>1192</v>
      </c>
      <c r="L1348" t="str">
        <f t="shared" si="136"/>
        <v>Length of Cath-cm (Free Text)</v>
      </c>
      <c r="M1348" s="12" t="str">
        <f t="shared" si="137"/>
        <v>PI.IC.IV.150603.01</v>
      </c>
      <c r="N1348" s="12"/>
      <c r="O1348" s="12" t="str">
        <f t="shared" si="138"/>
        <v>PH.IC.IV.150603.01</v>
      </c>
      <c r="Q1348" s="12" t="str">
        <f t="shared" si="139"/>
        <v>CL.IC.IV.150603.01</v>
      </c>
      <c r="V1348" t="s">
        <v>11304</v>
      </c>
      <c r="W1348">
        <v>1094</v>
      </c>
    </row>
    <row r="1349" spans="1:25" ht="15">
      <c r="A1349" t="s">
        <v>5190</v>
      </c>
      <c r="C1349" s="2" t="s">
        <v>11385</v>
      </c>
      <c r="E1349" s="22" t="s">
        <v>6888</v>
      </c>
      <c r="F1349" t="s">
        <v>11293</v>
      </c>
      <c r="G1349" t="s">
        <v>5623</v>
      </c>
      <c r="H1349" s="22" t="s">
        <v>1402</v>
      </c>
      <c r="I1349" t="s">
        <v>5624</v>
      </c>
      <c r="J1349" s="11" t="str">
        <f t="shared" si="135"/>
        <v>IC.IV.150604</v>
      </c>
      <c r="K1349" s="2" t="s">
        <v>1192</v>
      </c>
      <c r="L1349" t="str">
        <f t="shared" si="136"/>
        <v>No Blood Return</v>
      </c>
      <c r="M1349" s="12" t="str">
        <f t="shared" si="137"/>
        <v>PI.IC.IV.150604.01</v>
      </c>
      <c r="N1349" s="12"/>
      <c r="O1349" s="12" t="str">
        <f t="shared" si="138"/>
        <v>PH.IC.IV.150604.01</v>
      </c>
      <c r="Q1349" s="12" t="str">
        <f t="shared" si="139"/>
        <v>CL.IC.IV.150604.01</v>
      </c>
      <c r="V1349" t="s">
        <v>11304</v>
      </c>
      <c r="W1349">
        <v>1094</v>
      </c>
    </row>
    <row r="1350" spans="1:25" ht="15">
      <c r="A1350" t="s">
        <v>5190</v>
      </c>
      <c r="C1350" s="2" t="s">
        <v>11385</v>
      </c>
      <c r="E1350" s="22" t="s">
        <v>6888</v>
      </c>
      <c r="F1350" t="s">
        <v>11293</v>
      </c>
      <c r="G1350" t="s">
        <v>3795</v>
      </c>
      <c r="H1350" s="22" t="s">
        <v>1404</v>
      </c>
      <c r="I1350" t="s">
        <v>5625</v>
      </c>
      <c r="J1350" s="11" t="str">
        <f t="shared" si="135"/>
        <v>IC.IV.150605</v>
      </c>
      <c r="K1350" s="2" t="s">
        <v>1192</v>
      </c>
      <c r="L1350" t="str">
        <f t="shared" si="136"/>
        <v>Occluded</v>
      </c>
      <c r="M1350" s="12" t="str">
        <f t="shared" si="137"/>
        <v>PI.IC.IV.150605.01</v>
      </c>
      <c r="N1350" s="12"/>
      <c r="O1350" s="12" t="str">
        <f t="shared" si="138"/>
        <v>PH.IC.IV.150605.01</v>
      </c>
      <c r="Q1350" s="12" t="str">
        <f t="shared" si="139"/>
        <v>CL.IC.IV.150605.01</v>
      </c>
      <c r="V1350" t="s">
        <v>11304</v>
      </c>
      <c r="W1350">
        <v>1094</v>
      </c>
    </row>
    <row r="1351" spans="1:25" ht="15">
      <c r="A1351" t="s">
        <v>5190</v>
      </c>
      <c r="C1351" s="2" t="s">
        <v>11385</v>
      </c>
      <c r="E1351" s="22" t="s">
        <v>6888</v>
      </c>
      <c r="F1351" t="s">
        <v>11293</v>
      </c>
      <c r="G1351" t="s">
        <v>2772</v>
      </c>
      <c r="H1351" s="22" t="s">
        <v>1406</v>
      </c>
      <c r="I1351" t="s">
        <v>2772</v>
      </c>
      <c r="J1351" s="11" t="str">
        <f t="shared" si="135"/>
        <v>IC.IV.150606</v>
      </c>
      <c r="K1351" s="2" t="s">
        <v>1192</v>
      </c>
      <c r="L1351" t="str">
        <f t="shared" si="136"/>
        <v>Patent</v>
      </c>
      <c r="M1351" s="12" t="str">
        <f t="shared" si="137"/>
        <v>PI.IC.IV.150606.01</v>
      </c>
      <c r="N1351" s="12"/>
      <c r="O1351" s="12" t="str">
        <f t="shared" si="138"/>
        <v>PH.IC.IV.150606.01</v>
      </c>
      <c r="Q1351" s="12" t="str">
        <f t="shared" si="139"/>
        <v>CL.IC.IV.150606.01</v>
      </c>
      <c r="V1351" t="s">
        <v>11304</v>
      </c>
      <c r="W1351">
        <v>1094</v>
      </c>
    </row>
    <row r="1352" spans="1:25" ht="15">
      <c r="A1352" t="s">
        <v>5190</v>
      </c>
      <c r="C1352" s="2" t="s">
        <v>11385</v>
      </c>
      <c r="E1352" s="22" t="s">
        <v>6888</v>
      </c>
      <c r="F1352" t="s">
        <v>11293</v>
      </c>
      <c r="G1352" t="s">
        <v>5252</v>
      </c>
      <c r="H1352" s="22" t="s">
        <v>1419</v>
      </c>
      <c r="I1352" t="s">
        <v>5626</v>
      </c>
      <c r="J1352" s="11" t="str">
        <f t="shared" si="135"/>
        <v>IC.IV.150607</v>
      </c>
      <c r="K1352" s="2" t="s">
        <v>1192</v>
      </c>
      <c r="L1352" t="str">
        <f t="shared" si="136"/>
        <v>Positional</v>
      </c>
      <c r="M1352" s="12" t="str">
        <f t="shared" si="137"/>
        <v>PI.IC.IV.150607.01</v>
      </c>
      <c r="N1352" s="12"/>
      <c r="O1352" s="12" t="str">
        <f t="shared" si="138"/>
        <v>PH.IC.IV.150607.01</v>
      </c>
      <c r="Q1352" s="12" t="str">
        <f t="shared" si="139"/>
        <v>CL.IC.IV.150607.01</v>
      </c>
      <c r="V1352" t="s">
        <v>11304</v>
      </c>
      <c r="W1352">
        <v>1094</v>
      </c>
    </row>
    <row r="1353" spans="1:25" ht="15">
      <c r="A1353" t="s">
        <v>5190</v>
      </c>
      <c r="C1353" s="2" t="s">
        <v>11385</v>
      </c>
      <c r="E1353" s="22" t="s">
        <v>6888</v>
      </c>
      <c r="F1353" t="s">
        <v>11293</v>
      </c>
      <c r="G1353" t="s">
        <v>5627</v>
      </c>
      <c r="H1353" s="22" t="s">
        <v>1550</v>
      </c>
      <c r="I1353" t="s">
        <v>5339</v>
      </c>
      <c r="J1353" s="11" t="str">
        <f t="shared" si="135"/>
        <v>IC.IV.150608</v>
      </c>
      <c r="K1353" s="2" t="s">
        <v>1192</v>
      </c>
      <c r="L1353" t="str">
        <f t="shared" si="136"/>
        <v>Sluggish</v>
      </c>
      <c r="M1353" s="12" t="str">
        <f t="shared" si="137"/>
        <v>PI.IC.IV.150608.01</v>
      </c>
      <c r="N1353" s="12"/>
      <c r="O1353" s="12" t="str">
        <f t="shared" si="138"/>
        <v>PH.IC.IV.150608.01</v>
      </c>
      <c r="Q1353" s="12" t="str">
        <f t="shared" si="139"/>
        <v>CL.IC.IV.150608.01</v>
      </c>
      <c r="V1353" t="s">
        <v>11304</v>
      </c>
      <c r="W1353">
        <v>1094</v>
      </c>
    </row>
    <row r="1354" spans="1:25" ht="15">
      <c r="A1354" t="s">
        <v>5190</v>
      </c>
      <c r="C1354" s="2" t="s">
        <v>11385</v>
      </c>
      <c r="E1354" s="22" t="s">
        <v>6888</v>
      </c>
      <c r="F1354" t="s">
        <v>11293</v>
      </c>
      <c r="G1354" t="s">
        <v>5473</v>
      </c>
      <c r="H1354" s="22" t="s">
        <v>1551</v>
      </c>
      <c r="I1354" t="s">
        <v>5474</v>
      </c>
      <c r="J1354" s="11" t="str">
        <f t="shared" si="135"/>
        <v>IC.IV.150609</v>
      </c>
      <c r="K1354" s="2" t="s">
        <v>1192</v>
      </c>
      <c r="L1354" t="str">
        <f t="shared" si="136"/>
        <v>Discontinued due to Blood Stream Infection</v>
      </c>
      <c r="M1354" s="12" t="str">
        <f t="shared" si="137"/>
        <v>PI.IC.IV.150609.01</v>
      </c>
      <c r="N1354" s="12"/>
      <c r="O1354" s="12" t="str">
        <f t="shared" si="138"/>
        <v>PH.IC.IV.150609.01</v>
      </c>
      <c r="Q1354" s="12" t="str">
        <f t="shared" si="139"/>
        <v>CL.IC.IV.150609.01</v>
      </c>
      <c r="V1354" t="s">
        <v>11304</v>
      </c>
      <c r="W1354">
        <v>1094</v>
      </c>
    </row>
    <row r="1355" spans="1:25" ht="15">
      <c r="A1355" t="s">
        <v>5190</v>
      </c>
      <c r="C1355" s="2" t="s">
        <v>11385</v>
      </c>
      <c r="E1355" s="22" t="s">
        <v>6888</v>
      </c>
      <c r="F1355" t="s">
        <v>11444</v>
      </c>
      <c r="G1355" t="s">
        <v>11305</v>
      </c>
      <c r="H1355" s="22" t="s">
        <v>11306</v>
      </c>
      <c r="I1355" t="s">
        <v>11443</v>
      </c>
      <c r="J1355" s="11" t="str">
        <f t="shared" si="135"/>
        <v>IC.IV.150610</v>
      </c>
      <c r="K1355" s="2" t="s">
        <v>1192</v>
      </c>
      <c r="L1355" t="str">
        <f t="shared" si="136"/>
        <v>Discontinue</v>
      </c>
      <c r="M1355" s="12" t="str">
        <f t="shared" si="137"/>
        <v>PI.IC.IV.150610.01</v>
      </c>
      <c r="N1355" s="12"/>
      <c r="O1355" s="12" t="str">
        <f t="shared" si="138"/>
        <v>PH.IC.IV.150610.01</v>
      </c>
      <c r="Q1355" s="12" t="str">
        <f t="shared" si="139"/>
        <v>CL.IC.IV.150610.01</v>
      </c>
      <c r="V1355" t="s">
        <v>11097</v>
      </c>
      <c r="W1355">
        <v>1002</v>
      </c>
    </row>
    <row r="1356" spans="1:25" ht="15">
      <c r="A1356" t="s">
        <v>5190</v>
      </c>
      <c r="C1356" s="22" t="s">
        <v>507</v>
      </c>
      <c r="E1356" s="22" t="s">
        <v>654</v>
      </c>
      <c r="F1356" t="s">
        <v>508</v>
      </c>
      <c r="G1356" t="s">
        <v>371</v>
      </c>
      <c r="H1356" s="22" t="s">
        <v>498</v>
      </c>
      <c r="J1356" s="11" t="str">
        <f t="shared" si="135"/>
        <v>IC.IV.150611</v>
      </c>
      <c r="K1356" s="2" t="s">
        <v>11383</v>
      </c>
      <c r="L1356" t="str">
        <f t="shared" si="136"/>
        <v>Self Discontinued</v>
      </c>
      <c r="M1356" s="12" t="str">
        <f t="shared" si="137"/>
        <v>PI.IC.IV.150611.01</v>
      </c>
      <c r="N1356" s="12"/>
      <c r="O1356" s="12" t="str">
        <f t="shared" si="138"/>
        <v>PH.IC.IV.150611.01</v>
      </c>
      <c r="Q1356" s="12" t="str">
        <f t="shared" si="139"/>
        <v>CL.IC.IV.150611.01</v>
      </c>
      <c r="R1356" t="s">
        <v>11454</v>
      </c>
      <c r="X1356" t="s">
        <v>933</v>
      </c>
      <c r="Y1356">
        <v>1124</v>
      </c>
    </row>
    <row r="1357" spans="1:25" ht="15">
      <c r="A1357" t="s">
        <v>5190</v>
      </c>
      <c r="C1357" s="2" t="s">
        <v>11385</v>
      </c>
      <c r="D1357" t="s">
        <v>5475</v>
      </c>
      <c r="E1357" s="22" t="s">
        <v>7284</v>
      </c>
      <c r="F1357" t="s">
        <v>5729</v>
      </c>
      <c r="G1357" t="s">
        <v>5213</v>
      </c>
      <c r="H1357" s="22" t="s">
        <v>1396</v>
      </c>
      <c r="I1357" t="s">
        <v>5675</v>
      </c>
      <c r="J1357" s="11" t="str">
        <f t="shared" si="135"/>
        <v>IC.IV.150701</v>
      </c>
      <c r="K1357" s="2" t="s">
        <v>1192</v>
      </c>
      <c r="L1357" t="str">
        <f t="shared" si="136"/>
        <v>Present on Admission</v>
      </c>
      <c r="M1357" s="12" t="str">
        <f t="shared" si="137"/>
        <v>PI.IC.IV.150701.01</v>
      </c>
      <c r="N1357" s="12"/>
      <c r="O1357" s="12" t="str">
        <f t="shared" si="138"/>
        <v>PH.IC.IV.150701.01</v>
      </c>
      <c r="Q1357" s="12" t="str">
        <f t="shared" si="139"/>
        <v>CL.IC.IV.150701.01</v>
      </c>
      <c r="V1357" t="s">
        <v>11304</v>
      </c>
      <c r="W1357">
        <v>1094</v>
      </c>
    </row>
    <row r="1358" spans="1:25" ht="15">
      <c r="A1358" t="s">
        <v>5190</v>
      </c>
      <c r="C1358" s="2" t="s">
        <v>11385</v>
      </c>
      <c r="E1358" s="22" t="s">
        <v>7284</v>
      </c>
      <c r="F1358" t="s">
        <v>5729</v>
      </c>
      <c r="G1358" t="s">
        <v>5382</v>
      </c>
      <c r="H1358" s="22" t="s">
        <v>1398</v>
      </c>
      <c r="I1358" t="s">
        <v>5584</v>
      </c>
      <c r="J1358" s="11" t="str">
        <f t="shared" si="135"/>
        <v>IC.IV.150702</v>
      </c>
      <c r="K1358" s="2" t="s">
        <v>1192</v>
      </c>
      <c r="L1358" t="str">
        <f t="shared" si="136"/>
        <v>Tubing New/Changed</v>
      </c>
      <c r="M1358" s="12" t="str">
        <f t="shared" si="137"/>
        <v>PI.IC.IV.150702.01</v>
      </c>
      <c r="N1358" s="12"/>
      <c r="O1358" s="12" t="str">
        <f t="shared" si="138"/>
        <v>PH.IC.IV.150702.01</v>
      </c>
      <c r="Q1358" s="12" t="str">
        <f t="shared" si="139"/>
        <v>CL.IC.IV.150702.01</v>
      </c>
      <c r="V1358" t="s">
        <v>11304</v>
      </c>
      <c r="W1358">
        <v>1094</v>
      </c>
    </row>
    <row r="1359" spans="1:25" ht="15">
      <c r="A1359" t="s">
        <v>5190</v>
      </c>
      <c r="C1359" s="2" t="s">
        <v>11385</v>
      </c>
      <c r="E1359" s="22" t="s">
        <v>7284</v>
      </c>
      <c r="F1359" t="s">
        <v>5729</v>
      </c>
      <c r="G1359" t="s">
        <v>5724</v>
      </c>
      <c r="H1359" s="22" t="s">
        <v>1400</v>
      </c>
      <c r="I1359" t="s">
        <v>5676</v>
      </c>
      <c r="J1359" s="11" t="str">
        <f t="shared" si="135"/>
        <v>IC.IV.150703</v>
      </c>
      <c r="K1359" s="2" t="s">
        <v>1192</v>
      </c>
      <c r="L1359" t="str">
        <f t="shared" si="136"/>
        <v>Tubing DC when PICC DC'd</v>
      </c>
      <c r="M1359" s="12" t="str">
        <f t="shared" si="137"/>
        <v>PI.IC.IV.150703.01</v>
      </c>
      <c r="N1359" s="12"/>
      <c r="O1359" s="12" t="str">
        <f t="shared" si="138"/>
        <v>PH.IC.IV.150703.01</v>
      </c>
      <c r="Q1359" s="12" t="str">
        <f t="shared" si="139"/>
        <v>CL.IC.IV.150703.01</v>
      </c>
      <c r="V1359" t="s">
        <v>11304</v>
      </c>
      <c r="W1359">
        <v>1094</v>
      </c>
    </row>
    <row r="1360" spans="1:25" ht="15">
      <c r="A1360" t="s">
        <v>5190</v>
      </c>
      <c r="C1360" s="2" t="s">
        <v>11385</v>
      </c>
      <c r="E1360" s="22" t="s">
        <v>7284</v>
      </c>
      <c r="F1360" t="s">
        <v>5729</v>
      </c>
      <c r="G1360" t="s">
        <v>5725</v>
      </c>
      <c r="H1360" s="22" t="s">
        <v>1402</v>
      </c>
      <c r="I1360" t="s">
        <v>5726</v>
      </c>
      <c r="J1360" s="11" t="str">
        <f t="shared" si="135"/>
        <v>IC.IV.150704</v>
      </c>
      <c r="K1360" s="2" t="s">
        <v>1192</v>
      </c>
      <c r="L1360" t="str">
        <f t="shared" si="136"/>
        <v>Tubing DC/PICC Capped</v>
      </c>
      <c r="M1360" s="12" t="str">
        <f t="shared" si="137"/>
        <v>PI.IC.IV.150704.01</v>
      </c>
      <c r="N1360" s="12"/>
      <c r="O1360" s="12" t="str">
        <f t="shared" si="138"/>
        <v>PH.IC.IV.150704.01</v>
      </c>
      <c r="Q1360" s="12" t="str">
        <f t="shared" si="139"/>
        <v>CL.IC.IV.150704.01</v>
      </c>
      <c r="V1360" t="s">
        <v>11304</v>
      </c>
      <c r="W1360">
        <v>1094</v>
      </c>
    </row>
    <row r="1361" spans="1:25" ht="15">
      <c r="A1361" t="s">
        <v>5190</v>
      </c>
      <c r="C1361" s="2" t="s">
        <v>647</v>
      </c>
      <c r="E1361" s="22" t="s">
        <v>11367</v>
      </c>
      <c r="F1361" t="s">
        <v>816</v>
      </c>
      <c r="G1361" t="s">
        <v>659</v>
      </c>
      <c r="H1361" s="22" t="s">
        <v>815</v>
      </c>
      <c r="J1361" s="11" t="str">
        <f t="shared" si="135"/>
        <v>IC.IV.150705</v>
      </c>
      <c r="K1361" s="2" t="s">
        <v>11683</v>
      </c>
      <c r="L1361" t="str">
        <f t="shared" si="136"/>
        <v>Change not due</v>
      </c>
      <c r="M1361" s="12" t="str">
        <f t="shared" si="137"/>
        <v>PI.IC.IV.150705.01</v>
      </c>
      <c r="N1361" s="12"/>
      <c r="O1361" s="12" t="str">
        <f t="shared" si="138"/>
        <v>PH.IC.IV.150705.01</v>
      </c>
      <c r="Q1361" s="12" t="str">
        <f t="shared" si="139"/>
        <v>CL.IC.IV.150705.01</v>
      </c>
      <c r="X1361" t="s">
        <v>660</v>
      </c>
      <c r="Y1361">
        <v>1113</v>
      </c>
    </row>
    <row r="1362" spans="1:25" ht="15">
      <c r="A1362" t="s">
        <v>5190</v>
      </c>
      <c r="C1362" s="2" t="s">
        <v>11385</v>
      </c>
      <c r="D1362" t="s">
        <v>11381</v>
      </c>
      <c r="E1362" s="22" t="s">
        <v>11369</v>
      </c>
      <c r="F1362" t="s">
        <v>11386</v>
      </c>
      <c r="G1362" t="s">
        <v>11381</v>
      </c>
      <c r="H1362" s="22" t="s">
        <v>11383</v>
      </c>
      <c r="I1362" t="s">
        <v>11384</v>
      </c>
      <c r="J1362" s="11" t="str">
        <f t="shared" si="135"/>
        <v>IC.IV.150801</v>
      </c>
      <c r="K1362" s="2" t="s">
        <v>1192</v>
      </c>
      <c r="L1362" t="str">
        <f t="shared" si="136"/>
        <v>Insertion Date</v>
      </c>
      <c r="M1362" s="12" t="str">
        <f t="shared" si="137"/>
        <v>PI.IC.IV.150801.01</v>
      </c>
      <c r="N1362" s="12"/>
      <c r="O1362" s="12" t="str">
        <f t="shared" si="138"/>
        <v>PH.IC.IV.150801.01</v>
      </c>
      <c r="Q1362" s="12" t="str">
        <f t="shared" si="139"/>
        <v>CL.IC.IV.150801.01</v>
      </c>
      <c r="V1362" t="s">
        <v>11097</v>
      </c>
      <c r="W1362">
        <v>1094</v>
      </c>
    </row>
    <row r="1363" spans="1:25" ht="15">
      <c r="A1363" t="s">
        <v>5190</v>
      </c>
      <c r="C1363" s="2" t="s">
        <v>11385</v>
      </c>
      <c r="D1363" t="s">
        <v>11445</v>
      </c>
      <c r="E1363" s="22" t="s">
        <v>11446</v>
      </c>
      <c r="F1363" t="s">
        <v>11449</v>
      </c>
      <c r="G1363" t="s">
        <v>11448</v>
      </c>
      <c r="H1363" s="22" t="s">
        <v>11383</v>
      </c>
      <c r="I1363" t="s">
        <v>11384</v>
      </c>
      <c r="J1363" s="11" t="str">
        <f t="shared" si="135"/>
        <v>IC.IV.150901</v>
      </c>
      <c r="K1363" s="2" t="s">
        <v>1192</v>
      </c>
      <c r="L1363" t="str">
        <f t="shared" si="136"/>
        <v>Date</v>
      </c>
      <c r="M1363" s="12" t="str">
        <f t="shared" si="137"/>
        <v>PI.IC.IV.150901.01</v>
      </c>
      <c r="N1363" s="12"/>
      <c r="O1363" s="12" t="str">
        <f t="shared" si="138"/>
        <v>PH.IC.IV.150901.01</v>
      </c>
      <c r="Q1363" s="12" t="str">
        <f t="shared" si="139"/>
        <v>CL.IC.IV.150901.01</v>
      </c>
      <c r="V1363" t="s">
        <v>11097</v>
      </c>
      <c r="W1363">
        <v>1003</v>
      </c>
    </row>
    <row r="1364" spans="1:25" ht="15">
      <c r="A1364" t="s">
        <v>5190</v>
      </c>
      <c r="C1364" s="2" t="s">
        <v>11385</v>
      </c>
      <c r="D1364" t="s">
        <v>11450</v>
      </c>
      <c r="E1364" s="22" t="s">
        <v>11098</v>
      </c>
      <c r="F1364" t="s">
        <v>11453</v>
      </c>
      <c r="G1364" t="s">
        <v>11452</v>
      </c>
      <c r="H1364" s="22" t="s">
        <v>11383</v>
      </c>
      <c r="I1364" t="s">
        <v>11384</v>
      </c>
      <c r="J1364" s="11" t="str">
        <f t="shared" si="135"/>
        <v>IC.IV.151001</v>
      </c>
      <c r="K1364" s="2" t="s">
        <v>1192</v>
      </c>
      <c r="L1364" t="str">
        <f t="shared" si="136"/>
        <v>Done</v>
      </c>
      <c r="M1364" s="12" t="str">
        <f t="shared" si="137"/>
        <v>PI.IC.IV.151001.01</v>
      </c>
      <c r="N1364" s="12"/>
      <c r="O1364" s="12" t="str">
        <f t="shared" si="138"/>
        <v>PH.IC.IV.151001.01</v>
      </c>
      <c r="Q1364" s="12" t="str">
        <f t="shared" si="139"/>
        <v>CL.IC.IV.151001.01</v>
      </c>
      <c r="V1364" t="s">
        <v>11097</v>
      </c>
      <c r="W1364">
        <v>1004</v>
      </c>
    </row>
    <row r="1365" spans="1:25" ht="15">
      <c r="A1365" t="s">
        <v>5190</v>
      </c>
      <c r="C1365" s="2" t="s">
        <v>11385</v>
      </c>
      <c r="D1365" t="s">
        <v>11454</v>
      </c>
      <c r="E1365" s="22" t="s">
        <v>11098</v>
      </c>
      <c r="F1365" t="s">
        <v>11453</v>
      </c>
      <c r="G1365" t="s">
        <v>11456</v>
      </c>
      <c r="H1365" s="22" t="s">
        <v>11462</v>
      </c>
      <c r="I1365" t="s">
        <v>11384</v>
      </c>
      <c r="J1365" s="11" t="str">
        <f t="shared" si="135"/>
        <v>IC.IV.151002</v>
      </c>
      <c r="K1365" s="2" t="s">
        <v>1192</v>
      </c>
      <c r="L1365" t="str">
        <f t="shared" si="136"/>
        <v>Not Applicable</v>
      </c>
      <c r="M1365" s="12" t="str">
        <f t="shared" si="137"/>
        <v>PI.IC.IV.151002.01</v>
      </c>
      <c r="N1365" s="12"/>
      <c r="O1365" s="12" t="str">
        <f t="shared" si="138"/>
        <v>PH.IC.IV.151002.01</v>
      </c>
      <c r="Q1365" s="12" t="str">
        <f t="shared" si="139"/>
        <v>CL.IC.IV.151002.01</v>
      </c>
      <c r="V1365" t="s">
        <v>11097</v>
      </c>
      <c r="W1365">
        <v>1004</v>
      </c>
    </row>
    <row r="1366" spans="1:25" ht="15">
      <c r="A1366" t="s">
        <v>5190</v>
      </c>
      <c r="C1366" s="2" t="s">
        <v>11385</v>
      </c>
      <c r="D1366" t="s">
        <v>11455</v>
      </c>
      <c r="E1366" s="22" t="s">
        <v>11098</v>
      </c>
      <c r="F1366" t="s">
        <v>11453</v>
      </c>
      <c r="G1366" t="s">
        <v>11457</v>
      </c>
      <c r="H1366" s="22" t="s">
        <v>11539</v>
      </c>
      <c r="I1366" t="s">
        <v>11384</v>
      </c>
      <c r="J1366" s="11" t="str">
        <f t="shared" si="135"/>
        <v>IC.IV.151003</v>
      </c>
      <c r="K1366" s="2" t="s">
        <v>1192</v>
      </c>
      <c r="L1366" t="str">
        <f t="shared" si="136"/>
        <v>Saline Locked</v>
      </c>
      <c r="M1366" s="12" t="str">
        <f t="shared" si="137"/>
        <v>PI.IC.IV.151003.01</v>
      </c>
      <c r="N1366" s="12"/>
      <c r="O1366" s="12" t="str">
        <f t="shared" si="138"/>
        <v>PH.IC.IV.151003.01</v>
      </c>
      <c r="Q1366" s="12" t="str">
        <f t="shared" si="139"/>
        <v>CL.IC.IV.151003.01</v>
      </c>
      <c r="V1366" t="s">
        <v>11097</v>
      </c>
      <c r="W1366">
        <v>1004</v>
      </c>
    </row>
    <row r="1367" spans="1:25" ht="15">
      <c r="A1367" t="s">
        <v>5190</v>
      </c>
      <c r="C1367" s="2" t="s">
        <v>11385</v>
      </c>
      <c r="D1367" t="s">
        <v>11454</v>
      </c>
      <c r="E1367" s="22" t="s">
        <v>11098</v>
      </c>
      <c r="F1367" t="s">
        <v>11453</v>
      </c>
      <c r="G1367" t="s">
        <v>11458</v>
      </c>
      <c r="H1367" s="22" t="s">
        <v>11463</v>
      </c>
      <c r="I1367" t="s">
        <v>11384</v>
      </c>
      <c r="J1367" s="11" t="str">
        <f t="shared" si="135"/>
        <v>IC.IV.151004</v>
      </c>
      <c r="K1367" s="2" t="s">
        <v>1192</v>
      </c>
      <c r="L1367" t="str">
        <f t="shared" si="136"/>
        <v>Heparin Locked</v>
      </c>
      <c r="M1367" s="12" t="str">
        <f t="shared" si="137"/>
        <v>PI.IC.IV.151004.01</v>
      </c>
      <c r="N1367" s="12"/>
      <c r="O1367" s="12" t="str">
        <f t="shared" si="138"/>
        <v>PH.IC.IV.151004.01</v>
      </c>
      <c r="Q1367" s="12" t="str">
        <f t="shared" si="139"/>
        <v>CL.IC.IV.151004.01</v>
      </c>
      <c r="V1367" t="s">
        <v>11097</v>
      </c>
      <c r="W1367">
        <v>1004</v>
      </c>
    </row>
    <row r="1368" spans="1:25" ht="15">
      <c r="A1368" t="s">
        <v>5190</v>
      </c>
      <c r="C1368" s="2" t="s">
        <v>11385</v>
      </c>
      <c r="D1368" t="s">
        <v>11455</v>
      </c>
      <c r="E1368" s="22" t="s">
        <v>11098</v>
      </c>
      <c r="F1368" t="s">
        <v>11453</v>
      </c>
      <c r="G1368" t="s">
        <v>11322</v>
      </c>
      <c r="H1368" s="22" t="s">
        <v>11095</v>
      </c>
      <c r="I1368" t="s">
        <v>11384</v>
      </c>
      <c r="J1368" s="11" t="str">
        <f t="shared" si="135"/>
        <v>IC.IV.151005</v>
      </c>
      <c r="K1368" s="2" t="s">
        <v>1192</v>
      </c>
      <c r="L1368" t="str">
        <f t="shared" si="136"/>
        <v>Fibrinolytic</v>
      </c>
      <c r="M1368" s="12" t="str">
        <f t="shared" si="137"/>
        <v>PI.IC.IV.151005.01</v>
      </c>
      <c r="N1368" s="12"/>
      <c r="O1368" s="12" t="str">
        <f t="shared" si="138"/>
        <v>PH.IC.IV.151005.01</v>
      </c>
      <c r="Q1368" s="12" t="str">
        <f t="shared" si="139"/>
        <v>CL.IC.IV.151005.01</v>
      </c>
      <c r="V1368" t="s">
        <v>11097</v>
      </c>
      <c r="W1368">
        <v>1004</v>
      </c>
    </row>
    <row r="1369" spans="1:25" ht="15">
      <c r="A1369" t="s">
        <v>5190</v>
      </c>
      <c r="C1369" s="2" t="s">
        <v>11385</v>
      </c>
      <c r="D1369" t="s">
        <v>11455</v>
      </c>
      <c r="E1369" s="22" t="s">
        <v>11098</v>
      </c>
      <c r="F1369" t="s">
        <v>11453</v>
      </c>
      <c r="G1369" t="s">
        <v>11323</v>
      </c>
      <c r="H1369" s="22" t="s">
        <v>11464</v>
      </c>
      <c r="I1369" t="s">
        <v>11461</v>
      </c>
      <c r="J1369" s="11" t="str">
        <f t="shared" si="135"/>
        <v>IC.IV.151006</v>
      </c>
      <c r="K1369" s="2" t="s">
        <v>1192</v>
      </c>
      <c r="L1369" t="str">
        <f t="shared" si="136"/>
        <v>Other: specify</v>
      </c>
      <c r="M1369" s="12" t="str">
        <f t="shared" si="137"/>
        <v>PI.IC.IV.151006.01</v>
      </c>
      <c r="N1369" s="12"/>
      <c r="O1369" s="12" t="str">
        <f t="shared" si="138"/>
        <v>PH.IC.IV.151006.01</v>
      </c>
      <c r="Q1369" s="12" t="str">
        <f t="shared" si="139"/>
        <v>CL.IC.IV.151006.01</v>
      </c>
      <c r="V1369" t="s">
        <v>11097</v>
      </c>
      <c r="W1369">
        <v>1004</v>
      </c>
    </row>
    <row r="1370" spans="1:25" ht="15">
      <c r="A1370" t="s">
        <v>5190</v>
      </c>
      <c r="C1370" s="2" t="s">
        <v>647</v>
      </c>
      <c r="D1370" t="s">
        <v>11454</v>
      </c>
      <c r="E1370" s="22" t="s">
        <v>11612</v>
      </c>
      <c r="F1370" t="s">
        <v>529</v>
      </c>
      <c r="G1370" s="77" t="s">
        <v>5063</v>
      </c>
      <c r="H1370" s="22" t="s">
        <v>645</v>
      </c>
      <c r="J1370" s="11" t="str">
        <f t="shared" si="135"/>
        <v>IC.IV.151007</v>
      </c>
      <c r="K1370" s="2" t="s">
        <v>11383</v>
      </c>
      <c r="L1370" t="str">
        <f t="shared" si="136"/>
        <v>Citrate locked</v>
      </c>
      <c r="M1370" s="12" t="str">
        <f t="shared" si="137"/>
        <v>PI.IC.IV.151007.01</v>
      </c>
      <c r="N1370" s="12"/>
      <c r="O1370" s="12" t="str">
        <f t="shared" si="138"/>
        <v>PH.IC.IV.151007.01</v>
      </c>
      <c r="Q1370" s="12" t="str">
        <f t="shared" si="139"/>
        <v>CL.IC.IV.151007.01</v>
      </c>
      <c r="X1370" t="s">
        <v>933</v>
      </c>
      <c r="Y1370">
        <v>1111</v>
      </c>
    </row>
    <row r="1371" spans="1:25" s="78" customFormat="1" ht="15">
      <c r="A1371" s="79" t="s">
        <v>5190</v>
      </c>
      <c r="B1371" s="74" t="s">
        <v>527</v>
      </c>
      <c r="C1371" s="75" t="s">
        <v>528</v>
      </c>
      <c r="D1371" s="74" t="s">
        <v>2937</v>
      </c>
      <c r="E1371" s="80" t="s">
        <v>525</v>
      </c>
      <c r="F1371" s="79" t="s">
        <v>530</v>
      </c>
      <c r="G1371" s="79" t="s">
        <v>956</v>
      </c>
      <c r="H1371" s="75" t="s">
        <v>670</v>
      </c>
      <c r="I1371" s="79" t="s">
        <v>956</v>
      </c>
      <c r="J1371" s="11" t="str">
        <f t="shared" si="135"/>
        <v>IC.IV.151101</v>
      </c>
      <c r="K1371" s="2" t="s">
        <v>11383</v>
      </c>
      <c r="L1371" t="str">
        <f t="shared" si="136"/>
        <v>Clean</v>
      </c>
      <c r="M1371" s="12" t="str">
        <f t="shared" si="137"/>
        <v>PI.IC.IV.151101.01</v>
      </c>
      <c r="N1371" s="12"/>
      <c r="O1371" s="12" t="str">
        <f t="shared" si="138"/>
        <v>PH.IC.IV.151101.01</v>
      </c>
      <c r="P1371"/>
      <c r="Q1371" s="12" t="str">
        <f t="shared" si="139"/>
        <v>CL.IC.IV.151101.01</v>
      </c>
      <c r="X1371" s="78" t="s">
        <v>674</v>
      </c>
      <c r="Y1371" s="78">
        <v>1114</v>
      </c>
    </row>
    <row r="1372" spans="1:25" s="78" customFormat="1" ht="15">
      <c r="A1372" s="79" t="s">
        <v>5190</v>
      </c>
      <c r="B1372" s="74" t="s">
        <v>527</v>
      </c>
      <c r="C1372" s="75" t="s">
        <v>528</v>
      </c>
      <c r="D1372" s="74" t="s">
        <v>2937</v>
      </c>
      <c r="E1372" s="80" t="s">
        <v>525</v>
      </c>
      <c r="F1372" s="79" t="s">
        <v>530</v>
      </c>
      <c r="G1372" s="79" t="s">
        <v>3225</v>
      </c>
      <c r="H1372" s="75" t="s">
        <v>671</v>
      </c>
      <c r="I1372" s="79" t="s">
        <v>3225</v>
      </c>
      <c r="J1372" s="11" t="str">
        <f t="shared" si="135"/>
        <v>IC.IV.151102</v>
      </c>
      <c r="K1372" s="2" t="s">
        <v>11383</v>
      </c>
      <c r="L1372" t="str">
        <f t="shared" si="136"/>
        <v>Dry</v>
      </c>
      <c r="M1372" s="12" t="str">
        <f t="shared" si="137"/>
        <v>PI.IC.IV.151102.01</v>
      </c>
      <c r="N1372" s="12"/>
      <c r="O1372" s="12" t="str">
        <f t="shared" si="138"/>
        <v>PH.IC.IV.151102.01</v>
      </c>
      <c r="P1372"/>
      <c r="Q1372" s="12" t="str">
        <f t="shared" si="139"/>
        <v>CL.IC.IV.151102.01</v>
      </c>
      <c r="X1372" s="78" t="s">
        <v>674</v>
      </c>
      <c r="Y1372" s="78">
        <v>1114</v>
      </c>
    </row>
    <row r="1373" spans="1:25" s="78" customFormat="1" ht="15">
      <c r="A1373" s="79" t="s">
        <v>5190</v>
      </c>
      <c r="B1373" s="74" t="s">
        <v>527</v>
      </c>
      <c r="C1373" s="75" t="s">
        <v>528</v>
      </c>
      <c r="D1373" s="74" t="s">
        <v>2937</v>
      </c>
      <c r="E1373" s="80" t="s">
        <v>525</v>
      </c>
      <c r="F1373" s="79" t="s">
        <v>530</v>
      </c>
      <c r="G1373" s="79" t="s">
        <v>2806</v>
      </c>
      <c r="H1373" s="75" t="s">
        <v>672</v>
      </c>
      <c r="I1373" s="79" t="s">
        <v>2806</v>
      </c>
      <c r="J1373" s="11" t="str">
        <f t="shared" si="135"/>
        <v>IC.IV.151103</v>
      </c>
      <c r="K1373" s="2" t="s">
        <v>11383</v>
      </c>
      <c r="L1373" t="str">
        <f t="shared" si="136"/>
        <v>Intact</v>
      </c>
      <c r="M1373" s="12" t="str">
        <f t="shared" si="137"/>
        <v>PI.IC.IV.151103.01</v>
      </c>
      <c r="N1373" s="12"/>
      <c r="O1373" s="12" t="str">
        <f t="shared" si="138"/>
        <v>PH.IC.IV.151103.01</v>
      </c>
      <c r="P1373"/>
      <c r="Q1373" s="12" t="str">
        <f t="shared" si="139"/>
        <v>CL.IC.IV.151103.01</v>
      </c>
      <c r="X1373" s="78" t="s">
        <v>674</v>
      </c>
      <c r="Y1373" s="78">
        <v>1114</v>
      </c>
    </row>
    <row r="1374" spans="1:25" s="78" customFormat="1" ht="15">
      <c r="A1374" s="79" t="s">
        <v>5190</v>
      </c>
      <c r="B1374" s="74" t="s">
        <v>527</v>
      </c>
      <c r="C1374" s="75" t="s">
        <v>528</v>
      </c>
      <c r="D1374" s="74" t="s">
        <v>2937</v>
      </c>
      <c r="E1374" s="80" t="s">
        <v>525</v>
      </c>
      <c r="F1374" s="79" t="s">
        <v>530</v>
      </c>
      <c r="G1374" s="79" t="s">
        <v>957</v>
      </c>
      <c r="H1374" s="75" t="s">
        <v>673</v>
      </c>
      <c r="I1374" s="79" t="s">
        <v>957</v>
      </c>
      <c r="J1374" s="11" t="str">
        <f t="shared" si="135"/>
        <v>IC.IV.151104</v>
      </c>
      <c r="K1374" s="2" t="s">
        <v>11383</v>
      </c>
      <c r="L1374" t="str">
        <f t="shared" si="136"/>
        <v>Stained</v>
      </c>
      <c r="M1374" s="12" t="str">
        <f t="shared" si="137"/>
        <v>PI.IC.IV.151104.01</v>
      </c>
      <c r="N1374" s="12"/>
      <c r="O1374" s="12" t="str">
        <f t="shared" si="138"/>
        <v>PH.IC.IV.151104.01</v>
      </c>
      <c r="P1374"/>
      <c r="Q1374" s="12" t="str">
        <f t="shared" si="139"/>
        <v>CL.IC.IV.151104.01</v>
      </c>
      <c r="X1374" s="78" t="s">
        <v>674</v>
      </c>
      <c r="Y1374" s="78">
        <v>1114</v>
      </c>
    </row>
    <row r="1375" spans="1:25" s="78" customFormat="1" ht="15">
      <c r="A1375" s="79" t="s">
        <v>5190</v>
      </c>
      <c r="B1375" s="74" t="s">
        <v>527</v>
      </c>
      <c r="C1375" s="75" t="s">
        <v>528</v>
      </c>
      <c r="D1375" s="74" t="s">
        <v>2937</v>
      </c>
      <c r="E1375" s="80" t="s">
        <v>525</v>
      </c>
      <c r="F1375" s="79" t="s">
        <v>530</v>
      </c>
      <c r="G1375" s="79" t="s">
        <v>958</v>
      </c>
      <c r="H1375" s="75" t="s">
        <v>815</v>
      </c>
      <c r="I1375" s="79" t="s">
        <v>958</v>
      </c>
      <c r="J1375" s="11" t="str">
        <f t="shared" si="135"/>
        <v>IC.IV.151105</v>
      </c>
      <c r="K1375" s="2" t="s">
        <v>11383</v>
      </c>
      <c r="L1375" t="str">
        <f t="shared" si="136"/>
        <v>Saturated</v>
      </c>
      <c r="M1375" s="12" t="str">
        <f t="shared" si="137"/>
        <v>PI.IC.IV.151105.01</v>
      </c>
      <c r="N1375" s="12"/>
      <c r="O1375" s="12" t="str">
        <f t="shared" si="138"/>
        <v>PH.IC.IV.151105.01</v>
      </c>
      <c r="P1375"/>
      <c r="Q1375" s="12" t="str">
        <f t="shared" si="139"/>
        <v>CL.IC.IV.151105.01</v>
      </c>
      <c r="X1375" s="78" t="s">
        <v>674</v>
      </c>
      <c r="Y1375" s="78">
        <v>1114</v>
      </c>
    </row>
    <row r="1376" spans="1:25" s="78" customFormat="1" ht="15">
      <c r="A1376" s="79" t="s">
        <v>5190</v>
      </c>
      <c r="B1376" s="79" t="s">
        <v>533</v>
      </c>
      <c r="C1376" s="80" t="s">
        <v>528</v>
      </c>
      <c r="D1376" s="79" t="s">
        <v>5343</v>
      </c>
      <c r="E1376" s="80" t="s">
        <v>604</v>
      </c>
      <c r="F1376" s="79" t="s">
        <v>534</v>
      </c>
      <c r="G1376" s="79" t="s">
        <v>5337</v>
      </c>
      <c r="H1376" s="75" t="s">
        <v>532</v>
      </c>
      <c r="I1376" s="79" t="s">
        <v>5337</v>
      </c>
      <c r="J1376" s="11" t="str">
        <f t="shared" si="135"/>
        <v>IC.IV.151201</v>
      </c>
      <c r="K1376" s="2" t="s">
        <v>11383</v>
      </c>
      <c r="L1376" t="str">
        <f t="shared" si="136"/>
        <v>Antimicrobial</v>
      </c>
      <c r="M1376" s="12" t="str">
        <f t="shared" si="137"/>
        <v>PI.IC.IV.151201.01</v>
      </c>
      <c r="N1376" s="12"/>
      <c r="O1376" s="12" t="str">
        <f t="shared" si="138"/>
        <v>PH.IC.IV.151201.01</v>
      </c>
      <c r="P1376"/>
      <c r="Q1376" s="12" t="str">
        <f t="shared" si="139"/>
        <v>CL.IC.IV.151201.01</v>
      </c>
      <c r="X1376" s="78" t="s">
        <v>933</v>
      </c>
      <c r="Y1376" s="78">
        <v>1115</v>
      </c>
    </row>
    <row r="1377" spans="1:25" s="78" customFormat="1" ht="15">
      <c r="A1377" s="79" t="s">
        <v>5190</v>
      </c>
      <c r="B1377" s="79" t="s">
        <v>533</v>
      </c>
      <c r="C1377" s="80" t="s">
        <v>528</v>
      </c>
      <c r="D1377" s="79" t="s">
        <v>5343</v>
      </c>
      <c r="E1377" s="80" t="s">
        <v>604</v>
      </c>
      <c r="F1377" s="79" t="s">
        <v>534</v>
      </c>
      <c r="G1377" s="79" t="s">
        <v>1998</v>
      </c>
      <c r="H1377" s="75" t="s">
        <v>671</v>
      </c>
      <c r="I1377" s="79" t="s">
        <v>5210</v>
      </c>
      <c r="J1377" s="11" t="str">
        <f t="shared" si="135"/>
        <v>IC.IV.151202</v>
      </c>
      <c r="K1377" s="2" t="s">
        <v>11383</v>
      </c>
      <c r="L1377" t="str">
        <f t="shared" si="136"/>
        <v>Transparent</v>
      </c>
      <c r="M1377" s="12" t="str">
        <f t="shared" si="137"/>
        <v>PI.IC.IV.151202.01</v>
      </c>
      <c r="N1377" s="12"/>
      <c r="O1377" s="12" t="str">
        <f t="shared" si="138"/>
        <v>PH.IC.IV.151202.01</v>
      </c>
      <c r="P1377"/>
      <c r="Q1377" s="12" t="str">
        <f t="shared" si="139"/>
        <v>CL.IC.IV.151202.01</v>
      </c>
      <c r="X1377" s="78" t="s">
        <v>933</v>
      </c>
      <c r="Y1377" s="78">
        <v>1115</v>
      </c>
    </row>
    <row r="1378" spans="1:25" s="78" customFormat="1" ht="15">
      <c r="A1378" s="79" t="s">
        <v>5190</v>
      </c>
      <c r="B1378" s="79" t="s">
        <v>533</v>
      </c>
      <c r="C1378" s="80" t="s">
        <v>528</v>
      </c>
      <c r="D1378" s="79" t="s">
        <v>5343</v>
      </c>
      <c r="E1378" s="80" t="s">
        <v>604</v>
      </c>
      <c r="F1378" s="79" t="s">
        <v>534</v>
      </c>
      <c r="G1378" s="79" t="s">
        <v>1825</v>
      </c>
      <c r="H1378" s="75" t="s">
        <v>672</v>
      </c>
      <c r="I1378" s="79" t="s">
        <v>1825</v>
      </c>
      <c r="J1378" s="11" t="str">
        <f t="shared" si="135"/>
        <v>IC.IV.151203</v>
      </c>
      <c r="K1378" s="2" t="s">
        <v>11383</v>
      </c>
      <c r="L1378" t="str">
        <f t="shared" si="136"/>
        <v>Gauze</v>
      </c>
      <c r="M1378" s="12" t="str">
        <f t="shared" si="137"/>
        <v>PI.IC.IV.151203.01</v>
      </c>
      <c r="N1378" s="12"/>
      <c r="O1378" s="12" t="str">
        <f t="shared" si="138"/>
        <v>PH.IC.IV.151203.01</v>
      </c>
      <c r="P1378"/>
      <c r="Q1378" s="12" t="str">
        <f t="shared" si="139"/>
        <v>CL.IC.IV.151203.01</v>
      </c>
      <c r="X1378" s="78" t="s">
        <v>933</v>
      </c>
      <c r="Y1378" s="78">
        <v>1115</v>
      </c>
    </row>
    <row r="1379" spans="1:25" s="78" customFormat="1" ht="15">
      <c r="A1379" s="79" t="s">
        <v>5190</v>
      </c>
      <c r="B1379" s="79" t="s">
        <v>533</v>
      </c>
      <c r="C1379" s="80" t="s">
        <v>528</v>
      </c>
      <c r="D1379" s="79" t="s">
        <v>5343</v>
      </c>
      <c r="E1379" s="80" t="s">
        <v>604</v>
      </c>
      <c r="F1379" s="79" t="s">
        <v>534</v>
      </c>
      <c r="G1379" s="79" t="s">
        <v>1827</v>
      </c>
      <c r="H1379" s="75" t="s">
        <v>673</v>
      </c>
      <c r="I1379" s="79" t="s">
        <v>1827</v>
      </c>
      <c r="J1379" s="11" t="str">
        <f t="shared" si="135"/>
        <v>IC.IV.151204</v>
      </c>
      <c r="K1379" s="2" t="s">
        <v>11383</v>
      </c>
      <c r="L1379" t="str">
        <f t="shared" si="136"/>
        <v>Pressure</v>
      </c>
      <c r="M1379" s="12" t="str">
        <f t="shared" si="137"/>
        <v>PI.IC.IV.151204.01</v>
      </c>
      <c r="N1379" s="12"/>
      <c r="O1379" s="12" t="str">
        <f t="shared" si="138"/>
        <v>PH.IC.IV.151204.01</v>
      </c>
      <c r="P1379"/>
      <c r="Q1379" s="12" t="str">
        <f t="shared" si="139"/>
        <v>CL.IC.IV.151204.01</v>
      </c>
      <c r="X1379" s="78" t="s">
        <v>933</v>
      </c>
      <c r="Y1379" s="78">
        <v>1115</v>
      </c>
    </row>
    <row r="1380" spans="1:25" s="78" customFormat="1" ht="15">
      <c r="A1380" s="79" t="s">
        <v>5190</v>
      </c>
      <c r="B1380" s="79" t="s">
        <v>533</v>
      </c>
      <c r="C1380" s="80" t="s">
        <v>528</v>
      </c>
      <c r="D1380" s="79" t="s">
        <v>5343</v>
      </c>
      <c r="E1380" s="80" t="s">
        <v>604</v>
      </c>
      <c r="F1380" s="79" t="s">
        <v>534</v>
      </c>
      <c r="G1380" s="79" t="s">
        <v>5211</v>
      </c>
      <c r="H1380" s="75" t="s">
        <v>815</v>
      </c>
      <c r="I1380" s="79" t="s">
        <v>930</v>
      </c>
      <c r="J1380" s="11" t="str">
        <f t="shared" si="135"/>
        <v>IC.IV.151205</v>
      </c>
      <c r="K1380" s="2" t="s">
        <v>11383</v>
      </c>
      <c r="L1380" t="str">
        <f t="shared" si="136"/>
        <v>Other; specify</v>
      </c>
      <c r="M1380" s="12" t="str">
        <f t="shared" si="137"/>
        <v>PI.IC.IV.151205.01</v>
      </c>
      <c r="N1380" s="12"/>
      <c r="O1380" s="12" t="str">
        <f t="shared" si="138"/>
        <v>PH.IC.IV.151205.01</v>
      </c>
      <c r="P1380"/>
      <c r="Q1380" s="12" t="str">
        <f t="shared" si="139"/>
        <v>CL.IC.IV.151205.01</v>
      </c>
      <c r="X1380" s="78" t="s">
        <v>933</v>
      </c>
      <c r="Y1380" s="78">
        <v>1115</v>
      </c>
    </row>
    <row r="1381" spans="1:25" ht="15">
      <c r="A1381" t="s">
        <v>5190</v>
      </c>
      <c r="B1381" t="s">
        <v>5732</v>
      </c>
      <c r="C1381" s="2" t="s">
        <v>5740</v>
      </c>
      <c r="D1381" t="s">
        <v>5733</v>
      </c>
      <c r="E1381" s="22" t="s">
        <v>11324</v>
      </c>
      <c r="F1381" t="s">
        <v>5900</v>
      </c>
      <c r="G1381" t="s">
        <v>5901</v>
      </c>
      <c r="H1381" s="22" t="s">
        <v>1396</v>
      </c>
      <c r="I1381" t="s">
        <v>1780</v>
      </c>
      <c r="J1381" s="11" t="str">
        <f t="shared" si="135"/>
        <v>IC.IV.160101</v>
      </c>
      <c r="K1381" s="2" t="s">
        <v>11324</v>
      </c>
      <c r="L1381" t="str">
        <f t="shared" si="136"/>
        <v>Enter Free Text in cm</v>
      </c>
      <c r="M1381" s="12" t="str">
        <f t="shared" si="137"/>
        <v>PI.IC.IV.160101.01</v>
      </c>
      <c r="N1381" s="12"/>
      <c r="O1381" s="12" t="str">
        <f t="shared" si="138"/>
        <v>PH.IC.IV.160101.01</v>
      </c>
      <c r="Q1381" s="12" t="str">
        <f t="shared" si="139"/>
        <v>CL.IC.IV.160101.01</v>
      </c>
    </row>
    <row r="1382" spans="1:25" ht="15">
      <c r="A1382" t="s">
        <v>5190</v>
      </c>
      <c r="C1382" s="2" t="s">
        <v>5740</v>
      </c>
      <c r="E1382" s="22" t="s">
        <v>11324</v>
      </c>
      <c r="F1382" t="s">
        <v>5902</v>
      </c>
      <c r="G1382" t="s">
        <v>5901</v>
      </c>
      <c r="H1382" s="22" t="s">
        <v>1398</v>
      </c>
      <c r="I1382" t="s">
        <v>1780</v>
      </c>
      <c r="J1382" s="11" t="str">
        <f t="shared" si="135"/>
        <v>IC.IV.160102</v>
      </c>
      <c r="K1382" s="2" t="s">
        <v>11324</v>
      </c>
      <c r="L1382" t="str">
        <f t="shared" si="136"/>
        <v>Enter Free Text in cm</v>
      </c>
      <c r="M1382" s="12" t="str">
        <f t="shared" si="137"/>
        <v>PI.IC.IV.160102.01</v>
      </c>
      <c r="N1382" s="12"/>
      <c r="O1382" s="12" t="str">
        <f t="shared" si="138"/>
        <v>PH.IC.IV.160102.01</v>
      </c>
      <c r="Q1382" s="12" t="str">
        <f t="shared" si="139"/>
        <v>CL.IC.IV.160102.01</v>
      </c>
    </row>
    <row r="1383" spans="1:25" ht="15">
      <c r="A1383" t="s">
        <v>5190</v>
      </c>
      <c r="B1383" t="s">
        <v>5903</v>
      </c>
      <c r="C1383" s="2" t="s">
        <v>1138</v>
      </c>
      <c r="D1383" t="s">
        <v>5312</v>
      </c>
      <c r="E1383" s="22" t="s">
        <v>1192</v>
      </c>
      <c r="F1383" t="s">
        <v>5904</v>
      </c>
      <c r="G1383" t="s">
        <v>5905</v>
      </c>
      <c r="H1383" s="22" t="s">
        <v>1396</v>
      </c>
      <c r="I1383" t="s">
        <v>1780</v>
      </c>
      <c r="J1383" s="11" t="str">
        <f t="shared" si="135"/>
        <v>IC.IV.170101</v>
      </c>
      <c r="K1383" s="2" t="s">
        <v>1192</v>
      </c>
      <c r="L1383" t="str">
        <f t="shared" si="136"/>
        <v>(free text)</v>
      </c>
      <c r="M1383" s="12" t="str">
        <f t="shared" si="137"/>
        <v>PI.IC.IV.170101.01</v>
      </c>
      <c r="N1383" s="12"/>
      <c r="O1383" s="12" t="str">
        <f t="shared" si="138"/>
        <v>PH.IC.IV.170101.01</v>
      </c>
      <c r="Q1383" s="12" t="str">
        <f t="shared" si="139"/>
        <v>CL.IC.IV.170101.01</v>
      </c>
    </row>
    <row r="1384" spans="1:25" ht="15">
      <c r="A1384" t="s">
        <v>5190</v>
      </c>
      <c r="C1384" s="2" t="s">
        <v>6865</v>
      </c>
      <c r="D1384" t="s">
        <v>5727</v>
      </c>
      <c r="E1384" s="22" t="s">
        <v>9391</v>
      </c>
      <c r="F1384" t="s">
        <v>5906</v>
      </c>
      <c r="G1384" t="s">
        <v>5907</v>
      </c>
      <c r="H1384" s="22" t="s">
        <v>1396</v>
      </c>
      <c r="I1384" t="s">
        <v>5834</v>
      </c>
      <c r="J1384" s="11" t="str">
        <f t="shared" si="135"/>
        <v>IC.IV.170201</v>
      </c>
      <c r="K1384" s="2" t="s">
        <v>11324</v>
      </c>
      <c r="L1384" t="str">
        <f t="shared" si="136"/>
        <v>Clean, Dry, and Intact</v>
      </c>
      <c r="M1384" s="12" t="str">
        <f t="shared" si="137"/>
        <v>PI.IC.IV.170201.01</v>
      </c>
      <c r="N1384" s="12"/>
      <c r="O1384" s="12" t="str">
        <f t="shared" si="138"/>
        <v>PH.IC.IV.170201.01</v>
      </c>
      <c r="Q1384" s="12" t="str">
        <f t="shared" si="139"/>
        <v>CL.IC.IV.170201.01</v>
      </c>
    </row>
    <row r="1385" spans="1:25" ht="15">
      <c r="A1385" t="s">
        <v>5190</v>
      </c>
      <c r="C1385" s="2" t="s">
        <v>6865</v>
      </c>
      <c r="E1385" s="22" t="s">
        <v>9391</v>
      </c>
      <c r="F1385" t="s">
        <v>5906</v>
      </c>
      <c r="G1385" t="s">
        <v>5835</v>
      </c>
      <c r="H1385" s="22" t="s">
        <v>1398</v>
      </c>
      <c r="I1385" t="s">
        <v>5836</v>
      </c>
      <c r="J1385" s="11" t="str">
        <f t="shared" si="135"/>
        <v>IC.IV.170202</v>
      </c>
      <c r="K1385" s="2" t="s">
        <v>11324</v>
      </c>
      <c r="L1385" t="str">
        <f t="shared" si="136"/>
        <v>Large amount drainage</v>
      </c>
      <c r="M1385" s="12" t="str">
        <f t="shared" si="137"/>
        <v>PI.IC.IV.170202.01</v>
      </c>
      <c r="N1385" s="12"/>
      <c r="O1385" s="12" t="str">
        <f t="shared" si="138"/>
        <v>PH.IC.IV.170202.01</v>
      </c>
      <c r="Q1385" s="12" t="str">
        <f t="shared" si="139"/>
        <v>CL.IC.IV.170202.01</v>
      </c>
    </row>
    <row r="1386" spans="1:25" ht="15">
      <c r="A1386" t="s">
        <v>5190</v>
      </c>
      <c r="C1386" s="2" t="s">
        <v>6865</v>
      </c>
      <c r="E1386" s="22" t="s">
        <v>9391</v>
      </c>
      <c r="F1386" t="s">
        <v>5906</v>
      </c>
      <c r="G1386" t="s">
        <v>5837</v>
      </c>
      <c r="H1386" s="22" t="s">
        <v>1400</v>
      </c>
      <c r="I1386" t="s">
        <v>5838</v>
      </c>
      <c r="J1386" s="11" t="str">
        <f t="shared" si="135"/>
        <v>IC.IV.170203</v>
      </c>
      <c r="K1386" s="2" t="s">
        <v>11324</v>
      </c>
      <c r="L1386" t="str">
        <f t="shared" si="136"/>
        <v>Moderate amount drainage</v>
      </c>
      <c r="M1386" s="12" t="str">
        <f t="shared" si="137"/>
        <v>PI.IC.IV.170203.01</v>
      </c>
      <c r="N1386" s="12"/>
      <c r="O1386" s="12" t="str">
        <f t="shared" si="138"/>
        <v>PH.IC.IV.170203.01</v>
      </c>
      <c r="Q1386" s="12" t="str">
        <f t="shared" si="139"/>
        <v>CL.IC.IV.170203.01</v>
      </c>
    </row>
    <row r="1387" spans="1:25" ht="15">
      <c r="A1387" t="s">
        <v>5190</v>
      </c>
      <c r="C1387" s="2" t="s">
        <v>1138</v>
      </c>
      <c r="E1387" s="22" t="s">
        <v>923</v>
      </c>
      <c r="F1387" t="s">
        <v>5906</v>
      </c>
      <c r="G1387" t="s">
        <v>5839</v>
      </c>
      <c r="H1387" s="22" t="s">
        <v>1402</v>
      </c>
      <c r="I1387" t="s">
        <v>5840</v>
      </c>
      <c r="J1387" s="11" t="str">
        <f t="shared" si="135"/>
        <v>IC.IV.170204</v>
      </c>
      <c r="K1387" s="2" t="s">
        <v>1192</v>
      </c>
      <c r="L1387" t="str">
        <f t="shared" si="136"/>
        <v>Non-Occlusive</v>
      </c>
      <c r="M1387" s="12" t="str">
        <f t="shared" si="137"/>
        <v>PI.IC.IV.170204.01</v>
      </c>
      <c r="N1387" s="12"/>
      <c r="O1387" s="12" t="str">
        <f t="shared" si="138"/>
        <v>PH.IC.IV.170204.01</v>
      </c>
      <c r="Q1387" s="12" t="str">
        <f t="shared" si="139"/>
        <v>CL.IC.IV.170204.01</v>
      </c>
    </row>
    <row r="1388" spans="1:25" ht="15">
      <c r="A1388" t="s">
        <v>5190</v>
      </c>
      <c r="C1388" s="2" t="s">
        <v>1138</v>
      </c>
      <c r="D1388" t="s">
        <v>11134</v>
      </c>
      <c r="E1388" s="22" t="s">
        <v>923</v>
      </c>
      <c r="F1388" t="s">
        <v>5906</v>
      </c>
      <c r="G1388" t="s">
        <v>5841</v>
      </c>
      <c r="H1388" s="22" t="s">
        <v>1404</v>
      </c>
      <c r="I1388" t="s">
        <v>5842</v>
      </c>
      <c r="J1388" s="11" t="str">
        <f t="shared" si="135"/>
        <v>IC.IV.170205</v>
      </c>
      <c r="K1388" s="2" t="s">
        <v>1192</v>
      </c>
      <c r="L1388" t="str">
        <f t="shared" si="136"/>
        <v>Occlusive</v>
      </c>
      <c r="M1388" s="12" t="str">
        <f t="shared" si="137"/>
        <v>PI.IC.IV.170205.01</v>
      </c>
      <c r="N1388" s="12"/>
      <c r="O1388" s="12" t="str">
        <f t="shared" si="138"/>
        <v>PH.IC.IV.170205.01</v>
      </c>
      <c r="Q1388" s="12" t="str">
        <f t="shared" si="139"/>
        <v>CL.IC.IV.170205.01</v>
      </c>
    </row>
    <row r="1389" spans="1:25" ht="15">
      <c r="A1389" t="s">
        <v>5190</v>
      </c>
      <c r="C1389" s="2" t="s">
        <v>6865</v>
      </c>
      <c r="E1389" s="22" t="s">
        <v>9391</v>
      </c>
      <c r="F1389" t="s">
        <v>5906</v>
      </c>
      <c r="G1389" t="s">
        <v>5843</v>
      </c>
      <c r="H1389" s="22" t="s">
        <v>1406</v>
      </c>
      <c r="I1389" t="s">
        <v>5673</v>
      </c>
      <c r="J1389" s="11" t="str">
        <f t="shared" si="135"/>
        <v>IC.IV.170206</v>
      </c>
      <c r="K1389" s="2" t="s">
        <v>11324</v>
      </c>
      <c r="L1389" t="str">
        <f t="shared" si="136"/>
        <v>Small amount drainage</v>
      </c>
      <c r="M1389" s="12" t="str">
        <f t="shared" si="137"/>
        <v>PI.IC.IV.170206.01</v>
      </c>
      <c r="N1389" s="12"/>
      <c r="O1389" s="12" t="str">
        <f t="shared" si="138"/>
        <v>PH.IC.IV.170206.01</v>
      </c>
      <c r="Q1389" s="12" t="str">
        <f t="shared" si="139"/>
        <v>CL.IC.IV.170206.01</v>
      </c>
    </row>
    <row r="1390" spans="1:25" ht="15">
      <c r="A1390" t="s">
        <v>5190</v>
      </c>
      <c r="C1390" s="2" t="s">
        <v>6865</v>
      </c>
      <c r="D1390" t="s">
        <v>11134</v>
      </c>
      <c r="E1390" s="22" t="s">
        <v>923</v>
      </c>
      <c r="F1390" t="s">
        <v>5906</v>
      </c>
      <c r="G1390" t="s">
        <v>5744</v>
      </c>
      <c r="H1390" s="22" t="s">
        <v>1419</v>
      </c>
      <c r="I1390" t="s">
        <v>1224</v>
      </c>
      <c r="J1390" s="11" t="str">
        <f t="shared" si="135"/>
        <v>IC.IV.170207</v>
      </c>
      <c r="K1390" s="2" t="s">
        <v>11324</v>
      </c>
      <c r="L1390" t="str">
        <f t="shared" si="136"/>
        <v>Unable to assess</v>
      </c>
      <c r="M1390" s="12" t="str">
        <f t="shared" si="137"/>
        <v>PI.IC.IV.170207.01</v>
      </c>
      <c r="N1390" s="12"/>
      <c r="O1390" s="12" t="str">
        <f t="shared" si="138"/>
        <v>PH.IC.IV.170207.01</v>
      </c>
      <c r="Q1390" s="12" t="str">
        <f t="shared" si="139"/>
        <v>CL.IC.IV.170207.01</v>
      </c>
    </row>
    <row r="1391" spans="1:25" ht="15">
      <c r="A1391" t="s">
        <v>5190</v>
      </c>
      <c r="C1391" s="2" t="s">
        <v>6865</v>
      </c>
      <c r="D1391" t="s">
        <v>5745</v>
      </c>
      <c r="E1391" s="22" t="s">
        <v>946</v>
      </c>
      <c r="F1391" t="s">
        <v>5746</v>
      </c>
      <c r="G1391" t="s">
        <v>5213</v>
      </c>
      <c r="H1391" s="22" t="s">
        <v>1396</v>
      </c>
      <c r="I1391" t="s">
        <v>5675</v>
      </c>
      <c r="J1391" s="11" t="str">
        <f t="shared" si="135"/>
        <v>IC.IV.170301</v>
      </c>
      <c r="K1391" s="2" t="s">
        <v>11324</v>
      </c>
      <c r="L1391" t="str">
        <f t="shared" si="136"/>
        <v>Present on Admission</v>
      </c>
      <c r="M1391" s="12" t="str">
        <f t="shared" si="137"/>
        <v>PI.IC.IV.170301.01</v>
      </c>
      <c r="N1391" s="12"/>
      <c r="O1391" s="12" t="str">
        <f t="shared" si="138"/>
        <v>PH.IC.IV.170301.01</v>
      </c>
      <c r="Q1391" s="12" t="str">
        <f t="shared" si="139"/>
        <v>CL.IC.IV.170301.01</v>
      </c>
    </row>
    <row r="1392" spans="1:25" ht="15">
      <c r="A1392" t="s">
        <v>5190</v>
      </c>
      <c r="C1392" s="2" t="s">
        <v>6865</v>
      </c>
      <c r="E1392" s="22" t="s">
        <v>946</v>
      </c>
      <c r="F1392" t="s">
        <v>5746</v>
      </c>
      <c r="G1392" t="s">
        <v>1580</v>
      </c>
      <c r="H1392" s="22" t="s">
        <v>1398</v>
      </c>
      <c r="I1392" t="s">
        <v>5214</v>
      </c>
      <c r="J1392" s="11" t="str">
        <f t="shared" si="135"/>
        <v>IC.IV.170302</v>
      </c>
      <c r="K1392" s="2" t="s">
        <v>11324</v>
      </c>
      <c r="L1392" t="str">
        <f t="shared" si="136"/>
        <v>Inserted at this date/time</v>
      </c>
      <c r="M1392" s="12" t="str">
        <f t="shared" si="137"/>
        <v>PI.IC.IV.170302.01</v>
      </c>
      <c r="N1392" s="12"/>
      <c r="O1392" s="12" t="str">
        <f t="shared" si="138"/>
        <v>PH.IC.IV.170302.01</v>
      </c>
      <c r="Q1392" s="12" t="str">
        <f t="shared" si="139"/>
        <v>CL.IC.IV.170302.01</v>
      </c>
    </row>
    <row r="1393" spans="1:17" ht="15">
      <c r="A1393" t="s">
        <v>5190</v>
      </c>
      <c r="C1393" s="2" t="s">
        <v>6865</v>
      </c>
      <c r="E1393" s="22" t="s">
        <v>946</v>
      </c>
      <c r="F1393" t="s">
        <v>5746</v>
      </c>
      <c r="G1393" t="s">
        <v>3102</v>
      </c>
      <c r="H1393" s="22" t="s">
        <v>1400</v>
      </c>
      <c r="I1393" t="s">
        <v>5676</v>
      </c>
      <c r="J1393" s="11" t="str">
        <f t="shared" si="135"/>
        <v>IC.IV.170303</v>
      </c>
      <c r="K1393" s="2" t="s">
        <v>11324</v>
      </c>
      <c r="L1393" t="str">
        <f t="shared" si="136"/>
        <v>Discontinued</v>
      </c>
      <c r="M1393" s="12" t="str">
        <f t="shared" si="137"/>
        <v>PI.IC.IV.170303.01</v>
      </c>
      <c r="N1393" s="12"/>
      <c r="O1393" s="12" t="str">
        <f t="shared" si="138"/>
        <v>PH.IC.IV.170303.01</v>
      </c>
      <c r="Q1393" s="12" t="str">
        <f t="shared" si="139"/>
        <v>CL.IC.IV.170303.01</v>
      </c>
    </row>
    <row r="1394" spans="1:17" ht="15">
      <c r="A1394" t="s">
        <v>5190</v>
      </c>
      <c r="C1394" s="2" t="s">
        <v>6865</v>
      </c>
      <c r="D1394" t="s">
        <v>5575</v>
      </c>
      <c r="E1394" s="22" t="s">
        <v>948</v>
      </c>
      <c r="F1394" t="s">
        <v>5748</v>
      </c>
      <c r="G1394" t="s">
        <v>5905</v>
      </c>
      <c r="H1394" s="22" t="s">
        <v>1396</v>
      </c>
      <c r="I1394" t="s">
        <v>1780</v>
      </c>
      <c r="J1394" s="11" t="str">
        <f t="shared" si="135"/>
        <v>IC.IV.170401</v>
      </c>
      <c r="K1394" s="2" t="s">
        <v>11324</v>
      </c>
      <c r="L1394" t="str">
        <f t="shared" si="136"/>
        <v>(free text)</v>
      </c>
      <c r="M1394" s="12" t="str">
        <f t="shared" si="137"/>
        <v>PI.IC.IV.170401.01</v>
      </c>
      <c r="N1394" s="12"/>
      <c r="O1394" s="12" t="str">
        <f t="shared" si="138"/>
        <v>PH.IC.IV.170401.01</v>
      </c>
      <c r="Q1394" s="12" t="str">
        <f t="shared" si="139"/>
        <v>CL.IC.IV.170401.01</v>
      </c>
    </row>
    <row r="1395" spans="1:17" ht="15">
      <c r="A1395" t="s">
        <v>5190</v>
      </c>
      <c r="C1395" s="2" t="s">
        <v>1138</v>
      </c>
      <c r="D1395" t="s">
        <v>5981</v>
      </c>
      <c r="E1395" s="22" t="s">
        <v>7071</v>
      </c>
      <c r="F1395" t="s">
        <v>5449</v>
      </c>
      <c r="G1395" t="s">
        <v>1234</v>
      </c>
      <c r="H1395" s="22" t="s">
        <v>1396</v>
      </c>
      <c r="I1395" t="s">
        <v>1234</v>
      </c>
      <c r="J1395" s="11" t="str">
        <f t="shared" si="135"/>
        <v>IC.IV.170501</v>
      </c>
      <c r="K1395" s="2" t="s">
        <v>1192</v>
      </c>
      <c r="L1395" t="str">
        <f t="shared" si="136"/>
        <v>Back</v>
      </c>
      <c r="M1395" s="12" t="str">
        <f t="shared" si="137"/>
        <v>PI.IC.IV.170501.01</v>
      </c>
      <c r="N1395" s="12"/>
      <c r="O1395" s="12" t="str">
        <f t="shared" si="138"/>
        <v>PH.IC.IV.170501.01</v>
      </c>
      <c r="Q1395" s="12" t="str">
        <f t="shared" si="139"/>
        <v>CL.IC.IV.170501.01</v>
      </c>
    </row>
    <row r="1396" spans="1:17" ht="15">
      <c r="A1396" t="s">
        <v>5190</v>
      </c>
      <c r="C1396" s="2" t="s">
        <v>6865</v>
      </c>
      <c r="E1396" s="22" t="s">
        <v>7071</v>
      </c>
      <c r="F1396" t="s">
        <v>5449</v>
      </c>
      <c r="G1396" t="s">
        <v>5450</v>
      </c>
      <c r="H1396" s="22" t="s">
        <v>1398</v>
      </c>
      <c r="I1396" t="s">
        <v>5451</v>
      </c>
      <c r="J1396" s="11" t="str">
        <f t="shared" si="135"/>
        <v>IC.IV.170502</v>
      </c>
      <c r="K1396" s="2" t="s">
        <v>11324</v>
      </c>
      <c r="L1396" t="str">
        <f t="shared" si="136"/>
        <v>Left Abdomen</v>
      </c>
      <c r="M1396" s="12" t="str">
        <f t="shared" si="137"/>
        <v>PI.IC.IV.170502.01</v>
      </c>
      <c r="N1396" s="12"/>
      <c r="O1396" s="12" t="str">
        <f t="shared" si="138"/>
        <v>PH.IC.IV.170502.01</v>
      </c>
      <c r="Q1396" s="12" t="str">
        <f t="shared" si="139"/>
        <v>CL.IC.IV.170502.01</v>
      </c>
    </row>
    <row r="1397" spans="1:17" ht="15">
      <c r="A1397" t="s">
        <v>5190</v>
      </c>
      <c r="C1397" s="2" t="s">
        <v>1138</v>
      </c>
      <c r="E1397" s="22" t="s">
        <v>7071</v>
      </c>
      <c r="F1397" t="s">
        <v>5449</v>
      </c>
      <c r="G1397" t="s">
        <v>5452</v>
      </c>
      <c r="H1397" s="22" t="s">
        <v>1400</v>
      </c>
      <c r="I1397" t="s">
        <v>5602</v>
      </c>
      <c r="J1397" s="11" t="str">
        <f t="shared" si="135"/>
        <v>IC.IV.170503</v>
      </c>
      <c r="K1397" s="2" t="s">
        <v>1192</v>
      </c>
      <c r="L1397" t="str">
        <f t="shared" si="136"/>
        <v>Left Deltoid</v>
      </c>
      <c r="M1397" s="12" t="str">
        <f t="shared" si="137"/>
        <v>PI.IC.IV.170503.01</v>
      </c>
      <c r="N1397" s="12"/>
      <c r="O1397" s="12" t="str">
        <f t="shared" si="138"/>
        <v>PH.IC.IV.170503.01</v>
      </c>
      <c r="Q1397" s="12" t="str">
        <f t="shared" si="139"/>
        <v>CL.IC.IV.170503.01</v>
      </c>
    </row>
    <row r="1398" spans="1:17" ht="15">
      <c r="A1398" t="s">
        <v>5190</v>
      </c>
      <c r="C1398" s="2" t="s">
        <v>1138</v>
      </c>
      <c r="E1398" s="22" t="s">
        <v>7071</v>
      </c>
      <c r="F1398" t="s">
        <v>5449</v>
      </c>
      <c r="G1398" t="s">
        <v>5603</v>
      </c>
      <c r="H1398" s="22" t="s">
        <v>1402</v>
      </c>
      <c r="I1398" t="s">
        <v>5604</v>
      </c>
      <c r="J1398" s="11" t="str">
        <f t="shared" si="135"/>
        <v>IC.IV.170504</v>
      </c>
      <c r="K1398" s="2" t="s">
        <v>1192</v>
      </c>
      <c r="L1398" t="str">
        <f t="shared" si="136"/>
        <v>Left Thigh</v>
      </c>
      <c r="M1398" s="12" t="str">
        <f t="shared" si="137"/>
        <v>PI.IC.IV.170504.01</v>
      </c>
      <c r="N1398" s="12"/>
      <c r="O1398" s="12" t="str">
        <f t="shared" si="138"/>
        <v>PH.IC.IV.170504.01</v>
      </c>
      <c r="Q1398" s="12" t="str">
        <f t="shared" si="139"/>
        <v>CL.IC.IV.170504.01</v>
      </c>
    </row>
    <row r="1399" spans="1:17" ht="15">
      <c r="A1399" t="s">
        <v>5190</v>
      </c>
      <c r="C1399" s="2" t="s">
        <v>1138</v>
      </c>
      <c r="E1399" s="22" t="s">
        <v>7071</v>
      </c>
      <c r="F1399" t="s">
        <v>5449</v>
      </c>
      <c r="G1399" t="s">
        <v>5348</v>
      </c>
      <c r="H1399" s="22" t="s">
        <v>1404</v>
      </c>
      <c r="I1399" t="s">
        <v>5349</v>
      </c>
      <c r="J1399" s="11" t="str">
        <f t="shared" si="135"/>
        <v>IC.IV.170505</v>
      </c>
      <c r="K1399" s="2" t="s">
        <v>1192</v>
      </c>
      <c r="L1399" t="str">
        <f t="shared" si="136"/>
        <v>Right Abdomen</v>
      </c>
      <c r="M1399" s="12" t="str">
        <f t="shared" si="137"/>
        <v>PI.IC.IV.170505.01</v>
      </c>
      <c r="N1399" s="12"/>
      <c r="O1399" s="12" t="str">
        <f t="shared" si="138"/>
        <v>PH.IC.IV.170505.01</v>
      </c>
      <c r="Q1399" s="12" t="str">
        <f t="shared" si="139"/>
        <v>CL.IC.IV.170505.01</v>
      </c>
    </row>
    <row r="1400" spans="1:17" ht="15">
      <c r="A1400" t="s">
        <v>5190</v>
      </c>
      <c r="C1400" s="2" t="s">
        <v>1138</v>
      </c>
      <c r="E1400" s="22" t="s">
        <v>7071</v>
      </c>
      <c r="F1400" t="s">
        <v>5449</v>
      </c>
      <c r="G1400" t="s">
        <v>5350</v>
      </c>
      <c r="H1400" s="22" t="s">
        <v>1406</v>
      </c>
      <c r="I1400" t="s">
        <v>5351</v>
      </c>
      <c r="J1400" s="11" t="str">
        <f t="shared" si="135"/>
        <v>IC.IV.170506</v>
      </c>
      <c r="K1400" s="2" t="s">
        <v>1192</v>
      </c>
      <c r="L1400" t="str">
        <f t="shared" si="136"/>
        <v>Right Deltoid</v>
      </c>
      <c r="M1400" s="12" t="str">
        <f t="shared" si="137"/>
        <v>PI.IC.IV.170506.01</v>
      </c>
      <c r="N1400" s="12"/>
      <c r="O1400" s="12" t="str">
        <f t="shared" si="138"/>
        <v>PH.IC.IV.170506.01</v>
      </c>
      <c r="Q1400" s="12" t="str">
        <f t="shared" si="139"/>
        <v>CL.IC.IV.170506.01</v>
      </c>
    </row>
    <row r="1401" spans="1:17" ht="15">
      <c r="A1401" t="s">
        <v>5190</v>
      </c>
      <c r="C1401" s="2" t="s">
        <v>6865</v>
      </c>
      <c r="D1401" t="s">
        <v>945</v>
      </c>
      <c r="E1401" s="22" t="s">
        <v>7071</v>
      </c>
      <c r="F1401" t="s">
        <v>5449</v>
      </c>
      <c r="G1401" t="s">
        <v>5352</v>
      </c>
      <c r="H1401" s="22" t="s">
        <v>1419</v>
      </c>
      <c r="I1401" t="s">
        <v>5353</v>
      </c>
      <c r="J1401" s="11" t="str">
        <f t="shared" si="135"/>
        <v>IC.IV.170507</v>
      </c>
      <c r="K1401" s="2" t="s">
        <v>11324</v>
      </c>
      <c r="L1401" t="str">
        <f t="shared" si="136"/>
        <v>Right Thigh</v>
      </c>
      <c r="M1401" s="12" t="str">
        <f t="shared" si="137"/>
        <v>PI.IC.IV.170507.01</v>
      </c>
      <c r="N1401" s="12"/>
      <c r="O1401" s="12" t="str">
        <f t="shared" si="138"/>
        <v>PH.IC.IV.170507.01</v>
      </c>
      <c r="Q1401" s="12" t="str">
        <f t="shared" si="139"/>
        <v>CL.IC.IV.170507.01</v>
      </c>
    </row>
    <row r="1402" spans="1:17" ht="15">
      <c r="A1402" t="s">
        <v>5190</v>
      </c>
      <c r="C1402" s="2" t="s">
        <v>1138</v>
      </c>
      <c r="D1402" t="s">
        <v>5457</v>
      </c>
      <c r="E1402" s="22" t="s">
        <v>6888</v>
      </c>
      <c r="F1402" t="s">
        <v>5354</v>
      </c>
      <c r="G1402" t="s">
        <v>1528</v>
      </c>
      <c r="H1402" s="22" t="s">
        <v>1396</v>
      </c>
      <c r="I1402" t="s">
        <v>5459</v>
      </c>
      <c r="J1402" s="11" t="str">
        <f t="shared" si="135"/>
        <v>IC.IV.170601</v>
      </c>
      <c r="K1402" s="2" t="s">
        <v>1192</v>
      </c>
      <c r="L1402" t="str">
        <f t="shared" si="136"/>
        <v>Bleeding</v>
      </c>
      <c r="M1402" s="12" t="str">
        <f t="shared" si="137"/>
        <v>PI.IC.IV.170601.01</v>
      </c>
      <c r="N1402" s="12"/>
      <c r="O1402" s="12" t="str">
        <f t="shared" si="138"/>
        <v>PH.IC.IV.170601.01</v>
      </c>
      <c r="Q1402" s="12" t="str">
        <f t="shared" si="139"/>
        <v>CL.IC.IV.170601.01</v>
      </c>
    </row>
    <row r="1403" spans="1:17" ht="15">
      <c r="A1403" t="s">
        <v>5190</v>
      </c>
      <c r="C1403" s="2" t="s">
        <v>6865</v>
      </c>
      <c r="E1403" s="22" t="s">
        <v>6888</v>
      </c>
      <c r="F1403" t="s">
        <v>5354</v>
      </c>
      <c r="G1403" t="s">
        <v>5094</v>
      </c>
      <c r="H1403" s="22" t="s">
        <v>1398</v>
      </c>
      <c r="I1403" t="s">
        <v>1562</v>
      </c>
      <c r="J1403" s="11" t="str">
        <f t="shared" si="135"/>
        <v>IC.IV.170602</v>
      </c>
      <c r="K1403" s="2" t="s">
        <v>11324</v>
      </c>
      <c r="L1403" t="str">
        <f t="shared" si="136"/>
        <v>Ecchymosis</v>
      </c>
      <c r="M1403" s="12" t="str">
        <f t="shared" si="137"/>
        <v>PI.IC.IV.170602.01</v>
      </c>
      <c r="N1403" s="12"/>
      <c r="O1403" s="12" t="str">
        <f t="shared" si="138"/>
        <v>PH.IC.IV.170602.01</v>
      </c>
      <c r="Q1403" s="12" t="str">
        <f t="shared" si="139"/>
        <v>CL.IC.IV.170602.01</v>
      </c>
    </row>
    <row r="1404" spans="1:17" ht="15">
      <c r="A1404" t="s">
        <v>5190</v>
      </c>
      <c r="C1404" s="2" t="s">
        <v>6865</v>
      </c>
      <c r="E1404" s="22" t="s">
        <v>6888</v>
      </c>
      <c r="F1404" t="s">
        <v>5354</v>
      </c>
      <c r="G1404" t="s">
        <v>3298</v>
      </c>
      <c r="H1404" s="22" t="s">
        <v>1400</v>
      </c>
      <c r="I1404" t="s">
        <v>3298</v>
      </c>
      <c r="J1404" s="11" t="str">
        <f t="shared" si="135"/>
        <v>IC.IV.170603</v>
      </c>
      <c r="K1404" s="2" t="s">
        <v>11324</v>
      </c>
      <c r="L1404" t="str">
        <f t="shared" si="136"/>
        <v>Edema</v>
      </c>
      <c r="M1404" s="12" t="str">
        <f t="shared" si="137"/>
        <v>PI.IC.IV.170603.01</v>
      </c>
      <c r="N1404" s="12"/>
      <c r="O1404" s="12" t="str">
        <f t="shared" si="138"/>
        <v>PH.IC.IV.170603.01</v>
      </c>
      <c r="Q1404" s="12" t="str">
        <f t="shared" si="139"/>
        <v>CL.IC.IV.170603.01</v>
      </c>
    </row>
    <row r="1405" spans="1:17" ht="15">
      <c r="A1405" t="s">
        <v>5190</v>
      </c>
      <c r="C1405" s="2" t="s">
        <v>6865</v>
      </c>
      <c r="E1405" s="22" t="s">
        <v>6888</v>
      </c>
      <c r="F1405" t="s">
        <v>5354</v>
      </c>
      <c r="G1405" t="s">
        <v>1531</v>
      </c>
      <c r="H1405" s="22" t="s">
        <v>1402</v>
      </c>
      <c r="I1405" t="s">
        <v>5355</v>
      </c>
      <c r="J1405" s="11" t="str">
        <f t="shared" si="135"/>
        <v>IC.IV.170604</v>
      </c>
      <c r="K1405" s="2" t="s">
        <v>11324</v>
      </c>
      <c r="L1405" t="str">
        <f t="shared" si="136"/>
        <v>Erythema</v>
      </c>
      <c r="M1405" s="12" t="str">
        <f t="shared" si="137"/>
        <v>PI.IC.IV.170604.01</v>
      </c>
      <c r="N1405" s="12"/>
      <c r="O1405" s="12" t="str">
        <f t="shared" si="138"/>
        <v>PH.IC.IV.170604.01</v>
      </c>
      <c r="Q1405" s="12" t="str">
        <f t="shared" si="139"/>
        <v>CL.IC.IV.170604.01</v>
      </c>
    </row>
    <row r="1406" spans="1:17" ht="15">
      <c r="A1406" t="s">
        <v>5190</v>
      </c>
      <c r="C1406" s="2" t="s">
        <v>6865</v>
      </c>
      <c r="E1406" s="22" t="s">
        <v>6888</v>
      </c>
      <c r="F1406" t="s">
        <v>5354</v>
      </c>
      <c r="G1406" t="s">
        <v>5259</v>
      </c>
      <c r="H1406" s="22" t="s">
        <v>1404</v>
      </c>
      <c r="I1406" t="s">
        <v>5356</v>
      </c>
      <c r="J1406" s="11" t="str">
        <f t="shared" si="135"/>
        <v>IC.IV.170605</v>
      </c>
      <c r="K1406" s="2" t="s">
        <v>11324</v>
      </c>
      <c r="L1406" t="str">
        <f t="shared" si="136"/>
        <v>Extravasation</v>
      </c>
      <c r="M1406" s="12" t="str">
        <f t="shared" si="137"/>
        <v>PI.IC.IV.170605.01</v>
      </c>
      <c r="N1406" s="12"/>
      <c r="O1406" s="12" t="str">
        <f t="shared" si="138"/>
        <v>PH.IC.IV.170605.01</v>
      </c>
      <c r="Q1406" s="12" t="str">
        <f t="shared" si="139"/>
        <v>CL.IC.IV.170605.01</v>
      </c>
    </row>
    <row r="1407" spans="1:17" ht="15">
      <c r="A1407" t="s">
        <v>5190</v>
      </c>
      <c r="C1407" s="2" t="s">
        <v>6865</v>
      </c>
      <c r="E1407" s="22" t="s">
        <v>6888</v>
      </c>
      <c r="F1407" t="s">
        <v>5354</v>
      </c>
      <c r="G1407" t="s">
        <v>1533</v>
      </c>
      <c r="H1407" s="22" t="s">
        <v>1406</v>
      </c>
      <c r="I1407" t="s">
        <v>5174</v>
      </c>
      <c r="J1407" s="11" t="str">
        <f t="shared" si="135"/>
        <v>IC.IV.170606</v>
      </c>
      <c r="K1407" s="2" t="s">
        <v>11324</v>
      </c>
      <c r="L1407" t="str">
        <f t="shared" si="136"/>
        <v>Hematoma</v>
      </c>
      <c r="M1407" s="12" t="str">
        <f t="shared" si="137"/>
        <v>PI.IC.IV.170606.01</v>
      </c>
      <c r="N1407" s="12"/>
      <c r="O1407" s="12" t="str">
        <f t="shared" si="138"/>
        <v>PH.IC.IV.170606.01</v>
      </c>
      <c r="Q1407" s="12" t="str">
        <f t="shared" si="139"/>
        <v>CL.IC.IV.170606.01</v>
      </c>
    </row>
    <row r="1408" spans="1:17" ht="15">
      <c r="A1408" t="s">
        <v>5190</v>
      </c>
      <c r="C1408" s="2" t="s">
        <v>1138</v>
      </c>
      <c r="E1408" s="22" t="s">
        <v>6888</v>
      </c>
      <c r="F1408" t="s">
        <v>5354</v>
      </c>
      <c r="G1408" t="s">
        <v>1409</v>
      </c>
      <c r="H1408" s="22" t="s">
        <v>1419</v>
      </c>
      <c r="I1408" t="s">
        <v>1409</v>
      </c>
      <c r="J1408" s="11" t="str">
        <f t="shared" si="135"/>
        <v>IC.IV.170607</v>
      </c>
      <c r="K1408" s="2" t="s">
        <v>1192</v>
      </c>
      <c r="L1408" t="str">
        <f t="shared" si="136"/>
        <v>Pain</v>
      </c>
      <c r="M1408" s="12" t="str">
        <f t="shared" si="137"/>
        <v>PI.IC.IV.170607.01</v>
      </c>
      <c r="N1408" s="12"/>
      <c r="O1408" s="12" t="str">
        <f t="shared" si="138"/>
        <v>PH.IC.IV.170607.01</v>
      </c>
      <c r="Q1408" s="12" t="str">
        <f t="shared" si="139"/>
        <v>CL.IC.IV.170607.01</v>
      </c>
    </row>
    <row r="1409" spans="1:25" ht="15">
      <c r="A1409" t="s">
        <v>5190</v>
      </c>
      <c r="C1409" s="2" t="s">
        <v>6865</v>
      </c>
      <c r="E1409" s="22" t="s">
        <v>6888</v>
      </c>
      <c r="F1409" t="s">
        <v>5354</v>
      </c>
      <c r="G1409" t="s">
        <v>5357</v>
      </c>
      <c r="H1409" s="22" t="s">
        <v>1550</v>
      </c>
      <c r="I1409" t="s">
        <v>5614</v>
      </c>
      <c r="J1409" s="11" t="str">
        <f t="shared" si="135"/>
        <v>IC.IV.170608</v>
      </c>
      <c r="K1409" s="2" t="s">
        <v>11324</v>
      </c>
      <c r="L1409" t="str">
        <f t="shared" si="136"/>
        <v>Purulent Drainage</v>
      </c>
      <c r="M1409" s="12" t="str">
        <f t="shared" si="137"/>
        <v>PI.IC.IV.170608.01</v>
      </c>
      <c r="N1409" s="12"/>
      <c r="O1409" s="12" t="str">
        <f t="shared" si="138"/>
        <v>PH.IC.IV.170608.01</v>
      </c>
      <c r="Q1409" s="12" t="str">
        <f t="shared" si="139"/>
        <v>CL.IC.IV.170608.01</v>
      </c>
    </row>
    <row r="1410" spans="1:25" ht="15">
      <c r="A1410" t="s">
        <v>5190</v>
      </c>
      <c r="C1410" s="2" t="s">
        <v>6865</v>
      </c>
      <c r="D1410" t="s">
        <v>11134</v>
      </c>
      <c r="E1410" s="22" t="s">
        <v>6888</v>
      </c>
      <c r="F1410" t="s">
        <v>5354</v>
      </c>
      <c r="G1410" t="s">
        <v>4079</v>
      </c>
      <c r="H1410" s="22" t="s">
        <v>1551</v>
      </c>
      <c r="I1410" t="s">
        <v>3928</v>
      </c>
      <c r="J1410" s="11" t="str">
        <f t="shared" si="135"/>
        <v>IC.IV.170609</v>
      </c>
      <c r="K1410" s="2" t="s">
        <v>1192</v>
      </c>
      <c r="L1410" t="str">
        <f t="shared" si="136"/>
        <v>Redness</v>
      </c>
      <c r="M1410" s="12" t="str">
        <f t="shared" si="137"/>
        <v>PI.IC.IV.170609.01</v>
      </c>
      <c r="N1410" s="12"/>
      <c r="O1410" s="12" t="str">
        <f t="shared" si="138"/>
        <v>PH.IC.IV.170609.01</v>
      </c>
      <c r="Q1410" s="12" t="str">
        <f t="shared" si="139"/>
        <v>CL.IC.IV.170609.01</v>
      </c>
    </row>
    <row r="1411" spans="1:25" ht="15">
      <c r="A1411" t="s">
        <v>5190</v>
      </c>
      <c r="C1411" s="2" t="s">
        <v>6865</v>
      </c>
      <c r="E1411" s="22" t="s">
        <v>6888</v>
      </c>
      <c r="F1411" t="s">
        <v>5354</v>
      </c>
      <c r="G1411" t="s">
        <v>5615</v>
      </c>
      <c r="H1411" s="22" t="s">
        <v>1571</v>
      </c>
      <c r="I1411" t="s">
        <v>5616</v>
      </c>
      <c r="J1411" s="11" t="str">
        <f t="shared" si="135"/>
        <v>IC.IV.170610</v>
      </c>
      <c r="K1411" s="2" t="s">
        <v>11324</v>
      </c>
      <c r="L1411" t="str">
        <f t="shared" si="136"/>
        <v>Serosanguineous Drainage</v>
      </c>
      <c r="M1411" s="12" t="str">
        <f t="shared" si="137"/>
        <v>PI.IC.IV.170610.01</v>
      </c>
      <c r="N1411" s="12"/>
      <c r="O1411" s="12" t="str">
        <f t="shared" si="138"/>
        <v>PH.IC.IV.170610.01</v>
      </c>
      <c r="Q1411" s="12" t="str">
        <f t="shared" si="139"/>
        <v>CL.IC.IV.170610.01</v>
      </c>
    </row>
    <row r="1412" spans="1:25" ht="15">
      <c r="A1412" t="s">
        <v>5190</v>
      </c>
      <c r="C1412" s="2" t="s">
        <v>6865</v>
      </c>
      <c r="E1412" s="22" t="s">
        <v>6888</v>
      </c>
      <c r="F1412" t="s">
        <v>5354</v>
      </c>
      <c r="G1412" t="s">
        <v>5617</v>
      </c>
      <c r="H1412" s="22" t="s">
        <v>1298</v>
      </c>
      <c r="I1412" t="s">
        <v>1637</v>
      </c>
      <c r="J1412" s="11" t="str">
        <f t="shared" si="135"/>
        <v>IC.IV.170611</v>
      </c>
      <c r="K1412" s="2" t="s">
        <v>11324</v>
      </c>
      <c r="L1412" t="str">
        <f t="shared" si="136"/>
        <v>Serous Drainage</v>
      </c>
      <c r="M1412" s="12" t="str">
        <f t="shared" si="137"/>
        <v>PI.IC.IV.170611.01</v>
      </c>
      <c r="N1412" s="12"/>
      <c r="O1412" s="12" t="str">
        <f t="shared" si="138"/>
        <v>PH.IC.IV.170611.01</v>
      </c>
      <c r="Q1412" s="12" t="str">
        <f t="shared" si="139"/>
        <v>CL.IC.IV.170611.01</v>
      </c>
    </row>
    <row r="1413" spans="1:25" ht="15">
      <c r="A1413" t="s">
        <v>5190</v>
      </c>
      <c r="C1413" s="2" t="s">
        <v>6865</v>
      </c>
      <c r="E1413" s="22" t="s">
        <v>6888</v>
      </c>
      <c r="F1413" t="s">
        <v>5354</v>
      </c>
      <c r="G1413" t="s">
        <v>5241</v>
      </c>
      <c r="H1413" s="22" t="s">
        <v>1299</v>
      </c>
      <c r="I1413" t="s">
        <v>1224</v>
      </c>
      <c r="J1413" s="11" t="str">
        <f t="shared" si="135"/>
        <v>IC.IV.170612</v>
      </c>
      <c r="K1413" s="2" t="s">
        <v>11324</v>
      </c>
      <c r="L1413" t="str">
        <f t="shared" si="136"/>
        <v>Unable to assess due to drsg</v>
      </c>
      <c r="M1413" s="12" t="str">
        <f t="shared" si="137"/>
        <v>PI.IC.IV.170612.01</v>
      </c>
      <c r="N1413" s="12"/>
      <c r="O1413" s="12" t="str">
        <f t="shared" si="138"/>
        <v>PH.IC.IV.170612.01</v>
      </c>
      <c r="Q1413" s="12" t="str">
        <f t="shared" si="139"/>
        <v>CL.IC.IV.170612.01</v>
      </c>
    </row>
    <row r="1414" spans="1:25" ht="15">
      <c r="A1414" t="s">
        <v>5190</v>
      </c>
      <c r="C1414" s="2" t="s">
        <v>6865</v>
      </c>
      <c r="E1414" s="22" t="s">
        <v>6888</v>
      </c>
      <c r="F1414" t="s">
        <v>5354</v>
      </c>
      <c r="G1414" t="s">
        <v>2687</v>
      </c>
      <c r="H1414" s="22" t="s">
        <v>1300</v>
      </c>
      <c r="I1414" t="s">
        <v>2687</v>
      </c>
      <c r="J1414" s="11" t="str">
        <f t="shared" si="135"/>
        <v>IC.IV.170613</v>
      </c>
      <c r="K1414" s="2" t="s">
        <v>11324</v>
      </c>
      <c r="L1414" t="str">
        <f t="shared" si="136"/>
        <v>WNL</v>
      </c>
      <c r="M1414" s="12" t="str">
        <f t="shared" si="137"/>
        <v>PI.IC.IV.170613.01</v>
      </c>
      <c r="N1414" s="12"/>
      <c r="O1414" s="12" t="str">
        <f t="shared" si="138"/>
        <v>PH.IC.IV.170613.01</v>
      </c>
      <c r="Q1414" s="12" t="str">
        <f t="shared" si="139"/>
        <v>CL.IC.IV.170613.01</v>
      </c>
    </row>
    <row r="1415" spans="1:25" ht="15">
      <c r="A1415" t="s">
        <v>5190</v>
      </c>
      <c r="C1415" s="2" t="s">
        <v>6865</v>
      </c>
      <c r="D1415" t="s">
        <v>5358</v>
      </c>
      <c r="E1415" s="22" t="s">
        <v>7284</v>
      </c>
      <c r="F1415" t="s">
        <v>5359</v>
      </c>
      <c r="G1415" t="s">
        <v>3102</v>
      </c>
      <c r="H1415" s="22" t="s">
        <v>1396</v>
      </c>
      <c r="I1415" t="s">
        <v>5360</v>
      </c>
      <c r="J1415" s="11" t="str">
        <f t="shared" si="135"/>
        <v>IC.IV.170701</v>
      </c>
      <c r="K1415" s="2" t="s">
        <v>11324</v>
      </c>
      <c r="L1415" t="str">
        <f t="shared" si="136"/>
        <v>Discontinued</v>
      </c>
      <c r="M1415" s="12" t="str">
        <f t="shared" si="137"/>
        <v>PI.IC.IV.170701.01</v>
      </c>
      <c r="N1415" s="12"/>
      <c r="O1415" s="12" t="str">
        <f t="shared" si="138"/>
        <v>PH.IC.IV.170701.01</v>
      </c>
      <c r="Q1415" s="12" t="str">
        <f t="shared" si="139"/>
        <v>CL.IC.IV.170701.01</v>
      </c>
    </row>
    <row r="1416" spans="1:25" ht="15">
      <c r="A1416" t="s">
        <v>5190</v>
      </c>
      <c r="C1416" s="2" t="s">
        <v>6865</v>
      </c>
      <c r="E1416" s="22" t="s">
        <v>7284</v>
      </c>
      <c r="F1416" t="s">
        <v>5359</v>
      </c>
      <c r="G1416" t="s">
        <v>5361</v>
      </c>
      <c r="H1416" s="22" t="s">
        <v>1398</v>
      </c>
      <c r="I1416" t="s">
        <v>5362</v>
      </c>
      <c r="J1416" s="11" t="str">
        <f t="shared" si="135"/>
        <v>IC.IV.170702</v>
      </c>
      <c r="K1416" s="2" t="s">
        <v>11324</v>
      </c>
      <c r="L1416" t="str">
        <f t="shared" si="136"/>
        <v>Intact/Capped</v>
      </c>
      <c r="M1416" s="12" t="str">
        <f t="shared" si="137"/>
        <v>PI.IC.IV.170702.01</v>
      </c>
      <c r="N1416" s="12"/>
      <c r="O1416" s="12" t="str">
        <f t="shared" si="138"/>
        <v>PH.IC.IV.170702.01</v>
      </c>
      <c r="Q1416" s="12" t="str">
        <f t="shared" si="139"/>
        <v>CL.IC.IV.170702.01</v>
      </c>
    </row>
    <row r="1417" spans="1:25" ht="15">
      <c r="A1417" t="s">
        <v>5190</v>
      </c>
      <c r="C1417" s="2" t="s">
        <v>6865</v>
      </c>
      <c r="E1417" s="22" t="s">
        <v>7284</v>
      </c>
      <c r="F1417" t="s">
        <v>5359</v>
      </c>
      <c r="G1417" t="s">
        <v>5439</v>
      </c>
      <c r="H1417" s="22" t="s">
        <v>1400</v>
      </c>
      <c r="I1417" t="s">
        <v>2772</v>
      </c>
      <c r="J1417" s="11" t="str">
        <f t="shared" si="135"/>
        <v>IC.IV.170703</v>
      </c>
      <c r="K1417" s="2" t="s">
        <v>11324</v>
      </c>
      <c r="L1417" t="str">
        <f t="shared" si="136"/>
        <v>Patent/Infusing</v>
      </c>
      <c r="M1417" s="12" t="str">
        <f t="shared" si="137"/>
        <v>PI.IC.IV.170703.01</v>
      </c>
      <c r="N1417" s="12"/>
      <c r="O1417" s="12" t="str">
        <f t="shared" si="138"/>
        <v>PH.IC.IV.170703.01</v>
      </c>
      <c r="Q1417" s="12" t="str">
        <f t="shared" si="139"/>
        <v>CL.IC.IV.170703.01</v>
      </c>
    </row>
    <row r="1418" spans="1:25" ht="15">
      <c r="A1418" t="s">
        <v>5190</v>
      </c>
      <c r="C1418" s="22" t="s">
        <v>509</v>
      </c>
      <c r="E1418" s="22" t="s">
        <v>738</v>
      </c>
      <c r="F1418" t="s">
        <v>5359</v>
      </c>
      <c r="G1418" t="s">
        <v>371</v>
      </c>
      <c r="H1418" s="22" t="s">
        <v>732</v>
      </c>
      <c r="J1418" s="11" t="str">
        <f t="shared" ref="J1418" si="140">CONCATENATE("IC.IV.",C1418,E1418,H1418)</f>
        <v>IC.IV.170704</v>
      </c>
      <c r="K1418" s="2" t="s">
        <v>11383</v>
      </c>
      <c r="L1418" t="str">
        <f t="shared" ref="L1418" si="141">G1418</f>
        <v>Self Discontinued</v>
      </c>
      <c r="M1418" s="12" t="str">
        <f t="shared" ref="M1418" si="142">CONCATENATE("PI.",J1418,".",K1418)</f>
        <v>PI.IC.IV.170704.01</v>
      </c>
      <c r="N1418" s="12"/>
      <c r="O1418" s="12" t="str">
        <f t="shared" ref="O1418" si="143">CONCATENATE("PH.",J1418,".",K1418)</f>
        <v>PH.IC.IV.170704.01</v>
      </c>
      <c r="Q1418" s="12" t="str">
        <f t="shared" ref="Q1418" si="144">CONCATENATE("CL.",J1418,".",K1418)</f>
        <v>CL.IC.IV.170704.01</v>
      </c>
      <c r="R1418" t="s">
        <v>11454</v>
      </c>
      <c r="X1418" t="s">
        <v>933</v>
      </c>
      <c r="Y1418">
        <v>1124</v>
      </c>
    </row>
    <row r="1419" spans="1:25" ht="15">
      <c r="A1419" t="s">
        <v>5190</v>
      </c>
      <c r="C1419" s="2" t="s">
        <v>6865</v>
      </c>
      <c r="D1419" t="s">
        <v>5363</v>
      </c>
      <c r="E1419" s="22" t="s">
        <v>10093</v>
      </c>
      <c r="F1419" t="s">
        <v>5364</v>
      </c>
      <c r="G1419" t="s">
        <v>5365</v>
      </c>
      <c r="H1419" s="22" t="s">
        <v>1396</v>
      </c>
      <c r="I1419" t="s">
        <v>5366</v>
      </c>
      <c r="J1419" s="11" t="str">
        <f t="shared" si="135"/>
        <v>IC.IV.170801</v>
      </c>
      <c r="K1419" s="2" t="s">
        <v>11324</v>
      </c>
      <c r="L1419" t="str">
        <f t="shared" si="136"/>
        <v>Curved</v>
      </c>
      <c r="M1419" s="12" t="str">
        <f t="shared" si="137"/>
        <v>PI.IC.IV.170801.01</v>
      </c>
      <c r="N1419" s="12"/>
      <c r="O1419" s="12" t="str">
        <f t="shared" si="138"/>
        <v>PH.IC.IV.170801.01</v>
      </c>
      <c r="Q1419" s="12" t="str">
        <f t="shared" si="139"/>
        <v>CL.IC.IV.170801.01</v>
      </c>
    </row>
    <row r="1420" spans="1:25" ht="15">
      <c r="A1420" t="s">
        <v>5190</v>
      </c>
      <c r="C1420" s="2" t="s">
        <v>6865</v>
      </c>
      <c r="E1420" s="22" t="s">
        <v>10093</v>
      </c>
      <c r="F1420" t="s">
        <v>5364</v>
      </c>
      <c r="G1420" t="s">
        <v>3636</v>
      </c>
      <c r="H1420" s="22" t="s">
        <v>1398</v>
      </c>
      <c r="I1420" t="s">
        <v>5367</v>
      </c>
      <c r="J1420" s="11" t="str">
        <f t="shared" si="135"/>
        <v>IC.IV.170802</v>
      </c>
      <c r="K1420" s="2" t="s">
        <v>11324</v>
      </c>
      <c r="L1420" t="str">
        <f t="shared" si="136"/>
        <v>Straight</v>
      </c>
      <c r="M1420" s="12" t="str">
        <f t="shared" si="137"/>
        <v>PI.IC.IV.170802.01</v>
      </c>
      <c r="N1420" s="12"/>
      <c r="O1420" s="12" t="str">
        <f t="shared" si="138"/>
        <v>PH.IC.IV.170802.01</v>
      </c>
      <c r="Q1420" s="12" t="str">
        <f t="shared" si="139"/>
        <v>CL.IC.IV.170802.01</v>
      </c>
    </row>
    <row r="1421" spans="1:25" s="78" customFormat="1" ht="15">
      <c r="A1421" s="79" t="s">
        <v>5190</v>
      </c>
      <c r="B1421" s="79" t="s">
        <v>535</v>
      </c>
      <c r="C1421" s="80" t="s">
        <v>619</v>
      </c>
      <c r="D1421" s="79" t="s">
        <v>5343</v>
      </c>
      <c r="E1421" s="80" t="s">
        <v>670</v>
      </c>
      <c r="F1421" s="79" t="s">
        <v>536</v>
      </c>
      <c r="G1421" s="79" t="s">
        <v>5337</v>
      </c>
      <c r="H1421" s="75" t="s">
        <v>670</v>
      </c>
      <c r="I1421" s="79" t="s">
        <v>5337</v>
      </c>
      <c r="J1421" s="11" t="str">
        <f t="shared" ref="J1421:J1484" si="145">CONCATENATE("IC.IV.",C1421,E1421,H1421)</f>
        <v>IC.IV.180101</v>
      </c>
      <c r="K1421" s="2" t="s">
        <v>11383</v>
      </c>
      <c r="L1421" t="str">
        <f t="shared" ref="L1421:L1484" si="146">G1421</f>
        <v>Antimicrobial</v>
      </c>
      <c r="M1421" s="12" t="str">
        <f t="shared" ref="M1421:M1484" si="147">CONCATENATE("PI.",J1421,".",K1421)</f>
        <v>PI.IC.IV.180101.01</v>
      </c>
      <c r="N1421" s="12"/>
      <c r="O1421" s="12" t="str">
        <f t="shared" ref="O1421:O1484" si="148">CONCATENATE("PH.",J1421,".",K1421)</f>
        <v>PH.IC.IV.180101.01</v>
      </c>
      <c r="P1421"/>
      <c r="Q1421" s="12" t="str">
        <f t="shared" ref="Q1421:Q1484" si="149">CONCATENATE("CL.",J1421,".",K1421)</f>
        <v>CL.IC.IV.180101.01</v>
      </c>
      <c r="X1421" s="78" t="s">
        <v>933</v>
      </c>
      <c r="Y1421" s="78">
        <v>1116</v>
      </c>
    </row>
    <row r="1422" spans="1:25" s="78" customFormat="1" ht="15">
      <c r="A1422" s="79" t="s">
        <v>5190</v>
      </c>
      <c r="B1422" s="79" t="s">
        <v>535</v>
      </c>
      <c r="C1422" s="80" t="s">
        <v>619</v>
      </c>
      <c r="D1422" s="79" t="s">
        <v>5343</v>
      </c>
      <c r="E1422" s="80" t="s">
        <v>670</v>
      </c>
      <c r="F1422" s="79" t="s">
        <v>536</v>
      </c>
      <c r="G1422" s="79" t="s">
        <v>1998</v>
      </c>
      <c r="H1422" s="75" t="s">
        <v>671</v>
      </c>
      <c r="I1422" s="79" t="s">
        <v>5210</v>
      </c>
      <c r="J1422" s="11" t="str">
        <f t="shared" si="145"/>
        <v>IC.IV.180102</v>
      </c>
      <c r="K1422" s="2" t="s">
        <v>11383</v>
      </c>
      <c r="L1422" t="str">
        <f t="shared" si="146"/>
        <v>Transparent</v>
      </c>
      <c r="M1422" s="12" t="str">
        <f t="shared" si="147"/>
        <v>PI.IC.IV.180102.01</v>
      </c>
      <c r="N1422" s="12"/>
      <c r="O1422" s="12" t="str">
        <f t="shared" si="148"/>
        <v>PH.IC.IV.180102.01</v>
      </c>
      <c r="P1422"/>
      <c r="Q1422" s="12" t="str">
        <f t="shared" si="149"/>
        <v>CL.IC.IV.180102.01</v>
      </c>
      <c r="X1422" s="78" t="s">
        <v>933</v>
      </c>
      <c r="Y1422" s="78">
        <v>1116</v>
      </c>
    </row>
    <row r="1423" spans="1:25" s="78" customFormat="1" ht="15">
      <c r="A1423" s="79" t="s">
        <v>5190</v>
      </c>
      <c r="B1423" s="79" t="s">
        <v>535</v>
      </c>
      <c r="C1423" s="80" t="s">
        <v>619</v>
      </c>
      <c r="D1423" s="79" t="s">
        <v>5343</v>
      </c>
      <c r="E1423" s="80" t="s">
        <v>670</v>
      </c>
      <c r="F1423" s="79" t="s">
        <v>536</v>
      </c>
      <c r="G1423" s="79" t="s">
        <v>1825</v>
      </c>
      <c r="H1423" s="75" t="s">
        <v>780</v>
      </c>
      <c r="I1423" s="79" t="s">
        <v>1825</v>
      </c>
      <c r="J1423" s="11" t="str">
        <f t="shared" si="145"/>
        <v>IC.IV.180103</v>
      </c>
      <c r="K1423" s="2" t="s">
        <v>11383</v>
      </c>
      <c r="L1423" t="str">
        <f t="shared" si="146"/>
        <v>Gauze</v>
      </c>
      <c r="M1423" s="12" t="str">
        <f t="shared" si="147"/>
        <v>PI.IC.IV.180103.01</v>
      </c>
      <c r="N1423" s="12"/>
      <c r="O1423" s="12" t="str">
        <f t="shared" si="148"/>
        <v>PH.IC.IV.180103.01</v>
      </c>
      <c r="P1423"/>
      <c r="Q1423" s="12" t="str">
        <f t="shared" si="149"/>
        <v>CL.IC.IV.180103.01</v>
      </c>
      <c r="X1423" s="78" t="s">
        <v>933</v>
      </c>
      <c r="Y1423" s="78">
        <v>1116</v>
      </c>
    </row>
    <row r="1424" spans="1:25" s="78" customFormat="1" ht="15">
      <c r="A1424" s="79" t="s">
        <v>5190</v>
      </c>
      <c r="B1424" s="79" t="s">
        <v>535</v>
      </c>
      <c r="C1424" s="80" t="s">
        <v>619</v>
      </c>
      <c r="D1424" s="79" t="s">
        <v>5343</v>
      </c>
      <c r="E1424" s="80" t="s">
        <v>670</v>
      </c>
      <c r="F1424" s="79" t="s">
        <v>536</v>
      </c>
      <c r="G1424" s="79" t="s">
        <v>1827</v>
      </c>
      <c r="H1424" s="75" t="s">
        <v>673</v>
      </c>
      <c r="I1424" s="79" t="s">
        <v>1827</v>
      </c>
      <c r="J1424" s="11" t="str">
        <f t="shared" si="145"/>
        <v>IC.IV.180104</v>
      </c>
      <c r="K1424" s="2" t="s">
        <v>11383</v>
      </c>
      <c r="L1424" t="str">
        <f t="shared" si="146"/>
        <v>Pressure</v>
      </c>
      <c r="M1424" s="12" t="str">
        <f t="shared" si="147"/>
        <v>PI.IC.IV.180104.01</v>
      </c>
      <c r="N1424" s="12"/>
      <c r="O1424" s="12" t="str">
        <f t="shared" si="148"/>
        <v>PH.IC.IV.180104.01</v>
      </c>
      <c r="P1424"/>
      <c r="Q1424" s="12" t="str">
        <f t="shared" si="149"/>
        <v>CL.IC.IV.180104.01</v>
      </c>
      <c r="X1424" s="78" t="s">
        <v>933</v>
      </c>
      <c r="Y1424" s="78">
        <v>1116</v>
      </c>
    </row>
    <row r="1425" spans="1:25" s="78" customFormat="1" ht="15">
      <c r="A1425" s="79" t="s">
        <v>5190</v>
      </c>
      <c r="B1425" s="79" t="s">
        <v>535</v>
      </c>
      <c r="C1425" s="80" t="s">
        <v>619</v>
      </c>
      <c r="D1425" s="79" t="s">
        <v>5343</v>
      </c>
      <c r="E1425" s="80" t="s">
        <v>670</v>
      </c>
      <c r="F1425" s="79" t="s">
        <v>536</v>
      </c>
      <c r="G1425" s="79" t="s">
        <v>5211</v>
      </c>
      <c r="H1425" s="75" t="s">
        <v>815</v>
      </c>
      <c r="I1425" s="79" t="s">
        <v>930</v>
      </c>
      <c r="J1425" s="11" t="str">
        <f t="shared" si="145"/>
        <v>IC.IV.180105</v>
      </c>
      <c r="K1425" s="2" t="s">
        <v>11383</v>
      </c>
      <c r="L1425" t="str">
        <f t="shared" si="146"/>
        <v>Other; specify</v>
      </c>
      <c r="M1425" s="12" t="str">
        <f t="shared" si="147"/>
        <v>PI.IC.IV.180105.01</v>
      </c>
      <c r="N1425" s="12"/>
      <c r="O1425" s="12" t="str">
        <f t="shared" si="148"/>
        <v>PH.IC.IV.180105.01</v>
      </c>
      <c r="P1425"/>
      <c r="Q1425" s="12" t="str">
        <f t="shared" si="149"/>
        <v>CL.IC.IV.180105.01</v>
      </c>
      <c r="X1425" s="78" t="s">
        <v>933</v>
      </c>
      <c r="Y1425" s="78">
        <v>1116</v>
      </c>
    </row>
    <row r="1426" spans="1:25" s="78" customFormat="1" ht="15">
      <c r="A1426" s="79" t="s">
        <v>5190</v>
      </c>
      <c r="B1426" s="79" t="s">
        <v>535</v>
      </c>
      <c r="C1426" s="80" t="s">
        <v>619</v>
      </c>
      <c r="D1426" s="74" t="s">
        <v>2937</v>
      </c>
      <c r="E1426" s="80" t="s">
        <v>671</v>
      </c>
      <c r="F1426" s="79" t="s">
        <v>692</v>
      </c>
      <c r="G1426" s="79" t="s">
        <v>5833</v>
      </c>
      <c r="H1426" s="75" t="s">
        <v>670</v>
      </c>
      <c r="I1426" s="79" t="s">
        <v>5833</v>
      </c>
      <c r="J1426" s="11" t="str">
        <f t="shared" si="145"/>
        <v>IC.IV.180201</v>
      </c>
      <c r="K1426" s="2" t="s">
        <v>11383</v>
      </c>
      <c r="L1426" t="str">
        <f t="shared" si="146"/>
        <v>Clean, Dry and Intact</v>
      </c>
      <c r="M1426" s="12" t="str">
        <f t="shared" si="147"/>
        <v>PI.IC.IV.180201.01</v>
      </c>
      <c r="N1426" s="12"/>
      <c r="O1426" s="12" t="str">
        <f t="shared" si="148"/>
        <v>PH.IC.IV.180201.01</v>
      </c>
      <c r="P1426"/>
      <c r="Q1426" s="12" t="str">
        <f t="shared" si="149"/>
        <v>CL.IC.IV.180201.01</v>
      </c>
      <c r="X1426" s="78" t="s">
        <v>933</v>
      </c>
      <c r="Y1426" s="78">
        <v>1116</v>
      </c>
    </row>
    <row r="1427" spans="1:25" s="78" customFormat="1" ht="15">
      <c r="A1427" s="79" t="s">
        <v>5190</v>
      </c>
      <c r="B1427" s="79" t="s">
        <v>535</v>
      </c>
      <c r="C1427" s="80" t="s">
        <v>619</v>
      </c>
      <c r="D1427" s="74" t="s">
        <v>2937</v>
      </c>
      <c r="E1427" s="80" t="s">
        <v>671</v>
      </c>
      <c r="F1427" s="79" t="s">
        <v>692</v>
      </c>
      <c r="G1427" s="79" t="s">
        <v>956</v>
      </c>
      <c r="H1427" s="75" t="s">
        <v>781</v>
      </c>
      <c r="I1427" s="79" t="s">
        <v>956</v>
      </c>
      <c r="J1427" s="11" t="str">
        <f t="shared" si="145"/>
        <v>IC.IV.180202</v>
      </c>
      <c r="K1427" s="2" t="s">
        <v>11383</v>
      </c>
      <c r="L1427" t="str">
        <f t="shared" si="146"/>
        <v>Clean</v>
      </c>
      <c r="M1427" s="12" t="str">
        <f t="shared" si="147"/>
        <v>PI.IC.IV.180202.01</v>
      </c>
      <c r="N1427" s="12"/>
      <c r="O1427" s="12" t="str">
        <f t="shared" si="148"/>
        <v>PH.IC.IV.180202.01</v>
      </c>
      <c r="P1427"/>
      <c r="Q1427" s="12" t="str">
        <f t="shared" si="149"/>
        <v>CL.IC.IV.180202.01</v>
      </c>
      <c r="X1427" s="78" t="s">
        <v>933</v>
      </c>
      <c r="Y1427" s="78">
        <v>1116</v>
      </c>
    </row>
    <row r="1428" spans="1:25" s="78" customFormat="1" ht="15">
      <c r="A1428" s="79" t="s">
        <v>5190</v>
      </c>
      <c r="B1428" s="79" t="s">
        <v>535</v>
      </c>
      <c r="C1428" s="80" t="s">
        <v>619</v>
      </c>
      <c r="D1428" s="74" t="s">
        <v>2937</v>
      </c>
      <c r="E1428" s="80" t="s">
        <v>671</v>
      </c>
      <c r="F1428" s="79" t="s">
        <v>692</v>
      </c>
      <c r="G1428" s="79" t="s">
        <v>3225</v>
      </c>
      <c r="H1428" s="75" t="s">
        <v>621</v>
      </c>
      <c r="I1428" s="79" t="s">
        <v>3225</v>
      </c>
      <c r="J1428" s="11" t="str">
        <f t="shared" si="145"/>
        <v>IC.IV.180203</v>
      </c>
      <c r="K1428" s="2" t="s">
        <v>11383</v>
      </c>
      <c r="L1428" t="str">
        <f t="shared" si="146"/>
        <v>Dry</v>
      </c>
      <c r="M1428" s="12" t="str">
        <f t="shared" si="147"/>
        <v>PI.IC.IV.180203.01</v>
      </c>
      <c r="N1428" s="12"/>
      <c r="O1428" s="12" t="str">
        <f t="shared" si="148"/>
        <v>PH.IC.IV.180203.01</v>
      </c>
      <c r="P1428"/>
      <c r="Q1428" s="12" t="str">
        <f t="shared" si="149"/>
        <v>CL.IC.IV.180203.01</v>
      </c>
      <c r="X1428" s="78" t="s">
        <v>933</v>
      </c>
      <c r="Y1428" s="78">
        <v>1116</v>
      </c>
    </row>
    <row r="1429" spans="1:25" s="78" customFormat="1" ht="15">
      <c r="A1429" s="79" t="s">
        <v>5190</v>
      </c>
      <c r="B1429" s="79" t="s">
        <v>535</v>
      </c>
      <c r="C1429" s="80" t="s">
        <v>619</v>
      </c>
      <c r="D1429" s="74" t="s">
        <v>2937</v>
      </c>
      <c r="E1429" s="80" t="s">
        <v>671</v>
      </c>
      <c r="F1429" s="79" t="s">
        <v>692</v>
      </c>
      <c r="G1429" s="79" t="s">
        <v>2806</v>
      </c>
      <c r="H1429" s="75" t="s">
        <v>622</v>
      </c>
      <c r="I1429" s="79" t="s">
        <v>2806</v>
      </c>
      <c r="J1429" s="11" t="str">
        <f t="shared" si="145"/>
        <v>IC.IV.180204</v>
      </c>
      <c r="K1429" s="2" t="s">
        <v>11383</v>
      </c>
      <c r="L1429" t="str">
        <f t="shared" si="146"/>
        <v>Intact</v>
      </c>
      <c r="M1429" s="12" t="str">
        <f t="shared" si="147"/>
        <v>PI.IC.IV.180204.01</v>
      </c>
      <c r="N1429" s="12"/>
      <c r="O1429" s="12" t="str">
        <f t="shared" si="148"/>
        <v>PH.IC.IV.180204.01</v>
      </c>
      <c r="P1429"/>
      <c r="Q1429" s="12" t="str">
        <f t="shared" si="149"/>
        <v>CL.IC.IV.180204.01</v>
      </c>
      <c r="X1429" s="78" t="s">
        <v>933</v>
      </c>
      <c r="Y1429" s="78">
        <v>1116</v>
      </c>
    </row>
    <row r="1430" spans="1:25" s="78" customFormat="1" ht="15">
      <c r="A1430" s="79" t="s">
        <v>5190</v>
      </c>
      <c r="B1430" s="79" t="s">
        <v>535</v>
      </c>
      <c r="C1430" s="80" t="s">
        <v>619</v>
      </c>
      <c r="D1430" s="74" t="s">
        <v>2937</v>
      </c>
      <c r="E1430" s="80" t="s">
        <v>671</v>
      </c>
      <c r="F1430" s="79" t="s">
        <v>692</v>
      </c>
      <c r="G1430" s="79" t="s">
        <v>957</v>
      </c>
      <c r="H1430" s="75" t="s">
        <v>676</v>
      </c>
      <c r="I1430" s="79" t="s">
        <v>957</v>
      </c>
      <c r="J1430" s="11" t="str">
        <f t="shared" si="145"/>
        <v>IC.IV.180205</v>
      </c>
      <c r="K1430" s="2" t="s">
        <v>11383</v>
      </c>
      <c r="L1430" t="str">
        <f t="shared" si="146"/>
        <v>Stained</v>
      </c>
      <c r="M1430" s="12" t="str">
        <f t="shared" si="147"/>
        <v>PI.IC.IV.180205.01</v>
      </c>
      <c r="N1430" s="12"/>
      <c r="O1430" s="12" t="str">
        <f t="shared" si="148"/>
        <v>PH.IC.IV.180205.01</v>
      </c>
      <c r="P1430"/>
      <c r="Q1430" s="12" t="str">
        <f t="shared" si="149"/>
        <v>CL.IC.IV.180205.01</v>
      </c>
      <c r="X1430" s="78" t="s">
        <v>933</v>
      </c>
      <c r="Y1430" s="78">
        <v>1116</v>
      </c>
    </row>
    <row r="1431" spans="1:25" s="78" customFormat="1" ht="15">
      <c r="A1431" s="79" t="s">
        <v>5190</v>
      </c>
      <c r="B1431" s="79" t="s">
        <v>535</v>
      </c>
      <c r="C1431" s="80" t="s">
        <v>619</v>
      </c>
      <c r="D1431" s="74" t="s">
        <v>2937</v>
      </c>
      <c r="E1431" s="80" t="s">
        <v>671</v>
      </c>
      <c r="F1431" s="79" t="s">
        <v>692</v>
      </c>
      <c r="G1431" s="79" t="s">
        <v>958</v>
      </c>
      <c r="H1431" s="75" t="s">
        <v>953</v>
      </c>
      <c r="I1431" s="79" t="s">
        <v>958</v>
      </c>
      <c r="J1431" s="11" t="str">
        <f t="shared" si="145"/>
        <v>IC.IV.180206</v>
      </c>
      <c r="K1431" s="2" t="s">
        <v>11383</v>
      </c>
      <c r="L1431" t="str">
        <f t="shared" si="146"/>
        <v>Saturated</v>
      </c>
      <c r="M1431" s="12" t="str">
        <f t="shared" si="147"/>
        <v>PI.IC.IV.180206.01</v>
      </c>
      <c r="N1431" s="12"/>
      <c r="O1431" s="12" t="str">
        <f t="shared" si="148"/>
        <v>PH.IC.IV.180206.01</v>
      </c>
      <c r="P1431"/>
      <c r="Q1431" s="12" t="str">
        <f t="shared" si="149"/>
        <v>CL.IC.IV.180206.01</v>
      </c>
      <c r="X1431" s="78" t="s">
        <v>933</v>
      </c>
      <c r="Y1431" s="78">
        <v>1116</v>
      </c>
    </row>
    <row r="1432" spans="1:25" s="78" customFormat="1" ht="15">
      <c r="A1432" s="79" t="s">
        <v>5190</v>
      </c>
      <c r="B1432" s="79" t="s">
        <v>535</v>
      </c>
      <c r="C1432" s="80" t="s">
        <v>619</v>
      </c>
      <c r="D1432" s="79" t="s">
        <v>5052</v>
      </c>
      <c r="E1432" s="80" t="s">
        <v>621</v>
      </c>
      <c r="F1432" s="79" t="s">
        <v>693</v>
      </c>
      <c r="G1432" s="79" t="s">
        <v>5213</v>
      </c>
      <c r="H1432" s="75" t="s">
        <v>532</v>
      </c>
      <c r="I1432" s="79" t="s">
        <v>5675</v>
      </c>
      <c r="J1432" s="11" t="str">
        <f t="shared" si="145"/>
        <v>IC.IV.180301</v>
      </c>
      <c r="K1432" s="2" t="s">
        <v>11383</v>
      </c>
      <c r="L1432" t="str">
        <f t="shared" si="146"/>
        <v>Present on Admission</v>
      </c>
      <c r="M1432" s="12" t="str">
        <f t="shared" si="147"/>
        <v>PI.IC.IV.180301.01</v>
      </c>
      <c r="N1432" s="12"/>
      <c r="O1432" s="12" t="str">
        <f t="shared" si="148"/>
        <v>PH.IC.IV.180301.01</v>
      </c>
      <c r="P1432"/>
      <c r="Q1432" s="12" t="str">
        <f t="shared" si="149"/>
        <v>CL.IC.IV.180301.01</v>
      </c>
      <c r="X1432" s="78" t="s">
        <v>933</v>
      </c>
      <c r="Y1432" s="78">
        <v>1116</v>
      </c>
    </row>
    <row r="1433" spans="1:25" s="78" customFormat="1" ht="15">
      <c r="A1433" s="79" t="s">
        <v>5190</v>
      </c>
      <c r="B1433" s="79" t="s">
        <v>535</v>
      </c>
      <c r="C1433" s="80" t="s">
        <v>619</v>
      </c>
      <c r="D1433" s="79" t="s">
        <v>5052</v>
      </c>
      <c r="E1433" s="80" t="s">
        <v>621</v>
      </c>
      <c r="F1433" s="79" t="s">
        <v>693</v>
      </c>
      <c r="G1433" s="79" t="s">
        <v>1580</v>
      </c>
      <c r="H1433" s="75" t="s">
        <v>781</v>
      </c>
      <c r="I1433" s="79" t="s">
        <v>5214</v>
      </c>
      <c r="J1433" s="11" t="str">
        <f t="shared" si="145"/>
        <v>IC.IV.180302</v>
      </c>
      <c r="K1433" s="2" t="s">
        <v>11383</v>
      </c>
      <c r="L1433" t="str">
        <f t="shared" si="146"/>
        <v>Inserted at this date/time</v>
      </c>
      <c r="M1433" s="12" t="str">
        <f t="shared" si="147"/>
        <v>PI.IC.IV.180302.01</v>
      </c>
      <c r="N1433" s="12"/>
      <c r="O1433" s="12" t="str">
        <f t="shared" si="148"/>
        <v>PH.IC.IV.180302.01</v>
      </c>
      <c r="P1433"/>
      <c r="Q1433" s="12" t="str">
        <f t="shared" si="149"/>
        <v>CL.IC.IV.180302.01</v>
      </c>
      <c r="X1433" s="78" t="s">
        <v>933</v>
      </c>
      <c r="Y1433" s="78">
        <v>1116</v>
      </c>
    </row>
    <row r="1434" spans="1:25" s="78" customFormat="1" ht="15">
      <c r="A1434" s="79" t="s">
        <v>5190</v>
      </c>
      <c r="B1434" s="79" t="s">
        <v>535</v>
      </c>
      <c r="C1434" s="80" t="s">
        <v>619</v>
      </c>
      <c r="D1434" s="79" t="s">
        <v>5052</v>
      </c>
      <c r="E1434" s="80" t="s">
        <v>621</v>
      </c>
      <c r="F1434" s="79" t="s">
        <v>693</v>
      </c>
      <c r="G1434" s="79" t="s">
        <v>3102</v>
      </c>
      <c r="H1434" s="75" t="s">
        <v>621</v>
      </c>
      <c r="I1434" s="79" t="s">
        <v>5676</v>
      </c>
      <c r="J1434" s="11" t="str">
        <f t="shared" si="145"/>
        <v>IC.IV.180303</v>
      </c>
      <c r="K1434" s="2" t="s">
        <v>11383</v>
      </c>
      <c r="L1434" t="str">
        <f t="shared" si="146"/>
        <v>Discontinued</v>
      </c>
      <c r="M1434" s="12" t="str">
        <f t="shared" si="147"/>
        <v>PI.IC.IV.180303.01</v>
      </c>
      <c r="N1434" s="12"/>
      <c r="O1434" s="12" t="str">
        <f t="shared" si="148"/>
        <v>PH.IC.IV.180303.01</v>
      </c>
      <c r="P1434"/>
      <c r="Q1434" s="12" t="str">
        <f t="shared" si="149"/>
        <v>CL.IC.IV.180303.01</v>
      </c>
      <c r="X1434" s="78" t="s">
        <v>933</v>
      </c>
      <c r="Y1434" s="78">
        <v>1116</v>
      </c>
    </row>
    <row r="1435" spans="1:25" s="78" customFormat="1" ht="15">
      <c r="A1435" s="79" t="s">
        <v>5190</v>
      </c>
      <c r="B1435" s="79" t="s">
        <v>535</v>
      </c>
      <c r="C1435" s="80" t="s">
        <v>619</v>
      </c>
      <c r="D1435" s="79" t="s">
        <v>1364</v>
      </c>
      <c r="E1435" s="75" t="s">
        <v>622</v>
      </c>
      <c r="F1435" s="79" t="s">
        <v>592</v>
      </c>
      <c r="G1435" s="79" t="s">
        <v>5554</v>
      </c>
      <c r="H1435" s="75" t="s">
        <v>532</v>
      </c>
      <c r="I1435" s="79" t="s">
        <v>5555</v>
      </c>
      <c r="J1435" s="11" t="str">
        <f t="shared" si="145"/>
        <v>IC.IV.180401</v>
      </c>
      <c r="K1435" s="2" t="s">
        <v>11383</v>
      </c>
      <c r="L1435" t="str">
        <f t="shared" si="146"/>
        <v>Left Antecubital</v>
      </c>
      <c r="M1435" s="12" t="str">
        <f t="shared" si="147"/>
        <v>PI.IC.IV.180401.01</v>
      </c>
      <c r="N1435" s="12"/>
      <c r="O1435" s="12" t="str">
        <f t="shared" si="148"/>
        <v>PH.IC.IV.180401.01</v>
      </c>
      <c r="P1435"/>
      <c r="Q1435" s="12" t="str">
        <f t="shared" si="149"/>
        <v>CL.IC.IV.180401.01</v>
      </c>
      <c r="X1435" s="78" t="s">
        <v>933</v>
      </c>
      <c r="Y1435" s="78">
        <v>1116</v>
      </c>
    </row>
    <row r="1436" spans="1:25" s="78" customFormat="1" ht="15">
      <c r="A1436" s="79" t="s">
        <v>5190</v>
      </c>
      <c r="B1436" s="79" t="s">
        <v>535</v>
      </c>
      <c r="C1436" s="80" t="s">
        <v>619</v>
      </c>
      <c r="D1436" s="79" t="s">
        <v>1364</v>
      </c>
      <c r="E1436" s="75" t="s">
        <v>622</v>
      </c>
      <c r="F1436" s="79" t="s">
        <v>592</v>
      </c>
      <c r="G1436" s="79" t="s">
        <v>5556</v>
      </c>
      <c r="H1436" s="75" t="s">
        <v>781</v>
      </c>
      <c r="I1436" s="79" t="s">
        <v>5557</v>
      </c>
      <c r="J1436" s="11" t="str">
        <f t="shared" si="145"/>
        <v>IC.IV.180402</v>
      </c>
      <c r="K1436" s="2" t="s">
        <v>11383</v>
      </c>
      <c r="L1436" t="str">
        <f t="shared" si="146"/>
        <v>Left Upper Arm</v>
      </c>
      <c r="M1436" s="12" t="str">
        <f t="shared" si="147"/>
        <v>PI.IC.IV.180402.01</v>
      </c>
      <c r="N1436" s="12"/>
      <c r="O1436" s="12" t="str">
        <f t="shared" si="148"/>
        <v>PH.IC.IV.180402.01</v>
      </c>
      <c r="P1436"/>
      <c r="Q1436" s="12" t="str">
        <f t="shared" si="149"/>
        <v>CL.IC.IV.180402.01</v>
      </c>
      <c r="X1436" s="78" t="s">
        <v>933</v>
      </c>
      <c r="Y1436" s="78">
        <v>1116</v>
      </c>
    </row>
    <row r="1437" spans="1:25" s="78" customFormat="1" ht="15">
      <c r="A1437" s="79" t="s">
        <v>5190</v>
      </c>
      <c r="B1437" s="79" t="s">
        <v>535</v>
      </c>
      <c r="C1437" s="80" t="s">
        <v>619</v>
      </c>
      <c r="D1437" s="79" t="s">
        <v>1364</v>
      </c>
      <c r="E1437" s="75" t="s">
        <v>622</v>
      </c>
      <c r="F1437" s="79" t="s">
        <v>592</v>
      </c>
      <c r="G1437" s="79" t="s">
        <v>5558</v>
      </c>
      <c r="H1437" s="75" t="s">
        <v>621</v>
      </c>
      <c r="I1437" s="79" t="s">
        <v>5559</v>
      </c>
      <c r="J1437" s="11" t="str">
        <f t="shared" si="145"/>
        <v>IC.IV.180403</v>
      </c>
      <c r="K1437" s="2" t="s">
        <v>11383</v>
      </c>
      <c r="L1437" t="str">
        <f t="shared" si="146"/>
        <v>Right Antecubital</v>
      </c>
      <c r="M1437" s="12" t="str">
        <f t="shared" si="147"/>
        <v>PI.IC.IV.180403.01</v>
      </c>
      <c r="N1437" s="12"/>
      <c r="O1437" s="12" t="str">
        <f t="shared" si="148"/>
        <v>PH.IC.IV.180403.01</v>
      </c>
      <c r="P1437"/>
      <c r="Q1437" s="12" t="str">
        <f t="shared" si="149"/>
        <v>CL.IC.IV.180403.01</v>
      </c>
      <c r="X1437" s="78" t="s">
        <v>933</v>
      </c>
      <c r="Y1437" s="78">
        <v>1116</v>
      </c>
    </row>
    <row r="1438" spans="1:25" s="78" customFormat="1" ht="15">
      <c r="A1438" s="79" t="s">
        <v>5190</v>
      </c>
      <c r="B1438" s="79" t="s">
        <v>535</v>
      </c>
      <c r="C1438" s="80" t="s">
        <v>619</v>
      </c>
      <c r="D1438" s="79" t="s">
        <v>1364</v>
      </c>
      <c r="E1438" s="75" t="s">
        <v>622</v>
      </c>
      <c r="F1438" s="79" t="s">
        <v>592</v>
      </c>
      <c r="G1438" s="79" t="s">
        <v>5302</v>
      </c>
      <c r="H1438" s="75" t="s">
        <v>622</v>
      </c>
      <c r="I1438" s="79" t="s">
        <v>5303</v>
      </c>
      <c r="J1438" s="11" t="str">
        <f t="shared" si="145"/>
        <v>IC.IV.180404</v>
      </c>
      <c r="K1438" s="2" t="s">
        <v>11383</v>
      </c>
      <c r="L1438" t="str">
        <f t="shared" si="146"/>
        <v>Right Upper Arm</v>
      </c>
      <c r="M1438" s="12" t="str">
        <f t="shared" si="147"/>
        <v>PI.IC.IV.180404.01</v>
      </c>
      <c r="N1438" s="12"/>
      <c r="O1438" s="12" t="str">
        <f t="shared" si="148"/>
        <v>PH.IC.IV.180404.01</v>
      </c>
      <c r="P1438"/>
      <c r="Q1438" s="12" t="str">
        <f t="shared" si="149"/>
        <v>CL.IC.IV.180404.01</v>
      </c>
      <c r="X1438" s="78" t="s">
        <v>933</v>
      </c>
      <c r="Y1438" s="78">
        <v>1116</v>
      </c>
    </row>
    <row r="1439" spans="1:25" s="78" customFormat="1" ht="15">
      <c r="A1439" s="79" t="s">
        <v>5190</v>
      </c>
      <c r="B1439" s="79" t="s">
        <v>535</v>
      </c>
      <c r="C1439" s="80" t="s">
        <v>619</v>
      </c>
      <c r="D1439" s="79" t="s">
        <v>593</v>
      </c>
      <c r="E1439" s="75" t="s">
        <v>676</v>
      </c>
      <c r="F1439" s="79" t="s">
        <v>594</v>
      </c>
      <c r="G1439" s="79" t="s">
        <v>5004</v>
      </c>
      <c r="H1439" s="75" t="s">
        <v>532</v>
      </c>
      <c r="I1439" s="79" t="s">
        <v>5455</v>
      </c>
      <c r="J1439" s="11" t="str">
        <f t="shared" si="145"/>
        <v>IC.IV.180501</v>
      </c>
      <c r="K1439" s="2" t="s">
        <v>11383</v>
      </c>
      <c r="L1439" t="str">
        <f t="shared" si="146"/>
        <v>Double</v>
      </c>
      <c r="M1439" s="12" t="str">
        <f t="shared" si="147"/>
        <v>PI.IC.IV.180501.01</v>
      </c>
      <c r="N1439" s="12"/>
      <c r="O1439" s="12" t="str">
        <f t="shared" si="148"/>
        <v>PH.IC.IV.180501.01</v>
      </c>
      <c r="P1439"/>
      <c r="Q1439" s="12" t="str">
        <f t="shared" si="149"/>
        <v>CL.IC.IV.180501.01</v>
      </c>
      <c r="X1439" s="78" t="s">
        <v>933</v>
      </c>
      <c r="Y1439" s="78">
        <v>1116</v>
      </c>
    </row>
    <row r="1440" spans="1:25" s="78" customFormat="1" ht="15">
      <c r="A1440" s="79" t="s">
        <v>5190</v>
      </c>
      <c r="B1440" s="79" t="s">
        <v>535</v>
      </c>
      <c r="C1440" s="80" t="s">
        <v>619</v>
      </c>
      <c r="D1440" s="79" t="s">
        <v>593</v>
      </c>
      <c r="E1440" s="75" t="s">
        <v>676</v>
      </c>
      <c r="F1440" s="79" t="s">
        <v>594</v>
      </c>
      <c r="G1440" s="79" t="s">
        <v>5002</v>
      </c>
      <c r="H1440" s="75" t="s">
        <v>781</v>
      </c>
      <c r="I1440" s="79" t="s">
        <v>5456</v>
      </c>
      <c r="J1440" s="11" t="str">
        <f t="shared" si="145"/>
        <v>IC.IV.180502</v>
      </c>
      <c r="K1440" s="2" t="s">
        <v>11383</v>
      </c>
      <c r="L1440" t="str">
        <f t="shared" si="146"/>
        <v>Single</v>
      </c>
      <c r="M1440" s="12" t="str">
        <f t="shared" si="147"/>
        <v>PI.IC.IV.180502.01</v>
      </c>
      <c r="N1440" s="12"/>
      <c r="O1440" s="12" t="str">
        <f t="shared" si="148"/>
        <v>PH.IC.IV.180502.01</v>
      </c>
      <c r="P1440"/>
      <c r="Q1440" s="12" t="str">
        <f t="shared" si="149"/>
        <v>CL.IC.IV.180502.01</v>
      </c>
      <c r="X1440" s="78" t="s">
        <v>933</v>
      </c>
      <c r="Y1440" s="78">
        <v>1116</v>
      </c>
    </row>
    <row r="1441" spans="1:25" s="78" customFormat="1" ht="15">
      <c r="A1441" s="79" t="s">
        <v>5190</v>
      </c>
      <c r="B1441" s="79" t="s">
        <v>535</v>
      </c>
      <c r="C1441" s="80" t="s">
        <v>619</v>
      </c>
      <c r="D1441" s="79" t="s">
        <v>593</v>
      </c>
      <c r="E1441" s="75" t="s">
        <v>676</v>
      </c>
      <c r="F1441" s="79" t="s">
        <v>594</v>
      </c>
      <c r="G1441" s="79" t="s">
        <v>5006</v>
      </c>
      <c r="H1441" s="75" t="s">
        <v>621</v>
      </c>
      <c r="I1441" s="79" t="s">
        <v>595</v>
      </c>
      <c r="J1441" s="11" t="str">
        <f t="shared" si="145"/>
        <v>IC.IV.180503</v>
      </c>
      <c r="K1441" s="2" t="s">
        <v>11383</v>
      </c>
      <c r="L1441" t="str">
        <f t="shared" si="146"/>
        <v>Triple</v>
      </c>
      <c r="M1441" s="12" t="str">
        <f t="shared" si="147"/>
        <v>PI.IC.IV.180503.01</v>
      </c>
      <c r="N1441" s="12"/>
      <c r="O1441" s="12" t="str">
        <f t="shared" si="148"/>
        <v>PH.IC.IV.180503.01</v>
      </c>
      <c r="P1441"/>
      <c r="Q1441" s="12" t="str">
        <f t="shared" si="149"/>
        <v>CL.IC.IV.180503.01</v>
      </c>
      <c r="X1441" s="78" t="s">
        <v>933</v>
      </c>
      <c r="Y1441" s="78">
        <v>1116</v>
      </c>
    </row>
    <row r="1442" spans="1:25" s="78" customFormat="1" ht="15">
      <c r="A1442" s="79" t="s">
        <v>5190</v>
      </c>
      <c r="B1442" s="79" t="s">
        <v>535</v>
      </c>
      <c r="C1442" s="80" t="s">
        <v>619</v>
      </c>
      <c r="D1442" s="79" t="s">
        <v>3256</v>
      </c>
      <c r="E1442" s="75" t="s">
        <v>679</v>
      </c>
      <c r="F1442" s="79" t="s">
        <v>596</v>
      </c>
      <c r="G1442" s="79" t="s">
        <v>1528</v>
      </c>
      <c r="H1442" s="75" t="s">
        <v>1396</v>
      </c>
      <c r="I1442" s="79" t="s">
        <v>5459</v>
      </c>
      <c r="J1442" s="11" t="str">
        <f t="shared" si="145"/>
        <v>IC.IV.180601</v>
      </c>
      <c r="K1442" s="2" t="s">
        <v>11383</v>
      </c>
      <c r="L1442" t="str">
        <f t="shared" si="146"/>
        <v>Bleeding</v>
      </c>
      <c r="M1442" s="12" t="str">
        <f t="shared" si="147"/>
        <v>PI.IC.IV.180601.01</v>
      </c>
      <c r="N1442" s="12"/>
      <c r="O1442" s="12" t="str">
        <f t="shared" si="148"/>
        <v>PH.IC.IV.180601.01</v>
      </c>
      <c r="P1442"/>
      <c r="Q1442" s="12" t="str">
        <f t="shared" si="149"/>
        <v>CL.IC.IV.180601.01</v>
      </c>
      <c r="X1442" s="78" t="s">
        <v>933</v>
      </c>
      <c r="Y1442" s="78">
        <v>1116</v>
      </c>
    </row>
    <row r="1443" spans="1:25" s="78" customFormat="1" ht="15">
      <c r="A1443" s="79" t="s">
        <v>5190</v>
      </c>
      <c r="B1443" s="79" t="s">
        <v>535</v>
      </c>
      <c r="C1443" s="80" t="s">
        <v>619</v>
      </c>
      <c r="D1443" s="79" t="s">
        <v>3256</v>
      </c>
      <c r="E1443" s="75" t="s">
        <v>679</v>
      </c>
      <c r="F1443" s="79" t="s">
        <v>596</v>
      </c>
      <c r="G1443" s="79" t="s">
        <v>5094</v>
      </c>
      <c r="H1443" s="75" t="s">
        <v>1398</v>
      </c>
      <c r="I1443" s="79" t="s">
        <v>1562</v>
      </c>
      <c r="J1443" s="11" t="str">
        <f t="shared" si="145"/>
        <v>IC.IV.180602</v>
      </c>
      <c r="K1443" s="2" t="s">
        <v>11383</v>
      </c>
      <c r="L1443" t="str">
        <f t="shared" si="146"/>
        <v>Ecchymosis</v>
      </c>
      <c r="M1443" s="12" t="str">
        <f t="shared" si="147"/>
        <v>PI.IC.IV.180602.01</v>
      </c>
      <c r="N1443" s="12"/>
      <c r="O1443" s="12" t="str">
        <f t="shared" si="148"/>
        <v>PH.IC.IV.180602.01</v>
      </c>
      <c r="P1443"/>
      <c r="Q1443" s="12" t="str">
        <f t="shared" si="149"/>
        <v>CL.IC.IV.180602.01</v>
      </c>
      <c r="X1443" s="78" t="s">
        <v>933</v>
      </c>
      <c r="Y1443" s="78">
        <v>1116</v>
      </c>
    </row>
    <row r="1444" spans="1:25" s="78" customFormat="1" ht="15">
      <c r="A1444" s="79" t="s">
        <v>5190</v>
      </c>
      <c r="B1444" s="79" t="s">
        <v>535</v>
      </c>
      <c r="C1444" s="80" t="s">
        <v>619</v>
      </c>
      <c r="D1444" s="79" t="s">
        <v>3256</v>
      </c>
      <c r="E1444" s="75" t="s">
        <v>679</v>
      </c>
      <c r="F1444" s="79" t="s">
        <v>596</v>
      </c>
      <c r="G1444" s="79" t="s">
        <v>3298</v>
      </c>
      <c r="H1444" s="75" t="s">
        <v>1400</v>
      </c>
      <c r="I1444" s="79" t="s">
        <v>3298</v>
      </c>
      <c r="J1444" s="11" t="str">
        <f t="shared" si="145"/>
        <v>IC.IV.180603</v>
      </c>
      <c r="K1444" s="2" t="s">
        <v>11383</v>
      </c>
      <c r="L1444" t="str">
        <f t="shared" si="146"/>
        <v>Edema</v>
      </c>
      <c r="M1444" s="12" t="str">
        <f t="shared" si="147"/>
        <v>PI.IC.IV.180603.01</v>
      </c>
      <c r="N1444" s="12"/>
      <c r="O1444" s="12" t="str">
        <f t="shared" si="148"/>
        <v>PH.IC.IV.180603.01</v>
      </c>
      <c r="P1444"/>
      <c r="Q1444" s="12" t="str">
        <f t="shared" si="149"/>
        <v>CL.IC.IV.180603.01</v>
      </c>
      <c r="X1444" s="78" t="s">
        <v>933</v>
      </c>
      <c r="Y1444" s="78">
        <v>1116</v>
      </c>
    </row>
    <row r="1445" spans="1:25" s="78" customFormat="1" ht="15">
      <c r="A1445" s="79" t="s">
        <v>5190</v>
      </c>
      <c r="B1445" s="79" t="s">
        <v>535</v>
      </c>
      <c r="C1445" s="80" t="s">
        <v>619</v>
      </c>
      <c r="D1445" s="79" t="s">
        <v>3256</v>
      </c>
      <c r="E1445" s="75" t="s">
        <v>679</v>
      </c>
      <c r="F1445" s="79" t="s">
        <v>596</v>
      </c>
      <c r="G1445" s="79" t="s">
        <v>5259</v>
      </c>
      <c r="H1445" s="75" t="s">
        <v>1402</v>
      </c>
      <c r="I1445" s="79" t="s">
        <v>5460</v>
      </c>
      <c r="J1445" s="11" t="str">
        <f t="shared" si="145"/>
        <v>IC.IV.180604</v>
      </c>
      <c r="K1445" s="2" t="s">
        <v>11383</v>
      </c>
      <c r="L1445" t="str">
        <f t="shared" si="146"/>
        <v>Extravasation</v>
      </c>
      <c r="M1445" s="12" t="str">
        <f t="shared" si="147"/>
        <v>PI.IC.IV.180604.01</v>
      </c>
      <c r="N1445" s="12"/>
      <c r="O1445" s="12" t="str">
        <f t="shared" si="148"/>
        <v>PH.IC.IV.180604.01</v>
      </c>
      <c r="P1445"/>
      <c r="Q1445" s="12" t="str">
        <f t="shared" si="149"/>
        <v>CL.IC.IV.180604.01</v>
      </c>
      <c r="X1445" s="78" t="s">
        <v>933</v>
      </c>
      <c r="Y1445" s="78">
        <v>1116</v>
      </c>
    </row>
    <row r="1446" spans="1:25" s="78" customFormat="1" ht="15">
      <c r="A1446" s="79" t="s">
        <v>5190</v>
      </c>
      <c r="B1446" s="79" t="s">
        <v>535</v>
      </c>
      <c r="C1446" s="80" t="s">
        <v>619</v>
      </c>
      <c r="D1446" s="79" t="s">
        <v>3256</v>
      </c>
      <c r="E1446" s="75" t="s">
        <v>679</v>
      </c>
      <c r="F1446" s="79" t="s">
        <v>596</v>
      </c>
      <c r="G1446" s="79" t="s">
        <v>1533</v>
      </c>
      <c r="H1446" s="75" t="s">
        <v>1404</v>
      </c>
      <c r="I1446" s="79" t="s">
        <v>5174</v>
      </c>
      <c r="J1446" s="11" t="str">
        <f t="shared" si="145"/>
        <v>IC.IV.180605</v>
      </c>
      <c r="K1446" s="2" t="s">
        <v>11383</v>
      </c>
      <c r="L1446" t="str">
        <f t="shared" si="146"/>
        <v>Hematoma</v>
      </c>
      <c r="M1446" s="12" t="str">
        <f t="shared" si="147"/>
        <v>PI.IC.IV.180605.01</v>
      </c>
      <c r="N1446" s="12"/>
      <c r="O1446" s="12" t="str">
        <f t="shared" si="148"/>
        <v>PH.IC.IV.180605.01</v>
      </c>
      <c r="P1446"/>
      <c r="Q1446" s="12" t="str">
        <f t="shared" si="149"/>
        <v>CL.IC.IV.180605.01</v>
      </c>
      <c r="X1446" s="78" t="s">
        <v>933</v>
      </c>
      <c r="Y1446" s="78">
        <v>1116</v>
      </c>
    </row>
    <row r="1447" spans="1:25" s="78" customFormat="1" ht="15">
      <c r="A1447" s="79" t="s">
        <v>5190</v>
      </c>
      <c r="B1447" s="79" t="s">
        <v>535</v>
      </c>
      <c r="C1447" s="80" t="s">
        <v>619</v>
      </c>
      <c r="D1447" s="79" t="s">
        <v>3256</v>
      </c>
      <c r="E1447" s="75" t="s">
        <v>679</v>
      </c>
      <c r="F1447" s="79" t="s">
        <v>596</v>
      </c>
      <c r="G1447" s="79" t="s">
        <v>5461</v>
      </c>
      <c r="H1447" s="75" t="s">
        <v>1406</v>
      </c>
      <c r="I1447" s="79" t="s">
        <v>5614</v>
      </c>
      <c r="J1447" s="11" t="str">
        <f t="shared" si="145"/>
        <v>IC.IV.180606</v>
      </c>
      <c r="K1447" s="2" t="s">
        <v>11383</v>
      </c>
      <c r="L1447" t="str">
        <f t="shared" si="146"/>
        <v>Purulent drainage</v>
      </c>
      <c r="M1447" s="12" t="str">
        <f t="shared" si="147"/>
        <v>PI.IC.IV.180606.01</v>
      </c>
      <c r="N1447" s="12"/>
      <c r="O1447" s="12" t="str">
        <f t="shared" si="148"/>
        <v>PH.IC.IV.180606.01</v>
      </c>
      <c r="P1447"/>
      <c r="Q1447" s="12" t="str">
        <f t="shared" si="149"/>
        <v>CL.IC.IV.180606.01</v>
      </c>
      <c r="X1447" s="78" t="s">
        <v>933</v>
      </c>
      <c r="Y1447" s="78">
        <v>1116</v>
      </c>
    </row>
    <row r="1448" spans="1:25" s="78" customFormat="1" ht="15">
      <c r="A1448" s="79" t="s">
        <v>5190</v>
      </c>
      <c r="B1448" s="79" t="s">
        <v>535</v>
      </c>
      <c r="C1448" s="80" t="s">
        <v>619</v>
      </c>
      <c r="D1448" s="79" t="s">
        <v>3256</v>
      </c>
      <c r="E1448" s="75" t="s">
        <v>679</v>
      </c>
      <c r="F1448" s="79" t="s">
        <v>596</v>
      </c>
      <c r="G1448" s="81" t="s">
        <v>11</v>
      </c>
      <c r="H1448" s="75" t="s">
        <v>682</v>
      </c>
      <c r="I1448" s="79" t="s">
        <v>5616</v>
      </c>
      <c r="J1448" s="11" t="str">
        <f t="shared" si="145"/>
        <v>IC.IV.180607</v>
      </c>
      <c r="K1448" s="2" t="s">
        <v>11383</v>
      </c>
      <c r="L1448" t="str">
        <f t="shared" si="146"/>
        <v>Serosanguineous Drainage</v>
      </c>
      <c r="M1448" s="12" t="str">
        <f t="shared" si="147"/>
        <v>PI.IC.IV.180607.01</v>
      </c>
      <c r="N1448" s="12"/>
      <c r="O1448" s="12" t="str">
        <f t="shared" si="148"/>
        <v>PH.IC.IV.180607.01</v>
      </c>
      <c r="P1448"/>
      <c r="Q1448" s="12" t="str">
        <f t="shared" si="149"/>
        <v>CL.IC.IV.180607.01</v>
      </c>
      <c r="X1448" s="78" t="s">
        <v>933</v>
      </c>
      <c r="Y1448" s="78">
        <v>1116</v>
      </c>
    </row>
    <row r="1449" spans="1:25" s="78" customFormat="1" ht="15">
      <c r="A1449" s="79" t="s">
        <v>5190</v>
      </c>
      <c r="B1449" s="79" t="s">
        <v>535</v>
      </c>
      <c r="C1449" s="80" t="s">
        <v>619</v>
      </c>
      <c r="D1449" s="79" t="s">
        <v>3256</v>
      </c>
      <c r="E1449" s="75" t="s">
        <v>679</v>
      </c>
      <c r="F1449" s="79" t="s">
        <v>596</v>
      </c>
      <c r="G1449" s="79" t="s">
        <v>5617</v>
      </c>
      <c r="H1449" s="75" t="s">
        <v>685</v>
      </c>
      <c r="I1449" s="79" t="s">
        <v>1637</v>
      </c>
      <c r="J1449" s="11" t="str">
        <f t="shared" si="145"/>
        <v>IC.IV.180608</v>
      </c>
      <c r="K1449" s="2" t="s">
        <v>11383</v>
      </c>
      <c r="L1449" t="str">
        <f t="shared" si="146"/>
        <v>Serous Drainage</v>
      </c>
      <c r="M1449" s="12" t="str">
        <f t="shared" si="147"/>
        <v>PI.IC.IV.180608.01</v>
      </c>
      <c r="N1449" s="12"/>
      <c r="O1449" s="12" t="str">
        <f t="shared" si="148"/>
        <v>PH.IC.IV.180608.01</v>
      </c>
      <c r="P1449"/>
      <c r="Q1449" s="12" t="str">
        <f t="shared" si="149"/>
        <v>CL.IC.IV.180608.01</v>
      </c>
      <c r="X1449" s="78" t="s">
        <v>933</v>
      </c>
      <c r="Y1449" s="78">
        <v>1116</v>
      </c>
    </row>
    <row r="1450" spans="1:25" s="78" customFormat="1" ht="15">
      <c r="A1450" s="79" t="s">
        <v>5190</v>
      </c>
      <c r="B1450" s="79" t="s">
        <v>535</v>
      </c>
      <c r="C1450" s="80" t="s">
        <v>619</v>
      </c>
      <c r="D1450" s="79" t="s">
        <v>3256</v>
      </c>
      <c r="E1450" s="75" t="s">
        <v>679</v>
      </c>
      <c r="F1450" s="79" t="s">
        <v>596</v>
      </c>
      <c r="G1450" s="79" t="s">
        <v>5618</v>
      </c>
      <c r="H1450" s="75" t="s">
        <v>623</v>
      </c>
      <c r="I1450" s="79" t="s">
        <v>1224</v>
      </c>
      <c r="J1450" s="11" t="str">
        <f t="shared" si="145"/>
        <v>IC.IV.180609</v>
      </c>
      <c r="K1450" s="2" t="s">
        <v>11383</v>
      </c>
      <c r="L1450" t="str">
        <f t="shared" si="146"/>
        <v>Unable to Assess due to drsg</v>
      </c>
      <c r="M1450" s="12" t="str">
        <f t="shared" si="147"/>
        <v>PI.IC.IV.180609.01</v>
      </c>
      <c r="N1450" s="12"/>
      <c r="O1450" s="12" t="str">
        <f t="shared" si="148"/>
        <v>PH.IC.IV.180609.01</v>
      </c>
      <c r="P1450"/>
      <c r="Q1450" s="12" t="str">
        <f t="shared" si="149"/>
        <v>CL.IC.IV.180609.01</v>
      </c>
      <c r="X1450" s="78" t="s">
        <v>933</v>
      </c>
      <c r="Y1450" s="78">
        <v>1116</v>
      </c>
    </row>
    <row r="1451" spans="1:25" s="78" customFormat="1" ht="15">
      <c r="A1451" s="79" t="s">
        <v>5190</v>
      </c>
      <c r="B1451" s="79" t="s">
        <v>535</v>
      </c>
      <c r="C1451" s="80" t="s">
        <v>619</v>
      </c>
      <c r="D1451" s="79" t="s">
        <v>3256</v>
      </c>
      <c r="E1451" s="75" t="s">
        <v>679</v>
      </c>
      <c r="F1451" s="79" t="s">
        <v>596</v>
      </c>
      <c r="G1451" s="79" t="s">
        <v>2687</v>
      </c>
      <c r="H1451" s="75" t="s">
        <v>624</v>
      </c>
      <c r="I1451" s="79" t="s">
        <v>2687</v>
      </c>
      <c r="J1451" s="11" t="str">
        <f t="shared" si="145"/>
        <v>IC.IV.180610</v>
      </c>
      <c r="K1451" s="2" t="s">
        <v>11383</v>
      </c>
      <c r="L1451" t="str">
        <f t="shared" si="146"/>
        <v>WNL</v>
      </c>
      <c r="M1451" s="12" t="str">
        <f t="shared" si="147"/>
        <v>PI.IC.IV.180610.01</v>
      </c>
      <c r="N1451" s="12"/>
      <c r="O1451" s="12" t="str">
        <f t="shared" si="148"/>
        <v>PH.IC.IV.180610.01</v>
      </c>
      <c r="P1451"/>
      <c r="Q1451" s="12" t="str">
        <f t="shared" si="149"/>
        <v>CL.IC.IV.180610.01</v>
      </c>
      <c r="X1451" s="78" t="s">
        <v>933</v>
      </c>
      <c r="Y1451" s="78">
        <v>1116</v>
      </c>
    </row>
    <row r="1452" spans="1:25" s="78" customFormat="1" ht="15">
      <c r="A1452" s="79" t="s">
        <v>5190</v>
      </c>
      <c r="B1452" s="79" t="s">
        <v>535</v>
      </c>
      <c r="C1452" s="80" t="s">
        <v>619</v>
      </c>
      <c r="D1452" s="79" t="s">
        <v>3259</v>
      </c>
      <c r="E1452" s="75" t="s">
        <v>682</v>
      </c>
      <c r="F1452" s="79" t="s">
        <v>597</v>
      </c>
      <c r="G1452" s="79" t="s">
        <v>2228</v>
      </c>
      <c r="H1452" s="75" t="s">
        <v>1396</v>
      </c>
      <c r="I1452" s="79" t="s">
        <v>3634</v>
      </c>
      <c r="J1452" s="11" t="str">
        <f t="shared" si="145"/>
        <v>IC.IV.180701</v>
      </c>
      <c r="K1452" s="2" t="s">
        <v>11383</v>
      </c>
      <c r="L1452" t="str">
        <f t="shared" si="146"/>
        <v>Capped</v>
      </c>
      <c r="M1452" s="12" t="str">
        <f t="shared" si="147"/>
        <v>PI.IC.IV.180701.01</v>
      </c>
      <c r="N1452" s="12"/>
      <c r="O1452" s="12" t="str">
        <f t="shared" si="148"/>
        <v>PH.IC.IV.180701.01</v>
      </c>
      <c r="P1452"/>
      <c r="Q1452" s="12" t="str">
        <f t="shared" si="149"/>
        <v>CL.IC.IV.180701.01</v>
      </c>
      <c r="X1452" s="78" t="s">
        <v>933</v>
      </c>
      <c r="Y1452" s="78">
        <v>1116</v>
      </c>
    </row>
    <row r="1453" spans="1:25" s="78" customFormat="1" ht="15">
      <c r="A1453" s="79" t="s">
        <v>5190</v>
      </c>
      <c r="B1453" s="79" t="s">
        <v>535</v>
      </c>
      <c r="C1453" s="80" t="s">
        <v>619</v>
      </c>
      <c r="D1453" s="79" t="s">
        <v>3259</v>
      </c>
      <c r="E1453" s="75" t="s">
        <v>682</v>
      </c>
      <c r="F1453" s="79" t="s">
        <v>597</v>
      </c>
      <c r="G1453" s="79" t="s">
        <v>5620</v>
      </c>
      <c r="H1453" s="75" t="s">
        <v>1398</v>
      </c>
      <c r="I1453" s="79" t="s">
        <v>5621</v>
      </c>
      <c r="J1453" s="11" t="str">
        <f t="shared" si="145"/>
        <v>IC.IV.180702</v>
      </c>
      <c r="K1453" s="2" t="s">
        <v>11383</v>
      </c>
      <c r="L1453" t="str">
        <f t="shared" si="146"/>
        <v>DC per physician order</v>
      </c>
      <c r="M1453" s="12" t="str">
        <f t="shared" si="147"/>
        <v>PI.IC.IV.180702.01</v>
      </c>
      <c r="N1453" s="12"/>
      <c r="O1453" s="12" t="str">
        <f t="shared" si="148"/>
        <v>PH.IC.IV.180702.01</v>
      </c>
      <c r="P1453"/>
      <c r="Q1453" s="12" t="str">
        <f t="shared" si="149"/>
        <v>CL.IC.IV.180702.01</v>
      </c>
      <c r="X1453" s="78" t="s">
        <v>933</v>
      </c>
      <c r="Y1453" s="78">
        <v>1116</v>
      </c>
    </row>
    <row r="1454" spans="1:25" s="78" customFormat="1" ht="15">
      <c r="A1454" s="79" t="s">
        <v>5190</v>
      </c>
      <c r="B1454" s="79" t="s">
        <v>535</v>
      </c>
      <c r="C1454" s="80" t="s">
        <v>619</v>
      </c>
      <c r="D1454" s="79" t="s">
        <v>3259</v>
      </c>
      <c r="E1454" s="75" t="s">
        <v>682</v>
      </c>
      <c r="F1454" s="79" t="s">
        <v>597</v>
      </c>
      <c r="G1454" s="79" t="s">
        <v>5623</v>
      </c>
      <c r="H1454" s="75" t="s">
        <v>621</v>
      </c>
      <c r="I1454" s="79" t="s">
        <v>5624</v>
      </c>
      <c r="J1454" s="11" t="str">
        <f t="shared" si="145"/>
        <v>IC.IV.180703</v>
      </c>
      <c r="K1454" s="2" t="s">
        <v>11383</v>
      </c>
      <c r="L1454" t="str">
        <f t="shared" si="146"/>
        <v>No Blood Return</v>
      </c>
      <c r="M1454" s="12" t="str">
        <f t="shared" si="147"/>
        <v>PI.IC.IV.180703.01</v>
      </c>
      <c r="N1454" s="12"/>
      <c r="O1454" s="12" t="str">
        <f t="shared" si="148"/>
        <v>PH.IC.IV.180703.01</v>
      </c>
      <c r="P1454"/>
      <c r="Q1454" s="12" t="str">
        <f t="shared" si="149"/>
        <v>CL.IC.IV.180703.01</v>
      </c>
      <c r="X1454" s="78" t="s">
        <v>933</v>
      </c>
      <c r="Y1454" s="78">
        <v>1116</v>
      </c>
    </row>
    <row r="1455" spans="1:25" s="78" customFormat="1" ht="15">
      <c r="A1455" s="79" t="s">
        <v>5190</v>
      </c>
      <c r="B1455" s="79" t="s">
        <v>535</v>
      </c>
      <c r="C1455" s="80" t="s">
        <v>619</v>
      </c>
      <c r="D1455" s="79" t="s">
        <v>3259</v>
      </c>
      <c r="E1455" s="75" t="s">
        <v>682</v>
      </c>
      <c r="F1455" s="79" t="s">
        <v>597</v>
      </c>
      <c r="G1455" s="79" t="s">
        <v>3795</v>
      </c>
      <c r="H1455" s="75" t="s">
        <v>622</v>
      </c>
      <c r="I1455" s="79" t="s">
        <v>5625</v>
      </c>
      <c r="J1455" s="11" t="str">
        <f t="shared" si="145"/>
        <v>IC.IV.180704</v>
      </c>
      <c r="K1455" s="2" t="s">
        <v>11383</v>
      </c>
      <c r="L1455" t="str">
        <f t="shared" si="146"/>
        <v>Occluded</v>
      </c>
      <c r="M1455" s="12" t="str">
        <f t="shared" si="147"/>
        <v>PI.IC.IV.180704.01</v>
      </c>
      <c r="N1455" s="12"/>
      <c r="O1455" s="12" t="str">
        <f t="shared" si="148"/>
        <v>PH.IC.IV.180704.01</v>
      </c>
      <c r="P1455"/>
      <c r="Q1455" s="12" t="str">
        <f t="shared" si="149"/>
        <v>CL.IC.IV.180704.01</v>
      </c>
      <c r="X1455" s="78" t="s">
        <v>933</v>
      </c>
      <c r="Y1455" s="78">
        <v>1116</v>
      </c>
    </row>
    <row r="1456" spans="1:25" s="78" customFormat="1" ht="15">
      <c r="A1456" s="79" t="s">
        <v>5190</v>
      </c>
      <c r="B1456" s="79" t="s">
        <v>535</v>
      </c>
      <c r="C1456" s="80" t="s">
        <v>619</v>
      </c>
      <c r="D1456" s="79" t="s">
        <v>3259</v>
      </c>
      <c r="E1456" s="75" t="s">
        <v>682</v>
      </c>
      <c r="F1456" s="79" t="s">
        <v>597</v>
      </c>
      <c r="G1456" s="79" t="s">
        <v>2772</v>
      </c>
      <c r="H1456" s="75" t="s">
        <v>676</v>
      </c>
      <c r="I1456" s="79" t="s">
        <v>2772</v>
      </c>
      <c r="J1456" s="11" t="str">
        <f t="shared" si="145"/>
        <v>IC.IV.180705</v>
      </c>
      <c r="K1456" s="2" t="s">
        <v>11383</v>
      </c>
      <c r="L1456" t="str">
        <f t="shared" si="146"/>
        <v>Patent</v>
      </c>
      <c r="M1456" s="12" t="str">
        <f t="shared" si="147"/>
        <v>PI.IC.IV.180705.01</v>
      </c>
      <c r="N1456" s="12"/>
      <c r="O1456" s="12" t="str">
        <f t="shared" si="148"/>
        <v>PH.IC.IV.180705.01</v>
      </c>
      <c r="P1456"/>
      <c r="Q1456" s="12" t="str">
        <f t="shared" si="149"/>
        <v>CL.IC.IV.180705.01</v>
      </c>
      <c r="X1456" s="78" t="s">
        <v>933</v>
      </c>
      <c r="Y1456" s="78">
        <v>1116</v>
      </c>
    </row>
    <row r="1457" spans="1:25" s="78" customFormat="1" ht="15">
      <c r="A1457" s="79" t="s">
        <v>5190</v>
      </c>
      <c r="B1457" s="79" t="s">
        <v>535</v>
      </c>
      <c r="C1457" s="80" t="s">
        <v>619</v>
      </c>
      <c r="D1457" s="79" t="s">
        <v>3259</v>
      </c>
      <c r="E1457" s="75" t="s">
        <v>682</v>
      </c>
      <c r="F1457" s="79" t="s">
        <v>597</v>
      </c>
      <c r="G1457" s="79" t="s">
        <v>5252</v>
      </c>
      <c r="H1457" s="75" t="s">
        <v>679</v>
      </c>
      <c r="I1457" s="79" t="s">
        <v>5626</v>
      </c>
      <c r="J1457" s="11" t="str">
        <f t="shared" si="145"/>
        <v>IC.IV.180706</v>
      </c>
      <c r="K1457" s="2" t="s">
        <v>11383</v>
      </c>
      <c r="L1457" t="str">
        <f t="shared" si="146"/>
        <v>Positional</v>
      </c>
      <c r="M1457" s="12" t="str">
        <f t="shared" si="147"/>
        <v>PI.IC.IV.180706.01</v>
      </c>
      <c r="N1457" s="12"/>
      <c r="O1457" s="12" t="str">
        <f t="shared" si="148"/>
        <v>PH.IC.IV.180706.01</v>
      </c>
      <c r="P1457"/>
      <c r="Q1457" s="12" t="str">
        <f t="shared" si="149"/>
        <v>CL.IC.IV.180706.01</v>
      </c>
      <c r="X1457" s="78" t="s">
        <v>933</v>
      </c>
      <c r="Y1457" s="78">
        <v>1116</v>
      </c>
    </row>
    <row r="1458" spans="1:25" s="78" customFormat="1" ht="15">
      <c r="A1458" s="79" t="s">
        <v>5190</v>
      </c>
      <c r="B1458" s="79" t="s">
        <v>535</v>
      </c>
      <c r="C1458" s="80" t="s">
        <v>619</v>
      </c>
      <c r="D1458" s="79" t="s">
        <v>3259</v>
      </c>
      <c r="E1458" s="75" t="s">
        <v>682</v>
      </c>
      <c r="F1458" s="79" t="s">
        <v>597</v>
      </c>
      <c r="G1458" s="79" t="s">
        <v>5627</v>
      </c>
      <c r="H1458" s="75" t="s">
        <v>682</v>
      </c>
      <c r="I1458" s="79" t="s">
        <v>5339</v>
      </c>
      <c r="J1458" s="11" t="str">
        <f t="shared" si="145"/>
        <v>IC.IV.180707</v>
      </c>
      <c r="K1458" s="2" t="s">
        <v>11383</v>
      </c>
      <c r="L1458" t="str">
        <f t="shared" si="146"/>
        <v>Sluggish</v>
      </c>
      <c r="M1458" s="12" t="str">
        <f t="shared" si="147"/>
        <v>PI.IC.IV.180707.01</v>
      </c>
      <c r="N1458" s="12"/>
      <c r="O1458" s="12" t="str">
        <f t="shared" si="148"/>
        <v>PH.IC.IV.180707.01</v>
      </c>
      <c r="P1458"/>
      <c r="Q1458" s="12" t="str">
        <f t="shared" si="149"/>
        <v>CL.IC.IV.180707.01</v>
      </c>
      <c r="X1458" s="78" t="s">
        <v>933</v>
      </c>
      <c r="Y1458" s="78">
        <v>1116</v>
      </c>
    </row>
    <row r="1459" spans="1:25" s="78" customFormat="1" ht="15">
      <c r="A1459" s="79" t="s">
        <v>5190</v>
      </c>
      <c r="B1459" s="79" t="s">
        <v>535</v>
      </c>
      <c r="C1459" s="80" t="s">
        <v>619</v>
      </c>
      <c r="D1459" s="79" t="s">
        <v>3259</v>
      </c>
      <c r="E1459" s="75" t="s">
        <v>682</v>
      </c>
      <c r="F1459" s="79" t="s">
        <v>597</v>
      </c>
      <c r="G1459" s="79" t="s">
        <v>1582</v>
      </c>
      <c r="H1459" s="75" t="s">
        <v>685</v>
      </c>
      <c r="I1459" s="79" t="s">
        <v>598</v>
      </c>
      <c r="J1459" s="11" t="str">
        <f t="shared" si="145"/>
        <v>IC.IV.180708</v>
      </c>
      <c r="K1459" s="2" t="s">
        <v>11383</v>
      </c>
      <c r="L1459" t="str">
        <f t="shared" si="146"/>
        <v>Discontinue</v>
      </c>
      <c r="M1459" s="12" t="str">
        <f t="shared" si="147"/>
        <v>PI.IC.IV.180708.01</v>
      </c>
      <c r="N1459" s="12"/>
      <c r="O1459" s="12" t="str">
        <f t="shared" si="148"/>
        <v>PH.IC.IV.180708.01</v>
      </c>
      <c r="P1459"/>
      <c r="Q1459" s="12" t="str">
        <f t="shared" si="149"/>
        <v>CL.IC.IV.180708.01</v>
      </c>
      <c r="X1459" s="78" t="s">
        <v>933</v>
      </c>
      <c r="Y1459" s="78">
        <v>1116</v>
      </c>
    </row>
    <row r="1460" spans="1:25" s="78" customFormat="1" ht="15">
      <c r="A1460" s="79" t="s">
        <v>5190</v>
      </c>
      <c r="B1460" s="79" t="s">
        <v>535</v>
      </c>
      <c r="C1460" s="80" t="s">
        <v>619</v>
      </c>
      <c r="D1460" s="79" t="s">
        <v>599</v>
      </c>
      <c r="E1460" s="75" t="s">
        <v>685</v>
      </c>
      <c r="F1460" s="79" t="s">
        <v>600</v>
      </c>
      <c r="G1460" s="79" t="s">
        <v>601</v>
      </c>
      <c r="H1460" s="75" t="s">
        <v>670</v>
      </c>
      <c r="I1460" s="79" t="s">
        <v>601</v>
      </c>
      <c r="J1460" s="11" t="str">
        <f t="shared" si="145"/>
        <v>IC.IV.180801</v>
      </c>
      <c r="K1460" s="2" t="s">
        <v>11383</v>
      </c>
      <c r="L1460" t="str">
        <f t="shared" si="146"/>
        <v>Current</v>
      </c>
      <c r="M1460" s="12" t="str">
        <f t="shared" si="147"/>
        <v>PI.IC.IV.180801.01</v>
      </c>
      <c r="N1460" s="12"/>
      <c r="O1460" s="12" t="str">
        <f t="shared" si="148"/>
        <v>PH.IC.IV.180801.01</v>
      </c>
      <c r="P1460"/>
      <c r="Q1460" s="12" t="str">
        <f t="shared" si="149"/>
        <v>CL.IC.IV.180801.01</v>
      </c>
      <c r="X1460" s="78" t="s">
        <v>933</v>
      </c>
      <c r="Y1460" s="78">
        <v>1116</v>
      </c>
    </row>
    <row r="1461" spans="1:25" s="78" customFormat="1" ht="15">
      <c r="A1461" s="79" t="s">
        <v>5190</v>
      </c>
      <c r="B1461" s="79" t="s">
        <v>535</v>
      </c>
      <c r="C1461" s="80" t="s">
        <v>619</v>
      </c>
      <c r="D1461" s="79" t="s">
        <v>599</v>
      </c>
      <c r="E1461" s="75" t="s">
        <v>685</v>
      </c>
      <c r="F1461" s="79" t="s">
        <v>600</v>
      </c>
      <c r="G1461" s="79" t="s">
        <v>5213</v>
      </c>
      <c r="H1461" s="75" t="s">
        <v>671</v>
      </c>
      <c r="I1461" s="79" t="s">
        <v>5675</v>
      </c>
      <c r="J1461" s="11" t="str">
        <f t="shared" si="145"/>
        <v>IC.IV.180802</v>
      </c>
      <c r="K1461" s="2" t="s">
        <v>11383</v>
      </c>
      <c r="L1461" t="str">
        <f t="shared" si="146"/>
        <v>Present on Admission</v>
      </c>
      <c r="M1461" s="12" t="str">
        <f t="shared" si="147"/>
        <v>PI.IC.IV.180802.01</v>
      </c>
      <c r="N1461" s="12"/>
      <c r="O1461" s="12" t="str">
        <f t="shared" si="148"/>
        <v>PH.IC.IV.180802.01</v>
      </c>
      <c r="P1461"/>
      <c r="Q1461" s="12" t="str">
        <f t="shared" si="149"/>
        <v>CL.IC.IV.180802.01</v>
      </c>
      <c r="X1461" s="78" t="s">
        <v>933</v>
      </c>
      <c r="Y1461" s="78">
        <v>1116</v>
      </c>
    </row>
    <row r="1462" spans="1:25" s="78" customFormat="1" ht="15">
      <c r="A1462" s="79" t="s">
        <v>5190</v>
      </c>
      <c r="B1462" s="79" t="s">
        <v>535</v>
      </c>
      <c r="C1462" s="80" t="s">
        <v>619</v>
      </c>
      <c r="D1462" s="79" t="s">
        <v>599</v>
      </c>
      <c r="E1462" s="75" t="s">
        <v>685</v>
      </c>
      <c r="F1462" s="79" t="s">
        <v>600</v>
      </c>
      <c r="G1462" s="79" t="s">
        <v>5382</v>
      </c>
      <c r="H1462" s="75" t="s">
        <v>672</v>
      </c>
      <c r="I1462" s="79" t="s">
        <v>5584</v>
      </c>
      <c r="J1462" s="11" t="str">
        <f t="shared" si="145"/>
        <v>IC.IV.180803</v>
      </c>
      <c r="K1462" s="2" t="s">
        <v>11383</v>
      </c>
      <c r="L1462" t="str">
        <f t="shared" si="146"/>
        <v>Tubing New/Changed</v>
      </c>
      <c r="M1462" s="12" t="str">
        <f t="shared" si="147"/>
        <v>PI.IC.IV.180803.01</v>
      </c>
      <c r="N1462" s="12"/>
      <c r="O1462" s="12" t="str">
        <f t="shared" si="148"/>
        <v>PH.IC.IV.180803.01</v>
      </c>
      <c r="P1462"/>
      <c r="Q1462" s="12" t="str">
        <f t="shared" si="149"/>
        <v>CL.IC.IV.180803.01</v>
      </c>
      <c r="X1462" s="78" t="s">
        <v>933</v>
      </c>
      <c r="Y1462" s="78">
        <v>1116</v>
      </c>
    </row>
    <row r="1463" spans="1:25" s="78" customFormat="1" ht="15">
      <c r="A1463" s="79" t="s">
        <v>5190</v>
      </c>
      <c r="B1463" s="79" t="s">
        <v>535</v>
      </c>
      <c r="C1463" s="80" t="s">
        <v>619</v>
      </c>
      <c r="D1463" s="79" t="s">
        <v>599</v>
      </c>
      <c r="E1463" s="75" t="s">
        <v>685</v>
      </c>
      <c r="F1463" s="79" t="s">
        <v>600</v>
      </c>
      <c r="G1463" s="79" t="s">
        <v>5724</v>
      </c>
      <c r="H1463" s="75" t="s">
        <v>673</v>
      </c>
      <c r="I1463" s="79" t="s">
        <v>5676</v>
      </c>
      <c r="J1463" s="11" t="str">
        <f t="shared" si="145"/>
        <v>IC.IV.180804</v>
      </c>
      <c r="K1463" s="2" t="s">
        <v>11383</v>
      </c>
      <c r="L1463" t="str">
        <f t="shared" si="146"/>
        <v>Tubing DC when PICC DC'd</v>
      </c>
      <c r="M1463" s="12" t="str">
        <f t="shared" si="147"/>
        <v>PI.IC.IV.180804.01</v>
      </c>
      <c r="N1463" s="12"/>
      <c r="O1463" s="12" t="str">
        <f t="shared" si="148"/>
        <v>PH.IC.IV.180804.01</v>
      </c>
      <c r="P1463"/>
      <c r="Q1463" s="12" t="str">
        <f t="shared" si="149"/>
        <v>CL.IC.IV.180804.01</v>
      </c>
      <c r="X1463" s="78" t="s">
        <v>933</v>
      </c>
      <c r="Y1463" s="78">
        <v>1116</v>
      </c>
    </row>
    <row r="1464" spans="1:25" s="78" customFormat="1" ht="15">
      <c r="A1464" s="79" t="s">
        <v>5190</v>
      </c>
      <c r="B1464" s="79" t="s">
        <v>535</v>
      </c>
      <c r="C1464" s="80" t="s">
        <v>619</v>
      </c>
      <c r="D1464" s="79" t="s">
        <v>599</v>
      </c>
      <c r="E1464" s="75" t="s">
        <v>685</v>
      </c>
      <c r="F1464" s="79" t="s">
        <v>600</v>
      </c>
      <c r="G1464" s="79" t="s">
        <v>5725</v>
      </c>
      <c r="H1464" s="75" t="s">
        <v>815</v>
      </c>
      <c r="I1464" s="79" t="s">
        <v>5726</v>
      </c>
      <c r="J1464" s="11" t="str">
        <f t="shared" si="145"/>
        <v>IC.IV.180805</v>
      </c>
      <c r="K1464" s="2" t="s">
        <v>11383</v>
      </c>
      <c r="L1464" t="str">
        <f t="shared" si="146"/>
        <v>Tubing DC/PICC Capped</v>
      </c>
      <c r="M1464" s="12" t="str">
        <f t="shared" si="147"/>
        <v>PI.IC.IV.180805.01</v>
      </c>
      <c r="N1464" s="12"/>
      <c r="O1464" s="12" t="str">
        <f t="shared" si="148"/>
        <v>PH.IC.IV.180805.01</v>
      </c>
      <c r="P1464"/>
      <c r="Q1464" s="12" t="str">
        <f t="shared" si="149"/>
        <v>CL.IC.IV.180805.01</v>
      </c>
      <c r="X1464" s="78" t="s">
        <v>933</v>
      </c>
      <c r="Y1464" s="78">
        <v>1116</v>
      </c>
    </row>
    <row r="1465" spans="1:25" s="78" customFormat="1" ht="15">
      <c r="A1465" s="79" t="s">
        <v>5190</v>
      </c>
      <c r="B1465" s="79" t="s">
        <v>535</v>
      </c>
      <c r="C1465" s="80" t="s">
        <v>619</v>
      </c>
      <c r="D1465" s="79" t="s">
        <v>5232</v>
      </c>
      <c r="E1465" s="75" t="s">
        <v>623</v>
      </c>
      <c r="F1465" s="79" t="s">
        <v>602</v>
      </c>
      <c r="G1465" s="79" t="s">
        <v>5232</v>
      </c>
      <c r="H1465" s="75" t="s">
        <v>532</v>
      </c>
      <c r="I1465" s="79" t="s">
        <v>7464</v>
      </c>
      <c r="J1465" s="11" t="str">
        <f t="shared" si="145"/>
        <v>IC.IV.180901</v>
      </c>
      <c r="K1465" s="2" t="s">
        <v>11383</v>
      </c>
      <c r="L1465" t="str">
        <f t="shared" si="146"/>
        <v>Insertion Date</v>
      </c>
      <c r="M1465" s="12" t="str">
        <f t="shared" si="147"/>
        <v>PI.IC.IV.180901.01</v>
      </c>
      <c r="N1465" s="12"/>
      <c r="O1465" s="12" t="str">
        <f t="shared" si="148"/>
        <v>PH.IC.IV.180901.01</v>
      </c>
      <c r="P1465"/>
      <c r="Q1465" s="12" t="str">
        <f t="shared" si="149"/>
        <v>CL.IC.IV.180901.01</v>
      </c>
      <c r="X1465" s="78" t="s">
        <v>933</v>
      </c>
      <c r="Y1465" s="78">
        <v>1116</v>
      </c>
    </row>
    <row r="1466" spans="1:25" s="78" customFormat="1" ht="15">
      <c r="A1466" s="79" t="s">
        <v>5190</v>
      </c>
      <c r="B1466" s="79" t="s">
        <v>535</v>
      </c>
      <c r="C1466" s="80" t="s">
        <v>619</v>
      </c>
      <c r="D1466" s="79" t="s">
        <v>5340</v>
      </c>
      <c r="E1466" s="75" t="s">
        <v>624</v>
      </c>
      <c r="F1466" s="79" t="s">
        <v>458</v>
      </c>
      <c r="G1466" s="79" t="s">
        <v>7464</v>
      </c>
      <c r="H1466" s="75" t="s">
        <v>1396</v>
      </c>
      <c r="I1466" s="79" t="s">
        <v>7464</v>
      </c>
      <c r="J1466" s="11" t="str">
        <f t="shared" si="145"/>
        <v>IC.IV.181001</v>
      </c>
      <c r="K1466" s="2" t="s">
        <v>11383</v>
      </c>
      <c r="L1466" t="str">
        <f t="shared" si="146"/>
        <v>Date</v>
      </c>
      <c r="M1466" s="12" t="str">
        <f t="shared" si="147"/>
        <v>PI.IC.IV.181001.01</v>
      </c>
      <c r="N1466" s="12"/>
      <c r="O1466" s="12" t="str">
        <f t="shared" si="148"/>
        <v>PH.IC.IV.181001.01</v>
      </c>
      <c r="P1466"/>
      <c r="Q1466" s="12" t="str">
        <f t="shared" si="149"/>
        <v>CL.IC.IV.181001.01</v>
      </c>
      <c r="X1466" s="78" t="s">
        <v>933</v>
      </c>
      <c r="Y1466" s="78">
        <v>1116</v>
      </c>
    </row>
    <row r="1467" spans="1:25" s="78" customFormat="1" ht="15">
      <c r="A1467" s="79" t="s">
        <v>5190</v>
      </c>
      <c r="B1467" s="79" t="s">
        <v>535</v>
      </c>
      <c r="C1467" s="80" t="s">
        <v>619</v>
      </c>
      <c r="D1467" s="79" t="s">
        <v>3604</v>
      </c>
      <c r="E1467" s="75" t="s">
        <v>525</v>
      </c>
      <c r="F1467" s="79" t="s">
        <v>459</v>
      </c>
      <c r="G1467" s="79" t="s">
        <v>460</v>
      </c>
      <c r="H1467" s="75" t="s">
        <v>670</v>
      </c>
      <c r="I1467" s="79" t="s">
        <v>460</v>
      </c>
      <c r="J1467" s="11" t="str">
        <f t="shared" si="145"/>
        <v>IC.IV.181101</v>
      </c>
      <c r="K1467" s="2" t="s">
        <v>11383</v>
      </c>
      <c r="L1467" t="str">
        <f t="shared" si="146"/>
        <v>Saline Locked</v>
      </c>
      <c r="M1467" s="12" t="str">
        <f t="shared" si="147"/>
        <v>PI.IC.IV.181101.01</v>
      </c>
      <c r="N1467" s="12"/>
      <c r="O1467" s="12" t="str">
        <f t="shared" si="148"/>
        <v>PH.IC.IV.181101.01</v>
      </c>
      <c r="P1467"/>
      <c r="Q1467" s="12" t="str">
        <f t="shared" si="149"/>
        <v>CL.IC.IV.181101.01</v>
      </c>
      <c r="X1467" s="78" t="s">
        <v>933</v>
      </c>
      <c r="Y1467" s="78">
        <v>1116</v>
      </c>
    </row>
    <row r="1468" spans="1:25" s="78" customFormat="1" ht="15">
      <c r="A1468" s="79" t="s">
        <v>5190</v>
      </c>
      <c r="B1468" s="79" t="s">
        <v>535</v>
      </c>
      <c r="C1468" s="80" t="s">
        <v>619</v>
      </c>
      <c r="D1468" s="79" t="s">
        <v>3604</v>
      </c>
      <c r="E1468" s="75" t="s">
        <v>525</v>
      </c>
      <c r="F1468" s="79" t="s">
        <v>459</v>
      </c>
      <c r="G1468" s="79" t="s">
        <v>461</v>
      </c>
      <c r="H1468" s="75" t="s">
        <v>671</v>
      </c>
      <c r="I1468" s="79" t="s">
        <v>461</v>
      </c>
      <c r="J1468" s="11" t="str">
        <f t="shared" si="145"/>
        <v>IC.IV.181102</v>
      </c>
      <c r="K1468" s="2" t="s">
        <v>11383</v>
      </c>
      <c r="L1468" t="str">
        <f t="shared" si="146"/>
        <v>Heparin Locked</v>
      </c>
      <c r="M1468" s="12" t="str">
        <f t="shared" si="147"/>
        <v>PI.IC.IV.181102.01</v>
      </c>
      <c r="N1468" s="12"/>
      <c r="O1468" s="12" t="str">
        <f t="shared" si="148"/>
        <v>PH.IC.IV.181102.01</v>
      </c>
      <c r="P1468"/>
      <c r="Q1468" s="12" t="str">
        <f t="shared" si="149"/>
        <v>CL.IC.IV.181102.01</v>
      </c>
      <c r="X1468" s="78" t="s">
        <v>933</v>
      </c>
      <c r="Y1468" s="78">
        <v>1116</v>
      </c>
    </row>
    <row r="1469" spans="1:25" s="78" customFormat="1" ht="15">
      <c r="A1469" s="79" t="s">
        <v>5190</v>
      </c>
      <c r="B1469" s="79" t="s">
        <v>535</v>
      </c>
      <c r="C1469" s="80" t="s">
        <v>619</v>
      </c>
      <c r="D1469" s="79" t="s">
        <v>3604</v>
      </c>
      <c r="E1469" s="75" t="s">
        <v>525</v>
      </c>
      <c r="F1469" s="79" t="s">
        <v>459</v>
      </c>
      <c r="G1469" s="79" t="s">
        <v>462</v>
      </c>
      <c r="H1469" s="75" t="s">
        <v>672</v>
      </c>
      <c r="I1469" s="79" t="s">
        <v>462</v>
      </c>
      <c r="J1469" s="11" t="str">
        <f t="shared" si="145"/>
        <v>IC.IV.181103</v>
      </c>
      <c r="K1469" s="2" t="s">
        <v>11383</v>
      </c>
      <c r="L1469" t="str">
        <f t="shared" si="146"/>
        <v>Fibrinolytic</v>
      </c>
      <c r="M1469" s="12" t="str">
        <f t="shared" si="147"/>
        <v>PI.IC.IV.181103.01</v>
      </c>
      <c r="N1469" s="12"/>
      <c r="O1469" s="12" t="str">
        <f t="shared" si="148"/>
        <v>PH.IC.IV.181103.01</v>
      </c>
      <c r="P1469"/>
      <c r="Q1469" s="12" t="str">
        <f t="shared" si="149"/>
        <v>CL.IC.IV.181103.01</v>
      </c>
      <c r="X1469" s="78" t="s">
        <v>933</v>
      </c>
      <c r="Y1469" s="78">
        <v>1116</v>
      </c>
    </row>
    <row r="1470" spans="1:25" s="78" customFormat="1" ht="15">
      <c r="A1470" s="79" t="s">
        <v>5190</v>
      </c>
      <c r="B1470" s="79" t="s">
        <v>535</v>
      </c>
      <c r="C1470" s="80" t="s">
        <v>619</v>
      </c>
      <c r="D1470" s="79" t="s">
        <v>3604</v>
      </c>
      <c r="E1470" s="75" t="s">
        <v>525</v>
      </c>
      <c r="F1470" s="79" t="s">
        <v>459</v>
      </c>
      <c r="G1470" s="77" t="s">
        <v>5063</v>
      </c>
      <c r="H1470" s="75" t="s">
        <v>673</v>
      </c>
      <c r="I1470" s="77" t="s">
        <v>5064</v>
      </c>
      <c r="J1470" s="11" t="str">
        <f t="shared" si="145"/>
        <v>IC.IV.181104</v>
      </c>
      <c r="K1470" s="2" t="s">
        <v>11383</v>
      </c>
      <c r="L1470" t="str">
        <f t="shared" si="146"/>
        <v>Citrate locked</v>
      </c>
      <c r="M1470" s="12" t="str">
        <f t="shared" si="147"/>
        <v>PI.IC.IV.181104.01</v>
      </c>
      <c r="N1470" s="12"/>
      <c r="O1470" s="12" t="str">
        <f t="shared" si="148"/>
        <v>PH.IC.IV.181104.01</v>
      </c>
      <c r="P1470"/>
      <c r="Q1470" s="12" t="str">
        <f t="shared" si="149"/>
        <v>CL.IC.IV.181104.01</v>
      </c>
      <c r="X1470" s="78" t="s">
        <v>933</v>
      </c>
      <c r="Y1470" s="78">
        <v>1116</v>
      </c>
    </row>
    <row r="1471" spans="1:25" s="78" customFormat="1" ht="15">
      <c r="A1471" s="79" t="s">
        <v>5190</v>
      </c>
      <c r="B1471" s="79" t="s">
        <v>535</v>
      </c>
      <c r="C1471" s="80" t="s">
        <v>619</v>
      </c>
      <c r="D1471" s="79" t="s">
        <v>3604</v>
      </c>
      <c r="E1471" s="75" t="s">
        <v>525</v>
      </c>
      <c r="F1471" s="79" t="s">
        <v>459</v>
      </c>
      <c r="G1471" s="79" t="s">
        <v>2971</v>
      </c>
      <c r="H1471" s="75" t="s">
        <v>815</v>
      </c>
      <c r="I1471" s="79" t="s">
        <v>2971</v>
      </c>
      <c r="J1471" s="11" t="str">
        <f t="shared" si="145"/>
        <v>IC.IV.181105</v>
      </c>
      <c r="K1471" s="2" t="s">
        <v>11383</v>
      </c>
      <c r="L1471" t="str">
        <f t="shared" si="146"/>
        <v>Other: specify</v>
      </c>
      <c r="M1471" s="12" t="str">
        <f t="shared" si="147"/>
        <v>PI.IC.IV.181105.01</v>
      </c>
      <c r="N1471" s="12"/>
      <c r="O1471" s="12" t="str">
        <f t="shared" si="148"/>
        <v>PH.IC.IV.181105.01</v>
      </c>
      <c r="P1471"/>
      <c r="Q1471" s="12" t="str">
        <f t="shared" si="149"/>
        <v>CL.IC.IV.181105.01</v>
      </c>
      <c r="X1471" s="78" t="s">
        <v>933</v>
      </c>
      <c r="Y1471" s="78">
        <v>1116</v>
      </c>
    </row>
    <row r="1472" spans="1:25" s="78" customFormat="1" ht="15">
      <c r="A1472" s="79" t="s">
        <v>5190</v>
      </c>
      <c r="B1472" s="79" t="s">
        <v>535</v>
      </c>
      <c r="C1472" s="80" t="s">
        <v>619</v>
      </c>
      <c r="D1472" s="74" t="s">
        <v>3604</v>
      </c>
      <c r="E1472" s="75" t="s">
        <v>525</v>
      </c>
      <c r="F1472" s="79" t="s">
        <v>459</v>
      </c>
      <c r="G1472" s="79" t="s">
        <v>5061</v>
      </c>
      <c r="H1472" s="75" t="s">
        <v>953</v>
      </c>
      <c r="I1472" s="79" t="s">
        <v>5062</v>
      </c>
      <c r="J1472" s="11" t="str">
        <f t="shared" si="145"/>
        <v>IC.IV.181106</v>
      </c>
      <c r="K1472" s="2" t="s">
        <v>11383</v>
      </c>
      <c r="L1472" t="str">
        <f t="shared" si="146"/>
        <v>Saline locked</v>
      </c>
      <c r="M1472" s="12" t="str">
        <f t="shared" si="147"/>
        <v>PI.IC.IV.181106.01</v>
      </c>
      <c r="N1472" s="12"/>
      <c r="O1472" s="12" t="str">
        <f t="shared" si="148"/>
        <v>PH.IC.IV.181106.01</v>
      </c>
      <c r="P1472"/>
      <c r="Q1472" s="12" t="str">
        <f t="shared" si="149"/>
        <v>CL.IC.IV.181106.01</v>
      </c>
      <c r="X1472" s="78" t="s">
        <v>933</v>
      </c>
      <c r="Y1472" s="78">
        <v>1116</v>
      </c>
    </row>
    <row r="1473" spans="1:25" s="78" customFormat="1" ht="15">
      <c r="A1473" s="79" t="s">
        <v>5190</v>
      </c>
      <c r="B1473" s="79" t="s">
        <v>535</v>
      </c>
      <c r="C1473" s="80" t="s">
        <v>619</v>
      </c>
      <c r="D1473" s="74" t="s">
        <v>3604</v>
      </c>
      <c r="E1473" s="75" t="s">
        <v>525</v>
      </c>
      <c r="F1473" s="79" t="s">
        <v>459</v>
      </c>
      <c r="G1473" s="79" t="s">
        <v>5063</v>
      </c>
      <c r="H1473" s="75" t="s">
        <v>932</v>
      </c>
      <c r="I1473" s="79" t="s">
        <v>5064</v>
      </c>
      <c r="J1473" s="11" t="str">
        <f t="shared" si="145"/>
        <v>IC.IV.181107</v>
      </c>
      <c r="K1473" s="2" t="s">
        <v>11383</v>
      </c>
      <c r="L1473" t="str">
        <f t="shared" si="146"/>
        <v>Citrate locked</v>
      </c>
      <c r="M1473" s="12" t="str">
        <f t="shared" si="147"/>
        <v>PI.IC.IV.181107.01</v>
      </c>
      <c r="N1473" s="12"/>
      <c r="O1473" s="12" t="str">
        <f t="shared" si="148"/>
        <v>PH.IC.IV.181107.01</v>
      </c>
      <c r="P1473"/>
      <c r="Q1473" s="12" t="str">
        <f t="shared" si="149"/>
        <v>CL.IC.IV.181107.01</v>
      </c>
      <c r="X1473" s="78" t="s">
        <v>933</v>
      </c>
      <c r="Y1473" s="78">
        <v>1116</v>
      </c>
    </row>
    <row r="1474" spans="1:25" s="78" customFormat="1" ht="15">
      <c r="A1474" s="79" t="s">
        <v>5190</v>
      </c>
      <c r="B1474" s="79" t="s">
        <v>535</v>
      </c>
      <c r="C1474" s="80" t="s">
        <v>619</v>
      </c>
      <c r="D1474" s="74" t="s">
        <v>3604</v>
      </c>
      <c r="E1474" s="75" t="s">
        <v>525</v>
      </c>
      <c r="F1474" s="79" t="s">
        <v>459</v>
      </c>
      <c r="G1474" s="79" t="s">
        <v>5065</v>
      </c>
      <c r="H1474" s="75" t="s">
        <v>759</v>
      </c>
      <c r="I1474" s="79" t="s">
        <v>5066</v>
      </c>
      <c r="J1474" s="11" t="str">
        <f t="shared" si="145"/>
        <v>IC.IV.181108</v>
      </c>
      <c r="K1474" s="2" t="s">
        <v>11383</v>
      </c>
      <c r="L1474" t="str">
        <f t="shared" si="146"/>
        <v>Heparin locked</v>
      </c>
      <c r="M1474" s="12" t="str">
        <f t="shared" si="147"/>
        <v>PI.IC.IV.181108.01</v>
      </c>
      <c r="N1474" s="12"/>
      <c r="O1474" s="12" t="str">
        <f t="shared" si="148"/>
        <v>PH.IC.IV.181108.01</v>
      </c>
      <c r="P1474"/>
      <c r="Q1474" s="12" t="str">
        <f t="shared" si="149"/>
        <v>CL.IC.IV.181108.01</v>
      </c>
      <c r="X1474" s="78" t="s">
        <v>933</v>
      </c>
      <c r="Y1474" s="78">
        <v>1116</v>
      </c>
    </row>
    <row r="1475" spans="1:25" s="78" customFormat="1" ht="15">
      <c r="A1475" s="79" t="s">
        <v>5190</v>
      </c>
      <c r="B1475" s="79" t="s">
        <v>535</v>
      </c>
      <c r="C1475" s="80" t="s">
        <v>619</v>
      </c>
      <c r="D1475" s="74" t="s">
        <v>3604</v>
      </c>
      <c r="E1475" s="75" t="s">
        <v>525</v>
      </c>
      <c r="F1475" s="79" t="s">
        <v>459</v>
      </c>
      <c r="G1475" s="79" t="s">
        <v>2971</v>
      </c>
      <c r="H1475" s="75" t="s">
        <v>760</v>
      </c>
      <c r="I1475" s="79" t="s">
        <v>930</v>
      </c>
      <c r="J1475" s="11" t="str">
        <f t="shared" si="145"/>
        <v>IC.IV.181109</v>
      </c>
      <c r="K1475" s="2" t="s">
        <v>11383</v>
      </c>
      <c r="L1475" t="str">
        <f t="shared" si="146"/>
        <v>Other: specify</v>
      </c>
      <c r="M1475" s="12" t="str">
        <f t="shared" si="147"/>
        <v>PI.IC.IV.181109.01</v>
      </c>
      <c r="N1475" s="12"/>
      <c r="O1475" s="12" t="str">
        <f t="shared" si="148"/>
        <v>PH.IC.IV.181109.01</v>
      </c>
      <c r="P1475"/>
      <c r="Q1475" s="12" t="str">
        <f t="shared" si="149"/>
        <v>CL.IC.IV.181109.01</v>
      </c>
      <c r="X1475" s="78" t="s">
        <v>933</v>
      </c>
      <c r="Y1475" s="78">
        <v>1116</v>
      </c>
    </row>
    <row r="1476" spans="1:25" s="78" customFormat="1" ht="15">
      <c r="A1476" s="79" t="s">
        <v>5190</v>
      </c>
      <c r="B1476" s="79" t="s">
        <v>535</v>
      </c>
      <c r="C1476" s="80" t="s">
        <v>619</v>
      </c>
      <c r="D1476" s="74" t="s">
        <v>463</v>
      </c>
      <c r="E1476" s="75" t="s">
        <v>779</v>
      </c>
      <c r="F1476" s="79" t="s">
        <v>464</v>
      </c>
      <c r="G1476" s="79" t="s">
        <v>465</v>
      </c>
      <c r="H1476" s="75" t="s">
        <v>670</v>
      </c>
      <c r="I1476" s="79" t="s">
        <v>7159</v>
      </c>
      <c r="J1476" s="11" t="str">
        <f t="shared" si="145"/>
        <v>IC.IV.181201</v>
      </c>
      <c r="K1476" s="2" t="s">
        <v>11383</v>
      </c>
      <c r="L1476" t="str">
        <f t="shared" si="146"/>
        <v>Line CMs outside body</v>
      </c>
      <c r="M1476" s="12" t="str">
        <f t="shared" si="147"/>
        <v>PI.IC.IV.181201.01</v>
      </c>
      <c r="N1476" s="12"/>
      <c r="O1476" s="12" t="str">
        <f t="shared" si="148"/>
        <v>PH.IC.IV.181201.01</v>
      </c>
      <c r="P1476"/>
      <c r="Q1476" s="12" t="str">
        <f t="shared" si="149"/>
        <v>CL.IC.IV.181201.01</v>
      </c>
      <c r="X1476" s="78" t="s">
        <v>933</v>
      </c>
      <c r="Y1476" s="78">
        <v>1116</v>
      </c>
    </row>
    <row r="1477" spans="1:25" s="78" customFormat="1" ht="15">
      <c r="A1477" s="79" t="s">
        <v>5190</v>
      </c>
      <c r="B1477" s="79" t="s">
        <v>466</v>
      </c>
      <c r="C1477" s="80" t="s">
        <v>620</v>
      </c>
      <c r="D1477" s="79" t="s">
        <v>5343</v>
      </c>
      <c r="E1477" s="80" t="s">
        <v>670</v>
      </c>
      <c r="F1477" s="79" t="s">
        <v>467</v>
      </c>
      <c r="G1477" s="79" t="s">
        <v>5337</v>
      </c>
      <c r="H1477" s="75" t="s">
        <v>670</v>
      </c>
      <c r="I1477" s="79" t="s">
        <v>5337</v>
      </c>
      <c r="J1477" s="11" t="str">
        <f t="shared" si="145"/>
        <v>IC.IV.190101</v>
      </c>
      <c r="K1477" s="2" t="s">
        <v>11383</v>
      </c>
      <c r="L1477" t="str">
        <f t="shared" si="146"/>
        <v>Antimicrobial</v>
      </c>
      <c r="M1477" s="12" t="str">
        <f t="shared" si="147"/>
        <v>PI.IC.IV.190101.01</v>
      </c>
      <c r="N1477" s="12"/>
      <c r="O1477" s="12" t="str">
        <f t="shared" si="148"/>
        <v>PH.IC.IV.190101.01</v>
      </c>
      <c r="P1477"/>
      <c r="Q1477" s="12" t="str">
        <f t="shared" si="149"/>
        <v>CL.IC.IV.190101.01</v>
      </c>
      <c r="X1477" s="78" t="s">
        <v>933</v>
      </c>
      <c r="Y1477" s="78">
        <v>1116</v>
      </c>
    </row>
    <row r="1478" spans="1:25" s="78" customFormat="1" ht="15">
      <c r="A1478" s="79" t="s">
        <v>5190</v>
      </c>
      <c r="B1478" s="79" t="s">
        <v>466</v>
      </c>
      <c r="C1478" s="80" t="s">
        <v>620</v>
      </c>
      <c r="D1478" s="79" t="s">
        <v>5343</v>
      </c>
      <c r="E1478" s="80" t="s">
        <v>670</v>
      </c>
      <c r="F1478" s="79" t="s">
        <v>467</v>
      </c>
      <c r="G1478" s="79" t="s">
        <v>1998</v>
      </c>
      <c r="H1478" s="75" t="s">
        <v>671</v>
      </c>
      <c r="I1478" s="79" t="s">
        <v>5210</v>
      </c>
      <c r="J1478" s="11" t="str">
        <f t="shared" si="145"/>
        <v>IC.IV.190102</v>
      </c>
      <c r="K1478" s="2" t="s">
        <v>11383</v>
      </c>
      <c r="L1478" t="str">
        <f t="shared" si="146"/>
        <v>Transparent</v>
      </c>
      <c r="M1478" s="12" t="str">
        <f t="shared" si="147"/>
        <v>PI.IC.IV.190102.01</v>
      </c>
      <c r="N1478" s="12"/>
      <c r="O1478" s="12" t="str">
        <f t="shared" si="148"/>
        <v>PH.IC.IV.190102.01</v>
      </c>
      <c r="P1478"/>
      <c r="Q1478" s="12" t="str">
        <f t="shared" si="149"/>
        <v>CL.IC.IV.190102.01</v>
      </c>
      <c r="X1478" s="78" t="s">
        <v>933</v>
      </c>
      <c r="Y1478" s="78">
        <v>1116</v>
      </c>
    </row>
    <row r="1479" spans="1:25" s="78" customFormat="1" ht="15">
      <c r="A1479" s="79" t="s">
        <v>5190</v>
      </c>
      <c r="B1479" s="79" t="s">
        <v>466</v>
      </c>
      <c r="C1479" s="80" t="s">
        <v>620</v>
      </c>
      <c r="D1479" s="79" t="s">
        <v>5343</v>
      </c>
      <c r="E1479" s="80" t="s">
        <v>670</v>
      </c>
      <c r="F1479" s="79" t="s">
        <v>467</v>
      </c>
      <c r="G1479" s="79" t="s">
        <v>1825</v>
      </c>
      <c r="H1479" s="75" t="s">
        <v>780</v>
      </c>
      <c r="I1479" s="79" t="s">
        <v>1825</v>
      </c>
      <c r="J1479" s="11" t="str">
        <f t="shared" si="145"/>
        <v>IC.IV.190103</v>
      </c>
      <c r="K1479" s="2" t="s">
        <v>11383</v>
      </c>
      <c r="L1479" t="str">
        <f t="shared" si="146"/>
        <v>Gauze</v>
      </c>
      <c r="M1479" s="12" t="str">
        <f t="shared" si="147"/>
        <v>PI.IC.IV.190103.01</v>
      </c>
      <c r="N1479" s="12"/>
      <c r="O1479" s="12" t="str">
        <f t="shared" si="148"/>
        <v>PH.IC.IV.190103.01</v>
      </c>
      <c r="P1479"/>
      <c r="Q1479" s="12" t="str">
        <f t="shared" si="149"/>
        <v>CL.IC.IV.190103.01</v>
      </c>
      <c r="X1479" s="78" t="s">
        <v>933</v>
      </c>
      <c r="Y1479" s="78">
        <v>1116</v>
      </c>
    </row>
    <row r="1480" spans="1:25" s="78" customFormat="1" ht="15">
      <c r="A1480" s="79" t="s">
        <v>5190</v>
      </c>
      <c r="B1480" s="79" t="s">
        <v>466</v>
      </c>
      <c r="C1480" s="80" t="s">
        <v>620</v>
      </c>
      <c r="D1480" s="79" t="s">
        <v>5343</v>
      </c>
      <c r="E1480" s="80" t="s">
        <v>670</v>
      </c>
      <c r="F1480" s="79" t="s">
        <v>467</v>
      </c>
      <c r="G1480" s="79" t="s">
        <v>1827</v>
      </c>
      <c r="H1480" s="75" t="s">
        <v>673</v>
      </c>
      <c r="I1480" s="79" t="s">
        <v>1827</v>
      </c>
      <c r="J1480" s="11" t="str">
        <f t="shared" si="145"/>
        <v>IC.IV.190104</v>
      </c>
      <c r="K1480" s="2" t="s">
        <v>11383</v>
      </c>
      <c r="L1480" t="str">
        <f t="shared" si="146"/>
        <v>Pressure</v>
      </c>
      <c r="M1480" s="12" t="str">
        <f t="shared" si="147"/>
        <v>PI.IC.IV.190104.01</v>
      </c>
      <c r="N1480" s="12"/>
      <c r="O1480" s="12" t="str">
        <f t="shared" si="148"/>
        <v>PH.IC.IV.190104.01</v>
      </c>
      <c r="P1480"/>
      <c r="Q1480" s="12" t="str">
        <f t="shared" si="149"/>
        <v>CL.IC.IV.190104.01</v>
      </c>
      <c r="X1480" s="78" t="s">
        <v>933</v>
      </c>
      <c r="Y1480" s="78">
        <v>1116</v>
      </c>
    </row>
    <row r="1481" spans="1:25" s="78" customFormat="1" ht="15">
      <c r="A1481" s="79" t="s">
        <v>5190</v>
      </c>
      <c r="B1481" s="79" t="s">
        <v>466</v>
      </c>
      <c r="C1481" s="80" t="s">
        <v>620</v>
      </c>
      <c r="D1481" s="79" t="s">
        <v>5343</v>
      </c>
      <c r="E1481" s="80" t="s">
        <v>670</v>
      </c>
      <c r="F1481" s="79" t="s">
        <v>467</v>
      </c>
      <c r="G1481" s="79" t="s">
        <v>5211</v>
      </c>
      <c r="H1481" s="75" t="s">
        <v>815</v>
      </c>
      <c r="I1481" s="79" t="s">
        <v>930</v>
      </c>
      <c r="J1481" s="11" t="str">
        <f t="shared" si="145"/>
        <v>IC.IV.190105</v>
      </c>
      <c r="K1481" s="2" t="s">
        <v>11383</v>
      </c>
      <c r="L1481" t="str">
        <f t="shared" si="146"/>
        <v>Other; specify</v>
      </c>
      <c r="M1481" s="12" t="str">
        <f t="shared" si="147"/>
        <v>PI.IC.IV.190105.01</v>
      </c>
      <c r="N1481" s="12"/>
      <c r="O1481" s="12" t="str">
        <f t="shared" si="148"/>
        <v>PH.IC.IV.190105.01</v>
      </c>
      <c r="P1481"/>
      <c r="Q1481" s="12" t="str">
        <f t="shared" si="149"/>
        <v>CL.IC.IV.190105.01</v>
      </c>
      <c r="X1481" s="78" t="s">
        <v>933</v>
      </c>
      <c r="Y1481" s="78">
        <v>1116</v>
      </c>
    </row>
    <row r="1482" spans="1:25" s="78" customFormat="1" ht="15">
      <c r="A1482" s="79" t="s">
        <v>5190</v>
      </c>
      <c r="B1482" s="79" t="s">
        <v>535</v>
      </c>
      <c r="C1482" s="80" t="s">
        <v>620</v>
      </c>
      <c r="D1482" s="74" t="s">
        <v>2937</v>
      </c>
      <c r="E1482" s="80" t="s">
        <v>671</v>
      </c>
      <c r="F1482" s="79" t="s">
        <v>692</v>
      </c>
      <c r="G1482" s="79" t="s">
        <v>5833</v>
      </c>
      <c r="H1482" s="75" t="s">
        <v>670</v>
      </c>
      <c r="I1482" s="79" t="s">
        <v>5833</v>
      </c>
      <c r="J1482" s="11" t="str">
        <f t="shared" si="145"/>
        <v>IC.IV.190201</v>
      </c>
      <c r="K1482" s="2" t="s">
        <v>11383</v>
      </c>
      <c r="L1482" t="str">
        <f t="shared" si="146"/>
        <v>Clean, Dry and Intact</v>
      </c>
      <c r="M1482" s="12" t="str">
        <f t="shared" si="147"/>
        <v>PI.IC.IV.190201.01</v>
      </c>
      <c r="N1482" s="12"/>
      <c r="O1482" s="12" t="str">
        <f t="shared" si="148"/>
        <v>PH.IC.IV.190201.01</v>
      </c>
      <c r="P1482"/>
      <c r="Q1482" s="12" t="str">
        <f t="shared" si="149"/>
        <v>CL.IC.IV.190201.01</v>
      </c>
      <c r="X1482" s="78" t="s">
        <v>933</v>
      </c>
      <c r="Y1482" s="78">
        <v>1116</v>
      </c>
    </row>
    <row r="1483" spans="1:25" s="78" customFormat="1" ht="15">
      <c r="A1483" s="79" t="s">
        <v>5190</v>
      </c>
      <c r="B1483" s="79" t="s">
        <v>466</v>
      </c>
      <c r="C1483" s="80" t="s">
        <v>620</v>
      </c>
      <c r="D1483" s="74" t="s">
        <v>2937</v>
      </c>
      <c r="E1483" s="80" t="s">
        <v>671</v>
      </c>
      <c r="F1483" s="79" t="s">
        <v>468</v>
      </c>
      <c r="G1483" s="79" t="s">
        <v>956</v>
      </c>
      <c r="H1483" s="75" t="s">
        <v>781</v>
      </c>
      <c r="I1483" s="79" t="s">
        <v>956</v>
      </c>
      <c r="J1483" s="11" t="str">
        <f t="shared" si="145"/>
        <v>IC.IV.190202</v>
      </c>
      <c r="K1483" s="2" t="s">
        <v>11383</v>
      </c>
      <c r="L1483" t="str">
        <f t="shared" si="146"/>
        <v>Clean</v>
      </c>
      <c r="M1483" s="12" t="str">
        <f t="shared" si="147"/>
        <v>PI.IC.IV.190202.01</v>
      </c>
      <c r="N1483" s="12"/>
      <c r="O1483" s="12" t="str">
        <f t="shared" si="148"/>
        <v>PH.IC.IV.190202.01</v>
      </c>
      <c r="P1483"/>
      <c r="Q1483" s="12" t="str">
        <f t="shared" si="149"/>
        <v>CL.IC.IV.190202.01</v>
      </c>
      <c r="X1483" s="78" t="s">
        <v>933</v>
      </c>
      <c r="Y1483" s="78">
        <v>1116</v>
      </c>
    </row>
    <row r="1484" spans="1:25" s="78" customFormat="1" ht="15">
      <c r="A1484" s="79" t="s">
        <v>5190</v>
      </c>
      <c r="B1484" s="79" t="s">
        <v>466</v>
      </c>
      <c r="C1484" s="80" t="s">
        <v>620</v>
      </c>
      <c r="D1484" s="74" t="s">
        <v>2937</v>
      </c>
      <c r="E1484" s="80" t="s">
        <v>671</v>
      </c>
      <c r="F1484" s="79" t="s">
        <v>468</v>
      </c>
      <c r="G1484" s="79" t="s">
        <v>3225</v>
      </c>
      <c r="H1484" s="75" t="s">
        <v>621</v>
      </c>
      <c r="I1484" s="79" t="s">
        <v>3225</v>
      </c>
      <c r="J1484" s="11" t="str">
        <f t="shared" si="145"/>
        <v>IC.IV.190203</v>
      </c>
      <c r="K1484" s="2" t="s">
        <v>11383</v>
      </c>
      <c r="L1484" t="str">
        <f t="shared" si="146"/>
        <v>Dry</v>
      </c>
      <c r="M1484" s="12" t="str">
        <f t="shared" si="147"/>
        <v>PI.IC.IV.190203.01</v>
      </c>
      <c r="N1484" s="12"/>
      <c r="O1484" s="12" t="str">
        <f t="shared" si="148"/>
        <v>PH.IC.IV.190203.01</v>
      </c>
      <c r="P1484"/>
      <c r="Q1484" s="12" t="str">
        <f t="shared" si="149"/>
        <v>CL.IC.IV.190203.01</v>
      </c>
      <c r="X1484" s="78" t="s">
        <v>933</v>
      </c>
      <c r="Y1484" s="78">
        <v>1116</v>
      </c>
    </row>
    <row r="1485" spans="1:25" s="78" customFormat="1" ht="15">
      <c r="A1485" s="79" t="s">
        <v>5190</v>
      </c>
      <c r="B1485" s="79" t="s">
        <v>466</v>
      </c>
      <c r="C1485" s="80" t="s">
        <v>620</v>
      </c>
      <c r="D1485" s="74" t="s">
        <v>2937</v>
      </c>
      <c r="E1485" s="80" t="s">
        <v>671</v>
      </c>
      <c r="F1485" s="79" t="s">
        <v>468</v>
      </c>
      <c r="G1485" s="79" t="s">
        <v>2806</v>
      </c>
      <c r="H1485" s="75" t="s">
        <v>622</v>
      </c>
      <c r="I1485" s="79" t="s">
        <v>2806</v>
      </c>
      <c r="J1485" s="11" t="str">
        <f t="shared" ref="J1485:J1532" si="150">CONCATENATE("IC.IV.",C1485,E1485,H1485)</f>
        <v>IC.IV.190204</v>
      </c>
      <c r="K1485" s="2" t="s">
        <v>11383</v>
      </c>
      <c r="L1485" t="str">
        <f t="shared" ref="L1485:L1532" si="151">G1485</f>
        <v>Intact</v>
      </c>
      <c r="M1485" s="12" t="str">
        <f t="shared" ref="M1485:M1532" si="152">CONCATENATE("PI.",J1485,".",K1485)</f>
        <v>PI.IC.IV.190204.01</v>
      </c>
      <c r="N1485" s="12"/>
      <c r="O1485" s="12" t="str">
        <f t="shared" ref="O1485:O1532" si="153">CONCATENATE("PH.",J1485,".",K1485)</f>
        <v>PH.IC.IV.190204.01</v>
      </c>
      <c r="P1485"/>
      <c r="Q1485" s="12" t="str">
        <f t="shared" ref="Q1485:Q1532" si="154">CONCATENATE("CL.",J1485,".",K1485)</f>
        <v>CL.IC.IV.190204.01</v>
      </c>
      <c r="X1485" s="78" t="s">
        <v>933</v>
      </c>
      <c r="Y1485" s="78">
        <v>1116</v>
      </c>
    </row>
    <row r="1486" spans="1:25" s="78" customFormat="1" ht="15">
      <c r="A1486" s="79" t="s">
        <v>5190</v>
      </c>
      <c r="B1486" s="79" t="s">
        <v>466</v>
      </c>
      <c r="C1486" s="80" t="s">
        <v>620</v>
      </c>
      <c r="D1486" s="74" t="s">
        <v>2937</v>
      </c>
      <c r="E1486" s="80" t="s">
        <v>671</v>
      </c>
      <c r="F1486" s="79" t="s">
        <v>468</v>
      </c>
      <c r="G1486" s="79" t="s">
        <v>957</v>
      </c>
      <c r="H1486" s="75" t="s">
        <v>676</v>
      </c>
      <c r="I1486" s="79" t="s">
        <v>957</v>
      </c>
      <c r="J1486" s="11" t="str">
        <f t="shared" si="150"/>
        <v>IC.IV.190205</v>
      </c>
      <c r="K1486" s="2" t="s">
        <v>11383</v>
      </c>
      <c r="L1486" t="str">
        <f t="shared" si="151"/>
        <v>Stained</v>
      </c>
      <c r="M1486" s="12" t="str">
        <f t="shared" si="152"/>
        <v>PI.IC.IV.190205.01</v>
      </c>
      <c r="N1486" s="12"/>
      <c r="O1486" s="12" t="str">
        <f t="shared" si="153"/>
        <v>PH.IC.IV.190205.01</v>
      </c>
      <c r="P1486"/>
      <c r="Q1486" s="12" t="str">
        <f t="shared" si="154"/>
        <v>CL.IC.IV.190205.01</v>
      </c>
      <c r="X1486" s="78" t="s">
        <v>933</v>
      </c>
      <c r="Y1486" s="78">
        <v>1116</v>
      </c>
    </row>
    <row r="1487" spans="1:25" s="78" customFormat="1" ht="15">
      <c r="A1487" s="79" t="s">
        <v>5190</v>
      </c>
      <c r="B1487" s="79" t="s">
        <v>466</v>
      </c>
      <c r="C1487" s="80" t="s">
        <v>620</v>
      </c>
      <c r="D1487" s="74" t="s">
        <v>2937</v>
      </c>
      <c r="E1487" s="80" t="s">
        <v>671</v>
      </c>
      <c r="F1487" s="79" t="s">
        <v>468</v>
      </c>
      <c r="G1487" s="79" t="s">
        <v>958</v>
      </c>
      <c r="H1487" s="75" t="s">
        <v>953</v>
      </c>
      <c r="I1487" s="79" t="s">
        <v>958</v>
      </c>
      <c r="J1487" s="11" t="str">
        <f t="shared" si="150"/>
        <v>IC.IV.190206</v>
      </c>
      <c r="K1487" s="2" t="s">
        <v>11383</v>
      </c>
      <c r="L1487" t="str">
        <f t="shared" si="151"/>
        <v>Saturated</v>
      </c>
      <c r="M1487" s="12" t="str">
        <f t="shared" si="152"/>
        <v>PI.IC.IV.190206.01</v>
      </c>
      <c r="N1487" s="12"/>
      <c r="O1487" s="12" t="str">
        <f t="shared" si="153"/>
        <v>PH.IC.IV.190206.01</v>
      </c>
      <c r="P1487"/>
      <c r="Q1487" s="12" t="str">
        <f t="shared" si="154"/>
        <v>CL.IC.IV.190206.01</v>
      </c>
      <c r="X1487" s="78" t="s">
        <v>933</v>
      </c>
      <c r="Y1487" s="78">
        <v>1116</v>
      </c>
    </row>
    <row r="1488" spans="1:25" s="78" customFormat="1" ht="15">
      <c r="A1488" s="79" t="s">
        <v>5190</v>
      </c>
      <c r="B1488" s="79" t="s">
        <v>466</v>
      </c>
      <c r="C1488" s="80" t="s">
        <v>620</v>
      </c>
      <c r="D1488" s="79" t="s">
        <v>5052</v>
      </c>
      <c r="E1488" s="80" t="s">
        <v>621</v>
      </c>
      <c r="F1488" s="79" t="s">
        <v>469</v>
      </c>
      <c r="G1488" s="79" t="s">
        <v>5213</v>
      </c>
      <c r="H1488" s="75" t="s">
        <v>532</v>
      </c>
      <c r="I1488" s="79" t="s">
        <v>5675</v>
      </c>
      <c r="J1488" s="11" t="str">
        <f t="shared" si="150"/>
        <v>IC.IV.190301</v>
      </c>
      <c r="K1488" s="2" t="s">
        <v>11383</v>
      </c>
      <c r="L1488" t="str">
        <f t="shared" si="151"/>
        <v>Present on Admission</v>
      </c>
      <c r="M1488" s="12" t="str">
        <f t="shared" si="152"/>
        <v>PI.IC.IV.190301.01</v>
      </c>
      <c r="N1488" s="12"/>
      <c r="O1488" s="12" t="str">
        <f t="shared" si="153"/>
        <v>PH.IC.IV.190301.01</v>
      </c>
      <c r="P1488"/>
      <c r="Q1488" s="12" t="str">
        <f t="shared" si="154"/>
        <v>CL.IC.IV.190301.01</v>
      </c>
      <c r="X1488" s="78" t="s">
        <v>933</v>
      </c>
      <c r="Y1488" s="78">
        <v>1116</v>
      </c>
    </row>
    <row r="1489" spans="1:25" s="78" customFormat="1" ht="15">
      <c r="A1489" s="79" t="s">
        <v>5190</v>
      </c>
      <c r="B1489" s="79" t="s">
        <v>466</v>
      </c>
      <c r="C1489" s="80" t="s">
        <v>620</v>
      </c>
      <c r="D1489" s="79" t="s">
        <v>5052</v>
      </c>
      <c r="E1489" s="80" t="s">
        <v>621</v>
      </c>
      <c r="F1489" s="79" t="s">
        <v>469</v>
      </c>
      <c r="G1489" s="79" t="s">
        <v>1580</v>
      </c>
      <c r="H1489" s="75" t="s">
        <v>781</v>
      </c>
      <c r="I1489" s="79" t="s">
        <v>5214</v>
      </c>
      <c r="J1489" s="11" t="str">
        <f t="shared" si="150"/>
        <v>IC.IV.190302</v>
      </c>
      <c r="K1489" s="2" t="s">
        <v>11383</v>
      </c>
      <c r="L1489" t="str">
        <f t="shared" si="151"/>
        <v>Inserted at this date/time</v>
      </c>
      <c r="M1489" s="12" t="str">
        <f t="shared" si="152"/>
        <v>PI.IC.IV.190302.01</v>
      </c>
      <c r="N1489" s="12"/>
      <c r="O1489" s="12" t="str">
        <f t="shared" si="153"/>
        <v>PH.IC.IV.190302.01</v>
      </c>
      <c r="P1489"/>
      <c r="Q1489" s="12" t="str">
        <f t="shared" si="154"/>
        <v>CL.IC.IV.190302.01</v>
      </c>
      <c r="X1489" s="78" t="s">
        <v>933</v>
      </c>
      <c r="Y1489" s="78">
        <v>1116</v>
      </c>
    </row>
    <row r="1490" spans="1:25" s="78" customFormat="1" ht="15">
      <c r="A1490" s="79" t="s">
        <v>5190</v>
      </c>
      <c r="B1490" s="79" t="s">
        <v>466</v>
      </c>
      <c r="C1490" s="80" t="s">
        <v>620</v>
      </c>
      <c r="D1490" s="79" t="s">
        <v>5052</v>
      </c>
      <c r="E1490" s="80" t="s">
        <v>621</v>
      </c>
      <c r="F1490" s="79" t="s">
        <v>469</v>
      </c>
      <c r="G1490" s="79" t="s">
        <v>3102</v>
      </c>
      <c r="H1490" s="75" t="s">
        <v>621</v>
      </c>
      <c r="I1490" s="79" t="s">
        <v>5676</v>
      </c>
      <c r="J1490" s="11" t="str">
        <f t="shared" si="150"/>
        <v>IC.IV.190303</v>
      </c>
      <c r="K1490" s="2" t="s">
        <v>11383</v>
      </c>
      <c r="L1490" t="str">
        <f t="shared" si="151"/>
        <v>Discontinued</v>
      </c>
      <c r="M1490" s="12" t="str">
        <f t="shared" si="152"/>
        <v>PI.IC.IV.190303.01</v>
      </c>
      <c r="N1490" s="12"/>
      <c r="O1490" s="12" t="str">
        <f t="shared" si="153"/>
        <v>PH.IC.IV.190303.01</v>
      </c>
      <c r="P1490"/>
      <c r="Q1490" s="12" t="str">
        <f t="shared" si="154"/>
        <v>CL.IC.IV.190303.01</v>
      </c>
      <c r="X1490" s="78" t="s">
        <v>933</v>
      </c>
      <c r="Y1490" s="78">
        <v>1116</v>
      </c>
    </row>
    <row r="1491" spans="1:25" s="78" customFormat="1" ht="15">
      <c r="A1491" s="79" t="s">
        <v>5190</v>
      </c>
      <c r="B1491" s="79" t="s">
        <v>466</v>
      </c>
      <c r="C1491" s="80" t="s">
        <v>620</v>
      </c>
      <c r="D1491" s="79" t="s">
        <v>1364</v>
      </c>
      <c r="E1491" s="75" t="s">
        <v>622</v>
      </c>
      <c r="F1491" s="79" t="s">
        <v>470</v>
      </c>
      <c r="G1491" s="79" t="s">
        <v>5554</v>
      </c>
      <c r="H1491" s="75" t="s">
        <v>532</v>
      </c>
      <c r="I1491" s="79" t="s">
        <v>5555</v>
      </c>
      <c r="J1491" s="11" t="str">
        <f t="shared" si="150"/>
        <v>IC.IV.190401</v>
      </c>
      <c r="K1491" s="2" t="s">
        <v>11383</v>
      </c>
      <c r="L1491" t="str">
        <f t="shared" si="151"/>
        <v>Left Antecubital</v>
      </c>
      <c r="M1491" s="12" t="str">
        <f t="shared" si="152"/>
        <v>PI.IC.IV.190401.01</v>
      </c>
      <c r="N1491" s="12"/>
      <c r="O1491" s="12" t="str">
        <f t="shared" si="153"/>
        <v>PH.IC.IV.190401.01</v>
      </c>
      <c r="P1491"/>
      <c r="Q1491" s="12" t="str">
        <f t="shared" si="154"/>
        <v>CL.IC.IV.190401.01</v>
      </c>
      <c r="X1491" s="78" t="s">
        <v>933</v>
      </c>
      <c r="Y1491" s="78">
        <v>1116</v>
      </c>
    </row>
    <row r="1492" spans="1:25" s="78" customFormat="1" ht="15">
      <c r="A1492" s="79" t="s">
        <v>5190</v>
      </c>
      <c r="B1492" s="79" t="s">
        <v>466</v>
      </c>
      <c r="C1492" s="80" t="s">
        <v>620</v>
      </c>
      <c r="D1492" s="79" t="s">
        <v>1364</v>
      </c>
      <c r="E1492" s="75" t="s">
        <v>622</v>
      </c>
      <c r="F1492" s="79" t="s">
        <v>470</v>
      </c>
      <c r="G1492" s="79" t="s">
        <v>5556</v>
      </c>
      <c r="H1492" s="75" t="s">
        <v>781</v>
      </c>
      <c r="I1492" s="79" t="s">
        <v>5557</v>
      </c>
      <c r="J1492" s="11" t="str">
        <f t="shared" si="150"/>
        <v>IC.IV.190402</v>
      </c>
      <c r="K1492" s="2" t="s">
        <v>11383</v>
      </c>
      <c r="L1492" t="str">
        <f t="shared" si="151"/>
        <v>Left Upper Arm</v>
      </c>
      <c r="M1492" s="12" t="str">
        <f t="shared" si="152"/>
        <v>PI.IC.IV.190402.01</v>
      </c>
      <c r="N1492" s="12"/>
      <c r="O1492" s="12" t="str">
        <f t="shared" si="153"/>
        <v>PH.IC.IV.190402.01</v>
      </c>
      <c r="P1492"/>
      <c r="Q1492" s="12" t="str">
        <f t="shared" si="154"/>
        <v>CL.IC.IV.190402.01</v>
      </c>
      <c r="X1492" s="78" t="s">
        <v>933</v>
      </c>
      <c r="Y1492" s="78">
        <v>1116</v>
      </c>
    </row>
    <row r="1493" spans="1:25" s="78" customFormat="1" ht="15">
      <c r="A1493" s="79" t="s">
        <v>5190</v>
      </c>
      <c r="B1493" s="79" t="s">
        <v>466</v>
      </c>
      <c r="C1493" s="80" t="s">
        <v>620</v>
      </c>
      <c r="D1493" s="79" t="s">
        <v>1364</v>
      </c>
      <c r="E1493" s="75" t="s">
        <v>622</v>
      </c>
      <c r="F1493" s="79" t="s">
        <v>470</v>
      </c>
      <c r="G1493" s="79" t="s">
        <v>5558</v>
      </c>
      <c r="H1493" s="75" t="s">
        <v>621</v>
      </c>
      <c r="I1493" s="79" t="s">
        <v>5559</v>
      </c>
      <c r="J1493" s="11" t="str">
        <f t="shared" si="150"/>
        <v>IC.IV.190403</v>
      </c>
      <c r="K1493" s="2" t="s">
        <v>11383</v>
      </c>
      <c r="L1493" t="str">
        <f t="shared" si="151"/>
        <v>Right Antecubital</v>
      </c>
      <c r="M1493" s="12" t="str">
        <f t="shared" si="152"/>
        <v>PI.IC.IV.190403.01</v>
      </c>
      <c r="N1493" s="12"/>
      <c r="O1493" s="12" t="str">
        <f t="shared" si="153"/>
        <v>PH.IC.IV.190403.01</v>
      </c>
      <c r="P1493"/>
      <c r="Q1493" s="12" t="str">
        <f t="shared" si="154"/>
        <v>CL.IC.IV.190403.01</v>
      </c>
      <c r="X1493" s="78" t="s">
        <v>933</v>
      </c>
      <c r="Y1493" s="78">
        <v>1116</v>
      </c>
    </row>
    <row r="1494" spans="1:25" s="78" customFormat="1" ht="15">
      <c r="A1494" s="79" t="s">
        <v>5190</v>
      </c>
      <c r="B1494" s="79" t="s">
        <v>466</v>
      </c>
      <c r="C1494" s="80" t="s">
        <v>620</v>
      </c>
      <c r="D1494" s="79" t="s">
        <v>1364</v>
      </c>
      <c r="E1494" s="75" t="s">
        <v>622</v>
      </c>
      <c r="F1494" s="79" t="s">
        <v>470</v>
      </c>
      <c r="G1494" s="79" t="s">
        <v>5302</v>
      </c>
      <c r="H1494" s="75" t="s">
        <v>622</v>
      </c>
      <c r="I1494" s="79" t="s">
        <v>5303</v>
      </c>
      <c r="J1494" s="11" t="str">
        <f t="shared" si="150"/>
        <v>IC.IV.190404</v>
      </c>
      <c r="K1494" s="2" t="s">
        <v>11383</v>
      </c>
      <c r="L1494" t="str">
        <f t="shared" si="151"/>
        <v>Right Upper Arm</v>
      </c>
      <c r="M1494" s="12" t="str">
        <f t="shared" si="152"/>
        <v>PI.IC.IV.190404.01</v>
      </c>
      <c r="N1494" s="12"/>
      <c r="O1494" s="12" t="str">
        <f t="shared" si="153"/>
        <v>PH.IC.IV.190404.01</v>
      </c>
      <c r="P1494"/>
      <c r="Q1494" s="12" t="str">
        <f t="shared" si="154"/>
        <v>CL.IC.IV.190404.01</v>
      </c>
      <c r="X1494" s="78" t="s">
        <v>933</v>
      </c>
      <c r="Y1494" s="78">
        <v>1116</v>
      </c>
    </row>
    <row r="1495" spans="1:25" s="78" customFormat="1" ht="15">
      <c r="A1495" s="79" t="s">
        <v>5190</v>
      </c>
      <c r="B1495" s="79" t="s">
        <v>466</v>
      </c>
      <c r="C1495" s="80" t="s">
        <v>620</v>
      </c>
      <c r="D1495" s="79" t="s">
        <v>593</v>
      </c>
      <c r="E1495" s="75" t="s">
        <v>676</v>
      </c>
      <c r="F1495" s="79" t="s">
        <v>471</v>
      </c>
      <c r="G1495" s="79" t="s">
        <v>5004</v>
      </c>
      <c r="H1495" s="75" t="s">
        <v>532</v>
      </c>
      <c r="I1495" s="79" t="s">
        <v>5455</v>
      </c>
      <c r="J1495" s="11" t="str">
        <f t="shared" si="150"/>
        <v>IC.IV.190501</v>
      </c>
      <c r="K1495" s="2" t="s">
        <v>11383</v>
      </c>
      <c r="L1495" t="str">
        <f t="shared" si="151"/>
        <v>Double</v>
      </c>
      <c r="M1495" s="12" t="str">
        <f t="shared" si="152"/>
        <v>PI.IC.IV.190501.01</v>
      </c>
      <c r="N1495" s="12"/>
      <c r="O1495" s="12" t="str">
        <f t="shared" si="153"/>
        <v>PH.IC.IV.190501.01</v>
      </c>
      <c r="P1495"/>
      <c r="Q1495" s="12" t="str">
        <f t="shared" si="154"/>
        <v>CL.IC.IV.190501.01</v>
      </c>
      <c r="X1495" s="78" t="s">
        <v>933</v>
      </c>
      <c r="Y1495" s="78">
        <v>1116</v>
      </c>
    </row>
    <row r="1496" spans="1:25" s="78" customFormat="1" ht="15">
      <c r="A1496" s="79" t="s">
        <v>5190</v>
      </c>
      <c r="B1496" s="79" t="s">
        <v>466</v>
      </c>
      <c r="C1496" s="80" t="s">
        <v>620</v>
      </c>
      <c r="D1496" s="79" t="s">
        <v>593</v>
      </c>
      <c r="E1496" s="75" t="s">
        <v>676</v>
      </c>
      <c r="F1496" s="79" t="s">
        <v>471</v>
      </c>
      <c r="G1496" s="79" t="s">
        <v>5002</v>
      </c>
      <c r="H1496" s="75" t="s">
        <v>781</v>
      </c>
      <c r="I1496" s="79" t="s">
        <v>5456</v>
      </c>
      <c r="J1496" s="11" t="str">
        <f t="shared" si="150"/>
        <v>IC.IV.190502</v>
      </c>
      <c r="K1496" s="2" t="s">
        <v>11383</v>
      </c>
      <c r="L1496" t="str">
        <f t="shared" si="151"/>
        <v>Single</v>
      </c>
      <c r="M1496" s="12" t="str">
        <f t="shared" si="152"/>
        <v>PI.IC.IV.190502.01</v>
      </c>
      <c r="N1496" s="12"/>
      <c r="O1496" s="12" t="str">
        <f t="shared" si="153"/>
        <v>PH.IC.IV.190502.01</v>
      </c>
      <c r="P1496"/>
      <c r="Q1496" s="12" t="str">
        <f t="shared" si="154"/>
        <v>CL.IC.IV.190502.01</v>
      </c>
      <c r="X1496" s="78" t="s">
        <v>933</v>
      </c>
      <c r="Y1496" s="78">
        <v>1116</v>
      </c>
    </row>
    <row r="1497" spans="1:25" s="78" customFormat="1" ht="15">
      <c r="A1497" s="79" t="s">
        <v>5190</v>
      </c>
      <c r="B1497" s="79" t="s">
        <v>466</v>
      </c>
      <c r="C1497" s="80" t="s">
        <v>620</v>
      </c>
      <c r="D1497" s="79" t="s">
        <v>593</v>
      </c>
      <c r="E1497" s="75" t="s">
        <v>676</v>
      </c>
      <c r="F1497" s="79" t="s">
        <v>471</v>
      </c>
      <c r="G1497" s="79" t="s">
        <v>5006</v>
      </c>
      <c r="H1497" s="75" t="s">
        <v>621</v>
      </c>
      <c r="I1497" s="79" t="s">
        <v>595</v>
      </c>
      <c r="J1497" s="11" t="str">
        <f t="shared" si="150"/>
        <v>IC.IV.190503</v>
      </c>
      <c r="K1497" s="2" t="s">
        <v>11383</v>
      </c>
      <c r="L1497" t="str">
        <f t="shared" si="151"/>
        <v>Triple</v>
      </c>
      <c r="M1497" s="12" t="str">
        <f t="shared" si="152"/>
        <v>PI.IC.IV.190503.01</v>
      </c>
      <c r="N1497" s="12"/>
      <c r="O1497" s="12" t="str">
        <f t="shared" si="153"/>
        <v>PH.IC.IV.190503.01</v>
      </c>
      <c r="P1497"/>
      <c r="Q1497" s="12" t="str">
        <f t="shared" si="154"/>
        <v>CL.IC.IV.190503.01</v>
      </c>
      <c r="X1497" s="78" t="s">
        <v>933</v>
      </c>
      <c r="Y1497" s="78">
        <v>1116</v>
      </c>
    </row>
    <row r="1498" spans="1:25" s="78" customFormat="1" ht="15">
      <c r="A1498" s="79" t="s">
        <v>5190</v>
      </c>
      <c r="B1498" s="79" t="s">
        <v>466</v>
      </c>
      <c r="C1498" s="80" t="s">
        <v>620</v>
      </c>
      <c r="D1498" s="79" t="s">
        <v>3256</v>
      </c>
      <c r="E1498" s="75" t="s">
        <v>679</v>
      </c>
      <c r="F1498" s="79" t="s">
        <v>472</v>
      </c>
      <c r="G1498" s="79" t="s">
        <v>1528</v>
      </c>
      <c r="H1498" s="75" t="s">
        <v>1396</v>
      </c>
      <c r="I1498" s="79" t="s">
        <v>5459</v>
      </c>
      <c r="J1498" s="11" t="str">
        <f t="shared" si="150"/>
        <v>IC.IV.190601</v>
      </c>
      <c r="K1498" s="2" t="s">
        <v>11383</v>
      </c>
      <c r="L1498" t="str">
        <f t="shared" si="151"/>
        <v>Bleeding</v>
      </c>
      <c r="M1498" s="12" t="str">
        <f t="shared" si="152"/>
        <v>PI.IC.IV.190601.01</v>
      </c>
      <c r="N1498" s="12"/>
      <c r="O1498" s="12" t="str">
        <f t="shared" si="153"/>
        <v>PH.IC.IV.190601.01</v>
      </c>
      <c r="P1498"/>
      <c r="Q1498" s="12" t="str">
        <f t="shared" si="154"/>
        <v>CL.IC.IV.190601.01</v>
      </c>
      <c r="X1498" s="78" t="s">
        <v>933</v>
      </c>
      <c r="Y1498" s="78">
        <v>1116</v>
      </c>
    </row>
    <row r="1499" spans="1:25" s="78" customFormat="1" ht="15">
      <c r="A1499" s="79" t="s">
        <v>5190</v>
      </c>
      <c r="B1499" s="79" t="s">
        <v>466</v>
      </c>
      <c r="C1499" s="80" t="s">
        <v>620</v>
      </c>
      <c r="D1499" s="79" t="s">
        <v>3256</v>
      </c>
      <c r="E1499" s="75" t="s">
        <v>679</v>
      </c>
      <c r="F1499" s="79" t="s">
        <v>472</v>
      </c>
      <c r="G1499" s="79" t="s">
        <v>5094</v>
      </c>
      <c r="H1499" s="75" t="s">
        <v>1398</v>
      </c>
      <c r="I1499" s="79" t="s">
        <v>1562</v>
      </c>
      <c r="J1499" s="11" t="str">
        <f t="shared" si="150"/>
        <v>IC.IV.190602</v>
      </c>
      <c r="K1499" s="2" t="s">
        <v>11383</v>
      </c>
      <c r="L1499" t="str">
        <f t="shared" si="151"/>
        <v>Ecchymosis</v>
      </c>
      <c r="M1499" s="12" t="str">
        <f t="shared" si="152"/>
        <v>PI.IC.IV.190602.01</v>
      </c>
      <c r="N1499" s="12"/>
      <c r="O1499" s="12" t="str">
        <f t="shared" si="153"/>
        <v>PH.IC.IV.190602.01</v>
      </c>
      <c r="P1499"/>
      <c r="Q1499" s="12" t="str">
        <f t="shared" si="154"/>
        <v>CL.IC.IV.190602.01</v>
      </c>
      <c r="X1499" s="78" t="s">
        <v>933</v>
      </c>
      <c r="Y1499" s="78">
        <v>1116</v>
      </c>
    </row>
    <row r="1500" spans="1:25" s="78" customFormat="1" ht="15">
      <c r="A1500" s="79" t="s">
        <v>5190</v>
      </c>
      <c r="B1500" s="79" t="s">
        <v>466</v>
      </c>
      <c r="C1500" s="80" t="s">
        <v>620</v>
      </c>
      <c r="D1500" s="79" t="s">
        <v>3256</v>
      </c>
      <c r="E1500" s="75" t="s">
        <v>679</v>
      </c>
      <c r="F1500" s="79" t="s">
        <v>472</v>
      </c>
      <c r="G1500" s="79" t="s">
        <v>3298</v>
      </c>
      <c r="H1500" s="75" t="s">
        <v>1400</v>
      </c>
      <c r="I1500" s="79" t="s">
        <v>3298</v>
      </c>
      <c r="J1500" s="11" t="str">
        <f t="shared" si="150"/>
        <v>IC.IV.190603</v>
      </c>
      <c r="K1500" s="2" t="s">
        <v>11383</v>
      </c>
      <c r="L1500" t="str">
        <f t="shared" si="151"/>
        <v>Edema</v>
      </c>
      <c r="M1500" s="12" t="str">
        <f t="shared" si="152"/>
        <v>PI.IC.IV.190603.01</v>
      </c>
      <c r="N1500" s="12"/>
      <c r="O1500" s="12" t="str">
        <f t="shared" si="153"/>
        <v>PH.IC.IV.190603.01</v>
      </c>
      <c r="P1500"/>
      <c r="Q1500" s="12" t="str">
        <f t="shared" si="154"/>
        <v>CL.IC.IV.190603.01</v>
      </c>
      <c r="X1500" s="78" t="s">
        <v>933</v>
      </c>
      <c r="Y1500" s="78">
        <v>1116</v>
      </c>
    </row>
    <row r="1501" spans="1:25" s="78" customFormat="1" ht="15">
      <c r="A1501" s="79" t="s">
        <v>5190</v>
      </c>
      <c r="B1501" s="79" t="s">
        <v>466</v>
      </c>
      <c r="C1501" s="80" t="s">
        <v>620</v>
      </c>
      <c r="D1501" s="79" t="s">
        <v>3256</v>
      </c>
      <c r="E1501" s="75" t="s">
        <v>679</v>
      </c>
      <c r="F1501" s="79" t="s">
        <v>472</v>
      </c>
      <c r="G1501" s="79" t="s">
        <v>5259</v>
      </c>
      <c r="H1501" s="75" t="s">
        <v>1402</v>
      </c>
      <c r="I1501" s="79" t="s">
        <v>5460</v>
      </c>
      <c r="J1501" s="11" t="str">
        <f t="shared" si="150"/>
        <v>IC.IV.190604</v>
      </c>
      <c r="K1501" s="2" t="s">
        <v>11383</v>
      </c>
      <c r="L1501" t="str">
        <f t="shared" si="151"/>
        <v>Extravasation</v>
      </c>
      <c r="M1501" s="12" t="str">
        <f t="shared" si="152"/>
        <v>PI.IC.IV.190604.01</v>
      </c>
      <c r="N1501" s="12"/>
      <c r="O1501" s="12" t="str">
        <f t="shared" si="153"/>
        <v>PH.IC.IV.190604.01</v>
      </c>
      <c r="P1501"/>
      <c r="Q1501" s="12" t="str">
        <f t="shared" si="154"/>
        <v>CL.IC.IV.190604.01</v>
      </c>
      <c r="X1501" s="78" t="s">
        <v>933</v>
      </c>
      <c r="Y1501" s="78">
        <v>1116</v>
      </c>
    </row>
    <row r="1502" spans="1:25" s="78" customFormat="1" ht="15">
      <c r="A1502" s="79" t="s">
        <v>5190</v>
      </c>
      <c r="B1502" s="79" t="s">
        <v>466</v>
      </c>
      <c r="C1502" s="80" t="s">
        <v>620</v>
      </c>
      <c r="D1502" s="79" t="s">
        <v>3256</v>
      </c>
      <c r="E1502" s="75" t="s">
        <v>679</v>
      </c>
      <c r="F1502" s="79" t="s">
        <v>472</v>
      </c>
      <c r="G1502" s="79" t="s">
        <v>1533</v>
      </c>
      <c r="H1502" s="75" t="s">
        <v>1404</v>
      </c>
      <c r="I1502" s="79" t="s">
        <v>5174</v>
      </c>
      <c r="J1502" s="11" t="str">
        <f t="shared" si="150"/>
        <v>IC.IV.190605</v>
      </c>
      <c r="K1502" s="2" t="s">
        <v>11383</v>
      </c>
      <c r="L1502" t="str">
        <f t="shared" si="151"/>
        <v>Hematoma</v>
      </c>
      <c r="M1502" s="12" t="str">
        <f t="shared" si="152"/>
        <v>PI.IC.IV.190605.01</v>
      </c>
      <c r="N1502" s="12"/>
      <c r="O1502" s="12" t="str">
        <f t="shared" si="153"/>
        <v>PH.IC.IV.190605.01</v>
      </c>
      <c r="P1502"/>
      <c r="Q1502" s="12" t="str">
        <f t="shared" si="154"/>
        <v>CL.IC.IV.190605.01</v>
      </c>
      <c r="X1502" s="78" t="s">
        <v>933</v>
      </c>
      <c r="Y1502" s="78">
        <v>1116</v>
      </c>
    </row>
    <row r="1503" spans="1:25" s="78" customFormat="1" ht="15">
      <c r="A1503" s="79" t="s">
        <v>5190</v>
      </c>
      <c r="B1503" s="79" t="s">
        <v>466</v>
      </c>
      <c r="C1503" s="80" t="s">
        <v>620</v>
      </c>
      <c r="D1503" s="79" t="s">
        <v>3256</v>
      </c>
      <c r="E1503" s="75" t="s">
        <v>679</v>
      </c>
      <c r="F1503" s="79" t="s">
        <v>472</v>
      </c>
      <c r="G1503" s="79" t="s">
        <v>5461</v>
      </c>
      <c r="H1503" s="75" t="s">
        <v>1406</v>
      </c>
      <c r="I1503" s="79" t="s">
        <v>5614</v>
      </c>
      <c r="J1503" s="11" t="str">
        <f t="shared" si="150"/>
        <v>IC.IV.190606</v>
      </c>
      <c r="K1503" s="2" t="s">
        <v>11383</v>
      </c>
      <c r="L1503" t="str">
        <f t="shared" si="151"/>
        <v>Purulent drainage</v>
      </c>
      <c r="M1503" s="12" t="str">
        <f t="shared" si="152"/>
        <v>PI.IC.IV.190606.01</v>
      </c>
      <c r="N1503" s="12"/>
      <c r="O1503" s="12" t="str">
        <f t="shared" si="153"/>
        <v>PH.IC.IV.190606.01</v>
      </c>
      <c r="P1503"/>
      <c r="Q1503" s="12" t="str">
        <f t="shared" si="154"/>
        <v>CL.IC.IV.190606.01</v>
      </c>
      <c r="X1503" s="78" t="s">
        <v>933</v>
      </c>
      <c r="Y1503" s="78">
        <v>1116</v>
      </c>
    </row>
    <row r="1504" spans="1:25" s="78" customFormat="1" ht="15">
      <c r="A1504" s="79" t="s">
        <v>5190</v>
      </c>
      <c r="B1504" s="79" t="s">
        <v>466</v>
      </c>
      <c r="C1504" s="80" t="s">
        <v>620</v>
      </c>
      <c r="D1504" s="79" t="s">
        <v>3256</v>
      </c>
      <c r="E1504" s="75" t="s">
        <v>679</v>
      </c>
      <c r="F1504" s="79" t="s">
        <v>472</v>
      </c>
      <c r="G1504" s="79" t="s">
        <v>5615</v>
      </c>
      <c r="H1504" s="75" t="s">
        <v>682</v>
      </c>
      <c r="I1504" s="79" t="s">
        <v>5616</v>
      </c>
      <c r="J1504" s="11" t="str">
        <f t="shared" si="150"/>
        <v>IC.IV.190607</v>
      </c>
      <c r="K1504" s="2" t="s">
        <v>11383</v>
      </c>
      <c r="L1504" t="str">
        <f t="shared" si="151"/>
        <v>Serosanguineous Drainage</v>
      </c>
      <c r="M1504" s="12" t="str">
        <f t="shared" si="152"/>
        <v>PI.IC.IV.190607.01</v>
      </c>
      <c r="N1504" s="12"/>
      <c r="O1504" s="12" t="str">
        <f t="shared" si="153"/>
        <v>PH.IC.IV.190607.01</v>
      </c>
      <c r="P1504"/>
      <c r="Q1504" s="12" t="str">
        <f t="shared" si="154"/>
        <v>CL.IC.IV.190607.01</v>
      </c>
      <c r="X1504" s="78" t="s">
        <v>933</v>
      </c>
      <c r="Y1504" s="78">
        <v>1116</v>
      </c>
    </row>
    <row r="1505" spans="1:25" s="78" customFormat="1" ht="15">
      <c r="A1505" s="79" t="s">
        <v>5190</v>
      </c>
      <c r="B1505" s="79" t="s">
        <v>466</v>
      </c>
      <c r="C1505" s="80" t="s">
        <v>620</v>
      </c>
      <c r="D1505" s="79" t="s">
        <v>3256</v>
      </c>
      <c r="E1505" s="75" t="s">
        <v>679</v>
      </c>
      <c r="F1505" s="79" t="s">
        <v>472</v>
      </c>
      <c r="G1505" s="79" t="s">
        <v>5617</v>
      </c>
      <c r="H1505" s="75" t="s">
        <v>685</v>
      </c>
      <c r="I1505" s="79" t="s">
        <v>1637</v>
      </c>
      <c r="J1505" s="11" t="str">
        <f t="shared" si="150"/>
        <v>IC.IV.190608</v>
      </c>
      <c r="K1505" s="2" t="s">
        <v>11383</v>
      </c>
      <c r="L1505" t="str">
        <f t="shared" si="151"/>
        <v>Serous Drainage</v>
      </c>
      <c r="M1505" s="12" t="str">
        <f t="shared" si="152"/>
        <v>PI.IC.IV.190608.01</v>
      </c>
      <c r="N1505" s="12"/>
      <c r="O1505" s="12" t="str">
        <f t="shared" si="153"/>
        <v>PH.IC.IV.190608.01</v>
      </c>
      <c r="P1505"/>
      <c r="Q1505" s="12" t="str">
        <f t="shared" si="154"/>
        <v>CL.IC.IV.190608.01</v>
      </c>
      <c r="X1505" s="78" t="s">
        <v>933</v>
      </c>
      <c r="Y1505" s="78">
        <v>1116</v>
      </c>
    </row>
    <row r="1506" spans="1:25" s="78" customFormat="1" ht="15">
      <c r="A1506" s="79" t="s">
        <v>5190</v>
      </c>
      <c r="B1506" s="79" t="s">
        <v>466</v>
      </c>
      <c r="C1506" s="80" t="s">
        <v>620</v>
      </c>
      <c r="D1506" s="79" t="s">
        <v>3256</v>
      </c>
      <c r="E1506" s="75" t="s">
        <v>679</v>
      </c>
      <c r="F1506" s="79" t="s">
        <v>472</v>
      </c>
      <c r="G1506" s="79" t="s">
        <v>5618</v>
      </c>
      <c r="H1506" s="75" t="s">
        <v>623</v>
      </c>
      <c r="I1506" s="79" t="s">
        <v>1224</v>
      </c>
      <c r="J1506" s="11" t="str">
        <f t="shared" si="150"/>
        <v>IC.IV.190609</v>
      </c>
      <c r="K1506" s="2" t="s">
        <v>11383</v>
      </c>
      <c r="L1506" t="str">
        <f t="shared" si="151"/>
        <v>Unable to Assess due to drsg</v>
      </c>
      <c r="M1506" s="12" t="str">
        <f t="shared" si="152"/>
        <v>PI.IC.IV.190609.01</v>
      </c>
      <c r="N1506" s="12"/>
      <c r="O1506" s="12" t="str">
        <f t="shared" si="153"/>
        <v>PH.IC.IV.190609.01</v>
      </c>
      <c r="P1506"/>
      <c r="Q1506" s="12" t="str">
        <f t="shared" si="154"/>
        <v>CL.IC.IV.190609.01</v>
      </c>
      <c r="X1506" s="78" t="s">
        <v>933</v>
      </c>
      <c r="Y1506" s="78">
        <v>1116</v>
      </c>
    </row>
    <row r="1507" spans="1:25" s="78" customFormat="1" ht="15">
      <c r="A1507" s="79" t="s">
        <v>5190</v>
      </c>
      <c r="B1507" s="79" t="s">
        <v>466</v>
      </c>
      <c r="C1507" s="80" t="s">
        <v>620</v>
      </c>
      <c r="D1507" s="79" t="s">
        <v>3256</v>
      </c>
      <c r="E1507" s="75" t="s">
        <v>679</v>
      </c>
      <c r="F1507" s="79" t="s">
        <v>472</v>
      </c>
      <c r="G1507" s="79" t="s">
        <v>2687</v>
      </c>
      <c r="H1507" s="75" t="s">
        <v>624</v>
      </c>
      <c r="I1507" s="79" t="s">
        <v>2687</v>
      </c>
      <c r="J1507" s="11" t="str">
        <f t="shared" si="150"/>
        <v>IC.IV.190610</v>
      </c>
      <c r="K1507" s="2" t="s">
        <v>11383</v>
      </c>
      <c r="L1507" t="str">
        <f t="shared" si="151"/>
        <v>WNL</v>
      </c>
      <c r="M1507" s="12" t="str">
        <f t="shared" si="152"/>
        <v>PI.IC.IV.190610.01</v>
      </c>
      <c r="N1507" s="12"/>
      <c r="O1507" s="12" t="str">
        <f t="shared" si="153"/>
        <v>PH.IC.IV.190610.01</v>
      </c>
      <c r="P1507"/>
      <c r="Q1507" s="12" t="str">
        <f t="shared" si="154"/>
        <v>CL.IC.IV.190610.01</v>
      </c>
      <c r="X1507" s="78" t="s">
        <v>933</v>
      </c>
      <c r="Y1507" s="78">
        <v>1116</v>
      </c>
    </row>
    <row r="1508" spans="1:25" s="78" customFormat="1" ht="15">
      <c r="A1508" s="79" t="s">
        <v>5190</v>
      </c>
      <c r="B1508" s="79" t="s">
        <v>466</v>
      </c>
      <c r="C1508" s="80" t="s">
        <v>620</v>
      </c>
      <c r="D1508" s="79" t="s">
        <v>3259</v>
      </c>
      <c r="E1508" s="75" t="s">
        <v>682</v>
      </c>
      <c r="F1508" s="79" t="s">
        <v>473</v>
      </c>
      <c r="G1508" s="79" t="s">
        <v>2228</v>
      </c>
      <c r="H1508" s="75" t="s">
        <v>1396</v>
      </c>
      <c r="I1508" s="79" t="s">
        <v>3634</v>
      </c>
      <c r="J1508" s="11" t="str">
        <f t="shared" si="150"/>
        <v>IC.IV.190701</v>
      </c>
      <c r="K1508" s="2" t="s">
        <v>11383</v>
      </c>
      <c r="L1508" t="str">
        <f t="shared" si="151"/>
        <v>Capped</v>
      </c>
      <c r="M1508" s="12" t="str">
        <f t="shared" si="152"/>
        <v>PI.IC.IV.190701.01</v>
      </c>
      <c r="N1508" s="12"/>
      <c r="O1508" s="12" t="str">
        <f t="shared" si="153"/>
        <v>PH.IC.IV.190701.01</v>
      </c>
      <c r="P1508"/>
      <c r="Q1508" s="12" t="str">
        <f t="shared" si="154"/>
        <v>CL.IC.IV.190701.01</v>
      </c>
      <c r="X1508" s="78" t="s">
        <v>933</v>
      </c>
      <c r="Y1508" s="78">
        <v>1116</v>
      </c>
    </row>
    <row r="1509" spans="1:25" s="78" customFormat="1" ht="15">
      <c r="A1509" s="79" t="s">
        <v>5190</v>
      </c>
      <c r="B1509" s="79" t="s">
        <v>466</v>
      </c>
      <c r="C1509" s="80" t="s">
        <v>620</v>
      </c>
      <c r="D1509" s="79" t="s">
        <v>3259</v>
      </c>
      <c r="E1509" s="75" t="s">
        <v>682</v>
      </c>
      <c r="F1509" s="79" t="s">
        <v>473</v>
      </c>
      <c r="G1509" s="79" t="s">
        <v>5620</v>
      </c>
      <c r="H1509" s="75" t="s">
        <v>1398</v>
      </c>
      <c r="I1509" s="79" t="s">
        <v>5621</v>
      </c>
      <c r="J1509" s="11" t="str">
        <f t="shared" si="150"/>
        <v>IC.IV.190702</v>
      </c>
      <c r="K1509" s="2" t="s">
        <v>11383</v>
      </c>
      <c r="L1509" t="str">
        <f t="shared" si="151"/>
        <v>DC per physician order</v>
      </c>
      <c r="M1509" s="12" t="str">
        <f t="shared" si="152"/>
        <v>PI.IC.IV.190702.01</v>
      </c>
      <c r="N1509" s="12"/>
      <c r="O1509" s="12" t="str">
        <f t="shared" si="153"/>
        <v>PH.IC.IV.190702.01</v>
      </c>
      <c r="P1509"/>
      <c r="Q1509" s="12" t="str">
        <f t="shared" si="154"/>
        <v>CL.IC.IV.190702.01</v>
      </c>
      <c r="X1509" s="78" t="s">
        <v>933</v>
      </c>
      <c r="Y1509" s="78">
        <v>1116</v>
      </c>
    </row>
    <row r="1510" spans="1:25" s="78" customFormat="1" ht="15">
      <c r="A1510" s="79" t="s">
        <v>5190</v>
      </c>
      <c r="B1510" s="79" t="s">
        <v>466</v>
      </c>
      <c r="C1510" s="80" t="s">
        <v>620</v>
      </c>
      <c r="D1510" s="79" t="s">
        <v>3259</v>
      </c>
      <c r="E1510" s="75" t="s">
        <v>682</v>
      </c>
      <c r="F1510" s="79" t="s">
        <v>473</v>
      </c>
      <c r="G1510" s="79" t="s">
        <v>5623</v>
      </c>
      <c r="H1510" s="75" t="s">
        <v>621</v>
      </c>
      <c r="I1510" s="79" t="s">
        <v>5624</v>
      </c>
      <c r="J1510" s="11" t="str">
        <f t="shared" si="150"/>
        <v>IC.IV.190703</v>
      </c>
      <c r="K1510" s="2" t="s">
        <v>11383</v>
      </c>
      <c r="L1510" t="str">
        <f t="shared" si="151"/>
        <v>No Blood Return</v>
      </c>
      <c r="M1510" s="12" t="str">
        <f t="shared" si="152"/>
        <v>PI.IC.IV.190703.01</v>
      </c>
      <c r="N1510" s="12"/>
      <c r="O1510" s="12" t="str">
        <f t="shared" si="153"/>
        <v>PH.IC.IV.190703.01</v>
      </c>
      <c r="P1510"/>
      <c r="Q1510" s="12" t="str">
        <f t="shared" si="154"/>
        <v>CL.IC.IV.190703.01</v>
      </c>
      <c r="X1510" s="78" t="s">
        <v>933</v>
      </c>
      <c r="Y1510" s="78">
        <v>1116</v>
      </c>
    </row>
    <row r="1511" spans="1:25" s="78" customFormat="1" ht="15">
      <c r="A1511" s="79" t="s">
        <v>5190</v>
      </c>
      <c r="B1511" s="79" t="s">
        <v>466</v>
      </c>
      <c r="C1511" s="80" t="s">
        <v>620</v>
      </c>
      <c r="D1511" s="79" t="s">
        <v>3259</v>
      </c>
      <c r="E1511" s="75" t="s">
        <v>682</v>
      </c>
      <c r="F1511" s="79" t="s">
        <v>473</v>
      </c>
      <c r="G1511" s="79" t="s">
        <v>3795</v>
      </c>
      <c r="H1511" s="75" t="s">
        <v>622</v>
      </c>
      <c r="I1511" s="79" t="s">
        <v>5625</v>
      </c>
      <c r="J1511" s="11" t="str">
        <f t="shared" si="150"/>
        <v>IC.IV.190704</v>
      </c>
      <c r="K1511" s="2" t="s">
        <v>11383</v>
      </c>
      <c r="L1511" t="str">
        <f t="shared" si="151"/>
        <v>Occluded</v>
      </c>
      <c r="M1511" s="12" t="str">
        <f t="shared" si="152"/>
        <v>PI.IC.IV.190704.01</v>
      </c>
      <c r="N1511" s="12"/>
      <c r="O1511" s="12" t="str">
        <f t="shared" si="153"/>
        <v>PH.IC.IV.190704.01</v>
      </c>
      <c r="P1511"/>
      <c r="Q1511" s="12" t="str">
        <f t="shared" si="154"/>
        <v>CL.IC.IV.190704.01</v>
      </c>
      <c r="X1511" s="78" t="s">
        <v>933</v>
      </c>
      <c r="Y1511" s="78">
        <v>1116</v>
      </c>
    </row>
    <row r="1512" spans="1:25" s="78" customFormat="1" ht="15">
      <c r="A1512" s="79" t="s">
        <v>5190</v>
      </c>
      <c r="B1512" s="79" t="s">
        <v>466</v>
      </c>
      <c r="C1512" s="80" t="s">
        <v>620</v>
      </c>
      <c r="D1512" s="79" t="s">
        <v>3259</v>
      </c>
      <c r="E1512" s="75" t="s">
        <v>682</v>
      </c>
      <c r="F1512" s="79" t="s">
        <v>473</v>
      </c>
      <c r="G1512" s="79" t="s">
        <v>2772</v>
      </c>
      <c r="H1512" s="75" t="s">
        <v>676</v>
      </c>
      <c r="I1512" s="79" t="s">
        <v>2772</v>
      </c>
      <c r="J1512" s="11" t="str">
        <f t="shared" si="150"/>
        <v>IC.IV.190705</v>
      </c>
      <c r="K1512" s="2" t="s">
        <v>11383</v>
      </c>
      <c r="L1512" t="str">
        <f t="shared" si="151"/>
        <v>Patent</v>
      </c>
      <c r="M1512" s="12" t="str">
        <f t="shared" si="152"/>
        <v>PI.IC.IV.190705.01</v>
      </c>
      <c r="N1512" s="12"/>
      <c r="O1512" s="12" t="str">
        <f t="shared" si="153"/>
        <v>PH.IC.IV.190705.01</v>
      </c>
      <c r="P1512"/>
      <c r="Q1512" s="12" t="str">
        <f t="shared" si="154"/>
        <v>CL.IC.IV.190705.01</v>
      </c>
      <c r="X1512" s="78" t="s">
        <v>933</v>
      </c>
      <c r="Y1512" s="78">
        <v>1116</v>
      </c>
    </row>
    <row r="1513" spans="1:25" s="78" customFormat="1" ht="15">
      <c r="A1513" s="79" t="s">
        <v>5190</v>
      </c>
      <c r="B1513" s="79" t="s">
        <v>466</v>
      </c>
      <c r="C1513" s="80" t="s">
        <v>620</v>
      </c>
      <c r="D1513" s="79" t="s">
        <v>3259</v>
      </c>
      <c r="E1513" s="75" t="s">
        <v>682</v>
      </c>
      <c r="F1513" s="79" t="s">
        <v>473</v>
      </c>
      <c r="G1513" s="79" t="s">
        <v>5252</v>
      </c>
      <c r="H1513" s="75" t="s">
        <v>679</v>
      </c>
      <c r="I1513" s="79" t="s">
        <v>5626</v>
      </c>
      <c r="J1513" s="11" t="str">
        <f t="shared" si="150"/>
        <v>IC.IV.190706</v>
      </c>
      <c r="K1513" s="2" t="s">
        <v>11383</v>
      </c>
      <c r="L1513" t="str">
        <f t="shared" si="151"/>
        <v>Positional</v>
      </c>
      <c r="M1513" s="12" t="str">
        <f t="shared" si="152"/>
        <v>PI.IC.IV.190706.01</v>
      </c>
      <c r="N1513" s="12"/>
      <c r="O1513" s="12" t="str">
        <f t="shared" si="153"/>
        <v>PH.IC.IV.190706.01</v>
      </c>
      <c r="P1513"/>
      <c r="Q1513" s="12" t="str">
        <f t="shared" si="154"/>
        <v>CL.IC.IV.190706.01</v>
      </c>
      <c r="X1513" s="78" t="s">
        <v>933</v>
      </c>
      <c r="Y1513" s="78">
        <v>1116</v>
      </c>
    </row>
    <row r="1514" spans="1:25" s="78" customFormat="1" ht="15">
      <c r="A1514" s="79" t="s">
        <v>5190</v>
      </c>
      <c r="B1514" s="79" t="s">
        <v>466</v>
      </c>
      <c r="C1514" s="80" t="s">
        <v>620</v>
      </c>
      <c r="D1514" s="79" t="s">
        <v>3259</v>
      </c>
      <c r="E1514" s="75" t="s">
        <v>682</v>
      </c>
      <c r="F1514" s="79" t="s">
        <v>473</v>
      </c>
      <c r="G1514" s="79" t="s">
        <v>5473</v>
      </c>
      <c r="H1514" s="75" t="s">
        <v>682</v>
      </c>
      <c r="I1514" s="79" t="s">
        <v>5474</v>
      </c>
      <c r="J1514" s="11" t="str">
        <f t="shared" si="150"/>
        <v>IC.IV.190707</v>
      </c>
      <c r="K1514" s="2" t="s">
        <v>11383</v>
      </c>
      <c r="L1514" t="str">
        <f t="shared" si="151"/>
        <v>Discontinued due to Blood Stream Infection</v>
      </c>
      <c r="M1514" s="12" t="str">
        <f t="shared" si="152"/>
        <v>PI.IC.IV.190707.01</v>
      </c>
      <c r="N1514" s="12"/>
      <c r="O1514" s="12" t="str">
        <f t="shared" si="153"/>
        <v>PH.IC.IV.190707.01</v>
      </c>
      <c r="P1514"/>
      <c r="Q1514" s="12" t="str">
        <f t="shared" si="154"/>
        <v>CL.IC.IV.190707.01</v>
      </c>
      <c r="X1514" s="78" t="s">
        <v>933</v>
      </c>
      <c r="Y1514" s="78">
        <v>1116</v>
      </c>
    </row>
    <row r="1515" spans="1:25" s="78" customFormat="1" ht="15">
      <c r="A1515" s="79" t="s">
        <v>5190</v>
      </c>
      <c r="B1515" s="79" t="s">
        <v>466</v>
      </c>
      <c r="C1515" s="80" t="s">
        <v>620</v>
      </c>
      <c r="D1515" s="79" t="s">
        <v>3259</v>
      </c>
      <c r="E1515" s="75" t="s">
        <v>682</v>
      </c>
      <c r="F1515" s="79" t="s">
        <v>473</v>
      </c>
      <c r="G1515" s="79" t="s">
        <v>1582</v>
      </c>
      <c r="H1515" s="75" t="s">
        <v>685</v>
      </c>
      <c r="I1515" s="79" t="s">
        <v>598</v>
      </c>
      <c r="J1515" s="11" t="str">
        <f t="shared" si="150"/>
        <v>IC.IV.190708</v>
      </c>
      <c r="K1515" s="2" t="s">
        <v>11383</v>
      </c>
      <c r="L1515" t="str">
        <f t="shared" si="151"/>
        <v>Discontinue</v>
      </c>
      <c r="M1515" s="12" t="str">
        <f t="shared" si="152"/>
        <v>PI.IC.IV.190708.01</v>
      </c>
      <c r="N1515" s="12"/>
      <c r="O1515" s="12" t="str">
        <f t="shared" si="153"/>
        <v>PH.IC.IV.190708.01</v>
      </c>
      <c r="P1515"/>
      <c r="Q1515" s="12" t="str">
        <f t="shared" si="154"/>
        <v>CL.IC.IV.190708.01</v>
      </c>
      <c r="X1515" s="78" t="s">
        <v>933</v>
      </c>
      <c r="Y1515" s="78">
        <v>1116</v>
      </c>
    </row>
    <row r="1516" spans="1:25" s="78" customFormat="1" ht="15">
      <c r="A1516" s="79" t="s">
        <v>5190</v>
      </c>
      <c r="B1516" s="79" t="s">
        <v>466</v>
      </c>
      <c r="C1516" s="80" t="s">
        <v>620</v>
      </c>
      <c r="D1516" s="79" t="s">
        <v>599</v>
      </c>
      <c r="E1516" s="75" t="s">
        <v>685</v>
      </c>
      <c r="F1516" s="79" t="s">
        <v>474</v>
      </c>
      <c r="G1516" s="79" t="s">
        <v>601</v>
      </c>
      <c r="H1516" s="75" t="s">
        <v>670</v>
      </c>
      <c r="I1516" s="79" t="s">
        <v>601</v>
      </c>
      <c r="J1516" s="11" t="str">
        <f t="shared" si="150"/>
        <v>IC.IV.190801</v>
      </c>
      <c r="K1516" s="2" t="s">
        <v>11383</v>
      </c>
      <c r="L1516" t="str">
        <f t="shared" si="151"/>
        <v>Current</v>
      </c>
      <c r="M1516" s="12" t="str">
        <f t="shared" si="152"/>
        <v>PI.IC.IV.190801.01</v>
      </c>
      <c r="N1516" s="12"/>
      <c r="O1516" s="12" t="str">
        <f t="shared" si="153"/>
        <v>PH.IC.IV.190801.01</v>
      </c>
      <c r="P1516"/>
      <c r="Q1516" s="12" t="str">
        <f t="shared" si="154"/>
        <v>CL.IC.IV.190801.01</v>
      </c>
      <c r="X1516" s="78" t="s">
        <v>933</v>
      </c>
      <c r="Y1516" s="78">
        <v>1116</v>
      </c>
    </row>
    <row r="1517" spans="1:25" s="78" customFormat="1" ht="15">
      <c r="A1517" s="79" t="s">
        <v>5190</v>
      </c>
      <c r="B1517" s="79" t="s">
        <v>466</v>
      </c>
      <c r="C1517" s="80" t="s">
        <v>620</v>
      </c>
      <c r="D1517" s="79" t="s">
        <v>599</v>
      </c>
      <c r="E1517" s="75" t="s">
        <v>685</v>
      </c>
      <c r="F1517" s="79" t="s">
        <v>474</v>
      </c>
      <c r="G1517" s="79" t="s">
        <v>5213</v>
      </c>
      <c r="H1517" s="75" t="s">
        <v>671</v>
      </c>
      <c r="I1517" s="79" t="s">
        <v>5675</v>
      </c>
      <c r="J1517" s="11" t="str">
        <f t="shared" si="150"/>
        <v>IC.IV.190802</v>
      </c>
      <c r="K1517" s="2" t="s">
        <v>11383</v>
      </c>
      <c r="L1517" t="str">
        <f t="shared" si="151"/>
        <v>Present on Admission</v>
      </c>
      <c r="M1517" s="12" t="str">
        <f t="shared" si="152"/>
        <v>PI.IC.IV.190802.01</v>
      </c>
      <c r="N1517" s="12"/>
      <c r="O1517" s="12" t="str">
        <f t="shared" si="153"/>
        <v>PH.IC.IV.190802.01</v>
      </c>
      <c r="P1517"/>
      <c r="Q1517" s="12" t="str">
        <f t="shared" si="154"/>
        <v>CL.IC.IV.190802.01</v>
      </c>
      <c r="X1517" s="78" t="s">
        <v>933</v>
      </c>
      <c r="Y1517" s="78">
        <v>1116</v>
      </c>
    </row>
    <row r="1518" spans="1:25" s="78" customFormat="1" ht="15">
      <c r="A1518" s="79" t="s">
        <v>5190</v>
      </c>
      <c r="B1518" s="79" t="s">
        <v>466</v>
      </c>
      <c r="C1518" s="80" t="s">
        <v>620</v>
      </c>
      <c r="D1518" s="79" t="s">
        <v>599</v>
      </c>
      <c r="E1518" s="75" t="s">
        <v>685</v>
      </c>
      <c r="F1518" s="79" t="s">
        <v>474</v>
      </c>
      <c r="G1518" s="79" t="s">
        <v>5382</v>
      </c>
      <c r="H1518" s="75" t="s">
        <v>672</v>
      </c>
      <c r="I1518" s="79" t="s">
        <v>5584</v>
      </c>
      <c r="J1518" s="11" t="str">
        <f t="shared" si="150"/>
        <v>IC.IV.190803</v>
      </c>
      <c r="K1518" s="2" t="s">
        <v>11383</v>
      </c>
      <c r="L1518" t="str">
        <f t="shared" si="151"/>
        <v>Tubing New/Changed</v>
      </c>
      <c r="M1518" s="12" t="str">
        <f t="shared" si="152"/>
        <v>PI.IC.IV.190803.01</v>
      </c>
      <c r="N1518" s="12"/>
      <c r="O1518" s="12" t="str">
        <f t="shared" si="153"/>
        <v>PH.IC.IV.190803.01</v>
      </c>
      <c r="P1518"/>
      <c r="Q1518" s="12" t="str">
        <f t="shared" si="154"/>
        <v>CL.IC.IV.190803.01</v>
      </c>
      <c r="X1518" s="78" t="s">
        <v>933</v>
      </c>
      <c r="Y1518" s="78">
        <v>1116</v>
      </c>
    </row>
    <row r="1519" spans="1:25" s="78" customFormat="1" ht="15">
      <c r="A1519" s="79" t="s">
        <v>5190</v>
      </c>
      <c r="B1519" s="79" t="s">
        <v>466</v>
      </c>
      <c r="C1519" s="80" t="s">
        <v>620</v>
      </c>
      <c r="D1519" s="79" t="s">
        <v>599</v>
      </c>
      <c r="E1519" s="75" t="s">
        <v>685</v>
      </c>
      <c r="F1519" s="79" t="s">
        <v>474</v>
      </c>
      <c r="G1519" s="79" t="s">
        <v>5724</v>
      </c>
      <c r="H1519" s="75" t="s">
        <v>673</v>
      </c>
      <c r="I1519" s="79" t="s">
        <v>5676</v>
      </c>
      <c r="J1519" s="11" t="str">
        <f t="shared" si="150"/>
        <v>IC.IV.190804</v>
      </c>
      <c r="K1519" s="2" t="s">
        <v>11383</v>
      </c>
      <c r="L1519" t="str">
        <f t="shared" si="151"/>
        <v>Tubing DC when PICC DC'd</v>
      </c>
      <c r="M1519" s="12" t="str">
        <f t="shared" si="152"/>
        <v>PI.IC.IV.190804.01</v>
      </c>
      <c r="N1519" s="12"/>
      <c r="O1519" s="12" t="str">
        <f t="shared" si="153"/>
        <v>PH.IC.IV.190804.01</v>
      </c>
      <c r="P1519"/>
      <c r="Q1519" s="12" t="str">
        <f t="shared" si="154"/>
        <v>CL.IC.IV.190804.01</v>
      </c>
      <c r="X1519" s="78" t="s">
        <v>933</v>
      </c>
      <c r="Y1519" s="78">
        <v>1116</v>
      </c>
    </row>
    <row r="1520" spans="1:25" s="78" customFormat="1" ht="15">
      <c r="A1520" s="79" t="s">
        <v>5190</v>
      </c>
      <c r="B1520" s="79" t="s">
        <v>466</v>
      </c>
      <c r="C1520" s="80" t="s">
        <v>620</v>
      </c>
      <c r="D1520" s="79" t="s">
        <v>599</v>
      </c>
      <c r="E1520" s="75" t="s">
        <v>685</v>
      </c>
      <c r="F1520" s="79" t="s">
        <v>474</v>
      </c>
      <c r="G1520" s="79" t="s">
        <v>5725</v>
      </c>
      <c r="H1520" s="75" t="s">
        <v>815</v>
      </c>
      <c r="I1520" s="79" t="s">
        <v>5726</v>
      </c>
      <c r="J1520" s="11" t="str">
        <f t="shared" si="150"/>
        <v>IC.IV.190805</v>
      </c>
      <c r="K1520" s="2" t="s">
        <v>11383</v>
      </c>
      <c r="L1520" t="str">
        <f t="shared" si="151"/>
        <v>Tubing DC/PICC Capped</v>
      </c>
      <c r="M1520" s="12" t="str">
        <f t="shared" si="152"/>
        <v>PI.IC.IV.190805.01</v>
      </c>
      <c r="N1520" s="12"/>
      <c r="O1520" s="12" t="str">
        <f t="shared" si="153"/>
        <v>PH.IC.IV.190805.01</v>
      </c>
      <c r="P1520"/>
      <c r="Q1520" s="12" t="str">
        <f t="shared" si="154"/>
        <v>CL.IC.IV.190805.01</v>
      </c>
      <c r="X1520" s="78" t="s">
        <v>933</v>
      </c>
      <c r="Y1520" s="78">
        <v>1116</v>
      </c>
    </row>
    <row r="1521" spans="1:27" s="78" customFormat="1" ht="15">
      <c r="A1521" s="79" t="s">
        <v>5190</v>
      </c>
      <c r="B1521" s="79" t="s">
        <v>466</v>
      </c>
      <c r="C1521" s="80" t="s">
        <v>620</v>
      </c>
      <c r="D1521" s="79" t="s">
        <v>5232</v>
      </c>
      <c r="E1521" s="75" t="s">
        <v>623</v>
      </c>
      <c r="F1521" s="79" t="s">
        <v>475</v>
      </c>
      <c r="G1521" s="79" t="s">
        <v>5232</v>
      </c>
      <c r="H1521" s="75" t="s">
        <v>532</v>
      </c>
      <c r="I1521" s="79" t="s">
        <v>7464</v>
      </c>
      <c r="J1521" s="11" t="str">
        <f t="shared" si="150"/>
        <v>IC.IV.190901</v>
      </c>
      <c r="K1521" s="2" t="s">
        <v>11383</v>
      </c>
      <c r="L1521" t="str">
        <f t="shared" si="151"/>
        <v>Insertion Date</v>
      </c>
      <c r="M1521" s="12" t="str">
        <f t="shared" si="152"/>
        <v>PI.IC.IV.190901.01</v>
      </c>
      <c r="N1521" s="12"/>
      <c r="O1521" s="12" t="str">
        <f t="shared" si="153"/>
        <v>PH.IC.IV.190901.01</v>
      </c>
      <c r="P1521"/>
      <c r="Q1521" s="12" t="str">
        <f t="shared" si="154"/>
        <v>CL.IC.IV.190901.01</v>
      </c>
      <c r="X1521" s="78" t="s">
        <v>933</v>
      </c>
      <c r="Y1521" s="78">
        <v>1116</v>
      </c>
    </row>
    <row r="1522" spans="1:27" s="78" customFormat="1" ht="15">
      <c r="A1522" s="79" t="s">
        <v>5190</v>
      </c>
      <c r="B1522" s="79" t="s">
        <v>466</v>
      </c>
      <c r="C1522" s="80" t="s">
        <v>620</v>
      </c>
      <c r="D1522" s="79" t="s">
        <v>5340</v>
      </c>
      <c r="E1522" s="75" t="s">
        <v>624</v>
      </c>
      <c r="F1522" s="79" t="s">
        <v>616</v>
      </c>
      <c r="G1522" s="79" t="s">
        <v>7464</v>
      </c>
      <c r="H1522" s="75" t="s">
        <v>1396</v>
      </c>
      <c r="I1522" s="79" t="s">
        <v>7464</v>
      </c>
      <c r="J1522" s="11" t="str">
        <f t="shared" si="150"/>
        <v>IC.IV.191001</v>
      </c>
      <c r="K1522" s="2" t="s">
        <v>11383</v>
      </c>
      <c r="L1522" t="str">
        <f t="shared" si="151"/>
        <v>Date</v>
      </c>
      <c r="M1522" s="12" t="str">
        <f t="shared" si="152"/>
        <v>PI.IC.IV.191001.01</v>
      </c>
      <c r="N1522" s="12"/>
      <c r="O1522" s="12" t="str">
        <f t="shared" si="153"/>
        <v>PH.IC.IV.191001.01</v>
      </c>
      <c r="P1522"/>
      <c r="Q1522" s="12" t="str">
        <f t="shared" si="154"/>
        <v>CL.IC.IV.191001.01</v>
      </c>
      <c r="X1522" s="78" t="s">
        <v>933</v>
      </c>
      <c r="Y1522" s="78">
        <v>1116</v>
      </c>
    </row>
    <row r="1523" spans="1:27" s="78" customFormat="1" ht="15">
      <c r="A1523" s="79" t="s">
        <v>5190</v>
      </c>
      <c r="B1523" s="79" t="s">
        <v>466</v>
      </c>
      <c r="C1523" s="80" t="s">
        <v>620</v>
      </c>
      <c r="D1523" s="79" t="s">
        <v>3604</v>
      </c>
      <c r="E1523" s="75" t="s">
        <v>525</v>
      </c>
      <c r="F1523" s="79" t="s">
        <v>617</v>
      </c>
      <c r="G1523" s="79" t="s">
        <v>460</v>
      </c>
      <c r="H1523" s="75" t="s">
        <v>670</v>
      </c>
      <c r="I1523" s="79" t="s">
        <v>460</v>
      </c>
      <c r="J1523" s="11" t="str">
        <f t="shared" si="150"/>
        <v>IC.IV.191101</v>
      </c>
      <c r="K1523" s="2" t="s">
        <v>11383</v>
      </c>
      <c r="L1523" t="str">
        <f t="shared" si="151"/>
        <v>Saline Locked</v>
      </c>
      <c r="M1523" s="12" t="str">
        <f t="shared" si="152"/>
        <v>PI.IC.IV.191101.01</v>
      </c>
      <c r="N1523" s="12"/>
      <c r="O1523" s="12" t="str">
        <f t="shared" si="153"/>
        <v>PH.IC.IV.191101.01</v>
      </c>
      <c r="P1523"/>
      <c r="Q1523" s="12" t="str">
        <f t="shared" si="154"/>
        <v>CL.IC.IV.191101.01</v>
      </c>
      <c r="X1523" s="78" t="s">
        <v>933</v>
      </c>
      <c r="Y1523" s="78">
        <v>1116</v>
      </c>
    </row>
    <row r="1524" spans="1:27" s="78" customFormat="1" ht="15">
      <c r="A1524" s="79" t="s">
        <v>5190</v>
      </c>
      <c r="B1524" s="79" t="s">
        <v>466</v>
      </c>
      <c r="C1524" s="80" t="s">
        <v>620</v>
      </c>
      <c r="D1524" s="79" t="s">
        <v>3604</v>
      </c>
      <c r="E1524" s="75" t="s">
        <v>525</v>
      </c>
      <c r="F1524" s="79" t="s">
        <v>617</v>
      </c>
      <c r="G1524" s="79" t="s">
        <v>461</v>
      </c>
      <c r="H1524" s="75" t="s">
        <v>671</v>
      </c>
      <c r="I1524" s="79" t="s">
        <v>461</v>
      </c>
      <c r="J1524" s="11" t="str">
        <f t="shared" si="150"/>
        <v>IC.IV.191102</v>
      </c>
      <c r="K1524" s="2" t="s">
        <v>11383</v>
      </c>
      <c r="L1524" t="str">
        <f t="shared" si="151"/>
        <v>Heparin Locked</v>
      </c>
      <c r="M1524" s="12" t="str">
        <f t="shared" si="152"/>
        <v>PI.IC.IV.191102.01</v>
      </c>
      <c r="N1524" s="12"/>
      <c r="O1524" s="12" t="str">
        <f t="shared" si="153"/>
        <v>PH.IC.IV.191102.01</v>
      </c>
      <c r="P1524"/>
      <c r="Q1524" s="12" t="str">
        <f t="shared" si="154"/>
        <v>CL.IC.IV.191102.01</v>
      </c>
      <c r="X1524" s="78" t="s">
        <v>933</v>
      </c>
      <c r="Y1524" s="78">
        <v>1116</v>
      </c>
    </row>
    <row r="1525" spans="1:27" s="78" customFormat="1" ht="15">
      <c r="A1525" s="79" t="s">
        <v>5190</v>
      </c>
      <c r="B1525" s="79" t="s">
        <v>466</v>
      </c>
      <c r="C1525" s="80" t="s">
        <v>620</v>
      </c>
      <c r="D1525" s="79" t="s">
        <v>3604</v>
      </c>
      <c r="E1525" s="75" t="s">
        <v>525</v>
      </c>
      <c r="F1525" s="79" t="s">
        <v>617</v>
      </c>
      <c r="G1525" s="79" t="s">
        <v>462</v>
      </c>
      <c r="H1525" s="75" t="s">
        <v>672</v>
      </c>
      <c r="I1525" s="79" t="s">
        <v>462</v>
      </c>
      <c r="J1525" s="11" t="str">
        <f t="shared" si="150"/>
        <v>IC.IV.191103</v>
      </c>
      <c r="K1525" s="2" t="s">
        <v>11383</v>
      </c>
      <c r="L1525" t="str">
        <f t="shared" si="151"/>
        <v>Fibrinolytic</v>
      </c>
      <c r="M1525" s="12" t="str">
        <f t="shared" si="152"/>
        <v>PI.IC.IV.191103.01</v>
      </c>
      <c r="N1525" s="12"/>
      <c r="O1525" s="12" t="str">
        <f t="shared" si="153"/>
        <v>PH.IC.IV.191103.01</v>
      </c>
      <c r="P1525"/>
      <c r="Q1525" s="12" t="str">
        <f t="shared" si="154"/>
        <v>CL.IC.IV.191103.01</v>
      </c>
      <c r="X1525" s="78" t="s">
        <v>933</v>
      </c>
      <c r="Y1525" s="78">
        <v>1116</v>
      </c>
    </row>
    <row r="1526" spans="1:27" s="78" customFormat="1" ht="15">
      <c r="A1526" s="79" t="s">
        <v>5190</v>
      </c>
      <c r="B1526" s="79" t="s">
        <v>466</v>
      </c>
      <c r="C1526" s="80" t="s">
        <v>620</v>
      </c>
      <c r="D1526" s="79" t="s">
        <v>3604</v>
      </c>
      <c r="E1526" s="75" t="s">
        <v>525</v>
      </c>
      <c r="F1526" s="79" t="s">
        <v>617</v>
      </c>
      <c r="G1526" s="77" t="s">
        <v>5063</v>
      </c>
      <c r="H1526" s="75" t="s">
        <v>673</v>
      </c>
      <c r="I1526" s="77" t="s">
        <v>5064</v>
      </c>
      <c r="J1526" s="11" t="str">
        <f t="shared" si="150"/>
        <v>IC.IV.191104</v>
      </c>
      <c r="K1526" s="2" t="s">
        <v>11383</v>
      </c>
      <c r="L1526" t="str">
        <f t="shared" si="151"/>
        <v>Citrate locked</v>
      </c>
      <c r="M1526" s="12" t="str">
        <f t="shared" si="152"/>
        <v>PI.IC.IV.191104.01</v>
      </c>
      <c r="N1526" s="12"/>
      <c r="O1526" s="12" t="str">
        <f t="shared" si="153"/>
        <v>PH.IC.IV.191104.01</v>
      </c>
      <c r="P1526"/>
      <c r="Q1526" s="12" t="str">
        <f t="shared" si="154"/>
        <v>CL.IC.IV.191104.01</v>
      </c>
      <c r="X1526" s="78" t="s">
        <v>933</v>
      </c>
      <c r="Y1526" s="78">
        <v>1116</v>
      </c>
    </row>
    <row r="1527" spans="1:27" s="78" customFormat="1" ht="15">
      <c r="A1527" s="79" t="s">
        <v>5190</v>
      </c>
      <c r="B1527" s="79" t="s">
        <v>466</v>
      </c>
      <c r="C1527" s="80" t="s">
        <v>620</v>
      </c>
      <c r="D1527" s="79" t="s">
        <v>3604</v>
      </c>
      <c r="E1527" s="75" t="s">
        <v>525</v>
      </c>
      <c r="F1527" s="79" t="s">
        <v>617</v>
      </c>
      <c r="G1527" s="79" t="s">
        <v>2971</v>
      </c>
      <c r="H1527" s="75" t="s">
        <v>815</v>
      </c>
      <c r="I1527" s="79" t="s">
        <v>2971</v>
      </c>
      <c r="J1527" s="11" t="str">
        <f t="shared" si="150"/>
        <v>IC.IV.191105</v>
      </c>
      <c r="K1527" s="2" t="s">
        <v>11383</v>
      </c>
      <c r="L1527" t="str">
        <f t="shared" si="151"/>
        <v>Other: specify</v>
      </c>
      <c r="M1527" s="12" t="str">
        <f t="shared" si="152"/>
        <v>PI.IC.IV.191105.01</v>
      </c>
      <c r="N1527" s="12"/>
      <c r="O1527" s="12" t="str">
        <f t="shared" si="153"/>
        <v>PH.IC.IV.191105.01</v>
      </c>
      <c r="P1527"/>
      <c r="Q1527" s="12" t="str">
        <f t="shared" si="154"/>
        <v>CL.IC.IV.191105.01</v>
      </c>
      <c r="X1527" s="78" t="s">
        <v>933</v>
      </c>
      <c r="Y1527" s="78">
        <v>1116</v>
      </c>
    </row>
    <row r="1528" spans="1:27" s="78" customFormat="1" ht="15">
      <c r="A1528" s="79" t="s">
        <v>5190</v>
      </c>
      <c r="B1528" s="79" t="s">
        <v>466</v>
      </c>
      <c r="C1528" s="80" t="s">
        <v>620</v>
      </c>
      <c r="D1528" s="74" t="s">
        <v>3604</v>
      </c>
      <c r="E1528" s="75" t="s">
        <v>525</v>
      </c>
      <c r="F1528" s="79" t="s">
        <v>617</v>
      </c>
      <c r="G1528" s="79" t="s">
        <v>5061</v>
      </c>
      <c r="H1528" s="75" t="s">
        <v>953</v>
      </c>
      <c r="I1528" s="79" t="s">
        <v>5062</v>
      </c>
      <c r="J1528" s="11" t="str">
        <f t="shared" si="150"/>
        <v>IC.IV.191106</v>
      </c>
      <c r="K1528" s="2" t="s">
        <v>11383</v>
      </c>
      <c r="L1528" t="str">
        <f t="shared" si="151"/>
        <v>Saline locked</v>
      </c>
      <c r="M1528" s="12" t="str">
        <f t="shared" si="152"/>
        <v>PI.IC.IV.191106.01</v>
      </c>
      <c r="N1528" s="12"/>
      <c r="O1528" s="12" t="str">
        <f t="shared" si="153"/>
        <v>PH.IC.IV.191106.01</v>
      </c>
      <c r="P1528"/>
      <c r="Q1528" s="12" t="str">
        <f t="shared" si="154"/>
        <v>CL.IC.IV.191106.01</v>
      </c>
      <c r="X1528" s="78" t="s">
        <v>933</v>
      </c>
      <c r="Y1528" s="78">
        <v>1116</v>
      </c>
    </row>
    <row r="1529" spans="1:27" s="78" customFormat="1" ht="15">
      <c r="A1529" s="79" t="s">
        <v>5190</v>
      </c>
      <c r="B1529" s="79" t="s">
        <v>466</v>
      </c>
      <c r="C1529" s="80" t="s">
        <v>620</v>
      </c>
      <c r="D1529" s="74" t="s">
        <v>3604</v>
      </c>
      <c r="E1529" s="75" t="s">
        <v>525</v>
      </c>
      <c r="F1529" s="79" t="s">
        <v>617</v>
      </c>
      <c r="G1529" s="79" t="s">
        <v>5063</v>
      </c>
      <c r="H1529" s="75" t="s">
        <v>932</v>
      </c>
      <c r="I1529" s="79" t="s">
        <v>5064</v>
      </c>
      <c r="J1529" s="11" t="str">
        <f t="shared" si="150"/>
        <v>IC.IV.191107</v>
      </c>
      <c r="K1529" s="2" t="s">
        <v>11383</v>
      </c>
      <c r="L1529" t="str">
        <f t="shared" si="151"/>
        <v>Citrate locked</v>
      </c>
      <c r="M1529" s="12" t="str">
        <f t="shared" si="152"/>
        <v>PI.IC.IV.191107.01</v>
      </c>
      <c r="N1529" s="12"/>
      <c r="O1529" s="12" t="str">
        <f t="shared" si="153"/>
        <v>PH.IC.IV.191107.01</v>
      </c>
      <c r="P1529"/>
      <c r="Q1529" s="12" t="str">
        <f t="shared" si="154"/>
        <v>CL.IC.IV.191107.01</v>
      </c>
      <c r="X1529" s="78" t="s">
        <v>933</v>
      </c>
      <c r="Y1529" s="78">
        <v>1116</v>
      </c>
    </row>
    <row r="1530" spans="1:27" s="78" customFormat="1" ht="15">
      <c r="A1530" s="79" t="s">
        <v>5190</v>
      </c>
      <c r="B1530" s="79" t="s">
        <v>466</v>
      </c>
      <c r="C1530" s="80" t="s">
        <v>620</v>
      </c>
      <c r="D1530" s="74" t="s">
        <v>3604</v>
      </c>
      <c r="E1530" s="75" t="s">
        <v>525</v>
      </c>
      <c r="F1530" s="79" t="s">
        <v>617</v>
      </c>
      <c r="G1530" s="79" t="s">
        <v>5065</v>
      </c>
      <c r="H1530" s="75" t="s">
        <v>759</v>
      </c>
      <c r="I1530" s="79" t="s">
        <v>5066</v>
      </c>
      <c r="J1530" s="11" t="str">
        <f t="shared" si="150"/>
        <v>IC.IV.191108</v>
      </c>
      <c r="K1530" s="2" t="s">
        <v>11383</v>
      </c>
      <c r="L1530" t="str">
        <f t="shared" si="151"/>
        <v>Heparin locked</v>
      </c>
      <c r="M1530" s="12" t="str">
        <f t="shared" si="152"/>
        <v>PI.IC.IV.191108.01</v>
      </c>
      <c r="N1530" s="12"/>
      <c r="O1530" s="12" t="str">
        <f t="shared" si="153"/>
        <v>PH.IC.IV.191108.01</v>
      </c>
      <c r="P1530"/>
      <c r="Q1530" s="12" t="str">
        <f t="shared" si="154"/>
        <v>CL.IC.IV.191108.01</v>
      </c>
      <c r="X1530" s="78" t="s">
        <v>933</v>
      </c>
      <c r="Y1530" s="78">
        <v>1116</v>
      </c>
    </row>
    <row r="1531" spans="1:27" s="78" customFormat="1" ht="15">
      <c r="A1531" s="79" t="s">
        <v>5190</v>
      </c>
      <c r="B1531" s="79" t="s">
        <v>466</v>
      </c>
      <c r="C1531" s="80" t="s">
        <v>620</v>
      </c>
      <c r="D1531" s="74" t="s">
        <v>3604</v>
      </c>
      <c r="E1531" s="75" t="s">
        <v>525</v>
      </c>
      <c r="F1531" s="79" t="s">
        <v>617</v>
      </c>
      <c r="G1531" s="79" t="s">
        <v>2971</v>
      </c>
      <c r="H1531" s="75" t="s">
        <v>760</v>
      </c>
      <c r="I1531" s="79" t="s">
        <v>930</v>
      </c>
      <c r="J1531" s="11" t="str">
        <f t="shared" si="150"/>
        <v>IC.IV.191109</v>
      </c>
      <c r="K1531" s="2" t="s">
        <v>11383</v>
      </c>
      <c r="L1531" t="str">
        <f t="shared" si="151"/>
        <v>Other: specify</v>
      </c>
      <c r="M1531" s="12" t="str">
        <f t="shared" si="152"/>
        <v>PI.IC.IV.191109.01</v>
      </c>
      <c r="N1531" s="12"/>
      <c r="O1531" s="12" t="str">
        <f t="shared" si="153"/>
        <v>PH.IC.IV.191109.01</v>
      </c>
      <c r="P1531"/>
      <c r="Q1531" s="12" t="str">
        <f t="shared" si="154"/>
        <v>CL.IC.IV.191109.01</v>
      </c>
      <c r="X1531" s="78" t="s">
        <v>933</v>
      </c>
      <c r="Y1531" s="78">
        <v>1116</v>
      </c>
    </row>
    <row r="1532" spans="1:27" s="78" customFormat="1" ht="15">
      <c r="A1532" s="79" t="s">
        <v>5190</v>
      </c>
      <c r="B1532" s="79" t="s">
        <v>466</v>
      </c>
      <c r="C1532" s="80" t="s">
        <v>620</v>
      </c>
      <c r="D1532" s="74" t="s">
        <v>463</v>
      </c>
      <c r="E1532" s="75" t="s">
        <v>779</v>
      </c>
      <c r="F1532" s="79" t="s">
        <v>618</v>
      </c>
      <c r="G1532" s="79" t="s">
        <v>465</v>
      </c>
      <c r="H1532" s="75" t="s">
        <v>670</v>
      </c>
      <c r="I1532" s="79" t="s">
        <v>7159</v>
      </c>
      <c r="J1532" s="11" t="str">
        <f t="shared" si="150"/>
        <v>IC.IV.191201</v>
      </c>
      <c r="K1532" s="2" t="s">
        <v>11383</v>
      </c>
      <c r="L1532" t="str">
        <f t="shared" si="151"/>
        <v>Line CMs outside body</v>
      </c>
      <c r="M1532" s="12" t="str">
        <f t="shared" si="152"/>
        <v>PI.IC.IV.191201.01</v>
      </c>
      <c r="N1532" s="12"/>
      <c r="O1532" s="12" t="str">
        <f t="shared" si="153"/>
        <v>PH.IC.IV.191201.01</v>
      </c>
      <c r="P1532"/>
      <c r="Q1532" s="12" t="str">
        <f t="shared" si="154"/>
        <v>CL.IC.IV.191201.01</v>
      </c>
      <c r="X1532" s="78" t="s">
        <v>933</v>
      </c>
      <c r="Y1532" s="78">
        <v>1116</v>
      </c>
    </row>
    <row r="1533" spans="1:27" ht="45">
      <c r="A1533" s="81" t="s">
        <v>5190</v>
      </c>
      <c r="B1533" s="5" t="s">
        <v>10430</v>
      </c>
      <c r="C1533" s="68" t="s">
        <v>83</v>
      </c>
      <c r="D1533" t="s">
        <v>10836</v>
      </c>
      <c r="E1533" s="68" t="s">
        <v>1396</v>
      </c>
      <c r="F1533" s="35" t="s">
        <v>10430</v>
      </c>
      <c r="G1533" s="35" t="s">
        <v>10207</v>
      </c>
      <c r="H1533" s="68" t="s">
        <v>1396</v>
      </c>
      <c r="J1533" s="11" t="str">
        <f t="shared" ref="J1533:J1573" si="155">CONCATENATE("IC.IV.",C1533,E1533,H1533)</f>
        <v>IC.IV.200101</v>
      </c>
      <c r="K1533" s="68" t="s">
        <v>11383</v>
      </c>
      <c r="L1533" t="str">
        <f t="shared" ref="L1533:L1573" si="156">G1533</f>
        <v>Patient informed/instructed regarding procedure</v>
      </c>
      <c r="M1533" s="12" t="str">
        <f t="shared" ref="M1533:M1573" si="157">CONCATENATE("PI.",J1533,".",K1533)</f>
        <v>PI.IC.IV.200101.01</v>
      </c>
      <c r="N1533" s="12"/>
      <c r="O1533" s="12" t="str">
        <f t="shared" ref="O1533:O1573" si="158">CONCATENATE("PH.",J1533,".",K1533)</f>
        <v>PH.IC.IV.200101.01</v>
      </c>
      <c r="Q1533" s="12" t="str">
        <f t="shared" ref="Q1533:Q1573" si="159">CONCATENATE("CL.",J1533,".",K1533)</f>
        <v>CL.IC.IV.200101.01</v>
      </c>
      <c r="Z1533" t="s">
        <v>176</v>
      </c>
      <c r="AA1533">
        <v>1151</v>
      </c>
    </row>
    <row r="1534" spans="1:27" ht="15">
      <c r="A1534" s="81" t="s">
        <v>5190</v>
      </c>
      <c r="C1534" s="68" t="s">
        <v>83</v>
      </c>
      <c r="E1534" s="68" t="s">
        <v>1396</v>
      </c>
      <c r="F1534" s="35" t="s">
        <v>10430</v>
      </c>
      <c r="G1534" s="35" t="s">
        <v>10431</v>
      </c>
      <c r="H1534" s="68" t="s">
        <v>1398</v>
      </c>
      <c r="J1534" s="11" t="str">
        <f t="shared" si="155"/>
        <v>IC.IV.200102</v>
      </c>
      <c r="K1534" s="68" t="s">
        <v>11383</v>
      </c>
      <c r="L1534" t="str">
        <f t="shared" si="156"/>
        <v>Consent Completed</v>
      </c>
      <c r="M1534" s="12" t="str">
        <f t="shared" si="157"/>
        <v>PI.IC.IV.200102.01</v>
      </c>
      <c r="N1534" s="12"/>
      <c r="O1534" s="12" t="str">
        <f t="shared" si="158"/>
        <v>PH.IC.IV.200102.01</v>
      </c>
      <c r="Q1534" s="12" t="str">
        <f t="shared" si="159"/>
        <v>CL.IC.IV.200102.01</v>
      </c>
      <c r="Z1534" t="s">
        <v>176</v>
      </c>
      <c r="AA1534">
        <v>1151</v>
      </c>
    </row>
    <row r="1535" spans="1:27" ht="45">
      <c r="A1535" s="81" t="s">
        <v>5190</v>
      </c>
      <c r="C1535" s="68" t="s">
        <v>83</v>
      </c>
      <c r="D1535" t="s">
        <v>95</v>
      </c>
      <c r="E1535" s="68" t="s">
        <v>1398</v>
      </c>
      <c r="F1535" s="35" t="s">
        <v>10430</v>
      </c>
      <c r="G1535" s="35" t="s">
        <v>10546</v>
      </c>
      <c r="H1535" s="68" t="s">
        <v>1396</v>
      </c>
      <c r="J1535" s="11" t="str">
        <f t="shared" si="155"/>
        <v>IC.IV.200201</v>
      </c>
      <c r="K1535" s="68" t="s">
        <v>11383</v>
      </c>
      <c r="L1535" t="str">
        <f t="shared" si="156"/>
        <v>Time Out: correct patient position verified</v>
      </c>
      <c r="M1535" s="12" t="str">
        <f t="shared" si="157"/>
        <v>PI.IC.IV.200201.01</v>
      </c>
      <c r="N1535" s="12"/>
      <c r="O1535" s="12" t="str">
        <f t="shared" si="158"/>
        <v>PH.IC.IV.200201.01</v>
      </c>
      <c r="Q1535" s="12" t="str">
        <f t="shared" si="159"/>
        <v>CL.IC.IV.200201.01</v>
      </c>
      <c r="Z1535" t="s">
        <v>176</v>
      </c>
      <c r="AA1535">
        <v>1151</v>
      </c>
    </row>
    <row r="1536" spans="1:27" ht="30">
      <c r="A1536" s="81" t="s">
        <v>5190</v>
      </c>
      <c r="C1536" s="68" t="s">
        <v>83</v>
      </c>
      <c r="E1536" s="68" t="s">
        <v>1398</v>
      </c>
      <c r="F1536" s="35" t="s">
        <v>10430</v>
      </c>
      <c r="G1536" s="35" t="s">
        <v>10436</v>
      </c>
      <c r="H1536" s="68" t="s">
        <v>1398</v>
      </c>
      <c r="J1536" s="11" t="str">
        <f t="shared" si="155"/>
        <v>IC.IV.200202</v>
      </c>
      <c r="K1536" s="68" t="s">
        <v>11383</v>
      </c>
      <c r="L1536" t="str">
        <f t="shared" si="156"/>
        <v>Time Out: correct side and site verified</v>
      </c>
      <c r="M1536" s="12" t="str">
        <f t="shared" si="157"/>
        <v>PI.IC.IV.200202.01</v>
      </c>
      <c r="N1536" s="12"/>
      <c r="O1536" s="12" t="str">
        <f t="shared" si="158"/>
        <v>PH.IC.IV.200202.01</v>
      </c>
      <c r="Q1536" s="12" t="str">
        <f t="shared" si="159"/>
        <v>CL.IC.IV.200202.01</v>
      </c>
      <c r="Z1536" t="s">
        <v>176</v>
      </c>
      <c r="AA1536">
        <v>1151</v>
      </c>
    </row>
    <row r="1537" spans="1:27" ht="30">
      <c r="A1537" s="81" t="s">
        <v>5190</v>
      </c>
      <c r="C1537" s="68" t="s">
        <v>83</v>
      </c>
      <c r="D1537" t="s">
        <v>96</v>
      </c>
      <c r="E1537" s="68" t="s">
        <v>1400</v>
      </c>
      <c r="F1537" s="35" t="s">
        <v>10430</v>
      </c>
      <c r="G1537" s="35" t="s">
        <v>10312</v>
      </c>
      <c r="H1537" s="68" t="s">
        <v>1396</v>
      </c>
      <c r="J1537" s="11" t="str">
        <f t="shared" si="155"/>
        <v>IC.IV.200301</v>
      </c>
      <c r="K1537" s="68" t="s">
        <v>11383</v>
      </c>
      <c r="L1537" t="str">
        <f t="shared" si="156"/>
        <v>Hand hygiene completed</v>
      </c>
      <c r="M1537" s="12" t="str">
        <f t="shared" si="157"/>
        <v>PI.IC.IV.200301.01</v>
      </c>
      <c r="N1537" s="12"/>
      <c r="O1537" s="12" t="str">
        <f t="shared" si="158"/>
        <v>PH.IC.IV.200301.01</v>
      </c>
      <c r="Q1537" s="12" t="str">
        <f t="shared" si="159"/>
        <v>CL.IC.IV.200301.01</v>
      </c>
      <c r="Z1537" t="s">
        <v>176</v>
      </c>
      <c r="AA1537">
        <v>1151</v>
      </c>
    </row>
    <row r="1538" spans="1:27" ht="30">
      <c r="A1538" s="81" t="s">
        <v>5190</v>
      </c>
      <c r="C1538" s="68" t="s">
        <v>83</v>
      </c>
      <c r="E1538" s="68" t="s">
        <v>1400</v>
      </c>
      <c r="F1538" s="35" t="s">
        <v>10430</v>
      </c>
      <c r="G1538" s="35" t="s">
        <v>10314</v>
      </c>
      <c r="H1538" s="68" t="s">
        <v>1398</v>
      </c>
      <c r="J1538" s="11" t="str">
        <f t="shared" si="155"/>
        <v>IC.IV.200302</v>
      </c>
      <c r="K1538" s="68" t="s">
        <v>11383</v>
      </c>
      <c r="L1538" t="str">
        <f t="shared" si="156"/>
        <v>Headcover worn by inserter</v>
      </c>
      <c r="M1538" s="12" t="str">
        <f t="shared" si="157"/>
        <v>PI.IC.IV.200302.01</v>
      </c>
      <c r="N1538" s="12"/>
      <c r="O1538" s="12" t="str">
        <f t="shared" si="158"/>
        <v>PH.IC.IV.200302.01</v>
      </c>
      <c r="Q1538" s="12" t="str">
        <f t="shared" si="159"/>
        <v>CL.IC.IV.200302.01</v>
      </c>
      <c r="Z1538" t="s">
        <v>176</v>
      </c>
      <c r="AA1538">
        <v>1151</v>
      </c>
    </row>
    <row r="1539" spans="1:27" ht="15">
      <c r="A1539" s="81" t="s">
        <v>5190</v>
      </c>
      <c r="C1539" s="68" t="s">
        <v>83</v>
      </c>
      <c r="E1539" s="68" t="s">
        <v>1400</v>
      </c>
      <c r="F1539" s="35" t="s">
        <v>10430</v>
      </c>
      <c r="G1539" s="35" t="s">
        <v>10315</v>
      </c>
      <c r="H1539" s="68" t="s">
        <v>1400</v>
      </c>
      <c r="J1539" s="11" t="str">
        <f t="shared" si="155"/>
        <v>IC.IV.200303</v>
      </c>
      <c r="K1539" s="68" t="s">
        <v>11383</v>
      </c>
      <c r="L1539" t="str">
        <f t="shared" si="156"/>
        <v>Mask worn by inserter</v>
      </c>
      <c r="M1539" s="12" t="str">
        <f t="shared" si="157"/>
        <v>PI.IC.IV.200303.01</v>
      </c>
      <c r="N1539" s="12"/>
      <c r="O1539" s="12" t="str">
        <f t="shared" si="158"/>
        <v>PH.IC.IV.200303.01</v>
      </c>
      <c r="Q1539" s="12" t="str">
        <f t="shared" si="159"/>
        <v>CL.IC.IV.200303.01</v>
      </c>
      <c r="Z1539" t="s">
        <v>176</v>
      </c>
      <c r="AA1539">
        <v>1151</v>
      </c>
    </row>
    <row r="1540" spans="1:27" ht="30">
      <c r="A1540" s="81" t="s">
        <v>5190</v>
      </c>
      <c r="C1540" s="68" t="s">
        <v>83</v>
      </c>
      <c r="E1540" s="68" t="s">
        <v>1400</v>
      </c>
      <c r="F1540" s="35" t="s">
        <v>10430</v>
      </c>
      <c r="G1540" s="35" t="s">
        <v>10316</v>
      </c>
      <c r="H1540" s="68" t="s">
        <v>1402</v>
      </c>
      <c r="J1540" s="11" t="str">
        <f t="shared" si="155"/>
        <v>IC.IV.200304</v>
      </c>
      <c r="K1540" s="68" t="s">
        <v>11383</v>
      </c>
      <c r="L1540" t="str">
        <f t="shared" si="156"/>
        <v>Sterile gloves worn by inserter</v>
      </c>
      <c r="M1540" s="12" t="str">
        <f t="shared" si="157"/>
        <v>PI.IC.IV.200304.01</v>
      </c>
      <c r="N1540" s="12"/>
      <c r="O1540" s="12" t="str">
        <f t="shared" si="158"/>
        <v>PH.IC.IV.200304.01</v>
      </c>
      <c r="Q1540" s="12" t="str">
        <f t="shared" si="159"/>
        <v>CL.IC.IV.200304.01</v>
      </c>
      <c r="Z1540" t="s">
        <v>176</v>
      </c>
      <c r="AA1540">
        <v>1151</v>
      </c>
    </row>
    <row r="1541" spans="1:27" ht="30">
      <c r="A1541" s="81" t="s">
        <v>5190</v>
      </c>
      <c r="C1541" s="68" t="s">
        <v>83</v>
      </c>
      <c r="E1541" s="68" t="s">
        <v>1400</v>
      </c>
      <c r="F1541" s="35" t="s">
        <v>10430</v>
      </c>
      <c r="G1541" s="35" t="s">
        <v>10317</v>
      </c>
      <c r="H1541" s="68" t="s">
        <v>1404</v>
      </c>
      <c r="J1541" s="11" t="str">
        <f t="shared" si="155"/>
        <v>IC.IV.200305</v>
      </c>
      <c r="K1541" s="68" t="s">
        <v>11383</v>
      </c>
      <c r="L1541" t="str">
        <f t="shared" si="156"/>
        <v>Sterile gown worn by inserter</v>
      </c>
      <c r="M1541" s="12" t="str">
        <f t="shared" si="157"/>
        <v>PI.IC.IV.200305.01</v>
      </c>
      <c r="N1541" s="12"/>
      <c r="O1541" s="12" t="str">
        <f t="shared" si="158"/>
        <v>PH.IC.IV.200305.01</v>
      </c>
      <c r="Q1541" s="12" t="str">
        <f t="shared" si="159"/>
        <v>CL.IC.IV.200305.01</v>
      </c>
      <c r="Z1541" t="s">
        <v>176</v>
      </c>
      <c r="AA1541">
        <v>1151</v>
      </c>
    </row>
    <row r="1542" spans="1:27" ht="30">
      <c r="A1542" s="81" t="s">
        <v>5190</v>
      </c>
      <c r="C1542" s="68" t="s">
        <v>83</v>
      </c>
      <c r="E1542" s="68" t="s">
        <v>1400</v>
      </c>
      <c r="F1542" s="35" t="s">
        <v>10430</v>
      </c>
      <c r="G1542" s="35" t="s">
        <v>10318</v>
      </c>
      <c r="H1542" s="68" t="s">
        <v>1406</v>
      </c>
      <c r="J1542" s="11" t="str">
        <f t="shared" si="155"/>
        <v>IC.IV.200306</v>
      </c>
      <c r="K1542" s="68" t="s">
        <v>11383</v>
      </c>
      <c r="L1542" t="str">
        <f t="shared" si="156"/>
        <v>Full body drape on patient</v>
      </c>
      <c r="M1542" s="12" t="str">
        <f t="shared" si="157"/>
        <v>PI.IC.IV.200306.01</v>
      </c>
      <c r="N1542" s="12"/>
      <c r="O1542" s="12" t="str">
        <f t="shared" si="158"/>
        <v>PH.IC.IV.200306.01</v>
      </c>
      <c r="Q1542" s="12" t="str">
        <f t="shared" si="159"/>
        <v>CL.IC.IV.200306.01</v>
      </c>
      <c r="Z1542" t="s">
        <v>176</v>
      </c>
      <c r="AA1542">
        <v>1151</v>
      </c>
    </row>
    <row r="1543" spans="1:27" ht="15">
      <c r="A1543" s="81" t="s">
        <v>5190</v>
      </c>
      <c r="C1543" s="68" t="s">
        <v>83</v>
      </c>
      <c r="E1543" s="68" t="s">
        <v>1400</v>
      </c>
      <c r="F1543" s="35" t="s">
        <v>10430</v>
      </c>
      <c r="G1543" s="35" t="s">
        <v>10319</v>
      </c>
      <c r="H1543" s="68" t="s">
        <v>1419</v>
      </c>
      <c r="J1543" s="11" t="str">
        <f t="shared" si="155"/>
        <v>IC.IV.200307</v>
      </c>
      <c r="K1543" s="68" t="s">
        <v>11383</v>
      </c>
      <c r="L1543" t="str">
        <f t="shared" si="156"/>
        <v>Chlorhexidine used</v>
      </c>
      <c r="M1543" s="12" t="str">
        <f t="shared" si="157"/>
        <v>PI.IC.IV.200307.01</v>
      </c>
      <c r="N1543" s="12"/>
      <c r="O1543" s="12" t="str">
        <f t="shared" si="158"/>
        <v>PH.IC.IV.200307.01</v>
      </c>
      <c r="Q1543" s="12" t="str">
        <f t="shared" si="159"/>
        <v>CL.IC.IV.200307.01</v>
      </c>
      <c r="Z1543" t="s">
        <v>176</v>
      </c>
      <c r="AA1543">
        <v>1151</v>
      </c>
    </row>
    <row r="1544" spans="1:27" ht="30">
      <c r="A1544" s="81" t="s">
        <v>5190</v>
      </c>
      <c r="C1544" s="68" t="s">
        <v>83</v>
      </c>
      <c r="E1544" s="68" t="s">
        <v>1400</v>
      </c>
      <c r="F1544" s="35" t="s">
        <v>10430</v>
      </c>
      <c r="G1544" s="35" t="s">
        <v>86</v>
      </c>
      <c r="H1544" s="68" t="s">
        <v>1550</v>
      </c>
      <c r="J1544" s="11" t="str">
        <f t="shared" si="155"/>
        <v>IC.IV.200308</v>
      </c>
      <c r="K1544" s="68" t="s">
        <v>11383</v>
      </c>
      <c r="L1544" t="str">
        <f t="shared" si="156"/>
        <v>Chlorhexidine contraindicated</v>
      </c>
      <c r="M1544" s="12" t="str">
        <f t="shared" si="157"/>
        <v>PI.IC.IV.200308.01</v>
      </c>
      <c r="N1544" s="12"/>
      <c r="O1544" s="12" t="str">
        <f t="shared" si="158"/>
        <v>PH.IC.IV.200308.01</v>
      </c>
      <c r="Q1544" s="12" t="str">
        <f t="shared" si="159"/>
        <v>CL.IC.IV.200308.01</v>
      </c>
      <c r="R1544" t="s">
        <v>289</v>
      </c>
      <c r="S1544">
        <v>337</v>
      </c>
      <c r="Z1544" t="s">
        <v>176</v>
      </c>
      <c r="AA1544">
        <v>1151</v>
      </c>
    </row>
    <row r="1545" spans="1:27" ht="15">
      <c r="A1545" s="81" t="s">
        <v>5190</v>
      </c>
      <c r="C1545" s="68" t="s">
        <v>83</v>
      </c>
      <c r="D1545" t="s">
        <v>87</v>
      </c>
      <c r="E1545" s="68" t="s">
        <v>1402</v>
      </c>
      <c r="F1545" s="35" t="s">
        <v>10430</v>
      </c>
      <c r="G1545" s="35" t="s">
        <v>5156</v>
      </c>
      <c r="H1545" s="68" t="s">
        <v>1396</v>
      </c>
      <c r="J1545" s="11" t="str">
        <f t="shared" si="155"/>
        <v>IC.IV.200401</v>
      </c>
      <c r="K1545" s="68" t="s">
        <v>11383</v>
      </c>
      <c r="L1545" t="str">
        <f t="shared" si="156"/>
        <v>Introducer</v>
      </c>
      <c r="M1545" s="12" t="str">
        <f t="shared" si="157"/>
        <v>PI.IC.IV.200401.01</v>
      </c>
      <c r="N1545" s="12"/>
      <c r="O1545" s="12" t="str">
        <f t="shared" si="158"/>
        <v>PH.IC.IV.200401.01</v>
      </c>
      <c r="Q1545" s="12" t="str">
        <f t="shared" si="159"/>
        <v>CL.IC.IV.200401.01</v>
      </c>
      <c r="Z1545" t="s">
        <v>176</v>
      </c>
      <c r="AA1545">
        <v>1151</v>
      </c>
    </row>
    <row r="1546" spans="1:27" ht="30">
      <c r="A1546" s="81" t="s">
        <v>5190</v>
      </c>
      <c r="C1546" s="68" t="s">
        <v>83</v>
      </c>
      <c r="E1546" s="68" t="s">
        <v>1402</v>
      </c>
      <c r="F1546" s="35" t="s">
        <v>10430</v>
      </c>
      <c r="G1546" s="35" t="s">
        <v>10322</v>
      </c>
      <c r="H1546" s="68" t="s">
        <v>1398</v>
      </c>
      <c r="J1546" s="11" t="str">
        <f t="shared" si="155"/>
        <v>IC.IV.200402</v>
      </c>
      <c r="K1546" s="68" t="s">
        <v>11383</v>
      </c>
      <c r="L1546" t="str">
        <f t="shared" si="156"/>
        <v>Pulmonary Artery Catheter</v>
      </c>
      <c r="M1546" s="12" t="str">
        <f t="shared" si="157"/>
        <v>PI.IC.IV.200402.01</v>
      </c>
      <c r="N1546" s="12"/>
      <c r="O1546" s="12" t="str">
        <f t="shared" si="158"/>
        <v>PH.IC.IV.200402.01</v>
      </c>
      <c r="Q1546" s="12" t="str">
        <f t="shared" si="159"/>
        <v>CL.IC.IV.200402.01</v>
      </c>
      <c r="Z1546" t="s">
        <v>176</v>
      </c>
      <c r="AA1546">
        <v>1151</v>
      </c>
    </row>
    <row r="1547" spans="1:27" ht="15">
      <c r="A1547" s="81" t="s">
        <v>5190</v>
      </c>
      <c r="C1547" s="68" t="s">
        <v>83</v>
      </c>
      <c r="E1547" s="68" t="s">
        <v>1402</v>
      </c>
      <c r="F1547" s="35" t="s">
        <v>10430</v>
      </c>
      <c r="G1547" s="35" t="s">
        <v>10444</v>
      </c>
      <c r="H1547" s="68" t="s">
        <v>1400</v>
      </c>
      <c r="J1547" s="11" t="str">
        <f t="shared" si="155"/>
        <v>IC.IV.200403</v>
      </c>
      <c r="K1547" s="68" t="s">
        <v>11383</v>
      </c>
      <c r="L1547" t="str">
        <f t="shared" si="156"/>
        <v>Single Lumen Catheter</v>
      </c>
      <c r="M1547" s="12" t="str">
        <f t="shared" si="157"/>
        <v>PI.IC.IV.200403.01</v>
      </c>
      <c r="N1547" s="12"/>
      <c r="O1547" s="12" t="str">
        <f t="shared" si="158"/>
        <v>PH.IC.IV.200403.01</v>
      </c>
      <c r="Q1547" s="12" t="str">
        <f t="shared" si="159"/>
        <v>CL.IC.IV.200403.01</v>
      </c>
      <c r="Z1547" t="s">
        <v>176</v>
      </c>
      <c r="AA1547">
        <v>1151</v>
      </c>
    </row>
    <row r="1548" spans="1:27" ht="30">
      <c r="A1548" s="81" t="s">
        <v>5190</v>
      </c>
      <c r="C1548" s="68" t="s">
        <v>83</v>
      </c>
      <c r="E1548" s="68" t="s">
        <v>1402</v>
      </c>
      <c r="F1548" s="35" t="s">
        <v>10430</v>
      </c>
      <c r="G1548" s="35" t="s">
        <v>10445</v>
      </c>
      <c r="H1548" s="68" t="s">
        <v>1402</v>
      </c>
      <c r="J1548" s="11" t="str">
        <f t="shared" si="155"/>
        <v>IC.IV.200404</v>
      </c>
      <c r="K1548" s="68" t="s">
        <v>11383</v>
      </c>
      <c r="L1548" t="str">
        <f t="shared" si="156"/>
        <v>Multiple Lumen Catheter</v>
      </c>
      <c r="M1548" s="12" t="str">
        <f t="shared" si="157"/>
        <v>PI.IC.IV.200404.01</v>
      </c>
      <c r="N1548" s="12"/>
      <c r="O1548" s="12" t="str">
        <f t="shared" si="158"/>
        <v>PH.IC.IV.200404.01</v>
      </c>
      <c r="Q1548" s="12" t="str">
        <f t="shared" si="159"/>
        <v>CL.IC.IV.200404.01</v>
      </c>
      <c r="Z1548" t="s">
        <v>176</v>
      </c>
      <c r="AA1548">
        <v>1151</v>
      </c>
    </row>
    <row r="1549" spans="1:27" ht="15">
      <c r="A1549" s="81" t="s">
        <v>5190</v>
      </c>
      <c r="C1549" s="68" t="s">
        <v>83</v>
      </c>
      <c r="E1549" s="68" t="s">
        <v>1402</v>
      </c>
      <c r="F1549" s="35" t="s">
        <v>10430</v>
      </c>
      <c r="G1549" s="35" t="s">
        <v>5162</v>
      </c>
      <c r="H1549" s="68" t="s">
        <v>1404</v>
      </c>
      <c r="J1549" s="11" t="str">
        <f t="shared" si="155"/>
        <v>IC.IV.200405</v>
      </c>
      <c r="K1549" s="68" t="s">
        <v>11383</v>
      </c>
      <c r="L1549" t="str">
        <f t="shared" si="156"/>
        <v>PICC</v>
      </c>
      <c r="M1549" s="12" t="str">
        <f t="shared" si="157"/>
        <v>PI.IC.IV.200405.01</v>
      </c>
      <c r="N1549" s="12"/>
      <c r="O1549" s="12" t="str">
        <f t="shared" si="158"/>
        <v>PH.IC.IV.200405.01</v>
      </c>
      <c r="Q1549" s="12" t="str">
        <f t="shared" si="159"/>
        <v>CL.IC.IV.200405.01</v>
      </c>
      <c r="R1549" t="s">
        <v>289</v>
      </c>
      <c r="S1549" t="s">
        <v>3448</v>
      </c>
      <c r="Z1549" t="s">
        <v>176</v>
      </c>
      <c r="AA1549">
        <v>1151</v>
      </c>
    </row>
    <row r="1550" spans="1:27" ht="15">
      <c r="A1550" s="81" t="s">
        <v>5190</v>
      </c>
      <c r="C1550" s="68" t="s">
        <v>83</v>
      </c>
      <c r="D1550" t="s">
        <v>88</v>
      </c>
      <c r="E1550" s="68" t="s">
        <v>1404</v>
      </c>
      <c r="F1550" s="35" t="s">
        <v>10430</v>
      </c>
      <c r="G1550" s="35" t="s">
        <v>10447</v>
      </c>
      <c r="H1550" s="68" t="s">
        <v>1398</v>
      </c>
      <c r="J1550" s="11" t="str">
        <f t="shared" si="155"/>
        <v>IC.IV.200502</v>
      </c>
      <c r="K1550" s="68" t="s">
        <v>11383</v>
      </c>
      <c r="L1550" t="str">
        <f t="shared" si="156"/>
        <v>Time inserted</v>
      </c>
      <c r="M1550" s="12" t="str">
        <f t="shared" si="157"/>
        <v>PI.IC.IV.200502.01</v>
      </c>
      <c r="N1550" s="12"/>
      <c r="O1550" s="12" t="str">
        <f t="shared" si="158"/>
        <v>PH.IC.IV.200502.01</v>
      </c>
      <c r="Q1550" s="12" t="str">
        <f t="shared" si="159"/>
        <v>CL.IC.IV.200502.01</v>
      </c>
      <c r="Z1550" t="s">
        <v>176</v>
      </c>
      <c r="AA1550">
        <v>1151</v>
      </c>
    </row>
    <row r="1551" spans="1:27" ht="15">
      <c r="A1551" s="81" t="s">
        <v>5190</v>
      </c>
      <c r="C1551" s="68" t="s">
        <v>83</v>
      </c>
      <c r="E1551" s="68" t="s">
        <v>1404</v>
      </c>
      <c r="F1551" s="35" t="s">
        <v>10430</v>
      </c>
      <c r="G1551" s="35" t="s">
        <v>10448</v>
      </c>
      <c r="H1551" s="68" t="s">
        <v>1400</v>
      </c>
      <c r="J1551" s="11" t="str">
        <f t="shared" si="155"/>
        <v>IC.IV.200503</v>
      </c>
      <c r="K1551" s="68" t="s">
        <v>11383</v>
      </c>
      <c r="L1551" t="str">
        <f t="shared" si="156"/>
        <v>Central line placed by:</v>
      </c>
      <c r="M1551" s="12" t="str">
        <f t="shared" si="157"/>
        <v>PI.IC.IV.200503.01</v>
      </c>
      <c r="N1551" s="12"/>
      <c r="O1551" s="12" t="str">
        <f t="shared" si="158"/>
        <v>PH.IC.IV.200503.01</v>
      </c>
      <c r="Q1551" s="12" t="str">
        <f t="shared" si="159"/>
        <v>CL.IC.IV.200503.01</v>
      </c>
      <c r="Z1551" t="s">
        <v>176</v>
      </c>
      <c r="AA1551">
        <v>1151</v>
      </c>
    </row>
    <row r="1552" spans="1:27" ht="45">
      <c r="A1552" s="81" t="s">
        <v>5190</v>
      </c>
      <c r="C1552" s="68" t="s">
        <v>83</v>
      </c>
      <c r="E1552" s="68" t="s">
        <v>1404</v>
      </c>
      <c r="F1552" s="35" t="s">
        <v>10430</v>
      </c>
      <c r="G1552" s="35" t="s">
        <v>10325</v>
      </c>
      <c r="H1552" s="68" t="s">
        <v>1402</v>
      </c>
      <c r="J1552" s="11" t="str">
        <f t="shared" si="155"/>
        <v>IC.IV.200504</v>
      </c>
      <c r="K1552" s="68" t="s">
        <v>11383</v>
      </c>
      <c r="L1552" t="str">
        <f t="shared" si="156"/>
        <v>Central Line Placement Supervised by:</v>
      </c>
      <c r="M1552" s="12" t="str">
        <f t="shared" si="157"/>
        <v>PI.IC.IV.200504.01</v>
      </c>
      <c r="N1552" s="12"/>
      <c r="O1552" s="12" t="str">
        <f t="shared" si="158"/>
        <v>PH.IC.IV.200504.01</v>
      </c>
      <c r="Q1552" s="12" t="str">
        <f t="shared" si="159"/>
        <v>CL.IC.IV.200504.01</v>
      </c>
      <c r="Z1552" t="s">
        <v>176</v>
      </c>
      <c r="AA1552">
        <v>1151</v>
      </c>
    </row>
    <row r="1553" spans="1:27" ht="45">
      <c r="A1553" s="81" t="s">
        <v>5190</v>
      </c>
      <c r="C1553" s="68" t="s">
        <v>83</v>
      </c>
      <c r="E1553" s="68" t="s">
        <v>1404</v>
      </c>
      <c r="F1553" s="35" t="s">
        <v>10430</v>
      </c>
      <c r="G1553" s="35" t="s">
        <v>10489</v>
      </c>
      <c r="H1553" s="68" t="s">
        <v>1404</v>
      </c>
      <c r="J1553" s="11" t="str">
        <f t="shared" si="155"/>
        <v>IC.IV.200505</v>
      </c>
      <c r="K1553" s="68" t="s">
        <v>11383</v>
      </c>
      <c r="L1553" t="str">
        <f t="shared" si="156"/>
        <v>Pulmonary artery catheter flushed; balloon tested</v>
      </c>
      <c r="M1553" s="12" t="str">
        <f t="shared" si="157"/>
        <v>PI.IC.IV.200505.01</v>
      </c>
      <c r="N1553" s="12"/>
      <c r="O1553" s="12" t="str">
        <f t="shared" si="158"/>
        <v>PH.IC.IV.200505.01</v>
      </c>
      <c r="Q1553" s="12" t="str">
        <f t="shared" si="159"/>
        <v>CL.IC.IV.200505.01</v>
      </c>
      <c r="Z1553" t="s">
        <v>176</v>
      </c>
      <c r="AA1553">
        <v>1151</v>
      </c>
    </row>
    <row r="1554" spans="1:27" ht="45">
      <c r="A1554" s="81" t="s">
        <v>5190</v>
      </c>
      <c r="C1554" s="68" t="s">
        <v>83</v>
      </c>
      <c r="E1554" s="68" t="s">
        <v>1404</v>
      </c>
      <c r="F1554" s="35" t="s">
        <v>10430</v>
      </c>
      <c r="G1554" s="35" t="s">
        <v>10490</v>
      </c>
      <c r="H1554" s="68" t="s">
        <v>1406</v>
      </c>
      <c r="J1554" s="11" t="str">
        <f t="shared" si="155"/>
        <v>IC.IV.200506</v>
      </c>
      <c r="K1554" s="68" t="s">
        <v>11383</v>
      </c>
      <c r="L1554" t="str">
        <f t="shared" si="156"/>
        <v>Pulmonary artery catheter placed via introducer</v>
      </c>
      <c r="M1554" s="12" t="str">
        <f t="shared" si="157"/>
        <v>PI.IC.IV.200506.01</v>
      </c>
      <c r="N1554" s="12"/>
      <c r="O1554" s="12" t="str">
        <f t="shared" si="158"/>
        <v>PH.IC.IV.200506.01</v>
      </c>
      <c r="Q1554" s="12" t="str">
        <f t="shared" si="159"/>
        <v>CL.IC.IV.200506.01</v>
      </c>
      <c r="Z1554" t="s">
        <v>176</v>
      </c>
      <c r="AA1554">
        <v>1151</v>
      </c>
    </row>
    <row r="1555" spans="1:27" ht="30">
      <c r="A1555" s="81" t="s">
        <v>5190</v>
      </c>
      <c r="C1555" s="68" t="s">
        <v>83</v>
      </c>
      <c r="E1555" s="68" t="s">
        <v>1404</v>
      </c>
      <c r="F1555" s="35" t="s">
        <v>10430</v>
      </c>
      <c r="G1555" s="35" t="s">
        <v>10491</v>
      </c>
      <c r="H1555" s="68" t="s">
        <v>1419</v>
      </c>
      <c r="J1555" s="11" t="str">
        <f t="shared" si="155"/>
        <v>IC.IV.200507</v>
      </c>
      <c r="K1555" s="68" t="s">
        <v>11383</v>
      </c>
      <c r="L1555" t="str">
        <f t="shared" si="156"/>
        <v>Central line placed over guide wire</v>
      </c>
      <c r="M1555" s="12" t="str">
        <f t="shared" si="157"/>
        <v>PI.IC.IV.200507.01</v>
      </c>
      <c r="N1555" s="12"/>
      <c r="O1555" s="12" t="str">
        <f t="shared" si="158"/>
        <v>PH.IC.IV.200507.01</v>
      </c>
      <c r="Q1555" s="12" t="str">
        <f t="shared" si="159"/>
        <v>CL.IC.IV.200507.01</v>
      </c>
      <c r="Z1555" t="s">
        <v>176</v>
      </c>
      <c r="AA1555">
        <v>1151</v>
      </c>
    </row>
    <row r="1556" spans="1:27" ht="45">
      <c r="A1556" s="81" t="s">
        <v>5190</v>
      </c>
      <c r="C1556" s="68" t="s">
        <v>83</v>
      </c>
      <c r="E1556" s="68" t="s">
        <v>1404</v>
      </c>
      <c r="F1556" s="35" t="s">
        <v>10430</v>
      </c>
      <c r="G1556" s="35" t="s">
        <v>10607</v>
      </c>
      <c r="H1556" s="68" t="s">
        <v>1550</v>
      </c>
      <c r="J1556" s="11" t="str">
        <f t="shared" si="155"/>
        <v>IC.IV.200508</v>
      </c>
      <c r="K1556" s="68" t="s">
        <v>11383</v>
      </c>
      <c r="L1556" t="str">
        <f t="shared" si="156"/>
        <v>Central line secured, sterile dressing applied</v>
      </c>
      <c r="M1556" s="12" t="str">
        <f t="shared" si="157"/>
        <v>PI.IC.IV.200508.01</v>
      </c>
      <c r="N1556" s="12"/>
      <c r="O1556" s="12" t="str">
        <f t="shared" si="158"/>
        <v>PH.IC.IV.200508.01</v>
      </c>
      <c r="Q1556" s="12" t="str">
        <f t="shared" si="159"/>
        <v>CL.IC.IV.200508.01</v>
      </c>
      <c r="Z1556" t="s">
        <v>176</v>
      </c>
      <c r="AA1556">
        <v>1151</v>
      </c>
    </row>
    <row r="1557" spans="1:27" ht="15">
      <c r="A1557" s="81" t="s">
        <v>5190</v>
      </c>
      <c r="C1557" s="68" t="s">
        <v>83</v>
      </c>
      <c r="E1557" s="68" t="s">
        <v>1404</v>
      </c>
      <c r="F1557" s="35" t="s">
        <v>10430</v>
      </c>
      <c r="G1557" s="35" t="s">
        <v>10608</v>
      </c>
      <c r="H1557" s="68" t="s">
        <v>1551</v>
      </c>
      <c r="J1557" s="11" t="str">
        <f t="shared" si="155"/>
        <v>IC.IV.200509</v>
      </c>
      <c r="K1557" s="68" t="s">
        <v>11383</v>
      </c>
      <c r="L1557" t="str">
        <f t="shared" si="156"/>
        <v>Line sutured in place</v>
      </c>
      <c r="M1557" s="12" t="str">
        <f t="shared" si="157"/>
        <v>PI.IC.IV.200509.01</v>
      </c>
      <c r="N1557" s="12"/>
      <c r="O1557" s="12" t="str">
        <f t="shared" si="158"/>
        <v>PH.IC.IV.200509.01</v>
      </c>
      <c r="Q1557" s="12" t="str">
        <f t="shared" si="159"/>
        <v>CL.IC.IV.200509.01</v>
      </c>
      <c r="Z1557" t="s">
        <v>176</v>
      </c>
      <c r="AA1557">
        <v>1151</v>
      </c>
    </row>
    <row r="1558" spans="1:27" ht="15">
      <c r="A1558" s="81" t="s">
        <v>5190</v>
      </c>
      <c r="C1558" s="68" t="s">
        <v>83</v>
      </c>
      <c r="E1558" s="68" t="s">
        <v>1404</v>
      </c>
      <c r="F1558" s="35" t="s">
        <v>10430</v>
      </c>
      <c r="G1558" s="35" t="s">
        <v>10495</v>
      </c>
      <c r="H1558" s="68" t="s">
        <v>1571</v>
      </c>
      <c r="J1558" s="11" t="str">
        <f t="shared" si="155"/>
        <v>IC.IV.200510</v>
      </c>
      <c r="K1558" s="68" t="s">
        <v>11383</v>
      </c>
      <c r="L1558" t="str">
        <f t="shared" si="156"/>
        <v>Line taped in place</v>
      </c>
      <c r="M1558" s="12" t="str">
        <f t="shared" si="157"/>
        <v>PI.IC.IV.200510.01</v>
      </c>
      <c r="N1558" s="12"/>
      <c r="O1558" s="12" t="str">
        <f t="shared" si="158"/>
        <v>PH.IC.IV.200510.01</v>
      </c>
      <c r="Q1558" s="12" t="str">
        <f t="shared" si="159"/>
        <v>CL.IC.IV.200510.01</v>
      </c>
      <c r="Z1558" t="s">
        <v>176</v>
      </c>
      <c r="AA1558">
        <v>1151</v>
      </c>
    </row>
    <row r="1559" spans="1:27" ht="30">
      <c r="A1559" s="81" t="s">
        <v>5190</v>
      </c>
      <c r="C1559" s="68" t="s">
        <v>83</v>
      </c>
      <c r="E1559" s="68" t="s">
        <v>1404</v>
      </c>
      <c r="F1559" s="35" t="s">
        <v>10430</v>
      </c>
      <c r="G1559" s="35" t="s">
        <v>10496</v>
      </c>
      <c r="H1559" s="68" t="s">
        <v>1298</v>
      </c>
      <c r="J1559" s="11" t="str">
        <f t="shared" si="155"/>
        <v>IC.IV.200511</v>
      </c>
      <c r="K1559" s="68" t="s">
        <v>11383</v>
      </c>
      <c r="L1559" t="str">
        <f t="shared" si="156"/>
        <v>Securement device applied</v>
      </c>
      <c r="M1559" s="12" t="str">
        <f t="shared" si="157"/>
        <v>PI.IC.IV.200511.01</v>
      </c>
      <c r="N1559" s="12"/>
      <c r="O1559" s="12" t="str">
        <f t="shared" si="158"/>
        <v>PH.IC.IV.200511.01</v>
      </c>
      <c r="Q1559" s="12" t="str">
        <f t="shared" si="159"/>
        <v>CL.IC.IV.200511.01</v>
      </c>
      <c r="Z1559" t="s">
        <v>176</v>
      </c>
      <c r="AA1559">
        <v>1151</v>
      </c>
    </row>
    <row r="1560" spans="1:27" ht="30">
      <c r="A1560" s="81" t="s">
        <v>5190</v>
      </c>
      <c r="C1560" s="68" t="s">
        <v>83</v>
      </c>
      <c r="E1560" s="68" t="s">
        <v>1404</v>
      </c>
      <c r="F1560" s="35" t="s">
        <v>10430</v>
      </c>
      <c r="G1560" s="35" t="s">
        <v>10497</v>
      </c>
      <c r="H1560" s="68" t="s">
        <v>1299</v>
      </c>
      <c r="J1560" s="11" t="str">
        <f t="shared" si="155"/>
        <v>IC.IV.200512</v>
      </c>
      <c r="K1560" s="68" t="s">
        <v>11383</v>
      </c>
      <c r="L1560" t="str">
        <f t="shared" si="156"/>
        <v>Sterile dressing applied</v>
      </c>
      <c r="M1560" s="12" t="str">
        <f t="shared" si="157"/>
        <v>PI.IC.IV.200512.01</v>
      </c>
      <c r="N1560" s="12"/>
      <c r="O1560" s="12" t="str">
        <f t="shared" si="158"/>
        <v>PH.IC.IV.200512.01</v>
      </c>
      <c r="Q1560" s="12" t="str">
        <f t="shared" si="159"/>
        <v>CL.IC.IV.200512.01</v>
      </c>
      <c r="Z1560" t="s">
        <v>176</v>
      </c>
      <c r="AA1560">
        <v>1151</v>
      </c>
    </row>
    <row r="1561" spans="1:27" ht="15">
      <c r="A1561" s="81" t="s">
        <v>5190</v>
      </c>
      <c r="C1561" s="68" t="s">
        <v>83</v>
      </c>
      <c r="D1561" t="s">
        <v>78</v>
      </c>
      <c r="E1561" s="68" t="s">
        <v>1406</v>
      </c>
      <c r="F1561" s="35" t="s">
        <v>10430</v>
      </c>
      <c r="G1561" s="35" t="s">
        <v>10382</v>
      </c>
      <c r="H1561" s="68" t="s">
        <v>1396</v>
      </c>
      <c r="J1561" s="11" t="str">
        <f t="shared" si="155"/>
        <v>IC.IV.200601</v>
      </c>
      <c r="K1561" s="68" t="s">
        <v>11383</v>
      </c>
      <c r="L1561" t="str">
        <f t="shared" si="156"/>
        <v>Subclavian Vein Right</v>
      </c>
      <c r="M1561" s="12" t="str">
        <f t="shared" si="157"/>
        <v>PI.IC.IV.200601.01</v>
      </c>
      <c r="N1561" s="12"/>
      <c r="O1561" s="12" t="str">
        <f t="shared" si="158"/>
        <v>PH.IC.IV.200601.01</v>
      </c>
      <c r="Q1561" s="12" t="str">
        <f t="shared" si="159"/>
        <v>CL.IC.IV.200601.01</v>
      </c>
      <c r="Z1561" t="s">
        <v>176</v>
      </c>
      <c r="AA1561">
        <v>1151</v>
      </c>
    </row>
    <row r="1562" spans="1:27" ht="15">
      <c r="A1562" s="81" t="s">
        <v>5190</v>
      </c>
      <c r="C1562" s="68" t="s">
        <v>83</v>
      </c>
      <c r="E1562" s="68" t="s">
        <v>1406</v>
      </c>
      <c r="F1562" s="35" t="s">
        <v>10430</v>
      </c>
      <c r="G1562" s="35" t="s">
        <v>10383</v>
      </c>
      <c r="H1562" s="68" t="s">
        <v>1398</v>
      </c>
      <c r="J1562" s="11" t="str">
        <f t="shared" si="155"/>
        <v>IC.IV.200602</v>
      </c>
      <c r="K1562" s="68" t="s">
        <v>11383</v>
      </c>
      <c r="L1562" t="str">
        <f t="shared" si="156"/>
        <v>Subclavian Vein Left</v>
      </c>
      <c r="M1562" s="12" t="str">
        <f t="shared" si="157"/>
        <v>PI.IC.IV.200602.01</v>
      </c>
      <c r="N1562" s="12"/>
      <c r="O1562" s="12" t="str">
        <f t="shared" si="158"/>
        <v>PH.IC.IV.200602.01</v>
      </c>
      <c r="Q1562" s="12" t="str">
        <f t="shared" si="159"/>
        <v>CL.IC.IV.200602.01</v>
      </c>
      <c r="Z1562" t="s">
        <v>176</v>
      </c>
      <c r="AA1562">
        <v>1151</v>
      </c>
    </row>
    <row r="1563" spans="1:27" ht="30">
      <c r="A1563" s="81" t="s">
        <v>5190</v>
      </c>
      <c r="C1563" s="68" t="s">
        <v>83</v>
      </c>
      <c r="E1563" s="68" t="s">
        <v>1406</v>
      </c>
      <c r="F1563" s="35" t="s">
        <v>10430</v>
      </c>
      <c r="G1563" s="35" t="s">
        <v>10384</v>
      </c>
      <c r="H1563" s="68" t="s">
        <v>1400</v>
      </c>
      <c r="J1563" s="11" t="str">
        <f t="shared" si="155"/>
        <v>IC.IV.200603</v>
      </c>
      <c r="K1563" s="68" t="s">
        <v>11383</v>
      </c>
      <c r="L1563" t="str">
        <f t="shared" si="156"/>
        <v>Internal Jugular Vein Right</v>
      </c>
      <c r="M1563" s="12" t="str">
        <f t="shared" si="157"/>
        <v>PI.IC.IV.200603.01</v>
      </c>
      <c r="N1563" s="12"/>
      <c r="O1563" s="12" t="str">
        <f t="shared" si="158"/>
        <v>PH.IC.IV.200603.01</v>
      </c>
      <c r="Q1563" s="12" t="str">
        <f t="shared" si="159"/>
        <v>CL.IC.IV.200603.01</v>
      </c>
      <c r="Z1563" t="s">
        <v>176</v>
      </c>
      <c r="AA1563">
        <v>1151</v>
      </c>
    </row>
    <row r="1564" spans="1:27" ht="30">
      <c r="A1564" s="81" t="s">
        <v>5190</v>
      </c>
      <c r="C1564" s="68" t="s">
        <v>83</v>
      </c>
      <c r="E1564" s="68" t="s">
        <v>1406</v>
      </c>
      <c r="F1564" s="35" t="s">
        <v>10430</v>
      </c>
      <c r="G1564" s="35" t="s">
        <v>10385</v>
      </c>
      <c r="H1564" s="68" t="s">
        <v>1402</v>
      </c>
      <c r="J1564" s="11" t="str">
        <f t="shared" si="155"/>
        <v>IC.IV.200604</v>
      </c>
      <c r="K1564" s="68" t="s">
        <v>11383</v>
      </c>
      <c r="L1564" t="str">
        <f t="shared" si="156"/>
        <v>Internal Jugular Vein Left</v>
      </c>
      <c r="M1564" s="12" t="str">
        <f t="shared" si="157"/>
        <v>PI.IC.IV.200604.01</v>
      </c>
      <c r="N1564" s="12"/>
      <c r="O1564" s="12" t="str">
        <f t="shared" si="158"/>
        <v>PH.IC.IV.200604.01</v>
      </c>
      <c r="Q1564" s="12" t="str">
        <f t="shared" si="159"/>
        <v>CL.IC.IV.200604.01</v>
      </c>
      <c r="Z1564" t="s">
        <v>176</v>
      </c>
      <c r="AA1564">
        <v>1151</v>
      </c>
    </row>
    <row r="1565" spans="1:27" ht="15">
      <c r="A1565" s="81" t="s">
        <v>5190</v>
      </c>
      <c r="C1565" s="68" t="s">
        <v>83</v>
      </c>
      <c r="E1565" s="68" t="s">
        <v>1406</v>
      </c>
      <c r="F1565" s="35" t="s">
        <v>10430</v>
      </c>
      <c r="G1565" s="35" t="s">
        <v>10386</v>
      </c>
      <c r="H1565" s="68" t="s">
        <v>1404</v>
      </c>
      <c r="J1565" s="11" t="str">
        <f t="shared" si="155"/>
        <v>IC.IV.200605</v>
      </c>
      <c r="K1565" s="68" t="s">
        <v>11383</v>
      </c>
      <c r="L1565" t="str">
        <f t="shared" si="156"/>
        <v>Femoral Vein Right</v>
      </c>
      <c r="M1565" s="12" t="str">
        <f t="shared" si="157"/>
        <v>PI.IC.IV.200605.01</v>
      </c>
      <c r="N1565" s="12"/>
      <c r="O1565" s="12" t="str">
        <f t="shared" si="158"/>
        <v>PH.IC.IV.200605.01</v>
      </c>
      <c r="Q1565" s="12" t="str">
        <f t="shared" si="159"/>
        <v>CL.IC.IV.200605.01</v>
      </c>
      <c r="Z1565" t="s">
        <v>176</v>
      </c>
      <c r="AA1565">
        <v>1151</v>
      </c>
    </row>
    <row r="1566" spans="1:27" ht="15">
      <c r="A1566" s="81" t="s">
        <v>5190</v>
      </c>
      <c r="C1566" s="68" t="s">
        <v>83</v>
      </c>
      <c r="E1566" s="68" t="s">
        <v>1406</v>
      </c>
      <c r="F1566" s="35" t="s">
        <v>10430</v>
      </c>
      <c r="G1566" s="35" t="s">
        <v>10387</v>
      </c>
      <c r="H1566" s="68" t="s">
        <v>1406</v>
      </c>
      <c r="J1566" s="11" t="str">
        <f t="shared" si="155"/>
        <v>IC.IV.200606</v>
      </c>
      <c r="K1566" s="68" t="s">
        <v>11383</v>
      </c>
      <c r="L1566" t="str">
        <f t="shared" si="156"/>
        <v>Femoral Vein Left</v>
      </c>
      <c r="M1566" s="12" t="str">
        <f t="shared" si="157"/>
        <v>PI.IC.IV.200606.01</v>
      </c>
      <c r="N1566" s="12"/>
      <c r="O1566" s="12" t="str">
        <f t="shared" si="158"/>
        <v>PH.IC.IV.200606.01</v>
      </c>
      <c r="Q1566" s="12" t="str">
        <f t="shared" si="159"/>
        <v>CL.IC.IV.200606.01</v>
      </c>
      <c r="Z1566" t="s">
        <v>176</v>
      </c>
      <c r="AA1566">
        <v>1151</v>
      </c>
    </row>
    <row r="1567" spans="1:27" ht="15">
      <c r="A1567" s="81" t="s">
        <v>5190</v>
      </c>
      <c r="C1567" s="68" t="s">
        <v>83</v>
      </c>
      <c r="D1567" t="s">
        <v>79</v>
      </c>
      <c r="E1567" s="68" t="s">
        <v>1419</v>
      </c>
      <c r="F1567" s="35" t="s">
        <v>10430</v>
      </c>
      <c r="G1567" s="35" t="s">
        <v>10510</v>
      </c>
      <c r="H1567" s="68" t="s">
        <v>1396</v>
      </c>
      <c r="J1567" s="11" t="str">
        <f t="shared" si="155"/>
        <v>IC.IV.200701</v>
      </c>
      <c r="K1567" s="68" t="s">
        <v>11383</v>
      </c>
      <c r="L1567" t="str">
        <f t="shared" si="156"/>
        <v>Emergent insertion</v>
      </c>
      <c r="M1567" s="12" t="str">
        <f t="shared" si="157"/>
        <v>PI.IC.IV.200701.01</v>
      </c>
      <c r="N1567" s="12"/>
      <c r="O1567" s="12" t="str">
        <f t="shared" si="158"/>
        <v>PH.IC.IV.200701.01</v>
      </c>
      <c r="Q1567" s="12" t="str">
        <f t="shared" si="159"/>
        <v>CL.IC.IV.200701.01</v>
      </c>
      <c r="Z1567" t="s">
        <v>176</v>
      </c>
      <c r="AA1567">
        <v>1151</v>
      </c>
    </row>
    <row r="1568" spans="1:27" ht="30">
      <c r="A1568" s="81" t="s">
        <v>5190</v>
      </c>
      <c r="C1568" s="68" t="s">
        <v>83</v>
      </c>
      <c r="E1568" s="68" t="s">
        <v>1419</v>
      </c>
      <c r="F1568" s="35" t="s">
        <v>10430</v>
      </c>
      <c r="G1568" s="35" t="s">
        <v>10511</v>
      </c>
      <c r="H1568" s="68" t="s">
        <v>1398</v>
      </c>
      <c r="J1568" s="11" t="str">
        <f t="shared" si="155"/>
        <v>IC.IV.200702</v>
      </c>
      <c r="K1568" s="68" t="s">
        <v>11383</v>
      </c>
      <c r="L1568" t="str">
        <f t="shared" si="156"/>
        <v>Non-emergent insertion</v>
      </c>
      <c r="M1568" s="12" t="str">
        <f t="shared" si="157"/>
        <v>PI.IC.IV.200702.01</v>
      </c>
      <c r="N1568" s="12"/>
      <c r="O1568" s="12" t="str">
        <f t="shared" si="158"/>
        <v>PH.IC.IV.200702.01</v>
      </c>
      <c r="Q1568" s="12" t="str">
        <f t="shared" si="159"/>
        <v>CL.IC.IV.200702.01</v>
      </c>
      <c r="Z1568" t="s">
        <v>176</v>
      </c>
      <c r="AA1568">
        <v>1151</v>
      </c>
    </row>
    <row r="1569" spans="1:27" ht="15">
      <c r="A1569" s="81" t="s">
        <v>5190</v>
      </c>
      <c r="C1569" s="68" t="s">
        <v>83</v>
      </c>
      <c r="E1569" s="68" t="s">
        <v>1419</v>
      </c>
      <c r="F1569" s="35" t="s">
        <v>10430</v>
      </c>
      <c r="G1569" s="35" t="s">
        <v>1756</v>
      </c>
      <c r="H1569" s="68" t="s">
        <v>1400</v>
      </c>
      <c r="J1569" s="11" t="str">
        <f t="shared" si="155"/>
        <v>IC.IV.200703</v>
      </c>
      <c r="K1569" s="68" t="s">
        <v>11383</v>
      </c>
      <c r="L1569" t="str">
        <f t="shared" si="156"/>
        <v>Change over wire</v>
      </c>
      <c r="M1569" s="12" t="str">
        <f t="shared" si="157"/>
        <v>PI.IC.IV.200703.01</v>
      </c>
      <c r="N1569" s="12"/>
      <c r="O1569" s="12" t="str">
        <f t="shared" si="158"/>
        <v>PH.IC.IV.200703.01</v>
      </c>
      <c r="Q1569" s="12" t="str">
        <f t="shared" si="159"/>
        <v>CL.IC.IV.200703.01</v>
      </c>
      <c r="Z1569" t="s">
        <v>176</v>
      </c>
      <c r="AA1569">
        <v>1151</v>
      </c>
    </row>
    <row r="1570" spans="1:27" ht="15">
      <c r="A1570" s="81" t="s">
        <v>5190</v>
      </c>
      <c r="C1570" s="68" t="s">
        <v>83</v>
      </c>
      <c r="E1570" s="68" t="s">
        <v>1419</v>
      </c>
      <c r="F1570" s="35" t="s">
        <v>10430</v>
      </c>
      <c r="G1570" s="35" t="s">
        <v>10512</v>
      </c>
      <c r="H1570" s="68" t="s">
        <v>1402</v>
      </c>
      <c r="J1570" s="11" t="str">
        <f t="shared" si="155"/>
        <v>IC.IV.200704</v>
      </c>
      <c r="K1570" s="68" t="s">
        <v>11383</v>
      </c>
      <c r="L1570" t="str">
        <f t="shared" si="156"/>
        <v>Pre-existing infection</v>
      </c>
      <c r="M1570" s="12" t="str">
        <f t="shared" si="157"/>
        <v>PI.IC.IV.200704.01</v>
      </c>
      <c r="N1570" s="12"/>
      <c r="O1570" s="12" t="str">
        <f t="shared" si="158"/>
        <v>PH.IC.IV.200704.01</v>
      </c>
      <c r="Q1570" s="12" t="str">
        <f t="shared" si="159"/>
        <v>CL.IC.IV.200704.01</v>
      </c>
      <c r="Z1570" t="s">
        <v>176</v>
      </c>
      <c r="AA1570">
        <v>1151</v>
      </c>
    </row>
    <row r="1571" spans="1:27" ht="15">
      <c r="A1571" s="81" t="s">
        <v>5190</v>
      </c>
      <c r="C1571" s="68" t="s">
        <v>83</v>
      </c>
      <c r="E1571" s="68" t="s">
        <v>1419</v>
      </c>
      <c r="F1571" s="35" t="s">
        <v>10430</v>
      </c>
      <c r="G1571" s="35" t="s">
        <v>80</v>
      </c>
      <c r="H1571" s="68" t="s">
        <v>1404</v>
      </c>
      <c r="J1571" s="11" t="str">
        <f t="shared" si="155"/>
        <v>IC.IV.200705</v>
      </c>
      <c r="K1571" s="68" t="s">
        <v>11383</v>
      </c>
      <c r="L1571" t="str">
        <f t="shared" si="156"/>
        <v>Unsuccessful</v>
      </c>
      <c r="M1571" s="12" t="str">
        <f t="shared" si="157"/>
        <v>PI.IC.IV.200705.01</v>
      </c>
      <c r="N1571" s="12"/>
      <c r="O1571" s="12" t="str">
        <f t="shared" si="158"/>
        <v>PH.IC.IV.200705.01</v>
      </c>
      <c r="Q1571" s="12" t="str">
        <f t="shared" si="159"/>
        <v>CL.IC.IV.200705.01</v>
      </c>
      <c r="R1571" t="s">
        <v>289</v>
      </c>
      <c r="S1571">
        <v>957</v>
      </c>
      <c r="Z1571" t="s">
        <v>176</v>
      </c>
      <c r="AA1571">
        <v>1151</v>
      </c>
    </row>
    <row r="1572" spans="1:27" ht="15">
      <c r="A1572" s="81" t="s">
        <v>5190</v>
      </c>
      <c r="C1572" s="68" t="s">
        <v>83</v>
      </c>
      <c r="E1572" s="68" t="s">
        <v>1419</v>
      </c>
      <c r="F1572" s="35" t="s">
        <v>10430</v>
      </c>
      <c r="G1572" s="35" t="s">
        <v>81</v>
      </c>
      <c r="H1572" s="68" t="s">
        <v>1406</v>
      </c>
      <c r="J1572" s="11" t="str">
        <f t="shared" si="155"/>
        <v>IC.IV.200706</v>
      </c>
      <c r="K1572" s="68" t="s">
        <v>11383</v>
      </c>
      <c r="L1572" t="str">
        <f t="shared" si="156"/>
        <v>New Line</v>
      </c>
      <c r="M1572" s="12" t="str">
        <f t="shared" si="157"/>
        <v>PI.IC.IV.200706.01</v>
      </c>
      <c r="N1572" s="12"/>
      <c r="O1572" s="12" t="str">
        <f t="shared" si="158"/>
        <v>PH.IC.IV.200706.01</v>
      </c>
      <c r="Q1572" s="12" t="str">
        <f t="shared" si="159"/>
        <v>CL.IC.IV.200706.01</v>
      </c>
      <c r="R1572" t="s">
        <v>289</v>
      </c>
      <c r="S1572">
        <v>958</v>
      </c>
      <c r="Z1572" t="s">
        <v>176</v>
      </c>
      <c r="AA1572">
        <v>1151</v>
      </c>
    </row>
    <row r="1573" spans="1:27" ht="18" customHeight="1">
      <c r="A1573" s="81" t="s">
        <v>5190</v>
      </c>
      <c r="C1573" s="68" t="s">
        <v>83</v>
      </c>
      <c r="E1573" s="68" t="s">
        <v>1419</v>
      </c>
      <c r="F1573" s="35" t="s">
        <v>10430</v>
      </c>
      <c r="G1573" s="35" t="s">
        <v>82</v>
      </c>
      <c r="H1573" s="68" t="s">
        <v>1419</v>
      </c>
      <c r="J1573" s="11" t="str">
        <f t="shared" si="155"/>
        <v>IC.IV.200707</v>
      </c>
      <c r="K1573" s="68" t="s">
        <v>11383</v>
      </c>
      <c r="L1573" t="str">
        <f t="shared" si="156"/>
        <v>Sterile field maintained throughout procedure</v>
      </c>
      <c r="M1573" s="12" t="str">
        <f t="shared" si="157"/>
        <v>PI.IC.IV.200707.01</v>
      </c>
      <c r="N1573" s="12"/>
      <c r="O1573" s="12" t="str">
        <f t="shared" si="158"/>
        <v>PH.IC.IV.200707.01</v>
      </c>
      <c r="Q1573" s="12" t="str">
        <f t="shared" si="159"/>
        <v>CL.IC.IV.200707.01</v>
      </c>
      <c r="R1573" t="s">
        <v>289</v>
      </c>
      <c r="S1573">
        <v>959</v>
      </c>
      <c r="Z1573" t="s">
        <v>176</v>
      </c>
      <c r="AA1573">
        <v>1151</v>
      </c>
    </row>
  </sheetData>
  <phoneticPr fontId="4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DA9F3C4D7B8E4EA9D8C9FA8FF0F26A" ma:contentTypeVersion="0" ma:contentTypeDescription="Create a new document." ma:contentTypeScope="" ma:versionID="e0d0d52890e5d4ab10467d5deccdf40d">
  <xsd:schema xmlns:xsd="http://www.w3.org/2001/XMLSchema" xmlns:p="http://schemas.microsoft.com/office/2006/metadata/properties" targetNamespace="http://schemas.microsoft.com/office/2006/metadata/properties" ma:root="true" ma:fieldsID="f0c37c82766f8e15ff57d6cc5e0dea3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1CF8C67C-99FE-44B9-986B-94596DF265C1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77C5909-BFC4-484E-A912-A30C3B17BB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6B82EF-512E-457F-A79A-B73A68C3D5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Summary </vt:lpstr>
      <vt:lpstr>Activity</vt:lpstr>
      <vt:lpstr>Cardiovascular</vt:lpstr>
      <vt:lpstr>Care Plan</vt:lpstr>
      <vt:lpstr>Education</vt:lpstr>
      <vt:lpstr>Gastrointestinal</vt:lpstr>
      <vt:lpstr>Genitourinary</vt:lpstr>
      <vt:lpstr>Integumentary</vt:lpstr>
      <vt:lpstr>Invasive Lines</vt:lpstr>
      <vt:lpstr>Moderate Sedation</vt:lpstr>
      <vt:lpstr>Musculoskeletal</vt:lpstr>
      <vt:lpstr>Neurological</vt:lpstr>
      <vt:lpstr>Nursing Admission</vt:lpstr>
      <vt:lpstr>Pain Assessment</vt:lpstr>
      <vt:lpstr>Psychosocial</vt:lpstr>
      <vt:lpstr>Pulmonary</vt:lpstr>
      <vt:lpstr>Respiratory Therapist</vt:lpstr>
      <vt:lpstr>Risk Assessment</vt:lpstr>
      <vt:lpstr>Safety</vt:lpstr>
      <vt:lpstr>TeleICU</vt:lpstr>
      <vt:lpstr>TubeDrain</vt:lpstr>
      <vt:lpstr>RASS</vt:lpstr>
      <vt:lpstr>Scores</vt:lpstr>
      <vt:lpstr>Events</vt:lpstr>
      <vt:lpstr>DELETIONS</vt:lpstr>
      <vt:lpstr>CHANGED</vt:lpstr>
    </vt:vector>
  </TitlesOfParts>
  <Company>Designsarus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Christina Jette</dc:creator>
  <cp:lastModifiedBy>vhaelpleonc</cp:lastModifiedBy>
  <dcterms:created xsi:type="dcterms:W3CDTF">2011-04-11T16:26:28Z</dcterms:created>
  <dcterms:modified xsi:type="dcterms:W3CDTF">2012-02-10T15:05:36Z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0x010100BCDA9F3C4D7B8E4EA9D8C9FA8FF0F26A</vt:lpwstr>
  </property>
  <property fmtid="{D5CDD505-2E9C-101B-9397-08002B2CF9AE}" pid="3" name="TemplateUrl">
    <vt:lpwstr/>
  </property>
  <property fmtid="{D5CDD505-2E9C-101B-9397-08002B2CF9AE}" pid="4" name="_Sourc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